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nhosp-my.sharepoint.com/personal/vibeke_christiansen_nhoreiseliv_no/Documents/Skrivebord/"/>
    </mc:Choice>
  </mc:AlternateContent>
  <xr:revisionPtr revIDLastSave="10" documentId="8_{432F5E0E-337B-4F4F-AFA2-ABF987F650A2}" xr6:coauthVersionLast="47" xr6:coauthVersionMax="47" xr10:uidLastSave="{CDE5F960-207A-44BE-94ED-A4FA33B6E9E5}"/>
  <bookViews>
    <workbookView xWindow="-110" yWindow="-110" windowWidth="18590" windowHeight="11620" tabRatio="859" activeTab="3" xr2:uid="{B7A356A0-82AC-4F2D-B6D4-95ED53413500}"/>
  </bookViews>
  <sheets>
    <sheet name="Reservation Input" sheetId="2" r:id="rId1"/>
    <sheet name="Reservation Cost Settings" sheetId="3" r:id="rId2"/>
    <sheet name="Reservation Report" sheetId="5" r:id="rId3"/>
    <sheet name="Konto Inputs" sheetId="6" r:id="rId4"/>
    <sheet name="Konto Rapport" sheetId="10" r:id="rId5"/>
    <sheet name="Finne gode drivere" sheetId="11" r:id="rId6"/>
  </sheets>
  <definedNames>
    <definedName name="_xlnm._FilterDatabase" localSheetId="0" hidden="1">'Reservation Input'!$A$1:$AC$2626</definedName>
    <definedName name="booking_fixed_cost">'Reservation Cost Settings'!$X$3</definedName>
    <definedName name="booking_segments">'Reservation Cost Settings'!$W$3:$W$18</definedName>
    <definedName name="channel_code_cost">'Reservation Cost Settings'!$G$3:$L$100</definedName>
    <definedName name="channel_code_group">'Reservation Cost Settings'!$G$3:$G$100</definedName>
    <definedName name="dim_type_kostnad">'Konto Inputs'!$A$3:$A$5</definedName>
    <definedName name="hk_departure_cost">'Reservation Cost Settings'!$U$3</definedName>
    <definedName name="hk_stay_cost">'Reservation Cost Settings'!$T$3</definedName>
    <definedName name="konto">'Konto Inputs'!$W$3:$W$300</definedName>
    <definedName name="konto_input">'Konto Inputs'!$AI$2:$AY$1382</definedName>
    <definedName name="lookup_kategori_index">'Konto Inputs'!$K$3:$L$50</definedName>
    <definedName name="lookup_konto_index">'Konto Inputs'!$AF$3:$AG$300</definedName>
    <definedName name="lookup_subkategori_index">'Konto Inputs'!$T$3:$U$50</definedName>
    <definedName name="pnl_kategori">'Konto Inputs'!$E$3:$E$50</definedName>
    <definedName name="pnl_kategori_dropdown">'Konto Inputs'!$N$3:$N$50</definedName>
    <definedName name="pnl_kategori_table">'Konto Inputs'!$E$3:$I$50</definedName>
    <definedName name="pnl_konto_dropdown">'Konto Inputs'!#REF!</definedName>
    <definedName name="pnl_konto_table">'Konto Inputs'!$W$3:$AG$300</definedName>
    <definedName name="pnl_subkategori">'Konto Inputs'!$O$3:$O$50</definedName>
    <definedName name="pnl_subkategori_table">'Konto Inputs'!$N$3:$R$50</definedName>
    <definedName name="rate_code_cost">'Reservation Cost Settings'!$A$3:$E$100</definedName>
    <definedName name="rate_code_group">'Reservation Cost Settings'!$A$3:$A$100</definedName>
    <definedName name="rate_mapping">'Reservation Cost Settings'!$N$3:$O$100</definedName>
    <definedName name="segment_p_cost">'Reservation Cost Settings'!$W$3:$X$18</definedName>
    <definedName name="source_mapping">'Reservation Cost Settings'!$Q$3:$R$100</definedName>
    <definedName name="table_type_kostnad">'Konto Inputs'!$A$3:$B$5</definedName>
  </definedNames>
  <calcPr calcId="191029"/>
  <pivotCaches>
    <pivotCache cacheId="0" r:id="rId7"/>
    <pivotCache cacheId="4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4" i="6" l="1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W173" i="6"/>
  <c r="AW174" i="6"/>
  <c r="AW175" i="6"/>
  <c r="AW176" i="6"/>
  <c r="AW177" i="6"/>
  <c r="AW178" i="6"/>
  <c r="AW179" i="6"/>
  <c r="AW180" i="6"/>
  <c r="AW181" i="6"/>
  <c r="AW182" i="6"/>
  <c r="AW183" i="6"/>
  <c r="AW184" i="6"/>
  <c r="AW185" i="6"/>
  <c r="AW186" i="6"/>
  <c r="AW187" i="6"/>
  <c r="AW188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W220" i="6"/>
  <c r="AW221" i="6"/>
  <c r="AW222" i="6"/>
  <c r="AW223" i="6"/>
  <c r="AW224" i="6"/>
  <c r="AW225" i="6"/>
  <c r="AW226" i="6"/>
  <c r="AW227" i="6"/>
  <c r="AW228" i="6"/>
  <c r="AW229" i="6"/>
  <c r="AW230" i="6"/>
  <c r="AW231" i="6"/>
  <c r="AW232" i="6"/>
  <c r="AW233" i="6"/>
  <c r="AW234" i="6"/>
  <c r="AW235" i="6"/>
  <c r="AW236" i="6"/>
  <c r="AW237" i="6"/>
  <c r="AW238" i="6"/>
  <c r="AW239" i="6"/>
  <c r="AW240" i="6"/>
  <c r="AW241" i="6"/>
  <c r="AW242" i="6"/>
  <c r="AW243" i="6"/>
  <c r="AW244" i="6"/>
  <c r="AW245" i="6"/>
  <c r="AW246" i="6"/>
  <c r="AW247" i="6"/>
  <c r="AW248" i="6"/>
  <c r="AW249" i="6"/>
  <c r="AW25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W312" i="6"/>
  <c r="AW313" i="6"/>
  <c r="AW314" i="6"/>
  <c r="AW315" i="6"/>
  <c r="AW316" i="6"/>
  <c r="AW317" i="6"/>
  <c r="AW318" i="6"/>
  <c r="AW319" i="6"/>
  <c r="AW320" i="6"/>
  <c r="AW321" i="6"/>
  <c r="AW322" i="6"/>
  <c r="AW323" i="6"/>
  <c r="AW324" i="6"/>
  <c r="AW325" i="6"/>
  <c r="AW326" i="6"/>
  <c r="AW327" i="6"/>
  <c r="AW328" i="6"/>
  <c r="AW329" i="6"/>
  <c r="AW330" i="6"/>
  <c r="AW331" i="6"/>
  <c r="AW332" i="6"/>
  <c r="AW333" i="6"/>
  <c r="AW334" i="6"/>
  <c r="AW335" i="6"/>
  <c r="AW336" i="6"/>
  <c r="AW337" i="6"/>
  <c r="AW338" i="6"/>
  <c r="AW339" i="6"/>
  <c r="AW340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W372" i="6"/>
  <c r="AW373" i="6"/>
  <c r="AW374" i="6"/>
  <c r="AW375" i="6"/>
  <c r="AW376" i="6"/>
  <c r="AW377" i="6"/>
  <c r="AW378" i="6"/>
  <c r="AW379" i="6"/>
  <c r="AW380" i="6"/>
  <c r="AW381" i="6"/>
  <c r="AW382" i="6"/>
  <c r="AW383" i="6"/>
  <c r="AW384" i="6"/>
  <c r="AW385" i="6"/>
  <c r="AW386" i="6"/>
  <c r="AW387" i="6"/>
  <c r="AW388" i="6"/>
  <c r="AW389" i="6"/>
  <c r="AW390" i="6"/>
  <c r="AW391" i="6"/>
  <c r="AW392" i="6"/>
  <c r="AW393" i="6"/>
  <c r="AW394" i="6"/>
  <c r="AW395" i="6"/>
  <c r="AW396" i="6"/>
  <c r="AW397" i="6"/>
  <c r="AW398" i="6"/>
  <c r="AW399" i="6"/>
  <c r="AW400" i="6"/>
  <c r="AW401" i="6"/>
  <c r="AW402" i="6"/>
  <c r="AW403" i="6"/>
  <c r="AW404" i="6"/>
  <c r="AW405" i="6"/>
  <c r="AW406" i="6"/>
  <c r="AW407" i="6"/>
  <c r="AW408" i="6"/>
  <c r="AW409" i="6"/>
  <c r="AW410" i="6"/>
  <c r="AW411" i="6"/>
  <c r="AW412" i="6"/>
  <c r="AW413" i="6"/>
  <c r="AW414" i="6"/>
  <c r="AW415" i="6"/>
  <c r="AW416" i="6"/>
  <c r="AW417" i="6"/>
  <c r="AW418" i="6"/>
  <c r="AW419" i="6"/>
  <c r="AW420" i="6"/>
  <c r="AW421" i="6"/>
  <c r="AW422" i="6"/>
  <c r="AW423" i="6"/>
  <c r="AW424" i="6"/>
  <c r="AW425" i="6"/>
  <c r="AW426" i="6"/>
  <c r="AW427" i="6"/>
  <c r="AW428" i="6"/>
  <c r="AW429" i="6"/>
  <c r="AW430" i="6"/>
  <c r="AW431" i="6"/>
  <c r="AW432" i="6"/>
  <c r="AW433" i="6"/>
  <c r="AW434" i="6"/>
  <c r="AW435" i="6"/>
  <c r="AW436" i="6"/>
  <c r="AW437" i="6"/>
  <c r="AW438" i="6"/>
  <c r="AW439" i="6"/>
  <c r="AW440" i="6"/>
  <c r="AW441" i="6"/>
  <c r="AW442" i="6"/>
  <c r="AW443" i="6"/>
  <c r="AW444" i="6"/>
  <c r="AW445" i="6"/>
  <c r="AW446" i="6"/>
  <c r="AW447" i="6"/>
  <c r="AW448" i="6"/>
  <c r="AW449" i="6"/>
  <c r="AW450" i="6"/>
  <c r="AW451" i="6"/>
  <c r="AW452" i="6"/>
  <c r="AW453" i="6"/>
  <c r="AW454" i="6"/>
  <c r="AW455" i="6"/>
  <c r="AW456" i="6"/>
  <c r="AW457" i="6"/>
  <c r="AW458" i="6"/>
  <c r="AW459" i="6"/>
  <c r="AW460" i="6"/>
  <c r="AW461" i="6"/>
  <c r="AW462" i="6"/>
  <c r="AW463" i="6"/>
  <c r="AW464" i="6"/>
  <c r="AW465" i="6"/>
  <c r="AW466" i="6"/>
  <c r="AW467" i="6"/>
  <c r="AW468" i="6"/>
  <c r="AW469" i="6"/>
  <c r="AW470" i="6"/>
  <c r="AW471" i="6"/>
  <c r="AW472" i="6"/>
  <c r="AW473" i="6"/>
  <c r="AW474" i="6"/>
  <c r="AW475" i="6"/>
  <c r="AW476" i="6"/>
  <c r="AW477" i="6"/>
  <c r="AW478" i="6"/>
  <c r="AW479" i="6"/>
  <c r="AW480" i="6"/>
  <c r="AW481" i="6"/>
  <c r="AW482" i="6"/>
  <c r="AW483" i="6"/>
  <c r="AW484" i="6"/>
  <c r="AW485" i="6"/>
  <c r="AW486" i="6"/>
  <c r="AW487" i="6"/>
  <c r="AW488" i="6"/>
  <c r="AW489" i="6"/>
  <c r="AW490" i="6"/>
  <c r="AW491" i="6"/>
  <c r="AW492" i="6"/>
  <c r="AW493" i="6"/>
  <c r="AW494" i="6"/>
  <c r="AW495" i="6"/>
  <c r="AW496" i="6"/>
  <c r="AW497" i="6"/>
  <c r="AW498" i="6"/>
  <c r="AW499" i="6"/>
  <c r="AW500" i="6"/>
  <c r="AW501" i="6"/>
  <c r="AW502" i="6"/>
  <c r="AW503" i="6"/>
  <c r="AW504" i="6"/>
  <c r="AW505" i="6"/>
  <c r="AW506" i="6"/>
  <c r="AW507" i="6"/>
  <c r="AW508" i="6"/>
  <c r="AW509" i="6"/>
  <c r="AW510" i="6"/>
  <c r="AW511" i="6"/>
  <c r="AW512" i="6"/>
  <c r="AW513" i="6"/>
  <c r="AW514" i="6"/>
  <c r="AW515" i="6"/>
  <c r="AW516" i="6"/>
  <c r="AW517" i="6"/>
  <c r="AW518" i="6"/>
  <c r="AW519" i="6"/>
  <c r="AW520" i="6"/>
  <c r="AW521" i="6"/>
  <c r="AW522" i="6"/>
  <c r="AW523" i="6"/>
  <c r="AW524" i="6"/>
  <c r="AW525" i="6"/>
  <c r="AW526" i="6"/>
  <c r="AW527" i="6"/>
  <c r="AW528" i="6"/>
  <c r="AW529" i="6"/>
  <c r="AW530" i="6"/>
  <c r="AW531" i="6"/>
  <c r="AW532" i="6"/>
  <c r="AW533" i="6"/>
  <c r="AW534" i="6"/>
  <c r="AW535" i="6"/>
  <c r="AW536" i="6"/>
  <c r="AW537" i="6"/>
  <c r="AW538" i="6"/>
  <c r="AW539" i="6"/>
  <c r="AW540" i="6"/>
  <c r="AW541" i="6"/>
  <c r="AW542" i="6"/>
  <c r="AW543" i="6"/>
  <c r="AW544" i="6"/>
  <c r="AW545" i="6"/>
  <c r="AW546" i="6"/>
  <c r="AW547" i="6"/>
  <c r="AW548" i="6"/>
  <c r="AW549" i="6"/>
  <c r="AW550" i="6"/>
  <c r="AW551" i="6"/>
  <c r="AW552" i="6"/>
  <c r="AW553" i="6"/>
  <c r="AW554" i="6"/>
  <c r="AW555" i="6"/>
  <c r="AW556" i="6"/>
  <c r="AW557" i="6"/>
  <c r="AW558" i="6"/>
  <c r="AW559" i="6"/>
  <c r="AW560" i="6"/>
  <c r="AW561" i="6"/>
  <c r="AW562" i="6"/>
  <c r="AW563" i="6"/>
  <c r="AW564" i="6"/>
  <c r="AW565" i="6"/>
  <c r="AW566" i="6"/>
  <c r="AW567" i="6"/>
  <c r="AW568" i="6"/>
  <c r="AW569" i="6"/>
  <c r="AW570" i="6"/>
  <c r="AW571" i="6"/>
  <c r="AW572" i="6"/>
  <c r="AW573" i="6"/>
  <c r="AW574" i="6"/>
  <c r="AW575" i="6"/>
  <c r="AW576" i="6"/>
  <c r="AW577" i="6"/>
  <c r="AW578" i="6"/>
  <c r="AW579" i="6"/>
  <c r="AW580" i="6"/>
  <c r="AW581" i="6"/>
  <c r="AW582" i="6"/>
  <c r="AW583" i="6"/>
  <c r="AW584" i="6"/>
  <c r="AW585" i="6"/>
  <c r="AW586" i="6"/>
  <c r="AW587" i="6"/>
  <c r="AW588" i="6"/>
  <c r="AW589" i="6"/>
  <c r="AW590" i="6"/>
  <c r="AW591" i="6"/>
  <c r="AW592" i="6"/>
  <c r="AW593" i="6"/>
  <c r="AW594" i="6"/>
  <c r="AW595" i="6"/>
  <c r="AW596" i="6"/>
  <c r="AW597" i="6"/>
  <c r="AW598" i="6"/>
  <c r="AW599" i="6"/>
  <c r="AW600" i="6"/>
  <c r="AW601" i="6"/>
  <c r="AW602" i="6"/>
  <c r="AW603" i="6"/>
  <c r="AW604" i="6"/>
  <c r="AW605" i="6"/>
  <c r="AW606" i="6"/>
  <c r="AW607" i="6"/>
  <c r="AW608" i="6"/>
  <c r="AW609" i="6"/>
  <c r="AW610" i="6"/>
  <c r="AW611" i="6"/>
  <c r="AW612" i="6"/>
  <c r="AW613" i="6"/>
  <c r="AW614" i="6"/>
  <c r="AW615" i="6"/>
  <c r="AW616" i="6"/>
  <c r="AW617" i="6"/>
  <c r="AW618" i="6"/>
  <c r="AW619" i="6"/>
  <c r="AW620" i="6"/>
  <c r="AW621" i="6"/>
  <c r="AW622" i="6"/>
  <c r="AW623" i="6"/>
  <c r="AW624" i="6"/>
  <c r="AW625" i="6"/>
  <c r="AW626" i="6"/>
  <c r="AW627" i="6"/>
  <c r="AW628" i="6"/>
  <c r="AW629" i="6"/>
  <c r="AW630" i="6"/>
  <c r="AW631" i="6"/>
  <c r="AW632" i="6"/>
  <c r="AW633" i="6"/>
  <c r="AW634" i="6"/>
  <c r="AW635" i="6"/>
  <c r="AW636" i="6"/>
  <c r="AW637" i="6"/>
  <c r="AW638" i="6"/>
  <c r="AW639" i="6"/>
  <c r="AW640" i="6"/>
  <c r="AW641" i="6"/>
  <c r="AW642" i="6"/>
  <c r="AW643" i="6"/>
  <c r="AW644" i="6"/>
  <c r="AW645" i="6"/>
  <c r="AW646" i="6"/>
  <c r="AW647" i="6"/>
  <c r="AW648" i="6"/>
  <c r="AW649" i="6"/>
  <c r="AW650" i="6"/>
  <c r="AW651" i="6"/>
  <c r="AW652" i="6"/>
  <c r="AW653" i="6"/>
  <c r="AW654" i="6"/>
  <c r="AW655" i="6"/>
  <c r="AW656" i="6"/>
  <c r="AW657" i="6"/>
  <c r="AW658" i="6"/>
  <c r="AW659" i="6"/>
  <c r="AW660" i="6"/>
  <c r="AW661" i="6"/>
  <c r="AW662" i="6"/>
  <c r="AW663" i="6"/>
  <c r="AW664" i="6"/>
  <c r="AW665" i="6"/>
  <c r="AW666" i="6"/>
  <c r="AW667" i="6"/>
  <c r="AW668" i="6"/>
  <c r="AW669" i="6"/>
  <c r="AW670" i="6"/>
  <c r="AW671" i="6"/>
  <c r="AW672" i="6"/>
  <c r="AW673" i="6"/>
  <c r="AW674" i="6"/>
  <c r="AW675" i="6"/>
  <c r="AW676" i="6"/>
  <c r="AW677" i="6"/>
  <c r="AW678" i="6"/>
  <c r="AW679" i="6"/>
  <c r="AW680" i="6"/>
  <c r="AW681" i="6"/>
  <c r="AW682" i="6"/>
  <c r="AW683" i="6"/>
  <c r="AW684" i="6"/>
  <c r="AW685" i="6"/>
  <c r="AW686" i="6"/>
  <c r="AW687" i="6"/>
  <c r="AW688" i="6"/>
  <c r="AW689" i="6"/>
  <c r="AW690" i="6"/>
  <c r="AW691" i="6"/>
  <c r="AW692" i="6"/>
  <c r="AW693" i="6"/>
  <c r="AW694" i="6"/>
  <c r="AW695" i="6"/>
  <c r="AW696" i="6"/>
  <c r="AW697" i="6"/>
  <c r="AW698" i="6"/>
  <c r="AW699" i="6"/>
  <c r="AW700" i="6"/>
  <c r="AW701" i="6"/>
  <c r="AW702" i="6"/>
  <c r="AW703" i="6"/>
  <c r="AW704" i="6"/>
  <c r="AW705" i="6"/>
  <c r="AW706" i="6"/>
  <c r="AW707" i="6"/>
  <c r="AW708" i="6"/>
  <c r="AW709" i="6"/>
  <c r="AW710" i="6"/>
  <c r="AW711" i="6"/>
  <c r="AW712" i="6"/>
  <c r="AW713" i="6"/>
  <c r="AW714" i="6"/>
  <c r="AW715" i="6"/>
  <c r="AW716" i="6"/>
  <c r="AW717" i="6"/>
  <c r="AW718" i="6"/>
  <c r="AW719" i="6"/>
  <c r="AW720" i="6"/>
  <c r="AW721" i="6"/>
  <c r="AW722" i="6"/>
  <c r="AW723" i="6"/>
  <c r="AW724" i="6"/>
  <c r="AW725" i="6"/>
  <c r="AW726" i="6"/>
  <c r="AW727" i="6"/>
  <c r="AW728" i="6"/>
  <c r="AW729" i="6"/>
  <c r="AW730" i="6"/>
  <c r="AW731" i="6"/>
  <c r="AW732" i="6"/>
  <c r="AW733" i="6"/>
  <c r="AW734" i="6"/>
  <c r="AW735" i="6"/>
  <c r="AW736" i="6"/>
  <c r="AW737" i="6"/>
  <c r="AW738" i="6"/>
  <c r="AW739" i="6"/>
  <c r="AW740" i="6"/>
  <c r="AW741" i="6"/>
  <c r="AW742" i="6"/>
  <c r="AW743" i="6"/>
  <c r="AW744" i="6"/>
  <c r="AW745" i="6"/>
  <c r="AW746" i="6"/>
  <c r="AW747" i="6"/>
  <c r="AW748" i="6"/>
  <c r="AW749" i="6"/>
  <c r="AW750" i="6"/>
  <c r="AW751" i="6"/>
  <c r="AW752" i="6"/>
  <c r="AW753" i="6"/>
  <c r="AW754" i="6"/>
  <c r="AW755" i="6"/>
  <c r="AW756" i="6"/>
  <c r="AW757" i="6"/>
  <c r="AW758" i="6"/>
  <c r="AW759" i="6"/>
  <c r="AW760" i="6"/>
  <c r="AW761" i="6"/>
  <c r="AW762" i="6"/>
  <c r="AW763" i="6"/>
  <c r="AW764" i="6"/>
  <c r="AW765" i="6"/>
  <c r="AW766" i="6"/>
  <c r="AW767" i="6"/>
  <c r="AW768" i="6"/>
  <c r="AW769" i="6"/>
  <c r="AW770" i="6"/>
  <c r="AW771" i="6"/>
  <c r="AW772" i="6"/>
  <c r="AW773" i="6"/>
  <c r="AW774" i="6"/>
  <c r="AW775" i="6"/>
  <c r="AW776" i="6"/>
  <c r="AW777" i="6"/>
  <c r="AW778" i="6"/>
  <c r="AW779" i="6"/>
  <c r="AW780" i="6"/>
  <c r="AW781" i="6"/>
  <c r="AW782" i="6"/>
  <c r="AW783" i="6"/>
  <c r="AW784" i="6"/>
  <c r="AW785" i="6"/>
  <c r="AW786" i="6"/>
  <c r="AW787" i="6"/>
  <c r="AW788" i="6"/>
  <c r="AW789" i="6"/>
  <c r="AW790" i="6"/>
  <c r="AW791" i="6"/>
  <c r="AW792" i="6"/>
  <c r="AW793" i="6"/>
  <c r="AW794" i="6"/>
  <c r="AW795" i="6"/>
  <c r="AW796" i="6"/>
  <c r="AW797" i="6"/>
  <c r="AW798" i="6"/>
  <c r="AW799" i="6"/>
  <c r="AW800" i="6"/>
  <c r="AW801" i="6"/>
  <c r="AW802" i="6"/>
  <c r="AW803" i="6"/>
  <c r="AW804" i="6"/>
  <c r="AW805" i="6"/>
  <c r="AW806" i="6"/>
  <c r="AW807" i="6"/>
  <c r="AW808" i="6"/>
  <c r="AW809" i="6"/>
  <c r="AW810" i="6"/>
  <c r="AW811" i="6"/>
  <c r="AW812" i="6"/>
  <c r="AW813" i="6"/>
  <c r="AW814" i="6"/>
  <c r="AW815" i="6"/>
  <c r="AW816" i="6"/>
  <c r="AW817" i="6"/>
  <c r="AW818" i="6"/>
  <c r="AW819" i="6"/>
  <c r="AW820" i="6"/>
  <c r="AW821" i="6"/>
  <c r="AW822" i="6"/>
  <c r="AW823" i="6"/>
  <c r="AW824" i="6"/>
  <c r="AW825" i="6"/>
  <c r="AW826" i="6"/>
  <c r="AW827" i="6"/>
  <c r="AW828" i="6"/>
  <c r="AW829" i="6"/>
  <c r="AW830" i="6"/>
  <c r="AW831" i="6"/>
  <c r="AW832" i="6"/>
  <c r="AW833" i="6"/>
  <c r="AW834" i="6"/>
  <c r="AW835" i="6"/>
  <c r="AW836" i="6"/>
  <c r="AW837" i="6"/>
  <c r="AW838" i="6"/>
  <c r="AW839" i="6"/>
  <c r="AW840" i="6"/>
  <c r="AW841" i="6"/>
  <c r="AW842" i="6"/>
  <c r="AW843" i="6"/>
  <c r="AW844" i="6"/>
  <c r="AW845" i="6"/>
  <c r="AW846" i="6"/>
  <c r="AW847" i="6"/>
  <c r="AW848" i="6"/>
  <c r="AW849" i="6"/>
  <c r="AW850" i="6"/>
  <c r="AW851" i="6"/>
  <c r="AW852" i="6"/>
  <c r="AW853" i="6"/>
  <c r="AW854" i="6"/>
  <c r="AW855" i="6"/>
  <c r="AW856" i="6"/>
  <c r="AW857" i="6"/>
  <c r="AW858" i="6"/>
  <c r="AW859" i="6"/>
  <c r="AW860" i="6"/>
  <c r="AW861" i="6"/>
  <c r="AW862" i="6"/>
  <c r="AW863" i="6"/>
  <c r="AW864" i="6"/>
  <c r="AW865" i="6"/>
  <c r="AW866" i="6"/>
  <c r="AW867" i="6"/>
  <c r="AW868" i="6"/>
  <c r="AW869" i="6"/>
  <c r="AW870" i="6"/>
  <c r="AW871" i="6"/>
  <c r="AW872" i="6"/>
  <c r="AW873" i="6"/>
  <c r="AW874" i="6"/>
  <c r="AW875" i="6"/>
  <c r="AW876" i="6"/>
  <c r="AW877" i="6"/>
  <c r="AW878" i="6"/>
  <c r="AW879" i="6"/>
  <c r="AW880" i="6"/>
  <c r="AW881" i="6"/>
  <c r="AW882" i="6"/>
  <c r="AW883" i="6"/>
  <c r="AW884" i="6"/>
  <c r="AW885" i="6"/>
  <c r="AW886" i="6"/>
  <c r="AW887" i="6"/>
  <c r="AW888" i="6"/>
  <c r="AW889" i="6"/>
  <c r="AW890" i="6"/>
  <c r="AW891" i="6"/>
  <c r="AW892" i="6"/>
  <c r="AW893" i="6"/>
  <c r="AW894" i="6"/>
  <c r="AW895" i="6"/>
  <c r="AW896" i="6"/>
  <c r="AW897" i="6"/>
  <c r="AW898" i="6"/>
  <c r="AW899" i="6"/>
  <c r="AW900" i="6"/>
  <c r="AW901" i="6"/>
  <c r="AW902" i="6"/>
  <c r="AW903" i="6"/>
  <c r="AW904" i="6"/>
  <c r="AW905" i="6"/>
  <c r="AW906" i="6"/>
  <c r="AW907" i="6"/>
  <c r="AW908" i="6"/>
  <c r="AW909" i="6"/>
  <c r="AW910" i="6"/>
  <c r="AW911" i="6"/>
  <c r="AW912" i="6"/>
  <c r="AW913" i="6"/>
  <c r="AW914" i="6"/>
  <c r="AW915" i="6"/>
  <c r="AW916" i="6"/>
  <c r="AW917" i="6"/>
  <c r="AW918" i="6"/>
  <c r="AW919" i="6"/>
  <c r="AW920" i="6"/>
  <c r="AW921" i="6"/>
  <c r="AW922" i="6"/>
  <c r="AW923" i="6"/>
  <c r="AW924" i="6"/>
  <c r="AW925" i="6"/>
  <c r="AW926" i="6"/>
  <c r="AW927" i="6"/>
  <c r="AW928" i="6"/>
  <c r="AW929" i="6"/>
  <c r="AW930" i="6"/>
  <c r="AW931" i="6"/>
  <c r="AW932" i="6"/>
  <c r="AW933" i="6"/>
  <c r="AW934" i="6"/>
  <c r="AW935" i="6"/>
  <c r="AW936" i="6"/>
  <c r="AW937" i="6"/>
  <c r="AW938" i="6"/>
  <c r="AW939" i="6"/>
  <c r="AW940" i="6"/>
  <c r="AW941" i="6"/>
  <c r="AW942" i="6"/>
  <c r="AW943" i="6"/>
  <c r="AW944" i="6"/>
  <c r="AW945" i="6"/>
  <c r="AW946" i="6"/>
  <c r="AW947" i="6"/>
  <c r="AW948" i="6"/>
  <c r="AW949" i="6"/>
  <c r="AW950" i="6"/>
  <c r="AW951" i="6"/>
  <c r="AW952" i="6"/>
  <c r="AW953" i="6"/>
  <c r="AW954" i="6"/>
  <c r="AW955" i="6"/>
  <c r="AW956" i="6"/>
  <c r="AW957" i="6"/>
  <c r="AW958" i="6"/>
  <c r="AW959" i="6"/>
  <c r="AW960" i="6"/>
  <c r="AW961" i="6"/>
  <c r="AW962" i="6"/>
  <c r="AW963" i="6"/>
  <c r="AW964" i="6"/>
  <c r="AW965" i="6"/>
  <c r="AW966" i="6"/>
  <c r="AW967" i="6"/>
  <c r="AW968" i="6"/>
  <c r="AW969" i="6"/>
  <c r="AW970" i="6"/>
  <c r="AW971" i="6"/>
  <c r="AW972" i="6"/>
  <c r="AW973" i="6"/>
  <c r="AW974" i="6"/>
  <c r="AW975" i="6"/>
  <c r="AW976" i="6"/>
  <c r="AW977" i="6"/>
  <c r="AW978" i="6"/>
  <c r="AW979" i="6"/>
  <c r="AW980" i="6"/>
  <c r="AW981" i="6"/>
  <c r="AW982" i="6"/>
  <c r="AW983" i="6"/>
  <c r="AW984" i="6"/>
  <c r="AW985" i="6"/>
  <c r="AW986" i="6"/>
  <c r="AW987" i="6"/>
  <c r="AW988" i="6"/>
  <c r="AW989" i="6"/>
  <c r="AW990" i="6"/>
  <c r="AW991" i="6"/>
  <c r="AW992" i="6"/>
  <c r="AW993" i="6"/>
  <c r="AW994" i="6"/>
  <c r="AW995" i="6"/>
  <c r="AW996" i="6"/>
  <c r="AW997" i="6"/>
  <c r="AW998" i="6"/>
  <c r="AW999" i="6"/>
  <c r="AW1000" i="6"/>
  <c r="AW1001" i="6"/>
  <c r="AW1002" i="6"/>
  <c r="AW1003" i="6"/>
  <c r="AW1004" i="6"/>
  <c r="AW1005" i="6"/>
  <c r="AW1006" i="6"/>
  <c r="AW1007" i="6"/>
  <c r="AW1008" i="6"/>
  <c r="AW1009" i="6"/>
  <c r="AW1010" i="6"/>
  <c r="AW1011" i="6"/>
  <c r="AW1012" i="6"/>
  <c r="AW1013" i="6"/>
  <c r="AW1014" i="6"/>
  <c r="AW1015" i="6"/>
  <c r="AW1016" i="6"/>
  <c r="AW1017" i="6"/>
  <c r="AW1018" i="6"/>
  <c r="AW1019" i="6"/>
  <c r="AW1020" i="6"/>
  <c r="AW1021" i="6"/>
  <c r="AW1022" i="6"/>
  <c r="AW1023" i="6"/>
  <c r="AW1024" i="6"/>
  <c r="AW1025" i="6"/>
  <c r="AW1026" i="6"/>
  <c r="AW1027" i="6"/>
  <c r="AW1028" i="6"/>
  <c r="AW1029" i="6"/>
  <c r="AW1030" i="6"/>
  <c r="AW1031" i="6"/>
  <c r="AW1032" i="6"/>
  <c r="AW1033" i="6"/>
  <c r="AW1034" i="6"/>
  <c r="AW1035" i="6"/>
  <c r="AW1036" i="6"/>
  <c r="AW1037" i="6"/>
  <c r="AW1038" i="6"/>
  <c r="AW1039" i="6"/>
  <c r="AW1040" i="6"/>
  <c r="AW1041" i="6"/>
  <c r="AW1042" i="6"/>
  <c r="AW1043" i="6"/>
  <c r="AW1044" i="6"/>
  <c r="AW1045" i="6"/>
  <c r="AW1046" i="6"/>
  <c r="AW1047" i="6"/>
  <c r="AW1048" i="6"/>
  <c r="AW1049" i="6"/>
  <c r="AW1050" i="6"/>
  <c r="AW1051" i="6"/>
  <c r="AW1052" i="6"/>
  <c r="AW1053" i="6"/>
  <c r="AW1054" i="6"/>
  <c r="AW1055" i="6"/>
  <c r="AW1056" i="6"/>
  <c r="AW1057" i="6"/>
  <c r="AW1058" i="6"/>
  <c r="AW1059" i="6"/>
  <c r="AW1060" i="6"/>
  <c r="AW1061" i="6"/>
  <c r="AW1062" i="6"/>
  <c r="AW1063" i="6"/>
  <c r="AW1064" i="6"/>
  <c r="AW1065" i="6"/>
  <c r="AW1066" i="6"/>
  <c r="AW1067" i="6"/>
  <c r="AW1068" i="6"/>
  <c r="AW1069" i="6"/>
  <c r="AW1070" i="6"/>
  <c r="AW1071" i="6"/>
  <c r="AW1072" i="6"/>
  <c r="AW1073" i="6"/>
  <c r="AW1074" i="6"/>
  <c r="AW1075" i="6"/>
  <c r="AW1076" i="6"/>
  <c r="AW1077" i="6"/>
  <c r="AW1078" i="6"/>
  <c r="AW1079" i="6"/>
  <c r="AW1080" i="6"/>
  <c r="AW1081" i="6"/>
  <c r="AW1082" i="6"/>
  <c r="AW1083" i="6"/>
  <c r="AW1084" i="6"/>
  <c r="AW1085" i="6"/>
  <c r="AW1086" i="6"/>
  <c r="AW1087" i="6"/>
  <c r="AW1088" i="6"/>
  <c r="AW1089" i="6"/>
  <c r="AW1090" i="6"/>
  <c r="AW1091" i="6"/>
  <c r="AW1092" i="6"/>
  <c r="AW1093" i="6"/>
  <c r="AW1094" i="6"/>
  <c r="AW1095" i="6"/>
  <c r="AW1096" i="6"/>
  <c r="AW1097" i="6"/>
  <c r="AW1098" i="6"/>
  <c r="AW1099" i="6"/>
  <c r="AW1100" i="6"/>
  <c r="AW1101" i="6"/>
  <c r="AW1102" i="6"/>
  <c r="AW1103" i="6"/>
  <c r="AW1104" i="6"/>
  <c r="AW1105" i="6"/>
  <c r="AW1106" i="6"/>
  <c r="AW1107" i="6"/>
  <c r="AW1108" i="6"/>
  <c r="AW1109" i="6"/>
  <c r="AW1110" i="6"/>
  <c r="AW1111" i="6"/>
  <c r="AW1112" i="6"/>
  <c r="AW1113" i="6"/>
  <c r="AW1114" i="6"/>
  <c r="AW1115" i="6"/>
  <c r="AW1116" i="6"/>
  <c r="AW1117" i="6"/>
  <c r="AW1118" i="6"/>
  <c r="AW1119" i="6"/>
  <c r="AW1120" i="6"/>
  <c r="AW1121" i="6"/>
  <c r="AW1122" i="6"/>
  <c r="AW1123" i="6"/>
  <c r="AW1124" i="6"/>
  <c r="AW1125" i="6"/>
  <c r="AW1126" i="6"/>
  <c r="AW1127" i="6"/>
  <c r="AW1128" i="6"/>
  <c r="AW1129" i="6"/>
  <c r="AW1130" i="6"/>
  <c r="AW1131" i="6"/>
  <c r="AW1132" i="6"/>
  <c r="AW1133" i="6"/>
  <c r="AW1134" i="6"/>
  <c r="AW1135" i="6"/>
  <c r="AW1136" i="6"/>
  <c r="AW1137" i="6"/>
  <c r="AW1138" i="6"/>
  <c r="AW1139" i="6"/>
  <c r="AW1140" i="6"/>
  <c r="AW1141" i="6"/>
  <c r="AW1142" i="6"/>
  <c r="AW1143" i="6"/>
  <c r="AW1144" i="6"/>
  <c r="AW1145" i="6"/>
  <c r="AW1146" i="6"/>
  <c r="AW1147" i="6"/>
  <c r="AW1148" i="6"/>
  <c r="AW1149" i="6"/>
  <c r="AW1150" i="6"/>
  <c r="AW1151" i="6"/>
  <c r="AW1152" i="6"/>
  <c r="AW1153" i="6"/>
  <c r="AW1154" i="6"/>
  <c r="AW1155" i="6"/>
  <c r="AW1156" i="6"/>
  <c r="AW1157" i="6"/>
  <c r="AW1158" i="6"/>
  <c r="AW1159" i="6"/>
  <c r="AW1160" i="6"/>
  <c r="AW1161" i="6"/>
  <c r="AW1162" i="6"/>
  <c r="AW1163" i="6"/>
  <c r="AW1164" i="6"/>
  <c r="AW1165" i="6"/>
  <c r="AW1166" i="6"/>
  <c r="AW1167" i="6"/>
  <c r="AW1168" i="6"/>
  <c r="AW1169" i="6"/>
  <c r="AW1170" i="6"/>
  <c r="AW1171" i="6"/>
  <c r="AW1172" i="6"/>
  <c r="AW1173" i="6"/>
  <c r="AW1174" i="6"/>
  <c r="AW1175" i="6"/>
  <c r="AW1176" i="6"/>
  <c r="AW1177" i="6"/>
  <c r="AW1178" i="6"/>
  <c r="AW1179" i="6"/>
  <c r="AW1180" i="6"/>
  <c r="AW1181" i="6"/>
  <c r="AW1182" i="6"/>
  <c r="AW1183" i="6"/>
  <c r="AW1184" i="6"/>
  <c r="AW1185" i="6"/>
  <c r="AW1186" i="6"/>
  <c r="AW1187" i="6"/>
  <c r="AW1188" i="6"/>
  <c r="AW1189" i="6"/>
  <c r="AW1190" i="6"/>
  <c r="AW1191" i="6"/>
  <c r="AW1192" i="6"/>
  <c r="AW1193" i="6"/>
  <c r="AW1194" i="6"/>
  <c r="AW1195" i="6"/>
  <c r="AW1196" i="6"/>
  <c r="AW1197" i="6"/>
  <c r="AW1198" i="6"/>
  <c r="AW1199" i="6"/>
  <c r="AW1200" i="6"/>
  <c r="AW1201" i="6"/>
  <c r="AW1202" i="6"/>
  <c r="AW1203" i="6"/>
  <c r="AW1204" i="6"/>
  <c r="AW1205" i="6"/>
  <c r="AW1206" i="6"/>
  <c r="AW1207" i="6"/>
  <c r="AW1208" i="6"/>
  <c r="AW1209" i="6"/>
  <c r="AW1210" i="6"/>
  <c r="AW1211" i="6"/>
  <c r="AW1212" i="6"/>
  <c r="AW1213" i="6"/>
  <c r="AW1214" i="6"/>
  <c r="AW1215" i="6"/>
  <c r="AW1216" i="6"/>
  <c r="AW1217" i="6"/>
  <c r="AW1218" i="6"/>
  <c r="AW1219" i="6"/>
  <c r="AW1220" i="6"/>
  <c r="AW1221" i="6"/>
  <c r="AW1222" i="6"/>
  <c r="AW1223" i="6"/>
  <c r="AW1224" i="6"/>
  <c r="AW1225" i="6"/>
  <c r="AW1226" i="6"/>
  <c r="AW1227" i="6"/>
  <c r="AW1228" i="6"/>
  <c r="AW1229" i="6"/>
  <c r="AW1230" i="6"/>
  <c r="AW1231" i="6"/>
  <c r="AW1232" i="6"/>
  <c r="AW1233" i="6"/>
  <c r="AW1234" i="6"/>
  <c r="AW1235" i="6"/>
  <c r="AW1236" i="6"/>
  <c r="AW1237" i="6"/>
  <c r="AW1238" i="6"/>
  <c r="AW1239" i="6"/>
  <c r="AW1240" i="6"/>
  <c r="AW1241" i="6"/>
  <c r="AW1242" i="6"/>
  <c r="AW1243" i="6"/>
  <c r="AW1244" i="6"/>
  <c r="AW1245" i="6"/>
  <c r="AW1246" i="6"/>
  <c r="AW1247" i="6"/>
  <c r="AW1248" i="6"/>
  <c r="AW1249" i="6"/>
  <c r="AW1250" i="6"/>
  <c r="AW1251" i="6"/>
  <c r="AW1252" i="6"/>
  <c r="AW1253" i="6"/>
  <c r="AW1254" i="6"/>
  <c r="AW1255" i="6"/>
  <c r="AW1256" i="6"/>
  <c r="AW1257" i="6"/>
  <c r="AW1258" i="6"/>
  <c r="AW1259" i="6"/>
  <c r="AW1260" i="6"/>
  <c r="AW1261" i="6"/>
  <c r="AW1262" i="6"/>
  <c r="AW1263" i="6"/>
  <c r="AW1264" i="6"/>
  <c r="AW1265" i="6"/>
  <c r="AW1266" i="6"/>
  <c r="AW1267" i="6"/>
  <c r="AW1268" i="6"/>
  <c r="AW1269" i="6"/>
  <c r="AW1270" i="6"/>
  <c r="AW1271" i="6"/>
  <c r="AW1272" i="6"/>
  <c r="AW1273" i="6"/>
  <c r="AW1274" i="6"/>
  <c r="AW1275" i="6"/>
  <c r="AW1276" i="6"/>
  <c r="AW1277" i="6"/>
  <c r="AW1278" i="6"/>
  <c r="AW1279" i="6"/>
  <c r="AW1280" i="6"/>
  <c r="AW1281" i="6"/>
  <c r="AW1282" i="6"/>
  <c r="AW1283" i="6"/>
  <c r="AW1284" i="6"/>
  <c r="AW1285" i="6"/>
  <c r="AW1286" i="6"/>
  <c r="AW1287" i="6"/>
  <c r="AW1288" i="6"/>
  <c r="AW1289" i="6"/>
  <c r="AW1290" i="6"/>
  <c r="AW1291" i="6"/>
  <c r="AW1292" i="6"/>
  <c r="AW1293" i="6"/>
  <c r="AW1294" i="6"/>
  <c r="AW1295" i="6"/>
  <c r="AW1296" i="6"/>
  <c r="AW1297" i="6"/>
  <c r="AW1298" i="6"/>
  <c r="AW1299" i="6"/>
  <c r="AW1300" i="6"/>
  <c r="AW1301" i="6"/>
  <c r="AW1302" i="6"/>
  <c r="AW1303" i="6"/>
  <c r="AW1304" i="6"/>
  <c r="AW1305" i="6"/>
  <c r="AW1306" i="6"/>
  <c r="AW1307" i="6"/>
  <c r="AW1308" i="6"/>
  <c r="AW1309" i="6"/>
  <c r="AW1310" i="6"/>
  <c r="AW1311" i="6"/>
  <c r="AW1312" i="6"/>
  <c r="AW1313" i="6"/>
  <c r="AW1314" i="6"/>
  <c r="AW1315" i="6"/>
  <c r="AW1316" i="6"/>
  <c r="AW1317" i="6"/>
  <c r="AW1318" i="6"/>
  <c r="AW1319" i="6"/>
  <c r="AW1320" i="6"/>
  <c r="AW1321" i="6"/>
  <c r="AW1322" i="6"/>
  <c r="AW1323" i="6"/>
  <c r="AW1324" i="6"/>
  <c r="AW1325" i="6"/>
  <c r="AW1326" i="6"/>
  <c r="AW1327" i="6"/>
  <c r="AW1328" i="6"/>
  <c r="AW1329" i="6"/>
  <c r="AW1330" i="6"/>
  <c r="AW1331" i="6"/>
  <c r="AW1332" i="6"/>
  <c r="AW1333" i="6"/>
  <c r="AW1334" i="6"/>
  <c r="AW1335" i="6"/>
  <c r="AW1336" i="6"/>
  <c r="AW1337" i="6"/>
  <c r="AW1338" i="6"/>
  <c r="AW1339" i="6"/>
  <c r="AW1340" i="6"/>
  <c r="AW1341" i="6"/>
  <c r="AW1342" i="6"/>
  <c r="AW1343" i="6"/>
  <c r="AW1344" i="6"/>
  <c r="AW1345" i="6"/>
  <c r="AW1346" i="6"/>
  <c r="AW1347" i="6"/>
  <c r="AW1348" i="6"/>
  <c r="AW1349" i="6"/>
  <c r="AW1350" i="6"/>
  <c r="AW1351" i="6"/>
  <c r="AW1352" i="6"/>
  <c r="AW1353" i="6"/>
  <c r="AW1354" i="6"/>
  <c r="AW1355" i="6"/>
  <c r="AW1356" i="6"/>
  <c r="AW1357" i="6"/>
  <c r="AW1358" i="6"/>
  <c r="AW1359" i="6"/>
  <c r="AW1360" i="6"/>
  <c r="AW1361" i="6"/>
  <c r="AW1362" i="6"/>
  <c r="AW1363" i="6"/>
  <c r="AW1364" i="6"/>
  <c r="AW1365" i="6"/>
  <c r="AW1366" i="6"/>
  <c r="AW1367" i="6"/>
  <c r="AW1368" i="6"/>
  <c r="AW1369" i="6"/>
  <c r="AW1370" i="6"/>
  <c r="AW1371" i="6"/>
  <c r="AW1372" i="6"/>
  <c r="AW1373" i="6"/>
  <c r="AW1374" i="6"/>
  <c r="AW1375" i="6"/>
  <c r="AW1376" i="6"/>
  <c r="AW1377" i="6"/>
  <c r="AW1378" i="6"/>
  <c r="AW1379" i="6"/>
  <c r="AW1380" i="6"/>
  <c r="AW1381" i="6"/>
  <c r="AW1382" i="6"/>
  <c r="AW1383" i="6"/>
  <c r="AW1384" i="6"/>
  <c r="AW1385" i="6"/>
  <c r="AW1386" i="6"/>
  <c r="AW1387" i="6"/>
  <c r="AW1388" i="6"/>
  <c r="AW1389" i="6"/>
  <c r="AW1390" i="6"/>
  <c r="AW1391" i="6"/>
  <c r="AW1392" i="6"/>
  <c r="AW1393" i="6"/>
  <c r="AW1394" i="6"/>
  <c r="AW1395" i="6"/>
  <c r="AW1396" i="6"/>
  <c r="AW1397" i="6"/>
  <c r="AW1398" i="6"/>
  <c r="AW1399" i="6"/>
  <c r="AW1400" i="6"/>
  <c r="AW1401" i="6"/>
  <c r="AW1402" i="6"/>
  <c r="AW1403" i="6"/>
  <c r="AW1404" i="6"/>
  <c r="AW1405" i="6"/>
  <c r="AW1406" i="6"/>
  <c r="AW1407" i="6"/>
  <c r="AW1408" i="6"/>
  <c r="AW1409" i="6"/>
  <c r="AW1410" i="6"/>
  <c r="AW1411" i="6"/>
  <c r="AW1412" i="6"/>
  <c r="AW1413" i="6"/>
  <c r="AW1414" i="6"/>
  <c r="AW1415" i="6"/>
  <c r="AW1416" i="6"/>
  <c r="AW1417" i="6"/>
  <c r="AW1418" i="6"/>
  <c r="AW1419" i="6"/>
  <c r="AW1420" i="6"/>
  <c r="AW1421" i="6"/>
  <c r="AW1422" i="6"/>
  <c r="AW1423" i="6"/>
  <c r="AW1424" i="6"/>
  <c r="AW1425" i="6"/>
  <c r="AW1426" i="6"/>
  <c r="AW1427" i="6"/>
  <c r="AW1428" i="6"/>
  <c r="AW1429" i="6"/>
  <c r="AW1430" i="6"/>
  <c r="AW1431" i="6"/>
  <c r="AW1432" i="6"/>
  <c r="AW1433" i="6"/>
  <c r="AW1434" i="6"/>
  <c r="AW1435" i="6"/>
  <c r="AW1436" i="6"/>
  <c r="AW1437" i="6"/>
  <c r="AW1438" i="6"/>
  <c r="AW1439" i="6"/>
  <c r="AW1440" i="6"/>
  <c r="AW1441" i="6"/>
  <c r="AW1442" i="6"/>
  <c r="AW1443" i="6"/>
  <c r="AW1444" i="6"/>
  <c r="AW1445" i="6"/>
  <c r="AW1446" i="6"/>
  <c r="AW1447" i="6"/>
  <c r="AW1448" i="6"/>
  <c r="AW1449" i="6"/>
  <c r="AW1450" i="6"/>
  <c r="AW1451" i="6"/>
  <c r="AW1452" i="6"/>
  <c r="AW1453" i="6"/>
  <c r="AW1454" i="6"/>
  <c r="AW1455" i="6"/>
  <c r="AW1456" i="6"/>
  <c r="AW1457" i="6"/>
  <c r="AW1458" i="6"/>
  <c r="AW1459" i="6"/>
  <c r="AW1460" i="6"/>
  <c r="AW1461" i="6"/>
  <c r="AW1462" i="6"/>
  <c r="AW1463" i="6"/>
  <c r="AW1464" i="6"/>
  <c r="AW1465" i="6"/>
  <c r="AW1466" i="6"/>
  <c r="AW1467" i="6"/>
  <c r="AW1468" i="6"/>
  <c r="AW1469" i="6"/>
  <c r="AW1470" i="6"/>
  <c r="AW1471" i="6"/>
  <c r="AW1472" i="6"/>
  <c r="AW1473" i="6"/>
  <c r="AW1474" i="6"/>
  <c r="AW1475" i="6"/>
  <c r="AW1476" i="6"/>
  <c r="AW1477" i="6"/>
  <c r="AW1478" i="6"/>
  <c r="AW1479" i="6"/>
  <c r="AW1480" i="6"/>
  <c r="AW1481" i="6"/>
  <c r="AW1482" i="6"/>
  <c r="AW1483" i="6"/>
  <c r="AW1484" i="6"/>
  <c r="AW1485" i="6"/>
  <c r="AW1486" i="6"/>
  <c r="AW1487" i="6"/>
  <c r="AW1488" i="6"/>
  <c r="AW1489" i="6"/>
  <c r="AW1490" i="6"/>
  <c r="AW1491" i="6"/>
  <c r="AW1492" i="6"/>
  <c r="AW1493" i="6"/>
  <c r="AW1494" i="6"/>
  <c r="AW1495" i="6"/>
  <c r="AW1496" i="6"/>
  <c r="AW1497" i="6"/>
  <c r="AW1498" i="6"/>
  <c r="AW1499" i="6"/>
  <c r="AW1500" i="6"/>
  <c r="AW1501" i="6"/>
  <c r="AW1502" i="6"/>
  <c r="AW1503" i="6"/>
  <c r="AW1504" i="6"/>
  <c r="AW1505" i="6"/>
  <c r="AW1506" i="6"/>
  <c r="AW1507" i="6"/>
  <c r="AW1508" i="6"/>
  <c r="AW1509" i="6"/>
  <c r="AW1510" i="6"/>
  <c r="AW1511" i="6"/>
  <c r="AW1512" i="6"/>
  <c r="AW1513" i="6"/>
  <c r="AW1514" i="6"/>
  <c r="AW1515" i="6"/>
  <c r="AW1516" i="6"/>
  <c r="AW1517" i="6"/>
  <c r="AW1518" i="6"/>
  <c r="AW1519" i="6"/>
  <c r="AW1520" i="6"/>
  <c r="AW1521" i="6"/>
  <c r="AW1522" i="6"/>
  <c r="AW1523" i="6"/>
  <c r="AW1524" i="6"/>
  <c r="AW1525" i="6"/>
  <c r="AW1526" i="6"/>
  <c r="AW1527" i="6"/>
  <c r="AW1528" i="6"/>
  <c r="AW1529" i="6"/>
  <c r="AW1530" i="6"/>
  <c r="AW1531" i="6"/>
  <c r="AW1532" i="6"/>
  <c r="AW1533" i="6"/>
  <c r="AW1534" i="6"/>
  <c r="AW1535" i="6"/>
  <c r="AW1536" i="6"/>
  <c r="AW1537" i="6"/>
  <c r="AW1538" i="6"/>
  <c r="AW1539" i="6"/>
  <c r="AW1540" i="6"/>
  <c r="AW1541" i="6"/>
  <c r="AW1542" i="6"/>
  <c r="AW1543" i="6"/>
  <c r="AW1544" i="6"/>
  <c r="AW1545" i="6"/>
  <c r="AW1546" i="6"/>
  <c r="AW1547" i="6"/>
  <c r="AW1548" i="6"/>
  <c r="AW1549" i="6"/>
  <c r="AW1550" i="6"/>
  <c r="AW1551" i="6"/>
  <c r="AW1552" i="6"/>
  <c r="AW1553" i="6"/>
  <c r="AW1554" i="6"/>
  <c r="AW1555" i="6"/>
  <c r="AW1556" i="6"/>
  <c r="AW1557" i="6"/>
  <c r="AW1558" i="6"/>
  <c r="AW1559" i="6"/>
  <c r="AW1560" i="6"/>
  <c r="AW1561" i="6"/>
  <c r="AW1562" i="6"/>
  <c r="AW1563" i="6"/>
  <c r="AW1564" i="6"/>
  <c r="AW1565" i="6"/>
  <c r="AW1566" i="6"/>
  <c r="AW1567" i="6"/>
  <c r="AW1568" i="6"/>
  <c r="AW1569" i="6"/>
  <c r="AW1570" i="6"/>
  <c r="AW1571" i="6"/>
  <c r="AW1572" i="6"/>
  <c r="AW1573" i="6"/>
  <c r="AW1574" i="6"/>
  <c r="AW1575" i="6"/>
  <c r="AW1576" i="6"/>
  <c r="AW1577" i="6"/>
  <c r="AW1578" i="6"/>
  <c r="AW1579" i="6"/>
  <c r="AW1580" i="6"/>
  <c r="AW1581" i="6"/>
  <c r="AW1582" i="6"/>
  <c r="AW1583" i="6"/>
  <c r="AW1584" i="6"/>
  <c r="AW1585" i="6"/>
  <c r="AW1586" i="6"/>
  <c r="AW1587" i="6"/>
  <c r="AW1588" i="6"/>
  <c r="AW1589" i="6"/>
  <c r="AW1590" i="6"/>
  <c r="AW1591" i="6"/>
  <c r="AW1592" i="6"/>
  <c r="AW1593" i="6"/>
  <c r="AW1594" i="6"/>
  <c r="AW1595" i="6"/>
  <c r="AW1596" i="6"/>
  <c r="AW1597" i="6"/>
  <c r="AW1598" i="6"/>
  <c r="AW1599" i="6"/>
  <c r="AW1600" i="6"/>
  <c r="AW1601" i="6"/>
  <c r="AW1602" i="6"/>
  <c r="AW1603" i="6"/>
  <c r="AW1604" i="6"/>
  <c r="AW1605" i="6"/>
  <c r="AW1606" i="6"/>
  <c r="AW1607" i="6"/>
  <c r="AW1608" i="6"/>
  <c r="AW1609" i="6"/>
  <c r="AW1610" i="6"/>
  <c r="AW1611" i="6"/>
  <c r="AW1612" i="6"/>
  <c r="AW1613" i="6"/>
  <c r="AW1614" i="6"/>
  <c r="AW1615" i="6"/>
  <c r="AW1616" i="6"/>
  <c r="AW1617" i="6"/>
  <c r="AW1618" i="6"/>
  <c r="AW1619" i="6"/>
  <c r="AW1620" i="6"/>
  <c r="AW1621" i="6"/>
  <c r="AW1622" i="6"/>
  <c r="AW1623" i="6"/>
  <c r="AW1624" i="6"/>
  <c r="AW1625" i="6"/>
  <c r="AW1626" i="6"/>
  <c r="AW1627" i="6"/>
  <c r="AW1628" i="6"/>
  <c r="AW1629" i="6"/>
  <c r="AW1630" i="6"/>
  <c r="AW1631" i="6"/>
  <c r="AW1632" i="6"/>
  <c r="AW1633" i="6"/>
  <c r="AW1634" i="6"/>
  <c r="AW1635" i="6"/>
  <c r="AW1636" i="6"/>
  <c r="AW1637" i="6"/>
  <c r="AW1638" i="6"/>
  <c r="AW1639" i="6"/>
  <c r="AW1640" i="6"/>
  <c r="AW1641" i="6"/>
  <c r="AW1642" i="6"/>
  <c r="AW1643" i="6"/>
  <c r="AW1644" i="6"/>
  <c r="AW1645" i="6"/>
  <c r="AW1646" i="6"/>
  <c r="AW1647" i="6"/>
  <c r="AW1648" i="6"/>
  <c r="AW1649" i="6"/>
  <c r="AW1650" i="6"/>
  <c r="AW1651" i="6"/>
  <c r="AW1652" i="6"/>
  <c r="AW1653" i="6"/>
  <c r="AW1654" i="6"/>
  <c r="AW1655" i="6"/>
  <c r="AW1656" i="6"/>
  <c r="AW1657" i="6"/>
  <c r="AW1658" i="6"/>
  <c r="AW1659" i="6"/>
  <c r="AW1660" i="6"/>
  <c r="AW1661" i="6"/>
  <c r="AW1662" i="6"/>
  <c r="AW1663" i="6"/>
  <c r="AW1664" i="6"/>
  <c r="AW1665" i="6"/>
  <c r="AW1666" i="6"/>
  <c r="AW1667" i="6"/>
  <c r="AW1668" i="6"/>
  <c r="AW1669" i="6"/>
  <c r="AW1670" i="6"/>
  <c r="AW1671" i="6"/>
  <c r="AW1672" i="6"/>
  <c r="AW1673" i="6"/>
  <c r="AW1674" i="6"/>
  <c r="AW1675" i="6"/>
  <c r="AW1676" i="6"/>
  <c r="AW1677" i="6"/>
  <c r="AW1678" i="6"/>
  <c r="AW1679" i="6"/>
  <c r="AW1680" i="6"/>
  <c r="AW1681" i="6"/>
  <c r="AW1682" i="6"/>
  <c r="AW1683" i="6"/>
  <c r="AW1684" i="6"/>
  <c r="AW1685" i="6"/>
  <c r="AW1686" i="6"/>
  <c r="AW1687" i="6"/>
  <c r="AW1688" i="6"/>
  <c r="AW1689" i="6"/>
  <c r="AW1690" i="6"/>
  <c r="AW1691" i="6"/>
  <c r="AW1692" i="6"/>
  <c r="AW1693" i="6"/>
  <c r="AW1694" i="6"/>
  <c r="AW1695" i="6"/>
  <c r="AW1696" i="6"/>
  <c r="AW1697" i="6"/>
  <c r="AW1698" i="6"/>
  <c r="AW1699" i="6"/>
  <c r="AW1700" i="6"/>
  <c r="AW1701" i="6"/>
  <c r="AW1702" i="6"/>
  <c r="AW1703" i="6"/>
  <c r="AW1704" i="6"/>
  <c r="AW1705" i="6"/>
  <c r="AW1706" i="6"/>
  <c r="AW1707" i="6"/>
  <c r="AW1708" i="6"/>
  <c r="AW1709" i="6"/>
  <c r="AW1710" i="6"/>
  <c r="AW1711" i="6"/>
  <c r="AW1712" i="6"/>
  <c r="AW1713" i="6"/>
  <c r="AW1714" i="6"/>
  <c r="AW1715" i="6"/>
  <c r="AW1716" i="6"/>
  <c r="AW1717" i="6"/>
  <c r="AW1718" i="6"/>
  <c r="AW1719" i="6"/>
  <c r="AW1720" i="6"/>
  <c r="AW1721" i="6"/>
  <c r="AW1722" i="6"/>
  <c r="AW1723" i="6"/>
  <c r="AW1724" i="6"/>
  <c r="AW1725" i="6"/>
  <c r="AW1726" i="6"/>
  <c r="AW1727" i="6"/>
  <c r="AW1728" i="6"/>
  <c r="AW1729" i="6"/>
  <c r="AW1730" i="6"/>
  <c r="AW1731" i="6"/>
  <c r="AW1732" i="6"/>
  <c r="AW1733" i="6"/>
  <c r="AW1734" i="6"/>
  <c r="AW1735" i="6"/>
  <c r="AW1736" i="6"/>
  <c r="AW1737" i="6"/>
  <c r="AW1738" i="6"/>
  <c r="AW1739" i="6"/>
  <c r="AW1740" i="6"/>
  <c r="AW1741" i="6"/>
  <c r="AW1742" i="6"/>
  <c r="AW1743" i="6"/>
  <c r="AW1744" i="6"/>
  <c r="AW1745" i="6"/>
  <c r="AW1746" i="6"/>
  <c r="AW1747" i="6"/>
  <c r="AW1748" i="6"/>
  <c r="AW1749" i="6"/>
  <c r="AW1750" i="6"/>
  <c r="AW1751" i="6"/>
  <c r="AW1752" i="6"/>
  <c r="AW1753" i="6"/>
  <c r="AW1754" i="6"/>
  <c r="AW1755" i="6"/>
  <c r="AW1756" i="6"/>
  <c r="AW1757" i="6"/>
  <c r="AW1758" i="6"/>
  <c r="AW1759" i="6"/>
  <c r="AW1760" i="6"/>
  <c r="AW1761" i="6"/>
  <c r="AW1762" i="6"/>
  <c r="AW1763" i="6"/>
  <c r="AW1764" i="6"/>
  <c r="AW1765" i="6"/>
  <c r="AW1766" i="6"/>
  <c r="AW1767" i="6"/>
  <c r="AW1768" i="6"/>
  <c r="AW1769" i="6"/>
  <c r="AW1770" i="6"/>
  <c r="AW1771" i="6"/>
  <c r="AW1772" i="6"/>
  <c r="AW1773" i="6"/>
  <c r="AW1774" i="6"/>
  <c r="AW1775" i="6"/>
  <c r="AW1776" i="6"/>
  <c r="AW1777" i="6"/>
  <c r="AW1778" i="6"/>
  <c r="AW1779" i="6"/>
  <c r="AW1780" i="6"/>
  <c r="AW1781" i="6"/>
  <c r="AW1782" i="6"/>
  <c r="AW1783" i="6"/>
  <c r="AW1784" i="6"/>
  <c r="AW1785" i="6"/>
  <c r="AW1786" i="6"/>
  <c r="AW1787" i="6"/>
  <c r="AW1788" i="6"/>
  <c r="AW1789" i="6"/>
  <c r="AW1790" i="6"/>
  <c r="AW1791" i="6"/>
  <c r="AW1792" i="6"/>
  <c r="AW1793" i="6"/>
  <c r="AW1794" i="6"/>
  <c r="AW1795" i="6"/>
  <c r="AW1796" i="6"/>
  <c r="AW1797" i="6"/>
  <c r="AW1798" i="6"/>
  <c r="AW1799" i="6"/>
  <c r="AW1800" i="6"/>
  <c r="AW1801" i="6"/>
  <c r="AW1802" i="6"/>
  <c r="AW1803" i="6"/>
  <c r="AW1804" i="6"/>
  <c r="AW1805" i="6"/>
  <c r="AW1806" i="6"/>
  <c r="AW1807" i="6"/>
  <c r="AW1808" i="6"/>
  <c r="AW1809" i="6"/>
  <c r="AW1810" i="6"/>
  <c r="AW1811" i="6"/>
  <c r="AW1812" i="6"/>
  <c r="AW1813" i="6"/>
  <c r="AW1814" i="6"/>
  <c r="AW1815" i="6"/>
  <c r="AW1816" i="6"/>
  <c r="AW1817" i="6"/>
  <c r="AW1818" i="6"/>
  <c r="AW1819" i="6"/>
  <c r="AW1820" i="6"/>
  <c r="AW1821" i="6"/>
  <c r="AW1822" i="6"/>
  <c r="AW1823" i="6"/>
  <c r="AW1824" i="6"/>
  <c r="AW1825" i="6"/>
  <c r="AW1826" i="6"/>
  <c r="AW1827" i="6"/>
  <c r="AW1828" i="6"/>
  <c r="AW1829" i="6"/>
  <c r="AW1830" i="6"/>
  <c r="AW1831" i="6"/>
  <c r="AW1832" i="6"/>
  <c r="AW1833" i="6"/>
  <c r="AW1834" i="6"/>
  <c r="AW1835" i="6"/>
  <c r="AW1836" i="6"/>
  <c r="AW1837" i="6"/>
  <c r="AW1838" i="6"/>
  <c r="AW1839" i="6"/>
  <c r="AW1840" i="6"/>
  <c r="AW1841" i="6"/>
  <c r="AW1842" i="6"/>
  <c r="AW1843" i="6"/>
  <c r="AW1844" i="6"/>
  <c r="AW1845" i="6"/>
  <c r="AW1846" i="6"/>
  <c r="AW1847" i="6"/>
  <c r="AW1848" i="6"/>
  <c r="AW1849" i="6"/>
  <c r="AW1850" i="6"/>
  <c r="AW1851" i="6"/>
  <c r="AW1852" i="6"/>
  <c r="AW1853" i="6"/>
  <c r="AW1854" i="6"/>
  <c r="AW1855" i="6"/>
  <c r="AW1856" i="6"/>
  <c r="AW1857" i="6"/>
  <c r="AW1858" i="6"/>
  <c r="AW1859" i="6"/>
  <c r="AW1860" i="6"/>
  <c r="AW1861" i="6"/>
  <c r="AW1862" i="6"/>
  <c r="AW1863" i="6"/>
  <c r="AW1864" i="6"/>
  <c r="AW1865" i="6"/>
  <c r="AW1866" i="6"/>
  <c r="AW1867" i="6"/>
  <c r="AW1868" i="6"/>
  <c r="AW1869" i="6"/>
  <c r="AW1870" i="6"/>
  <c r="AW1871" i="6"/>
  <c r="AW1872" i="6"/>
  <c r="AW1873" i="6"/>
  <c r="AW1874" i="6"/>
  <c r="AW1875" i="6"/>
  <c r="AW1876" i="6"/>
  <c r="AW1877" i="6"/>
  <c r="AW1878" i="6"/>
  <c r="AW1879" i="6"/>
  <c r="AW1880" i="6"/>
  <c r="AW1881" i="6"/>
  <c r="AW1882" i="6"/>
  <c r="AW1883" i="6"/>
  <c r="AW1884" i="6"/>
  <c r="AW1885" i="6"/>
  <c r="AW1886" i="6"/>
  <c r="AW1887" i="6"/>
  <c r="AW1888" i="6"/>
  <c r="AW1889" i="6"/>
  <c r="AW1890" i="6"/>
  <c r="AW1891" i="6"/>
  <c r="AW1892" i="6"/>
  <c r="AW1893" i="6"/>
  <c r="AW1894" i="6"/>
  <c r="AW1895" i="6"/>
  <c r="AW1896" i="6"/>
  <c r="AW1897" i="6"/>
  <c r="AW1898" i="6"/>
  <c r="AW1899" i="6"/>
  <c r="AW1900" i="6"/>
  <c r="AW1901" i="6"/>
  <c r="AW1902" i="6"/>
  <c r="AW1903" i="6"/>
  <c r="AW1904" i="6"/>
  <c r="AW1905" i="6"/>
  <c r="AW1906" i="6"/>
  <c r="AW1907" i="6"/>
  <c r="AW1908" i="6"/>
  <c r="AW1909" i="6"/>
  <c r="AW1910" i="6"/>
  <c r="AW1911" i="6"/>
  <c r="AW1912" i="6"/>
  <c r="AW1913" i="6"/>
  <c r="AW1914" i="6"/>
  <c r="AW1915" i="6"/>
  <c r="AW1916" i="6"/>
  <c r="AW1917" i="6"/>
  <c r="AW1918" i="6"/>
  <c r="AW1919" i="6"/>
  <c r="AW1920" i="6"/>
  <c r="AW1921" i="6"/>
  <c r="AW1922" i="6"/>
  <c r="AW1923" i="6"/>
  <c r="AW1924" i="6"/>
  <c r="AW1925" i="6"/>
  <c r="AW1926" i="6"/>
  <c r="AW1927" i="6"/>
  <c r="AW1928" i="6"/>
  <c r="AW1929" i="6"/>
  <c r="AW1930" i="6"/>
  <c r="AW1931" i="6"/>
  <c r="AW1932" i="6"/>
  <c r="AW1933" i="6"/>
  <c r="AW1934" i="6"/>
  <c r="AW1935" i="6"/>
  <c r="AW1936" i="6"/>
  <c r="AW1937" i="6"/>
  <c r="AW1938" i="6"/>
  <c r="AW1939" i="6"/>
  <c r="AW1940" i="6"/>
  <c r="AW1941" i="6"/>
  <c r="AW1942" i="6"/>
  <c r="AW1943" i="6"/>
  <c r="AW1944" i="6"/>
  <c r="AW1945" i="6"/>
  <c r="AW1946" i="6"/>
  <c r="AW1947" i="6"/>
  <c r="AW1948" i="6"/>
  <c r="AW1949" i="6"/>
  <c r="AW1950" i="6"/>
  <c r="AW1951" i="6"/>
  <c r="AW1952" i="6"/>
  <c r="AW1953" i="6"/>
  <c r="AW1954" i="6"/>
  <c r="AW1955" i="6"/>
  <c r="AW1956" i="6"/>
  <c r="AW1957" i="6"/>
  <c r="AW1958" i="6"/>
  <c r="AW1959" i="6"/>
  <c r="AW1960" i="6"/>
  <c r="AW1961" i="6"/>
  <c r="AW1962" i="6"/>
  <c r="AW1963" i="6"/>
  <c r="AW1964" i="6"/>
  <c r="AW1965" i="6"/>
  <c r="AW1966" i="6"/>
  <c r="AW1967" i="6"/>
  <c r="AW1968" i="6"/>
  <c r="AW1969" i="6"/>
  <c r="AW1970" i="6"/>
  <c r="AW1971" i="6"/>
  <c r="AW1972" i="6"/>
  <c r="AW1973" i="6"/>
  <c r="AW1974" i="6"/>
  <c r="AW1975" i="6"/>
  <c r="AW1976" i="6"/>
  <c r="AW1977" i="6"/>
  <c r="AW1978" i="6"/>
  <c r="AW1979" i="6"/>
  <c r="AW1980" i="6"/>
  <c r="AW1981" i="6"/>
  <c r="AW1982" i="6"/>
  <c r="AW1983" i="6"/>
  <c r="AW1984" i="6"/>
  <c r="AW1985" i="6"/>
  <c r="AW1986" i="6"/>
  <c r="AW1987" i="6"/>
  <c r="AW1988" i="6"/>
  <c r="AW1989" i="6"/>
  <c r="AW1990" i="6"/>
  <c r="AW1991" i="6"/>
  <c r="AW1992" i="6"/>
  <c r="AW1993" i="6"/>
  <c r="AW1994" i="6"/>
  <c r="AW1995" i="6"/>
  <c r="AW1996" i="6"/>
  <c r="AW1997" i="6"/>
  <c r="AW1998" i="6"/>
  <c r="AW1999" i="6"/>
  <c r="AW2000" i="6"/>
  <c r="AW2001" i="6"/>
  <c r="AW2002" i="6"/>
  <c r="AW2003" i="6"/>
  <c r="AW2004" i="6"/>
  <c r="AW2005" i="6"/>
  <c r="AW2006" i="6"/>
  <c r="AW2007" i="6"/>
  <c r="AW2008" i="6"/>
  <c r="AW2009" i="6"/>
  <c r="AW2010" i="6"/>
  <c r="AW2011" i="6"/>
  <c r="AW2012" i="6"/>
  <c r="AW2013" i="6"/>
  <c r="AW2014" i="6"/>
  <c r="AW2015" i="6"/>
  <c r="AW2016" i="6"/>
  <c r="AW2017" i="6"/>
  <c r="AW2018" i="6"/>
  <c r="AW2019" i="6"/>
  <c r="AW2020" i="6"/>
  <c r="AW2021" i="6"/>
  <c r="AW2022" i="6"/>
  <c r="AW2023" i="6"/>
  <c r="AW2024" i="6"/>
  <c r="AW2025" i="6"/>
  <c r="AW2026" i="6"/>
  <c r="AW2027" i="6"/>
  <c r="AW2028" i="6"/>
  <c r="AW2029" i="6"/>
  <c r="AW2030" i="6"/>
  <c r="AW2031" i="6"/>
  <c r="AW2032" i="6"/>
  <c r="AW2033" i="6"/>
  <c r="AW2034" i="6"/>
  <c r="AW2035" i="6"/>
  <c r="AW2036" i="6"/>
  <c r="AW2037" i="6"/>
  <c r="AW2038" i="6"/>
  <c r="AW2039" i="6"/>
  <c r="AW2040" i="6"/>
  <c r="AW2041" i="6"/>
  <c r="AW2042" i="6"/>
  <c r="AW2043" i="6"/>
  <c r="AW2044" i="6"/>
  <c r="AW2045" i="6"/>
  <c r="AW2046" i="6"/>
  <c r="AW2047" i="6"/>
  <c r="AW2048" i="6"/>
  <c r="AW2049" i="6"/>
  <c r="AW2050" i="6"/>
  <c r="AW2051" i="6"/>
  <c r="AW2052" i="6"/>
  <c r="AW2053" i="6"/>
  <c r="AW2054" i="6"/>
  <c r="AW2055" i="6"/>
  <c r="AW2056" i="6"/>
  <c r="AW2057" i="6"/>
  <c r="AW2058" i="6"/>
  <c r="AW2059" i="6"/>
  <c r="AW2060" i="6"/>
  <c r="AW2061" i="6"/>
  <c r="AW2062" i="6"/>
  <c r="AW2063" i="6"/>
  <c r="AW2064" i="6"/>
  <c r="AW2065" i="6"/>
  <c r="AW2066" i="6"/>
  <c r="AW2067" i="6"/>
  <c r="AW2068" i="6"/>
  <c r="AW2069" i="6"/>
  <c r="AW2070" i="6"/>
  <c r="AW2071" i="6"/>
  <c r="AW2072" i="6"/>
  <c r="AW2073" i="6"/>
  <c r="AW2074" i="6"/>
  <c r="AW2075" i="6"/>
  <c r="AW2076" i="6"/>
  <c r="AW2077" i="6"/>
  <c r="AW2078" i="6"/>
  <c r="AW2079" i="6"/>
  <c r="AW2080" i="6"/>
  <c r="AW2081" i="6"/>
  <c r="AW2082" i="6"/>
  <c r="AW2083" i="6"/>
  <c r="AW2084" i="6"/>
  <c r="AW2085" i="6"/>
  <c r="AW2086" i="6"/>
  <c r="AW2087" i="6"/>
  <c r="AW2088" i="6"/>
  <c r="AW2089" i="6"/>
  <c r="AW2090" i="6"/>
  <c r="AW2091" i="6"/>
  <c r="AW2092" i="6"/>
  <c r="AW2093" i="6"/>
  <c r="AW2094" i="6"/>
  <c r="AW2095" i="6"/>
  <c r="AW2096" i="6"/>
  <c r="AW2097" i="6"/>
  <c r="AW2098" i="6"/>
  <c r="AW2099" i="6"/>
  <c r="AW2100" i="6"/>
  <c r="AW2101" i="6"/>
  <c r="AW2102" i="6"/>
  <c r="AW2103" i="6"/>
  <c r="AW2104" i="6"/>
  <c r="AW2105" i="6"/>
  <c r="AW2106" i="6"/>
  <c r="AW2107" i="6"/>
  <c r="AW2108" i="6"/>
  <c r="AW2109" i="6"/>
  <c r="AW2110" i="6"/>
  <c r="AW2111" i="6"/>
  <c r="AW2112" i="6"/>
  <c r="AW2113" i="6"/>
  <c r="AW2114" i="6"/>
  <c r="AW2115" i="6"/>
  <c r="AW2116" i="6"/>
  <c r="AW2117" i="6"/>
  <c r="AW2118" i="6"/>
  <c r="AW2119" i="6"/>
  <c r="AW2120" i="6"/>
  <c r="AW2121" i="6"/>
  <c r="AW2122" i="6"/>
  <c r="AW2123" i="6"/>
  <c r="AW2124" i="6"/>
  <c r="AW2125" i="6"/>
  <c r="AW2126" i="6"/>
  <c r="AW2127" i="6"/>
  <c r="AW2128" i="6"/>
  <c r="AW2129" i="6"/>
  <c r="AW2130" i="6"/>
  <c r="AW2131" i="6"/>
  <c r="AW2132" i="6"/>
  <c r="AW2133" i="6"/>
  <c r="AW2134" i="6"/>
  <c r="AW2135" i="6"/>
  <c r="AW2136" i="6"/>
  <c r="AW2137" i="6"/>
  <c r="AW2138" i="6"/>
  <c r="AW2139" i="6"/>
  <c r="AW2140" i="6"/>
  <c r="AW2141" i="6"/>
  <c r="AW2142" i="6"/>
  <c r="AW2143" i="6"/>
  <c r="AW2144" i="6"/>
  <c r="AW2145" i="6"/>
  <c r="AW2146" i="6"/>
  <c r="AW2147" i="6"/>
  <c r="AW2148" i="6"/>
  <c r="AW2149" i="6"/>
  <c r="AW2150" i="6"/>
  <c r="AW2151" i="6"/>
  <c r="AW2152" i="6"/>
  <c r="AW2153" i="6"/>
  <c r="AW2154" i="6"/>
  <c r="AW2155" i="6"/>
  <c r="AW2156" i="6"/>
  <c r="AW2157" i="6"/>
  <c r="AW2158" i="6"/>
  <c r="AW2159" i="6"/>
  <c r="AW2160" i="6"/>
  <c r="AW2161" i="6"/>
  <c r="AW2162" i="6"/>
  <c r="AW2163" i="6"/>
  <c r="AW2164" i="6"/>
  <c r="AW2165" i="6"/>
  <c r="AW2166" i="6"/>
  <c r="AW2167" i="6"/>
  <c r="AW2168" i="6"/>
  <c r="AW2169" i="6"/>
  <c r="AW2170" i="6"/>
  <c r="AW2171" i="6"/>
  <c r="AW2172" i="6"/>
  <c r="AW2173" i="6"/>
  <c r="AW2174" i="6"/>
  <c r="AW2175" i="6"/>
  <c r="AW2176" i="6"/>
  <c r="AW2177" i="6"/>
  <c r="AW2178" i="6"/>
  <c r="AW2179" i="6"/>
  <c r="AW2180" i="6"/>
  <c r="AW2181" i="6"/>
  <c r="AW2182" i="6"/>
  <c r="AW2183" i="6"/>
  <c r="AW2184" i="6"/>
  <c r="AW2185" i="6"/>
  <c r="AW2186" i="6"/>
  <c r="AW2187" i="6"/>
  <c r="AW2188" i="6"/>
  <c r="AW2189" i="6"/>
  <c r="AW2190" i="6"/>
  <c r="AW2191" i="6"/>
  <c r="AW2192" i="6"/>
  <c r="AW2193" i="6"/>
  <c r="AW2194" i="6"/>
  <c r="AW2195" i="6"/>
  <c r="AW2196" i="6"/>
  <c r="AW2197" i="6"/>
  <c r="AW2198" i="6"/>
  <c r="AW2199" i="6"/>
  <c r="AW2200" i="6"/>
  <c r="AW2201" i="6"/>
  <c r="AW2202" i="6"/>
  <c r="AW2203" i="6"/>
  <c r="AW2204" i="6"/>
  <c r="AW2205" i="6"/>
  <c r="AW2206" i="6"/>
  <c r="AW2207" i="6"/>
  <c r="AW2208" i="6"/>
  <c r="AW2209" i="6"/>
  <c r="AW2210" i="6"/>
  <c r="AW2211" i="6"/>
  <c r="AW2212" i="6"/>
  <c r="AW2213" i="6"/>
  <c r="AW2214" i="6"/>
  <c r="AW2215" i="6"/>
  <c r="AW2216" i="6"/>
  <c r="AW2217" i="6"/>
  <c r="AW2218" i="6"/>
  <c r="AW2219" i="6"/>
  <c r="AW2220" i="6"/>
  <c r="AW2221" i="6"/>
  <c r="AW2222" i="6"/>
  <c r="AW2223" i="6"/>
  <c r="AW2224" i="6"/>
  <c r="AW2225" i="6"/>
  <c r="AW2226" i="6"/>
  <c r="AW2227" i="6"/>
  <c r="AW2228" i="6"/>
  <c r="AW2229" i="6"/>
  <c r="AW2230" i="6"/>
  <c r="AW2231" i="6"/>
  <c r="AW2232" i="6"/>
  <c r="AW2233" i="6"/>
  <c r="AW2234" i="6"/>
  <c r="AW2235" i="6"/>
  <c r="AW2236" i="6"/>
  <c r="AW2237" i="6"/>
  <c r="AW2238" i="6"/>
  <c r="AW2239" i="6"/>
  <c r="AW2240" i="6"/>
  <c r="AW2241" i="6"/>
  <c r="AW2242" i="6"/>
  <c r="AW2243" i="6"/>
  <c r="AW2244" i="6"/>
  <c r="AW2245" i="6"/>
  <c r="AW2246" i="6"/>
  <c r="AW2247" i="6"/>
  <c r="AW2248" i="6"/>
  <c r="AW2249" i="6"/>
  <c r="AW2250" i="6"/>
  <c r="AW2251" i="6"/>
  <c r="AW2252" i="6"/>
  <c r="AW2253" i="6"/>
  <c r="AW2254" i="6"/>
  <c r="AW2255" i="6"/>
  <c r="AW2256" i="6"/>
  <c r="AW2257" i="6"/>
  <c r="AW2258" i="6"/>
  <c r="AW2259" i="6"/>
  <c r="AW2260" i="6"/>
  <c r="AW2261" i="6"/>
  <c r="AW2262" i="6"/>
  <c r="AW2263" i="6"/>
  <c r="AW2264" i="6"/>
  <c r="AW2265" i="6"/>
  <c r="AW2266" i="6"/>
  <c r="AW2267" i="6"/>
  <c r="AW2268" i="6"/>
  <c r="AW2269" i="6"/>
  <c r="AW2270" i="6"/>
  <c r="AW2271" i="6"/>
  <c r="AW2272" i="6"/>
  <c r="AW2273" i="6"/>
  <c r="AW2274" i="6"/>
  <c r="AW2275" i="6"/>
  <c r="AW2276" i="6"/>
  <c r="AW2277" i="6"/>
  <c r="AW2278" i="6"/>
  <c r="AW2279" i="6"/>
  <c r="AW2280" i="6"/>
  <c r="AW2281" i="6"/>
  <c r="AW2282" i="6"/>
  <c r="AW2283" i="6"/>
  <c r="AW2284" i="6"/>
  <c r="AW2285" i="6"/>
  <c r="AW2286" i="6"/>
  <c r="AW2287" i="6"/>
  <c r="AW2288" i="6"/>
  <c r="AW2289" i="6"/>
  <c r="AW2290" i="6"/>
  <c r="AW2291" i="6"/>
  <c r="AW2292" i="6"/>
  <c r="AW2293" i="6"/>
  <c r="AW2294" i="6"/>
  <c r="AW2295" i="6"/>
  <c r="AW2296" i="6"/>
  <c r="AW2297" i="6"/>
  <c r="AW2298" i="6"/>
  <c r="AW2299" i="6"/>
  <c r="AW2300" i="6"/>
  <c r="AW2301" i="6"/>
  <c r="AW2302" i="6"/>
  <c r="AW2303" i="6"/>
  <c r="AW2304" i="6"/>
  <c r="AW2305" i="6"/>
  <c r="AW2306" i="6"/>
  <c r="AW2307" i="6"/>
  <c r="AW2308" i="6"/>
  <c r="AW2309" i="6"/>
  <c r="AW2310" i="6"/>
  <c r="AW2311" i="6"/>
  <c r="AW2312" i="6"/>
  <c r="AW2313" i="6"/>
  <c r="AW2314" i="6"/>
  <c r="AW2315" i="6"/>
  <c r="AW2316" i="6"/>
  <c r="AW2317" i="6"/>
  <c r="AW2318" i="6"/>
  <c r="AW2319" i="6"/>
  <c r="AW2320" i="6"/>
  <c r="AW2321" i="6"/>
  <c r="AW2322" i="6"/>
  <c r="AW2323" i="6"/>
  <c r="AW2324" i="6"/>
  <c r="AW2325" i="6"/>
  <c r="AW2326" i="6"/>
  <c r="AW2327" i="6"/>
  <c r="AW2328" i="6"/>
  <c r="AW2329" i="6"/>
  <c r="AW2330" i="6"/>
  <c r="AW2331" i="6"/>
  <c r="AW2332" i="6"/>
  <c r="AW2333" i="6"/>
  <c r="AW2334" i="6"/>
  <c r="AW2335" i="6"/>
  <c r="AW2336" i="6"/>
  <c r="AW2337" i="6"/>
  <c r="AW2338" i="6"/>
  <c r="AW2339" i="6"/>
  <c r="AW2340" i="6"/>
  <c r="AW2341" i="6"/>
  <c r="AW2342" i="6"/>
  <c r="AW2343" i="6"/>
  <c r="AW2344" i="6"/>
  <c r="AW2345" i="6"/>
  <c r="AW2346" i="6"/>
  <c r="AW2347" i="6"/>
  <c r="AW2348" i="6"/>
  <c r="AW2349" i="6"/>
  <c r="AW2350" i="6"/>
  <c r="AW2351" i="6"/>
  <c r="AW2352" i="6"/>
  <c r="AW2353" i="6"/>
  <c r="AW2354" i="6"/>
  <c r="AW2355" i="6"/>
  <c r="AW2356" i="6"/>
  <c r="AW2357" i="6"/>
  <c r="AW2358" i="6"/>
  <c r="AW2359" i="6"/>
  <c r="AW2360" i="6"/>
  <c r="AW2361" i="6"/>
  <c r="AW2362" i="6"/>
  <c r="AW2363" i="6"/>
  <c r="AW2364" i="6"/>
  <c r="AW2365" i="6"/>
  <c r="AW2366" i="6"/>
  <c r="AW2367" i="6"/>
  <c r="AW2368" i="6"/>
  <c r="AW2369" i="6"/>
  <c r="AW2370" i="6"/>
  <c r="AW2371" i="6"/>
  <c r="AW2372" i="6"/>
  <c r="AW2373" i="6"/>
  <c r="AW2374" i="6"/>
  <c r="AW2375" i="6"/>
  <c r="AW2376" i="6"/>
  <c r="AW2377" i="6"/>
  <c r="AW2378" i="6"/>
  <c r="AW2379" i="6"/>
  <c r="AW2380" i="6"/>
  <c r="AW2381" i="6"/>
  <c r="AW2382" i="6"/>
  <c r="AW2383" i="6"/>
  <c r="AW2384" i="6"/>
  <c r="AW2385" i="6"/>
  <c r="AW2386" i="6"/>
  <c r="AW2387" i="6"/>
  <c r="AW2388" i="6"/>
  <c r="AW2389" i="6"/>
  <c r="AW2390" i="6"/>
  <c r="AW2391" i="6"/>
  <c r="AW2392" i="6"/>
  <c r="AW2393" i="6"/>
  <c r="AW2394" i="6"/>
  <c r="AW2395" i="6"/>
  <c r="AW2396" i="6"/>
  <c r="AW2397" i="6"/>
  <c r="AW2398" i="6"/>
  <c r="AW2399" i="6"/>
  <c r="AW2400" i="6"/>
  <c r="AW2401" i="6"/>
  <c r="AW2402" i="6"/>
  <c r="AW2403" i="6"/>
  <c r="AW2404" i="6"/>
  <c r="AW2405" i="6"/>
  <c r="AW2406" i="6"/>
  <c r="AW2407" i="6"/>
  <c r="AW2408" i="6"/>
  <c r="AW2409" i="6"/>
  <c r="AW2410" i="6"/>
  <c r="AW2411" i="6"/>
  <c r="AW2412" i="6"/>
  <c r="AW2413" i="6"/>
  <c r="AW2414" i="6"/>
  <c r="AW2415" i="6"/>
  <c r="AW2416" i="6"/>
  <c r="AW2417" i="6"/>
  <c r="AW2418" i="6"/>
  <c r="AW2419" i="6"/>
  <c r="AW2420" i="6"/>
  <c r="AW2421" i="6"/>
  <c r="AW2422" i="6"/>
  <c r="AW2423" i="6"/>
  <c r="AW2424" i="6"/>
  <c r="AW2425" i="6"/>
  <c r="AW2426" i="6"/>
  <c r="AW2427" i="6"/>
  <c r="AW2428" i="6"/>
  <c r="AW2429" i="6"/>
  <c r="AW2430" i="6"/>
  <c r="AW2431" i="6"/>
  <c r="AW2432" i="6"/>
  <c r="AW2433" i="6"/>
  <c r="AW2434" i="6"/>
  <c r="AW2435" i="6"/>
  <c r="AW2436" i="6"/>
  <c r="AW2437" i="6"/>
  <c r="AW2438" i="6"/>
  <c r="AW2439" i="6"/>
  <c r="AW2440" i="6"/>
  <c r="AW2441" i="6"/>
  <c r="AW2442" i="6"/>
  <c r="AW2443" i="6"/>
  <c r="AW2444" i="6"/>
  <c r="AW2445" i="6"/>
  <c r="AW2446" i="6"/>
  <c r="AW2447" i="6"/>
  <c r="AW2448" i="6"/>
  <c r="AW2449" i="6"/>
  <c r="AW2450" i="6"/>
  <c r="AW2451" i="6"/>
  <c r="AW2452" i="6"/>
  <c r="AW2453" i="6"/>
  <c r="AW2454" i="6"/>
  <c r="AW2455" i="6"/>
  <c r="AW2456" i="6"/>
  <c r="AW2457" i="6"/>
  <c r="AW2458" i="6"/>
  <c r="AW2459" i="6"/>
  <c r="AW2460" i="6"/>
  <c r="AW2461" i="6"/>
  <c r="AW2462" i="6"/>
  <c r="AW2463" i="6"/>
  <c r="AW2464" i="6"/>
  <c r="AW2465" i="6"/>
  <c r="AW2466" i="6"/>
  <c r="AW2467" i="6"/>
  <c r="AW2468" i="6"/>
  <c r="AW2469" i="6"/>
  <c r="AW2470" i="6"/>
  <c r="AW2471" i="6"/>
  <c r="AW2472" i="6"/>
  <c r="AW2473" i="6"/>
  <c r="AW2474" i="6"/>
  <c r="AW2475" i="6"/>
  <c r="AW2476" i="6"/>
  <c r="AW2477" i="6"/>
  <c r="AW2478" i="6"/>
  <c r="AW2479" i="6"/>
  <c r="AW2480" i="6"/>
  <c r="AW2481" i="6"/>
  <c r="AW2482" i="6"/>
  <c r="AW2483" i="6"/>
  <c r="AW2484" i="6"/>
  <c r="AW2485" i="6"/>
  <c r="AW2486" i="6"/>
  <c r="AW2487" i="6"/>
  <c r="AW2488" i="6"/>
  <c r="AW2489" i="6"/>
  <c r="AW2490" i="6"/>
  <c r="AW2491" i="6"/>
  <c r="AW2492" i="6"/>
  <c r="AW2493" i="6"/>
  <c r="AW2494" i="6"/>
  <c r="AW2495" i="6"/>
  <c r="AW2496" i="6"/>
  <c r="AW2497" i="6"/>
  <c r="AW2498" i="6"/>
  <c r="AW2499" i="6"/>
  <c r="AW2500" i="6"/>
  <c r="AW2501" i="6"/>
  <c r="AW2502" i="6"/>
  <c r="AW2503" i="6"/>
  <c r="AW2504" i="6"/>
  <c r="AW2505" i="6"/>
  <c r="AW2506" i="6"/>
  <c r="AW2507" i="6"/>
  <c r="AW2508" i="6"/>
  <c r="AW2509" i="6"/>
  <c r="AW2510" i="6"/>
  <c r="AW2511" i="6"/>
  <c r="AW2512" i="6"/>
  <c r="AW2513" i="6"/>
  <c r="AW2514" i="6"/>
  <c r="AW2515" i="6"/>
  <c r="AW2516" i="6"/>
  <c r="AW2517" i="6"/>
  <c r="AW2518" i="6"/>
  <c r="AW2519" i="6"/>
  <c r="AW2520" i="6"/>
  <c r="AW2521" i="6"/>
  <c r="AW2522" i="6"/>
  <c r="AW2523" i="6"/>
  <c r="AW2524" i="6"/>
  <c r="AW2525" i="6"/>
  <c r="AW2526" i="6"/>
  <c r="AW2527" i="6"/>
  <c r="AW2528" i="6"/>
  <c r="AW2529" i="6"/>
  <c r="AW2530" i="6"/>
  <c r="AW2531" i="6"/>
  <c r="AW2532" i="6"/>
  <c r="AW2533" i="6"/>
  <c r="AW2534" i="6"/>
  <c r="AW2535" i="6"/>
  <c r="AW2536" i="6"/>
  <c r="AW2537" i="6"/>
  <c r="AW2538" i="6"/>
  <c r="AW2539" i="6"/>
  <c r="AW2540" i="6"/>
  <c r="AW2541" i="6"/>
  <c r="AW2542" i="6"/>
  <c r="AW2543" i="6"/>
  <c r="AW2544" i="6"/>
  <c r="AW2545" i="6"/>
  <c r="AW2546" i="6"/>
  <c r="AW2547" i="6"/>
  <c r="AW2548" i="6"/>
  <c r="AW2549" i="6"/>
  <c r="AW2550" i="6"/>
  <c r="AW2551" i="6"/>
  <c r="AW2552" i="6"/>
  <c r="AW2553" i="6"/>
  <c r="AW2554" i="6"/>
  <c r="AW2555" i="6"/>
  <c r="AW2556" i="6"/>
  <c r="AW2557" i="6"/>
  <c r="AW2558" i="6"/>
  <c r="AW2559" i="6"/>
  <c r="AW2560" i="6"/>
  <c r="AW2561" i="6"/>
  <c r="AW2562" i="6"/>
  <c r="AW2563" i="6"/>
  <c r="AW2564" i="6"/>
  <c r="AW2565" i="6"/>
  <c r="AW2566" i="6"/>
  <c r="AW2567" i="6"/>
  <c r="AW2568" i="6"/>
  <c r="AW2569" i="6"/>
  <c r="AW2570" i="6"/>
  <c r="AW2571" i="6"/>
  <c r="AW2572" i="6"/>
  <c r="AW2573" i="6"/>
  <c r="AW2574" i="6"/>
  <c r="AW2575" i="6"/>
  <c r="AW2576" i="6"/>
  <c r="AW2577" i="6"/>
  <c r="AW2578" i="6"/>
  <c r="AW2579" i="6"/>
  <c r="AW2580" i="6"/>
  <c r="AW2581" i="6"/>
  <c r="AW2582" i="6"/>
  <c r="AW2583" i="6"/>
  <c r="AW2584" i="6"/>
  <c r="AW2585" i="6"/>
  <c r="AW2586" i="6"/>
  <c r="AW2587" i="6"/>
  <c r="AW2588" i="6"/>
  <c r="AW2589" i="6"/>
  <c r="AW2590" i="6"/>
  <c r="AW2591" i="6"/>
  <c r="AW2592" i="6"/>
  <c r="AW2593" i="6"/>
  <c r="AW2594" i="6"/>
  <c r="AW2595" i="6"/>
  <c r="AW2596" i="6"/>
  <c r="AW2597" i="6"/>
  <c r="AW2598" i="6"/>
  <c r="AW2599" i="6"/>
  <c r="AW2600" i="6"/>
  <c r="AW2601" i="6"/>
  <c r="AW2602" i="6"/>
  <c r="AW2603" i="6"/>
  <c r="AW2604" i="6"/>
  <c r="AW2605" i="6"/>
  <c r="AW2606" i="6"/>
  <c r="AW2607" i="6"/>
  <c r="AW2608" i="6"/>
  <c r="AW2609" i="6"/>
  <c r="AW2610" i="6"/>
  <c r="AW2611" i="6"/>
  <c r="AW2612" i="6"/>
  <c r="AW2613" i="6"/>
  <c r="AW2614" i="6"/>
  <c r="AW2615" i="6"/>
  <c r="AW2616" i="6"/>
  <c r="AW2617" i="6"/>
  <c r="AW2618" i="6"/>
  <c r="AW2619" i="6"/>
  <c r="AW2620" i="6"/>
  <c r="AW2621" i="6"/>
  <c r="AW2622" i="6"/>
  <c r="AW2623" i="6"/>
  <c r="AW2624" i="6"/>
  <c r="AW2625" i="6"/>
  <c r="AW2626" i="6"/>
  <c r="AW2627" i="6"/>
  <c r="AW2628" i="6"/>
  <c r="AW2629" i="6"/>
  <c r="AW2630" i="6"/>
  <c r="AW2631" i="6"/>
  <c r="AW2632" i="6"/>
  <c r="AW2633" i="6"/>
  <c r="AW2634" i="6"/>
  <c r="AW2635" i="6"/>
  <c r="AW2636" i="6"/>
  <c r="AW2637" i="6"/>
  <c r="AW2638" i="6"/>
  <c r="AW2639" i="6"/>
  <c r="AW2640" i="6"/>
  <c r="AW2641" i="6"/>
  <c r="AW2642" i="6"/>
  <c r="AW2643" i="6"/>
  <c r="AW2644" i="6"/>
  <c r="AW2645" i="6"/>
  <c r="AW2646" i="6"/>
  <c r="AW2647" i="6"/>
  <c r="AW2648" i="6"/>
  <c r="AW2649" i="6"/>
  <c r="AW2650" i="6"/>
  <c r="AW2651" i="6"/>
  <c r="AW2652" i="6"/>
  <c r="AW2653" i="6"/>
  <c r="AW2654" i="6"/>
  <c r="AW2655" i="6"/>
  <c r="AW2656" i="6"/>
  <c r="AW2657" i="6"/>
  <c r="AW2658" i="6"/>
  <c r="AW2659" i="6"/>
  <c r="AW2660" i="6"/>
  <c r="AW2661" i="6"/>
  <c r="AW2662" i="6"/>
  <c r="AW2663" i="6"/>
  <c r="AW2664" i="6"/>
  <c r="AW2665" i="6"/>
  <c r="AW2666" i="6"/>
  <c r="AW2667" i="6"/>
  <c r="AW2668" i="6"/>
  <c r="AW2669" i="6"/>
  <c r="AW2670" i="6"/>
  <c r="AW2671" i="6"/>
  <c r="AW2672" i="6"/>
  <c r="AW2673" i="6"/>
  <c r="AW2674" i="6"/>
  <c r="AW2675" i="6"/>
  <c r="AW2676" i="6"/>
  <c r="AW2677" i="6"/>
  <c r="AW2678" i="6"/>
  <c r="AW2679" i="6"/>
  <c r="AW2680" i="6"/>
  <c r="AW2681" i="6"/>
  <c r="AW2682" i="6"/>
  <c r="AW2683" i="6"/>
  <c r="AW2684" i="6"/>
  <c r="AW2685" i="6"/>
  <c r="AW2686" i="6"/>
  <c r="AW2687" i="6"/>
  <c r="AW2688" i="6"/>
  <c r="AW2689" i="6"/>
  <c r="AW2690" i="6"/>
  <c r="AW2691" i="6"/>
  <c r="AW2692" i="6"/>
  <c r="AW2693" i="6"/>
  <c r="AW2694" i="6"/>
  <c r="AW2695" i="6"/>
  <c r="AW2696" i="6"/>
  <c r="AW2697" i="6"/>
  <c r="AW2698" i="6"/>
  <c r="AW2699" i="6"/>
  <c r="AW2700" i="6"/>
  <c r="AW2701" i="6"/>
  <c r="AW2702" i="6"/>
  <c r="AW2703" i="6"/>
  <c r="AW2704" i="6"/>
  <c r="AW2705" i="6"/>
  <c r="AW2706" i="6"/>
  <c r="AW2707" i="6"/>
  <c r="AW2708" i="6"/>
  <c r="AW2709" i="6"/>
  <c r="AW2710" i="6"/>
  <c r="AW2711" i="6"/>
  <c r="AW2712" i="6"/>
  <c r="AW2713" i="6"/>
  <c r="AW2714" i="6"/>
  <c r="AW2715" i="6"/>
  <c r="AW2716" i="6"/>
  <c r="AW2717" i="6"/>
  <c r="AW2718" i="6"/>
  <c r="AW2719" i="6"/>
  <c r="AW2720" i="6"/>
  <c r="AW2721" i="6"/>
  <c r="AW2722" i="6"/>
  <c r="AW2723" i="6"/>
  <c r="AW2724" i="6"/>
  <c r="AW2725" i="6"/>
  <c r="AW2726" i="6"/>
  <c r="AW2727" i="6"/>
  <c r="AW2728" i="6"/>
  <c r="AW2729" i="6"/>
  <c r="AW2730" i="6"/>
  <c r="AW2731" i="6"/>
  <c r="AW2732" i="6"/>
  <c r="AW2733" i="6"/>
  <c r="AW2734" i="6"/>
  <c r="AW2735" i="6"/>
  <c r="AW2736" i="6"/>
  <c r="AW2737" i="6"/>
  <c r="AW2738" i="6"/>
  <c r="AW2739" i="6"/>
  <c r="AW2740" i="6"/>
  <c r="AW2741" i="6"/>
  <c r="AW2742" i="6"/>
  <c r="AW2743" i="6"/>
  <c r="AW2744" i="6"/>
  <c r="AW2745" i="6"/>
  <c r="AW2746" i="6"/>
  <c r="AW2747" i="6"/>
  <c r="AW2748" i="6"/>
  <c r="AW2749" i="6"/>
  <c r="AW2750" i="6"/>
  <c r="AW2751" i="6"/>
  <c r="AW2752" i="6"/>
  <c r="AW2753" i="6"/>
  <c r="AW2754" i="6"/>
  <c r="AW2755" i="6"/>
  <c r="AW2756" i="6"/>
  <c r="AW2757" i="6"/>
  <c r="AW2758" i="6"/>
  <c r="AW2759" i="6"/>
  <c r="AW2760" i="6"/>
  <c r="AW2761" i="6"/>
  <c r="AW2762" i="6"/>
  <c r="AW2763" i="6"/>
  <c r="AW2764" i="6"/>
  <c r="AW2765" i="6"/>
  <c r="AW2766" i="6"/>
  <c r="AW2767" i="6"/>
  <c r="AW2768" i="6"/>
  <c r="AW2769" i="6"/>
  <c r="AW2770" i="6"/>
  <c r="AW2771" i="6"/>
  <c r="AW2772" i="6"/>
  <c r="AW2773" i="6"/>
  <c r="AW2774" i="6"/>
  <c r="AW2775" i="6"/>
  <c r="AW2776" i="6"/>
  <c r="AW2777" i="6"/>
  <c r="AW2778" i="6"/>
  <c r="AW2779" i="6"/>
  <c r="AW2780" i="6"/>
  <c r="AW2781" i="6"/>
  <c r="AW2782" i="6"/>
  <c r="AW2783" i="6"/>
  <c r="AW2784" i="6"/>
  <c r="AW2785" i="6"/>
  <c r="AW2786" i="6"/>
  <c r="AW2787" i="6"/>
  <c r="AW2788" i="6"/>
  <c r="AW2789" i="6"/>
  <c r="AW2790" i="6"/>
  <c r="AW2791" i="6"/>
  <c r="AW2792" i="6"/>
  <c r="AW2793" i="6"/>
  <c r="AW2794" i="6"/>
  <c r="AW2795" i="6"/>
  <c r="AW2796" i="6"/>
  <c r="AW2797" i="6"/>
  <c r="AW2798" i="6"/>
  <c r="AW2799" i="6"/>
  <c r="AW2800" i="6"/>
  <c r="AW2801" i="6"/>
  <c r="AW2802" i="6"/>
  <c r="AW2803" i="6"/>
  <c r="AW2804" i="6"/>
  <c r="AW2805" i="6"/>
  <c r="AW2806" i="6"/>
  <c r="AW2807" i="6"/>
  <c r="AW2808" i="6"/>
  <c r="AW2809" i="6"/>
  <c r="AW2810" i="6"/>
  <c r="AW2811" i="6"/>
  <c r="AW2812" i="6"/>
  <c r="AW2813" i="6"/>
  <c r="AW2814" i="6"/>
  <c r="AW2815" i="6"/>
  <c r="AW2816" i="6"/>
  <c r="AW2817" i="6"/>
  <c r="AW2818" i="6"/>
  <c r="AW2819" i="6"/>
  <c r="AW2820" i="6"/>
  <c r="AW2821" i="6"/>
  <c r="AW2822" i="6"/>
  <c r="AW2823" i="6"/>
  <c r="AW2824" i="6"/>
  <c r="AW2825" i="6"/>
  <c r="AW2826" i="6"/>
  <c r="AW2827" i="6"/>
  <c r="AW2828" i="6"/>
  <c r="AW2829" i="6"/>
  <c r="AW2830" i="6"/>
  <c r="AW2831" i="6"/>
  <c r="AW2832" i="6"/>
  <c r="AW2833" i="6"/>
  <c r="AW2834" i="6"/>
  <c r="AW2835" i="6"/>
  <c r="AW2836" i="6"/>
  <c r="AW2837" i="6"/>
  <c r="AW2838" i="6"/>
  <c r="AW2839" i="6"/>
  <c r="AW2840" i="6"/>
  <c r="AW2841" i="6"/>
  <c r="AW2842" i="6"/>
  <c r="AW2843" i="6"/>
  <c r="AW2844" i="6"/>
  <c r="AW2845" i="6"/>
  <c r="AW2846" i="6"/>
  <c r="AW2847" i="6"/>
  <c r="AW2848" i="6"/>
  <c r="AW2849" i="6"/>
  <c r="AW2850" i="6"/>
  <c r="AW2851" i="6"/>
  <c r="AW2852" i="6"/>
  <c r="AW2853" i="6"/>
  <c r="AW2854" i="6"/>
  <c r="AW2855" i="6"/>
  <c r="AW2856" i="6"/>
  <c r="AW2857" i="6"/>
  <c r="AW2858" i="6"/>
  <c r="AW2859" i="6"/>
  <c r="AW2860" i="6"/>
  <c r="AW2861" i="6"/>
  <c r="AW2862" i="6"/>
  <c r="AW2863" i="6"/>
  <c r="AW2864" i="6"/>
  <c r="AW2865" i="6"/>
  <c r="AW2866" i="6"/>
  <c r="AW2867" i="6"/>
  <c r="AW2868" i="6"/>
  <c r="AW2869" i="6"/>
  <c r="AW2870" i="6"/>
  <c r="AW2871" i="6"/>
  <c r="AW2872" i="6"/>
  <c r="AW2873" i="6"/>
  <c r="AW2874" i="6"/>
  <c r="AW2875" i="6"/>
  <c r="AW2876" i="6"/>
  <c r="AW2877" i="6"/>
  <c r="AW2878" i="6"/>
  <c r="AW2879" i="6"/>
  <c r="AW2880" i="6"/>
  <c r="AW2881" i="6"/>
  <c r="AW2882" i="6"/>
  <c r="AW2883" i="6"/>
  <c r="AW2884" i="6"/>
  <c r="AW2885" i="6"/>
  <c r="AW2886" i="6"/>
  <c r="AW2887" i="6"/>
  <c r="AW2888" i="6"/>
  <c r="AW2889" i="6"/>
  <c r="AW2890" i="6"/>
  <c r="AW2891" i="6"/>
  <c r="AW2892" i="6"/>
  <c r="AW2893" i="6"/>
  <c r="AW2894" i="6"/>
  <c r="AW2895" i="6"/>
  <c r="AW2896" i="6"/>
  <c r="AW2897" i="6"/>
  <c r="AW2898" i="6"/>
  <c r="AW2899" i="6"/>
  <c r="AW2900" i="6"/>
  <c r="AW2901" i="6"/>
  <c r="AW2902" i="6"/>
  <c r="AW2903" i="6"/>
  <c r="AW2904" i="6"/>
  <c r="AW2905" i="6"/>
  <c r="AW2906" i="6"/>
  <c r="AW2907" i="6"/>
  <c r="AW2908" i="6"/>
  <c r="AW2909" i="6"/>
  <c r="AW2910" i="6"/>
  <c r="AW2911" i="6"/>
  <c r="AW2912" i="6"/>
  <c r="AW2913" i="6"/>
  <c r="AW2914" i="6"/>
  <c r="AW2915" i="6"/>
  <c r="AW2916" i="6"/>
  <c r="AW2917" i="6"/>
  <c r="AW2918" i="6"/>
  <c r="AW2919" i="6"/>
  <c r="AW2920" i="6"/>
  <c r="AW2921" i="6"/>
  <c r="AW2922" i="6"/>
  <c r="AW2923" i="6"/>
  <c r="AW2924" i="6"/>
  <c r="AW2925" i="6"/>
  <c r="AW2926" i="6"/>
  <c r="AW2927" i="6"/>
  <c r="AW2928" i="6"/>
  <c r="AW2929" i="6"/>
  <c r="AW2930" i="6"/>
  <c r="AW2931" i="6"/>
  <c r="AW2932" i="6"/>
  <c r="AW2933" i="6"/>
  <c r="AW2934" i="6"/>
  <c r="AW2935" i="6"/>
  <c r="AW2936" i="6"/>
  <c r="AW2937" i="6"/>
  <c r="AW2938" i="6"/>
  <c r="AW2939" i="6"/>
  <c r="AW2940" i="6"/>
  <c r="AW2941" i="6"/>
  <c r="AW2942" i="6"/>
  <c r="AW2943" i="6"/>
  <c r="AW2944" i="6"/>
  <c r="AW2945" i="6"/>
  <c r="AW2946" i="6"/>
  <c r="AW2947" i="6"/>
  <c r="AW2948" i="6"/>
  <c r="AW2949" i="6"/>
  <c r="AW2950" i="6"/>
  <c r="AW2951" i="6"/>
  <c r="AW2952" i="6"/>
  <c r="AW2953" i="6"/>
  <c r="AW2954" i="6"/>
  <c r="AW2955" i="6"/>
  <c r="AW2956" i="6"/>
  <c r="AW2957" i="6"/>
  <c r="AW2958" i="6"/>
  <c r="AW2959" i="6"/>
  <c r="AW2960" i="6"/>
  <c r="AW2961" i="6"/>
  <c r="AW2962" i="6"/>
  <c r="AW2963" i="6"/>
  <c r="AW2964" i="6"/>
  <c r="AW2965" i="6"/>
  <c r="AW2966" i="6"/>
  <c r="AW2967" i="6"/>
  <c r="AW2968" i="6"/>
  <c r="AW2969" i="6"/>
  <c r="AW2970" i="6"/>
  <c r="AW2971" i="6"/>
  <c r="AW2972" i="6"/>
  <c r="AW2973" i="6"/>
  <c r="AW2974" i="6"/>
  <c r="AW2975" i="6"/>
  <c r="AW2976" i="6"/>
  <c r="AW2977" i="6"/>
  <c r="AW2978" i="6"/>
  <c r="AW2979" i="6"/>
  <c r="AW2980" i="6"/>
  <c r="AW2981" i="6"/>
  <c r="AW2982" i="6"/>
  <c r="AW2983" i="6"/>
  <c r="AW2984" i="6"/>
  <c r="AW2985" i="6"/>
  <c r="AW2986" i="6"/>
  <c r="AW2987" i="6"/>
  <c r="AW2988" i="6"/>
  <c r="AW2989" i="6"/>
  <c r="AW2990" i="6"/>
  <c r="AW2991" i="6"/>
  <c r="AW2992" i="6"/>
  <c r="AW2993" i="6"/>
  <c r="AW2994" i="6"/>
  <c r="AW2995" i="6"/>
  <c r="AW2996" i="6"/>
  <c r="AW2997" i="6"/>
  <c r="AW2998" i="6"/>
  <c r="AW2999" i="6"/>
  <c r="AW3000" i="6"/>
  <c r="AW3001" i="6"/>
  <c r="AW3002" i="6"/>
  <c r="AW3003" i="6"/>
  <c r="AW3004" i="6"/>
  <c r="AW3005" i="6"/>
  <c r="AW3006" i="6"/>
  <c r="AW3007" i="6"/>
  <c r="AW3008" i="6"/>
  <c r="AW3009" i="6"/>
  <c r="AW3010" i="6"/>
  <c r="AW3011" i="6"/>
  <c r="AW3012" i="6"/>
  <c r="AW3013" i="6"/>
  <c r="AW3014" i="6"/>
  <c r="AW3015" i="6"/>
  <c r="AW3016" i="6"/>
  <c r="AW3017" i="6"/>
  <c r="AW3018" i="6"/>
  <c r="AW3019" i="6"/>
  <c r="AW3020" i="6"/>
  <c r="AW3021" i="6"/>
  <c r="AW3022" i="6"/>
  <c r="AW3023" i="6"/>
  <c r="AW3024" i="6"/>
  <c r="AW3025" i="6"/>
  <c r="AW3026" i="6"/>
  <c r="AW3027" i="6"/>
  <c r="AW3028" i="6"/>
  <c r="AW3029" i="6"/>
  <c r="AW3030" i="6"/>
  <c r="AW3031" i="6"/>
  <c r="AW3032" i="6"/>
  <c r="AW3033" i="6"/>
  <c r="AW3034" i="6"/>
  <c r="AW3035" i="6"/>
  <c r="AW3036" i="6"/>
  <c r="AW3037" i="6"/>
  <c r="AW3038" i="6"/>
  <c r="AW3039" i="6"/>
  <c r="AW3040" i="6"/>
  <c r="AW3041" i="6"/>
  <c r="AW3042" i="6"/>
  <c r="AW3043" i="6"/>
  <c r="AW3044" i="6"/>
  <c r="AW3045" i="6"/>
  <c r="AW3046" i="6"/>
  <c r="AW3047" i="6"/>
  <c r="AW3048" i="6"/>
  <c r="AW3049" i="6"/>
  <c r="AW3050" i="6"/>
  <c r="AW3051" i="6"/>
  <c r="AW3052" i="6"/>
  <c r="AW3053" i="6"/>
  <c r="AW3054" i="6"/>
  <c r="AW3055" i="6"/>
  <c r="AW3056" i="6"/>
  <c r="AW3057" i="6"/>
  <c r="AW3058" i="6"/>
  <c r="AW3059" i="6"/>
  <c r="AW3060" i="6"/>
  <c r="AW3061" i="6"/>
  <c r="AW3062" i="6"/>
  <c r="AW3063" i="6"/>
  <c r="AW3064" i="6"/>
  <c r="AW3065" i="6"/>
  <c r="AW3066" i="6"/>
  <c r="AW3067" i="6"/>
  <c r="AW3068" i="6"/>
  <c r="AW3069" i="6"/>
  <c r="AW3070" i="6"/>
  <c r="AW3071" i="6"/>
  <c r="AW3072" i="6"/>
  <c r="AW3073" i="6"/>
  <c r="AW3074" i="6"/>
  <c r="AW3075" i="6"/>
  <c r="AW3076" i="6"/>
  <c r="AW3077" i="6"/>
  <c r="AW3078" i="6"/>
  <c r="AW3079" i="6"/>
  <c r="AW3080" i="6"/>
  <c r="AW3081" i="6"/>
  <c r="AW3082" i="6"/>
  <c r="AW3083" i="6"/>
  <c r="AW3084" i="6"/>
  <c r="AW3085" i="6"/>
  <c r="AW3086" i="6"/>
  <c r="AW3087" i="6"/>
  <c r="AW3088" i="6"/>
  <c r="AW3089" i="6"/>
  <c r="AW3090" i="6"/>
  <c r="AW3091" i="6"/>
  <c r="AW3092" i="6"/>
  <c r="AW3093" i="6"/>
  <c r="AW3094" i="6"/>
  <c r="AW3095" i="6"/>
  <c r="AW3096" i="6"/>
  <c r="AW3097" i="6"/>
  <c r="AW3098" i="6"/>
  <c r="AW3099" i="6"/>
  <c r="AW3100" i="6"/>
  <c r="AW3101" i="6"/>
  <c r="AW3102" i="6"/>
  <c r="AW3103" i="6"/>
  <c r="AW3104" i="6"/>
  <c r="AW3105" i="6"/>
  <c r="AW3106" i="6"/>
  <c r="AW3107" i="6"/>
  <c r="AW3108" i="6"/>
  <c r="AW3109" i="6"/>
  <c r="AW3110" i="6"/>
  <c r="AW3111" i="6"/>
  <c r="AW3112" i="6"/>
  <c r="AW3113" i="6"/>
  <c r="AW3114" i="6"/>
  <c r="AW3115" i="6"/>
  <c r="AW3116" i="6"/>
  <c r="AW3117" i="6"/>
  <c r="AW3118" i="6"/>
  <c r="AW3119" i="6"/>
  <c r="AW3120" i="6"/>
  <c r="AW3121" i="6"/>
  <c r="AW3122" i="6"/>
  <c r="AW3123" i="6"/>
  <c r="AW3124" i="6"/>
  <c r="AW3125" i="6"/>
  <c r="AW3126" i="6"/>
  <c r="AW3127" i="6"/>
  <c r="AW3128" i="6"/>
  <c r="AW3129" i="6"/>
  <c r="AW3130" i="6"/>
  <c r="AW3131" i="6"/>
  <c r="AW3132" i="6"/>
  <c r="AW3133" i="6"/>
  <c r="AW3134" i="6"/>
  <c r="AW3135" i="6"/>
  <c r="AW3136" i="6"/>
  <c r="AW3137" i="6"/>
  <c r="AW3138" i="6"/>
  <c r="AW3139" i="6"/>
  <c r="AW3140" i="6"/>
  <c r="AW3141" i="6"/>
  <c r="AW3142" i="6"/>
  <c r="AW3143" i="6"/>
  <c r="AW3144" i="6"/>
  <c r="AW3145" i="6"/>
  <c r="AW3146" i="6"/>
  <c r="AW3147" i="6"/>
  <c r="AW3148" i="6"/>
  <c r="AW3149" i="6"/>
  <c r="AW3150" i="6"/>
  <c r="AW3151" i="6"/>
  <c r="AW3152" i="6"/>
  <c r="AW3153" i="6"/>
  <c r="AW3154" i="6"/>
  <c r="AW3155" i="6"/>
  <c r="AW3156" i="6"/>
  <c r="AW3157" i="6"/>
  <c r="AW3158" i="6"/>
  <c r="AW3159" i="6"/>
  <c r="AW3160" i="6"/>
  <c r="AW3161" i="6"/>
  <c r="AW3162" i="6"/>
  <c r="AW3163" i="6"/>
  <c r="AW3164" i="6"/>
  <c r="AW3165" i="6"/>
  <c r="AW3166" i="6"/>
  <c r="AW3167" i="6"/>
  <c r="AW3168" i="6"/>
  <c r="AW3169" i="6"/>
  <c r="AW3170" i="6"/>
  <c r="AW3171" i="6"/>
  <c r="AW3172" i="6"/>
  <c r="AW3173" i="6"/>
  <c r="AW3174" i="6"/>
  <c r="AW3175" i="6"/>
  <c r="AW3176" i="6"/>
  <c r="AW3177" i="6"/>
  <c r="AW3178" i="6"/>
  <c r="AW3179" i="6"/>
  <c r="AW3180" i="6"/>
  <c r="AW3181" i="6"/>
  <c r="AW3182" i="6"/>
  <c r="AW3183" i="6"/>
  <c r="AW3184" i="6"/>
  <c r="AW3185" i="6"/>
  <c r="AW3186" i="6"/>
  <c r="AW3187" i="6"/>
  <c r="AW3188" i="6"/>
  <c r="AW3189" i="6"/>
  <c r="AW3190" i="6"/>
  <c r="AW3191" i="6"/>
  <c r="AW3192" i="6"/>
  <c r="AW3193" i="6"/>
  <c r="AW3194" i="6"/>
  <c r="AW3195" i="6"/>
  <c r="AW3196" i="6"/>
  <c r="AW3197" i="6"/>
  <c r="AW3198" i="6"/>
  <c r="AW3199" i="6"/>
  <c r="AW3200" i="6"/>
  <c r="AW3201" i="6"/>
  <c r="AW3202" i="6"/>
  <c r="AW3203" i="6"/>
  <c r="AW3204" i="6"/>
  <c r="AW3205" i="6"/>
  <c r="AW3206" i="6"/>
  <c r="AW3207" i="6"/>
  <c r="AW3208" i="6"/>
  <c r="AW3209" i="6"/>
  <c r="AW3210" i="6"/>
  <c r="AW3211" i="6"/>
  <c r="AW3212" i="6"/>
  <c r="AW3213" i="6"/>
  <c r="AW3214" i="6"/>
  <c r="AW3215" i="6"/>
  <c r="AW3216" i="6"/>
  <c r="AW3217" i="6"/>
  <c r="AW3218" i="6"/>
  <c r="AW3219" i="6"/>
  <c r="AW3220" i="6"/>
  <c r="AW3221" i="6"/>
  <c r="AW3222" i="6"/>
  <c r="AW3223" i="6"/>
  <c r="AW3224" i="6"/>
  <c r="AW3225" i="6"/>
  <c r="AW3226" i="6"/>
  <c r="AW3227" i="6"/>
  <c r="AW3228" i="6"/>
  <c r="AW3229" i="6"/>
  <c r="AW3230" i="6"/>
  <c r="AW3231" i="6"/>
  <c r="AW3232" i="6"/>
  <c r="AW3233" i="6"/>
  <c r="AW3234" i="6"/>
  <c r="AW3235" i="6"/>
  <c r="AW3236" i="6"/>
  <c r="AW3237" i="6"/>
  <c r="AW3238" i="6"/>
  <c r="AW3239" i="6"/>
  <c r="AW3240" i="6"/>
  <c r="AW3241" i="6"/>
  <c r="AW3242" i="6"/>
  <c r="AW3243" i="6"/>
  <c r="AW3244" i="6"/>
  <c r="AW3245" i="6"/>
  <c r="AW3246" i="6"/>
  <c r="AW3247" i="6"/>
  <c r="AW3248" i="6"/>
  <c r="AW3249" i="6"/>
  <c r="AW3250" i="6"/>
  <c r="AW3251" i="6"/>
  <c r="AW3252" i="6"/>
  <c r="AW3253" i="6"/>
  <c r="AW3254" i="6"/>
  <c r="AW3255" i="6"/>
  <c r="AW3256" i="6"/>
  <c r="AW3257" i="6"/>
  <c r="AW3258" i="6"/>
  <c r="AW3259" i="6"/>
  <c r="AW3260" i="6"/>
  <c r="AW3261" i="6"/>
  <c r="AW3262" i="6"/>
  <c r="AW3263" i="6"/>
  <c r="AW3264" i="6"/>
  <c r="AW3265" i="6"/>
  <c r="AW3266" i="6"/>
  <c r="AW3267" i="6"/>
  <c r="AW3268" i="6"/>
  <c r="AW3269" i="6"/>
  <c r="AW3270" i="6"/>
  <c r="AW3271" i="6"/>
  <c r="AW3272" i="6"/>
  <c r="AW3273" i="6"/>
  <c r="AW3274" i="6"/>
  <c r="AW3275" i="6"/>
  <c r="AW3276" i="6"/>
  <c r="AW3277" i="6"/>
  <c r="AW3278" i="6"/>
  <c r="AW3279" i="6"/>
  <c r="AW3280" i="6"/>
  <c r="AW3281" i="6"/>
  <c r="AW3282" i="6"/>
  <c r="AW3283" i="6"/>
  <c r="AW3284" i="6"/>
  <c r="AW3285" i="6"/>
  <c r="AW3286" i="6"/>
  <c r="AW3287" i="6"/>
  <c r="AW3288" i="6"/>
  <c r="AW3289" i="6"/>
  <c r="AW3290" i="6"/>
  <c r="AW3291" i="6"/>
  <c r="AW3292" i="6"/>
  <c r="AW3293" i="6"/>
  <c r="AW3294" i="6"/>
  <c r="AW3295" i="6"/>
  <c r="AW3296" i="6"/>
  <c r="AW3297" i="6"/>
  <c r="AW3298" i="6"/>
  <c r="AW3299" i="6"/>
  <c r="AW3300" i="6"/>
  <c r="AW3301" i="6"/>
  <c r="AW3302" i="6"/>
  <c r="AW3303" i="6"/>
  <c r="AW3304" i="6"/>
  <c r="AW3305" i="6"/>
  <c r="AW3306" i="6"/>
  <c r="AW3307" i="6"/>
  <c r="AW3308" i="6"/>
  <c r="AW3309" i="6"/>
  <c r="AW3310" i="6"/>
  <c r="AW3311" i="6"/>
  <c r="AW3312" i="6"/>
  <c r="AW3313" i="6"/>
  <c r="AW3314" i="6"/>
  <c r="AW3315" i="6"/>
  <c r="AW3316" i="6"/>
  <c r="AW3317" i="6"/>
  <c r="AW3318" i="6"/>
  <c r="AW3319" i="6"/>
  <c r="AW3320" i="6"/>
  <c r="AW3321" i="6"/>
  <c r="AW3322" i="6"/>
  <c r="AW3323" i="6"/>
  <c r="AW3324" i="6"/>
  <c r="AW3325" i="6"/>
  <c r="AW3326" i="6"/>
  <c r="AW3327" i="6"/>
  <c r="AW3328" i="6"/>
  <c r="AW3329" i="6"/>
  <c r="AW3330" i="6"/>
  <c r="AW3331" i="6"/>
  <c r="AW3332" i="6"/>
  <c r="AW3333" i="6"/>
  <c r="AW3334" i="6"/>
  <c r="AW3335" i="6"/>
  <c r="AW3336" i="6"/>
  <c r="AW3337" i="6"/>
  <c r="AW3338" i="6"/>
  <c r="AW3339" i="6"/>
  <c r="AW3340" i="6"/>
  <c r="AW3341" i="6"/>
  <c r="AW3342" i="6"/>
  <c r="AW3343" i="6"/>
  <c r="AW3344" i="6"/>
  <c r="AW3345" i="6"/>
  <c r="AW3346" i="6"/>
  <c r="AW3347" i="6"/>
  <c r="AW3348" i="6"/>
  <c r="AW3349" i="6"/>
  <c r="AW3350" i="6"/>
  <c r="AW3351" i="6"/>
  <c r="AW3352" i="6"/>
  <c r="AW3353" i="6"/>
  <c r="AW3354" i="6"/>
  <c r="AW3355" i="6"/>
  <c r="AW3356" i="6"/>
  <c r="AW3357" i="6"/>
  <c r="AW3358" i="6"/>
  <c r="AW3359" i="6"/>
  <c r="AW3360" i="6"/>
  <c r="AW3361" i="6"/>
  <c r="AW3362" i="6"/>
  <c r="AW3363" i="6"/>
  <c r="AW3364" i="6"/>
  <c r="AW3365" i="6"/>
  <c r="AW3366" i="6"/>
  <c r="AW3367" i="6"/>
  <c r="AW3368" i="6"/>
  <c r="AW3369" i="6"/>
  <c r="AW3370" i="6"/>
  <c r="AW3371" i="6"/>
  <c r="AW3372" i="6"/>
  <c r="AW3373" i="6"/>
  <c r="AW3374" i="6"/>
  <c r="AW3375" i="6"/>
  <c r="AW3376" i="6"/>
  <c r="AW3377" i="6"/>
  <c r="AW3378" i="6"/>
  <c r="AW3379" i="6"/>
  <c r="AW3380" i="6"/>
  <c r="AW3381" i="6"/>
  <c r="AW3382" i="6"/>
  <c r="AW3383" i="6"/>
  <c r="AW3384" i="6"/>
  <c r="AW3385" i="6"/>
  <c r="AW3386" i="6"/>
  <c r="AW3387" i="6"/>
  <c r="AW3388" i="6"/>
  <c r="AW3389" i="6"/>
  <c r="AW3390" i="6"/>
  <c r="AW3391" i="6"/>
  <c r="AW3392" i="6"/>
  <c r="AW3393" i="6"/>
  <c r="AW3394" i="6"/>
  <c r="AW3395" i="6"/>
  <c r="AW3396" i="6"/>
  <c r="AW3397" i="6"/>
  <c r="AW3398" i="6"/>
  <c r="AW3399" i="6"/>
  <c r="AW3400" i="6"/>
  <c r="AW3401" i="6"/>
  <c r="AW3402" i="6"/>
  <c r="AW3403" i="6"/>
  <c r="AW3404" i="6"/>
  <c r="AW3405" i="6"/>
  <c r="AW3406" i="6"/>
  <c r="AW3407" i="6"/>
  <c r="AW3408" i="6"/>
  <c r="AW3409" i="6"/>
  <c r="AW3410" i="6"/>
  <c r="AW3411" i="6"/>
  <c r="AW3412" i="6"/>
  <c r="AW3413" i="6"/>
  <c r="AW3414" i="6"/>
  <c r="AW3415" i="6"/>
  <c r="AW3416" i="6"/>
  <c r="AW3417" i="6"/>
  <c r="AW3418" i="6"/>
  <c r="AW3419" i="6"/>
  <c r="AW3420" i="6"/>
  <c r="AW3421" i="6"/>
  <c r="AW3422" i="6"/>
  <c r="AW3423" i="6"/>
  <c r="AW3424" i="6"/>
  <c r="AW3425" i="6"/>
  <c r="AW3426" i="6"/>
  <c r="AW3427" i="6"/>
  <c r="AW3428" i="6"/>
  <c r="AW3429" i="6"/>
  <c r="AW3430" i="6"/>
  <c r="AW3431" i="6"/>
  <c r="AW3432" i="6"/>
  <c r="AW3433" i="6"/>
  <c r="AW3434" i="6"/>
  <c r="AW3435" i="6"/>
  <c r="AW3436" i="6"/>
  <c r="AW3437" i="6"/>
  <c r="AW3438" i="6"/>
  <c r="AW3439" i="6"/>
  <c r="AW3440" i="6"/>
  <c r="AW3441" i="6"/>
  <c r="AW3442" i="6"/>
  <c r="AW3443" i="6"/>
  <c r="AW3444" i="6"/>
  <c r="AW3445" i="6"/>
  <c r="AW3446" i="6"/>
  <c r="AW3447" i="6"/>
  <c r="AW3448" i="6"/>
  <c r="AW3449" i="6"/>
  <c r="AW3450" i="6"/>
  <c r="AW3451" i="6"/>
  <c r="AW3452" i="6"/>
  <c r="AW3453" i="6"/>
  <c r="AW3454" i="6"/>
  <c r="AW3455" i="6"/>
  <c r="AW3456" i="6"/>
  <c r="AW3457" i="6"/>
  <c r="AW3458" i="6"/>
  <c r="AW3459" i="6"/>
  <c r="AW3460" i="6"/>
  <c r="AW3461" i="6"/>
  <c r="AW3462" i="6"/>
  <c r="AW3463" i="6"/>
  <c r="AW3464" i="6"/>
  <c r="AW3465" i="6"/>
  <c r="AW3466" i="6"/>
  <c r="AW3467" i="6"/>
  <c r="AW3468" i="6"/>
  <c r="AW3469" i="6"/>
  <c r="AW3470" i="6"/>
  <c r="AW3471" i="6"/>
  <c r="AW3472" i="6"/>
  <c r="AW3473" i="6"/>
  <c r="AW3474" i="6"/>
  <c r="AW3475" i="6"/>
  <c r="AW3476" i="6"/>
  <c r="AW3477" i="6"/>
  <c r="AW3478" i="6"/>
  <c r="AW3479" i="6"/>
  <c r="AW3480" i="6"/>
  <c r="AW3481" i="6"/>
  <c r="AW3482" i="6"/>
  <c r="AW3483" i="6"/>
  <c r="AW3484" i="6"/>
  <c r="AW3485" i="6"/>
  <c r="AW3486" i="6"/>
  <c r="AW3487" i="6"/>
  <c r="AW3488" i="6"/>
  <c r="AW3489" i="6"/>
  <c r="AW3490" i="6"/>
  <c r="AW3491" i="6"/>
  <c r="AW3492" i="6"/>
  <c r="AW3493" i="6"/>
  <c r="AW3494" i="6"/>
  <c r="AW3495" i="6"/>
  <c r="AW3496" i="6"/>
  <c r="AW3497" i="6"/>
  <c r="AW3498" i="6"/>
  <c r="AW3499" i="6"/>
  <c r="AW3500" i="6"/>
  <c r="AW3501" i="6"/>
  <c r="AW3502" i="6"/>
  <c r="AW3503" i="6"/>
  <c r="AW3504" i="6"/>
  <c r="AW3505" i="6"/>
  <c r="AW3506" i="6"/>
  <c r="AW3507" i="6"/>
  <c r="AW3508" i="6"/>
  <c r="AW3509" i="6"/>
  <c r="AW3510" i="6"/>
  <c r="AW3511" i="6"/>
  <c r="AW3512" i="6"/>
  <c r="AW3513" i="6"/>
  <c r="AW3514" i="6"/>
  <c r="AW3515" i="6"/>
  <c r="AW3516" i="6"/>
  <c r="AW3517" i="6"/>
  <c r="AW3518" i="6"/>
  <c r="AW3519" i="6"/>
  <c r="AW3520" i="6"/>
  <c r="AW3521" i="6"/>
  <c r="AW3522" i="6"/>
  <c r="AW3523" i="6"/>
  <c r="AW3524" i="6"/>
  <c r="AW3525" i="6"/>
  <c r="AW3526" i="6"/>
  <c r="AW3527" i="6"/>
  <c r="AW3528" i="6"/>
  <c r="AW3529" i="6"/>
  <c r="AW3530" i="6"/>
  <c r="AW3531" i="6"/>
  <c r="AW3532" i="6"/>
  <c r="AW3533" i="6"/>
  <c r="AW3534" i="6"/>
  <c r="AW3535" i="6"/>
  <c r="AW3536" i="6"/>
  <c r="AW3537" i="6"/>
  <c r="AW3538" i="6"/>
  <c r="AW3539" i="6"/>
  <c r="AW3540" i="6"/>
  <c r="AW3541" i="6"/>
  <c r="AW3542" i="6"/>
  <c r="AW3543" i="6"/>
  <c r="AW3544" i="6"/>
  <c r="AW3545" i="6"/>
  <c r="AW3546" i="6"/>
  <c r="AW3547" i="6"/>
  <c r="AW3548" i="6"/>
  <c r="AW3549" i="6"/>
  <c r="AW3550" i="6"/>
  <c r="AW3551" i="6"/>
  <c r="AW3552" i="6"/>
  <c r="AW3553" i="6"/>
  <c r="AW3554" i="6"/>
  <c r="AW3555" i="6"/>
  <c r="AW3556" i="6"/>
  <c r="AW3557" i="6"/>
  <c r="AW3558" i="6"/>
  <c r="AW3559" i="6"/>
  <c r="AW3560" i="6"/>
  <c r="AW3561" i="6"/>
  <c r="AW3562" i="6"/>
  <c r="AW3563" i="6"/>
  <c r="AW3564" i="6"/>
  <c r="AW3565" i="6"/>
  <c r="AW3566" i="6"/>
  <c r="AW3567" i="6"/>
  <c r="AW3568" i="6"/>
  <c r="AW3569" i="6"/>
  <c r="AW3570" i="6"/>
  <c r="AW3571" i="6"/>
  <c r="AW3572" i="6"/>
  <c r="AW3573" i="6"/>
  <c r="AW3574" i="6"/>
  <c r="AW3575" i="6"/>
  <c r="AW3576" i="6"/>
  <c r="AW3577" i="6"/>
  <c r="AW3578" i="6"/>
  <c r="AW3579" i="6"/>
  <c r="AW3580" i="6"/>
  <c r="AW3581" i="6"/>
  <c r="AW3582" i="6"/>
  <c r="AW3583" i="6"/>
  <c r="AW3584" i="6"/>
  <c r="AW3585" i="6"/>
  <c r="AW3586" i="6"/>
  <c r="AW3587" i="6"/>
  <c r="AW3588" i="6"/>
  <c r="AW3589" i="6"/>
  <c r="AW3590" i="6"/>
  <c r="AW3591" i="6"/>
  <c r="AW3592" i="6"/>
  <c r="AW3593" i="6"/>
  <c r="AW3594" i="6"/>
  <c r="AW3595" i="6"/>
  <c r="AW3596" i="6"/>
  <c r="AW3597" i="6"/>
  <c r="AW3598" i="6"/>
  <c r="AW3599" i="6"/>
  <c r="AW3600" i="6"/>
  <c r="AW3601" i="6"/>
  <c r="AW3602" i="6"/>
  <c r="AW3603" i="6"/>
  <c r="AW3604" i="6"/>
  <c r="AW3605" i="6"/>
  <c r="AW3606" i="6"/>
  <c r="AW3607" i="6"/>
  <c r="AW3608" i="6"/>
  <c r="AW3609" i="6"/>
  <c r="AW3610" i="6"/>
  <c r="AW3611" i="6"/>
  <c r="AW3612" i="6"/>
  <c r="AW3613" i="6"/>
  <c r="AW3614" i="6"/>
  <c r="AW3615" i="6"/>
  <c r="AW3616" i="6"/>
  <c r="AW3617" i="6"/>
  <c r="AW3618" i="6"/>
  <c r="AW3619" i="6"/>
  <c r="AW3620" i="6"/>
  <c r="AW3621" i="6"/>
  <c r="AW3622" i="6"/>
  <c r="AW3623" i="6"/>
  <c r="AW3624" i="6"/>
  <c r="AW3625" i="6"/>
  <c r="AW3626" i="6"/>
  <c r="AW3627" i="6"/>
  <c r="AW3628" i="6"/>
  <c r="AW3629" i="6"/>
  <c r="AW3630" i="6"/>
  <c r="AW3631" i="6"/>
  <c r="AW3632" i="6"/>
  <c r="AW3633" i="6"/>
  <c r="AW3634" i="6"/>
  <c r="AW3635" i="6"/>
  <c r="AW3636" i="6"/>
  <c r="AW3637" i="6"/>
  <c r="AW3638" i="6"/>
  <c r="AW3639" i="6"/>
  <c r="AW3640" i="6"/>
  <c r="AW3641" i="6"/>
  <c r="AW3642" i="6"/>
  <c r="AW3643" i="6"/>
  <c r="AW3644" i="6"/>
  <c r="AW3645" i="6"/>
  <c r="AW3646" i="6"/>
  <c r="AW3647" i="6"/>
  <c r="AW3648" i="6"/>
  <c r="AW3649" i="6"/>
  <c r="AW3650" i="6"/>
  <c r="AW3651" i="6"/>
  <c r="AW3652" i="6"/>
  <c r="AW3653" i="6"/>
  <c r="AW3654" i="6"/>
  <c r="AW3655" i="6"/>
  <c r="AW3656" i="6"/>
  <c r="AW3657" i="6"/>
  <c r="AW3658" i="6"/>
  <c r="AW3659" i="6"/>
  <c r="AW3660" i="6"/>
  <c r="AW3661" i="6"/>
  <c r="AW3662" i="6"/>
  <c r="AW3663" i="6"/>
  <c r="AW3664" i="6"/>
  <c r="AW3665" i="6"/>
  <c r="AW3666" i="6"/>
  <c r="AW3667" i="6"/>
  <c r="AW3668" i="6"/>
  <c r="AW3669" i="6"/>
  <c r="AW3670" i="6"/>
  <c r="AW3671" i="6"/>
  <c r="AW3672" i="6"/>
  <c r="AW3673" i="6"/>
  <c r="AW3674" i="6"/>
  <c r="AW3675" i="6"/>
  <c r="AW3676" i="6"/>
  <c r="AW3677" i="6"/>
  <c r="AW3678" i="6"/>
  <c r="AW3679" i="6"/>
  <c r="AW3680" i="6"/>
  <c r="AW3681" i="6"/>
  <c r="AW3682" i="6"/>
  <c r="AW3683" i="6"/>
  <c r="AW3684" i="6"/>
  <c r="AW3685" i="6"/>
  <c r="AW3686" i="6"/>
  <c r="AW3687" i="6"/>
  <c r="AW3688" i="6"/>
  <c r="AW3689" i="6"/>
  <c r="AW3690" i="6"/>
  <c r="AW3691" i="6"/>
  <c r="AW3692" i="6"/>
  <c r="AW3693" i="6"/>
  <c r="AW3694" i="6"/>
  <c r="AW3695" i="6"/>
  <c r="AW3696" i="6"/>
  <c r="AW3697" i="6"/>
  <c r="AW3698" i="6"/>
  <c r="AW3699" i="6"/>
  <c r="AW3700" i="6"/>
  <c r="AW3701" i="6"/>
  <c r="AW3702" i="6"/>
  <c r="AW3703" i="6"/>
  <c r="AW3704" i="6"/>
  <c r="AW3705" i="6"/>
  <c r="AW3706" i="6"/>
  <c r="AW3707" i="6"/>
  <c r="AW3708" i="6"/>
  <c r="AW3709" i="6"/>
  <c r="AW3710" i="6"/>
  <c r="AW3711" i="6"/>
  <c r="AW3712" i="6"/>
  <c r="AW3713" i="6"/>
  <c r="AW3714" i="6"/>
  <c r="AW3715" i="6"/>
  <c r="AW3716" i="6"/>
  <c r="AW3717" i="6"/>
  <c r="AW3718" i="6"/>
  <c r="AW3719" i="6"/>
  <c r="AW3720" i="6"/>
  <c r="AW3721" i="6"/>
  <c r="AW3722" i="6"/>
  <c r="AW3723" i="6"/>
  <c r="AW3724" i="6"/>
  <c r="AW3725" i="6"/>
  <c r="AW3726" i="6"/>
  <c r="AW3727" i="6"/>
  <c r="AW3728" i="6"/>
  <c r="AW3729" i="6"/>
  <c r="AW3730" i="6"/>
  <c r="AW3731" i="6"/>
  <c r="AW3732" i="6"/>
  <c r="AW3733" i="6"/>
  <c r="AW3734" i="6"/>
  <c r="AW3735" i="6"/>
  <c r="AW3736" i="6"/>
  <c r="AW3737" i="6"/>
  <c r="AW3738" i="6"/>
  <c r="AW3739" i="6"/>
  <c r="AW3740" i="6"/>
  <c r="AW3741" i="6"/>
  <c r="AW3742" i="6"/>
  <c r="AW3743" i="6"/>
  <c r="AW3744" i="6"/>
  <c r="AW3745" i="6"/>
  <c r="AW3746" i="6"/>
  <c r="AW3747" i="6"/>
  <c r="AW3748" i="6"/>
  <c r="AW3749" i="6"/>
  <c r="AW3750" i="6"/>
  <c r="AW3751" i="6"/>
  <c r="AW3752" i="6"/>
  <c r="AW3753" i="6"/>
  <c r="AW3754" i="6"/>
  <c r="AW3755" i="6"/>
  <c r="AW3756" i="6"/>
  <c r="AW3757" i="6"/>
  <c r="AW3758" i="6"/>
  <c r="AW3759" i="6"/>
  <c r="AW3760" i="6"/>
  <c r="AW3761" i="6"/>
  <c r="AW3762" i="6"/>
  <c r="AW3763" i="6"/>
  <c r="AW3764" i="6"/>
  <c r="AW3765" i="6"/>
  <c r="AW3766" i="6"/>
  <c r="AW3767" i="6"/>
  <c r="AW3768" i="6"/>
  <c r="AW3769" i="6"/>
  <c r="AW3770" i="6"/>
  <c r="AW3771" i="6"/>
  <c r="AW3772" i="6"/>
  <c r="AW3773" i="6"/>
  <c r="AW3774" i="6"/>
  <c r="AW3775" i="6"/>
  <c r="AW3776" i="6"/>
  <c r="AW3777" i="6"/>
  <c r="AW3778" i="6"/>
  <c r="AW3779" i="6"/>
  <c r="AW3780" i="6"/>
  <c r="AW3781" i="6"/>
  <c r="AW3782" i="6"/>
  <c r="AW3783" i="6"/>
  <c r="AW3784" i="6"/>
  <c r="AW3785" i="6"/>
  <c r="AW3786" i="6"/>
  <c r="AW3787" i="6"/>
  <c r="AW3788" i="6"/>
  <c r="AW3789" i="6"/>
  <c r="AW3790" i="6"/>
  <c r="AW3791" i="6"/>
  <c r="AW3792" i="6"/>
  <c r="AW3793" i="6"/>
  <c r="AW3794" i="6"/>
  <c r="AW3795" i="6"/>
  <c r="AW3796" i="6"/>
  <c r="AW3797" i="6"/>
  <c r="AW3798" i="6"/>
  <c r="AW3799" i="6"/>
  <c r="AW3800" i="6"/>
  <c r="AW3801" i="6"/>
  <c r="AW3802" i="6"/>
  <c r="AW3803" i="6"/>
  <c r="AW3804" i="6"/>
  <c r="AW3805" i="6"/>
  <c r="AW3806" i="6"/>
  <c r="AW3807" i="6"/>
  <c r="AW3808" i="6"/>
  <c r="AW3809" i="6"/>
  <c r="AW3810" i="6"/>
  <c r="AW3811" i="6"/>
  <c r="AW3812" i="6"/>
  <c r="AW3813" i="6"/>
  <c r="AW3814" i="6"/>
  <c r="AW3815" i="6"/>
  <c r="AW3816" i="6"/>
  <c r="AW3817" i="6"/>
  <c r="AW3818" i="6"/>
  <c r="AW3819" i="6"/>
  <c r="AW3820" i="6"/>
  <c r="AW3821" i="6"/>
  <c r="AW3822" i="6"/>
  <c r="AW3823" i="6"/>
  <c r="AW3824" i="6"/>
  <c r="AW3825" i="6"/>
  <c r="AW3826" i="6"/>
  <c r="AW3827" i="6"/>
  <c r="AW3828" i="6"/>
  <c r="AW3829" i="6"/>
  <c r="AW3830" i="6"/>
  <c r="AW3831" i="6"/>
  <c r="AW3832" i="6"/>
  <c r="AW3833" i="6"/>
  <c r="AW3834" i="6"/>
  <c r="AW3835" i="6"/>
  <c r="AW3836" i="6"/>
  <c r="AW3837" i="6"/>
  <c r="AW3838" i="6"/>
  <c r="AW3839" i="6"/>
  <c r="AW3840" i="6"/>
  <c r="AW3841" i="6"/>
  <c r="AW3842" i="6"/>
  <c r="AW3843" i="6"/>
  <c r="AW3844" i="6"/>
  <c r="AW3845" i="6"/>
  <c r="AW3846" i="6"/>
  <c r="AW3847" i="6"/>
  <c r="AW3848" i="6"/>
  <c r="AW3849" i="6"/>
  <c r="AW3850" i="6"/>
  <c r="AW3851" i="6"/>
  <c r="AW3852" i="6"/>
  <c r="AW3853" i="6"/>
  <c r="AW3854" i="6"/>
  <c r="AW3855" i="6"/>
  <c r="AW3856" i="6"/>
  <c r="AW3857" i="6"/>
  <c r="AW3858" i="6"/>
  <c r="AW3859" i="6"/>
  <c r="AW3860" i="6"/>
  <c r="AW3861" i="6"/>
  <c r="AW3862" i="6"/>
  <c r="AW3863" i="6"/>
  <c r="AW3864" i="6"/>
  <c r="AW3865" i="6"/>
  <c r="AW3866" i="6"/>
  <c r="AW3867" i="6"/>
  <c r="AW3868" i="6"/>
  <c r="AW3869" i="6"/>
  <c r="AW3870" i="6"/>
  <c r="AW3871" i="6"/>
  <c r="AW3872" i="6"/>
  <c r="AW3873" i="6"/>
  <c r="AW3874" i="6"/>
  <c r="AW3875" i="6"/>
  <c r="AW3876" i="6"/>
  <c r="AW3877" i="6"/>
  <c r="AW3878" i="6"/>
  <c r="AW3879" i="6"/>
  <c r="AW3880" i="6"/>
  <c r="AW3881" i="6"/>
  <c r="AW3882" i="6"/>
  <c r="AW3883" i="6"/>
  <c r="AW3884" i="6"/>
  <c r="AW3885" i="6"/>
  <c r="AW3886" i="6"/>
  <c r="AW3887" i="6"/>
  <c r="AW3888" i="6"/>
  <c r="AW3889" i="6"/>
  <c r="AW3890" i="6"/>
  <c r="AW3891" i="6"/>
  <c r="AW3892" i="6"/>
  <c r="AW3893" i="6"/>
  <c r="AW3894" i="6"/>
  <c r="AW3895" i="6"/>
  <c r="AW3896" i="6"/>
  <c r="AW3897" i="6"/>
  <c r="AW3898" i="6"/>
  <c r="AW3899" i="6"/>
  <c r="AW3900" i="6"/>
  <c r="AW3901" i="6"/>
  <c r="AW3902" i="6"/>
  <c r="AW3903" i="6"/>
  <c r="AW3904" i="6"/>
  <c r="AW3905" i="6"/>
  <c r="AW3906" i="6"/>
  <c r="AW3907" i="6"/>
  <c r="AW3908" i="6"/>
  <c r="AW3909" i="6"/>
  <c r="AW3910" i="6"/>
  <c r="AW3911" i="6"/>
  <c r="AW3912" i="6"/>
  <c r="AW3913" i="6"/>
  <c r="AW3914" i="6"/>
  <c r="AW3915" i="6"/>
  <c r="AW3916" i="6"/>
  <c r="AW3917" i="6"/>
  <c r="AW3918" i="6"/>
  <c r="AW3919" i="6"/>
  <c r="AW3920" i="6"/>
  <c r="AW3921" i="6"/>
  <c r="AW3922" i="6"/>
  <c r="AW3923" i="6"/>
  <c r="AW3924" i="6"/>
  <c r="AW3925" i="6"/>
  <c r="AW3926" i="6"/>
  <c r="AW3927" i="6"/>
  <c r="AW3928" i="6"/>
  <c r="AW3929" i="6"/>
  <c r="AW3930" i="6"/>
  <c r="AW3931" i="6"/>
  <c r="AW3932" i="6"/>
  <c r="AW3933" i="6"/>
  <c r="AW3934" i="6"/>
  <c r="AW3935" i="6"/>
  <c r="AW3936" i="6"/>
  <c r="AW3937" i="6"/>
  <c r="AW3938" i="6"/>
  <c r="AW3939" i="6"/>
  <c r="AW3940" i="6"/>
  <c r="AW3941" i="6"/>
  <c r="AW3942" i="6"/>
  <c r="AW3943" i="6"/>
  <c r="AW3944" i="6"/>
  <c r="AW3945" i="6"/>
  <c r="AW3946" i="6"/>
  <c r="AW3947" i="6"/>
  <c r="AW3948" i="6"/>
  <c r="AW3949" i="6"/>
  <c r="AW3950" i="6"/>
  <c r="AW3951" i="6"/>
  <c r="AW3952" i="6"/>
  <c r="AW3953" i="6"/>
  <c r="AW3954" i="6"/>
  <c r="AW3955" i="6"/>
  <c r="AW3956" i="6"/>
  <c r="AW3957" i="6"/>
  <c r="AW3958" i="6"/>
  <c r="AW3959" i="6"/>
  <c r="AW3960" i="6"/>
  <c r="AW3961" i="6"/>
  <c r="AW3962" i="6"/>
  <c r="AW3963" i="6"/>
  <c r="AW3964" i="6"/>
  <c r="AW3965" i="6"/>
  <c r="AW3966" i="6"/>
  <c r="AW3967" i="6"/>
  <c r="AW3968" i="6"/>
  <c r="AW3969" i="6"/>
  <c r="AW3970" i="6"/>
  <c r="AW3971" i="6"/>
  <c r="AW3972" i="6"/>
  <c r="AW3973" i="6"/>
  <c r="AW3974" i="6"/>
  <c r="AW3975" i="6"/>
  <c r="AW3976" i="6"/>
  <c r="AW3977" i="6"/>
  <c r="AW3978" i="6"/>
  <c r="AW3979" i="6"/>
  <c r="AW3980" i="6"/>
  <c r="AW3981" i="6"/>
  <c r="AW3982" i="6"/>
  <c r="AW3983" i="6"/>
  <c r="AW3984" i="6"/>
  <c r="AW3985" i="6"/>
  <c r="AW3986" i="6"/>
  <c r="AW3987" i="6"/>
  <c r="AW3988" i="6"/>
  <c r="AW3989" i="6"/>
  <c r="AW3990" i="6"/>
  <c r="AW3991" i="6"/>
  <c r="AW3992" i="6"/>
  <c r="AW3993" i="6"/>
  <c r="AW3994" i="6"/>
  <c r="AW3995" i="6"/>
  <c r="AW3996" i="6"/>
  <c r="AW3997" i="6"/>
  <c r="AW3998" i="6"/>
  <c r="AW3999" i="6"/>
  <c r="AW4000" i="6"/>
  <c r="AW4001" i="6"/>
  <c r="AW4002" i="6"/>
  <c r="AW4003" i="6"/>
  <c r="AW4004" i="6"/>
  <c r="AW4005" i="6"/>
  <c r="AW4006" i="6"/>
  <c r="AW4007" i="6"/>
  <c r="AW4008" i="6"/>
  <c r="AW4009" i="6"/>
  <c r="AW4010" i="6"/>
  <c r="AW4011" i="6"/>
  <c r="AW4012" i="6"/>
  <c r="AW4013" i="6"/>
  <c r="AW4014" i="6"/>
  <c r="AW4015" i="6"/>
  <c r="AW4016" i="6"/>
  <c r="AW4017" i="6"/>
  <c r="AW4018" i="6"/>
  <c r="AW4019" i="6"/>
  <c r="AW4020" i="6"/>
  <c r="AW4021" i="6"/>
  <c r="AW4022" i="6"/>
  <c r="AW4023" i="6"/>
  <c r="AW4024" i="6"/>
  <c r="AW4025" i="6"/>
  <c r="AW4026" i="6"/>
  <c r="AW4027" i="6"/>
  <c r="AW4028" i="6"/>
  <c r="AW4029" i="6"/>
  <c r="AW4030" i="6"/>
  <c r="AW4031" i="6"/>
  <c r="AW4032" i="6"/>
  <c r="AW4033" i="6"/>
  <c r="AW4034" i="6"/>
  <c r="AW4035" i="6"/>
  <c r="AW4036" i="6"/>
  <c r="AW4037" i="6"/>
  <c r="AW4038" i="6"/>
  <c r="AW4039" i="6"/>
  <c r="AW4040" i="6"/>
  <c r="AW4041" i="6"/>
  <c r="AW4042" i="6"/>
  <c r="AW4043" i="6"/>
  <c r="AW4044" i="6"/>
  <c r="AW4045" i="6"/>
  <c r="AW4046" i="6"/>
  <c r="AW4047" i="6"/>
  <c r="AW4048" i="6"/>
  <c r="AW4049" i="6"/>
  <c r="AW4050" i="6"/>
  <c r="AW4051" i="6"/>
  <c r="AW4052" i="6"/>
  <c r="AW4053" i="6"/>
  <c r="AW4054" i="6"/>
  <c r="AW4055" i="6"/>
  <c r="AW4056" i="6"/>
  <c r="AW4057" i="6"/>
  <c r="AW4058" i="6"/>
  <c r="AW4059" i="6"/>
  <c r="AW4060" i="6"/>
  <c r="AW4061" i="6"/>
  <c r="AW4062" i="6"/>
  <c r="AW4063" i="6"/>
  <c r="AW4064" i="6"/>
  <c r="AW4065" i="6"/>
  <c r="AW4066" i="6"/>
  <c r="AW4067" i="6"/>
  <c r="AW4068" i="6"/>
  <c r="AW4069" i="6"/>
  <c r="AW4070" i="6"/>
  <c r="AW4071" i="6"/>
  <c r="AW4072" i="6"/>
  <c r="AW4073" i="6"/>
  <c r="AW4074" i="6"/>
  <c r="AW4075" i="6"/>
  <c r="AW4076" i="6"/>
  <c r="AW4077" i="6"/>
  <c r="AW4078" i="6"/>
  <c r="AW4079" i="6"/>
  <c r="AW4080" i="6"/>
  <c r="AW4081" i="6"/>
  <c r="AW4082" i="6"/>
  <c r="AW4083" i="6"/>
  <c r="AW4084" i="6"/>
  <c r="AW4085" i="6"/>
  <c r="AW4086" i="6"/>
  <c r="AW4087" i="6"/>
  <c r="AW4088" i="6"/>
  <c r="AW4089" i="6"/>
  <c r="AW4090" i="6"/>
  <c r="AW4091" i="6"/>
  <c r="AW4092" i="6"/>
  <c r="AW4093" i="6"/>
  <c r="AW4094" i="6"/>
  <c r="AW4095" i="6"/>
  <c r="AW4096" i="6"/>
  <c r="AW4097" i="6"/>
  <c r="AW4098" i="6"/>
  <c r="AW4099" i="6"/>
  <c r="AW4100" i="6"/>
  <c r="AW4101" i="6"/>
  <c r="AW4102" i="6"/>
  <c r="AW4103" i="6"/>
  <c r="AW4104" i="6"/>
  <c r="AW4105" i="6"/>
  <c r="AW4106" i="6"/>
  <c r="AW4107" i="6"/>
  <c r="AW4108" i="6"/>
  <c r="AW4109" i="6"/>
  <c r="AW4110" i="6"/>
  <c r="AW4111" i="6"/>
  <c r="AW4112" i="6"/>
  <c r="AW4113" i="6"/>
  <c r="AW4114" i="6"/>
  <c r="AW4115" i="6"/>
  <c r="AW4116" i="6"/>
  <c r="AW4117" i="6"/>
  <c r="AW4118" i="6"/>
  <c r="AW4119" i="6"/>
  <c r="AW4120" i="6"/>
  <c r="AW4121" i="6"/>
  <c r="AW4122" i="6"/>
  <c r="AW4123" i="6"/>
  <c r="AW4124" i="6"/>
  <c r="AW4125" i="6"/>
  <c r="AW4126" i="6"/>
  <c r="AW4127" i="6"/>
  <c r="AW4128" i="6"/>
  <c r="AW4129" i="6"/>
  <c r="AW4130" i="6"/>
  <c r="AW4131" i="6"/>
  <c r="AW4132" i="6"/>
  <c r="AW4133" i="6"/>
  <c r="AW4134" i="6"/>
  <c r="AW4135" i="6"/>
  <c r="AW4136" i="6"/>
  <c r="AW4137" i="6"/>
  <c r="AW4138" i="6"/>
  <c r="AW4139" i="6"/>
  <c r="AW4140" i="6"/>
  <c r="AW4141" i="6"/>
  <c r="AW4142" i="6"/>
  <c r="AW4143" i="6"/>
  <c r="AW4144" i="6"/>
  <c r="AW4145" i="6"/>
  <c r="AW4146" i="6"/>
  <c r="AW4147" i="6"/>
  <c r="AW4148" i="6"/>
  <c r="AW4149" i="6"/>
  <c r="AW4150" i="6"/>
  <c r="AW4151" i="6"/>
  <c r="AW4152" i="6"/>
  <c r="AW4153" i="6"/>
  <c r="AW4154" i="6"/>
  <c r="AW4155" i="6"/>
  <c r="AW4156" i="6"/>
  <c r="AW4157" i="6"/>
  <c r="AW4158" i="6"/>
  <c r="AW4159" i="6"/>
  <c r="AW4160" i="6"/>
  <c r="AW4161" i="6"/>
  <c r="AW4162" i="6"/>
  <c r="AW4163" i="6"/>
  <c r="AW4164" i="6"/>
  <c r="AW4165" i="6"/>
  <c r="AW4166" i="6"/>
  <c r="AW4167" i="6"/>
  <c r="AW4168" i="6"/>
  <c r="AW4169" i="6"/>
  <c r="AW4170" i="6"/>
  <c r="AW4171" i="6"/>
  <c r="AW4172" i="6"/>
  <c r="AW4173" i="6"/>
  <c r="AW4174" i="6"/>
  <c r="AW4175" i="6"/>
  <c r="AW4176" i="6"/>
  <c r="AW4177" i="6"/>
  <c r="AW4178" i="6"/>
  <c r="AW4179" i="6"/>
  <c r="AW4180" i="6"/>
  <c r="AW4181" i="6"/>
  <c r="AW4182" i="6"/>
  <c r="AW4183" i="6"/>
  <c r="AW4184" i="6"/>
  <c r="AW4185" i="6"/>
  <c r="AW4186" i="6"/>
  <c r="AW4187" i="6"/>
  <c r="AW4188" i="6"/>
  <c r="AW4189" i="6"/>
  <c r="AW4190" i="6"/>
  <c r="AW4191" i="6"/>
  <c r="AW4192" i="6"/>
  <c r="AW4193" i="6"/>
  <c r="AW4194" i="6"/>
  <c r="AW4195" i="6"/>
  <c r="AW4196" i="6"/>
  <c r="AW4197" i="6"/>
  <c r="AW4198" i="6"/>
  <c r="AW4199" i="6"/>
  <c r="AW4200" i="6"/>
  <c r="AW4201" i="6"/>
  <c r="AW4202" i="6"/>
  <c r="AW4203" i="6"/>
  <c r="AW4204" i="6"/>
  <c r="AW4205" i="6"/>
  <c r="AW4206" i="6"/>
  <c r="AW4207" i="6"/>
  <c r="AW4208" i="6"/>
  <c r="AW4209" i="6"/>
  <c r="AW4210" i="6"/>
  <c r="AW4211" i="6"/>
  <c r="AW4212" i="6"/>
  <c r="AW4213" i="6"/>
  <c r="AW4214" i="6"/>
  <c r="AW4215" i="6"/>
  <c r="AW4216" i="6"/>
  <c r="AW4217" i="6"/>
  <c r="AW4218" i="6"/>
  <c r="AW4219" i="6"/>
  <c r="AW4220" i="6"/>
  <c r="AW4221" i="6"/>
  <c r="AW4222" i="6"/>
  <c r="AW4223" i="6"/>
  <c r="AW4224" i="6"/>
  <c r="AW4225" i="6"/>
  <c r="AW4226" i="6"/>
  <c r="AW4227" i="6"/>
  <c r="AW4228" i="6"/>
  <c r="AW4229" i="6"/>
  <c r="AW4230" i="6"/>
  <c r="AW4231" i="6"/>
  <c r="AW4232" i="6"/>
  <c r="AW4233" i="6"/>
  <c r="AW4234" i="6"/>
  <c r="AW4235" i="6"/>
  <c r="AW4236" i="6"/>
  <c r="AW4237" i="6"/>
  <c r="AW4238" i="6"/>
  <c r="AW4239" i="6"/>
  <c r="AW4240" i="6"/>
  <c r="AW4241" i="6"/>
  <c r="AW4242" i="6"/>
  <c r="AW4243" i="6"/>
  <c r="AW4244" i="6"/>
  <c r="AW4245" i="6"/>
  <c r="AW4246" i="6"/>
  <c r="AW4247" i="6"/>
  <c r="AW4248" i="6"/>
  <c r="AW4249" i="6"/>
  <c r="AW4250" i="6"/>
  <c r="AW4251" i="6"/>
  <c r="AW4252" i="6"/>
  <c r="AW4253" i="6"/>
  <c r="AW4254" i="6"/>
  <c r="AW4255" i="6"/>
  <c r="AW4256" i="6"/>
  <c r="AW4257" i="6"/>
  <c r="AW4258" i="6"/>
  <c r="AW4259" i="6"/>
  <c r="AW4260" i="6"/>
  <c r="AW4261" i="6"/>
  <c r="AW4262" i="6"/>
  <c r="AW4263" i="6"/>
  <c r="AW4264" i="6"/>
  <c r="AW4265" i="6"/>
  <c r="AW4266" i="6"/>
  <c r="AW4267" i="6"/>
  <c r="AW4268" i="6"/>
  <c r="AW4269" i="6"/>
  <c r="AW4270" i="6"/>
  <c r="AW4271" i="6"/>
  <c r="AW4272" i="6"/>
  <c r="AW4273" i="6"/>
  <c r="AW4274" i="6"/>
  <c r="AW4275" i="6"/>
  <c r="AW4276" i="6"/>
  <c r="AW4277" i="6"/>
  <c r="AW4278" i="6"/>
  <c r="AW4279" i="6"/>
  <c r="AW4280" i="6"/>
  <c r="AW4281" i="6"/>
  <c r="AW4282" i="6"/>
  <c r="AW4283" i="6"/>
  <c r="AW4284" i="6"/>
  <c r="AW4285" i="6"/>
  <c r="AW4286" i="6"/>
  <c r="AW4287" i="6"/>
  <c r="AW4288" i="6"/>
  <c r="AW4289" i="6"/>
  <c r="AW4290" i="6"/>
  <c r="AW4291" i="6"/>
  <c r="AW4292" i="6"/>
  <c r="AW4293" i="6"/>
  <c r="AW4294" i="6"/>
  <c r="AW4295" i="6"/>
  <c r="AW4296" i="6"/>
  <c r="AW4297" i="6"/>
  <c r="AW4298" i="6"/>
  <c r="AW4299" i="6"/>
  <c r="AW4300" i="6"/>
  <c r="AW4301" i="6"/>
  <c r="AW4302" i="6"/>
  <c r="AW4303" i="6"/>
  <c r="AW4304" i="6"/>
  <c r="AW4305" i="6"/>
  <c r="AW4306" i="6"/>
  <c r="AW4307" i="6"/>
  <c r="AW4308" i="6"/>
  <c r="AW4309" i="6"/>
  <c r="AW4310" i="6"/>
  <c r="AW4311" i="6"/>
  <c r="AW4312" i="6"/>
  <c r="AW4313" i="6"/>
  <c r="AW4314" i="6"/>
  <c r="AW4315" i="6"/>
  <c r="AW4316" i="6"/>
  <c r="AW4317" i="6"/>
  <c r="AW4318" i="6"/>
  <c r="AW4319" i="6"/>
  <c r="AW4320" i="6"/>
  <c r="AW4321" i="6"/>
  <c r="AW4322" i="6"/>
  <c r="AW4323" i="6"/>
  <c r="AW4324" i="6"/>
  <c r="AW4325" i="6"/>
  <c r="AW4326" i="6"/>
  <c r="AW4327" i="6"/>
  <c r="AW4328" i="6"/>
  <c r="AW4329" i="6"/>
  <c r="AW4330" i="6"/>
  <c r="AW4331" i="6"/>
  <c r="AW4332" i="6"/>
  <c r="AW4333" i="6"/>
  <c r="AW4334" i="6"/>
  <c r="AW4335" i="6"/>
  <c r="AW4336" i="6"/>
  <c r="AW4337" i="6"/>
  <c r="AW4338" i="6"/>
  <c r="AW4339" i="6"/>
  <c r="AW4340" i="6"/>
  <c r="AW4341" i="6"/>
  <c r="AW4342" i="6"/>
  <c r="AW4343" i="6"/>
  <c r="AW4344" i="6"/>
  <c r="AW4345" i="6"/>
  <c r="AW4346" i="6"/>
  <c r="AW4347" i="6"/>
  <c r="AW4348" i="6"/>
  <c r="AW4349" i="6"/>
  <c r="AW4350" i="6"/>
  <c r="AW4351" i="6"/>
  <c r="AW4352" i="6"/>
  <c r="AW4353" i="6"/>
  <c r="AW4354" i="6"/>
  <c r="AW4355" i="6"/>
  <c r="AW4356" i="6"/>
  <c r="AW4357" i="6"/>
  <c r="AW4358" i="6"/>
  <c r="AW4359" i="6"/>
  <c r="AW4360" i="6"/>
  <c r="AW4361" i="6"/>
  <c r="AW4362" i="6"/>
  <c r="AW4363" i="6"/>
  <c r="AW4364" i="6"/>
  <c r="AW4365" i="6"/>
  <c r="AW4366" i="6"/>
  <c r="AW4367" i="6"/>
  <c r="AW4368" i="6"/>
  <c r="AW4369" i="6"/>
  <c r="AW4370" i="6"/>
  <c r="AW4371" i="6"/>
  <c r="AW4372" i="6"/>
  <c r="AW4373" i="6"/>
  <c r="AW4374" i="6"/>
  <c r="AW4375" i="6"/>
  <c r="AW4376" i="6"/>
  <c r="AW4377" i="6"/>
  <c r="AW4378" i="6"/>
  <c r="AW4379" i="6"/>
  <c r="AW4380" i="6"/>
  <c r="AW4381" i="6"/>
  <c r="AW4382" i="6"/>
  <c r="AW4383" i="6"/>
  <c r="AW4384" i="6"/>
  <c r="AW4385" i="6"/>
  <c r="AW4386" i="6"/>
  <c r="AW4387" i="6"/>
  <c r="AW4388" i="6"/>
  <c r="AW4389" i="6"/>
  <c r="AW4390" i="6"/>
  <c r="AW4391" i="6"/>
  <c r="AW4392" i="6"/>
  <c r="AW4393" i="6"/>
  <c r="AW4394" i="6"/>
  <c r="AW4395" i="6"/>
  <c r="AW4396" i="6"/>
  <c r="AW4397" i="6"/>
  <c r="AW4398" i="6"/>
  <c r="AW4399" i="6"/>
  <c r="AW4400" i="6"/>
  <c r="AW4401" i="6"/>
  <c r="AW4402" i="6"/>
  <c r="AW4403" i="6"/>
  <c r="AW4404" i="6"/>
  <c r="AW4405" i="6"/>
  <c r="AW4406" i="6"/>
  <c r="AW4407" i="6"/>
  <c r="AW4408" i="6"/>
  <c r="AW4409" i="6"/>
  <c r="AW4410" i="6"/>
  <c r="AW4411" i="6"/>
  <c r="AW4412" i="6"/>
  <c r="AW4413" i="6"/>
  <c r="AW4414" i="6"/>
  <c r="AW4415" i="6"/>
  <c r="AW4416" i="6"/>
  <c r="AW4417" i="6"/>
  <c r="AW4418" i="6"/>
  <c r="AW4419" i="6"/>
  <c r="AW4420" i="6"/>
  <c r="AW4421" i="6"/>
  <c r="AW4422" i="6"/>
  <c r="AW4423" i="6"/>
  <c r="AW4424" i="6"/>
  <c r="AW4425" i="6"/>
  <c r="AW4426" i="6"/>
  <c r="AW4427" i="6"/>
  <c r="AW4428" i="6"/>
  <c r="AW4429" i="6"/>
  <c r="AW4430" i="6"/>
  <c r="AW4431" i="6"/>
  <c r="AW4432" i="6"/>
  <c r="AW4433" i="6"/>
  <c r="AW4434" i="6"/>
  <c r="AW4435" i="6"/>
  <c r="AW4436" i="6"/>
  <c r="AW4437" i="6"/>
  <c r="AW4438" i="6"/>
  <c r="AW4439" i="6"/>
  <c r="AW4440" i="6"/>
  <c r="AW4441" i="6"/>
  <c r="AW4442" i="6"/>
  <c r="AW4443" i="6"/>
  <c r="AW4444" i="6"/>
  <c r="AW4445" i="6"/>
  <c r="AW4446" i="6"/>
  <c r="AW4447" i="6"/>
  <c r="AW4448" i="6"/>
  <c r="AW4449" i="6"/>
  <c r="AW4450" i="6"/>
  <c r="AW4451" i="6"/>
  <c r="AW4452" i="6"/>
  <c r="AW4453" i="6"/>
  <c r="AW4454" i="6"/>
  <c r="AW4455" i="6"/>
  <c r="AW4456" i="6"/>
  <c r="AW4457" i="6"/>
  <c r="AW4458" i="6"/>
  <c r="AW4459" i="6"/>
  <c r="AW4460" i="6"/>
  <c r="AW4461" i="6"/>
  <c r="AW4462" i="6"/>
  <c r="AW4463" i="6"/>
  <c r="AW4464" i="6"/>
  <c r="AW4465" i="6"/>
  <c r="AW4466" i="6"/>
  <c r="AW4467" i="6"/>
  <c r="AW4468" i="6"/>
  <c r="AW4469" i="6"/>
  <c r="AW4470" i="6"/>
  <c r="AW4471" i="6"/>
  <c r="AW4472" i="6"/>
  <c r="AW4473" i="6"/>
  <c r="AW4474" i="6"/>
  <c r="AW4475" i="6"/>
  <c r="AW4476" i="6"/>
  <c r="AW4477" i="6"/>
  <c r="AW4478" i="6"/>
  <c r="AW4479" i="6"/>
  <c r="AW4480" i="6"/>
  <c r="AW4481" i="6"/>
  <c r="AW4482" i="6"/>
  <c r="AW4483" i="6"/>
  <c r="AW4484" i="6"/>
  <c r="AW4485" i="6"/>
  <c r="AW4486" i="6"/>
  <c r="AW4487" i="6"/>
  <c r="AW4488" i="6"/>
  <c r="AW4489" i="6"/>
  <c r="AW4490" i="6"/>
  <c r="AW4491" i="6"/>
  <c r="AW4492" i="6"/>
  <c r="AW4493" i="6"/>
  <c r="AW4494" i="6"/>
  <c r="AW4495" i="6"/>
  <c r="AW4496" i="6"/>
  <c r="AW4497" i="6"/>
  <c r="AW4498" i="6"/>
  <c r="AW4499" i="6"/>
  <c r="AW4500" i="6"/>
  <c r="AW4501" i="6"/>
  <c r="AW4502" i="6"/>
  <c r="AW4503" i="6"/>
  <c r="AW4504" i="6"/>
  <c r="AW4505" i="6"/>
  <c r="AW4506" i="6"/>
  <c r="AW4507" i="6"/>
  <c r="AW4508" i="6"/>
  <c r="AW4509" i="6"/>
  <c r="AW4510" i="6"/>
  <c r="AW4511" i="6"/>
  <c r="AW4512" i="6"/>
  <c r="AW4513" i="6"/>
  <c r="AW4514" i="6"/>
  <c r="AW4515" i="6"/>
  <c r="AW4516" i="6"/>
  <c r="AW4517" i="6"/>
  <c r="AW4518" i="6"/>
  <c r="AW4519" i="6"/>
  <c r="AW4520" i="6"/>
  <c r="AW4521" i="6"/>
  <c r="AW4522" i="6"/>
  <c r="AW4523" i="6"/>
  <c r="AW4524" i="6"/>
  <c r="AW4525" i="6"/>
  <c r="AW4526" i="6"/>
  <c r="AW4527" i="6"/>
  <c r="AW4528" i="6"/>
  <c r="AW4529" i="6"/>
  <c r="AW4530" i="6"/>
  <c r="AW4531" i="6"/>
  <c r="AW4532" i="6"/>
  <c r="AW4533" i="6"/>
  <c r="AW4534" i="6"/>
  <c r="AW4535" i="6"/>
  <c r="AW4536" i="6"/>
  <c r="AW4537" i="6"/>
  <c r="AW4538" i="6"/>
  <c r="AW4539" i="6"/>
  <c r="AW4540" i="6"/>
  <c r="AW4541" i="6"/>
  <c r="AW4542" i="6"/>
  <c r="AW4543" i="6"/>
  <c r="AW4544" i="6"/>
  <c r="AW4545" i="6"/>
  <c r="AW4546" i="6"/>
  <c r="AW4547" i="6"/>
  <c r="AW4548" i="6"/>
  <c r="AW4549" i="6"/>
  <c r="AW4550" i="6"/>
  <c r="AW4551" i="6"/>
  <c r="AW4552" i="6"/>
  <c r="AW4553" i="6"/>
  <c r="AW4554" i="6"/>
  <c r="AW4555" i="6"/>
  <c r="AW4556" i="6"/>
  <c r="AW4557" i="6"/>
  <c r="AW4558" i="6"/>
  <c r="AW4559" i="6"/>
  <c r="AW4560" i="6"/>
  <c r="AW4561" i="6"/>
  <c r="AW4562" i="6"/>
  <c r="AW4563" i="6"/>
  <c r="AW4564" i="6"/>
  <c r="AW4565" i="6"/>
  <c r="AW4566" i="6"/>
  <c r="AW4567" i="6"/>
  <c r="AW4568" i="6"/>
  <c r="AW4569" i="6"/>
  <c r="AW4570" i="6"/>
  <c r="AW4571" i="6"/>
  <c r="AW4572" i="6"/>
  <c r="AW4573" i="6"/>
  <c r="AW4574" i="6"/>
  <c r="AW4575" i="6"/>
  <c r="AW4576" i="6"/>
  <c r="AW4577" i="6"/>
  <c r="AW4578" i="6"/>
  <c r="AW4579" i="6"/>
  <c r="AW4580" i="6"/>
  <c r="AW4581" i="6"/>
  <c r="AW4582" i="6"/>
  <c r="AW4583" i="6"/>
  <c r="AW4584" i="6"/>
  <c r="AW4585" i="6"/>
  <c r="AW4586" i="6"/>
  <c r="AW4587" i="6"/>
  <c r="AW4588" i="6"/>
  <c r="AW4589" i="6"/>
  <c r="AW4590" i="6"/>
  <c r="AW4591" i="6"/>
  <c r="AW4592" i="6"/>
  <c r="AW4593" i="6"/>
  <c r="AW4594" i="6"/>
  <c r="AW4595" i="6"/>
  <c r="AW4596" i="6"/>
  <c r="AW4597" i="6"/>
  <c r="AW4598" i="6"/>
  <c r="AW4599" i="6"/>
  <c r="AW4600" i="6"/>
  <c r="AW4601" i="6"/>
  <c r="AW4602" i="6"/>
  <c r="AW4603" i="6"/>
  <c r="AW4604" i="6"/>
  <c r="AW4605" i="6"/>
  <c r="AW4606" i="6"/>
  <c r="AW4607" i="6"/>
  <c r="AW4608" i="6"/>
  <c r="AW4609" i="6"/>
  <c r="AW4610" i="6"/>
  <c r="AW4611" i="6"/>
  <c r="AW4612" i="6"/>
  <c r="AW4613" i="6"/>
  <c r="AW4614" i="6"/>
  <c r="AW4615" i="6"/>
  <c r="AW4616" i="6"/>
  <c r="AW4617" i="6"/>
  <c r="AW4618" i="6"/>
  <c r="AW4619" i="6"/>
  <c r="AW4620" i="6"/>
  <c r="AW4621" i="6"/>
  <c r="AW4622" i="6"/>
  <c r="AW4623" i="6"/>
  <c r="AW4624" i="6"/>
  <c r="AW4625" i="6"/>
  <c r="AW4626" i="6"/>
  <c r="AW4627" i="6"/>
  <c r="AW4628" i="6"/>
  <c r="AW4629" i="6"/>
  <c r="AW4630" i="6"/>
  <c r="AW4631" i="6"/>
  <c r="AW4632" i="6"/>
  <c r="AW4633" i="6"/>
  <c r="AW4634" i="6"/>
  <c r="AW4635" i="6"/>
  <c r="AW4636" i="6"/>
  <c r="AW4637" i="6"/>
  <c r="AW4638" i="6"/>
  <c r="AW4639" i="6"/>
  <c r="AW4640" i="6"/>
  <c r="AW4641" i="6"/>
  <c r="AW4642" i="6"/>
  <c r="AW4643" i="6"/>
  <c r="AW4644" i="6"/>
  <c r="AW4645" i="6"/>
  <c r="AW4646" i="6"/>
  <c r="AW4647" i="6"/>
  <c r="AW4648" i="6"/>
  <c r="AW4649" i="6"/>
  <c r="AW4650" i="6"/>
  <c r="AW4651" i="6"/>
  <c r="AW4652" i="6"/>
  <c r="AW4653" i="6"/>
  <c r="AW4654" i="6"/>
  <c r="AW4655" i="6"/>
  <c r="AW4656" i="6"/>
  <c r="AW4657" i="6"/>
  <c r="AW4658" i="6"/>
  <c r="AW4659" i="6"/>
  <c r="AW4660" i="6"/>
  <c r="AW4661" i="6"/>
  <c r="AW4662" i="6"/>
  <c r="AW4663" i="6"/>
  <c r="AW4664" i="6"/>
  <c r="AW4665" i="6"/>
  <c r="AW4666" i="6"/>
  <c r="AW4667" i="6"/>
  <c r="AW4668" i="6"/>
  <c r="AW4669" i="6"/>
  <c r="AW4670" i="6"/>
  <c r="AW4671" i="6"/>
  <c r="AW4672" i="6"/>
  <c r="AW4673" i="6"/>
  <c r="AW4674" i="6"/>
  <c r="AW4675" i="6"/>
  <c r="AW4676" i="6"/>
  <c r="AW4677" i="6"/>
  <c r="AW4678" i="6"/>
  <c r="AW4679" i="6"/>
  <c r="AW4680" i="6"/>
  <c r="AW4681" i="6"/>
  <c r="AW4682" i="6"/>
  <c r="AW4683" i="6"/>
  <c r="AW4684" i="6"/>
  <c r="AW4685" i="6"/>
  <c r="AW4686" i="6"/>
  <c r="AW4687" i="6"/>
  <c r="AW4688" i="6"/>
  <c r="AW4689" i="6"/>
  <c r="AW4690" i="6"/>
  <c r="AW4691" i="6"/>
  <c r="AW4692" i="6"/>
  <c r="AW4693" i="6"/>
  <c r="AW4694" i="6"/>
  <c r="AW4695" i="6"/>
  <c r="AW4696" i="6"/>
  <c r="AW4697" i="6"/>
  <c r="AW4698" i="6"/>
  <c r="AW4699" i="6"/>
  <c r="AW4700" i="6"/>
  <c r="AW4701" i="6"/>
  <c r="AW4702" i="6"/>
  <c r="AW4703" i="6"/>
  <c r="AW4704" i="6"/>
  <c r="AW4705" i="6"/>
  <c r="AW4706" i="6"/>
  <c r="AW4707" i="6"/>
  <c r="AW4708" i="6"/>
  <c r="AW4709" i="6"/>
  <c r="AW4710" i="6"/>
  <c r="AW4711" i="6"/>
  <c r="AW4712" i="6"/>
  <c r="AW4713" i="6"/>
  <c r="AW4714" i="6"/>
  <c r="AW4715" i="6"/>
  <c r="AW4716" i="6"/>
  <c r="AW4717" i="6"/>
  <c r="AW4718" i="6"/>
  <c r="AW4719" i="6"/>
  <c r="AW4720" i="6"/>
  <c r="AW4721" i="6"/>
  <c r="AW4722" i="6"/>
  <c r="AW4723" i="6"/>
  <c r="AW4724" i="6"/>
  <c r="AW4725" i="6"/>
  <c r="AW4726" i="6"/>
  <c r="AW4727" i="6"/>
  <c r="AW4728" i="6"/>
  <c r="AW4729" i="6"/>
  <c r="AW4730" i="6"/>
  <c r="AW4731" i="6"/>
  <c r="AW4732" i="6"/>
  <c r="AW4733" i="6"/>
  <c r="AW4734" i="6"/>
  <c r="AW4735" i="6"/>
  <c r="AW4736" i="6"/>
  <c r="AW4737" i="6"/>
  <c r="AW4738" i="6"/>
  <c r="AW4739" i="6"/>
  <c r="AW4740" i="6"/>
  <c r="AW4741" i="6"/>
  <c r="AW4742" i="6"/>
  <c r="AW4743" i="6"/>
  <c r="AW4744" i="6"/>
  <c r="AW4745" i="6"/>
  <c r="AW4746" i="6"/>
  <c r="AW4747" i="6"/>
  <c r="AW4748" i="6"/>
  <c r="AW4749" i="6"/>
  <c r="AW4750" i="6"/>
  <c r="AW4751" i="6"/>
  <c r="AW4752" i="6"/>
  <c r="AW4753" i="6"/>
  <c r="AW4754" i="6"/>
  <c r="AW4755" i="6"/>
  <c r="AW4756" i="6"/>
  <c r="AW4757" i="6"/>
  <c r="AW4758" i="6"/>
  <c r="AW4759" i="6"/>
  <c r="AW4760" i="6"/>
  <c r="AW4761" i="6"/>
  <c r="AW4762" i="6"/>
  <c r="AW4763" i="6"/>
  <c r="AW4764" i="6"/>
  <c r="AW4765" i="6"/>
  <c r="AW4766" i="6"/>
  <c r="AW4767" i="6"/>
  <c r="AW4768" i="6"/>
  <c r="AW4769" i="6"/>
  <c r="AW4770" i="6"/>
  <c r="AW4771" i="6"/>
  <c r="AW4772" i="6"/>
  <c r="AW4773" i="6"/>
  <c r="AW4774" i="6"/>
  <c r="AW4775" i="6"/>
  <c r="AW4776" i="6"/>
  <c r="AW4777" i="6"/>
  <c r="AW4778" i="6"/>
  <c r="AW4779" i="6"/>
  <c r="AW4780" i="6"/>
  <c r="AW4781" i="6"/>
  <c r="AW4782" i="6"/>
  <c r="AW4783" i="6"/>
  <c r="AW4784" i="6"/>
  <c r="AW4785" i="6"/>
  <c r="AW4786" i="6"/>
  <c r="AW4787" i="6"/>
  <c r="AW4788" i="6"/>
  <c r="AW4789" i="6"/>
  <c r="AW4790" i="6"/>
  <c r="AW4791" i="6"/>
  <c r="AW4792" i="6"/>
  <c r="AW4793" i="6"/>
  <c r="AW4794" i="6"/>
  <c r="AW4795" i="6"/>
  <c r="AW4796" i="6"/>
  <c r="AW4797" i="6"/>
  <c r="AW4798" i="6"/>
  <c r="AW4799" i="6"/>
  <c r="AW4800" i="6"/>
  <c r="AW4801" i="6"/>
  <c r="AW4802" i="6"/>
  <c r="AW4803" i="6"/>
  <c r="AW4804" i="6"/>
  <c r="AW4805" i="6"/>
  <c r="AW4806" i="6"/>
  <c r="AW4807" i="6"/>
  <c r="AW4808" i="6"/>
  <c r="AW4809" i="6"/>
  <c r="AW4810" i="6"/>
  <c r="AW4811" i="6"/>
  <c r="AW4812" i="6"/>
  <c r="AW4813" i="6"/>
  <c r="AW4814" i="6"/>
  <c r="AW4815" i="6"/>
  <c r="AW4816" i="6"/>
  <c r="AW4817" i="6"/>
  <c r="AW4818" i="6"/>
  <c r="AW4819" i="6"/>
  <c r="AW4820" i="6"/>
  <c r="AW4821" i="6"/>
  <c r="AW4822" i="6"/>
  <c r="AW4823" i="6"/>
  <c r="AW4824" i="6"/>
  <c r="AW4825" i="6"/>
  <c r="AW4826" i="6"/>
  <c r="AW4827" i="6"/>
  <c r="AW4828" i="6"/>
  <c r="AW4829" i="6"/>
  <c r="AW4830" i="6"/>
  <c r="AW4831" i="6"/>
  <c r="AW4832" i="6"/>
  <c r="AW4833" i="6"/>
  <c r="AW4834" i="6"/>
  <c r="AW4835" i="6"/>
  <c r="AW4836" i="6"/>
  <c r="AW4837" i="6"/>
  <c r="AW4838" i="6"/>
  <c r="AW4839" i="6"/>
  <c r="AW4840" i="6"/>
  <c r="AW4841" i="6"/>
  <c r="AW4842" i="6"/>
  <c r="AW4843" i="6"/>
  <c r="AW4844" i="6"/>
  <c r="AW4845" i="6"/>
  <c r="AW4846" i="6"/>
  <c r="AW4847" i="6"/>
  <c r="AW4848" i="6"/>
  <c r="AW4849" i="6"/>
  <c r="AW4850" i="6"/>
  <c r="AW4851" i="6"/>
  <c r="AW4852" i="6"/>
  <c r="AW4853" i="6"/>
  <c r="AW4854" i="6"/>
  <c r="AW4855" i="6"/>
  <c r="AW4856" i="6"/>
  <c r="AW4857" i="6"/>
  <c r="AW4858" i="6"/>
  <c r="AW4859" i="6"/>
  <c r="AW4860" i="6"/>
  <c r="AW4861" i="6"/>
  <c r="AW4862" i="6"/>
  <c r="AW4863" i="6"/>
  <c r="AW4864" i="6"/>
  <c r="AW4865" i="6"/>
  <c r="AW4866" i="6"/>
  <c r="AW4867" i="6"/>
  <c r="AW4868" i="6"/>
  <c r="AW4869" i="6"/>
  <c r="AW4870" i="6"/>
  <c r="AW4871" i="6"/>
  <c r="AW4872" i="6"/>
  <c r="AW4873" i="6"/>
  <c r="AW4874" i="6"/>
  <c r="AW4875" i="6"/>
  <c r="AW4876" i="6"/>
  <c r="AW4877" i="6"/>
  <c r="AW4878" i="6"/>
  <c r="AW4879" i="6"/>
  <c r="AW4880" i="6"/>
  <c r="AW4881" i="6"/>
  <c r="AW4882" i="6"/>
  <c r="AW4883" i="6"/>
  <c r="AW4884" i="6"/>
  <c r="AW4885" i="6"/>
  <c r="AW4886" i="6"/>
  <c r="AW4887" i="6"/>
  <c r="AW4888" i="6"/>
  <c r="AW4889" i="6"/>
  <c r="AW4890" i="6"/>
  <c r="AW4891" i="6"/>
  <c r="AW4892" i="6"/>
  <c r="AW4893" i="6"/>
  <c r="AW4894" i="6"/>
  <c r="AW4895" i="6"/>
  <c r="AW4896" i="6"/>
  <c r="AW4897" i="6"/>
  <c r="AW4898" i="6"/>
  <c r="AW4899" i="6"/>
  <c r="AW4900" i="6"/>
  <c r="AW4901" i="6"/>
  <c r="AW4902" i="6"/>
  <c r="AW4903" i="6"/>
  <c r="AW4904" i="6"/>
  <c r="AW4905" i="6"/>
  <c r="AW4906" i="6"/>
  <c r="AW4907" i="6"/>
  <c r="AW4908" i="6"/>
  <c r="AW4909" i="6"/>
  <c r="AW4910" i="6"/>
  <c r="AW4911" i="6"/>
  <c r="AW4912" i="6"/>
  <c r="AW4913" i="6"/>
  <c r="AW4914" i="6"/>
  <c r="AW4915" i="6"/>
  <c r="AW4916" i="6"/>
  <c r="AW4917" i="6"/>
  <c r="AW4918" i="6"/>
  <c r="AW4919" i="6"/>
  <c r="AW4920" i="6"/>
  <c r="AW4921" i="6"/>
  <c r="AW4922" i="6"/>
  <c r="AW4923" i="6"/>
  <c r="AW4924" i="6"/>
  <c r="AW4925" i="6"/>
  <c r="AW4926" i="6"/>
  <c r="AW4927" i="6"/>
  <c r="AW4928" i="6"/>
  <c r="AW4929" i="6"/>
  <c r="AW4930" i="6"/>
  <c r="AW4931" i="6"/>
  <c r="AW4932" i="6"/>
  <c r="AW4933" i="6"/>
  <c r="AW4934" i="6"/>
  <c r="AW4935" i="6"/>
  <c r="AW4936" i="6"/>
  <c r="AW4937" i="6"/>
  <c r="AW4938" i="6"/>
  <c r="AW4939" i="6"/>
  <c r="AW4940" i="6"/>
  <c r="AW4941" i="6"/>
  <c r="AW4942" i="6"/>
  <c r="AW4943" i="6"/>
  <c r="AW4944" i="6"/>
  <c r="AW4945" i="6"/>
  <c r="AW4946" i="6"/>
  <c r="AW4947" i="6"/>
  <c r="AW4948" i="6"/>
  <c r="AW4949" i="6"/>
  <c r="AW4950" i="6"/>
  <c r="AW4951" i="6"/>
  <c r="AW4952" i="6"/>
  <c r="AW4953" i="6"/>
  <c r="AW4954" i="6"/>
  <c r="AW4955" i="6"/>
  <c r="AW4956" i="6"/>
  <c r="AW4957" i="6"/>
  <c r="AW4958" i="6"/>
  <c r="AW4959" i="6"/>
  <c r="AW4960" i="6"/>
  <c r="AW4961" i="6"/>
  <c r="AW4962" i="6"/>
  <c r="AW4963" i="6"/>
  <c r="AW4964" i="6"/>
  <c r="AW4965" i="6"/>
  <c r="AW4966" i="6"/>
  <c r="AW4967" i="6"/>
  <c r="AW4968" i="6"/>
  <c r="AW4969" i="6"/>
  <c r="AW4970" i="6"/>
  <c r="AW4971" i="6"/>
  <c r="AW4972" i="6"/>
  <c r="AW4973" i="6"/>
  <c r="AW4974" i="6"/>
  <c r="AW4975" i="6"/>
  <c r="AW4976" i="6"/>
  <c r="AW4977" i="6"/>
  <c r="AW4978" i="6"/>
  <c r="AW4979" i="6"/>
  <c r="AW4980" i="6"/>
  <c r="AW4981" i="6"/>
  <c r="AW4982" i="6"/>
  <c r="AW4983" i="6"/>
  <c r="AW4984" i="6"/>
  <c r="AW4985" i="6"/>
  <c r="AW4986" i="6"/>
  <c r="AW4987" i="6"/>
  <c r="AW4988" i="6"/>
  <c r="AW4989" i="6"/>
  <c r="AW4990" i="6"/>
  <c r="AW4991" i="6"/>
  <c r="AW4992" i="6"/>
  <c r="AW4993" i="6"/>
  <c r="AW4994" i="6"/>
  <c r="AW4995" i="6"/>
  <c r="AW4996" i="6"/>
  <c r="AW4997" i="6"/>
  <c r="AW4998" i="6"/>
  <c r="AW4999" i="6"/>
  <c r="AW5000" i="6"/>
  <c r="AW3" i="6"/>
  <c r="AV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64" i="6"/>
  <c r="AV765" i="6"/>
  <c r="AV766" i="6"/>
  <c r="AV767" i="6"/>
  <c r="AV768" i="6"/>
  <c r="AV769" i="6"/>
  <c r="AV770" i="6"/>
  <c r="AV771" i="6"/>
  <c r="AV772" i="6"/>
  <c r="AV773" i="6"/>
  <c r="AV774" i="6"/>
  <c r="AV775" i="6"/>
  <c r="AV776" i="6"/>
  <c r="AV777" i="6"/>
  <c r="AV778" i="6"/>
  <c r="AV779" i="6"/>
  <c r="AV780" i="6"/>
  <c r="AV781" i="6"/>
  <c r="AV782" i="6"/>
  <c r="AV783" i="6"/>
  <c r="AV784" i="6"/>
  <c r="AV785" i="6"/>
  <c r="AV786" i="6"/>
  <c r="AV787" i="6"/>
  <c r="AV788" i="6"/>
  <c r="AV789" i="6"/>
  <c r="AV790" i="6"/>
  <c r="AV791" i="6"/>
  <c r="AV792" i="6"/>
  <c r="AV793" i="6"/>
  <c r="AV794" i="6"/>
  <c r="AV795" i="6"/>
  <c r="AV796" i="6"/>
  <c r="AV797" i="6"/>
  <c r="AV798" i="6"/>
  <c r="AV799" i="6"/>
  <c r="AV800" i="6"/>
  <c r="AV801" i="6"/>
  <c r="AV802" i="6"/>
  <c r="AV803" i="6"/>
  <c r="AV804" i="6"/>
  <c r="AV805" i="6"/>
  <c r="AV806" i="6"/>
  <c r="AV807" i="6"/>
  <c r="AV808" i="6"/>
  <c r="AV809" i="6"/>
  <c r="AV810" i="6"/>
  <c r="AV811" i="6"/>
  <c r="AV812" i="6"/>
  <c r="AV813" i="6"/>
  <c r="AV814" i="6"/>
  <c r="AV815" i="6"/>
  <c r="AV816" i="6"/>
  <c r="AV817" i="6"/>
  <c r="AV818" i="6"/>
  <c r="AV819" i="6"/>
  <c r="AV820" i="6"/>
  <c r="AV821" i="6"/>
  <c r="AV822" i="6"/>
  <c r="AV823" i="6"/>
  <c r="AV824" i="6"/>
  <c r="AV825" i="6"/>
  <c r="AV826" i="6"/>
  <c r="AV827" i="6"/>
  <c r="AV828" i="6"/>
  <c r="AV829" i="6"/>
  <c r="AV830" i="6"/>
  <c r="AV831" i="6"/>
  <c r="AV832" i="6"/>
  <c r="AV833" i="6"/>
  <c r="AV834" i="6"/>
  <c r="AV835" i="6"/>
  <c r="AV836" i="6"/>
  <c r="AV837" i="6"/>
  <c r="AV838" i="6"/>
  <c r="AV839" i="6"/>
  <c r="AV840" i="6"/>
  <c r="AV841" i="6"/>
  <c r="AV842" i="6"/>
  <c r="AV843" i="6"/>
  <c r="AV844" i="6"/>
  <c r="AV845" i="6"/>
  <c r="AV846" i="6"/>
  <c r="AV847" i="6"/>
  <c r="AV848" i="6"/>
  <c r="AV849" i="6"/>
  <c r="AV850" i="6"/>
  <c r="AV851" i="6"/>
  <c r="AV852" i="6"/>
  <c r="AV853" i="6"/>
  <c r="AV854" i="6"/>
  <c r="AV855" i="6"/>
  <c r="AV856" i="6"/>
  <c r="AV857" i="6"/>
  <c r="AV858" i="6"/>
  <c r="AV859" i="6"/>
  <c r="AV860" i="6"/>
  <c r="AV861" i="6"/>
  <c r="AV862" i="6"/>
  <c r="AV863" i="6"/>
  <c r="AV864" i="6"/>
  <c r="AV865" i="6"/>
  <c r="AV866" i="6"/>
  <c r="AV867" i="6"/>
  <c r="AV868" i="6"/>
  <c r="AV869" i="6"/>
  <c r="AV870" i="6"/>
  <c r="AV871" i="6"/>
  <c r="AV872" i="6"/>
  <c r="AV873" i="6"/>
  <c r="AV874" i="6"/>
  <c r="AV875" i="6"/>
  <c r="AV876" i="6"/>
  <c r="AV877" i="6"/>
  <c r="AV878" i="6"/>
  <c r="AV879" i="6"/>
  <c r="AV880" i="6"/>
  <c r="AV881" i="6"/>
  <c r="AV882" i="6"/>
  <c r="AV883" i="6"/>
  <c r="AV884" i="6"/>
  <c r="AV885" i="6"/>
  <c r="AV886" i="6"/>
  <c r="AV887" i="6"/>
  <c r="AV888" i="6"/>
  <c r="AV889" i="6"/>
  <c r="AV890" i="6"/>
  <c r="AV891" i="6"/>
  <c r="AV892" i="6"/>
  <c r="AV893" i="6"/>
  <c r="AV894" i="6"/>
  <c r="AV895" i="6"/>
  <c r="AV896" i="6"/>
  <c r="AV897" i="6"/>
  <c r="AV898" i="6"/>
  <c r="AV899" i="6"/>
  <c r="AV900" i="6"/>
  <c r="AV901" i="6"/>
  <c r="AV902" i="6"/>
  <c r="AV903" i="6"/>
  <c r="AV904" i="6"/>
  <c r="AV905" i="6"/>
  <c r="AV906" i="6"/>
  <c r="AV907" i="6"/>
  <c r="AV908" i="6"/>
  <c r="AV909" i="6"/>
  <c r="AV910" i="6"/>
  <c r="AV911" i="6"/>
  <c r="AV912" i="6"/>
  <c r="AV913" i="6"/>
  <c r="AV914" i="6"/>
  <c r="AV915" i="6"/>
  <c r="AV916" i="6"/>
  <c r="AV917" i="6"/>
  <c r="AV918" i="6"/>
  <c r="AV919" i="6"/>
  <c r="AV920" i="6"/>
  <c r="AV921" i="6"/>
  <c r="AV922" i="6"/>
  <c r="AV923" i="6"/>
  <c r="AV924" i="6"/>
  <c r="AV925" i="6"/>
  <c r="AV926" i="6"/>
  <c r="AV927" i="6"/>
  <c r="AV928" i="6"/>
  <c r="AV929" i="6"/>
  <c r="AV930" i="6"/>
  <c r="AV931" i="6"/>
  <c r="AV932" i="6"/>
  <c r="AV933" i="6"/>
  <c r="AV934" i="6"/>
  <c r="AV935" i="6"/>
  <c r="AV936" i="6"/>
  <c r="AV937" i="6"/>
  <c r="AV938" i="6"/>
  <c r="AV939" i="6"/>
  <c r="AV940" i="6"/>
  <c r="AV941" i="6"/>
  <c r="AV942" i="6"/>
  <c r="AV943" i="6"/>
  <c r="AV944" i="6"/>
  <c r="AV945" i="6"/>
  <c r="AV946" i="6"/>
  <c r="AV947" i="6"/>
  <c r="AV948" i="6"/>
  <c r="AV949" i="6"/>
  <c r="AV950" i="6"/>
  <c r="AV951" i="6"/>
  <c r="AV952" i="6"/>
  <c r="AV953" i="6"/>
  <c r="AV954" i="6"/>
  <c r="AV955" i="6"/>
  <c r="AV956" i="6"/>
  <c r="AV957" i="6"/>
  <c r="AV958" i="6"/>
  <c r="AV959" i="6"/>
  <c r="AV960" i="6"/>
  <c r="AV961" i="6"/>
  <c r="AV962" i="6"/>
  <c r="AV963" i="6"/>
  <c r="AV964" i="6"/>
  <c r="AV965" i="6"/>
  <c r="AV966" i="6"/>
  <c r="AV967" i="6"/>
  <c r="AV968" i="6"/>
  <c r="AV969" i="6"/>
  <c r="AV970" i="6"/>
  <c r="AV971" i="6"/>
  <c r="AV972" i="6"/>
  <c r="AV973" i="6"/>
  <c r="AV974" i="6"/>
  <c r="AV975" i="6"/>
  <c r="AV976" i="6"/>
  <c r="AV977" i="6"/>
  <c r="AV978" i="6"/>
  <c r="AV979" i="6"/>
  <c r="AV980" i="6"/>
  <c r="AV981" i="6"/>
  <c r="AV982" i="6"/>
  <c r="AV983" i="6"/>
  <c r="AV984" i="6"/>
  <c r="AV985" i="6"/>
  <c r="AV986" i="6"/>
  <c r="AV987" i="6"/>
  <c r="AV988" i="6"/>
  <c r="AV989" i="6"/>
  <c r="AV990" i="6"/>
  <c r="AV991" i="6"/>
  <c r="AV992" i="6"/>
  <c r="AV993" i="6"/>
  <c r="AV994" i="6"/>
  <c r="AV995" i="6"/>
  <c r="AV996" i="6"/>
  <c r="AV997" i="6"/>
  <c r="AV998" i="6"/>
  <c r="AV999" i="6"/>
  <c r="AV1000" i="6"/>
  <c r="AV1001" i="6"/>
  <c r="AV1002" i="6"/>
  <c r="AV1003" i="6"/>
  <c r="AV1004" i="6"/>
  <c r="AV1005" i="6"/>
  <c r="AV1006" i="6"/>
  <c r="AV1007" i="6"/>
  <c r="AV1008" i="6"/>
  <c r="AV1009" i="6"/>
  <c r="AV1010" i="6"/>
  <c r="AV1011" i="6"/>
  <c r="AV1012" i="6"/>
  <c r="AV1013" i="6"/>
  <c r="AV1014" i="6"/>
  <c r="AV1015" i="6"/>
  <c r="AV1016" i="6"/>
  <c r="AV1017" i="6"/>
  <c r="AV1018" i="6"/>
  <c r="AV1019" i="6"/>
  <c r="AV1020" i="6"/>
  <c r="AV1021" i="6"/>
  <c r="AV1022" i="6"/>
  <c r="AV1023" i="6"/>
  <c r="AV1024" i="6"/>
  <c r="AV1025" i="6"/>
  <c r="AV1026" i="6"/>
  <c r="AV1027" i="6"/>
  <c r="AV1028" i="6"/>
  <c r="AV1029" i="6"/>
  <c r="AV1030" i="6"/>
  <c r="AV1031" i="6"/>
  <c r="AV1032" i="6"/>
  <c r="AV1033" i="6"/>
  <c r="AV1034" i="6"/>
  <c r="AV1035" i="6"/>
  <c r="AV1036" i="6"/>
  <c r="AV1037" i="6"/>
  <c r="AV1038" i="6"/>
  <c r="AV1039" i="6"/>
  <c r="AV1040" i="6"/>
  <c r="AV1041" i="6"/>
  <c r="AV1042" i="6"/>
  <c r="AV1043" i="6"/>
  <c r="AV1044" i="6"/>
  <c r="AV1045" i="6"/>
  <c r="AV1046" i="6"/>
  <c r="AV1047" i="6"/>
  <c r="AV1048" i="6"/>
  <c r="AV1049" i="6"/>
  <c r="AV1050" i="6"/>
  <c r="AV1051" i="6"/>
  <c r="AV1052" i="6"/>
  <c r="AV1053" i="6"/>
  <c r="AV1054" i="6"/>
  <c r="AV1055" i="6"/>
  <c r="AV1056" i="6"/>
  <c r="AV1057" i="6"/>
  <c r="AV1058" i="6"/>
  <c r="AV1059" i="6"/>
  <c r="AV1060" i="6"/>
  <c r="AV1061" i="6"/>
  <c r="AV1062" i="6"/>
  <c r="AV1063" i="6"/>
  <c r="AV1064" i="6"/>
  <c r="AV1065" i="6"/>
  <c r="AV1066" i="6"/>
  <c r="AV1067" i="6"/>
  <c r="AV1068" i="6"/>
  <c r="AV1069" i="6"/>
  <c r="AV1070" i="6"/>
  <c r="AV1071" i="6"/>
  <c r="AV1072" i="6"/>
  <c r="AV1073" i="6"/>
  <c r="AV1074" i="6"/>
  <c r="AV1075" i="6"/>
  <c r="AV1076" i="6"/>
  <c r="AV1077" i="6"/>
  <c r="AV1078" i="6"/>
  <c r="AV1079" i="6"/>
  <c r="AV1080" i="6"/>
  <c r="AV1081" i="6"/>
  <c r="AV1082" i="6"/>
  <c r="AV1083" i="6"/>
  <c r="AV1084" i="6"/>
  <c r="AV1085" i="6"/>
  <c r="AV1086" i="6"/>
  <c r="AV1087" i="6"/>
  <c r="AV1088" i="6"/>
  <c r="AV1089" i="6"/>
  <c r="AV1090" i="6"/>
  <c r="AV1091" i="6"/>
  <c r="AV1092" i="6"/>
  <c r="AV1093" i="6"/>
  <c r="AV1094" i="6"/>
  <c r="AV1095" i="6"/>
  <c r="AV1096" i="6"/>
  <c r="AV1097" i="6"/>
  <c r="AV1098" i="6"/>
  <c r="AV1099" i="6"/>
  <c r="AV1100" i="6"/>
  <c r="AV1101" i="6"/>
  <c r="AV1102" i="6"/>
  <c r="AV1103" i="6"/>
  <c r="AV1104" i="6"/>
  <c r="AV1105" i="6"/>
  <c r="AV1106" i="6"/>
  <c r="AV1107" i="6"/>
  <c r="AV1108" i="6"/>
  <c r="AV1109" i="6"/>
  <c r="AV1110" i="6"/>
  <c r="AV1111" i="6"/>
  <c r="AV1112" i="6"/>
  <c r="AV1113" i="6"/>
  <c r="AV1114" i="6"/>
  <c r="AV1115" i="6"/>
  <c r="AV1116" i="6"/>
  <c r="AV1117" i="6"/>
  <c r="AV1118" i="6"/>
  <c r="AV1119" i="6"/>
  <c r="AV1120" i="6"/>
  <c r="AV1121" i="6"/>
  <c r="AV1122" i="6"/>
  <c r="AV1123" i="6"/>
  <c r="AV1124" i="6"/>
  <c r="AV1125" i="6"/>
  <c r="AV1126" i="6"/>
  <c r="AV1127" i="6"/>
  <c r="AV1128" i="6"/>
  <c r="AV1129" i="6"/>
  <c r="AV1130" i="6"/>
  <c r="AV1131" i="6"/>
  <c r="AV1132" i="6"/>
  <c r="AV1133" i="6"/>
  <c r="AV1134" i="6"/>
  <c r="AV1135" i="6"/>
  <c r="AV1136" i="6"/>
  <c r="AV1137" i="6"/>
  <c r="AV1138" i="6"/>
  <c r="AV1139" i="6"/>
  <c r="AV1140" i="6"/>
  <c r="AV1141" i="6"/>
  <c r="AV1142" i="6"/>
  <c r="AV1143" i="6"/>
  <c r="AV1144" i="6"/>
  <c r="AV1145" i="6"/>
  <c r="AV1146" i="6"/>
  <c r="AV1147" i="6"/>
  <c r="AV1148" i="6"/>
  <c r="AV1149" i="6"/>
  <c r="AV1150" i="6"/>
  <c r="AV1151" i="6"/>
  <c r="AV1152" i="6"/>
  <c r="AV1153" i="6"/>
  <c r="AV1154" i="6"/>
  <c r="AV1155" i="6"/>
  <c r="AV1156" i="6"/>
  <c r="AV1157" i="6"/>
  <c r="AV1158" i="6"/>
  <c r="AV1159" i="6"/>
  <c r="AV1160" i="6"/>
  <c r="AV1161" i="6"/>
  <c r="AV1162" i="6"/>
  <c r="AV1163" i="6"/>
  <c r="AV1164" i="6"/>
  <c r="AV1165" i="6"/>
  <c r="AV1166" i="6"/>
  <c r="AV1167" i="6"/>
  <c r="AV1168" i="6"/>
  <c r="AV1169" i="6"/>
  <c r="AV1170" i="6"/>
  <c r="AV1171" i="6"/>
  <c r="AV1172" i="6"/>
  <c r="AV1173" i="6"/>
  <c r="AV1174" i="6"/>
  <c r="AV1175" i="6"/>
  <c r="AV1176" i="6"/>
  <c r="AV1177" i="6"/>
  <c r="AV1178" i="6"/>
  <c r="AV1179" i="6"/>
  <c r="AV1180" i="6"/>
  <c r="AV1181" i="6"/>
  <c r="AV1182" i="6"/>
  <c r="AV1183" i="6"/>
  <c r="AV1184" i="6"/>
  <c r="AV1185" i="6"/>
  <c r="AV1186" i="6"/>
  <c r="AV1187" i="6"/>
  <c r="AV1188" i="6"/>
  <c r="AV1189" i="6"/>
  <c r="AV1190" i="6"/>
  <c r="AV1191" i="6"/>
  <c r="AV1192" i="6"/>
  <c r="AV1193" i="6"/>
  <c r="AV1194" i="6"/>
  <c r="AV1195" i="6"/>
  <c r="AV1196" i="6"/>
  <c r="AV1197" i="6"/>
  <c r="AV1198" i="6"/>
  <c r="AV1199" i="6"/>
  <c r="AV1200" i="6"/>
  <c r="AV1201" i="6"/>
  <c r="AV1202" i="6"/>
  <c r="AV1203" i="6"/>
  <c r="AV1204" i="6"/>
  <c r="AV1205" i="6"/>
  <c r="AV1206" i="6"/>
  <c r="AV1207" i="6"/>
  <c r="AV1208" i="6"/>
  <c r="AV1209" i="6"/>
  <c r="AV1210" i="6"/>
  <c r="AV1211" i="6"/>
  <c r="AV1212" i="6"/>
  <c r="AV1213" i="6"/>
  <c r="AV1214" i="6"/>
  <c r="AV1215" i="6"/>
  <c r="AV1216" i="6"/>
  <c r="AV1217" i="6"/>
  <c r="AV1218" i="6"/>
  <c r="AV1219" i="6"/>
  <c r="AV1220" i="6"/>
  <c r="AV1221" i="6"/>
  <c r="AV1222" i="6"/>
  <c r="AV1223" i="6"/>
  <c r="AV1224" i="6"/>
  <c r="AV1225" i="6"/>
  <c r="AV1226" i="6"/>
  <c r="AV1227" i="6"/>
  <c r="AV1228" i="6"/>
  <c r="AV1229" i="6"/>
  <c r="AV1230" i="6"/>
  <c r="AV1231" i="6"/>
  <c r="AV1232" i="6"/>
  <c r="AV1233" i="6"/>
  <c r="AV1234" i="6"/>
  <c r="AV1235" i="6"/>
  <c r="AV1236" i="6"/>
  <c r="AV1237" i="6"/>
  <c r="AV1238" i="6"/>
  <c r="AV1239" i="6"/>
  <c r="AV1240" i="6"/>
  <c r="AV1241" i="6"/>
  <c r="AV1242" i="6"/>
  <c r="AV1243" i="6"/>
  <c r="AV1244" i="6"/>
  <c r="AV1245" i="6"/>
  <c r="AV1246" i="6"/>
  <c r="AV1247" i="6"/>
  <c r="AV1248" i="6"/>
  <c r="AV1249" i="6"/>
  <c r="AV1250" i="6"/>
  <c r="AV1251" i="6"/>
  <c r="AV1252" i="6"/>
  <c r="AV1253" i="6"/>
  <c r="AV1254" i="6"/>
  <c r="AV1255" i="6"/>
  <c r="AV1256" i="6"/>
  <c r="AV1257" i="6"/>
  <c r="AV1258" i="6"/>
  <c r="AV1259" i="6"/>
  <c r="AV1260" i="6"/>
  <c r="AV1261" i="6"/>
  <c r="AV1262" i="6"/>
  <c r="AV1263" i="6"/>
  <c r="AV1264" i="6"/>
  <c r="AV1265" i="6"/>
  <c r="AV1266" i="6"/>
  <c r="AV1267" i="6"/>
  <c r="AV1268" i="6"/>
  <c r="AV1269" i="6"/>
  <c r="AV1270" i="6"/>
  <c r="AV1271" i="6"/>
  <c r="AV1272" i="6"/>
  <c r="AV1273" i="6"/>
  <c r="AV1274" i="6"/>
  <c r="AV1275" i="6"/>
  <c r="AV1276" i="6"/>
  <c r="AV1277" i="6"/>
  <c r="AV1278" i="6"/>
  <c r="AV1279" i="6"/>
  <c r="AV1280" i="6"/>
  <c r="AV1281" i="6"/>
  <c r="AV1282" i="6"/>
  <c r="AV1283" i="6"/>
  <c r="AV1284" i="6"/>
  <c r="AV1285" i="6"/>
  <c r="AV1286" i="6"/>
  <c r="AV1287" i="6"/>
  <c r="AV1288" i="6"/>
  <c r="AV1289" i="6"/>
  <c r="AV1290" i="6"/>
  <c r="AV1291" i="6"/>
  <c r="AV1292" i="6"/>
  <c r="AV1293" i="6"/>
  <c r="AV1294" i="6"/>
  <c r="AV1295" i="6"/>
  <c r="AV1296" i="6"/>
  <c r="AV1297" i="6"/>
  <c r="AV1298" i="6"/>
  <c r="AV1299" i="6"/>
  <c r="AV1300" i="6"/>
  <c r="AV1301" i="6"/>
  <c r="AV1302" i="6"/>
  <c r="AV1303" i="6"/>
  <c r="AV1304" i="6"/>
  <c r="AV1305" i="6"/>
  <c r="AV1306" i="6"/>
  <c r="AV1307" i="6"/>
  <c r="AV1308" i="6"/>
  <c r="AV1309" i="6"/>
  <c r="AV1310" i="6"/>
  <c r="AV1311" i="6"/>
  <c r="AV1312" i="6"/>
  <c r="AV1313" i="6"/>
  <c r="AV1314" i="6"/>
  <c r="AV1315" i="6"/>
  <c r="AV1316" i="6"/>
  <c r="AV1317" i="6"/>
  <c r="AV1318" i="6"/>
  <c r="AV1319" i="6"/>
  <c r="AV1320" i="6"/>
  <c r="AV1321" i="6"/>
  <c r="AV1322" i="6"/>
  <c r="AV1323" i="6"/>
  <c r="AV1324" i="6"/>
  <c r="AV1325" i="6"/>
  <c r="AV1326" i="6"/>
  <c r="AV1327" i="6"/>
  <c r="AV1328" i="6"/>
  <c r="AV1329" i="6"/>
  <c r="AV1330" i="6"/>
  <c r="AV1331" i="6"/>
  <c r="AV1332" i="6"/>
  <c r="AV1333" i="6"/>
  <c r="AV1334" i="6"/>
  <c r="AV1335" i="6"/>
  <c r="AV1336" i="6"/>
  <c r="AV1337" i="6"/>
  <c r="AV1338" i="6"/>
  <c r="AV1339" i="6"/>
  <c r="AV1340" i="6"/>
  <c r="AV1341" i="6"/>
  <c r="AV1342" i="6"/>
  <c r="AV1343" i="6"/>
  <c r="AV1344" i="6"/>
  <c r="AV1345" i="6"/>
  <c r="AV1346" i="6"/>
  <c r="AV1347" i="6"/>
  <c r="AV1348" i="6"/>
  <c r="AV1349" i="6"/>
  <c r="AV1350" i="6"/>
  <c r="AV1351" i="6"/>
  <c r="AV1352" i="6"/>
  <c r="AV1353" i="6"/>
  <c r="AV1354" i="6"/>
  <c r="AV1355" i="6"/>
  <c r="AV1356" i="6"/>
  <c r="AV1357" i="6"/>
  <c r="AV1358" i="6"/>
  <c r="AV1359" i="6"/>
  <c r="AV1360" i="6"/>
  <c r="AV1361" i="6"/>
  <c r="AV1362" i="6"/>
  <c r="AV1363" i="6"/>
  <c r="AV1364" i="6"/>
  <c r="AV1365" i="6"/>
  <c r="AV1366" i="6"/>
  <c r="AV1367" i="6"/>
  <c r="AV1368" i="6"/>
  <c r="AV1369" i="6"/>
  <c r="AV1370" i="6"/>
  <c r="AV1371" i="6"/>
  <c r="AV1372" i="6"/>
  <c r="AV1373" i="6"/>
  <c r="AV1374" i="6"/>
  <c r="AV1375" i="6"/>
  <c r="AV1376" i="6"/>
  <c r="AV1377" i="6"/>
  <c r="AV1378" i="6"/>
  <c r="AV1379" i="6"/>
  <c r="AV1380" i="6"/>
  <c r="AV1381" i="6"/>
  <c r="AV1382" i="6"/>
  <c r="AV1383" i="6"/>
  <c r="AV1384" i="6"/>
  <c r="AV1385" i="6"/>
  <c r="AV1386" i="6"/>
  <c r="AV1387" i="6"/>
  <c r="AV1388" i="6"/>
  <c r="AV1389" i="6"/>
  <c r="AV1390" i="6"/>
  <c r="AV1391" i="6"/>
  <c r="AV1392" i="6"/>
  <c r="AV1393" i="6"/>
  <c r="AV1394" i="6"/>
  <c r="AV1395" i="6"/>
  <c r="AV1396" i="6"/>
  <c r="AV1397" i="6"/>
  <c r="AV1398" i="6"/>
  <c r="AV1399" i="6"/>
  <c r="AV1400" i="6"/>
  <c r="AV1401" i="6"/>
  <c r="AV1402" i="6"/>
  <c r="AV1403" i="6"/>
  <c r="AV1404" i="6"/>
  <c r="AV1405" i="6"/>
  <c r="AV1406" i="6"/>
  <c r="AV1407" i="6"/>
  <c r="AV1408" i="6"/>
  <c r="AV1409" i="6"/>
  <c r="AV1410" i="6"/>
  <c r="AV1411" i="6"/>
  <c r="AV1412" i="6"/>
  <c r="AV1413" i="6"/>
  <c r="AV1414" i="6"/>
  <c r="AV1415" i="6"/>
  <c r="AV1416" i="6"/>
  <c r="AV1417" i="6"/>
  <c r="AV1418" i="6"/>
  <c r="AV1419" i="6"/>
  <c r="AV1420" i="6"/>
  <c r="AV1421" i="6"/>
  <c r="AV1422" i="6"/>
  <c r="AV1423" i="6"/>
  <c r="AV1424" i="6"/>
  <c r="AV1425" i="6"/>
  <c r="AV1426" i="6"/>
  <c r="AV1427" i="6"/>
  <c r="AV1428" i="6"/>
  <c r="AV1429" i="6"/>
  <c r="AV1430" i="6"/>
  <c r="AV1431" i="6"/>
  <c r="AV1432" i="6"/>
  <c r="AV1433" i="6"/>
  <c r="AV1434" i="6"/>
  <c r="AV1435" i="6"/>
  <c r="AV1436" i="6"/>
  <c r="AV1437" i="6"/>
  <c r="AV1438" i="6"/>
  <c r="AV1439" i="6"/>
  <c r="AV1440" i="6"/>
  <c r="AV1441" i="6"/>
  <c r="AV1442" i="6"/>
  <c r="AV1443" i="6"/>
  <c r="AV1444" i="6"/>
  <c r="AV1445" i="6"/>
  <c r="AV1446" i="6"/>
  <c r="AV1447" i="6"/>
  <c r="AV1448" i="6"/>
  <c r="AV1449" i="6"/>
  <c r="AV1450" i="6"/>
  <c r="AV1451" i="6"/>
  <c r="AV1452" i="6"/>
  <c r="AV1453" i="6"/>
  <c r="AV1454" i="6"/>
  <c r="AV1455" i="6"/>
  <c r="AV1456" i="6"/>
  <c r="AV1457" i="6"/>
  <c r="AV1458" i="6"/>
  <c r="AV1459" i="6"/>
  <c r="AV1460" i="6"/>
  <c r="AV1461" i="6"/>
  <c r="AV1462" i="6"/>
  <c r="AV1463" i="6"/>
  <c r="AV1464" i="6"/>
  <c r="AV1465" i="6"/>
  <c r="AV1466" i="6"/>
  <c r="AV1467" i="6"/>
  <c r="AV1468" i="6"/>
  <c r="AV1469" i="6"/>
  <c r="AV1470" i="6"/>
  <c r="AV1471" i="6"/>
  <c r="AV1472" i="6"/>
  <c r="AV1473" i="6"/>
  <c r="AV1474" i="6"/>
  <c r="AV1475" i="6"/>
  <c r="AV1476" i="6"/>
  <c r="AV1477" i="6"/>
  <c r="AV1478" i="6"/>
  <c r="AV1479" i="6"/>
  <c r="AV1480" i="6"/>
  <c r="AV1481" i="6"/>
  <c r="AV1482" i="6"/>
  <c r="AV1483" i="6"/>
  <c r="AV1484" i="6"/>
  <c r="AV1485" i="6"/>
  <c r="AV1486" i="6"/>
  <c r="AV1487" i="6"/>
  <c r="AV1488" i="6"/>
  <c r="AV1489" i="6"/>
  <c r="AV1490" i="6"/>
  <c r="AV1491" i="6"/>
  <c r="AV1492" i="6"/>
  <c r="AV1493" i="6"/>
  <c r="AV1494" i="6"/>
  <c r="AV1495" i="6"/>
  <c r="AV1496" i="6"/>
  <c r="AV1497" i="6"/>
  <c r="AV1498" i="6"/>
  <c r="AV1499" i="6"/>
  <c r="AV1500" i="6"/>
  <c r="AV1501" i="6"/>
  <c r="AV1502" i="6"/>
  <c r="AV1503" i="6"/>
  <c r="AV1504" i="6"/>
  <c r="AV1505" i="6"/>
  <c r="AV1506" i="6"/>
  <c r="AV1507" i="6"/>
  <c r="AV1508" i="6"/>
  <c r="AV1509" i="6"/>
  <c r="AV1510" i="6"/>
  <c r="AV1511" i="6"/>
  <c r="AV1512" i="6"/>
  <c r="AV1513" i="6"/>
  <c r="AV1514" i="6"/>
  <c r="AV1515" i="6"/>
  <c r="AV1516" i="6"/>
  <c r="AV1517" i="6"/>
  <c r="AV1518" i="6"/>
  <c r="AV1519" i="6"/>
  <c r="AV1520" i="6"/>
  <c r="AV1521" i="6"/>
  <c r="AV1522" i="6"/>
  <c r="AV1523" i="6"/>
  <c r="AV1524" i="6"/>
  <c r="AV1525" i="6"/>
  <c r="AV1526" i="6"/>
  <c r="AV1527" i="6"/>
  <c r="AV1528" i="6"/>
  <c r="AV1529" i="6"/>
  <c r="AV1530" i="6"/>
  <c r="AV1531" i="6"/>
  <c r="AV1532" i="6"/>
  <c r="AV1533" i="6"/>
  <c r="AV1534" i="6"/>
  <c r="AV1535" i="6"/>
  <c r="AV1536" i="6"/>
  <c r="AV1537" i="6"/>
  <c r="AV1538" i="6"/>
  <c r="AV1539" i="6"/>
  <c r="AV1540" i="6"/>
  <c r="AV1541" i="6"/>
  <c r="AV1542" i="6"/>
  <c r="AV1543" i="6"/>
  <c r="AV1544" i="6"/>
  <c r="AV1545" i="6"/>
  <c r="AV1546" i="6"/>
  <c r="AV1547" i="6"/>
  <c r="AV1548" i="6"/>
  <c r="AV1549" i="6"/>
  <c r="AV1550" i="6"/>
  <c r="AV1551" i="6"/>
  <c r="AV1552" i="6"/>
  <c r="AV1553" i="6"/>
  <c r="AV1554" i="6"/>
  <c r="AV1555" i="6"/>
  <c r="AV1556" i="6"/>
  <c r="AV1557" i="6"/>
  <c r="AV1558" i="6"/>
  <c r="AV1559" i="6"/>
  <c r="AV1560" i="6"/>
  <c r="AV1561" i="6"/>
  <c r="AV1562" i="6"/>
  <c r="AV1563" i="6"/>
  <c r="AV1564" i="6"/>
  <c r="AV1565" i="6"/>
  <c r="AV1566" i="6"/>
  <c r="AV1567" i="6"/>
  <c r="AV1568" i="6"/>
  <c r="AV1569" i="6"/>
  <c r="AV1570" i="6"/>
  <c r="AV1571" i="6"/>
  <c r="AV1572" i="6"/>
  <c r="AV1573" i="6"/>
  <c r="AV1574" i="6"/>
  <c r="AV1575" i="6"/>
  <c r="AV1576" i="6"/>
  <c r="AV1577" i="6"/>
  <c r="AV1578" i="6"/>
  <c r="AV1579" i="6"/>
  <c r="AV1580" i="6"/>
  <c r="AV1581" i="6"/>
  <c r="AV1582" i="6"/>
  <c r="AV1583" i="6"/>
  <c r="AV1584" i="6"/>
  <c r="AV1585" i="6"/>
  <c r="AV1586" i="6"/>
  <c r="AV1587" i="6"/>
  <c r="AV1588" i="6"/>
  <c r="AV1589" i="6"/>
  <c r="AV1590" i="6"/>
  <c r="AV1591" i="6"/>
  <c r="AV1592" i="6"/>
  <c r="AV1593" i="6"/>
  <c r="AV1594" i="6"/>
  <c r="AV1595" i="6"/>
  <c r="AV1596" i="6"/>
  <c r="AV1597" i="6"/>
  <c r="AV1598" i="6"/>
  <c r="AV1599" i="6"/>
  <c r="AV1600" i="6"/>
  <c r="AV1601" i="6"/>
  <c r="AV1602" i="6"/>
  <c r="AV1603" i="6"/>
  <c r="AV1604" i="6"/>
  <c r="AV1605" i="6"/>
  <c r="AV1606" i="6"/>
  <c r="AV1607" i="6"/>
  <c r="AV1608" i="6"/>
  <c r="AV1609" i="6"/>
  <c r="AV1610" i="6"/>
  <c r="AV1611" i="6"/>
  <c r="AV1612" i="6"/>
  <c r="AV1613" i="6"/>
  <c r="AV1614" i="6"/>
  <c r="AV1615" i="6"/>
  <c r="AV1616" i="6"/>
  <c r="AV1617" i="6"/>
  <c r="AV1618" i="6"/>
  <c r="AV1619" i="6"/>
  <c r="AV1620" i="6"/>
  <c r="AV1621" i="6"/>
  <c r="AV1622" i="6"/>
  <c r="AV1623" i="6"/>
  <c r="AV1624" i="6"/>
  <c r="AV1625" i="6"/>
  <c r="AV1626" i="6"/>
  <c r="AV1627" i="6"/>
  <c r="AV1628" i="6"/>
  <c r="AV1629" i="6"/>
  <c r="AV1630" i="6"/>
  <c r="AV1631" i="6"/>
  <c r="AV1632" i="6"/>
  <c r="AV1633" i="6"/>
  <c r="AV1634" i="6"/>
  <c r="AV1635" i="6"/>
  <c r="AV1636" i="6"/>
  <c r="AV1637" i="6"/>
  <c r="AV1638" i="6"/>
  <c r="AV1639" i="6"/>
  <c r="AV1640" i="6"/>
  <c r="AV1641" i="6"/>
  <c r="AV1642" i="6"/>
  <c r="AV1643" i="6"/>
  <c r="AV1644" i="6"/>
  <c r="AV1645" i="6"/>
  <c r="AV1646" i="6"/>
  <c r="AV1647" i="6"/>
  <c r="AV1648" i="6"/>
  <c r="AV1649" i="6"/>
  <c r="AV1650" i="6"/>
  <c r="AV1651" i="6"/>
  <c r="AV1652" i="6"/>
  <c r="AV1653" i="6"/>
  <c r="AV1654" i="6"/>
  <c r="AV1655" i="6"/>
  <c r="AV1656" i="6"/>
  <c r="AV1657" i="6"/>
  <c r="AV1658" i="6"/>
  <c r="AV1659" i="6"/>
  <c r="AV1660" i="6"/>
  <c r="AV1661" i="6"/>
  <c r="AV1662" i="6"/>
  <c r="AV1663" i="6"/>
  <c r="AV1664" i="6"/>
  <c r="AV1665" i="6"/>
  <c r="AV1666" i="6"/>
  <c r="AV1667" i="6"/>
  <c r="AV1668" i="6"/>
  <c r="AV1669" i="6"/>
  <c r="AV1670" i="6"/>
  <c r="AV1671" i="6"/>
  <c r="AV1672" i="6"/>
  <c r="AV1673" i="6"/>
  <c r="AV1674" i="6"/>
  <c r="AV1675" i="6"/>
  <c r="AV1676" i="6"/>
  <c r="AV1677" i="6"/>
  <c r="AV1678" i="6"/>
  <c r="AV1679" i="6"/>
  <c r="AV1680" i="6"/>
  <c r="AV1681" i="6"/>
  <c r="AV1682" i="6"/>
  <c r="AV1683" i="6"/>
  <c r="AV1684" i="6"/>
  <c r="AV1685" i="6"/>
  <c r="AV1686" i="6"/>
  <c r="AV1687" i="6"/>
  <c r="AV1688" i="6"/>
  <c r="AV1689" i="6"/>
  <c r="AV1690" i="6"/>
  <c r="AV1691" i="6"/>
  <c r="AV1692" i="6"/>
  <c r="AV1693" i="6"/>
  <c r="AV1694" i="6"/>
  <c r="AV1695" i="6"/>
  <c r="AV1696" i="6"/>
  <c r="AV1697" i="6"/>
  <c r="AV1698" i="6"/>
  <c r="AV1699" i="6"/>
  <c r="AV1700" i="6"/>
  <c r="AV1701" i="6"/>
  <c r="AV1702" i="6"/>
  <c r="AV1703" i="6"/>
  <c r="AV1704" i="6"/>
  <c r="AV1705" i="6"/>
  <c r="AV1706" i="6"/>
  <c r="AV1707" i="6"/>
  <c r="AV1708" i="6"/>
  <c r="AV1709" i="6"/>
  <c r="AV1710" i="6"/>
  <c r="AV1711" i="6"/>
  <c r="AV1712" i="6"/>
  <c r="AV1713" i="6"/>
  <c r="AV1714" i="6"/>
  <c r="AV1715" i="6"/>
  <c r="AV1716" i="6"/>
  <c r="AV1717" i="6"/>
  <c r="AV1718" i="6"/>
  <c r="AV1719" i="6"/>
  <c r="AV1720" i="6"/>
  <c r="AV1721" i="6"/>
  <c r="AV1722" i="6"/>
  <c r="AV1723" i="6"/>
  <c r="AV1724" i="6"/>
  <c r="AV1725" i="6"/>
  <c r="AV1726" i="6"/>
  <c r="AV1727" i="6"/>
  <c r="AV1728" i="6"/>
  <c r="AV1729" i="6"/>
  <c r="AV1730" i="6"/>
  <c r="AV1731" i="6"/>
  <c r="AV1732" i="6"/>
  <c r="AV1733" i="6"/>
  <c r="AV1734" i="6"/>
  <c r="AV1735" i="6"/>
  <c r="AV1736" i="6"/>
  <c r="AV1737" i="6"/>
  <c r="AV1738" i="6"/>
  <c r="AV1739" i="6"/>
  <c r="AV1740" i="6"/>
  <c r="AV1741" i="6"/>
  <c r="AV1742" i="6"/>
  <c r="AV1743" i="6"/>
  <c r="AV1744" i="6"/>
  <c r="AV1745" i="6"/>
  <c r="AV1746" i="6"/>
  <c r="AV1747" i="6"/>
  <c r="AV1748" i="6"/>
  <c r="AV1749" i="6"/>
  <c r="AV1750" i="6"/>
  <c r="AV1751" i="6"/>
  <c r="AV1752" i="6"/>
  <c r="AV1753" i="6"/>
  <c r="AV1754" i="6"/>
  <c r="AV1755" i="6"/>
  <c r="AV1756" i="6"/>
  <c r="AV1757" i="6"/>
  <c r="AV1758" i="6"/>
  <c r="AV1759" i="6"/>
  <c r="AV1760" i="6"/>
  <c r="AV1761" i="6"/>
  <c r="AV1762" i="6"/>
  <c r="AV1763" i="6"/>
  <c r="AV1764" i="6"/>
  <c r="AV1765" i="6"/>
  <c r="AV1766" i="6"/>
  <c r="AV1767" i="6"/>
  <c r="AV1768" i="6"/>
  <c r="AV1769" i="6"/>
  <c r="AV1770" i="6"/>
  <c r="AV1771" i="6"/>
  <c r="AV1772" i="6"/>
  <c r="AV1773" i="6"/>
  <c r="AV1774" i="6"/>
  <c r="AV1775" i="6"/>
  <c r="AV1776" i="6"/>
  <c r="AV1777" i="6"/>
  <c r="AV1778" i="6"/>
  <c r="AV1779" i="6"/>
  <c r="AV1780" i="6"/>
  <c r="AV1781" i="6"/>
  <c r="AV1782" i="6"/>
  <c r="AV1783" i="6"/>
  <c r="AV1784" i="6"/>
  <c r="AV1785" i="6"/>
  <c r="AV1786" i="6"/>
  <c r="AV1787" i="6"/>
  <c r="AV1788" i="6"/>
  <c r="AV1789" i="6"/>
  <c r="AV1790" i="6"/>
  <c r="AV1791" i="6"/>
  <c r="AV1792" i="6"/>
  <c r="AV1793" i="6"/>
  <c r="AV1794" i="6"/>
  <c r="AV1795" i="6"/>
  <c r="AV1796" i="6"/>
  <c r="AV1797" i="6"/>
  <c r="AV1798" i="6"/>
  <c r="AV1799" i="6"/>
  <c r="AV1800" i="6"/>
  <c r="AV1801" i="6"/>
  <c r="AV1802" i="6"/>
  <c r="AV1803" i="6"/>
  <c r="AV1804" i="6"/>
  <c r="AV1805" i="6"/>
  <c r="AV1806" i="6"/>
  <c r="AV1807" i="6"/>
  <c r="AV1808" i="6"/>
  <c r="AV1809" i="6"/>
  <c r="AV1810" i="6"/>
  <c r="AV1811" i="6"/>
  <c r="AV1812" i="6"/>
  <c r="AV1813" i="6"/>
  <c r="AV1814" i="6"/>
  <c r="AV1815" i="6"/>
  <c r="AV1816" i="6"/>
  <c r="AV1817" i="6"/>
  <c r="AV1818" i="6"/>
  <c r="AV1819" i="6"/>
  <c r="AV1820" i="6"/>
  <c r="AV1821" i="6"/>
  <c r="AV1822" i="6"/>
  <c r="AV1823" i="6"/>
  <c r="AV1824" i="6"/>
  <c r="AV1825" i="6"/>
  <c r="AV1826" i="6"/>
  <c r="AV1827" i="6"/>
  <c r="AV1828" i="6"/>
  <c r="AV1829" i="6"/>
  <c r="AV1830" i="6"/>
  <c r="AV1831" i="6"/>
  <c r="AV1832" i="6"/>
  <c r="AV1833" i="6"/>
  <c r="AV1834" i="6"/>
  <c r="AV1835" i="6"/>
  <c r="AV1836" i="6"/>
  <c r="AV1837" i="6"/>
  <c r="AV1838" i="6"/>
  <c r="AV1839" i="6"/>
  <c r="AV1840" i="6"/>
  <c r="AV1841" i="6"/>
  <c r="AV1842" i="6"/>
  <c r="AV1843" i="6"/>
  <c r="AV1844" i="6"/>
  <c r="AV1845" i="6"/>
  <c r="AV1846" i="6"/>
  <c r="AV1847" i="6"/>
  <c r="AV1848" i="6"/>
  <c r="AV1849" i="6"/>
  <c r="AV1850" i="6"/>
  <c r="AV1851" i="6"/>
  <c r="AV1852" i="6"/>
  <c r="AV1853" i="6"/>
  <c r="AV1854" i="6"/>
  <c r="AV1855" i="6"/>
  <c r="AV1856" i="6"/>
  <c r="AV1857" i="6"/>
  <c r="AV1858" i="6"/>
  <c r="AV1859" i="6"/>
  <c r="AV1860" i="6"/>
  <c r="AV1861" i="6"/>
  <c r="AV1862" i="6"/>
  <c r="AV1863" i="6"/>
  <c r="AV1864" i="6"/>
  <c r="AV1865" i="6"/>
  <c r="AV1866" i="6"/>
  <c r="AV1867" i="6"/>
  <c r="AV1868" i="6"/>
  <c r="AV1869" i="6"/>
  <c r="AV1870" i="6"/>
  <c r="AV1871" i="6"/>
  <c r="AV1872" i="6"/>
  <c r="AV1873" i="6"/>
  <c r="AV1874" i="6"/>
  <c r="AV1875" i="6"/>
  <c r="AV1876" i="6"/>
  <c r="AV1877" i="6"/>
  <c r="AV1878" i="6"/>
  <c r="AV1879" i="6"/>
  <c r="AV1880" i="6"/>
  <c r="AV1881" i="6"/>
  <c r="AV1882" i="6"/>
  <c r="AV1883" i="6"/>
  <c r="AV1884" i="6"/>
  <c r="AV1885" i="6"/>
  <c r="AV1886" i="6"/>
  <c r="AV1887" i="6"/>
  <c r="AV1888" i="6"/>
  <c r="AV1889" i="6"/>
  <c r="AV1890" i="6"/>
  <c r="AV1891" i="6"/>
  <c r="AV1892" i="6"/>
  <c r="AV1893" i="6"/>
  <c r="AV1894" i="6"/>
  <c r="AV1895" i="6"/>
  <c r="AV1896" i="6"/>
  <c r="AV1897" i="6"/>
  <c r="AV1898" i="6"/>
  <c r="AV1899" i="6"/>
  <c r="AV1900" i="6"/>
  <c r="AV1901" i="6"/>
  <c r="AV1902" i="6"/>
  <c r="AV1903" i="6"/>
  <c r="AV1904" i="6"/>
  <c r="AV1905" i="6"/>
  <c r="AV1906" i="6"/>
  <c r="AV1907" i="6"/>
  <c r="AV1908" i="6"/>
  <c r="AV1909" i="6"/>
  <c r="AV1910" i="6"/>
  <c r="AV1911" i="6"/>
  <c r="AV1912" i="6"/>
  <c r="AV1913" i="6"/>
  <c r="AV1914" i="6"/>
  <c r="AV1915" i="6"/>
  <c r="AV1916" i="6"/>
  <c r="AV1917" i="6"/>
  <c r="AV1918" i="6"/>
  <c r="AV1919" i="6"/>
  <c r="AV1920" i="6"/>
  <c r="AV1921" i="6"/>
  <c r="AV1922" i="6"/>
  <c r="AV1923" i="6"/>
  <c r="AV1924" i="6"/>
  <c r="AV1925" i="6"/>
  <c r="AV1926" i="6"/>
  <c r="AV1927" i="6"/>
  <c r="AV1928" i="6"/>
  <c r="AV1929" i="6"/>
  <c r="AV1930" i="6"/>
  <c r="AV1931" i="6"/>
  <c r="AV1932" i="6"/>
  <c r="AV1933" i="6"/>
  <c r="AV1934" i="6"/>
  <c r="AV1935" i="6"/>
  <c r="AV1936" i="6"/>
  <c r="AV1937" i="6"/>
  <c r="AV1938" i="6"/>
  <c r="AV1939" i="6"/>
  <c r="AV1940" i="6"/>
  <c r="AV1941" i="6"/>
  <c r="AV1942" i="6"/>
  <c r="AV1943" i="6"/>
  <c r="AV1944" i="6"/>
  <c r="AV1945" i="6"/>
  <c r="AV1946" i="6"/>
  <c r="AV1947" i="6"/>
  <c r="AV1948" i="6"/>
  <c r="AV1949" i="6"/>
  <c r="AV1950" i="6"/>
  <c r="AV1951" i="6"/>
  <c r="AV1952" i="6"/>
  <c r="AV1953" i="6"/>
  <c r="AV1954" i="6"/>
  <c r="AV1955" i="6"/>
  <c r="AV1956" i="6"/>
  <c r="AV1957" i="6"/>
  <c r="AV1958" i="6"/>
  <c r="AV1959" i="6"/>
  <c r="AV1960" i="6"/>
  <c r="AV1961" i="6"/>
  <c r="AV1962" i="6"/>
  <c r="AV1963" i="6"/>
  <c r="AV1964" i="6"/>
  <c r="AV1965" i="6"/>
  <c r="AV1966" i="6"/>
  <c r="AV1967" i="6"/>
  <c r="AV1968" i="6"/>
  <c r="AV1969" i="6"/>
  <c r="AV1970" i="6"/>
  <c r="AV1971" i="6"/>
  <c r="AV1972" i="6"/>
  <c r="AV1973" i="6"/>
  <c r="AV1974" i="6"/>
  <c r="AV1975" i="6"/>
  <c r="AV1976" i="6"/>
  <c r="AV1977" i="6"/>
  <c r="AV1978" i="6"/>
  <c r="AV1979" i="6"/>
  <c r="AV1980" i="6"/>
  <c r="AV1981" i="6"/>
  <c r="AV1982" i="6"/>
  <c r="AV1983" i="6"/>
  <c r="AV1984" i="6"/>
  <c r="AV1985" i="6"/>
  <c r="AV1986" i="6"/>
  <c r="AV1987" i="6"/>
  <c r="AV1988" i="6"/>
  <c r="AV1989" i="6"/>
  <c r="AV1990" i="6"/>
  <c r="AV1991" i="6"/>
  <c r="AV1992" i="6"/>
  <c r="AV1993" i="6"/>
  <c r="AV1994" i="6"/>
  <c r="AV1995" i="6"/>
  <c r="AV1996" i="6"/>
  <c r="AV1997" i="6"/>
  <c r="AV1998" i="6"/>
  <c r="AV1999" i="6"/>
  <c r="AV2000" i="6"/>
  <c r="AV2001" i="6"/>
  <c r="AV2002" i="6"/>
  <c r="AV2003" i="6"/>
  <c r="AV2004" i="6"/>
  <c r="AV2005" i="6"/>
  <c r="AV2006" i="6"/>
  <c r="AV2007" i="6"/>
  <c r="AV2008" i="6"/>
  <c r="AV2009" i="6"/>
  <c r="AV2010" i="6"/>
  <c r="AV2011" i="6"/>
  <c r="AV2012" i="6"/>
  <c r="AV2013" i="6"/>
  <c r="AV2014" i="6"/>
  <c r="AV2015" i="6"/>
  <c r="AV2016" i="6"/>
  <c r="AV2017" i="6"/>
  <c r="AV2018" i="6"/>
  <c r="AV2019" i="6"/>
  <c r="AV2020" i="6"/>
  <c r="AV2021" i="6"/>
  <c r="AV2022" i="6"/>
  <c r="AV2023" i="6"/>
  <c r="AV2024" i="6"/>
  <c r="AV2025" i="6"/>
  <c r="AV2026" i="6"/>
  <c r="AV2027" i="6"/>
  <c r="AV2028" i="6"/>
  <c r="AV2029" i="6"/>
  <c r="AV2030" i="6"/>
  <c r="AV2031" i="6"/>
  <c r="AV2032" i="6"/>
  <c r="AV2033" i="6"/>
  <c r="AV2034" i="6"/>
  <c r="AV2035" i="6"/>
  <c r="AV2036" i="6"/>
  <c r="AV2037" i="6"/>
  <c r="AV2038" i="6"/>
  <c r="AV2039" i="6"/>
  <c r="AV2040" i="6"/>
  <c r="AV2041" i="6"/>
  <c r="AV2042" i="6"/>
  <c r="AV2043" i="6"/>
  <c r="AV2044" i="6"/>
  <c r="AV2045" i="6"/>
  <c r="AV2046" i="6"/>
  <c r="AV2047" i="6"/>
  <c r="AV2048" i="6"/>
  <c r="AV2049" i="6"/>
  <c r="AV2050" i="6"/>
  <c r="AV2051" i="6"/>
  <c r="AV2052" i="6"/>
  <c r="AV2053" i="6"/>
  <c r="AV2054" i="6"/>
  <c r="AV2055" i="6"/>
  <c r="AV2056" i="6"/>
  <c r="AV2057" i="6"/>
  <c r="AV2058" i="6"/>
  <c r="AV2059" i="6"/>
  <c r="AV2060" i="6"/>
  <c r="AV2061" i="6"/>
  <c r="AV2062" i="6"/>
  <c r="AV2063" i="6"/>
  <c r="AV2064" i="6"/>
  <c r="AV2065" i="6"/>
  <c r="AV2066" i="6"/>
  <c r="AV2067" i="6"/>
  <c r="AV2068" i="6"/>
  <c r="AV2069" i="6"/>
  <c r="AV2070" i="6"/>
  <c r="AV2071" i="6"/>
  <c r="AV2072" i="6"/>
  <c r="AV2073" i="6"/>
  <c r="AV2074" i="6"/>
  <c r="AV2075" i="6"/>
  <c r="AV2076" i="6"/>
  <c r="AV2077" i="6"/>
  <c r="AV2078" i="6"/>
  <c r="AV2079" i="6"/>
  <c r="AV2080" i="6"/>
  <c r="AV2081" i="6"/>
  <c r="AV2082" i="6"/>
  <c r="AV2083" i="6"/>
  <c r="AV2084" i="6"/>
  <c r="AV2085" i="6"/>
  <c r="AV2086" i="6"/>
  <c r="AV2087" i="6"/>
  <c r="AV2088" i="6"/>
  <c r="AV2089" i="6"/>
  <c r="AV2090" i="6"/>
  <c r="AV2091" i="6"/>
  <c r="AV2092" i="6"/>
  <c r="AV2093" i="6"/>
  <c r="AV2094" i="6"/>
  <c r="AV2095" i="6"/>
  <c r="AV2096" i="6"/>
  <c r="AV2097" i="6"/>
  <c r="AV2098" i="6"/>
  <c r="AV2099" i="6"/>
  <c r="AV2100" i="6"/>
  <c r="AV2101" i="6"/>
  <c r="AV2102" i="6"/>
  <c r="AV2103" i="6"/>
  <c r="AV2104" i="6"/>
  <c r="AV2105" i="6"/>
  <c r="AV2106" i="6"/>
  <c r="AV2107" i="6"/>
  <c r="AV2108" i="6"/>
  <c r="AV2109" i="6"/>
  <c r="AV2110" i="6"/>
  <c r="AV2111" i="6"/>
  <c r="AV2112" i="6"/>
  <c r="AV2113" i="6"/>
  <c r="AV2114" i="6"/>
  <c r="AV2115" i="6"/>
  <c r="AV2116" i="6"/>
  <c r="AV2117" i="6"/>
  <c r="AV2118" i="6"/>
  <c r="AV2119" i="6"/>
  <c r="AV2120" i="6"/>
  <c r="AV2121" i="6"/>
  <c r="AV2122" i="6"/>
  <c r="AV2123" i="6"/>
  <c r="AV2124" i="6"/>
  <c r="AV2125" i="6"/>
  <c r="AV2126" i="6"/>
  <c r="AV2127" i="6"/>
  <c r="AV2128" i="6"/>
  <c r="AV2129" i="6"/>
  <c r="AV2130" i="6"/>
  <c r="AV2131" i="6"/>
  <c r="AV2132" i="6"/>
  <c r="AV2133" i="6"/>
  <c r="AV2134" i="6"/>
  <c r="AV2135" i="6"/>
  <c r="AV2136" i="6"/>
  <c r="AV2137" i="6"/>
  <c r="AV2138" i="6"/>
  <c r="AV2139" i="6"/>
  <c r="AV2140" i="6"/>
  <c r="AV2141" i="6"/>
  <c r="AV2142" i="6"/>
  <c r="AV2143" i="6"/>
  <c r="AV2144" i="6"/>
  <c r="AV2145" i="6"/>
  <c r="AV2146" i="6"/>
  <c r="AV2147" i="6"/>
  <c r="AV2148" i="6"/>
  <c r="AV2149" i="6"/>
  <c r="AV2150" i="6"/>
  <c r="AV2151" i="6"/>
  <c r="AV2152" i="6"/>
  <c r="AV2153" i="6"/>
  <c r="AV2154" i="6"/>
  <c r="AV2155" i="6"/>
  <c r="AV2156" i="6"/>
  <c r="AV2157" i="6"/>
  <c r="AV2158" i="6"/>
  <c r="AV2159" i="6"/>
  <c r="AV2160" i="6"/>
  <c r="AV2161" i="6"/>
  <c r="AV2162" i="6"/>
  <c r="AV2163" i="6"/>
  <c r="AV2164" i="6"/>
  <c r="AV2165" i="6"/>
  <c r="AV2166" i="6"/>
  <c r="AV2167" i="6"/>
  <c r="AV2168" i="6"/>
  <c r="AV2169" i="6"/>
  <c r="AV2170" i="6"/>
  <c r="AV2171" i="6"/>
  <c r="AV2172" i="6"/>
  <c r="AV2173" i="6"/>
  <c r="AV2174" i="6"/>
  <c r="AV2175" i="6"/>
  <c r="AV2176" i="6"/>
  <c r="AV2177" i="6"/>
  <c r="AV2178" i="6"/>
  <c r="AV2179" i="6"/>
  <c r="AV2180" i="6"/>
  <c r="AV2181" i="6"/>
  <c r="AV2182" i="6"/>
  <c r="AV2183" i="6"/>
  <c r="AV2184" i="6"/>
  <c r="AV2185" i="6"/>
  <c r="AV2186" i="6"/>
  <c r="AV2187" i="6"/>
  <c r="AV2188" i="6"/>
  <c r="AV2189" i="6"/>
  <c r="AV2190" i="6"/>
  <c r="AV2191" i="6"/>
  <c r="AV2192" i="6"/>
  <c r="AV2193" i="6"/>
  <c r="AV2194" i="6"/>
  <c r="AV2195" i="6"/>
  <c r="AV2196" i="6"/>
  <c r="AV2197" i="6"/>
  <c r="AV2198" i="6"/>
  <c r="AV2199" i="6"/>
  <c r="AV2200" i="6"/>
  <c r="AV2201" i="6"/>
  <c r="AV2202" i="6"/>
  <c r="AV2203" i="6"/>
  <c r="AV2204" i="6"/>
  <c r="AV2205" i="6"/>
  <c r="AV2206" i="6"/>
  <c r="AV2207" i="6"/>
  <c r="AV2208" i="6"/>
  <c r="AV2209" i="6"/>
  <c r="AV2210" i="6"/>
  <c r="AV2211" i="6"/>
  <c r="AV2212" i="6"/>
  <c r="AV2213" i="6"/>
  <c r="AV2214" i="6"/>
  <c r="AV2215" i="6"/>
  <c r="AV2216" i="6"/>
  <c r="AV2217" i="6"/>
  <c r="AV2218" i="6"/>
  <c r="AV2219" i="6"/>
  <c r="AV2220" i="6"/>
  <c r="AV2221" i="6"/>
  <c r="AV2222" i="6"/>
  <c r="AV2223" i="6"/>
  <c r="AV2224" i="6"/>
  <c r="AV2225" i="6"/>
  <c r="AV2226" i="6"/>
  <c r="AV2227" i="6"/>
  <c r="AV2228" i="6"/>
  <c r="AV2229" i="6"/>
  <c r="AV2230" i="6"/>
  <c r="AV2231" i="6"/>
  <c r="AV2232" i="6"/>
  <c r="AV2233" i="6"/>
  <c r="AV2234" i="6"/>
  <c r="AV2235" i="6"/>
  <c r="AV2236" i="6"/>
  <c r="AV2237" i="6"/>
  <c r="AV2238" i="6"/>
  <c r="AV2239" i="6"/>
  <c r="AV2240" i="6"/>
  <c r="AV2241" i="6"/>
  <c r="AV2242" i="6"/>
  <c r="AV2243" i="6"/>
  <c r="AV2244" i="6"/>
  <c r="AV2245" i="6"/>
  <c r="AV2246" i="6"/>
  <c r="AV2247" i="6"/>
  <c r="AV2248" i="6"/>
  <c r="AV2249" i="6"/>
  <c r="AV2250" i="6"/>
  <c r="AV2251" i="6"/>
  <c r="AV2252" i="6"/>
  <c r="AV2253" i="6"/>
  <c r="AV2254" i="6"/>
  <c r="AV2255" i="6"/>
  <c r="AV2256" i="6"/>
  <c r="AV2257" i="6"/>
  <c r="AV2258" i="6"/>
  <c r="AV2259" i="6"/>
  <c r="AV2260" i="6"/>
  <c r="AV2261" i="6"/>
  <c r="AV2262" i="6"/>
  <c r="AV2263" i="6"/>
  <c r="AV2264" i="6"/>
  <c r="AV2265" i="6"/>
  <c r="AV2266" i="6"/>
  <c r="AV2267" i="6"/>
  <c r="AV2268" i="6"/>
  <c r="AV2269" i="6"/>
  <c r="AV2270" i="6"/>
  <c r="AV2271" i="6"/>
  <c r="AV2272" i="6"/>
  <c r="AV2273" i="6"/>
  <c r="AV2274" i="6"/>
  <c r="AV2275" i="6"/>
  <c r="AV2276" i="6"/>
  <c r="AV2277" i="6"/>
  <c r="AV2278" i="6"/>
  <c r="AV2279" i="6"/>
  <c r="AV2280" i="6"/>
  <c r="AV2281" i="6"/>
  <c r="AV2282" i="6"/>
  <c r="AV2283" i="6"/>
  <c r="AV2284" i="6"/>
  <c r="AV2285" i="6"/>
  <c r="AV2286" i="6"/>
  <c r="AV2287" i="6"/>
  <c r="AV2288" i="6"/>
  <c r="AV2289" i="6"/>
  <c r="AV2290" i="6"/>
  <c r="AV2291" i="6"/>
  <c r="AV2292" i="6"/>
  <c r="AV2293" i="6"/>
  <c r="AV2294" i="6"/>
  <c r="AV2295" i="6"/>
  <c r="AV2296" i="6"/>
  <c r="AV2297" i="6"/>
  <c r="AV2298" i="6"/>
  <c r="AV2299" i="6"/>
  <c r="AV2300" i="6"/>
  <c r="AV2301" i="6"/>
  <c r="AV2302" i="6"/>
  <c r="AV2303" i="6"/>
  <c r="AV2304" i="6"/>
  <c r="AV2305" i="6"/>
  <c r="AV2306" i="6"/>
  <c r="AV2307" i="6"/>
  <c r="AV2308" i="6"/>
  <c r="AV2309" i="6"/>
  <c r="AV2310" i="6"/>
  <c r="AV2311" i="6"/>
  <c r="AV2312" i="6"/>
  <c r="AV2313" i="6"/>
  <c r="AV2314" i="6"/>
  <c r="AV2315" i="6"/>
  <c r="AV2316" i="6"/>
  <c r="AV2317" i="6"/>
  <c r="AV2318" i="6"/>
  <c r="AV2319" i="6"/>
  <c r="AV2320" i="6"/>
  <c r="AV2321" i="6"/>
  <c r="AV2322" i="6"/>
  <c r="AV2323" i="6"/>
  <c r="AV2324" i="6"/>
  <c r="AV2325" i="6"/>
  <c r="AV2326" i="6"/>
  <c r="AV2327" i="6"/>
  <c r="AV2328" i="6"/>
  <c r="AV2329" i="6"/>
  <c r="AV2330" i="6"/>
  <c r="AV2331" i="6"/>
  <c r="AV2332" i="6"/>
  <c r="AV2333" i="6"/>
  <c r="AV2334" i="6"/>
  <c r="AV2335" i="6"/>
  <c r="AV2336" i="6"/>
  <c r="AV2337" i="6"/>
  <c r="AV2338" i="6"/>
  <c r="AV2339" i="6"/>
  <c r="AV2340" i="6"/>
  <c r="AV2341" i="6"/>
  <c r="AV2342" i="6"/>
  <c r="AV2343" i="6"/>
  <c r="AV2344" i="6"/>
  <c r="AV2345" i="6"/>
  <c r="AV2346" i="6"/>
  <c r="AV2347" i="6"/>
  <c r="AV2348" i="6"/>
  <c r="AV2349" i="6"/>
  <c r="AV2350" i="6"/>
  <c r="AV2351" i="6"/>
  <c r="AV2352" i="6"/>
  <c r="AV2353" i="6"/>
  <c r="AV2354" i="6"/>
  <c r="AV2355" i="6"/>
  <c r="AV2356" i="6"/>
  <c r="AV2357" i="6"/>
  <c r="AV2358" i="6"/>
  <c r="AV2359" i="6"/>
  <c r="AV2360" i="6"/>
  <c r="AV2361" i="6"/>
  <c r="AV2362" i="6"/>
  <c r="AV2363" i="6"/>
  <c r="AV2364" i="6"/>
  <c r="AV2365" i="6"/>
  <c r="AV2366" i="6"/>
  <c r="AV2367" i="6"/>
  <c r="AV2368" i="6"/>
  <c r="AV2369" i="6"/>
  <c r="AV2370" i="6"/>
  <c r="AV2371" i="6"/>
  <c r="AV2372" i="6"/>
  <c r="AV2373" i="6"/>
  <c r="AV2374" i="6"/>
  <c r="AV2375" i="6"/>
  <c r="AV2376" i="6"/>
  <c r="AV2377" i="6"/>
  <c r="AV2378" i="6"/>
  <c r="AV2379" i="6"/>
  <c r="AV2380" i="6"/>
  <c r="AV2381" i="6"/>
  <c r="AV2382" i="6"/>
  <c r="AV2383" i="6"/>
  <c r="AV2384" i="6"/>
  <c r="AV2385" i="6"/>
  <c r="AV2386" i="6"/>
  <c r="AV2387" i="6"/>
  <c r="AV2388" i="6"/>
  <c r="AV2389" i="6"/>
  <c r="AV2390" i="6"/>
  <c r="AV2391" i="6"/>
  <c r="AV2392" i="6"/>
  <c r="AV2393" i="6"/>
  <c r="AV2394" i="6"/>
  <c r="AV2395" i="6"/>
  <c r="AV2396" i="6"/>
  <c r="AV2397" i="6"/>
  <c r="AV2398" i="6"/>
  <c r="AV2399" i="6"/>
  <c r="AV2400" i="6"/>
  <c r="AV2401" i="6"/>
  <c r="AV2402" i="6"/>
  <c r="AV2403" i="6"/>
  <c r="AV2404" i="6"/>
  <c r="AV2405" i="6"/>
  <c r="AV2406" i="6"/>
  <c r="AV2407" i="6"/>
  <c r="AV2408" i="6"/>
  <c r="AV2409" i="6"/>
  <c r="AV2410" i="6"/>
  <c r="AV2411" i="6"/>
  <c r="AV2412" i="6"/>
  <c r="AV2413" i="6"/>
  <c r="AV2414" i="6"/>
  <c r="AV2415" i="6"/>
  <c r="AV2416" i="6"/>
  <c r="AV2417" i="6"/>
  <c r="AV2418" i="6"/>
  <c r="AV2419" i="6"/>
  <c r="AV2420" i="6"/>
  <c r="AV2421" i="6"/>
  <c r="AV2422" i="6"/>
  <c r="AV2423" i="6"/>
  <c r="AV2424" i="6"/>
  <c r="AV2425" i="6"/>
  <c r="AV2426" i="6"/>
  <c r="AV2427" i="6"/>
  <c r="AV2428" i="6"/>
  <c r="AV2429" i="6"/>
  <c r="AV2430" i="6"/>
  <c r="AV2431" i="6"/>
  <c r="AV2432" i="6"/>
  <c r="AV2433" i="6"/>
  <c r="AV2434" i="6"/>
  <c r="AV2435" i="6"/>
  <c r="AV2436" i="6"/>
  <c r="AV2437" i="6"/>
  <c r="AV2438" i="6"/>
  <c r="AV2439" i="6"/>
  <c r="AV2440" i="6"/>
  <c r="AV2441" i="6"/>
  <c r="AV2442" i="6"/>
  <c r="AV2443" i="6"/>
  <c r="AV2444" i="6"/>
  <c r="AV2445" i="6"/>
  <c r="AV2446" i="6"/>
  <c r="AV2447" i="6"/>
  <c r="AV2448" i="6"/>
  <c r="AV2449" i="6"/>
  <c r="AV2450" i="6"/>
  <c r="AV2451" i="6"/>
  <c r="AV2452" i="6"/>
  <c r="AV2453" i="6"/>
  <c r="AV2454" i="6"/>
  <c r="AV2455" i="6"/>
  <c r="AV2456" i="6"/>
  <c r="AV2457" i="6"/>
  <c r="AV2458" i="6"/>
  <c r="AV2459" i="6"/>
  <c r="AV2460" i="6"/>
  <c r="AV2461" i="6"/>
  <c r="AV2462" i="6"/>
  <c r="AV2463" i="6"/>
  <c r="AV2464" i="6"/>
  <c r="AV2465" i="6"/>
  <c r="AV2466" i="6"/>
  <c r="AV2467" i="6"/>
  <c r="AV2468" i="6"/>
  <c r="AV2469" i="6"/>
  <c r="AV2470" i="6"/>
  <c r="AV2471" i="6"/>
  <c r="AV2472" i="6"/>
  <c r="AV2473" i="6"/>
  <c r="AV2474" i="6"/>
  <c r="AV2475" i="6"/>
  <c r="AV2476" i="6"/>
  <c r="AV2477" i="6"/>
  <c r="AV2478" i="6"/>
  <c r="AV2479" i="6"/>
  <c r="AV2480" i="6"/>
  <c r="AV2481" i="6"/>
  <c r="AV2482" i="6"/>
  <c r="AV2483" i="6"/>
  <c r="AV2484" i="6"/>
  <c r="AV2485" i="6"/>
  <c r="AV2486" i="6"/>
  <c r="AV2487" i="6"/>
  <c r="AV2488" i="6"/>
  <c r="AV2489" i="6"/>
  <c r="AV2490" i="6"/>
  <c r="AV2491" i="6"/>
  <c r="AV2492" i="6"/>
  <c r="AV2493" i="6"/>
  <c r="AV2494" i="6"/>
  <c r="AV2495" i="6"/>
  <c r="AV2496" i="6"/>
  <c r="AV2497" i="6"/>
  <c r="AV2498" i="6"/>
  <c r="AV2499" i="6"/>
  <c r="AV2500" i="6"/>
  <c r="AV2501" i="6"/>
  <c r="AV2502" i="6"/>
  <c r="AV2503" i="6"/>
  <c r="AV2504" i="6"/>
  <c r="AV2505" i="6"/>
  <c r="AV2506" i="6"/>
  <c r="AV2507" i="6"/>
  <c r="AV2508" i="6"/>
  <c r="AV2509" i="6"/>
  <c r="AV2510" i="6"/>
  <c r="AV2511" i="6"/>
  <c r="AV2512" i="6"/>
  <c r="AV2513" i="6"/>
  <c r="AV2514" i="6"/>
  <c r="AV2515" i="6"/>
  <c r="AV2516" i="6"/>
  <c r="AV2517" i="6"/>
  <c r="AV2518" i="6"/>
  <c r="AV2519" i="6"/>
  <c r="AV2520" i="6"/>
  <c r="AV2521" i="6"/>
  <c r="AV2522" i="6"/>
  <c r="AV2523" i="6"/>
  <c r="AV2524" i="6"/>
  <c r="AV2525" i="6"/>
  <c r="AV2526" i="6"/>
  <c r="AV2527" i="6"/>
  <c r="AV2528" i="6"/>
  <c r="AV2529" i="6"/>
  <c r="AV2530" i="6"/>
  <c r="AV2531" i="6"/>
  <c r="AV2532" i="6"/>
  <c r="AV2533" i="6"/>
  <c r="AV2534" i="6"/>
  <c r="AV2535" i="6"/>
  <c r="AV2536" i="6"/>
  <c r="AV2537" i="6"/>
  <c r="AV2538" i="6"/>
  <c r="AV2539" i="6"/>
  <c r="AV2540" i="6"/>
  <c r="AV2541" i="6"/>
  <c r="AV2542" i="6"/>
  <c r="AV2543" i="6"/>
  <c r="AV2544" i="6"/>
  <c r="AV2545" i="6"/>
  <c r="AV2546" i="6"/>
  <c r="AV2547" i="6"/>
  <c r="AV2548" i="6"/>
  <c r="AV2549" i="6"/>
  <c r="AV2550" i="6"/>
  <c r="AV2551" i="6"/>
  <c r="AV2552" i="6"/>
  <c r="AV2553" i="6"/>
  <c r="AV2554" i="6"/>
  <c r="AV2555" i="6"/>
  <c r="AV2556" i="6"/>
  <c r="AV2557" i="6"/>
  <c r="AV2558" i="6"/>
  <c r="AV2559" i="6"/>
  <c r="AV2560" i="6"/>
  <c r="AV2561" i="6"/>
  <c r="AV2562" i="6"/>
  <c r="AV2563" i="6"/>
  <c r="AV2564" i="6"/>
  <c r="AV2565" i="6"/>
  <c r="AV2566" i="6"/>
  <c r="AV2567" i="6"/>
  <c r="AV2568" i="6"/>
  <c r="AV2569" i="6"/>
  <c r="AV2570" i="6"/>
  <c r="AV2571" i="6"/>
  <c r="AV2572" i="6"/>
  <c r="AV2573" i="6"/>
  <c r="AV2574" i="6"/>
  <c r="AV2575" i="6"/>
  <c r="AV2576" i="6"/>
  <c r="AV2577" i="6"/>
  <c r="AV2578" i="6"/>
  <c r="AV2579" i="6"/>
  <c r="AV2580" i="6"/>
  <c r="AV2581" i="6"/>
  <c r="AV2582" i="6"/>
  <c r="AV2583" i="6"/>
  <c r="AV2584" i="6"/>
  <c r="AV2585" i="6"/>
  <c r="AV2586" i="6"/>
  <c r="AV2587" i="6"/>
  <c r="AV2588" i="6"/>
  <c r="AV2589" i="6"/>
  <c r="AV2590" i="6"/>
  <c r="AV2591" i="6"/>
  <c r="AV2592" i="6"/>
  <c r="AV2593" i="6"/>
  <c r="AV2594" i="6"/>
  <c r="AV2595" i="6"/>
  <c r="AV2596" i="6"/>
  <c r="AV2597" i="6"/>
  <c r="AV2598" i="6"/>
  <c r="AV2599" i="6"/>
  <c r="AV2600" i="6"/>
  <c r="AV2601" i="6"/>
  <c r="AV2602" i="6"/>
  <c r="AV2603" i="6"/>
  <c r="AV2604" i="6"/>
  <c r="AV2605" i="6"/>
  <c r="AV2606" i="6"/>
  <c r="AV2607" i="6"/>
  <c r="AV2608" i="6"/>
  <c r="AV2609" i="6"/>
  <c r="AV2610" i="6"/>
  <c r="AV2611" i="6"/>
  <c r="AV2612" i="6"/>
  <c r="AV2613" i="6"/>
  <c r="AV2614" i="6"/>
  <c r="AV2615" i="6"/>
  <c r="AV2616" i="6"/>
  <c r="AV2617" i="6"/>
  <c r="AV2618" i="6"/>
  <c r="AV2619" i="6"/>
  <c r="AV2620" i="6"/>
  <c r="AV2621" i="6"/>
  <c r="AV2622" i="6"/>
  <c r="AV2623" i="6"/>
  <c r="AV2624" i="6"/>
  <c r="AV2625" i="6"/>
  <c r="AV2626" i="6"/>
  <c r="AV2627" i="6"/>
  <c r="AV2628" i="6"/>
  <c r="AV2629" i="6"/>
  <c r="AV2630" i="6"/>
  <c r="AV2631" i="6"/>
  <c r="AV2632" i="6"/>
  <c r="AV2633" i="6"/>
  <c r="AV2634" i="6"/>
  <c r="AV2635" i="6"/>
  <c r="AV2636" i="6"/>
  <c r="AV2637" i="6"/>
  <c r="AV2638" i="6"/>
  <c r="AV2639" i="6"/>
  <c r="AV2640" i="6"/>
  <c r="AV2641" i="6"/>
  <c r="AV2642" i="6"/>
  <c r="AV2643" i="6"/>
  <c r="AV2644" i="6"/>
  <c r="AV2645" i="6"/>
  <c r="AV2646" i="6"/>
  <c r="AV2647" i="6"/>
  <c r="AV2648" i="6"/>
  <c r="AV2649" i="6"/>
  <c r="AV2650" i="6"/>
  <c r="AV2651" i="6"/>
  <c r="AV2652" i="6"/>
  <c r="AV2653" i="6"/>
  <c r="AV2654" i="6"/>
  <c r="AV2655" i="6"/>
  <c r="AV2656" i="6"/>
  <c r="AV2657" i="6"/>
  <c r="AV2658" i="6"/>
  <c r="AV2659" i="6"/>
  <c r="AV2660" i="6"/>
  <c r="AV2661" i="6"/>
  <c r="AV2662" i="6"/>
  <c r="AV2663" i="6"/>
  <c r="AV2664" i="6"/>
  <c r="AV2665" i="6"/>
  <c r="AV2666" i="6"/>
  <c r="AV2667" i="6"/>
  <c r="AV2668" i="6"/>
  <c r="AV2669" i="6"/>
  <c r="AV2670" i="6"/>
  <c r="AV2671" i="6"/>
  <c r="AV2672" i="6"/>
  <c r="AV2673" i="6"/>
  <c r="AV2674" i="6"/>
  <c r="AV2675" i="6"/>
  <c r="AV2676" i="6"/>
  <c r="AV2677" i="6"/>
  <c r="AV2678" i="6"/>
  <c r="AV2679" i="6"/>
  <c r="AV2680" i="6"/>
  <c r="AV2681" i="6"/>
  <c r="AV2682" i="6"/>
  <c r="AV2683" i="6"/>
  <c r="AV2684" i="6"/>
  <c r="AV2685" i="6"/>
  <c r="AV2686" i="6"/>
  <c r="AV2687" i="6"/>
  <c r="AV2688" i="6"/>
  <c r="AV2689" i="6"/>
  <c r="AV2690" i="6"/>
  <c r="AV2691" i="6"/>
  <c r="AV2692" i="6"/>
  <c r="AV2693" i="6"/>
  <c r="AV2694" i="6"/>
  <c r="AV2695" i="6"/>
  <c r="AV2696" i="6"/>
  <c r="AV2697" i="6"/>
  <c r="AV2698" i="6"/>
  <c r="AV2699" i="6"/>
  <c r="AV2700" i="6"/>
  <c r="AV2701" i="6"/>
  <c r="AV2702" i="6"/>
  <c r="AV2703" i="6"/>
  <c r="AV2704" i="6"/>
  <c r="AV2705" i="6"/>
  <c r="AV2706" i="6"/>
  <c r="AV2707" i="6"/>
  <c r="AV2708" i="6"/>
  <c r="AV2709" i="6"/>
  <c r="AV2710" i="6"/>
  <c r="AV2711" i="6"/>
  <c r="AV2712" i="6"/>
  <c r="AV2713" i="6"/>
  <c r="AV2714" i="6"/>
  <c r="AV2715" i="6"/>
  <c r="AV2716" i="6"/>
  <c r="AV2717" i="6"/>
  <c r="AV2718" i="6"/>
  <c r="AV2719" i="6"/>
  <c r="AV2720" i="6"/>
  <c r="AV2721" i="6"/>
  <c r="AV2722" i="6"/>
  <c r="AV2723" i="6"/>
  <c r="AV2724" i="6"/>
  <c r="AV2725" i="6"/>
  <c r="AV2726" i="6"/>
  <c r="AV2727" i="6"/>
  <c r="AV2728" i="6"/>
  <c r="AV2729" i="6"/>
  <c r="AV2730" i="6"/>
  <c r="AV2731" i="6"/>
  <c r="AV2732" i="6"/>
  <c r="AV2733" i="6"/>
  <c r="AV2734" i="6"/>
  <c r="AV2735" i="6"/>
  <c r="AV2736" i="6"/>
  <c r="AV2737" i="6"/>
  <c r="AV2738" i="6"/>
  <c r="AV2739" i="6"/>
  <c r="AV2740" i="6"/>
  <c r="AV2741" i="6"/>
  <c r="AV2742" i="6"/>
  <c r="AV2743" i="6"/>
  <c r="AV2744" i="6"/>
  <c r="AV2745" i="6"/>
  <c r="AV2746" i="6"/>
  <c r="AV2747" i="6"/>
  <c r="AV2748" i="6"/>
  <c r="AV2749" i="6"/>
  <c r="AV2750" i="6"/>
  <c r="AV2751" i="6"/>
  <c r="AV2752" i="6"/>
  <c r="AV2753" i="6"/>
  <c r="AV2754" i="6"/>
  <c r="AV2755" i="6"/>
  <c r="AV2756" i="6"/>
  <c r="AV2757" i="6"/>
  <c r="AV2758" i="6"/>
  <c r="AV2759" i="6"/>
  <c r="AV2760" i="6"/>
  <c r="AV2761" i="6"/>
  <c r="AV2762" i="6"/>
  <c r="AV2763" i="6"/>
  <c r="AV2764" i="6"/>
  <c r="AV2765" i="6"/>
  <c r="AV2766" i="6"/>
  <c r="AV2767" i="6"/>
  <c r="AV2768" i="6"/>
  <c r="AV2769" i="6"/>
  <c r="AV2770" i="6"/>
  <c r="AV2771" i="6"/>
  <c r="AV2772" i="6"/>
  <c r="AV2773" i="6"/>
  <c r="AV2774" i="6"/>
  <c r="AV2775" i="6"/>
  <c r="AV2776" i="6"/>
  <c r="AV2777" i="6"/>
  <c r="AV2778" i="6"/>
  <c r="AV2779" i="6"/>
  <c r="AV2780" i="6"/>
  <c r="AV2781" i="6"/>
  <c r="AV2782" i="6"/>
  <c r="AV2783" i="6"/>
  <c r="AV2784" i="6"/>
  <c r="AV2785" i="6"/>
  <c r="AV2786" i="6"/>
  <c r="AV2787" i="6"/>
  <c r="AV2788" i="6"/>
  <c r="AV2789" i="6"/>
  <c r="AV2790" i="6"/>
  <c r="AV2791" i="6"/>
  <c r="AV2792" i="6"/>
  <c r="AV2793" i="6"/>
  <c r="AV2794" i="6"/>
  <c r="AV2795" i="6"/>
  <c r="AV2796" i="6"/>
  <c r="AV2797" i="6"/>
  <c r="AV2798" i="6"/>
  <c r="AV2799" i="6"/>
  <c r="AV2800" i="6"/>
  <c r="AV2801" i="6"/>
  <c r="AV2802" i="6"/>
  <c r="AV2803" i="6"/>
  <c r="AV2804" i="6"/>
  <c r="AV2805" i="6"/>
  <c r="AV2806" i="6"/>
  <c r="AV2807" i="6"/>
  <c r="AV2808" i="6"/>
  <c r="AV2809" i="6"/>
  <c r="AV2810" i="6"/>
  <c r="AV2811" i="6"/>
  <c r="AV2812" i="6"/>
  <c r="AV2813" i="6"/>
  <c r="AV2814" i="6"/>
  <c r="AV2815" i="6"/>
  <c r="AV2816" i="6"/>
  <c r="AV2817" i="6"/>
  <c r="AV2818" i="6"/>
  <c r="AV2819" i="6"/>
  <c r="AV2820" i="6"/>
  <c r="AV2821" i="6"/>
  <c r="AV2822" i="6"/>
  <c r="AV2823" i="6"/>
  <c r="AV2824" i="6"/>
  <c r="AV2825" i="6"/>
  <c r="AV2826" i="6"/>
  <c r="AV2827" i="6"/>
  <c r="AV2828" i="6"/>
  <c r="AV2829" i="6"/>
  <c r="AV2830" i="6"/>
  <c r="AV2831" i="6"/>
  <c r="AV2832" i="6"/>
  <c r="AV2833" i="6"/>
  <c r="AV2834" i="6"/>
  <c r="AV2835" i="6"/>
  <c r="AV2836" i="6"/>
  <c r="AV2837" i="6"/>
  <c r="AV2838" i="6"/>
  <c r="AV2839" i="6"/>
  <c r="AV2840" i="6"/>
  <c r="AV2841" i="6"/>
  <c r="AV2842" i="6"/>
  <c r="AV2843" i="6"/>
  <c r="AV2844" i="6"/>
  <c r="AV2845" i="6"/>
  <c r="AV2846" i="6"/>
  <c r="AV2847" i="6"/>
  <c r="AV2848" i="6"/>
  <c r="AV2849" i="6"/>
  <c r="AV2850" i="6"/>
  <c r="AV2851" i="6"/>
  <c r="AV2852" i="6"/>
  <c r="AV2853" i="6"/>
  <c r="AV2854" i="6"/>
  <c r="AV2855" i="6"/>
  <c r="AV2856" i="6"/>
  <c r="AV2857" i="6"/>
  <c r="AV2858" i="6"/>
  <c r="AV2859" i="6"/>
  <c r="AV2860" i="6"/>
  <c r="AV2861" i="6"/>
  <c r="AV2862" i="6"/>
  <c r="AV2863" i="6"/>
  <c r="AV2864" i="6"/>
  <c r="AV2865" i="6"/>
  <c r="AV2866" i="6"/>
  <c r="AV2867" i="6"/>
  <c r="AV2868" i="6"/>
  <c r="AV2869" i="6"/>
  <c r="AV2870" i="6"/>
  <c r="AV2871" i="6"/>
  <c r="AV2872" i="6"/>
  <c r="AV2873" i="6"/>
  <c r="AV2874" i="6"/>
  <c r="AV2875" i="6"/>
  <c r="AV2876" i="6"/>
  <c r="AV2877" i="6"/>
  <c r="AV2878" i="6"/>
  <c r="AV2879" i="6"/>
  <c r="AV2880" i="6"/>
  <c r="AV2881" i="6"/>
  <c r="AV2882" i="6"/>
  <c r="AV2883" i="6"/>
  <c r="AV2884" i="6"/>
  <c r="AV2885" i="6"/>
  <c r="AV2886" i="6"/>
  <c r="AV2887" i="6"/>
  <c r="AV2888" i="6"/>
  <c r="AV2889" i="6"/>
  <c r="AV2890" i="6"/>
  <c r="AV2891" i="6"/>
  <c r="AV2892" i="6"/>
  <c r="AV2893" i="6"/>
  <c r="AV2894" i="6"/>
  <c r="AV2895" i="6"/>
  <c r="AV2896" i="6"/>
  <c r="AV2897" i="6"/>
  <c r="AV2898" i="6"/>
  <c r="AV2899" i="6"/>
  <c r="AV2900" i="6"/>
  <c r="AV2901" i="6"/>
  <c r="AV2902" i="6"/>
  <c r="AV2903" i="6"/>
  <c r="AV2904" i="6"/>
  <c r="AV2905" i="6"/>
  <c r="AV2906" i="6"/>
  <c r="AV2907" i="6"/>
  <c r="AV2908" i="6"/>
  <c r="AV2909" i="6"/>
  <c r="AV2910" i="6"/>
  <c r="AV2911" i="6"/>
  <c r="AV2912" i="6"/>
  <c r="AV2913" i="6"/>
  <c r="AV2914" i="6"/>
  <c r="AV2915" i="6"/>
  <c r="AV2916" i="6"/>
  <c r="AV2917" i="6"/>
  <c r="AV2918" i="6"/>
  <c r="AV2919" i="6"/>
  <c r="AV2920" i="6"/>
  <c r="AV2921" i="6"/>
  <c r="AV2922" i="6"/>
  <c r="AV2923" i="6"/>
  <c r="AV2924" i="6"/>
  <c r="AV2925" i="6"/>
  <c r="AV2926" i="6"/>
  <c r="AV2927" i="6"/>
  <c r="AV2928" i="6"/>
  <c r="AV2929" i="6"/>
  <c r="AV2930" i="6"/>
  <c r="AV2931" i="6"/>
  <c r="AV2932" i="6"/>
  <c r="AV2933" i="6"/>
  <c r="AV2934" i="6"/>
  <c r="AV2935" i="6"/>
  <c r="AV2936" i="6"/>
  <c r="AV2937" i="6"/>
  <c r="AV2938" i="6"/>
  <c r="AV2939" i="6"/>
  <c r="AV2940" i="6"/>
  <c r="AV2941" i="6"/>
  <c r="AV2942" i="6"/>
  <c r="AV2943" i="6"/>
  <c r="AV2944" i="6"/>
  <c r="AV2945" i="6"/>
  <c r="AV2946" i="6"/>
  <c r="AV2947" i="6"/>
  <c r="AV2948" i="6"/>
  <c r="AV2949" i="6"/>
  <c r="AV2950" i="6"/>
  <c r="AV2951" i="6"/>
  <c r="AV2952" i="6"/>
  <c r="AV2953" i="6"/>
  <c r="AV2954" i="6"/>
  <c r="AV2955" i="6"/>
  <c r="AV2956" i="6"/>
  <c r="AV2957" i="6"/>
  <c r="AV2958" i="6"/>
  <c r="AV2959" i="6"/>
  <c r="AV2960" i="6"/>
  <c r="AV2961" i="6"/>
  <c r="AV2962" i="6"/>
  <c r="AV2963" i="6"/>
  <c r="AV2964" i="6"/>
  <c r="AV2965" i="6"/>
  <c r="AV2966" i="6"/>
  <c r="AV2967" i="6"/>
  <c r="AV2968" i="6"/>
  <c r="AV2969" i="6"/>
  <c r="AV2970" i="6"/>
  <c r="AV2971" i="6"/>
  <c r="AV2972" i="6"/>
  <c r="AV2973" i="6"/>
  <c r="AV2974" i="6"/>
  <c r="AV2975" i="6"/>
  <c r="AV2976" i="6"/>
  <c r="AV2977" i="6"/>
  <c r="AV2978" i="6"/>
  <c r="AV2979" i="6"/>
  <c r="AV2980" i="6"/>
  <c r="AV2981" i="6"/>
  <c r="AV2982" i="6"/>
  <c r="AV2983" i="6"/>
  <c r="AV2984" i="6"/>
  <c r="AV2985" i="6"/>
  <c r="AV2986" i="6"/>
  <c r="AV2987" i="6"/>
  <c r="AV2988" i="6"/>
  <c r="AV2989" i="6"/>
  <c r="AV2990" i="6"/>
  <c r="AV2991" i="6"/>
  <c r="AV2992" i="6"/>
  <c r="AV2993" i="6"/>
  <c r="AV2994" i="6"/>
  <c r="AV2995" i="6"/>
  <c r="AV2996" i="6"/>
  <c r="AV2997" i="6"/>
  <c r="AV2998" i="6"/>
  <c r="AV2999" i="6"/>
  <c r="AV3000" i="6"/>
  <c r="AV3001" i="6"/>
  <c r="AV3002" i="6"/>
  <c r="AV3003" i="6"/>
  <c r="AV3004" i="6"/>
  <c r="AV3005" i="6"/>
  <c r="AV3006" i="6"/>
  <c r="AV3007" i="6"/>
  <c r="AV3008" i="6"/>
  <c r="AV3009" i="6"/>
  <c r="AV3010" i="6"/>
  <c r="AV3011" i="6"/>
  <c r="AV3012" i="6"/>
  <c r="AV3013" i="6"/>
  <c r="AV3014" i="6"/>
  <c r="AV3015" i="6"/>
  <c r="AV3016" i="6"/>
  <c r="AV3017" i="6"/>
  <c r="AV3018" i="6"/>
  <c r="AV3019" i="6"/>
  <c r="AV3020" i="6"/>
  <c r="AV3021" i="6"/>
  <c r="AV3022" i="6"/>
  <c r="AV3023" i="6"/>
  <c r="AV3024" i="6"/>
  <c r="AV3025" i="6"/>
  <c r="AV3026" i="6"/>
  <c r="AV3027" i="6"/>
  <c r="AV3028" i="6"/>
  <c r="AV3029" i="6"/>
  <c r="AV3030" i="6"/>
  <c r="AV3031" i="6"/>
  <c r="AV3032" i="6"/>
  <c r="AV3033" i="6"/>
  <c r="AV3034" i="6"/>
  <c r="AV3035" i="6"/>
  <c r="AV3036" i="6"/>
  <c r="AV3037" i="6"/>
  <c r="AV3038" i="6"/>
  <c r="AV3039" i="6"/>
  <c r="AV3040" i="6"/>
  <c r="AV3041" i="6"/>
  <c r="AV3042" i="6"/>
  <c r="AV3043" i="6"/>
  <c r="AV3044" i="6"/>
  <c r="AV3045" i="6"/>
  <c r="AV3046" i="6"/>
  <c r="AV3047" i="6"/>
  <c r="AV3048" i="6"/>
  <c r="AV3049" i="6"/>
  <c r="AV3050" i="6"/>
  <c r="AV3051" i="6"/>
  <c r="AV3052" i="6"/>
  <c r="AV3053" i="6"/>
  <c r="AV3054" i="6"/>
  <c r="AV3055" i="6"/>
  <c r="AV3056" i="6"/>
  <c r="AV3057" i="6"/>
  <c r="AV3058" i="6"/>
  <c r="AV3059" i="6"/>
  <c r="AV3060" i="6"/>
  <c r="AV3061" i="6"/>
  <c r="AV3062" i="6"/>
  <c r="AV3063" i="6"/>
  <c r="AV3064" i="6"/>
  <c r="AV3065" i="6"/>
  <c r="AV3066" i="6"/>
  <c r="AV3067" i="6"/>
  <c r="AV3068" i="6"/>
  <c r="AV3069" i="6"/>
  <c r="AV3070" i="6"/>
  <c r="AV3071" i="6"/>
  <c r="AV3072" i="6"/>
  <c r="AV3073" i="6"/>
  <c r="AV3074" i="6"/>
  <c r="AV3075" i="6"/>
  <c r="AV3076" i="6"/>
  <c r="AV3077" i="6"/>
  <c r="AV3078" i="6"/>
  <c r="AV3079" i="6"/>
  <c r="AV3080" i="6"/>
  <c r="AV3081" i="6"/>
  <c r="AV3082" i="6"/>
  <c r="AV3083" i="6"/>
  <c r="AV3084" i="6"/>
  <c r="AV3085" i="6"/>
  <c r="AV3086" i="6"/>
  <c r="AV3087" i="6"/>
  <c r="AV3088" i="6"/>
  <c r="AV3089" i="6"/>
  <c r="AV3090" i="6"/>
  <c r="AV3091" i="6"/>
  <c r="AV3092" i="6"/>
  <c r="AV3093" i="6"/>
  <c r="AV3094" i="6"/>
  <c r="AV3095" i="6"/>
  <c r="AV3096" i="6"/>
  <c r="AV3097" i="6"/>
  <c r="AV3098" i="6"/>
  <c r="AV3099" i="6"/>
  <c r="AV3100" i="6"/>
  <c r="AV3101" i="6"/>
  <c r="AV3102" i="6"/>
  <c r="AV3103" i="6"/>
  <c r="AV3104" i="6"/>
  <c r="AV3105" i="6"/>
  <c r="AV3106" i="6"/>
  <c r="AV3107" i="6"/>
  <c r="AV3108" i="6"/>
  <c r="AV3109" i="6"/>
  <c r="AV3110" i="6"/>
  <c r="AV3111" i="6"/>
  <c r="AV3112" i="6"/>
  <c r="AV3113" i="6"/>
  <c r="AV3114" i="6"/>
  <c r="AV3115" i="6"/>
  <c r="AV3116" i="6"/>
  <c r="AV3117" i="6"/>
  <c r="AV3118" i="6"/>
  <c r="AV3119" i="6"/>
  <c r="AV3120" i="6"/>
  <c r="AV3121" i="6"/>
  <c r="AV3122" i="6"/>
  <c r="AV3123" i="6"/>
  <c r="AV3124" i="6"/>
  <c r="AV3125" i="6"/>
  <c r="AV3126" i="6"/>
  <c r="AV3127" i="6"/>
  <c r="AV3128" i="6"/>
  <c r="AV3129" i="6"/>
  <c r="AV3130" i="6"/>
  <c r="AV3131" i="6"/>
  <c r="AV3132" i="6"/>
  <c r="AV3133" i="6"/>
  <c r="AV3134" i="6"/>
  <c r="AV3135" i="6"/>
  <c r="AV3136" i="6"/>
  <c r="AV3137" i="6"/>
  <c r="AV3138" i="6"/>
  <c r="AV3139" i="6"/>
  <c r="AV3140" i="6"/>
  <c r="AV3141" i="6"/>
  <c r="AV3142" i="6"/>
  <c r="AV3143" i="6"/>
  <c r="AV3144" i="6"/>
  <c r="AV3145" i="6"/>
  <c r="AV3146" i="6"/>
  <c r="AV3147" i="6"/>
  <c r="AV3148" i="6"/>
  <c r="AV3149" i="6"/>
  <c r="AV3150" i="6"/>
  <c r="AV3151" i="6"/>
  <c r="AV3152" i="6"/>
  <c r="AV3153" i="6"/>
  <c r="AV3154" i="6"/>
  <c r="AV3155" i="6"/>
  <c r="AV3156" i="6"/>
  <c r="AV3157" i="6"/>
  <c r="AV3158" i="6"/>
  <c r="AV3159" i="6"/>
  <c r="AV3160" i="6"/>
  <c r="AV3161" i="6"/>
  <c r="AV3162" i="6"/>
  <c r="AV3163" i="6"/>
  <c r="AV3164" i="6"/>
  <c r="AV3165" i="6"/>
  <c r="AV3166" i="6"/>
  <c r="AV3167" i="6"/>
  <c r="AV3168" i="6"/>
  <c r="AV3169" i="6"/>
  <c r="AV3170" i="6"/>
  <c r="AV3171" i="6"/>
  <c r="AV3172" i="6"/>
  <c r="AV3173" i="6"/>
  <c r="AV3174" i="6"/>
  <c r="AV3175" i="6"/>
  <c r="AV3176" i="6"/>
  <c r="AV3177" i="6"/>
  <c r="AV3178" i="6"/>
  <c r="AV3179" i="6"/>
  <c r="AV3180" i="6"/>
  <c r="AV3181" i="6"/>
  <c r="AV3182" i="6"/>
  <c r="AV3183" i="6"/>
  <c r="AV3184" i="6"/>
  <c r="AV3185" i="6"/>
  <c r="AV3186" i="6"/>
  <c r="AV3187" i="6"/>
  <c r="AV3188" i="6"/>
  <c r="AV3189" i="6"/>
  <c r="AV3190" i="6"/>
  <c r="AV3191" i="6"/>
  <c r="AV3192" i="6"/>
  <c r="AV3193" i="6"/>
  <c r="AV3194" i="6"/>
  <c r="AV3195" i="6"/>
  <c r="AV3196" i="6"/>
  <c r="AV3197" i="6"/>
  <c r="AV3198" i="6"/>
  <c r="AV3199" i="6"/>
  <c r="AV3200" i="6"/>
  <c r="AV3201" i="6"/>
  <c r="AV3202" i="6"/>
  <c r="AV3203" i="6"/>
  <c r="AV3204" i="6"/>
  <c r="AV3205" i="6"/>
  <c r="AV3206" i="6"/>
  <c r="AV3207" i="6"/>
  <c r="AV3208" i="6"/>
  <c r="AV3209" i="6"/>
  <c r="AV3210" i="6"/>
  <c r="AV3211" i="6"/>
  <c r="AV3212" i="6"/>
  <c r="AV3213" i="6"/>
  <c r="AV3214" i="6"/>
  <c r="AV3215" i="6"/>
  <c r="AV3216" i="6"/>
  <c r="AV3217" i="6"/>
  <c r="AV3218" i="6"/>
  <c r="AV3219" i="6"/>
  <c r="AV3220" i="6"/>
  <c r="AV3221" i="6"/>
  <c r="AV3222" i="6"/>
  <c r="AV3223" i="6"/>
  <c r="AV3224" i="6"/>
  <c r="AV3225" i="6"/>
  <c r="AV3226" i="6"/>
  <c r="AV3227" i="6"/>
  <c r="AV3228" i="6"/>
  <c r="AV3229" i="6"/>
  <c r="AV3230" i="6"/>
  <c r="AV3231" i="6"/>
  <c r="AV3232" i="6"/>
  <c r="AV3233" i="6"/>
  <c r="AV3234" i="6"/>
  <c r="AV3235" i="6"/>
  <c r="AV3236" i="6"/>
  <c r="AV3237" i="6"/>
  <c r="AV3238" i="6"/>
  <c r="AV3239" i="6"/>
  <c r="AV3240" i="6"/>
  <c r="AV3241" i="6"/>
  <c r="AV3242" i="6"/>
  <c r="AV3243" i="6"/>
  <c r="AV3244" i="6"/>
  <c r="AV3245" i="6"/>
  <c r="AV3246" i="6"/>
  <c r="AV3247" i="6"/>
  <c r="AV3248" i="6"/>
  <c r="AV3249" i="6"/>
  <c r="AV3250" i="6"/>
  <c r="AV3251" i="6"/>
  <c r="AV3252" i="6"/>
  <c r="AV3253" i="6"/>
  <c r="AV3254" i="6"/>
  <c r="AV3255" i="6"/>
  <c r="AV3256" i="6"/>
  <c r="AV3257" i="6"/>
  <c r="AV3258" i="6"/>
  <c r="AV3259" i="6"/>
  <c r="AV3260" i="6"/>
  <c r="AV3261" i="6"/>
  <c r="AV3262" i="6"/>
  <c r="AV3263" i="6"/>
  <c r="AV3264" i="6"/>
  <c r="AV3265" i="6"/>
  <c r="AV3266" i="6"/>
  <c r="AV3267" i="6"/>
  <c r="AV3268" i="6"/>
  <c r="AV3269" i="6"/>
  <c r="AV3270" i="6"/>
  <c r="AV3271" i="6"/>
  <c r="AV3272" i="6"/>
  <c r="AV3273" i="6"/>
  <c r="AV3274" i="6"/>
  <c r="AV3275" i="6"/>
  <c r="AV3276" i="6"/>
  <c r="AV3277" i="6"/>
  <c r="AV3278" i="6"/>
  <c r="AV3279" i="6"/>
  <c r="AV3280" i="6"/>
  <c r="AV3281" i="6"/>
  <c r="AV3282" i="6"/>
  <c r="AV3283" i="6"/>
  <c r="AV3284" i="6"/>
  <c r="AV3285" i="6"/>
  <c r="AV3286" i="6"/>
  <c r="AV3287" i="6"/>
  <c r="AV3288" i="6"/>
  <c r="AV3289" i="6"/>
  <c r="AV3290" i="6"/>
  <c r="AV3291" i="6"/>
  <c r="AV3292" i="6"/>
  <c r="AV3293" i="6"/>
  <c r="AV3294" i="6"/>
  <c r="AV3295" i="6"/>
  <c r="AV3296" i="6"/>
  <c r="AV3297" i="6"/>
  <c r="AV3298" i="6"/>
  <c r="AV3299" i="6"/>
  <c r="AV3300" i="6"/>
  <c r="AV3301" i="6"/>
  <c r="AV3302" i="6"/>
  <c r="AV3303" i="6"/>
  <c r="AV3304" i="6"/>
  <c r="AV3305" i="6"/>
  <c r="AV3306" i="6"/>
  <c r="AV3307" i="6"/>
  <c r="AV3308" i="6"/>
  <c r="AV3309" i="6"/>
  <c r="AV3310" i="6"/>
  <c r="AV3311" i="6"/>
  <c r="AV3312" i="6"/>
  <c r="AV3313" i="6"/>
  <c r="AV3314" i="6"/>
  <c r="AV3315" i="6"/>
  <c r="AV3316" i="6"/>
  <c r="AV3317" i="6"/>
  <c r="AV3318" i="6"/>
  <c r="AV3319" i="6"/>
  <c r="AV3320" i="6"/>
  <c r="AV3321" i="6"/>
  <c r="AV3322" i="6"/>
  <c r="AV3323" i="6"/>
  <c r="AV3324" i="6"/>
  <c r="AV3325" i="6"/>
  <c r="AV3326" i="6"/>
  <c r="AV3327" i="6"/>
  <c r="AV3328" i="6"/>
  <c r="AV3329" i="6"/>
  <c r="AV3330" i="6"/>
  <c r="AV3331" i="6"/>
  <c r="AV3332" i="6"/>
  <c r="AV3333" i="6"/>
  <c r="AV3334" i="6"/>
  <c r="AV3335" i="6"/>
  <c r="AV3336" i="6"/>
  <c r="AV3337" i="6"/>
  <c r="AV3338" i="6"/>
  <c r="AV3339" i="6"/>
  <c r="AV3340" i="6"/>
  <c r="AV3341" i="6"/>
  <c r="AV3342" i="6"/>
  <c r="AV3343" i="6"/>
  <c r="AV3344" i="6"/>
  <c r="AV3345" i="6"/>
  <c r="AV3346" i="6"/>
  <c r="AV3347" i="6"/>
  <c r="AV3348" i="6"/>
  <c r="AV3349" i="6"/>
  <c r="AV3350" i="6"/>
  <c r="AV3351" i="6"/>
  <c r="AV3352" i="6"/>
  <c r="AV3353" i="6"/>
  <c r="AV3354" i="6"/>
  <c r="AV3355" i="6"/>
  <c r="AV3356" i="6"/>
  <c r="AV3357" i="6"/>
  <c r="AV3358" i="6"/>
  <c r="AV3359" i="6"/>
  <c r="AV3360" i="6"/>
  <c r="AV3361" i="6"/>
  <c r="AV3362" i="6"/>
  <c r="AV3363" i="6"/>
  <c r="AV3364" i="6"/>
  <c r="AV3365" i="6"/>
  <c r="AV3366" i="6"/>
  <c r="AV3367" i="6"/>
  <c r="AV3368" i="6"/>
  <c r="AV3369" i="6"/>
  <c r="AV3370" i="6"/>
  <c r="AV3371" i="6"/>
  <c r="AV3372" i="6"/>
  <c r="AV3373" i="6"/>
  <c r="AV3374" i="6"/>
  <c r="AV3375" i="6"/>
  <c r="AV3376" i="6"/>
  <c r="AV3377" i="6"/>
  <c r="AV3378" i="6"/>
  <c r="AV3379" i="6"/>
  <c r="AV3380" i="6"/>
  <c r="AV3381" i="6"/>
  <c r="AV3382" i="6"/>
  <c r="AV3383" i="6"/>
  <c r="AV3384" i="6"/>
  <c r="AV3385" i="6"/>
  <c r="AV3386" i="6"/>
  <c r="AV3387" i="6"/>
  <c r="AV3388" i="6"/>
  <c r="AV3389" i="6"/>
  <c r="AV3390" i="6"/>
  <c r="AV3391" i="6"/>
  <c r="AV3392" i="6"/>
  <c r="AV3393" i="6"/>
  <c r="AV3394" i="6"/>
  <c r="AV3395" i="6"/>
  <c r="AV3396" i="6"/>
  <c r="AV3397" i="6"/>
  <c r="AV3398" i="6"/>
  <c r="AV3399" i="6"/>
  <c r="AV3400" i="6"/>
  <c r="AV3401" i="6"/>
  <c r="AV3402" i="6"/>
  <c r="AV3403" i="6"/>
  <c r="AV3404" i="6"/>
  <c r="AV3405" i="6"/>
  <c r="AV3406" i="6"/>
  <c r="AV3407" i="6"/>
  <c r="AV3408" i="6"/>
  <c r="AV3409" i="6"/>
  <c r="AV3410" i="6"/>
  <c r="AV3411" i="6"/>
  <c r="AV3412" i="6"/>
  <c r="AV3413" i="6"/>
  <c r="AV3414" i="6"/>
  <c r="AV3415" i="6"/>
  <c r="AV3416" i="6"/>
  <c r="AV3417" i="6"/>
  <c r="AV3418" i="6"/>
  <c r="AV3419" i="6"/>
  <c r="AV3420" i="6"/>
  <c r="AV3421" i="6"/>
  <c r="AV3422" i="6"/>
  <c r="AV3423" i="6"/>
  <c r="AV3424" i="6"/>
  <c r="AV3425" i="6"/>
  <c r="AV3426" i="6"/>
  <c r="AV3427" i="6"/>
  <c r="AV3428" i="6"/>
  <c r="AV3429" i="6"/>
  <c r="AV3430" i="6"/>
  <c r="AV3431" i="6"/>
  <c r="AV3432" i="6"/>
  <c r="AV3433" i="6"/>
  <c r="AV3434" i="6"/>
  <c r="AV3435" i="6"/>
  <c r="AV3436" i="6"/>
  <c r="AV3437" i="6"/>
  <c r="AV3438" i="6"/>
  <c r="AV3439" i="6"/>
  <c r="AV3440" i="6"/>
  <c r="AV3441" i="6"/>
  <c r="AV3442" i="6"/>
  <c r="AV3443" i="6"/>
  <c r="AV3444" i="6"/>
  <c r="AV3445" i="6"/>
  <c r="AV3446" i="6"/>
  <c r="AV3447" i="6"/>
  <c r="AV3448" i="6"/>
  <c r="AV3449" i="6"/>
  <c r="AV3450" i="6"/>
  <c r="AV3451" i="6"/>
  <c r="AV3452" i="6"/>
  <c r="AV3453" i="6"/>
  <c r="AV3454" i="6"/>
  <c r="AV3455" i="6"/>
  <c r="AV3456" i="6"/>
  <c r="AV3457" i="6"/>
  <c r="AV3458" i="6"/>
  <c r="AV3459" i="6"/>
  <c r="AV3460" i="6"/>
  <c r="AV3461" i="6"/>
  <c r="AV3462" i="6"/>
  <c r="AV3463" i="6"/>
  <c r="AV3464" i="6"/>
  <c r="AV3465" i="6"/>
  <c r="AV3466" i="6"/>
  <c r="AV3467" i="6"/>
  <c r="AV3468" i="6"/>
  <c r="AV3469" i="6"/>
  <c r="AV3470" i="6"/>
  <c r="AV3471" i="6"/>
  <c r="AV3472" i="6"/>
  <c r="AV3473" i="6"/>
  <c r="AV3474" i="6"/>
  <c r="AV3475" i="6"/>
  <c r="AV3476" i="6"/>
  <c r="AV3477" i="6"/>
  <c r="AV3478" i="6"/>
  <c r="AV3479" i="6"/>
  <c r="AV3480" i="6"/>
  <c r="AV3481" i="6"/>
  <c r="AV3482" i="6"/>
  <c r="AV3483" i="6"/>
  <c r="AV3484" i="6"/>
  <c r="AV3485" i="6"/>
  <c r="AV3486" i="6"/>
  <c r="AV3487" i="6"/>
  <c r="AV3488" i="6"/>
  <c r="AV3489" i="6"/>
  <c r="AV3490" i="6"/>
  <c r="AV3491" i="6"/>
  <c r="AV3492" i="6"/>
  <c r="AV3493" i="6"/>
  <c r="AV3494" i="6"/>
  <c r="AV3495" i="6"/>
  <c r="AV3496" i="6"/>
  <c r="AV3497" i="6"/>
  <c r="AV3498" i="6"/>
  <c r="AV3499" i="6"/>
  <c r="AV3500" i="6"/>
  <c r="AV3501" i="6"/>
  <c r="AV3502" i="6"/>
  <c r="AV3503" i="6"/>
  <c r="AV3504" i="6"/>
  <c r="AV3505" i="6"/>
  <c r="AV3506" i="6"/>
  <c r="AV3507" i="6"/>
  <c r="AV3508" i="6"/>
  <c r="AV3509" i="6"/>
  <c r="AV3510" i="6"/>
  <c r="AV3511" i="6"/>
  <c r="AV3512" i="6"/>
  <c r="AV3513" i="6"/>
  <c r="AV3514" i="6"/>
  <c r="AV3515" i="6"/>
  <c r="AV3516" i="6"/>
  <c r="AV3517" i="6"/>
  <c r="AV3518" i="6"/>
  <c r="AV3519" i="6"/>
  <c r="AV3520" i="6"/>
  <c r="AV3521" i="6"/>
  <c r="AV3522" i="6"/>
  <c r="AV3523" i="6"/>
  <c r="AV3524" i="6"/>
  <c r="AV3525" i="6"/>
  <c r="AV3526" i="6"/>
  <c r="AV3527" i="6"/>
  <c r="AV3528" i="6"/>
  <c r="AV3529" i="6"/>
  <c r="AV3530" i="6"/>
  <c r="AV3531" i="6"/>
  <c r="AV3532" i="6"/>
  <c r="AV3533" i="6"/>
  <c r="AV3534" i="6"/>
  <c r="AV3535" i="6"/>
  <c r="AV3536" i="6"/>
  <c r="AV3537" i="6"/>
  <c r="AV3538" i="6"/>
  <c r="AV3539" i="6"/>
  <c r="AV3540" i="6"/>
  <c r="AV3541" i="6"/>
  <c r="AV3542" i="6"/>
  <c r="AV3543" i="6"/>
  <c r="AV3544" i="6"/>
  <c r="AV3545" i="6"/>
  <c r="AV3546" i="6"/>
  <c r="AV3547" i="6"/>
  <c r="AV3548" i="6"/>
  <c r="AV3549" i="6"/>
  <c r="AV3550" i="6"/>
  <c r="AV3551" i="6"/>
  <c r="AV3552" i="6"/>
  <c r="AV3553" i="6"/>
  <c r="AV3554" i="6"/>
  <c r="AV3555" i="6"/>
  <c r="AV3556" i="6"/>
  <c r="AV3557" i="6"/>
  <c r="AV3558" i="6"/>
  <c r="AV3559" i="6"/>
  <c r="AV3560" i="6"/>
  <c r="AV3561" i="6"/>
  <c r="AV3562" i="6"/>
  <c r="AV3563" i="6"/>
  <c r="AV3564" i="6"/>
  <c r="AV3565" i="6"/>
  <c r="AV3566" i="6"/>
  <c r="AV3567" i="6"/>
  <c r="AV3568" i="6"/>
  <c r="AV3569" i="6"/>
  <c r="AV3570" i="6"/>
  <c r="AV3571" i="6"/>
  <c r="AV3572" i="6"/>
  <c r="AV3573" i="6"/>
  <c r="AV3574" i="6"/>
  <c r="AV3575" i="6"/>
  <c r="AV3576" i="6"/>
  <c r="AV3577" i="6"/>
  <c r="AV3578" i="6"/>
  <c r="AV3579" i="6"/>
  <c r="AV3580" i="6"/>
  <c r="AV3581" i="6"/>
  <c r="AV3582" i="6"/>
  <c r="AV3583" i="6"/>
  <c r="AV3584" i="6"/>
  <c r="AV3585" i="6"/>
  <c r="AV3586" i="6"/>
  <c r="AV3587" i="6"/>
  <c r="AV3588" i="6"/>
  <c r="AV3589" i="6"/>
  <c r="AV3590" i="6"/>
  <c r="AV3591" i="6"/>
  <c r="AV3592" i="6"/>
  <c r="AV3593" i="6"/>
  <c r="AV3594" i="6"/>
  <c r="AV3595" i="6"/>
  <c r="AV3596" i="6"/>
  <c r="AV3597" i="6"/>
  <c r="AV3598" i="6"/>
  <c r="AV3599" i="6"/>
  <c r="AV3600" i="6"/>
  <c r="AV3601" i="6"/>
  <c r="AV3602" i="6"/>
  <c r="AV3603" i="6"/>
  <c r="AV3604" i="6"/>
  <c r="AV3605" i="6"/>
  <c r="AV3606" i="6"/>
  <c r="AV3607" i="6"/>
  <c r="AV3608" i="6"/>
  <c r="AV3609" i="6"/>
  <c r="AV3610" i="6"/>
  <c r="AV3611" i="6"/>
  <c r="AV3612" i="6"/>
  <c r="AV3613" i="6"/>
  <c r="AV3614" i="6"/>
  <c r="AV3615" i="6"/>
  <c r="AV3616" i="6"/>
  <c r="AV3617" i="6"/>
  <c r="AV3618" i="6"/>
  <c r="AV3619" i="6"/>
  <c r="AV3620" i="6"/>
  <c r="AV3621" i="6"/>
  <c r="AV3622" i="6"/>
  <c r="AV3623" i="6"/>
  <c r="AV3624" i="6"/>
  <c r="AV3625" i="6"/>
  <c r="AV3626" i="6"/>
  <c r="AV3627" i="6"/>
  <c r="AV3628" i="6"/>
  <c r="AV3629" i="6"/>
  <c r="AV3630" i="6"/>
  <c r="AV3631" i="6"/>
  <c r="AV3632" i="6"/>
  <c r="AV3633" i="6"/>
  <c r="AV3634" i="6"/>
  <c r="AV3635" i="6"/>
  <c r="AV3636" i="6"/>
  <c r="AV3637" i="6"/>
  <c r="AV3638" i="6"/>
  <c r="AV3639" i="6"/>
  <c r="AV3640" i="6"/>
  <c r="AV3641" i="6"/>
  <c r="AV3642" i="6"/>
  <c r="AV3643" i="6"/>
  <c r="AV3644" i="6"/>
  <c r="AV3645" i="6"/>
  <c r="AV3646" i="6"/>
  <c r="AV3647" i="6"/>
  <c r="AV3648" i="6"/>
  <c r="AV3649" i="6"/>
  <c r="AV3650" i="6"/>
  <c r="AV3651" i="6"/>
  <c r="AV3652" i="6"/>
  <c r="AV3653" i="6"/>
  <c r="AV3654" i="6"/>
  <c r="AV3655" i="6"/>
  <c r="AV3656" i="6"/>
  <c r="AV3657" i="6"/>
  <c r="AV3658" i="6"/>
  <c r="AV3659" i="6"/>
  <c r="AV3660" i="6"/>
  <c r="AV3661" i="6"/>
  <c r="AV3662" i="6"/>
  <c r="AV3663" i="6"/>
  <c r="AV3664" i="6"/>
  <c r="AV3665" i="6"/>
  <c r="AV3666" i="6"/>
  <c r="AV3667" i="6"/>
  <c r="AV3668" i="6"/>
  <c r="AV3669" i="6"/>
  <c r="AV3670" i="6"/>
  <c r="AV3671" i="6"/>
  <c r="AV3672" i="6"/>
  <c r="AV3673" i="6"/>
  <c r="AV3674" i="6"/>
  <c r="AV3675" i="6"/>
  <c r="AV3676" i="6"/>
  <c r="AV3677" i="6"/>
  <c r="AV3678" i="6"/>
  <c r="AV3679" i="6"/>
  <c r="AV3680" i="6"/>
  <c r="AV3681" i="6"/>
  <c r="AV3682" i="6"/>
  <c r="AV3683" i="6"/>
  <c r="AV3684" i="6"/>
  <c r="AV3685" i="6"/>
  <c r="AV3686" i="6"/>
  <c r="AV3687" i="6"/>
  <c r="AV3688" i="6"/>
  <c r="AV3689" i="6"/>
  <c r="AV3690" i="6"/>
  <c r="AV3691" i="6"/>
  <c r="AV3692" i="6"/>
  <c r="AV3693" i="6"/>
  <c r="AV3694" i="6"/>
  <c r="AV3695" i="6"/>
  <c r="AV3696" i="6"/>
  <c r="AV3697" i="6"/>
  <c r="AV3698" i="6"/>
  <c r="AV3699" i="6"/>
  <c r="AV3700" i="6"/>
  <c r="AV3701" i="6"/>
  <c r="AV3702" i="6"/>
  <c r="AV3703" i="6"/>
  <c r="AV3704" i="6"/>
  <c r="AV3705" i="6"/>
  <c r="AV3706" i="6"/>
  <c r="AV3707" i="6"/>
  <c r="AV3708" i="6"/>
  <c r="AV3709" i="6"/>
  <c r="AV3710" i="6"/>
  <c r="AV3711" i="6"/>
  <c r="AV3712" i="6"/>
  <c r="AV3713" i="6"/>
  <c r="AV3714" i="6"/>
  <c r="AV3715" i="6"/>
  <c r="AV3716" i="6"/>
  <c r="AV3717" i="6"/>
  <c r="AV3718" i="6"/>
  <c r="AV3719" i="6"/>
  <c r="AV3720" i="6"/>
  <c r="AV3721" i="6"/>
  <c r="AV3722" i="6"/>
  <c r="AV3723" i="6"/>
  <c r="AV3724" i="6"/>
  <c r="AV3725" i="6"/>
  <c r="AV3726" i="6"/>
  <c r="AV3727" i="6"/>
  <c r="AV3728" i="6"/>
  <c r="AV3729" i="6"/>
  <c r="AV3730" i="6"/>
  <c r="AV3731" i="6"/>
  <c r="AV3732" i="6"/>
  <c r="AV3733" i="6"/>
  <c r="AV3734" i="6"/>
  <c r="AV3735" i="6"/>
  <c r="AV3736" i="6"/>
  <c r="AV3737" i="6"/>
  <c r="AV3738" i="6"/>
  <c r="AV3739" i="6"/>
  <c r="AV3740" i="6"/>
  <c r="AV3741" i="6"/>
  <c r="AV3742" i="6"/>
  <c r="AV3743" i="6"/>
  <c r="AV3744" i="6"/>
  <c r="AV3745" i="6"/>
  <c r="AV3746" i="6"/>
  <c r="AV3747" i="6"/>
  <c r="AV3748" i="6"/>
  <c r="AV3749" i="6"/>
  <c r="AV3750" i="6"/>
  <c r="AV3751" i="6"/>
  <c r="AV3752" i="6"/>
  <c r="AV3753" i="6"/>
  <c r="AV3754" i="6"/>
  <c r="AV3755" i="6"/>
  <c r="AV3756" i="6"/>
  <c r="AV3757" i="6"/>
  <c r="AV3758" i="6"/>
  <c r="AV3759" i="6"/>
  <c r="AV3760" i="6"/>
  <c r="AV3761" i="6"/>
  <c r="AV3762" i="6"/>
  <c r="AV3763" i="6"/>
  <c r="AV3764" i="6"/>
  <c r="AV3765" i="6"/>
  <c r="AV3766" i="6"/>
  <c r="AV3767" i="6"/>
  <c r="AV3768" i="6"/>
  <c r="AV3769" i="6"/>
  <c r="AV3770" i="6"/>
  <c r="AV3771" i="6"/>
  <c r="AV3772" i="6"/>
  <c r="AV3773" i="6"/>
  <c r="AV3774" i="6"/>
  <c r="AV3775" i="6"/>
  <c r="AV3776" i="6"/>
  <c r="AV3777" i="6"/>
  <c r="AV3778" i="6"/>
  <c r="AV3779" i="6"/>
  <c r="AV3780" i="6"/>
  <c r="AV3781" i="6"/>
  <c r="AV3782" i="6"/>
  <c r="AV3783" i="6"/>
  <c r="AV3784" i="6"/>
  <c r="AV3785" i="6"/>
  <c r="AV3786" i="6"/>
  <c r="AV3787" i="6"/>
  <c r="AV3788" i="6"/>
  <c r="AV3789" i="6"/>
  <c r="AV3790" i="6"/>
  <c r="AV3791" i="6"/>
  <c r="AV3792" i="6"/>
  <c r="AV3793" i="6"/>
  <c r="AV3794" i="6"/>
  <c r="AV3795" i="6"/>
  <c r="AV3796" i="6"/>
  <c r="AV3797" i="6"/>
  <c r="AV3798" i="6"/>
  <c r="AV3799" i="6"/>
  <c r="AV3800" i="6"/>
  <c r="AV3801" i="6"/>
  <c r="AV3802" i="6"/>
  <c r="AV3803" i="6"/>
  <c r="AV3804" i="6"/>
  <c r="AV3805" i="6"/>
  <c r="AV3806" i="6"/>
  <c r="AV3807" i="6"/>
  <c r="AV3808" i="6"/>
  <c r="AV3809" i="6"/>
  <c r="AV3810" i="6"/>
  <c r="AV3811" i="6"/>
  <c r="AV3812" i="6"/>
  <c r="AV3813" i="6"/>
  <c r="AV3814" i="6"/>
  <c r="AV3815" i="6"/>
  <c r="AV3816" i="6"/>
  <c r="AV3817" i="6"/>
  <c r="AV3818" i="6"/>
  <c r="AV3819" i="6"/>
  <c r="AV3820" i="6"/>
  <c r="AV3821" i="6"/>
  <c r="AV3822" i="6"/>
  <c r="AV3823" i="6"/>
  <c r="AV3824" i="6"/>
  <c r="AV3825" i="6"/>
  <c r="AV3826" i="6"/>
  <c r="AV3827" i="6"/>
  <c r="AV3828" i="6"/>
  <c r="AV3829" i="6"/>
  <c r="AV3830" i="6"/>
  <c r="AV3831" i="6"/>
  <c r="AV3832" i="6"/>
  <c r="AV3833" i="6"/>
  <c r="AV3834" i="6"/>
  <c r="AV3835" i="6"/>
  <c r="AV3836" i="6"/>
  <c r="AV3837" i="6"/>
  <c r="AV3838" i="6"/>
  <c r="AV3839" i="6"/>
  <c r="AV3840" i="6"/>
  <c r="AV3841" i="6"/>
  <c r="AV3842" i="6"/>
  <c r="AV3843" i="6"/>
  <c r="AV3844" i="6"/>
  <c r="AV3845" i="6"/>
  <c r="AV3846" i="6"/>
  <c r="AV3847" i="6"/>
  <c r="AV3848" i="6"/>
  <c r="AV3849" i="6"/>
  <c r="AV3850" i="6"/>
  <c r="AV3851" i="6"/>
  <c r="AV3852" i="6"/>
  <c r="AV3853" i="6"/>
  <c r="AV3854" i="6"/>
  <c r="AV3855" i="6"/>
  <c r="AV3856" i="6"/>
  <c r="AV3857" i="6"/>
  <c r="AV3858" i="6"/>
  <c r="AV3859" i="6"/>
  <c r="AV3860" i="6"/>
  <c r="AV3861" i="6"/>
  <c r="AV3862" i="6"/>
  <c r="AV3863" i="6"/>
  <c r="AV3864" i="6"/>
  <c r="AV3865" i="6"/>
  <c r="AV3866" i="6"/>
  <c r="AV3867" i="6"/>
  <c r="AV3868" i="6"/>
  <c r="AV3869" i="6"/>
  <c r="AV3870" i="6"/>
  <c r="AV3871" i="6"/>
  <c r="AV3872" i="6"/>
  <c r="AV3873" i="6"/>
  <c r="AV3874" i="6"/>
  <c r="AV3875" i="6"/>
  <c r="AV3876" i="6"/>
  <c r="AV3877" i="6"/>
  <c r="AV3878" i="6"/>
  <c r="AV3879" i="6"/>
  <c r="AV3880" i="6"/>
  <c r="AV3881" i="6"/>
  <c r="AV3882" i="6"/>
  <c r="AV3883" i="6"/>
  <c r="AV3884" i="6"/>
  <c r="AV3885" i="6"/>
  <c r="AV3886" i="6"/>
  <c r="AV3887" i="6"/>
  <c r="AV3888" i="6"/>
  <c r="AV3889" i="6"/>
  <c r="AV3890" i="6"/>
  <c r="AV3891" i="6"/>
  <c r="AV3892" i="6"/>
  <c r="AV3893" i="6"/>
  <c r="AV3894" i="6"/>
  <c r="AV3895" i="6"/>
  <c r="AV3896" i="6"/>
  <c r="AV3897" i="6"/>
  <c r="AV3898" i="6"/>
  <c r="AV3899" i="6"/>
  <c r="AV3900" i="6"/>
  <c r="AV3901" i="6"/>
  <c r="AV3902" i="6"/>
  <c r="AV3903" i="6"/>
  <c r="AV3904" i="6"/>
  <c r="AV3905" i="6"/>
  <c r="AV3906" i="6"/>
  <c r="AV3907" i="6"/>
  <c r="AV3908" i="6"/>
  <c r="AV3909" i="6"/>
  <c r="AV3910" i="6"/>
  <c r="AV3911" i="6"/>
  <c r="AV3912" i="6"/>
  <c r="AV3913" i="6"/>
  <c r="AV3914" i="6"/>
  <c r="AV3915" i="6"/>
  <c r="AV3916" i="6"/>
  <c r="AV3917" i="6"/>
  <c r="AV3918" i="6"/>
  <c r="AV3919" i="6"/>
  <c r="AV3920" i="6"/>
  <c r="AV3921" i="6"/>
  <c r="AV3922" i="6"/>
  <c r="AV3923" i="6"/>
  <c r="AV3924" i="6"/>
  <c r="AV3925" i="6"/>
  <c r="AV3926" i="6"/>
  <c r="AV3927" i="6"/>
  <c r="AV3928" i="6"/>
  <c r="AV3929" i="6"/>
  <c r="AV3930" i="6"/>
  <c r="AV3931" i="6"/>
  <c r="AV3932" i="6"/>
  <c r="AV3933" i="6"/>
  <c r="AV3934" i="6"/>
  <c r="AV3935" i="6"/>
  <c r="AV3936" i="6"/>
  <c r="AV3937" i="6"/>
  <c r="AV3938" i="6"/>
  <c r="AV3939" i="6"/>
  <c r="AV3940" i="6"/>
  <c r="AV3941" i="6"/>
  <c r="AV3942" i="6"/>
  <c r="AV3943" i="6"/>
  <c r="AV3944" i="6"/>
  <c r="AV3945" i="6"/>
  <c r="AV3946" i="6"/>
  <c r="AV3947" i="6"/>
  <c r="AV3948" i="6"/>
  <c r="AV3949" i="6"/>
  <c r="AV3950" i="6"/>
  <c r="AV3951" i="6"/>
  <c r="AV3952" i="6"/>
  <c r="AV3953" i="6"/>
  <c r="AV3954" i="6"/>
  <c r="AV3955" i="6"/>
  <c r="AV3956" i="6"/>
  <c r="AV3957" i="6"/>
  <c r="AV3958" i="6"/>
  <c r="AV3959" i="6"/>
  <c r="AV3960" i="6"/>
  <c r="AV3961" i="6"/>
  <c r="AV3962" i="6"/>
  <c r="AV3963" i="6"/>
  <c r="AV3964" i="6"/>
  <c r="AV3965" i="6"/>
  <c r="AV3966" i="6"/>
  <c r="AV3967" i="6"/>
  <c r="AV3968" i="6"/>
  <c r="AV3969" i="6"/>
  <c r="AV3970" i="6"/>
  <c r="AV3971" i="6"/>
  <c r="AV3972" i="6"/>
  <c r="AV3973" i="6"/>
  <c r="AV3974" i="6"/>
  <c r="AV3975" i="6"/>
  <c r="AV3976" i="6"/>
  <c r="AV3977" i="6"/>
  <c r="AV3978" i="6"/>
  <c r="AV3979" i="6"/>
  <c r="AV3980" i="6"/>
  <c r="AV3981" i="6"/>
  <c r="AV3982" i="6"/>
  <c r="AV3983" i="6"/>
  <c r="AV3984" i="6"/>
  <c r="AV3985" i="6"/>
  <c r="AV3986" i="6"/>
  <c r="AV3987" i="6"/>
  <c r="AV3988" i="6"/>
  <c r="AV3989" i="6"/>
  <c r="AV3990" i="6"/>
  <c r="AV3991" i="6"/>
  <c r="AV3992" i="6"/>
  <c r="AV3993" i="6"/>
  <c r="AV3994" i="6"/>
  <c r="AV3995" i="6"/>
  <c r="AV3996" i="6"/>
  <c r="AV3997" i="6"/>
  <c r="AV3998" i="6"/>
  <c r="AV3999" i="6"/>
  <c r="AV4000" i="6"/>
  <c r="AV4001" i="6"/>
  <c r="AV4002" i="6"/>
  <c r="AV4003" i="6"/>
  <c r="AV4004" i="6"/>
  <c r="AV4005" i="6"/>
  <c r="AV4006" i="6"/>
  <c r="AV4007" i="6"/>
  <c r="AV4008" i="6"/>
  <c r="AV4009" i="6"/>
  <c r="AV4010" i="6"/>
  <c r="AV4011" i="6"/>
  <c r="AV4012" i="6"/>
  <c r="AV4013" i="6"/>
  <c r="AV4014" i="6"/>
  <c r="AV4015" i="6"/>
  <c r="AV4016" i="6"/>
  <c r="AV4017" i="6"/>
  <c r="AV4018" i="6"/>
  <c r="AV4019" i="6"/>
  <c r="AV4020" i="6"/>
  <c r="AV4021" i="6"/>
  <c r="AV4022" i="6"/>
  <c r="AV4023" i="6"/>
  <c r="AV4024" i="6"/>
  <c r="AV4025" i="6"/>
  <c r="AV4026" i="6"/>
  <c r="AV4027" i="6"/>
  <c r="AV4028" i="6"/>
  <c r="AV4029" i="6"/>
  <c r="AV4030" i="6"/>
  <c r="AV4031" i="6"/>
  <c r="AV4032" i="6"/>
  <c r="AV4033" i="6"/>
  <c r="AV4034" i="6"/>
  <c r="AV4035" i="6"/>
  <c r="AV4036" i="6"/>
  <c r="AV4037" i="6"/>
  <c r="AV4038" i="6"/>
  <c r="AV4039" i="6"/>
  <c r="AV4040" i="6"/>
  <c r="AV4041" i="6"/>
  <c r="AV4042" i="6"/>
  <c r="AV4043" i="6"/>
  <c r="AV4044" i="6"/>
  <c r="AV4045" i="6"/>
  <c r="AV4046" i="6"/>
  <c r="AV4047" i="6"/>
  <c r="AV4048" i="6"/>
  <c r="AV4049" i="6"/>
  <c r="AV4050" i="6"/>
  <c r="AV4051" i="6"/>
  <c r="AV4052" i="6"/>
  <c r="AV4053" i="6"/>
  <c r="AV4054" i="6"/>
  <c r="AV4055" i="6"/>
  <c r="AV4056" i="6"/>
  <c r="AV4057" i="6"/>
  <c r="AV4058" i="6"/>
  <c r="AV4059" i="6"/>
  <c r="AV4060" i="6"/>
  <c r="AV4061" i="6"/>
  <c r="AV4062" i="6"/>
  <c r="AV4063" i="6"/>
  <c r="AV4064" i="6"/>
  <c r="AV4065" i="6"/>
  <c r="AV4066" i="6"/>
  <c r="AV4067" i="6"/>
  <c r="AV4068" i="6"/>
  <c r="AV4069" i="6"/>
  <c r="AV4070" i="6"/>
  <c r="AV4071" i="6"/>
  <c r="AV4072" i="6"/>
  <c r="AV4073" i="6"/>
  <c r="AV4074" i="6"/>
  <c r="AV4075" i="6"/>
  <c r="AV4076" i="6"/>
  <c r="AV4077" i="6"/>
  <c r="AV4078" i="6"/>
  <c r="AV4079" i="6"/>
  <c r="AV4080" i="6"/>
  <c r="AV4081" i="6"/>
  <c r="AV4082" i="6"/>
  <c r="AV4083" i="6"/>
  <c r="AV4084" i="6"/>
  <c r="AV4085" i="6"/>
  <c r="AV4086" i="6"/>
  <c r="AV4087" i="6"/>
  <c r="AV4088" i="6"/>
  <c r="AV4089" i="6"/>
  <c r="AV4090" i="6"/>
  <c r="AV4091" i="6"/>
  <c r="AV4092" i="6"/>
  <c r="AV4093" i="6"/>
  <c r="AV4094" i="6"/>
  <c r="AV4095" i="6"/>
  <c r="AV4096" i="6"/>
  <c r="AV4097" i="6"/>
  <c r="AV4098" i="6"/>
  <c r="AV4099" i="6"/>
  <c r="AV4100" i="6"/>
  <c r="AV4101" i="6"/>
  <c r="AV4102" i="6"/>
  <c r="AV4103" i="6"/>
  <c r="AV4104" i="6"/>
  <c r="AV4105" i="6"/>
  <c r="AV4106" i="6"/>
  <c r="AV4107" i="6"/>
  <c r="AV4108" i="6"/>
  <c r="AV4109" i="6"/>
  <c r="AV4110" i="6"/>
  <c r="AV4111" i="6"/>
  <c r="AV4112" i="6"/>
  <c r="AV4113" i="6"/>
  <c r="AV4114" i="6"/>
  <c r="AV4115" i="6"/>
  <c r="AV4116" i="6"/>
  <c r="AV4117" i="6"/>
  <c r="AV4118" i="6"/>
  <c r="AV4119" i="6"/>
  <c r="AV4120" i="6"/>
  <c r="AV4121" i="6"/>
  <c r="AV4122" i="6"/>
  <c r="AV4123" i="6"/>
  <c r="AV4124" i="6"/>
  <c r="AV4125" i="6"/>
  <c r="AV4126" i="6"/>
  <c r="AV4127" i="6"/>
  <c r="AV4128" i="6"/>
  <c r="AV4129" i="6"/>
  <c r="AV4130" i="6"/>
  <c r="AV4131" i="6"/>
  <c r="AV4132" i="6"/>
  <c r="AV4133" i="6"/>
  <c r="AV4134" i="6"/>
  <c r="AV4135" i="6"/>
  <c r="AV4136" i="6"/>
  <c r="AV4137" i="6"/>
  <c r="AV4138" i="6"/>
  <c r="AV4139" i="6"/>
  <c r="AV4140" i="6"/>
  <c r="AV4141" i="6"/>
  <c r="AV4142" i="6"/>
  <c r="AV4143" i="6"/>
  <c r="AV4144" i="6"/>
  <c r="AV4145" i="6"/>
  <c r="AV4146" i="6"/>
  <c r="AV4147" i="6"/>
  <c r="AV4148" i="6"/>
  <c r="AV4149" i="6"/>
  <c r="AV4150" i="6"/>
  <c r="AV4151" i="6"/>
  <c r="AV4152" i="6"/>
  <c r="AV4153" i="6"/>
  <c r="AV4154" i="6"/>
  <c r="AV4155" i="6"/>
  <c r="AV4156" i="6"/>
  <c r="AV4157" i="6"/>
  <c r="AV4158" i="6"/>
  <c r="AV4159" i="6"/>
  <c r="AV4160" i="6"/>
  <c r="AV4161" i="6"/>
  <c r="AV4162" i="6"/>
  <c r="AV4163" i="6"/>
  <c r="AV4164" i="6"/>
  <c r="AV4165" i="6"/>
  <c r="AV4166" i="6"/>
  <c r="AV4167" i="6"/>
  <c r="AV4168" i="6"/>
  <c r="AV4169" i="6"/>
  <c r="AV4170" i="6"/>
  <c r="AV4171" i="6"/>
  <c r="AV4172" i="6"/>
  <c r="AV4173" i="6"/>
  <c r="AV4174" i="6"/>
  <c r="AV4175" i="6"/>
  <c r="AV4176" i="6"/>
  <c r="AV4177" i="6"/>
  <c r="AV4178" i="6"/>
  <c r="AV4179" i="6"/>
  <c r="AV4180" i="6"/>
  <c r="AV4181" i="6"/>
  <c r="AV4182" i="6"/>
  <c r="AV4183" i="6"/>
  <c r="AV4184" i="6"/>
  <c r="AV4185" i="6"/>
  <c r="AV4186" i="6"/>
  <c r="AV4187" i="6"/>
  <c r="AV4188" i="6"/>
  <c r="AV4189" i="6"/>
  <c r="AV4190" i="6"/>
  <c r="AV4191" i="6"/>
  <c r="AV4192" i="6"/>
  <c r="AV4193" i="6"/>
  <c r="AV4194" i="6"/>
  <c r="AV4195" i="6"/>
  <c r="AV4196" i="6"/>
  <c r="AV4197" i="6"/>
  <c r="AV4198" i="6"/>
  <c r="AV4199" i="6"/>
  <c r="AV4200" i="6"/>
  <c r="AV4201" i="6"/>
  <c r="AV4202" i="6"/>
  <c r="AV4203" i="6"/>
  <c r="AV4204" i="6"/>
  <c r="AV4205" i="6"/>
  <c r="AV4206" i="6"/>
  <c r="AV4207" i="6"/>
  <c r="AV4208" i="6"/>
  <c r="AV4209" i="6"/>
  <c r="AV4210" i="6"/>
  <c r="AV4211" i="6"/>
  <c r="AV4212" i="6"/>
  <c r="AV4213" i="6"/>
  <c r="AV4214" i="6"/>
  <c r="AV4215" i="6"/>
  <c r="AV4216" i="6"/>
  <c r="AV4217" i="6"/>
  <c r="AV4218" i="6"/>
  <c r="AV4219" i="6"/>
  <c r="AV4220" i="6"/>
  <c r="AV4221" i="6"/>
  <c r="AV4222" i="6"/>
  <c r="AV4223" i="6"/>
  <c r="AV4224" i="6"/>
  <c r="AV4225" i="6"/>
  <c r="AV4226" i="6"/>
  <c r="AV4227" i="6"/>
  <c r="AV4228" i="6"/>
  <c r="AV4229" i="6"/>
  <c r="AV4230" i="6"/>
  <c r="AV4231" i="6"/>
  <c r="AV4232" i="6"/>
  <c r="AV4233" i="6"/>
  <c r="AV4234" i="6"/>
  <c r="AV4235" i="6"/>
  <c r="AV4236" i="6"/>
  <c r="AV4237" i="6"/>
  <c r="AV4238" i="6"/>
  <c r="AV4239" i="6"/>
  <c r="AV4240" i="6"/>
  <c r="AV4241" i="6"/>
  <c r="AV4242" i="6"/>
  <c r="AV4243" i="6"/>
  <c r="AV4244" i="6"/>
  <c r="AV4245" i="6"/>
  <c r="AV4246" i="6"/>
  <c r="AV4247" i="6"/>
  <c r="AV4248" i="6"/>
  <c r="AV4249" i="6"/>
  <c r="AV4250" i="6"/>
  <c r="AV4251" i="6"/>
  <c r="AV4252" i="6"/>
  <c r="AV4253" i="6"/>
  <c r="AV4254" i="6"/>
  <c r="AV4255" i="6"/>
  <c r="AV4256" i="6"/>
  <c r="AV4257" i="6"/>
  <c r="AV4258" i="6"/>
  <c r="AV4259" i="6"/>
  <c r="AV4260" i="6"/>
  <c r="AV4261" i="6"/>
  <c r="AV4262" i="6"/>
  <c r="AV4263" i="6"/>
  <c r="AV4264" i="6"/>
  <c r="AV4265" i="6"/>
  <c r="AV4266" i="6"/>
  <c r="AV4267" i="6"/>
  <c r="AV4268" i="6"/>
  <c r="AV4269" i="6"/>
  <c r="AV4270" i="6"/>
  <c r="AV4271" i="6"/>
  <c r="AV4272" i="6"/>
  <c r="AV4273" i="6"/>
  <c r="AV4274" i="6"/>
  <c r="AV4275" i="6"/>
  <c r="AV4276" i="6"/>
  <c r="AV4277" i="6"/>
  <c r="AV4278" i="6"/>
  <c r="AV4279" i="6"/>
  <c r="AV4280" i="6"/>
  <c r="AV4281" i="6"/>
  <c r="AV4282" i="6"/>
  <c r="AV4283" i="6"/>
  <c r="AV4284" i="6"/>
  <c r="AV4285" i="6"/>
  <c r="AV4286" i="6"/>
  <c r="AV4287" i="6"/>
  <c r="AV4288" i="6"/>
  <c r="AV4289" i="6"/>
  <c r="AV4290" i="6"/>
  <c r="AV4291" i="6"/>
  <c r="AV4292" i="6"/>
  <c r="AV4293" i="6"/>
  <c r="AV4294" i="6"/>
  <c r="AV4295" i="6"/>
  <c r="AV4296" i="6"/>
  <c r="AV4297" i="6"/>
  <c r="AV4298" i="6"/>
  <c r="AV4299" i="6"/>
  <c r="AV4300" i="6"/>
  <c r="AV4301" i="6"/>
  <c r="AV4302" i="6"/>
  <c r="AV4303" i="6"/>
  <c r="AV4304" i="6"/>
  <c r="AV4305" i="6"/>
  <c r="AV4306" i="6"/>
  <c r="AV4307" i="6"/>
  <c r="AV4308" i="6"/>
  <c r="AV4309" i="6"/>
  <c r="AV4310" i="6"/>
  <c r="AV4311" i="6"/>
  <c r="AV4312" i="6"/>
  <c r="AV4313" i="6"/>
  <c r="AV4314" i="6"/>
  <c r="AV4315" i="6"/>
  <c r="AV4316" i="6"/>
  <c r="AV4317" i="6"/>
  <c r="AV4318" i="6"/>
  <c r="AV4319" i="6"/>
  <c r="AV4320" i="6"/>
  <c r="AV4321" i="6"/>
  <c r="AV4322" i="6"/>
  <c r="AV4323" i="6"/>
  <c r="AV4324" i="6"/>
  <c r="AV4325" i="6"/>
  <c r="AV4326" i="6"/>
  <c r="AV4327" i="6"/>
  <c r="AV4328" i="6"/>
  <c r="AV4329" i="6"/>
  <c r="AV4330" i="6"/>
  <c r="AV4331" i="6"/>
  <c r="AV4332" i="6"/>
  <c r="AV4333" i="6"/>
  <c r="AV4334" i="6"/>
  <c r="AV4335" i="6"/>
  <c r="AV4336" i="6"/>
  <c r="AV4337" i="6"/>
  <c r="AV4338" i="6"/>
  <c r="AV4339" i="6"/>
  <c r="AV4340" i="6"/>
  <c r="AV4341" i="6"/>
  <c r="AV4342" i="6"/>
  <c r="AV4343" i="6"/>
  <c r="AV4344" i="6"/>
  <c r="AV4345" i="6"/>
  <c r="AV4346" i="6"/>
  <c r="AV4347" i="6"/>
  <c r="AV4348" i="6"/>
  <c r="AV4349" i="6"/>
  <c r="AV4350" i="6"/>
  <c r="AV4351" i="6"/>
  <c r="AV4352" i="6"/>
  <c r="AV4353" i="6"/>
  <c r="AV4354" i="6"/>
  <c r="AV4355" i="6"/>
  <c r="AV4356" i="6"/>
  <c r="AV4357" i="6"/>
  <c r="AV4358" i="6"/>
  <c r="AV4359" i="6"/>
  <c r="AV4360" i="6"/>
  <c r="AV4361" i="6"/>
  <c r="AV4362" i="6"/>
  <c r="AV4363" i="6"/>
  <c r="AV4364" i="6"/>
  <c r="AV4365" i="6"/>
  <c r="AV4366" i="6"/>
  <c r="AV4367" i="6"/>
  <c r="AV4368" i="6"/>
  <c r="AV4369" i="6"/>
  <c r="AV4370" i="6"/>
  <c r="AV4371" i="6"/>
  <c r="AV4372" i="6"/>
  <c r="AV4373" i="6"/>
  <c r="AV4374" i="6"/>
  <c r="AV4375" i="6"/>
  <c r="AV4376" i="6"/>
  <c r="AV4377" i="6"/>
  <c r="AV4378" i="6"/>
  <c r="AV4379" i="6"/>
  <c r="AV4380" i="6"/>
  <c r="AV4381" i="6"/>
  <c r="AV4382" i="6"/>
  <c r="AV4383" i="6"/>
  <c r="AV4384" i="6"/>
  <c r="AV4385" i="6"/>
  <c r="AV4386" i="6"/>
  <c r="AV4387" i="6"/>
  <c r="AV4388" i="6"/>
  <c r="AV4389" i="6"/>
  <c r="AV4390" i="6"/>
  <c r="AV4391" i="6"/>
  <c r="AV4392" i="6"/>
  <c r="AV4393" i="6"/>
  <c r="AV4394" i="6"/>
  <c r="AV4395" i="6"/>
  <c r="AV4396" i="6"/>
  <c r="AV4397" i="6"/>
  <c r="AV4398" i="6"/>
  <c r="AV4399" i="6"/>
  <c r="AV4400" i="6"/>
  <c r="AV4401" i="6"/>
  <c r="AV4402" i="6"/>
  <c r="AV4403" i="6"/>
  <c r="AV4404" i="6"/>
  <c r="AV4405" i="6"/>
  <c r="AV4406" i="6"/>
  <c r="AV4407" i="6"/>
  <c r="AV4408" i="6"/>
  <c r="AV4409" i="6"/>
  <c r="AV4410" i="6"/>
  <c r="AV4411" i="6"/>
  <c r="AV4412" i="6"/>
  <c r="AV4413" i="6"/>
  <c r="AV4414" i="6"/>
  <c r="AV4415" i="6"/>
  <c r="AV4416" i="6"/>
  <c r="AV4417" i="6"/>
  <c r="AV4418" i="6"/>
  <c r="AV4419" i="6"/>
  <c r="AV4420" i="6"/>
  <c r="AV4421" i="6"/>
  <c r="AV4422" i="6"/>
  <c r="AV4423" i="6"/>
  <c r="AV4424" i="6"/>
  <c r="AV4425" i="6"/>
  <c r="AV4426" i="6"/>
  <c r="AV4427" i="6"/>
  <c r="AV4428" i="6"/>
  <c r="AV4429" i="6"/>
  <c r="AV4430" i="6"/>
  <c r="AV4431" i="6"/>
  <c r="AV4432" i="6"/>
  <c r="AV4433" i="6"/>
  <c r="AV4434" i="6"/>
  <c r="AV4435" i="6"/>
  <c r="AV4436" i="6"/>
  <c r="AV4437" i="6"/>
  <c r="AV4438" i="6"/>
  <c r="AV4439" i="6"/>
  <c r="AV4440" i="6"/>
  <c r="AV4441" i="6"/>
  <c r="AV4442" i="6"/>
  <c r="AV4443" i="6"/>
  <c r="AV4444" i="6"/>
  <c r="AV4445" i="6"/>
  <c r="AV4446" i="6"/>
  <c r="AV4447" i="6"/>
  <c r="AV4448" i="6"/>
  <c r="AV4449" i="6"/>
  <c r="AV4450" i="6"/>
  <c r="AV4451" i="6"/>
  <c r="AV4452" i="6"/>
  <c r="AV4453" i="6"/>
  <c r="AV4454" i="6"/>
  <c r="AV4455" i="6"/>
  <c r="AV4456" i="6"/>
  <c r="AV4457" i="6"/>
  <c r="AV4458" i="6"/>
  <c r="AV4459" i="6"/>
  <c r="AV4460" i="6"/>
  <c r="AV4461" i="6"/>
  <c r="AV4462" i="6"/>
  <c r="AV4463" i="6"/>
  <c r="AV4464" i="6"/>
  <c r="AV4465" i="6"/>
  <c r="AV4466" i="6"/>
  <c r="AV4467" i="6"/>
  <c r="AV4468" i="6"/>
  <c r="AV4469" i="6"/>
  <c r="AV4470" i="6"/>
  <c r="AV4471" i="6"/>
  <c r="AV4472" i="6"/>
  <c r="AV4473" i="6"/>
  <c r="AV4474" i="6"/>
  <c r="AV4475" i="6"/>
  <c r="AV4476" i="6"/>
  <c r="AV4477" i="6"/>
  <c r="AV4478" i="6"/>
  <c r="AV4479" i="6"/>
  <c r="AV4480" i="6"/>
  <c r="AV4481" i="6"/>
  <c r="AV4482" i="6"/>
  <c r="AV4483" i="6"/>
  <c r="AV4484" i="6"/>
  <c r="AV4485" i="6"/>
  <c r="AV4486" i="6"/>
  <c r="AV4487" i="6"/>
  <c r="AV4488" i="6"/>
  <c r="AV4489" i="6"/>
  <c r="AV4490" i="6"/>
  <c r="AV4491" i="6"/>
  <c r="AV4492" i="6"/>
  <c r="AV4493" i="6"/>
  <c r="AV4494" i="6"/>
  <c r="AV4495" i="6"/>
  <c r="AV4496" i="6"/>
  <c r="AV4497" i="6"/>
  <c r="AV4498" i="6"/>
  <c r="AV4499" i="6"/>
  <c r="AV4500" i="6"/>
  <c r="AV4501" i="6"/>
  <c r="AV4502" i="6"/>
  <c r="AV4503" i="6"/>
  <c r="AV4504" i="6"/>
  <c r="AV4505" i="6"/>
  <c r="AV4506" i="6"/>
  <c r="AV4507" i="6"/>
  <c r="AV4508" i="6"/>
  <c r="AV4509" i="6"/>
  <c r="AV4510" i="6"/>
  <c r="AV4511" i="6"/>
  <c r="AV4512" i="6"/>
  <c r="AV4513" i="6"/>
  <c r="AV4514" i="6"/>
  <c r="AV4515" i="6"/>
  <c r="AV4516" i="6"/>
  <c r="AV4517" i="6"/>
  <c r="AV4518" i="6"/>
  <c r="AV4519" i="6"/>
  <c r="AV4520" i="6"/>
  <c r="AV4521" i="6"/>
  <c r="AV4522" i="6"/>
  <c r="AV4523" i="6"/>
  <c r="AV4524" i="6"/>
  <c r="AV4525" i="6"/>
  <c r="AV4526" i="6"/>
  <c r="AV4527" i="6"/>
  <c r="AV4528" i="6"/>
  <c r="AV4529" i="6"/>
  <c r="AV4530" i="6"/>
  <c r="AV4531" i="6"/>
  <c r="AV4532" i="6"/>
  <c r="AV4533" i="6"/>
  <c r="AV4534" i="6"/>
  <c r="AV4535" i="6"/>
  <c r="AV4536" i="6"/>
  <c r="AV4537" i="6"/>
  <c r="AV4538" i="6"/>
  <c r="AV4539" i="6"/>
  <c r="AV4540" i="6"/>
  <c r="AV4541" i="6"/>
  <c r="AV4542" i="6"/>
  <c r="AV4543" i="6"/>
  <c r="AV4544" i="6"/>
  <c r="AV4545" i="6"/>
  <c r="AV4546" i="6"/>
  <c r="AV4547" i="6"/>
  <c r="AV4548" i="6"/>
  <c r="AV4549" i="6"/>
  <c r="AV4550" i="6"/>
  <c r="AV4551" i="6"/>
  <c r="AV4552" i="6"/>
  <c r="AV4553" i="6"/>
  <c r="AV4554" i="6"/>
  <c r="AV4555" i="6"/>
  <c r="AV4556" i="6"/>
  <c r="AV4557" i="6"/>
  <c r="AV4558" i="6"/>
  <c r="AV4559" i="6"/>
  <c r="AV4560" i="6"/>
  <c r="AV4561" i="6"/>
  <c r="AV4562" i="6"/>
  <c r="AV4563" i="6"/>
  <c r="AV4564" i="6"/>
  <c r="AV4565" i="6"/>
  <c r="AV4566" i="6"/>
  <c r="AV4567" i="6"/>
  <c r="AV4568" i="6"/>
  <c r="AV4569" i="6"/>
  <c r="AV4570" i="6"/>
  <c r="AV4571" i="6"/>
  <c r="AV4572" i="6"/>
  <c r="AV4573" i="6"/>
  <c r="AV4574" i="6"/>
  <c r="AV4575" i="6"/>
  <c r="AV4576" i="6"/>
  <c r="AV4577" i="6"/>
  <c r="AV4578" i="6"/>
  <c r="AV4579" i="6"/>
  <c r="AV4580" i="6"/>
  <c r="AV4581" i="6"/>
  <c r="AV4582" i="6"/>
  <c r="AV4583" i="6"/>
  <c r="AV4584" i="6"/>
  <c r="AV4585" i="6"/>
  <c r="AV4586" i="6"/>
  <c r="AV4587" i="6"/>
  <c r="AV4588" i="6"/>
  <c r="AV4589" i="6"/>
  <c r="AV4590" i="6"/>
  <c r="AV4591" i="6"/>
  <c r="AV4592" i="6"/>
  <c r="AV4593" i="6"/>
  <c r="AV4594" i="6"/>
  <c r="AV4595" i="6"/>
  <c r="AV4596" i="6"/>
  <c r="AV4597" i="6"/>
  <c r="AV4598" i="6"/>
  <c r="AV4599" i="6"/>
  <c r="AV4600" i="6"/>
  <c r="AV4601" i="6"/>
  <c r="AV4602" i="6"/>
  <c r="AV4603" i="6"/>
  <c r="AV4604" i="6"/>
  <c r="AV4605" i="6"/>
  <c r="AV4606" i="6"/>
  <c r="AV4607" i="6"/>
  <c r="AV4608" i="6"/>
  <c r="AV4609" i="6"/>
  <c r="AV4610" i="6"/>
  <c r="AV4611" i="6"/>
  <c r="AV4612" i="6"/>
  <c r="AV4613" i="6"/>
  <c r="AV4614" i="6"/>
  <c r="AV4615" i="6"/>
  <c r="AV4616" i="6"/>
  <c r="AV4617" i="6"/>
  <c r="AV4618" i="6"/>
  <c r="AV4619" i="6"/>
  <c r="AV4620" i="6"/>
  <c r="AV4621" i="6"/>
  <c r="AV4622" i="6"/>
  <c r="AV4623" i="6"/>
  <c r="AV4624" i="6"/>
  <c r="AV4625" i="6"/>
  <c r="AV4626" i="6"/>
  <c r="AV4627" i="6"/>
  <c r="AV4628" i="6"/>
  <c r="AV4629" i="6"/>
  <c r="AV4630" i="6"/>
  <c r="AV4631" i="6"/>
  <c r="AV4632" i="6"/>
  <c r="AV4633" i="6"/>
  <c r="AV4634" i="6"/>
  <c r="AV4635" i="6"/>
  <c r="AV4636" i="6"/>
  <c r="AV4637" i="6"/>
  <c r="AV4638" i="6"/>
  <c r="AV4639" i="6"/>
  <c r="AV4640" i="6"/>
  <c r="AV4641" i="6"/>
  <c r="AV4642" i="6"/>
  <c r="AV4643" i="6"/>
  <c r="AV4644" i="6"/>
  <c r="AV4645" i="6"/>
  <c r="AV4646" i="6"/>
  <c r="AV4647" i="6"/>
  <c r="AV4648" i="6"/>
  <c r="AV4649" i="6"/>
  <c r="AV4650" i="6"/>
  <c r="AV4651" i="6"/>
  <c r="AV4652" i="6"/>
  <c r="AV4653" i="6"/>
  <c r="AV4654" i="6"/>
  <c r="AV4655" i="6"/>
  <c r="AV4656" i="6"/>
  <c r="AV4657" i="6"/>
  <c r="AV4658" i="6"/>
  <c r="AV4659" i="6"/>
  <c r="AV4660" i="6"/>
  <c r="AV4661" i="6"/>
  <c r="AV4662" i="6"/>
  <c r="AV4663" i="6"/>
  <c r="AV4664" i="6"/>
  <c r="AV4665" i="6"/>
  <c r="AV4666" i="6"/>
  <c r="AV4667" i="6"/>
  <c r="AV4668" i="6"/>
  <c r="AV4669" i="6"/>
  <c r="AV4670" i="6"/>
  <c r="AV4671" i="6"/>
  <c r="AV4672" i="6"/>
  <c r="AV4673" i="6"/>
  <c r="AV4674" i="6"/>
  <c r="AV4675" i="6"/>
  <c r="AV4676" i="6"/>
  <c r="AV4677" i="6"/>
  <c r="AV4678" i="6"/>
  <c r="AV4679" i="6"/>
  <c r="AV4680" i="6"/>
  <c r="AV4681" i="6"/>
  <c r="AV4682" i="6"/>
  <c r="AV4683" i="6"/>
  <c r="AV4684" i="6"/>
  <c r="AV4685" i="6"/>
  <c r="AV4686" i="6"/>
  <c r="AV4687" i="6"/>
  <c r="AV4688" i="6"/>
  <c r="AV4689" i="6"/>
  <c r="AV4690" i="6"/>
  <c r="AV4691" i="6"/>
  <c r="AV4692" i="6"/>
  <c r="AV4693" i="6"/>
  <c r="AV4694" i="6"/>
  <c r="AV4695" i="6"/>
  <c r="AV4696" i="6"/>
  <c r="AV4697" i="6"/>
  <c r="AV4698" i="6"/>
  <c r="AV4699" i="6"/>
  <c r="AV4700" i="6"/>
  <c r="AV4701" i="6"/>
  <c r="AV4702" i="6"/>
  <c r="AV4703" i="6"/>
  <c r="AV4704" i="6"/>
  <c r="AV4705" i="6"/>
  <c r="AV4706" i="6"/>
  <c r="AV4707" i="6"/>
  <c r="AV4708" i="6"/>
  <c r="AV4709" i="6"/>
  <c r="AV4710" i="6"/>
  <c r="AV4711" i="6"/>
  <c r="AV4712" i="6"/>
  <c r="AV4713" i="6"/>
  <c r="AV4714" i="6"/>
  <c r="AV4715" i="6"/>
  <c r="AV4716" i="6"/>
  <c r="AV4717" i="6"/>
  <c r="AV4718" i="6"/>
  <c r="AV4719" i="6"/>
  <c r="AV4720" i="6"/>
  <c r="AV4721" i="6"/>
  <c r="AV4722" i="6"/>
  <c r="AV4723" i="6"/>
  <c r="AV4724" i="6"/>
  <c r="AV4725" i="6"/>
  <c r="AV4726" i="6"/>
  <c r="AV4727" i="6"/>
  <c r="AV4728" i="6"/>
  <c r="AV4729" i="6"/>
  <c r="AV4730" i="6"/>
  <c r="AV4731" i="6"/>
  <c r="AV4732" i="6"/>
  <c r="AV4733" i="6"/>
  <c r="AV4734" i="6"/>
  <c r="AV4735" i="6"/>
  <c r="AV4736" i="6"/>
  <c r="AV4737" i="6"/>
  <c r="AV4738" i="6"/>
  <c r="AV4739" i="6"/>
  <c r="AV4740" i="6"/>
  <c r="AV4741" i="6"/>
  <c r="AV4742" i="6"/>
  <c r="AV4743" i="6"/>
  <c r="AV4744" i="6"/>
  <c r="AV4745" i="6"/>
  <c r="AV4746" i="6"/>
  <c r="AV4747" i="6"/>
  <c r="AV4748" i="6"/>
  <c r="AV4749" i="6"/>
  <c r="AV4750" i="6"/>
  <c r="AV4751" i="6"/>
  <c r="AV4752" i="6"/>
  <c r="AV4753" i="6"/>
  <c r="AV4754" i="6"/>
  <c r="AV4755" i="6"/>
  <c r="AV4756" i="6"/>
  <c r="AV4757" i="6"/>
  <c r="AV4758" i="6"/>
  <c r="AV4759" i="6"/>
  <c r="AV4760" i="6"/>
  <c r="AV4761" i="6"/>
  <c r="AV4762" i="6"/>
  <c r="AV4763" i="6"/>
  <c r="AV4764" i="6"/>
  <c r="AV4765" i="6"/>
  <c r="AV4766" i="6"/>
  <c r="AV4767" i="6"/>
  <c r="AV4768" i="6"/>
  <c r="AV4769" i="6"/>
  <c r="AV4770" i="6"/>
  <c r="AV4771" i="6"/>
  <c r="AV4772" i="6"/>
  <c r="AV4773" i="6"/>
  <c r="AV4774" i="6"/>
  <c r="AV4775" i="6"/>
  <c r="AV4776" i="6"/>
  <c r="AV4777" i="6"/>
  <c r="AV4778" i="6"/>
  <c r="AV4779" i="6"/>
  <c r="AV4780" i="6"/>
  <c r="AV4781" i="6"/>
  <c r="AV4782" i="6"/>
  <c r="AV4783" i="6"/>
  <c r="AV4784" i="6"/>
  <c r="AV4785" i="6"/>
  <c r="AV4786" i="6"/>
  <c r="AV4787" i="6"/>
  <c r="AV4788" i="6"/>
  <c r="AV4789" i="6"/>
  <c r="AV4790" i="6"/>
  <c r="AV4791" i="6"/>
  <c r="AV4792" i="6"/>
  <c r="AV4793" i="6"/>
  <c r="AV4794" i="6"/>
  <c r="AV4795" i="6"/>
  <c r="AV4796" i="6"/>
  <c r="AV4797" i="6"/>
  <c r="AV4798" i="6"/>
  <c r="AV4799" i="6"/>
  <c r="AV4800" i="6"/>
  <c r="AV4801" i="6"/>
  <c r="AV4802" i="6"/>
  <c r="AV4803" i="6"/>
  <c r="AV4804" i="6"/>
  <c r="AV4805" i="6"/>
  <c r="AV4806" i="6"/>
  <c r="AV4807" i="6"/>
  <c r="AV4808" i="6"/>
  <c r="AV4809" i="6"/>
  <c r="AV4810" i="6"/>
  <c r="AV4811" i="6"/>
  <c r="AV4812" i="6"/>
  <c r="AV4813" i="6"/>
  <c r="AV4814" i="6"/>
  <c r="AV4815" i="6"/>
  <c r="AV4816" i="6"/>
  <c r="AV4817" i="6"/>
  <c r="AV4818" i="6"/>
  <c r="AV4819" i="6"/>
  <c r="AV4820" i="6"/>
  <c r="AV4821" i="6"/>
  <c r="AV4822" i="6"/>
  <c r="AV4823" i="6"/>
  <c r="AV4824" i="6"/>
  <c r="AV4825" i="6"/>
  <c r="AV4826" i="6"/>
  <c r="AV4827" i="6"/>
  <c r="AV4828" i="6"/>
  <c r="AV4829" i="6"/>
  <c r="AV4830" i="6"/>
  <c r="AV4831" i="6"/>
  <c r="AV4832" i="6"/>
  <c r="AV4833" i="6"/>
  <c r="AV4834" i="6"/>
  <c r="AV4835" i="6"/>
  <c r="AV4836" i="6"/>
  <c r="AV4837" i="6"/>
  <c r="AV4838" i="6"/>
  <c r="AV4839" i="6"/>
  <c r="AV4840" i="6"/>
  <c r="AV4841" i="6"/>
  <c r="AV4842" i="6"/>
  <c r="AV4843" i="6"/>
  <c r="AV4844" i="6"/>
  <c r="AV4845" i="6"/>
  <c r="AV4846" i="6"/>
  <c r="AV4847" i="6"/>
  <c r="AV4848" i="6"/>
  <c r="AV4849" i="6"/>
  <c r="AV4850" i="6"/>
  <c r="AV4851" i="6"/>
  <c r="AV4852" i="6"/>
  <c r="AV4853" i="6"/>
  <c r="AV4854" i="6"/>
  <c r="AV4855" i="6"/>
  <c r="AV4856" i="6"/>
  <c r="AV4857" i="6"/>
  <c r="AV4858" i="6"/>
  <c r="AV4859" i="6"/>
  <c r="AV4860" i="6"/>
  <c r="AV4861" i="6"/>
  <c r="AV4862" i="6"/>
  <c r="AV4863" i="6"/>
  <c r="AV4864" i="6"/>
  <c r="AV4865" i="6"/>
  <c r="AV4866" i="6"/>
  <c r="AV4867" i="6"/>
  <c r="AV4868" i="6"/>
  <c r="AV4869" i="6"/>
  <c r="AV4870" i="6"/>
  <c r="AV4871" i="6"/>
  <c r="AV4872" i="6"/>
  <c r="AV4873" i="6"/>
  <c r="AV4874" i="6"/>
  <c r="AV4875" i="6"/>
  <c r="AV4876" i="6"/>
  <c r="AV4877" i="6"/>
  <c r="AV4878" i="6"/>
  <c r="AV4879" i="6"/>
  <c r="AV4880" i="6"/>
  <c r="AV4881" i="6"/>
  <c r="AV4882" i="6"/>
  <c r="AV4883" i="6"/>
  <c r="AV4884" i="6"/>
  <c r="AV4885" i="6"/>
  <c r="AV4886" i="6"/>
  <c r="AV4887" i="6"/>
  <c r="AV4888" i="6"/>
  <c r="AV4889" i="6"/>
  <c r="AV4890" i="6"/>
  <c r="AV4891" i="6"/>
  <c r="AV4892" i="6"/>
  <c r="AV4893" i="6"/>
  <c r="AV4894" i="6"/>
  <c r="AV4895" i="6"/>
  <c r="AV4896" i="6"/>
  <c r="AV4897" i="6"/>
  <c r="AV4898" i="6"/>
  <c r="AV4899" i="6"/>
  <c r="AV4900" i="6"/>
  <c r="AV4901" i="6"/>
  <c r="AV4902" i="6"/>
  <c r="AV4903" i="6"/>
  <c r="AV4904" i="6"/>
  <c r="AV4905" i="6"/>
  <c r="AV4906" i="6"/>
  <c r="AV4907" i="6"/>
  <c r="AV4908" i="6"/>
  <c r="AV4909" i="6"/>
  <c r="AV4910" i="6"/>
  <c r="AV4911" i="6"/>
  <c r="AV4912" i="6"/>
  <c r="AV4913" i="6"/>
  <c r="AV4914" i="6"/>
  <c r="AV4915" i="6"/>
  <c r="AV4916" i="6"/>
  <c r="AV4917" i="6"/>
  <c r="AV4918" i="6"/>
  <c r="AV4919" i="6"/>
  <c r="AV4920" i="6"/>
  <c r="AV4921" i="6"/>
  <c r="AV4922" i="6"/>
  <c r="AV4923" i="6"/>
  <c r="AV4924" i="6"/>
  <c r="AV4925" i="6"/>
  <c r="AV4926" i="6"/>
  <c r="AV4927" i="6"/>
  <c r="AV4928" i="6"/>
  <c r="AV4929" i="6"/>
  <c r="AV4930" i="6"/>
  <c r="AV4931" i="6"/>
  <c r="AV4932" i="6"/>
  <c r="AV4933" i="6"/>
  <c r="AV4934" i="6"/>
  <c r="AV4935" i="6"/>
  <c r="AV4936" i="6"/>
  <c r="AV4937" i="6"/>
  <c r="AV4938" i="6"/>
  <c r="AV4939" i="6"/>
  <c r="AV4940" i="6"/>
  <c r="AV4941" i="6"/>
  <c r="AV4942" i="6"/>
  <c r="AV4943" i="6"/>
  <c r="AV4944" i="6"/>
  <c r="AV4945" i="6"/>
  <c r="AV4946" i="6"/>
  <c r="AV4947" i="6"/>
  <c r="AV4948" i="6"/>
  <c r="AV4949" i="6"/>
  <c r="AV4950" i="6"/>
  <c r="AV4951" i="6"/>
  <c r="AV4952" i="6"/>
  <c r="AV4953" i="6"/>
  <c r="AV4954" i="6"/>
  <c r="AV4955" i="6"/>
  <c r="AV4956" i="6"/>
  <c r="AV4957" i="6"/>
  <c r="AV4958" i="6"/>
  <c r="AV4959" i="6"/>
  <c r="AV4960" i="6"/>
  <c r="AV4961" i="6"/>
  <c r="AV4962" i="6"/>
  <c r="AV4963" i="6"/>
  <c r="AV4964" i="6"/>
  <c r="AV4965" i="6"/>
  <c r="AV4966" i="6"/>
  <c r="AV4967" i="6"/>
  <c r="AV4968" i="6"/>
  <c r="AV4969" i="6"/>
  <c r="AV4970" i="6"/>
  <c r="AV4971" i="6"/>
  <c r="AV4972" i="6"/>
  <c r="AV4973" i="6"/>
  <c r="AV4974" i="6"/>
  <c r="AV4975" i="6"/>
  <c r="AV4976" i="6"/>
  <c r="AV4977" i="6"/>
  <c r="AV4978" i="6"/>
  <c r="AV4979" i="6"/>
  <c r="AV4980" i="6"/>
  <c r="AV4981" i="6"/>
  <c r="AV4982" i="6"/>
  <c r="AV4983" i="6"/>
  <c r="AV4984" i="6"/>
  <c r="AV4985" i="6"/>
  <c r="AV4986" i="6"/>
  <c r="AV4987" i="6"/>
  <c r="AV4988" i="6"/>
  <c r="AV4989" i="6"/>
  <c r="AV4990" i="6"/>
  <c r="AV4991" i="6"/>
  <c r="AV4992" i="6"/>
  <c r="AV4993" i="6"/>
  <c r="AV4994" i="6"/>
  <c r="AV4995" i="6"/>
  <c r="AV4996" i="6"/>
  <c r="AV4997" i="6"/>
  <c r="AV4998" i="6"/>
  <c r="AV4999" i="6"/>
  <c r="AV5000" i="6"/>
  <c r="AV3" i="6"/>
  <c r="AU4" i="6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U173" i="6"/>
  <c r="AU174" i="6"/>
  <c r="AU175" i="6"/>
  <c r="AU176" i="6"/>
  <c r="AU177" i="6"/>
  <c r="AU178" i="6"/>
  <c r="AU179" i="6"/>
  <c r="AU180" i="6"/>
  <c r="AU181" i="6"/>
  <c r="AU182" i="6"/>
  <c r="AU183" i="6"/>
  <c r="AU184" i="6"/>
  <c r="AU185" i="6"/>
  <c r="AU186" i="6"/>
  <c r="AU187" i="6"/>
  <c r="AU188" i="6"/>
  <c r="AU189" i="6"/>
  <c r="AU190" i="6"/>
  <c r="AU191" i="6"/>
  <c r="AU192" i="6"/>
  <c r="AU193" i="6"/>
  <c r="AU194" i="6"/>
  <c r="AU195" i="6"/>
  <c r="AU196" i="6"/>
  <c r="AU197" i="6"/>
  <c r="AU198" i="6"/>
  <c r="AU199" i="6"/>
  <c r="AU200" i="6"/>
  <c r="AU201" i="6"/>
  <c r="AU202" i="6"/>
  <c r="AU203" i="6"/>
  <c r="AU204" i="6"/>
  <c r="AU205" i="6"/>
  <c r="AU206" i="6"/>
  <c r="AU207" i="6"/>
  <c r="AU208" i="6"/>
  <c r="AU209" i="6"/>
  <c r="AU210" i="6"/>
  <c r="AU211" i="6"/>
  <c r="AU212" i="6"/>
  <c r="AU213" i="6"/>
  <c r="AU214" i="6"/>
  <c r="AU215" i="6"/>
  <c r="AU216" i="6"/>
  <c r="AU217" i="6"/>
  <c r="AU218" i="6"/>
  <c r="AU219" i="6"/>
  <c r="AU220" i="6"/>
  <c r="AU221" i="6"/>
  <c r="AU222" i="6"/>
  <c r="AU223" i="6"/>
  <c r="AU224" i="6"/>
  <c r="AU225" i="6"/>
  <c r="AU226" i="6"/>
  <c r="AU227" i="6"/>
  <c r="AU228" i="6"/>
  <c r="AU229" i="6"/>
  <c r="AU230" i="6"/>
  <c r="AU231" i="6"/>
  <c r="AU232" i="6"/>
  <c r="AU233" i="6"/>
  <c r="AU234" i="6"/>
  <c r="AU235" i="6"/>
  <c r="AU236" i="6"/>
  <c r="AU237" i="6"/>
  <c r="AU238" i="6"/>
  <c r="AU239" i="6"/>
  <c r="AU240" i="6"/>
  <c r="AU241" i="6"/>
  <c r="AU242" i="6"/>
  <c r="AU243" i="6"/>
  <c r="AU244" i="6"/>
  <c r="AU245" i="6"/>
  <c r="AU246" i="6"/>
  <c r="AU247" i="6"/>
  <c r="AU248" i="6"/>
  <c r="AU249" i="6"/>
  <c r="AU250" i="6"/>
  <c r="AU251" i="6"/>
  <c r="AU252" i="6"/>
  <c r="AU253" i="6"/>
  <c r="AU254" i="6"/>
  <c r="AU255" i="6"/>
  <c r="AU256" i="6"/>
  <c r="AU257" i="6"/>
  <c r="AU258" i="6"/>
  <c r="AU259" i="6"/>
  <c r="AU260" i="6"/>
  <c r="AU261" i="6"/>
  <c r="AU262" i="6"/>
  <c r="AU263" i="6"/>
  <c r="AU264" i="6"/>
  <c r="AU265" i="6"/>
  <c r="AU266" i="6"/>
  <c r="AU267" i="6"/>
  <c r="AU268" i="6"/>
  <c r="AU269" i="6"/>
  <c r="AU270" i="6"/>
  <c r="AU271" i="6"/>
  <c r="AU272" i="6"/>
  <c r="AU273" i="6"/>
  <c r="AU274" i="6"/>
  <c r="AU275" i="6"/>
  <c r="AU276" i="6"/>
  <c r="AU277" i="6"/>
  <c r="AU278" i="6"/>
  <c r="AU279" i="6"/>
  <c r="AU280" i="6"/>
  <c r="AU281" i="6"/>
  <c r="AU282" i="6"/>
  <c r="AU283" i="6"/>
  <c r="AU284" i="6"/>
  <c r="AU285" i="6"/>
  <c r="AU286" i="6"/>
  <c r="AU287" i="6"/>
  <c r="AU288" i="6"/>
  <c r="AU289" i="6"/>
  <c r="AU290" i="6"/>
  <c r="AU291" i="6"/>
  <c r="AU292" i="6"/>
  <c r="AU293" i="6"/>
  <c r="AU294" i="6"/>
  <c r="AU295" i="6"/>
  <c r="AU296" i="6"/>
  <c r="AU297" i="6"/>
  <c r="AU298" i="6"/>
  <c r="AU299" i="6"/>
  <c r="AU300" i="6"/>
  <c r="AU301" i="6"/>
  <c r="AU302" i="6"/>
  <c r="AU303" i="6"/>
  <c r="AU304" i="6"/>
  <c r="AU305" i="6"/>
  <c r="AU306" i="6"/>
  <c r="AU307" i="6"/>
  <c r="AU308" i="6"/>
  <c r="AU309" i="6"/>
  <c r="AU310" i="6"/>
  <c r="AU311" i="6"/>
  <c r="AU312" i="6"/>
  <c r="AU313" i="6"/>
  <c r="AU314" i="6"/>
  <c r="AU315" i="6"/>
  <c r="AU316" i="6"/>
  <c r="AU317" i="6"/>
  <c r="AU318" i="6"/>
  <c r="AU319" i="6"/>
  <c r="AU320" i="6"/>
  <c r="AU321" i="6"/>
  <c r="AU322" i="6"/>
  <c r="AU323" i="6"/>
  <c r="AU324" i="6"/>
  <c r="AU325" i="6"/>
  <c r="AU326" i="6"/>
  <c r="AU327" i="6"/>
  <c r="AU328" i="6"/>
  <c r="AU329" i="6"/>
  <c r="AU330" i="6"/>
  <c r="AU331" i="6"/>
  <c r="AU332" i="6"/>
  <c r="AU333" i="6"/>
  <c r="AU334" i="6"/>
  <c r="AU335" i="6"/>
  <c r="AU336" i="6"/>
  <c r="AU337" i="6"/>
  <c r="AU338" i="6"/>
  <c r="AU339" i="6"/>
  <c r="AU340" i="6"/>
  <c r="AU341" i="6"/>
  <c r="AU342" i="6"/>
  <c r="AU343" i="6"/>
  <c r="AU344" i="6"/>
  <c r="AU345" i="6"/>
  <c r="AU346" i="6"/>
  <c r="AU347" i="6"/>
  <c r="AU348" i="6"/>
  <c r="AU349" i="6"/>
  <c r="AU350" i="6"/>
  <c r="AU351" i="6"/>
  <c r="AU352" i="6"/>
  <c r="AU353" i="6"/>
  <c r="AU354" i="6"/>
  <c r="AU355" i="6"/>
  <c r="AU356" i="6"/>
  <c r="AU357" i="6"/>
  <c r="AU358" i="6"/>
  <c r="AU359" i="6"/>
  <c r="AU360" i="6"/>
  <c r="AU361" i="6"/>
  <c r="AU362" i="6"/>
  <c r="AU363" i="6"/>
  <c r="AU364" i="6"/>
  <c r="AU365" i="6"/>
  <c r="AU366" i="6"/>
  <c r="AU367" i="6"/>
  <c r="AU368" i="6"/>
  <c r="AU369" i="6"/>
  <c r="AU370" i="6"/>
  <c r="AU371" i="6"/>
  <c r="AU372" i="6"/>
  <c r="AU373" i="6"/>
  <c r="AU374" i="6"/>
  <c r="AU375" i="6"/>
  <c r="AU376" i="6"/>
  <c r="AU377" i="6"/>
  <c r="AU378" i="6"/>
  <c r="AU379" i="6"/>
  <c r="AU380" i="6"/>
  <c r="AU381" i="6"/>
  <c r="AU382" i="6"/>
  <c r="AU383" i="6"/>
  <c r="AU384" i="6"/>
  <c r="AU385" i="6"/>
  <c r="AU386" i="6"/>
  <c r="AU387" i="6"/>
  <c r="AU388" i="6"/>
  <c r="AU389" i="6"/>
  <c r="AU390" i="6"/>
  <c r="AU391" i="6"/>
  <c r="AU392" i="6"/>
  <c r="AU393" i="6"/>
  <c r="AU394" i="6"/>
  <c r="AU395" i="6"/>
  <c r="AU396" i="6"/>
  <c r="AU397" i="6"/>
  <c r="AU398" i="6"/>
  <c r="AU399" i="6"/>
  <c r="AU400" i="6"/>
  <c r="AU401" i="6"/>
  <c r="AU402" i="6"/>
  <c r="AU403" i="6"/>
  <c r="AU404" i="6"/>
  <c r="AU405" i="6"/>
  <c r="AU406" i="6"/>
  <c r="AU407" i="6"/>
  <c r="AU408" i="6"/>
  <c r="AU409" i="6"/>
  <c r="AU410" i="6"/>
  <c r="AU411" i="6"/>
  <c r="AU412" i="6"/>
  <c r="AU413" i="6"/>
  <c r="AU414" i="6"/>
  <c r="AU415" i="6"/>
  <c r="AU416" i="6"/>
  <c r="AU417" i="6"/>
  <c r="AU418" i="6"/>
  <c r="AU419" i="6"/>
  <c r="AU420" i="6"/>
  <c r="AU421" i="6"/>
  <c r="AU422" i="6"/>
  <c r="AU423" i="6"/>
  <c r="AU424" i="6"/>
  <c r="AU425" i="6"/>
  <c r="AU426" i="6"/>
  <c r="AU427" i="6"/>
  <c r="AU428" i="6"/>
  <c r="AU429" i="6"/>
  <c r="AU430" i="6"/>
  <c r="AU431" i="6"/>
  <c r="AU432" i="6"/>
  <c r="AU433" i="6"/>
  <c r="AU434" i="6"/>
  <c r="AU435" i="6"/>
  <c r="AU436" i="6"/>
  <c r="AU437" i="6"/>
  <c r="AU438" i="6"/>
  <c r="AU439" i="6"/>
  <c r="AU440" i="6"/>
  <c r="AU441" i="6"/>
  <c r="AU442" i="6"/>
  <c r="AU443" i="6"/>
  <c r="AU444" i="6"/>
  <c r="AU445" i="6"/>
  <c r="AU446" i="6"/>
  <c r="AU447" i="6"/>
  <c r="AU448" i="6"/>
  <c r="AU449" i="6"/>
  <c r="AU450" i="6"/>
  <c r="AU451" i="6"/>
  <c r="AU452" i="6"/>
  <c r="AU453" i="6"/>
  <c r="AU454" i="6"/>
  <c r="AU455" i="6"/>
  <c r="AU456" i="6"/>
  <c r="AU457" i="6"/>
  <c r="AU458" i="6"/>
  <c r="AU459" i="6"/>
  <c r="AU460" i="6"/>
  <c r="AU461" i="6"/>
  <c r="AU462" i="6"/>
  <c r="AU463" i="6"/>
  <c r="AU464" i="6"/>
  <c r="AU465" i="6"/>
  <c r="AU466" i="6"/>
  <c r="AU467" i="6"/>
  <c r="AU468" i="6"/>
  <c r="AU469" i="6"/>
  <c r="AU470" i="6"/>
  <c r="AU471" i="6"/>
  <c r="AU472" i="6"/>
  <c r="AU473" i="6"/>
  <c r="AU474" i="6"/>
  <c r="AU475" i="6"/>
  <c r="AU476" i="6"/>
  <c r="AU477" i="6"/>
  <c r="AU478" i="6"/>
  <c r="AU479" i="6"/>
  <c r="AU480" i="6"/>
  <c r="AU481" i="6"/>
  <c r="AU482" i="6"/>
  <c r="AU483" i="6"/>
  <c r="AU484" i="6"/>
  <c r="AU485" i="6"/>
  <c r="AU486" i="6"/>
  <c r="AU487" i="6"/>
  <c r="AU488" i="6"/>
  <c r="AU489" i="6"/>
  <c r="AU490" i="6"/>
  <c r="AU491" i="6"/>
  <c r="AU492" i="6"/>
  <c r="AU493" i="6"/>
  <c r="AU494" i="6"/>
  <c r="AU495" i="6"/>
  <c r="AU496" i="6"/>
  <c r="AU497" i="6"/>
  <c r="AU498" i="6"/>
  <c r="AU499" i="6"/>
  <c r="AU500" i="6"/>
  <c r="AU501" i="6"/>
  <c r="AU502" i="6"/>
  <c r="AU503" i="6"/>
  <c r="AU504" i="6"/>
  <c r="AU505" i="6"/>
  <c r="AU506" i="6"/>
  <c r="AU507" i="6"/>
  <c r="AU508" i="6"/>
  <c r="AU509" i="6"/>
  <c r="AU510" i="6"/>
  <c r="AU511" i="6"/>
  <c r="AU512" i="6"/>
  <c r="AU513" i="6"/>
  <c r="AU514" i="6"/>
  <c r="AU515" i="6"/>
  <c r="AU516" i="6"/>
  <c r="AU517" i="6"/>
  <c r="AU518" i="6"/>
  <c r="AU519" i="6"/>
  <c r="AU520" i="6"/>
  <c r="AU521" i="6"/>
  <c r="AU522" i="6"/>
  <c r="AU523" i="6"/>
  <c r="AU524" i="6"/>
  <c r="AU525" i="6"/>
  <c r="AU526" i="6"/>
  <c r="AU527" i="6"/>
  <c r="AU528" i="6"/>
  <c r="AU529" i="6"/>
  <c r="AU530" i="6"/>
  <c r="AU531" i="6"/>
  <c r="AU532" i="6"/>
  <c r="AU533" i="6"/>
  <c r="AU534" i="6"/>
  <c r="AU535" i="6"/>
  <c r="AU536" i="6"/>
  <c r="AU537" i="6"/>
  <c r="AU538" i="6"/>
  <c r="AU539" i="6"/>
  <c r="AU540" i="6"/>
  <c r="AU541" i="6"/>
  <c r="AU542" i="6"/>
  <c r="AU543" i="6"/>
  <c r="AU544" i="6"/>
  <c r="AU545" i="6"/>
  <c r="AU546" i="6"/>
  <c r="AU547" i="6"/>
  <c r="AU548" i="6"/>
  <c r="AU549" i="6"/>
  <c r="AU550" i="6"/>
  <c r="AU551" i="6"/>
  <c r="AU552" i="6"/>
  <c r="AU553" i="6"/>
  <c r="AU554" i="6"/>
  <c r="AU555" i="6"/>
  <c r="AU556" i="6"/>
  <c r="AU557" i="6"/>
  <c r="AU558" i="6"/>
  <c r="AU559" i="6"/>
  <c r="AU560" i="6"/>
  <c r="AU561" i="6"/>
  <c r="AU562" i="6"/>
  <c r="AU563" i="6"/>
  <c r="AU564" i="6"/>
  <c r="AU565" i="6"/>
  <c r="AU566" i="6"/>
  <c r="AU567" i="6"/>
  <c r="AU568" i="6"/>
  <c r="AU569" i="6"/>
  <c r="AU570" i="6"/>
  <c r="AU571" i="6"/>
  <c r="AU572" i="6"/>
  <c r="AU573" i="6"/>
  <c r="AU574" i="6"/>
  <c r="AU575" i="6"/>
  <c r="AU576" i="6"/>
  <c r="AU577" i="6"/>
  <c r="AU578" i="6"/>
  <c r="AU579" i="6"/>
  <c r="AU580" i="6"/>
  <c r="AU581" i="6"/>
  <c r="AU582" i="6"/>
  <c r="AU583" i="6"/>
  <c r="AU584" i="6"/>
  <c r="AU585" i="6"/>
  <c r="AU586" i="6"/>
  <c r="AU587" i="6"/>
  <c r="AU588" i="6"/>
  <c r="AU589" i="6"/>
  <c r="AU590" i="6"/>
  <c r="AU591" i="6"/>
  <c r="AU592" i="6"/>
  <c r="AU593" i="6"/>
  <c r="AU594" i="6"/>
  <c r="AU595" i="6"/>
  <c r="AU596" i="6"/>
  <c r="AU597" i="6"/>
  <c r="AU598" i="6"/>
  <c r="AU599" i="6"/>
  <c r="AU600" i="6"/>
  <c r="AU601" i="6"/>
  <c r="AU602" i="6"/>
  <c r="AU603" i="6"/>
  <c r="AU604" i="6"/>
  <c r="AU605" i="6"/>
  <c r="AU606" i="6"/>
  <c r="AU607" i="6"/>
  <c r="AU608" i="6"/>
  <c r="AU609" i="6"/>
  <c r="AU610" i="6"/>
  <c r="AU611" i="6"/>
  <c r="AU612" i="6"/>
  <c r="AU613" i="6"/>
  <c r="AU614" i="6"/>
  <c r="AU615" i="6"/>
  <c r="AU616" i="6"/>
  <c r="AU617" i="6"/>
  <c r="AU618" i="6"/>
  <c r="AU619" i="6"/>
  <c r="AU620" i="6"/>
  <c r="AU621" i="6"/>
  <c r="AU622" i="6"/>
  <c r="AU623" i="6"/>
  <c r="AU624" i="6"/>
  <c r="AU625" i="6"/>
  <c r="AU626" i="6"/>
  <c r="AU627" i="6"/>
  <c r="AU628" i="6"/>
  <c r="AU629" i="6"/>
  <c r="AU630" i="6"/>
  <c r="AU631" i="6"/>
  <c r="AU632" i="6"/>
  <c r="AU633" i="6"/>
  <c r="AU634" i="6"/>
  <c r="AU635" i="6"/>
  <c r="AU636" i="6"/>
  <c r="AU637" i="6"/>
  <c r="AU638" i="6"/>
  <c r="AU639" i="6"/>
  <c r="AU640" i="6"/>
  <c r="AU641" i="6"/>
  <c r="AU642" i="6"/>
  <c r="AU643" i="6"/>
  <c r="AU644" i="6"/>
  <c r="AU645" i="6"/>
  <c r="AU646" i="6"/>
  <c r="AU647" i="6"/>
  <c r="AU648" i="6"/>
  <c r="AU649" i="6"/>
  <c r="AU650" i="6"/>
  <c r="AU651" i="6"/>
  <c r="AU652" i="6"/>
  <c r="AU653" i="6"/>
  <c r="AU654" i="6"/>
  <c r="AU655" i="6"/>
  <c r="AU656" i="6"/>
  <c r="AU657" i="6"/>
  <c r="AU658" i="6"/>
  <c r="AU659" i="6"/>
  <c r="AU660" i="6"/>
  <c r="AU661" i="6"/>
  <c r="AU662" i="6"/>
  <c r="AU663" i="6"/>
  <c r="AU664" i="6"/>
  <c r="AU665" i="6"/>
  <c r="AU666" i="6"/>
  <c r="AU667" i="6"/>
  <c r="AU668" i="6"/>
  <c r="AU669" i="6"/>
  <c r="AU670" i="6"/>
  <c r="AU671" i="6"/>
  <c r="AU672" i="6"/>
  <c r="AU673" i="6"/>
  <c r="AU674" i="6"/>
  <c r="AU675" i="6"/>
  <c r="AU676" i="6"/>
  <c r="AU677" i="6"/>
  <c r="AU678" i="6"/>
  <c r="AU679" i="6"/>
  <c r="AU680" i="6"/>
  <c r="AU681" i="6"/>
  <c r="AU682" i="6"/>
  <c r="AU683" i="6"/>
  <c r="AU684" i="6"/>
  <c r="AU685" i="6"/>
  <c r="AU686" i="6"/>
  <c r="AU687" i="6"/>
  <c r="AU688" i="6"/>
  <c r="AU689" i="6"/>
  <c r="AU690" i="6"/>
  <c r="AU691" i="6"/>
  <c r="AU692" i="6"/>
  <c r="AU693" i="6"/>
  <c r="AU694" i="6"/>
  <c r="AU695" i="6"/>
  <c r="AU696" i="6"/>
  <c r="AU697" i="6"/>
  <c r="AU698" i="6"/>
  <c r="AU699" i="6"/>
  <c r="AU700" i="6"/>
  <c r="AU701" i="6"/>
  <c r="AU702" i="6"/>
  <c r="AU703" i="6"/>
  <c r="AU704" i="6"/>
  <c r="AU705" i="6"/>
  <c r="AU706" i="6"/>
  <c r="AU707" i="6"/>
  <c r="AU708" i="6"/>
  <c r="AU709" i="6"/>
  <c r="AU710" i="6"/>
  <c r="AU711" i="6"/>
  <c r="AU712" i="6"/>
  <c r="AU713" i="6"/>
  <c r="AU714" i="6"/>
  <c r="AU715" i="6"/>
  <c r="AU716" i="6"/>
  <c r="AU717" i="6"/>
  <c r="AU718" i="6"/>
  <c r="AU719" i="6"/>
  <c r="AU720" i="6"/>
  <c r="AU721" i="6"/>
  <c r="AU722" i="6"/>
  <c r="AU723" i="6"/>
  <c r="AU724" i="6"/>
  <c r="AU725" i="6"/>
  <c r="AU726" i="6"/>
  <c r="AU727" i="6"/>
  <c r="AU728" i="6"/>
  <c r="AU729" i="6"/>
  <c r="AU730" i="6"/>
  <c r="AU731" i="6"/>
  <c r="AU732" i="6"/>
  <c r="AU733" i="6"/>
  <c r="AU734" i="6"/>
  <c r="AU735" i="6"/>
  <c r="AU736" i="6"/>
  <c r="AU737" i="6"/>
  <c r="AU738" i="6"/>
  <c r="AU739" i="6"/>
  <c r="AU740" i="6"/>
  <c r="AU741" i="6"/>
  <c r="AU742" i="6"/>
  <c r="AU743" i="6"/>
  <c r="AU744" i="6"/>
  <c r="AU745" i="6"/>
  <c r="AU746" i="6"/>
  <c r="AU747" i="6"/>
  <c r="AU748" i="6"/>
  <c r="AU749" i="6"/>
  <c r="AU750" i="6"/>
  <c r="AU751" i="6"/>
  <c r="AU752" i="6"/>
  <c r="AU753" i="6"/>
  <c r="AU754" i="6"/>
  <c r="AU755" i="6"/>
  <c r="AU756" i="6"/>
  <c r="AU757" i="6"/>
  <c r="AU758" i="6"/>
  <c r="AU759" i="6"/>
  <c r="AU760" i="6"/>
  <c r="AU761" i="6"/>
  <c r="AU762" i="6"/>
  <c r="AU763" i="6"/>
  <c r="AU764" i="6"/>
  <c r="AU765" i="6"/>
  <c r="AU766" i="6"/>
  <c r="AU767" i="6"/>
  <c r="AU768" i="6"/>
  <c r="AU769" i="6"/>
  <c r="AU770" i="6"/>
  <c r="AU771" i="6"/>
  <c r="AU772" i="6"/>
  <c r="AU773" i="6"/>
  <c r="AU774" i="6"/>
  <c r="AU775" i="6"/>
  <c r="AU776" i="6"/>
  <c r="AU777" i="6"/>
  <c r="AU778" i="6"/>
  <c r="AU779" i="6"/>
  <c r="AU780" i="6"/>
  <c r="AU781" i="6"/>
  <c r="AU782" i="6"/>
  <c r="AU783" i="6"/>
  <c r="AU784" i="6"/>
  <c r="AU785" i="6"/>
  <c r="AU786" i="6"/>
  <c r="AU787" i="6"/>
  <c r="AU788" i="6"/>
  <c r="AU789" i="6"/>
  <c r="AU790" i="6"/>
  <c r="AU791" i="6"/>
  <c r="AU792" i="6"/>
  <c r="AU793" i="6"/>
  <c r="AU794" i="6"/>
  <c r="AU795" i="6"/>
  <c r="AU796" i="6"/>
  <c r="AU797" i="6"/>
  <c r="AU798" i="6"/>
  <c r="AU799" i="6"/>
  <c r="AU800" i="6"/>
  <c r="AU801" i="6"/>
  <c r="AU802" i="6"/>
  <c r="AU803" i="6"/>
  <c r="AU804" i="6"/>
  <c r="AU805" i="6"/>
  <c r="AU806" i="6"/>
  <c r="AU807" i="6"/>
  <c r="AU808" i="6"/>
  <c r="AU809" i="6"/>
  <c r="AU810" i="6"/>
  <c r="AU811" i="6"/>
  <c r="AU812" i="6"/>
  <c r="AU813" i="6"/>
  <c r="AU814" i="6"/>
  <c r="AU815" i="6"/>
  <c r="AU816" i="6"/>
  <c r="AU817" i="6"/>
  <c r="AU818" i="6"/>
  <c r="AU819" i="6"/>
  <c r="AU820" i="6"/>
  <c r="AU821" i="6"/>
  <c r="AU822" i="6"/>
  <c r="AU823" i="6"/>
  <c r="AU824" i="6"/>
  <c r="AU825" i="6"/>
  <c r="AU826" i="6"/>
  <c r="AU827" i="6"/>
  <c r="AU828" i="6"/>
  <c r="AU829" i="6"/>
  <c r="AU830" i="6"/>
  <c r="AU831" i="6"/>
  <c r="AU832" i="6"/>
  <c r="AU833" i="6"/>
  <c r="AU834" i="6"/>
  <c r="AU835" i="6"/>
  <c r="AU836" i="6"/>
  <c r="AU837" i="6"/>
  <c r="AU838" i="6"/>
  <c r="AU839" i="6"/>
  <c r="AU840" i="6"/>
  <c r="AU841" i="6"/>
  <c r="AU842" i="6"/>
  <c r="AU843" i="6"/>
  <c r="AU844" i="6"/>
  <c r="AU845" i="6"/>
  <c r="AU846" i="6"/>
  <c r="AU847" i="6"/>
  <c r="AU848" i="6"/>
  <c r="AU849" i="6"/>
  <c r="AU850" i="6"/>
  <c r="AU851" i="6"/>
  <c r="AU852" i="6"/>
  <c r="AU853" i="6"/>
  <c r="AU854" i="6"/>
  <c r="AU855" i="6"/>
  <c r="AU856" i="6"/>
  <c r="AU857" i="6"/>
  <c r="AU858" i="6"/>
  <c r="AU859" i="6"/>
  <c r="AU860" i="6"/>
  <c r="AU861" i="6"/>
  <c r="AU862" i="6"/>
  <c r="AU863" i="6"/>
  <c r="AU864" i="6"/>
  <c r="AU865" i="6"/>
  <c r="AU866" i="6"/>
  <c r="AU867" i="6"/>
  <c r="AU868" i="6"/>
  <c r="AU869" i="6"/>
  <c r="AU870" i="6"/>
  <c r="AU871" i="6"/>
  <c r="AU872" i="6"/>
  <c r="AU873" i="6"/>
  <c r="AU874" i="6"/>
  <c r="AU875" i="6"/>
  <c r="AU876" i="6"/>
  <c r="AU877" i="6"/>
  <c r="AU878" i="6"/>
  <c r="AU879" i="6"/>
  <c r="AU880" i="6"/>
  <c r="AU881" i="6"/>
  <c r="AU882" i="6"/>
  <c r="AU883" i="6"/>
  <c r="AU884" i="6"/>
  <c r="AU885" i="6"/>
  <c r="AU886" i="6"/>
  <c r="AU887" i="6"/>
  <c r="AU888" i="6"/>
  <c r="AU889" i="6"/>
  <c r="AU890" i="6"/>
  <c r="AU891" i="6"/>
  <c r="AU892" i="6"/>
  <c r="AU893" i="6"/>
  <c r="AU894" i="6"/>
  <c r="AU895" i="6"/>
  <c r="AU896" i="6"/>
  <c r="AU897" i="6"/>
  <c r="AU898" i="6"/>
  <c r="AU899" i="6"/>
  <c r="AU900" i="6"/>
  <c r="AU901" i="6"/>
  <c r="AU902" i="6"/>
  <c r="AU903" i="6"/>
  <c r="AU904" i="6"/>
  <c r="AU905" i="6"/>
  <c r="AU906" i="6"/>
  <c r="AU907" i="6"/>
  <c r="AU908" i="6"/>
  <c r="AU909" i="6"/>
  <c r="AU910" i="6"/>
  <c r="AU911" i="6"/>
  <c r="AU912" i="6"/>
  <c r="AU913" i="6"/>
  <c r="AU914" i="6"/>
  <c r="AU915" i="6"/>
  <c r="AU916" i="6"/>
  <c r="AU917" i="6"/>
  <c r="AU918" i="6"/>
  <c r="AU919" i="6"/>
  <c r="AU920" i="6"/>
  <c r="AU921" i="6"/>
  <c r="AU922" i="6"/>
  <c r="AU923" i="6"/>
  <c r="AU924" i="6"/>
  <c r="AU925" i="6"/>
  <c r="AU926" i="6"/>
  <c r="AU927" i="6"/>
  <c r="AU928" i="6"/>
  <c r="AU929" i="6"/>
  <c r="AU930" i="6"/>
  <c r="AU931" i="6"/>
  <c r="AU932" i="6"/>
  <c r="AU933" i="6"/>
  <c r="AU934" i="6"/>
  <c r="AU935" i="6"/>
  <c r="AU936" i="6"/>
  <c r="AU937" i="6"/>
  <c r="AU938" i="6"/>
  <c r="AU939" i="6"/>
  <c r="AU940" i="6"/>
  <c r="AU941" i="6"/>
  <c r="AU942" i="6"/>
  <c r="AU943" i="6"/>
  <c r="AU944" i="6"/>
  <c r="AU945" i="6"/>
  <c r="AU946" i="6"/>
  <c r="AU947" i="6"/>
  <c r="AU948" i="6"/>
  <c r="AU949" i="6"/>
  <c r="AU950" i="6"/>
  <c r="AU951" i="6"/>
  <c r="AU952" i="6"/>
  <c r="AU953" i="6"/>
  <c r="AU954" i="6"/>
  <c r="AU955" i="6"/>
  <c r="AU956" i="6"/>
  <c r="AU957" i="6"/>
  <c r="AU958" i="6"/>
  <c r="AU959" i="6"/>
  <c r="AU960" i="6"/>
  <c r="AU961" i="6"/>
  <c r="AU962" i="6"/>
  <c r="AU963" i="6"/>
  <c r="AU964" i="6"/>
  <c r="AU965" i="6"/>
  <c r="AU966" i="6"/>
  <c r="AU967" i="6"/>
  <c r="AU968" i="6"/>
  <c r="AU969" i="6"/>
  <c r="AU970" i="6"/>
  <c r="AU971" i="6"/>
  <c r="AU972" i="6"/>
  <c r="AU973" i="6"/>
  <c r="AU974" i="6"/>
  <c r="AU975" i="6"/>
  <c r="AU976" i="6"/>
  <c r="AU977" i="6"/>
  <c r="AU978" i="6"/>
  <c r="AU979" i="6"/>
  <c r="AU980" i="6"/>
  <c r="AU981" i="6"/>
  <c r="AU982" i="6"/>
  <c r="AU983" i="6"/>
  <c r="AU984" i="6"/>
  <c r="AU985" i="6"/>
  <c r="AU986" i="6"/>
  <c r="AU987" i="6"/>
  <c r="AU988" i="6"/>
  <c r="AU989" i="6"/>
  <c r="AU990" i="6"/>
  <c r="AU991" i="6"/>
  <c r="AU992" i="6"/>
  <c r="AU993" i="6"/>
  <c r="AU994" i="6"/>
  <c r="AU995" i="6"/>
  <c r="AU996" i="6"/>
  <c r="AU997" i="6"/>
  <c r="AU998" i="6"/>
  <c r="AU999" i="6"/>
  <c r="AU1000" i="6"/>
  <c r="AU1001" i="6"/>
  <c r="AU1002" i="6"/>
  <c r="AU1003" i="6"/>
  <c r="AU1004" i="6"/>
  <c r="AU1005" i="6"/>
  <c r="AU1006" i="6"/>
  <c r="AU1007" i="6"/>
  <c r="AU1008" i="6"/>
  <c r="AU1009" i="6"/>
  <c r="AU1010" i="6"/>
  <c r="AU1011" i="6"/>
  <c r="AU1012" i="6"/>
  <c r="AU1013" i="6"/>
  <c r="AU1014" i="6"/>
  <c r="AU1015" i="6"/>
  <c r="AU1016" i="6"/>
  <c r="AU1017" i="6"/>
  <c r="AU1018" i="6"/>
  <c r="AU1019" i="6"/>
  <c r="AU1020" i="6"/>
  <c r="AU1021" i="6"/>
  <c r="AU1022" i="6"/>
  <c r="AU1023" i="6"/>
  <c r="AU1024" i="6"/>
  <c r="AU1025" i="6"/>
  <c r="AU1026" i="6"/>
  <c r="AU1027" i="6"/>
  <c r="AU1028" i="6"/>
  <c r="AU1029" i="6"/>
  <c r="AU1030" i="6"/>
  <c r="AU1031" i="6"/>
  <c r="AU1032" i="6"/>
  <c r="AU1033" i="6"/>
  <c r="AU1034" i="6"/>
  <c r="AU1035" i="6"/>
  <c r="AU1036" i="6"/>
  <c r="AU1037" i="6"/>
  <c r="AU1038" i="6"/>
  <c r="AU1039" i="6"/>
  <c r="AU1040" i="6"/>
  <c r="AU1041" i="6"/>
  <c r="AU1042" i="6"/>
  <c r="AU1043" i="6"/>
  <c r="AU1044" i="6"/>
  <c r="AU1045" i="6"/>
  <c r="AU1046" i="6"/>
  <c r="AU1047" i="6"/>
  <c r="AU1048" i="6"/>
  <c r="AU1049" i="6"/>
  <c r="AU1050" i="6"/>
  <c r="AU1051" i="6"/>
  <c r="AU1052" i="6"/>
  <c r="AU1053" i="6"/>
  <c r="AU1054" i="6"/>
  <c r="AU1055" i="6"/>
  <c r="AU1056" i="6"/>
  <c r="AU1057" i="6"/>
  <c r="AU1058" i="6"/>
  <c r="AU1059" i="6"/>
  <c r="AU1060" i="6"/>
  <c r="AU1061" i="6"/>
  <c r="AU1062" i="6"/>
  <c r="AU1063" i="6"/>
  <c r="AU1064" i="6"/>
  <c r="AU1065" i="6"/>
  <c r="AU1066" i="6"/>
  <c r="AU1067" i="6"/>
  <c r="AU1068" i="6"/>
  <c r="AU1069" i="6"/>
  <c r="AU1070" i="6"/>
  <c r="AU1071" i="6"/>
  <c r="AU1072" i="6"/>
  <c r="AU1073" i="6"/>
  <c r="AU1074" i="6"/>
  <c r="AU1075" i="6"/>
  <c r="AU1076" i="6"/>
  <c r="AU1077" i="6"/>
  <c r="AU1078" i="6"/>
  <c r="AU1079" i="6"/>
  <c r="AU1080" i="6"/>
  <c r="AU1081" i="6"/>
  <c r="AU1082" i="6"/>
  <c r="AU1083" i="6"/>
  <c r="AU1084" i="6"/>
  <c r="AU1085" i="6"/>
  <c r="AU1086" i="6"/>
  <c r="AU1087" i="6"/>
  <c r="AU1088" i="6"/>
  <c r="AU1089" i="6"/>
  <c r="AU1090" i="6"/>
  <c r="AU1091" i="6"/>
  <c r="AU1092" i="6"/>
  <c r="AU1093" i="6"/>
  <c r="AU1094" i="6"/>
  <c r="AU1095" i="6"/>
  <c r="AU1096" i="6"/>
  <c r="AU1097" i="6"/>
  <c r="AU1098" i="6"/>
  <c r="AU1099" i="6"/>
  <c r="AU1100" i="6"/>
  <c r="AU1101" i="6"/>
  <c r="AU1102" i="6"/>
  <c r="AU1103" i="6"/>
  <c r="AU1104" i="6"/>
  <c r="AU1105" i="6"/>
  <c r="AU1106" i="6"/>
  <c r="AU1107" i="6"/>
  <c r="AU1108" i="6"/>
  <c r="AU1109" i="6"/>
  <c r="AU1110" i="6"/>
  <c r="AU1111" i="6"/>
  <c r="AU1112" i="6"/>
  <c r="AU1113" i="6"/>
  <c r="AU1114" i="6"/>
  <c r="AU1115" i="6"/>
  <c r="AU1116" i="6"/>
  <c r="AU1117" i="6"/>
  <c r="AU1118" i="6"/>
  <c r="AU1119" i="6"/>
  <c r="AU1120" i="6"/>
  <c r="AU1121" i="6"/>
  <c r="AU1122" i="6"/>
  <c r="AU1123" i="6"/>
  <c r="AU1124" i="6"/>
  <c r="AU1125" i="6"/>
  <c r="AU1126" i="6"/>
  <c r="AU1127" i="6"/>
  <c r="AU1128" i="6"/>
  <c r="AU1129" i="6"/>
  <c r="AU1130" i="6"/>
  <c r="AU1131" i="6"/>
  <c r="AU1132" i="6"/>
  <c r="AU1133" i="6"/>
  <c r="AU1134" i="6"/>
  <c r="AU1135" i="6"/>
  <c r="AU1136" i="6"/>
  <c r="AU1137" i="6"/>
  <c r="AU1138" i="6"/>
  <c r="AU1139" i="6"/>
  <c r="AU1140" i="6"/>
  <c r="AU1141" i="6"/>
  <c r="AU1142" i="6"/>
  <c r="AU1143" i="6"/>
  <c r="AU1144" i="6"/>
  <c r="AU1145" i="6"/>
  <c r="AU1146" i="6"/>
  <c r="AU1147" i="6"/>
  <c r="AU1148" i="6"/>
  <c r="AU1149" i="6"/>
  <c r="AU1150" i="6"/>
  <c r="AU1151" i="6"/>
  <c r="AU1152" i="6"/>
  <c r="AU1153" i="6"/>
  <c r="AU1154" i="6"/>
  <c r="AU1155" i="6"/>
  <c r="AU1156" i="6"/>
  <c r="AU1157" i="6"/>
  <c r="AU1158" i="6"/>
  <c r="AU1159" i="6"/>
  <c r="AU1160" i="6"/>
  <c r="AU1161" i="6"/>
  <c r="AU1162" i="6"/>
  <c r="AU1163" i="6"/>
  <c r="AU1164" i="6"/>
  <c r="AU1165" i="6"/>
  <c r="AU1166" i="6"/>
  <c r="AU1167" i="6"/>
  <c r="AU1168" i="6"/>
  <c r="AU1169" i="6"/>
  <c r="AU1170" i="6"/>
  <c r="AU1171" i="6"/>
  <c r="AU1172" i="6"/>
  <c r="AU1173" i="6"/>
  <c r="AU1174" i="6"/>
  <c r="AU1175" i="6"/>
  <c r="AU1176" i="6"/>
  <c r="AU1177" i="6"/>
  <c r="AU1178" i="6"/>
  <c r="AU1179" i="6"/>
  <c r="AU1180" i="6"/>
  <c r="AU1181" i="6"/>
  <c r="AU1182" i="6"/>
  <c r="AU1183" i="6"/>
  <c r="AU1184" i="6"/>
  <c r="AU1185" i="6"/>
  <c r="AU1186" i="6"/>
  <c r="AU1187" i="6"/>
  <c r="AU1188" i="6"/>
  <c r="AU1189" i="6"/>
  <c r="AU1190" i="6"/>
  <c r="AU1191" i="6"/>
  <c r="AU1192" i="6"/>
  <c r="AU1193" i="6"/>
  <c r="AU1194" i="6"/>
  <c r="AU1195" i="6"/>
  <c r="AU1196" i="6"/>
  <c r="AU1197" i="6"/>
  <c r="AU1198" i="6"/>
  <c r="AU1199" i="6"/>
  <c r="AU1200" i="6"/>
  <c r="AU1201" i="6"/>
  <c r="AU1202" i="6"/>
  <c r="AU1203" i="6"/>
  <c r="AU1204" i="6"/>
  <c r="AU1205" i="6"/>
  <c r="AU1206" i="6"/>
  <c r="AU1207" i="6"/>
  <c r="AU1208" i="6"/>
  <c r="AU1209" i="6"/>
  <c r="AU1210" i="6"/>
  <c r="AU1211" i="6"/>
  <c r="AU1212" i="6"/>
  <c r="AU1213" i="6"/>
  <c r="AU1214" i="6"/>
  <c r="AU1215" i="6"/>
  <c r="AU1216" i="6"/>
  <c r="AU1217" i="6"/>
  <c r="AU1218" i="6"/>
  <c r="AU1219" i="6"/>
  <c r="AU1220" i="6"/>
  <c r="AU1221" i="6"/>
  <c r="AU1222" i="6"/>
  <c r="AU1223" i="6"/>
  <c r="AU1224" i="6"/>
  <c r="AU1225" i="6"/>
  <c r="AU1226" i="6"/>
  <c r="AU1227" i="6"/>
  <c r="AU1228" i="6"/>
  <c r="AU1229" i="6"/>
  <c r="AU1230" i="6"/>
  <c r="AU1231" i="6"/>
  <c r="AU1232" i="6"/>
  <c r="AU1233" i="6"/>
  <c r="AU1234" i="6"/>
  <c r="AU1235" i="6"/>
  <c r="AU1236" i="6"/>
  <c r="AU1237" i="6"/>
  <c r="AU1238" i="6"/>
  <c r="AU1239" i="6"/>
  <c r="AU1240" i="6"/>
  <c r="AU1241" i="6"/>
  <c r="AU1242" i="6"/>
  <c r="AU1243" i="6"/>
  <c r="AU1244" i="6"/>
  <c r="AU1245" i="6"/>
  <c r="AU1246" i="6"/>
  <c r="AU1247" i="6"/>
  <c r="AU1248" i="6"/>
  <c r="AU1249" i="6"/>
  <c r="AU1250" i="6"/>
  <c r="AU1251" i="6"/>
  <c r="AU1252" i="6"/>
  <c r="AU1253" i="6"/>
  <c r="AU1254" i="6"/>
  <c r="AU1255" i="6"/>
  <c r="AU1256" i="6"/>
  <c r="AU1257" i="6"/>
  <c r="AU1258" i="6"/>
  <c r="AU1259" i="6"/>
  <c r="AU1260" i="6"/>
  <c r="AU1261" i="6"/>
  <c r="AU1262" i="6"/>
  <c r="AU1263" i="6"/>
  <c r="AU1264" i="6"/>
  <c r="AU1265" i="6"/>
  <c r="AU1266" i="6"/>
  <c r="AU1267" i="6"/>
  <c r="AU1268" i="6"/>
  <c r="AU1269" i="6"/>
  <c r="AU1270" i="6"/>
  <c r="AU1271" i="6"/>
  <c r="AU1272" i="6"/>
  <c r="AU1273" i="6"/>
  <c r="AU1274" i="6"/>
  <c r="AU1275" i="6"/>
  <c r="AU1276" i="6"/>
  <c r="AU1277" i="6"/>
  <c r="AU1278" i="6"/>
  <c r="AU1279" i="6"/>
  <c r="AU1280" i="6"/>
  <c r="AU1281" i="6"/>
  <c r="AU1282" i="6"/>
  <c r="AU1283" i="6"/>
  <c r="AU1284" i="6"/>
  <c r="AU1285" i="6"/>
  <c r="AU1286" i="6"/>
  <c r="AU1287" i="6"/>
  <c r="AU1288" i="6"/>
  <c r="AU1289" i="6"/>
  <c r="AU1290" i="6"/>
  <c r="AU1291" i="6"/>
  <c r="AU1292" i="6"/>
  <c r="AU1293" i="6"/>
  <c r="AU1294" i="6"/>
  <c r="AU1295" i="6"/>
  <c r="AU1296" i="6"/>
  <c r="AU1297" i="6"/>
  <c r="AU1298" i="6"/>
  <c r="AU1299" i="6"/>
  <c r="AU1300" i="6"/>
  <c r="AU1301" i="6"/>
  <c r="AU1302" i="6"/>
  <c r="AU1303" i="6"/>
  <c r="AU1304" i="6"/>
  <c r="AU1305" i="6"/>
  <c r="AU1306" i="6"/>
  <c r="AU1307" i="6"/>
  <c r="AU1308" i="6"/>
  <c r="AU1309" i="6"/>
  <c r="AU1310" i="6"/>
  <c r="AU1311" i="6"/>
  <c r="AU1312" i="6"/>
  <c r="AU1313" i="6"/>
  <c r="AU1314" i="6"/>
  <c r="AU1315" i="6"/>
  <c r="AU1316" i="6"/>
  <c r="AU1317" i="6"/>
  <c r="AU1318" i="6"/>
  <c r="AU1319" i="6"/>
  <c r="AU1320" i="6"/>
  <c r="AU1321" i="6"/>
  <c r="AU1322" i="6"/>
  <c r="AU1323" i="6"/>
  <c r="AU1324" i="6"/>
  <c r="AU1325" i="6"/>
  <c r="AU1326" i="6"/>
  <c r="AU1327" i="6"/>
  <c r="AU1328" i="6"/>
  <c r="AU1329" i="6"/>
  <c r="AU1330" i="6"/>
  <c r="AU1331" i="6"/>
  <c r="AU1332" i="6"/>
  <c r="AU1333" i="6"/>
  <c r="AU1334" i="6"/>
  <c r="AU1335" i="6"/>
  <c r="AU1336" i="6"/>
  <c r="AU1337" i="6"/>
  <c r="AU1338" i="6"/>
  <c r="AU1339" i="6"/>
  <c r="AU1340" i="6"/>
  <c r="AU1341" i="6"/>
  <c r="AU1342" i="6"/>
  <c r="AU1343" i="6"/>
  <c r="AU1344" i="6"/>
  <c r="AU1345" i="6"/>
  <c r="AU1346" i="6"/>
  <c r="AU1347" i="6"/>
  <c r="AU1348" i="6"/>
  <c r="AU1349" i="6"/>
  <c r="AU1350" i="6"/>
  <c r="AU1351" i="6"/>
  <c r="AU1352" i="6"/>
  <c r="AU1353" i="6"/>
  <c r="AU1354" i="6"/>
  <c r="AU1355" i="6"/>
  <c r="AU1356" i="6"/>
  <c r="AU1357" i="6"/>
  <c r="AU1358" i="6"/>
  <c r="AU1359" i="6"/>
  <c r="AU1360" i="6"/>
  <c r="AU1361" i="6"/>
  <c r="AU1362" i="6"/>
  <c r="AU1363" i="6"/>
  <c r="AU1364" i="6"/>
  <c r="AU1365" i="6"/>
  <c r="AU1366" i="6"/>
  <c r="AU1367" i="6"/>
  <c r="AU1368" i="6"/>
  <c r="AU1369" i="6"/>
  <c r="AU1370" i="6"/>
  <c r="AU1371" i="6"/>
  <c r="AU1372" i="6"/>
  <c r="AU1373" i="6"/>
  <c r="AU1374" i="6"/>
  <c r="AU1375" i="6"/>
  <c r="AU1376" i="6"/>
  <c r="AU1377" i="6"/>
  <c r="AU1378" i="6"/>
  <c r="AU1379" i="6"/>
  <c r="AU1380" i="6"/>
  <c r="AU1381" i="6"/>
  <c r="AU1382" i="6"/>
  <c r="AU1383" i="6"/>
  <c r="AU1384" i="6"/>
  <c r="AU1385" i="6"/>
  <c r="AU1386" i="6"/>
  <c r="AU1387" i="6"/>
  <c r="AU1388" i="6"/>
  <c r="AU1389" i="6"/>
  <c r="AU1390" i="6"/>
  <c r="AU1391" i="6"/>
  <c r="AU1392" i="6"/>
  <c r="AU1393" i="6"/>
  <c r="AU1394" i="6"/>
  <c r="AU1395" i="6"/>
  <c r="AU1396" i="6"/>
  <c r="AU1397" i="6"/>
  <c r="AU1398" i="6"/>
  <c r="AU1399" i="6"/>
  <c r="AU1400" i="6"/>
  <c r="AU1401" i="6"/>
  <c r="AU1402" i="6"/>
  <c r="AU1403" i="6"/>
  <c r="AU1404" i="6"/>
  <c r="AU1405" i="6"/>
  <c r="AU1406" i="6"/>
  <c r="AU1407" i="6"/>
  <c r="AU1408" i="6"/>
  <c r="AU1409" i="6"/>
  <c r="AU1410" i="6"/>
  <c r="AU1411" i="6"/>
  <c r="AU1412" i="6"/>
  <c r="AU1413" i="6"/>
  <c r="AU1414" i="6"/>
  <c r="AU1415" i="6"/>
  <c r="AU1416" i="6"/>
  <c r="AU1417" i="6"/>
  <c r="AU1418" i="6"/>
  <c r="AU1419" i="6"/>
  <c r="AU1420" i="6"/>
  <c r="AU1421" i="6"/>
  <c r="AU1422" i="6"/>
  <c r="AU1423" i="6"/>
  <c r="AU1424" i="6"/>
  <c r="AU1425" i="6"/>
  <c r="AU1426" i="6"/>
  <c r="AU1427" i="6"/>
  <c r="AU1428" i="6"/>
  <c r="AU1429" i="6"/>
  <c r="AU1430" i="6"/>
  <c r="AU1431" i="6"/>
  <c r="AU1432" i="6"/>
  <c r="AU1433" i="6"/>
  <c r="AU1434" i="6"/>
  <c r="AU1435" i="6"/>
  <c r="AU1436" i="6"/>
  <c r="AU1437" i="6"/>
  <c r="AU1438" i="6"/>
  <c r="AU1439" i="6"/>
  <c r="AU1440" i="6"/>
  <c r="AU1441" i="6"/>
  <c r="AU1442" i="6"/>
  <c r="AU1443" i="6"/>
  <c r="AU1444" i="6"/>
  <c r="AU1445" i="6"/>
  <c r="AU1446" i="6"/>
  <c r="AU1447" i="6"/>
  <c r="AU1448" i="6"/>
  <c r="AU1449" i="6"/>
  <c r="AU1450" i="6"/>
  <c r="AU1451" i="6"/>
  <c r="AU1452" i="6"/>
  <c r="AU1453" i="6"/>
  <c r="AU1454" i="6"/>
  <c r="AU1455" i="6"/>
  <c r="AU1456" i="6"/>
  <c r="AU1457" i="6"/>
  <c r="AU1458" i="6"/>
  <c r="AU1459" i="6"/>
  <c r="AU1460" i="6"/>
  <c r="AU1461" i="6"/>
  <c r="AU1462" i="6"/>
  <c r="AU1463" i="6"/>
  <c r="AU1464" i="6"/>
  <c r="AU1465" i="6"/>
  <c r="AU1466" i="6"/>
  <c r="AU1467" i="6"/>
  <c r="AU1468" i="6"/>
  <c r="AU1469" i="6"/>
  <c r="AU1470" i="6"/>
  <c r="AU1471" i="6"/>
  <c r="AU1472" i="6"/>
  <c r="AU1473" i="6"/>
  <c r="AU1474" i="6"/>
  <c r="AU1475" i="6"/>
  <c r="AU1476" i="6"/>
  <c r="AU1477" i="6"/>
  <c r="AU1478" i="6"/>
  <c r="AU1479" i="6"/>
  <c r="AU1480" i="6"/>
  <c r="AU1481" i="6"/>
  <c r="AU1482" i="6"/>
  <c r="AU1483" i="6"/>
  <c r="AU1484" i="6"/>
  <c r="AU1485" i="6"/>
  <c r="AU1486" i="6"/>
  <c r="AU1487" i="6"/>
  <c r="AU1488" i="6"/>
  <c r="AU1489" i="6"/>
  <c r="AU1490" i="6"/>
  <c r="AU1491" i="6"/>
  <c r="AU1492" i="6"/>
  <c r="AU1493" i="6"/>
  <c r="AU1494" i="6"/>
  <c r="AU1495" i="6"/>
  <c r="AU1496" i="6"/>
  <c r="AU1497" i="6"/>
  <c r="AU1498" i="6"/>
  <c r="AU1499" i="6"/>
  <c r="AU1500" i="6"/>
  <c r="AU1501" i="6"/>
  <c r="AU1502" i="6"/>
  <c r="AU1503" i="6"/>
  <c r="AU1504" i="6"/>
  <c r="AU1505" i="6"/>
  <c r="AU1506" i="6"/>
  <c r="AU1507" i="6"/>
  <c r="AU1508" i="6"/>
  <c r="AU1509" i="6"/>
  <c r="AU1510" i="6"/>
  <c r="AU1511" i="6"/>
  <c r="AU1512" i="6"/>
  <c r="AU1513" i="6"/>
  <c r="AU1514" i="6"/>
  <c r="AU1515" i="6"/>
  <c r="AU1516" i="6"/>
  <c r="AU1517" i="6"/>
  <c r="AU1518" i="6"/>
  <c r="AU1519" i="6"/>
  <c r="AU1520" i="6"/>
  <c r="AU1521" i="6"/>
  <c r="AU1522" i="6"/>
  <c r="AU1523" i="6"/>
  <c r="AU1524" i="6"/>
  <c r="AU1525" i="6"/>
  <c r="AU1526" i="6"/>
  <c r="AU1527" i="6"/>
  <c r="AU1528" i="6"/>
  <c r="AU1529" i="6"/>
  <c r="AU1530" i="6"/>
  <c r="AU1531" i="6"/>
  <c r="AU1532" i="6"/>
  <c r="AU1533" i="6"/>
  <c r="AU1534" i="6"/>
  <c r="AU1535" i="6"/>
  <c r="AU1536" i="6"/>
  <c r="AU1537" i="6"/>
  <c r="AU1538" i="6"/>
  <c r="AU1539" i="6"/>
  <c r="AU1540" i="6"/>
  <c r="AU1541" i="6"/>
  <c r="AU1542" i="6"/>
  <c r="AU1543" i="6"/>
  <c r="AU1544" i="6"/>
  <c r="AU1545" i="6"/>
  <c r="AU1546" i="6"/>
  <c r="AU1547" i="6"/>
  <c r="AU1548" i="6"/>
  <c r="AU1549" i="6"/>
  <c r="AU1550" i="6"/>
  <c r="AU1551" i="6"/>
  <c r="AU1552" i="6"/>
  <c r="AU1553" i="6"/>
  <c r="AU1554" i="6"/>
  <c r="AU1555" i="6"/>
  <c r="AU1556" i="6"/>
  <c r="AU1557" i="6"/>
  <c r="AU1558" i="6"/>
  <c r="AU1559" i="6"/>
  <c r="AU1560" i="6"/>
  <c r="AU1561" i="6"/>
  <c r="AU1562" i="6"/>
  <c r="AU1563" i="6"/>
  <c r="AU1564" i="6"/>
  <c r="AU1565" i="6"/>
  <c r="AU1566" i="6"/>
  <c r="AU1567" i="6"/>
  <c r="AU1568" i="6"/>
  <c r="AU1569" i="6"/>
  <c r="AU1570" i="6"/>
  <c r="AU1571" i="6"/>
  <c r="AU1572" i="6"/>
  <c r="AU1573" i="6"/>
  <c r="AU1574" i="6"/>
  <c r="AU1575" i="6"/>
  <c r="AU1576" i="6"/>
  <c r="AU1577" i="6"/>
  <c r="AU1578" i="6"/>
  <c r="AU1579" i="6"/>
  <c r="AU1580" i="6"/>
  <c r="AU1581" i="6"/>
  <c r="AU1582" i="6"/>
  <c r="AU1583" i="6"/>
  <c r="AU1584" i="6"/>
  <c r="AU1585" i="6"/>
  <c r="AU1586" i="6"/>
  <c r="AU1587" i="6"/>
  <c r="AU1588" i="6"/>
  <c r="AU1589" i="6"/>
  <c r="AU1590" i="6"/>
  <c r="AU1591" i="6"/>
  <c r="AU1592" i="6"/>
  <c r="AU1593" i="6"/>
  <c r="AU1594" i="6"/>
  <c r="AU1595" i="6"/>
  <c r="AU1596" i="6"/>
  <c r="AU1597" i="6"/>
  <c r="AU1598" i="6"/>
  <c r="AU1599" i="6"/>
  <c r="AU1600" i="6"/>
  <c r="AU1601" i="6"/>
  <c r="AU1602" i="6"/>
  <c r="AU1603" i="6"/>
  <c r="AU1604" i="6"/>
  <c r="AU1605" i="6"/>
  <c r="AU1606" i="6"/>
  <c r="AU1607" i="6"/>
  <c r="AU1608" i="6"/>
  <c r="AU1609" i="6"/>
  <c r="AU1610" i="6"/>
  <c r="AU1611" i="6"/>
  <c r="AU1612" i="6"/>
  <c r="AU1613" i="6"/>
  <c r="AU1614" i="6"/>
  <c r="AU1615" i="6"/>
  <c r="AU1616" i="6"/>
  <c r="AU1617" i="6"/>
  <c r="AU1618" i="6"/>
  <c r="AU1619" i="6"/>
  <c r="AU1620" i="6"/>
  <c r="AU1621" i="6"/>
  <c r="AU1622" i="6"/>
  <c r="AU1623" i="6"/>
  <c r="AU1624" i="6"/>
  <c r="AU1625" i="6"/>
  <c r="AU1626" i="6"/>
  <c r="AU1627" i="6"/>
  <c r="AU1628" i="6"/>
  <c r="AU1629" i="6"/>
  <c r="AU1630" i="6"/>
  <c r="AU1631" i="6"/>
  <c r="AU1632" i="6"/>
  <c r="AU1633" i="6"/>
  <c r="AU1634" i="6"/>
  <c r="AU1635" i="6"/>
  <c r="AU1636" i="6"/>
  <c r="AU1637" i="6"/>
  <c r="AU1638" i="6"/>
  <c r="AU1639" i="6"/>
  <c r="AU1640" i="6"/>
  <c r="AU1641" i="6"/>
  <c r="AU1642" i="6"/>
  <c r="AU1643" i="6"/>
  <c r="AU1644" i="6"/>
  <c r="AU1645" i="6"/>
  <c r="AU1646" i="6"/>
  <c r="AU1647" i="6"/>
  <c r="AU1648" i="6"/>
  <c r="AU1649" i="6"/>
  <c r="AU1650" i="6"/>
  <c r="AU1651" i="6"/>
  <c r="AU1652" i="6"/>
  <c r="AU1653" i="6"/>
  <c r="AU1654" i="6"/>
  <c r="AU1655" i="6"/>
  <c r="AU1656" i="6"/>
  <c r="AU1657" i="6"/>
  <c r="AU1658" i="6"/>
  <c r="AU1659" i="6"/>
  <c r="AU1660" i="6"/>
  <c r="AU1661" i="6"/>
  <c r="AU1662" i="6"/>
  <c r="AU1663" i="6"/>
  <c r="AU1664" i="6"/>
  <c r="AU1665" i="6"/>
  <c r="AU1666" i="6"/>
  <c r="AU1667" i="6"/>
  <c r="AU1668" i="6"/>
  <c r="AU1669" i="6"/>
  <c r="AU1670" i="6"/>
  <c r="AU1671" i="6"/>
  <c r="AU1672" i="6"/>
  <c r="AU1673" i="6"/>
  <c r="AU1674" i="6"/>
  <c r="AU1675" i="6"/>
  <c r="AU1676" i="6"/>
  <c r="AU1677" i="6"/>
  <c r="AU1678" i="6"/>
  <c r="AU1679" i="6"/>
  <c r="AU1680" i="6"/>
  <c r="AU1681" i="6"/>
  <c r="AU1682" i="6"/>
  <c r="AU1683" i="6"/>
  <c r="AU1684" i="6"/>
  <c r="AU1685" i="6"/>
  <c r="AU1686" i="6"/>
  <c r="AU1687" i="6"/>
  <c r="AU1688" i="6"/>
  <c r="AU1689" i="6"/>
  <c r="AU1690" i="6"/>
  <c r="AU1691" i="6"/>
  <c r="AU1692" i="6"/>
  <c r="AU1693" i="6"/>
  <c r="AU1694" i="6"/>
  <c r="AU1695" i="6"/>
  <c r="AU1696" i="6"/>
  <c r="AU1697" i="6"/>
  <c r="AU1698" i="6"/>
  <c r="AU1699" i="6"/>
  <c r="AU1700" i="6"/>
  <c r="AU1701" i="6"/>
  <c r="AU1702" i="6"/>
  <c r="AU1703" i="6"/>
  <c r="AU1704" i="6"/>
  <c r="AU1705" i="6"/>
  <c r="AU1706" i="6"/>
  <c r="AU1707" i="6"/>
  <c r="AU1708" i="6"/>
  <c r="AU1709" i="6"/>
  <c r="AU1710" i="6"/>
  <c r="AU1711" i="6"/>
  <c r="AU1712" i="6"/>
  <c r="AU1713" i="6"/>
  <c r="AU1714" i="6"/>
  <c r="AU1715" i="6"/>
  <c r="AU1716" i="6"/>
  <c r="AU1717" i="6"/>
  <c r="AU1718" i="6"/>
  <c r="AU1719" i="6"/>
  <c r="AU1720" i="6"/>
  <c r="AU1721" i="6"/>
  <c r="AU1722" i="6"/>
  <c r="AU1723" i="6"/>
  <c r="AU1724" i="6"/>
  <c r="AU1725" i="6"/>
  <c r="AU1726" i="6"/>
  <c r="AU1727" i="6"/>
  <c r="AU1728" i="6"/>
  <c r="AU1729" i="6"/>
  <c r="AU1730" i="6"/>
  <c r="AU1731" i="6"/>
  <c r="AU1732" i="6"/>
  <c r="AU1733" i="6"/>
  <c r="AU1734" i="6"/>
  <c r="AU1735" i="6"/>
  <c r="AU1736" i="6"/>
  <c r="AU1737" i="6"/>
  <c r="AU1738" i="6"/>
  <c r="AU1739" i="6"/>
  <c r="AU1740" i="6"/>
  <c r="AU1741" i="6"/>
  <c r="AU1742" i="6"/>
  <c r="AU1743" i="6"/>
  <c r="AU1744" i="6"/>
  <c r="AU1745" i="6"/>
  <c r="AU1746" i="6"/>
  <c r="AU1747" i="6"/>
  <c r="AU1748" i="6"/>
  <c r="AU1749" i="6"/>
  <c r="AU1750" i="6"/>
  <c r="AU1751" i="6"/>
  <c r="AU1752" i="6"/>
  <c r="AU1753" i="6"/>
  <c r="AU1754" i="6"/>
  <c r="AU1755" i="6"/>
  <c r="AU1756" i="6"/>
  <c r="AU1757" i="6"/>
  <c r="AU1758" i="6"/>
  <c r="AU1759" i="6"/>
  <c r="AU1760" i="6"/>
  <c r="AU1761" i="6"/>
  <c r="AU1762" i="6"/>
  <c r="AU1763" i="6"/>
  <c r="AU1764" i="6"/>
  <c r="AU1765" i="6"/>
  <c r="AU1766" i="6"/>
  <c r="AU1767" i="6"/>
  <c r="AU1768" i="6"/>
  <c r="AU1769" i="6"/>
  <c r="AU1770" i="6"/>
  <c r="AU1771" i="6"/>
  <c r="AU1772" i="6"/>
  <c r="AU1773" i="6"/>
  <c r="AU1774" i="6"/>
  <c r="AU1775" i="6"/>
  <c r="AU1776" i="6"/>
  <c r="AU1777" i="6"/>
  <c r="AU1778" i="6"/>
  <c r="AU1779" i="6"/>
  <c r="AU1780" i="6"/>
  <c r="AU1781" i="6"/>
  <c r="AU1782" i="6"/>
  <c r="AU1783" i="6"/>
  <c r="AU1784" i="6"/>
  <c r="AU1785" i="6"/>
  <c r="AU1786" i="6"/>
  <c r="AU1787" i="6"/>
  <c r="AU1788" i="6"/>
  <c r="AU1789" i="6"/>
  <c r="AU1790" i="6"/>
  <c r="AU1791" i="6"/>
  <c r="AU1792" i="6"/>
  <c r="AU1793" i="6"/>
  <c r="AU1794" i="6"/>
  <c r="AU1795" i="6"/>
  <c r="AU1796" i="6"/>
  <c r="AU1797" i="6"/>
  <c r="AU1798" i="6"/>
  <c r="AU1799" i="6"/>
  <c r="AU1800" i="6"/>
  <c r="AU1801" i="6"/>
  <c r="AU1802" i="6"/>
  <c r="AU1803" i="6"/>
  <c r="AU1804" i="6"/>
  <c r="AU1805" i="6"/>
  <c r="AU1806" i="6"/>
  <c r="AU1807" i="6"/>
  <c r="AU1808" i="6"/>
  <c r="AU1809" i="6"/>
  <c r="AU1810" i="6"/>
  <c r="AU1811" i="6"/>
  <c r="AU1812" i="6"/>
  <c r="AU1813" i="6"/>
  <c r="AU1814" i="6"/>
  <c r="AU1815" i="6"/>
  <c r="AU1816" i="6"/>
  <c r="AU1817" i="6"/>
  <c r="AU1818" i="6"/>
  <c r="AU1819" i="6"/>
  <c r="AU1820" i="6"/>
  <c r="AU1821" i="6"/>
  <c r="AU1822" i="6"/>
  <c r="AU1823" i="6"/>
  <c r="AU1824" i="6"/>
  <c r="AU1825" i="6"/>
  <c r="AU1826" i="6"/>
  <c r="AU1827" i="6"/>
  <c r="AU1828" i="6"/>
  <c r="AU1829" i="6"/>
  <c r="AU1830" i="6"/>
  <c r="AU1831" i="6"/>
  <c r="AU1832" i="6"/>
  <c r="AU1833" i="6"/>
  <c r="AU1834" i="6"/>
  <c r="AU1835" i="6"/>
  <c r="AU1836" i="6"/>
  <c r="AU1837" i="6"/>
  <c r="AU1838" i="6"/>
  <c r="AU1839" i="6"/>
  <c r="AU1840" i="6"/>
  <c r="AU1841" i="6"/>
  <c r="AU1842" i="6"/>
  <c r="AU1843" i="6"/>
  <c r="AU1844" i="6"/>
  <c r="AU1845" i="6"/>
  <c r="AU1846" i="6"/>
  <c r="AU1847" i="6"/>
  <c r="AU1848" i="6"/>
  <c r="AU1849" i="6"/>
  <c r="AU1850" i="6"/>
  <c r="AU1851" i="6"/>
  <c r="AU1852" i="6"/>
  <c r="AU1853" i="6"/>
  <c r="AU1854" i="6"/>
  <c r="AU1855" i="6"/>
  <c r="AU1856" i="6"/>
  <c r="AU1857" i="6"/>
  <c r="AU1858" i="6"/>
  <c r="AU1859" i="6"/>
  <c r="AU1860" i="6"/>
  <c r="AU1861" i="6"/>
  <c r="AU1862" i="6"/>
  <c r="AU1863" i="6"/>
  <c r="AU1864" i="6"/>
  <c r="AU1865" i="6"/>
  <c r="AU1866" i="6"/>
  <c r="AU1867" i="6"/>
  <c r="AU1868" i="6"/>
  <c r="AU1869" i="6"/>
  <c r="AU1870" i="6"/>
  <c r="AU1871" i="6"/>
  <c r="AU1872" i="6"/>
  <c r="AU1873" i="6"/>
  <c r="AU1874" i="6"/>
  <c r="AU1875" i="6"/>
  <c r="AU1876" i="6"/>
  <c r="AU1877" i="6"/>
  <c r="AU1878" i="6"/>
  <c r="AU1879" i="6"/>
  <c r="AU1880" i="6"/>
  <c r="AU1881" i="6"/>
  <c r="AU1882" i="6"/>
  <c r="AU1883" i="6"/>
  <c r="AU1884" i="6"/>
  <c r="AU1885" i="6"/>
  <c r="AU1886" i="6"/>
  <c r="AU1887" i="6"/>
  <c r="AU1888" i="6"/>
  <c r="AU1889" i="6"/>
  <c r="AU1890" i="6"/>
  <c r="AU1891" i="6"/>
  <c r="AU1892" i="6"/>
  <c r="AU1893" i="6"/>
  <c r="AU1894" i="6"/>
  <c r="AU1895" i="6"/>
  <c r="AU1896" i="6"/>
  <c r="AU1897" i="6"/>
  <c r="AU1898" i="6"/>
  <c r="AU1899" i="6"/>
  <c r="AU1900" i="6"/>
  <c r="AU1901" i="6"/>
  <c r="AU1902" i="6"/>
  <c r="AU1903" i="6"/>
  <c r="AU1904" i="6"/>
  <c r="AU1905" i="6"/>
  <c r="AU1906" i="6"/>
  <c r="AU1907" i="6"/>
  <c r="AU1908" i="6"/>
  <c r="AU1909" i="6"/>
  <c r="AU1910" i="6"/>
  <c r="AU1911" i="6"/>
  <c r="AU1912" i="6"/>
  <c r="AU1913" i="6"/>
  <c r="AU1914" i="6"/>
  <c r="AU1915" i="6"/>
  <c r="AU1916" i="6"/>
  <c r="AU1917" i="6"/>
  <c r="AU1918" i="6"/>
  <c r="AU1919" i="6"/>
  <c r="AU1920" i="6"/>
  <c r="AU1921" i="6"/>
  <c r="AU1922" i="6"/>
  <c r="AU1923" i="6"/>
  <c r="AU1924" i="6"/>
  <c r="AU1925" i="6"/>
  <c r="AU1926" i="6"/>
  <c r="AU1927" i="6"/>
  <c r="AU1928" i="6"/>
  <c r="AU1929" i="6"/>
  <c r="AU1930" i="6"/>
  <c r="AU1931" i="6"/>
  <c r="AU1932" i="6"/>
  <c r="AU1933" i="6"/>
  <c r="AU1934" i="6"/>
  <c r="AU1935" i="6"/>
  <c r="AU1936" i="6"/>
  <c r="AU1937" i="6"/>
  <c r="AU1938" i="6"/>
  <c r="AU1939" i="6"/>
  <c r="AU1940" i="6"/>
  <c r="AU1941" i="6"/>
  <c r="AU1942" i="6"/>
  <c r="AU1943" i="6"/>
  <c r="AU1944" i="6"/>
  <c r="AU1945" i="6"/>
  <c r="AU1946" i="6"/>
  <c r="AU1947" i="6"/>
  <c r="AU1948" i="6"/>
  <c r="AU1949" i="6"/>
  <c r="AU1950" i="6"/>
  <c r="AU1951" i="6"/>
  <c r="AU1952" i="6"/>
  <c r="AU1953" i="6"/>
  <c r="AU1954" i="6"/>
  <c r="AU1955" i="6"/>
  <c r="AU1956" i="6"/>
  <c r="AU1957" i="6"/>
  <c r="AU1958" i="6"/>
  <c r="AU1959" i="6"/>
  <c r="AU1960" i="6"/>
  <c r="AU1961" i="6"/>
  <c r="AU1962" i="6"/>
  <c r="AU1963" i="6"/>
  <c r="AU1964" i="6"/>
  <c r="AU1965" i="6"/>
  <c r="AU1966" i="6"/>
  <c r="AU1967" i="6"/>
  <c r="AU1968" i="6"/>
  <c r="AU1969" i="6"/>
  <c r="AU1970" i="6"/>
  <c r="AU1971" i="6"/>
  <c r="AU1972" i="6"/>
  <c r="AU1973" i="6"/>
  <c r="AU1974" i="6"/>
  <c r="AU1975" i="6"/>
  <c r="AU1976" i="6"/>
  <c r="AU1977" i="6"/>
  <c r="AU1978" i="6"/>
  <c r="AU1979" i="6"/>
  <c r="AU1980" i="6"/>
  <c r="AU1981" i="6"/>
  <c r="AU1982" i="6"/>
  <c r="AU1983" i="6"/>
  <c r="AU1984" i="6"/>
  <c r="AU1985" i="6"/>
  <c r="AU1986" i="6"/>
  <c r="AU1987" i="6"/>
  <c r="AU1988" i="6"/>
  <c r="AU1989" i="6"/>
  <c r="AU1990" i="6"/>
  <c r="AU1991" i="6"/>
  <c r="AU1992" i="6"/>
  <c r="AU1993" i="6"/>
  <c r="AU1994" i="6"/>
  <c r="AU1995" i="6"/>
  <c r="AU1996" i="6"/>
  <c r="AU1997" i="6"/>
  <c r="AU1998" i="6"/>
  <c r="AU1999" i="6"/>
  <c r="AU2000" i="6"/>
  <c r="AU2001" i="6"/>
  <c r="AU2002" i="6"/>
  <c r="AU2003" i="6"/>
  <c r="AU2004" i="6"/>
  <c r="AU2005" i="6"/>
  <c r="AU2006" i="6"/>
  <c r="AU2007" i="6"/>
  <c r="AU2008" i="6"/>
  <c r="AU2009" i="6"/>
  <c r="AU2010" i="6"/>
  <c r="AU2011" i="6"/>
  <c r="AU2012" i="6"/>
  <c r="AU2013" i="6"/>
  <c r="AU2014" i="6"/>
  <c r="AU2015" i="6"/>
  <c r="AU2016" i="6"/>
  <c r="AU2017" i="6"/>
  <c r="AU2018" i="6"/>
  <c r="AU2019" i="6"/>
  <c r="AU2020" i="6"/>
  <c r="AU2021" i="6"/>
  <c r="AU2022" i="6"/>
  <c r="AU2023" i="6"/>
  <c r="AU2024" i="6"/>
  <c r="AU2025" i="6"/>
  <c r="AU2026" i="6"/>
  <c r="AU2027" i="6"/>
  <c r="AU2028" i="6"/>
  <c r="AU2029" i="6"/>
  <c r="AU2030" i="6"/>
  <c r="AU2031" i="6"/>
  <c r="AU2032" i="6"/>
  <c r="AU2033" i="6"/>
  <c r="AU2034" i="6"/>
  <c r="AU2035" i="6"/>
  <c r="AU2036" i="6"/>
  <c r="AU2037" i="6"/>
  <c r="AU2038" i="6"/>
  <c r="AU2039" i="6"/>
  <c r="AU2040" i="6"/>
  <c r="AU2041" i="6"/>
  <c r="AU2042" i="6"/>
  <c r="AU2043" i="6"/>
  <c r="AU2044" i="6"/>
  <c r="AU2045" i="6"/>
  <c r="AU2046" i="6"/>
  <c r="AU2047" i="6"/>
  <c r="AU2048" i="6"/>
  <c r="AU2049" i="6"/>
  <c r="AU2050" i="6"/>
  <c r="AU2051" i="6"/>
  <c r="AU2052" i="6"/>
  <c r="AU2053" i="6"/>
  <c r="AU2054" i="6"/>
  <c r="AU2055" i="6"/>
  <c r="AU2056" i="6"/>
  <c r="AU2057" i="6"/>
  <c r="AU2058" i="6"/>
  <c r="AU2059" i="6"/>
  <c r="AU2060" i="6"/>
  <c r="AU2061" i="6"/>
  <c r="AU2062" i="6"/>
  <c r="AU2063" i="6"/>
  <c r="AU2064" i="6"/>
  <c r="AU2065" i="6"/>
  <c r="AU2066" i="6"/>
  <c r="AU2067" i="6"/>
  <c r="AU2068" i="6"/>
  <c r="AU2069" i="6"/>
  <c r="AU2070" i="6"/>
  <c r="AU2071" i="6"/>
  <c r="AU2072" i="6"/>
  <c r="AU2073" i="6"/>
  <c r="AU2074" i="6"/>
  <c r="AU2075" i="6"/>
  <c r="AU2076" i="6"/>
  <c r="AU2077" i="6"/>
  <c r="AU2078" i="6"/>
  <c r="AU2079" i="6"/>
  <c r="AU2080" i="6"/>
  <c r="AU2081" i="6"/>
  <c r="AU2082" i="6"/>
  <c r="AU2083" i="6"/>
  <c r="AU2084" i="6"/>
  <c r="AU2085" i="6"/>
  <c r="AU2086" i="6"/>
  <c r="AU2087" i="6"/>
  <c r="AU2088" i="6"/>
  <c r="AU2089" i="6"/>
  <c r="AU2090" i="6"/>
  <c r="AU2091" i="6"/>
  <c r="AU2092" i="6"/>
  <c r="AU2093" i="6"/>
  <c r="AU2094" i="6"/>
  <c r="AU2095" i="6"/>
  <c r="AU2096" i="6"/>
  <c r="AU2097" i="6"/>
  <c r="AU2098" i="6"/>
  <c r="AU2099" i="6"/>
  <c r="AU2100" i="6"/>
  <c r="AU2101" i="6"/>
  <c r="AU2102" i="6"/>
  <c r="AU2103" i="6"/>
  <c r="AU2104" i="6"/>
  <c r="AU2105" i="6"/>
  <c r="AU2106" i="6"/>
  <c r="AU2107" i="6"/>
  <c r="AU2108" i="6"/>
  <c r="AU2109" i="6"/>
  <c r="AU2110" i="6"/>
  <c r="AU2111" i="6"/>
  <c r="AU2112" i="6"/>
  <c r="AU2113" i="6"/>
  <c r="AU2114" i="6"/>
  <c r="AU2115" i="6"/>
  <c r="AU2116" i="6"/>
  <c r="AU2117" i="6"/>
  <c r="AU2118" i="6"/>
  <c r="AU2119" i="6"/>
  <c r="AU2120" i="6"/>
  <c r="AU2121" i="6"/>
  <c r="AU2122" i="6"/>
  <c r="AU2123" i="6"/>
  <c r="AU2124" i="6"/>
  <c r="AU2125" i="6"/>
  <c r="AU2126" i="6"/>
  <c r="AU2127" i="6"/>
  <c r="AU2128" i="6"/>
  <c r="AU2129" i="6"/>
  <c r="AU2130" i="6"/>
  <c r="AU2131" i="6"/>
  <c r="AU2132" i="6"/>
  <c r="AU2133" i="6"/>
  <c r="AU2134" i="6"/>
  <c r="AU2135" i="6"/>
  <c r="AU2136" i="6"/>
  <c r="AU2137" i="6"/>
  <c r="AU2138" i="6"/>
  <c r="AU2139" i="6"/>
  <c r="AU2140" i="6"/>
  <c r="AU2141" i="6"/>
  <c r="AU2142" i="6"/>
  <c r="AU2143" i="6"/>
  <c r="AU2144" i="6"/>
  <c r="AU2145" i="6"/>
  <c r="AU2146" i="6"/>
  <c r="AU2147" i="6"/>
  <c r="AU2148" i="6"/>
  <c r="AU2149" i="6"/>
  <c r="AU2150" i="6"/>
  <c r="AU2151" i="6"/>
  <c r="AU2152" i="6"/>
  <c r="AU2153" i="6"/>
  <c r="AU2154" i="6"/>
  <c r="AU2155" i="6"/>
  <c r="AU2156" i="6"/>
  <c r="AU2157" i="6"/>
  <c r="AU2158" i="6"/>
  <c r="AU2159" i="6"/>
  <c r="AU2160" i="6"/>
  <c r="AU2161" i="6"/>
  <c r="AU2162" i="6"/>
  <c r="AU2163" i="6"/>
  <c r="AU2164" i="6"/>
  <c r="AU2165" i="6"/>
  <c r="AU2166" i="6"/>
  <c r="AU2167" i="6"/>
  <c r="AU2168" i="6"/>
  <c r="AU2169" i="6"/>
  <c r="AU2170" i="6"/>
  <c r="AU2171" i="6"/>
  <c r="AU2172" i="6"/>
  <c r="AU2173" i="6"/>
  <c r="AU2174" i="6"/>
  <c r="AU2175" i="6"/>
  <c r="AU2176" i="6"/>
  <c r="AU2177" i="6"/>
  <c r="AU2178" i="6"/>
  <c r="AU2179" i="6"/>
  <c r="AU2180" i="6"/>
  <c r="AU2181" i="6"/>
  <c r="AU2182" i="6"/>
  <c r="AU2183" i="6"/>
  <c r="AU2184" i="6"/>
  <c r="AU2185" i="6"/>
  <c r="AU2186" i="6"/>
  <c r="AU2187" i="6"/>
  <c r="AU2188" i="6"/>
  <c r="AU2189" i="6"/>
  <c r="AU2190" i="6"/>
  <c r="AU2191" i="6"/>
  <c r="AU2192" i="6"/>
  <c r="AU2193" i="6"/>
  <c r="AU2194" i="6"/>
  <c r="AU2195" i="6"/>
  <c r="AU2196" i="6"/>
  <c r="AU2197" i="6"/>
  <c r="AU2198" i="6"/>
  <c r="AU2199" i="6"/>
  <c r="AU2200" i="6"/>
  <c r="AU2201" i="6"/>
  <c r="AU2202" i="6"/>
  <c r="AU2203" i="6"/>
  <c r="AU2204" i="6"/>
  <c r="AU2205" i="6"/>
  <c r="AU2206" i="6"/>
  <c r="AU2207" i="6"/>
  <c r="AU2208" i="6"/>
  <c r="AU2209" i="6"/>
  <c r="AU2210" i="6"/>
  <c r="AU2211" i="6"/>
  <c r="AU2212" i="6"/>
  <c r="AU2213" i="6"/>
  <c r="AU2214" i="6"/>
  <c r="AU2215" i="6"/>
  <c r="AU2216" i="6"/>
  <c r="AU2217" i="6"/>
  <c r="AU2218" i="6"/>
  <c r="AU2219" i="6"/>
  <c r="AU2220" i="6"/>
  <c r="AU2221" i="6"/>
  <c r="AU2222" i="6"/>
  <c r="AU2223" i="6"/>
  <c r="AU2224" i="6"/>
  <c r="AU2225" i="6"/>
  <c r="AU2226" i="6"/>
  <c r="AU2227" i="6"/>
  <c r="AU2228" i="6"/>
  <c r="AU2229" i="6"/>
  <c r="AU2230" i="6"/>
  <c r="AU2231" i="6"/>
  <c r="AU2232" i="6"/>
  <c r="AU2233" i="6"/>
  <c r="AU2234" i="6"/>
  <c r="AU2235" i="6"/>
  <c r="AU2236" i="6"/>
  <c r="AU2237" i="6"/>
  <c r="AU2238" i="6"/>
  <c r="AU2239" i="6"/>
  <c r="AU2240" i="6"/>
  <c r="AU2241" i="6"/>
  <c r="AU2242" i="6"/>
  <c r="AU2243" i="6"/>
  <c r="AU2244" i="6"/>
  <c r="AU2245" i="6"/>
  <c r="AU2246" i="6"/>
  <c r="AU2247" i="6"/>
  <c r="AU2248" i="6"/>
  <c r="AU2249" i="6"/>
  <c r="AU2250" i="6"/>
  <c r="AU2251" i="6"/>
  <c r="AU2252" i="6"/>
  <c r="AU2253" i="6"/>
  <c r="AU2254" i="6"/>
  <c r="AU2255" i="6"/>
  <c r="AU2256" i="6"/>
  <c r="AU2257" i="6"/>
  <c r="AU2258" i="6"/>
  <c r="AU2259" i="6"/>
  <c r="AU2260" i="6"/>
  <c r="AU2261" i="6"/>
  <c r="AU2262" i="6"/>
  <c r="AU2263" i="6"/>
  <c r="AU2264" i="6"/>
  <c r="AU2265" i="6"/>
  <c r="AU2266" i="6"/>
  <c r="AU2267" i="6"/>
  <c r="AU2268" i="6"/>
  <c r="AU2269" i="6"/>
  <c r="AU2270" i="6"/>
  <c r="AU2271" i="6"/>
  <c r="AU2272" i="6"/>
  <c r="AU2273" i="6"/>
  <c r="AU2274" i="6"/>
  <c r="AU2275" i="6"/>
  <c r="AU2276" i="6"/>
  <c r="AU2277" i="6"/>
  <c r="AU2278" i="6"/>
  <c r="AU2279" i="6"/>
  <c r="AU2280" i="6"/>
  <c r="AU2281" i="6"/>
  <c r="AU2282" i="6"/>
  <c r="AU2283" i="6"/>
  <c r="AU2284" i="6"/>
  <c r="AU2285" i="6"/>
  <c r="AU2286" i="6"/>
  <c r="AU2287" i="6"/>
  <c r="AU2288" i="6"/>
  <c r="AU2289" i="6"/>
  <c r="AU2290" i="6"/>
  <c r="AU2291" i="6"/>
  <c r="AU2292" i="6"/>
  <c r="AU2293" i="6"/>
  <c r="AU2294" i="6"/>
  <c r="AU2295" i="6"/>
  <c r="AU2296" i="6"/>
  <c r="AU2297" i="6"/>
  <c r="AU2298" i="6"/>
  <c r="AU2299" i="6"/>
  <c r="AU2300" i="6"/>
  <c r="AU2301" i="6"/>
  <c r="AU2302" i="6"/>
  <c r="AU2303" i="6"/>
  <c r="AU2304" i="6"/>
  <c r="AU2305" i="6"/>
  <c r="AU2306" i="6"/>
  <c r="AU2307" i="6"/>
  <c r="AU2308" i="6"/>
  <c r="AU2309" i="6"/>
  <c r="AU2310" i="6"/>
  <c r="AU2311" i="6"/>
  <c r="AU2312" i="6"/>
  <c r="AU2313" i="6"/>
  <c r="AU2314" i="6"/>
  <c r="AU2315" i="6"/>
  <c r="AU2316" i="6"/>
  <c r="AU2317" i="6"/>
  <c r="AU2318" i="6"/>
  <c r="AU2319" i="6"/>
  <c r="AU2320" i="6"/>
  <c r="AU2321" i="6"/>
  <c r="AU2322" i="6"/>
  <c r="AU2323" i="6"/>
  <c r="AU2324" i="6"/>
  <c r="AU2325" i="6"/>
  <c r="AU2326" i="6"/>
  <c r="AU2327" i="6"/>
  <c r="AU2328" i="6"/>
  <c r="AU2329" i="6"/>
  <c r="AU2330" i="6"/>
  <c r="AU2331" i="6"/>
  <c r="AU2332" i="6"/>
  <c r="AU2333" i="6"/>
  <c r="AU2334" i="6"/>
  <c r="AU2335" i="6"/>
  <c r="AU2336" i="6"/>
  <c r="AU2337" i="6"/>
  <c r="AU2338" i="6"/>
  <c r="AU2339" i="6"/>
  <c r="AU2340" i="6"/>
  <c r="AU2341" i="6"/>
  <c r="AU2342" i="6"/>
  <c r="AU2343" i="6"/>
  <c r="AU2344" i="6"/>
  <c r="AU2345" i="6"/>
  <c r="AU2346" i="6"/>
  <c r="AU2347" i="6"/>
  <c r="AU2348" i="6"/>
  <c r="AU2349" i="6"/>
  <c r="AU2350" i="6"/>
  <c r="AU2351" i="6"/>
  <c r="AU2352" i="6"/>
  <c r="AU2353" i="6"/>
  <c r="AU2354" i="6"/>
  <c r="AU2355" i="6"/>
  <c r="AU2356" i="6"/>
  <c r="AU2357" i="6"/>
  <c r="AU2358" i="6"/>
  <c r="AU2359" i="6"/>
  <c r="AU2360" i="6"/>
  <c r="AU2361" i="6"/>
  <c r="AU2362" i="6"/>
  <c r="AU2363" i="6"/>
  <c r="AU2364" i="6"/>
  <c r="AU2365" i="6"/>
  <c r="AU2366" i="6"/>
  <c r="AU2367" i="6"/>
  <c r="AU2368" i="6"/>
  <c r="AU2369" i="6"/>
  <c r="AU2370" i="6"/>
  <c r="AU2371" i="6"/>
  <c r="AU2372" i="6"/>
  <c r="AU2373" i="6"/>
  <c r="AU2374" i="6"/>
  <c r="AU2375" i="6"/>
  <c r="AU2376" i="6"/>
  <c r="AU2377" i="6"/>
  <c r="AU2378" i="6"/>
  <c r="AU2379" i="6"/>
  <c r="AU2380" i="6"/>
  <c r="AU2381" i="6"/>
  <c r="AU2382" i="6"/>
  <c r="AU2383" i="6"/>
  <c r="AU2384" i="6"/>
  <c r="AU2385" i="6"/>
  <c r="AU2386" i="6"/>
  <c r="AU2387" i="6"/>
  <c r="AU2388" i="6"/>
  <c r="AU2389" i="6"/>
  <c r="AU2390" i="6"/>
  <c r="AU2391" i="6"/>
  <c r="AU2392" i="6"/>
  <c r="AU2393" i="6"/>
  <c r="AU2394" i="6"/>
  <c r="AU2395" i="6"/>
  <c r="AU2396" i="6"/>
  <c r="AU2397" i="6"/>
  <c r="AU2398" i="6"/>
  <c r="AU2399" i="6"/>
  <c r="AU2400" i="6"/>
  <c r="AU2401" i="6"/>
  <c r="AU2402" i="6"/>
  <c r="AU2403" i="6"/>
  <c r="AU2404" i="6"/>
  <c r="AU2405" i="6"/>
  <c r="AU2406" i="6"/>
  <c r="AU2407" i="6"/>
  <c r="AU2408" i="6"/>
  <c r="AU2409" i="6"/>
  <c r="AU2410" i="6"/>
  <c r="AU2411" i="6"/>
  <c r="AU2412" i="6"/>
  <c r="AU2413" i="6"/>
  <c r="AU2414" i="6"/>
  <c r="AU2415" i="6"/>
  <c r="AU2416" i="6"/>
  <c r="AU2417" i="6"/>
  <c r="AU2418" i="6"/>
  <c r="AU2419" i="6"/>
  <c r="AU2420" i="6"/>
  <c r="AU2421" i="6"/>
  <c r="AU2422" i="6"/>
  <c r="AU2423" i="6"/>
  <c r="AU2424" i="6"/>
  <c r="AU2425" i="6"/>
  <c r="AU2426" i="6"/>
  <c r="AU2427" i="6"/>
  <c r="AU2428" i="6"/>
  <c r="AU2429" i="6"/>
  <c r="AU2430" i="6"/>
  <c r="AU2431" i="6"/>
  <c r="AU2432" i="6"/>
  <c r="AU2433" i="6"/>
  <c r="AU2434" i="6"/>
  <c r="AU2435" i="6"/>
  <c r="AU2436" i="6"/>
  <c r="AU2437" i="6"/>
  <c r="AU2438" i="6"/>
  <c r="AU2439" i="6"/>
  <c r="AU2440" i="6"/>
  <c r="AU2441" i="6"/>
  <c r="AU2442" i="6"/>
  <c r="AU2443" i="6"/>
  <c r="AU2444" i="6"/>
  <c r="AU2445" i="6"/>
  <c r="AU2446" i="6"/>
  <c r="AU2447" i="6"/>
  <c r="AU2448" i="6"/>
  <c r="AU2449" i="6"/>
  <c r="AU2450" i="6"/>
  <c r="AU2451" i="6"/>
  <c r="AU2452" i="6"/>
  <c r="AU2453" i="6"/>
  <c r="AU2454" i="6"/>
  <c r="AU2455" i="6"/>
  <c r="AU2456" i="6"/>
  <c r="AU2457" i="6"/>
  <c r="AU2458" i="6"/>
  <c r="AU2459" i="6"/>
  <c r="AU2460" i="6"/>
  <c r="AU2461" i="6"/>
  <c r="AU2462" i="6"/>
  <c r="AU2463" i="6"/>
  <c r="AU2464" i="6"/>
  <c r="AU2465" i="6"/>
  <c r="AU2466" i="6"/>
  <c r="AU2467" i="6"/>
  <c r="AU2468" i="6"/>
  <c r="AU2469" i="6"/>
  <c r="AU2470" i="6"/>
  <c r="AU2471" i="6"/>
  <c r="AU2472" i="6"/>
  <c r="AU2473" i="6"/>
  <c r="AU2474" i="6"/>
  <c r="AU2475" i="6"/>
  <c r="AU2476" i="6"/>
  <c r="AU2477" i="6"/>
  <c r="AU2478" i="6"/>
  <c r="AU2479" i="6"/>
  <c r="AU2480" i="6"/>
  <c r="AU2481" i="6"/>
  <c r="AU2482" i="6"/>
  <c r="AU2483" i="6"/>
  <c r="AU2484" i="6"/>
  <c r="AU2485" i="6"/>
  <c r="AU2486" i="6"/>
  <c r="AU2487" i="6"/>
  <c r="AU2488" i="6"/>
  <c r="AU2489" i="6"/>
  <c r="AU2490" i="6"/>
  <c r="AU2491" i="6"/>
  <c r="AU2492" i="6"/>
  <c r="AU2493" i="6"/>
  <c r="AU2494" i="6"/>
  <c r="AU2495" i="6"/>
  <c r="AU2496" i="6"/>
  <c r="AU2497" i="6"/>
  <c r="AU2498" i="6"/>
  <c r="AU2499" i="6"/>
  <c r="AU2500" i="6"/>
  <c r="AU2501" i="6"/>
  <c r="AU2502" i="6"/>
  <c r="AU2503" i="6"/>
  <c r="AU2504" i="6"/>
  <c r="AU2505" i="6"/>
  <c r="AU2506" i="6"/>
  <c r="AU2507" i="6"/>
  <c r="AU2508" i="6"/>
  <c r="AU2509" i="6"/>
  <c r="AU2510" i="6"/>
  <c r="AU2511" i="6"/>
  <c r="AU2512" i="6"/>
  <c r="AU2513" i="6"/>
  <c r="AU2514" i="6"/>
  <c r="AU2515" i="6"/>
  <c r="AU2516" i="6"/>
  <c r="AU2517" i="6"/>
  <c r="AU2518" i="6"/>
  <c r="AU2519" i="6"/>
  <c r="AU2520" i="6"/>
  <c r="AU2521" i="6"/>
  <c r="AU2522" i="6"/>
  <c r="AU2523" i="6"/>
  <c r="AU2524" i="6"/>
  <c r="AU2525" i="6"/>
  <c r="AU2526" i="6"/>
  <c r="AU2527" i="6"/>
  <c r="AU2528" i="6"/>
  <c r="AU2529" i="6"/>
  <c r="AU2530" i="6"/>
  <c r="AU2531" i="6"/>
  <c r="AU2532" i="6"/>
  <c r="AU2533" i="6"/>
  <c r="AU2534" i="6"/>
  <c r="AU2535" i="6"/>
  <c r="AU2536" i="6"/>
  <c r="AU2537" i="6"/>
  <c r="AU2538" i="6"/>
  <c r="AU2539" i="6"/>
  <c r="AU2540" i="6"/>
  <c r="AU2541" i="6"/>
  <c r="AU2542" i="6"/>
  <c r="AU2543" i="6"/>
  <c r="AU2544" i="6"/>
  <c r="AU2545" i="6"/>
  <c r="AU2546" i="6"/>
  <c r="AU2547" i="6"/>
  <c r="AU2548" i="6"/>
  <c r="AU2549" i="6"/>
  <c r="AU2550" i="6"/>
  <c r="AU2551" i="6"/>
  <c r="AU2552" i="6"/>
  <c r="AU2553" i="6"/>
  <c r="AU2554" i="6"/>
  <c r="AU2555" i="6"/>
  <c r="AU2556" i="6"/>
  <c r="AU2557" i="6"/>
  <c r="AU2558" i="6"/>
  <c r="AU2559" i="6"/>
  <c r="AU2560" i="6"/>
  <c r="AU2561" i="6"/>
  <c r="AU2562" i="6"/>
  <c r="AU2563" i="6"/>
  <c r="AU2564" i="6"/>
  <c r="AU2565" i="6"/>
  <c r="AU2566" i="6"/>
  <c r="AU2567" i="6"/>
  <c r="AU2568" i="6"/>
  <c r="AU2569" i="6"/>
  <c r="AU2570" i="6"/>
  <c r="AU2571" i="6"/>
  <c r="AU2572" i="6"/>
  <c r="AU2573" i="6"/>
  <c r="AU2574" i="6"/>
  <c r="AU2575" i="6"/>
  <c r="AU2576" i="6"/>
  <c r="AU2577" i="6"/>
  <c r="AU2578" i="6"/>
  <c r="AU2579" i="6"/>
  <c r="AU2580" i="6"/>
  <c r="AU2581" i="6"/>
  <c r="AU2582" i="6"/>
  <c r="AU2583" i="6"/>
  <c r="AU2584" i="6"/>
  <c r="AU2585" i="6"/>
  <c r="AU2586" i="6"/>
  <c r="AU2587" i="6"/>
  <c r="AU2588" i="6"/>
  <c r="AU2589" i="6"/>
  <c r="AU2590" i="6"/>
  <c r="AU2591" i="6"/>
  <c r="AU2592" i="6"/>
  <c r="AU2593" i="6"/>
  <c r="AU2594" i="6"/>
  <c r="AU2595" i="6"/>
  <c r="AU2596" i="6"/>
  <c r="AU2597" i="6"/>
  <c r="AU2598" i="6"/>
  <c r="AU2599" i="6"/>
  <c r="AU2600" i="6"/>
  <c r="AU2601" i="6"/>
  <c r="AU2602" i="6"/>
  <c r="AU2603" i="6"/>
  <c r="AU2604" i="6"/>
  <c r="AU2605" i="6"/>
  <c r="AU2606" i="6"/>
  <c r="AU2607" i="6"/>
  <c r="AU2608" i="6"/>
  <c r="AU2609" i="6"/>
  <c r="AU2610" i="6"/>
  <c r="AU2611" i="6"/>
  <c r="AU2612" i="6"/>
  <c r="AU2613" i="6"/>
  <c r="AU2614" i="6"/>
  <c r="AU2615" i="6"/>
  <c r="AU2616" i="6"/>
  <c r="AU2617" i="6"/>
  <c r="AU2618" i="6"/>
  <c r="AU2619" i="6"/>
  <c r="AU2620" i="6"/>
  <c r="AU2621" i="6"/>
  <c r="AU2622" i="6"/>
  <c r="AU2623" i="6"/>
  <c r="AU2624" i="6"/>
  <c r="AU2625" i="6"/>
  <c r="AU2626" i="6"/>
  <c r="AU2627" i="6"/>
  <c r="AU2628" i="6"/>
  <c r="AU2629" i="6"/>
  <c r="AU2630" i="6"/>
  <c r="AU2631" i="6"/>
  <c r="AU2632" i="6"/>
  <c r="AU2633" i="6"/>
  <c r="AU2634" i="6"/>
  <c r="AU2635" i="6"/>
  <c r="AU2636" i="6"/>
  <c r="AU2637" i="6"/>
  <c r="AU2638" i="6"/>
  <c r="AU2639" i="6"/>
  <c r="AU2640" i="6"/>
  <c r="AU2641" i="6"/>
  <c r="AU2642" i="6"/>
  <c r="AU2643" i="6"/>
  <c r="AU2644" i="6"/>
  <c r="AU2645" i="6"/>
  <c r="AU2646" i="6"/>
  <c r="AU2647" i="6"/>
  <c r="AU2648" i="6"/>
  <c r="AU2649" i="6"/>
  <c r="AU2650" i="6"/>
  <c r="AU2651" i="6"/>
  <c r="AU2652" i="6"/>
  <c r="AU2653" i="6"/>
  <c r="AU2654" i="6"/>
  <c r="AU2655" i="6"/>
  <c r="AU2656" i="6"/>
  <c r="AU2657" i="6"/>
  <c r="AU2658" i="6"/>
  <c r="AU2659" i="6"/>
  <c r="AU2660" i="6"/>
  <c r="AU2661" i="6"/>
  <c r="AU2662" i="6"/>
  <c r="AU2663" i="6"/>
  <c r="AU2664" i="6"/>
  <c r="AU2665" i="6"/>
  <c r="AU2666" i="6"/>
  <c r="AU2667" i="6"/>
  <c r="AU2668" i="6"/>
  <c r="AU2669" i="6"/>
  <c r="AU2670" i="6"/>
  <c r="AU2671" i="6"/>
  <c r="AU2672" i="6"/>
  <c r="AU2673" i="6"/>
  <c r="AU2674" i="6"/>
  <c r="AU2675" i="6"/>
  <c r="AU2676" i="6"/>
  <c r="AU2677" i="6"/>
  <c r="AU2678" i="6"/>
  <c r="AU2679" i="6"/>
  <c r="AU2680" i="6"/>
  <c r="AU2681" i="6"/>
  <c r="AU2682" i="6"/>
  <c r="AU2683" i="6"/>
  <c r="AU2684" i="6"/>
  <c r="AU2685" i="6"/>
  <c r="AU2686" i="6"/>
  <c r="AU2687" i="6"/>
  <c r="AU2688" i="6"/>
  <c r="AU2689" i="6"/>
  <c r="AU2690" i="6"/>
  <c r="AU2691" i="6"/>
  <c r="AU2692" i="6"/>
  <c r="AU2693" i="6"/>
  <c r="AU2694" i="6"/>
  <c r="AU2695" i="6"/>
  <c r="AU2696" i="6"/>
  <c r="AU2697" i="6"/>
  <c r="AU2698" i="6"/>
  <c r="AU2699" i="6"/>
  <c r="AU2700" i="6"/>
  <c r="AU2701" i="6"/>
  <c r="AU2702" i="6"/>
  <c r="AU2703" i="6"/>
  <c r="AU2704" i="6"/>
  <c r="AU2705" i="6"/>
  <c r="AU2706" i="6"/>
  <c r="AU2707" i="6"/>
  <c r="AU2708" i="6"/>
  <c r="AU2709" i="6"/>
  <c r="AU2710" i="6"/>
  <c r="AU2711" i="6"/>
  <c r="AU2712" i="6"/>
  <c r="AU2713" i="6"/>
  <c r="AU2714" i="6"/>
  <c r="AU2715" i="6"/>
  <c r="AU2716" i="6"/>
  <c r="AU2717" i="6"/>
  <c r="AU2718" i="6"/>
  <c r="AU2719" i="6"/>
  <c r="AU2720" i="6"/>
  <c r="AU2721" i="6"/>
  <c r="AU2722" i="6"/>
  <c r="AU2723" i="6"/>
  <c r="AU2724" i="6"/>
  <c r="AU2725" i="6"/>
  <c r="AU2726" i="6"/>
  <c r="AU2727" i="6"/>
  <c r="AU2728" i="6"/>
  <c r="AU2729" i="6"/>
  <c r="AU2730" i="6"/>
  <c r="AU2731" i="6"/>
  <c r="AU2732" i="6"/>
  <c r="AU2733" i="6"/>
  <c r="AU2734" i="6"/>
  <c r="AU2735" i="6"/>
  <c r="AU2736" i="6"/>
  <c r="AU2737" i="6"/>
  <c r="AU2738" i="6"/>
  <c r="AU2739" i="6"/>
  <c r="AU2740" i="6"/>
  <c r="AU2741" i="6"/>
  <c r="AU2742" i="6"/>
  <c r="AU2743" i="6"/>
  <c r="AU2744" i="6"/>
  <c r="AU2745" i="6"/>
  <c r="AU2746" i="6"/>
  <c r="AU2747" i="6"/>
  <c r="AU2748" i="6"/>
  <c r="AU2749" i="6"/>
  <c r="AU2750" i="6"/>
  <c r="AU2751" i="6"/>
  <c r="AU2752" i="6"/>
  <c r="AU2753" i="6"/>
  <c r="AU2754" i="6"/>
  <c r="AU2755" i="6"/>
  <c r="AU2756" i="6"/>
  <c r="AU2757" i="6"/>
  <c r="AU2758" i="6"/>
  <c r="AU2759" i="6"/>
  <c r="AU2760" i="6"/>
  <c r="AU2761" i="6"/>
  <c r="AU2762" i="6"/>
  <c r="AU2763" i="6"/>
  <c r="AU2764" i="6"/>
  <c r="AU2765" i="6"/>
  <c r="AU2766" i="6"/>
  <c r="AU2767" i="6"/>
  <c r="AU2768" i="6"/>
  <c r="AU2769" i="6"/>
  <c r="AU2770" i="6"/>
  <c r="AU2771" i="6"/>
  <c r="AU2772" i="6"/>
  <c r="AU2773" i="6"/>
  <c r="AU2774" i="6"/>
  <c r="AU2775" i="6"/>
  <c r="AU2776" i="6"/>
  <c r="AU2777" i="6"/>
  <c r="AU2778" i="6"/>
  <c r="AU2779" i="6"/>
  <c r="AU2780" i="6"/>
  <c r="AU2781" i="6"/>
  <c r="AU2782" i="6"/>
  <c r="AU2783" i="6"/>
  <c r="AU2784" i="6"/>
  <c r="AU2785" i="6"/>
  <c r="AU2786" i="6"/>
  <c r="AU2787" i="6"/>
  <c r="AU2788" i="6"/>
  <c r="AU2789" i="6"/>
  <c r="AU2790" i="6"/>
  <c r="AU2791" i="6"/>
  <c r="AU2792" i="6"/>
  <c r="AU2793" i="6"/>
  <c r="AU2794" i="6"/>
  <c r="AU2795" i="6"/>
  <c r="AU2796" i="6"/>
  <c r="AU2797" i="6"/>
  <c r="AU2798" i="6"/>
  <c r="AU2799" i="6"/>
  <c r="AU2800" i="6"/>
  <c r="AU2801" i="6"/>
  <c r="AU2802" i="6"/>
  <c r="AU2803" i="6"/>
  <c r="AU2804" i="6"/>
  <c r="AU2805" i="6"/>
  <c r="AU2806" i="6"/>
  <c r="AU2807" i="6"/>
  <c r="AU2808" i="6"/>
  <c r="AU2809" i="6"/>
  <c r="AU2810" i="6"/>
  <c r="AU2811" i="6"/>
  <c r="AU2812" i="6"/>
  <c r="AU2813" i="6"/>
  <c r="AU2814" i="6"/>
  <c r="AU2815" i="6"/>
  <c r="AU2816" i="6"/>
  <c r="AU2817" i="6"/>
  <c r="AU2818" i="6"/>
  <c r="AU2819" i="6"/>
  <c r="AU2820" i="6"/>
  <c r="AU2821" i="6"/>
  <c r="AU2822" i="6"/>
  <c r="AU2823" i="6"/>
  <c r="AU2824" i="6"/>
  <c r="AU2825" i="6"/>
  <c r="AU2826" i="6"/>
  <c r="AU2827" i="6"/>
  <c r="AU2828" i="6"/>
  <c r="AU2829" i="6"/>
  <c r="AU2830" i="6"/>
  <c r="AU2831" i="6"/>
  <c r="AU2832" i="6"/>
  <c r="AU2833" i="6"/>
  <c r="AU2834" i="6"/>
  <c r="AU2835" i="6"/>
  <c r="AU2836" i="6"/>
  <c r="AU2837" i="6"/>
  <c r="AU2838" i="6"/>
  <c r="AU2839" i="6"/>
  <c r="AU2840" i="6"/>
  <c r="AU2841" i="6"/>
  <c r="AU2842" i="6"/>
  <c r="AU2843" i="6"/>
  <c r="AU2844" i="6"/>
  <c r="AU2845" i="6"/>
  <c r="AU2846" i="6"/>
  <c r="AU2847" i="6"/>
  <c r="AU2848" i="6"/>
  <c r="AU2849" i="6"/>
  <c r="AU2850" i="6"/>
  <c r="AU2851" i="6"/>
  <c r="AU2852" i="6"/>
  <c r="AU2853" i="6"/>
  <c r="AU2854" i="6"/>
  <c r="AU2855" i="6"/>
  <c r="AU2856" i="6"/>
  <c r="AU2857" i="6"/>
  <c r="AU2858" i="6"/>
  <c r="AU2859" i="6"/>
  <c r="AU2860" i="6"/>
  <c r="AU2861" i="6"/>
  <c r="AU2862" i="6"/>
  <c r="AU2863" i="6"/>
  <c r="AU2864" i="6"/>
  <c r="AU2865" i="6"/>
  <c r="AU2866" i="6"/>
  <c r="AU2867" i="6"/>
  <c r="AU2868" i="6"/>
  <c r="AU2869" i="6"/>
  <c r="AU2870" i="6"/>
  <c r="AU2871" i="6"/>
  <c r="AU2872" i="6"/>
  <c r="AU2873" i="6"/>
  <c r="AU2874" i="6"/>
  <c r="AU2875" i="6"/>
  <c r="AU2876" i="6"/>
  <c r="AU2877" i="6"/>
  <c r="AU2878" i="6"/>
  <c r="AU2879" i="6"/>
  <c r="AU2880" i="6"/>
  <c r="AU2881" i="6"/>
  <c r="AU2882" i="6"/>
  <c r="AU2883" i="6"/>
  <c r="AU2884" i="6"/>
  <c r="AU2885" i="6"/>
  <c r="AU2886" i="6"/>
  <c r="AU2887" i="6"/>
  <c r="AU2888" i="6"/>
  <c r="AU2889" i="6"/>
  <c r="AU2890" i="6"/>
  <c r="AU2891" i="6"/>
  <c r="AU2892" i="6"/>
  <c r="AU2893" i="6"/>
  <c r="AU2894" i="6"/>
  <c r="AU2895" i="6"/>
  <c r="AU2896" i="6"/>
  <c r="AU2897" i="6"/>
  <c r="AU2898" i="6"/>
  <c r="AU2899" i="6"/>
  <c r="AU2900" i="6"/>
  <c r="AU2901" i="6"/>
  <c r="AU2902" i="6"/>
  <c r="AU2903" i="6"/>
  <c r="AU2904" i="6"/>
  <c r="AU2905" i="6"/>
  <c r="AU2906" i="6"/>
  <c r="AU2907" i="6"/>
  <c r="AU2908" i="6"/>
  <c r="AU2909" i="6"/>
  <c r="AU2910" i="6"/>
  <c r="AU2911" i="6"/>
  <c r="AU2912" i="6"/>
  <c r="AU2913" i="6"/>
  <c r="AU2914" i="6"/>
  <c r="AU2915" i="6"/>
  <c r="AU2916" i="6"/>
  <c r="AU2917" i="6"/>
  <c r="AU2918" i="6"/>
  <c r="AU2919" i="6"/>
  <c r="AU2920" i="6"/>
  <c r="AU2921" i="6"/>
  <c r="AU2922" i="6"/>
  <c r="AU2923" i="6"/>
  <c r="AU2924" i="6"/>
  <c r="AU2925" i="6"/>
  <c r="AU2926" i="6"/>
  <c r="AU2927" i="6"/>
  <c r="AU2928" i="6"/>
  <c r="AU2929" i="6"/>
  <c r="AU2930" i="6"/>
  <c r="AU2931" i="6"/>
  <c r="AU2932" i="6"/>
  <c r="AU2933" i="6"/>
  <c r="AU2934" i="6"/>
  <c r="AU2935" i="6"/>
  <c r="AU2936" i="6"/>
  <c r="AU2937" i="6"/>
  <c r="AU2938" i="6"/>
  <c r="AU2939" i="6"/>
  <c r="AU2940" i="6"/>
  <c r="AU2941" i="6"/>
  <c r="AU2942" i="6"/>
  <c r="AU2943" i="6"/>
  <c r="AU2944" i="6"/>
  <c r="AU2945" i="6"/>
  <c r="AU2946" i="6"/>
  <c r="AU2947" i="6"/>
  <c r="AU2948" i="6"/>
  <c r="AU2949" i="6"/>
  <c r="AU2950" i="6"/>
  <c r="AU2951" i="6"/>
  <c r="AU2952" i="6"/>
  <c r="AU2953" i="6"/>
  <c r="AU2954" i="6"/>
  <c r="AU2955" i="6"/>
  <c r="AU2956" i="6"/>
  <c r="AU2957" i="6"/>
  <c r="AU2958" i="6"/>
  <c r="AU2959" i="6"/>
  <c r="AU2960" i="6"/>
  <c r="AU2961" i="6"/>
  <c r="AU2962" i="6"/>
  <c r="AU2963" i="6"/>
  <c r="AU2964" i="6"/>
  <c r="AU2965" i="6"/>
  <c r="AU2966" i="6"/>
  <c r="AU2967" i="6"/>
  <c r="AU2968" i="6"/>
  <c r="AU2969" i="6"/>
  <c r="AU2970" i="6"/>
  <c r="AU2971" i="6"/>
  <c r="AU2972" i="6"/>
  <c r="AU2973" i="6"/>
  <c r="AU2974" i="6"/>
  <c r="AU2975" i="6"/>
  <c r="AU2976" i="6"/>
  <c r="AU2977" i="6"/>
  <c r="AU2978" i="6"/>
  <c r="AU2979" i="6"/>
  <c r="AU2980" i="6"/>
  <c r="AU2981" i="6"/>
  <c r="AU2982" i="6"/>
  <c r="AU2983" i="6"/>
  <c r="AU2984" i="6"/>
  <c r="AU2985" i="6"/>
  <c r="AU2986" i="6"/>
  <c r="AU2987" i="6"/>
  <c r="AU2988" i="6"/>
  <c r="AU2989" i="6"/>
  <c r="AU2990" i="6"/>
  <c r="AU2991" i="6"/>
  <c r="AU2992" i="6"/>
  <c r="AU2993" i="6"/>
  <c r="AU2994" i="6"/>
  <c r="AU2995" i="6"/>
  <c r="AU2996" i="6"/>
  <c r="AU2997" i="6"/>
  <c r="AU2998" i="6"/>
  <c r="AU2999" i="6"/>
  <c r="AU3000" i="6"/>
  <c r="AU3001" i="6"/>
  <c r="AU3002" i="6"/>
  <c r="AU3003" i="6"/>
  <c r="AU3004" i="6"/>
  <c r="AU3005" i="6"/>
  <c r="AU3006" i="6"/>
  <c r="AU3007" i="6"/>
  <c r="AU3008" i="6"/>
  <c r="AU3009" i="6"/>
  <c r="AU3010" i="6"/>
  <c r="AU3011" i="6"/>
  <c r="AU3012" i="6"/>
  <c r="AU3013" i="6"/>
  <c r="AU3014" i="6"/>
  <c r="AU3015" i="6"/>
  <c r="AU3016" i="6"/>
  <c r="AU3017" i="6"/>
  <c r="AU3018" i="6"/>
  <c r="AU3019" i="6"/>
  <c r="AU3020" i="6"/>
  <c r="AU3021" i="6"/>
  <c r="AU3022" i="6"/>
  <c r="AU3023" i="6"/>
  <c r="AU3024" i="6"/>
  <c r="AU3025" i="6"/>
  <c r="AU3026" i="6"/>
  <c r="AU3027" i="6"/>
  <c r="AU3028" i="6"/>
  <c r="AU3029" i="6"/>
  <c r="AU3030" i="6"/>
  <c r="AU3031" i="6"/>
  <c r="AU3032" i="6"/>
  <c r="AU3033" i="6"/>
  <c r="AU3034" i="6"/>
  <c r="AU3035" i="6"/>
  <c r="AU3036" i="6"/>
  <c r="AU3037" i="6"/>
  <c r="AU3038" i="6"/>
  <c r="AU3039" i="6"/>
  <c r="AU3040" i="6"/>
  <c r="AU3041" i="6"/>
  <c r="AU3042" i="6"/>
  <c r="AU3043" i="6"/>
  <c r="AU3044" i="6"/>
  <c r="AU3045" i="6"/>
  <c r="AU3046" i="6"/>
  <c r="AU3047" i="6"/>
  <c r="AU3048" i="6"/>
  <c r="AU3049" i="6"/>
  <c r="AU3050" i="6"/>
  <c r="AU3051" i="6"/>
  <c r="AU3052" i="6"/>
  <c r="AU3053" i="6"/>
  <c r="AU3054" i="6"/>
  <c r="AU3055" i="6"/>
  <c r="AU3056" i="6"/>
  <c r="AU3057" i="6"/>
  <c r="AU3058" i="6"/>
  <c r="AU3059" i="6"/>
  <c r="AU3060" i="6"/>
  <c r="AU3061" i="6"/>
  <c r="AU3062" i="6"/>
  <c r="AU3063" i="6"/>
  <c r="AU3064" i="6"/>
  <c r="AU3065" i="6"/>
  <c r="AU3066" i="6"/>
  <c r="AU3067" i="6"/>
  <c r="AU3068" i="6"/>
  <c r="AU3069" i="6"/>
  <c r="AU3070" i="6"/>
  <c r="AU3071" i="6"/>
  <c r="AU3072" i="6"/>
  <c r="AU3073" i="6"/>
  <c r="AU3074" i="6"/>
  <c r="AU3075" i="6"/>
  <c r="AU3076" i="6"/>
  <c r="AU3077" i="6"/>
  <c r="AU3078" i="6"/>
  <c r="AU3079" i="6"/>
  <c r="AU3080" i="6"/>
  <c r="AU3081" i="6"/>
  <c r="AU3082" i="6"/>
  <c r="AU3083" i="6"/>
  <c r="AU3084" i="6"/>
  <c r="AU3085" i="6"/>
  <c r="AU3086" i="6"/>
  <c r="AU3087" i="6"/>
  <c r="AU3088" i="6"/>
  <c r="AU3089" i="6"/>
  <c r="AU3090" i="6"/>
  <c r="AU3091" i="6"/>
  <c r="AU3092" i="6"/>
  <c r="AU3093" i="6"/>
  <c r="AU3094" i="6"/>
  <c r="AU3095" i="6"/>
  <c r="AU3096" i="6"/>
  <c r="AU3097" i="6"/>
  <c r="AU3098" i="6"/>
  <c r="AU3099" i="6"/>
  <c r="AU3100" i="6"/>
  <c r="AU3101" i="6"/>
  <c r="AU3102" i="6"/>
  <c r="AU3103" i="6"/>
  <c r="AU3104" i="6"/>
  <c r="AU3105" i="6"/>
  <c r="AU3106" i="6"/>
  <c r="AU3107" i="6"/>
  <c r="AU3108" i="6"/>
  <c r="AU3109" i="6"/>
  <c r="AU3110" i="6"/>
  <c r="AU3111" i="6"/>
  <c r="AU3112" i="6"/>
  <c r="AU3113" i="6"/>
  <c r="AU3114" i="6"/>
  <c r="AU3115" i="6"/>
  <c r="AU3116" i="6"/>
  <c r="AU3117" i="6"/>
  <c r="AU3118" i="6"/>
  <c r="AU3119" i="6"/>
  <c r="AU3120" i="6"/>
  <c r="AU3121" i="6"/>
  <c r="AU3122" i="6"/>
  <c r="AU3123" i="6"/>
  <c r="AU3124" i="6"/>
  <c r="AU3125" i="6"/>
  <c r="AU3126" i="6"/>
  <c r="AU3127" i="6"/>
  <c r="AU3128" i="6"/>
  <c r="AU3129" i="6"/>
  <c r="AU3130" i="6"/>
  <c r="AU3131" i="6"/>
  <c r="AU3132" i="6"/>
  <c r="AU3133" i="6"/>
  <c r="AU3134" i="6"/>
  <c r="AU3135" i="6"/>
  <c r="AU3136" i="6"/>
  <c r="AU3137" i="6"/>
  <c r="AU3138" i="6"/>
  <c r="AU3139" i="6"/>
  <c r="AU3140" i="6"/>
  <c r="AU3141" i="6"/>
  <c r="AU3142" i="6"/>
  <c r="AU3143" i="6"/>
  <c r="AU3144" i="6"/>
  <c r="AU3145" i="6"/>
  <c r="AU3146" i="6"/>
  <c r="AU3147" i="6"/>
  <c r="AU3148" i="6"/>
  <c r="AU3149" i="6"/>
  <c r="AU3150" i="6"/>
  <c r="AU3151" i="6"/>
  <c r="AU3152" i="6"/>
  <c r="AU3153" i="6"/>
  <c r="AU3154" i="6"/>
  <c r="AU3155" i="6"/>
  <c r="AU3156" i="6"/>
  <c r="AU3157" i="6"/>
  <c r="AU3158" i="6"/>
  <c r="AU3159" i="6"/>
  <c r="AU3160" i="6"/>
  <c r="AU3161" i="6"/>
  <c r="AU3162" i="6"/>
  <c r="AU3163" i="6"/>
  <c r="AU3164" i="6"/>
  <c r="AU3165" i="6"/>
  <c r="AU3166" i="6"/>
  <c r="AU3167" i="6"/>
  <c r="AU3168" i="6"/>
  <c r="AU3169" i="6"/>
  <c r="AU3170" i="6"/>
  <c r="AU3171" i="6"/>
  <c r="AU3172" i="6"/>
  <c r="AU3173" i="6"/>
  <c r="AU3174" i="6"/>
  <c r="AU3175" i="6"/>
  <c r="AU3176" i="6"/>
  <c r="AU3177" i="6"/>
  <c r="AU3178" i="6"/>
  <c r="AU3179" i="6"/>
  <c r="AU3180" i="6"/>
  <c r="AU3181" i="6"/>
  <c r="AU3182" i="6"/>
  <c r="AU3183" i="6"/>
  <c r="AU3184" i="6"/>
  <c r="AU3185" i="6"/>
  <c r="AU3186" i="6"/>
  <c r="AU3187" i="6"/>
  <c r="AU3188" i="6"/>
  <c r="AU3189" i="6"/>
  <c r="AU3190" i="6"/>
  <c r="AU3191" i="6"/>
  <c r="AU3192" i="6"/>
  <c r="AU3193" i="6"/>
  <c r="AU3194" i="6"/>
  <c r="AU3195" i="6"/>
  <c r="AU3196" i="6"/>
  <c r="AU3197" i="6"/>
  <c r="AU3198" i="6"/>
  <c r="AU3199" i="6"/>
  <c r="AU3200" i="6"/>
  <c r="AU3201" i="6"/>
  <c r="AU3202" i="6"/>
  <c r="AU3203" i="6"/>
  <c r="AU3204" i="6"/>
  <c r="AU3205" i="6"/>
  <c r="AU3206" i="6"/>
  <c r="AU3207" i="6"/>
  <c r="AU3208" i="6"/>
  <c r="AU3209" i="6"/>
  <c r="AU3210" i="6"/>
  <c r="AU3211" i="6"/>
  <c r="AU3212" i="6"/>
  <c r="AU3213" i="6"/>
  <c r="AU3214" i="6"/>
  <c r="AU3215" i="6"/>
  <c r="AU3216" i="6"/>
  <c r="AU3217" i="6"/>
  <c r="AU3218" i="6"/>
  <c r="AU3219" i="6"/>
  <c r="AU3220" i="6"/>
  <c r="AU3221" i="6"/>
  <c r="AU3222" i="6"/>
  <c r="AU3223" i="6"/>
  <c r="AU3224" i="6"/>
  <c r="AU3225" i="6"/>
  <c r="AU3226" i="6"/>
  <c r="AU3227" i="6"/>
  <c r="AU3228" i="6"/>
  <c r="AU3229" i="6"/>
  <c r="AU3230" i="6"/>
  <c r="AU3231" i="6"/>
  <c r="AU3232" i="6"/>
  <c r="AU3233" i="6"/>
  <c r="AU3234" i="6"/>
  <c r="AU3235" i="6"/>
  <c r="AU3236" i="6"/>
  <c r="AU3237" i="6"/>
  <c r="AU3238" i="6"/>
  <c r="AU3239" i="6"/>
  <c r="AU3240" i="6"/>
  <c r="AU3241" i="6"/>
  <c r="AU3242" i="6"/>
  <c r="AU3243" i="6"/>
  <c r="AU3244" i="6"/>
  <c r="AU3245" i="6"/>
  <c r="AU3246" i="6"/>
  <c r="AU3247" i="6"/>
  <c r="AU3248" i="6"/>
  <c r="AU3249" i="6"/>
  <c r="AU3250" i="6"/>
  <c r="AU3251" i="6"/>
  <c r="AU3252" i="6"/>
  <c r="AU3253" i="6"/>
  <c r="AU3254" i="6"/>
  <c r="AU3255" i="6"/>
  <c r="AU3256" i="6"/>
  <c r="AU3257" i="6"/>
  <c r="AU3258" i="6"/>
  <c r="AU3259" i="6"/>
  <c r="AU3260" i="6"/>
  <c r="AU3261" i="6"/>
  <c r="AU3262" i="6"/>
  <c r="AU3263" i="6"/>
  <c r="AU3264" i="6"/>
  <c r="AU3265" i="6"/>
  <c r="AU3266" i="6"/>
  <c r="AU3267" i="6"/>
  <c r="AU3268" i="6"/>
  <c r="AU3269" i="6"/>
  <c r="AU3270" i="6"/>
  <c r="AU3271" i="6"/>
  <c r="AU3272" i="6"/>
  <c r="AU3273" i="6"/>
  <c r="AU3274" i="6"/>
  <c r="AU3275" i="6"/>
  <c r="AU3276" i="6"/>
  <c r="AU3277" i="6"/>
  <c r="AU3278" i="6"/>
  <c r="AU3279" i="6"/>
  <c r="AU3280" i="6"/>
  <c r="AU3281" i="6"/>
  <c r="AU3282" i="6"/>
  <c r="AU3283" i="6"/>
  <c r="AU3284" i="6"/>
  <c r="AU3285" i="6"/>
  <c r="AU3286" i="6"/>
  <c r="AU3287" i="6"/>
  <c r="AU3288" i="6"/>
  <c r="AU3289" i="6"/>
  <c r="AU3290" i="6"/>
  <c r="AU3291" i="6"/>
  <c r="AU3292" i="6"/>
  <c r="AU3293" i="6"/>
  <c r="AU3294" i="6"/>
  <c r="AU3295" i="6"/>
  <c r="AU3296" i="6"/>
  <c r="AU3297" i="6"/>
  <c r="AU3298" i="6"/>
  <c r="AU3299" i="6"/>
  <c r="AU3300" i="6"/>
  <c r="AU3301" i="6"/>
  <c r="AU3302" i="6"/>
  <c r="AU3303" i="6"/>
  <c r="AU3304" i="6"/>
  <c r="AU3305" i="6"/>
  <c r="AU3306" i="6"/>
  <c r="AU3307" i="6"/>
  <c r="AU3308" i="6"/>
  <c r="AU3309" i="6"/>
  <c r="AU3310" i="6"/>
  <c r="AU3311" i="6"/>
  <c r="AU3312" i="6"/>
  <c r="AU3313" i="6"/>
  <c r="AU3314" i="6"/>
  <c r="AU3315" i="6"/>
  <c r="AU3316" i="6"/>
  <c r="AU3317" i="6"/>
  <c r="AU3318" i="6"/>
  <c r="AU3319" i="6"/>
  <c r="AU3320" i="6"/>
  <c r="AU3321" i="6"/>
  <c r="AU3322" i="6"/>
  <c r="AU3323" i="6"/>
  <c r="AU3324" i="6"/>
  <c r="AU3325" i="6"/>
  <c r="AU3326" i="6"/>
  <c r="AU3327" i="6"/>
  <c r="AU3328" i="6"/>
  <c r="AU3329" i="6"/>
  <c r="AU3330" i="6"/>
  <c r="AU3331" i="6"/>
  <c r="AU3332" i="6"/>
  <c r="AU3333" i="6"/>
  <c r="AU3334" i="6"/>
  <c r="AU3335" i="6"/>
  <c r="AU3336" i="6"/>
  <c r="AU3337" i="6"/>
  <c r="AU3338" i="6"/>
  <c r="AU3339" i="6"/>
  <c r="AU3340" i="6"/>
  <c r="AU3341" i="6"/>
  <c r="AU3342" i="6"/>
  <c r="AU3343" i="6"/>
  <c r="AU3344" i="6"/>
  <c r="AU3345" i="6"/>
  <c r="AU3346" i="6"/>
  <c r="AU3347" i="6"/>
  <c r="AU3348" i="6"/>
  <c r="AU3349" i="6"/>
  <c r="AU3350" i="6"/>
  <c r="AU3351" i="6"/>
  <c r="AU3352" i="6"/>
  <c r="AU3353" i="6"/>
  <c r="AU3354" i="6"/>
  <c r="AU3355" i="6"/>
  <c r="AU3356" i="6"/>
  <c r="AU3357" i="6"/>
  <c r="AU3358" i="6"/>
  <c r="AU3359" i="6"/>
  <c r="AU3360" i="6"/>
  <c r="AU3361" i="6"/>
  <c r="AU3362" i="6"/>
  <c r="AU3363" i="6"/>
  <c r="AU3364" i="6"/>
  <c r="AU3365" i="6"/>
  <c r="AU3366" i="6"/>
  <c r="AU3367" i="6"/>
  <c r="AU3368" i="6"/>
  <c r="AU3369" i="6"/>
  <c r="AU3370" i="6"/>
  <c r="AU3371" i="6"/>
  <c r="AU3372" i="6"/>
  <c r="AU3373" i="6"/>
  <c r="AU3374" i="6"/>
  <c r="AU3375" i="6"/>
  <c r="AU3376" i="6"/>
  <c r="AU3377" i="6"/>
  <c r="AU3378" i="6"/>
  <c r="AU3379" i="6"/>
  <c r="AU3380" i="6"/>
  <c r="AU3381" i="6"/>
  <c r="AU3382" i="6"/>
  <c r="AU3383" i="6"/>
  <c r="AU3384" i="6"/>
  <c r="AU3385" i="6"/>
  <c r="AU3386" i="6"/>
  <c r="AU3387" i="6"/>
  <c r="AU3388" i="6"/>
  <c r="AU3389" i="6"/>
  <c r="AU3390" i="6"/>
  <c r="AU3391" i="6"/>
  <c r="AU3392" i="6"/>
  <c r="AU3393" i="6"/>
  <c r="AU3394" i="6"/>
  <c r="AU3395" i="6"/>
  <c r="AU3396" i="6"/>
  <c r="AU3397" i="6"/>
  <c r="AU3398" i="6"/>
  <c r="AU3399" i="6"/>
  <c r="AU3400" i="6"/>
  <c r="AU3401" i="6"/>
  <c r="AU3402" i="6"/>
  <c r="AU3403" i="6"/>
  <c r="AU3404" i="6"/>
  <c r="AU3405" i="6"/>
  <c r="AU3406" i="6"/>
  <c r="AU3407" i="6"/>
  <c r="AU3408" i="6"/>
  <c r="AU3409" i="6"/>
  <c r="AU3410" i="6"/>
  <c r="AU3411" i="6"/>
  <c r="AU3412" i="6"/>
  <c r="AU3413" i="6"/>
  <c r="AU3414" i="6"/>
  <c r="AU3415" i="6"/>
  <c r="AU3416" i="6"/>
  <c r="AU3417" i="6"/>
  <c r="AU3418" i="6"/>
  <c r="AU3419" i="6"/>
  <c r="AU3420" i="6"/>
  <c r="AU3421" i="6"/>
  <c r="AU3422" i="6"/>
  <c r="AU3423" i="6"/>
  <c r="AU3424" i="6"/>
  <c r="AU3425" i="6"/>
  <c r="AU3426" i="6"/>
  <c r="AU3427" i="6"/>
  <c r="AU3428" i="6"/>
  <c r="AU3429" i="6"/>
  <c r="AU3430" i="6"/>
  <c r="AU3431" i="6"/>
  <c r="AU3432" i="6"/>
  <c r="AU3433" i="6"/>
  <c r="AU3434" i="6"/>
  <c r="AU3435" i="6"/>
  <c r="AU3436" i="6"/>
  <c r="AU3437" i="6"/>
  <c r="AU3438" i="6"/>
  <c r="AU3439" i="6"/>
  <c r="AU3440" i="6"/>
  <c r="AU3441" i="6"/>
  <c r="AU3442" i="6"/>
  <c r="AU3443" i="6"/>
  <c r="AU3444" i="6"/>
  <c r="AU3445" i="6"/>
  <c r="AU3446" i="6"/>
  <c r="AU3447" i="6"/>
  <c r="AU3448" i="6"/>
  <c r="AU3449" i="6"/>
  <c r="AU3450" i="6"/>
  <c r="AU3451" i="6"/>
  <c r="AU3452" i="6"/>
  <c r="AU3453" i="6"/>
  <c r="AU3454" i="6"/>
  <c r="AU3455" i="6"/>
  <c r="AU3456" i="6"/>
  <c r="AU3457" i="6"/>
  <c r="AU3458" i="6"/>
  <c r="AU3459" i="6"/>
  <c r="AU3460" i="6"/>
  <c r="AU3461" i="6"/>
  <c r="AU3462" i="6"/>
  <c r="AU3463" i="6"/>
  <c r="AU3464" i="6"/>
  <c r="AU3465" i="6"/>
  <c r="AU3466" i="6"/>
  <c r="AU3467" i="6"/>
  <c r="AU3468" i="6"/>
  <c r="AU3469" i="6"/>
  <c r="AU3470" i="6"/>
  <c r="AU3471" i="6"/>
  <c r="AU3472" i="6"/>
  <c r="AU3473" i="6"/>
  <c r="AU3474" i="6"/>
  <c r="AU3475" i="6"/>
  <c r="AU3476" i="6"/>
  <c r="AU3477" i="6"/>
  <c r="AU3478" i="6"/>
  <c r="AU3479" i="6"/>
  <c r="AU3480" i="6"/>
  <c r="AU3481" i="6"/>
  <c r="AU3482" i="6"/>
  <c r="AU3483" i="6"/>
  <c r="AU3484" i="6"/>
  <c r="AU3485" i="6"/>
  <c r="AU3486" i="6"/>
  <c r="AU3487" i="6"/>
  <c r="AU3488" i="6"/>
  <c r="AU3489" i="6"/>
  <c r="AU3490" i="6"/>
  <c r="AU3491" i="6"/>
  <c r="AU3492" i="6"/>
  <c r="AU3493" i="6"/>
  <c r="AU3494" i="6"/>
  <c r="AU3495" i="6"/>
  <c r="AU3496" i="6"/>
  <c r="AU3497" i="6"/>
  <c r="AU3498" i="6"/>
  <c r="AU3499" i="6"/>
  <c r="AU3500" i="6"/>
  <c r="AU3501" i="6"/>
  <c r="AU3502" i="6"/>
  <c r="AU3503" i="6"/>
  <c r="AU3504" i="6"/>
  <c r="AU3505" i="6"/>
  <c r="AU3506" i="6"/>
  <c r="AU3507" i="6"/>
  <c r="AU3508" i="6"/>
  <c r="AU3509" i="6"/>
  <c r="AU3510" i="6"/>
  <c r="AU3511" i="6"/>
  <c r="AU3512" i="6"/>
  <c r="AU3513" i="6"/>
  <c r="AU3514" i="6"/>
  <c r="AU3515" i="6"/>
  <c r="AU3516" i="6"/>
  <c r="AU3517" i="6"/>
  <c r="AU3518" i="6"/>
  <c r="AU3519" i="6"/>
  <c r="AU3520" i="6"/>
  <c r="AU3521" i="6"/>
  <c r="AU3522" i="6"/>
  <c r="AU3523" i="6"/>
  <c r="AU3524" i="6"/>
  <c r="AU3525" i="6"/>
  <c r="AU3526" i="6"/>
  <c r="AU3527" i="6"/>
  <c r="AU3528" i="6"/>
  <c r="AU3529" i="6"/>
  <c r="AU3530" i="6"/>
  <c r="AU3531" i="6"/>
  <c r="AU3532" i="6"/>
  <c r="AU3533" i="6"/>
  <c r="AU3534" i="6"/>
  <c r="AU3535" i="6"/>
  <c r="AU3536" i="6"/>
  <c r="AU3537" i="6"/>
  <c r="AU3538" i="6"/>
  <c r="AU3539" i="6"/>
  <c r="AU3540" i="6"/>
  <c r="AU3541" i="6"/>
  <c r="AU3542" i="6"/>
  <c r="AU3543" i="6"/>
  <c r="AU3544" i="6"/>
  <c r="AU3545" i="6"/>
  <c r="AU3546" i="6"/>
  <c r="AU3547" i="6"/>
  <c r="AU3548" i="6"/>
  <c r="AU3549" i="6"/>
  <c r="AU3550" i="6"/>
  <c r="AU3551" i="6"/>
  <c r="AU3552" i="6"/>
  <c r="AU3553" i="6"/>
  <c r="AU3554" i="6"/>
  <c r="AU3555" i="6"/>
  <c r="AU3556" i="6"/>
  <c r="AU3557" i="6"/>
  <c r="AU3558" i="6"/>
  <c r="AU3559" i="6"/>
  <c r="AU3560" i="6"/>
  <c r="AU3561" i="6"/>
  <c r="AU3562" i="6"/>
  <c r="AU3563" i="6"/>
  <c r="AU3564" i="6"/>
  <c r="AU3565" i="6"/>
  <c r="AU3566" i="6"/>
  <c r="AU3567" i="6"/>
  <c r="AU3568" i="6"/>
  <c r="AU3569" i="6"/>
  <c r="AU3570" i="6"/>
  <c r="AU3571" i="6"/>
  <c r="AU3572" i="6"/>
  <c r="AU3573" i="6"/>
  <c r="AU3574" i="6"/>
  <c r="AU3575" i="6"/>
  <c r="AU3576" i="6"/>
  <c r="AU3577" i="6"/>
  <c r="AU3578" i="6"/>
  <c r="AU3579" i="6"/>
  <c r="AU3580" i="6"/>
  <c r="AU3581" i="6"/>
  <c r="AU3582" i="6"/>
  <c r="AU3583" i="6"/>
  <c r="AU3584" i="6"/>
  <c r="AU3585" i="6"/>
  <c r="AU3586" i="6"/>
  <c r="AU3587" i="6"/>
  <c r="AU3588" i="6"/>
  <c r="AU3589" i="6"/>
  <c r="AU3590" i="6"/>
  <c r="AU3591" i="6"/>
  <c r="AU3592" i="6"/>
  <c r="AU3593" i="6"/>
  <c r="AU3594" i="6"/>
  <c r="AU3595" i="6"/>
  <c r="AU3596" i="6"/>
  <c r="AU3597" i="6"/>
  <c r="AU3598" i="6"/>
  <c r="AU3599" i="6"/>
  <c r="AU3600" i="6"/>
  <c r="AU3601" i="6"/>
  <c r="AU3602" i="6"/>
  <c r="AU3603" i="6"/>
  <c r="AU3604" i="6"/>
  <c r="AU3605" i="6"/>
  <c r="AU3606" i="6"/>
  <c r="AU3607" i="6"/>
  <c r="AU3608" i="6"/>
  <c r="AU3609" i="6"/>
  <c r="AU3610" i="6"/>
  <c r="AU3611" i="6"/>
  <c r="AU3612" i="6"/>
  <c r="AU3613" i="6"/>
  <c r="AU3614" i="6"/>
  <c r="AU3615" i="6"/>
  <c r="AU3616" i="6"/>
  <c r="AU3617" i="6"/>
  <c r="AU3618" i="6"/>
  <c r="AU3619" i="6"/>
  <c r="AU3620" i="6"/>
  <c r="AU3621" i="6"/>
  <c r="AU3622" i="6"/>
  <c r="AU3623" i="6"/>
  <c r="AU3624" i="6"/>
  <c r="AU3625" i="6"/>
  <c r="AU3626" i="6"/>
  <c r="AU3627" i="6"/>
  <c r="AU3628" i="6"/>
  <c r="AU3629" i="6"/>
  <c r="AU3630" i="6"/>
  <c r="AU3631" i="6"/>
  <c r="AU3632" i="6"/>
  <c r="AU3633" i="6"/>
  <c r="AU3634" i="6"/>
  <c r="AU3635" i="6"/>
  <c r="AU3636" i="6"/>
  <c r="AU3637" i="6"/>
  <c r="AU3638" i="6"/>
  <c r="AU3639" i="6"/>
  <c r="AU3640" i="6"/>
  <c r="AU3641" i="6"/>
  <c r="AU3642" i="6"/>
  <c r="AU3643" i="6"/>
  <c r="AU3644" i="6"/>
  <c r="AU3645" i="6"/>
  <c r="AU3646" i="6"/>
  <c r="AU3647" i="6"/>
  <c r="AU3648" i="6"/>
  <c r="AU3649" i="6"/>
  <c r="AU3650" i="6"/>
  <c r="AU3651" i="6"/>
  <c r="AU3652" i="6"/>
  <c r="AU3653" i="6"/>
  <c r="AU3654" i="6"/>
  <c r="AU3655" i="6"/>
  <c r="AU3656" i="6"/>
  <c r="AU3657" i="6"/>
  <c r="AU3658" i="6"/>
  <c r="AU3659" i="6"/>
  <c r="AU3660" i="6"/>
  <c r="AU3661" i="6"/>
  <c r="AU3662" i="6"/>
  <c r="AU3663" i="6"/>
  <c r="AU3664" i="6"/>
  <c r="AU3665" i="6"/>
  <c r="AU3666" i="6"/>
  <c r="AU3667" i="6"/>
  <c r="AU3668" i="6"/>
  <c r="AU3669" i="6"/>
  <c r="AU3670" i="6"/>
  <c r="AU3671" i="6"/>
  <c r="AU3672" i="6"/>
  <c r="AU3673" i="6"/>
  <c r="AU3674" i="6"/>
  <c r="AU3675" i="6"/>
  <c r="AU3676" i="6"/>
  <c r="AU3677" i="6"/>
  <c r="AU3678" i="6"/>
  <c r="AU3679" i="6"/>
  <c r="AU3680" i="6"/>
  <c r="AU3681" i="6"/>
  <c r="AU3682" i="6"/>
  <c r="AU3683" i="6"/>
  <c r="AU3684" i="6"/>
  <c r="AU3685" i="6"/>
  <c r="AU3686" i="6"/>
  <c r="AU3687" i="6"/>
  <c r="AU3688" i="6"/>
  <c r="AU3689" i="6"/>
  <c r="AU3690" i="6"/>
  <c r="AU3691" i="6"/>
  <c r="AU3692" i="6"/>
  <c r="AU3693" i="6"/>
  <c r="AU3694" i="6"/>
  <c r="AU3695" i="6"/>
  <c r="AU3696" i="6"/>
  <c r="AU3697" i="6"/>
  <c r="AU3698" i="6"/>
  <c r="AU3699" i="6"/>
  <c r="AU3700" i="6"/>
  <c r="AU3701" i="6"/>
  <c r="AU3702" i="6"/>
  <c r="AU3703" i="6"/>
  <c r="AU3704" i="6"/>
  <c r="AU3705" i="6"/>
  <c r="AU3706" i="6"/>
  <c r="AU3707" i="6"/>
  <c r="AU3708" i="6"/>
  <c r="AU3709" i="6"/>
  <c r="AU3710" i="6"/>
  <c r="AU3711" i="6"/>
  <c r="AU3712" i="6"/>
  <c r="AU3713" i="6"/>
  <c r="AU3714" i="6"/>
  <c r="AU3715" i="6"/>
  <c r="AU3716" i="6"/>
  <c r="AU3717" i="6"/>
  <c r="AU3718" i="6"/>
  <c r="AU3719" i="6"/>
  <c r="AU3720" i="6"/>
  <c r="AU3721" i="6"/>
  <c r="AU3722" i="6"/>
  <c r="AU3723" i="6"/>
  <c r="AU3724" i="6"/>
  <c r="AU3725" i="6"/>
  <c r="AU3726" i="6"/>
  <c r="AU3727" i="6"/>
  <c r="AU3728" i="6"/>
  <c r="AU3729" i="6"/>
  <c r="AU3730" i="6"/>
  <c r="AU3731" i="6"/>
  <c r="AU3732" i="6"/>
  <c r="AU3733" i="6"/>
  <c r="AU3734" i="6"/>
  <c r="AU3735" i="6"/>
  <c r="AU3736" i="6"/>
  <c r="AU3737" i="6"/>
  <c r="AU3738" i="6"/>
  <c r="AU3739" i="6"/>
  <c r="AU3740" i="6"/>
  <c r="AU3741" i="6"/>
  <c r="AU3742" i="6"/>
  <c r="AU3743" i="6"/>
  <c r="AU3744" i="6"/>
  <c r="AU3745" i="6"/>
  <c r="AU3746" i="6"/>
  <c r="AU3747" i="6"/>
  <c r="AU3748" i="6"/>
  <c r="AU3749" i="6"/>
  <c r="AU3750" i="6"/>
  <c r="AU3751" i="6"/>
  <c r="AU3752" i="6"/>
  <c r="AU3753" i="6"/>
  <c r="AU3754" i="6"/>
  <c r="AU3755" i="6"/>
  <c r="AU3756" i="6"/>
  <c r="AU3757" i="6"/>
  <c r="AU3758" i="6"/>
  <c r="AU3759" i="6"/>
  <c r="AU3760" i="6"/>
  <c r="AU3761" i="6"/>
  <c r="AU3762" i="6"/>
  <c r="AU3763" i="6"/>
  <c r="AU3764" i="6"/>
  <c r="AU3765" i="6"/>
  <c r="AU3766" i="6"/>
  <c r="AU3767" i="6"/>
  <c r="AU3768" i="6"/>
  <c r="AU3769" i="6"/>
  <c r="AU3770" i="6"/>
  <c r="AU3771" i="6"/>
  <c r="AU3772" i="6"/>
  <c r="AU3773" i="6"/>
  <c r="AU3774" i="6"/>
  <c r="AU3775" i="6"/>
  <c r="AU3776" i="6"/>
  <c r="AU3777" i="6"/>
  <c r="AU3778" i="6"/>
  <c r="AU3779" i="6"/>
  <c r="AU3780" i="6"/>
  <c r="AU3781" i="6"/>
  <c r="AU3782" i="6"/>
  <c r="AU3783" i="6"/>
  <c r="AU3784" i="6"/>
  <c r="AU3785" i="6"/>
  <c r="AU3786" i="6"/>
  <c r="AU3787" i="6"/>
  <c r="AU3788" i="6"/>
  <c r="AU3789" i="6"/>
  <c r="AU3790" i="6"/>
  <c r="AU3791" i="6"/>
  <c r="AU3792" i="6"/>
  <c r="AU3793" i="6"/>
  <c r="AU3794" i="6"/>
  <c r="AU3795" i="6"/>
  <c r="AU3796" i="6"/>
  <c r="AU3797" i="6"/>
  <c r="AU3798" i="6"/>
  <c r="AU3799" i="6"/>
  <c r="AU3800" i="6"/>
  <c r="AU3801" i="6"/>
  <c r="AU3802" i="6"/>
  <c r="AU3803" i="6"/>
  <c r="AU3804" i="6"/>
  <c r="AU3805" i="6"/>
  <c r="AU3806" i="6"/>
  <c r="AU3807" i="6"/>
  <c r="AU3808" i="6"/>
  <c r="AU3809" i="6"/>
  <c r="AU3810" i="6"/>
  <c r="AU3811" i="6"/>
  <c r="AU3812" i="6"/>
  <c r="AU3813" i="6"/>
  <c r="AU3814" i="6"/>
  <c r="AU3815" i="6"/>
  <c r="AU3816" i="6"/>
  <c r="AU3817" i="6"/>
  <c r="AU3818" i="6"/>
  <c r="AU3819" i="6"/>
  <c r="AU3820" i="6"/>
  <c r="AU3821" i="6"/>
  <c r="AU3822" i="6"/>
  <c r="AU3823" i="6"/>
  <c r="AU3824" i="6"/>
  <c r="AU3825" i="6"/>
  <c r="AU3826" i="6"/>
  <c r="AU3827" i="6"/>
  <c r="AU3828" i="6"/>
  <c r="AU3829" i="6"/>
  <c r="AU3830" i="6"/>
  <c r="AU3831" i="6"/>
  <c r="AU3832" i="6"/>
  <c r="AU3833" i="6"/>
  <c r="AU3834" i="6"/>
  <c r="AU3835" i="6"/>
  <c r="AU3836" i="6"/>
  <c r="AU3837" i="6"/>
  <c r="AU3838" i="6"/>
  <c r="AU3839" i="6"/>
  <c r="AU3840" i="6"/>
  <c r="AU3841" i="6"/>
  <c r="AU3842" i="6"/>
  <c r="AU3843" i="6"/>
  <c r="AU3844" i="6"/>
  <c r="AU3845" i="6"/>
  <c r="AU3846" i="6"/>
  <c r="AU3847" i="6"/>
  <c r="AU3848" i="6"/>
  <c r="AU3849" i="6"/>
  <c r="AU3850" i="6"/>
  <c r="AU3851" i="6"/>
  <c r="AU3852" i="6"/>
  <c r="AU3853" i="6"/>
  <c r="AU3854" i="6"/>
  <c r="AU3855" i="6"/>
  <c r="AU3856" i="6"/>
  <c r="AU3857" i="6"/>
  <c r="AU3858" i="6"/>
  <c r="AU3859" i="6"/>
  <c r="AU3860" i="6"/>
  <c r="AU3861" i="6"/>
  <c r="AU3862" i="6"/>
  <c r="AU3863" i="6"/>
  <c r="AU3864" i="6"/>
  <c r="AU3865" i="6"/>
  <c r="AU3866" i="6"/>
  <c r="AU3867" i="6"/>
  <c r="AU3868" i="6"/>
  <c r="AU3869" i="6"/>
  <c r="AU3870" i="6"/>
  <c r="AU3871" i="6"/>
  <c r="AU3872" i="6"/>
  <c r="AU3873" i="6"/>
  <c r="AU3874" i="6"/>
  <c r="AU3875" i="6"/>
  <c r="AU3876" i="6"/>
  <c r="AU3877" i="6"/>
  <c r="AU3878" i="6"/>
  <c r="AU3879" i="6"/>
  <c r="AU3880" i="6"/>
  <c r="AU3881" i="6"/>
  <c r="AU3882" i="6"/>
  <c r="AU3883" i="6"/>
  <c r="AU3884" i="6"/>
  <c r="AU3885" i="6"/>
  <c r="AU3886" i="6"/>
  <c r="AU3887" i="6"/>
  <c r="AU3888" i="6"/>
  <c r="AU3889" i="6"/>
  <c r="AU3890" i="6"/>
  <c r="AU3891" i="6"/>
  <c r="AU3892" i="6"/>
  <c r="AU3893" i="6"/>
  <c r="AU3894" i="6"/>
  <c r="AU3895" i="6"/>
  <c r="AU3896" i="6"/>
  <c r="AU3897" i="6"/>
  <c r="AU3898" i="6"/>
  <c r="AU3899" i="6"/>
  <c r="AU3900" i="6"/>
  <c r="AU3901" i="6"/>
  <c r="AU3902" i="6"/>
  <c r="AU3903" i="6"/>
  <c r="AU3904" i="6"/>
  <c r="AU3905" i="6"/>
  <c r="AU3906" i="6"/>
  <c r="AU3907" i="6"/>
  <c r="AU3908" i="6"/>
  <c r="AU3909" i="6"/>
  <c r="AU3910" i="6"/>
  <c r="AU3911" i="6"/>
  <c r="AU3912" i="6"/>
  <c r="AU3913" i="6"/>
  <c r="AU3914" i="6"/>
  <c r="AU3915" i="6"/>
  <c r="AU3916" i="6"/>
  <c r="AU3917" i="6"/>
  <c r="AU3918" i="6"/>
  <c r="AU3919" i="6"/>
  <c r="AU3920" i="6"/>
  <c r="AU3921" i="6"/>
  <c r="AU3922" i="6"/>
  <c r="AU3923" i="6"/>
  <c r="AU3924" i="6"/>
  <c r="AU3925" i="6"/>
  <c r="AU3926" i="6"/>
  <c r="AU3927" i="6"/>
  <c r="AU3928" i="6"/>
  <c r="AU3929" i="6"/>
  <c r="AU3930" i="6"/>
  <c r="AU3931" i="6"/>
  <c r="AU3932" i="6"/>
  <c r="AU3933" i="6"/>
  <c r="AU3934" i="6"/>
  <c r="AU3935" i="6"/>
  <c r="AU3936" i="6"/>
  <c r="AU3937" i="6"/>
  <c r="AU3938" i="6"/>
  <c r="AU3939" i="6"/>
  <c r="AU3940" i="6"/>
  <c r="AU3941" i="6"/>
  <c r="AU3942" i="6"/>
  <c r="AU3943" i="6"/>
  <c r="AU3944" i="6"/>
  <c r="AU3945" i="6"/>
  <c r="AU3946" i="6"/>
  <c r="AU3947" i="6"/>
  <c r="AU3948" i="6"/>
  <c r="AU3949" i="6"/>
  <c r="AU3950" i="6"/>
  <c r="AU3951" i="6"/>
  <c r="AU3952" i="6"/>
  <c r="AU3953" i="6"/>
  <c r="AU3954" i="6"/>
  <c r="AU3955" i="6"/>
  <c r="AU3956" i="6"/>
  <c r="AU3957" i="6"/>
  <c r="AU3958" i="6"/>
  <c r="AU3959" i="6"/>
  <c r="AU3960" i="6"/>
  <c r="AU3961" i="6"/>
  <c r="AU3962" i="6"/>
  <c r="AU3963" i="6"/>
  <c r="AU3964" i="6"/>
  <c r="AU3965" i="6"/>
  <c r="AU3966" i="6"/>
  <c r="AU3967" i="6"/>
  <c r="AU3968" i="6"/>
  <c r="AU3969" i="6"/>
  <c r="AU3970" i="6"/>
  <c r="AU3971" i="6"/>
  <c r="AU3972" i="6"/>
  <c r="AU3973" i="6"/>
  <c r="AU3974" i="6"/>
  <c r="AU3975" i="6"/>
  <c r="AU3976" i="6"/>
  <c r="AU3977" i="6"/>
  <c r="AU3978" i="6"/>
  <c r="AU3979" i="6"/>
  <c r="AU3980" i="6"/>
  <c r="AU3981" i="6"/>
  <c r="AU3982" i="6"/>
  <c r="AU3983" i="6"/>
  <c r="AU3984" i="6"/>
  <c r="AU3985" i="6"/>
  <c r="AU3986" i="6"/>
  <c r="AU3987" i="6"/>
  <c r="AU3988" i="6"/>
  <c r="AU3989" i="6"/>
  <c r="AU3990" i="6"/>
  <c r="AU3991" i="6"/>
  <c r="AU3992" i="6"/>
  <c r="AU3993" i="6"/>
  <c r="AU3994" i="6"/>
  <c r="AU3995" i="6"/>
  <c r="AU3996" i="6"/>
  <c r="AU3997" i="6"/>
  <c r="AU3998" i="6"/>
  <c r="AU3999" i="6"/>
  <c r="AU4000" i="6"/>
  <c r="AU4001" i="6"/>
  <c r="AU4002" i="6"/>
  <c r="AU4003" i="6"/>
  <c r="AU4004" i="6"/>
  <c r="AU4005" i="6"/>
  <c r="AU4006" i="6"/>
  <c r="AU4007" i="6"/>
  <c r="AU4008" i="6"/>
  <c r="AU4009" i="6"/>
  <c r="AU4010" i="6"/>
  <c r="AU4011" i="6"/>
  <c r="AU4012" i="6"/>
  <c r="AU4013" i="6"/>
  <c r="AU4014" i="6"/>
  <c r="AU4015" i="6"/>
  <c r="AU4016" i="6"/>
  <c r="AU4017" i="6"/>
  <c r="AU4018" i="6"/>
  <c r="AU4019" i="6"/>
  <c r="AU4020" i="6"/>
  <c r="AU4021" i="6"/>
  <c r="AU4022" i="6"/>
  <c r="AU4023" i="6"/>
  <c r="AU4024" i="6"/>
  <c r="AU4025" i="6"/>
  <c r="AU4026" i="6"/>
  <c r="AU4027" i="6"/>
  <c r="AU4028" i="6"/>
  <c r="AU4029" i="6"/>
  <c r="AU4030" i="6"/>
  <c r="AU4031" i="6"/>
  <c r="AU4032" i="6"/>
  <c r="AU4033" i="6"/>
  <c r="AU4034" i="6"/>
  <c r="AU4035" i="6"/>
  <c r="AU4036" i="6"/>
  <c r="AU4037" i="6"/>
  <c r="AU4038" i="6"/>
  <c r="AU4039" i="6"/>
  <c r="AU4040" i="6"/>
  <c r="AU4041" i="6"/>
  <c r="AU4042" i="6"/>
  <c r="AU4043" i="6"/>
  <c r="AU4044" i="6"/>
  <c r="AU4045" i="6"/>
  <c r="AU4046" i="6"/>
  <c r="AU4047" i="6"/>
  <c r="AU4048" i="6"/>
  <c r="AU4049" i="6"/>
  <c r="AU4050" i="6"/>
  <c r="AU4051" i="6"/>
  <c r="AU4052" i="6"/>
  <c r="AU4053" i="6"/>
  <c r="AU4054" i="6"/>
  <c r="AU4055" i="6"/>
  <c r="AU4056" i="6"/>
  <c r="AU4057" i="6"/>
  <c r="AU4058" i="6"/>
  <c r="AU4059" i="6"/>
  <c r="AU4060" i="6"/>
  <c r="AU4061" i="6"/>
  <c r="AU4062" i="6"/>
  <c r="AU4063" i="6"/>
  <c r="AU4064" i="6"/>
  <c r="AU4065" i="6"/>
  <c r="AU4066" i="6"/>
  <c r="AU4067" i="6"/>
  <c r="AU4068" i="6"/>
  <c r="AU4069" i="6"/>
  <c r="AU4070" i="6"/>
  <c r="AU4071" i="6"/>
  <c r="AU4072" i="6"/>
  <c r="AU4073" i="6"/>
  <c r="AU4074" i="6"/>
  <c r="AU4075" i="6"/>
  <c r="AU4076" i="6"/>
  <c r="AU4077" i="6"/>
  <c r="AU4078" i="6"/>
  <c r="AU4079" i="6"/>
  <c r="AU4080" i="6"/>
  <c r="AU4081" i="6"/>
  <c r="AU4082" i="6"/>
  <c r="AU4083" i="6"/>
  <c r="AU4084" i="6"/>
  <c r="AU4085" i="6"/>
  <c r="AU4086" i="6"/>
  <c r="AU4087" i="6"/>
  <c r="AU4088" i="6"/>
  <c r="AU4089" i="6"/>
  <c r="AU4090" i="6"/>
  <c r="AU4091" i="6"/>
  <c r="AU4092" i="6"/>
  <c r="AU4093" i="6"/>
  <c r="AU4094" i="6"/>
  <c r="AU4095" i="6"/>
  <c r="AU4096" i="6"/>
  <c r="AU4097" i="6"/>
  <c r="AU4098" i="6"/>
  <c r="AU4099" i="6"/>
  <c r="AU4100" i="6"/>
  <c r="AU4101" i="6"/>
  <c r="AU4102" i="6"/>
  <c r="AU4103" i="6"/>
  <c r="AU4104" i="6"/>
  <c r="AU4105" i="6"/>
  <c r="AU4106" i="6"/>
  <c r="AU4107" i="6"/>
  <c r="AU4108" i="6"/>
  <c r="AU4109" i="6"/>
  <c r="AU4110" i="6"/>
  <c r="AU4111" i="6"/>
  <c r="AU4112" i="6"/>
  <c r="AU4113" i="6"/>
  <c r="AU4114" i="6"/>
  <c r="AU4115" i="6"/>
  <c r="AU4116" i="6"/>
  <c r="AU4117" i="6"/>
  <c r="AU4118" i="6"/>
  <c r="AU4119" i="6"/>
  <c r="AU4120" i="6"/>
  <c r="AU4121" i="6"/>
  <c r="AU4122" i="6"/>
  <c r="AU4123" i="6"/>
  <c r="AU4124" i="6"/>
  <c r="AU4125" i="6"/>
  <c r="AU4126" i="6"/>
  <c r="AU4127" i="6"/>
  <c r="AU4128" i="6"/>
  <c r="AU4129" i="6"/>
  <c r="AU4130" i="6"/>
  <c r="AU4131" i="6"/>
  <c r="AU4132" i="6"/>
  <c r="AU4133" i="6"/>
  <c r="AU4134" i="6"/>
  <c r="AU4135" i="6"/>
  <c r="AU4136" i="6"/>
  <c r="AU4137" i="6"/>
  <c r="AU4138" i="6"/>
  <c r="AU4139" i="6"/>
  <c r="AU4140" i="6"/>
  <c r="AU4141" i="6"/>
  <c r="AU4142" i="6"/>
  <c r="AU4143" i="6"/>
  <c r="AU4144" i="6"/>
  <c r="AU4145" i="6"/>
  <c r="AU4146" i="6"/>
  <c r="AU4147" i="6"/>
  <c r="AU4148" i="6"/>
  <c r="AU4149" i="6"/>
  <c r="AU4150" i="6"/>
  <c r="AU4151" i="6"/>
  <c r="AU4152" i="6"/>
  <c r="AU4153" i="6"/>
  <c r="AU4154" i="6"/>
  <c r="AU4155" i="6"/>
  <c r="AU4156" i="6"/>
  <c r="AU4157" i="6"/>
  <c r="AU4158" i="6"/>
  <c r="AU4159" i="6"/>
  <c r="AU4160" i="6"/>
  <c r="AU4161" i="6"/>
  <c r="AU4162" i="6"/>
  <c r="AU4163" i="6"/>
  <c r="AU4164" i="6"/>
  <c r="AU4165" i="6"/>
  <c r="AU4166" i="6"/>
  <c r="AU4167" i="6"/>
  <c r="AU4168" i="6"/>
  <c r="AU4169" i="6"/>
  <c r="AU4170" i="6"/>
  <c r="AU4171" i="6"/>
  <c r="AU4172" i="6"/>
  <c r="AU4173" i="6"/>
  <c r="AU4174" i="6"/>
  <c r="AU4175" i="6"/>
  <c r="AU4176" i="6"/>
  <c r="AU4177" i="6"/>
  <c r="AU4178" i="6"/>
  <c r="AU4179" i="6"/>
  <c r="AU4180" i="6"/>
  <c r="AU4181" i="6"/>
  <c r="AU4182" i="6"/>
  <c r="AU4183" i="6"/>
  <c r="AU4184" i="6"/>
  <c r="AU4185" i="6"/>
  <c r="AU4186" i="6"/>
  <c r="AU4187" i="6"/>
  <c r="AU4188" i="6"/>
  <c r="AU4189" i="6"/>
  <c r="AU4190" i="6"/>
  <c r="AU4191" i="6"/>
  <c r="AU4192" i="6"/>
  <c r="AU4193" i="6"/>
  <c r="AU4194" i="6"/>
  <c r="AU4195" i="6"/>
  <c r="AU4196" i="6"/>
  <c r="AU4197" i="6"/>
  <c r="AU4198" i="6"/>
  <c r="AU4199" i="6"/>
  <c r="AU4200" i="6"/>
  <c r="AU4201" i="6"/>
  <c r="AU4202" i="6"/>
  <c r="AU4203" i="6"/>
  <c r="AU4204" i="6"/>
  <c r="AU4205" i="6"/>
  <c r="AU4206" i="6"/>
  <c r="AU4207" i="6"/>
  <c r="AU4208" i="6"/>
  <c r="AU4209" i="6"/>
  <c r="AU4210" i="6"/>
  <c r="AU4211" i="6"/>
  <c r="AU4212" i="6"/>
  <c r="AU4213" i="6"/>
  <c r="AU4214" i="6"/>
  <c r="AU4215" i="6"/>
  <c r="AU4216" i="6"/>
  <c r="AU4217" i="6"/>
  <c r="AU4218" i="6"/>
  <c r="AU4219" i="6"/>
  <c r="AU4220" i="6"/>
  <c r="AU4221" i="6"/>
  <c r="AU4222" i="6"/>
  <c r="AU4223" i="6"/>
  <c r="AU4224" i="6"/>
  <c r="AU4225" i="6"/>
  <c r="AU4226" i="6"/>
  <c r="AU4227" i="6"/>
  <c r="AU4228" i="6"/>
  <c r="AU4229" i="6"/>
  <c r="AU4230" i="6"/>
  <c r="AU4231" i="6"/>
  <c r="AU4232" i="6"/>
  <c r="AU4233" i="6"/>
  <c r="AU4234" i="6"/>
  <c r="AU4235" i="6"/>
  <c r="AU4236" i="6"/>
  <c r="AU4237" i="6"/>
  <c r="AU4238" i="6"/>
  <c r="AU4239" i="6"/>
  <c r="AU4240" i="6"/>
  <c r="AU4241" i="6"/>
  <c r="AU4242" i="6"/>
  <c r="AU4243" i="6"/>
  <c r="AU4244" i="6"/>
  <c r="AU4245" i="6"/>
  <c r="AU4246" i="6"/>
  <c r="AU4247" i="6"/>
  <c r="AU4248" i="6"/>
  <c r="AU4249" i="6"/>
  <c r="AU4250" i="6"/>
  <c r="AU4251" i="6"/>
  <c r="AU4252" i="6"/>
  <c r="AU4253" i="6"/>
  <c r="AU4254" i="6"/>
  <c r="AU4255" i="6"/>
  <c r="AU4256" i="6"/>
  <c r="AU4257" i="6"/>
  <c r="AU4258" i="6"/>
  <c r="AU4259" i="6"/>
  <c r="AU4260" i="6"/>
  <c r="AU4261" i="6"/>
  <c r="AU4262" i="6"/>
  <c r="AU4263" i="6"/>
  <c r="AU4264" i="6"/>
  <c r="AU4265" i="6"/>
  <c r="AU4266" i="6"/>
  <c r="AU4267" i="6"/>
  <c r="AU4268" i="6"/>
  <c r="AU4269" i="6"/>
  <c r="AU4270" i="6"/>
  <c r="AU4271" i="6"/>
  <c r="AU4272" i="6"/>
  <c r="AU4273" i="6"/>
  <c r="AU4274" i="6"/>
  <c r="AU4275" i="6"/>
  <c r="AU4276" i="6"/>
  <c r="AU4277" i="6"/>
  <c r="AU4278" i="6"/>
  <c r="AU4279" i="6"/>
  <c r="AU4280" i="6"/>
  <c r="AU4281" i="6"/>
  <c r="AU4282" i="6"/>
  <c r="AU4283" i="6"/>
  <c r="AU4284" i="6"/>
  <c r="AU4285" i="6"/>
  <c r="AU4286" i="6"/>
  <c r="AU4287" i="6"/>
  <c r="AU4288" i="6"/>
  <c r="AU4289" i="6"/>
  <c r="AU4290" i="6"/>
  <c r="AU4291" i="6"/>
  <c r="AU4292" i="6"/>
  <c r="AU4293" i="6"/>
  <c r="AU4294" i="6"/>
  <c r="AU4295" i="6"/>
  <c r="AU4296" i="6"/>
  <c r="AU4297" i="6"/>
  <c r="AU4298" i="6"/>
  <c r="AU4299" i="6"/>
  <c r="AU4300" i="6"/>
  <c r="AU4301" i="6"/>
  <c r="AU4302" i="6"/>
  <c r="AU4303" i="6"/>
  <c r="AU4304" i="6"/>
  <c r="AU4305" i="6"/>
  <c r="AU4306" i="6"/>
  <c r="AU4307" i="6"/>
  <c r="AU4308" i="6"/>
  <c r="AU4309" i="6"/>
  <c r="AU4310" i="6"/>
  <c r="AU4311" i="6"/>
  <c r="AU4312" i="6"/>
  <c r="AU4313" i="6"/>
  <c r="AU4314" i="6"/>
  <c r="AU4315" i="6"/>
  <c r="AU4316" i="6"/>
  <c r="AU4317" i="6"/>
  <c r="AU4318" i="6"/>
  <c r="AU4319" i="6"/>
  <c r="AU4320" i="6"/>
  <c r="AU4321" i="6"/>
  <c r="AU4322" i="6"/>
  <c r="AU4323" i="6"/>
  <c r="AU4324" i="6"/>
  <c r="AU4325" i="6"/>
  <c r="AU4326" i="6"/>
  <c r="AU4327" i="6"/>
  <c r="AU4328" i="6"/>
  <c r="AU4329" i="6"/>
  <c r="AU4330" i="6"/>
  <c r="AU4331" i="6"/>
  <c r="AU4332" i="6"/>
  <c r="AU4333" i="6"/>
  <c r="AU4334" i="6"/>
  <c r="AU4335" i="6"/>
  <c r="AU4336" i="6"/>
  <c r="AU4337" i="6"/>
  <c r="AU4338" i="6"/>
  <c r="AU4339" i="6"/>
  <c r="AU4340" i="6"/>
  <c r="AU4341" i="6"/>
  <c r="AU4342" i="6"/>
  <c r="AU4343" i="6"/>
  <c r="AU4344" i="6"/>
  <c r="AU4345" i="6"/>
  <c r="AU4346" i="6"/>
  <c r="AU4347" i="6"/>
  <c r="AU4348" i="6"/>
  <c r="AU4349" i="6"/>
  <c r="AU4350" i="6"/>
  <c r="AU4351" i="6"/>
  <c r="AU4352" i="6"/>
  <c r="AU4353" i="6"/>
  <c r="AU4354" i="6"/>
  <c r="AU4355" i="6"/>
  <c r="AU4356" i="6"/>
  <c r="AU4357" i="6"/>
  <c r="AU4358" i="6"/>
  <c r="AU4359" i="6"/>
  <c r="AU4360" i="6"/>
  <c r="AU4361" i="6"/>
  <c r="AU4362" i="6"/>
  <c r="AU4363" i="6"/>
  <c r="AU4364" i="6"/>
  <c r="AU4365" i="6"/>
  <c r="AU4366" i="6"/>
  <c r="AU4367" i="6"/>
  <c r="AU4368" i="6"/>
  <c r="AU4369" i="6"/>
  <c r="AU4370" i="6"/>
  <c r="AU4371" i="6"/>
  <c r="AU4372" i="6"/>
  <c r="AU4373" i="6"/>
  <c r="AU4374" i="6"/>
  <c r="AU4375" i="6"/>
  <c r="AU4376" i="6"/>
  <c r="AU4377" i="6"/>
  <c r="AU4378" i="6"/>
  <c r="AU4379" i="6"/>
  <c r="AU4380" i="6"/>
  <c r="AU4381" i="6"/>
  <c r="AU4382" i="6"/>
  <c r="AU4383" i="6"/>
  <c r="AU4384" i="6"/>
  <c r="AU4385" i="6"/>
  <c r="AU4386" i="6"/>
  <c r="AU4387" i="6"/>
  <c r="AU4388" i="6"/>
  <c r="AU4389" i="6"/>
  <c r="AU4390" i="6"/>
  <c r="AU4391" i="6"/>
  <c r="AU4392" i="6"/>
  <c r="AU4393" i="6"/>
  <c r="AU4394" i="6"/>
  <c r="AU4395" i="6"/>
  <c r="AU4396" i="6"/>
  <c r="AU4397" i="6"/>
  <c r="AU4398" i="6"/>
  <c r="AU4399" i="6"/>
  <c r="AU4400" i="6"/>
  <c r="AU4401" i="6"/>
  <c r="AU4402" i="6"/>
  <c r="AU4403" i="6"/>
  <c r="AU4404" i="6"/>
  <c r="AU4405" i="6"/>
  <c r="AU4406" i="6"/>
  <c r="AU4407" i="6"/>
  <c r="AU4408" i="6"/>
  <c r="AU4409" i="6"/>
  <c r="AU4410" i="6"/>
  <c r="AU4411" i="6"/>
  <c r="AU4412" i="6"/>
  <c r="AU4413" i="6"/>
  <c r="AU4414" i="6"/>
  <c r="AU4415" i="6"/>
  <c r="AU4416" i="6"/>
  <c r="AU4417" i="6"/>
  <c r="AU4418" i="6"/>
  <c r="AU4419" i="6"/>
  <c r="AU4420" i="6"/>
  <c r="AU4421" i="6"/>
  <c r="AU4422" i="6"/>
  <c r="AU4423" i="6"/>
  <c r="AU4424" i="6"/>
  <c r="AU4425" i="6"/>
  <c r="AU4426" i="6"/>
  <c r="AU4427" i="6"/>
  <c r="AU4428" i="6"/>
  <c r="AU4429" i="6"/>
  <c r="AU4430" i="6"/>
  <c r="AU4431" i="6"/>
  <c r="AU4432" i="6"/>
  <c r="AU4433" i="6"/>
  <c r="AU4434" i="6"/>
  <c r="AU4435" i="6"/>
  <c r="AU4436" i="6"/>
  <c r="AU4437" i="6"/>
  <c r="AU4438" i="6"/>
  <c r="AU4439" i="6"/>
  <c r="AU4440" i="6"/>
  <c r="AU4441" i="6"/>
  <c r="AU4442" i="6"/>
  <c r="AU4443" i="6"/>
  <c r="AU4444" i="6"/>
  <c r="AU4445" i="6"/>
  <c r="AU4446" i="6"/>
  <c r="AU4447" i="6"/>
  <c r="AU4448" i="6"/>
  <c r="AU4449" i="6"/>
  <c r="AU4450" i="6"/>
  <c r="AU4451" i="6"/>
  <c r="AU4452" i="6"/>
  <c r="AU4453" i="6"/>
  <c r="AU4454" i="6"/>
  <c r="AU4455" i="6"/>
  <c r="AU4456" i="6"/>
  <c r="AU4457" i="6"/>
  <c r="AU4458" i="6"/>
  <c r="AU4459" i="6"/>
  <c r="AU4460" i="6"/>
  <c r="AU4461" i="6"/>
  <c r="AU4462" i="6"/>
  <c r="AU4463" i="6"/>
  <c r="AU4464" i="6"/>
  <c r="AU4465" i="6"/>
  <c r="AU4466" i="6"/>
  <c r="AU4467" i="6"/>
  <c r="AU4468" i="6"/>
  <c r="AU4469" i="6"/>
  <c r="AU4470" i="6"/>
  <c r="AU4471" i="6"/>
  <c r="AU4472" i="6"/>
  <c r="AU4473" i="6"/>
  <c r="AU4474" i="6"/>
  <c r="AU4475" i="6"/>
  <c r="AU4476" i="6"/>
  <c r="AU4477" i="6"/>
  <c r="AU4478" i="6"/>
  <c r="AU4479" i="6"/>
  <c r="AU4480" i="6"/>
  <c r="AU4481" i="6"/>
  <c r="AU4482" i="6"/>
  <c r="AU4483" i="6"/>
  <c r="AU4484" i="6"/>
  <c r="AU4485" i="6"/>
  <c r="AU4486" i="6"/>
  <c r="AU4487" i="6"/>
  <c r="AU4488" i="6"/>
  <c r="AU4489" i="6"/>
  <c r="AU4490" i="6"/>
  <c r="AU4491" i="6"/>
  <c r="AU4492" i="6"/>
  <c r="AU4493" i="6"/>
  <c r="AU4494" i="6"/>
  <c r="AU4495" i="6"/>
  <c r="AU4496" i="6"/>
  <c r="AU4497" i="6"/>
  <c r="AU4498" i="6"/>
  <c r="AU4499" i="6"/>
  <c r="AU4500" i="6"/>
  <c r="AU4501" i="6"/>
  <c r="AU4502" i="6"/>
  <c r="AU4503" i="6"/>
  <c r="AU4504" i="6"/>
  <c r="AU4505" i="6"/>
  <c r="AU4506" i="6"/>
  <c r="AU4507" i="6"/>
  <c r="AU4508" i="6"/>
  <c r="AU4509" i="6"/>
  <c r="AU4510" i="6"/>
  <c r="AU4511" i="6"/>
  <c r="AU4512" i="6"/>
  <c r="AU4513" i="6"/>
  <c r="AU4514" i="6"/>
  <c r="AU4515" i="6"/>
  <c r="AU4516" i="6"/>
  <c r="AU4517" i="6"/>
  <c r="AU4518" i="6"/>
  <c r="AU4519" i="6"/>
  <c r="AU4520" i="6"/>
  <c r="AU4521" i="6"/>
  <c r="AU4522" i="6"/>
  <c r="AU4523" i="6"/>
  <c r="AU4524" i="6"/>
  <c r="AU4525" i="6"/>
  <c r="AU4526" i="6"/>
  <c r="AU4527" i="6"/>
  <c r="AU4528" i="6"/>
  <c r="AU4529" i="6"/>
  <c r="AU4530" i="6"/>
  <c r="AU4531" i="6"/>
  <c r="AU4532" i="6"/>
  <c r="AU4533" i="6"/>
  <c r="AU4534" i="6"/>
  <c r="AU4535" i="6"/>
  <c r="AU4536" i="6"/>
  <c r="AU4537" i="6"/>
  <c r="AU4538" i="6"/>
  <c r="AU4539" i="6"/>
  <c r="AU4540" i="6"/>
  <c r="AU4541" i="6"/>
  <c r="AU4542" i="6"/>
  <c r="AU4543" i="6"/>
  <c r="AU4544" i="6"/>
  <c r="AU4545" i="6"/>
  <c r="AU4546" i="6"/>
  <c r="AU4547" i="6"/>
  <c r="AU4548" i="6"/>
  <c r="AU4549" i="6"/>
  <c r="AU4550" i="6"/>
  <c r="AU4551" i="6"/>
  <c r="AU4552" i="6"/>
  <c r="AU4553" i="6"/>
  <c r="AU4554" i="6"/>
  <c r="AU4555" i="6"/>
  <c r="AU4556" i="6"/>
  <c r="AU4557" i="6"/>
  <c r="AU4558" i="6"/>
  <c r="AU4559" i="6"/>
  <c r="AU4560" i="6"/>
  <c r="AU4561" i="6"/>
  <c r="AU4562" i="6"/>
  <c r="AU4563" i="6"/>
  <c r="AU4564" i="6"/>
  <c r="AU4565" i="6"/>
  <c r="AU4566" i="6"/>
  <c r="AU4567" i="6"/>
  <c r="AU4568" i="6"/>
  <c r="AU4569" i="6"/>
  <c r="AU4570" i="6"/>
  <c r="AU4571" i="6"/>
  <c r="AU4572" i="6"/>
  <c r="AU4573" i="6"/>
  <c r="AU4574" i="6"/>
  <c r="AU4575" i="6"/>
  <c r="AU4576" i="6"/>
  <c r="AU4577" i="6"/>
  <c r="AU4578" i="6"/>
  <c r="AU4579" i="6"/>
  <c r="AU4580" i="6"/>
  <c r="AU4581" i="6"/>
  <c r="AU4582" i="6"/>
  <c r="AU4583" i="6"/>
  <c r="AU4584" i="6"/>
  <c r="AU4585" i="6"/>
  <c r="AU4586" i="6"/>
  <c r="AU4587" i="6"/>
  <c r="AU4588" i="6"/>
  <c r="AU4589" i="6"/>
  <c r="AU4590" i="6"/>
  <c r="AU4591" i="6"/>
  <c r="AU4592" i="6"/>
  <c r="AU4593" i="6"/>
  <c r="AU4594" i="6"/>
  <c r="AU4595" i="6"/>
  <c r="AU4596" i="6"/>
  <c r="AU4597" i="6"/>
  <c r="AU4598" i="6"/>
  <c r="AU4599" i="6"/>
  <c r="AU4600" i="6"/>
  <c r="AU4601" i="6"/>
  <c r="AU4602" i="6"/>
  <c r="AU4603" i="6"/>
  <c r="AU4604" i="6"/>
  <c r="AU4605" i="6"/>
  <c r="AU4606" i="6"/>
  <c r="AU4607" i="6"/>
  <c r="AU4608" i="6"/>
  <c r="AU4609" i="6"/>
  <c r="AU4610" i="6"/>
  <c r="AU4611" i="6"/>
  <c r="AU4612" i="6"/>
  <c r="AU4613" i="6"/>
  <c r="AU4614" i="6"/>
  <c r="AU4615" i="6"/>
  <c r="AU4616" i="6"/>
  <c r="AU4617" i="6"/>
  <c r="AU4618" i="6"/>
  <c r="AU4619" i="6"/>
  <c r="AU4620" i="6"/>
  <c r="AU4621" i="6"/>
  <c r="AU4622" i="6"/>
  <c r="AU4623" i="6"/>
  <c r="AU4624" i="6"/>
  <c r="AU4625" i="6"/>
  <c r="AU4626" i="6"/>
  <c r="AU4627" i="6"/>
  <c r="AU4628" i="6"/>
  <c r="AU4629" i="6"/>
  <c r="AU4630" i="6"/>
  <c r="AU4631" i="6"/>
  <c r="AU4632" i="6"/>
  <c r="AU4633" i="6"/>
  <c r="AU4634" i="6"/>
  <c r="AU4635" i="6"/>
  <c r="AU4636" i="6"/>
  <c r="AU4637" i="6"/>
  <c r="AU4638" i="6"/>
  <c r="AU4639" i="6"/>
  <c r="AU4640" i="6"/>
  <c r="AU4641" i="6"/>
  <c r="AU4642" i="6"/>
  <c r="AU4643" i="6"/>
  <c r="AU4644" i="6"/>
  <c r="AU4645" i="6"/>
  <c r="AU4646" i="6"/>
  <c r="AU4647" i="6"/>
  <c r="AU4648" i="6"/>
  <c r="AU4649" i="6"/>
  <c r="AU4650" i="6"/>
  <c r="AU4651" i="6"/>
  <c r="AU4652" i="6"/>
  <c r="AU4653" i="6"/>
  <c r="AU4654" i="6"/>
  <c r="AU4655" i="6"/>
  <c r="AU4656" i="6"/>
  <c r="AU4657" i="6"/>
  <c r="AU4658" i="6"/>
  <c r="AU4659" i="6"/>
  <c r="AU4660" i="6"/>
  <c r="AU4661" i="6"/>
  <c r="AU4662" i="6"/>
  <c r="AU4663" i="6"/>
  <c r="AU4664" i="6"/>
  <c r="AU4665" i="6"/>
  <c r="AU4666" i="6"/>
  <c r="AU4667" i="6"/>
  <c r="AU4668" i="6"/>
  <c r="AU4669" i="6"/>
  <c r="AU4670" i="6"/>
  <c r="AU4671" i="6"/>
  <c r="AU4672" i="6"/>
  <c r="AU4673" i="6"/>
  <c r="AU4674" i="6"/>
  <c r="AU4675" i="6"/>
  <c r="AU4676" i="6"/>
  <c r="AU4677" i="6"/>
  <c r="AU4678" i="6"/>
  <c r="AU4679" i="6"/>
  <c r="AU4680" i="6"/>
  <c r="AU4681" i="6"/>
  <c r="AU4682" i="6"/>
  <c r="AU4683" i="6"/>
  <c r="AU4684" i="6"/>
  <c r="AU4685" i="6"/>
  <c r="AU4686" i="6"/>
  <c r="AU4687" i="6"/>
  <c r="AU4688" i="6"/>
  <c r="AU4689" i="6"/>
  <c r="AU4690" i="6"/>
  <c r="AU4691" i="6"/>
  <c r="AU4692" i="6"/>
  <c r="AU4693" i="6"/>
  <c r="AU4694" i="6"/>
  <c r="AU4695" i="6"/>
  <c r="AU4696" i="6"/>
  <c r="AU4697" i="6"/>
  <c r="AU4698" i="6"/>
  <c r="AU4699" i="6"/>
  <c r="AU4700" i="6"/>
  <c r="AU4701" i="6"/>
  <c r="AU4702" i="6"/>
  <c r="AU4703" i="6"/>
  <c r="AU4704" i="6"/>
  <c r="AU4705" i="6"/>
  <c r="AU4706" i="6"/>
  <c r="AU4707" i="6"/>
  <c r="AU4708" i="6"/>
  <c r="AU4709" i="6"/>
  <c r="AU4710" i="6"/>
  <c r="AU4711" i="6"/>
  <c r="AU4712" i="6"/>
  <c r="AU4713" i="6"/>
  <c r="AU4714" i="6"/>
  <c r="AU4715" i="6"/>
  <c r="AU4716" i="6"/>
  <c r="AU4717" i="6"/>
  <c r="AU4718" i="6"/>
  <c r="AU4719" i="6"/>
  <c r="AU4720" i="6"/>
  <c r="AU4721" i="6"/>
  <c r="AU4722" i="6"/>
  <c r="AU4723" i="6"/>
  <c r="AU4724" i="6"/>
  <c r="AU4725" i="6"/>
  <c r="AU4726" i="6"/>
  <c r="AU4727" i="6"/>
  <c r="AU4728" i="6"/>
  <c r="AU4729" i="6"/>
  <c r="AU4730" i="6"/>
  <c r="AU4731" i="6"/>
  <c r="AU4732" i="6"/>
  <c r="AU4733" i="6"/>
  <c r="AU4734" i="6"/>
  <c r="AU4735" i="6"/>
  <c r="AU4736" i="6"/>
  <c r="AU4737" i="6"/>
  <c r="AU4738" i="6"/>
  <c r="AU4739" i="6"/>
  <c r="AU4740" i="6"/>
  <c r="AU4741" i="6"/>
  <c r="AU4742" i="6"/>
  <c r="AU4743" i="6"/>
  <c r="AU4744" i="6"/>
  <c r="AU4745" i="6"/>
  <c r="AU4746" i="6"/>
  <c r="AU4747" i="6"/>
  <c r="AU4748" i="6"/>
  <c r="AU4749" i="6"/>
  <c r="AU4750" i="6"/>
  <c r="AU4751" i="6"/>
  <c r="AU4752" i="6"/>
  <c r="AU4753" i="6"/>
  <c r="AU4754" i="6"/>
  <c r="AU4755" i="6"/>
  <c r="AU4756" i="6"/>
  <c r="AU4757" i="6"/>
  <c r="AU4758" i="6"/>
  <c r="AU4759" i="6"/>
  <c r="AU4760" i="6"/>
  <c r="AU4761" i="6"/>
  <c r="AU4762" i="6"/>
  <c r="AU4763" i="6"/>
  <c r="AU4764" i="6"/>
  <c r="AU4765" i="6"/>
  <c r="AU4766" i="6"/>
  <c r="AU4767" i="6"/>
  <c r="AU4768" i="6"/>
  <c r="AU4769" i="6"/>
  <c r="AU4770" i="6"/>
  <c r="AU4771" i="6"/>
  <c r="AU4772" i="6"/>
  <c r="AU4773" i="6"/>
  <c r="AU4774" i="6"/>
  <c r="AU4775" i="6"/>
  <c r="AU4776" i="6"/>
  <c r="AU4777" i="6"/>
  <c r="AU4778" i="6"/>
  <c r="AU4779" i="6"/>
  <c r="AU4780" i="6"/>
  <c r="AU4781" i="6"/>
  <c r="AU4782" i="6"/>
  <c r="AU4783" i="6"/>
  <c r="AU4784" i="6"/>
  <c r="AU4785" i="6"/>
  <c r="AU4786" i="6"/>
  <c r="AU4787" i="6"/>
  <c r="AU4788" i="6"/>
  <c r="AU4789" i="6"/>
  <c r="AU4790" i="6"/>
  <c r="AU4791" i="6"/>
  <c r="AU4792" i="6"/>
  <c r="AU4793" i="6"/>
  <c r="AU4794" i="6"/>
  <c r="AU4795" i="6"/>
  <c r="AU4796" i="6"/>
  <c r="AU4797" i="6"/>
  <c r="AU4798" i="6"/>
  <c r="AU4799" i="6"/>
  <c r="AU4800" i="6"/>
  <c r="AU4801" i="6"/>
  <c r="AU4802" i="6"/>
  <c r="AU4803" i="6"/>
  <c r="AU4804" i="6"/>
  <c r="AU4805" i="6"/>
  <c r="AU4806" i="6"/>
  <c r="AU4807" i="6"/>
  <c r="AU4808" i="6"/>
  <c r="AU4809" i="6"/>
  <c r="AU4810" i="6"/>
  <c r="AU4811" i="6"/>
  <c r="AU4812" i="6"/>
  <c r="AU4813" i="6"/>
  <c r="AU4814" i="6"/>
  <c r="AU4815" i="6"/>
  <c r="AU4816" i="6"/>
  <c r="AU4817" i="6"/>
  <c r="AU4818" i="6"/>
  <c r="AU4819" i="6"/>
  <c r="AU4820" i="6"/>
  <c r="AU4821" i="6"/>
  <c r="AU4822" i="6"/>
  <c r="AU4823" i="6"/>
  <c r="AU4824" i="6"/>
  <c r="AU4825" i="6"/>
  <c r="AU4826" i="6"/>
  <c r="AU4827" i="6"/>
  <c r="AU4828" i="6"/>
  <c r="AU4829" i="6"/>
  <c r="AU4830" i="6"/>
  <c r="AU4831" i="6"/>
  <c r="AU4832" i="6"/>
  <c r="AU4833" i="6"/>
  <c r="AU4834" i="6"/>
  <c r="AU4835" i="6"/>
  <c r="AU4836" i="6"/>
  <c r="AU4837" i="6"/>
  <c r="AU4838" i="6"/>
  <c r="AU4839" i="6"/>
  <c r="AU4840" i="6"/>
  <c r="AU4841" i="6"/>
  <c r="AU4842" i="6"/>
  <c r="AU4843" i="6"/>
  <c r="AU4844" i="6"/>
  <c r="AU4845" i="6"/>
  <c r="AU4846" i="6"/>
  <c r="AU4847" i="6"/>
  <c r="AU4848" i="6"/>
  <c r="AU4849" i="6"/>
  <c r="AU4850" i="6"/>
  <c r="AU4851" i="6"/>
  <c r="AU4852" i="6"/>
  <c r="AU4853" i="6"/>
  <c r="AU4854" i="6"/>
  <c r="AU4855" i="6"/>
  <c r="AU4856" i="6"/>
  <c r="AU4857" i="6"/>
  <c r="AU4858" i="6"/>
  <c r="AU4859" i="6"/>
  <c r="AU4860" i="6"/>
  <c r="AU4861" i="6"/>
  <c r="AU4862" i="6"/>
  <c r="AU4863" i="6"/>
  <c r="AU4864" i="6"/>
  <c r="AU4865" i="6"/>
  <c r="AU4866" i="6"/>
  <c r="AU4867" i="6"/>
  <c r="AU4868" i="6"/>
  <c r="AU4869" i="6"/>
  <c r="AU4870" i="6"/>
  <c r="AU4871" i="6"/>
  <c r="AU4872" i="6"/>
  <c r="AU4873" i="6"/>
  <c r="AU4874" i="6"/>
  <c r="AU4875" i="6"/>
  <c r="AU4876" i="6"/>
  <c r="AU4877" i="6"/>
  <c r="AU4878" i="6"/>
  <c r="AU4879" i="6"/>
  <c r="AU4880" i="6"/>
  <c r="AU4881" i="6"/>
  <c r="AU4882" i="6"/>
  <c r="AU4883" i="6"/>
  <c r="AU4884" i="6"/>
  <c r="AU4885" i="6"/>
  <c r="AU4886" i="6"/>
  <c r="AU4887" i="6"/>
  <c r="AU4888" i="6"/>
  <c r="AU4889" i="6"/>
  <c r="AU4890" i="6"/>
  <c r="AU4891" i="6"/>
  <c r="AU4892" i="6"/>
  <c r="AU4893" i="6"/>
  <c r="AU4894" i="6"/>
  <c r="AU4895" i="6"/>
  <c r="AU4896" i="6"/>
  <c r="AU4897" i="6"/>
  <c r="AU4898" i="6"/>
  <c r="AU4899" i="6"/>
  <c r="AU4900" i="6"/>
  <c r="AU4901" i="6"/>
  <c r="AU4902" i="6"/>
  <c r="AU4903" i="6"/>
  <c r="AU4904" i="6"/>
  <c r="AU4905" i="6"/>
  <c r="AU4906" i="6"/>
  <c r="AU4907" i="6"/>
  <c r="AU4908" i="6"/>
  <c r="AU4909" i="6"/>
  <c r="AU4910" i="6"/>
  <c r="AU4911" i="6"/>
  <c r="AU4912" i="6"/>
  <c r="AU4913" i="6"/>
  <c r="AU4914" i="6"/>
  <c r="AU4915" i="6"/>
  <c r="AU4916" i="6"/>
  <c r="AU4917" i="6"/>
  <c r="AU4918" i="6"/>
  <c r="AU4919" i="6"/>
  <c r="AU4920" i="6"/>
  <c r="AU4921" i="6"/>
  <c r="AU4922" i="6"/>
  <c r="AU4923" i="6"/>
  <c r="AU4924" i="6"/>
  <c r="AU4925" i="6"/>
  <c r="AU4926" i="6"/>
  <c r="AU4927" i="6"/>
  <c r="AU4928" i="6"/>
  <c r="AU4929" i="6"/>
  <c r="AU4930" i="6"/>
  <c r="AU4931" i="6"/>
  <c r="AU4932" i="6"/>
  <c r="AU4933" i="6"/>
  <c r="AU4934" i="6"/>
  <c r="AU4935" i="6"/>
  <c r="AU4936" i="6"/>
  <c r="AU4937" i="6"/>
  <c r="AU4938" i="6"/>
  <c r="AU4939" i="6"/>
  <c r="AU4940" i="6"/>
  <c r="AU4941" i="6"/>
  <c r="AU4942" i="6"/>
  <c r="AU4943" i="6"/>
  <c r="AU4944" i="6"/>
  <c r="AU4945" i="6"/>
  <c r="AU4946" i="6"/>
  <c r="AU4947" i="6"/>
  <c r="AU4948" i="6"/>
  <c r="AU4949" i="6"/>
  <c r="AU4950" i="6"/>
  <c r="AU4951" i="6"/>
  <c r="AU4952" i="6"/>
  <c r="AU4953" i="6"/>
  <c r="AU4954" i="6"/>
  <c r="AU4955" i="6"/>
  <c r="AU4956" i="6"/>
  <c r="AU4957" i="6"/>
  <c r="AU4958" i="6"/>
  <c r="AU4959" i="6"/>
  <c r="AU4960" i="6"/>
  <c r="AU4961" i="6"/>
  <c r="AU4962" i="6"/>
  <c r="AU4963" i="6"/>
  <c r="AU4964" i="6"/>
  <c r="AU4965" i="6"/>
  <c r="AU4966" i="6"/>
  <c r="AU4967" i="6"/>
  <c r="AU4968" i="6"/>
  <c r="AU4969" i="6"/>
  <c r="AU4970" i="6"/>
  <c r="AU4971" i="6"/>
  <c r="AU4972" i="6"/>
  <c r="AU4973" i="6"/>
  <c r="AU4974" i="6"/>
  <c r="AU4975" i="6"/>
  <c r="AU4976" i="6"/>
  <c r="AU4977" i="6"/>
  <c r="AU4978" i="6"/>
  <c r="AU4979" i="6"/>
  <c r="AU4980" i="6"/>
  <c r="AU4981" i="6"/>
  <c r="AU4982" i="6"/>
  <c r="AU4983" i="6"/>
  <c r="AU4984" i="6"/>
  <c r="AU4985" i="6"/>
  <c r="AU4986" i="6"/>
  <c r="AU4987" i="6"/>
  <c r="AU4988" i="6"/>
  <c r="AU4989" i="6"/>
  <c r="AU4990" i="6"/>
  <c r="AU4991" i="6"/>
  <c r="AU4992" i="6"/>
  <c r="AU4993" i="6"/>
  <c r="AU4994" i="6"/>
  <c r="AU4995" i="6"/>
  <c r="AU4996" i="6"/>
  <c r="AU4997" i="6"/>
  <c r="AU4998" i="6"/>
  <c r="AU4999" i="6"/>
  <c r="AU5000" i="6"/>
  <c r="AU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3" i="6"/>
  <c r="AE300" i="6"/>
  <c r="AG300" i="6" s="1"/>
  <c r="AE299" i="6"/>
  <c r="AG299" i="6" s="1"/>
  <c r="AE298" i="6"/>
  <c r="AG298" i="6" s="1"/>
  <c r="AE297" i="6"/>
  <c r="AG297" i="6" s="1"/>
  <c r="AE296" i="6"/>
  <c r="AG296" i="6" s="1"/>
  <c r="AE295" i="6"/>
  <c r="AG295" i="6" s="1"/>
  <c r="AE294" i="6"/>
  <c r="AG294" i="6" s="1"/>
  <c r="AE293" i="6"/>
  <c r="AG293" i="6" s="1"/>
  <c r="AE292" i="6"/>
  <c r="AG292" i="6" s="1"/>
  <c r="AE291" i="6"/>
  <c r="AG291" i="6" s="1"/>
  <c r="AE290" i="6"/>
  <c r="AG290" i="6" s="1"/>
  <c r="AE289" i="6"/>
  <c r="AG289" i="6" s="1"/>
  <c r="AE288" i="6"/>
  <c r="AG288" i="6" s="1"/>
  <c r="AE287" i="6"/>
  <c r="AG287" i="6" s="1"/>
  <c r="AE286" i="6"/>
  <c r="AG286" i="6" s="1"/>
  <c r="AE285" i="6"/>
  <c r="AG285" i="6" s="1"/>
  <c r="AE284" i="6"/>
  <c r="AG284" i="6" s="1"/>
  <c r="AE283" i="6"/>
  <c r="AG283" i="6" s="1"/>
  <c r="AE282" i="6"/>
  <c r="AG282" i="6" s="1"/>
  <c r="AE281" i="6"/>
  <c r="AG281" i="6" s="1"/>
  <c r="AE280" i="6"/>
  <c r="AG280" i="6" s="1"/>
  <c r="AE279" i="6"/>
  <c r="AE278" i="6"/>
  <c r="AG278" i="6" s="1"/>
  <c r="AE277" i="6"/>
  <c r="AG277" i="6" s="1"/>
  <c r="AE276" i="6"/>
  <c r="AG276" i="6" s="1"/>
  <c r="AE275" i="6"/>
  <c r="AG275" i="6" s="1"/>
  <c r="AE274" i="6"/>
  <c r="AG274" i="6" s="1"/>
  <c r="AE273" i="6"/>
  <c r="AG273" i="6" s="1"/>
  <c r="AE272" i="6"/>
  <c r="AG272" i="6" s="1"/>
  <c r="AE271" i="6"/>
  <c r="AG271" i="6" s="1"/>
  <c r="AE270" i="6"/>
  <c r="AG270" i="6" s="1"/>
  <c r="AE269" i="6"/>
  <c r="AG269" i="6" s="1"/>
  <c r="AE268" i="6"/>
  <c r="AG268" i="6" s="1"/>
  <c r="AE267" i="6"/>
  <c r="AE266" i="6"/>
  <c r="AG266" i="6" s="1"/>
  <c r="AE265" i="6"/>
  <c r="AG265" i="6" s="1"/>
  <c r="AE264" i="6"/>
  <c r="AG264" i="6" s="1"/>
  <c r="AE263" i="6"/>
  <c r="AG263" i="6" s="1"/>
  <c r="AE262" i="6"/>
  <c r="AG262" i="6" s="1"/>
  <c r="AE261" i="6"/>
  <c r="AG261" i="6" s="1"/>
  <c r="AE260" i="6"/>
  <c r="AG260" i="6" s="1"/>
  <c r="AE259" i="6"/>
  <c r="AG259" i="6" s="1"/>
  <c r="AE258" i="6"/>
  <c r="AG258" i="6" s="1"/>
  <c r="AE257" i="6"/>
  <c r="AG257" i="6" s="1"/>
  <c r="AE256" i="6"/>
  <c r="AG256" i="6" s="1"/>
  <c r="AE255" i="6"/>
  <c r="AE254" i="6"/>
  <c r="AG254" i="6" s="1"/>
  <c r="AE253" i="6"/>
  <c r="AG253" i="6" s="1"/>
  <c r="AE252" i="6"/>
  <c r="AF252" i="6" s="1"/>
  <c r="AE251" i="6"/>
  <c r="AG251" i="6" s="1"/>
  <c r="AE250" i="6"/>
  <c r="AG250" i="6" s="1"/>
  <c r="AE249" i="6"/>
  <c r="AG249" i="6" s="1"/>
  <c r="AE248" i="6"/>
  <c r="AG248" i="6" s="1"/>
  <c r="AE247" i="6"/>
  <c r="AG247" i="6" s="1"/>
  <c r="AE246" i="6"/>
  <c r="AG246" i="6" s="1"/>
  <c r="AE245" i="6"/>
  <c r="AG245" i="6" s="1"/>
  <c r="AE244" i="6"/>
  <c r="AG244" i="6" s="1"/>
  <c r="AE243" i="6"/>
  <c r="AG243" i="6" s="1"/>
  <c r="AE242" i="6"/>
  <c r="AG242" i="6" s="1"/>
  <c r="AE241" i="6"/>
  <c r="AG241" i="6" s="1"/>
  <c r="AE240" i="6"/>
  <c r="AG240" i="6" s="1"/>
  <c r="AE239" i="6"/>
  <c r="AG239" i="6" s="1"/>
  <c r="AE238" i="6"/>
  <c r="AG238" i="6" s="1"/>
  <c r="AE237" i="6"/>
  <c r="AG237" i="6" s="1"/>
  <c r="AE236" i="6"/>
  <c r="AG236" i="6" s="1"/>
  <c r="AE235" i="6"/>
  <c r="AG235" i="6" s="1"/>
  <c r="AE234" i="6"/>
  <c r="AG234" i="6" s="1"/>
  <c r="AE233" i="6"/>
  <c r="AG233" i="6" s="1"/>
  <c r="AE232" i="6"/>
  <c r="AG232" i="6" s="1"/>
  <c r="AE231" i="6"/>
  <c r="AE230" i="6"/>
  <c r="AG230" i="6" s="1"/>
  <c r="AE229" i="6"/>
  <c r="AG229" i="6" s="1"/>
  <c r="AE228" i="6"/>
  <c r="AG228" i="6" s="1"/>
  <c r="AE227" i="6"/>
  <c r="AG227" i="6" s="1"/>
  <c r="AE226" i="6"/>
  <c r="AG226" i="6" s="1"/>
  <c r="AE225" i="6"/>
  <c r="AG225" i="6" s="1"/>
  <c r="AE224" i="6"/>
  <c r="AG224" i="6" s="1"/>
  <c r="AE223" i="6"/>
  <c r="AG223" i="6" s="1"/>
  <c r="AE222" i="6"/>
  <c r="AG222" i="6" s="1"/>
  <c r="AE221" i="6"/>
  <c r="AG221" i="6" s="1"/>
  <c r="AE220" i="6"/>
  <c r="AG220" i="6" s="1"/>
  <c r="AE219" i="6"/>
  <c r="AE218" i="6"/>
  <c r="AG218" i="6" s="1"/>
  <c r="AE217" i="6"/>
  <c r="AG217" i="6" s="1"/>
  <c r="AE216" i="6"/>
  <c r="AG216" i="6" s="1"/>
  <c r="AE215" i="6"/>
  <c r="AG215" i="6" s="1"/>
  <c r="AE214" i="6"/>
  <c r="AG214" i="6" s="1"/>
  <c r="AE213" i="6"/>
  <c r="AG213" i="6" s="1"/>
  <c r="AE212" i="6"/>
  <c r="AG212" i="6" s="1"/>
  <c r="AE211" i="6"/>
  <c r="AG211" i="6" s="1"/>
  <c r="AE210" i="6"/>
  <c r="AG210" i="6" s="1"/>
  <c r="AE209" i="6"/>
  <c r="AG209" i="6" s="1"/>
  <c r="AE208" i="6"/>
  <c r="AG208" i="6" s="1"/>
  <c r="AE207" i="6"/>
  <c r="AE206" i="6"/>
  <c r="AG206" i="6" s="1"/>
  <c r="AE205" i="6"/>
  <c r="AG205" i="6" s="1"/>
  <c r="AE204" i="6"/>
  <c r="AG204" i="6" s="1"/>
  <c r="AE203" i="6"/>
  <c r="AG203" i="6" s="1"/>
  <c r="AE202" i="6"/>
  <c r="AG202" i="6" s="1"/>
  <c r="AE201" i="6"/>
  <c r="AG201" i="6" s="1"/>
  <c r="AE200" i="6"/>
  <c r="AG200" i="6" s="1"/>
  <c r="AE199" i="6"/>
  <c r="AG199" i="6" s="1"/>
  <c r="AE198" i="6"/>
  <c r="AG198" i="6" s="1"/>
  <c r="AE197" i="6"/>
  <c r="AG197" i="6" s="1"/>
  <c r="AE196" i="6"/>
  <c r="AG196" i="6" s="1"/>
  <c r="AE195" i="6"/>
  <c r="AG195" i="6" s="1"/>
  <c r="AE194" i="6"/>
  <c r="AG194" i="6" s="1"/>
  <c r="AE193" i="6"/>
  <c r="AG193" i="6" s="1"/>
  <c r="AE192" i="6"/>
  <c r="AG192" i="6" s="1"/>
  <c r="AE191" i="6"/>
  <c r="AG191" i="6" s="1"/>
  <c r="AE190" i="6"/>
  <c r="AG190" i="6" s="1"/>
  <c r="AE189" i="6"/>
  <c r="AG189" i="6" s="1"/>
  <c r="AE188" i="6"/>
  <c r="AG188" i="6" s="1"/>
  <c r="AE187" i="6"/>
  <c r="AG187" i="6" s="1"/>
  <c r="AE186" i="6"/>
  <c r="AG186" i="6" s="1"/>
  <c r="AE185" i="6"/>
  <c r="AG185" i="6" s="1"/>
  <c r="AE184" i="6"/>
  <c r="AG184" i="6" s="1"/>
  <c r="AE183" i="6"/>
  <c r="AE182" i="6"/>
  <c r="AG182" i="6" s="1"/>
  <c r="AE181" i="6"/>
  <c r="AG181" i="6" s="1"/>
  <c r="AE180" i="6"/>
  <c r="AG180" i="6" s="1"/>
  <c r="AE179" i="6"/>
  <c r="AG179" i="6" s="1"/>
  <c r="AE178" i="6"/>
  <c r="AG178" i="6" s="1"/>
  <c r="AE177" i="6"/>
  <c r="AG177" i="6" s="1"/>
  <c r="AE176" i="6"/>
  <c r="AG176" i="6" s="1"/>
  <c r="AE175" i="6"/>
  <c r="AG175" i="6" s="1"/>
  <c r="AE174" i="6"/>
  <c r="AG174" i="6" s="1"/>
  <c r="AE173" i="6"/>
  <c r="AG173" i="6" s="1"/>
  <c r="AE172" i="6"/>
  <c r="AG172" i="6" s="1"/>
  <c r="AE171" i="6"/>
  <c r="AE170" i="6"/>
  <c r="AG170" i="6" s="1"/>
  <c r="AE169" i="6"/>
  <c r="AG169" i="6" s="1"/>
  <c r="AE168" i="6"/>
  <c r="AG168" i="6" s="1"/>
  <c r="AE167" i="6"/>
  <c r="AG167" i="6" s="1"/>
  <c r="AE166" i="6"/>
  <c r="AG166" i="6" s="1"/>
  <c r="AE165" i="6"/>
  <c r="AG165" i="6" s="1"/>
  <c r="AE164" i="6"/>
  <c r="AG164" i="6" s="1"/>
  <c r="AE163" i="6"/>
  <c r="AG163" i="6" s="1"/>
  <c r="AE162" i="6"/>
  <c r="AG162" i="6" s="1"/>
  <c r="AE161" i="6"/>
  <c r="AG161" i="6" s="1"/>
  <c r="AE160" i="6"/>
  <c r="AG160" i="6" s="1"/>
  <c r="AE159" i="6"/>
  <c r="AE158" i="6"/>
  <c r="AG158" i="6" s="1"/>
  <c r="AE157" i="6"/>
  <c r="AG157" i="6" s="1"/>
  <c r="AE156" i="6"/>
  <c r="AG156" i="6" s="1"/>
  <c r="AE155" i="6"/>
  <c r="AG155" i="6" s="1"/>
  <c r="AE154" i="6"/>
  <c r="AG154" i="6" s="1"/>
  <c r="AE153" i="6"/>
  <c r="AG153" i="6" s="1"/>
  <c r="AE152" i="6"/>
  <c r="AG152" i="6" s="1"/>
  <c r="AE151" i="6"/>
  <c r="AG151" i="6" s="1"/>
  <c r="AE150" i="6"/>
  <c r="AG150" i="6" s="1"/>
  <c r="AE149" i="6"/>
  <c r="AG149" i="6" s="1"/>
  <c r="AE148" i="6"/>
  <c r="AG148" i="6" s="1"/>
  <c r="AE147" i="6"/>
  <c r="AG147" i="6" s="1"/>
  <c r="AE146" i="6"/>
  <c r="AG146" i="6" s="1"/>
  <c r="AE145" i="6"/>
  <c r="AG145" i="6" s="1"/>
  <c r="AE144" i="6"/>
  <c r="AG144" i="6" s="1"/>
  <c r="AE143" i="6"/>
  <c r="AG143" i="6" s="1"/>
  <c r="AE142" i="6"/>
  <c r="AG142" i="6" s="1"/>
  <c r="AE141" i="6"/>
  <c r="AG141" i="6" s="1"/>
  <c r="AE140" i="6"/>
  <c r="AG140" i="6" s="1"/>
  <c r="AE139" i="6"/>
  <c r="AG139" i="6" s="1"/>
  <c r="AE138" i="6"/>
  <c r="AG138" i="6" s="1"/>
  <c r="AE137" i="6"/>
  <c r="AG137" i="6" s="1"/>
  <c r="AE136" i="6"/>
  <c r="AG136" i="6" s="1"/>
  <c r="AE135" i="6"/>
  <c r="AE134" i="6"/>
  <c r="AG134" i="6" s="1"/>
  <c r="AE133" i="6"/>
  <c r="AG133" i="6" s="1"/>
  <c r="AE132" i="6"/>
  <c r="AG132" i="6" s="1"/>
  <c r="AE131" i="6"/>
  <c r="AG131" i="6" s="1"/>
  <c r="AE130" i="6"/>
  <c r="AG130" i="6" s="1"/>
  <c r="AE129" i="6"/>
  <c r="AG129" i="6" s="1"/>
  <c r="AE128" i="6"/>
  <c r="AG128" i="6" s="1"/>
  <c r="AE127" i="6"/>
  <c r="AG127" i="6" s="1"/>
  <c r="AE126" i="6"/>
  <c r="AG126" i="6" s="1"/>
  <c r="AE125" i="6"/>
  <c r="AG125" i="6" s="1"/>
  <c r="AE124" i="6"/>
  <c r="AG124" i="6" s="1"/>
  <c r="AE123" i="6"/>
  <c r="AE122" i="6"/>
  <c r="AG122" i="6" s="1"/>
  <c r="AE121" i="6"/>
  <c r="AG121" i="6" s="1"/>
  <c r="AE120" i="6"/>
  <c r="AG120" i="6" s="1"/>
  <c r="AE119" i="6"/>
  <c r="AG119" i="6" s="1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188" i="6"/>
  <c r="AM189" i="6"/>
  <c r="AM190" i="6"/>
  <c r="AM191" i="6"/>
  <c r="AM192" i="6"/>
  <c r="AM193" i="6"/>
  <c r="AM194" i="6"/>
  <c r="AM195" i="6"/>
  <c r="AM196" i="6"/>
  <c r="AM197" i="6"/>
  <c r="AM198" i="6"/>
  <c r="AM199" i="6"/>
  <c r="AM200" i="6"/>
  <c r="AM201" i="6"/>
  <c r="AM202" i="6"/>
  <c r="AM203" i="6"/>
  <c r="AM204" i="6"/>
  <c r="AM205" i="6"/>
  <c r="AM206" i="6"/>
  <c r="AM207" i="6"/>
  <c r="AM208" i="6"/>
  <c r="AM209" i="6"/>
  <c r="AM210" i="6"/>
  <c r="AM211" i="6"/>
  <c r="AM212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42" i="6"/>
  <c r="AM243" i="6"/>
  <c r="AM244" i="6"/>
  <c r="AM245" i="6"/>
  <c r="AM246" i="6"/>
  <c r="AM247" i="6"/>
  <c r="AM248" i="6"/>
  <c r="AM249" i="6"/>
  <c r="AM250" i="6"/>
  <c r="AM251" i="6"/>
  <c r="AM252" i="6"/>
  <c r="AM253" i="6"/>
  <c r="AM254" i="6"/>
  <c r="AM255" i="6"/>
  <c r="AM256" i="6"/>
  <c r="AM257" i="6"/>
  <c r="AM258" i="6"/>
  <c r="AM259" i="6"/>
  <c r="AM260" i="6"/>
  <c r="AM261" i="6"/>
  <c r="AM262" i="6"/>
  <c r="AM263" i="6"/>
  <c r="AM264" i="6"/>
  <c r="AM265" i="6"/>
  <c r="AM266" i="6"/>
  <c r="AM267" i="6"/>
  <c r="AM268" i="6"/>
  <c r="AM269" i="6"/>
  <c r="AM270" i="6"/>
  <c r="AM271" i="6"/>
  <c r="AM272" i="6"/>
  <c r="AM273" i="6"/>
  <c r="AM274" i="6"/>
  <c r="AM275" i="6"/>
  <c r="AM276" i="6"/>
  <c r="AM277" i="6"/>
  <c r="AM278" i="6"/>
  <c r="AM279" i="6"/>
  <c r="AM280" i="6"/>
  <c r="AM281" i="6"/>
  <c r="AM282" i="6"/>
  <c r="AM283" i="6"/>
  <c r="AM284" i="6"/>
  <c r="AM285" i="6"/>
  <c r="AM286" i="6"/>
  <c r="AM287" i="6"/>
  <c r="AM288" i="6"/>
  <c r="AM289" i="6"/>
  <c r="AM290" i="6"/>
  <c r="AM291" i="6"/>
  <c r="AM292" i="6"/>
  <c r="AM293" i="6"/>
  <c r="AM294" i="6"/>
  <c r="AM295" i="6"/>
  <c r="AM296" i="6"/>
  <c r="AM297" i="6"/>
  <c r="AM298" i="6"/>
  <c r="AM299" i="6"/>
  <c r="AM300" i="6"/>
  <c r="AM301" i="6"/>
  <c r="AM302" i="6"/>
  <c r="AM303" i="6"/>
  <c r="AM304" i="6"/>
  <c r="AM305" i="6"/>
  <c r="AM306" i="6"/>
  <c r="AM307" i="6"/>
  <c r="AM308" i="6"/>
  <c r="AM309" i="6"/>
  <c r="AM310" i="6"/>
  <c r="AM311" i="6"/>
  <c r="AM312" i="6"/>
  <c r="AM313" i="6"/>
  <c r="AM314" i="6"/>
  <c r="AM315" i="6"/>
  <c r="AM316" i="6"/>
  <c r="AM317" i="6"/>
  <c r="AM318" i="6"/>
  <c r="AM319" i="6"/>
  <c r="AM320" i="6"/>
  <c r="AM321" i="6"/>
  <c r="AM322" i="6"/>
  <c r="AM323" i="6"/>
  <c r="AM324" i="6"/>
  <c r="AM325" i="6"/>
  <c r="AM326" i="6"/>
  <c r="AM327" i="6"/>
  <c r="AM328" i="6"/>
  <c r="AM329" i="6"/>
  <c r="AM330" i="6"/>
  <c r="AM331" i="6"/>
  <c r="AM332" i="6"/>
  <c r="AM333" i="6"/>
  <c r="AM334" i="6"/>
  <c r="AM335" i="6"/>
  <c r="AM336" i="6"/>
  <c r="AM337" i="6"/>
  <c r="AM338" i="6"/>
  <c r="AM339" i="6"/>
  <c r="AM340" i="6"/>
  <c r="AM341" i="6"/>
  <c r="AM342" i="6"/>
  <c r="AM343" i="6"/>
  <c r="AM344" i="6"/>
  <c r="AM345" i="6"/>
  <c r="AM346" i="6"/>
  <c r="AM347" i="6"/>
  <c r="AM348" i="6"/>
  <c r="AM349" i="6"/>
  <c r="AM350" i="6"/>
  <c r="AM351" i="6"/>
  <c r="AM352" i="6"/>
  <c r="AM353" i="6"/>
  <c r="AM354" i="6"/>
  <c r="AM355" i="6"/>
  <c r="AM356" i="6"/>
  <c r="AM357" i="6"/>
  <c r="AM358" i="6"/>
  <c r="AM359" i="6"/>
  <c r="AM360" i="6"/>
  <c r="AM361" i="6"/>
  <c r="AM362" i="6"/>
  <c r="AM363" i="6"/>
  <c r="AM364" i="6"/>
  <c r="AM365" i="6"/>
  <c r="AM366" i="6"/>
  <c r="AM367" i="6"/>
  <c r="AM368" i="6"/>
  <c r="AM369" i="6"/>
  <c r="AM370" i="6"/>
  <c r="AM371" i="6"/>
  <c r="AM372" i="6"/>
  <c r="AM373" i="6"/>
  <c r="AM374" i="6"/>
  <c r="AM375" i="6"/>
  <c r="AM376" i="6"/>
  <c r="AM377" i="6"/>
  <c r="AM378" i="6"/>
  <c r="AM379" i="6"/>
  <c r="AM380" i="6"/>
  <c r="AM381" i="6"/>
  <c r="AM382" i="6"/>
  <c r="AM383" i="6"/>
  <c r="AM384" i="6"/>
  <c r="AM385" i="6"/>
  <c r="AM386" i="6"/>
  <c r="AM387" i="6"/>
  <c r="AM388" i="6"/>
  <c r="AM389" i="6"/>
  <c r="AM390" i="6"/>
  <c r="AM391" i="6"/>
  <c r="AM392" i="6"/>
  <c r="AM393" i="6"/>
  <c r="AM394" i="6"/>
  <c r="AM395" i="6"/>
  <c r="AM396" i="6"/>
  <c r="AM397" i="6"/>
  <c r="AM398" i="6"/>
  <c r="AM399" i="6"/>
  <c r="AM400" i="6"/>
  <c r="AM401" i="6"/>
  <c r="AM402" i="6"/>
  <c r="AM403" i="6"/>
  <c r="AM404" i="6"/>
  <c r="AM405" i="6"/>
  <c r="AM406" i="6"/>
  <c r="AM407" i="6"/>
  <c r="AM408" i="6"/>
  <c r="AM409" i="6"/>
  <c r="AM410" i="6"/>
  <c r="AM411" i="6"/>
  <c r="AM412" i="6"/>
  <c r="AM413" i="6"/>
  <c r="AM414" i="6"/>
  <c r="AM415" i="6"/>
  <c r="AM416" i="6"/>
  <c r="AM417" i="6"/>
  <c r="AM418" i="6"/>
  <c r="AM419" i="6"/>
  <c r="AM420" i="6"/>
  <c r="AM421" i="6"/>
  <c r="AM422" i="6"/>
  <c r="AM423" i="6"/>
  <c r="AM424" i="6"/>
  <c r="AM425" i="6"/>
  <c r="AM426" i="6"/>
  <c r="AM427" i="6"/>
  <c r="AM428" i="6"/>
  <c r="AM429" i="6"/>
  <c r="AM430" i="6"/>
  <c r="AM431" i="6"/>
  <c r="AM432" i="6"/>
  <c r="AM433" i="6"/>
  <c r="AM434" i="6"/>
  <c r="AM435" i="6"/>
  <c r="AM436" i="6"/>
  <c r="AM437" i="6"/>
  <c r="AM438" i="6"/>
  <c r="AM439" i="6"/>
  <c r="AM440" i="6"/>
  <c r="AM441" i="6"/>
  <c r="AM442" i="6"/>
  <c r="AM443" i="6"/>
  <c r="AM444" i="6"/>
  <c r="AM445" i="6"/>
  <c r="AM446" i="6"/>
  <c r="AM447" i="6"/>
  <c r="AM448" i="6"/>
  <c r="AM449" i="6"/>
  <c r="AM450" i="6"/>
  <c r="AM451" i="6"/>
  <c r="AM452" i="6"/>
  <c r="AM453" i="6"/>
  <c r="AM454" i="6"/>
  <c r="AM455" i="6"/>
  <c r="AM456" i="6"/>
  <c r="AM457" i="6"/>
  <c r="AM458" i="6"/>
  <c r="AM459" i="6"/>
  <c r="AM460" i="6"/>
  <c r="AM461" i="6"/>
  <c r="AM462" i="6"/>
  <c r="AM463" i="6"/>
  <c r="AM464" i="6"/>
  <c r="AM465" i="6"/>
  <c r="AM466" i="6"/>
  <c r="AM467" i="6"/>
  <c r="AM468" i="6"/>
  <c r="AM469" i="6"/>
  <c r="AM470" i="6"/>
  <c r="AM471" i="6"/>
  <c r="AM472" i="6"/>
  <c r="AM473" i="6"/>
  <c r="AM474" i="6"/>
  <c r="AM475" i="6"/>
  <c r="AM476" i="6"/>
  <c r="AM477" i="6"/>
  <c r="AM478" i="6"/>
  <c r="AM479" i="6"/>
  <c r="AM480" i="6"/>
  <c r="AM481" i="6"/>
  <c r="AM482" i="6"/>
  <c r="AM483" i="6"/>
  <c r="AM484" i="6"/>
  <c r="AM485" i="6"/>
  <c r="AM486" i="6"/>
  <c r="AM487" i="6"/>
  <c r="AM488" i="6"/>
  <c r="AM489" i="6"/>
  <c r="AM490" i="6"/>
  <c r="AM491" i="6"/>
  <c r="AM492" i="6"/>
  <c r="AM493" i="6"/>
  <c r="AM494" i="6"/>
  <c r="AM495" i="6"/>
  <c r="AM496" i="6"/>
  <c r="AM497" i="6"/>
  <c r="AM498" i="6"/>
  <c r="AM499" i="6"/>
  <c r="AM500" i="6"/>
  <c r="AM501" i="6"/>
  <c r="AM502" i="6"/>
  <c r="AM503" i="6"/>
  <c r="AM504" i="6"/>
  <c r="AM505" i="6"/>
  <c r="AM506" i="6"/>
  <c r="AM507" i="6"/>
  <c r="AM508" i="6"/>
  <c r="AM509" i="6"/>
  <c r="AM510" i="6"/>
  <c r="AM511" i="6"/>
  <c r="AM512" i="6"/>
  <c r="AM513" i="6"/>
  <c r="AM514" i="6"/>
  <c r="AM515" i="6"/>
  <c r="AM516" i="6"/>
  <c r="AM517" i="6"/>
  <c r="AM518" i="6"/>
  <c r="AM519" i="6"/>
  <c r="AM520" i="6"/>
  <c r="AM521" i="6"/>
  <c r="AM522" i="6"/>
  <c r="AM523" i="6"/>
  <c r="AM524" i="6"/>
  <c r="AM525" i="6"/>
  <c r="AM526" i="6"/>
  <c r="AM527" i="6"/>
  <c r="AM528" i="6"/>
  <c r="AM529" i="6"/>
  <c r="AM530" i="6"/>
  <c r="AM531" i="6"/>
  <c r="AM532" i="6"/>
  <c r="AM533" i="6"/>
  <c r="AM534" i="6"/>
  <c r="AM535" i="6"/>
  <c r="AM536" i="6"/>
  <c r="AM537" i="6"/>
  <c r="AM538" i="6"/>
  <c r="AM539" i="6"/>
  <c r="AM540" i="6"/>
  <c r="AM541" i="6"/>
  <c r="AM542" i="6"/>
  <c r="AM543" i="6"/>
  <c r="AM544" i="6"/>
  <c r="AM545" i="6"/>
  <c r="AM546" i="6"/>
  <c r="AM547" i="6"/>
  <c r="AM548" i="6"/>
  <c r="AM549" i="6"/>
  <c r="AM550" i="6"/>
  <c r="AM551" i="6"/>
  <c r="AM552" i="6"/>
  <c r="AM553" i="6"/>
  <c r="AM554" i="6"/>
  <c r="AM555" i="6"/>
  <c r="AM556" i="6"/>
  <c r="AM557" i="6"/>
  <c r="AM558" i="6"/>
  <c r="AM559" i="6"/>
  <c r="AM560" i="6"/>
  <c r="AM561" i="6"/>
  <c r="AM562" i="6"/>
  <c r="AM563" i="6"/>
  <c r="AM564" i="6"/>
  <c r="AM565" i="6"/>
  <c r="AM566" i="6"/>
  <c r="AM567" i="6"/>
  <c r="AM568" i="6"/>
  <c r="AM569" i="6"/>
  <c r="AM570" i="6"/>
  <c r="AM571" i="6"/>
  <c r="AM572" i="6"/>
  <c r="AM573" i="6"/>
  <c r="AM574" i="6"/>
  <c r="AM575" i="6"/>
  <c r="AM576" i="6"/>
  <c r="AM577" i="6"/>
  <c r="AM578" i="6"/>
  <c r="AM579" i="6"/>
  <c r="AM580" i="6"/>
  <c r="AM581" i="6"/>
  <c r="AM582" i="6"/>
  <c r="AM583" i="6"/>
  <c r="AM584" i="6"/>
  <c r="AM585" i="6"/>
  <c r="AM586" i="6"/>
  <c r="AM587" i="6"/>
  <c r="AM588" i="6"/>
  <c r="AM589" i="6"/>
  <c r="AM590" i="6"/>
  <c r="AM591" i="6"/>
  <c r="AM592" i="6"/>
  <c r="AM593" i="6"/>
  <c r="AM594" i="6"/>
  <c r="AM595" i="6"/>
  <c r="AM596" i="6"/>
  <c r="AM597" i="6"/>
  <c r="AM598" i="6"/>
  <c r="AM599" i="6"/>
  <c r="AM600" i="6"/>
  <c r="AM601" i="6"/>
  <c r="AM602" i="6"/>
  <c r="AM603" i="6"/>
  <c r="AM604" i="6"/>
  <c r="AM605" i="6"/>
  <c r="AM606" i="6"/>
  <c r="AM607" i="6"/>
  <c r="AM608" i="6"/>
  <c r="AM609" i="6"/>
  <c r="AM610" i="6"/>
  <c r="AM611" i="6"/>
  <c r="AM612" i="6"/>
  <c r="AM613" i="6"/>
  <c r="AM614" i="6"/>
  <c r="AM615" i="6"/>
  <c r="AM616" i="6"/>
  <c r="AM617" i="6"/>
  <c r="AM618" i="6"/>
  <c r="AM619" i="6"/>
  <c r="AM620" i="6"/>
  <c r="AM621" i="6"/>
  <c r="AM622" i="6"/>
  <c r="AM623" i="6"/>
  <c r="AM624" i="6"/>
  <c r="AM625" i="6"/>
  <c r="AM626" i="6"/>
  <c r="AM627" i="6"/>
  <c r="AM628" i="6"/>
  <c r="AM629" i="6"/>
  <c r="AM630" i="6"/>
  <c r="AM631" i="6"/>
  <c r="AM632" i="6"/>
  <c r="AM633" i="6"/>
  <c r="AM634" i="6"/>
  <c r="AM635" i="6"/>
  <c r="AM636" i="6"/>
  <c r="AM637" i="6"/>
  <c r="AM638" i="6"/>
  <c r="AM639" i="6"/>
  <c r="AM640" i="6"/>
  <c r="AM641" i="6"/>
  <c r="AM642" i="6"/>
  <c r="AM643" i="6"/>
  <c r="AM644" i="6"/>
  <c r="AM645" i="6"/>
  <c r="AM646" i="6"/>
  <c r="AM647" i="6"/>
  <c r="AM648" i="6"/>
  <c r="AM649" i="6"/>
  <c r="AM650" i="6"/>
  <c r="AM651" i="6"/>
  <c r="AM652" i="6"/>
  <c r="AM653" i="6"/>
  <c r="AM654" i="6"/>
  <c r="AM655" i="6"/>
  <c r="AM656" i="6"/>
  <c r="AM657" i="6"/>
  <c r="AM658" i="6"/>
  <c r="AM659" i="6"/>
  <c r="AM660" i="6"/>
  <c r="AM661" i="6"/>
  <c r="AM662" i="6"/>
  <c r="AM663" i="6"/>
  <c r="AM664" i="6"/>
  <c r="AM665" i="6"/>
  <c r="AM666" i="6"/>
  <c r="AM667" i="6"/>
  <c r="AM668" i="6"/>
  <c r="AM669" i="6"/>
  <c r="AM670" i="6"/>
  <c r="AM671" i="6"/>
  <c r="AM672" i="6"/>
  <c r="AM673" i="6"/>
  <c r="AM674" i="6"/>
  <c r="AM675" i="6"/>
  <c r="AM676" i="6"/>
  <c r="AM677" i="6"/>
  <c r="AM678" i="6"/>
  <c r="AM679" i="6"/>
  <c r="AM680" i="6"/>
  <c r="AM681" i="6"/>
  <c r="AM682" i="6"/>
  <c r="AM683" i="6"/>
  <c r="AM684" i="6"/>
  <c r="AM685" i="6"/>
  <c r="AM686" i="6"/>
  <c r="AM687" i="6"/>
  <c r="AM688" i="6"/>
  <c r="AM689" i="6"/>
  <c r="AM690" i="6"/>
  <c r="AM691" i="6"/>
  <c r="AM692" i="6"/>
  <c r="AM693" i="6"/>
  <c r="AM694" i="6"/>
  <c r="AM695" i="6"/>
  <c r="AM696" i="6"/>
  <c r="AM697" i="6"/>
  <c r="AM698" i="6"/>
  <c r="AM699" i="6"/>
  <c r="AM700" i="6"/>
  <c r="AM701" i="6"/>
  <c r="AM702" i="6"/>
  <c r="AM703" i="6"/>
  <c r="AM704" i="6"/>
  <c r="AM705" i="6"/>
  <c r="AM706" i="6"/>
  <c r="AM707" i="6"/>
  <c r="AM708" i="6"/>
  <c r="AM709" i="6"/>
  <c r="AM710" i="6"/>
  <c r="AM711" i="6"/>
  <c r="AM712" i="6"/>
  <c r="AM713" i="6"/>
  <c r="AM714" i="6"/>
  <c r="AM715" i="6"/>
  <c r="AM716" i="6"/>
  <c r="AM717" i="6"/>
  <c r="AM718" i="6"/>
  <c r="AM719" i="6"/>
  <c r="AM720" i="6"/>
  <c r="AM721" i="6"/>
  <c r="AM722" i="6"/>
  <c r="AM723" i="6"/>
  <c r="AM724" i="6"/>
  <c r="AM725" i="6"/>
  <c r="AM726" i="6"/>
  <c r="AM727" i="6"/>
  <c r="AM728" i="6"/>
  <c r="AM729" i="6"/>
  <c r="AM730" i="6"/>
  <c r="AM731" i="6"/>
  <c r="AM732" i="6"/>
  <c r="AM733" i="6"/>
  <c r="AM734" i="6"/>
  <c r="AM735" i="6"/>
  <c r="AM736" i="6"/>
  <c r="AM737" i="6"/>
  <c r="AM738" i="6"/>
  <c r="AM739" i="6"/>
  <c r="AM740" i="6"/>
  <c r="AM741" i="6"/>
  <c r="AM742" i="6"/>
  <c r="AM743" i="6"/>
  <c r="AM744" i="6"/>
  <c r="AM745" i="6"/>
  <c r="AM746" i="6"/>
  <c r="AM747" i="6"/>
  <c r="AM748" i="6"/>
  <c r="AM749" i="6"/>
  <c r="AM750" i="6"/>
  <c r="AM751" i="6"/>
  <c r="AM752" i="6"/>
  <c r="AM753" i="6"/>
  <c r="AM754" i="6"/>
  <c r="AM755" i="6"/>
  <c r="AM756" i="6"/>
  <c r="AM757" i="6"/>
  <c r="AM758" i="6"/>
  <c r="AM759" i="6"/>
  <c r="AM760" i="6"/>
  <c r="AM761" i="6"/>
  <c r="AM762" i="6"/>
  <c r="AM763" i="6"/>
  <c r="AM764" i="6"/>
  <c r="AM765" i="6"/>
  <c r="AM766" i="6"/>
  <c r="AM767" i="6"/>
  <c r="AM768" i="6"/>
  <c r="AM769" i="6"/>
  <c r="AM770" i="6"/>
  <c r="AM771" i="6"/>
  <c r="AM772" i="6"/>
  <c r="AM773" i="6"/>
  <c r="AM774" i="6"/>
  <c r="AM775" i="6"/>
  <c r="AM776" i="6"/>
  <c r="AM777" i="6"/>
  <c r="AM778" i="6"/>
  <c r="AM779" i="6"/>
  <c r="AM780" i="6"/>
  <c r="AM781" i="6"/>
  <c r="AM782" i="6"/>
  <c r="AM783" i="6"/>
  <c r="AM784" i="6"/>
  <c r="AM785" i="6"/>
  <c r="AM786" i="6"/>
  <c r="AM787" i="6"/>
  <c r="AM788" i="6"/>
  <c r="AM789" i="6"/>
  <c r="AM790" i="6"/>
  <c r="AM791" i="6"/>
  <c r="AM792" i="6"/>
  <c r="AM793" i="6"/>
  <c r="AM794" i="6"/>
  <c r="AM795" i="6"/>
  <c r="AM796" i="6"/>
  <c r="AM797" i="6"/>
  <c r="AM798" i="6"/>
  <c r="AM799" i="6"/>
  <c r="AM800" i="6"/>
  <c r="AM801" i="6"/>
  <c r="AM802" i="6"/>
  <c r="AM803" i="6"/>
  <c r="AM804" i="6"/>
  <c r="AM805" i="6"/>
  <c r="AM806" i="6"/>
  <c r="AM807" i="6"/>
  <c r="AM808" i="6"/>
  <c r="AM809" i="6"/>
  <c r="AM810" i="6"/>
  <c r="AM811" i="6"/>
  <c r="AM812" i="6"/>
  <c r="AM813" i="6"/>
  <c r="AM814" i="6"/>
  <c r="AM815" i="6"/>
  <c r="AM816" i="6"/>
  <c r="AM817" i="6"/>
  <c r="AM818" i="6"/>
  <c r="AM819" i="6"/>
  <c r="AM820" i="6"/>
  <c r="AM821" i="6"/>
  <c r="AM822" i="6"/>
  <c r="AM823" i="6"/>
  <c r="AM824" i="6"/>
  <c r="AM825" i="6"/>
  <c r="AM826" i="6"/>
  <c r="AM827" i="6"/>
  <c r="AM828" i="6"/>
  <c r="AM829" i="6"/>
  <c r="AM830" i="6"/>
  <c r="AM831" i="6"/>
  <c r="AM832" i="6"/>
  <c r="AM833" i="6"/>
  <c r="AM834" i="6"/>
  <c r="AM835" i="6"/>
  <c r="AM836" i="6"/>
  <c r="AM837" i="6"/>
  <c r="AM838" i="6"/>
  <c r="AM839" i="6"/>
  <c r="AM840" i="6"/>
  <c r="AM841" i="6"/>
  <c r="AM842" i="6"/>
  <c r="AM843" i="6"/>
  <c r="AM844" i="6"/>
  <c r="AM845" i="6"/>
  <c r="AM846" i="6"/>
  <c r="AM847" i="6"/>
  <c r="AM848" i="6"/>
  <c r="AM849" i="6"/>
  <c r="AM850" i="6"/>
  <c r="AM851" i="6"/>
  <c r="AM852" i="6"/>
  <c r="AM853" i="6"/>
  <c r="AM854" i="6"/>
  <c r="AM855" i="6"/>
  <c r="AM856" i="6"/>
  <c r="AM857" i="6"/>
  <c r="AM858" i="6"/>
  <c r="AM859" i="6"/>
  <c r="AM860" i="6"/>
  <c r="AM861" i="6"/>
  <c r="AM862" i="6"/>
  <c r="AM863" i="6"/>
  <c r="AM864" i="6"/>
  <c r="AM865" i="6"/>
  <c r="AM866" i="6"/>
  <c r="AM867" i="6"/>
  <c r="AM868" i="6"/>
  <c r="AM869" i="6"/>
  <c r="AM870" i="6"/>
  <c r="AM871" i="6"/>
  <c r="AM872" i="6"/>
  <c r="AM873" i="6"/>
  <c r="AM874" i="6"/>
  <c r="AM875" i="6"/>
  <c r="AM876" i="6"/>
  <c r="AM877" i="6"/>
  <c r="AM878" i="6"/>
  <c r="AM879" i="6"/>
  <c r="AM880" i="6"/>
  <c r="AM881" i="6"/>
  <c r="AM882" i="6"/>
  <c r="AM883" i="6"/>
  <c r="AM884" i="6"/>
  <c r="AM885" i="6"/>
  <c r="AM886" i="6"/>
  <c r="AM887" i="6"/>
  <c r="AM888" i="6"/>
  <c r="AM889" i="6"/>
  <c r="AM890" i="6"/>
  <c r="AM891" i="6"/>
  <c r="AM892" i="6"/>
  <c r="AM893" i="6"/>
  <c r="AM894" i="6"/>
  <c r="AM895" i="6"/>
  <c r="AM896" i="6"/>
  <c r="AM897" i="6"/>
  <c r="AM898" i="6"/>
  <c r="AM899" i="6"/>
  <c r="AM900" i="6"/>
  <c r="AM901" i="6"/>
  <c r="AM902" i="6"/>
  <c r="AM903" i="6"/>
  <c r="AM904" i="6"/>
  <c r="AM905" i="6"/>
  <c r="AM906" i="6"/>
  <c r="AM907" i="6"/>
  <c r="AM908" i="6"/>
  <c r="AM909" i="6"/>
  <c r="AM910" i="6"/>
  <c r="AM911" i="6"/>
  <c r="AM912" i="6"/>
  <c r="AM913" i="6"/>
  <c r="AM914" i="6"/>
  <c r="AM915" i="6"/>
  <c r="AM916" i="6"/>
  <c r="AM917" i="6"/>
  <c r="AM918" i="6"/>
  <c r="AM919" i="6"/>
  <c r="AM920" i="6"/>
  <c r="AM921" i="6"/>
  <c r="AM922" i="6"/>
  <c r="AM923" i="6"/>
  <c r="AM924" i="6"/>
  <c r="AM925" i="6"/>
  <c r="AM926" i="6"/>
  <c r="AM927" i="6"/>
  <c r="AM928" i="6"/>
  <c r="AM929" i="6"/>
  <c r="AM930" i="6"/>
  <c r="AM931" i="6"/>
  <c r="AM932" i="6"/>
  <c r="AM933" i="6"/>
  <c r="AM934" i="6"/>
  <c r="AM935" i="6"/>
  <c r="AM936" i="6"/>
  <c r="AM937" i="6"/>
  <c r="AM938" i="6"/>
  <c r="AM939" i="6"/>
  <c r="AM940" i="6"/>
  <c r="AM941" i="6"/>
  <c r="AM942" i="6"/>
  <c r="AM943" i="6"/>
  <c r="AM944" i="6"/>
  <c r="AM945" i="6"/>
  <c r="AM946" i="6"/>
  <c r="AM947" i="6"/>
  <c r="AM948" i="6"/>
  <c r="AM949" i="6"/>
  <c r="AM950" i="6"/>
  <c r="AM951" i="6"/>
  <c r="AM952" i="6"/>
  <c r="AM953" i="6"/>
  <c r="AM954" i="6"/>
  <c r="AM955" i="6"/>
  <c r="AM956" i="6"/>
  <c r="AM957" i="6"/>
  <c r="AM958" i="6"/>
  <c r="AM959" i="6"/>
  <c r="AM960" i="6"/>
  <c r="AM961" i="6"/>
  <c r="AM962" i="6"/>
  <c r="AM963" i="6"/>
  <c r="AM964" i="6"/>
  <c r="AM965" i="6"/>
  <c r="AM966" i="6"/>
  <c r="AM967" i="6"/>
  <c r="AM968" i="6"/>
  <c r="AM969" i="6"/>
  <c r="AM970" i="6"/>
  <c r="AM971" i="6"/>
  <c r="AM972" i="6"/>
  <c r="AM973" i="6"/>
  <c r="AM974" i="6"/>
  <c r="AM975" i="6"/>
  <c r="AM976" i="6"/>
  <c r="AM977" i="6"/>
  <c r="AM978" i="6"/>
  <c r="AM979" i="6"/>
  <c r="AM980" i="6"/>
  <c r="AM981" i="6"/>
  <c r="AM982" i="6"/>
  <c r="AM983" i="6"/>
  <c r="AM984" i="6"/>
  <c r="AM985" i="6"/>
  <c r="AM986" i="6"/>
  <c r="AM987" i="6"/>
  <c r="AM988" i="6"/>
  <c r="AM989" i="6"/>
  <c r="AM990" i="6"/>
  <c r="AM991" i="6"/>
  <c r="AM992" i="6"/>
  <c r="AM993" i="6"/>
  <c r="AM994" i="6"/>
  <c r="AM995" i="6"/>
  <c r="AM996" i="6"/>
  <c r="AM997" i="6"/>
  <c r="AM998" i="6"/>
  <c r="AM999" i="6"/>
  <c r="AM1000" i="6"/>
  <c r="AM1001" i="6"/>
  <c r="AM1002" i="6"/>
  <c r="AM1003" i="6"/>
  <c r="AM1004" i="6"/>
  <c r="AM1005" i="6"/>
  <c r="AM1006" i="6"/>
  <c r="AM1007" i="6"/>
  <c r="AM1008" i="6"/>
  <c r="AM1009" i="6"/>
  <c r="AM1010" i="6"/>
  <c r="AM1011" i="6"/>
  <c r="AM1012" i="6"/>
  <c r="AM1013" i="6"/>
  <c r="AM1014" i="6"/>
  <c r="AM1015" i="6"/>
  <c r="AM1016" i="6"/>
  <c r="AM1017" i="6"/>
  <c r="AM1018" i="6"/>
  <c r="AM1019" i="6"/>
  <c r="AM1020" i="6"/>
  <c r="AM1021" i="6"/>
  <c r="AM1022" i="6"/>
  <c r="AM1023" i="6"/>
  <c r="AM1024" i="6"/>
  <c r="AM1025" i="6"/>
  <c r="AM1026" i="6"/>
  <c r="AM1027" i="6"/>
  <c r="AM1028" i="6"/>
  <c r="AM1029" i="6"/>
  <c r="AM1030" i="6"/>
  <c r="AM1031" i="6"/>
  <c r="AM1032" i="6"/>
  <c r="AM1033" i="6"/>
  <c r="AM1034" i="6"/>
  <c r="AM1035" i="6"/>
  <c r="AM1036" i="6"/>
  <c r="AM1037" i="6"/>
  <c r="AM1038" i="6"/>
  <c r="AM1039" i="6"/>
  <c r="AM1040" i="6"/>
  <c r="AM1041" i="6"/>
  <c r="AM1042" i="6"/>
  <c r="AM1043" i="6"/>
  <c r="AM1044" i="6"/>
  <c r="AM1045" i="6"/>
  <c r="AM1046" i="6"/>
  <c r="AM1047" i="6"/>
  <c r="AM1048" i="6"/>
  <c r="AM1049" i="6"/>
  <c r="AM1050" i="6"/>
  <c r="AM1051" i="6"/>
  <c r="AM1052" i="6"/>
  <c r="AM1053" i="6"/>
  <c r="AM1054" i="6"/>
  <c r="AM1055" i="6"/>
  <c r="AM1056" i="6"/>
  <c r="AM1057" i="6"/>
  <c r="AM1058" i="6"/>
  <c r="AM1059" i="6"/>
  <c r="AM1060" i="6"/>
  <c r="AM1061" i="6"/>
  <c r="AM1062" i="6"/>
  <c r="AM1063" i="6"/>
  <c r="AM1064" i="6"/>
  <c r="AM1065" i="6"/>
  <c r="AM1066" i="6"/>
  <c r="AM1067" i="6"/>
  <c r="AM1068" i="6"/>
  <c r="AM1069" i="6"/>
  <c r="AM1070" i="6"/>
  <c r="AM1071" i="6"/>
  <c r="AM1072" i="6"/>
  <c r="AM1073" i="6"/>
  <c r="AM1074" i="6"/>
  <c r="AM1075" i="6"/>
  <c r="AM1076" i="6"/>
  <c r="AM1077" i="6"/>
  <c r="AM1078" i="6"/>
  <c r="AM1079" i="6"/>
  <c r="AM1080" i="6"/>
  <c r="AM1081" i="6"/>
  <c r="AM1082" i="6"/>
  <c r="AM1083" i="6"/>
  <c r="AM1084" i="6"/>
  <c r="AM1085" i="6"/>
  <c r="AM1086" i="6"/>
  <c r="AM1087" i="6"/>
  <c r="AM1088" i="6"/>
  <c r="AM1089" i="6"/>
  <c r="AM1090" i="6"/>
  <c r="AM1091" i="6"/>
  <c r="AM1092" i="6"/>
  <c r="AM1093" i="6"/>
  <c r="AM1094" i="6"/>
  <c r="AM1095" i="6"/>
  <c r="AM1096" i="6"/>
  <c r="AM1097" i="6"/>
  <c r="AM1098" i="6"/>
  <c r="AM1099" i="6"/>
  <c r="AM1100" i="6"/>
  <c r="AM1101" i="6"/>
  <c r="AM1102" i="6"/>
  <c r="AM1103" i="6"/>
  <c r="AM1104" i="6"/>
  <c r="AM1105" i="6"/>
  <c r="AM1106" i="6"/>
  <c r="AM1107" i="6"/>
  <c r="AM1108" i="6"/>
  <c r="AM1109" i="6"/>
  <c r="AM1110" i="6"/>
  <c r="AM1111" i="6"/>
  <c r="AM1112" i="6"/>
  <c r="AM1113" i="6"/>
  <c r="AM1114" i="6"/>
  <c r="AM1115" i="6"/>
  <c r="AM1116" i="6"/>
  <c r="AM1117" i="6"/>
  <c r="AM1118" i="6"/>
  <c r="AM1119" i="6"/>
  <c r="AM1120" i="6"/>
  <c r="AM1121" i="6"/>
  <c r="AM1122" i="6"/>
  <c r="AM1123" i="6"/>
  <c r="AM1124" i="6"/>
  <c r="AM1125" i="6"/>
  <c r="AM1126" i="6"/>
  <c r="AM1127" i="6"/>
  <c r="AM1128" i="6"/>
  <c r="AM1129" i="6"/>
  <c r="AM1130" i="6"/>
  <c r="AM1131" i="6"/>
  <c r="AM1132" i="6"/>
  <c r="AM1133" i="6"/>
  <c r="AM1134" i="6"/>
  <c r="AM1135" i="6"/>
  <c r="AM1136" i="6"/>
  <c r="AM1137" i="6"/>
  <c r="AM1138" i="6"/>
  <c r="AM1139" i="6"/>
  <c r="AM1140" i="6"/>
  <c r="AM1141" i="6"/>
  <c r="AM1142" i="6"/>
  <c r="AM1143" i="6"/>
  <c r="AM1144" i="6"/>
  <c r="AM1145" i="6"/>
  <c r="AM1146" i="6"/>
  <c r="AM1147" i="6"/>
  <c r="AM1148" i="6"/>
  <c r="AM1149" i="6"/>
  <c r="AM1150" i="6"/>
  <c r="AM1151" i="6"/>
  <c r="AM1152" i="6"/>
  <c r="AM1153" i="6"/>
  <c r="AM1154" i="6"/>
  <c r="AM1155" i="6"/>
  <c r="AM1156" i="6"/>
  <c r="AM1157" i="6"/>
  <c r="AM1158" i="6"/>
  <c r="AM1159" i="6"/>
  <c r="AM1160" i="6"/>
  <c r="AM1161" i="6"/>
  <c r="AM1162" i="6"/>
  <c r="AM1163" i="6"/>
  <c r="AM1164" i="6"/>
  <c r="AM1165" i="6"/>
  <c r="AM1166" i="6"/>
  <c r="AM1167" i="6"/>
  <c r="AM1168" i="6"/>
  <c r="AM1169" i="6"/>
  <c r="AM1170" i="6"/>
  <c r="AM1171" i="6"/>
  <c r="AM1172" i="6"/>
  <c r="AM1173" i="6"/>
  <c r="AM1174" i="6"/>
  <c r="AM1175" i="6"/>
  <c r="AM1176" i="6"/>
  <c r="AM1177" i="6"/>
  <c r="AM1178" i="6"/>
  <c r="AM1179" i="6"/>
  <c r="AM1180" i="6"/>
  <c r="AM1181" i="6"/>
  <c r="AM1182" i="6"/>
  <c r="AM1183" i="6"/>
  <c r="AM1184" i="6"/>
  <c r="AM1185" i="6"/>
  <c r="AM1186" i="6"/>
  <c r="AM1187" i="6"/>
  <c r="AM1188" i="6"/>
  <c r="AM1189" i="6"/>
  <c r="AM1190" i="6"/>
  <c r="AM1191" i="6"/>
  <c r="AM1192" i="6"/>
  <c r="AM1193" i="6"/>
  <c r="AM1194" i="6"/>
  <c r="AM1195" i="6"/>
  <c r="AM1196" i="6"/>
  <c r="AM1197" i="6"/>
  <c r="AM1198" i="6"/>
  <c r="AM1199" i="6"/>
  <c r="AM1200" i="6"/>
  <c r="AM1201" i="6"/>
  <c r="AM1202" i="6"/>
  <c r="AM1203" i="6"/>
  <c r="AM1204" i="6"/>
  <c r="AM1205" i="6"/>
  <c r="AM1206" i="6"/>
  <c r="AM1207" i="6"/>
  <c r="AM1208" i="6"/>
  <c r="AM1209" i="6"/>
  <c r="AM1210" i="6"/>
  <c r="AM1211" i="6"/>
  <c r="AM1212" i="6"/>
  <c r="AM1213" i="6"/>
  <c r="AM1214" i="6"/>
  <c r="AM1215" i="6"/>
  <c r="AM1216" i="6"/>
  <c r="AM1217" i="6"/>
  <c r="AM1218" i="6"/>
  <c r="AM1219" i="6"/>
  <c r="AM1220" i="6"/>
  <c r="AM1221" i="6"/>
  <c r="AM1222" i="6"/>
  <c r="AM1223" i="6"/>
  <c r="AM1224" i="6"/>
  <c r="AM1225" i="6"/>
  <c r="AM1226" i="6"/>
  <c r="AM1227" i="6"/>
  <c r="AM1228" i="6"/>
  <c r="AM1229" i="6"/>
  <c r="AM1230" i="6"/>
  <c r="AM1231" i="6"/>
  <c r="AM1232" i="6"/>
  <c r="AM1233" i="6"/>
  <c r="AM1234" i="6"/>
  <c r="AM1235" i="6"/>
  <c r="AM1236" i="6"/>
  <c r="AM1237" i="6"/>
  <c r="AM1238" i="6"/>
  <c r="AM1239" i="6"/>
  <c r="AM1240" i="6"/>
  <c r="AM1241" i="6"/>
  <c r="AM1242" i="6"/>
  <c r="AM1243" i="6"/>
  <c r="AM1244" i="6"/>
  <c r="AM1245" i="6"/>
  <c r="AM1246" i="6"/>
  <c r="AM1247" i="6"/>
  <c r="AM1248" i="6"/>
  <c r="AM1249" i="6"/>
  <c r="AM1250" i="6"/>
  <c r="AM1251" i="6"/>
  <c r="AM1252" i="6"/>
  <c r="AM1253" i="6"/>
  <c r="AM1254" i="6"/>
  <c r="AM1255" i="6"/>
  <c r="AM1256" i="6"/>
  <c r="AM1257" i="6"/>
  <c r="AM1258" i="6"/>
  <c r="AM1259" i="6"/>
  <c r="AM1260" i="6"/>
  <c r="AM1261" i="6"/>
  <c r="AM1262" i="6"/>
  <c r="AM1263" i="6"/>
  <c r="AM1264" i="6"/>
  <c r="AM1265" i="6"/>
  <c r="AM1266" i="6"/>
  <c r="AM1267" i="6"/>
  <c r="AM1268" i="6"/>
  <c r="AM1269" i="6"/>
  <c r="AM1270" i="6"/>
  <c r="AM1271" i="6"/>
  <c r="AM1272" i="6"/>
  <c r="AM1273" i="6"/>
  <c r="AM1274" i="6"/>
  <c r="AM1275" i="6"/>
  <c r="AM1276" i="6"/>
  <c r="AM1277" i="6"/>
  <c r="AM1278" i="6"/>
  <c r="AM1279" i="6"/>
  <c r="AM1280" i="6"/>
  <c r="AM1281" i="6"/>
  <c r="AM1282" i="6"/>
  <c r="AM1283" i="6"/>
  <c r="AM1284" i="6"/>
  <c r="AM1285" i="6"/>
  <c r="AM1286" i="6"/>
  <c r="AM1287" i="6"/>
  <c r="AM1288" i="6"/>
  <c r="AM1289" i="6"/>
  <c r="AM1290" i="6"/>
  <c r="AM1291" i="6"/>
  <c r="AM1292" i="6"/>
  <c r="AM1293" i="6"/>
  <c r="AM1294" i="6"/>
  <c r="AM1295" i="6"/>
  <c r="AM1296" i="6"/>
  <c r="AM1297" i="6"/>
  <c r="AM1298" i="6"/>
  <c r="AM1299" i="6"/>
  <c r="AM1300" i="6"/>
  <c r="AM1301" i="6"/>
  <c r="AM1302" i="6"/>
  <c r="AM1303" i="6"/>
  <c r="AM1304" i="6"/>
  <c r="AM1305" i="6"/>
  <c r="AM1306" i="6"/>
  <c r="AM1307" i="6"/>
  <c r="AM1308" i="6"/>
  <c r="AM1309" i="6"/>
  <c r="AM1310" i="6"/>
  <c r="AM1311" i="6"/>
  <c r="AM1312" i="6"/>
  <c r="AM1313" i="6"/>
  <c r="AM1314" i="6"/>
  <c r="AM1315" i="6"/>
  <c r="AM1316" i="6"/>
  <c r="AM1317" i="6"/>
  <c r="AM1318" i="6"/>
  <c r="AM1319" i="6"/>
  <c r="AM1320" i="6"/>
  <c r="AM1321" i="6"/>
  <c r="AM1322" i="6"/>
  <c r="AM1323" i="6"/>
  <c r="AM1324" i="6"/>
  <c r="AM1325" i="6"/>
  <c r="AM1326" i="6"/>
  <c r="AM1327" i="6"/>
  <c r="AM1328" i="6"/>
  <c r="AM1329" i="6"/>
  <c r="AM1330" i="6"/>
  <c r="AM1331" i="6"/>
  <c r="AM1332" i="6"/>
  <c r="AM1333" i="6"/>
  <c r="AM1334" i="6"/>
  <c r="AM1335" i="6"/>
  <c r="AM1336" i="6"/>
  <c r="AM1337" i="6"/>
  <c r="AM1338" i="6"/>
  <c r="AM1339" i="6"/>
  <c r="AM1340" i="6"/>
  <c r="AM1341" i="6"/>
  <c r="AM1342" i="6"/>
  <c r="AM1343" i="6"/>
  <c r="AM1344" i="6"/>
  <c r="AM1345" i="6"/>
  <c r="AM1346" i="6"/>
  <c r="AM1347" i="6"/>
  <c r="AM1348" i="6"/>
  <c r="AM1349" i="6"/>
  <c r="AM1350" i="6"/>
  <c r="AM1351" i="6"/>
  <c r="AM1352" i="6"/>
  <c r="AM1353" i="6"/>
  <c r="AM1354" i="6"/>
  <c r="AM1355" i="6"/>
  <c r="AM1356" i="6"/>
  <c r="AM1357" i="6"/>
  <c r="AM1358" i="6"/>
  <c r="AM1359" i="6"/>
  <c r="AM1360" i="6"/>
  <c r="AM1361" i="6"/>
  <c r="AM1362" i="6"/>
  <c r="AM1363" i="6"/>
  <c r="AM1364" i="6"/>
  <c r="AM1365" i="6"/>
  <c r="AM1366" i="6"/>
  <c r="AM1367" i="6"/>
  <c r="AM1368" i="6"/>
  <c r="AM1369" i="6"/>
  <c r="AM1370" i="6"/>
  <c r="AM1371" i="6"/>
  <c r="AM1372" i="6"/>
  <c r="AM1373" i="6"/>
  <c r="AM1374" i="6"/>
  <c r="AM1375" i="6"/>
  <c r="AM1376" i="6"/>
  <c r="AM1377" i="6"/>
  <c r="AM1378" i="6"/>
  <c r="AM1379" i="6"/>
  <c r="AM1380" i="6"/>
  <c r="AM1381" i="6"/>
  <c r="AM1382" i="6"/>
  <c r="AM1383" i="6"/>
  <c r="AN1383" i="6"/>
  <c r="AQ1383" i="6" s="1"/>
  <c r="AO1383" i="6"/>
  <c r="AP1383" i="6" s="1"/>
  <c r="AR1383" i="6" s="1"/>
  <c r="AM1384" i="6"/>
  <c r="AN1384" i="6"/>
  <c r="AQ1384" i="6" s="1"/>
  <c r="AO1384" i="6"/>
  <c r="AP1384" i="6" s="1"/>
  <c r="AM1385" i="6"/>
  <c r="AN1385" i="6"/>
  <c r="AQ1385" i="6" s="1"/>
  <c r="AO1385" i="6"/>
  <c r="AP1385" i="6" s="1"/>
  <c r="AM1386" i="6"/>
  <c r="AN1386" i="6"/>
  <c r="AQ1386" i="6" s="1"/>
  <c r="AO1386" i="6"/>
  <c r="AP1386" i="6" s="1"/>
  <c r="AM1387" i="6"/>
  <c r="AN1387" i="6"/>
  <c r="AQ1387" i="6" s="1"/>
  <c r="AO1387" i="6"/>
  <c r="AP1387" i="6" s="1"/>
  <c r="AR1387" i="6" s="1"/>
  <c r="AM1388" i="6"/>
  <c r="AN1388" i="6"/>
  <c r="AQ1388" i="6" s="1"/>
  <c r="AO1388" i="6"/>
  <c r="AP1388" i="6" s="1"/>
  <c r="AM1389" i="6"/>
  <c r="AN1389" i="6"/>
  <c r="AQ1389" i="6" s="1"/>
  <c r="AO1389" i="6"/>
  <c r="AP1389" i="6" s="1"/>
  <c r="AM1390" i="6"/>
  <c r="AN1390" i="6"/>
  <c r="AQ1390" i="6" s="1"/>
  <c r="AO1390" i="6"/>
  <c r="AP1390" i="6" s="1"/>
  <c r="AM1391" i="6"/>
  <c r="AN1391" i="6"/>
  <c r="AQ1391" i="6" s="1"/>
  <c r="AO1391" i="6"/>
  <c r="AP1391" i="6" s="1"/>
  <c r="AM1392" i="6"/>
  <c r="AN1392" i="6"/>
  <c r="AQ1392" i="6" s="1"/>
  <c r="AO1392" i="6"/>
  <c r="AP1392" i="6" s="1"/>
  <c r="AM1393" i="6"/>
  <c r="AN1393" i="6"/>
  <c r="AQ1393" i="6" s="1"/>
  <c r="AO1393" i="6"/>
  <c r="AP1393" i="6" s="1"/>
  <c r="AM1394" i="6"/>
  <c r="AN1394" i="6"/>
  <c r="AQ1394" i="6" s="1"/>
  <c r="AO1394" i="6"/>
  <c r="AP1394" i="6" s="1"/>
  <c r="AM1395" i="6"/>
  <c r="AN1395" i="6"/>
  <c r="AQ1395" i="6" s="1"/>
  <c r="AO1395" i="6"/>
  <c r="AP1395" i="6" s="1"/>
  <c r="AR1395" i="6" s="1"/>
  <c r="AM1396" i="6"/>
  <c r="AN1396" i="6"/>
  <c r="AQ1396" i="6" s="1"/>
  <c r="AO1396" i="6"/>
  <c r="AP1396" i="6" s="1"/>
  <c r="AM1397" i="6"/>
  <c r="AN1397" i="6"/>
  <c r="AQ1397" i="6" s="1"/>
  <c r="AO1397" i="6"/>
  <c r="AP1397" i="6" s="1"/>
  <c r="AR1397" i="6" s="1"/>
  <c r="AM1398" i="6"/>
  <c r="AN1398" i="6"/>
  <c r="AQ1398" i="6" s="1"/>
  <c r="AO1398" i="6"/>
  <c r="AP1398" i="6" s="1"/>
  <c r="AM1399" i="6"/>
  <c r="AN1399" i="6"/>
  <c r="AQ1399" i="6" s="1"/>
  <c r="AO1399" i="6"/>
  <c r="AP1399" i="6" s="1"/>
  <c r="AM1400" i="6"/>
  <c r="AN1400" i="6"/>
  <c r="AQ1400" i="6" s="1"/>
  <c r="AO1400" i="6"/>
  <c r="AP1400" i="6" s="1"/>
  <c r="AM1401" i="6"/>
  <c r="AN1401" i="6"/>
  <c r="AQ1401" i="6" s="1"/>
  <c r="AO1401" i="6"/>
  <c r="AP1401" i="6" s="1"/>
  <c r="AM1402" i="6"/>
  <c r="AN1402" i="6"/>
  <c r="AQ1402" i="6" s="1"/>
  <c r="AO1402" i="6"/>
  <c r="AP1402" i="6" s="1"/>
  <c r="AM1403" i="6"/>
  <c r="AN1403" i="6"/>
  <c r="AQ1403" i="6" s="1"/>
  <c r="AO1403" i="6"/>
  <c r="AP1403" i="6" s="1"/>
  <c r="AM1404" i="6"/>
  <c r="AN1404" i="6"/>
  <c r="AQ1404" i="6" s="1"/>
  <c r="AO1404" i="6"/>
  <c r="AP1404" i="6" s="1"/>
  <c r="AR1404" i="6" s="1"/>
  <c r="AM1405" i="6"/>
  <c r="AN1405" i="6"/>
  <c r="AQ1405" i="6" s="1"/>
  <c r="AO1405" i="6"/>
  <c r="AP1405" i="6" s="1"/>
  <c r="AM1406" i="6"/>
  <c r="AN1406" i="6"/>
  <c r="AQ1406" i="6" s="1"/>
  <c r="AO1406" i="6"/>
  <c r="AP1406" i="6" s="1"/>
  <c r="AM1407" i="6"/>
  <c r="AN1407" i="6"/>
  <c r="AQ1407" i="6" s="1"/>
  <c r="AO1407" i="6"/>
  <c r="AP1407" i="6" s="1"/>
  <c r="AR1407" i="6" s="1"/>
  <c r="AM1408" i="6"/>
  <c r="AN1408" i="6"/>
  <c r="AQ1408" i="6" s="1"/>
  <c r="AO1408" i="6"/>
  <c r="AP1408" i="6" s="1"/>
  <c r="AM1409" i="6"/>
  <c r="AN1409" i="6"/>
  <c r="AQ1409" i="6" s="1"/>
  <c r="AO1409" i="6"/>
  <c r="AP1409" i="6" s="1"/>
  <c r="AR1409" i="6" s="1"/>
  <c r="AM1410" i="6"/>
  <c r="AN1410" i="6"/>
  <c r="AQ1410" i="6" s="1"/>
  <c r="AO1410" i="6"/>
  <c r="AP1410" i="6" s="1"/>
  <c r="AM1411" i="6"/>
  <c r="AN1411" i="6"/>
  <c r="AQ1411" i="6" s="1"/>
  <c r="AO1411" i="6"/>
  <c r="AP1411" i="6" s="1"/>
  <c r="AM1412" i="6"/>
  <c r="AN1412" i="6"/>
  <c r="AQ1412" i="6" s="1"/>
  <c r="AO1412" i="6"/>
  <c r="AP1412" i="6" s="1"/>
  <c r="AM1413" i="6"/>
  <c r="AN1413" i="6"/>
  <c r="AQ1413" i="6" s="1"/>
  <c r="AO1413" i="6"/>
  <c r="AP1413" i="6" s="1"/>
  <c r="AM1414" i="6"/>
  <c r="AN1414" i="6"/>
  <c r="AQ1414" i="6" s="1"/>
  <c r="AO1414" i="6"/>
  <c r="AP1414" i="6" s="1"/>
  <c r="AR1414" i="6" s="1"/>
  <c r="AM1415" i="6"/>
  <c r="AN1415" i="6"/>
  <c r="AQ1415" i="6" s="1"/>
  <c r="AO1415" i="6"/>
  <c r="AP1415" i="6" s="1"/>
  <c r="AM1416" i="6"/>
  <c r="AN1416" i="6"/>
  <c r="AQ1416" i="6" s="1"/>
  <c r="AO1416" i="6"/>
  <c r="AP1416" i="6" s="1"/>
  <c r="AR1416" i="6" s="1"/>
  <c r="AM1417" i="6"/>
  <c r="AN1417" i="6"/>
  <c r="AQ1417" i="6" s="1"/>
  <c r="AO1417" i="6"/>
  <c r="AP1417" i="6" s="1"/>
  <c r="AM1418" i="6"/>
  <c r="AN1418" i="6"/>
  <c r="AQ1418" i="6" s="1"/>
  <c r="AO1418" i="6"/>
  <c r="AP1418" i="6" s="1"/>
  <c r="AR1418" i="6" s="1"/>
  <c r="AM1419" i="6"/>
  <c r="AN1419" i="6"/>
  <c r="AQ1419" i="6" s="1"/>
  <c r="AO1419" i="6"/>
  <c r="AP1419" i="6" s="1"/>
  <c r="AM1420" i="6"/>
  <c r="AN1420" i="6"/>
  <c r="AQ1420" i="6" s="1"/>
  <c r="AO1420" i="6"/>
  <c r="AP1420" i="6" s="1"/>
  <c r="AM1421" i="6"/>
  <c r="AN1421" i="6"/>
  <c r="AQ1421" i="6" s="1"/>
  <c r="AO1421" i="6"/>
  <c r="AP1421" i="6" s="1"/>
  <c r="AM1422" i="6"/>
  <c r="AN1422" i="6"/>
  <c r="AQ1422" i="6" s="1"/>
  <c r="AO1422" i="6"/>
  <c r="AP1422" i="6" s="1"/>
  <c r="AM1423" i="6"/>
  <c r="AN1423" i="6"/>
  <c r="AQ1423" i="6" s="1"/>
  <c r="AO1423" i="6"/>
  <c r="AP1423" i="6" s="1"/>
  <c r="AM1424" i="6"/>
  <c r="AN1424" i="6"/>
  <c r="AQ1424" i="6" s="1"/>
  <c r="AO1424" i="6"/>
  <c r="AP1424" i="6" s="1"/>
  <c r="AR1424" i="6" s="1"/>
  <c r="AM1425" i="6"/>
  <c r="AN1425" i="6"/>
  <c r="AQ1425" i="6" s="1"/>
  <c r="AO1425" i="6"/>
  <c r="AP1425" i="6" s="1"/>
  <c r="AM1426" i="6"/>
  <c r="AN1426" i="6"/>
  <c r="AQ1426" i="6" s="1"/>
  <c r="AO1426" i="6"/>
  <c r="AP1426" i="6" s="1"/>
  <c r="AM1427" i="6"/>
  <c r="AN1427" i="6"/>
  <c r="AQ1427" i="6" s="1"/>
  <c r="AO1427" i="6"/>
  <c r="AP1427" i="6" s="1"/>
  <c r="AR1427" i="6" s="1"/>
  <c r="AM1428" i="6"/>
  <c r="AN1428" i="6"/>
  <c r="AQ1428" i="6" s="1"/>
  <c r="AO1428" i="6"/>
  <c r="AP1428" i="6" s="1"/>
  <c r="AR1428" i="6" s="1"/>
  <c r="AM1429" i="6"/>
  <c r="AN1429" i="6"/>
  <c r="AQ1429" i="6" s="1"/>
  <c r="AO1429" i="6"/>
  <c r="AP1429" i="6" s="1"/>
  <c r="AM1430" i="6"/>
  <c r="AN1430" i="6"/>
  <c r="AQ1430" i="6" s="1"/>
  <c r="AO1430" i="6"/>
  <c r="AP1430" i="6" s="1"/>
  <c r="AM1431" i="6"/>
  <c r="AN1431" i="6"/>
  <c r="AQ1431" i="6" s="1"/>
  <c r="AO1431" i="6"/>
  <c r="AP1431" i="6" s="1"/>
  <c r="AM1432" i="6"/>
  <c r="AN1432" i="6"/>
  <c r="AQ1432" i="6" s="1"/>
  <c r="AO1432" i="6"/>
  <c r="AP1432" i="6" s="1"/>
  <c r="AM1433" i="6"/>
  <c r="AN1433" i="6"/>
  <c r="AQ1433" i="6" s="1"/>
  <c r="AO1433" i="6"/>
  <c r="AP1433" i="6" s="1"/>
  <c r="AM1434" i="6"/>
  <c r="AN1434" i="6"/>
  <c r="AQ1434" i="6" s="1"/>
  <c r="AO1434" i="6"/>
  <c r="AP1434" i="6" s="1"/>
  <c r="AM1435" i="6"/>
  <c r="AN1435" i="6"/>
  <c r="AQ1435" i="6" s="1"/>
  <c r="AO1435" i="6"/>
  <c r="AP1435" i="6" s="1"/>
  <c r="AM1436" i="6"/>
  <c r="AN1436" i="6"/>
  <c r="AQ1436" i="6" s="1"/>
  <c r="AO1436" i="6"/>
  <c r="AP1436" i="6" s="1"/>
  <c r="AR1436" i="6" s="1"/>
  <c r="AM1437" i="6"/>
  <c r="AN1437" i="6"/>
  <c r="AQ1437" i="6" s="1"/>
  <c r="AO1437" i="6"/>
  <c r="AP1437" i="6" s="1"/>
  <c r="AM1438" i="6"/>
  <c r="AN1438" i="6"/>
  <c r="AQ1438" i="6" s="1"/>
  <c r="AO1438" i="6"/>
  <c r="AP1438" i="6" s="1"/>
  <c r="AR1438" i="6" s="1"/>
  <c r="AM1439" i="6"/>
  <c r="AN1439" i="6"/>
  <c r="AQ1439" i="6" s="1"/>
  <c r="AO1439" i="6"/>
  <c r="AP1439" i="6" s="1"/>
  <c r="AM1440" i="6"/>
  <c r="AN1440" i="6"/>
  <c r="AQ1440" i="6" s="1"/>
  <c r="AO1440" i="6"/>
  <c r="AP1440" i="6" s="1"/>
  <c r="AM1441" i="6"/>
  <c r="AN1441" i="6"/>
  <c r="AQ1441" i="6" s="1"/>
  <c r="AO1441" i="6"/>
  <c r="AP1441" i="6" s="1"/>
  <c r="AM1442" i="6"/>
  <c r="AN1442" i="6"/>
  <c r="AQ1442" i="6" s="1"/>
  <c r="AO1442" i="6"/>
  <c r="AP1442" i="6" s="1"/>
  <c r="AM1443" i="6"/>
  <c r="AN1443" i="6"/>
  <c r="AQ1443" i="6" s="1"/>
  <c r="AO1443" i="6"/>
  <c r="AP1443" i="6" s="1"/>
  <c r="AM1444" i="6"/>
  <c r="AN1444" i="6"/>
  <c r="AQ1444" i="6" s="1"/>
  <c r="AO1444" i="6"/>
  <c r="AP1444" i="6" s="1"/>
  <c r="AR1444" i="6" s="1"/>
  <c r="AM1445" i="6"/>
  <c r="AN1445" i="6"/>
  <c r="AQ1445" i="6" s="1"/>
  <c r="AO1445" i="6"/>
  <c r="AP1445" i="6" s="1"/>
  <c r="AM1446" i="6"/>
  <c r="AN1446" i="6"/>
  <c r="AQ1446" i="6" s="1"/>
  <c r="AO1446" i="6"/>
  <c r="AP1446" i="6" s="1"/>
  <c r="AR1446" i="6" s="1"/>
  <c r="AM1447" i="6"/>
  <c r="AN1447" i="6"/>
  <c r="AQ1447" i="6" s="1"/>
  <c r="AO1447" i="6"/>
  <c r="AP1447" i="6" s="1"/>
  <c r="AR1447" i="6" s="1"/>
  <c r="AM1448" i="6"/>
  <c r="AN1448" i="6"/>
  <c r="AQ1448" i="6" s="1"/>
  <c r="AO1448" i="6"/>
  <c r="AP1448" i="6" s="1"/>
  <c r="AM1449" i="6"/>
  <c r="AN1449" i="6"/>
  <c r="AQ1449" i="6" s="1"/>
  <c r="AO1449" i="6"/>
  <c r="AP1449" i="6" s="1"/>
  <c r="AM1450" i="6"/>
  <c r="AN1450" i="6"/>
  <c r="AQ1450" i="6" s="1"/>
  <c r="AO1450" i="6"/>
  <c r="AP1450" i="6" s="1"/>
  <c r="AM1451" i="6"/>
  <c r="AN1451" i="6"/>
  <c r="AQ1451" i="6" s="1"/>
  <c r="AO1451" i="6"/>
  <c r="AP1451" i="6" s="1"/>
  <c r="AM1452" i="6"/>
  <c r="AN1452" i="6"/>
  <c r="AQ1452" i="6" s="1"/>
  <c r="AO1452" i="6"/>
  <c r="AP1452" i="6" s="1"/>
  <c r="AM1453" i="6"/>
  <c r="AN1453" i="6"/>
  <c r="AQ1453" i="6" s="1"/>
  <c r="AO1453" i="6"/>
  <c r="AP1453" i="6" s="1"/>
  <c r="AR1453" i="6" s="1"/>
  <c r="AM1454" i="6"/>
  <c r="AN1454" i="6"/>
  <c r="AQ1454" i="6" s="1"/>
  <c r="AO1454" i="6"/>
  <c r="AP1454" i="6" s="1"/>
  <c r="AM1455" i="6"/>
  <c r="AN1455" i="6"/>
  <c r="AQ1455" i="6" s="1"/>
  <c r="AO1455" i="6"/>
  <c r="AP1455" i="6" s="1"/>
  <c r="AM1456" i="6"/>
  <c r="AN1456" i="6"/>
  <c r="AQ1456" i="6" s="1"/>
  <c r="AO1456" i="6"/>
  <c r="AP1456" i="6" s="1"/>
  <c r="AR1456" i="6" s="1"/>
  <c r="AM1457" i="6"/>
  <c r="AN1457" i="6"/>
  <c r="AQ1457" i="6" s="1"/>
  <c r="AO1457" i="6"/>
  <c r="AP1457" i="6" s="1"/>
  <c r="AM1458" i="6"/>
  <c r="AN1458" i="6"/>
  <c r="AQ1458" i="6" s="1"/>
  <c r="AO1458" i="6"/>
  <c r="AP1458" i="6" s="1"/>
  <c r="AM1459" i="6"/>
  <c r="AN1459" i="6"/>
  <c r="AQ1459" i="6" s="1"/>
  <c r="AO1459" i="6"/>
  <c r="AP1459" i="6" s="1"/>
  <c r="AM1460" i="6"/>
  <c r="AN1460" i="6"/>
  <c r="AQ1460" i="6" s="1"/>
  <c r="AO1460" i="6"/>
  <c r="AP1460" i="6" s="1"/>
  <c r="AM1461" i="6"/>
  <c r="AN1461" i="6"/>
  <c r="AQ1461" i="6" s="1"/>
  <c r="AO1461" i="6"/>
  <c r="AP1461" i="6" s="1"/>
  <c r="AM1462" i="6"/>
  <c r="AN1462" i="6"/>
  <c r="AQ1462" i="6" s="1"/>
  <c r="AO1462" i="6"/>
  <c r="AP1462" i="6" s="1"/>
  <c r="AM1463" i="6"/>
  <c r="AN1463" i="6"/>
  <c r="AQ1463" i="6" s="1"/>
  <c r="AO1463" i="6"/>
  <c r="AP1463" i="6" s="1"/>
  <c r="AM1464" i="6"/>
  <c r="AN1464" i="6"/>
  <c r="AQ1464" i="6" s="1"/>
  <c r="AO1464" i="6"/>
  <c r="AP1464" i="6" s="1"/>
  <c r="AM1465" i="6"/>
  <c r="AN1465" i="6"/>
  <c r="AQ1465" i="6" s="1"/>
  <c r="AO1465" i="6"/>
  <c r="AP1465" i="6" s="1"/>
  <c r="AR1465" i="6" s="1"/>
  <c r="AM1466" i="6"/>
  <c r="AN1466" i="6"/>
  <c r="AQ1466" i="6" s="1"/>
  <c r="AO1466" i="6"/>
  <c r="AP1466" i="6" s="1"/>
  <c r="AM1467" i="6"/>
  <c r="AN1467" i="6"/>
  <c r="AQ1467" i="6" s="1"/>
  <c r="AO1467" i="6"/>
  <c r="AP1467" i="6" s="1"/>
  <c r="AR1467" i="6" s="1"/>
  <c r="AM1468" i="6"/>
  <c r="AN1468" i="6"/>
  <c r="AQ1468" i="6" s="1"/>
  <c r="AO1468" i="6"/>
  <c r="AP1468" i="6" s="1"/>
  <c r="AM1469" i="6"/>
  <c r="AN1469" i="6"/>
  <c r="AQ1469" i="6" s="1"/>
  <c r="AO1469" i="6"/>
  <c r="AP1469" i="6" s="1"/>
  <c r="AM1470" i="6"/>
  <c r="AN1470" i="6"/>
  <c r="AQ1470" i="6" s="1"/>
  <c r="AO1470" i="6"/>
  <c r="AP1470" i="6" s="1"/>
  <c r="AM1471" i="6"/>
  <c r="AN1471" i="6"/>
  <c r="AQ1471" i="6" s="1"/>
  <c r="AO1471" i="6"/>
  <c r="AP1471" i="6" s="1"/>
  <c r="AM1472" i="6"/>
  <c r="AN1472" i="6"/>
  <c r="AQ1472" i="6" s="1"/>
  <c r="AO1472" i="6"/>
  <c r="AP1472" i="6" s="1"/>
  <c r="AM1473" i="6"/>
  <c r="AN1473" i="6"/>
  <c r="AQ1473" i="6" s="1"/>
  <c r="AO1473" i="6"/>
  <c r="AP1473" i="6" s="1"/>
  <c r="AR1473" i="6" s="1"/>
  <c r="AM1474" i="6"/>
  <c r="AN1474" i="6"/>
  <c r="AQ1474" i="6" s="1"/>
  <c r="AO1474" i="6"/>
  <c r="AP1474" i="6" s="1"/>
  <c r="AM1475" i="6"/>
  <c r="AN1475" i="6"/>
  <c r="AQ1475" i="6" s="1"/>
  <c r="AO1475" i="6"/>
  <c r="AP1475" i="6" s="1"/>
  <c r="AM1476" i="6"/>
  <c r="AN1476" i="6"/>
  <c r="AQ1476" i="6" s="1"/>
  <c r="AO1476" i="6"/>
  <c r="AP1476" i="6" s="1"/>
  <c r="AM1477" i="6"/>
  <c r="AN1477" i="6"/>
  <c r="AQ1477" i="6" s="1"/>
  <c r="AO1477" i="6"/>
  <c r="AP1477" i="6" s="1"/>
  <c r="AR1477" i="6" s="1"/>
  <c r="AM1478" i="6"/>
  <c r="AN1478" i="6"/>
  <c r="AQ1478" i="6" s="1"/>
  <c r="AO1478" i="6"/>
  <c r="AP1478" i="6" s="1"/>
  <c r="AM1479" i="6"/>
  <c r="AN1479" i="6"/>
  <c r="AQ1479" i="6" s="1"/>
  <c r="AO1479" i="6"/>
  <c r="AM1480" i="6"/>
  <c r="AN1480" i="6"/>
  <c r="AQ1480" i="6" s="1"/>
  <c r="AO1480" i="6"/>
  <c r="AP1480" i="6" s="1"/>
  <c r="AM1481" i="6"/>
  <c r="AN1481" i="6"/>
  <c r="AQ1481" i="6" s="1"/>
  <c r="AO1481" i="6"/>
  <c r="AP1481" i="6" s="1"/>
  <c r="AM1482" i="6"/>
  <c r="AN1482" i="6"/>
  <c r="AQ1482" i="6" s="1"/>
  <c r="AO1482" i="6"/>
  <c r="AP1482" i="6" s="1"/>
  <c r="AM1483" i="6"/>
  <c r="AN1483" i="6"/>
  <c r="AQ1483" i="6" s="1"/>
  <c r="AO1483" i="6"/>
  <c r="AP1483" i="6" s="1"/>
  <c r="AM1484" i="6"/>
  <c r="AN1484" i="6"/>
  <c r="AQ1484" i="6" s="1"/>
  <c r="AO1484" i="6"/>
  <c r="AP1484" i="6" s="1"/>
  <c r="AM1485" i="6"/>
  <c r="AN1485" i="6"/>
  <c r="AQ1485" i="6" s="1"/>
  <c r="AO1485" i="6"/>
  <c r="AM1486" i="6"/>
  <c r="AN1486" i="6"/>
  <c r="AQ1486" i="6" s="1"/>
  <c r="AO1486" i="6"/>
  <c r="AP1486" i="6" s="1"/>
  <c r="AM1487" i="6"/>
  <c r="AN1487" i="6"/>
  <c r="AQ1487" i="6" s="1"/>
  <c r="AO1487" i="6"/>
  <c r="AP1487" i="6" s="1"/>
  <c r="AR1487" i="6" s="1"/>
  <c r="AM1488" i="6"/>
  <c r="AN1488" i="6"/>
  <c r="AQ1488" i="6" s="1"/>
  <c r="AO1488" i="6"/>
  <c r="AP1488" i="6" s="1"/>
  <c r="AM1489" i="6"/>
  <c r="AN1489" i="6"/>
  <c r="AQ1489" i="6" s="1"/>
  <c r="AO1489" i="6"/>
  <c r="AP1489" i="6" s="1"/>
  <c r="AM1490" i="6"/>
  <c r="AN1490" i="6"/>
  <c r="AQ1490" i="6" s="1"/>
  <c r="AO1490" i="6"/>
  <c r="AP1490" i="6" s="1"/>
  <c r="AM1491" i="6"/>
  <c r="AN1491" i="6"/>
  <c r="AQ1491" i="6" s="1"/>
  <c r="AO1491" i="6"/>
  <c r="AM1492" i="6"/>
  <c r="AN1492" i="6"/>
  <c r="AQ1492" i="6" s="1"/>
  <c r="AO1492" i="6"/>
  <c r="AP1492" i="6" s="1"/>
  <c r="AM1493" i="6"/>
  <c r="AN1493" i="6"/>
  <c r="AQ1493" i="6" s="1"/>
  <c r="AO1493" i="6"/>
  <c r="AP1493" i="6" s="1"/>
  <c r="AR1493" i="6" s="1"/>
  <c r="AM1494" i="6"/>
  <c r="AN1494" i="6"/>
  <c r="AQ1494" i="6" s="1"/>
  <c r="AO1494" i="6"/>
  <c r="AP1494" i="6" s="1"/>
  <c r="AM1495" i="6"/>
  <c r="AN1495" i="6"/>
  <c r="AQ1495" i="6" s="1"/>
  <c r="AO1495" i="6"/>
  <c r="AP1495" i="6" s="1"/>
  <c r="AR1495" i="6" s="1"/>
  <c r="AM1496" i="6"/>
  <c r="AN1496" i="6"/>
  <c r="AQ1496" i="6" s="1"/>
  <c r="AO1496" i="6"/>
  <c r="AP1496" i="6" s="1"/>
  <c r="AM1497" i="6"/>
  <c r="AN1497" i="6"/>
  <c r="AQ1497" i="6" s="1"/>
  <c r="AO1497" i="6"/>
  <c r="AM1498" i="6"/>
  <c r="AN1498" i="6"/>
  <c r="AQ1498" i="6" s="1"/>
  <c r="AO1498" i="6"/>
  <c r="AP1498" i="6" s="1"/>
  <c r="AM1499" i="6"/>
  <c r="AN1499" i="6"/>
  <c r="AQ1499" i="6" s="1"/>
  <c r="AO1499" i="6"/>
  <c r="AP1499" i="6" s="1"/>
  <c r="AM1500" i="6"/>
  <c r="AN1500" i="6"/>
  <c r="AQ1500" i="6" s="1"/>
  <c r="AO1500" i="6"/>
  <c r="AP1500" i="6" s="1"/>
  <c r="AM1501" i="6"/>
  <c r="AN1501" i="6"/>
  <c r="AQ1501" i="6" s="1"/>
  <c r="AO1501" i="6"/>
  <c r="AP1501" i="6" s="1"/>
  <c r="AM1502" i="6"/>
  <c r="AN1502" i="6"/>
  <c r="AQ1502" i="6" s="1"/>
  <c r="AO1502" i="6"/>
  <c r="AP1502" i="6" s="1"/>
  <c r="AR1502" i="6" s="1"/>
  <c r="AM1503" i="6"/>
  <c r="AN1503" i="6"/>
  <c r="AQ1503" i="6" s="1"/>
  <c r="AO1503" i="6"/>
  <c r="AM1504" i="6"/>
  <c r="AN1504" i="6"/>
  <c r="AQ1504" i="6" s="1"/>
  <c r="AO1504" i="6"/>
  <c r="AM1505" i="6"/>
  <c r="AN1505" i="6"/>
  <c r="AQ1505" i="6" s="1"/>
  <c r="AO1505" i="6"/>
  <c r="AP1505" i="6" s="1"/>
  <c r="AR1505" i="6" s="1"/>
  <c r="AM1506" i="6"/>
  <c r="AN1506" i="6"/>
  <c r="AQ1506" i="6" s="1"/>
  <c r="AO1506" i="6"/>
  <c r="AP1506" i="6" s="1"/>
  <c r="AR1506" i="6" s="1"/>
  <c r="AM1507" i="6"/>
  <c r="AN1507" i="6"/>
  <c r="AQ1507" i="6" s="1"/>
  <c r="AO1507" i="6"/>
  <c r="AP1507" i="6" s="1"/>
  <c r="AM1508" i="6"/>
  <c r="AN1508" i="6"/>
  <c r="AQ1508" i="6" s="1"/>
  <c r="AO1508" i="6"/>
  <c r="AP1508" i="6" s="1"/>
  <c r="AM1509" i="6"/>
  <c r="AN1509" i="6"/>
  <c r="AQ1509" i="6" s="1"/>
  <c r="AO1509" i="6"/>
  <c r="AM1510" i="6"/>
  <c r="AN1510" i="6"/>
  <c r="AQ1510" i="6" s="1"/>
  <c r="AO1510" i="6"/>
  <c r="AP1510" i="6" s="1"/>
  <c r="AM1511" i="6"/>
  <c r="AN1511" i="6"/>
  <c r="AQ1511" i="6" s="1"/>
  <c r="AO1511" i="6"/>
  <c r="AP1511" i="6" s="1"/>
  <c r="AM1512" i="6"/>
  <c r="AN1512" i="6"/>
  <c r="AQ1512" i="6" s="1"/>
  <c r="AO1512" i="6"/>
  <c r="AP1512" i="6" s="1"/>
  <c r="AM1513" i="6"/>
  <c r="AN1513" i="6"/>
  <c r="AQ1513" i="6" s="1"/>
  <c r="AO1513" i="6"/>
  <c r="AP1513" i="6" s="1"/>
  <c r="AM1514" i="6"/>
  <c r="AN1514" i="6"/>
  <c r="AQ1514" i="6" s="1"/>
  <c r="AO1514" i="6"/>
  <c r="AP1514" i="6" s="1"/>
  <c r="AR1514" i="6" s="1"/>
  <c r="AM1515" i="6"/>
  <c r="AN1515" i="6"/>
  <c r="AQ1515" i="6" s="1"/>
  <c r="AO1515" i="6"/>
  <c r="AM1516" i="6"/>
  <c r="AN1516" i="6"/>
  <c r="AQ1516" i="6" s="1"/>
  <c r="AO1516" i="6"/>
  <c r="AP1516" i="6" s="1"/>
  <c r="AM1517" i="6"/>
  <c r="AN1517" i="6"/>
  <c r="AQ1517" i="6" s="1"/>
  <c r="AO1517" i="6"/>
  <c r="AP1517" i="6" s="1"/>
  <c r="AM1518" i="6"/>
  <c r="AN1518" i="6"/>
  <c r="AQ1518" i="6" s="1"/>
  <c r="AO1518" i="6"/>
  <c r="AP1518" i="6" s="1"/>
  <c r="AM1519" i="6"/>
  <c r="AN1519" i="6"/>
  <c r="AQ1519" i="6" s="1"/>
  <c r="AO1519" i="6"/>
  <c r="AP1519" i="6" s="1"/>
  <c r="AM1520" i="6"/>
  <c r="AN1520" i="6"/>
  <c r="AQ1520" i="6" s="1"/>
  <c r="AO1520" i="6"/>
  <c r="AP1520" i="6" s="1"/>
  <c r="AM1521" i="6"/>
  <c r="AN1521" i="6"/>
  <c r="AQ1521" i="6" s="1"/>
  <c r="AO1521" i="6"/>
  <c r="AM1522" i="6"/>
  <c r="AN1522" i="6"/>
  <c r="AQ1522" i="6" s="1"/>
  <c r="AO1522" i="6"/>
  <c r="AP1522" i="6" s="1"/>
  <c r="AM1523" i="6"/>
  <c r="AN1523" i="6"/>
  <c r="AQ1523" i="6" s="1"/>
  <c r="AO1523" i="6"/>
  <c r="AM1524" i="6"/>
  <c r="AN1524" i="6"/>
  <c r="AQ1524" i="6" s="1"/>
  <c r="AO1524" i="6"/>
  <c r="AM1525" i="6"/>
  <c r="AN1525" i="6"/>
  <c r="AQ1525" i="6" s="1"/>
  <c r="AO1525" i="6"/>
  <c r="AP1525" i="6" s="1"/>
  <c r="AM1526" i="6"/>
  <c r="AN1526" i="6"/>
  <c r="AQ1526" i="6" s="1"/>
  <c r="AO1526" i="6"/>
  <c r="AP1526" i="6" s="1"/>
  <c r="AM1527" i="6"/>
  <c r="AN1527" i="6"/>
  <c r="AQ1527" i="6" s="1"/>
  <c r="AO1527" i="6"/>
  <c r="AP1527" i="6" s="1"/>
  <c r="AM1528" i="6"/>
  <c r="AN1528" i="6"/>
  <c r="AQ1528" i="6" s="1"/>
  <c r="AO1528" i="6"/>
  <c r="AP1528" i="6" s="1"/>
  <c r="AM1529" i="6"/>
  <c r="AN1529" i="6"/>
  <c r="AQ1529" i="6" s="1"/>
  <c r="AO1529" i="6"/>
  <c r="AP1529" i="6" s="1"/>
  <c r="AM1530" i="6"/>
  <c r="AN1530" i="6"/>
  <c r="AQ1530" i="6" s="1"/>
  <c r="AO1530" i="6"/>
  <c r="AM1531" i="6"/>
  <c r="AN1531" i="6"/>
  <c r="AQ1531" i="6" s="1"/>
  <c r="AO1531" i="6"/>
  <c r="AP1531" i="6" s="1"/>
  <c r="AM1532" i="6"/>
  <c r="AN1532" i="6"/>
  <c r="AQ1532" i="6" s="1"/>
  <c r="AO1532" i="6"/>
  <c r="AP1532" i="6" s="1"/>
  <c r="AR1532" i="6" s="1"/>
  <c r="AM1533" i="6"/>
  <c r="AN1533" i="6"/>
  <c r="AQ1533" i="6" s="1"/>
  <c r="AO1533" i="6"/>
  <c r="AP1533" i="6" s="1"/>
  <c r="AR1533" i="6" s="1"/>
  <c r="AM1534" i="6"/>
  <c r="AN1534" i="6"/>
  <c r="AQ1534" i="6" s="1"/>
  <c r="AO1534" i="6"/>
  <c r="AP1534" i="6" s="1"/>
  <c r="AM1535" i="6"/>
  <c r="AN1535" i="6"/>
  <c r="AQ1535" i="6" s="1"/>
  <c r="AO1535" i="6"/>
  <c r="AM1536" i="6"/>
  <c r="AN1536" i="6"/>
  <c r="AQ1536" i="6" s="1"/>
  <c r="AO1536" i="6"/>
  <c r="AP1536" i="6" s="1"/>
  <c r="AM1537" i="6"/>
  <c r="AN1537" i="6"/>
  <c r="AQ1537" i="6" s="1"/>
  <c r="AO1537" i="6"/>
  <c r="AP1537" i="6" s="1"/>
  <c r="AM1538" i="6"/>
  <c r="AN1538" i="6"/>
  <c r="AQ1538" i="6" s="1"/>
  <c r="AO1538" i="6"/>
  <c r="AM1539" i="6"/>
  <c r="AN1539" i="6"/>
  <c r="AQ1539" i="6" s="1"/>
  <c r="AO1539" i="6"/>
  <c r="AP1539" i="6" s="1"/>
  <c r="AM1540" i="6"/>
  <c r="AN1540" i="6"/>
  <c r="AQ1540" i="6" s="1"/>
  <c r="AO1540" i="6"/>
  <c r="AM1541" i="6"/>
  <c r="AN1541" i="6"/>
  <c r="AQ1541" i="6" s="1"/>
  <c r="AO1541" i="6"/>
  <c r="AP1541" i="6" s="1"/>
  <c r="AR1541" i="6" s="1"/>
  <c r="AM1542" i="6"/>
  <c r="AN1542" i="6"/>
  <c r="AQ1542" i="6" s="1"/>
  <c r="AO1542" i="6"/>
  <c r="AP1542" i="6" s="1"/>
  <c r="AR1542" i="6" s="1"/>
  <c r="AM1543" i="6"/>
  <c r="AN1543" i="6"/>
  <c r="AQ1543" i="6" s="1"/>
  <c r="AO1543" i="6"/>
  <c r="AP1543" i="6" s="1"/>
  <c r="AM1544" i="6"/>
  <c r="AN1544" i="6"/>
  <c r="AQ1544" i="6" s="1"/>
  <c r="AO1544" i="6"/>
  <c r="AP1544" i="6" s="1"/>
  <c r="AM1545" i="6"/>
  <c r="AN1545" i="6"/>
  <c r="AQ1545" i="6" s="1"/>
  <c r="AO1545" i="6"/>
  <c r="AP1545" i="6" s="1"/>
  <c r="AM1546" i="6"/>
  <c r="AN1546" i="6"/>
  <c r="AQ1546" i="6" s="1"/>
  <c r="AO1546" i="6"/>
  <c r="AP1546" i="6" s="1"/>
  <c r="AM1547" i="6"/>
  <c r="AN1547" i="6"/>
  <c r="AQ1547" i="6" s="1"/>
  <c r="AO1547" i="6"/>
  <c r="AP1547" i="6" s="1"/>
  <c r="AM1548" i="6"/>
  <c r="AN1548" i="6"/>
  <c r="AQ1548" i="6" s="1"/>
  <c r="AO1548" i="6"/>
  <c r="AP1548" i="6" s="1"/>
  <c r="AM1549" i="6"/>
  <c r="AN1549" i="6"/>
  <c r="AQ1549" i="6" s="1"/>
  <c r="AO1549" i="6"/>
  <c r="AP1549" i="6" s="1"/>
  <c r="AM1550" i="6"/>
  <c r="AN1550" i="6"/>
  <c r="AQ1550" i="6" s="1"/>
  <c r="AO1550" i="6"/>
  <c r="AP1550" i="6" s="1"/>
  <c r="AR1550" i="6" s="1"/>
  <c r="AM1551" i="6"/>
  <c r="AN1551" i="6"/>
  <c r="AQ1551" i="6" s="1"/>
  <c r="AO1551" i="6"/>
  <c r="AP1551" i="6" s="1"/>
  <c r="AR1551" i="6" s="1"/>
  <c r="AM1552" i="6"/>
  <c r="AN1552" i="6"/>
  <c r="AQ1552" i="6" s="1"/>
  <c r="AO1552" i="6"/>
  <c r="AP1552" i="6" s="1"/>
  <c r="AM1553" i="6"/>
  <c r="AN1553" i="6"/>
  <c r="AQ1553" i="6" s="1"/>
  <c r="AO1553" i="6"/>
  <c r="AP1553" i="6" s="1"/>
  <c r="AM1554" i="6"/>
  <c r="AN1554" i="6"/>
  <c r="AQ1554" i="6" s="1"/>
  <c r="AO1554" i="6"/>
  <c r="AP1554" i="6" s="1"/>
  <c r="AM1555" i="6"/>
  <c r="AN1555" i="6"/>
  <c r="AQ1555" i="6" s="1"/>
  <c r="AO1555" i="6"/>
  <c r="AP1555" i="6" s="1"/>
  <c r="AM1556" i="6"/>
  <c r="AN1556" i="6"/>
  <c r="AQ1556" i="6" s="1"/>
  <c r="AO1556" i="6"/>
  <c r="AP1556" i="6" s="1"/>
  <c r="AM1557" i="6"/>
  <c r="AN1557" i="6"/>
  <c r="AQ1557" i="6" s="1"/>
  <c r="AO1557" i="6"/>
  <c r="AP1557" i="6" s="1"/>
  <c r="AM1558" i="6"/>
  <c r="AN1558" i="6"/>
  <c r="AQ1558" i="6" s="1"/>
  <c r="AO1558" i="6"/>
  <c r="AP1558" i="6" s="1"/>
  <c r="AM1559" i="6"/>
  <c r="AN1559" i="6"/>
  <c r="AQ1559" i="6" s="1"/>
  <c r="AO1559" i="6"/>
  <c r="AP1559" i="6" s="1"/>
  <c r="AR1559" i="6" s="1"/>
  <c r="AM1560" i="6"/>
  <c r="AN1560" i="6"/>
  <c r="AQ1560" i="6" s="1"/>
  <c r="AO1560" i="6"/>
  <c r="AP1560" i="6" s="1"/>
  <c r="AR1560" i="6" s="1"/>
  <c r="AM1561" i="6"/>
  <c r="AN1561" i="6"/>
  <c r="AQ1561" i="6" s="1"/>
  <c r="AO1561" i="6"/>
  <c r="AP1561" i="6" s="1"/>
  <c r="AM1562" i="6"/>
  <c r="AN1562" i="6"/>
  <c r="AQ1562" i="6" s="1"/>
  <c r="AO1562" i="6"/>
  <c r="AM1563" i="6"/>
  <c r="AN1563" i="6"/>
  <c r="AQ1563" i="6" s="1"/>
  <c r="AO1563" i="6"/>
  <c r="AP1563" i="6" s="1"/>
  <c r="AM1564" i="6"/>
  <c r="AN1564" i="6"/>
  <c r="AQ1564" i="6" s="1"/>
  <c r="AO1564" i="6"/>
  <c r="AM1565" i="6"/>
  <c r="AN1565" i="6"/>
  <c r="AQ1565" i="6" s="1"/>
  <c r="AO1565" i="6"/>
  <c r="AP1565" i="6" s="1"/>
  <c r="AM1566" i="6"/>
  <c r="AN1566" i="6"/>
  <c r="AQ1566" i="6" s="1"/>
  <c r="AO1566" i="6"/>
  <c r="AP1566" i="6" s="1"/>
  <c r="AM1567" i="6"/>
  <c r="AN1567" i="6"/>
  <c r="AQ1567" i="6" s="1"/>
  <c r="AO1567" i="6"/>
  <c r="AP1567" i="6" s="1"/>
  <c r="AM1568" i="6"/>
  <c r="AN1568" i="6"/>
  <c r="AQ1568" i="6" s="1"/>
  <c r="AO1568" i="6"/>
  <c r="AP1568" i="6" s="1"/>
  <c r="AR1568" i="6" s="1"/>
  <c r="AM1569" i="6"/>
  <c r="AN1569" i="6"/>
  <c r="AQ1569" i="6" s="1"/>
  <c r="AO1569" i="6"/>
  <c r="AP1569" i="6" s="1"/>
  <c r="AR1569" i="6" s="1"/>
  <c r="AM1570" i="6"/>
  <c r="AN1570" i="6"/>
  <c r="AQ1570" i="6" s="1"/>
  <c r="AO1570" i="6"/>
  <c r="AP1570" i="6" s="1"/>
  <c r="AM1571" i="6"/>
  <c r="AN1571" i="6"/>
  <c r="AQ1571" i="6" s="1"/>
  <c r="AO1571" i="6"/>
  <c r="AP1571" i="6" s="1"/>
  <c r="AM1572" i="6"/>
  <c r="AN1572" i="6"/>
  <c r="AQ1572" i="6" s="1"/>
  <c r="AO1572" i="6"/>
  <c r="AP1572" i="6" s="1"/>
  <c r="AM1573" i="6"/>
  <c r="AN1573" i="6"/>
  <c r="AQ1573" i="6" s="1"/>
  <c r="AO1573" i="6"/>
  <c r="AP1573" i="6" s="1"/>
  <c r="AM1574" i="6"/>
  <c r="AN1574" i="6"/>
  <c r="AQ1574" i="6" s="1"/>
  <c r="AO1574" i="6"/>
  <c r="AP1574" i="6" s="1"/>
  <c r="AM1575" i="6"/>
  <c r="AN1575" i="6"/>
  <c r="AQ1575" i="6" s="1"/>
  <c r="AO1575" i="6"/>
  <c r="AP1575" i="6" s="1"/>
  <c r="AM1576" i="6"/>
  <c r="AN1576" i="6"/>
  <c r="AQ1576" i="6" s="1"/>
  <c r="AO1576" i="6"/>
  <c r="AP1576" i="6" s="1"/>
  <c r="AM1577" i="6"/>
  <c r="AN1577" i="6"/>
  <c r="AQ1577" i="6" s="1"/>
  <c r="AO1577" i="6"/>
  <c r="AP1577" i="6" s="1"/>
  <c r="AR1577" i="6" s="1"/>
  <c r="AM1578" i="6"/>
  <c r="AN1578" i="6"/>
  <c r="AQ1578" i="6" s="1"/>
  <c r="AO1578" i="6"/>
  <c r="AP1578" i="6" s="1"/>
  <c r="AR1578" i="6" s="1"/>
  <c r="AM1579" i="6"/>
  <c r="AN1579" i="6"/>
  <c r="AQ1579" i="6" s="1"/>
  <c r="AO1579" i="6"/>
  <c r="AP1579" i="6" s="1"/>
  <c r="AM1580" i="6"/>
  <c r="AN1580" i="6"/>
  <c r="AQ1580" i="6" s="1"/>
  <c r="AO1580" i="6"/>
  <c r="AP1580" i="6" s="1"/>
  <c r="AM1581" i="6"/>
  <c r="AN1581" i="6"/>
  <c r="AQ1581" i="6" s="1"/>
  <c r="AO1581" i="6"/>
  <c r="AP1581" i="6" s="1"/>
  <c r="AM1582" i="6"/>
  <c r="AN1582" i="6"/>
  <c r="AQ1582" i="6" s="1"/>
  <c r="AO1582" i="6"/>
  <c r="AP1582" i="6" s="1"/>
  <c r="AM1583" i="6"/>
  <c r="AN1583" i="6"/>
  <c r="AQ1583" i="6" s="1"/>
  <c r="AO1583" i="6"/>
  <c r="AP1583" i="6" s="1"/>
  <c r="AM1584" i="6"/>
  <c r="AN1584" i="6"/>
  <c r="AQ1584" i="6" s="1"/>
  <c r="AO1584" i="6"/>
  <c r="AP1584" i="6" s="1"/>
  <c r="AM1585" i="6"/>
  <c r="AN1585" i="6"/>
  <c r="AQ1585" i="6" s="1"/>
  <c r="AO1585" i="6"/>
  <c r="AP1585" i="6" s="1"/>
  <c r="AM1586" i="6"/>
  <c r="AN1586" i="6"/>
  <c r="AQ1586" i="6" s="1"/>
  <c r="AO1586" i="6"/>
  <c r="AM1587" i="6"/>
  <c r="AN1587" i="6"/>
  <c r="AQ1587" i="6" s="1"/>
  <c r="AO1587" i="6"/>
  <c r="AP1587" i="6" s="1"/>
  <c r="AR1587" i="6" s="1"/>
  <c r="AM1588" i="6"/>
  <c r="AN1588" i="6"/>
  <c r="AQ1588" i="6" s="1"/>
  <c r="AO1588" i="6"/>
  <c r="AM1589" i="6"/>
  <c r="AN1589" i="6"/>
  <c r="AQ1589" i="6" s="1"/>
  <c r="AO1589" i="6"/>
  <c r="AP1589" i="6" s="1"/>
  <c r="AM1590" i="6"/>
  <c r="AN1590" i="6"/>
  <c r="AQ1590" i="6" s="1"/>
  <c r="AO1590" i="6"/>
  <c r="AP1590" i="6" s="1"/>
  <c r="AM1591" i="6"/>
  <c r="AN1591" i="6"/>
  <c r="AQ1591" i="6" s="1"/>
  <c r="AO1591" i="6"/>
  <c r="AP1591" i="6" s="1"/>
  <c r="AM1592" i="6"/>
  <c r="AN1592" i="6"/>
  <c r="AQ1592" i="6" s="1"/>
  <c r="AO1592" i="6"/>
  <c r="AP1592" i="6" s="1"/>
  <c r="AM1593" i="6"/>
  <c r="AN1593" i="6"/>
  <c r="AQ1593" i="6" s="1"/>
  <c r="AO1593" i="6"/>
  <c r="AP1593" i="6" s="1"/>
  <c r="AM1594" i="6"/>
  <c r="AN1594" i="6"/>
  <c r="AQ1594" i="6" s="1"/>
  <c r="AO1594" i="6"/>
  <c r="AP1594" i="6" s="1"/>
  <c r="AM1595" i="6"/>
  <c r="AN1595" i="6"/>
  <c r="AQ1595" i="6" s="1"/>
  <c r="AO1595" i="6"/>
  <c r="AP1595" i="6" s="1"/>
  <c r="AR1595" i="6" s="1"/>
  <c r="AM1596" i="6"/>
  <c r="AN1596" i="6"/>
  <c r="AQ1596" i="6" s="1"/>
  <c r="AO1596" i="6"/>
  <c r="AP1596" i="6" s="1"/>
  <c r="AR1596" i="6" s="1"/>
  <c r="AM1597" i="6"/>
  <c r="AN1597" i="6"/>
  <c r="AQ1597" i="6" s="1"/>
  <c r="AO1597" i="6"/>
  <c r="AP1597" i="6" s="1"/>
  <c r="AM1598" i="6"/>
  <c r="AN1598" i="6"/>
  <c r="AQ1598" i="6" s="1"/>
  <c r="AO1598" i="6"/>
  <c r="AP1598" i="6" s="1"/>
  <c r="AM1599" i="6"/>
  <c r="AN1599" i="6"/>
  <c r="AQ1599" i="6" s="1"/>
  <c r="AO1599" i="6"/>
  <c r="AP1599" i="6" s="1"/>
  <c r="AM1600" i="6"/>
  <c r="AN1600" i="6"/>
  <c r="AQ1600" i="6" s="1"/>
  <c r="AO1600" i="6"/>
  <c r="AP1600" i="6" s="1"/>
  <c r="AM1601" i="6"/>
  <c r="AN1601" i="6"/>
  <c r="AQ1601" i="6" s="1"/>
  <c r="AO1601" i="6"/>
  <c r="AP1601" i="6" s="1"/>
  <c r="AM1602" i="6"/>
  <c r="AN1602" i="6"/>
  <c r="AQ1602" i="6" s="1"/>
  <c r="AO1602" i="6"/>
  <c r="AP1602" i="6" s="1"/>
  <c r="AM1603" i="6"/>
  <c r="AN1603" i="6"/>
  <c r="AQ1603" i="6" s="1"/>
  <c r="AO1603" i="6"/>
  <c r="AP1603" i="6" s="1"/>
  <c r="AM1604" i="6"/>
  <c r="AN1604" i="6"/>
  <c r="AQ1604" i="6" s="1"/>
  <c r="AO1604" i="6"/>
  <c r="AP1604" i="6" s="1"/>
  <c r="AR1604" i="6" s="1"/>
  <c r="AM1605" i="6"/>
  <c r="AN1605" i="6"/>
  <c r="AQ1605" i="6" s="1"/>
  <c r="AO1605" i="6"/>
  <c r="AP1605" i="6" s="1"/>
  <c r="AR1605" i="6" s="1"/>
  <c r="AM1606" i="6"/>
  <c r="AN1606" i="6"/>
  <c r="AQ1606" i="6" s="1"/>
  <c r="AO1606" i="6"/>
  <c r="AM1607" i="6"/>
  <c r="AN1607" i="6"/>
  <c r="AQ1607" i="6" s="1"/>
  <c r="AO1607" i="6"/>
  <c r="AP1607" i="6" s="1"/>
  <c r="AM1608" i="6"/>
  <c r="AN1608" i="6"/>
  <c r="AQ1608" i="6" s="1"/>
  <c r="AO1608" i="6"/>
  <c r="AP1608" i="6" s="1"/>
  <c r="AM1609" i="6"/>
  <c r="AN1609" i="6"/>
  <c r="AQ1609" i="6" s="1"/>
  <c r="AO1609" i="6"/>
  <c r="AP1609" i="6" s="1"/>
  <c r="AM1610" i="6"/>
  <c r="AN1610" i="6"/>
  <c r="AQ1610" i="6" s="1"/>
  <c r="AO1610" i="6"/>
  <c r="AM1611" i="6"/>
  <c r="AN1611" i="6"/>
  <c r="AQ1611" i="6" s="1"/>
  <c r="AO1611" i="6"/>
  <c r="AP1611" i="6" s="1"/>
  <c r="AM1612" i="6"/>
  <c r="AN1612" i="6"/>
  <c r="AQ1612" i="6" s="1"/>
  <c r="AO1612" i="6"/>
  <c r="AM1613" i="6"/>
  <c r="AN1613" i="6"/>
  <c r="AQ1613" i="6" s="1"/>
  <c r="AO1613" i="6"/>
  <c r="AP1613" i="6" s="1"/>
  <c r="AR1613" i="6" s="1"/>
  <c r="AM1614" i="6"/>
  <c r="AN1614" i="6"/>
  <c r="AQ1614" i="6" s="1"/>
  <c r="AO1614" i="6"/>
  <c r="AP1614" i="6" s="1"/>
  <c r="AR1614" i="6" s="1"/>
  <c r="AM1615" i="6"/>
  <c r="AN1615" i="6"/>
  <c r="AQ1615" i="6" s="1"/>
  <c r="AO1615" i="6"/>
  <c r="AP1615" i="6" s="1"/>
  <c r="AM1616" i="6"/>
  <c r="AN1616" i="6"/>
  <c r="AQ1616" i="6" s="1"/>
  <c r="AO1616" i="6"/>
  <c r="AP1616" i="6" s="1"/>
  <c r="AM1617" i="6"/>
  <c r="AN1617" i="6"/>
  <c r="AQ1617" i="6" s="1"/>
  <c r="AO1617" i="6"/>
  <c r="AP1617" i="6" s="1"/>
  <c r="AM1618" i="6"/>
  <c r="AN1618" i="6"/>
  <c r="AQ1618" i="6" s="1"/>
  <c r="AO1618" i="6"/>
  <c r="AP1618" i="6" s="1"/>
  <c r="AM1619" i="6"/>
  <c r="AN1619" i="6"/>
  <c r="AQ1619" i="6" s="1"/>
  <c r="AO1619" i="6"/>
  <c r="AP1619" i="6" s="1"/>
  <c r="AM1620" i="6"/>
  <c r="AN1620" i="6"/>
  <c r="AQ1620" i="6" s="1"/>
  <c r="AO1620" i="6"/>
  <c r="AM1621" i="6"/>
  <c r="AN1621" i="6"/>
  <c r="AQ1621" i="6" s="1"/>
  <c r="AO1621" i="6"/>
  <c r="AP1621" i="6" s="1"/>
  <c r="AM1622" i="6"/>
  <c r="AN1622" i="6"/>
  <c r="AQ1622" i="6" s="1"/>
  <c r="AO1622" i="6"/>
  <c r="AM1623" i="6"/>
  <c r="AN1623" i="6"/>
  <c r="AQ1623" i="6" s="1"/>
  <c r="AO1623" i="6"/>
  <c r="AP1623" i="6" s="1"/>
  <c r="AR1623" i="6" s="1"/>
  <c r="AM1624" i="6"/>
  <c r="AN1624" i="6"/>
  <c r="AQ1624" i="6" s="1"/>
  <c r="AO1624" i="6"/>
  <c r="AP1624" i="6" s="1"/>
  <c r="AM1625" i="6"/>
  <c r="AN1625" i="6"/>
  <c r="AQ1625" i="6" s="1"/>
  <c r="AO1625" i="6"/>
  <c r="AP1625" i="6" s="1"/>
  <c r="AM1626" i="6"/>
  <c r="AN1626" i="6"/>
  <c r="AQ1626" i="6" s="1"/>
  <c r="AO1626" i="6"/>
  <c r="AM1627" i="6"/>
  <c r="AN1627" i="6"/>
  <c r="AQ1627" i="6" s="1"/>
  <c r="AO1627" i="6"/>
  <c r="AP1627" i="6" s="1"/>
  <c r="AM1628" i="6"/>
  <c r="AN1628" i="6"/>
  <c r="AQ1628" i="6" s="1"/>
  <c r="AO1628" i="6"/>
  <c r="AM1629" i="6"/>
  <c r="AN1629" i="6"/>
  <c r="AQ1629" i="6" s="1"/>
  <c r="AO1629" i="6"/>
  <c r="AP1629" i="6" s="1"/>
  <c r="AM1630" i="6"/>
  <c r="AN1630" i="6"/>
  <c r="AQ1630" i="6" s="1"/>
  <c r="AO1630" i="6"/>
  <c r="AP1630" i="6" s="1"/>
  <c r="AM1631" i="6"/>
  <c r="AN1631" i="6"/>
  <c r="AQ1631" i="6" s="1"/>
  <c r="AO1631" i="6"/>
  <c r="AP1631" i="6" s="1"/>
  <c r="AR1631" i="6" s="1"/>
  <c r="AM1632" i="6"/>
  <c r="AN1632" i="6"/>
  <c r="AQ1632" i="6" s="1"/>
  <c r="AO1632" i="6"/>
  <c r="AM1633" i="6"/>
  <c r="AN1633" i="6"/>
  <c r="AQ1633" i="6" s="1"/>
  <c r="AO1633" i="6"/>
  <c r="AP1633" i="6" s="1"/>
  <c r="AM1634" i="6"/>
  <c r="AN1634" i="6"/>
  <c r="AQ1634" i="6" s="1"/>
  <c r="AO1634" i="6"/>
  <c r="AM1635" i="6"/>
  <c r="AN1635" i="6"/>
  <c r="AQ1635" i="6" s="1"/>
  <c r="AO1635" i="6"/>
  <c r="AP1635" i="6" s="1"/>
  <c r="AM1636" i="6"/>
  <c r="AN1636" i="6"/>
  <c r="AQ1636" i="6" s="1"/>
  <c r="AO1636" i="6"/>
  <c r="AP1636" i="6" s="1"/>
  <c r="AM1637" i="6"/>
  <c r="AN1637" i="6"/>
  <c r="AQ1637" i="6" s="1"/>
  <c r="AO1637" i="6"/>
  <c r="AP1637" i="6" s="1"/>
  <c r="AM1638" i="6"/>
  <c r="AN1638" i="6"/>
  <c r="AQ1638" i="6" s="1"/>
  <c r="AO1638" i="6"/>
  <c r="AM1639" i="6"/>
  <c r="AN1639" i="6"/>
  <c r="AQ1639" i="6" s="1"/>
  <c r="AO1639" i="6"/>
  <c r="AP1639" i="6" s="1"/>
  <c r="AM1640" i="6"/>
  <c r="AN1640" i="6"/>
  <c r="AQ1640" i="6" s="1"/>
  <c r="AO1640" i="6"/>
  <c r="AM1641" i="6"/>
  <c r="AN1641" i="6"/>
  <c r="AQ1641" i="6" s="1"/>
  <c r="AO1641" i="6"/>
  <c r="AP1641" i="6" s="1"/>
  <c r="AR1641" i="6" s="1"/>
  <c r="AM1642" i="6"/>
  <c r="AN1642" i="6"/>
  <c r="AQ1642" i="6" s="1"/>
  <c r="AO1642" i="6"/>
  <c r="AP1642" i="6" s="1"/>
  <c r="AM1643" i="6"/>
  <c r="AN1643" i="6"/>
  <c r="AQ1643" i="6" s="1"/>
  <c r="AO1643" i="6"/>
  <c r="AP1643" i="6" s="1"/>
  <c r="AM1644" i="6"/>
  <c r="AN1644" i="6"/>
  <c r="AQ1644" i="6" s="1"/>
  <c r="AO1644" i="6"/>
  <c r="AM1645" i="6"/>
  <c r="AN1645" i="6"/>
  <c r="AQ1645" i="6" s="1"/>
  <c r="AO1645" i="6"/>
  <c r="AP1645" i="6" s="1"/>
  <c r="AM1646" i="6"/>
  <c r="AN1646" i="6"/>
  <c r="AQ1646" i="6" s="1"/>
  <c r="AO1646" i="6"/>
  <c r="AM1647" i="6"/>
  <c r="AN1647" i="6"/>
  <c r="AQ1647" i="6" s="1"/>
  <c r="AO1647" i="6"/>
  <c r="AP1647" i="6" s="1"/>
  <c r="AM1648" i="6"/>
  <c r="AN1648" i="6"/>
  <c r="AQ1648" i="6" s="1"/>
  <c r="AO1648" i="6"/>
  <c r="AP1648" i="6" s="1"/>
  <c r="AM1649" i="6"/>
  <c r="AN1649" i="6"/>
  <c r="AQ1649" i="6" s="1"/>
  <c r="AO1649" i="6"/>
  <c r="AP1649" i="6" s="1"/>
  <c r="AR1649" i="6" s="1"/>
  <c r="AM1650" i="6"/>
  <c r="AN1650" i="6"/>
  <c r="AQ1650" i="6" s="1"/>
  <c r="AO1650" i="6"/>
  <c r="AM1651" i="6"/>
  <c r="AN1651" i="6"/>
  <c r="AQ1651" i="6" s="1"/>
  <c r="AO1651" i="6"/>
  <c r="AP1651" i="6" s="1"/>
  <c r="AM1652" i="6"/>
  <c r="AN1652" i="6"/>
  <c r="AQ1652" i="6" s="1"/>
  <c r="AO1652" i="6"/>
  <c r="AM1653" i="6"/>
  <c r="AN1653" i="6"/>
  <c r="AQ1653" i="6" s="1"/>
  <c r="AO1653" i="6"/>
  <c r="AP1653" i="6" s="1"/>
  <c r="AM1654" i="6"/>
  <c r="AN1654" i="6"/>
  <c r="AQ1654" i="6" s="1"/>
  <c r="AO1654" i="6"/>
  <c r="AP1654" i="6" s="1"/>
  <c r="AM1655" i="6"/>
  <c r="AN1655" i="6"/>
  <c r="AQ1655" i="6" s="1"/>
  <c r="AO1655" i="6"/>
  <c r="AP1655" i="6" s="1"/>
  <c r="AM1656" i="6"/>
  <c r="AN1656" i="6"/>
  <c r="AQ1656" i="6" s="1"/>
  <c r="AO1656" i="6"/>
  <c r="AM1657" i="6"/>
  <c r="AN1657" i="6"/>
  <c r="AQ1657" i="6" s="1"/>
  <c r="AO1657" i="6"/>
  <c r="AP1657" i="6" s="1"/>
  <c r="AM1658" i="6"/>
  <c r="AN1658" i="6"/>
  <c r="AQ1658" i="6" s="1"/>
  <c r="AO1658" i="6"/>
  <c r="AM1659" i="6"/>
  <c r="AN1659" i="6"/>
  <c r="AQ1659" i="6" s="1"/>
  <c r="AO1659" i="6"/>
  <c r="AP1659" i="6" s="1"/>
  <c r="AR1659" i="6" s="1"/>
  <c r="AM1660" i="6"/>
  <c r="AN1660" i="6"/>
  <c r="AQ1660" i="6" s="1"/>
  <c r="AO1660" i="6"/>
  <c r="AP1660" i="6" s="1"/>
  <c r="AM1661" i="6"/>
  <c r="AN1661" i="6"/>
  <c r="AQ1661" i="6" s="1"/>
  <c r="AO1661" i="6"/>
  <c r="AP1661" i="6" s="1"/>
  <c r="AM1662" i="6"/>
  <c r="AN1662" i="6"/>
  <c r="AQ1662" i="6" s="1"/>
  <c r="AO1662" i="6"/>
  <c r="AM1663" i="6"/>
  <c r="AN1663" i="6"/>
  <c r="AQ1663" i="6" s="1"/>
  <c r="AO1663" i="6"/>
  <c r="AP1663" i="6" s="1"/>
  <c r="AM1664" i="6"/>
  <c r="AN1664" i="6"/>
  <c r="AQ1664" i="6" s="1"/>
  <c r="AO1664" i="6"/>
  <c r="AM1665" i="6"/>
  <c r="AN1665" i="6"/>
  <c r="AQ1665" i="6" s="1"/>
  <c r="AO1665" i="6"/>
  <c r="AP1665" i="6" s="1"/>
  <c r="AM1666" i="6"/>
  <c r="AN1666" i="6"/>
  <c r="AQ1666" i="6" s="1"/>
  <c r="AO1666" i="6"/>
  <c r="AP1666" i="6" s="1"/>
  <c r="AM1667" i="6"/>
  <c r="AN1667" i="6"/>
  <c r="AQ1667" i="6" s="1"/>
  <c r="AO1667" i="6"/>
  <c r="AP1667" i="6" s="1"/>
  <c r="AR1667" i="6" s="1"/>
  <c r="AM1668" i="6"/>
  <c r="AN1668" i="6"/>
  <c r="AQ1668" i="6" s="1"/>
  <c r="AO1668" i="6"/>
  <c r="AM1669" i="6"/>
  <c r="AN1669" i="6"/>
  <c r="AQ1669" i="6" s="1"/>
  <c r="AO1669" i="6"/>
  <c r="AP1669" i="6" s="1"/>
  <c r="AM1670" i="6"/>
  <c r="AN1670" i="6"/>
  <c r="AQ1670" i="6" s="1"/>
  <c r="AO1670" i="6"/>
  <c r="AM1671" i="6"/>
  <c r="AN1671" i="6"/>
  <c r="AQ1671" i="6" s="1"/>
  <c r="AO1671" i="6"/>
  <c r="AP1671" i="6" s="1"/>
  <c r="AM1672" i="6"/>
  <c r="AN1672" i="6"/>
  <c r="AQ1672" i="6" s="1"/>
  <c r="AO1672" i="6"/>
  <c r="AP1672" i="6" s="1"/>
  <c r="AM1673" i="6"/>
  <c r="AN1673" i="6"/>
  <c r="AQ1673" i="6" s="1"/>
  <c r="AO1673" i="6"/>
  <c r="AP1673" i="6" s="1"/>
  <c r="AM1674" i="6"/>
  <c r="AN1674" i="6"/>
  <c r="AQ1674" i="6" s="1"/>
  <c r="AO1674" i="6"/>
  <c r="AP1674" i="6" s="1"/>
  <c r="AM1675" i="6"/>
  <c r="AN1675" i="6"/>
  <c r="AQ1675" i="6" s="1"/>
  <c r="AO1675" i="6"/>
  <c r="AP1675" i="6" s="1"/>
  <c r="AM1676" i="6"/>
  <c r="AN1676" i="6"/>
  <c r="AQ1676" i="6" s="1"/>
  <c r="AO1676" i="6"/>
  <c r="AP1676" i="6" s="1"/>
  <c r="AR1676" i="6" s="1"/>
  <c r="AM1677" i="6"/>
  <c r="AN1677" i="6"/>
  <c r="AQ1677" i="6" s="1"/>
  <c r="AO1677" i="6"/>
  <c r="AP1677" i="6" s="1"/>
  <c r="AR1677" i="6" s="1"/>
  <c r="AM1678" i="6"/>
  <c r="AN1678" i="6"/>
  <c r="AQ1678" i="6" s="1"/>
  <c r="AO1678" i="6"/>
  <c r="AM1679" i="6"/>
  <c r="AN1679" i="6"/>
  <c r="AQ1679" i="6" s="1"/>
  <c r="AO1679" i="6"/>
  <c r="AP1679" i="6" s="1"/>
  <c r="AM1680" i="6"/>
  <c r="AN1680" i="6"/>
  <c r="AQ1680" i="6" s="1"/>
  <c r="AO1680" i="6"/>
  <c r="AP1680" i="6" s="1"/>
  <c r="AM1681" i="6"/>
  <c r="AN1681" i="6"/>
  <c r="AQ1681" i="6" s="1"/>
  <c r="AO1681" i="6"/>
  <c r="AP1681" i="6" s="1"/>
  <c r="AM1682" i="6"/>
  <c r="AN1682" i="6"/>
  <c r="AQ1682" i="6" s="1"/>
  <c r="AO1682" i="6"/>
  <c r="AP1682" i="6" s="1"/>
  <c r="AM1683" i="6"/>
  <c r="AN1683" i="6"/>
  <c r="AQ1683" i="6" s="1"/>
  <c r="AO1683" i="6"/>
  <c r="AP1683" i="6" s="1"/>
  <c r="AM1684" i="6"/>
  <c r="AN1684" i="6"/>
  <c r="AQ1684" i="6" s="1"/>
  <c r="AO1684" i="6"/>
  <c r="AP1684" i="6" s="1"/>
  <c r="AM1685" i="6"/>
  <c r="AN1685" i="6"/>
  <c r="AQ1685" i="6" s="1"/>
  <c r="AO1685" i="6"/>
  <c r="AP1685" i="6" s="1"/>
  <c r="AR1685" i="6" s="1"/>
  <c r="AM1686" i="6"/>
  <c r="AN1686" i="6"/>
  <c r="AQ1686" i="6" s="1"/>
  <c r="AO1686" i="6"/>
  <c r="AM1687" i="6"/>
  <c r="AN1687" i="6"/>
  <c r="AQ1687" i="6" s="1"/>
  <c r="AO1687" i="6"/>
  <c r="AP1687" i="6" s="1"/>
  <c r="AM1688" i="6"/>
  <c r="AN1688" i="6"/>
  <c r="AQ1688" i="6" s="1"/>
  <c r="AO1688" i="6"/>
  <c r="AP1688" i="6" s="1"/>
  <c r="AM1689" i="6"/>
  <c r="AN1689" i="6"/>
  <c r="AQ1689" i="6" s="1"/>
  <c r="AO1689" i="6"/>
  <c r="AP1689" i="6" s="1"/>
  <c r="AM1690" i="6"/>
  <c r="AN1690" i="6"/>
  <c r="AQ1690" i="6" s="1"/>
  <c r="AO1690" i="6"/>
  <c r="AP1690" i="6" s="1"/>
  <c r="AM1691" i="6"/>
  <c r="AN1691" i="6"/>
  <c r="AQ1691" i="6" s="1"/>
  <c r="AO1691" i="6"/>
  <c r="AP1691" i="6" s="1"/>
  <c r="AM1692" i="6"/>
  <c r="AN1692" i="6"/>
  <c r="AQ1692" i="6" s="1"/>
  <c r="AO1692" i="6"/>
  <c r="AP1692" i="6" s="1"/>
  <c r="AM1693" i="6"/>
  <c r="AN1693" i="6"/>
  <c r="AQ1693" i="6" s="1"/>
  <c r="AO1693" i="6"/>
  <c r="AP1693" i="6" s="1"/>
  <c r="AM1694" i="6"/>
  <c r="AN1694" i="6"/>
  <c r="AQ1694" i="6" s="1"/>
  <c r="AO1694" i="6"/>
  <c r="AM1695" i="6"/>
  <c r="AN1695" i="6"/>
  <c r="AQ1695" i="6" s="1"/>
  <c r="AO1695" i="6"/>
  <c r="AP1695" i="6" s="1"/>
  <c r="AR1695" i="6" s="1"/>
  <c r="AM1696" i="6"/>
  <c r="AN1696" i="6"/>
  <c r="AQ1696" i="6" s="1"/>
  <c r="AO1696" i="6"/>
  <c r="AP1696" i="6" s="1"/>
  <c r="AM1697" i="6"/>
  <c r="AN1697" i="6"/>
  <c r="AQ1697" i="6" s="1"/>
  <c r="AO1697" i="6"/>
  <c r="AP1697" i="6" s="1"/>
  <c r="AM1698" i="6"/>
  <c r="AN1698" i="6"/>
  <c r="AQ1698" i="6" s="1"/>
  <c r="AO1698" i="6"/>
  <c r="AP1698" i="6" s="1"/>
  <c r="AM1699" i="6"/>
  <c r="AN1699" i="6"/>
  <c r="AQ1699" i="6" s="1"/>
  <c r="AO1699" i="6"/>
  <c r="AP1699" i="6" s="1"/>
  <c r="AM1700" i="6"/>
  <c r="AN1700" i="6"/>
  <c r="AQ1700" i="6" s="1"/>
  <c r="AO1700" i="6"/>
  <c r="AP1700" i="6" s="1"/>
  <c r="AM1701" i="6"/>
  <c r="AN1701" i="6"/>
  <c r="AQ1701" i="6" s="1"/>
  <c r="AO1701" i="6"/>
  <c r="AP1701" i="6" s="1"/>
  <c r="AM1702" i="6"/>
  <c r="AN1702" i="6"/>
  <c r="AQ1702" i="6" s="1"/>
  <c r="AO1702" i="6"/>
  <c r="AM1703" i="6"/>
  <c r="AN1703" i="6"/>
  <c r="AQ1703" i="6" s="1"/>
  <c r="AO1703" i="6"/>
  <c r="AP1703" i="6" s="1"/>
  <c r="AR1703" i="6" s="1"/>
  <c r="AM1704" i="6"/>
  <c r="AN1704" i="6"/>
  <c r="AQ1704" i="6" s="1"/>
  <c r="AO1704" i="6"/>
  <c r="AP1704" i="6" s="1"/>
  <c r="AR1704" i="6" s="1"/>
  <c r="AM1705" i="6"/>
  <c r="AN1705" i="6"/>
  <c r="AQ1705" i="6" s="1"/>
  <c r="AO1705" i="6"/>
  <c r="AP1705" i="6" s="1"/>
  <c r="AM1706" i="6"/>
  <c r="AN1706" i="6"/>
  <c r="AQ1706" i="6" s="1"/>
  <c r="AO1706" i="6"/>
  <c r="AP1706" i="6" s="1"/>
  <c r="AM1707" i="6"/>
  <c r="AN1707" i="6"/>
  <c r="AQ1707" i="6" s="1"/>
  <c r="AO1707" i="6"/>
  <c r="AP1707" i="6" s="1"/>
  <c r="AM1708" i="6"/>
  <c r="AN1708" i="6"/>
  <c r="AQ1708" i="6" s="1"/>
  <c r="AO1708" i="6"/>
  <c r="AP1708" i="6" s="1"/>
  <c r="AM1709" i="6"/>
  <c r="AN1709" i="6"/>
  <c r="AQ1709" i="6" s="1"/>
  <c r="AO1709" i="6"/>
  <c r="AP1709" i="6" s="1"/>
  <c r="AM1710" i="6"/>
  <c r="AN1710" i="6"/>
  <c r="AQ1710" i="6" s="1"/>
  <c r="AO1710" i="6"/>
  <c r="AM1711" i="6"/>
  <c r="AN1711" i="6"/>
  <c r="AQ1711" i="6" s="1"/>
  <c r="AO1711" i="6"/>
  <c r="AP1711" i="6" s="1"/>
  <c r="AM1712" i="6"/>
  <c r="AN1712" i="6"/>
  <c r="AQ1712" i="6" s="1"/>
  <c r="AO1712" i="6"/>
  <c r="AP1712" i="6" s="1"/>
  <c r="AR1712" i="6" s="1"/>
  <c r="AM1713" i="6"/>
  <c r="AN1713" i="6"/>
  <c r="AQ1713" i="6" s="1"/>
  <c r="AO1713" i="6"/>
  <c r="AP1713" i="6" s="1"/>
  <c r="AR1713" i="6" s="1"/>
  <c r="AM1714" i="6"/>
  <c r="AN1714" i="6"/>
  <c r="AQ1714" i="6" s="1"/>
  <c r="AO1714" i="6"/>
  <c r="AP1714" i="6" s="1"/>
  <c r="AM1715" i="6"/>
  <c r="AN1715" i="6"/>
  <c r="AQ1715" i="6" s="1"/>
  <c r="AO1715" i="6"/>
  <c r="AP1715" i="6" s="1"/>
  <c r="AM1716" i="6"/>
  <c r="AN1716" i="6"/>
  <c r="AQ1716" i="6" s="1"/>
  <c r="AO1716" i="6"/>
  <c r="AP1716" i="6" s="1"/>
  <c r="AM1717" i="6"/>
  <c r="AN1717" i="6"/>
  <c r="AQ1717" i="6" s="1"/>
  <c r="AO1717" i="6"/>
  <c r="AP1717" i="6" s="1"/>
  <c r="AM1718" i="6"/>
  <c r="AN1718" i="6"/>
  <c r="AQ1718" i="6" s="1"/>
  <c r="AO1718" i="6"/>
  <c r="AM1719" i="6"/>
  <c r="AN1719" i="6"/>
  <c r="AQ1719" i="6" s="1"/>
  <c r="AO1719" i="6"/>
  <c r="AP1719" i="6" s="1"/>
  <c r="AM1720" i="6"/>
  <c r="AN1720" i="6"/>
  <c r="AQ1720" i="6" s="1"/>
  <c r="AO1720" i="6"/>
  <c r="AP1720" i="6" s="1"/>
  <c r="AM1721" i="6"/>
  <c r="AN1721" i="6"/>
  <c r="AQ1721" i="6" s="1"/>
  <c r="AO1721" i="6"/>
  <c r="AP1721" i="6" s="1"/>
  <c r="AR1721" i="6" s="1"/>
  <c r="AM1722" i="6"/>
  <c r="AN1722" i="6"/>
  <c r="AQ1722" i="6" s="1"/>
  <c r="AO1722" i="6"/>
  <c r="AP1722" i="6" s="1"/>
  <c r="AR1722" i="6" s="1"/>
  <c r="AM1723" i="6"/>
  <c r="AN1723" i="6"/>
  <c r="AQ1723" i="6" s="1"/>
  <c r="AO1723" i="6"/>
  <c r="AP1723" i="6" s="1"/>
  <c r="AM1724" i="6"/>
  <c r="AN1724" i="6"/>
  <c r="AQ1724" i="6" s="1"/>
  <c r="AO1724" i="6"/>
  <c r="AP1724" i="6" s="1"/>
  <c r="AM1725" i="6"/>
  <c r="AN1725" i="6"/>
  <c r="AQ1725" i="6" s="1"/>
  <c r="AO1725" i="6"/>
  <c r="AP1725" i="6" s="1"/>
  <c r="AM1726" i="6"/>
  <c r="AN1726" i="6"/>
  <c r="AQ1726" i="6" s="1"/>
  <c r="AO1726" i="6"/>
  <c r="AM1727" i="6"/>
  <c r="AN1727" i="6"/>
  <c r="AQ1727" i="6" s="1"/>
  <c r="AO1727" i="6"/>
  <c r="AP1727" i="6" s="1"/>
  <c r="AM1728" i="6"/>
  <c r="AN1728" i="6"/>
  <c r="AQ1728" i="6" s="1"/>
  <c r="AO1728" i="6"/>
  <c r="AP1728" i="6" s="1"/>
  <c r="AM1729" i="6"/>
  <c r="AN1729" i="6"/>
  <c r="AQ1729" i="6" s="1"/>
  <c r="AO1729" i="6"/>
  <c r="AP1729" i="6" s="1"/>
  <c r="AM1730" i="6"/>
  <c r="AN1730" i="6"/>
  <c r="AQ1730" i="6" s="1"/>
  <c r="AO1730" i="6"/>
  <c r="AP1730" i="6" s="1"/>
  <c r="AR1730" i="6" s="1"/>
  <c r="AM1731" i="6"/>
  <c r="AN1731" i="6"/>
  <c r="AQ1731" i="6" s="1"/>
  <c r="AO1731" i="6"/>
  <c r="AP1731" i="6" s="1"/>
  <c r="AR1731" i="6" s="1"/>
  <c r="AM1732" i="6"/>
  <c r="AN1732" i="6"/>
  <c r="AQ1732" i="6" s="1"/>
  <c r="AO1732" i="6"/>
  <c r="AP1732" i="6" s="1"/>
  <c r="AM1733" i="6"/>
  <c r="AN1733" i="6"/>
  <c r="AQ1733" i="6" s="1"/>
  <c r="AO1733" i="6"/>
  <c r="AP1733" i="6" s="1"/>
  <c r="AM1734" i="6"/>
  <c r="AN1734" i="6"/>
  <c r="AQ1734" i="6" s="1"/>
  <c r="AO1734" i="6"/>
  <c r="AM1735" i="6"/>
  <c r="AN1735" i="6"/>
  <c r="AQ1735" i="6" s="1"/>
  <c r="AO1735" i="6"/>
  <c r="AP1735" i="6" s="1"/>
  <c r="AM1736" i="6"/>
  <c r="AN1736" i="6"/>
  <c r="AQ1736" i="6" s="1"/>
  <c r="AO1736" i="6"/>
  <c r="AP1736" i="6" s="1"/>
  <c r="AR1736" i="6" s="1"/>
  <c r="AM1737" i="6"/>
  <c r="AN1737" i="6"/>
  <c r="AQ1737" i="6" s="1"/>
  <c r="AO1737" i="6"/>
  <c r="AP1737" i="6" s="1"/>
  <c r="AM1738" i="6"/>
  <c r="AN1738" i="6"/>
  <c r="AQ1738" i="6" s="1"/>
  <c r="AO1738" i="6"/>
  <c r="AP1738" i="6" s="1"/>
  <c r="AR1738" i="6" s="1"/>
  <c r="AM1739" i="6"/>
  <c r="AN1739" i="6"/>
  <c r="AQ1739" i="6" s="1"/>
  <c r="AO1739" i="6"/>
  <c r="AP1739" i="6" s="1"/>
  <c r="AM1740" i="6"/>
  <c r="AN1740" i="6"/>
  <c r="AQ1740" i="6" s="1"/>
  <c r="AO1740" i="6"/>
  <c r="AP1740" i="6" s="1"/>
  <c r="AM1741" i="6"/>
  <c r="AN1741" i="6"/>
  <c r="AQ1741" i="6" s="1"/>
  <c r="AO1741" i="6"/>
  <c r="AP1741" i="6" s="1"/>
  <c r="AM1742" i="6"/>
  <c r="AN1742" i="6"/>
  <c r="AQ1742" i="6" s="1"/>
  <c r="AO1742" i="6"/>
  <c r="AM1743" i="6"/>
  <c r="AN1743" i="6"/>
  <c r="AQ1743" i="6" s="1"/>
  <c r="AO1743" i="6"/>
  <c r="AP1743" i="6" s="1"/>
  <c r="AM1744" i="6"/>
  <c r="AN1744" i="6"/>
  <c r="AQ1744" i="6" s="1"/>
  <c r="AO1744" i="6"/>
  <c r="AP1744" i="6" s="1"/>
  <c r="AM1745" i="6"/>
  <c r="AN1745" i="6"/>
  <c r="AQ1745" i="6" s="1"/>
  <c r="AO1745" i="6"/>
  <c r="AP1745" i="6" s="1"/>
  <c r="AR1745" i="6" s="1"/>
  <c r="AM1746" i="6"/>
  <c r="AN1746" i="6"/>
  <c r="AQ1746" i="6" s="1"/>
  <c r="AO1746" i="6"/>
  <c r="AP1746" i="6" s="1"/>
  <c r="AM1747" i="6"/>
  <c r="AN1747" i="6"/>
  <c r="AQ1747" i="6" s="1"/>
  <c r="AO1747" i="6"/>
  <c r="AM1748" i="6"/>
  <c r="AN1748" i="6"/>
  <c r="AQ1748" i="6" s="1"/>
  <c r="AO1748" i="6"/>
  <c r="AP1748" i="6" s="1"/>
  <c r="AM1749" i="6"/>
  <c r="AN1749" i="6"/>
  <c r="AQ1749" i="6" s="1"/>
  <c r="AO1749" i="6"/>
  <c r="AP1749" i="6" s="1"/>
  <c r="AM1750" i="6"/>
  <c r="AN1750" i="6"/>
  <c r="AQ1750" i="6" s="1"/>
  <c r="AO1750" i="6"/>
  <c r="AP1750" i="6" s="1"/>
  <c r="AM1751" i="6"/>
  <c r="AN1751" i="6"/>
  <c r="AQ1751" i="6" s="1"/>
  <c r="AO1751" i="6"/>
  <c r="AP1751" i="6" s="1"/>
  <c r="AM1752" i="6"/>
  <c r="AN1752" i="6"/>
  <c r="AQ1752" i="6" s="1"/>
  <c r="AO1752" i="6"/>
  <c r="AP1752" i="6" s="1"/>
  <c r="AM1753" i="6"/>
  <c r="AN1753" i="6"/>
  <c r="AQ1753" i="6" s="1"/>
  <c r="AO1753" i="6"/>
  <c r="AP1753" i="6" s="1"/>
  <c r="AR1753" i="6" s="1"/>
  <c r="AM1754" i="6"/>
  <c r="AN1754" i="6"/>
  <c r="AQ1754" i="6" s="1"/>
  <c r="AO1754" i="6"/>
  <c r="AP1754" i="6" s="1"/>
  <c r="AM1755" i="6"/>
  <c r="AN1755" i="6"/>
  <c r="AQ1755" i="6" s="1"/>
  <c r="AO1755" i="6"/>
  <c r="AP1755" i="6" s="1"/>
  <c r="AR1755" i="6" s="1"/>
  <c r="AM1756" i="6"/>
  <c r="AN1756" i="6"/>
  <c r="AQ1756" i="6" s="1"/>
  <c r="AO1756" i="6"/>
  <c r="AP1756" i="6" s="1"/>
  <c r="AM1757" i="6"/>
  <c r="AN1757" i="6"/>
  <c r="AQ1757" i="6" s="1"/>
  <c r="AO1757" i="6"/>
  <c r="AP1757" i="6" s="1"/>
  <c r="AM1758" i="6"/>
  <c r="AN1758" i="6"/>
  <c r="AQ1758" i="6" s="1"/>
  <c r="AO1758" i="6"/>
  <c r="AP1758" i="6" s="1"/>
  <c r="AM1759" i="6"/>
  <c r="AN1759" i="6"/>
  <c r="AQ1759" i="6" s="1"/>
  <c r="AO1759" i="6"/>
  <c r="AP1759" i="6" s="1"/>
  <c r="AM1760" i="6"/>
  <c r="AN1760" i="6"/>
  <c r="AQ1760" i="6" s="1"/>
  <c r="AO1760" i="6"/>
  <c r="AM1761" i="6"/>
  <c r="AN1761" i="6"/>
  <c r="AQ1761" i="6" s="1"/>
  <c r="AO1761" i="6"/>
  <c r="AM1762" i="6"/>
  <c r="AN1762" i="6"/>
  <c r="AQ1762" i="6" s="1"/>
  <c r="AO1762" i="6"/>
  <c r="AP1762" i="6" s="1"/>
  <c r="AM1763" i="6"/>
  <c r="AN1763" i="6"/>
  <c r="AQ1763" i="6" s="1"/>
  <c r="AO1763" i="6"/>
  <c r="AP1763" i="6" s="1"/>
  <c r="AR1763" i="6" s="1"/>
  <c r="AM1764" i="6"/>
  <c r="AN1764" i="6"/>
  <c r="AQ1764" i="6" s="1"/>
  <c r="AO1764" i="6"/>
  <c r="AM1765" i="6"/>
  <c r="AN1765" i="6"/>
  <c r="AQ1765" i="6" s="1"/>
  <c r="AO1765" i="6"/>
  <c r="AP1765" i="6" s="1"/>
  <c r="AM1766" i="6"/>
  <c r="AN1766" i="6"/>
  <c r="AQ1766" i="6" s="1"/>
  <c r="AO1766" i="6"/>
  <c r="AP1766" i="6" s="1"/>
  <c r="AM1767" i="6"/>
  <c r="AN1767" i="6"/>
  <c r="AQ1767" i="6" s="1"/>
  <c r="AO1767" i="6"/>
  <c r="AP1767" i="6" s="1"/>
  <c r="AM1768" i="6"/>
  <c r="AN1768" i="6"/>
  <c r="AQ1768" i="6" s="1"/>
  <c r="AO1768" i="6"/>
  <c r="AM1769" i="6"/>
  <c r="AN1769" i="6"/>
  <c r="AQ1769" i="6" s="1"/>
  <c r="AO1769" i="6"/>
  <c r="AM1770" i="6"/>
  <c r="AN1770" i="6"/>
  <c r="AQ1770" i="6" s="1"/>
  <c r="AO1770" i="6"/>
  <c r="AP1770" i="6" s="1"/>
  <c r="AM1771" i="6"/>
  <c r="AN1771" i="6"/>
  <c r="AQ1771" i="6" s="1"/>
  <c r="AO1771" i="6"/>
  <c r="AP1771" i="6" s="1"/>
  <c r="AR1771" i="6" s="1"/>
  <c r="AM1772" i="6"/>
  <c r="AN1772" i="6"/>
  <c r="AQ1772" i="6" s="1"/>
  <c r="AO1772" i="6"/>
  <c r="AP1772" i="6" s="1"/>
  <c r="AM1773" i="6"/>
  <c r="AN1773" i="6"/>
  <c r="AQ1773" i="6" s="1"/>
  <c r="AO1773" i="6"/>
  <c r="AP1773" i="6" s="1"/>
  <c r="AM1774" i="6"/>
  <c r="AN1774" i="6"/>
  <c r="AQ1774" i="6" s="1"/>
  <c r="AO1774" i="6"/>
  <c r="AP1774" i="6" s="1"/>
  <c r="AM1775" i="6"/>
  <c r="AN1775" i="6"/>
  <c r="AQ1775" i="6" s="1"/>
  <c r="AO1775" i="6"/>
  <c r="AP1775" i="6" s="1"/>
  <c r="AM1776" i="6"/>
  <c r="AN1776" i="6"/>
  <c r="AQ1776" i="6" s="1"/>
  <c r="AO1776" i="6"/>
  <c r="AM1777" i="6"/>
  <c r="AN1777" i="6"/>
  <c r="AQ1777" i="6" s="1"/>
  <c r="AO1777" i="6"/>
  <c r="AM1778" i="6"/>
  <c r="AN1778" i="6"/>
  <c r="AQ1778" i="6" s="1"/>
  <c r="AO1778" i="6"/>
  <c r="AP1778" i="6" s="1"/>
  <c r="AM1779" i="6"/>
  <c r="AN1779" i="6"/>
  <c r="AQ1779" i="6" s="1"/>
  <c r="AO1779" i="6"/>
  <c r="AP1779" i="6" s="1"/>
  <c r="AR1779" i="6" s="1"/>
  <c r="AM1780" i="6"/>
  <c r="AN1780" i="6"/>
  <c r="AQ1780" i="6" s="1"/>
  <c r="AO1780" i="6"/>
  <c r="AM1781" i="6"/>
  <c r="AN1781" i="6"/>
  <c r="AQ1781" i="6" s="1"/>
  <c r="AO1781" i="6"/>
  <c r="AP1781" i="6" s="1"/>
  <c r="AM1782" i="6"/>
  <c r="AN1782" i="6"/>
  <c r="AQ1782" i="6" s="1"/>
  <c r="AO1782" i="6"/>
  <c r="AP1782" i="6" s="1"/>
  <c r="AM1783" i="6"/>
  <c r="AN1783" i="6"/>
  <c r="AQ1783" i="6" s="1"/>
  <c r="AO1783" i="6"/>
  <c r="AP1783" i="6" s="1"/>
  <c r="AM1784" i="6"/>
  <c r="AN1784" i="6"/>
  <c r="AQ1784" i="6" s="1"/>
  <c r="AO1784" i="6"/>
  <c r="AM1785" i="6"/>
  <c r="AN1785" i="6"/>
  <c r="AQ1785" i="6" s="1"/>
  <c r="AO1785" i="6"/>
  <c r="AM1786" i="6"/>
  <c r="AN1786" i="6"/>
  <c r="AQ1786" i="6" s="1"/>
  <c r="AO1786" i="6"/>
  <c r="AP1786" i="6" s="1"/>
  <c r="AM1787" i="6"/>
  <c r="AN1787" i="6"/>
  <c r="AQ1787" i="6" s="1"/>
  <c r="AO1787" i="6"/>
  <c r="AP1787" i="6" s="1"/>
  <c r="AR1787" i="6" s="1"/>
  <c r="AM1788" i="6"/>
  <c r="AN1788" i="6"/>
  <c r="AQ1788" i="6" s="1"/>
  <c r="AO1788" i="6"/>
  <c r="AM1789" i="6"/>
  <c r="AN1789" i="6"/>
  <c r="AQ1789" i="6" s="1"/>
  <c r="AO1789" i="6"/>
  <c r="AP1789" i="6" s="1"/>
  <c r="AM1790" i="6"/>
  <c r="AN1790" i="6"/>
  <c r="AQ1790" i="6" s="1"/>
  <c r="AO1790" i="6"/>
  <c r="AP1790" i="6" s="1"/>
  <c r="AM1791" i="6"/>
  <c r="AN1791" i="6"/>
  <c r="AQ1791" i="6" s="1"/>
  <c r="AO1791" i="6"/>
  <c r="AP1791" i="6" s="1"/>
  <c r="AM1792" i="6"/>
  <c r="AN1792" i="6"/>
  <c r="AQ1792" i="6" s="1"/>
  <c r="AO1792" i="6"/>
  <c r="AM1793" i="6"/>
  <c r="AN1793" i="6"/>
  <c r="AQ1793" i="6" s="1"/>
  <c r="AO1793" i="6"/>
  <c r="AM1794" i="6"/>
  <c r="AN1794" i="6"/>
  <c r="AQ1794" i="6" s="1"/>
  <c r="AO1794" i="6"/>
  <c r="AP1794" i="6" s="1"/>
  <c r="AM1795" i="6"/>
  <c r="AN1795" i="6"/>
  <c r="AQ1795" i="6" s="1"/>
  <c r="AO1795" i="6"/>
  <c r="AP1795" i="6" s="1"/>
  <c r="AR1795" i="6" s="1"/>
  <c r="AM1796" i="6"/>
  <c r="AN1796" i="6"/>
  <c r="AQ1796" i="6" s="1"/>
  <c r="AO1796" i="6"/>
  <c r="AP1796" i="6" s="1"/>
  <c r="AM1797" i="6"/>
  <c r="AN1797" i="6"/>
  <c r="AQ1797" i="6" s="1"/>
  <c r="AO1797" i="6"/>
  <c r="AP1797" i="6" s="1"/>
  <c r="AM1798" i="6"/>
  <c r="AN1798" i="6"/>
  <c r="AQ1798" i="6" s="1"/>
  <c r="AO1798" i="6"/>
  <c r="AP1798" i="6" s="1"/>
  <c r="AM1799" i="6"/>
  <c r="AN1799" i="6"/>
  <c r="AQ1799" i="6" s="1"/>
  <c r="AO1799" i="6"/>
  <c r="AP1799" i="6" s="1"/>
  <c r="AM1800" i="6"/>
  <c r="AN1800" i="6"/>
  <c r="AQ1800" i="6" s="1"/>
  <c r="AO1800" i="6"/>
  <c r="AM1801" i="6"/>
  <c r="AN1801" i="6"/>
  <c r="AQ1801" i="6" s="1"/>
  <c r="AO1801" i="6"/>
  <c r="AM1802" i="6"/>
  <c r="AN1802" i="6"/>
  <c r="AQ1802" i="6" s="1"/>
  <c r="AO1802" i="6"/>
  <c r="AP1802" i="6" s="1"/>
  <c r="AM1803" i="6"/>
  <c r="AN1803" i="6"/>
  <c r="AQ1803" i="6" s="1"/>
  <c r="AO1803" i="6"/>
  <c r="AP1803" i="6" s="1"/>
  <c r="AR1803" i="6" s="1"/>
  <c r="AM1804" i="6"/>
  <c r="AN1804" i="6"/>
  <c r="AQ1804" i="6" s="1"/>
  <c r="AO1804" i="6"/>
  <c r="AM1805" i="6"/>
  <c r="AN1805" i="6"/>
  <c r="AQ1805" i="6" s="1"/>
  <c r="AO1805" i="6"/>
  <c r="AP1805" i="6" s="1"/>
  <c r="AM1806" i="6"/>
  <c r="AN1806" i="6"/>
  <c r="AQ1806" i="6" s="1"/>
  <c r="AO1806" i="6"/>
  <c r="AP1806" i="6" s="1"/>
  <c r="AM1807" i="6"/>
  <c r="AN1807" i="6"/>
  <c r="AQ1807" i="6" s="1"/>
  <c r="AO1807" i="6"/>
  <c r="AP1807" i="6" s="1"/>
  <c r="AM1808" i="6"/>
  <c r="AN1808" i="6"/>
  <c r="AQ1808" i="6" s="1"/>
  <c r="AO1808" i="6"/>
  <c r="AM1809" i="6"/>
  <c r="AN1809" i="6"/>
  <c r="AQ1809" i="6" s="1"/>
  <c r="AO1809" i="6"/>
  <c r="AM1810" i="6"/>
  <c r="AN1810" i="6"/>
  <c r="AQ1810" i="6" s="1"/>
  <c r="AO1810" i="6"/>
  <c r="AP1810" i="6" s="1"/>
  <c r="AM1811" i="6"/>
  <c r="AN1811" i="6"/>
  <c r="AQ1811" i="6" s="1"/>
  <c r="AO1811" i="6"/>
  <c r="AP1811" i="6" s="1"/>
  <c r="AR1811" i="6" s="1"/>
  <c r="AM1812" i="6"/>
  <c r="AN1812" i="6"/>
  <c r="AQ1812" i="6" s="1"/>
  <c r="AO1812" i="6"/>
  <c r="AM1813" i="6"/>
  <c r="AN1813" i="6"/>
  <c r="AQ1813" i="6" s="1"/>
  <c r="AO1813" i="6"/>
  <c r="AP1813" i="6" s="1"/>
  <c r="AM1814" i="6"/>
  <c r="AN1814" i="6"/>
  <c r="AQ1814" i="6" s="1"/>
  <c r="AO1814" i="6"/>
  <c r="AP1814" i="6" s="1"/>
  <c r="AM1815" i="6"/>
  <c r="AN1815" i="6"/>
  <c r="AQ1815" i="6" s="1"/>
  <c r="AO1815" i="6"/>
  <c r="AP1815" i="6" s="1"/>
  <c r="AM1816" i="6"/>
  <c r="AN1816" i="6"/>
  <c r="AQ1816" i="6" s="1"/>
  <c r="AO1816" i="6"/>
  <c r="AM1817" i="6"/>
  <c r="AN1817" i="6"/>
  <c r="AQ1817" i="6" s="1"/>
  <c r="AO1817" i="6"/>
  <c r="AM1818" i="6"/>
  <c r="AN1818" i="6"/>
  <c r="AQ1818" i="6" s="1"/>
  <c r="AO1818" i="6"/>
  <c r="AP1818" i="6" s="1"/>
  <c r="AM1819" i="6"/>
  <c r="AN1819" i="6"/>
  <c r="AQ1819" i="6" s="1"/>
  <c r="AO1819" i="6"/>
  <c r="AP1819" i="6" s="1"/>
  <c r="AR1819" i="6" s="1"/>
  <c r="AM1820" i="6"/>
  <c r="AN1820" i="6"/>
  <c r="AQ1820" i="6" s="1"/>
  <c r="AO1820" i="6"/>
  <c r="AP1820" i="6" s="1"/>
  <c r="AM1821" i="6"/>
  <c r="AN1821" i="6"/>
  <c r="AQ1821" i="6" s="1"/>
  <c r="AO1821" i="6"/>
  <c r="AP1821" i="6" s="1"/>
  <c r="AM1822" i="6"/>
  <c r="AN1822" i="6"/>
  <c r="AQ1822" i="6" s="1"/>
  <c r="AO1822" i="6"/>
  <c r="AP1822" i="6" s="1"/>
  <c r="AM1823" i="6"/>
  <c r="AN1823" i="6"/>
  <c r="AQ1823" i="6" s="1"/>
  <c r="AO1823" i="6"/>
  <c r="AP1823" i="6" s="1"/>
  <c r="AM1824" i="6"/>
  <c r="AN1824" i="6"/>
  <c r="AQ1824" i="6" s="1"/>
  <c r="AO1824" i="6"/>
  <c r="AM1825" i="6"/>
  <c r="AN1825" i="6"/>
  <c r="AQ1825" i="6" s="1"/>
  <c r="AO1825" i="6"/>
  <c r="AM1826" i="6"/>
  <c r="AN1826" i="6"/>
  <c r="AQ1826" i="6" s="1"/>
  <c r="AO1826" i="6"/>
  <c r="AP1826" i="6" s="1"/>
  <c r="AM1827" i="6"/>
  <c r="AN1827" i="6"/>
  <c r="AQ1827" i="6" s="1"/>
  <c r="AO1827" i="6"/>
  <c r="AP1827" i="6" s="1"/>
  <c r="AR1827" i="6" s="1"/>
  <c r="AM1828" i="6"/>
  <c r="AN1828" i="6"/>
  <c r="AQ1828" i="6" s="1"/>
  <c r="AO1828" i="6"/>
  <c r="AP1828" i="6" s="1"/>
  <c r="AM1829" i="6"/>
  <c r="AN1829" i="6"/>
  <c r="AQ1829" i="6" s="1"/>
  <c r="AO1829" i="6"/>
  <c r="AP1829" i="6" s="1"/>
  <c r="AM1830" i="6"/>
  <c r="AN1830" i="6"/>
  <c r="AQ1830" i="6" s="1"/>
  <c r="AO1830" i="6"/>
  <c r="AP1830" i="6" s="1"/>
  <c r="AM1831" i="6"/>
  <c r="AN1831" i="6"/>
  <c r="AQ1831" i="6" s="1"/>
  <c r="AO1831" i="6"/>
  <c r="AP1831" i="6" s="1"/>
  <c r="AM1832" i="6"/>
  <c r="AN1832" i="6"/>
  <c r="AQ1832" i="6" s="1"/>
  <c r="AO1832" i="6"/>
  <c r="AM1833" i="6"/>
  <c r="AN1833" i="6"/>
  <c r="AQ1833" i="6" s="1"/>
  <c r="AO1833" i="6"/>
  <c r="AM1834" i="6"/>
  <c r="AN1834" i="6"/>
  <c r="AQ1834" i="6" s="1"/>
  <c r="AO1834" i="6"/>
  <c r="AP1834" i="6" s="1"/>
  <c r="AM1835" i="6"/>
  <c r="AN1835" i="6"/>
  <c r="AQ1835" i="6" s="1"/>
  <c r="AO1835" i="6"/>
  <c r="AP1835" i="6" s="1"/>
  <c r="AR1835" i="6" s="1"/>
  <c r="AM1836" i="6"/>
  <c r="AN1836" i="6"/>
  <c r="AQ1836" i="6" s="1"/>
  <c r="AO1836" i="6"/>
  <c r="AP1836" i="6" s="1"/>
  <c r="AR1836" i="6" s="1"/>
  <c r="AM1837" i="6"/>
  <c r="AN1837" i="6"/>
  <c r="AQ1837" i="6" s="1"/>
  <c r="AO1837" i="6"/>
  <c r="AP1837" i="6" s="1"/>
  <c r="AM1838" i="6"/>
  <c r="AN1838" i="6"/>
  <c r="AQ1838" i="6" s="1"/>
  <c r="AO1838" i="6"/>
  <c r="AP1838" i="6" s="1"/>
  <c r="AM1839" i="6"/>
  <c r="AN1839" i="6"/>
  <c r="AQ1839" i="6" s="1"/>
  <c r="AO1839" i="6"/>
  <c r="AP1839" i="6" s="1"/>
  <c r="AM1840" i="6"/>
  <c r="AN1840" i="6"/>
  <c r="AQ1840" i="6" s="1"/>
  <c r="AO1840" i="6"/>
  <c r="AP1840" i="6" s="1"/>
  <c r="AM1841" i="6"/>
  <c r="AN1841" i="6"/>
  <c r="AQ1841" i="6" s="1"/>
  <c r="AO1841" i="6"/>
  <c r="AM1842" i="6"/>
  <c r="AN1842" i="6"/>
  <c r="AQ1842" i="6" s="1"/>
  <c r="AO1842" i="6"/>
  <c r="AP1842" i="6" s="1"/>
  <c r="AM1843" i="6"/>
  <c r="AN1843" i="6"/>
  <c r="AQ1843" i="6" s="1"/>
  <c r="AO1843" i="6"/>
  <c r="AP1843" i="6" s="1"/>
  <c r="AR1843" i="6" s="1"/>
  <c r="AM1844" i="6"/>
  <c r="AN1844" i="6"/>
  <c r="AQ1844" i="6" s="1"/>
  <c r="AO1844" i="6"/>
  <c r="AM1845" i="6"/>
  <c r="AN1845" i="6"/>
  <c r="AQ1845" i="6" s="1"/>
  <c r="AO1845" i="6"/>
  <c r="AP1845" i="6" s="1"/>
  <c r="AM1846" i="6"/>
  <c r="AN1846" i="6"/>
  <c r="AQ1846" i="6" s="1"/>
  <c r="AO1846" i="6"/>
  <c r="AP1846" i="6" s="1"/>
  <c r="AM1847" i="6"/>
  <c r="AN1847" i="6"/>
  <c r="AQ1847" i="6" s="1"/>
  <c r="AO1847" i="6"/>
  <c r="AP1847" i="6" s="1"/>
  <c r="AM1848" i="6"/>
  <c r="AN1848" i="6"/>
  <c r="AQ1848" i="6" s="1"/>
  <c r="AO1848" i="6"/>
  <c r="AP1848" i="6" s="1"/>
  <c r="AM1849" i="6"/>
  <c r="AN1849" i="6"/>
  <c r="AQ1849" i="6" s="1"/>
  <c r="AO1849" i="6"/>
  <c r="AM1850" i="6"/>
  <c r="AN1850" i="6"/>
  <c r="AQ1850" i="6" s="1"/>
  <c r="AO1850" i="6"/>
  <c r="AP1850" i="6" s="1"/>
  <c r="AM1851" i="6"/>
  <c r="AN1851" i="6"/>
  <c r="AQ1851" i="6" s="1"/>
  <c r="AO1851" i="6"/>
  <c r="AP1851" i="6" s="1"/>
  <c r="AR1851" i="6" s="1"/>
  <c r="AM1852" i="6"/>
  <c r="AN1852" i="6"/>
  <c r="AQ1852" i="6" s="1"/>
  <c r="AO1852" i="6"/>
  <c r="AM1853" i="6"/>
  <c r="AN1853" i="6"/>
  <c r="AQ1853" i="6" s="1"/>
  <c r="AO1853" i="6"/>
  <c r="AP1853" i="6" s="1"/>
  <c r="AM1854" i="6"/>
  <c r="AN1854" i="6"/>
  <c r="AQ1854" i="6" s="1"/>
  <c r="AO1854" i="6"/>
  <c r="AP1854" i="6" s="1"/>
  <c r="AM1855" i="6"/>
  <c r="AN1855" i="6"/>
  <c r="AQ1855" i="6" s="1"/>
  <c r="AO1855" i="6"/>
  <c r="AP1855" i="6" s="1"/>
  <c r="AM1856" i="6"/>
  <c r="AN1856" i="6"/>
  <c r="AQ1856" i="6" s="1"/>
  <c r="AO1856" i="6"/>
  <c r="AP1856" i="6" s="1"/>
  <c r="AM1857" i="6"/>
  <c r="AN1857" i="6"/>
  <c r="AQ1857" i="6" s="1"/>
  <c r="AO1857" i="6"/>
  <c r="AM1858" i="6"/>
  <c r="AN1858" i="6"/>
  <c r="AQ1858" i="6" s="1"/>
  <c r="AO1858" i="6"/>
  <c r="AP1858" i="6" s="1"/>
  <c r="AM1859" i="6"/>
  <c r="AN1859" i="6"/>
  <c r="AQ1859" i="6" s="1"/>
  <c r="AO1859" i="6"/>
  <c r="AP1859" i="6" s="1"/>
  <c r="AR1859" i="6" s="1"/>
  <c r="AM1860" i="6"/>
  <c r="AN1860" i="6"/>
  <c r="AQ1860" i="6" s="1"/>
  <c r="AO1860" i="6"/>
  <c r="AP1860" i="6" s="1"/>
  <c r="AR1860" i="6" s="1"/>
  <c r="AM1861" i="6"/>
  <c r="AN1861" i="6"/>
  <c r="AQ1861" i="6" s="1"/>
  <c r="AO1861" i="6"/>
  <c r="AP1861" i="6" s="1"/>
  <c r="AM1862" i="6"/>
  <c r="AN1862" i="6"/>
  <c r="AQ1862" i="6" s="1"/>
  <c r="AO1862" i="6"/>
  <c r="AP1862" i="6" s="1"/>
  <c r="AM1863" i="6"/>
  <c r="AN1863" i="6"/>
  <c r="AQ1863" i="6" s="1"/>
  <c r="AO1863" i="6"/>
  <c r="AP1863" i="6" s="1"/>
  <c r="AM1864" i="6"/>
  <c r="AN1864" i="6"/>
  <c r="AQ1864" i="6" s="1"/>
  <c r="AO1864" i="6"/>
  <c r="AP1864" i="6" s="1"/>
  <c r="AM1865" i="6"/>
  <c r="AN1865" i="6"/>
  <c r="AQ1865" i="6" s="1"/>
  <c r="AO1865" i="6"/>
  <c r="AM1866" i="6"/>
  <c r="AN1866" i="6"/>
  <c r="AQ1866" i="6" s="1"/>
  <c r="AO1866" i="6"/>
  <c r="AP1866" i="6" s="1"/>
  <c r="AM1867" i="6"/>
  <c r="AN1867" i="6"/>
  <c r="AQ1867" i="6" s="1"/>
  <c r="AO1867" i="6"/>
  <c r="AP1867" i="6" s="1"/>
  <c r="AR1867" i="6" s="1"/>
  <c r="AM1868" i="6"/>
  <c r="AN1868" i="6"/>
  <c r="AQ1868" i="6" s="1"/>
  <c r="AO1868" i="6"/>
  <c r="AP1868" i="6" s="1"/>
  <c r="AM1869" i="6"/>
  <c r="AN1869" i="6"/>
  <c r="AQ1869" i="6" s="1"/>
  <c r="AO1869" i="6"/>
  <c r="AP1869" i="6" s="1"/>
  <c r="AM1870" i="6"/>
  <c r="AN1870" i="6"/>
  <c r="AQ1870" i="6" s="1"/>
  <c r="AO1870" i="6"/>
  <c r="AP1870" i="6" s="1"/>
  <c r="AM1871" i="6"/>
  <c r="AN1871" i="6"/>
  <c r="AQ1871" i="6" s="1"/>
  <c r="AO1871" i="6"/>
  <c r="AP1871" i="6" s="1"/>
  <c r="AM1872" i="6"/>
  <c r="AN1872" i="6"/>
  <c r="AQ1872" i="6" s="1"/>
  <c r="AO1872" i="6"/>
  <c r="AP1872" i="6" s="1"/>
  <c r="AM1873" i="6"/>
  <c r="AN1873" i="6"/>
  <c r="AQ1873" i="6" s="1"/>
  <c r="AO1873" i="6"/>
  <c r="AM1874" i="6"/>
  <c r="AN1874" i="6"/>
  <c r="AQ1874" i="6" s="1"/>
  <c r="AO1874" i="6"/>
  <c r="AP1874" i="6" s="1"/>
  <c r="AM1875" i="6"/>
  <c r="AN1875" i="6"/>
  <c r="AQ1875" i="6" s="1"/>
  <c r="AO1875" i="6"/>
  <c r="AP1875" i="6" s="1"/>
  <c r="AR1875" i="6" s="1"/>
  <c r="AM1876" i="6"/>
  <c r="AN1876" i="6"/>
  <c r="AQ1876" i="6" s="1"/>
  <c r="AO1876" i="6"/>
  <c r="AM1877" i="6"/>
  <c r="AN1877" i="6"/>
  <c r="AQ1877" i="6" s="1"/>
  <c r="AO1877" i="6"/>
  <c r="AP1877" i="6" s="1"/>
  <c r="AM1878" i="6"/>
  <c r="AN1878" i="6"/>
  <c r="AQ1878" i="6" s="1"/>
  <c r="AO1878" i="6"/>
  <c r="AP1878" i="6" s="1"/>
  <c r="AM1879" i="6"/>
  <c r="AN1879" i="6"/>
  <c r="AQ1879" i="6" s="1"/>
  <c r="AO1879" i="6"/>
  <c r="AP1879" i="6" s="1"/>
  <c r="AM1880" i="6"/>
  <c r="AN1880" i="6"/>
  <c r="AQ1880" i="6" s="1"/>
  <c r="AO1880" i="6"/>
  <c r="AP1880" i="6" s="1"/>
  <c r="AM1881" i="6"/>
  <c r="AN1881" i="6"/>
  <c r="AQ1881" i="6" s="1"/>
  <c r="AO1881" i="6"/>
  <c r="AM1882" i="6"/>
  <c r="AN1882" i="6"/>
  <c r="AQ1882" i="6" s="1"/>
  <c r="AO1882" i="6"/>
  <c r="AP1882" i="6" s="1"/>
  <c r="AM1883" i="6"/>
  <c r="AN1883" i="6"/>
  <c r="AQ1883" i="6" s="1"/>
  <c r="AO1883" i="6"/>
  <c r="AP1883" i="6" s="1"/>
  <c r="AR1883" i="6" s="1"/>
  <c r="AM1884" i="6"/>
  <c r="AN1884" i="6"/>
  <c r="AQ1884" i="6" s="1"/>
  <c r="AO1884" i="6"/>
  <c r="AM1885" i="6"/>
  <c r="AN1885" i="6"/>
  <c r="AQ1885" i="6" s="1"/>
  <c r="AO1885" i="6"/>
  <c r="AP1885" i="6" s="1"/>
  <c r="AM1886" i="6"/>
  <c r="AN1886" i="6"/>
  <c r="AQ1886" i="6" s="1"/>
  <c r="AO1886" i="6"/>
  <c r="AP1886" i="6" s="1"/>
  <c r="AM1887" i="6"/>
  <c r="AN1887" i="6"/>
  <c r="AQ1887" i="6" s="1"/>
  <c r="AO1887" i="6"/>
  <c r="AP1887" i="6" s="1"/>
  <c r="AM1888" i="6"/>
  <c r="AN1888" i="6"/>
  <c r="AQ1888" i="6" s="1"/>
  <c r="AO1888" i="6"/>
  <c r="AP1888" i="6" s="1"/>
  <c r="AM1889" i="6"/>
  <c r="AN1889" i="6"/>
  <c r="AQ1889" i="6" s="1"/>
  <c r="AO1889" i="6"/>
  <c r="AM1890" i="6"/>
  <c r="AN1890" i="6"/>
  <c r="AQ1890" i="6" s="1"/>
  <c r="AO1890" i="6"/>
  <c r="AP1890" i="6" s="1"/>
  <c r="AM1891" i="6"/>
  <c r="AN1891" i="6"/>
  <c r="AQ1891" i="6" s="1"/>
  <c r="AO1891" i="6"/>
  <c r="AP1891" i="6" s="1"/>
  <c r="AR1891" i="6" s="1"/>
  <c r="AM1892" i="6"/>
  <c r="AN1892" i="6"/>
  <c r="AQ1892" i="6" s="1"/>
  <c r="AO1892" i="6"/>
  <c r="AM1893" i="6"/>
  <c r="AN1893" i="6"/>
  <c r="AQ1893" i="6" s="1"/>
  <c r="AO1893" i="6"/>
  <c r="AP1893" i="6" s="1"/>
  <c r="AM1894" i="6"/>
  <c r="AN1894" i="6"/>
  <c r="AQ1894" i="6" s="1"/>
  <c r="AO1894" i="6"/>
  <c r="AP1894" i="6" s="1"/>
  <c r="AM1895" i="6"/>
  <c r="AN1895" i="6"/>
  <c r="AQ1895" i="6" s="1"/>
  <c r="AO1895" i="6"/>
  <c r="AP1895" i="6" s="1"/>
  <c r="AM1896" i="6"/>
  <c r="AN1896" i="6"/>
  <c r="AQ1896" i="6" s="1"/>
  <c r="AO1896" i="6"/>
  <c r="AP1896" i="6" s="1"/>
  <c r="AM1897" i="6"/>
  <c r="AN1897" i="6"/>
  <c r="AQ1897" i="6" s="1"/>
  <c r="AO1897" i="6"/>
  <c r="AM1898" i="6"/>
  <c r="AN1898" i="6"/>
  <c r="AQ1898" i="6" s="1"/>
  <c r="AO1898" i="6"/>
  <c r="AP1898" i="6" s="1"/>
  <c r="AM1899" i="6"/>
  <c r="AN1899" i="6"/>
  <c r="AQ1899" i="6" s="1"/>
  <c r="AO1899" i="6"/>
  <c r="AP1899" i="6" s="1"/>
  <c r="AR1899" i="6" s="1"/>
  <c r="AM1900" i="6"/>
  <c r="AN1900" i="6"/>
  <c r="AQ1900" i="6" s="1"/>
  <c r="AO1900" i="6"/>
  <c r="AP1900" i="6" s="1"/>
  <c r="AM1901" i="6"/>
  <c r="AN1901" i="6"/>
  <c r="AQ1901" i="6" s="1"/>
  <c r="AO1901" i="6"/>
  <c r="AP1901" i="6" s="1"/>
  <c r="AM1902" i="6"/>
  <c r="AN1902" i="6"/>
  <c r="AQ1902" i="6" s="1"/>
  <c r="AO1902" i="6"/>
  <c r="AP1902" i="6" s="1"/>
  <c r="AM1903" i="6"/>
  <c r="AN1903" i="6"/>
  <c r="AQ1903" i="6" s="1"/>
  <c r="AO1903" i="6"/>
  <c r="AP1903" i="6" s="1"/>
  <c r="AM1904" i="6"/>
  <c r="AN1904" i="6"/>
  <c r="AQ1904" i="6" s="1"/>
  <c r="AO1904" i="6"/>
  <c r="AP1904" i="6" s="1"/>
  <c r="AM1905" i="6"/>
  <c r="AN1905" i="6"/>
  <c r="AQ1905" i="6" s="1"/>
  <c r="AO1905" i="6"/>
  <c r="AM1906" i="6"/>
  <c r="AN1906" i="6"/>
  <c r="AQ1906" i="6" s="1"/>
  <c r="AO1906" i="6"/>
  <c r="AP1906" i="6" s="1"/>
  <c r="AM1907" i="6"/>
  <c r="AN1907" i="6"/>
  <c r="AQ1907" i="6" s="1"/>
  <c r="AO1907" i="6"/>
  <c r="AP1907" i="6" s="1"/>
  <c r="AR1907" i="6" s="1"/>
  <c r="AM1908" i="6"/>
  <c r="AN1908" i="6"/>
  <c r="AQ1908" i="6" s="1"/>
  <c r="AO1908" i="6"/>
  <c r="AP1908" i="6" s="1"/>
  <c r="AR1908" i="6" s="1"/>
  <c r="AM1909" i="6"/>
  <c r="AN1909" i="6"/>
  <c r="AQ1909" i="6" s="1"/>
  <c r="AO1909" i="6"/>
  <c r="AP1909" i="6" s="1"/>
  <c r="AM1910" i="6"/>
  <c r="AN1910" i="6"/>
  <c r="AQ1910" i="6" s="1"/>
  <c r="AO1910" i="6"/>
  <c r="AP1910" i="6" s="1"/>
  <c r="AM1911" i="6"/>
  <c r="AN1911" i="6"/>
  <c r="AQ1911" i="6" s="1"/>
  <c r="AO1911" i="6"/>
  <c r="AP1911" i="6" s="1"/>
  <c r="AM1912" i="6"/>
  <c r="AN1912" i="6"/>
  <c r="AQ1912" i="6" s="1"/>
  <c r="AO1912" i="6"/>
  <c r="AP1912" i="6" s="1"/>
  <c r="AM1913" i="6"/>
  <c r="AN1913" i="6"/>
  <c r="AQ1913" i="6" s="1"/>
  <c r="AO1913" i="6"/>
  <c r="AM1914" i="6"/>
  <c r="AN1914" i="6"/>
  <c r="AQ1914" i="6" s="1"/>
  <c r="AO1914" i="6"/>
  <c r="AP1914" i="6" s="1"/>
  <c r="AR1914" i="6" s="1"/>
  <c r="AM1915" i="6"/>
  <c r="AN1915" i="6"/>
  <c r="AQ1915" i="6" s="1"/>
  <c r="AO1915" i="6"/>
  <c r="AP1915" i="6" s="1"/>
  <c r="AM1916" i="6"/>
  <c r="AN1916" i="6"/>
  <c r="AQ1916" i="6" s="1"/>
  <c r="AO1916" i="6"/>
  <c r="AM1917" i="6"/>
  <c r="AN1917" i="6"/>
  <c r="AQ1917" i="6" s="1"/>
  <c r="AO1917" i="6"/>
  <c r="AP1917" i="6" s="1"/>
  <c r="AM1918" i="6"/>
  <c r="AN1918" i="6"/>
  <c r="AQ1918" i="6" s="1"/>
  <c r="AO1918" i="6"/>
  <c r="AP1918" i="6" s="1"/>
  <c r="AM1919" i="6"/>
  <c r="AN1919" i="6"/>
  <c r="AQ1919" i="6" s="1"/>
  <c r="AO1919" i="6"/>
  <c r="AP1919" i="6" s="1"/>
  <c r="AM1920" i="6"/>
  <c r="AN1920" i="6"/>
  <c r="AQ1920" i="6" s="1"/>
  <c r="AO1920" i="6"/>
  <c r="AP1920" i="6" s="1"/>
  <c r="AR1920" i="6" s="1"/>
  <c r="AM1921" i="6"/>
  <c r="AN1921" i="6"/>
  <c r="AQ1921" i="6" s="1"/>
  <c r="AO1921" i="6"/>
  <c r="AM1922" i="6"/>
  <c r="AN1922" i="6"/>
  <c r="AQ1922" i="6" s="1"/>
  <c r="AO1922" i="6"/>
  <c r="AP1922" i="6" s="1"/>
  <c r="AM1923" i="6"/>
  <c r="AN1923" i="6"/>
  <c r="AQ1923" i="6" s="1"/>
  <c r="AO1923" i="6"/>
  <c r="AP1923" i="6" s="1"/>
  <c r="AM1924" i="6"/>
  <c r="AN1924" i="6"/>
  <c r="AQ1924" i="6" s="1"/>
  <c r="AO1924" i="6"/>
  <c r="AP1924" i="6" s="1"/>
  <c r="AR1924" i="6" s="1"/>
  <c r="AM1925" i="6"/>
  <c r="AN1925" i="6"/>
  <c r="AQ1925" i="6" s="1"/>
  <c r="AO1925" i="6"/>
  <c r="AP1925" i="6" s="1"/>
  <c r="AM1926" i="6"/>
  <c r="AN1926" i="6"/>
  <c r="AQ1926" i="6" s="1"/>
  <c r="AO1926" i="6"/>
  <c r="AP1926" i="6" s="1"/>
  <c r="AM1927" i="6"/>
  <c r="AN1927" i="6"/>
  <c r="AQ1927" i="6" s="1"/>
  <c r="AO1927" i="6"/>
  <c r="AP1927" i="6" s="1"/>
  <c r="AM1928" i="6"/>
  <c r="AN1928" i="6"/>
  <c r="AQ1928" i="6" s="1"/>
  <c r="AO1928" i="6"/>
  <c r="AP1928" i="6" s="1"/>
  <c r="AM1929" i="6"/>
  <c r="AN1929" i="6"/>
  <c r="AQ1929" i="6" s="1"/>
  <c r="AO1929" i="6"/>
  <c r="AM1930" i="6"/>
  <c r="AN1930" i="6"/>
  <c r="AQ1930" i="6" s="1"/>
  <c r="AO1930" i="6"/>
  <c r="AP1930" i="6" s="1"/>
  <c r="AM1931" i="6"/>
  <c r="AN1931" i="6"/>
  <c r="AQ1931" i="6" s="1"/>
  <c r="AO1931" i="6"/>
  <c r="AP1931" i="6" s="1"/>
  <c r="AM1932" i="6"/>
  <c r="AN1932" i="6"/>
  <c r="AQ1932" i="6" s="1"/>
  <c r="AO1932" i="6"/>
  <c r="AM1933" i="6"/>
  <c r="AN1933" i="6"/>
  <c r="AQ1933" i="6" s="1"/>
  <c r="AO1933" i="6"/>
  <c r="AP1933" i="6" s="1"/>
  <c r="AM1934" i="6"/>
  <c r="AN1934" i="6"/>
  <c r="AQ1934" i="6" s="1"/>
  <c r="AO1934" i="6"/>
  <c r="AP1934" i="6" s="1"/>
  <c r="AM1935" i="6"/>
  <c r="AN1935" i="6"/>
  <c r="AQ1935" i="6" s="1"/>
  <c r="AO1935" i="6"/>
  <c r="AP1935" i="6" s="1"/>
  <c r="AM1936" i="6"/>
  <c r="AN1936" i="6"/>
  <c r="AQ1936" i="6" s="1"/>
  <c r="AO1936" i="6"/>
  <c r="AP1936" i="6" s="1"/>
  <c r="AM1937" i="6"/>
  <c r="AN1937" i="6"/>
  <c r="AQ1937" i="6" s="1"/>
  <c r="AO1937" i="6"/>
  <c r="AP1937" i="6" s="1"/>
  <c r="AM1938" i="6"/>
  <c r="AN1938" i="6"/>
  <c r="AQ1938" i="6" s="1"/>
  <c r="AO1938" i="6"/>
  <c r="AP1938" i="6" s="1"/>
  <c r="AR1938" i="6" s="1"/>
  <c r="AM1939" i="6"/>
  <c r="AN1939" i="6"/>
  <c r="AQ1939" i="6" s="1"/>
  <c r="AO1939" i="6"/>
  <c r="AP1939" i="6" s="1"/>
  <c r="AM1940" i="6"/>
  <c r="AN1940" i="6"/>
  <c r="AQ1940" i="6" s="1"/>
  <c r="AO1940" i="6"/>
  <c r="AP1940" i="6" s="1"/>
  <c r="AR1940" i="6" s="1"/>
  <c r="AM1941" i="6"/>
  <c r="AN1941" i="6"/>
  <c r="AQ1941" i="6" s="1"/>
  <c r="AO1941" i="6"/>
  <c r="AP1941" i="6" s="1"/>
  <c r="AM1942" i="6"/>
  <c r="AN1942" i="6"/>
  <c r="AQ1942" i="6" s="1"/>
  <c r="AO1942" i="6"/>
  <c r="AP1942" i="6" s="1"/>
  <c r="AM1943" i="6"/>
  <c r="AN1943" i="6"/>
  <c r="AQ1943" i="6" s="1"/>
  <c r="AO1943" i="6"/>
  <c r="AM1944" i="6"/>
  <c r="AN1944" i="6"/>
  <c r="AQ1944" i="6" s="1"/>
  <c r="AO1944" i="6"/>
  <c r="AP1944" i="6" s="1"/>
  <c r="AR1944" i="6" s="1"/>
  <c r="AM1945" i="6"/>
  <c r="AN1945" i="6"/>
  <c r="AQ1945" i="6" s="1"/>
  <c r="AO1945" i="6"/>
  <c r="AP1945" i="6" s="1"/>
  <c r="AM1946" i="6"/>
  <c r="AN1946" i="6"/>
  <c r="AQ1946" i="6" s="1"/>
  <c r="AO1946" i="6"/>
  <c r="AM1947" i="6"/>
  <c r="AN1947" i="6"/>
  <c r="AQ1947" i="6" s="1"/>
  <c r="AO1947" i="6"/>
  <c r="AP1947" i="6" s="1"/>
  <c r="AR1947" i="6" s="1"/>
  <c r="AM1948" i="6"/>
  <c r="AN1948" i="6"/>
  <c r="AQ1948" i="6" s="1"/>
  <c r="AO1948" i="6"/>
  <c r="AP1948" i="6" s="1"/>
  <c r="AM1949" i="6"/>
  <c r="AN1949" i="6"/>
  <c r="AQ1949" i="6" s="1"/>
  <c r="AO1949" i="6"/>
  <c r="AP1949" i="6" s="1"/>
  <c r="AM1950" i="6"/>
  <c r="AN1950" i="6"/>
  <c r="AQ1950" i="6" s="1"/>
  <c r="AO1950" i="6"/>
  <c r="AP1950" i="6" s="1"/>
  <c r="AM1951" i="6"/>
  <c r="AN1951" i="6"/>
  <c r="AQ1951" i="6" s="1"/>
  <c r="AO1951" i="6"/>
  <c r="AM1952" i="6"/>
  <c r="AN1952" i="6"/>
  <c r="AQ1952" i="6" s="1"/>
  <c r="AO1952" i="6"/>
  <c r="AP1952" i="6" s="1"/>
  <c r="AR1952" i="6" s="1"/>
  <c r="AM1953" i="6"/>
  <c r="AN1953" i="6"/>
  <c r="AQ1953" i="6" s="1"/>
  <c r="AO1953" i="6"/>
  <c r="AP1953" i="6" s="1"/>
  <c r="AM1954" i="6"/>
  <c r="AN1954" i="6"/>
  <c r="AQ1954" i="6" s="1"/>
  <c r="AO1954" i="6"/>
  <c r="AM1955" i="6"/>
  <c r="AN1955" i="6"/>
  <c r="AQ1955" i="6" s="1"/>
  <c r="AO1955" i="6"/>
  <c r="AP1955" i="6" s="1"/>
  <c r="AM1956" i="6"/>
  <c r="AN1956" i="6"/>
  <c r="AQ1956" i="6" s="1"/>
  <c r="AO1956" i="6"/>
  <c r="AP1956" i="6" s="1"/>
  <c r="AM1957" i="6"/>
  <c r="AN1957" i="6"/>
  <c r="AQ1957" i="6" s="1"/>
  <c r="AO1957" i="6"/>
  <c r="AP1957" i="6" s="1"/>
  <c r="AM1958" i="6"/>
  <c r="AN1958" i="6"/>
  <c r="AQ1958" i="6" s="1"/>
  <c r="AO1958" i="6"/>
  <c r="AP1958" i="6" s="1"/>
  <c r="AM1959" i="6"/>
  <c r="AN1959" i="6"/>
  <c r="AQ1959" i="6" s="1"/>
  <c r="AO1959" i="6"/>
  <c r="AM1960" i="6"/>
  <c r="AN1960" i="6"/>
  <c r="AQ1960" i="6" s="1"/>
  <c r="AO1960" i="6"/>
  <c r="AP1960" i="6" s="1"/>
  <c r="AM1961" i="6"/>
  <c r="AN1961" i="6"/>
  <c r="AQ1961" i="6" s="1"/>
  <c r="AO1961" i="6"/>
  <c r="AP1961" i="6" s="1"/>
  <c r="AM1962" i="6"/>
  <c r="AN1962" i="6"/>
  <c r="AQ1962" i="6" s="1"/>
  <c r="AO1962" i="6"/>
  <c r="AM1963" i="6"/>
  <c r="AN1963" i="6"/>
  <c r="AQ1963" i="6" s="1"/>
  <c r="AO1963" i="6"/>
  <c r="AM1964" i="6"/>
  <c r="AN1964" i="6"/>
  <c r="AQ1964" i="6" s="1"/>
  <c r="AO1964" i="6"/>
  <c r="AM1965" i="6"/>
  <c r="AN1965" i="6"/>
  <c r="AQ1965" i="6" s="1"/>
  <c r="AO1965" i="6"/>
  <c r="AM1966" i="6"/>
  <c r="AN1966" i="6"/>
  <c r="AQ1966" i="6" s="1"/>
  <c r="AO1966" i="6"/>
  <c r="AP1966" i="6" s="1"/>
  <c r="AM1967" i="6"/>
  <c r="AN1967" i="6"/>
  <c r="AQ1967" i="6" s="1"/>
  <c r="AO1967" i="6"/>
  <c r="AM1968" i="6"/>
  <c r="AN1968" i="6"/>
  <c r="AQ1968" i="6" s="1"/>
  <c r="AO1968" i="6"/>
  <c r="AP1968" i="6" s="1"/>
  <c r="AM1969" i="6"/>
  <c r="AN1969" i="6"/>
  <c r="AQ1969" i="6" s="1"/>
  <c r="AO1969" i="6"/>
  <c r="AM1970" i="6"/>
  <c r="AN1970" i="6"/>
  <c r="AQ1970" i="6" s="1"/>
  <c r="AO1970" i="6"/>
  <c r="AP1970" i="6" s="1"/>
  <c r="AR1970" i="6" s="1"/>
  <c r="AM1971" i="6"/>
  <c r="AN1971" i="6"/>
  <c r="AQ1971" i="6" s="1"/>
  <c r="AO1971" i="6"/>
  <c r="AM1972" i="6"/>
  <c r="AN1972" i="6"/>
  <c r="AQ1972" i="6" s="1"/>
  <c r="AO1972" i="6"/>
  <c r="AM1973" i="6"/>
  <c r="AN1973" i="6"/>
  <c r="AQ1973" i="6" s="1"/>
  <c r="AO1973" i="6"/>
  <c r="AM1974" i="6"/>
  <c r="AN1974" i="6"/>
  <c r="AQ1974" i="6" s="1"/>
  <c r="AO1974" i="6"/>
  <c r="AP1974" i="6" s="1"/>
  <c r="AM1975" i="6"/>
  <c r="AN1975" i="6"/>
  <c r="AQ1975" i="6" s="1"/>
  <c r="AO1975" i="6"/>
  <c r="AM1976" i="6"/>
  <c r="AN1976" i="6"/>
  <c r="AQ1976" i="6" s="1"/>
  <c r="AO1976" i="6"/>
  <c r="AP1976" i="6" s="1"/>
  <c r="AM1977" i="6"/>
  <c r="AN1977" i="6"/>
  <c r="AQ1977" i="6" s="1"/>
  <c r="AO1977" i="6"/>
  <c r="AM1978" i="6"/>
  <c r="AN1978" i="6"/>
  <c r="AQ1978" i="6" s="1"/>
  <c r="AO1978" i="6"/>
  <c r="AP1978" i="6" s="1"/>
  <c r="AM1979" i="6"/>
  <c r="AN1979" i="6"/>
  <c r="AQ1979" i="6" s="1"/>
  <c r="AO1979" i="6"/>
  <c r="AM1980" i="6"/>
  <c r="AN1980" i="6"/>
  <c r="AQ1980" i="6" s="1"/>
  <c r="AO1980" i="6"/>
  <c r="AP1980" i="6" s="1"/>
  <c r="AR1980" i="6" s="1"/>
  <c r="AM1981" i="6"/>
  <c r="AN1981" i="6"/>
  <c r="AQ1981" i="6" s="1"/>
  <c r="AO1981" i="6"/>
  <c r="AM1982" i="6"/>
  <c r="AN1982" i="6"/>
  <c r="AQ1982" i="6" s="1"/>
  <c r="AO1982" i="6"/>
  <c r="AP1982" i="6" s="1"/>
  <c r="AM1983" i="6"/>
  <c r="AN1983" i="6"/>
  <c r="AQ1983" i="6" s="1"/>
  <c r="AO1983" i="6"/>
  <c r="AM1984" i="6"/>
  <c r="AN1984" i="6"/>
  <c r="AQ1984" i="6" s="1"/>
  <c r="AO1984" i="6"/>
  <c r="AP1984" i="6" s="1"/>
  <c r="AM1985" i="6"/>
  <c r="AN1985" i="6"/>
  <c r="AQ1985" i="6" s="1"/>
  <c r="AO1985" i="6"/>
  <c r="AM1986" i="6"/>
  <c r="AN1986" i="6"/>
  <c r="AQ1986" i="6" s="1"/>
  <c r="AO1986" i="6"/>
  <c r="AP1986" i="6" s="1"/>
  <c r="AR1986" i="6" s="1"/>
  <c r="AM1987" i="6"/>
  <c r="AN1987" i="6"/>
  <c r="AQ1987" i="6" s="1"/>
  <c r="AO1987" i="6"/>
  <c r="AM1988" i="6"/>
  <c r="AN1988" i="6"/>
  <c r="AQ1988" i="6" s="1"/>
  <c r="AO1988" i="6"/>
  <c r="AP1988" i="6" s="1"/>
  <c r="AR1988" i="6" s="1"/>
  <c r="AM1989" i="6"/>
  <c r="AN1989" i="6"/>
  <c r="AQ1989" i="6" s="1"/>
  <c r="AO1989" i="6"/>
  <c r="AM1990" i="6"/>
  <c r="AN1990" i="6"/>
  <c r="AQ1990" i="6" s="1"/>
  <c r="AO1990" i="6"/>
  <c r="AP1990" i="6" s="1"/>
  <c r="AR1990" i="6" s="1"/>
  <c r="AM1991" i="6"/>
  <c r="AN1991" i="6"/>
  <c r="AQ1991" i="6" s="1"/>
  <c r="AO1991" i="6"/>
  <c r="AM1992" i="6"/>
  <c r="AN1992" i="6"/>
  <c r="AQ1992" i="6" s="1"/>
  <c r="AO1992" i="6"/>
  <c r="AP1992" i="6" s="1"/>
  <c r="AM1993" i="6"/>
  <c r="AN1993" i="6"/>
  <c r="AQ1993" i="6" s="1"/>
  <c r="AO1993" i="6"/>
  <c r="AM1994" i="6"/>
  <c r="AN1994" i="6"/>
  <c r="AQ1994" i="6" s="1"/>
  <c r="AO1994" i="6"/>
  <c r="AP1994" i="6" s="1"/>
  <c r="AM1995" i="6"/>
  <c r="AN1995" i="6"/>
  <c r="AQ1995" i="6" s="1"/>
  <c r="AO1995" i="6"/>
  <c r="AM1996" i="6"/>
  <c r="AN1996" i="6"/>
  <c r="AQ1996" i="6" s="1"/>
  <c r="AO1996" i="6"/>
  <c r="AP1996" i="6" s="1"/>
  <c r="AM1997" i="6"/>
  <c r="AN1997" i="6"/>
  <c r="AQ1997" i="6" s="1"/>
  <c r="AO1997" i="6"/>
  <c r="AM1998" i="6"/>
  <c r="AN1998" i="6"/>
  <c r="AQ1998" i="6" s="1"/>
  <c r="AO1998" i="6"/>
  <c r="AP1998" i="6" s="1"/>
  <c r="AR1998" i="6" s="1"/>
  <c r="AM1999" i="6"/>
  <c r="AN1999" i="6"/>
  <c r="AQ1999" i="6" s="1"/>
  <c r="AO1999" i="6"/>
  <c r="AM2000" i="6"/>
  <c r="AN2000" i="6"/>
  <c r="AQ2000" i="6" s="1"/>
  <c r="AO2000" i="6"/>
  <c r="AP2000" i="6" s="1"/>
  <c r="AM2001" i="6"/>
  <c r="AN2001" i="6"/>
  <c r="AQ2001" i="6" s="1"/>
  <c r="AO2001" i="6"/>
  <c r="AM2002" i="6"/>
  <c r="AN2002" i="6"/>
  <c r="AQ2002" i="6" s="1"/>
  <c r="AO2002" i="6"/>
  <c r="AP2002" i="6" s="1"/>
  <c r="AM2003" i="6"/>
  <c r="AN2003" i="6"/>
  <c r="AQ2003" i="6" s="1"/>
  <c r="AO2003" i="6"/>
  <c r="AM2004" i="6"/>
  <c r="AN2004" i="6"/>
  <c r="AQ2004" i="6" s="1"/>
  <c r="AO2004" i="6"/>
  <c r="AP2004" i="6" s="1"/>
  <c r="AM2005" i="6"/>
  <c r="AN2005" i="6"/>
  <c r="AQ2005" i="6" s="1"/>
  <c r="AO2005" i="6"/>
  <c r="AM2006" i="6"/>
  <c r="AN2006" i="6"/>
  <c r="AQ2006" i="6" s="1"/>
  <c r="AO2006" i="6"/>
  <c r="AP2006" i="6" s="1"/>
  <c r="AM2007" i="6"/>
  <c r="AN2007" i="6"/>
  <c r="AQ2007" i="6" s="1"/>
  <c r="AO2007" i="6"/>
  <c r="AM2008" i="6"/>
  <c r="AN2008" i="6"/>
  <c r="AQ2008" i="6" s="1"/>
  <c r="AO2008" i="6"/>
  <c r="AP2008" i="6" s="1"/>
  <c r="AM2009" i="6"/>
  <c r="AN2009" i="6"/>
  <c r="AQ2009" i="6" s="1"/>
  <c r="AO2009" i="6"/>
  <c r="AM2010" i="6"/>
  <c r="AN2010" i="6"/>
  <c r="AQ2010" i="6" s="1"/>
  <c r="AO2010" i="6"/>
  <c r="AP2010" i="6" s="1"/>
  <c r="AM2011" i="6"/>
  <c r="AN2011" i="6"/>
  <c r="AQ2011" i="6" s="1"/>
  <c r="AO2011" i="6"/>
  <c r="AM2012" i="6"/>
  <c r="AN2012" i="6"/>
  <c r="AQ2012" i="6" s="1"/>
  <c r="AO2012" i="6"/>
  <c r="AP2012" i="6" s="1"/>
  <c r="AM2013" i="6"/>
  <c r="AN2013" i="6"/>
  <c r="AQ2013" i="6" s="1"/>
  <c r="AO2013" i="6"/>
  <c r="AM2014" i="6"/>
  <c r="AN2014" i="6"/>
  <c r="AQ2014" i="6" s="1"/>
  <c r="AO2014" i="6"/>
  <c r="AP2014" i="6" s="1"/>
  <c r="AR2014" i="6" s="1"/>
  <c r="AM2015" i="6"/>
  <c r="AN2015" i="6"/>
  <c r="AQ2015" i="6" s="1"/>
  <c r="AO2015" i="6"/>
  <c r="AM2016" i="6"/>
  <c r="AN2016" i="6"/>
  <c r="AQ2016" i="6" s="1"/>
  <c r="AO2016" i="6"/>
  <c r="AP2016" i="6" s="1"/>
  <c r="AR2016" i="6" s="1"/>
  <c r="AM2017" i="6"/>
  <c r="AN2017" i="6"/>
  <c r="AQ2017" i="6" s="1"/>
  <c r="AO2017" i="6"/>
  <c r="AM2018" i="6"/>
  <c r="AN2018" i="6"/>
  <c r="AQ2018" i="6" s="1"/>
  <c r="AO2018" i="6"/>
  <c r="AP2018" i="6" s="1"/>
  <c r="AM2019" i="6"/>
  <c r="AN2019" i="6"/>
  <c r="AQ2019" i="6" s="1"/>
  <c r="AO2019" i="6"/>
  <c r="AM2020" i="6"/>
  <c r="AN2020" i="6"/>
  <c r="AQ2020" i="6" s="1"/>
  <c r="AO2020" i="6"/>
  <c r="AP2020" i="6" s="1"/>
  <c r="AM2021" i="6"/>
  <c r="AN2021" i="6"/>
  <c r="AQ2021" i="6" s="1"/>
  <c r="AO2021" i="6"/>
  <c r="AM2022" i="6"/>
  <c r="AN2022" i="6"/>
  <c r="AQ2022" i="6" s="1"/>
  <c r="AO2022" i="6"/>
  <c r="AP2022" i="6" s="1"/>
  <c r="AM2023" i="6"/>
  <c r="AN2023" i="6"/>
  <c r="AQ2023" i="6" s="1"/>
  <c r="AO2023" i="6"/>
  <c r="AM2024" i="6"/>
  <c r="AN2024" i="6"/>
  <c r="AQ2024" i="6" s="1"/>
  <c r="AO2024" i="6"/>
  <c r="AP2024" i="6" s="1"/>
  <c r="AM2025" i="6"/>
  <c r="AN2025" i="6"/>
  <c r="AQ2025" i="6" s="1"/>
  <c r="AO2025" i="6"/>
  <c r="AM2026" i="6"/>
  <c r="AN2026" i="6"/>
  <c r="AQ2026" i="6" s="1"/>
  <c r="AO2026" i="6"/>
  <c r="AP2026" i="6" s="1"/>
  <c r="AM2027" i="6"/>
  <c r="AN2027" i="6"/>
  <c r="AQ2027" i="6" s="1"/>
  <c r="AO2027" i="6"/>
  <c r="AM2028" i="6"/>
  <c r="AN2028" i="6"/>
  <c r="AQ2028" i="6" s="1"/>
  <c r="AO2028" i="6"/>
  <c r="AP2028" i="6" s="1"/>
  <c r="AM2029" i="6"/>
  <c r="AN2029" i="6"/>
  <c r="AQ2029" i="6" s="1"/>
  <c r="AO2029" i="6"/>
  <c r="AM2030" i="6"/>
  <c r="AN2030" i="6"/>
  <c r="AQ2030" i="6" s="1"/>
  <c r="AO2030" i="6"/>
  <c r="AP2030" i="6" s="1"/>
  <c r="AM2031" i="6"/>
  <c r="AN2031" i="6"/>
  <c r="AQ2031" i="6" s="1"/>
  <c r="AO2031" i="6"/>
  <c r="AM2032" i="6"/>
  <c r="AN2032" i="6"/>
  <c r="AQ2032" i="6" s="1"/>
  <c r="AO2032" i="6"/>
  <c r="AP2032" i="6" s="1"/>
  <c r="AM2033" i="6"/>
  <c r="AN2033" i="6"/>
  <c r="AQ2033" i="6" s="1"/>
  <c r="AO2033" i="6"/>
  <c r="AM2034" i="6"/>
  <c r="AN2034" i="6"/>
  <c r="AQ2034" i="6" s="1"/>
  <c r="AO2034" i="6"/>
  <c r="AP2034" i="6" s="1"/>
  <c r="AM2035" i="6"/>
  <c r="AN2035" i="6"/>
  <c r="AQ2035" i="6" s="1"/>
  <c r="AO2035" i="6"/>
  <c r="AM2036" i="6"/>
  <c r="AN2036" i="6"/>
  <c r="AQ2036" i="6" s="1"/>
  <c r="AO2036" i="6"/>
  <c r="AP2036" i="6" s="1"/>
  <c r="AM2037" i="6"/>
  <c r="AN2037" i="6"/>
  <c r="AQ2037" i="6" s="1"/>
  <c r="AO2037" i="6"/>
  <c r="AM2038" i="6"/>
  <c r="AN2038" i="6"/>
  <c r="AQ2038" i="6" s="1"/>
  <c r="AO2038" i="6"/>
  <c r="AP2038" i="6" s="1"/>
  <c r="AM2039" i="6"/>
  <c r="AN2039" i="6"/>
  <c r="AQ2039" i="6" s="1"/>
  <c r="AO2039" i="6"/>
  <c r="AM2040" i="6"/>
  <c r="AN2040" i="6"/>
  <c r="AQ2040" i="6" s="1"/>
  <c r="AO2040" i="6"/>
  <c r="AP2040" i="6" s="1"/>
  <c r="AM2041" i="6"/>
  <c r="AN2041" i="6"/>
  <c r="AQ2041" i="6" s="1"/>
  <c r="AO2041" i="6"/>
  <c r="AM2042" i="6"/>
  <c r="AN2042" i="6"/>
  <c r="AQ2042" i="6" s="1"/>
  <c r="AO2042" i="6"/>
  <c r="AP2042" i="6" s="1"/>
  <c r="AR2042" i="6" s="1"/>
  <c r="AM2043" i="6"/>
  <c r="AN2043" i="6"/>
  <c r="AQ2043" i="6" s="1"/>
  <c r="AO2043" i="6"/>
  <c r="AM2044" i="6"/>
  <c r="AN2044" i="6"/>
  <c r="AQ2044" i="6" s="1"/>
  <c r="AO2044" i="6"/>
  <c r="AP2044" i="6" s="1"/>
  <c r="AM2045" i="6"/>
  <c r="AN2045" i="6"/>
  <c r="AQ2045" i="6" s="1"/>
  <c r="AO2045" i="6"/>
  <c r="AM2046" i="6"/>
  <c r="AN2046" i="6"/>
  <c r="AQ2046" i="6" s="1"/>
  <c r="AO2046" i="6"/>
  <c r="AP2046" i="6" s="1"/>
  <c r="AM2047" i="6"/>
  <c r="AN2047" i="6"/>
  <c r="AQ2047" i="6" s="1"/>
  <c r="AO2047" i="6"/>
  <c r="AM2048" i="6"/>
  <c r="AN2048" i="6"/>
  <c r="AQ2048" i="6" s="1"/>
  <c r="AO2048" i="6"/>
  <c r="AP2048" i="6" s="1"/>
  <c r="AM2049" i="6"/>
  <c r="AN2049" i="6"/>
  <c r="AQ2049" i="6" s="1"/>
  <c r="AO2049" i="6"/>
  <c r="AM2050" i="6"/>
  <c r="AN2050" i="6"/>
  <c r="AQ2050" i="6" s="1"/>
  <c r="AO2050" i="6"/>
  <c r="AP2050" i="6" s="1"/>
  <c r="AM2051" i="6"/>
  <c r="AN2051" i="6"/>
  <c r="AQ2051" i="6" s="1"/>
  <c r="AO2051" i="6"/>
  <c r="AM2052" i="6"/>
  <c r="AN2052" i="6"/>
  <c r="AQ2052" i="6" s="1"/>
  <c r="AO2052" i="6"/>
  <c r="AP2052" i="6" s="1"/>
  <c r="AM2053" i="6"/>
  <c r="AN2053" i="6"/>
  <c r="AQ2053" i="6" s="1"/>
  <c r="AO2053" i="6"/>
  <c r="AM2054" i="6"/>
  <c r="AN2054" i="6"/>
  <c r="AQ2054" i="6" s="1"/>
  <c r="AO2054" i="6"/>
  <c r="AP2054" i="6" s="1"/>
  <c r="AM2055" i="6"/>
  <c r="AN2055" i="6"/>
  <c r="AQ2055" i="6" s="1"/>
  <c r="AO2055" i="6"/>
  <c r="AM2056" i="6"/>
  <c r="AN2056" i="6"/>
  <c r="AQ2056" i="6" s="1"/>
  <c r="AO2056" i="6"/>
  <c r="AP2056" i="6" s="1"/>
  <c r="AM2057" i="6"/>
  <c r="AN2057" i="6"/>
  <c r="AQ2057" i="6" s="1"/>
  <c r="AO2057" i="6"/>
  <c r="AM2058" i="6"/>
  <c r="AN2058" i="6"/>
  <c r="AQ2058" i="6" s="1"/>
  <c r="AO2058" i="6"/>
  <c r="AP2058" i="6" s="1"/>
  <c r="AM2059" i="6"/>
  <c r="AN2059" i="6"/>
  <c r="AQ2059" i="6" s="1"/>
  <c r="AO2059" i="6"/>
  <c r="AM2060" i="6"/>
  <c r="AN2060" i="6"/>
  <c r="AQ2060" i="6" s="1"/>
  <c r="AO2060" i="6"/>
  <c r="AP2060" i="6" s="1"/>
  <c r="AM2061" i="6"/>
  <c r="AN2061" i="6"/>
  <c r="AQ2061" i="6" s="1"/>
  <c r="AO2061" i="6"/>
  <c r="AM2062" i="6"/>
  <c r="AN2062" i="6"/>
  <c r="AQ2062" i="6" s="1"/>
  <c r="AO2062" i="6"/>
  <c r="AP2062" i="6" s="1"/>
  <c r="AR2062" i="6" s="1"/>
  <c r="AM2063" i="6"/>
  <c r="AN2063" i="6"/>
  <c r="AQ2063" i="6" s="1"/>
  <c r="AO2063" i="6"/>
  <c r="AM2064" i="6"/>
  <c r="AN2064" i="6"/>
  <c r="AQ2064" i="6" s="1"/>
  <c r="AO2064" i="6"/>
  <c r="AP2064" i="6" s="1"/>
  <c r="AM2065" i="6"/>
  <c r="AN2065" i="6"/>
  <c r="AQ2065" i="6" s="1"/>
  <c r="AO2065" i="6"/>
  <c r="AM2066" i="6"/>
  <c r="AN2066" i="6"/>
  <c r="AQ2066" i="6" s="1"/>
  <c r="AO2066" i="6"/>
  <c r="AP2066" i="6" s="1"/>
  <c r="AM2067" i="6"/>
  <c r="AN2067" i="6"/>
  <c r="AQ2067" i="6" s="1"/>
  <c r="AO2067" i="6"/>
  <c r="AM2068" i="6"/>
  <c r="AN2068" i="6"/>
  <c r="AQ2068" i="6" s="1"/>
  <c r="AO2068" i="6"/>
  <c r="AP2068" i="6" s="1"/>
  <c r="AM2069" i="6"/>
  <c r="AN2069" i="6"/>
  <c r="AQ2069" i="6" s="1"/>
  <c r="AO2069" i="6"/>
  <c r="AM2070" i="6"/>
  <c r="AN2070" i="6"/>
  <c r="AQ2070" i="6" s="1"/>
  <c r="AO2070" i="6"/>
  <c r="AP2070" i="6" s="1"/>
  <c r="AM2071" i="6"/>
  <c r="AN2071" i="6"/>
  <c r="AQ2071" i="6" s="1"/>
  <c r="AO2071" i="6"/>
  <c r="AM2072" i="6"/>
  <c r="AN2072" i="6"/>
  <c r="AQ2072" i="6" s="1"/>
  <c r="AO2072" i="6"/>
  <c r="AP2072" i="6" s="1"/>
  <c r="AR2072" i="6" s="1"/>
  <c r="AM2073" i="6"/>
  <c r="AN2073" i="6"/>
  <c r="AQ2073" i="6" s="1"/>
  <c r="AO2073" i="6"/>
  <c r="AM2074" i="6"/>
  <c r="AN2074" i="6"/>
  <c r="AQ2074" i="6" s="1"/>
  <c r="AO2074" i="6"/>
  <c r="AP2074" i="6" s="1"/>
  <c r="AM2075" i="6"/>
  <c r="AN2075" i="6"/>
  <c r="AQ2075" i="6" s="1"/>
  <c r="AO2075" i="6"/>
  <c r="AM2076" i="6"/>
  <c r="AN2076" i="6"/>
  <c r="AQ2076" i="6" s="1"/>
  <c r="AO2076" i="6"/>
  <c r="AP2076" i="6" s="1"/>
  <c r="AR2076" i="6" s="1"/>
  <c r="AM2077" i="6"/>
  <c r="AN2077" i="6"/>
  <c r="AQ2077" i="6" s="1"/>
  <c r="AO2077" i="6"/>
  <c r="AM2078" i="6"/>
  <c r="AN2078" i="6"/>
  <c r="AQ2078" i="6" s="1"/>
  <c r="AO2078" i="6"/>
  <c r="AP2078" i="6" s="1"/>
  <c r="AM2079" i="6"/>
  <c r="AN2079" i="6"/>
  <c r="AQ2079" i="6" s="1"/>
  <c r="AO2079" i="6"/>
  <c r="AM2080" i="6"/>
  <c r="AN2080" i="6"/>
  <c r="AQ2080" i="6" s="1"/>
  <c r="AO2080" i="6"/>
  <c r="AP2080" i="6" s="1"/>
  <c r="AM2081" i="6"/>
  <c r="AN2081" i="6"/>
  <c r="AQ2081" i="6" s="1"/>
  <c r="AO2081" i="6"/>
  <c r="AM2082" i="6"/>
  <c r="AN2082" i="6"/>
  <c r="AQ2082" i="6" s="1"/>
  <c r="AO2082" i="6"/>
  <c r="AP2082" i="6" s="1"/>
  <c r="AR2082" i="6" s="1"/>
  <c r="AM2083" i="6"/>
  <c r="AN2083" i="6"/>
  <c r="AQ2083" i="6" s="1"/>
  <c r="AO2083" i="6"/>
  <c r="AM2084" i="6"/>
  <c r="AN2084" i="6"/>
  <c r="AQ2084" i="6" s="1"/>
  <c r="AO2084" i="6"/>
  <c r="AP2084" i="6" s="1"/>
  <c r="AM2085" i="6"/>
  <c r="AN2085" i="6"/>
  <c r="AQ2085" i="6" s="1"/>
  <c r="AO2085" i="6"/>
  <c r="AM2086" i="6"/>
  <c r="AN2086" i="6"/>
  <c r="AQ2086" i="6" s="1"/>
  <c r="AO2086" i="6"/>
  <c r="AP2086" i="6" s="1"/>
  <c r="AM2087" i="6"/>
  <c r="AN2087" i="6"/>
  <c r="AQ2087" i="6" s="1"/>
  <c r="AO2087" i="6"/>
  <c r="AM2088" i="6"/>
  <c r="AN2088" i="6"/>
  <c r="AQ2088" i="6" s="1"/>
  <c r="AO2088" i="6"/>
  <c r="AP2088" i="6" s="1"/>
  <c r="AM2089" i="6"/>
  <c r="AN2089" i="6"/>
  <c r="AQ2089" i="6" s="1"/>
  <c r="AO2089" i="6"/>
  <c r="AM2090" i="6"/>
  <c r="AN2090" i="6"/>
  <c r="AQ2090" i="6" s="1"/>
  <c r="AO2090" i="6"/>
  <c r="AP2090" i="6" s="1"/>
  <c r="AM2091" i="6"/>
  <c r="AN2091" i="6"/>
  <c r="AQ2091" i="6" s="1"/>
  <c r="AO2091" i="6"/>
  <c r="AM2092" i="6"/>
  <c r="AN2092" i="6"/>
  <c r="AQ2092" i="6" s="1"/>
  <c r="AO2092" i="6"/>
  <c r="AP2092" i="6" s="1"/>
  <c r="AR2092" i="6" s="1"/>
  <c r="AM2093" i="6"/>
  <c r="AN2093" i="6"/>
  <c r="AQ2093" i="6" s="1"/>
  <c r="AO2093" i="6"/>
  <c r="AM2094" i="6"/>
  <c r="AN2094" i="6"/>
  <c r="AQ2094" i="6" s="1"/>
  <c r="AO2094" i="6"/>
  <c r="AP2094" i="6" s="1"/>
  <c r="AR2094" i="6" s="1"/>
  <c r="AM2095" i="6"/>
  <c r="AN2095" i="6"/>
  <c r="AQ2095" i="6" s="1"/>
  <c r="AO2095" i="6"/>
  <c r="AM2096" i="6"/>
  <c r="AN2096" i="6"/>
  <c r="AQ2096" i="6" s="1"/>
  <c r="AO2096" i="6"/>
  <c r="AP2096" i="6" s="1"/>
  <c r="AM2097" i="6"/>
  <c r="AN2097" i="6"/>
  <c r="AQ2097" i="6" s="1"/>
  <c r="AO2097" i="6"/>
  <c r="AM2098" i="6"/>
  <c r="AN2098" i="6"/>
  <c r="AQ2098" i="6" s="1"/>
  <c r="AO2098" i="6"/>
  <c r="AP2098" i="6" s="1"/>
  <c r="AM2099" i="6"/>
  <c r="AN2099" i="6"/>
  <c r="AQ2099" i="6" s="1"/>
  <c r="AO2099" i="6"/>
  <c r="AM2100" i="6"/>
  <c r="AN2100" i="6"/>
  <c r="AQ2100" i="6" s="1"/>
  <c r="AO2100" i="6"/>
  <c r="AP2100" i="6" s="1"/>
  <c r="AM2101" i="6"/>
  <c r="AN2101" i="6"/>
  <c r="AQ2101" i="6" s="1"/>
  <c r="AO2101" i="6"/>
  <c r="AM2102" i="6"/>
  <c r="AN2102" i="6"/>
  <c r="AQ2102" i="6" s="1"/>
  <c r="AO2102" i="6"/>
  <c r="AP2102" i="6" s="1"/>
  <c r="AR2102" i="6" s="1"/>
  <c r="AM2103" i="6"/>
  <c r="AN2103" i="6"/>
  <c r="AQ2103" i="6" s="1"/>
  <c r="AO2103" i="6"/>
  <c r="AM2104" i="6"/>
  <c r="AN2104" i="6"/>
  <c r="AQ2104" i="6" s="1"/>
  <c r="AO2104" i="6"/>
  <c r="AP2104" i="6" s="1"/>
  <c r="AM2105" i="6"/>
  <c r="AN2105" i="6"/>
  <c r="AQ2105" i="6" s="1"/>
  <c r="AO2105" i="6"/>
  <c r="AM2106" i="6"/>
  <c r="AN2106" i="6"/>
  <c r="AQ2106" i="6" s="1"/>
  <c r="AO2106" i="6"/>
  <c r="AP2106" i="6" s="1"/>
  <c r="AR2106" i="6" s="1"/>
  <c r="AM2107" i="6"/>
  <c r="AN2107" i="6"/>
  <c r="AQ2107" i="6" s="1"/>
  <c r="AO2107" i="6"/>
  <c r="AM2108" i="6"/>
  <c r="AN2108" i="6"/>
  <c r="AQ2108" i="6" s="1"/>
  <c r="AO2108" i="6"/>
  <c r="AP2108" i="6" s="1"/>
  <c r="AM2109" i="6"/>
  <c r="AN2109" i="6"/>
  <c r="AQ2109" i="6" s="1"/>
  <c r="AO2109" i="6"/>
  <c r="AM2110" i="6"/>
  <c r="AN2110" i="6"/>
  <c r="AQ2110" i="6" s="1"/>
  <c r="AO2110" i="6"/>
  <c r="AP2110" i="6" s="1"/>
  <c r="AM2111" i="6"/>
  <c r="AN2111" i="6"/>
  <c r="AQ2111" i="6" s="1"/>
  <c r="AO2111" i="6"/>
  <c r="AM2112" i="6"/>
  <c r="AN2112" i="6"/>
  <c r="AQ2112" i="6" s="1"/>
  <c r="AO2112" i="6"/>
  <c r="AP2112" i="6" s="1"/>
  <c r="AM2113" i="6"/>
  <c r="AN2113" i="6"/>
  <c r="AQ2113" i="6" s="1"/>
  <c r="AO2113" i="6"/>
  <c r="AM2114" i="6"/>
  <c r="AN2114" i="6"/>
  <c r="AQ2114" i="6" s="1"/>
  <c r="AO2114" i="6"/>
  <c r="AP2114" i="6" s="1"/>
  <c r="AM2115" i="6"/>
  <c r="AN2115" i="6"/>
  <c r="AQ2115" i="6" s="1"/>
  <c r="AO2115" i="6"/>
  <c r="AM2116" i="6"/>
  <c r="AN2116" i="6"/>
  <c r="AQ2116" i="6" s="1"/>
  <c r="AO2116" i="6"/>
  <c r="AP2116" i="6" s="1"/>
  <c r="AM2117" i="6"/>
  <c r="AN2117" i="6"/>
  <c r="AQ2117" i="6" s="1"/>
  <c r="AO2117" i="6"/>
  <c r="AM2118" i="6"/>
  <c r="AN2118" i="6"/>
  <c r="AQ2118" i="6" s="1"/>
  <c r="AO2118" i="6"/>
  <c r="AP2118" i="6" s="1"/>
  <c r="AM2119" i="6"/>
  <c r="AN2119" i="6"/>
  <c r="AQ2119" i="6" s="1"/>
  <c r="AO2119" i="6"/>
  <c r="AM2120" i="6"/>
  <c r="AN2120" i="6"/>
  <c r="AQ2120" i="6" s="1"/>
  <c r="AO2120" i="6"/>
  <c r="AP2120" i="6" s="1"/>
  <c r="AM2121" i="6"/>
  <c r="AN2121" i="6"/>
  <c r="AQ2121" i="6" s="1"/>
  <c r="AO2121" i="6"/>
  <c r="AM2122" i="6"/>
  <c r="AN2122" i="6"/>
  <c r="AQ2122" i="6" s="1"/>
  <c r="AO2122" i="6"/>
  <c r="AP2122" i="6" s="1"/>
  <c r="AR2122" i="6" s="1"/>
  <c r="AM2123" i="6"/>
  <c r="AN2123" i="6"/>
  <c r="AQ2123" i="6" s="1"/>
  <c r="AO2123" i="6"/>
  <c r="AM2124" i="6"/>
  <c r="AN2124" i="6"/>
  <c r="AQ2124" i="6" s="1"/>
  <c r="AO2124" i="6"/>
  <c r="AP2124" i="6" s="1"/>
  <c r="AR2124" i="6" s="1"/>
  <c r="AM2125" i="6"/>
  <c r="AN2125" i="6"/>
  <c r="AQ2125" i="6" s="1"/>
  <c r="AO2125" i="6"/>
  <c r="AM2126" i="6"/>
  <c r="AN2126" i="6"/>
  <c r="AQ2126" i="6" s="1"/>
  <c r="AO2126" i="6"/>
  <c r="AP2126" i="6" s="1"/>
  <c r="AM2127" i="6"/>
  <c r="AN2127" i="6"/>
  <c r="AQ2127" i="6" s="1"/>
  <c r="AO2127" i="6"/>
  <c r="AM2128" i="6"/>
  <c r="AN2128" i="6"/>
  <c r="AQ2128" i="6" s="1"/>
  <c r="AO2128" i="6"/>
  <c r="AP2128" i="6" s="1"/>
  <c r="AM2129" i="6"/>
  <c r="AN2129" i="6"/>
  <c r="AQ2129" i="6" s="1"/>
  <c r="AO2129" i="6"/>
  <c r="AM2130" i="6"/>
  <c r="AN2130" i="6"/>
  <c r="AQ2130" i="6" s="1"/>
  <c r="AO2130" i="6"/>
  <c r="AP2130" i="6" s="1"/>
  <c r="AM2131" i="6"/>
  <c r="AN2131" i="6"/>
  <c r="AQ2131" i="6" s="1"/>
  <c r="AO2131" i="6"/>
  <c r="AM2132" i="6"/>
  <c r="AN2132" i="6"/>
  <c r="AQ2132" i="6" s="1"/>
  <c r="AO2132" i="6"/>
  <c r="AP2132" i="6" s="1"/>
  <c r="AM2133" i="6"/>
  <c r="AN2133" i="6"/>
  <c r="AQ2133" i="6" s="1"/>
  <c r="AO2133" i="6"/>
  <c r="AM2134" i="6"/>
  <c r="AN2134" i="6"/>
  <c r="AQ2134" i="6" s="1"/>
  <c r="AO2134" i="6"/>
  <c r="AP2134" i="6" s="1"/>
  <c r="AM2135" i="6"/>
  <c r="AN2135" i="6"/>
  <c r="AQ2135" i="6" s="1"/>
  <c r="AO2135" i="6"/>
  <c r="AM2136" i="6"/>
  <c r="AN2136" i="6"/>
  <c r="AQ2136" i="6" s="1"/>
  <c r="AO2136" i="6"/>
  <c r="AP2136" i="6" s="1"/>
  <c r="AM2137" i="6"/>
  <c r="AN2137" i="6"/>
  <c r="AQ2137" i="6" s="1"/>
  <c r="AO2137" i="6"/>
  <c r="AM2138" i="6"/>
  <c r="AN2138" i="6"/>
  <c r="AQ2138" i="6" s="1"/>
  <c r="AO2138" i="6"/>
  <c r="AP2138" i="6" s="1"/>
  <c r="AM2139" i="6"/>
  <c r="AN2139" i="6"/>
  <c r="AQ2139" i="6" s="1"/>
  <c r="AO2139" i="6"/>
  <c r="AM2140" i="6"/>
  <c r="AN2140" i="6"/>
  <c r="AQ2140" i="6" s="1"/>
  <c r="AO2140" i="6"/>
  <c r="AP2140" i="6" s="1"/>
  <c r="AM2141" i="6"/>
  <c r="AN2141" i="6"/>
  <c r="AQ2141" i="6" s="1"/>
  <c r="AO2141" i="6"/>
  <c r="AM2142" i="6"/>
  <c r="AN2142" i="6"/>
  <c r="AQ2142" i="6" s="1"/>
  <c r="AO2142" i="6"/>
  <c r="AP2142" i="6" s="1"/>
  <c r="AM2143" i="6"/>
  <c r="AN2143" i="6"/>
  <c r="AQ2143" i="6" s="1"/>
  <c r="AO2143" i="6"/>
  <c r="AM2144" i="6"/>
  <c r="AN2144" i="6"/>
  <c r="AQ2144" i="6" s="1"/>
  <c r="AO2144" i="6"/>
  <c r="AP2144" i="6" s="1"/>
  <c r="AM2145" i="6"/>
  <c r="AN2145" i="6"/>
  <c r="AQ2145" i="6" s="1"/>
  <c r="AO2145" i="6"/>
  <c r="AM2146" i="6"/>
  <c r="AN2146" i="6"/>
  <c r="AQ2146" i="6" s="1"/>
  <c r="AO2146" i="6"/>
  <c r="AP2146" i="6" s="1"/>
  <c r="AM2147" i="6"/>
  <c r="AN2147" i="6"/>
  <c r="AQ2147" i="6" s="1"/>
  <c r="AO2147" i="6"/>
  <c r="AM2148" i="6"/>
  <c r="AN2148" i="6"/>
  <c r="AQ2148" i="6" s="1"/>
  <c r="AO2148" i="6"/>
  <c r="AP2148" i="6" s="1"/>
  <c r="AM2149" i="6"/>
  <c r="AN2149" i="6"/>
  <c r="AQ2149" i="6" s="1"/>
  <c r="AO2149" i="6"/>
  <c r="AM2150" i="6"/>
  <c r="AN2150" i="6"/>
  <c r="AQ2150" i="6" s="1"/>
  <c r="AO2150" i="6"/>
  <c r="AP2150" i="6" s="1"/>
  <c r="AR2150" i="6" s="1"/>
  <c r="AM2151" i="6"/>
  <c r="AN2151" i="6"/>
  <c r="AQ2151" i="6" s="1"/>
  <c r="AO2151" i="6"/>
  <c r="AM2152" i="6"/>
  <c r="AN2152" i="6"/>
  <c r="AQ2152" i="6" s="1"/>
  <c r="AO2152" i="6"/>
  <c r="AP2152" i="6" s="1"/>
  <c r="AM2153" i="6"/>
  <c r="AN2153" i="6"/>
  <c r="AQ2153" i="6" s="1"/>
  <c r="AO2153" i="6"/>
  <c r="AM2154" i="6"/>
  <c r="AN2154" i="6"/>
  <c r="AQ2154" i="6" s="1"/>
  <c r="AO2154" i="6"/>
  <c r="AP2154" i="6" s="1"/>
  <c r="AM2155" i="6"/>
  <c r="AN2155" i="6"/>
  <c r="AQ2155" i="6" s="1"/>
  <c r="AO2155" i="6"/>
  <c r="AM2156" i="6"/>
  <c r="AN2156" i="6"/>
  <c r="AQ2156" i="6" s="1"/>
  <c r="AO2156" i="6"/>
  <c r="AP2156" i="6" s="1"/>
  <c r="AM2157" i="6"/>
  <c r="AN2157" i="6"/>
  <c r="AQ2157" i="6" s="1"/>
  <c r="AO2157" i="6"/>
  <c r="AM2158" i="6"/>
  <c r="AN2158" i="6"/>
  <c r="AQ2158" i="6" s="1"/>
  <c r="AO2158" i="6"/>
  <c r="AP2158" i="6" s="1"/>
  <c r="AM2159" i="6"/>
  <c r="AN2159" i="6"/>
  <c r="AQ2159" i="6" s="1"/>
  <c r="AO2159" i="6"/>
  <c r="AM2160" i="6"/>
  <c r="AN2160" i="6"/>
  <c r="AQ2160" i="6" s="1"/>
  <c r="AO2160" i="6"/>
  <c r="AP2160" i="6" s="1"/>
  <c r="AM2161" i="6"/>
  <c r="AN2161" i="6"/>
  <c r="AQ2161" i="6" s="1"/>
  <c r="AO2161" i="6"/>
  <c r="AM2162" i="6"/>
  <c r="AN2162" i="6"/>
  <c r="AQ2162" i="6" s="1"/>
  <c r="AO2162" i="6"/>
  <c r="AP2162" i="6" s="1"/>
  <c r="AM2163" i="6"/>
  <c r="AN2163" i="6"/>
  <c r="AQ2163" i="6" s="1"/>
  <c r="AO2163" i="6"/>
  <c r="AM2164" i="6"/>
  <c r="AN2164" i="6"/>
  <c r="AQ2164" i="6" s="1"/>
  <c r="AO2164" i="6"/>
  <c r="AP2164" i="6" s="1"/>
  <c r="AM2165" i="6"/>
  <c r="AN2165" i="6"/>
  <c r="AQ2165" i="6" s="1"/>
  <c r="AO2165" i="6"/>
  <c r="AM2166" i="6"/>
  <c r="AN2166" i="6"/>
  <c r="AQ2166" i="6" s="1"/>
  <c r="AO2166" i="6"/>
  <c r="AP2166" i="6" s="1"/>
  <c r="AM2167" i="6"/>
  <c r="AN2167" i="6"/>
  <c r="AQ2167" i="6" s="1"/>
  <c r="AO2167" i="6"/>
  <c r="AM2168" i="6"/>
  <c r="AN2168" i="6"/>
  <c r="AQ2168" i="6" s="1"/>
  <c r="AO2168" i="6"/>
  <c r="AP2168" i="6" s="1"/>
  <c r="AM2169" i="6"/>
  <c r="AN2169" i="6"/>
  <c r="AQ2169" i="6" s="1"/>
  <c r="AO2169" i="6"/>
  <c r="AM2170" i="6"/>
  <c r="AN2170" i="6"/>
  <c r="AQ2170" i="6" s="1"/>
  <c r="AO2170" i="6"/>
  <c r="AP2170" i="6" s="1"/>
  <c r="AR2170" i="6" s="1"/>
  <c r="AM2171" i="6"/>
  <c r="AN2171" i="6"/>
  <c r="AQ2171" i="6" s="1"/>
  <c r="AO2171" i="6"/>
  <c r="AM2172" i="6"/>
  <c r="AN2172" i="6"/>
  <c r="AQ2172" i="6" s="1"/>
  <c r="AO2172" i="6"/>
  <c r="AP2172" i="6" s="1"/>
  <c r="AM2173" i="6"/>
  <c r="AN2173" i="6"/>
  <c r="AQ2173" i="6" s="1"/>
  <c r="AO2173" i="6"/>
  <c r="AM2174" i="6"/>
  <c r="AN2174" i="6"/>
  <c r="AQ2174" i="6" s="1"/>
  <c r="AO2174" i="6"/>
  <c r="AP2174" i="6" s="1"/>
  <c r="AM2175" i="6"/>
  <c r="AN2175" i="6"/>
  <c r="AQ2175" i="6" s="1"/>
  <c r="AO2175" i="6"/>
  <c r="AM2176" i="6"/>
  <c r="AN2176" i="6"/>
  <c r="AQ2176" i="6" s="1"/>
  <c r="AO2176" i="6"/>
  <c r="AP2176" i="6" s="1"/>
  <c r="AM2177" i="6"/>
  <c r="AN2177" i="6"/>
  <c r="AQ2177" i="6" s="1"/>
  <c r="AO2177" i="6"/>
  <c r="AM2178" i="6"/>
  <c r="AN2178" i="6"/>
  <c r="AQ2178" i="6" s="1"/>
  <c r="AO2178" i="6"/>
  <c r="AP2178" i="6" s="1"/>
  <c r="AM2179" i="6"/>
  <c r="AN2179" i="6"/>
  <c r="AQ2179" i="6" s="1"/>
  <c r="AO2179" i="6"/>
  <c r="AM2180" i="6"/>
  <c r="AN2180" i="6"/>
  <c r="AQ2180" i="6" s="1"/>
  <c r="AO2180" i="6"/>
  <c r="AP2180" i="6" s="1"/>
  <c r="AR2180" i="6" s="1"/>
  <c r="AM2181" i="6"/>
  <c r="AN2181" i="6"/>
  <c r="AQ2181" i="6" s="1"/>
  <c r="AO2181" i="6"/>
  <c r="AM2182" i="6"/>
  <c r="AN2182" i="6"/>
  <c r="AQ2182" i="6" s="1"/>
  <c r="AO2182" i="6"/>
  <c r="AP2182" i="6" s="1"/>
  <c r="AM2183" i="6"/>
  <c r="AN2183" i="6"/>
  <c r="AQ2183" i="6" s="1"/>
  <c r="AO2183" i="6"/>
  <c r="AM2184" i="6"/>
  <c r="AN2184" i="6"/>
  <c r="AQ2184" i="6" s="1"/>
  <c r="AO2184" i="6"/>
  <c r="AP2184" i="6" s="1"/>
  <c r="AR2184" i="6" s="1"/>
  <c r="AM2185" i="6"/>
  <c r="AN2185" i="6"/>
  <c r="AQ2185" i="6" s="1"/>
  <c r="AO2185" i="6"/>
  <c r="AM2186" i="6"/>
  <c r="AN2186" i="6"/>
  <c r="AQ2186" i="6" s="1"/>
  <c r="AO2186" i="6"/>
  <c r="AP2186" i="6" s="1"/>
  <c r="AM2187" i="6"/>
  <c r="AN2187" i="6"/>
  <c r="AQ2187" i="6" s="1"/>
  <c r="AO2187" i="6"/>
  <c r="AM2188" i="6"/>
  <c r="AN2188" i="6"/>
  <c r="AQ2188" i="6" s="1"/>
  <c r="AO2188" i="6"/>
  <c r="AP2188" i="6" s="1"/>
  <c r="AM2189" i="6"/>
  <c r="AN2189" i="6"/>
  <c r="AQ2189" i="6" s="1"/>
  <c r="AO2189" i="6"/>
  <c r="AM2190" i="6"/>
  <c r="AN2190" i="6"/>
  <c r="AQ2190" i="6" s="1"/>
  <c r="AO2190" i="6"/>
  <c r="AM2191" i="6"/>
  <c r="AN2191" i="6"/>
  <c r="AQ2191" i="6" s="1"/>
  <c r="AO2191" i="6"/>
  <c r="AM2192" i="6"/>
  <c r="AN2192" i="6"/>
  <c r="AQ2192" i="6" s="1"/>
  <c r="AO2192" i="6"/>
  <c r="AP2192" i="6" s="1"/>
  <c r="AM2193" i="6"/>
  <c r="AN2193" i="6"/>
  <c r="AQ2193" i="6" s="1"/>
  <c r="AO2193" i="6"/>
  <c r="AM2194" i="6"/>
  <c r="AN2194" i="6"/>
  <c r="AQ2194" i="6" s="1"/>
  <c r="AO2194" i="6"/>
  <c r="AP2194" i="6" s="1"/>
  <c r="AM2195" i="6"/>
  <c r="AN2195" i="6"/>
  <c r="AQ2195" i="6" s="1"/>
  <c r="AO2195" i="6"/>
  <c r="AM2196" i="6"/>
  <c r="AN2196" i="6"/>
  <c r="AQ2196" i="6" s="1"/>
  <c r="AO2196" i="6"/>
  <c r="AP2196" i="6" s="1"/>
  <c r="AM2197" i="6"/>
  <c r="AN2197" i="6"/>
  <c r="AQ2197" i="6" s="1"/>
  <c r="AO2197" i="6"/>
  <c r="AM2198" i="6"/>
  <c r="AN2198" i="6"/>
  <c r="AQ2198" i="6" s="1"/>
  <c r="AO2198" i="6"/>
  <c r="AP2198" i="6" s="1"/>
  <c r="AM2199" i="6"/>
  <c r="AN2199" i="6"/>
  <c r="AQ2199" i="6" s="1"/>
  <c r="AO2199" i="6"/>
  <c r="AM2200" i="6"/>
  <c r="AN2200" i="6"/>
  <c r="AQ2200" i="6" s="1"/>
  <c r="AO2200" i="6"/>
  <c r="AP2200" i="6" s="1"/>
  <c r="AR2200" i="6" s="1"/>
  <c r="AM2201" i="6"/>
  <c r="AN2201" i="6"/>
  <c r="AQ2201" i="6" s="1"/>
  <c r="AO2201" i="6"/>
  <c r="AM2202" i="6"/>
  <c r="AN2202" i="6"/>
  <c r="AQ2202" i="6" s="1"/>
  <c r="AO2202" i="6"/>
  <c r="AM2203" i="6"/>
  <c r="AN2203" i="6"/>
  <c r="AQ2203" i="6" s="1"/>
  <c r="AO2203" i="6"/>
  <c r="AP2203" i="6" s="1"/>
  <c r="AR2203" i="6" s="1"/>
  <c r="AM2204" i="6"/>
  <c r="AN2204" i="6"/>
  <c r="AQ2204" i="6" s="1"/>
  <c r="AO2204" i="6"/>
  <c r="AM2205" i="6"/>
  <c r="AN2205" i="6"/>
  <c r="AQ2205" i="6" s="1"/>
  <c r="AO2205" i="6"/>
  <c r="AP2205" i="6" s="1"/>
  <c r="AM2206" i="6"/>
  <c r="AN2206" i="6"/>
  <c r="AQ2206" i="6" s="1"/>
  <c r="AO2206" i="6"/>
  <c r="AP2206" i="6" s="1"/>
  <c r="AM2207" i="6"/>
  <c r="AN2207" i="6"/>
  <c r="AQ2207" i="6" s="1"/>
  <c r="AO2207" i="6"/>
  <c r="AM2208" i="6"/>
  <c r="AN2208" i="6"/>
  <c r="AQ2208" i="6" s="1"/>
  <c r="AO2208" i="6"/>
  <c r="AP2208" i="6" s="1"/>
  <c r="AM2209" i="6"/>
  <c r="AN2209" i="6"/>
  <c r="AQ2209" i="6" s="1"/>
  <c r="AO2209" i="6"/>
  <c r="AM2210" i="6"/>
  <c r="AN2210" i="6"/>
  <c r="AQ2210" i="6" s="1"/>
  <c r="AO2210" i="6"/>
  <c r="AM2211" i="6"/>
  <c r="AN2211" i="6"/>
  <c r="AQ2211" i="6" s="1"/>
  <c r="AO2211" i="6"/>
  <c r="AM2212" i="6"/>
  <c r="AN2212" i="6"/>
  <c r="AQ2212" i="6" s="1"/>
  <c r="AO2212" i="6"/>
  <c r="AP2212" i="6" s="1"/>
  <c r="AM2213" i="6"/>
  <c r="AN2213" i="6"/>
  <c r="AQ2213" i="6" s="1"/>
  <c r="AO2213" i="6"/>
  <c r="AM2214" i="6"/>
  <c r="AN2214" i="6"/>
  <c r="AQ2214" i="6" s="1"/>
  <c r="AO2214" i="6"/>
  <c r="AM2215" i="6"/>
  <c r="AN2215" i="6"/>
  <c r="AQ2215" i="6" s="1"/>
  <c r="AO2215" i="6"/>
  <c r="AM2216" i="6"/>
  <c r="AN2216" i="6"/>
  <c r="AQ2216" i="6" s="1"/>
  <c r="AO2216" i="6"/>
  <c r="AM2217" i="6"/>
  <c r="AN2217" i="6"/>
  <c r="AQ2217" i="6" s="1"/>
  <c r="AO2217" i="6"/>
  <c r="AM2218" i="6"/>
  <c r="AN2218" i="6"/>
  <c r="AQ2218" i="6" s="1"/>
  <c r="AO2218" i="6"/>
  <c r="AP2218" i="6" s="1"/>
  <c r="AM2219" i="6"/>
  <c r="AN2219" i="6"/>
  <c r="AQ2219" i="6" s="1"/>
  <c r="AO2219" i="6"/>
  <c r="AM2220" i="6"/>
  <c r="AN2220" i="6"/>
  <c r="AQ2220" i="6" s="1"/>
  <c r="AO2220" i="6"/>
  <c r="AM2221" i="6"/>
  <c r="AN2221" i="6"/>
  <c r="AQ2221" i="6" s="1"/>
  <c r="AO2221" i="6"/>
  <c r="AM2222" i="6"/>
  <c r="AN2222" i="6"/>
  <c r="AQ2222" i="6" s="1"/>
  <c r="AO2222" i="6"/>
  <c r="AM2223" i="6"/>
  <c r="AN2223" i="6"/>
  <c r="AQ2223" i="6" s="1"/>
  <c r="AO2223" i="6"/>
  <c r="AM2224" i="6"/>
  <c r="AN2224" i="6"/>
  <c r="AQ2224" i="6" s="1"/>
  <c r="AO2224" i="6"/>
  <c r="AP2224" i="6" s="1"/>
  <c r="AM2225" i="6"/>
  <c r="AN2225" i="6"/>
  <c r="AQ2225" i="6" s="1"/>
  <c r="AO2225" i="6"/>
  <c r="AM2226" i="6"/>
  <c r="AN2226" i="6"/>
  <c r="AQ2226" i="6" s="1"/>
  <c r="AO2226" i="6"/>
  <c r="AM2227" i="6"/>
  <c r="AN2227" i="6"/>
  <c r="AQ2227" i="6" s="1"/>
  <c r="AO2227" i="6"/>
  <c r="AM2228" i="6"/>
  <c r="AN2228" i="6"/>
  <c r="AQ2228" i="6" s="1"/>
  <c r="AO2228" i="6"/>
  <c r="AM2229" i="6"/>
  <c r="AN2229" i="6"/>
  <c r="AQ2229" i="6" s="1"/>
  <c r="AO2229" i="6"/>
  <c r="AM2230" i="6"/>
  <c r="AN2230" i="6"/>
  <c r="AQ2230" i="6" s="1"/>
  <c r="AO2230" i="6"/>
  <c r="AP2230" i="6" s="1"/>
  <c r="AM2231" i="6"/>
  <c r="AN2231" i="6"/>
  <c r="AQ2231" i="6" s="1"/>
  <c r="AO2231" i="6"/>
  <c r="AM2232" i="6"/>
  <c r="AN2232" i="6"/>
  <c r="AQ2232" i="6" s="1"/>
  <c r="AO2232" i="6"/>
  <c r="AM2233" i="6"/>
  <c r="AN2233" i="6"/>
  <c r="AQ2233" i="6" s="1"/>
  <c r="AO2233" i="6"/>
  <c r="AM2234" i="6"/>
  <c r="AN2234" i="6"/>
  <c r="AQ2234" i="6" s="1"/>
  <c r="AO2234" i="6"/>
  <c r="AM2235" i="6"/>
  <c r="AN2235" i="6"/>
  <c r="AQ2235" i="6" s="1"/>
  <c r="AO2235" i="6"/>
  <c r="AM2236" i="6"/>
  <c r="AN2236" i="6"/>
  <c r="AQ2236" i="6" s="1"/>
  <c r="AO2236" i="6"/>
  <c r="AP2236" i="6" s="1"/>
  <c r="AM2237" i="6"/>
  <c r="AN2237" i="6"/>
  <c r="AQ2237" i="6" s="1"/>
  <c r="AO2237" i="6"/>
  <c r="AM2238" i="6"/>
  <c r="AN2238" i="6"/>
  <c r="AQ2238" i="6" s="1"/>
  <c r="AO2238" i="6"/>
  <c r="AM2239" i="6"/>
  <c r="AN2239" i="6"/>
  <c r="AQ2239" i="6" s="1"/>
  <c r="AO2239" i="6"/>
  <c r="AM2240" i="6"/>
  <c r="AN2240" i="6"/>
  <c r="AQ2240" i="6" s="1"/>
  <c r="AO2240" i="6"/>
  <c r="AM2241" i="6"/>
  <c r="AN2241" i="6"/>
  <c r="AQ2241" i="6" s="1"/>
  <c r="AO2241" i="6"/>
  <c r="AM2242" i="6"/>
  <c r="AN2242" i="6"/>
  <c r="AQ2242" i="6" s="1"/>
  <c r="AO2242" i="6"/>
  <c r="AP2242" i="6" s="1"/>
  <c r="AR2242" i="6" s="1"/>
  <c r="AM2243" i="6"/>
  <c r="AN2243" i="6"/>
  <c r="AQ2243" i="6" s="1"/>
  <c r="AO2243" i="6"/>
  <c r="AM2244" i="6"/>
  <c r="AN2244" i="6"/>
  <c r="AQ2244" i="6" s="1"/>
  <c r="AO2244" i="6"/>
  <c r="AM2245" i="6"/>
  <c r="AN2245" i="6"/>
  <c r="AQ2245" i="6" s="1"/>
  <c r="AO2245" i="6"/>
  <c r="AM2246" i="6"/>
  <c r="AN2246" i="6"/>
  <c r="AQ2246" i="6" s="1"/>
  <c r="AO2246" i="6"/>
  <c r="AM2247" i="6"/>
  <c r="AN2247" i="6"/>
  <c r="AQ2247" i="6" s="1"/>
  <c r="AO2247" i="6"/>
  <c r="AM2248" i="6"/>
  <c r="AN2248" i="6"/>
  <c r="AQ2248" i="6" s="1"/>
  <c r="AO2248" i="6"/>
  <c r="AM2249" i="6"/>
  <c r="AN2249" i="6"/>
  <c r="AQ2249" i="6" s="1"/>
  <c r="AO2249" i="6"/>
  <c r="AM2250" i="6"/>
  <c r="AN2250" i="6"/>
  <c r="AQ2250" i="6" s="1"/>
  <c r="AO2250" i="6"/>
  <c r="AM2251" i="6"/>
  <c r="AN2251" i="6"/>
  <c r="AQ2251" i="6" s="1"/>
  <c r="AO2251" i="6"/>
  <c r="AP2251" i="6" s="1"/>
  <c r="AM2252" i="6"/>
  <c r="AN2252" i="6"/>
  <c r="AQ2252" i="6" s="1"/>
  <c r="AO2252" i="6"/>
  <c r="AM2253" i="6"/>
  <c r="AN2253" i="6"/>
  <c r="AQ2253" i="6" s="1"/>
  <c r="AO2253" i="6"/>
  <c r="AM2254" i="6"/>
  <c r="AN2254" i="6"/>
  <c r="AQ2254" i="6" s="1"/>
  <c r="AO2254" i="6"/>
  <c r="AM2255" i="6"/>
  <c r="AN2255" i="6"/>
  <c r="AQ2255" i="6" s="1"/>
  <c r="AO2255" i="6"/>
  <c r="AM2256" i="6"/>
  <c r="AN2256" i="6"/>
  <c r="AQ2256" i="6" s="1"/>
  <c r="AO2256" i="6"/>
  <c r="AM2257" i="6"/>
  <c r="AN2257" i="6"/>
  <c r="AQ2257" i="6" s="1"/>
  <c r="AO2257" i="6"/>
  <c r="AM2258" i="6"/>
  <c r="AN2258" i="6"/>
  <c r="AQ2258" i="6" s="1"/>
  <c r="AO2258" i="6"/>
  <c r="AP2258" i="6" s="1"/>
  <c r="AM2259" i="6"/>
  <c r="AN2259" i="6"/>
  <c r="AQ2259" i="6" s="1"/>
  <c r="AO2259" i="6"/>
  <c r="AM2260" i="6"/>
  <c r="AN2260" i="6"/>
  <c r="AQ2260" i="6" s="1"/>
  <c r="AO2260" i="6"/>
  <c r="AP2260" i="6" s="1"/>
  <c r="AR2260" i="6" s="1"/>
  <c r="AM2261" i="6"/>
  <c r="AN2261" i="6"/>
  <c r="AQ2261" i="6" s="1"/>
  <c r="AO2261" i="6"/>
  <c r="AP2261" i="6" s="1"/>
  <c r="AM2262" i="6"/>
  <c r="AN2262" i="6"/>
  <c r="AQ2262" i="6" s="1"/>
  <c r="AO2262" i="6"/>
  <c r="AP2262" i="6" s="1"/>
  <c r="AR2262" i="6" s="1"/>
  <c r="AM2263" i="6"/>
  <c r="AN2263" i="6"/>
  <c r="AQ2263" i="6" s="1"/>
  <c r="AO2263" i="6"/>
  <c r="AP2263" i="6" s="1"/>
  <c r="AM2264" i="6"/>
  <c r="AN2264" i="6"/>
  <c r="AQ2264" i="6" s="1"/>
  <c r="AO2264" i="6"/>
  <c r="AP2264" i="6" s="1"/>
  <c r="AM2265" i="6"/>
  <c r="AN2265" i="6"/>
  <c r="AQ2265" i="6" s="1"/>
  <c r="AO2265" i="6"/>
  <c r="AM2266" i="6"/>
  <c r="AN2266" i="6"/>
  <c r="AQ2266" i="6" s="1"/>
  <c r="AO2266" i="6"/>
  <c r="AP2266" i="6" s="1"/>
  <c r="AM2267" i="6"/>
  <c r="AN2267" i="6"/>
  <c r="AQ2267" i="6" s="1"/>
  <c r="AO2267" i="6"/>
  <c r="AM2268" i="6"/>
  <c r="AN2268" i="6"/>
  <c r="AQ2268" i="6" s="1"/>
  <c r="AO2268" i="6"/>
  <c r="AP2268" i="6" s="1"/>
  <c r="AR2268" i="6" s="1"/>
  <c r="AM2269" i="6"/>
  <c r="AN2269" i="6"/>
  <c r="AQ2269" i="6" s="1"/>
  <c r="AO2269" i="6"/>
  <c r="AM2270" i="6"/>
  <c r="AN2270" i="6"/>
  <c r="AQ2270" i="6" s="1"/>
  <c r="AO2270" i="6"/>
  <c r="AM2271" i="6"/>
  <c r="AN2271" i="6"/>
  <c r="AQ2271" i="6" s="1"/>
  <c r="AO2271" i="6"/>
  <c r="AM2272" i="6"/>
  <c r="AN2272" i="6"/>
  <c r="AQ2272" i="6" s="1"/>
  <c r="AO2272" i="6"/>
  <c r="AM2273" i="6"/>
  <c r="AN2273" i="6"/>
  <c r="AQ2273" i="6" s="1"/>
  <c r="AO2273" i="6"/>
  <c r="AP2273" i="6" s="1"/>
  <c r="AM2274" i="6"/>
  <c r="AN2274" i="6"/>
  <c r="AQ2274" i="6" s="1"/>
  <c r="AO2274" i="6"/>
  <c r="AM2275" i="6"/>
  <c r="AN2275" i="6"/>
  <c r="AQ2275" i="6" s="1"/>
  <c r="AO2275" i="6"/>
  <c r="AP2275" i="6" s="1"/>
  <c r="AM2276" i="6"/>
  <c r="AN2276" i="6"/>
  <c r="AQ2276" i="6" s="1"/>
  <c r="AO2276" i="6"/>
  <c r="AM2277" i="6"/>
  <c r="AN2277" i="6"/>
  <c r="AQ2277" i="6" s="1"/>
  <c r="AO2277" i="6"/>
  <c r="AP2277" i="6" s="1"/>
  <c r="AR2277" i="6" s="1"/>
  <c r="AM2278" i="6"/>
  <c r="AN2278" i="6"/>
  <c r="AQ2278" i="6" s="1"/>
  <c r="AO2278" i="6"/>
  <c r="AM2279" i="6"/>
  <c r="AN2279" i="6"/>
  <c r="AQ2279" i="6" s="1"/>
  <c r="AO2279" i="6"/>
  <c r="AP2279" i="6" s="1"/>
  <c r="AM2280" i="6"/>
  <c r="AN2280" i="6"/>
  <c r="AQ2280" i="6" s="1"/>
  <c r="AO2280" i="6"/>
  <c r="AP2280" i="6" s="1"/>
  <c r="AR2280" i="6" s="1"/>
  <c r="AM2281" i="6"/>
  <c r="AN2281" i="6"/>
  <c r="AQ2281" i="6" s="1"/>
  <c r="AO2281" i="6"/>
  <c r="AP2281" i="6" s="1"/>
  <c r="AM2282" i="6"/>
  <c r="AN2282" i="6"/>
  <c r="AQ2282" i="6" s="1"/>
  <c r="AO2282" i="6"/>
  <c r="AM2283" i="6"/>
  <c r="AN2283" i="6"/>
  <c r="AQ2283" i="6" s="1"/>
  <c r="AO2283" i="6"/>
  <c r="AP2283" i="6" s="1"/>
  <c r="AM2284" i="6"/>
  <c r="AN2284" i="6"/>
  <c r="AQ2284" i="6" s="1"/>
  <c r="AO2284" i="6"/>
  <c r="AM2285" i="6"/>
  <c r="AN2285" i="6"/>
  <c r="AQ2285" i="6" s="1"/>
  <c r="AO2285" i="6"/>
  <c r="AP2285" i="6" s="1"/>
  <c r="AM2286" i="6"/>
  <c r="AN2286" i="6"/>
  <c r="AQ2286" i="6" s="1"/>
  <c r="AO2286" i="6"/>
  <c r="AM2287" i="6"/>
  <c r="AN2287" i="6"/>
  <c r="AQ2287" i="6" s="1"/>
  <c r="AO2287" i="6"/>
  <c r="AM2288" i="6"/>
  <c r="AN2288" i="6"/>
  <c r="AQ2288" i="6" s="1"/>
  <c r="AO2288" i="6"/>
  <c r="AM2289" i="6"/>
  <c r="AN2289" i="6"/>
  <c r="AQ2289" i="6" s="1"/>
  <c r="AO2289" i="6"/>
  <c r="AP2289" i="6" s="1"/>
  <c r="AM2290" i="6"/>
  <c r="AN2290" i="6"/>
  <c r="AQ2290" i="6" s="1"/>
  <c r="AO2290" i="6"/>
  <c r="AM2291" i="6"/>
  <c r="AN2291" i="6"/>
  <c r="AQ2291" i="6" s="1"/>
  <c r="AO2291" i="6"/>
  <c r="AM2292" i="6"/>
  <c r="AN2292" i="6"/>
  <c r="AQ2292" i="6" s="1"/>
  <c r="AO2292" i="6"/>
  <c r="AP2292" i="6" s="1"/>
  <c r="AM2293" i="6"/>
  <c r="AN2293" i="6"/>
  <c r="AQ2293" i="6" s="1"/>
  <c r="AO2293" i="6"/>
  <c r="AP2293" i="6" s="1"/>
  <c r="AM2294" i="6"/>
  <c r="AN2294" i="6"/>
  <c r="AQ2294" i="6" s="1"/>
  <c r="AO2294" i="6"/>
  <c r="AM2295" i="6"/>
  <c r="AN2295" i="6"/>
  <c r="AQ2295" i="6" s="1"/>
  <c r="AO2295" i="6"/>
  <c r="AP2295" i="6" s="1"/>
  <c r="AM2296" i="6"/>
  <c r="AN2296" i="6"/>
  <c r="AQ2296" i="6" s="1"/>
  <c r="AO2296" i="6"/>
  <c r="AP2296" i="6" s="1"/>
  <c r="AM2297" i="6"/>
  <c r="AN2297" i="6"/>
  <c r="AQ2297" i="6" s="1"/>
  <c r="AO2297" i="6"/>
  <c r="AP2297" i="6" s="1"/>
  <c r="AR2297" i="6" s="1"/>
  <c r="AM2298" i="6"/>
  <c r="AN2298" i="6"/>
  <c r="AQ2298" i="6" s="1"/>
  <c r="AO2298" i="6"/>
  <c r="AP2298" i="6" s="1"/>
  <c r="AM2299" i="6"/>
  <c r="AN2299" i="6"/>
  <c r="AQ2299" i="6" s="1"/>
  <c r="AO2299" i="6"/>
  <c r="AP2299" i="6" s="1"/>
  <c r="AM2300" i="6"/>
  <c r="AN2300" i="6"/>
  <c r="AQ2300" i="6" s="1"/>
  <c r="AO2300" i="6"/>
  <c r="AM2301" i="6"/>
  <c r="AN2301" i="6"/>
  <c r="AQ2301" i="6" s="1"/>
  <c r="AO2301" i="6"/>
  <c r="AM2302" i="6"/>
  <c r="AN2302" i="6"/>
  <c r="AQ2302" i="6" s="1"/>
  <c r="AO2302" i="6"/>
  <c r="AM2303" i="6"/>
  <c r="AN2303" i="6"/>
  <c r="AQ2303" i="6" s="1"/>
  <c r="AO2303" i="6"/>
  <c r="AP2303" i="6" s="1"/>
  <c r="AM2304" i="6"/>
  <c r="AN2304" i="6"/>
  <c r="AQ2304" i="6" s="1"/>
  <c r="AO2304" i="6"/>
  <c r="AP2304" i="6" s="1"/>
  <c r="AM2305" i="6"/>
  <c r="AN2305" i="6"/>
  <c r="AQ2305" i="6" s="1"/>
  <c r="AO2305" i="6"/>
  <c r="AP2305" i="6" s="1"/>
  <c r="AM2306" i="6"/>
  <c r="AN2306" i="6"/>
  <c r="AQ2306" i="6" s="1"/>
  <c r="AO2306" i="6"/>
  <c r="AM2307" i="6"/>
  <c r="AN2307" i="6"/>
  <c r="AQ2307" i="6" s="1"/>
  <c r="AO2307" i="6"/>
  <c r="AP2307" i="6" s="1"/>
  <c r="AR2307" i="6" s="1"/>
  <c r="AM2308" i="6"/>
  <c r="AN2308" i="6"/>
  <c r="AQ2308" i="6" s="1"/>
  <c r="AO2308" i="6"/>
  <c r="AP2308" i="6" s="1"/>
  <c r="AM2309" i="6"/>
  <c r="AN2309" i="6"/>
  <c r="AQ2309" i="6" s="1"/>
  <c r="AO2309" i="6"/>
  <c r="AP2309" i="6" s="1"/>
  <c r="AM2310" i="6"/>
  <c r="AN2310" i="6"/>
  <c r="AQ2310" i="6" s="1"/>
  <c r="AO2310" i="6"/>
  <c r="AP2310" i="6" s="1"/>
  <c r="AM2311" i="6"/>
  <c r="AN2311" i="6"/>
  <c r="AQ2311" i="6" s="1"/>
  <c r="AO2311" i="6"/>
  <c r="AP2311" i="6" s="1"/>
  <c r="AM2312" i="6"/>
  <c r="AN2312" i="6"/>
  <c r="AQ2312" i="6" s="1"/>
  <c r="AO2312" i="6"/>
  <c r="AP2312" i="6" s="1"/>
  <c r="AM2313" i="6"/>
  <c r="AN2313" i="6"/>
  <c r="AQ2313" i="6" s="1"/>
  <c r="AO2313" i="6"/>
  <c r="AP2313" i="6" s="1"/>
  <c r="AM2314" i="6"/>
  <c r="AN2314" i="6"/>
  <c r="AQ2314" i="6" s="1"/>
  <c r="AO2314" i="6"/>
  <c r="AM2315" i="6"/>
  <c r="AN2315" i="6"/>
  <c r="AQ2315" i="6" s="1"/>
  <c r="AO2315" i="6"/>
  <c r="AP2315" i="6" s="1"/>
  <c r="AM2316" i="6"/>
  <c r="AN2316" i="6"/>
  <c r="AQ2316" i="6" s="1"/>
  <c r="AO2316" i="6"/>
  <c r="AP2316" i="6" s="1"/>
  <c r="AM2317" i="6"/>
  <c r="AN2317" i="6"/>
  <c r="AQ2317" i="6" s="1"/>
  <c r="AO2317" i="6"/>
  <c r="AP2317" i="6" s="1"/>
  <c r="AR2317" i="6" s="1"/>
  <c r="AM2318" i="6"/>
  <c r="AN2318" i="6"/>
  <c r="AQ2318" i="6" s="1"/>
  <c r="AO2318" i="6"/>
  <c r="AP2318" i="6" s="1"/>
  <c r="AM2319" i="6"/>
  <c r="AN2319" i="6"/>
  <c r="AQ2319" i="6" s="1"/>
  <c r="AO2319" i="6"/>
  <c r="AP2319" i="6" s="1"/>
  <c r="AM2320" i="6"/>
  <c r="AN2320" i="6"/>
  <c r="AQ2320" i="6" s="1"/>
  <c r="AO2320" i="6"/>
  <c r="AP2320" i="6" s="1"/>
  <c r="AR2320" i="6" s="1"/>
  <c r="AM2321" i="6"/>
  <c r="AN2321" i="6"/>
  <c r="AQ2321" i="6" s="1"/>
  <c r="AO2321" i="6"/>
  <c r="AP2321" i="6" s="1"/>
  <c r="AM2322" i="6"/>
  <c r="AN2322" i="6"/>
  <c r="AQ2322" i="6" s="1"/>
  <c r="AO2322" i="6"/>
  <c r="AM2323" i="6"/>
  <c r="AN2323" i="6"/>
  <c r="AQ2323" i="6" s="1"/>
  <c r="AO2323" i="6"/>
  <c r="AP2323" i="6" s="1"/>
  <c r="AM2324" i="6"/>
  <c r="AN2324" i="6"/>
  <c r="AQ2324" i="6" s="1"/>
  <c r="AO2324" i="6"/>
  <c r="AP2324" i="6" s="1"/>
  <c r="AM2325" i="6"/>
  <c r="AN2325" i="6"/>
  <c r="AQ2325" i="6" s="1"/>
  <c r="AO2325" i="6"/>
  <c r="AP2325" i="6" s="1"/>
  <c r="AM2326" i="6"/>
  <c r="AN2326" i="6"/>
  <c r="AQ2326" i="6" s="1"/>
  <c r="AO2326" i="6"/>
  <c r="AP2326" i="6" s="1"/>
  <c r="AM2327" i="6"/>
  <c r="AN2327" i="6"/>
  <c r="AQ2327" i="6" s="1"/>
  <c r="AO2327" i="6"/>
  <c r="AP2327" i="6" s="1"/>
  <c r="AR2327" i="6" s="1"/>
  <c r="AM2328" i="6"/>
  <c r="AN2328" i="6"/>
  <c r="AQ2328" i="6" s="1"/>
  <c r="AO2328" i="6"/>
  <c r="AP2328" i="6" s="1"/>
  <c r="AM2329" i="6"/>
  <c r="AN2329" i="6"/>
  <c r="AQ2329" i="6" s="1"/>
  <c r="AO2329" i="6"/>
  <c r="AP2329" i="6" s="1"/>
  <c r="AM2330" i="6"/>
  <c r="AN2330" i="6"/>
  <c r="AQ2330" i="6" s="1"/>
  <c r="AO2330" i="6"/>
  <c r="AM2331" i="6"/>
  <c r="AN2331" i="6"/>
  <c r="AQ2331" i="6" s="1"/>
  <c r="AO2331" i="6"/>
  <c r="AP2331" i="6" s="1"/>
  <c r="AM2332" i="6"/>
  <c r="AN2332" i="6"/>
  <c r="AQ2332" i="6" s="1"/>
  <c r="AO2332" i="6"/>
  <c r="AP2332" i="6" s="1"/>
  <c r="AM2333" i="6"/>
  <c r="AN2333" i="6"/>
  <c r="AQ2333" i="6" s="1"/>
  <c r="AO2333" i="6"/>
  <c r="AP2333" i="6" s="1"/>
  <c r="AM2334" i="6"/>
  <c r="AN2334" i="6"/>
  <c r="AQ2334" i="6" s="1"/>
  <c r="AO2334" i="6"/>
  <c r="AP2334" i="6" s="1"/>
  <c r="AM2335" i="6"/>
  <c r="AN2335" i="6"/>
  <c r="AQ2335" i="6" s="1"/>
  <c r="AO2335" i="6"/>
  <c r="AP2335" i="6" s="1"/>
  <c r="AM2336" i="6"/>
  <c r="AN2336" i="6"/>
  <c r="AQ2336" i="6" s="1"/>
  <c r="AO2336" i="6"/>
  <c r="AP2336" i="6" s="1"/>
  <c r="AM2337" i="6"/>
  <c r="AN2337" i="6"/>
  <c r="AQ2337" i="6" s="1"/>
  <c r="AO2337" i="6"/>
  <c r="AP2337" i="6" s="1"/>
  <c r="AM2338" i="6"/>
  <c r="AN2338" i="6"/>
  <c r="AQ2338" i="6" s="1"/>
  <c r="AO2338" i="6"/>
  <c r="AM2339" i="6"/>
  <c r="AN2339" i="6"/>
  <c r="AQ2339" i="6" s="1"/>
  <c r="AO2339" i="6"/>
  <c r="AP2339" i="6" s="1"/>
  <c r="AM2340" i="6"/>
  <c r="AN2340" i="6"/>
  <c r="AQ2340" i="6" s="1"/>
  <c r="AO2340" i="6"/>
  <c r="AP2340" i="6" s="1"/>
  <c r="AM2341" i="6"/>
  <c r="AN2341" i="6"/>
  <c r="AQ2341" i="6" s="1"/>
  <c r="AO2341" i="6"/>
  <c r="AP2341" i="6" s="1"/>
  <c r="AM2342" i="6"/>
  <c r="AN2342" i="6"/>
  <c r="AQ2342" i="6" s="1"/>
  <c r="AO2342" i="6"/>
  <c r="AP2342" i="6" s="1"/>
  <c r="AM2343" i="6"/>
  <c r="AN2343" i="6"/>
  <c r="AQ2343" i="6" s="1"/>
  <c r="AO2343" i="6"/>
  <c r="AP2343" i="6" s="1"/>
  <c r="AM2344" i="6"/>
  <c r="AN2344" i="6"/>
  <c r="AQ2344" i="6" s="1"/>
  <c r="AO2344" i="6"/>
  <c r="AP2344" i="6" s="1"/>
  <c r="AM2345" i="6"/>
  <c r="AN2345" i="6"/>
  <c r="AQ2345" i="6" s="1"/>
  <c r="AO2345" i="6"/>
  <c r="AP2345" i="6" s="1"/>
  <c r="AM2346" i="6"/>
  <c r="AN2346" i="6"/>
  <c r="AQ2346" i="6" s="1"/>
  <c r="AO2346" i="6"/>
  <c r="AM2347" i="6"/>
  <c r="AN2347" i="6"/>
  <c r="AQ2347" i="6" s="1"/>
  <c r="AO2347" i="6"/>
  <c r="AP2347" i="6" s="1"/>
  <c r="AM2348" i="6"/>
  <c r="AN2348" i="6"/>
  <c r="AQ2348" i="6" s="1"/>
  <c r="AO2348" i="6"/>
  <c r="AP2348" i="6" s="1"/>
  <c r="AM2349" i="6"/>
  <c r="AN2349" i="6"/>
  <c r="AQ2349" i="6" s="1"/>
  <c r="AO2349" i="6"/>
  <c r="AP2349" i="6" s="1"/>
  <c r="AM2350" i="6"/>
  <c r="AN2350" i="6"/>
  <c r="AQ2350" i="6" s="1"/>
  <c r="AO2350" i="6"/>
  <c r="AP2350" i="6" s="1"/>
  <c r="AR2350" i="6" s="1"/>
  <c r="AM2351" i="6"/>
  <c r="AN2351" i="6"/>
  <c r="AQ2351" i="6" s="1"/>
  <c r="AO2351" i="6"/>
  <c r="AP2351" i="6" s="1"/>
  <c r="AM2352" i="6"/>
  <c r="AN2352" i="6"/>
  <c r="AQ2352" i="6" s="1"/>
  <c r="AO2352" i="6"/>
  <c r="AP2352" i="6" s="1"/>
  <c r="AM2353" i="6"/>
  <c r="AN2353" i="6"/>
  <c r="AQ2353" i="6" s="1"/>
  <c r="AO2353" i="6"/>
  <c r="AP2353" i="6" s="1"/>
  <c r="AM2354" i="6"/>
  <c r="AN2354" i="6"/>
  <c r="AQ2354" i="6" s="1"/>
  <c r="AO2354" i="6"/>
  <c r="AM2355" i="6"/>
  <c r="AN2355" i="6"/>
  <c r="AQ2355" i="6" s="1"/>
  <c r="AO2355" i="6"/>
  <c r="AP2355" i="6" s="1"/>
  <c r="AM2356" i="6"/>
  <c r="AN2356" i="6"/>
  <c r="AQ2356" i="6" s="1"/>
  <c r="AO2356" i="6"/>
  <c r="AP2356" i="6" s="1"/>
  <c r="AM2357" i="6"/>
  <c r="AN2357" i="6"/>
  <c r="AQ2357" i="6" s="1"/>
  <c r="AO2357" i="6"/>
  <c r="AP2357" i="6" s="1"/>
  <c r="AM2358" i="6"/>
  <c r="AN2358" i="6"/>
  <c r="AQ2358" i="6" s="1"/>
  <c r="AO2358" i="6"/>
  <c r="AP2358" i="6" s="1"/>
  <c r="AM2359" i="6"/>
  <c r="AN2359" i="6"/>
  <c r="AQ2359" i="6" s="1"/>
  <c r="AO2359" i="6"/>
  <c r="AP2359" i="6" s="1"/>
  <c r="AR2359" i="6" s="1"/>
  <c r="AM2360" i="6"/>
  <c r="AN2360" i="6"/>
  <c r="AQ2360" i="6" s="1"/>
  <c r="AO2360" i="6"/>
  <c r="AP2360" i="6" s="1"/>
  <c r="AM2361" i="6"/>
  <c r="AN2361" i="6"/>
  <c r="AQ2361" i="6" s="1"/>
  <c r="AO2361" i="6"/>
  <c r="AP2361" i="6" s="1"/>
  <c r="AM2362" i="6"/>
  <c r="AN2362" i="6"/>
  <c r="AQ2362" i="6" s="1"/>
  <c r="AO2362" i="6"/>
  <c r="AM2363" i="6"/>
  <c r="AN2363" i="6"/>
  <c r="AQ2363" i="6" s="1"/>
  <c r="AO2363" i="6"/>
  <c r="AP2363" i="6" s="1"/>
  <c r="AM2364" i="6"/>
  <c r="AN2364" i="6"/>
  <c r="AQ2364" i="6" s="1"/>
  <c r="AO2364" i="6"/>
  <c r="AP2364" i="6" s="1"/>
  <c r="AM2365" i="6"/>
  <c r="AN2365" i="6"/>
  <c r="AQ2365" i="6" s="1"/>
  <c r="AO2365" i="6"/>
  <c r="AP2365" i="6" s="1"/>
  <c r="AM2366" i="6"/>
  <c r="AN2366" i="6"/>
  <c r="AQ2366" i="6" s="1"/>
  <c r="AO2366" i="6"/>
  <c r="AP2366" i="6" s="1"/>
  <c r="AM2367" i="6"/>
  <c r="AN2367" i="6"/>
  <c r="AQ2367" i="6" s="1"/>
  <c r="AO2367" i="6"/>
  <c r="AP2367" i="6" s="1"/>
  <c r="AM2368" i="6"/>
  <c r="AN2368" i="6"/>
  <c r="AQ2368" i="6" s="1"/>
  <c r="AO2368" i="6"/>
  <c r="AP2368" i="6" s="1"/>
  <c r="AM2369" i="6"/>
  <c r="AN2369" i="6"/>
  <c r="AQ2369" i="6" s="1"/>
  <c r="AO2369" i="6"/>
  <c r="AP2369" i="6" s="1"/>
  <c r="AM2370" i="6"/>
  <c r="AN2370" i="6"/>
  <c r="AQ2370" i="6" s="1"/>
  <c r="AO2370" i="6"/>
  <c r="AM2371" i="6"/>
  <c r="AN2371" i="6"/>
  <c r="AQ2371" i="6" s="1"/>
  <c r="AO2371" i="6"/>
  <c r="AP2371" i="6" s="1"/>
  <c r="AM2372" i="6"/>
  <c r="AN2372" i="6"/>
  <c r="AQ2372" i="6" s="1"/>
  <c r="AO2372" i="6"/>
  <c r="AP2372" i="6" s="1"/>
  <c r="AM2373" i="6"/>
  <c r="AN2373" i="6"/>
  <c r="AQ2373" i="6" s="1"/>
  <c r="AO2373" i="6"/>
  <c r="AP2373" i="6" s="1"/>
  <c r="AM2374" i="6"/>
  <c r="AN2374" i="6"/>
  <c r="AQ2374" i="6" s="1"/>
  <c r="AO2374" i="6"/>
  <c r="AP2374" i="6" s="1"/>
  <c r="AM2375" i="6"/>
  <c r="AN2375" i="6"/>
  <c r="AQ2375" i="6" s="1"/>
  <c r="AO2375" i="6"/>
  <c r="AP2375" i="6" s="1"/>
  <c r="AM2376" i="6"/>
  <c r="AN2376" i="6"/>
  <c r="AQ2376" i="6" s="1"/>
  <c r="AO2376" i="6"/>
  <c r="AP2376" i="6" s="1"/>
  <c r="AM2377" i="6"/>
  <c r="AN2377" i="6"/>
  <c r="AQ2377" i="6" s="1"/>
  <c r="AO2377" i="6"/>
  <c r="AP2377" i="6" s="1"/>
  <c r="AM2378" i="6"/>
  <c r="AN2378" i="6"/>
  <c r="AQ2378" i="6" s="1"/>
  <c r="AO2378" i="6"/>
  <c r="AM2379" i="6"/>
  <c r="AN2379" i="6"/>
  <c r="AQ2379" i="6" s="1"/>
  <c r="AO2379" i="6"/>
  <c r="AP2379" i="6" s="1"/>
  <c r="AM2380" i="6"/>
  <c r="AN2380" i="6"/>
  <c r="AQ2380" i="6" s="1"/>
  <c r="AO2380" i="6"/>
  <c r="AP2380" i="6" s="1"/>
  <c r="AM2381" i="6"/>
  <c r="AN2381" i="6"/>
  <c r="AQ2381" i="6" s="1"/>
  <c r="AO2381" i="6"/>
  <c r="AP2381" i="6" s="1"/>
  <c r="AM2382" i="6"/>
  <c r="AN2382" i="6"/>
  <c r="AQ2382" i="6" s="1"/>
  <c r="AO2382" i="6"/>
  <c r="AP2382" i="6" s="1"/>
  <c r="AM2383" i="6"/>
  <c r="AN2383" i="6"/>
  <c r="AQ2383" i="6" s="1"/>
  <c r="AO2383" i="6"/>
  <c r="AP2383" i="6" s="1"/>
  <c r="AM2384" i="6"/>
  <c r="AN2384" i="6"/>
  <c r="AQ2384" i="6" s="1"/>
  <c r="AO2384" i="6"/>
  <c r="AP2384" i="6" s="1"/>
  <c r="AM2385" i="6"/>
  <c r="AN2385" i="6"/>
  <c r="AQ2385" i="6" s="1"/>
  <c r="AO2385" i="6"/>
  <c r="AP2385" i="6" s="1"/>
  <c r="AM2386" i="6"/>
  <c r="AN2386" i="6"/>
  <c r="AQ2386" i="6" s="1"/>
  <c r="AO2386" i="6"/>
  <c r="AM2387" i="6"/>
  <c r="AN2387" i="6"/>
  <c r="AQ2387" i="6" s="1"/>
  <c r="AO2387" i="6"/>
  <c r="AP2387" i="6" s="1"/>
  <c r="AM2388" i="6"/>
  <c r="AN2388" i="6"/>
  <c r="AQ2388" i="6" s="1"/>
  <c r="AO2388" i="6"/>
  <c r="AP2388" i="6" s="1"/>
  <c r="AM2389" i="6"/>
  <c r="AN2389" i="6"/>
  <c r="AQ2389" i="6" s="1"/>
  <c r="AO2389" i="6"/>
  <c r="AP2389" i="6" s="1"/>
  <c r="AM2390" i="6"/>
  <c r="AN2390" i="6"/>
  <c r="AQ2390" i="6" s="1"/>
  <c r="AO2390" i="6"/>
  <c r="AP2390" i="6" s="1"/>
  <c r="AM2391" i="6"/>
  <c r="AN2391" i="6"/>
  <c r="AQ2391" i="6" s="1"/>
  <c r="AO2391" i="6"/>
  <c r="AP2391" i="6" s="1"/>
  <c r="AM2392" i="6"/>
  <c r="AN2392" i="6"/>
  <c r="AQ2392" i="6" s="1"/>
  <c r="AO2392" i="6"/>
  <c r="AP2392" i="6" s="1"/>
  <c r="AM2393" i="6"/>
  <c r="AN2393" i="6"/>
  <c r="AQ2393" i="6" s="1"/>
  <c r="AO2393" i="6"/>
  <c r="AP2393" i="6" s="1"/>
  <c r="AM2394" i="6"/>
  <c r="AN2394" i="6"/>
  <c r="AQ2394" i="6" s="1"/>
  <c r="AO2394" i="6"/>
  <c r="AM2395" i="6"/>
  <c r="AN2395" i="6"/>
  <c r="AQ2395" i="6" s="1"/>
  <c r="AO2395" i="6"/>
  <c r="AP2395" i="6" s="1"/>
  <c r="AM2396" i="6"/>
  <c r="AN2396" i="6"/>
  <c r="AQ2396" i="6" s="1"/>
  <c r="AO2396" i="6"/>
  <c r="AP2396" i="6" s="1"/>
  <c r="AM2397" i="6"/>
  <c r="AN2397" i="6"/>
  <c r="AQ2397" i="6" s="1"/>
  <c r="AO2397" i="6"/>
  <c r="AP2397" i="6" s="1"/>
  <c r="AR2397" i="6" s="1"/>
  <c r="AM2398" i="6"/>
  <c r="AN2398" i="6"/>
  <c r="AQ2398" i="6" s="1"/>
  <c r="AO2398" i="6"/>
  <c r="AP2398" i="6" s="1"/>
  <c r="AM2399" i="6"/>
  <c r="AN2399" i="6"/>
  <c r="AQ2399" i="6" s="1"/>
  <c r="AO2399" i="6"/>
  <c r="AM2400" i="6"/>
  <c r="AN2400" i="6"/>
  <c r="AQ2400" i="6" s="1"/>
  <c r="AO2400" i="6"/>
  <c r="AP2400" i="6" s="1"/>
  <c r="AM2401" i="6"/>
  <c r="AN2401" i="6"/>
  <c r="AQ2401" i="6" s="1"/>
  <c r="AO2401" i="6"/>
  <c r="AP2401" i="6" s="1"/>
  <c r="AM2402" i="6"/>
  <c r="AN2402" i="6"/>
  <c r="AQ2402" i="6" s="1"/>
  <c r="AO2402" i="6"/>
  <c r="AM2403" i="6"/>
  <c r="AN2403" i="6"/>
  <c r="AQ2403" i="6" s="1"/>
  <c r="AO2403" i="6"/>
  <c r="AP2403" i="6" s="1"/>
  <c r="AM2404" i="6"/>
  <c r="AN2404" i="6"/>
  <c r="AQ2404" i="6" s="1"/>
  <c r="AO2404" i="6"/>
  <c r="AP2404" i="6" s="1"/>
  <c r="AM2405" i="6"/>
  <c r="AN2405" i="6"/>
  <c r="AQ2405" i="6" s="1"/>
  <c r="AO2405" i="6"/>
  <c r="AP2405" i="6" s="1"/>
  <c r="AM2406" i="6"/>
  <c r="AN2406" i="6"/>
  <c r="AQ2406" i="6" s="1"/>
  <c r="AO2406" i="6"/>
  <c r="AP2406" i="6" s="1"/>
  <c r="AM2407" i="6"/>
  <c r="AN2407" i="6"/>
  <c r="AQ2407" i="6" s="1"/>
  <c r="AO2407" i="6"/>
  <c r="AM2408" i="6"/>
  <c r="AN2408" i="6"/>
  <c r="AQ2408" i="6" s="1"/>
  <c r="AO2408" i="6"/>
  <c r="AP2408" i="6" s="1"/>
  <c r="AM2409" i="6"/>
  <c r="AN2409" i="6"/>
  <c r="AQ2409" i="6" s="1"/>
  <c r="AO2409" i="6"/>
  <c r="AP2409" i="6" s="1"/>
  <c r="AM2410" i="6"/>
  <c r="AN2410" i="6"/>
  <c r="AQ2410" i="6" s="1"/>
  <c r="AO2410" i="6"/>
  <c r="AM2411" i="6"/>
  <c r="AN2411" i="6"/>
  <c r="AQ2411" i="6" s="1"/>
  <c r="AO2411" i="6"/>
  <c r="AP2411" i="6" s="1"/>
  <c r="AM2412" i="6"/>
  <c r="AN2412" i="6"/>
  <c r="AQ2412" i="6" s="1"/>
  <c r="AO2412" i="6"/>
  <c r="AP2412" i="6" s="1"/>
  <c r="AM2413" i="6"/>
  <c r="AN2413" i="6"/>
  <c r="AQ2413" i="6" s="1"/>
  <c r="AO2413" i="6"/>
  <c r="AP2413" i="6" s="1"/>
  <c r="AM2414" i="6"/>
  <c r="AN2414" i="6"/>
  <c r="AQ2414" i="6" s="1"/>
  <c r="AO2414" i="6"/>
  <c r="AP2414" i="6" s="1"/>
  <c r="AM2415" i="6"/>
  <c r="AN2415" i="6"/>
  <c r="AQ2415" i="6" s="1"/>
  <c r="AO2415" i="6"/>
  <c r="AM2416" i="6"/>
  <c r="AN2416" i="6"/>
  <c r="AQ2416" i="6" s="1"/>
  <c r="AO2416" i="6"/>
  <c r="AP2416" i="6" s="1"/>
  <c r="AM2417" i="6"/>
  <c r="AN2417" i="6"/>
  <c r="AQ2417" i="6" s="1"/>
  <c r="AO2417" i="6"/>
  <c r="AP2417" i="6" s="1"/>
  <c r="AM2418" i="6"/>
  <c r="AN2418" i="6"/>
  <c r="AQ2418" i="6" s="1"/>
  <c r="AO2418" i="6"/>
  <c r="AM2419" i="6"/>
  <c r="AN2419" i="6"/>
  <c r="AQ2419" i="6" s="1"/>
  <c r="AO2419" i="6"/>
  <c r="AM2420" i="6"/>
  <c r="AN2420" i="6"/>
  <c r="AQ2420" i="6" s="1"/>
  <c r="AO2420" i="6"/>
  <c r="AP2420" i="6" s="1"/>
  <c r="AM2421" i="6"/>
  <c r="AN2421" i="6"/>
  <c r="AQ2421" i="6" s="1"/>
  <c r="AO2421" i="6"/>
  <c r="AP2421" i="6" s="1"/>
  <c r="AM2422" i="6"/>
  <c r="AN2422" i="6"/>
  <c r="AQ2422" i="6" s="1"/>
  <c r="AO2422" i="6"/>
  <c r="AP2422" i="6" s="1"/>
  <c r="AM2423" i="6"/>
  <c r="AN2423" i="6"/>
  <c r="AQ2423" i="6" s="1"/>
  <c r="AO2423" i="6"/>
  <c r="AM2424" i="6"/>
  <c r="AN2424" i="6"/>
  <c r="AQ2424" i="6" s="1"/>
  <c r="AO2424" i="6"/>
  <c r="AP2424" i="6" s="1"/>
  <c r="AM2425" i="6"/>
  <c r="AN2425" i="6"/>
  <c r="AQ2425" i="6" s="1"/>
  <c r="AO2425" i="6"/>
  <c r="AP2425" i="6" s="1"/>
  <c r="AR2425" i="6" s="1"/>
  <c r="AM2426" i="6"/>
  <c r="AN2426" i="6"/>
  <c r="AQ2426" i="6" s="1"/>
  <c r="AO2426" i="6"/>
  <c r="AM2427" i="6"/>
  <c r="AN2427" i="6"/>
  <c r="AQ2427" i="6" s="1"/>
  <c r="AO2427" i="6"/>
  <c r="AM2428" i="6"/>
  <c r="AN2428" i="6"/>
  <c r="AQ2428" i="6" s="1"/>
  <c r="AO2428" i="6"/>
  <c r="AP2428" i="6" s="1"/>
  <c r="AM2429" i="6"/>
  <c r="AN2429" i="6"/>
  <c r="AQ2429" i="6" s="1"/>
  <c r="AO2429" i="6"/>
  <c r="AP2429" i="6" s="1"/>
  <c r="AM2430" i="6"/>
  <c r="AN2430" i="6"/>
  <c r="AQ2430" i="6" s="1"/>
  <c r="AO2430" i="6"/>
  <c r="AP2430" i="6" s="1"/>
  <c r="AM2431" i="6"/>
  <c r="AN2431" i="6"/>
  <c r="AQ2431" i="6" s="1"/>
  <c r="AO2431" i="6"/>
  <c r="AM2432" i="6"/>
  <c r="AN2432" i="6"/>
  <c r="AQ2432" i="6" s="1"/>
  <c r="AO2432" i="6"/>
  <c r="AP2432" i="6" s="1"/>
  <c r="AM2433" i="6"/>
  <c r="AN2433" i="6"/>
  <c r="AQ2433" i="6" s="1"/>
  <c r="AO2433" i="6"/>
  <c r="AP2433" i="6" s="1"/>
  <c r="AM2434" i="6"/>
  <c r="AN2434" i="6"/>
  <c r="AQ2434" i="6" s="1"/>
  <c r="AO2434" i="6"/>
  <c r="AM2435" i="6"/>
  <c r="AN2435" i="6"/>
  <c r="AQ2435" i="6" s="1"/>
  <c r="AO2435" i="6"/>
  <c r="AM2436" i="6"/>
  <c r="AN2436" i="6"/>
  <c r="AQ2436" i="6" s="1"/>
  <c r="AO2436" i="6"/>
  <c r="AP2436" i="6" s="1"/>
  <c r="AM2437" i="6"/>
  <c r="AN2437" i="6"/>
  <c r="AQ2437" i="6" s="1"/>
  <c r="AO2437" i="6"/>
  <c r="AP2437" i="6" s="1"/>
  <c r="AM2438" i="6"/>
  <c r="AN2438" i="6"/>
  <c r="AQ2438" i="6" s="1"/>
  <c r="AO2438" i="6"/>
  <c r="AP2438" i="6" s="1"/>
  <c r="AM2439" i="6"/>
  <c r="AN2439" i="6"/>
  <c r="AQ2439" i="6" s="1"/>
  <c r="AO2439" i="6"/>
  <c r="AM2440" i="6"/>
  <c r="AN2440" i="6"/>
  <c r="AQ2440" i="6" s="1"/>
  <c r="AO2440" i="6"/>
  <c r="AP2440" i="6" s="1"/>
  <c r="AM2441" i="6"/>
  <c r="AN2441" i="6"/>
  <c r="AQ2441" i="6" s="1"/>
  <c r="AO2441" i="6"/>
  <c r="AP2441" i="6" s="1"/>
  <c r="AM2442" i="6"/>
  <c r="AN2442" i="6"/>
  <c r="AQ2442" i="6" s="1"/>
  <c r="AO2442" i="6"/>
  <c r="AM2443" i="6"/>
  <c r="AN2443" i="6"/>
  <c r="AQ2443" i="6" s="1"/>
  <c r="AO2443" i="6"/>
  <c r="AM2444" i="6"/>
  <c r="AN2444" i="6"/>
  <c r="AQ2444" i="6" s="1"/>
  <c r="AO2444" i="6"/>
  <c r="AP2444" i="6" s="1"/>
  <c r="AM2445" i="6"/>
  <c r="AN2445" i="6"/>
  <c r="AQ2445" i="6" s="1"/>
  <c r="AO2445" i="6"/>
  <c r="AP2445" i="6" s="1"/>
  <c r="AM2446" i="6"/>
  <c r="AN2446" i="6"/>
  <c r="AQ2446" i="6" s="1"/>
  <c r="AO2446" i="6"/>
  <c r="AP2446" i="6" s="1"/>
  <c r="AM2447" i="6"/>
  <c r="AN2447" i="6"/>
  <c r="AQ2447" i="6" s="1"/>
  <c r="AO2447" i="6"/>
  <c r="AM2448" i="6"/>
  <c r="AN2448" i="6"/>
  <c r="AQ2448" i="6" s="1"/>
  <c r="AO2448" i="6"/>
  <c r="AP2448" i="6" s="1"/>
  <c r="AM2449" i="6"/>
  <c r="AN2449" i="6"/>
  <c r="AQ2449" i="6" s="1"/>
  <c r="AO2449" i="6"/>
  <c r="AP2449" i="6" s="1"/>
  <c r="AM2450" i="6"/>
  <c r="AN2450" i="6"/>
  <c r="AQ2450" i="6" s="1"/>
  <c r="AO2450" i="6"/>
  <c r="AM2451" i="6"/>
  <c r="AN2451" i="6"/>
  <c r="AQ2451" i="6" s="1"/>
  <c r="AO2451" i="6"/>
  <c r="AM2452" i="6"/>
  <c r="AN2452" i="6"/>
  <c r="AQ2452" i="6" s="1"/>
  <c r="AO2452" i="6"/>
  <c r="AP2452" i="6" s="1"/>
  <c r="AM2453" i="6"/>
  <c r="AN2453" i="6"/>
  <c r="AQ2453" i="6" s="1"/>
  <c r="AO2453" i="6"/>
  <c r="AP2453" i="6" s="1"/>
  <c r="AM2454" i="6"/>
  <c r="AN2454" i="6"/>
  <c r="AQ2454" i="6" s="1"/>
  <c r="AO2454" i="6"/>
  <c r="AP2454" i="6" s="1"/>
  <c r="AM2455" i="6"/>
  <c r="AN2455" i="6"/>
  <c r="AQ2455" i="6" s="1"/>
  <c r="AO2455" i="6"/>
  <c r="AM2456" i="6"/>
  <c r="AN2456" i="6"/>
  <c r="AQ2456" i="6" s="1"/>
  <c r="AO2456" i="6"/>
  <c r="AP2456" i="6" s="1"/>
  <c r="AM2457" i="6"/>
  <c r="AN2457" i="6"/>
  <c r="AQ2457" i="6" s="1"/>
  <c r="AO2457" i="6"/>
  <c r="AP2457" i="6" s="1"/>
  <c r="AM2458" i="6"/>
  <c r="AN2458" i="6"/>
  <c r="AQ2458" i="6" s="1"/>
  <c r="AO2458" i="6"/>
  <c r="AM2459" i="6"/>
  <c r="AN2459" i="6"/>
  <c r="AQ2459" i="6" s="1"/>
  <c r="AO2459" i="6"/>
  <c r="AM2460" i="6"/>
  <c r="AN2460" i="6"/>
  <c r="AQ2460" i="6" s="1"/>
  <c r="AO2460" i="6"/>
  <c r="AP2460" i="6" s="1"/>
  <c r="AM2461" i="6"/>
  <c r="AN2461" i="6"/>
  <c r="AQ2461" i="6" s="1"/>
  <c r="AO2461" i="6"/>
  <c r="AP2461" i="6" s="1"/>
  <c r="AR2461" i="6" s="1"/>
  <c r="AM2462" i="6"/>
  <c r="AN2462" i="6"/>
  <c r="AQ2462" i="6" s="1"/>
  <c r="AO2462" i="6"/>
  <c r="AP2462" i="6" s="1"/>
  <c r="AM2463" i="6"/>
  <c r="AN2463" i="6"/>
  <c r="AQ2463" i="6" s="1"/>
  <c r="AO2463" i="6"/>
  <c r="AM2464" i="6"/>
  <c r="AN2464" i="6"/>
  <c r="AQ2464" i="6" s="1"/>
  <c r="AO2464" i="6"/>
  <c r="AP2464" i="6" s="1"/>
  <c r="AM2465" i="6"/>
  <c r="AN2465" i="6"/>
  <c r="AQ2465" i="6" s="1"/>
  <c r="AO2465" i="6"/>
  <c r="AP2465" i="6" s="1"/>
  <c r="AM2466" i="6"/>
  <c r="AN2466" i="6"/>
  <c r="AQ2466" i="6" s="1"/>
  <c r="AO2466" i="6"/>
  <c r="AM2467" i="6"/>
  <c r="AN2467" i="6"/>
  <c r="AQ2467" i="6" s="1"/>
  <c r="AO2467" i="6"/>
  <c r="AM2468" i="6"/>
  <c r="AN2468" i="6"/>
  <c r="AQ2468" i="6" s="1"/>
  <c r="AO2468" i="6"/>
  <c r="AP2468" i="6" s="1"/>
  <c r="AM2469" i="6"/>
  <c r="AN2469" i="6"/>
  <c r="AQ2469" i="6" s="1"/>
  <c r="AO2469" i="6"/>
  <c r="AP2469" i="6" s="1"/>
  <c r="AM2470" i="6"/>
  <c r="AN2470" i="6"/>
  <c r="AQ2470" i="6" s="1"/>
  <c r="AO2470" i="6"/>
  <c r="AP2470" i="6" s="1"/>
  <c r="AR2470" i="6" s="1"/>
  <c r="AM2471" i="6"/>
  <c r="AN2471" i="6"/>
  <c r="AQ2471" i="6" s="1"/>
  <c r="AO2471" i="6"/>
  <c r="AM2472" i="6"/>
  <c r="AN2472" i="6"/>
  <c r="AQ2472" i="6" s="1"/>
  <c r="AO2472" i="6"/>
  <c r="AM2473" i="6"/>
  <c r="AN2473" i="6"/>
  <c r="AQ2473" i="6" s="1"/>
  <c r="AO2473" i="6"/>
  <c r="AP2473" i="6" s="1"/>
  <c r="AM2474" i="6"/>
  <c r="AN2474" i="6"/>
  <c r="AQ2474" i="6" s="1"/>
  <c r="AO2474" i="6"/>
  <c r="AM2475" i="6"/>
  <c r="AN2475" i="6"/>
  <c r="AQ2475" i="6" s="1"/>
  <c r="AO2475" i="6"/>
  <c r="AM2476" i="6"/>
  <c r="AN2476" i="6"/>
  <c r="AQ2476" i="6" s="1"/>
  <c r="AO2476" i="6"/>
  <c r="AP2476" i="6" s="1"/>
  <c r="AM2477" i="6"/>
  <c r="AN2477" i="6"/>
  <c r="AQ2477" i="6" s="1"/>
  <c r="AO2477" i="6"/>
  <c r="AP2477" i="6" s="1"/>
  <c r="AM2478" i="6"/>
  <c r="AN2478" i="6"/>
  <c r="AQ2478" i="6" s="1"/>
  <c r="AO2478" i="6"/>
  <c r="AP2478" i="6" s="1"/>
  <c r="AM2479" i="6"/>
  <c r="AN2479" i="6"/>
  <c r="AQ2479" i="6" s="1"/>
  <c r="AO2479" i="6"/>
  <c r="AM2480" i="6"/>
  <c r="AN2480" i="6"/>
  <c r="AQ2480" i="6" s="1"/>
  <c r="AO2480" i="6"/>
  <c r="AP2480" i="6" s="1"/>
  <c r="AM2481" i="6"/>
  <c r="AN2481" i="6"/>
  <c r="AQ2481" i="6" s="1"/>
  <c r="AO2481" i="6"/>
  <c r="AP2481" i="6" s="1"/>
  <c r="AM2482" i="6"/>
  <c r="AN2482" i="6"/>
  <c r="AQ2482" i="6" s="1"/>
  <c r="AO2482" i="6"/>
  <c r="AM2483" i="6"/>
  <c r="AN2483" i="6"/>
  <c r="AQ2483" i="6" s="1"/>
  <c r="AO2483" i="6"/>
  <c r="AM2484" i="6"/>
  <c r="AN2484" i="6"/>
  <c r="AQ2484" i="6" s="1"/>
  <c r="AO2484" i="6"/>
  <c r="AP2484" i="6" s="1"/>
  <c r="AM2485" i="6"/>
  <c r="AN2485" i="6"/>
  <c r="AQ2485" i="6" s="1"/>
  <c r="AO2485" i="6"/>
  <c r="AP2485" i="6" s="1"/>
  <c r="AM2486" i="6"/>
  <c r="AN2486" i="6"/>
  <c r="AQ2486" i="6" s="1"/>
  <c r="AO2486" i="6"/>
  <c r="AP2486" i="6" s="1"/>
  <c r="AM2487" i="6"/>
  <c r="AN2487" i="6"/>
  <c r="AQ2487" i="6" s="1"/>
  <c r="AO2487" i="6"/>
  <c r="AM2488" i="6"/>
  <c r="AN2488" i="6"/>
  <c r="AQ2488" i="6" s="1"/>
  <c r="AO2488" i="6"/>
  <c r="AP2488" i="6" s="1"/>
  <c r="AM2489" i="6"/>
  <c r="AN2489" i="6"/>
  <c r="AQ2489" i="6" s="1"/>
  <c r="AO2489" i="6"/>
  <c r="AP2489" i="6" s="1"/>
  <c r="AM2490" i="6"/>
  <c r="AN2490" i="6"/>
  <c r="AQ2490" i="6" s="1"/>
  <c r="AO2490" i="6"/>
  <c r="AM2491" i="6"/>
  <c r="AN2491" i="6"/>
  <c r="AQ2491" i="6" s="1"/>
  <c r="AO2491" i="6"/>
  <c r="AM2492" i="6"/>
  <c r="AN2492" i="6"/>
  <c r="AQ2492" i="6" s="1"/>
  <c r="AO2492" i="6"/>
  <c r="AP2492" i="6" s="1"/>
  <c r="AM2493" i="6"/>
  <c r="AN2493" i="6"/>
  <c r="AQ2493" i="6" s="1"/>
  <c r="AO2493" i="6"/>
  <c r="AP2493" i="6" s="1"/>
  <c r="AM2494" i="6"/>
  <c r="AN2494" i="6"/>
  <c r="AQ2494" i="6" s="1"/>
  <c r="AO2494" i="6"/>
  <c r="AP2494" i="6" s="1"/>
  <c r="AM2495" i="6"/>
  <c r="AN2495" i="6"/>
  <c r="AQ2495" i="6" s="1"/>
  <c r="AO2495" i="6"/>
  <c r="AM2496" i="6"/>
  <c r="AN2496" i="6"/>
  <c r="AQ2496" i="6" s="1"/>
  <c r="AO2496" i="6"/>
  <c r="AM2497" i="6"/>
  <c r="AN2497" i="6"/>
  <c r="AQ2497" i="6" s="1"/>
  <c r="AO2497" i="6"/>
  <c r="AP2497" i="6" s="1"/>
  <c r="AM2498" i="6"/>
  <c r="AN2498" i="6"/>
  <c r="AQ2498" i="6" s="1"/>
  <c r="AO2498" i="6"/>
  <c r="AP2498" i="6" s="1"/>
  <c r="AM2499" i="6"/>
  <c r="AN2499" i="6"/>
  <c r="AQ2499" i="6" s="1"/>
  <c r="AO2499" i="6"/>
  <c r="AP2499" i="6" s="1"/>
  <c r="AM2500" i="6"/>
  <c r="AN2500" i="6"/>
  <c r="AQ2500" i="6" s="1"/>
  <c r="AO2500" i="6"/>
  <c r="AP2500" i="6" s="1"/>
  <c r="AM2501" i="6"/>
  <c r="AN2501" i="6"/>
  <c r="AQ2501" i="6" s="1"/>
  <c r="AO2501" i="6"/>
  <c r="AP2501" i="6" s="1"/>
  <c r="AM2502" i="6"/>
  <c r="AN2502" i="6"/>
  <c r="AQ2502" i="6" s="1"/>
  <c r="AO2502" i="6"/>
  <c r="AP2502" i="6" s="1"/>
  <c r="AM2503" i="6"/>
  <c r="AN2503" i="6"/>
  <c r="AQ2503" i="6" s="1"/>
  <c r="AO2503" i="6"/>
  <c r="AP2503" i="6" s="1"/>
  <c r="AM2504" i="6"/>
  <c r="AN2504" i="6"/>
  <c r="AQ2504" i="6" s="1"/>
  <c r="AO2504" i="6"/>
  <c r="AP2504" i="6" s="1"/>
  <c r="AM2505" i="6"/>
  <c r="AN2505" i="6"/>
  <c r="AQ2505" i="6" s="1"/>
  <c r="AO2505" i="6"/>
  <c r="AP2505" i="6" s="1"/>
  <c r="AM2506" i="6"/>
  <c r="AN2506" i="6"/>
  <c r="AQ2506" i="6" s="1"/>
  <c r="AO2506" i="6"/>
  <c r="AP2506" i="6" s="1"/>
  <c r="AR2506" i="6" s="1"/>
  <c r="AM2507" i="6"/>
  <c r="AN2507" i="6"/>
  <c r="AQ2507" i="6" s="1"/>
  <c r="AO2507" i="6"/>
  <c r="AP2507" i="6" s="1"/>
  <c r="AM2508" i="6"/>
  <c r="AN2508" i="6"/>
  <c r="AQ2508" i="6" s="1"/>
  <c r="AO2508" i="6"/>
  <c r="AP2508" i="6" s="1"/>
  <c r="AM2509" i="6"/>
  <c r="AN2509" i="6"/>
  <c r="AQ2509" i="6" s="1"/>
  <c r="AO2509" i="6"/>
  <c r="AP2509" i="6" s="1"/>
  <c r="AM2510" i="6"/>
  <c r="AN2510" i="6"/>
  <c r="AQ2510" i="6" s="1"/>
  <c r="AO2510" i="6"/>
  <c r="AM2511" i="6"/>
  <c r="AN2511" i="6"/>
  <c r="AQ2511" i="6" s="1"/>
  <c r="AO2511" i="6"/>
  <c r="AP2511" i="6" s="1"/>
  <c r="AM2512" i="6"/>
  <c r="AN2512" i="6"/>
  <c r="AQ2512" i="6" s="1"/>
  <c r="AO2512" i="6"/>
  <c r="AM2513" i="6"/>
  <c r="AN2513" i="6"/>
  <c r="AQ2513" i="6" s="1"/>
  <c r="AO2513" i="6"/>
  <c r="AP2513" i="6" s="1"/>
  <c r="AM2514" i="6"/>
  <c r="AN2514" i="6"/>
  <c r="AQ2514" i="6" s="1"/>
  <c r="AO2514" i="6"/>
  <c r="AM2515" i="6"/>
  <c r="AN2515" i="6"/>
  <c r="AQ2515" i="6" s="1"/>
  <c r="AO2515" i="6"/>
  <c r="AP2515" i="6" s="1"/>
  <c r="AM2516" i="6"/>
  <c r="AN2516" i="6"/>
  <c r="AQ2516" i="6" s="1"/>
  <c r="AO2516" i="6"/>
  <c r="AM2517" i="6"/>
  <c r="AN2517" i="6"/>
  <c r="AQ2517" i="6" s="1"/>
  <c r="AO2517" i="6"/>
  <c r="AP2517" i="6" s="1"/>
  <c r="AM2518" i="6"/>
  <c r="AN2518" i="6"/>
  <c r="AQ2518" i="6" s="1"/>
  <c r="AO2518" i="6"/>
  <c r="AM2519" i="6"/>
  <c r="AN2519" i="6"/>
  <c r="AQ2519" i="6" s="1"/>
  <c r="AO2519" i="6"/>
  <c r="AP2519" i="6" s="1"/>
  <c r="AM2520" i="6"/>
  <c r="AN2520" i="6"/>
  <c r="AQ2520" i="6" s="1"/>
  <c r="AO2520" i="6"/>
  <c r="AM2521" i="6"/>
  <c r="AN2521" i="6"/>
  <c r="AQ2521" i="6" s="1"/>
  <c r="AO2521" i="6"/>
  <c r="AP2521" i="6" s="1"/>
  <c r="AM2522" i="6"/>
  <c r="AN2522" i="6"/>
  <c r="AQ2522" i="6" s="1"/>
  <c r="AO2522" i="6"/>
  <c r="AP2522" i="6" s="1"/>
  <c r="AM2523" i="6"/>
  <c r="AN2523" i="6"/>
  <c r="AQ2523" i="6" s="1"/>
  <c r="AO2523" i="6"/>
  <c r="AP2523" i="6" s="1"/>
  <c r="AM2524" i="6"/>
  <c r="AN2524" i="6"/>
  <c r="AQ2524" i="6" s="1"/>
  <c r="AO2524" i="6"/>
  <c r="AP2524" i="6" s="1"/>
  <c r="AM2525" i="6"/>
  <c r="AN2525" i="6"/>
  <c r="AQ2525" i="6" s="1"/>
  <c r="AO2525" i="6"/>
  <c r="AP2525" i="6" s="1"/>
  <c r="AM2526" i="6"/>
  <c r="AN2526" i="6"/>
  <c r="AQ2526" i="6" s="1"/>
  <c r="AO2526" i="6"/>
  <c r="AP2526" i="6" s="1"/>
  <c r="AM2527" i="6"/>
  <c r="AN2527" i="6"/>
  <c r="AQ2527" i="6" s="1"/>
  <c r="AO2527" i="6"/>
  <c r="AP2527" i="6" s="1"/>
  <c r="AM2528" i="6"/>
  <c r="AN2528" i="6"/>
  <c r="AQ2528" i="6" s="1"/>
  <c r="AO2528" i="6"/>
  <c r="AP2528" i="6" s="1"/>
  <c r="AM2529" i="6"/>
  <c r="AN2529" i="6"/>
  <c r="AQ2529" i="6" s="1"/>
  <c r="AO2529" i="6"/>
  <c r="AP2529" i="6" s="1"/>
  <c r="AR2529" i="6" s="1"/>
  <c r="AM2530" i="6"/>
  <c r="AN2530" i="6"/>
  <c r="AQ2530" i="6" s="1"/>
  <c r="AO2530" i="6"/>
  <c r="AP2530" i="6" s="1"/>
  <c r="AM2531" i="6"/>
  <c r="AN2531" i="6"/>
  <c r="AQ2531" i="6" s="1"/>
  <c r="AO2531" i="6"/>
  <c r="AP2531" i="6" s="1"/>
  <c r="AM2532" i="6"/>
  <c r="AN2532" i="6"/>
  <c r="AQ2532" i="6" s="1"/>
  <c r="AO2532" i="6"/>
  <c r="AP2532" i="6" s="1"/>
  <c r="AM2533" i="6"/>
  <c r="AN2533" i="6"/>
  <c r="AQ2533" i="6" s="1"/>
  <c r="AO2533" i="6"/>
  <c r="AP2533" i="6" s="1"/>
  <c r="AM2534" i="6"/>
  <c r="AN2534" i="6"/>
  <c r="AQ2534" i="6" s="1"/>
  <c r="AO2534" i="6"/>
  <c r="AM2535" i="6"/>
  <c r="AN2535" i="6"/>
  <c r="AQ2535" i="6" s="1"/>
  <c r="AO2535" i="6"/>
  <c r="AP2535" i="6" s="1"/>
  <c r="AM2536" i="6"/>
  <c r="AN2536" i="6"/>
  <c r="AQ2536" i="6" s="1"/>
  <c r="AO2536" i="6"/>
  <c r="AM2537" i="6"/>
  <c r="AN2537" i="6"/>
  <c r="AQ2537" i="6" s="1"/>
  <c r="AO2537" i="6"/>
  <c r="AP2537" i="6" s="1"/>
  <c r="AM2538" i="6"/>
  <c r="AN2538" i="6"/>
  <c r="AQ2538" i="6" s="1"/>
  <c r="AO2538" i="6"/>
  <c r="AM2539" i="6"/>
  <c r="AN2539" i="6"/>
  <c r="AQ2539" i="6" s="1"/>
  <c r="AO2539" i="6"/>
  <c r="AP2539" i="6" s="1"/>
  <c r="AM2540" i="6"/>
  <c r="AN2540" i="6"/>
  <c r="AQ2540" i="6" s="1"/>
  <c r="AO2540" i="6"/>
  <c r="AM2541" i="6"/>
  <c r="AN2541" i="6"/>
  <c r="AQ2541" i="6" s="1"/>
  <c r="AO2541" i="6"/>
  <c r="AP2541" i="6" s="1"/>
  <c r="AM2542" i="6"/>
  <c r="AN2542" i="6"/>
  <c r="AQ2542" i="6" s="1"/>
  <c r="AO2542" i="6"/>
  <c r="AP2542" i="6" s="1"/>
  <c r="AM2543" i="6"/>
  <c r="AN2543" i="6"/>
  <c r="AQ2543" i="6" s="1"/>
  <c r="AO2543" i="6"/>
  <c r="AP2543" i="6" s="1"/>
  <c r="AM2544" i="6"/>
  <c r="AN2544" i="6"/>
  <c r="AQ2544" i="6" s="1"/>
  <c r="AO2544" i="6"/>
  <c r="AP2544" i="6" s="1"/>
  <c r="AM2545" i="6"/>
  <c r="AN2545" i="6"/>
  <c r="AQ2545" i="6" s="1"/>
  <c r="AO2545" i="6"/>
  <c r="AP2545" i="6" s="1"/>
  <c r="AM2546" i="6"/>
  <c r="AN2546" i="6"/>
  <c r="AQ2546" i="6" s="1"/>
  <c r="AO2546" i="6"/>
  <c r="AP2546" i="6" s="1"/>
  <c r="AM2547" i="6"/>
  <c r="AN2547" i="6"/>
  <c r="AQ2547" i="6" s="1"/>
  <c r="AO2547" i="6"/>
  <c r="AP2547" i="6" s="1"/>
  <c r="AM2548" i="6"/>
  <c r="AN2548" i="6"/>
  <c r="AQ2548" i="6" s="1"/>
  <c r="AO2548" i="6"/>
  <c r="AP2548" i="6" s="1"/>
  <c r="AM2549" i="6"/>
  <c r="AN2549" i="6"/>
  <c r="AQ2549" i="6" s="1"/>
  <c r="AO2549" i="6"/>
  <c r="AP2549" i="6" s="1"/>
  <c r="AM2550" i="6"/>
  <c r="AN2550" i="6"/>
  <c r="AQ2550" i="6" s="1"/>
  <c r="AO2550" i="6"/>
  <c r="AM2551" i="6"/>
  <c r="AN2551" i="6"/>
  <c r="AQ2551" i="6" s="1"/>
  <c r="AO2551" i="6"/>
  <c r="AP2551" i="6" s="1"/>
  <c r="AM2552" i="6"/>
  <c r="AN2552" i="6"/>
  <c r="AQ2552" i="6" s="1"/>
  <c r="AO2552" i="6"/>
  <c r="AP2552" i="6" s="1"/>
  <c r="AM2553" i="6"/>
  <c r="AN2553" i="6"/>
  <c r="AQ2553" i="6" s="1"/>
  <c r="AO2553" i="6"/>
  <c r="AP2553" i="6" s="1"/>
  <c r="AM2554" i="6"/>
  <c r="AN2554" i="6"/>
  <c r="AQ2554" i="6" s="1"/>
  <c r="AO2554" i="6"/>
  <c r="AP2554" i="6" s="1"/>
  <c r="AM2555" i="6"/>
  <c r="AN2555" i="6"/>
  <c r="AQ2555" i="6" s="1"/>
  <c r="AO2555" i="6"/>
  <c r="AP2555" i="6" s="1"/>
  <c r="AM2556" i="6"/>
  <c r="AN2556" i="6"/>
  <c r="AQ2556" i="6" s="1"/>
  <c r="AO2556" i="6"/>
  <c r="AP2556" i="6" s="1"/>
  <c r="AM2557" i="6"/>
  <c r="AN2557" i="6"/>
  <c r="AQ2557" i="6" s="1"/>
  <c r="AO2557" i="6"/>
  <c r="AP2557" i="6" s="1"/>
  <c r="AM2558" i="6"/>
  <c r="AN2558" i="6"/>
  <c r="AQ2558" i="6" s="1"/>
  <c r="AO2558" i="6"/>
  <c r="AM2559" i="6"/>
  <c r="AN2559" i="6"/>
  <c r="AQ2559" i="6" s="1"/>
  <c r="AO2559" i="6"/>
  <c r="AP2559" i="6" s="1"/>
  <c r="AM2560" i="6"/>
  <c r="AN2560" i="6"/>
  <c r="AQ2560" i="6" s="1"/>
  <c r="AO2560" i="6"/>
  <c r="AM2561" i="6"/>
  <c r="AN2561" i="6"/>
  <c r="AQ2561" i="6" s="1"/>
  <c r="AO2561" i="6"/>
  <c r="AP2561" i="6" s="1"/>
  <c r="AM2562" i="6"/>
  <c r="AN2562" i="6"/>
  <c r="AQ2562" i="6" s="1"/>
  <c r="AO2562" i="6"/>
  <c r="AM2563" i="6"/>
  <c r="AN2563" i="6"/>
  <c r="AQ2563" i="6" s="1"/>
  <c r="AO2563" i="6"/>
  <c r="AP2563" i="6" s="1"/>
  <c r="AR2563" i="6" s="1"/>
  <c r="AM2564" i="6"/>
  <c r="AN2564" i="6"/>
  <c r="AQ2564" i="6" s="1"/>
  <c r="AO2564" i="6"/>
  <c r="AP2564" i="6" s="1"/>
  <c r="AM2565" i="6"/>
  <c r="AN2565" i="6"/>
  <c r="AQ2565" i="6" s="1"/>
  <c r="AO2565" i="6"/>
  <c r="AP2565" i="6" s="1"/>
  <c r="AM2566" i="6"/>
  <c r="AN2566" i="6"/>
  <c r="AQ2566" i="6" s="1"/>
  <c r="AO2566" i="6"/>
  <c r="AP2566" i="6" s="1"/>
  <c r="AM2567" i="6"/>
  <c r="AN2567" i="6"/>
  <c r="AQ2567" i="6" s="1"/>
  <c r="AO2567" i="6"/>
  <c r="AP2567" i="6" s="1"/>
  <c r="AM2568" i="6"/>
  <c r="AN2568" i="6"/>
  <c r="AQ2568" i="6" s="1"/>
  <c r="AO2568" i="6"/>
  <c r="AP2568" i="6" s="1"/>
  <c r="AM2569" i="6"/>
  <c r="AN2569" i="6"/>
  <c r="AQ2569" i="6" s="1"/>
  <c r="AO2569" i="6"/>
  <c r="AP2569" i="6" s="1"/>
  <c r="AM2570" i="6"/>
  <c r="AN2570" i="6"/>
  <c r="AQ2570" i="6" s="1"/>
  <c r="AO2570" i="6"/>
  <c r="AP2570" i="6" s="1"/>
  <c r="AM2571" i="6"/>
  <c r="AN2571" i="6"/>
  <c r="AQ2571" i="6" s="1"/>
  <c r="AO2571" i="6"/>
  <c r="AP2571" i="6" s="1"/>
  <c r="AR2571" i="6" s="1"/>
  <c r="AM2572" i="6"/>
  <c r="AN2572" i="6"/>
  <c r="AQ2572" i="6" s="1"/>
  <c r="AO2572" i="6"/>
  <c r="AP2572" i="6" s="1"/>
  <c r="AM2573" i="6"/>
  <c r="AN2573" i="6"/>
  <c r="AQ2573" i="6" s="1"/>
  <c r="AO2573" i="6"/>
  <c r="AP2573" i="6" s="1"/>
  <c r="AM2574" i="6"/>
  <c r="AN2574" i="6"/>
  <c r="AQ2574" i="6" s="1"/>
  <c r="AO2574" i="6"/>
  <c r="AP2574" i="6" s="1"/>
  <c r="AM2575" i="6"/>
  <c r="AN2575" i="6"/>
  <c r="AQ2575" i="6" s="1"/>
  <c r="AO2575" i="6"/>
  <c r="AP2575" i="6" s="1"/>
  <c r="AM2576" i="6"/>
  <c r="AN2576" i="6"/>
  <c r="AQ2576" i="6" s="1"/>
  <c r="AO2576" i="6"/>
  <c r="AP2576" i="6" s="1"/>
  <c r="AM2577" i="6"/>
  <c r="AN2577" i="6"/>
  <c r="AQ2577" i="6" s="1"/>
  <c r="AO2577" i="6"/>
  <c r="AP2577" i="6" s="1"/>
  <c r="AM2578" i="6"/>
  <c r="AN2578" i="6"/>
  <c r="AQ2578" i="6" s="1"/>
  <c r="AO2578" i="6"/>
  <c r="AP2578" i="6" s="1"/>
  <c r="AM2579" i="6"/>
  <c r="AN2579" i="6"/>
  <c r="AQ2579" i="6" s="1"/>
  <c r="AO2579" i="6"/>
  <c r="AP2579" i="6" s="1"/>
  <c r="AM2580" i="6"/>
  <c r="AN2580" i="6"/>
  <c r="AQ2580" i="6" s="1"/>
  <c r="AO2580" i="6"/>
  <c r="AP2580" i="6" s="1"/>
  <c r="AM2581" i="6"/>
  <c r="AN2581" i="6"/>
  <c r="AQ2581" i="6" s="1"/>
  <c r="AO2581" i="6"/>
  <c r="AP2581" i="6" s="1"/>
  <c r="AM2582" i="6"/>
  <c r="AN2582" i="6"/>
  <c r="AQ2582" i="6" s="1"/>
  <c r="AO2582" i="6"/>
  <c r="AP2582" i="6" s="1"/>
  <c r="AM2583" i="6"/>
  <c r="AN2583" i="6"/>
  <c r="AQ2583" i="6" s="1"/>
  <c r="AO2583" i="6"/>
  <c r="AP2583" i="6" s="1"/>
  <c r="AM2584" i="6"/>
  <c r="AN2584" i="6"/>
  <c r="AQ2584" i="6" s="1"/>
  <c r="AO2584" i="6"/>
  <c r="AP2584" i="6" s="1"/>
  <c r="AM2585" i="6"/>
  <c r="AN2585" i="6"/>
  <c r="AQ2585" i="6" s="1"/>
  <c r="AO2585" i="6"/>
  <c r="AP2585" i="6" s="1"/>
  <c r="AM2586" i="6"/>
  <c r="AN2586" i="6"/>
  <c r="AQ2586" i="6" s="1"/>
  <c r="AO2586" i="6"/>
  <c r="AP2586" i="6" s="1"/>
  <c r="AM2587" i="6"/>
  <c r="AN2587" i="6"/>
  <c r="AQ2587" i="6" s="1"/>
  <c r="AO2587" i="6"/>
  <c r="AP2587" i="6" s="1"/>
  <c r="AM2588" i="6"/>
  <c r="AN2588" i="6"/>
  <c r="AQ2588" i="6" s="1"/>
  <c r="AO2588" i="6"/>
  <c r="AM2589" i="6"/>
  <c r="AN2589" i="6"/>
  <c r="AQ2589" i="6" s="1"/>
  <c r="AO2589" i="6"/>
  <c r="AP2589" i="6" s="1"/>
  <c r="AM2590" i="6"/>
  <c r="AN2590" i="6"/>
  <c r="AQ2590" i="6" s="1"/>
  <c r="AO2590" i="6"/>
  <c r="AP2590" i="6" s="1"/>
  <c r="AM2591" i="6"/>
  <c r="AN2591" i="6"/>
  <c r="AQ2591" i="6" s="1"/>
  <c r="AO2591" i="6"/>
  <c r="AP2591" i="6" s="1"/>
  <c r="AM2592" i="6"/>
  <c r="AN2592" i="6"/>
  <c r="AQ2592" i="6" s="1"/>
  <c r="AO2592" i="6"/>
  <c r="AP2592" i="6" s="1"/>
  <c r="AM2593" i="6"/>
  <c r="AN2593" i="6"/>
  <c r="AQ2593" i="6" s="1"/>
  <c r="AO2593" i="6"/>
  <c r="AP2593" i="6" s="1"/>
  <c r="AM2594" i="6"/>
  <c r="AN2594" i="6"/>
  <c r="AQ2594" i="6" s="1"/>
  <c r="AO2594" i="6"/>
  <c r="AM2595" i="6"/>
  <c r="AN2595" i="6"/>
  <c r="AQ2595" i="6" s="1"/>
  <c r="AO2595" i="6"/>
  <c r="AP2595" i="6" s="1"/>
  <c r="AM2596" i="6"/>
  <c r="AN2596" i="6"/>
  <c r="AQ2596" i="6" s="1"/>
  <c r="AO2596" i="6"/>
  <c r="AP2596" i="6" s="1"/>
  <c r="AM2597" i="6"/>
  <c r="AN2597" i="6"/>
  <c r="AQ2597" i="6" s="1"/>
  <c r="AO2597" i="6"/>
  <c r="AP2597" i="6" s="1"/>
  <c r="AR2597" i="6" s="1"/>
  <c r="AM2598" i="6"/>
  <c r="AN2598" i="6"/>
  <c r="AQ2598" i="6" s="1"/>
  <c r="AO2598" i="6"/>
  <c r="AM2599" i="6"/>
  <c r="AN2599" i="6"/>
  <c r="AQ2599" i="6" s="1"/>
  <c r="AO2599" i="6"/>
  <c r="AP2599" i="6" s="1"/>
  <c r="AM2600" i="6"/>
  <c r="AN2600" i="6"/>
  <c r="AQ2600" i="6" s="1"/>
  <c r="AO2600" i="6"/>
  <c r="AP2600" i="6" s="1"/>
  <c r="AM2601" i="6"/>
  <c r="AN2601" i="6"/>
  <c r="AQ2601" i="6" s="1"/>
  <c r="AO2601" i="6"/>
  <c r="AP2601" i="6" s="1"/>
  <c r="AM2602" i="6"/>
  <c r="AN2602" i="6"/>
  <c r="AQ2602" i="6" s="1"/>
  <c r="AO2602" i="6"/>
  <c r="AP2602" i="6" s="1"/>
  <c r="AM2603" i="6"/>
  <c r="AN2603" i="6"/>
  <c r="AQ2603" i="6" s="1"/>
  <c r="AO2603" i="6"/>
  <c r="AP2603" i="6" s="1"/>
  <c r="AM2604" i="6"/>
  <c r="AN2604" i="6"/>
  <c r="AQ2604" i="6" s="1"/>
  <c r="AO2604" i="6"/>
  <c r="AM2605" i="6"/>
  <c r="AN2605" i="6"/>
  <c r="AQ2605" i="6" s="1"/>
  <c r="AO2605" i="6"/>
  <c r="AP2605" i="6" s="1"/>
  <c r="AR2605" i="6" s="1"/>
  <c r="AM2606" i="6"/>
  <c r="AN2606" i="6"/>
  <c r="AQ2606" i="6" s="1"/>
  <c r="AO2606" i="6"/>
  <c r="AP2606" i="6" s="1"/>
  <c r="AM2607" i="6"/>
  <c r="AN2607" i="6"/>
  <c r="AQ2607" i="6" s="1"/>
  <c r="AO2607" i="6"/>
  <c r="AP2607" i="6" s="1"/>
  <c r="AR2607" i="6" s="1"/>
  <c r="AM2608" i="6"/>
  <c r="AN2608" i="6"/>
  <c r="AQ2608" i="6" s="1"/>
  <c r="AO2608" i="6"/>
  <c r="AM2609" i="6"/>
  <c r="AN2609" i="6"/>
  <c r="AQ2609" i="6" s="1"/>
  <c r="AO2609" i="6"/>
  <c r="AP2609" i="6" s="1"/>
  <c r="AM2610" i="6"/>
  <c r="AN2610" i="6"/>
  <c r="AQ2610" i="6" s="1"/>
  <c r="AO2610" i="6"/>
  <c r="AM2611" i="6"/>
  <c r="AN2611" i="6"/>
  <c r="AQ2611" i="6" s="1"/>
  <c r="AO2611" i="6"/>
  <c r="AP2611" i="6" s="1"/>
  <c r="AM2612" i="6"/>
  <c r="AN2612" i="6"/>
  <c r="AQ2612" i="6" s="1"/>
  <c r="AO2612" i="6"/>
  <c r="AM2613" i="6"/>
  <c r="AN2613" i="6"/>
  <c r="AQ2613" i="6" s="1"/>
  <c r="AO2613" i="6"/>
  <c r="AP2613" i="6" s="1"/>
  <c r="AM2614" i="6"/>
  <c r="AN2614" i="6"/>
  <c r="AQ2614" i="6" s="1"/>
  <c r="AO2614" i="6"/>
  <c r="AM2615" i="6"/>
  <c r="AN2615" i="6"/>
  <c r="AQ2615" i="6" s="1"/>
  <c r="AO2615" i="6"/>
  <c r="AP2615" i="6" s="1"/>
  <c r="AM2616" i="6"/>
  <c r="AN2616" i="6"/>
  <c r="AQ2616" i="6" s="1"/>
  <c r="AO2616" i="6"/>
  <c r="AM2617" i="6"/>
  <c r="AN2617" i="6"/>
  <c r="AQ2617" i="6" s="1"/>
  <c r="AO2617" i="6"/>
  <c r="AP2617" i="6" s="1"/>
  <c r="AM2618" i="6"/>
  <c r="AN2618" i="6"/>
  <c r="AQ2618" i="6" s="1"/>
  <c r="AO2618" i="6"/>
  <c r="AM2619" i="6"/>
  <c r="AN2619" i="6"/>
  <c r="AQ2619" i="6" s="1"/>
  <c r="AO2619" i="6"/>
  <c r="AP2619" i="6" s="1"/>
  <c r="AM2620" i="6"/>
  <c r="AN2620" i="6"/>
  <c r="AQ2620" i="6" s="1"/>
  <c r="AO2620" i="6"/>
  <c r="AM2621" i="6"/>
  <c r="AN2621" i="6"/>
  <c r="AQ2621" i="6" s="1"/>
  <c r="AO2621" i="6"/>
  <c r="AP2621" i="6" s="1"/>
  <c r="AM2622" i="6"/>
  <c r="AN2622" i="6"/>
  <c r="AQ2622" i="6" s="1"/>
  <c r="AO2622" i="6"/>
  <c r="AP2622" i="6" s="1"/>
  <c r="AM2623" i="6"/>
  <c r="AN2623" i="6"/>
  <c r="AQ2623" i="6" s="1"/>
  <c r="AO2623" i="6"/>
  <c r="AP2623" i="6" s="1"/>
  <c r="AM2624" i="6"/>
  <c r="AN2624" i="6"/>
  <c r="AQ2624" i="6" s="1"/>
  <c r="AO2624" i="6"/>
  <c r="AM2625" i="6"/>
  <c r="AN2625" i="6"/>
  <c r="AQ2625" i="6" s="1"/>
  <c r="AO2625" i="6"/>
  <c r="AP2625" i="6" s="1"/>
  <c r="AM2626" i="6"/>
  <c r="AN2626" i="6"/>
  <c r="AQ2626" i="6" s="1"/>
  <c r="AO2626" i="6"/>
  <c r="AP2626" i="6" s="1"/>
  <c r="AM2627" i="6"/>
  <c r="AN2627" i="6"/>
  <c r="AQ2627" i="6" s="1"/>
  <c r="AO2627" i="6"/>
  <c r="AP2627" i="6" s="1"/>
  <c r="AM2628" i="6"/>
  <c r="AN2628" i="6"/>
  <c r="AQ2628" i="6" s="1"/>
  <c r="AO2628" i="6"/>
  <c r="AM2629" i="6"/>
  <c r="AN2629" i="6"/>
  <c r="AQ2629" i="6" s="1"/>
  <c r="AO2629" i="6"/>
  <c r="AP2629" i="6" s="1"/>
  <c r="AM2630" i="6"/>
  <c r="AN2630" i="6"/>
  <c r="AQ2630" i="6" s="1"/>
  <c r="AO2630" i="6"/>
  <c r="AP2630" i="6" s="1"/>
  <c r="AR2630" i="6" s="1"/>
  <c r="AM2631" i="6"/>
  <c r="AN2631" i="6"/>
  <c r="AQ2631" i="6" s="1"/>
  <c r="AO2631" i="6"/>
  <c r="AP2631" i="6" s="1"/>
  <c r="AM2632" i="6"/>
  <c r="AN2632" i="6"/>
  <c r="AQ2632" i="6" s="1"/>
  <c r="AO2632" i="6"/>
  <c r="AM2633" i="6"/>
  <c r="AN2633" i="6"/>
  <c r="AQ2633" i="6" s="1"/>
  <c r="AO2633" i="6"/>
  <c r="AP2633" i="6" s="1"/>
  <c r="AM2634" i="6"/>
  <c r="AN2634" i="6"/>
  <c r="AQ2634" i="6" s="1"/>
  <c r="AO2634" i="6"/>
  <c r="AP2634" i="6" s="1"/>
  <c r="AM2635" i="6"/>
  <c r="AN2635" i="6"/>
  <c r="AQ2635" i="6" s="1"/>
  <c r="AO2635" i="6"/>
  <c r="AP2635" i="6" s="1"/>
  <c r="AM2636" i="6"/>
  <c r="AN2636" i="6"/>
  <c r="AQ2636" i="6" s="1"/>
  <c r="AO2636" i="6"/>
  <c r="AM2637" i="6"/>
  <c r="AN2637" i="6"/>
  <c r="AQ2637" i="6" s="1"/>
  <c r="AO2637" i="6"/>
  <c r="AP2637" i="6" s="1"/>
  <c r="AM2638" i="6"/>
  <c r="AN2638" i="6"/>
  <c r="AQ2638" i="6" s="1"/>
  <c r="AO2638" i="6"/>
  <c r="AP2638" i="6" s="1"/>
  <c r="AM2639" i="6"/>
  <c r="AN2639" i="6"/>
  <c r="AQ2639" i="6" s="1"/>
  <c r="AO2639" i="6"/>
  <c r="AP2639" i="6" s="1"/>
  <c r="AM2640" i="6"/>
  <c r="AN2640" i="6"/>
  <c r="AQ2640" i="6" s="1"/>
  <c r="AO2640" i="6"/>
  <c r="AM2641" i="6"/>
  <c r="AN2641" i="6"/>
  <c r="AQ2641" i="6" s="1"/>
  <c r="AO2641" i="6"/>
  <c r="AP2641" i="6" s="1"/>
  <c r="AR2641" i="6" s="1"/>
  <c r="AM2642" i="6"/>
  <c r="AN2642" i="6"/>
  <c r="AQ2642" i="6" s="1"/>
  <c r="AO2642" i="6"/>
  <c r="AP2642" i="6" s="1"/>
  <c r="AM2643" i="6"/>
  <c r="AN2643" i="6"/>
  <c r="AQ2643" i="6" s="1"/>
  <c r="AO2643" i="6"/>
  <c r="AP2643" i="6" s="1"/>
  <c r="AM2644" i="6"/>
  <c r="AN2644" i="6"/>
  <c r="AQ2644" i="6" s="1"/>
  <c r="AO2644" i="6"/>
  <c r="AM2645" i="6"/>
  <c r="AN2645" i="6"/>
  <c r="AQ2645" i="6" s="1"/>
  <c r="AO2645" i="6"/>
  <c r="AP2645" i="6" s="1"/>
  <c r="AM2646" i="6"/>
  <c r="AN2646" i="6"/>
  <c r="AQ2646" i="6" s="1"/>
  <c r="AO2646" i="6"/>
  <c r="AP2646" i="6" s="1"/>
  <c r="AM2647" i="6"/>
  <c r="AN2647" i="6"/>
  <c r="AQ2647" i="6" s="1"/>
  <c r="AO2647" i="6"/>
  <c r="AP2647" i="6" s="1"/>
  <c r="AM2648" i="6"/>
  <c r="AN2648" i="6"/>
  <c r="AQ2648" i="6" s="1"/>
  <c r="AO2648" i="6"/>
  <c r="AM2649" i="6"/>
  <c r="AN2649" i="6"/>
  <c r="AQ2649" i="6" s="1"/>
  <c r="AO2649" i="6"/>
  <c r="AP2649" i="6" s="1"/>
  <c r="AM2650" i="6"/>
  <c r="AN2650" i="6"/>
  <c r="AQ2650" i="6" s="1"/>
  <c r="AO2650" i="6"/>
  <c r="AP2650" i="6" s="1"/>
  <c r="AM2651" i="6"/>
  <c r="AN2651" i="6"/>
  <c r="AQ2651" i="6" s="1"/>
  <c r="AO2651" i="6"/>
  <c r="AP2651" i="6" s="1"/>
  <c r="AM2652" i="6"/>
  <c r="AN2652" i="6"/>
  <c r="AQ2652" i="6" s="1"/>
  <c r="AO2652" i="6"/>
  <c r="AM2653" i="6"/>
  <c r="AN2653" i="6"/>
  <c r="AQ2653" i="6" s="1"/>
  <c r="AO2653" i="6"/>
  <c r="AP2653" i="6" s="1"/>
  <c r="AM2654" i="6"/>
  <c r="AN2654" i="6"/>
  <c r="AQ2654" i="6" s="1"/>
  <c r="AO2654" i="6"/>
  <c r="AP2654" i="6" s="1"/>
  <c r="AM2655" i="6"/>
  <c r="AN2655" i="6"/>
  <c r="AQ2655" i="6" s="1"/>
  <c r="AO2655" i="6"/>
  <c r="AP2655" i="6" s="1"/>
  <c r="AM2656" i="6"/>
  <c r="AN2656" i="6"/>
  <c r="AQ2656" i="6" s="1"/>
  <c r="AO2656" i="6"/>
  <c r="AM2657" i="6"/>
  <c r="AN2657" i="6"/>
  <c r="AQ2657" i="6" s="1"/>
  <c r="AO2657" i="6"/>
  <c r="AP2657" i="6" s="1"/>
  <c r="AM2658" i="6"/>
  <c r="AN2658" i="6"/>
  <c r="AQ2658" i="6" s="1"/>
  <c r="AO2658" i="6"/>
  <c r="AP2658" i="6" s="1"/>
  <c r="AM2659" i="6"/>
  <c r="AN2659" i="6"/>
  <c r="AQ2659" i="6" s="1"/>
  <c r="AO2659" i="6"/>
  <c r="AP2659" i="6" s="1"/>
  <c r="AM2660" i="6"/>
  <c r="AN2660" i="6"/>
  <c r="AQ2660" i="6" s="1"/>
  <c r="AO2660" i="6"/>
  <c r="AM2661" i="6"/>
  <c r="AN2661" i="6"/>
  <c r="AQ2661" i="6" s="1"/>
  <c r="AO2661" i="6"/>
  <c r="AP2661" i="6" s="1"/>
  <c r="AM2662" i="6"/>
  <c r="AN2662" i="6"/>
  <c r="AQ2662" i="6" s="1"/>
  <c r="AO2662" i="6"/>
  <c r="AP2662" i="6" s="1"/>
  <c r="AM2663" i="6"/>
  <c r="AN2663" i="6"/>
  <c r="AQ2663" i="6" s="1"/>
  <c r="AO2663" i="6"/>
  <c r="AP2663" i="6" s="1"/>
  <c r="AM2664" i="6"/>
  <c r="AN2664" i="6"/>
  <c r="AQ2664" i="6" s="1"/>
  <c r="AO2664" i="6"/>
  <c r="AM2665" i="6"/>
  <c r="AN2665" i="6"/>
  <c r="AQ2665" i="6" s="1"/>
  <c r="AO2665" i="6"/>
  <c r="AP2665" i="6" s="1"/>
  <c r="AM2666" i="6"/>
  <c r="AN2666" i="6"/>
  <c r="AQ2666" i="6" s="1"/>
  <c r="AO2666" i="6"/>
  <c r="AP2666" i="6" s="1"/>
  <c r="AM2667" i="6"/>
  <c r="AN2667" i="6"/>
  <c r="AQ2667" i="6" s="1"/>
  <c r="AO2667" i="6"/>
  <c r="AP2667" i="6" s="1"/>
  <c r="AM2668" i="6"/>
  <c r="AN2668" i="6"/>
  <c r="AQ2668" i="6" s="1"/>
  <c r="AO2668" i="6"/>
  <c r="AM2669" i="6"/>
  <c r="AN2669" i="6"/>
  <c r="AQ2669" i="6" s="1"/>
  <c r="AO2669" i="6"/>
  <c r="AP2669" i="6" s="1"/>
  <c r="AM2670" i="6"/>
  <c r="AN2670" i="6"/>
  <c r="AQ2670" i="6" s="1"/>
  <c r="AO2670" i="6"/>
  <c r="AP2670" i="6" s="1"/>
  <c r="AM2671" i="6"/>
  <c r="AN2671" i="6"/>
  <c r="AQ2671" i="6" s="1"/>
  <c r="AO2671" i="6"/>
  <c r="AP2671" i="6" s="1"/>
  <c r="AM2672" i="6"/>
  <c r="AN2672" i="6"/>
  <c r="AQ2672" i="6" s="1"/>
  <c r="AO2672" i="6"/>
  <c r="AM2673" i="6"/>
  <c r="AN2673" i="6"/>
  <c r="AQ2673" i="6" s="1"/>
  <c r="AO2673" i="6"/>
  <c r="AP2673" i="6" s="1"/>
  <c r="AR2673" i="6" s="1"/>
  <c r="AM2674" i="6"/>
  <c r="AN2674" i="6"/>
  <c r="AQ2674" i="6" s="1"/>
  <c r="AO2674" i="6"/>
  <c r="AP2674" i="6" s="1"/>
  <c r="AM2675" i="6"/>
  <c r="AN2675" i="6"/>
  <c r="AQ2675" i="6" s="1"/>
  <c r="AO2675" i="6"/>
  <c r="AP2675" i="6" s="1"/>
  <c r="AM2676" i="6"/>
  <c r="AN2676" i="6"/>
  <c r="AQ2676" i="6" s="1"/>
  <c r="AO2676" i="6"/>
  <c r="AM2677" i="6"/>
  <c r="AN2677" i="6"/>
  <c r="AQ2677" i="6" s="1"/>
  <c r="AO2677" i="6"/>
  <c r="AP2677" i="6" s="1"/>
  <c r="AM2678" i="6"/>
  <c r="AN2678" i="6"/>
  <c r="AQ2678" i="6" s="1"/>
  <c r="AO2678" i="6"/>
  <c r="AP2678" i="6" s="1"/>
  <c r="AM2679" i="6"/>
  <c r="AN2679" i="6"/>
  <c r="AQ2679" i="6" s="1"/>
  <c r="AO2679" i="6"/>
  <c r="AP2679" i="6" s="1"/>
  <c r="AM2680" i="6"/>
  <c r="AN2680" i="6"/>
  <c r="AQ2680" i="6" s="1"/>
  <c r="AO2680" i="6"/>
  <c r="AM2681" i="6"/>
  <c r="AN2681" i="6"/>
  <c r="AQ2681" i="6" s="1"/>
  <c r="AO2681" i="6"/>
  <c r="AP2681" i="6" s="1"/>
  <c r="AM2682" i="6"/>
  <c r="AN2682" i="6"/>
  <c r="AQ2682" i="6" s="1"/>
  <c r="AO2682" i="6"/>
  <c r="AP2682" i="6" s="1"/>
  <c r="AM2683" i="6"/>
  <c r="AN2683" i="6"/>
  <c r="AQ2683" i="6" s="1"/>
  <c r="AO2683" i="6"/>
  <c r="AP2683" i="6" s="1"/>
  <c r="AM2684" i="6"/>
  <c r="AN2684" i="6"/>
  <c r="AQ2684" i="6" s="1"/>
  <c r="AO2684" i="6"/>
  <c r="AM2685" i="6"/>
  <c r="AN2685" i="6"/>
  <c r="AQ2685" i="6" s="1"/>
  <c r="AO2685" i="6"/>
  <c r="AP2685" i="6" s="1"/>
  <c r="AM2686" i="6"/>
  <c r="AN2686" i="6"/>
  <c r="AQ2686" i="6" s="1"/>
  <c r="AO2686" i="6"/>
  <c r="AP2686" i="6" s="1"/>
  <c r="AM2687" i="6"/>
  <c r="AN2687" i="6"/>
  <c r="AQ2687" i="6" s="1"/>
  <c r="AO2687" i="6"/>
  <c r="AP2687" i="6" s="1"/>
  <c r="AM2688" i="6"/>
  <c r="AN2688" i="6"/>
  <c r="AQ2688" i="6" s="1"/>
  <c r="AO2688" i="6"/>
  <c r="AM2689" i="6"/>
  <c r="AN2689" i="6"/>
  <c r="AQ2689" i="6" s="1"/>
  <c r="AO2689" i="6"/>
  <c r="AP2689" i="6" s="1"/>
  <c r="AM2690" i="6"/>
  <c r="AN2690" i="6"/>
  <c r="AQ2690" i="6" s="1"/>
  <c r="AO2690" i="6"/>
  <c r="AP2690" i="6" s="1"/>
  <c r="AM2691" i="6"/>
  <c r="AN2691" i="6"/>
  <c r="AQ2691" i="6" s="1"/>
  <c r="AO2691" i="6"/>
  <c r="AP2691" i="6" s="1"/>
  <c r="AM2692" i="6"/>
  <c r="AN2692" i="6"/>
  <c r="AQ2692" i="6" s="1"/>
  <c r="AO2692" i="6"/>
  <c r="AM2693" i="6"/>
  <c r="AN2693" i="6"/>
  <c r="AQ2693" i="6" s="1"/>
  <c r="AO2693" i="6"/>
  <c r="AP2693" i="6" s="1"/>
  <c r="AM2694" i="6"/>
  <c r="AN2694" i="6"/>
  <c r="AQ2694" i="6" s="1"/>
  <c r="AO2694" i="6"/>
  <c r="AM2695" i="6"/>
  <c r="AN2695" i="6"/>
  <c r="AQ2695" i="6" s="1"/>
  <c r="AO2695" i="6"/>
  <c r="AP2695" i="6" s="1"/>
  <c r="AM2696" i="6"/>
  <c r="AN2696" i="6"/>
  <c r="AQ2696" i="6" s="1"/>
  <c r="AO2696" i="6"/>
  <c r="AM2697" i="6"/>
  <c r="AN2697" i="6"/>
  <c r="AQ2697" i="6" s="1"/>
  <c r="AO2697" i="6"/>
  <c r="AP2697" i="6" s="1"/>
  <c r="AM2698" i="6"/>
  <c r="AN2698" i="6"/>
  <c r="AQ2698" i="6" s="1"/>
  <c r="AO2698" i="6"/>
  <c r="AM2699" i="6"/>
  <c r="AN2699" i="6"/>
  <c r="AQ2699" i="6" s="1"/>
  <c r="AO2699" i="6"/>
  <c r="AP2699" i="6" s="1"/>
  <c r="AR2699" i="6" s="1"/>
  <c r="AM2700" i="6"/>
  <c r="AN2700" i="6"/>
  <c r="AQ2700" i="6" s="1"/>
  <c r="AO2700" i="6"/>
  <c r="AM2701" i="6"/>
  <c r="AN2701" i="6"/>
  <c r="AQ2701" i="6" s="1"/>
  <c r="AO2701" i="6"/>
  <c r="AP2701" i="6" s="1"/>
  <c r="AM2702" i="6"/>
  <c r="AN2702" i="6"/>
  <c r="AQ2702" i="6" s="1"/>
  <c r="AO2702" i="6"/>
  <c r="AM2703" i="6"/>
  <c r="AN2703" i="6"/>
  <c r="AQ2703" i="6" s="1"/>
  <c r="AO2703" i="6"/>
  <c r="AP2703" i="6" s="1"/>
  <c r="AM2704" i="6"/>
  <c r="AN2704" i="6"/>
  <c r="AQ2704" i="6" s="1"/>
  <c r="AO2704" i="6"/>
  <c r="AM2705" i="6"/>
  <c r="AN2705" i="6"/>
  <c r="AQ2705" i="6" s="1"/>
  <c r="AO2705" i="6"/>
  <c r="AP2705" i="6" s="1"/>
  <c r="AM2706" i="6"/>
  <c r="AN2706" i="6"/>
  <c r="AQ2706" i="6" s="1"/>
  <c r="AO2706" i="6"/>
  <c r="AM2707" i="6"/>
  <c r="AN2707" i="6"/>
  <c r="AQ2707" i="6" s="1"/>
  <c r="AO2707" i="6"/>
  <c r="AP2707" i="6" s="1"/>
  <c r="AR2707" i="6" s="1"/>
  <c r="AM2708" i="6"/>
  <c r="AN2708" i="6"/>
  <c r="AQ2708" i="6" s="1"/>
  <c r="AO2708" i="6"/>
  <c r="AM2709" i="6"/>
  <c r="AN2709" i="6"/>
  <c r="AQ2709" i="6" s="1"/>
  <c r="AO2709" i="6"/>
  <c r="AP2709" i="6" s="1"/>
  <c r="AR2709" i="6" s="1"/>
  <c r="AM2710" i="6"/>
  <c r="AN2710" i="6"/>
  <c r="AQ2710" i="6" s="1"/>
  <c r="AO2710" i="6"/>
  <c r="AM2711" i="6"/>
  <c r="AN2711" i="6"/>
  <c r="AQ2711" i="6" s="1"/>
  <c r="AO2711" i="6"/>
  <c r="AP2711" i="6" s="1"/>
  <c r="AM2712" i="6"/>
  <c r="AN2712" i="6"/>
  <c r="AQ2712" i="6" s="1"/>
  <c r="AO2712" i="6"/>
  <c r="AM2713" i="6"/>
  <c r="AN2713" i="6"/>
  <c r="AQ2713" i="6" s="1"/>
  <c r="AO2713" i="6"/>
  <c r="AP2713" i="6" s="1"/>
  <c r="AM2714" i="6"/>
  <c r="AN2714" i="6"/>
  <c r="AQ2714" i="6" s="1"/>
  <c r="AO2714" i="6"/>
  <c r="AM2715" i="6"/>
  <c r="AN2715" i="6"/>
  <c r="AQ2715" i="6" s="1"/>
  <c r="AO2715" i="6"/>
  <c r="AP2715" i="6" s="1"/>
  <c r="AM2716" i="6"/>
  <c r="AN2716" i="6"/>
  <c r="AQ2716" i="6" s="1"/>
  <c r="AO2716" i="6"/>
  <c r="AM2717" i="6"/>
  <c r="AN2717" i="6"/>
  <c r="AQ2717" i="6" s="1"/>
  <c r="AO2717" i="6"/>
  <c r="AP2717" i="6" s="1"/>
  <c r="AM2718" i="6"/>
  <c r="AN2718" i="6"/>
  <c r="AQ2718" i="6" s="1"/>
  <c r="AO2718" i="6"/>
  <c r="AM2719" i="6"/>
  <c r="AN2719" i="6"/>
  <c r="AQ2719" i="6" s="1"/>
  <c r="AO2719" i="6"/>
  <c r="AP2719" i="6" s="1"/>
  <c r="AM2720" i="6"/>
  <c r="AN2720" i="6"/>
  <c r="AQ2720" i="6" s="1"/>
  <c r="AO2720" i="6"/>
  <c r="AM2721" i="6"/>
  <c r="AN2721" i="6"/>
  <c r="AQ2721" i="6" s="1"/>
  <c r="AO2721" i="6"/>
  <c r="AP2721" i="6" s="1"/>
  <c r="AM2722" i="6"/>
  <c r="AN2722" i="6"/>
  <c r="AQ2722" i="6" s="1"/>
  <c r="AO2722" i="6"/>
  <c r="AM2723" i="6"/>
  <c r="AN2723" i="6"/>
  <c r="AQ2723" i="6" s="1"/>
  <c r="AO2723" i="6"/>
  <c r="AP2723" i="6" s="1"/>
  <c r="AM2724" i="6"/>
  <c r="AN2724" i="6"/>
  <c r="AQ2724" i="6" s="1"/>
  <c r="AO2724" i="6"/>
  <c r="AM2725" i="6"/>
  <c r="AN2725" i="6"/>
  <c r="AQ2725" i="6" s="1"/>
  <c r="AO2725" i="6"/>
  <c r="AP2725" i="6" s="1"/>
  <c r="AM2726" i="6"/>
  <c r="AN2726" i="6"/>
  <c r="AQ2726" i="6" s="1"/>
  <c r="AO2726" i="6"/>
  <c r="AM2727" i="6"/>
  <c r="AN2727" i="6"/>
  <c r="AQ2727" i="6" s="1"/>
  <c r="AO2727" i="6"/>
  <c r="AP2727" i="6" s="1"/>
  <c r="AM2728" i="6"/>
  <c r="AN2728" i="6"/>
  <c r="AQ2728" i="6" s="1"/>
  <c r="AO2728" i="6"/>
  <c r="AM2729" i="6"/>
  <c r="AN2729" i="6"/>
  <c r="AQ2729" i="6" s="1"/>
  <c r="AO2729" i="6"/>
  <c r="AP2729" i="6" s="1"/>
  <c r="AM2730" i="6"/>
  <c r="AN2730" i="6"/>
  <c r="AQ2730" i="6" s="1"/>
  <c r="AO2730" i="6"/>
  <c r="AM2731" i="6"/>
  <c r="AN2731" i="6"/>
  <c r="AQ2731" i="6" s="1"/>
  <c r="AO2731" i="6"/>
  <c r="AP2731" i="6" s="1"/>
  <c r="AM2732" i="6"/>
  <c r="AN2732" i="6"/>
  <c r="AQ2732" i="6" s="1"/>
  <c r="AO2732" i="6"/>
  <c r="AM2733" i="6"/>
  <c r="AN2733" i="6"/>
  <c r="AQ2733" i="6" s="1"/>
  <c r="AO2733" i="6"/>
  <c r="AP2733" i="6" s="1"/>
  <c r="AM2734" i="6"/>
  <c r="AN2734" i="6"/>
  <c r="AQ2734" i="6" s="1"/>
  <c r="AO2734" i="6"/>
  <c r="AM2735" i="6"/>
  <c r="AN2735" i="6"/>
  <c r="AQ2735" i="6" s="1"/>
  <c r="AO2735" i="6"/>
  <c r="AP2735" i="6" s="1"/>
  <c r="AM2736" i="6"/>
  <c r="AN2736" i="6"/>
  <c r="AQ2736" i="6" s="1"/>
  <c r="AO2736" i="6"/>
  <c r="AM2737" i="6"/>
  <c r="AN2737" i="6"/>
  <c r="AQ2737" i="6" s="1"/>
  <c r="AO2737" i="6"/>
  <c r="AP2737" i="6" s="1"/>
  <c r="AM2738" i="6"/>
  <c r="AN2738" i="6"/>
  <c r="AQ2738" i="6" s="1"/>
  <c r="AO2738" i="6"/>
  <c r="AM2739" i="6"/>
  <c r="AN2739" i="6"/>
  <c r="AQ2739" i="6" s="1"/>
  <c r="AO2739" i="6"/>
  <c r="AP2739" i="6" s="1"/>
  <c r="AM2740" i="6"/>
  <c r="AN2740" i="6"/>
  <c r="AQ2740" i="6" s="1"/>
  <c r="AO2740" i="6"/>
  <c r="AM2741" i="6"/>
  <c r="AN2741" i="6"/>
  <c r="AQ2741" i="6" s="1"/>
  <c r="AO2741" i="6"/>
  <c r="AP2741" i="6" s="1"/>
  <c r="AR2741" i="6" s="1"/>
  <c r="AM2742" i="6"/>
  <c r="AN2742" i="6"/>
  <c r="AQ2742" i="6" s="1"/>
  <c r="AO2742" i="6"/>
  <c r="AP2742" i="6" s="1"/>
  <c r="AM2743" i="6"/>
  <c r="AN2743" i="6"/>
  <c r="AQ2743" i="6" s="1"/>
  <c r="AO2743" i="6"/>
  <c r="AP2743" i="6" s="1"/>
  <c r="AR2743" i="6" s="1"/>
  <c r="AM2744" i="6"/>
  <c r="AN2744" i="6"/>
  <c r="AQ2744" i="6" s="1"/>
  <c r="AO2744" i="6"/>
  <c r="AP2744" i="6" s="1"/>
  <c r="AM2745" i="6"/>
  <c r="AN2745" i="6"/>
  <c r="AQ2745" i="6" s="1"/>
  <c r="AO2745" i="6"/>
  <c r="AP2745" i="6" s="1"/>
  <c r="AM2746" i="6"/>
  <c r="AN2746" i="6"/>
  <c r="AQ2746" i="6" s="1"/>
  <c r="AO2746" i="6"/>
  <c r="AP2746" i="6" s="1"/>
  <c r="AM2747" i="6"/>
  <c r="AN2747" i="6"/>
  <c r="AQ2747" i="6" s="1"/>
  <c r="AO2747" i="6"/>
  <c r="AP2747" i="6" s="1"/>
  <c r="AM2748" i="6"/>
  <c r="AN2748" i="6"/>
  <c r="AQ2748" i="6" s="1"/>
  <c r="AO2748" i="6"/>
  <c r="AP2748" i="6" s="1"/>
  <c r="AM2749" i="6"/>
  <c r="AN2749" i="6"/>
  <c r="AQ2749" i="6" s="1"/>
  <c r="AO2749" i="6"/>
  <c r="AP2749" i="6" s="1"/>
  <c r="AM2750" i="6"/>
  <c r="AN2750" i="6"/>
  <c r="AQ2750" i="6" s="1"/>
  <c r="AO2750" i="6"/>
  <c r="AP2750" i="6" s="1"/>
  <c r="AM2751" i="6"/>
  <c r="AN2751" i="6"/>
  <c r="AQ2751" i="6" s="1"/>
  <c r="AO2751" i="6"/>
  <c r="AP2751" i="6" s="1"/>
  <c r="AM2752" i="6"/>
  <c r="AN2752" i="6"/>
  <c r="AQ2752" i="6" s="1"/>
  <c r="AO2752" i="6"/>
  <c r="AP2752" i="6" s="1"/>
  <c r="AM2753" i="6"/>
  <c r="AN2753" i="6"/>
  <c r="AQ2753" i="6" s="1"/>
  <c r="AO2753" i="6"/>
  <c r="AP2753" i="6" s="1"/>
  <c r="AM2754" i="6"/>
  <c r="AN2754" i="6"/>
  <c r="AQ2754" i="6" s="1"/>
  <c r="AO2754" i="6"/>
  <c r="AP2754" i="6" s="1"/>
  <c r="AM2755" i="6"/>
  <c r="AN2755" i="6"/>
  <c r="AQ2755" i="6" s="1"/>
  <c r="AO2755" i="6"/>
  <c r="AP2755" i="6" s="1"/>
  <c r="AM2756" i="6"/>
  <c r="AN2756" i="6"/>
  <c r="AQ2756" i="6" s="1"/>
  <c r="AO2756" i="6"/>
  <c r="AP2756" i="6" s="1"/>
  <c r="AM2757" i="6"/>
  <c r="AN2757" i="6"/>
  <c r="AQ2757" i="6" s="1"/>
  <c r="AO2757" i="6"/>
  <c r="AP2757" i="6" s="1"/>
  <c r="AM2758" i="6"/>
  <c r="AN2758" i="6"/>
  <c r="AQ2758" i="6" s="1"/>
  <c r="AO2758" i="6"/>
  <c r="AP2758" i="6" s="1"/>
  <c r="AM2759" i="6"/>
  <c r="AN2759" i="6"/>
  <c r="AQ2759" i="6" s="1"/>
  <c r="AO2759" i="6"/>
  <c r="AP2759" i="6" s="1"/>
  <c r="AM2760" i="6"/>
  <c r="AN2760" i="6"/>
  <c r="AQ2760" i="6" s="1"/>
  <c r="AO2760" i="6"/>
  <c r="AP2760" i="6" s="1"/>
  <c r="AM2761" i="6"/>
  <c r="AN2761" i="6"/>
  <c r="AQ2761" i="6" s="1"/>
  <c r="AO2761" i="6"/>
  <c r="AP2761" i="6" s="1"/>
  <c r="AM2762" i="6"/>
  <c r="AN2762" i="6"/>
  <c r="AQ2762" i="6" s="1"/>
  <c r="AO2762" i="6"/>
  <c r="AP2762" i="6" s="1"/>
  <c r="AM2763" i="6"/>
  <c r="AN2763" i="6"/>
  <c r="AQ2763" i="6" s="1"/>
  <c r="AO2763" i="6"/>
  <c r="AP2763" i="6" s="1"/>
  <c r="AM2764" i="6"/>
  <c r="AN2764" i="6"/>
  <c r="AQ2764" i="6" s="1"/>
  <c r="AO2764" i="6"/>
  <c r="AP2764" i="6" s="1"/>
  <c r="AM2765" i="6"/>
  <c r="AN2765" i="6"/>
  <c r="AQ2765" i="6" s="1"/>
  <c r="AO2765" i="6"/>
  <c r="AP2765" i="6" s="1"/>
  <c r="AM2766" i="6"/>
  <c r="AN2766" i="6"/>
  <c r="AQ2766" i="6" s="1"/>
  <c r="AO2766" i="6"/>
  <c r="AP2766" i="6" s="1"/>
  <c r="AR2766" i="6" s="1"/>
  <c r="AM2767" i="6"/>
  <c r="AN2767" i="6"/>
  <c r="AQ2767" i="6" s="1"/>
  <c r="AO2767" i="6"/>
  <c r="AP2767" i="6" s="1"/>
  <c r="AM2768" i="6"/>
  <c r="AN2768" i="6"/>
  <c r="AQ2768" i="6" s="1"/>
  <c r="AO2768" i="6"/>
  <c r="AP2768" i="6" s="1"/>
  <c r="AM2769" i="6"/>
  <c r="AN2769" i="6"/>
  <c r="AQ2769" i="6" s="1"/>
  <c r="AO2769" i="6"/>
  <c r="AP2769" i="6" s="1"/>
  <c r="AM2770" i="6"/>
  <c r="AN2770" i="6"/>
  <c r="AQ2770" i="6" s="1"/>
  <c r="AO2770" i="6"/>
  <c r="AP2770" i="6" s="1"/>
  <c r="AM2771" i="6"/>
  <c r="AN2771" i="6"/>
  <c r="AQ2771" i="6" s="1"/>
  <c r="AO2771" i="6"/>
  <c r="AP2771" i="6" s="1"/>
  <c r="AM2772" i="6"/>
  <c r="AN2772" i="6"/>
  <c r="AQ2772" i="6" s="1"/>
  <c r="AO2772" i="6"/>
  <c r="AP2772" i="6" s="1"/>
  <c r="AM2773" i="6"/>
  <c r="AN2773" i="6"/>
  <c r="AQ2773" i="6" s="1"/>
  <c r="AO2773" i="6"/>
  <c r="AP2773" i="6" s="1"/>
  <c r="AM2774" i="6"/>
  <c r="AN2774" i="6"/>
  <c r="AQ2774" i="6" s="1"/>
  <c r="AO2774" i="6"/>
  <c r="AP2774" i="6" s="1"/>
  <c r="AR2774" i="6" s="1"/>
  <c r="AM2775" i="6"/>
  <c r="AN2775" i="6"/>
  <c r="AQ2775" i="6" s="1"/>
  <c r="AO2775" i="6"/>
  <c r="AP2775" i="6" s="1"/>
  <c r="AM2776" i="6"/>
  <c r="AN2776" i="6"/>
  <c r="AQ2776" i="6" s="1"/>
  <c r="AO2776" i="6"/>
  <c r="AP2776" i="6" s="1"/>
  <c r="AM2777" i="6"/>
  <c r="AN2777" i="6"/>
  <c r="AQ2777" i="6" s="1"/>
  <c r="AO2777" i="6"/>
  <c r="AP2777" i="6" s="1"/>
  <c r="AR2777" i="6" s="1"/>
  <c r="AM2778" i="6"/>
  <c r="AN2778" i="6"/>
  <c r="AQ2778" i="6" s="1"/>
  <c r="AO2778" i="6"/>
  <c r="AP2778" i="6" s="1"/>
  <c r="AM2779" i="6"/>
  <c r="AN2779" i="6"/>
  <c r="AQ2779" i="6" s="1"/>
  <c r="AO2779" i="6"/>
  <c r="AP2779" i="6" s="1"/>
  <c r="AM2780" i="6"/>
  <c r="AN2780" i="6"/>
  <c r="AQ2780" i="6" s="1"/>
  <c r="AO2780" i="6"/>
  <c r="AP2780" i="6" s="1"/>
  <c r="AM2781" i="6"/>
  <c r="AN2781" i="6"/>
  <c r="AQ2781" i="6" s="1"/>
  <c r="AO2781" i="6"/>
  <c r="AP2781" i="6" s="1"/>
  <c r="AM2782" i="6"/>
  <c r="AN2782" i="6"/>
  <c r="AQ2782" i="6" s="1"/>
  <c r="AO2782" i="6"/>
  <c r="AP2782" i="6" s="1"/>
  <c r="AM2783" i="6"/>
  <c r="AN2783" i="6"/>
  <c r="AQ2783" i="6" s="1"/>
  <c r="AO2783" i="6"/>
  <c r="AP2783" i="6" s="1"/>
  <c r="AM2784" i="6"/>
  <c r="AN2784" i="6"/>
  <c r="AQ2784" i="6" s="1"/>
  <c r="AO2784" i="6"/>
  <c r="AP2784" i="6" s="1"/>
  <c r="AM2785" i="6"/>
  <c r="AN2785" i="6"/>
  <c r="AQ2785" i="6" s="1"/>
  <c r="AO2785" i="6"/>
  <c r="AP2785" i="6" s="1"/>
  <c r="AM2786" i="6"/>
  <c r="AN2786" i="6"/>
  <c r="AQ2786" i="6" s="1"/>
  <c r="AO2786" i="6"/>
  <c r="AP2786" i="6" s="1"/>
  <c r="AM2787" i="6"/>
  <c r="AN2787" i="6"/>
  <c r="AQ2787" i="6" s="1"/>
  <c r="AO2787" i="6"/>
  <c r="AP2787" i="6" s="1"/>
  <c r="AM2788" i="6"/>
  <c r="AN2788" i="6"/>
  <c r="AQ2788" i="6" s="1"/>
  <c r="AO2788" i="6"/>
  <c r="AP2788" i="6" s="1"/>
  <c r="AM2789" i="6"/>
  <c r="AN2789" i="6"/>
  <c r="AQ2789" i="6" s="1"/>
  <c r="AO2789" i="6"/>
  <c r="AP2789" i="6" s="1"/>
  <c r="AM2790" i="6"/>
  <c r="AN2790" i="6"/>
  <c r="AQ2790" i="6" s="1"/>
  <c r="AO2790" i="6"/>
  <c r="AP2790" i="6" s="1"/>
  <c r="AM2791" i="6"/>
  <c r="AN2791" i="6"/>
  <c r="AQ2791" i="6" s="1"/>
  <c r="AO2791" i="6"/>
  <c r="AP2791" i="6" s="1"/>
  <c r="AM2792" i="6"/>
  <c r="AN2792" i="6"/>
  <c r="AQ2792" i="6" s="1"/>
  <c r="AO2792" i="6"/>
  <c r="AP2792" i="6" s="1"/>
  <c r="AM2793" i="6"/>
  <c r="AN2793" i="6"/>
  <c r="AQ2793" i="6" s="1"/>
  <c r="AO2793" i="6"/>
  <c r="AP2793" i="6" s="1"/>
  <c r="AM2794" i="6"/>
  <c r="AN2794" i="6"/>
  <c r="AQ2794" i="6" s="1"/>
  <c r="AO2794" i="6"/>
  <c r="AP2794" i="6" s="1"/>
  <c r="AM2795" i="6"/>
  <c r="AN2795" i="6"/>
  <c r="AQ2795" i="6" s="1"/>
  <c r="AO2795" i="6"/>
  <c r="AP2795" i="6" s="1"/>
  <c r="AM2796" i="6"/>
  <c r="AN2796" i="6"/>
  <c r="AQ2796" i="6" s="1"/>
  <c r="AO2796" i="6"/>
  <c r="AP2796" i="6" s="1"/>
  <c r="AM2797" i="6"/>
  <c r="AN2797" i="6"/>
  <c r="AQ2797" i="6" s="1"/>
  <c r="AO2797" i="6"/>
  <c r="AP2797" i="6" s="1"/>
  <c r="AM2798" i="6"/>
  <c r="AN2798" i="6"/>
  <c r="AQ2798" i="6" s="1"/>
  <c r="AO2798" i="6"/>
  <c r="AP2798" i="6" s="1"/>
  <c r="AM2799" i="6"/>
  <c r="AN2799" i="6"/>
  <c r="AQ2799" i="6" s="1"/>
  <c r="AO2799" i="6"/>
  <c r="AP2799" i="6" s="1"/>
  <c r="AM2800" i="6"/>
  <c r="AN2800" i="6"/>
  <c r="AQ2800" i="6" s="1"/>
  <c r="AO2800" i="6"/>
  <c r="AP2800" i="6" s="1"/>
  <c r="AR2800" i="6" s="1"/>
  <c r="AM2801" i="6"/>
  <c r="AN2801" i="6"/>
  <c r="AQ2801" i="6" s="1"/>
  <c r="AO2801" i="6"/>
  <c r="AP2801" i="6" s="1"/>
  <c r="AM2802" i="6"/>
  <c r="AN2802" i="6"/>
  <c r="AQ2802" i="6" s="1"/>
  <c r="AO2802" i="6"/>
  <c r="AP2802" i="6" s="1"/>
  <c r="AM2803" i="6"/>
  <c r="AN2803" i="6"/>
  <c r="AQ2803" i="6" s="1"/>
  <c r="AO2803" i="6"/>
  <c r="AP2803" i="6" s="1"/>
  <c r="AM2804" i="6"/>
  <c r="AN2804" i="6"/>
  <c r="AQ2804" i="6" s="1"/>
  <c r="AO2804" i="6"/>
  <c r="AM2805" i="6"/>
  <c r="AN2805" i="6"/>
  <c r="AQ2805" i="6" s="1"/>
  <c r="AO2805" i="6"/>
  <c r="AP2805" i="6" s="1"/>
  <c r="AM2806" i="6"/>
  <c r="AN2806" i="6"/>
  <c r="AQ2806" i="6" s="1"/>
  <c r="AO2806" i="6"/>
  <c r="AP2806" i="6" s="1"/>
  <c r="AM2807" i="6"/>
  <c r="AN2807" i="6"/>
  <c r="AQ2807" i="6" s="1"/>
  <c r="AO2807" i="6"/>
  <c r="AP2807" i="6" s="1"/>
  <c r="AM2808" i="6"/>
  <c r="AN2808" i="6"/>
  <c r="AQ2808" i="6" s="1"/>
  <c r="AO2808" i="6"/>
  <c r="AP2808" i="6" s="1"/>
  <c r="AM2809" i="6"/>
  <c r="AN2809" i="6"/>
  <c r="AQ2809" i="6" s="1"/>
  <c r="AO2809" i="6"/>
  <c r="AP2809" i="6" s="1"/>
  <c r="AM2810" i="6"/>
  <c r="AN2810" i="6"/>
  <c r="AQ2810" i="6" s="1"/>
  <c r="AO2810" i="6"/>
  <c r="AP2810" i="6" s="1"/>
  <c r="AR2810" i="6" s="1"/>
  <c r="AM2811" i="6"/>
  <c r="AN2811" i="6"/>
  <c r="AQ2811" i="6" s="1"/>
  <c r="AO2811" i="6"/>
  <c r="AP2811" i="6" s="1"/>
  <c r="AM2812" i="6"/>
  <c r="AN2812" i="6"/>
  <c r="AQ2812" i="6" s="1"/>
  <c r="AO2812" i="6"/>
  <c r="AP2812" i="6" s="1"/>
  <c r="AM2813" i="6"/>
  <c r="AN2813" i="6"/>
  <c r="AQ2813" i="6" s="1"/>
  <c r="AO2813" i="6"/>
  <c r="AP2813" i="6" s="1"/>
  <c r="AM2814" i="6"/>
  <c r="AN2814" i="6"/>
  <c r="AQ2814" i="6" s="1"/>
  <c r="AO2814" i="6"/>
  <c r="AP2814" i="6" s="1"/>
  <c r="AM2815" i="6"/>
  <c r="AN2815" i="6"/>
  <c r="AQ2815" i="6" s="1"/>
  <c r="AO2815" i="6"/>
  <c r="AP2815" i="6" s="1"/>
  <c r="AM2816" i="6"/>
  <c r="AN2816" i="6"/>
  <c r="AQ2816" i="6" s="1"/>
  <c r="AO2816" i="6"/>
  <c r="AP2816" i="6" s="1"/>
  <c r="AM2817" i="6"/>
  <c r="AN2817" i="6"/>
  <c r="AQ2817" i="6" s="1"/>
  <c r="AO2817" i="6"/>
  <c r="AP2817" i="6" s="1"/>
  <c r="AM2818" i="6"/>
  <c r="AN2818" i="6"/>
  <c r="AQ2818" i="6" s="1"/>
  <c r="AO2818" i="6"/>
  <c r="AP2818" i="6" s="1"/>
  <c r="AM2819" i="6"/>
  <c r="AN2819" i="6"/>
  <c r="AQ2819" i="6" s="1"/>
  <c r="AO2819" i="6"/>
  <c r="AP2819" i="6" s="1"/>
  <c r="AM2820" i="6"/>
  <c r="AN2820" i="6"/>
  <c r="AQ2820" i="6" s="1"/>
  <c r="AO2820" i="6"/>
  <c r="AM2821" i="6"/>
  <c r="AN2821" i="6"/>
  <c r="AQ2821" i="6" s="1"/>
  <c r="AO2821" i="6"/>
  <c r="AP2821" i="6" s="1"/>
  <c r="AM2822" i="6"/>
  <c r="AN2822" i="6"/>
  <c r="AQ2822" i="6" s="1"/>
  <c r="AO2822" i="6"/>
  <c r="AP2822" i="6" s="1"/>
  <c r="AM2823" i="6"/>
  <c r="AN2823" i="6"/>
  <c r="AQ2823" i="6" s="1"/>
  <c r="AO2823" i="6"/>
  <c r="AP2823" i="6" s="1"/>
  <c r="AM2824" i="6"/>
  <c r="AN2824" i="6"/>
  <c r="AQ2824" i="6" s="1"/>
  <c r="AO2824" i="6"/>
  <c r="AP2824" i="6" s="1"/>
  <c r="AM2825" i="6"/>
  <c r="AN2825" i="6"/>
  <c r="AQ2825" i="6" s="1"/>
  <c r="AO2825" i="6"/>
  <c r="AM2826" i="6"/>
  <c r="AN2826" i="6"/>
  <c r="AQ2826" i="6" s="1"/>
  <c r="AO2826" i="6"/>
  <c r="AP2826" i="6" s="1"/>
  <c r="AM2827" i="6"/>
  <c r="AN2827" i="6"/>
  <c r="AQ2827" i="6" s="1"/>
  <c r="AO2827" i="6"/>
  <c r="AP2827" i="6" s="1"/>
  <c r="AM2828" i="6"/>
  <c r="AN2828" i="6"/>
  <c r="AQ2828" i="6" s="1"/>
  <c r="AO2828" i="6"/>
  <c r="AM2829" i="6"/>
  <c r="AN2829" i="6"/>
  <c r="AQ2829" i="6" s="1"/>
  <c r="AO2829" i="6"/>
  <c r="AP2829" i="6" s="1"/>
  <c r="AM2830" i="6"/>
  <c r="AN2830" i="6"/>
  <c r="AQ2830" i="6" s="1"/>
  <c r="AO2830" i="6"/>
  <c r="AP2830" i="6" s="1"/>
  <c r="AM2831" i="6"/>
  <c r="AN2831" i="6"/>
  <c r="AQ2831" i="6" s="1"/>
  <c r="AO2831" i="6"/>
  <c r="AP2831" i="6" s="1"/>
  <c r="AM2832" i="6"/>
  <c r="AN2832" i="6"/>
  <c r="AQ2832" i="6" s="1"/>
  <c r="AO2832" i="6"/>
  <c r="AP2832" i="6" s="1"/>
  <c r="AM2833" i="6"/>
  <c r="AN2833" i="6"/>
  <c r="AQ2833" i="6" s="1"/>
  <c r="AO2833" i="6"/>
  <c r="AP2833" i="6" s="1"/>
  <c r="AM2834" i="6"/>
  <c r="AN2834" i="6"/>
  <c r="AQ2834" i="6" s="1"/>
  <c r="AO2834" i="6"/>
  <c r="AP2834" i="6" s="1"/>
  <c r="AM2835" i="6"/>
  <c r="AN2835" i="6"/>
  <c r="AQ2835" i="6" s="1"/>
  <c r="AO2835" i="6"/>
  <c r="AP2835" i="6" s="1"/>
  <c r="AM2836" i="6"/>
  <c r="AN2836" i="6"/>
  <c r="AQ2836" i="6" s="1"/>
  <c r="AO2836" i="6"/>
  <c r="AP2836" i="6" s="1"/>
  <c r="AM2837" i="6"/>
  <c r="AN2837" i="6"/>
  <c r="AQ2837" i="6" s="1"/>
  <c r="AO2837" i="6"/>
  <c r="AM2838" i="6"/>
  <c r="AN2838" i="6"/>
  <c r="AQ2838" i="6" s="1"/>
  <c r="AO2838" i="6"/>
  <c r="AM2839" i="6"/>
  <c r="AN2839" i="6"/>
  <c r="AQ2839" i="6" s="1"/>
  <c r="AO2839" i="6"/>
  <c r="AP2839" i="6" s="1"/>
  <c r="AM2840" i="6"/>
  <c r="AN2840" i="6"/>
  <c r="AQ2840" i="6" s="1"/>
  <c r="AO2840" i="6"/>
  <c r="AP2840" i="6" s="1"/>
  <c r="AM2841" i="6"/>
  <c r="AN2841" i="6"/>
  <c r="AQ2841" i="6" s="1"/>
  <c r="AO2841" i="6"/>
  <c r="AP2841" i="6" s="1"/>
  <c r="AM2842" i="6"/>
  <c r="AN2842" i="6"/>
  <c r="AQ2842" i="6" s="1"/>
  <c r="AO2842" i="6"/>
  <c r="AP2842" i="6" s="1"/>
  <c r="AM2843" i="6"/>
  <c r="AN2843" i="6"/>
  <c r="AQ2843" i="6" s="1"/>
  <c r="AO2843" i="6"/>
  <c r="AP2843" i="6" s="1"/>
  <c r="AR2843" i="6" s="1"/>
  <c r="AM2844" i="6"/>
  <c r="AN2844" i="6"/>
  <c r="AQ2844" i="6" s="1"/>
  <c r="AO2844" i="6"/>
  <c r="AP2844" i="6" s="1"/>
  <c r="AM2845" i="6"/>
  <c r="AN2845" i="6"/>
  <c r="AQ2845" i="6" s="1"/>
  <c r="AO2845" i="6"/>
  <c r="AP2845" i="6" s="1"/>
  <c r="AM2846" i="6"/>
  <c r="AN2846" i="6"/>
  <c r="AQ2846" i="6" s="1"/>
  <c r="AO2846" i="6"/>
  <c r="AP2846" i="6" s="1"/>
  <c r="AM2847" i="6"/>
  <c r="AN2847" i="6"/>
  <c r="AQ2847" i="6" s="1"/>
  <c r="AO2847" i="6"/>
  <c r="AP2847" i="6" s="1"/>
  <c r="AM2848" i="6"/>
  <c r="AN2848" i="6"/>
  <c r="AQ2848" i="6" s="1"/>
  <c r="AO2848" i="6"/>
  <c r="AM2849" i="6"/>
  <c r="AN2849" i="6"/>
  <c r="AQ2849" i="6" s="1"/>
  <c r="AO2849" i="6"/>
  <c r="AM2850" i="6"/>
  <c r="AN2850" i="6"/>
  <c r="AQ2850" i="6" s="1"/>
  <c r="AO2850" i="6"/>
  <c r="AP2850" i="6" s="1"/>
  <c r="AM2851" i="6"/>
  <c r="AN2851" i="6"/>
  <c r="AQ2851" i="6" s="1"/>
  <c r="AO2851" i="6"/>
  <c r="AP2851" i="6" s="1"/>
  <c r="AM2852" i="6"/>
  <c r="AN2852" i="6"/>
  <c r="AQ2852" i="6" s="1"/>
  <c r="AO2852" i="6"/>
  <c r="AP2852" i="6" s="1"/>
  <c r="AM2853" i="6"/>
  <c r="AN2853" i="6"/>
  <c r="AQ2853" i="6" s="1"/>
  <c r="AO2853" i="6"/>
  <c r="AM2854" i="6"/>
  <c r="AN2854" i="6"/>
  <c r="AQ2854" i="6" s="1"/>
  <c r="AO2854" i="6"/>
  <c r="AP2854" i="6" s="1"/>
  <c r="AM2855" i="6"/>
  <c r="AN2855" i="6"/>
  <c r="AQ2855" i="6" s="1"/>
  <c r="AO2855" i="6"/>
  <c r="AM2856" i="6"/>
  <c r="AN2856" i="6"/>
  <c r="AQ2856" i="6" s="1"/>
  <c r="AO2856" i="6"/>
  <c r="AP2856" i="6" s="1"/>
  <c r="AM2857" i="6"/>
  <c r="AN2857" i="6"/>
  <c r="AQ2857" i="6" s="1"/>
  <c r="AO2857" i="6"/>
  <c r="AP2857" i="6" s="1"/>
  <c r="AM2858" i="6"/>
  <c r="AN2858" i="6"/>
  <c r="AQ2858" i="6" s="1"/>
  <c r="AO2858" i="6"/>
  <c r="AP2858" i="6" s="1"/>
  <c r="AM2859" i="6"/>
  <c r="AN2859" i="6"/>
  <c r="AQ2859" i="6" s="1"/>
  <c r="AO2859" i="6"/>
  <c r="AP2859" i="6" s="1"/>
  <c r="AM2860" i="6"/>
  <c r="AN2860" i="6"/>
  <c r="AQ2860" i="6" s="1"/>
  <c r="AO2860" i="6"/>
  <c r="AM2861" i="6"/>
  <c r="AN2861" i="6"/>
  <c r="AQ2861" i="6" s="1"/>
  <c r="AO2861" i="6"/>
  <c r="AM2862" i="6"/>
  <c r="AN2862" i="6"/>
  <c r="AQ2862" i="6" s="1"/>
  <c r="AO2862" i="6"/>
  <c r="AP2862" i="6" s="1"/>
  <c r="AM2863" i="6"/>
  <c r="AN2863" i="6"/>
  <c r="AQ2863" i="6" s="1"/>
  <c r="AO2863" i="6"/>
  <c r="AP2863" i="6" s="1"/>
  <c r="AM2864" i="6"/>
  <c r="AN2864" i="6"/>
  <c r="AQ2864" i="6" s="1"/>
  <c r="AO2864" i="6"/>
  <c r="AP2864" i="6" s="1"/>
  <c r="AM2865" i="6"/>
  <c r="AN2865" i="6"/>
  <c r="AQ2865" i="6" s="1"/>
  <c r="AO2865" i="6"/>
  <c r="AM2866" i="6"/>
  <c r="AN2866" i="6"/>
  <c r="AQ2866" i="6" s="1"/>
  <c r="AO2866" i="6"/>
  <c r="AP2866" i="6" s="1"/>
  <c r="AM2867" i="6"/>
  <c r="AN2867" i="6"/>
  <c r="AQ2867" i="6" s="1"/>
  <c r="AO2867" i="6"/>
  <c r="AM2868" i="6"/>
  <c r="AN2868" i="6"/>
  <c r="AQ2868" i="6" s="1"/>
  <c r="AO2868" i="6"/>
  <c r="AP2868" i="6" s="1"/>
  <c r="AM2869" i="6"/>
  <c r="AN2869" i="6"/>
  <c r="AQ2869" i="6" s="1"/>
  <c r="AO2869" i="6"/>
  <c r="AP2869" i="6" s="1"/>
  <c r="AM2870" i="6"/>
  <c r="AN2870" i="6"/>
  <c r="AQ2870" i="6" s="1"/>
  <c r="AO2870" i="6"/>
  <c r="AP2870" i="6" s="1"/>
  <c r="AM2871" i="6"/>
  <c r="AN2871" i="6"/>
  <c r="AQ2871" i="6" s="1"/>
  <c r="AO2871" i="6"/>
  <c r="AP2871" i="6" s="1"/>
  <c r="AM2872" i="6"/>
  <c r="AN2872" i="6"/>
  <c r="AQ2872" i="6" s="1"/>
  <c r="AO2872" i="6"/>
  <c r="AM2873" i="6"/>
  <c r="AN2873" i="6"/>
  <c r="AQ2873" i="6" s="1"/>
  <c r="AO2873" i="6"/>
  <c r="AM2874" i="6"/>
  <c r="AN2874" i="6"/>
  <c r="AQ2874" i="6" s="1"/>
  <c r="AO2874" i="6"/>
  <c r="AP2874" i="6" s="1"/>
  <c r="AM2875" i="6"/>
  <c r="AN2875" i="6"/>
  <c r="AQ2875" i="6" s="1"/>
  <c r="AO2875" i="6"/>
  <c r="AP2875" i="6" s="1"/>
  <c r="AM2876" i="6"/>
  <c r="AN2876" i="6"/>
  <c r="AQ2876" i="6" s="1"/>
  <c r="AO2876" i="6"/>
  <c r="AP2876" i="6" s="1"/>
  <c r="AM2877" i="6"/>
  <c r="AN2877" i="6"/>
  <c r="AQ2877" i="6" s="1"/>
  <c r="AO2877" i="6"/>
  <c r="AP2877" i="6" s="1"/>
  <c r="AM2878" i="6"/>
  <c r="AN2878" i="6"/>
  <c r="AQ2878" i="6" s="1"/>
  <c r="AO2878" i="6"/>
  <c r="AP2878" i="6" s="1"/>
  <c r="AM2879" i="6"/>
  <c r="AN2879" i="6"/>
  <c r="AQ2879" i="6" s="1"/>
  <c r="AO2879" i="6"/>
  <c r="AM2880" i="6"/>
  <c r="AN2880" i="6"/>
  <c r="AQ2880" i="6" s="1"/>
  <c r="AO2880" i="6"/>
  <c r="AP2880" i="6" s="1"/>
  <c r="AM2881" i="6"/>
  <c r="AN2881" i="6"/>
  <c r="AQ2881" i="6" s="1"/>
  <c r="AO2881" i="6"/>
  <c r="AP2881" i="6" s="1"/>
  <c r="AM2882" i="6"/>
  <c r="AN2882" i="6"/>
  <c r="AQ2882" i="6" s="1"/>
  <c r="AO2882" i="6"/>
  <c r="AP2882" i="6" s="1"/>
  <c r="AM2883" i="6"/>
  <c r="AN2883" i="6"/>
  <c r="AQ2883" i="6" s="1"/>
  <c r="AO2883" i="6"/>
  <c r="AP2883" i="6" s="1"/>
  <c r="AM2884" i="6"/>
  <c r="AN2884" i="6"/>
  <c r="AQ2884" i="6" s="1"/>
  <c r="AO2884" i="6"/>
  <c r="AP2884" i="6" s="1"/>
  <c r="AM2885" i="6"/>
  <c r="AN2885" i="6"/>
  <c r="AQ2885" i="6" s="1"/>
  <c r="AO2885" i="6"/>
  <c r="AM2886" i="6"/>
  <c r="AN2886" i="6"/>
  <c r="AQ2886" i="6" s="1"/>
  <c r="AO2886" i="6"/>
  <c r="AP2886" i="6" s="1"/>
  <c r="AM2887" i="6"/>
  <c r="AN2887" i="6"/>
  <c r="AQ2887" i="6" s="1"/>
  <c r="AO2887" i="6"/>
  <c r="AP2887" i="6" s="1"/>
  <c r="AM2888" i="6"/>
  <c r="AN2888" i="6"/>
  <c r="AQ2888" i="6" s="1"/>
  <c r="AO2888" i="6"/>
  <c r="AP2888" i="6" s="1"/>
  <c r="AM2889" i="6"/>
  <c r="AN2889" i="6"/>
  <c r="AQ2889" i="6" s="1"/>
  <c r="AO2889" i="6"/>
  <c r="AM2890" i="6"/>
  <c r="AN2890" i="6"/>
  <c r="AQ2890" i="6" s="1"/>
  <c r="AO2890" i="6"/>
  <c r="AP2890" i="6" s="1"/>
  <c r="AM2891" i="6"/>
  <c r="AN2891" i="6"/>
  <c r="AQ2891" i="6" s="1"/>
  <c r="AO2891" i="6"/>
  <c r="AM2892" i="6"/>
  <c r="AN2892" i="6"/>
  <c r="AQ2892" i="6" s="1"/>
  <c r="AO2892" i="6"/>
  <c r="AP2892" i="6" s="1"/>
  <c r="AM2893" i="6"/>
  <c r="AN2893" i="6"/>
  <c r="AQ2893" i="6" s="1"/>
  <c r="AO2893" i="6"/>
  <c r="AP2893" i="6" s="1"/>
  <c r="AM2894" i="6"/>
  <c r="AN2894" i="6"/>
  <c r="AQ2894" i="6" s="1"/>
  <c r="AO2894" i="6"/>
  <c r="AP2894" i="6" s="1"/>
  <c r="AM2895" i="6"/>
  <c r="AN2895" i="6"/>
  <c r="AQ2895" i="6" s="1"/>
  <c r="AO2895" i="6"/>
  <c r="AP2895" i="6" s="1"/>
  <c r="AM2896" i="6"/>
  <c r="AN2896" i="6"/>
  <c r="AQ2896" i="6" s="1"/>
  <c r="AO2896" i="6"/>
  <c r="AP2896" i="6" s="1"/>
  <c r="AM2897" i="6"/>
  <c r="AN2897" i="6"/>
  <c r="AQ2897" i="6" s="1"/>
  <c r="AO2897" i="6"/>
  <c r="AM2898" i="6"/>
  <c r="AN2898" i="6"/>
  <c r="AQ2898" i="6" s="1"/>
  <c r="AO2898" i="6"/>
  <c r="AP2898" i="6" s="1"/>
  <c r="AM2899" i="6"/>
  <c r="AN2899" i="6"/>
  <c r="AQ2899" i="6" s="1"/>
  <c r="AO2899" i="6"/>
  <c r="AP2899" i="6" s="1"/>
  <c r="AM2900" i="6"/>
  <c r="AN2900" i="6"/>
  <c r="AQ2900" i="6" s="1"/>
  <c r="AO2900" i="6"/>
  <c r="AP2900" i="6" s="1"/>
  <c r="AM2901" i="6"/>
  <c r="AN2901" i="6"/>
  <c r="AQ2901" i="6" s="1"/>
  <c r="AO2901" i="6"/>
  <c r="AM2902" i="6"/>
  <c r="AN2902" i="6"/>
  <c r="AQ2902" i="6" s="1"/>
  <c r="AO2902" i="6"/>
  <c r="AP2902" i="6" s="1"/>
  <c r="AM2903" i="6"/>
  <c r="AN2903" i="6"/>
  <c r="AQ2903" i="6" s="1"/>
  <c r="AO2903" i="6"/>
  <c r="AM2904" i="6"/>
  <c r="AN2904" i="6"/>
  <c r="AQ2904" i="6" s="1"/>
  <c r="AO2904" i="6"/>
  <c r="AP2904" i="6" s="1"/>
  <c r="AM2905" i="6"/>
  <c r="AN2905" i="6"/>
  <c r="AQ2905" i="6" s="1"/>
  <c r="AO2905" i="6"/>
  <c r="AP2905" i="6" s="1"/>
  <c r="AM2906" i="6"/>
  <c r="AN2906" i="6"/>
  <c r="AQ2906" i="6" s="1"/>
  <c r="AO2906" i="6"/>
  <c r="AP2906" i="6" s="1"/>
  <c r="AM2907" i="6"/>
  <c r="AN2907" i="6"/>
  <c r="AQ2907" i="6" s="1"/>
  <c r="AO2907" i="6"/>
  <c r="AP2907" i="6" s="1"/>
  <c r="AM2908" i="6"/>
  <c r="AN2908" i="6"/>
  <c r="AQ2908" i="6" s="1"/>
  <c r="AO2908" i="6"/>
  <c r="AP2908" i="6" s="1"/>
  <c r="AM2909" i="6"/>
  <c r="AN2909" i="6"/>
  <c r="AQ2909" i="6" s="1"/>
  <c r="AO2909" i="6"/>
  <c r="AP2909" i="6" s="1"/>
  <c r="AM2910" i="6"/>
  <c r="AN2910" i="6"/>
  <c r="AQ2910" i="6" s="1"/>
  <c r="AO2910" i="6"/>
  <c r="AP2910" i="6" s="1"/>
  <c r="AM2911" i="6"/>
  <c r="AN2911" i="6"/>
  <c r="AQ2911" i="6" s="1"/>
  <c r="AO2911" i="6"/>
  <c r="AP2911" i="6" s="1"/>
  <c r="AM2912" i="6"/>
  <c r="AN2912" i="6"/>
  <c r="AQ2912" i="6" s="1"/>
  <c r="AO2912" i="6"/>
  <c r="AP2912" i="6" s="1"/>
  <c r="AR2912" i="6" s="1"/>
  <c r="AM2913" i="6"/>
  <c r="AN2913" i="6"/>
  <c r="AQ2913" i="6" s="1"/>
  <c r="AO2913" i="6"/>
  <c r="AM2914" i="6"/>
  <c r="AN2914" i="6"/>
  <c r="AQ2914" i="6" s="1"/>
  <c r="AO2914" i="6"/>
  <c r="AP2914" i="6" s="1"/>
  <c r="AM2915" i="6"/>
  <c r="AN2915" i="6"/>
  <c r="AQ2915" i="6" s="1"/>
  <c r="AO2915" i="6"/>
  <c r="AP2915" i="6" s="1"/>
  <c r="AM2916" i="6"/>
  <c r="AN2916" i="6"/>
  <c r="AQ2916" i="6" s="1"/>
  <c r="AO2916" i="6"/>
  <c r="AP2916" i="6" s="1"/>
  <c r="AM2917" i="6"/>
  <c r="AN2917" i="6"/>
  <c r="AQ2917" i="6" s="1"/>
  <c r="AO2917" i="6"/>
  <c r="AP2917" i="6" s="1"/>
  <c r="AM2918" i="6"/>
  <c r="AN2918" i="6"/>
  <c r="AQ2918" i="6" s="1"/>
  <c r="AO2918" i="6"/>
  <c r="AM2919" i="6"/>
  <c r="AN2919" i="6"/>
  <c r="AQ2919" i="6" s="1"/>
  <c r="AO2919" i="6"/>
  <c r="AP2919" i="6" s="1"/>
  <c r="AM2920" i="6"/>
  <c r="AN2920" i="6"/>
  <c r="AQ2920" i="6" s="1"/>
  <c r="AO2920" i="6"/>
  <c r="AP2920" i="6" s="1"/>
  <c r="AM2921" i="6"/>
  <c r="AN2921" i="6"/>
  <c r="AQ2921" i="6" s="1"/>
  <c r="AO2921" i="6"/>
  <c r="AP2921" i="6" s="1"/>
  <c r="AM2922" i="6"/>
  <c r="AN2922" i="6"/>
  <c r="AQ2922" i="6" s="1"/>
  <c r="AO2922" i="6"/>
  <c r="AM2923" i="6"/>
  <c r="AN2923" i="6"/>
  <c r="AQ2923" i="6" s="1"/>
  <c r="AO2923" i="6"/>
  <c r="AP2923" i="6" s="1"/>
  <c r="AM2924" i="6"/>
  <c r="AN2924" i="6"/>
  <c r="AQ2924" i="6" s="1"/>
  <c r="AO2924" i="6"/>
  <c r="AP2924" i="6" s="1"/>
  <c r="AM2925" i="6"/>
  <c r="AN2925" i="6"/>
  <c r="AQ2925" i="6" s="1"/>
  <c r="AO2925" i="6"/>
  <c r="AP2925" i="6" s="1"/>
  <c r="AM2926" i="6"/>
  <c r="AN2926" i="6"/>
  <c r="AQ2926" i="6" s="1"/>
  <c r="AO2926" i="6"/>
  <c r="AP2926" i="6" s="1"/>
  <c r="AM2927" i="6"/>
  <c r="AN2927" i="6"/>
  <c r="AQ2927" i="6" s="1"/>
  <c r="AO2927" i="6"/>
  <c r="AP2927" i="6" s="1"/>
  <c r="AM2928" i="6"/>
  <c r="AN2928" i="6"/>
  <c r="AQ2928" i="6" s="1"/>
  <c r="AO2928" i="6"/>
  <c r="AP2928" i="6" s="1"/>
  <c r="AM2929" i="6"/>
  <c r="AN2929" i="6"/>
  <c r="AQ2929" i="6" s="1"/>
  <c r="AO2929" i="6"/>
  <c r="AM2930" i="6"/>
  <c r="AN2930" i="6"/>
  <c r="AQ2930" i="6" s="1"/>
  <c r="AO2930" i="6"/>
  <c r="AM2931" i="6"/>
  <c r="AN2931" i="6"/>
  <c r="AQ2931" i="6" s="1"/>
  <c r="AO2931" i="6"/>
  <c r="AP2931" i="6" s="1"/>
  <c r="AM2932" i="6"/>
  <c r="AN2932" i="6"/>
  <c r="AQ2932" i="6" s="1"/>
  <c r="AO2932" i="6"/>
  <c r="AP2932" i="6" s="1"/>
  <c r="AM2933" i="6"/>
  <c r="AN2933" i="6"/>
  <c r="AQ2933" i="6" s="1"/>
  <c r="AO2933" i="6"/>
  <c r="AP2933" i="6" s="1"/>
  <c r="AM2934" i="6"/>
  <c r="AN2934" i="6"/>
  <c r="AQ2934" i="6" s="1"/>
  <c r="AO2934" i="6"/>
  <c r="AP2934" i="6" s="1"/>
  <c r="AM2935" i="6"/>
  <c r="AN2935" i="6"/>
  <c r="AQ2935" i="6" s="1"/>
  <c r="AO2935" i="6"/>
  <c r="AP2935" i="6" s="1"/>
  <c r="AR2935" i="6" s="1"/>
  <c r="AM2936" i="6"/>
  <c r="AN2936" i="6"/>
  <c r="AQ2936" i="6" s="1"/>
  <c r="AO2936" i="6"/>
  <c r="AM2937" i="6"/>
  <c r="AN2937" i="6"/>
  <c r="AQ2937" i="6" s="1"/>
  <c r="AO2937" i="6"/>
  <c r="AP2937" i="6" s="1"/>
  <c r="AM2938" i="6"/>
  <c r="AN2938" i="6"/>
  <c r="AQ2938" i="6" s="1"/>
  <c r="AO2938" i="6"/>
  <c r="AP2938" i="6" s="1"/>
  <c r="AM2939" i="6"/>
  <c r="AN2939" i="6"/>
  <c r="AQ2939" i="6" s="1"/>
  <c r="AO2939" i="6"/>
  <c r="AP2939" i="6" s="1"/>
  <c r="AM2940" i="6"/>
  <c r="AN2940" i="6"/>
  <c r="AQ2940" i="6" s="1"/>
  <c r="AO2940" i="6"/>
  <c r="AP2940" i="6" s="1"/>
  <c r="AM2941" i="6"/>
  <c r="AN2941" i="6"/>
  <c r="AQ2941" i="6" s="1"/>
  <c r="AO2941" i="6"/>
  <c r="AP2941" i="6" s="1"/>
  <c r="AM2942" i="6"/>
  <c r="AN2942" i="6"/>
  <c r="AQ2942" i="6" s="1"/>
  <c r="AO2942" i="6"/>
  <c r="AP2942" i="6" s="1"/>
  <c r="AM2943" i="6"/>
  <c r="AN2943" i="6"/>
  <c r="AQ2943" i="6" s="1"/>
  <c r="AO2943" i="6"/>
  <c r="AP2943" i="6" s="1"/>
  <c r="AR2943" i="6" s="1"/>
  <c r="AM2944" i="6"/>
  <c r="AN2944" i="6"/>
  <c r="AQ2944" i="6" s="1"/>
  <c r="AO2944" i="6"/>
  <c r="AP2944" i="6" s="1"/>
  <c r="AM2945" i="6"/>
  <c r="AN2945" i="6"/>
  <c r="AQ2945" i="6" s="1"/>
  <c r="AO2945" i="6"/>
  <c r="AP2945" i="6" s="1"/>
  <c r="AM2946" i="6"/>
  <c r="AN2946" i="6"/>
  <c r="AQ2946" i="6" s="1"/>
  <c r="AO2946" i="6"/>
  <c r="AP2946" i="6" s="1"/>
  <c r="AR2946" i="6" s="1"/>
  <c r="AM2947" i="6"/>
  <c r="AN2947" i="6"/>
  <c r="AQ2947" i="6" s="1"/>
  <c r="AO2947" i="6"/>
  <c r="AM2948" i="6"/>
  <c r="AN2948" i="6"/>
  <c r="AQ2948" i="6" s="1"/>
  <c r="AO2948" i="6"/>
  <c r="AP2948" i="6" s="1"/>
  <c r="AM2949" i="6"/>
  <c r="AN2949" i="6"/>
  <c r="AQ2949" i="6" s="1"/>
  <c r="AO2949" i="6"/>
  <c r="AP2949" i="6" s="1"/>
  <c r="AM2950" i="6"/>
  <c r="AN2950" i="6"/>
  <c r="AQ2950" i="6" s="1"/>
  <c r="AO2950" i="6"/>
  <c r="AP2950" i="6" s="1"/>
  <c r="AM2951" i="6"/>
  <c r="AN2951" i="6"/>
  <c r="AQ2951" i="6" s="1"/>
  <c r="AO2951" i="6"/>
  <c r="AP2951" i="6" s="1"/>
  <c r="AM2952" i="6"/>
  <c r="AN2952" i="6"/>
  <c r="AQ2952" i="6" s="1"/>
  <c r="AO2952" i="6"/>
  <c r="AP2952" i="6" s="1"/>
  <c r="AM2953" i="6"/>
  <c r="AN2953" i="6"/>
  <c r="AQ2953" i="6" s="1"/>
  <c r="AO2953" i="6"/>
  <c r="AP2953" i="6" s="1"/>
  <c r="AM2954" i="6"/>
  <c r="AN2954" i="6"/>
  <c r="AQ2954" i="6" s="1"/>
  <c r="AO2954" i="6"/>
  <c r="AM2955" i="6"/>
  <c r="AN2955" i="6"/>
  <c r="AQ2955" i="6" s="1"/>
  <c r="AO2955" i="6"/>
  <c r="AP2955" i="6" s="1"/>
  <c r="AM2956" i="6"/>
  <c r="AN2956" i="6"/>
  <c r="AQ2956" i="6" s="1"/>
  <c r="AO2956" i="6"/>
  <c r="AP2956" i="6" s="1"/>
  <c r="AM2957" i="6"/>
  <c r="AN2957" i="6"/>
  <c r="AQ2957" i="6" s="1"/>
  <c r="AO2957" i="6"/>
  <c r="AP2957" i="6" s="1"/>
  <c r="AM2958" i="6"/>
  <c r="AN2958" i="6"/>
  <c r="AQ2958" i="6" s="1"/>
  <c r="AO2958" i="6"/>
  <c r="AP2958" i="6" s="1"/>
  <c r="AM2959" i="6"/>
  <c r="AN2959" i="6"/>
  <c r="AQ2959" i="6" s="1"/>
  <c r="AO2959" i="6"/>
  <c r="AP2959" i="6" s="1"/>
  <c r="AM2960" i="6"/>
  <c r="AN2960" i="6"/>
  <c r="AQ2960" i="6" s="1"/>
  <c r="AO2960" i="6"/>
  <c r="AP2960" i="6" s="1"/>
  <c r="AM2961" i="6"/>
  <c r="AN2961" i="6"/>
  <c r="AQ2961" i="6" s="1"/>
  <c r="AO2961" i="6"/>
  <c r="AM2962" i="6"/>
  <c r="AN2962" i="6"/>
  <c r="AQ2962" i="6" s="1"/>
  <c r="AO2962" i="6"/>
  <c r="AP2962" i="6" s="1"/>
  <c r="AM2963" i="6"/>
  <c r="AN2963" i="6"/>
  <c r="AQ2963" i="6" s="1"/>
  <c r="AO2963" i="6"/>
  <c r="AP2963" i="6" s="1"/>
  <c r="AM2964" i="6"/>
  <c r="AN2964" i="6"/>
  <c r="AQ2964" i="6" s="1"/>
  <c r="AO2964" i="6"/>
  <c r="AP2964" i="6" s="1"/>
  <c r="AM2965" i="6"/>
  <c r="AN2965" i="6"/>
  <c r="AQ2965" i="6" s="1"/>
  <c r="AO2965" i="6"/>
  <c r="AP2965" i="6" s="1"/>
  <c r="AM2966" i="6"/>
  <c r="AN2966" i="6"/>
  <c r="AQ2966" i="6" s="1"/>
  <c r="AO2966" i="6"/>
  <c r="AP2966" i="6" s="1"/>
  <c r="AM2967" i="6"/>
  <c r="AN2967" i="6"/>
  <c r="AQ2967" i="6" s="1"/>
  <c r="AO2967" i="6"/>
  <c r="AP2967" i="6" s="1"/>
  <c r="AM2968" i="6"/>
  <c r="AN2968" i="6"/>
  <c r="AQ2968" i="6" s="1"/>
  <c r="AO2968" i="6"/>
  <c r="AP2968" i="6" s="1"/>
  <c r="AM2969" i="6"/>
  <c r="AN2969" i="6"/>
  <c r="AQ2969" i="6" s="1"/>
  <c r="AO2969" i="6"/>
  <c r="AP2969" i="6" s="1"/>
  <c r="AM2970" i="6"/>
  <c r="AN2970" i="6"/>
  <c r="AQ2970" i="6" s="1"/>
  <c r="AO2970" i="6"/>
  <c r="AM2971" i="6"/>
  <c r="AN2971" i="6"/>
  <c r="AQ2971" i="6" s="1"/>
  <c r="AO2971" i="6"/>
  <c r="AP2971" i="6" s="1"/>
  <c r="AM2972" i="6"/>
  <c r="AN2972" i="6"/>
  <c r="AQ2972" i="6" s="1"/>
  <c r="AO2972" i="6"/>
  <c r="AP2972" i="6" s="1"/>
  <c r="AM2973" i="6"/>
  <c r="AN2973" i="6"/>
  <c r="AQ2973" i="6" s="1"/>
  <c r="AO2973" i="6"/>
  <c r="AP2973" i="6" s="1"/>
  <c r="AM2974" i="6"/>
  <c r="AN2974" i="6"/>
  <c r="AQ2974" i="6" s="1"/>
  <c r="AO2974" i="6"/>
  <c r="AP2974" i="6" s="1"/>
  <c r="AM2975" i="6"/>
  <c r="AN2975" i="6"/>
  <c r="AQ2975" i="6" s="1"/>
  <c r="AO2975" i="6"/>
  <c r="AP2975" i="6" s="1"/>
  <c r="AM2976" i="6"/>
  <c r="AN2976" i="6"/>
  <c r="AQ2976" i="6" s="1"/>
  <c r="AO2976" i="6"/>
  <c r="AP2976" i="6" s="1"/>
  <c r="AM2977" i="6"/>
  <c r="AN2977" i="6"/>
  <c r="AQ2977" i="6" s="1"/>
  <c r="AO2977" i="6"/>
  <c r="AM2978" i="6"/>
  <c r="AN2978" i="6"/>
  <c r="AQ2978" i="6" s="1"/>
  <c r="AO2978" i="6"/>
  <c r="AM2979" i="6"/>
  <c r="AN2979" i="6"/>
  <c r="AQ2979" i="6" s="1"/>
  <c r="AO2979" i="6"/>
  <c r="AP2979" i="6" s="1"/>
  <c r="AM2980" i="6"/>
  <c r="AN2980" i="6"/>
  <c r="AQ2980" i="6" s="1"/>
  <c r="AO2980" i="6"/>
  <c r="AP2980" i="6" s="1"/>
  <c r="AM2981" i="6"/>
  <c r="AN2981" i="6"/>
  <c r="AQ2981" i="6" s="1"/>
  <c r="AO2981" i="6"/>
  <c r="AP2981" i="6" s="1"/>
  <c r="AM2982" i="6"/>
  <c r="AN2982" i="6"/>
  <c r="AQ2982" i="6" s="1"/>
  <c r="AO2982" i="6"/>
  <c r="AP2982" i="6" s="1"/>
  <c r="AM2983" i="6"/>
  <c r="AN2983" i="6"/>
  <c r="AQ2983" i="6" s="1"/>
  <c r="AO2983" i="6"/>
  <c r="AP2983" i="6" s="1"/>
  <c r="AM2984" i="6"/>
  <c r="AN2984" i="6"/>
  <c r="AQ2984" i="6" s="1"/>
  <c r="AO2984" i="6"/>
  <c r="AP2984" i="6" s="1"/>
  <c r="AM2985" i="6"/>
  <c r="AN2985" i="6"/>
  <c r="AQ2985" i="6" s="1"/>
  <c r="AO2985" i="6"/>
  <c r="AM2986" i="6"/>
  <c r="AN2986" i="6"/>
  <c r="AQ2986" i="6" s="1"/>
  <c r="AO2986" i="6"/>
  <c r="AP2986" i="6" s="1"/>
  <c r="AM2987" i="6"/>
  <c r="AN2987" i="6"/>
  <c r="AQ2987" i="6" s="1"/>
  <c r="AO2987" i="6"/>
  <c r="AP2987" i="6" s="1"/>
  <c r="AM2988" i="6"/>
  <c r="AN2988" i="6"/>
  <c r="AQ2988" i="6" s="1"/>
  <c r="AO2988" i="6"/>
  <c r="AP2988" i="6" s="1"/>
  <c r="AM2989" i="6"/>
  <c r="AN2989" i="6"/>
  <c r="AQ2989" i="6" s="1"/>
  <c r="AO2989" i="6"/>
  <c r="AP2989" i="6" s="1"/>
  <c r="AM2990" i="6"/>
  <c r="AN2990" i="6"/>
  <c r="AQ2990" i="6" s="1"/>
  <c r="AO2990" i="6"/>
  <c r="AP2990" i="6" s="1"/>
  <c r="AM2991" i="6"/>
  <c r="AN2991" i="6"/>
  <c r="AQ2991" i="6" s="1"/>
  <c r="AO2991" i="6"/>
  <c r="AP2991" i="6" s="1"/>
  <c r="AM2992" i="6"/>
  <c r="AN2992" i="6"/>
  <c r="AQ2992" i="6" s="1"/>
  <c r="AO2992" i="6"/>
  <c r="AP2992" i="6" s="1"/>
  <c r="AM2993" i="6"/>
  <c r="AN2993" i="6"/>
  <c r="AQ2993" i="6" s="1"/>
  <c r="AO2993" i="6"/>
  <c r="AP2993" i="6" s="1"/>
  <c r="AM2994" i="6"/>
  <c r="AN2994" i="6"/>
  <c r="AQ2994" i="6" s="1"/>
  <c r="AO2994" i="6"/>
  <c r="AP2994" i="6" s="1"/>
  <c r="AM2995" i="6"/>
  <c r="AN2995" i="6"/>
  <c r="AQ2995" i="6" s="1"/>
  <c r="AO2995" i="6"/>
  <c r="AP2995" i="6" s="1"/>
  <c r="AM2996" i="6"/>
  <c r="AN2996" i="6"/>
  <c r="AQ2996" i="6" s="1"/>
  <c r="AO2996" i="6"/>
  <c r="AP2996" i="6" s="1"/>
  <c r="AM2997" i="6"/>
  <c r="AN2997" i="6"/>
  <c r="AQ2997" i="6" s="1"/>
  <c r="AO2997" i="6"/>
  <c r="AP2997" i="6" s="1"/>
  <c r="AM2998" i="6"/>
  <c r="AN2998" i="6"/>
  <c r="AQ2998" i="6" s="1"/>
  <c r="AO2998" i="6"/>
  <c r="AP2998" i="6" s="1"/>
  <c r="AM2999" i="6"/>
  <c r="AN2999" i="6"/>
  <c r="AQ2999" i="6" s="1"/>
  <c r="AO2999" i="6"/>
  <c r="AP2999" i="6" s="1"/>
  <c r="AM3000" i="6"/>
  <c r="AN3000" i="6"/>
  <c r="AQ3000" i="6" s="1"/>
  <c r="AO3000" i="6"/>
  <c r="AP3000" i="6" s="1"/>
  <c r="AM3001" i="6"/>
  <c r="AN3001" i="6"/>
  <c r="AQ3001" i="6" s="1"/>
  <c r="AO3001" i="6"/>
  <c r="AM3002" i="6"/>
  <c r="AN3002" i="6"/>
  <c r="AQ3002" i="6" s="1"/>
  <c r="AO3002" i="6"/>
  <c r="AM3003" i="6"/>
  <c r="AN3003" i="6"/>
  <c r="AQ3003" i="6" s="1"/>
  <c r="AO3003" i="6"/>
  <c r="AP3003" i="6" s="1"/>
  <c r="AR3003" i="6" s="1"/>
  <c r="AM3004" i="6"/>
  <c r="AN3004" i="6"/>
  <c r="AQ3004" i="6" s="1"/>
  <c r="AO3004" i="6"/>
  <c r="AP3004" i="6" s="1"/>
  <c r="AM3005" i="6"/>
  <c r="AN3005" i="6"/>
  <c r="AQ3005" i="6" s="1"/>
  <c r="AO3005" i="6"/>
  <c r="AP3005" i="6" s="1"/>
  <c r="AM3006" i="6"/>
  <c r="AN3006" i="6"/>
  <c r="AQ3006" i="6" s="1"/>
  <c r="AO3006" i="6"/>
  <c r="AP3006" i="6" s="1"/>
  <c r="AM3007" i="6"/>
  <c r="AN3007" i="6"/>
  <c r="AQ3007" i="6" s="1"/>
  <c r="AO3007" i="6"/>
  <c r="AP3007" i="6" s="1"/>
  <c r="AM3008" i="6"/>
  <c r="AN3008" i="6"/>
  <c r="AQ3008" i="6" s="1"/>
  <c r="AO3008" i="6"/>
  <c r="AP3008" i="6" s="1"/>
  <c r="AM3009" i="6"/>
  <c r="AN3009" i="6"/>
  <c r="AQ3009" i="6" s="1"/>
  <c r="AO3009" i="6"/>
  <c r="AM3010" i="6"/>
  <c r="AN3010" i="6"/>
  <c r="AQ3010" i="6" s="1"/>
  <c r="AO3010" i="6"/>
  <c r="AP3010" i="6" s="1"/>
  <c r="AM3011" i="6"/>
  <c r="AN3011" i="6"/>
  <c r="AQ3011" i="6" s="1"/>
  <c r="AO3011" i="6"/>
  <c r="AP3011" i="6" s="1"/>
  <c r="AR3011" i="6" s="1"/>
  <c r="AM3012" i="6"/>
  <c r="AN3012" i="6"/>
  <c r="AQ3012" i="6" s="1"/>
  <c r="AO3012" i="6"/>
  <c r="AP3012" i="6" s="1"/>
  <c r="AM3013" i="6"/>
  <c r="AN3013" i="6"/>
  <c r="AQ3013" i="6" s="1"/>
  <c r="AO3013" i="6"/>
  <c r="AP3013" i="6" s="1"/>
  <c r="AM3014" i="6"/>
  <c r="AN3014" i="6"/>
  <c r="AQ3014" i="6" s="1"/>
  <c r="AO3014" i="6"/>
  <c r="AP3014" i="6" s="1"/>
  <c r="AR3014" i="6" s="1"/>
  <c r="AM3015" i="6"/>
  <c r="AN3015" i="6"/>
  <c r="AQ3015" i="6" s="1"/>
  <c r="AO3015" i="6"/>
  <c r="AP3015" i="6" s="1"/>
  <c r="AM3016" i="6"/>
  <c r="AN3016" i="6"/>
  <c r="AQ3016" i="6" s="1"/>
  <c r="AO3016" i="6"/>
  <c r="AP3016" i="6" s="1"/>
  <c r="AM3017" i="6"/>
  <c r="AN3017" i="6"/>
  <c r="AQ3017" i="6" s="1"/>
  <c r="AO3017" i="6"/>
  <c r="AP3017" i="6" s="1"/>
  <c r="AM3018" i="6"/>
  <c r="AN3018" i="6"/>
  <c r="AQ3018" i="6" s="1"/>
  <c r="AO3018" i="6"/>
  <c r="AP3018" i="6" s="1"/>
  <c r="AM3019" i="6"/>
  <c r="AN3019" i="6"/>
  <c r="AQ3019" i="6" s="1"/>
  <c r="AO3019" i="6"/>
  <c r="AP3019" i="6" s="1"/>
  <c r="AM3020" i="6"/>
  <c r="AN3020" i="6"/>
  <c r="AQ3020" i="6" s="1"/>
  <c r="AO3020" i="6"/>
  <c r="AP3020" i="6" s="1"/>
  <c r="AM3021" i="6"/>
  <c r="AN3021" i="6"/>
  <c r="AQ3021" i="6" s="1"/>
  <c r="AO3021" i="6"/>
  <c r="AP3021" i="6" s="1"/>
  <c r="AM3022" i="6"/>
  <c r="AN3022" i="6"/>
  <c r="AQ3022" i="6" s="1"/>
  <c r="AO3022" i="6"/>
  <c r="AP3022" i="6" s="1"/>
  <c r="AM3023" i="6"/>
  <c r="AN3023" i="6"/>
  <c r="AQ3023" i="6" s="1"/>
  <c r="AO3023" i="6"/>
  <c r="AP3023" i="6" s="1"/>
  <c r="AM3024" i="6"/>
  <c r="AN3024" i="6"/>
  <c r="AQ3024" i="6" s="1"/>
  <c r="AO3024" i="6"/>
  <c r="AP3024" i="6" s="1"/>
  <c r="AM3025" i="6"/>
  <c r="AN3025" i="6"/>
  <c r="AQ3025" i="6" s="1"/>
  <c r="AO3025" i="6"/>
  <c r="AM3026" i="6"/>
  <c r="AN3026" i="6"/>
  <c r="AQ3026" i="6" s="1"/>
  <c r="AO3026" i="6"/>
  <c r="AM3027" i="6"/>
  <c r="AN3027" i="6"/>
  <c r="AQ3027" i="6" s="1"/>
  <c r="AO3027" i="6"/>
  <c r="AP3027" i="6" s="1"/>
  <c r="AM3028" i="6"/>
  <c r="AN3028" i="6"/>
  <c r="AQ3028" i="6" s="1"/>
  <c r="AO3028" i="6"/>
  <c r="AP3028" i="6" s="1"/>
  <c r="AM3029" i="6"/>
  <c r="AN3029" i="6"/>
  <c r="AQ3029" i="6" s="1"/>
  <c r="AO3029" i="6"/>
  <c r="AP3029" i="6" s="1"/>
  <c r="AM3030" i="6"/>
  <c r="AN3030" i="6"/>
  <c r="AQ3030" i="6" s="1"/>
  <c r="AO3030" i="6"/>
  <c r="AP3030" i="6" s="1"/>
  <c r="AM3031" i="6"/>
  <c r="AN3031" i="6"/>
  <c r="AQ3031" i="6" s="1"/>
  <c r="AO3031" i="6"/>
  <c r="AP3031" i="6" s="1"/>
  <c r="AM3032" i="6"/>
  <c r="AN3032" i="6"/>
  <c r="AQ3032" i="6" s="1"/>
  <c r="AO3032" i="6"/>
  <c r="AP3032" i="6" s="1"/>
  <c r="AM3033" i="6"/>
  <c r="AN3033" i="6"/>
  <c r="AQ3033" i="6" s="1"/>
  <c r="AO3033" i="6"/>
  <c r="AM3034" i="6"/>
  <c r="AN3034" i="6"/>
  <c r="AQ3034" i="6" s="1"/>
  <c r="AO3034" i="6"/>
  <c r="AP3034" i="6" s="1"/>
  <c r="AM3035" i="6"/>
  <c r="AN3035" i="6"/>
  <c r="AQ3035" i="6" s="1"/>
  <c r="AO3035" i="6"/>
  <c r="AP3035" i="6" s="1"/>
  <c r="AM3036" i="6"/>
  <c r="AN3036" i="6"/>
  <c r="AQ3036" i="6" s="1"/>
  <c r="AO3036" i="6"/>
  <c r="AP3036" i="6" s="1"/>
  <c r="AM3037" i="6"/>
  <c r="AN3037" i="6"/>
  <c r="AQ3037" i="6" s="1"/>
  <c r="AO3037" i="6"/>
  <c r="AP3037" i="6" s="1"/>
  <c r="AR3037" i="6" s="1"/>
  <c r="AM3038" i="6"/>
  <c r="AN3038" i="6"/>
  <c r="AQ3038" i="6" s="1"/>
  <c r="AO3038" i="6"/>
  <c r="AP3038" i="6" s="1"/>
  <c r="AM3039" i="6"/>
  <c r="AN3039" i="6"/>
  <c r="AQ3039" i="6" s="1"/>
  <c r="AO3039" i="6"/>
  <c r="AP3039" i="6" s="1"/>
  <c r="AM3040" i="6"/>
  <c r="AN3040" i="6"/>
  <c r="AQ3040" i="6" s="1"/>
  <c r="AO3040" i="6"/>
  <c r="AM3041" i="6"/>
  <c r="AN3041" i="6"/>
  <c r="AQ3041" i="6" s="1"/>
  <c r="AO3041" i="6"/>
  <c r="AP3041" i="6" s="1"/>
  <c r="AM3042" i="6"/>
  <c r="AN3042" i="6"/>
  <c r="AQ3042" i="6" s="1"/>
  <c r="AO3042" i="6"/>
  <c r="AP3042" i="6" s="1"/>
  <c r="AM3043" i="6"/>
  <c r="AN3043" i="6"/>
  <c r="AQ3043" i="6" s="1"/>
  <c r="AO3043" i="6"/>
  <c r="AP3043" i="6" s="1"/>
  <c r="AM3044" i="6"/>
  <c r="AN3044" i="6"/>
  <c r="AQ3044" i="6" s="1"/>
  <c r="AO3044" i="6"/>
  <c r="AM3045" i="6"/>
  <c r="AN3045" i="6"/>
  <c r="AQ3045" i="6" s="1"/>
  <c r="AO3045" i="6"/>
  <c r="AP3045" i="6" s="1"/>
  <c r="AM3046" i="6"/>
  <c r="AN3046" i="6"/>
  <c r="AQ3046" i="6" s="1"/>
  <c r="AO3046" i="6"/>
  <c r="AP3046" i="6" s="1"/>
  <c r="AM3047" i="6"/>
  <c r="AN3047" i="6"/>
  <c r="AQ3047" i="6" s="1"/>
  <c r="AO3047" i="6"/>
  <c r="AM3048" i="6"/>
  <c r="AN3048" i="6"/>
  <c r="AQ3048" i="6" s="1"/>
  <c r="AO3048" i="6"/>
  <c r="AP3048" i="6" s="1"/>
  <c r="AM3049" i="6"/>
  <c r="AN3049" i="6"/>
  <c r="AQ3049" i="6" s="1"/>
  <c r="AO3049" i="6"/>
  <c r="AM3050" i="6"/>
  <c r="AN3050" i="6"/>
  <c r="AQ3050" i="6" s="1"/>
  <c r="AO3050" i="6"/>
  <c r="AP3050" i="6" s="1"/>
  <c r="AM3051" i="6"/>
  <c r="AN3051" i="6"/>
  <c r="AQ3051" i="6" s="1"/>
  <c r="AO3051" i="6"/>
  <c r="AP3051" i="6" s="1"/>
  <c r="AM3052" i="6"/>
  <c r="AN3052" i="6"/>
  <c r="AQ3052" i="6" s="1"/>
  <c r="AO3052" i="6"/>
  <c r="AP3052" i="6" s="1"/>
  <c r="AM3053" i="6"/>
  <c r="AN3053" i="6"/>
  <c r="AQ3053" i="6" s="1"/>
  <c r="AO3053" i="6"/>
  <c r="AP3053" i="6" s="1"/>
  <c r="AM3054" i="6"/>
  <c r="AN3054" i="6"/>
  <c r="AQ3054" i="6" s="1"/>
  <c r="AO3054" i="6"/>
  <c r="AM3055" i="6"/>
  <c r="AN3055" i="6"/>
  <c r="AQ3055" i="6" s="1"/>
  <c r="AO3055" i="6"/>
  <c r="AP3055" i="6" s="1"/>
  <c r="AM3056" i="6"/>
  <c r="AN3056" i="6"/>
  <c r="AQ3056" i="6" s="1"/>
  <c r="AO3056" i="6"/>
  <c r="AP3056" i="6" s="1"/>
  <c r="AM3057" i="6"/>
  <c r="AN3057" i="6"/>
  <c r="AQ3057" i="6" s="1"/>
  <c r="AO3057" i="6"/>
  <c r="AP3057" i="6" s="1"/>
  <c r="AM3058" i="6"/>
  <c r="AN3058" i="6"/>
  <c r="AQ3058" i="6" s="1"/>
  <c r="AO3058" i="6"/>
  <c r="AM3059" i="6"/>
  <c r="AN3059" i="6"/>
  <c r="AQ3059" i="6" s="1"/>
  <c r="AO3059" i="6"/>
  <c r="AP3059" i="6" s="1"/>
  <c r="AM3060" i="6"/>
  <c r="AN3060" i="6"/>
  <c r="AQ3060" i="6" s="1"/>
  <c r="AO3060" i="6"/>
  <c r="AP3060" i="6" s="1"/>
  <c r="AM3061" i="6"/>
  <c r="AN3061" i="6"/>
  <c r="AQ3061" i="6" s="1"/>
  <c r="AO3061" i="6"/>
  <c r="AP3061" i="6" s="1"/>
  <c r="AM3062" i="6"/>
  <c r="AN3062" i="6"/>
  <c r="AQ3062" i="6" s="1"/>
  <c r="AO3062" i="6"/>
  <c r="AP3062" i="6" s="1"/>
  <c r="AM3063" i="6"/>
  <c r="AN3063" i="6"/>
  <c r="AQ3063" i="6" s="1"/>
  <c r="AO3063" i="6"/>
  <c r="AM3064" i="6"/>
  <c r="AN3064" i="6"/>
  <c r="AQ3064" i="6" s="1"/>
  <c r="AO3064" i="6"/>
  <c r="AP3064" i="6" s="1"/>
  <c r="AM3065" i="6"/>
  <c r="AN3065" i="6"/>
  <c r="AQ3065" i="6" s="1"/>
  <c r="AO3065" i="6"/>
  <c r="AP3065" i="6" s="1"/>
  <c r="AM3066" i="6"/>
  <c r="AN3066" i="6"/>
  <c r="AQ3066" i="6" s="1"/>
  <c r="AO3066" i="6"/>
  <c r="AP3066" i="6" s="1"/>
  <c r="AM3067" i="6"/>
  <c r="AN3067" i="6"/>
  <c r="AQ3067" i="6" s="1"/>
  <c r="AO3067" i="6"/>
  <c r="AP3067" i="6" s="1"/>
  <c r="AM3068" i="6"/>
  <c r="AN3068" i="6"/>
  <c r="AQ3068" i="6" s="1"/>
  <c r="AO3068" i="6"/>
  <c r="AP3068" i="6" s="1"/>
  <c r="AM3069" i="6"/>
  <c r="AN3069" i="6"/>
  <c r="AQ3069" i="6" s="1"/>
  <c r="AO3069" i="6"/>
  <c r="AM3070" i="6"/>
  <c r="AN3070" i="6"/>
  <c r="AQ3070" i="6" s="1"/>
  <c r="AO3070" i="6"/>
  <c r="AP3070" i="6" s="1"/>
  <c r="AM3071" i="6"/>
  <c r="AN3071" i="6"/>
  <c r="AQ3071" i="6" s="1"/>
  <c r="AO3071" i="6"/>
  <c r="AP3071" i="6" s="1"/>
  <c r="AM3072" i="6"/>
  <c r="AN3072" i="6"/>
  <c r="AQ3072" i="6" s="1"/>
  <c r="AO3072" i="6"/>
  <c r="AM3073" i="6"/>
  <c r="AN3073" i="6"/>
  <c r="AQ3073" i="6" s="1"/>
  <c r="AO3073" i="6"/>
  <c r="AP3073" i="6" s="1"/>
  <c r="AM3074" i="6"/>
  <c r="AN3074" i="6"/>
  <c r="AQ3074" i="6" s="1"/>
  <c r="AO3074" i="6"/>
  <c r="AP3074" i="6" s="1"/>
  <c r="AM3075" i="6"/>
  <c r="AN3075" i="6"/>
  <c r="AQ3075" i="6" s="1"/>
  <c r="AO3075" i="6"/>
  <c r="AM3076" i="6"/>
  <c r="AN3076" i="6"/>
  <c r="AQ3076" i="6" s="1"/>
  <c r="AO3076" i="6"/>
  <c r="AP3076" i="6" s="1"/>
  <c r="AM3077" i="6"/>
  <c r="AN3077" i="6"/>
  <c r="AQ3077" i="6" s="1"/>
  <c r="AO3077" i="6"/>
  <c r="AP3077" i="6" s="1"/>
  <c r="AM3078" i="6"/>
  <c r="AN3078" i="6"/>
  <c r="AQ3078" i="6" s="1"/>
  <c r="AO3078" i="6"/>
  <c r="AP3078" i="6" s="1"/>
  <c r="AM3079" i="6"/>
  <c r="AN3079" i="6"/>
  <c r="AQ3079" i="6" s="1"/>
  <c r="AO3079" i="6"/>
  <c r="AP3079" i="6" s="1"/>
  <c r="AM3080" i="6"/>
  <c r="AN3080" i="6"/>
  <c r="AQ3080" i="6" s="1"/>
  <c r="AO3080" i="6"/>
  <c r="AP3080" i="6" s="1"/>
  <c r="AM3081" i="6"/>
  <c r="AN3081" i="6"/>
  <c r="AQ3081" i="6" s="1"/>
  <c r="AO3081" i="6"/>
  <c r="AP3081" i="6" s="1"/>
  <c r="AM3082" i="6"/>
  <c r="AN3082" i="6"/>
  <c r="AQ3082" i="6" s="1"/>
  <c r="AO3082" i="6"/>
  <c r="AP3082" i="6" s="1"/>
  <c r="AM3083" i="6"/>
  <c r="AN3083" i="6"/>
  <c r="AQ3083" i="6" s="1"/>
  <c r="AO3083" i="6"/>
  <c r="AP3083" i="6" s="1"/>
  <c r="AM3084" i="6"/>
  <c r="AN3084" i="6"/>
  <c r="AQ3084" i="6" s="1"/>
  <c r="AO3084" i="6"/>
  <c r="AM3085" i="6"/>
  <c r="AN3085" i="6"/>
  <c r="AQ3085" i="6" s="1"/>
  <c r="AO3085" i="6"/>
  <c r="AM3086" i="6"/>
  <c r="AN3086" i="6"/>
  <c r="AQ3086" i="6" s="1"/>
  <c r="AO3086" i="6"/>
  <c r="AP3086" i="6" s="1"/>
  <c r="AM3087" i="6"/>
  <c r="AN3087" i="6"/>
  <c r="AQ3087" i="6" s="1"/>
  <c r="AO3087" i="6"/>
  <c r="AM3088" i="6"/>
  <c r="AN3088" i="6"/>
  <c r="AQ3088" i="6" s="1"/>
  <c r="AO3088" i="6"/>
  <c r="AP3088" i="6" s="1"/>
  <c r="AM3089" i="6"/>
  <c r="AN3089" i="6"/>
  <c r="AQ3089" i="6" s="1"/>
  <c r="AO3089" i="6"/>
  <c r="AP3089" i="6" s="1"/>
  <c r="AM3090" i="6"/>
  <c r="AN3090" i="6"/>
  <c r="AQ3090" i="6" s="1"/>
  <c r="AO3090" i="6"/>
  <c r="AP3090" i="6" s="1"/>
  <c r="AM3091" i="6"/>
  <c r="AN3091" i="6"/>
  <c r="AQ3091" i="6" s="1"/>
  <c r="AO3091" i="6"/>
  <c r="AM3092" i="6"/>
  <c r="AN3092" i="6"/>
  <c r="AQ3092" i="6" s="1"/>
  <c r="AO3092" i="6"/>
  <c r="AP3092" i="6" s="1"/>
  <c r="AM3093" i="6"/>
  <c r="AN3093" i="6"/>
  <c r="AQ3093" i="6" s="1"/>
  <c r="AO3093" i="6"/>
  <c r="AP3093" i="6" s="1"/>
  <c r="AM3094" i="6"/>
  <c r="AN3094" i="6"/>
  <c r="AQ3094" i="6" s="1"/>
  <c r="AO3094" i="6"/>
  <c r="AM3095" i="6"/>
  <c r="AN3095" i="6"/>
  <c r="AQ3095" i="6" s="1"/>
  <c r="AO3095" i="6"/>
  <c r="AP3095" i="6" s="1"/>
  <c r="AM3096" i="6"/>
  <c r="AN3096" i="6"/>
  <c r="AQ3096" i="6" s="1"/>
  <c r="AO3096" i="6"/>
  <c r="AP3096" i="6" s="1"/>
  <c r="AM3097" i="6"/>
  <c r="AN3097" i="6"/>
  <c r="AQ3097" i="6" s="1"/>
  <c r="AO3097" i="6"/>
  <c r="AP3097" i="6" s="1"/>
  <c r="AM3098" i="6"/>
  <c r="AN3098" i="6"/>
  <c r="AQ3098" i="6" s="1"/>
  <c r="AO3098" i="6"/>
  <c r="AP3098" i="6" s="1"/>
  <c r="AM3099" i="6"/>
  <c r="AN3099" i="6"/>
  <c r="AQ3099" i="6" s="1"/>
  <c r="AO3099" i="6"/>
  <c r="AP3099" i="6" s="1"/>
  <c r="AM3100" i="6"/>
  <c r="AN3100" i="6"/>
  <c r="AQ3100" i="6" s="1"/>
  <c r="AO3100" i="6"/>
  <c r="AP3100" i="6" s="1"/>
  <c r="AM3101" i="6"/>
  <c r="AN3101" i="6"/>
  <c r="AQ3101" i="6" s="1"/>
  <c r="AO3101" i="6"/>
  <c r="AP3101" i="6" s="1"/>
  <c r="AR3101" i="6" s="1"/>
  <c r="AM3102" i="6"/>
  <c r="AN3102" i="6"/>
  <c r="AQ3102" i="6" s="1"/>
  <c r="AO3102" i="6"/>
  <c r="AM3103" i="6"/>
  <c r="AN3103" i="6"/>
  <c r="AQ3103" i="6" s="1"/>
  <c r="AO3103" i="6"/>
  <c r="AP3103" i="6" s="1"/>
  <c r="AM3104" i="6"/>
  <c r="AN3104" i="6"/>
  <c r="AQ3104" i="6" s="1"/>
  <c r="AO3104" i="6"/>
  <c r="AP3104" i="6" s="1"/>
  <c r="AM3105" i="6"/>
  <c r="AN3105" i="6"/>
  <c r="AQ3105" i="6" s="1"/>
  <c r="AO3105" i="6"/>
  <c r="AP3105" i="6" s="1"/>
  <c r="AM3106" i="6"/>
  <c r="AN3106" i="6"/>
  <c r="AQ3106" i="6" s="1"/>
  <c r="AO3106" i="6"/>
  <c r="AP3106" i="6" s="1"/>
  <c r="AM3107" i="6"/>
  <c r="AN3107" i="6"/>
  <c r="AQ3107" i="6" s="1"/>
  <c r="AO3107" i="6"/>
  <c r="AP3107" i="6" s="1"/>
  <c r="AM3108" i="6"/>
  <c r="AN3108" i="6"/>
  <c r="AQ3108" i="6" s="1"/>
  <c r="AO3108" i="6"/>
  <c r="AP3108" i="6" s="1"/>
  <c r="AM3109" i="6"/>
  <c r="AN3109" i="6"/>
  <c r="AQ3109" i="6" s="1"/>
  <c r="AO3109" i="6"/>
  <c r="AM3110" i="6"/>
  <c r="AN3110" i="6"/>
  <c r="AQ3110" i="6" s="1"/>
  <c r="AO3110" i="6"/>
  <c r="AP3110" i="6" s="1"/>
  <c r="AM3111" i="6"/>
  <c r="AN3111" i="6"/>
  <c r="AQ3111" i="6" s="1"/>
  <c r="AO3111" i="6"/>
  <c r="AM3112" i="6"/>
  <c r="AN3112" i="6"/>
  <c r="AQ3112" i="6" s="1"/>
  <c r="AO3112" i="6"/>
  <c r="AP3112" i="6" s="1"/>
  <c r="AM3113" i="6"/>
  <c r="AN3113" i="6"/>
  <c r="AQ3113" i="6" s="1"/>
  <c r="AO3113" i="6"/>
  <c r="AP3113" i="6" s="1"/>
  <c r="AM3114" i="6"/>
  <c r="AN3114" i="6"/>
  <c r="AQ3114" i="6" s="1"/>
  <c r="AO3114" i="6"/>
  <c r="AP3114" i="6" s="1"/>
  <c r="AM3115" i="6"/>
  <c r="AN3115" i="6"/>
  <c r="AQ3115" i="6" s="1"/>
  <c r="AO3115" i="6"/>
  <c r="AP3115" i="6" s="1"/>
  <c r="AM3116" i="6"/>
  <c r="AN3116" i="6"/>
  <c r="AQ3116" i="6" s="1"/>
  <c r="AO3116" i="6"/>
  <c r="AP3116" i="6" s="1"/>
  <c r="AM3117" i="6"/>
  <c r="AN3117" i="6"/>
  <c r="AQ3117" i="6" s="1"/>
  <c r="AO3117" i="6"/>
  <c r="AM3118" i="6"/>
  <c r="AN3118" i="6"/>
  <c r="AQ3118" i="6" s="1"/>
  <c r="AO3118" i="6"/>
  <c r="AP3118" i="6" s="1"/>
  <c r="AM3119" i="6"/>
  <c r="AN3119" i="6"/>
  <c r="AQ3119" i="6" s="1"/>
  <c r="AO3119" i="6"/>
  <c r="AP3119" i="6" s="1"/>
  <c r="AM3120" i="6"/>
  <c r="AN3120" i="6"/>
  <c r="AQ3120" i="6" s="1"/>
  <c r="AO3120" i="6"/>
  <c r="AP3120" i="6" s="1"/>
  <c r="AM3121" i="6"/>
  <c r="AN3121" i="6"/>
  <c r="AQ3121" i="6" s="1"/>
  <c r="AO3121" i="6"/>
  <c r="AP3121" i="6" s="1"/>
  <c r="AM3122" i="6"/>
  <c r="AN3122" i="6"/>
  <c r="AQ3122" i="6" s="1"/>
  <c r="AO3122" i="6"/>
  <c r="AP3122" i="6" s="1"/>
  <c r="AM3123" i="6"/>
  <c r="AN3123" i="6"/>
  <c r="AQ3123" i="6" s="1"/>
  <c r="AO3123" i="6"/>
  <c r="AM3124" i="6"/>
  <c r="AN3124" i="6"/>
  <c r="AQ3124" i="6" s="1"/>
  <c r="AO3124" i="6"/>
  <c r="AP3124" i="6" s="1"/>
  <c r="AM3125" i="6"/>
  <c r="AN3125" i="6"/>
  <c r="AQ3125" i="6" s="1"/>
  <c r="AO3125" i="6"/>
  <c r="AP3125" i="6" s="1"/>
  <c r="AM3126" i="6"/>
  <c r="AN3126" i="6"/>
  <c r="AQ3126" i="6" s="1"/>
  <c r="AO3126" i="6"/>
  <c r="AP3126" i="6" s="1"/>
  <c r="AM3127" i="6"/>
  <c r="AN3127" i="6"/>
  <c r="AQ3127" i="6" s="1"/>
  <c r="AO3127" i="6"/>
  <c r="AM3128" i="6"/>
  <c r="AN3128" i="6"/>
  <c r="AQ3128" i="6" s="1"/>
  <c r="AO3128" i="6"/>
  <c r="AP3128" i="6" s="1"/>
  <c r="AM3129" i="6"/>
  <c r="AN3129" i="6"/>
  <c r="AQ3129" i="6" s="1"/>
  <c r="AO3129" i="6"/>
  <c r="AP3129" i="6" s="1"/>
  <c r="AR3129" i="6" s="1"/>
  <c r="AM3130" i="6"/>
  <c r="AN3130" i="6"/>
  <c r="AQ3130" i="6" s="1"/>
  <c r="AO3130" i="6"/>
  <c r="AP3130" i="6" s="1"/>
  <c r="AM3131" i="6"/>
  <c r="AN3131" i="6"/>
  <c r="AQ3131" i="6" s="1"/>
  <c r="AO3131" i="6"/>
  <c r="AM3132" i="6"/>
  <c r="AN3132" i="6"/>
  <c r="AQ3132" i="6" s="1"/>
  <c r="AO3132" i="6"/>
  <c r="AP3132" i="6" s="1"/>
  <c r="AM3133" i="6"/>
  <c r="AN3133" i="6"/>
  <c r="AQ3133" i="6" s="1"/>
  <c r="AO3133" i="6"/>
  <c r="AP3133" i="6" s="1"/>
  <c r="AM3134" i="6"/>
  <c r="AN3134" i="6"/>
  <c r="AQ3134" i="6" s="1"/>
  <c r="AO3134" i="6"/>
  <c r="AP3134" i="6" s="1"/>
  <c r="AM3135" i="6"/>
  <c r="AN3135" i="6"/>
  <c r="AQ3135" i="6" s="1"/>
  <c r="AO3135" i="6"/>
  <c r="AM3136" i="6"/>
  <c r="AN3136" i="6"/>
  <c r="AQ3136" i="6" s="1"/>
  <c r="AO3136" i="6"/>
  <c r="AP3136" i="6" s="1"/>
  <c r="AR3136" i="6" s="1"/>
  <c r="AM3137" i="6"/>
  <c r="AN3137" i="6"/>
  <c r="AQ3137" i="6" s="1"/>
  <c r="AO3137" i="6"/>
  <c r="AP3137" i="6" s="1"/>
  <c r="AM3138" i="6"/>
  <c r="AN3138" i="6"/>
  <c r="AQ3138" i="6" s="1"/>
  <c r="AO3138" i="6"/>
  <c r="AP3138" i="6" s="1"/>
  <c r="AM3139" i="6"/>
  <c r="AN3139" i="6"/>
  <c r="AQ3139" i="6" s="1"/>
  <c r="AO3139" i="6"/>
  <c r="AM3140" i="6"/>
  <c r="AN3140" i="6"/>
  <c r="AQ3140" i="6" s="1"/>
  <c r="AO3140" i="6"/>
  <c r="AP3140" i="6" s="1"/>
  <c r="AM3141" i="6"/>
  <c r="AN3141" i="6"/>
  <c r="AQ3141" i="6" s="1"/>
  <c r="AO3141" i="6"/>
  <c r="AP3141" i="6" s="1"/>
  <c r="AM3142" i="6"/>
  <c r="AN3142" i="6"/>
  <c r="AQ3142" i="6" s="1"/>
  <c r="AO3142" i="6"/>
  <c r="AM3143" i="6"/>
  <c r="AN3143" i="6"/>
  <c r="AQ3143" i="6" s="1"/>
  <c r="AO3143" i="6"/>
  <c r="AM3144" i="6"/>
  <c r="AN3144" i="6"/>
  <c r="AQ3144" i="6" s="1"/>
  <c r="AO3144" i="6"/>
  <c r="AP3144" i="6" s="1"/>
  <c r="AM3145" i="6"/>
  <c r="AN3145" i="6"/>
  <c r="AQ3145" i="6" s="1"/>
  <c r="AO3145" i="6"/>
  <c r="AP3145" i="6" s="1"/>
  <c r="AM3146" i="6"/>
  <c r="AN3146" i="6"/>
  <c r="AQ3146" i="6" s="1"/>
  <c r="AO3146" i="6"/>
  <c r="AM3147" i="6"/>
  <c r="AN3147" i="6"/>
  <c r="AQ3147" i="6" s="1"/>
  <c r="AO3147" i="6"/>
  <c r="AM3148" i="6"/>
  <c r="AN3148" i="6"/>
  <c r="AQ3148" i="6" s="1"/>
  <c r="AO3148" i="6"/>
  <c r="AP3148" i="6" s="1"/>
  <c r="AM3149" i="6"/>
  <c r="AN3149" i="6"/>
  <c r="AQ3149" i="6" s="1"/>
  <c r="AO3149" i="6"/>
  <c r="AP3149" i="6" s="1"/>
  <c r="AM3150" i="6"/>
  <c r="AN3150" i="6"/>
  <c r="AQ3150" i="6" s="1"/>
  <c r="AO3150" i="6"/>
  <c r="AM3151" i="6"/>
  <c r="AN3151" i="6"/>
  <c r="AQ3151" i="6" s="1"/>
  <c r="AO3151" i="6"/>
  <c r="AM3152" i="6"/>
  <c r="AN3152" i="6"/>
  <c r="AQ3152" i="6" s="1"/>
  <c r="AO3152" i="6"/>
  <c r="AP3152" i="6" s="1"/>
  <c r="AM3153" i="6"/>
  <c r="AN3153" i="6"/>
  <c r="AQ3153" i="6" s="1"/>
  <c r="AO3153" i="6"/>
  <c r="AP3153" i="6" s="1"/>
  <c r="AM3154" i="6"/>
  <c r="AN3154" i="6"/>
  <c r="AQ3154" i="6" s="1"/>
  <c r="AO3154" i="6"/>
  <c r="AM3155" i="6"/>
  <c r="AN3155" i="6"/>
  <c r="AQ3155" i="6" s="1"/>
  <c r="AO3155" i="6"/>
  <c r="AM3156" i="6"/>
  <c r="AN3156" i="6"/>
  <c r="AQ3156" i="6" s="1"/>
  <c r="AO3156" i="6"/>
  <c r="AP3156" i="6" s="1"/>
  <c r="AR3156" i="6" s="1"/>
  <c r="AM3157" i="6"/>
  <c r="AN3157" i="6"/>
  <c r="AQ3157" i="6" s="1"/>
  <c r="AO3157" i="6"/>
  <c r="AP3157" i="6" s="1"/>
  <c r="AM3158" i="6"/>
  <c r="AN3158" i="6"/>
  <c r="AQ3158" i="6" s="1"/>
  <c r="AO3158" i="6"/>
  <c r="AM3159" i="6"/>
  <c r="AN3159" i="6"/>
  <c r="AQ3159" i="6" s="1"/>
  <c r="AO3159" i="6"/>
  <c r="AM3160" i="6"/>
  <c r="AN3160" i="6"/>
  <c r="AQ3160" i="6" s="1"/>
  <c r="AO3160" i="6"/>
  <c r="AP3160" i="6" s="1"/>
  <c r="AM3161" i="6"/>
  <c r="AN3161" i="6"/>
  <c r="AQ3161" i="6" s="1"/>
  <c r="AO3161" i="6"/>
  <c r="AP3161" i="6" s="1"/>
  <c r="AM3162" i="6"/>
  <c r="AN3162" i="6"/>
  <c r="AQ3162" i="6" s="1"/>
  <c r="AO3162" i="6"/>
  <c r="AM3163" i="6"/>
  <c r="AN3163" i="6"/>
  <c r="AQ3163" i="6" s="1"/>
  <c r="AO3163" i="6"/>
  <c r="AM3164" i="6"/>
  <c r="AN3164" i="6"/>
  <c r="AQ3164" i="6" s="1"/>
  <c r="AO3164" i="6"/>
  <c r="AP3164" i="6" s="1"/>
  <c r="AM3165" i="6"/>
  <c r="AN3165" i="6"/>
  <c r="AQ3165" i="6" s="1"/>
  <c r="AO3165" i="6"/>
  <c r="AP3165" i="6" s="1"/>
  <c r="AR3165" i="6" s="1"/>
  <c r="AM3166" i="6"/>
  <c r="AN3166" i="6"/>
  <c r="AQ3166" i="6" s="1"/>
  <c r="AO3166" i="6"/>
  <c r="AM3167" i="6"/>
  <c r="AN3167" i="6"/>
  <c r="AQ3167" i="6" s="1"/>
  <c r="AO3167" i="6"/>
  <c r="AM3168" i="6"/>
  <c r="AN3168" i="6"/>
  <c r="AQ3168" i="6" s="1"/>
  <c r="AO3168" i="6"/>
  <c r="AP3168" i="6" s="1"/>
  <c r="AM3169" i="6"/>
  <c r="AN3169" i="6"/>
  <c r="AQ3169" i="6" s="1"/>
  <c r="AO3169" i="6"/>
  <c r="AP3169" i="6" s="1"/>
  <c r="AM3170" i="6"/>
  <c r="AN3170" i="6"/>
  <c r="AQ3170" i="6" s="1"/>
  <c r="AO3170" i="6"/>
  <c r="AM3171" i="6"/>
  <c r="AN3171" i="6"/>
  <c r="AQ3171" i="6" s="1"/>
  <c r="AO3171" i="6"/>
  <c r="AM3172" i="6"/>
  <c r="AN3172" i="6"/>
  <c r="AQ3172" i="6" s="1"/>
  <c r="AO3172" i="6"/>
  <c r="AP3172" i="6" s="1"/>
  <c r="AM3173" i="6"/>
  <c r="AN3173" i="6"/>
  <c r="AQ3173" i="6" s="1"/>
  <c r="AO3173" i="6"/>
  <c r="AP3173" i="6" s="1"/>
  <c r="AM3174" i="6"/>
  <c r="AN3174" i="6"/>
  <c r="AQ3174" i="6" s="1"/>
  <c r="AO3174" i="6"/>
  <c r="AM3175" i="6"/>
  <c r="AN3175" i="6"/>
  <c r="AQ3175" i="6" s="1"/>
  <c r="AO3175" i="6"/>
  <c r="AM3176" i="6"/>
  <c r="AN3176" i="6"/>
  <c r="AQ3176" i="6" s="1"/>
  <c r="AO3176" i="6"/>
  <c r="AP3176" i="6" s="1"/>
  <c r="AM3177" i="6"/>
  <c r="AN3177" i="6"/>
  <c r="AQ3177" i="6" s="1"/>
  <c r="AO3177" i="6"/>
  <c r="AP3177" i="6" s="1"/>
  <c r="AM3178" i="6"/>
  <c r="AN3178" i="6"/>
  <c r="AQ3178" i="6" s="1"/>
  <c r="AO3178" i="6"/>
  <c r="AM3179" i="6"/>
  <c r="AN3179" i="6"/>
  <c r="AQ3179" i="6" s="1"/>
  <c r="AO3179" i="6"/>
  <c r="AM3180" i="6"/>
  <c r="AN3180" i="6"/>
  <c r="AQ3180" i="6" s="1"/>
  <c r="AO3180" i="6"/>
  <c r="AP3180" i="6" s="1"/>
  <c r="AM3181" i="6"/>
  <c r="AN3181" i="6"/>
  <c r="AQ3181" i="6" s="1"/>
  <c r="AO3181" i="6"/>
  <c r="AP3181" i="6" s="1"/>
  <c r="AM3182" i="6"/>
  <c r="AN3182" i="6"/>
  <c r="AQ3182" i="6" s="1"/>
  <c r="AO3182" i="6"/>
  <c r="AM3183" i="6"/>
  <c r="AN3183" i="6"/>
  <c r="AQ3183" i="6" s="1"/>
  <c r="AO3183" i="6"/>
  <c r="AM3184" i="6"/>
  <c r="AN3184" i="6"/>
  <c r="AQ3184" i="6" s="1"/>
  <c r="AO3184" i="6"/>
  <c r="AP3184" i="6" s="1"/>
  <c r="AR3184" i="6" s="1"/>
  <c r="AM3185" i="6"/>
  <c r="AN3185" i="6"/>
  <c r="AQ3185" i="6" s="1"/>
  <c r="AO3185" i="6"/>
  <c r="AP3185" i="6" s="1"/>
  <c r="AM3186" i="6"/>
  <c r="AN3186" i="6"/>
  <c r="AQ3186" i="6" s="1"/>
  <c r="AO3186" i="6"/>
  <c r="AM3187" i="6"/>
  <c r="AN3187" i="6"/>
  <c r="AQ3187" i="6" s="1"/>
  <c r="AO3187" i="6"/>
  <c r="AM3188" i="6"/>
  <c r="AN3188" i="6"/>
  <c r="AQ3188" i="6" s="1"/>
  <c r="AO3188" i="6"/>
  <c r="AP3188" i="6" s="1"/>
  <c r="AM3189" i="6"/>
  <c r="AN3189" i="6"/>
  <c r="AQ3189" i="6" s="1"/>
  <c r="AO3189" i="6"/>
  <c r="AP3189" i="6" s="1"/>
  <c r="AM3190" i="6"/>
  <c r="AN3190" i="6"/>
  <c r="AQ3190" i="6" s="1"/>
  <c r="AO3190" i="6"/>
  <c r="AM3191" i="6"/>
  <c r="AN3191" i="6"/>
  <c r="AQ3191" i="6" s="1"/>
  <c r="AO3191" i="6"/>
  <c r="AM3192" i="6"/>
  <c r="AN3192" i="6"/>
  <c r="AQ3192" i="6" s="1"/>
  <c r="AO3192" i="6"/>
  <c r="AP3192" i="6" s="1"/>
  <c r="AM3193" i="6"/>
  <c r="AN3193" i="6"/>
  <c r="AQ3193" i="6" s="1"/>
  <c r="AO3193" i="6"/>
  <c r="AP3193" i="6" s="1"/>
  <c r="AM3194" i="6"/>
  <c r="AN3194" i="6"/>
  <c r="AQ3194" i="6" s="1"/>
  <c r="AO3194" i="6"/>
  <c r="AM3195" i="6"/>
  <c r="AN3195" i="6"/>
  <c r="AQ3195" i="6" s="1"/>
  <c r="AO3195" i="6"/>
  <c r="AM3196" i="6"/>
  <c r="AN3196" i="6"/>
  <c r="AQ3196" i="6" s="1"/>
  <c r="AO3196" i="6"/>
  <c r="AP3196" i="6" s="1"/>
  <c r="AM3197" i="6"/>
  <c r="AN3197" i="6"/>
  <c r="AQ3197" i="6" s="1"/>
  <c r="AO3197" i="6"/>
  <c r="AP3197" i="6" s="1"/>
  <c r="AM3198" i="6"/>
  <c r="AN3198" i="6"/>
  <c r="AQ3198" i="6" s="1"/>
  <c r="AO3198" i="6"/>
  <c r="AM3199" i="6"/>
  <c r="AN3199" i="6"/>
  <c r="AQ3199" i="6" s="1"/>
  <c r="AO3199" i="6"/>
  <c r="AM3200" i="6"/>
  <c r="AN3200" i="6"/>
  <c r="AQ3200" i="6" s="1"/>
  <c r="AO3200" i="6"/>
  <c r="AP3200" i="6" s="1"/>
  <c r="AM3201" i="6"/>
  <c r="AN3201" i="6"/>
  <c r="AQ3201" i="6" s="1"/>
  <c r="AO3201" i="6"/>
  <c r="AP3201" i="6" s="1"/>
  <c r="AM3202" i="6"/>
  <c r="AN3202" i="6"/>
  <c r="AQ3202" i="6" s="1"/>
  <c r="AO3202" i="6"/>
  <c r="AM3203" i="6"/>
  <c r="AN3203" i="6"/>
  <c r="AQ3203" i="6" s="1"/>
  <c r="AO3203" i="6"/>
  <c r="AM3204" i="6"/>
  <c r="AN3204" i="6"/>
  <c r="AQ3204" i="6" s="1"/>
  <c r="AO3204" i="6"/>
  <c r="AP3204" i="6" s="1"/>
  <c r="AM3205" i="6"/>
  <c r="AN3205" i="6"/>
  <c r="AQ3205" i="6" s="1"/>
  <c r="AO3205" i="6"/>
  <c r="AP3205" i="6" s="1"/>
  <c r="AM3206" i="6"/>
  <c r="AN3206" i="6"/>
  <c r="AQ3206" i="6" s="1"/>
  <c r="AO3206" i="6"/>
  <c r="AM3207" i="6"/>
  <c r="AN3207" i="6"/>
  <c r="AQ3207" i="6" s="1"/>
  <c r="AO3207" i="6"/>
  <c r="AM3208" i="6"/>
  <c r="AN3208" i="6"/>
  <c r="AQ3208" i="6" s="1"/>
  <c r="AO3208" i="6"/>
  <c r="AP3208" i="6" s="1"/>
  <c r="AM3209" i="6"/>
  <c r="AN3209" i="6"/>
  <c r="AQ3209" i="6" s="1"/>
  <c r="AO3209" i="6"/>
  <c r="AP3209" i="6" s="1"/>
  <c r="AM3210" i="6"/>
  <c r="AN3210" i="6"/>
  <c r="AQ3210" i="6" s="1"/>
  <c r="AO3210" i="6"/>
  <c r="AM3211" i="6"/>
  <c r="AN3211" i="6"/>
  <c r="AQ3211" i="6" s="1"/>
  <c r="AO3211" i="6"/>
  <c r="AM3212" i="6"/>
  <c r="AN3212" i="6"/>
  <c r="AQ3212" i="6" s="1"/>
  <c r="AO3212" i="6"/>
  <c r="AP3212" i="6" s="1"/>
  <c r="AR3212" i="6" s="1"/>
  <c r="AM3213" i="6"/>
  <c r="AN3213" i="6"/>
  <c r="AQ3213" i="6" s="1"/>
  <c r="AO3213" i="6"/>
  <c r="AP3213" i="6" s="1"/>
  <c r="AM3214" i="6"/>
  <c r="AN3214" i="6"/>
  <c r="AQ3214" i="6" s="1"/>
  <c r="AO3214" i="6"/>
  <c r="AM3215" i="6"/>
  <c r="AN3215" i="6"/>
  <c r="AQ3215" i="6" s="1"/>
  <c r="AO3215" i="6"/>
  <c r="AM3216" i="6"/>
  <c r="AN3216" i="6"/>
  <c r="AQ3216" i="6" s="1"/>
  <c r="AO3216" i="6"/>
  <c r="AP3216" i="6" s="1"/>
  <c r="AM3217" i="6"/>
  <c r="AN3217" i="6"/>
  <c r="AQ3217" i="6" s="1"/>
  <c r="AO3217" i="6"/>
  <c r="AP3217" i="6" s="1"/>
  <c r="AM3218" i="6"/>
  <c r="AN3218" i="6"/>
  <c r="AQ3218" i="6" s="1"/>
  <c r="AO3218" i="6"/>
  <c r="AM3219" i="6"/>
  <c r="AN3219" i="6"/>
  <c r="AQ3219" i="6" s="1"/>
  <c r="AO3219" i="6"/>
  <c r="AM3220" i="6"/>
  <c r="AN3220" i="6"/>
  <c r="AQ3220" i="6" s="1"/>
  <c r="AO3220" i="6"/>
  <c r="AP3220" i="6" s="1"/>
  <c r="AM3221" i="6"/>
  <c r="AN3221" i="6"/>
  <c r="AQ3221" i="6" s="1"/>
  <c r="AO3221" i="6"/>
  <c r="AP3221" i="6" s="1"/>
  <c r="AM3222" i="6"/>
  <c r="AN3222" i="6"/>
  <c r="AQ3222" i="6" s="1"/>
  <c r="AO3222" i="6"/>
  <c r="AM3223" i="6"/>
  <c r="AN3223" i="6"/>
  <c r="AQ3223" i="6" s="1"/>
  <c r="AO3223" i="6"/>
  <c r="AM3224" i="6"/>
  <c r="AN3224" i="6"/>
  <c r="AQ3224" i="6" s="1"/>
  <c r="AO3224" i="6"/>
  <c r="AP3224" i="6" s="1"/>
  <c r="AM3225" i="6"/>
  <c r="AN3225" i="6"/>
  <c r="AQ3225" i="6" s="1"/>
  <c r="AO3225" i="6"/>
  <c r="AP3225" i="6" s="1"/>
  <c r="AM3226" i="6"/>
  <c r="AN3226" i="6"/>
  <c r="AQ3226" i="6" s="1"/>
  <c r="AO3226" i="6"/>
  <c r="AP3226" i="6" s="1"/>
  <c r="AM3227" i="6"/>
  <c r="AN3227" i="6"/>
  <c r="AQ3227" i="6" s="1"/>
  <c r="AO3227" i="6"/>
  <c r="AP3227" i="6" s="1"/>
  <c r="AM3228" i="6"/>
  <c r="AN3228" i="6"/>
  <c r="AQ3228" i="6" s="1"/>
  <c r="AO3228" i="6"/>
  <c r="AP3228" i="6" s="1"/>
  <c r="AM3229" i="6"/>
  <c r="AN3229" i="6"/>
  <c r="AQ3229" i="6" s="1"/>
  <c r="AO3229" i="6"/>
  <c r="AP3229" i="6" s="1"/>
  <c r="AM3230" i="6"/>
  <c r="AN3230" i="6"/>
  <c r="AQ3230" i="6" s="1"/>
  <c r="AO3230" i="6"/>
  <c r="AM3231" i="6"/>
  <c r="AN3231" i="6"/>
  <c r="AQ3231" i="6" s="1"/>
  <c r="AO3231" i="6"/>
  <c r="AP3231" i="6" s="1"/>
  <c r="AM3232" i="6"/>
  <c r="AN3232" i="6"/>
  <c r="AQ3232" i="6" s="1"/>
  <c r="AO3232" i="6"/>
  <c r="AM3233" i="6"/>
  <c r="AN3233" i="6"/>
  <c r="AQ3233" i="6" s="1"/>
  <c r="AO3233" i="6"/>
  <c r="AM3234" i="6"/>
  <c r="AN3234" i="6"/>
  <c r="AQ3234" i="6" s="1"/>
  <c r="AO3234" i="6"/>
  <c r="AP3234" i="6" s="1"/>
  <c r="AM3235" i="6"/>
  <c r="AN3235" i="6"/>
  <c r="AQ3235" i="6" s="1"/>
  <c r="AO3235" i="6"/>
  <c r="AP3235" i="6" s="1"/>
  <c r="AM3236" i="6"/>
  <c r="AN3236" i="6"/>
  <c r="AQ3236" i="6" s="1"/>
  <c r="AO3236" i="6"/>
  <c r="AP3236" i="6" s="1"/>
  <c r="AM3237" i="6"/>
  <c r="AN3237" i="6"/>
  <c r="AQ3237" i="6" s="1"/>
  <c r="AO3237" i="6"/>
  <c r="AM3238" i="6"/>
  <c r="AN3238" i="6"/>
  <c r="AQ3238" i="6" s="1"/>
  <c r="AO3238" i="6"/>
  <c r="AP3238" i="6" s="1"/>
  <c r="AM3239" i="6"/>
  <c r="AN3239" i="6"/>
  <c r="AQ3239" i="6" s="1"/>
  <c r="AO3239" i="6"/>
  <c r="AP3239" i="6" s="1"/>
  <c r="AM3240" i="6"/>
  <c r="AN3240" i="6"/>
  <c r="AQ3240" i="6" s="1"/>
  <c r="AO3240" i="6"/>
  <c r="AM3241" i="6"/>
  <c r="AN3241" i="6"/>
  <c r="AQ3241" i="6" s="1"/>
  <c r="AO3241" i="6"/>
  <c r="AP3241" i="6" s="1"/>
  <c r="AM3242" i="6"/>
  <c r="AN3242" i="6"/>
  <c r="AQ3242" i="6" s="1"/>
  <c r="AO3242" i="6"/>
  <c r="AP3242" i="6" s="1"/>
  <c r="AM3243" i="6"/>
  <c r="AN3243" i="6"/>
  <c r="AQ3243" i="6" s="1"/>
  <c r="AO3243" i="6"/>
  <c r="AM3244" i="6"/>
  <c r="AN3244" i="6"/>
  <c r="AQ3244" i="6" s="1"/>
  <c r="AO3244" i="6"/>
  <c r="AM3245" i="6"/>
  <c r="AN3245" i="6"/>
  <c r="AQ3245" i="6" s="1"/>
  <c r="AO3245" i="6"/>
  <c r="AP3245" i="6" s="1"/>
  <c r="AM3246" i="6"/>
  <c r="AN3246" i="6"/>
  <c r="AQ3246" i="6" s="1"/>
  <c r="AO3246" i="6"/>
  <c r="AM3247" i="6"/>
  <c r="AN3247" i="6"/>
  <c r="AQ3247" i="6" s="1"/>
  <c r="AO3247" i="6"/>
  <c r="AM3248" i="6"/>
  <c r="AN3248" i="6"/>
  <c r="AQ3248" i="6" s="1"/>
  <c r="AO3248" i="6"/>
  <c r="AP3248" i="6" s="1"/>
  <c r="AR3248" i="6" s="1"/>
  <c r="AM3249" i="6"/>
  <c r="AN3249" i="6"/>
  <c r="AQ3249" i="6" s="1"/>
  <c r="AO3249" i="6"/>
  <c r="AP3249" i="6" s="1"/>
  <c r="AM3250" i="6"/>
  <c r="AN3250" i="6"/>
  <c r="AQ3250" i="6" s="1"/>
  <c r="AO3250" i="6"/>
  <c r="AP3250" i="6" s="1"/>
  <c r="AM3251" i="6"/>
  <c r="AN3251" i="6"/>
  <c r="AQ3251" i="6" s="1"/>
  <c r="AO3251" i="6"/>
  <c r="AP3251" i="6" s="1"/>
  <c r="AM3252" i="6"/>
  <c r="AN3252" i="6"/>
  <c r="AQ3252" i="6" s="1"/>
  <c r="AO3252" i="6"/>
  <c r="AP3252" i="6" s="1"/>
  <c r="AM3253" i="6"/>
  <c r="AN3253" i="6"/>
  <c r="AQ3253" i="6" s="1"/>
  <c r="AO3253" i="6"/>
  <c r="AP3253" i="6" s="1"/>
  <c r="AM3254" i="6"/>
  <c r="AN3254" i="6"/>
  <c r="AQ3254" i="6" s="1"/>
  <c r="AO3254" i="6"/>
  <c r="AM3255" i="6"/>
  <c r="AN3255" i="6"/>
  <c r="AQ3255" i="6" s="1"/>
  <c r="AO3255" i="6"/>
  <c r="AP3255" i="6" s="1"/>
  <c r="AM3256" i="6"/>
  <c r="AN3256" i="6"/>
  <c r="AQ3256" i="6" s="1"/>
  <c r="AO3256" i="6"/>
  <c r="AM3257" i="6"/>
  <c r="AN3257" i="6"/>
  <c r="AQ3257" i="6" s="1"/>
  <c r="AO3257" i="6"/>
  <c r="AM3258" i="6"/>
  <c r="AN3258" i="6"/>
  <c r="AQ3258" i="6" s="1"/>
  <c r="AO3258" i="6"/>
  <c r="AP3258" i="6" s="1"/>
  <c r="AM3259" i="6"/>
  <c r="AN3259" i="6"/>
  <c r="AQ3259" i="6" s="1"/>
  <c r="AO3259" i="6"/>
  <c r="AP3259" i="6" s="1"/>
  <c r="AM3260" i="6"/>
  <c r="AN3260" i="6"/>
  <c r="AQ3260" i="6" s="1"/>
  <c r="AO3260" i="6"/>
  <c r="AP3260" i="6" s="1"/>
  <c r="AM3261" i="6"/>
  <c r="AN3261" i="6"/>
  <c r="AQ3261" i="6" s="1"/>
  <c r="AO3261" i="6"/>
  <c r="AM3262" i="6"/>
  <c r="AN3262" i="6"/>
  <c r="AQ3262" i="6" s="1"/>
  <c r="AO3262" i="6"/>
  <c r="AP3262" i="6" s="1"/>
  <c r="AM3263" i="6"/>
  <c r="AN3263" i="6"/>
  <c r="AQ3263" i="6" s="1"/>
  <c r="AO3263" i="6"/>
  <c r="AP3263" i="6" s="1"/>
  <c r="AM3264" i="6"/>
  <c r="AN3264" i="6"/>
  <c r="AQ3264" i="6" s="1"/>
  <c r="AO3264" i="6"/>
  <c r="AP3264" i="6" s="1"/>
  <c r="AM3265" i="6"/>
  <c r="AN3265" i="6"/>
  <c r="AQ3265" i="6" s="1"/>
  <c r="AO3265" i="6"/>
  <c r="AP3265" i="6" s="1"/>
  <c r="AM3266" i="6"/>
  <c r="AN3266" i="6"/>
  <c r="AQ3266" i="6" s="1"/>
  <c r="AO3266" i="6"/>
  <c r="AP3266" i="6" s="1"/>
  <c r="AM3267" i="6"/>
  <c r="AN3267" i="6"/>
  <c r="AQ3267" i="6" s="1"/>
  <c r="AO3267" i="6"/>
  <c r="AP3267" i="6" s="1"/>
  <c r="AM3268" i="6"/>
  <c r="AN3268" i="6"/>
  <c r="AQ3268" i="6" s="1"/>
  <c r="AO3268" i="6"/>
  <c r="AP3268" i="6" s="1"/>
  <c r="AM3269" i="6"/>
  <c r="AN3269" i="6"/>
  <c r="AQ3269" i="6" s="1"/>
  <c r="AO3269" i="6"/>
  <c r="AP3269" i="6" s="1"/>
  <c r="AM3270" i="6"/>
  <c r="AN3270" i="6"/>
  <c r="AQ3270" i="6" s="1"/>
  <c r="AO3270" i="6"/>
  <c r="AM3271" i="6"/>
  <c r="AN3271" i="6"/>
  <c r="AQ3271" i="6" s="1"/>
  <c r="AO3271" i="6"/>
  <c r="AM3272" i="6"/>
  <c r="AN3272" i="6"/>
  <c r="AQ3272" i="6" s="1"/>
  <c r="AO3272" i="6"/>
  <c r="AP3272" i="6" s="1"/>
  <c r="AM3273" i="6"/>
  <c r="AN3273" i="6"/>
  <c r="AQ3273" i="6" s="1"/>
  <c r="AO3273" i="6"/>
  <c r="AP3273" i="6" s="1"/>
  <c r="AM3274" i="6"/>
  <c r="AN3274" i="6"/>
  <c r="AQ3274" i="6" s="1"/>
  <c r="AO3274" i="6"/>
  <c r="AP3274" i="6" s="1"/>
  <c r="AM3275" i="6"/>
  <c r="AN3275" i="6"/>
  <c r="AQ3275" i="6" s="1"/>
  <c r="AO3275" i="6"/>
  <c r="AP3275" i="6" s="1"/>
  <c r="AM3276" i="6"/>
  <c r="AN3276" i="6"/>
  <c r="AQ3276" i="6" s="1"/>
  <c r="AO3276" i="6"/>
  <c r="AP3276" i="6" s="1"/>
  <c r="AM3277" i="6"/>
  <c r="AN3277" i="6"/>
  <c r="AQ3277" i="6" s="1"/>
  <c r="AO3277" i="6"/>
  <c r="AP3277" i="6" s="1"/>
  <c r="AM3278" i="6"/>
  <c r="AN3278" i="6"/>
  <c r="AQ3278" i="6" s="1"/>
  <c r="AO3278" i="6"/>
  <c r="AP3278" i="6" s="1"/>
  <c r="AM3279" i="6"/>
  <c r="AN3279" i="6"/>
  <c r="AQ3279" i="6" s="1"/>
  <c r="AO3279" i="6"/>
  <c r="AP3279" i="6" s="1"/>
  <c r="AR3279" i="6" s="1"/>
  <c r="AM3280" i="6"/>
  <c r="AN3280" i="6"/>
  <c r="AQ3280" i="6" s="1"/>
  <c r="AO3280" i="6"/>
  <c r="AM3281" i="6"/>
  <c r="AN3281" i="6"/>
  <c r="AQ3281" i="6" s="1"/>
  <c r="AO3281" i="6"/>
  <c r="AM3282" i="6"/>
  <c r="AN3282" i="6"/>
  <c r="AQ3282" i="6" s="1"/>
  <c r="AO3282" i="6"/>
  <c r="AP3282" i="6" s="1"/>
  <c r="AM3283" i="6"/>
  <c r="AN3283" i="6"/>
  <c r="AQ3283" i="6" s="1"/>
  <c r="AO3283" i="6"/>
  <c r="AM3284" i="6"/>
  <c r="AN3284" i="6"/>
  <c r="AQ3284" i="6" s="1"/>
  <c r="AO3284" i="6"/>
  <c r="AP3284" i="6" s="1"/>
  <c r="AM3285" i="6"/>
  <c r="AN3285" i="6"/>
  <c r="AQ3285" i="6" s="1"/>
  <c r="AO3285" i="6"/>
  <c r="AM3286" i="6"/>
  <c r="AN3286" i="6"/>
  <c r="AQ3286" i="6" s="1"/>
  <c r="AO3286" i="6"/>
  <c r="AP3286" i="6" s="1"/>
  <c r="AM3287" i="6"/>
  <c r="AN3287" i="6"/>
  <c r="AQ3287" i="6" s="1"/>
  <c r="AO3287" i="6"/>
  <c r="AP3287" i="6" s="1"/>
  <c r="AM3288" i="6"/>
  <c r="AN3288" i="6"/>
  <c r="AQ3288" i="6" s="1"/>
  <c r="AO3288" i="6"/>
  <c r="AM3289" i="6"/>
  <c r="AN3289" i="6"/>
  <c r="AQ3289" i="6" s="1"/>
  <c r="AO3289" i="6"/>
  <c r="AP3289" i="6" s="1"/>
  <c r="AM3290" i="6"/>
  <c r="AN3290" i="6"/>
  <c r="AQ3290" i="6" s="1"/>
  <c r="AO3290" i="6"/>
  <c r="AP3290" i="6" s="1"/>
  <c r="AM3291" i="6"/>
  <c r="AN3291" i="6"/>
  <c r="AQ3291" i="6" s="1"/>
  <c r="AO3291" i="6"/>
  <c r="AP3291" i="6" s="1"/>
  <c r="AM3292" i="6"/>
  <c r="AN3292" i="6"/>
  <c r="AQ3292" i="6" s="1"/>
  <c r="AO3292" i="6"/>
  <c r="AP3292" i="6" s="1"/>
  <c r="AM3293" i="6"/>
  <c r="AN3293" i="6"/>
  <c r="AQ3293" i="6" s="1"/>
  <c r="AO3293" i="6"/>
  <c r="AP3293" i="6" s="1"/>
  <c r="AM3294" i="6"/>
  <c r="AN3294" i="6"/>
  <c r="AQ3294" i="6" s="1"/>
  <c r="AO3294" i="6"/>
  <c r="AM3295" i="6"/>
  <c r="AN3295" i="6"/>
  <c r="AQ3295" i="6" s="1"/>
  <c r="AO3295" i="6"/>
  <c r="AM3296" i="6"/>
  <c r="AN3296" i="6"/>
  <c r="AQ3296" i="6" s="1"/>
  <c r="AO3296" i="6"/>
  <c r="AP3296" i="6" s="1"/>
  <c r="AM3297" i="6"/>
  <c r="AN3297" i="6"/>
  <c r="AQ3297" i="6" s="1"/>
  <c r="AO3297" i="6"/>
  <c r="AP3297" i="6" s="1"/>
  <c r="AM3298" i="6"/>
  <c r="AN3298" i="6"/>
  <c r="AQ3298" i="6" s="1"/>
  <c r="AO3298" i="6"/>
  <c r="AP3298" i="6" s="1"/>
  <c r="AM3299" i="6"/>
  <c r="AN3299" i="6"/>
  <c r="AQ3299" i="6" s="1"/>
  <c r="AO3299" i="6"/>
  <c r="AP3299" i="6" s="1"/>
  <c r="AM3300" i="6"/>
  <c r="AN3300" i="6"/>
  <c r="AQ3300" i="6" s="1"/>
  <c r="AO3300" i="6"/>
  <c r="AP3300" i="6" s="1"/>
  <c r="AM3301" i="6"/>
  <c r="AN3301" i="6"/>
  <c r="AQ3301" i="6" s="1"/>
  <c r="AO3301" i="6"/>
  <c r="AP3301" i="6" s="1"/>
  <c r="AM3302" i="6"/>
  <c r="AN3302" i="6"/>
  <c r="AQ3302" i="6" s="1"/>
  <c r="AO3302" i="6"/>
  <c r="AM3303" i="6"/>
  <c r="AN3303" i="6"/>
  <c r="AQ3303" i="6" s="1"/>
  <c r="AO3303" i="6"/>
  <c r="AP3303" i="6" s="1"/>
  <c r="AM3304" i="6"/>
  <c r="AN3304" i="6"/>
  <c r="AQ3304" i="6" s="1"/>
  <c r="AO3304" i="6"/>
  <c r="AM3305" i="6"/>
  <c r="AN3305" i="6"/>
  <c r="AQ3305" i="6" s="1"/>
  <c r="AO3305" i="6"/>
  <c r="AM3306" i="6"/>
  <c r="AN3306" i="6"/>
  <c r="AQ3306" i="6" s="1"/>
  <c r="AO3306" i="6"/>
  <c r="AP3306" i="6" s="1"/>
  <c r="AM3307" i="6"/>
  <c r="AN3307" i="6"/>
  <c r="AQ3307" i="6" s="1"/>
  <c r="AO3307" i="6"/>
  <c r="AM3308" i="6"/>
  <c r="AN3308" i="6"/>
  <c r="AQ3308" i="6" s="1"/>
  <c r="AO3308" i="6"/>
  <c r="AP3308" i="6" s="1"/>
  <c r="AM3309" i="6"/>
  <c r="AN3309" i="6"/>
  <c r="AQ3309" i="6" s="1"/>
  <c r="AO3309" i="6"/>
  <c r="AM3310" i="6"/>
  <c r="AN3310" i="6"/>
  <c r="AQ3310" i="6" s="1"/>
  <c r="AO3310" i="6"/>
  <c r="AP3310" i="6" s="1"/>
  <c r="AM3311" i="6"/>
  <c r="AN3311" i="6"/>
  <c r="AQ3311" i="6" s="1"/>
  <c r="AO3311" i="6"/>
  <c r="AP3311" i="6" s="1"/>
  <c r="AM3312" i="6"/>
  <c r="AN3312" i="6"/>
  <c r="AQ3312" i="6" s="1"/>
  <c r="AO3312" i="6"/>
  <c r="AM3313" i="6"/>
  <c r="AN3313" i="6"/>
  <c r="AQ3313" i="6" s="1"/>
  <c r="AO3313" i="6"/>
  <c r="AP3313" i="6" s="1"/>
  <c r="AM3314" i="6"/>
  <c r="AN3314" i="6"/>
  <c r="AQ3314" i="6" s="1"/>
  <c r="AO3314" i="6"/>
  <c r="AP3314" i="6" s="1"/>
  <c r="AR3314" i="6" s="1"/>
  <c r="AM3315" i="6"/>
  <c r="AN3315" i="6"/>
  <c r="AQ3315" i="6" s="1"/>
  <c r="AO3315" i="6"/>
  <c r="AP3315" i="6" s="1"/>
  <c r="AM3316" i="6"/>
  <c r="AN3316" i="6"/>
  <c r="AQ3316" i="6" s="1"/>
  <c r="AO3316" i="6"/>
  <c r="AM3317" i="6"/>
  <c r="AN3317" i="6"/>
  <c r="AQ3317" i="6" s="1"/>
  <c r="AO3317" i="6"/>
  <c r="AP3317" i="6" s="1"/>
  <c r="AM3318" i="6"/>
  <c r="AN3318" i="6"/>
  <c r="AQ3318" i="6" s="1"/>
  <c r="AO3318" i="6"/>
  <c r="AM3319" i="6"/>
  <c r="AN3319" i="6"/>
  <c r="AQ3319" i="6" s="1"/>
  <c r="AO3319" i="6"/>
  <c r="AM3320" i="6"/>
  <c r="AN3320" i="6"/>
  <c r="AQ3320" i="6" s="1"/>
  <c r="AO3320" i="6"/>
  <c r="AP3320" i="6" s="1"/>
  <c r="AM3321" i="6"/>
  <c r="AN3321" i="6"/>
  <c r="AQ3321" i="6" s="1"/>
  <c r="AO3321" i="6"/>
  <c r="AP3321" i="6" s="1"/>
  <c r="AM3322" i="6"/>
  <c r="AN3322" i="6"/>
  <c r="AQ3322" i="6" s="1"/>
  <c r="AO3322" i="6"/>
  <c r="AP3322" i="6" s="1"/>
  <c r="AM3323" i="6"/>
  <c r="AN3323" i="6"/>
  <c r="AQ3323" i="6" s="1"/>
  <c r="AO3323" i="6"/>
  <c r="AP3323" i="6" s="1"/>
  <c r="AM3324" i="6"/>
  <c r="AN3324" i="6"/>
  <c r="AQ3324" i="6" s="1"/>
  <c r="AO3324" i="6"/>
  <c r="AP3324" i="6" s="1"/>
  <c r="AM3325" i="6"/>
  <c r="AN3325" i="6"/>
  <c r="AQ3325" i="6" s="1"/>
  <c r="AO3325" i="6"/>
  <c r="AP3325" i="6" s="1"/>
  <c r="AM3326" i="6"/>
  <c r="AN3326" i="6"/>
  <c r="AQ3326" i="6" s="1"/>
  <c r="AO3326" i="6"/>
  <c r="AM3327" i="6"/>
  <c r="AN3327" i="6"/>
  <c r="AQ3327" i="6" s="1"/>
  <c r="AO3327" i="6"/>
  <c r="AP3327" i="6" s="1"/>
  <c r="AM3328" i="6"/>
  <c r="AN3328" i="6"/>
  <c r="AQ3328" i="6" s="1"/>
  <c r="AO3328" i="6"/>
  <c r="AM3329" i="6"/>
  <c r="AN3329" i="6"/>
  <c r="AQ3329" i="6" s="1"/>
  <c r="AO3329" i="6"/>
  <c r="AM3330" i="6"/>
  <c r="AN3330" i="6"/>
  <c r="AQ3330" i="6" s="1"/>
  <c r="AO3330" i="6"/>
  <c r="AP3330" i="6" s="1"/>
  <c r="AM3331" i="6"/>
  <c r="AN3331" i="6"/>
  <c r="AQ3331" i="6" s="1"/>
  <c r="AO3331" i="6"/>
  <c r="AM3332" i="6"/>
  <c r="AN3332" i="6"/>
  <c r="AQ3332" i="6" s="1"/>
  <c r="AO3332" i="6"/>
  <c r="AP3332" i="6" s="1"/>
  <c r="AM3333" i="6"/>
  <c r="AN3333" i="6"/>
  <c r="AQ3333" i="6" s="1"/>
  <c r="AO3333" i="6"/>
  <c r="AM3334" i="6"/>
  <c r="AN3334" i="6"/>
  <c r="AQ3334" i="6" s="1"/>
  <c r="AO3334" i="6"/>
  <c r="AP3334" i="6" s="1"/>
  <c r="AM3335" i="6"/>
  <c r="AN3335" i="6"/>
  <c r="AQ3335" i="6" s="1"/>
  <c r="AO3335" i="6"/>
  <c r="AP3335" i="6" s="1"/>
  <c r="AM3336" i="6"/>
  <c r="AN3336" i="6"/>
  <c r="AQ3336" i="6" s="1"/>
  <c r="AO3336" i="6"/>
  <c r="AP3336" i="6" s="1"/>
  <c r="AM3337" i="6"/>
  <c r="AN3337" i="6"/>
  <c r="AQ3337" i="6" s="1"/>
  <c r="AO3337" i="6"/>
  <c r="AP3337" i="6" s="1"/>
  <c r="AM3338" i="6"/>
  <c r="AN3338" i="6"/>
  <c r="AQ3338" i="6" s="1"/>
  <c r="AO3338" i="6"/>
  <c r="AP3338" i="6" s="1"/>
  <c r="AM3339" i="6"/>
  <c r="AN3339" i="6"/>
  <c r="AQ3339" i="6" s="1"/>
  <c r="AO3339" i="6"/>
  <c r="AP3339" i="6" s="1"/>
  <c r="AM3340" i="6"/>
  <c r="AN3340" i="6"/>
  <c r="AQ3340" i="6" s="1"/>
  <c r="AO3340" i="6"/>
  <c r="AP3340" i="6" s="1"/>
  <c r="AM3341" i="6"/>
  <c r="AN3341" i="6"/>
  <c r="AQ3341" i="6" s="1"/>
  <c r="AO3341" i="6"/>
  <c r="AM3342" i="6"/>
  <c r="AN3342" i="6"/>
  <c r="AQ3342" i="6" s="1"/>
  <c r="AO3342" i="6"/>
  <c r="AP3342" i="6" s="1"/>
  <c r="AM3343" i="6"/>
  <c r="AN3343" i="6"/>
  <c r="AQ3343" i="6" s="1"/>
  <c r="AO3343" i="6"/>
  <c r="AP3343" i="6" s="1"/>
  <c r="AM3344" i="6"/>
  <c r="AN3344" i="6"/>
  <c r="AQ3344" i="6" s="1"/>
  <c r="AO3344" i="6"/>
  <c r="AP3344" i="6" s="1"/>
  <c r="AM3345" i="6"/>
  <c r="AN3345" i="6"/>
  <c r="AQ3345" i="6" s="1"/>
  <c r="AO3345" i="6"/>
  <c r="AP3345" i="6" s="1"/>
  <c r="AR3345" i="6" s="1"/>
  <c r="AM3346" i="6"/>
  <c r="AN3346" i="6"/>
  <c r="AQ3346" i="6" s="1"/>
  <c r="AO3346" i="6"/>
  <c r="AP3346" i="6" s="1"/>
  <c r="AM3347" i="6"/>
  <c r="AN3347" i="6"/>
  <c r="AQ3347" i="6" s="1"/>
  <c r="AO3347" i="6"/>
  <c r="AM3348" i="6"/>
  <c r="AN3348" i="6"/>
  <c r="AQ3348" i="6" s="1"/>
  <c r="AO3348" i="6"/>
  <c r="AP3348" i="6" s="1"/>
  <c r="AR3348" i="6" s="1"/>
  <c r="AM3349" i="6"/>
  <c r="AN3349" i="6"/>
  <c r="AQ3349" i="6" s="1"/>
  <c r="AO3349" i="6"/>
  <c r="AM3350" i="6"/>
  <c r="AN3350" i="6"/>
  <c r="AQ3350" i="6" s="1"/>
  <c r="AO3350" i="6"/>
  <c r="AP3350" i="6" s="1"/>
  <c r="AM3351" i="6"/>
  <c r="AN3351" i="6"/>
  <c r="AQ3351" i="6" s="1"/>
  <c r="AO3351" i="6"/>
  <c r="AP3351" i="6" s="1"/>
  <c r="AM3352" i="6"/>
  <c r="AN3352" i="6"/>
  <c r="AQ3352" i="6" s="1"/>
  <c r="AO3352" i="6"/>
  <c r="AP3352" i="6" s="1"/>
  <c r="AM3353" i="6"/>
  <c r="AN3353" i="6"/>
  <c r="AQ3353" i="6" s="1"/>
  <c r="AO3353" i="6"/>
  <c r="AP3353" i="6" s="1"/>
  <c r="AM3354" i="6"/>
  <c r="AN3354" i="6"/>
  <c r="AQ3354" i="6" s="1"/>
  <c r="AO3354" i="6"/>
  <c r="AP3354" i="6" s="1"/>
  <c r="AM3355" i="6"/>
  <c r="AN3355" i="6"/>
  <c r="AQ3355" i="6" s="1"/>
  <c r="AO3355" i="6"/>
  <c r="AP3355" i="6" s="1"/>
  <c r="AM3356" i="6"/>
  <c r="AN3356" i="6"/>
  <c r="AQ3356" i="6" s="1"/>
  <c r="AO3356" i="6"/>
  <c r="AP3356" i="6" s="1"/>
  <c r="AM3357" i="6"/>
  <c r="AN3357" i="6"/>
  <c r="AQ3357" i="6" s="1"/>
  <c r="AO3357" i="6"/>
  <c r="AM3358" i="6"/>
  <c r="AN3358" i="6"/>
  <c r="AQ3358" i="6" s="1"/>
  <c r="AO3358" i="6"/>
  <c r="AP3358" i="6" s="1"/>
  <c r="AM3359" i="6"/>
  <c r="AN3359" i="6"/>
  <c r="AQ3359" i="6" s="1"/>
  <c r="AO3359" i="6"/>
  <c r="AP3359" i="6" s="1"/>
  <c r="AM3360" i="6"/>
  <c r="AN3360" i="6"/>
  <c r="AQ3360" i="6" s="1"/>
  <c r="AO3360" i="6"/>
  <c r="AP3360" i="6" s="1"/>
  <c r="AM3361" i="6"/>
  <c r="AN3361" i="6"/>
  <c r="AQ3361" i="6" s="1"/>
  <c r="AO3361" i="6"/>
  <c r="AP3361" i="6" s="1"/>
  <c r="AM3362" i="6"/>
  <c r="AN3362" i="6"/>
  <c r="AQ3362" i="6" s="1"/>
  <c r="AO3362" i="6"/>
  <c r="AP3362" i="6" s="1"/>
  <c r="AM3363" i="6"/>
  <c r="AN3363" i="6"/>
  <c r="AQ3363" i="6" s="1"/>
  <c r="AO3363" i="6"/>
  <c r="AP3363" i="6" s="1"/>
  <c r="AM3364" i="6"/>
  <c r="AN3364" i="6"/>
  <c r="AQ3364" i="6" s="1"/>
  <c r="AO3364" i="6"/>
  <c r="AP3364" i="6" s="1"/>
  <c r="AM3365" i="6"/>
  <c r="AN3365" i="6"/>
  <c r="AQ3365" i="6" s="1"/>
  <c r="AO3365" i="6"/>
  <c r="AM3366" i="6"/>
  <c r="AN3366" i="6"/>
  <c r="AQ3366" i="6" s="1"/>
  <c r="AO3366" i="6"/>
  <c r="AP3366" i="6" s="1"/>
  <c r="AM3367" i="6"/>
  <c r="AN3367" i="6"/>
  <c r="AQ3367" i="6" s="1"/>
  <c r="AO3367" i="6"/>
  <c r="AP3367" i="6" s="1"/>
  <c r="AM3368" i="6"/>
  <c r="AN3368" i="6"/>
  <c r="AQ3368" i="6" s="1"/>
  <c r="AO3368" i="6"/>
  <c r="AP3368" i="6" s="1"/>
  <c r="AM3369" i="6"/>
  <c r="AN3369" i="6"/>
  <c r="AQ3369" i="6" s="1"/>
  <c r="AO3369" i="6"/>
  <c r="AP3369" i="6" s="1"/>
  <c r="AM3370" i="6"/>
  <c r="AN3370" i="6"/>
  <c r="AQ3370" i="6" s="1"/>
  <c r="AO3370" i="6"/>
  <c r="AP3370" i="6" s="1"/>
  <c r="AR3370" i="6" s="1"/>
  <c r="AM3371" i="6"/>
  <c r="AN3371" i="6"/>
  <c r="AQ3371" i="6" s="1"/>
  <c r="AO3371" i="6"/>
  <c r="AM3372" i="6"/>
  <c r="AN3372" i="6"/>
  <c r="AQ3372" i="6" s="1"/>
  <c r="AO3372" i="6"/>
  <c r="AP3372" i="6" s="1"/>
  <c r="AM3373" i="6"/>
  <c r="AN3373" i="6"/>
  <c r="AQ3373" i="6" s="1"/>
  <c r="AO3373" i="6"/>
  <c r="AM3374" i="6"/>
  <c r="AN3374" i="6"/>
  <c r="AQ3374" i="6" s="1"/>
  <c r="AO3374" i="6"/>
  <c r="AP3374" i="6" s="1"/>
  <c r="AM3375" i="6"/>
  <c r="AN3375" i="6"/>
  <c r="AQ3375" i="6" s="1"/>
  <c r="AO3375" i="6"/>
  <c r="AP3375" i="6" s="1"/>
  <c r="AM3376" i="6"/>
  <c r="AN3376" i="6"/>
  <c r="AQ3376" i="6" s="1"/>
  <c r="AO3376" i="6"/>
  <c r="AP3376" i="6" s="1"/>
  <c r="AM3377" i="6"/>
  <c r="AN3377" i="6"/>
  <c r="AQ3377" i="6" s="1"/>
  <c r="AO3377" i="6"/>
  <c r="AP3377" i="6" s="1"/>
  <c r="AM3378" i="6"/>
  <c r="AN3378" i="6"/>
  <c r="AQ3378" i="6" s="1"/>
  <c r="AO3378" i="6"/>
  <c r="AP3378" i="6" s="1"/>
  <c r="AM3379" i="6"/>
  <c r="AN3379" i="6"/>
  <c r="AQ3379" i="6" s="1"/>
  <c r="AO3379" i="6"/>
  <c r="AP3379" i="6" s="1"/>
  <c r="AR3379" i="6" s="1"/>
  <c r="AM3380" i="6"/>
  <c r="AN3380" i="6"/>
  <c r="AQ3380" i="6" s="1"/>
  <c r="AO3380" i="6"/>
  <c r="AP3380" i="6" s="1"/>
  <c r="AM3381" i="6"/>
  <c r="AN3381" i="6"/>
  <c r="AQ3381" i="6" s="1"/>
  <c r="AO3381" i="6"/>
  <c r="AM3382" i="6"/>
  <c r="AN3382" i="6"/>
  <c r="AQ3382" i="6" s="1"/>
  <c r="AO3382" i="6"/>
  <c r="AP3382" i="6" s="1"/>
  <c r="AM3383" i="6"/>
  <c r="AN3383" i="6"/>
  <c r="AQ3383" i="6" s="1"/>
  <c r="AO3383" i="6"/>
  <c r="AP3383" i="6" s="1"/>
  <c r="AM3384" i="6"/>
  <c r="AN3384" i="6"/>
  <c r="AQ3384" i="6" s="1"/>
  <c r="AO3384" i="6"/>
  <c r="AP3384" i="6" s="1"/>
  <c r="AM3385" i="6"/>
  <c r="AN3385" i="6"/>
  <c r="AQ3385" i="6" s="1"/>
  <c r="AO3385" i="6"/>
  <c r="AP3385" i="6" s="1"/>
  <c r="AM3386" i="6"/>
  <c r="AN3386" i="6"/>
  <c r="AQ3386" i="6" s="1"/>
  <c r="AO3386" i="6"/>
  <c r="AP3386" i="6" s="1"/>
  <c r="AM3387" i="6"/>
  <c r="AN3387" i="6"/>
  <c r="AQ3387" i="6" s="1"/>
  <c r="AO3387" i="6"/>
  <c r="AP3387" i="6" s="1"/>
  <c r="AM3388" i="6"/>
  <c r="AN3388" i="6"/>
  <c r="AQ3388" i="6" s="1"/>
  <c r="AO3388" i="6"/>
  <c r="AP3388" i="6" s="1"/>
  <c r="AM3389" i="6"/>
  <c r="AN3389" i="6"/>
  <c r="AQ3389" i="6" s="1"/>
  <c r="AO3389" i="6"/>
  <c r="AM3390" i="6"/>
  <c r="AN3390" i="6"/>
  <c r="AQ3390" i="6" s="1"/>
  <c r="AO3390" i="6"/>
  <c r="AP3390" i="6" s="1"/>
  <c r="AM3391" i="6"/>
  <c r="AN3391" i="6"/>
  <c r="AQ3391" i="6" s="1"/>
  <c r="AO3391" i="6"/>
  <c r="AP3391" i="6" s="1"/>
  <c r="AM3392" i="6"/>
  <c r="AN3392" i="6"/>
  <c r="AQ3392" i="6" s="1"/>
  <c r="AO3392" i="6"/>
  <c r="AP3392" i="6" s="1"/>
  <c r="AM3393" i="6"/>
  <c r="AN3393" i="6"/>
  <c r="AQ3393" i="6" s="1"/>
  <c r="AO3393" i="6"/>
  <c r="AP3393" i="6" s="1"/>
  <c r="AM3394" i="6"/>
  <c r="AN3394" i="6"/>
  <c r="AQ3394" i="6" s="1"/>
  <c r="AO3394" i="6"/>
  <c r="AP3394" i="6" s="1"/>
  <c r="AM3395" i="6"/>
  <c r="AN3395" i="6"/>
  <c r="AQ3395" i="6" s="1"/>
  <c r="AO3395" i="6"/>
  <c r="AM3396" i="6"/>
  <c r="AN3396" i="6"/>
  <c r="AQ3396" i="6" s="1"/>
  <c r="AO3396" i="6"/>
  <c r="AP3396" i="6" s="1"/>
  <c r="AM3397" i="6"/>
  <c r="AN3397" i="6"/>
  <c r="AQ3397" i="6" s="1"/>
  <c r="AO3397" i="6"/>
  <c r="AM3398" i="6"/>
  <c r="AN3398" i="6"/>
  <c r="AQ3398" i="6" s="1"/>
  <c r="AO3398" i="6"/>
  <c r="AP3398" i="6" s="1"/>
  <c r="AM3399" i="6"/>
  <c r="AN3399" i="6"/>
  <c r="AQ3399" i="6" s="1"/>
  <c r="AO3399" i="6"/>
  <c r="AP3399" i="6" s="1"/>
  <c r="AM3400" i="6"/>
  <c r="AN3400" i="6"/>
  <c r="AQ3400" i="6" s="1"/>
  <c r="AO3400" i="6"/>
  <c r="AP3400" i="6" s="1"/>
  <c r="AM3401" i="6"/>
  <c r="AN3401" i="6"/>
  <c r="AQ3401" i="6" s="1"/>
  <c r="AO3401" i="6"/>
  <c r="AP3401" i="6" s="1"/>
  <c r="AM3402" i="6"/>
  <c r="AN3402" i="6"/>
  <c r="AQ3402" i="6" s="1"/>
  <c r="AO3402" i="6"/>
  <c r="AP3402" i="6" s="1"/>
  <c r="AM3403" i="6"/>
  <c r="AN3403" i="6"/>
  <c r="AQ3403" i="6" s="1"/>
  <c r="AO3403" i="6"/>
  <c r="AP3403" i="6" s="1"/>
  <c r="AM3404" i="6"/>
  <c r="AN3404" i="6"/>
  <c r="AQ3404" i="6" s="1"/>
  <c r="AO3404" i="6"/>
  <c r="AP3404" i="6" s="1"/>
  <c r="AM3405" i="6"/>
  <c r="AN3405" i="6"/>
  <c r="AQ3405" i="6" s="1"/>
  <c r="AO3405" i="6"/>
  <c r="AM3406" i="6"/>
  <c r="AN3406" i="6"/>
  <c r="AQ3406" i="6" s="1"/>
  <c r="AO3406" i="6"/>
  <c r="AP3406" i="6" s="1"/>
  <c r="AM3407" i="6"/>
  <c r="AN3407" i="6"/>
  <c r="AQ3407" i="6" s="1"/>
  <c r="AO3407" i="6"/>
  <c r="AP3407" i="6" s="1"/>
  <c r="AM3408" i="6"/>
  <c r="AN3408" i="6"/>
  <c r="AQ3408" i="6" s="1"/>
  <c r="AO3408" i="6"/>
  <c r="AP3408" i="6" s="1"/>
  <c r="AM3409" i="6"/>
  <c r="AN3409" i="6"/>
  <c r="AQ3409" i="6" s="1"/>
  <c r="AO3409" i="6"/>
  <c r="AP3409" i="6" s="1"/>
  <c r="AM3410" i="6"/>
  <c r="AN3410" i="6"/>
  <c r="AQ3410" i="6" s="1"/>
  <c r="AO3410" i="6"/>
  <c r="AP3410" i="6" s="1"/>
  <c r="AR3410" i="6" s="1"/>
  <c r="AM3411" i="6"/>
  <c r="AN3411" i="6"/>
  <c r="AQ3411" i="6" s="1"/>
  <c r="AO3411" i="6"/>
  <c r="AP3411" i="6" s="1"/>
  <c r="AM3412" i="6"/>
  <c r="AN3412" i="6"/>
  <c r="AQ3412" i="6" s="1"/>
  <c r="AO3412" i="6"/>
  <c r="AP3412" i="6" s="1"/>
  <c r="AM3413" i="6"/>
  <c r="AN3413" i="6"/>
  <c r="AQ3413" i="6" s="1"/>
  <c r="AO3413" i="6"/>
  <c r="AM3414" i="6"/>
  <c r="AN3414" i="6"/>
  <c r="AQ3414" i="6" s="1"/>
  <c r="AO3414" i="6"/>
  <c r="AP3414" i="6" s="1"/>
  <c r="AM3415" i="6"/>
  <c r="AN3415" i="6"/>
  <c r="AQ3415" i="6" s="1"/>
  <c r="AO3415" i="6"/>
  <c r="AP3415" i="6" s="1"/>
  <c r="AM3416" i="6"/>
  <c r="AN3416" i="6"/>
  <c r="AQ3416" i="6" s="1"/>
  <c r="AO3416" i="6"/>
  <c r="AP3416" i="6" s="1"/>
  <c r="AM3417" i="6"/>
  <c r="AN3417" i="6"/>
  <c r="AQ3417" i="6" s="1"/>
  <c r="AO3417" i="6"/>
  <c r="AP3417" i="6" s="1"/>
  <c r="AM3418" i="6"/>
  <c r="AN3418" i="6"/>
  <c r="AQ3418" i="6" s="1"/>
  <c r="AO3418" i="6"/>
  <c r="AP3418" i="6" s="1"/>
  <c r="AM3419" i="6"/>
  <c r="AN3419" i="6"/>
  <c r="AQ3419" i="6" s="1"/>
  <c r="AO3419" i="6"/>
  <c r="AM3420" i="6"/>
  <c r="AN3420" i="6"/>
  <c r="AQ3420" i="6" s="1"/>
  <c r="AO3420" i="6"/>
  <c r="AP3420" i="6" s="1"/>
  <c r="AM3421" i="6"/>
  <c r="AN3421" i="6"/>
  <c r="AQ3421" i="6" s="1"/>
  <c r="AO3421" i="6"/>
  <c r="AM3422" i="6"/>
  <c r="AN3422" i="6"/>
  <c r="AQ3422" i="6" s="1"/>
  <c r="AO3422" i="6"/>
  <c r="AP3422" i="6" s="1"/>
  <c r="AM3423" i="6"/>
  <c r="AN3423" i="6"/>
  <c r="AQ3423" i="6" s="1"/>
  <c r="AO3423" i="6"/>
  <c r="AP3423" i="6" s="1"/>
  <c r="AM3424" i="6"/>
  <c r="AN3424" i="6"/>
  <c r="AQ3424" i="6" s="1"/>
  <c r="AO3424" i="6"/>
  <c r="AP3424" i="6" s="1"/>
  <c r="AM3425" i="6"/>
  <c r="AN3425" i="6"/>
  <c r="AQ3425" i="6" s="1"/>
  <c r="AO3425" i="6"/>
  <c r="AP3425" i="6" s="1"/>
  <c r="AM3426" i="6"/>
  <c r="AN3426" i="6"/>
  <c r="AQ3426" i="6" s="1"/>
  <c r="AO3426" i="6"/>
  <c r="AP3426" i="6" s="1"/>
  <c r="AM3427" i="6"/>
  <c r="AN3427" i="6"/>
  <c r="AQ3427" i="6" s="1"/>
  <c r="AO3427" i="6"/>
  <c r="AP3427" i="6" s="1"/>
  <c r="AM3428" i="6"/>
  <c r="AN3428" i="6"/>
  <c r="AQ3428" i="6" s="1"/>
  <c r="AO3428" i="6"/>
  <c r="AP3428" i="6" s="1"/>
  <c r="AM3429" i="6"/>
  <c r="AN3429" i="6"/>
  <c r="AQ3429" i="6" s="1"/>
  <c r="AO3429" i="6"/>
  <c r="AM3430" i="6"/>
  <c r="AN3430" i="6"/>
  <c r="AQ3430" i="6" s="1"/>
  <c r="AO3430" i="6"/>
  <c r="AP3430" i="6" s="1"/>
  <c r="AM3431" i="6"/>
  <c r="AN3431" i="6"/>
  <c r="AQ3431" i="6" s="1"/>
  <c r="AO3431" i="6"/>
  <c r="AP3431" i="6" s="1"/>
  <c r="AM3432" i="6"/>
  <c r="AN3432" i="6"/>
  <c r="AQ3432" i="6" s="1"/>
  <c r="AO3432" i="6"/>
  <c r="AP3432" i="6" s="1"/>
  <c r="AM3433" i="6"/>
  <c r="AN3433" i="6"/>
  <c r="AQ3433" i="6" s="1"/>
  <c r="AO3433" i="6"/>
  <c r="AP3433" i="6" s="1"/>
  <c r="AR3433" i="6" s="1"/>
  <c r="AM3434" i="6"/>
  <c r="AN3434" i="6"/>
  <c r="AQ3434" i="6" s="1"/>
  <c r="AO3434" i="6"/>
  <c r="AP3434" i="6" s="1"/>
  <c r="AM3435" i="6"/>
  <c r="AN3435" i="6"/>
  <c r="AQ3435" i="6" s="1"/>
  <c r="AO3435" i="6"/>
  <c r="AP3435" i="6" s="1"/>
  <c r="AM3436" i="6"/>
  <c r="AN3436" i="6"/>
  <c r="AQ3436" i="6" s="1"/>
  <c r="AO3436" i="6"/>
  <c r="AP3436" i="6" s="1"/>
  <c r="AM3437" i="6"/>
  <c r="AN3437" i="6"/>
  <c r="AQ3437" i="6" s="1"/>
  <c r="AO3437" i="6"/>
  <c r="AP3437" i="6" s="1"/>
  <c r="AM3438" i="6"/>
  <c r="AN3438" i="6"/>
  <c r="AQ3438" i="6" s="1"/>
  <c r="AO3438" i="6"/>
  <c r="AP3438" i="6" s="1"/>
  <c r="AM3439" i="6"/>
  <c r="AN3439" i="6"/>
  <c r="AQ3439" i="6" s="1"/>
  <c r="AO3439" i="6"/>
  <c r="AP3439" i="6" s="1"/>
  <c r="AM3440" i="6"/>
  <c r="AN3440" i="6"/>
  <c r="AQ3440" i="6" s="1"/>
  <c r="AO3440" i="6"/>
  <c r="AP3440" i="6" s="1"/>
  <c r="AM3441" i="6"/>
  <c r="AN3441" i="6"/>
  <c r="AQ3441" i="6" s="1"/>
  <c r="AO3441" i="6"/>
  <c r="AP3441" i="6" s="1"/>
  <c r="AR3441" i="6" s="1"/>
  <c r="AM3442" i="6"/>
  <c r="AN3442" i="6"/>
  <c r="AQ3442" i="6" s="1"/>
  <c r="AO3442" i="6"/>
  <c r="AP3442" i="6" s="1"/>
  <c r="AM3443" i="6"/>
  <c r="AN3443" i="6"/>
  <c r="AQ3443" i="6" s="1"/>
  <c r="AO3443" i="6"/>
  <c r="AP3443" i="6" s="1"/>
  <c r="AR3443" i="6" s="1"/>
  <c r="AM3444" i="6"/>
  <c r="AN3444" i="6"/>
  <c r="AQ3444" i="6" s="1"/>
  <c r="AO3444" i="6"/>
  <c r="AP3444" i="6" s="1"/>
  <c r="AM3445" i="6"/>
  <c r="AN3445" i="6"/>
  <c r="AQ3445" i="6" s="1"/>
  <c r="AO3445" i="6"/>
  <c r="AP3445" i="6" s="1"/>
  <c r="AM3446" i="6"/>
  <c r="AN3446" i="6"/>
  <c r="AQ3446" i="6" s="1"/>
  <c r="AO3446" i="6"/>
  <c r="AP3446" i="6" s="1"/>
  <c r="AM3447" i="6"/>
  <c r="AN3447" i="6"/>
  <c r="AQ3447" i="6" s="1"/>
  <c r="AO3447" i="6"/>
  <c r="AP3447" i="6" s="1"/>
  <c r="AM3448" i="6"/>
  <c r="AN3448" i="6"/>
  <c r="AQ3448" i="6" s="1"/>
  <c r="AO3448" i="6"/>
  <c r="AP3448" i="6" s="1"/>
  <c r="AM3449" i="6"/>
  <c r="AN3449" i="6"/>
  <c r="AQ3449" i="6" s="1"/>
  <c r="AO3449" i="6"/>
  <c r="AP3449" i="6" s="1"/>
  <c r="AM3450" i="6"/>
  <c r="AN3450" i="6"/>
  <c r="AQ3450" i="6" s="1"/>
  <c r="AO3450" i="6"/>
  <c r="AP3450" i="6" s="1"/>
  <c r="AM3451" i="6"/>
  <c r="AN3451" i="6"/>
  <c r="AQ3451" i="6" s="1"/>
  <c r="AO3451" i="6"/>
  <c r="AP3451" i="6" s="1"/>
  <c r="AM3452" i="6"/>
  <c r="AN3452" i="6"/>
  <c r="AQ3452" i="6" s="1"/>
  <c r="AO3452" i="6"/>
  <c r="AP3452" i="6" s="1"/>
  <c r="AM3453" i="6"/>
  <c r="AN3453" i="6"/>
  <c r="AQ3453" i="6" s="1"/>
  <c r="AO3453" i="6"/>
  <c r="AP3453" i="6" s="1"/>
  <c r="AM3454" i="6"/>
  <c r="AN3454" i="6"/>
  <c r="AQ3454" i="6" s="1"/>
  <c r="AO3454" i="6"/>
  <c r="AP3454" i="6" s="1"/>
  <c r="AM3455" i="6"/>
  <c r="AN3455" i="6"/>
  <c r="AQ3455" i="6" s="1"/>
  <c r="AO3455" i="6"/>
  <c r="AP3455" i="6" s="1"/>
  <c r="AM3456" i="6"/>
  <c r="AN3456" i="6"/>
  <c r="AQ3456" i="6" s="1"/>
  <c r="AO3456" i="6"/>
  <c r="AP3456" i="6" s="1"/>
  <c r="AM3457" i="6"/>
  <c r="AN3457" i="6"/>
  <c r="AQ3457" i="6" s="1"/>
  <c r="AO3457" i="6"/>
  <c r="AP3457" i="6" s="1"/>
  <c r="AM3458" i="6"/>
  <c r="AN3458" i="6"/>
  <c r="AQ3458" i="6" s="1"/>
  <c r="AO3458" i="6"/>
  <c r="AP3458" i="6" s="1"/>
  <c r="AM3459" i="6"/>
  <c r="AN3459" i="6"/>
  <c r="AQ3459" i="6" s="1"/>
  <c r="AO3459" i="6"/>
  <c r="AP3459" i="6" s="1"/>
  <c r="AM3460" i="6"/>
  <c r="AN3460" i="6"/>
  <c r="AQ3460" i="6" s="1"/>
  <c r="AO3460" i="6"/>
  <c r="AP3460" i="6" s="1"/>
  <c r="AM3461" i="6"/>
  <c r="AN3461" i="6"/>
  <c r="AQ3461" i="6" s="1"/>
  <c r="AO3461" i="6"/>
  <c r="AP3461" i="6" s="1"/>
  <c r="AM3462" i="6"/>
  <c r="AN3462" i="6"/>
  <c r="AQ3462" i="6" s="1"/>
  <c r="AO3462" i="6"/>
  <c r="AP3462" i="6" s="1"/>
  <c r="AM3463" i="6"/>
  <c r="AN3463" i="6"/>
  <c r="AQ3463" i="6" s="1"/>
  <c r="AO3463" i="6"/>
  <c r="AP3463" i="6" s="1"/>
  <c r="AM3464" i="6"/>
  <c r="AN3464" i="6"/>
  <c r="AQ3464" i="6" s="1"/>
  <c r="AO3464" i="6"/>
  <c r="AP3464" i="6" s="1"/>
  <c r="AM3465" i="6"/>
  <c r="AN3465" i="6"/>
  <c r="AQ3465" i="6" s="1"/>
  <c r="AO3465" i="6"/>
  <c r="AP3465" i="6" s="1"/>
  <c r="AM3466" i="6"/>
  <c r="AN3466" i="6"/>
  <c r="AQ3466" i="6" s="1"/>
  <c r="AO3466" i="6"/>
  <c r="AP3466" i="6" s="1"/>
  <c r="AM3467" i="6"/>
  <c r="AN3467" i="6"/>
  <c r="AQ3467" i="6" s="1"/>
  <c r="AO3467" i="6"/>
  <c r="AP3467" i="6" s="1"/>
  <c r="AM3468" i="6"/>
  <c r="AN3468" i="6"/>
  <c r="AQ3468" i="6" s="1"/>
  <c r="AO3468" i="6"/>
  <c r="AP3468" i="6" s="1"/>
  <c r="AM3469" i="6"/>
  <c r="AN3469" i="6"/>
  <c r="AQ3469" i="6" s="1"/>
  <c r="AO3469" i="6"/>
  <c r="AP3469" i="6" s="1"/>
  <c r="AM3470" i="6"/>
  <c r="AN3470" i="6"/>
  <c r="AQ3470" i="6" s="1"/>
  <c r="AO3470" i="6"/>
  <c r="AP3470" i="6" s="1"/>
  <c r="AM3471" i="6"/>
  <c r="AN3471" i="6"/>
  <c r="AQ3471" i="6" s="1"/>
  <c r="AO3471" i="6"/>
  <c r="AP3471" i="6" s="1"/>
  <c r="AM3472" i="6"/>
  <c r="AN3472" i="6"/>
  <c r="AQ3472" i="6" s="1"/>
  <c r="AO3472" i="6"/>
  <c r="AP3472" i="6" s="1"/>
  <c r="AR3472" i="6" s="1"/>
  <c r="AM3473" i="6"/>
  <c r="AN3473" i="6"/>
  <c r="AQ3473" i="6" s="1"/>
  <c r="AO3473" i="6"/>
  <c r="AP3473" i="6" s="1"/>
  <c r="AM3474" i="6"/>
  <c r="AN3474" i="6"/>
  <c r="AQ3474" i="6" s="1"/>
  <c r="AO3474" i="6"/>
  <c r="AP3474" i="6" s="1"/>
  <c r="AR3474" i="6" s="1"/>
  <c r="AM3475" i="6"/>
  <c r="AN3475" i="6"/>
  <c r="AQ3475" i="6" s="1"/>
  <c r="AO3475" i="6"/>
  <c r="AP3475" i="6" s="1"/>
  <c r="AM3476" i="6"/>
  <c r="AN3476" i="6"/>
  <c r="AQ3476" i="6" s="1"/>
  <c r="AO3476" i="6"/>
  <c r="AP3476" i="6" s="1"/>
  <c r="AM3477" i="6"/>
  <c r="AN3477" i="6"/>
  <c r="AQ3477" i="6" s="1"/>
  <c r="AO3477" i="6"/>
  <c r="AP3477" i="6" s="1"/>
  <c r="AM3478" i="6"/>
  <c r="AN3478" i="6"/>
  <c r="AQ3478" i="6" s="1"/>
  <c r="AO3478" i="6"/>
  <c r="AP3478" i="6" s="1"/>
  <c r="AM3479" i="6"/>
  <c r="AN3479" i="6"/>
  <c r="AQ3479" i="6" s="1"/>
  <c r="AO3479" i="6"/>
  <c r="AP3479" i="6" s="1"/>
  <c r="AM3480" i="6"/>
  <c r="AN3480" i="6"/>
  <c r="AQ3480" i="6" s="1"/>
  <c r="AO3480" i="6"/>
  <c r="AP3480" i="6" s="1"/>
  <c r="AM3481" i="6"/>
  <c r="AN3481" i="6"/>
  <c r="AQ3481" i="6" s="1"/>
  <c r="AO3481" i="6"/>
  <c r="AP3481" i="6" s="1"/>
  <c r="AM3482" i="6"/>
  <c r="AN3482" i="6"/>
  <c r="AQ3482" i="6" s="1"/>
  <c r="AO3482" i="6"/>
  <c r="AP3482" i="6" s="1"/>
  <c r="AM3483" i="6"/>
  <c r="AN3483" i="6"/>
  <c r="AQ3483" i="6" s="1"/>
  <c r="AO3483" i="6"/>
  <c r="AP3483" i="6" s="1"/>
  <c r="AM3484" i="6"/>
  <c r="AN3484" i="6"/>
  <c r="AQ3484" i="6" s="1"/>
  <c r="AO3484" i="6"/>
  <c r="AP3484" i="6" s="1"/>
  <c r="AM3485" i="6"/>
  <c r="AN3485" i="6"/>
  <c r="AQ3485" i="6" s="1"/>
  <c r="AO3485" i="6"/>
  <c r="AP3485" i="6" s="1"/>
  <c r="AM3486" i="6"/>
  <c r="AN3486" i="6"/>
  <c r="AQ3486" i="6" s="1"/>
  <c r="AO3486" i="6"/>
  <c r="AP3486" i="6" s="1"/>
  <c r="AM3487" i="6"/>
  <c r="AN3487" i="6"/>
  <c r="AQ3487" i="6" s="1"/>
  <c r="AO3487" i="6"/>
  <c r="AP3487" i="6" s="1"/>
  <c r="AM3488" i="6"/>
  <c r="AN3488" i="6"/>
  <c r="AQ3488" i="6" s="1"/>
  <c r="AO3488" i="6"/>
  <c r="AP3488" i="6" s="1"/>
  <c r="AM3489" i="6"/>
  <c r="AN3489" i="6"/>
  <c r="AQ3489" i="6" s="1"/>
  <c r="AO3489" i="6"/>
  <c r="AP3489" i="6" s="1"/>
  <c r="AM3490" i="6"/>
  <c r="AN3490" i="6"/>
  <c r="AQ3490" i="6" s="1"/>
  <c r="AO3490" i="6"/>
  <c r="AP3490" i="6" s="1"/>
  <c r="AM3491" i="6"/>
  <c r="AN3491" i="6"/>
  <c r="AQ3491" i="6" s="1"/>
  <c r="AO3491" i="6"/>
  <c r="AP3491" i="6" s="1"/>
  <c r="AM3492" i="6"/>
  <c r="AN3492" i="6"/>
  <c r="AQ3492" i="6" s="1"/>
  <c r="AO3492" i="6"/>
  <c r="AP3492" i="6" s="1"/>
  <c r="AM3493" i="6"/>
  <c r="AN3493" i="6"/>
  <c r="AQ3493" i="6" s="1"/>
  <c r="AO3493" i="6"/>
  <c r="AP3493" i="6" s="1"/>
  <c r="AM3494" i="6"/>
  <c r="AN3494" i="6"/>
  <c r="AQ3494" i="6" s="1"/>
  <c r="AO3494" i="6"/>
  <c r="AP3494" i="6" s="1"/>
  <c r="AM3495" i="6"/>
  <c r="AN3495" i="6"/>
  <c r="AQ3495" i="6" s="1"/>
  <c r="AO3495" i="6"/>
  <c r="AP3495" i="6" s="1"/>
  <c r="AM3496" i="6"/>
  <c r="AN3496" i="6"/>
  <c r="AQ3496" i="6" s="1"/>
  <c r="AO3496" i="6"/>
  <c r="AP3496" i="6" s="1"/>
  <c r="AM3497" i="6"/>
  <c r="AN3497" i="6"/>
  <c r="AQ3497" i="6" s="1"/>
  <c r="AO3497" i="6"/>
  <c r="AP3497" i="6" s="1"/>
  <c r="AM3498" i="6"/>
  <c r="AN3498" i="6"/>
  <c r="AQ3498" i="6" s="1"/>
  <c r="AO3498" i="6"/>
  <c r="AP3498" i="6" s="1"/>
  <c r="AM3499" i="6"/>
  <c r="AN3499" i="6"/>
  <c r="AQ3499" i="6" s="1"/>
  <c r="AO3499" i="6"/>
  <c r="AP3499" i="6" s="1"/>
  <c r="AM3500" i="6"/>
  <c r="AN3500" i="6"/>
  <c r="AQ3500" i="6" s="1"/>
  <c r="AO3500" i="6"/>
  <c r="AP3500" i="6" s="1"/>
  <c r="AM3501" i="6"/>
  <c r="AN3501" i="6"/>
  <c r="AQ3501" i="6" s="1"/>
  <c r="AO3501" i="6"/>
  <c r="AP3501" i="6" s="1"/>
  <c r="AM3502" i="6"/>
  <c r="AN3502" i="6"/>
  <c r="AQ3502" i="6" s="1"/>
  <c r="AO3502" i="6"/>
  <c r="AP3502" i="6" s="1"/>
  <c r="AM3503" i="6"/>
  <c r="AN3503" i="6"/>
  <c r="AQ3503" i="6" s="1"/>
  <c r="AO3503" i="6"/>
  <c r="AP3503" i="6" s="1"/>
  <c r="AM3504" i="6"/>
  <c r="AN3504" i="6"/>
  <c r="AQ3504" i="6" s="1"/>
  <c r="AO3504" i="6"/>
  <c r="AP3504" i="6" s="1"/>
  <c r="AM3505" i="6"/>
  <c r="AN3505" i="6"/>
  <c r="AQ3505" i="6" s="1"/>
  <c r="AO3505" i="6"/>
  <c r="AP3505" i="6" s="1"/>
  <c r="AM3506" i="6"/>
  <c r="AN3506" i="6"/>
  <c r="AQ3506" i="6" s="1"/>
  <c r="AO3506" i="6"/>
  <c r="AP3506" i="6" s="1"/>
  <c r="AM3507" i="6"/>
  <c r="AN3507" i="6"/>
  <c r="AQ3507" i="6" s="1"/>
  <c r="AO3507" i="6"/>
  <c r="AP3507" i="6" s="1"/>
  <c r="AR3507" i="6" s="1"/>
  <c r="AM3508" i="6"/>
  <c r="AN3508" i="6"/>
  <c r="AQ3508" i="6" s="1"/>
  <c r="AO3508" i="6"/>
  <c r="AP3508" i="6" s="1"/>
  <c r="AM3509" i="6"/>
  <c r="AN3509" i="6"/>
  <c r="AQ3509" i="6" s="1"/>
  <c r="AO3509" i="6"/>
  <c r="AP3509" i="6" s="1"/>
  <c r="AM3510" i="6"/>
  <c r="AN3510" i="6"/>
  <c r="AQ3510" i="6" s="1"/>
  <c r="AO3510" i="6"/>
  <c r="AP3510" i="6" s="1"/>
  <c r="AM3511" i="6"/>
  <c r="AN3511" i="6"/>
  <c r="AQ3511" i="6" s="1"/>
  <c r="AO3511" i="6"/>
  <c r="AP3511" i="6" s="1"/>
  <c r="AM3512" i="6"/>
  <c r="AN3512" i="6"/>
  <c r="AQ3512" i="6" s="1"/>
  <c r="AO3512" i="6"/>
  <c r="AP3512" i="6" s="1"/>
  <c r="AM3513" i="6"/>
  <c r="AN3513" i="6"/>
  <c r="AQ3513" i="6" s="1"/>
  <c r="AO3513" i="6"/>
  <c r="AP3513" i="6" s="1"/>
  <c r="AM3514" i="6"/>
  <c r="AN3514" i="6"/>
  <c r="AQ3514" i="6" s="1"/>
  <c r="AO3514" i="6"/>
  <c r="AP3514" i="6" s="1"/>
  <c r="AM3515" i="6"/>
  <c r="AN3515" i="6"/>
  <c r="AQ3515" i="6" s="1"/>
  <c r="AO3515" i="6"/>
  <c r="AP3515" i="6" s="1"/>
  <c r="AM3516" i="6"/>
  <c r="AN3516" i="6"/>
  <c r="AQ3516" i="6" s="1"/>
  <c r="AO3516" i="6"/>
  <c r="AP3516" i="6" s="1"/>
  <c r="AM3517" i="6"/>
  <c r="AN3517" i="6"/>
  <c r="AQ3517" i="6" s="1"/>
  <c r="AO3517" i="6"/>
  <c r="AP3517" i="6" s="1"/>
  <c r="AM3518" i="6"/>
  <c r="AN3518" i="6"/>
  <c r="AQ3518" i="6" s="1"/>
  <c r="AO3518" i="6"/>
  <c r="AP3518" i="6" s="1"/>
  <c r="AM3519" i="6"/>
  <c r="AN3519" i="6"/>
  <c r="AQ3519" i="6" s="1"/>
  <c r="AO3519" i="6"/>
  <c r="AP3519" i="6" s="1"/>
  <c r="AM3520" i="6"/>
  <c r="AN3520" i="6"/>
  <c r="AQ3520" i="6" s="1"/>
  <c r="AO3520" i="6"/>
  <c r="AP3520" i="6" s="1"/>
  <c r="AM3521" i="6"/>
  <c r="AN3521" i="6"/>
  <c r="AQ3521" i="6" s="1"/>
  <c r="AO3521" i="6"/>
  <c r="AP3521" i="6" s="1"/>
  <c r="AM3522" i="6"/>
  <c r="AN3522" i="6"/>
  <c r="AQ3522" i="6" s="1"/>
  <c r="AO3522" i="6"/>
  <c r="AP3522" i="6" s="1"/>
  <c r="AM3523" i="6"/>
  <c r="AN3523" i="6"/>
  <c r="AQ3523" i="6" s="1"/>
  <c r="AO3523" i="6"/>
  <c r="AP3523" i="6" s="1"/>
  <c r="AM3524" i="6"/>
  <c r="AN3524" i="6"/>
  <c r="AQ3524" i="6" s="1"/>
  <c r="AO3524" i="6"/>
  <c r="AP3524" i="6" s="1"/>
  <c r="AM3525" i="6"/>
  <c r="AN3525" i="6"/>
  <c r="AQ3525" i="6" s="1"/>
  <c r="AO3525" i="6"/>
  <c r="AP3525" i="6" s="1"/>
  <c r="AM3526" i="6"/>
  <c r="AN3526" i="6"/>
  <c r="AQ3526" i="6" s="1"/>
  <c r="AO3526" i="6"/>
  <c r="AP3526" i="6" s="1"/>
  <c r="AM3527" i="6"/>
  <c r="AN3527" i="6"/>
  <c r="AQ3527" i="6" s="1"/>
  <c r="AO3527" i="6"/>
  <c r="AP3527" i="6" s="1"/>
  <c r="AM3528" i="6"/>
  <c r="AN3528" i="6"/>
  <c r="AQ3528" i="6" s="1"/>
  <c r="AO3528" i="6"/>
  <c r="AP3528" i="6" s="1"/>
  <c r="AR3528" i="6" s="1"/>
  <c r="AM3529" i="6"/>
  <c r="AN3529" i="6"/>
  <c r="AQ3529" i="6" s="1"/>
  <c r="AO3529" i="6"/>
  <c r="AP3529" i="6" s="1"/>
  <c r="AM3530" i="6"/>
  <c r="AN3530" i="6"/>
  <c r="AQ3530" i="6" s="1"/>
  <c r="AO3530" i="6"/>
  <c r="AP3530" i="6" s="1"/>
  <c r="AM3531" i="6"/>
  <c r="AN3531" i="6"/>
  <c r="AQ3531" i="6" s="1"/>
  <c r="AO3531" i="6"/>
  <c r="AP3531" i="6" s="1"/>
  <c r="AM3532" i="6"/>
  <c r="AN3532" i="6"/>
  <c r="AQ3532" i="6" s="1"/>
  <c r="AO3532" i="6"/>
  <c r="AM3533" i="6"/>
  <c r="AN3533" i="6"/>
  <c r="AQ3533" i="6" s="1"/>
  <c r="AO3533" i="6"/>
  <c r="AP3533" i="6" s="1"/>
  <c r="AM3534" i="6"/>
  <c r="AN3534" i="6"/>
  <c r="AQ3534" i="6" s="1"/>
  <c r="AO3534" i="6"/>
  <c r="AM3535" i="6"/>
  <c r="AN3535" i="6"/>
  <c r="AQ3535" i="6" s="1"/>
  <c r="AO3535" i="6"/>
  <c r="AP3535" i="6" s="1"/>
  <c r="AM3536" i="6"/>
  <c r="AN3536" i="6"/>
  <c r="AQ3536" i="6" s="1"/>
  <c r="AO3536" i="6"/>
  <c r="AP3536" i="6" s="1"/>
  <c r="AM3537" i="6"/>
  <c r="AN3537" i="6"/>
  <c r="AQ3537" i="6" s="1"/>
  <c r="AO3537" i="6"/>
  <c r="AP3537" i="6" s="1"/>
  <c r="AM3538" i="6"/>
  <c r="AN3538" i="6"/>
  <c r="AQ3538" i="6" s="1"/>
  <c r="AO3538" i="6"/>
  <c r="AP3538" i="6" s="1"/>
  <c r="AM3539" i="6"/>
  <c r="AN3539" i="6"/>
  <c r="AQ3539" i="6" s="1"/>
  <c r="AO3539" i="6"/>
  <c r="AP3539" i="6" s="1"/>
  <c r="AR3539" i="6" s="1"/>
  <c r="AM3540" i="6"/>
  <c r="AN3540" i="6"/>
  <c r="AQ3540" i="6" s="1"/>
  <c r="AO3540" i="6"/>
  <c r="AP3540" i="6" s="1"/>
  <c r="AM3541" i="6"/>
  <c r="AN3541" i="6"/>
  <c r="AQ3541" i="6" s="1"/>
  <c r="AO3541" i="6"/>
  <c r="AP3541" i="6" s="1"/>
  <c r="AM3542" i="6"/>
  <c r="AN3542" i="6"/>
  <c r="AQ3542" i="6" s="1"/>
  <c r="AO3542" i="6"/>
  <c r="AP3542" i="6" s="1"/>
  <c r="AM3543" i="6"/>
  <c r="AN3543" i="6"/>
  <c r="AQ3543" i="6" s="1"/>
  <c r="AO3543" i="6"/>
  <c r="AP3543" i="6" s="1"/>
  <c r="AM3544" i="6"/>
  <c r="AN3544" i="6"/>
  <c r="AQ3544" i="6" s="1"/>
  <c r="AO3544" i="6"/>
  <c r="AP3544" i="6" s="1"/>
  <c r="AM3545" i="6"/>
  <c r="AN3545" i="6"/>
  <c r="AQ3545" i="6" s="1"/>
  <c r="AO3545" i="6"/>
  <c r="AP3545" i="6" s="1"/>
  <c r="AM3546" i="6"/>
  <c r="AN3546" i="6"/>
  <c r="AQ3546" i="6" s="1"/>
  <c r="AO3546" i="6"/>
  <c r="AP3546" i="6" s="1"/>
  <c r="AM3547" i="6"/>
  <c r="AN3547" i="6"/>
  <c r="AQ3547" i="6" s="1"/>
  <c r="AO3547" i="6"/>
  <c r="AP3547" i="6" s="1"/>
  <c r="AM3548" i="6"/>
  <c r="AN3548" i="6"/>
  <c r="AQ3548" i="6" s="1"/>
  <c r="AO3548" i="6"/>
  <c r="AP3548" i="6" s="1"/>
  <c r="AM3549" i="6"/>
  <c r="AN3549" i="6"/>
  <c r="AQ3549" i="6" s="1"/>
  <c r="AO3549" i="6"/>
  <c r="AP3549" i="6" s="1"/>
  <c r="AM3550" i="6"/>
  <c r="AN3550" i="6"/>
  <c r="AQ3550" i="6" s="1"/>
  <c r="AO3550" i="6"/>
  <c r="AP3550" i="6" s="1"/>
  <c r="AM3551" i="6"/>
  <c r="AN3551" i="6"/>
  <c r="AQ3551" i="6" s="1"/>
  <c r="AO3551" i="6"/>
  <c r="AP3551" i="6" s="1"/>
  <c r="AM3552" i="6"/>
  <c r="AN3552" i="6"/>
  <c r="AQ3552" i="6" s="1"/>
  <c r="AO3552" i="6"/>
  <c r="AP3552" i="6" s="1"/>
  <c r="AM3553" i="6"/>
  <c r="AN3553" i="6"/>
  <c r="AQ3553" i="6" s="1"/>
  <c r="AO3553" i="6"/>
  <c r="AP3553" i="6" s="1"/>
  <c r="AM3554" i="6"/>
  <c r="AN3554" i="6"/>
  <c r="AQ3554" i="6" s="1"/>
  <c r="AO3554" i="6"/>
  <c r="AP3554" i="6" s="1"/>
  <c r="AM3555" i="6"/>
  <c r="AN3555" i="6"/>
  <c r="AQ3555" i="6" s="1"/>
  <c r="AO3555" i="6"/>
  <c r="AP3555" i="6" s="1"/>
  <c r="AM3556" i="6"/>
  <c r="AN3556" i="6"/>
  <c r="AQ3556" i="6" s="1"/>
  <c r="AO3556" i="6"/>
  <c r="AM3557" i="6"/>
  <c r="AN3557" i="6"/>
  <c r="AQ3557" i="6" s="1"/>
  <c r="AO3557" i="6"/>
  <c r="AP3557" i="6" s="1"/>
  <c r="AM3558" i="6"/>
  <c r="AN3558" i="6"/>
  <c r="AQ3558" i="6" s="1"/>
  <c r="AO3558" i="6"/>
  <c r="AM3559" i="6"/>
  <c r="AN3559" i="6"/>
  <c r="AQ3559" i="6" s="1"/>
  <c r="AO3559" i="6"/>
  <c r="AP3559" i="6" s="1"/>
  <c r="AM3560" i="6"/>
  <c r="AN3560" i="6"/>
  <c r="AQ3560" i="6" s="1"/>
  <c r="AO3560" i="6"/>
  <c r="AP3560" i="6" s="1"/>
  <c r="AM3561" i="6"/>
  <c r="AN3561" i="6"/>
  <c r="AQ3561" i="6" s="1"/>
  <c r="AO3561" i="6"/>
  <c r="AP3561" i="6" s="1"/>
  <c r="AM3562" i="6"/>
  <c r="AN3562" i="6"/>
  <c r="AQ3562" i="6" s="1"/>
  <c r="AO3562" i="6"/>
  <c r="AP3562" i="6" s="1"/>
  <c r="AM3563" i="6"/>
  <c r="AN3563" i="6"/>
  <c r="AQ3563" i="6" s="1"/>
  <c r="AO3563" i="6"/>
  <c r="AP3563" i="6" s="1"/>
  <c r="AM3564" i="6"/>
  <c r="AN3564" i="6"/>
  <c r="AQ3564" i="6" s="1"/>
  <c r="AO3564" i="6"/>
  <c r="AP3564" i="6" s="1"/>
  <c r="AM3565" i="6"/>
  <c r="AN3565" i="6"/>
  <c r="AQ3565" i="6" s="1"/>
  <c r="AO3565" i="6"/>
  <c r="AP3565" i="6" s="1"/>
  <c r="AM3566" i="6"/>
  <c r="AN3566" i="6"/>
  <c r="AQ3566" i="6" s="1"/>
  <c r="AO3566" i="6"/>
  <c r="AP3566" i="6" s="1"/>
  <c r="AM3567" i="6"/>
  <c r="AN3567" i="6"/>
  <c r="AQ3567" i="6" s="1"/>
  <c r="AO3567" i="6"/>
  <c r="AP3567" i="6" s="1"/>
  <c r="AM3568" i="6"/>
  <c r="AN3568" i="6"/>
  <c r="AQ3568" i="6" s="1"/>
  <c r="AO3568" i="6"/>
  <c r="AP3568" i="6" s="1"/>
  <c r="AM3569" i="6"/>
  <c r="AN3569" i="6"/>
  <c r="AQ3569" i="6" s="1"/>
  <c r="AO3569" i="6"/>
  <c r="AP3569" i="6" s="1"/>
  <c r="AM3570" i="6"/>
  <c r="AN3570" i="6"/>
  <c r="AQ3570" i="6" s="1"/>
  <c r="AO3570" i="6"/>
  <c r="AP3570" i="6" s="1"/>
  <c r="AM3571" i="6"/>
  <c r="AN3571" i="6"/>
  <c r="AQ3571" i="6" s="1"/>
  <c r="AO3571" i="6"/>
  <c r="AP3571" i="6" s="1"/>
  <c r="AM3572" i="6"/>
  <c r="AN3572" i="6"/>
  <c r="AQ3572" i="6" s="1"/>
  <c r="AO3572" i="6"/>
  <c r="AP3572" i="6" s="1"/>
  <c r="AM3573" i="6"/>
  <c r="AN3573" i="6"/>
  <c r="AQ3573" i="6" s="1"/>
  <c r="AO3573" i="6"/>
  <c r="AP3573" i="6" s="1"/>
  <c r="AM3574" i="6"/>
  <c r="AN3574" i="6"/>
  <c r="AQ3574" i="6" s="1"/>
  <c r="AO3574" i="6"/>
  <c r="AP3574" i="6" s="1"/>
  <c r="AM3575" i="6"/>
  <c r="AN3575" i="6"/>
  <c r="AQ3575" i="6" s="1"/>
  <c r="AO3575" i="6"/>
  <c r="AP3575" i="6" s="1"/>
  <c r="AM3576" i="6"/>
  <c r="AN3576" i="6"/>
  <c r="AQ3576" i="6" s="1"/>
  <c r="AO3576" i="6"/>
  <c r="AP3576" i="6" s="1"/>
  <c r="AM3577" i="6"/>
  <c r="AN3577" i="6"/>
  <c r="AQ3577" i="6" s="1"/>
  <c r="AO3577" i="6"/>
  <c r="AP3577" i="6" s="1"/>
  <c r="AM3578" i="6"/>
  <c r="AN3578" i="6"/>
  <c r="AQ3578" i="6" s="1"/>
  <c r="AO3578" i="6"/>
  <c r="AP3578" i="6" s="1"/>
  <c r="AM3579" i="6"/>
  <c r="AN3579" i="6"/>
  <c r="AQ3579" i="6" s="1"/>
  <c r="AO3579" i="6"/>
  <c r="AP3579" i="6" s="1"/>
  <c r="AM3580" i="6"/>
  <c r="AN3580" i="6"/>
  <c r="AQ3580" i="6" s="1"/>
  <c r="AO3580" i="6"/>
  <c r="AM3581" i="6"/>
  <c r="AN3581" i="6"/>
  <c r="AQ3581" i="6" s="1"/>
  <c r="AO3581" i="6"/>
  <c r="AP3581" i="6" s="1"/>
  <c r="AM3582" i="6"/>
  <c r="AN3582" i="6"/>
  <c r="AQ3582" i="6" s="1"/>
  <c r="AO3582" i="6"/>
  <c r="AM3583" i="6"/>
  <c r="AN3583" i="6"/>
  <c r="AQ3583" i="6" s="1"/>
  <c r="AO3583" i="6"/>
  <c r="AP3583" i="6" s="1"/>
  <c r="AM3584" i="6"/>
  <c r="AN3584" i="6"/>
  <c r="AQ3584" i="6" s="1"/>
  <c r="AO3584" i="6"/>
  <c r="AP3584" i="6" s="1"/>
  <c r="AM3585" i="6"/>
  <c r="AN3585" i="6"/>
  <c r="AQ3585" i="6" s="1"/>
  <c r="AO3585" i="6"/>
  <c r="AP3585" i="6" s="1"/>
  <c r="AM3586" i="6"/>
  <c r="AN3586" i="6"/>
  <c r="AQ3586" i="6" s="1"/>
  <c r="AO3586" i="6"/>
  <c r="AP3586" i="6" s="1"/>
  <c r="AM3587" i="6"/>
  <c r="AN3587" i="6"/>
  <c r="AQ3587" i="6" s="1"/>
  <c r="AO3587" i="6"/>
  <c r="AP3587" i="6" s="1"/>
  <c r="AM3588" i="6"/>
  <c r="AN3588" i="6"/>
  <c r="AQ3588" i="6" s="1"/>
  <c r="AO3588" i="6"/>
  <c r="AP3588" i="6" s="1"/>
  <c r="AM3589" i="6"/>
  <c r="AN3589" i="6"/>
  <c r="AQ3589" i="6" s="1"/>
  <c r="AO3589" i="6"/>
  <c r="AP3589" i="6" s="1"/>
  <c r="AM3590" i="6"/>
  <c r="AN3590" i="6"/>
  <c r="AQ3590" i="6" s="1"/>
  <c r="AO3590" i="6"/>
  <c r="AM3591" i="6"/>
  <c r="AN3591" i="6"/>
  <c r="AQ3591" i="6" s="1"/>
  <c r="AO3591" i="6"/>
  <c r="AP3591" i="6" s="1"/>
  <c r="AM3592" i="6"/>
  <c r="AN3592" i="6"/>
  <c r="AQ3592" i="6" s="1"/>
  <c r="AO3592" i="6"/>
  <c r="AP3592" i="6" s="1"/>
  <c r="AM3593" i="6"/>
  <c r="AN3593" i="6"/>
  <c r="AQ3593" i="6" s="1"/>
  <c r="AO3593" i="6"/>
  <c r="AP3593" i="6" s="1"/>
  <c r="AM3594" i="6"/>
  <c r="AN3594" i="6"/>
  <c r="AQ3594" i="6" s="1"/>
  <c r="AO3594" i="6"/>
  <c r="AP3594" i="6" s="1"/>
  <c r="AM3595" i="6"/>
  <c r="AN3595" i="6"/>
  <c r="AQ3595" i="6" s="1"/>
  <c r="AO3595" i="6"/>
  <c r="AP3595" i="6" s="1"/>
  <c r="AM3596" i="6"/>
  <c r="AN3596" i="6"/>
  <c r="AQ3596" i="6" s="1"/>
  <c r="AO3596" i="6"/>
  <c r="AP3596" i="6" s="1"/>
  <c r="AM3597" i="6"/>
  <c r="AN3597" i="6"/>
  <c r="AQ3597" i="6" s="1"/>
  <c r="AO3597" i="6"/>
  <c r="AP3597" i="6" s="1"/>
  <c r="AM3598" i="6"/>
  <c r="AN3598" i="6"/>
  <c r="AQ3598" i="6" s="1"/>
  <c r="AO3598" i="6"/>
  <c r="AM3599" i="6"/>
  <c r="AN3599" i="6"/>
  <c r="AQ3599" i="6" s="1"/>
  <c r="AO3599" i="6"/>
  <c r="AP3599" i="6" s="1"/>
  <c r="AM3600" i="6"/>
  <c r="AN3600" i="6"/>
  <c r="AQ3600" i="6" s="1"/>
  <c r="AO3600" i="6"/>
  <c r="AP3600" i="6" s="1"/>
  <c r="AM3601" i="6"/>
  <c r="AN3601" i="6"/>
  <c r="AQ3601" i="6" s="1"/>
  <c r="AO3601" i="6"/>
  <c r="AP3601" i="6" s="1"/>
  <c r="AM3602" i="6"/>
  <c r="AN3602" i="6"/>
  <c r="AQ3602" i="6" s="1"/>
  <c r="AO3602" i="6"/>
  <c r="AM3603" i="6"/>
  <c r="AN3603" i="6"/>
  <c r="AQ3603" i="6" s="1"/>
  <c r="AO3603" i="6"/>
  <c r="AP3603" i="6" s="1"/>
  <c r="AM3604" i="6"/>
  <c r="AN3604" i="6"/>
  <c r="AQ3604" i="6" s="1"/>
  <c r="AO3604" i="6"/>
  <c r="AP3604" i="6" s="1"/>
  <c r="AM3605" i="6"/>
  <c r="AN3605" i="6"/>
  <c r="AQ3605" i="6" s="1"/>
  <c r="AO3605" i="6"/>
  <c r="AP3605" i="6" s="1"/>
  <c r="AM3606" i="6"/>
  <c r="AN3606" i="6"/>
  <c r="AQ3606" i="6" s="1"/>
  <c r="AO3606" i="6"/>
  <c r="AM3607" i="6"/>
  <c r="AN3607" i="6"/>
  <c r="AQ3607" i="6" s="1"/>
  <c r="AO3607" i="6"/>
  <c r="AP3607" i="6" s="1"/>
  <c r="AM3608" i="6"/>
  <c r="AN3608" i="6"/>
  <c r="AQ3608" i="6" s="1"/>
  <c r="AO3608" i="6"/>
  <c r="AP3608" i="6" s="1"/>
  <c r="AM3609" i="6"/>
  <c r="AN3609" i="6"/>
  <c r="AQ3609" i="6" s="1"/>
  <c r="AO3609" i="6"/>
  <c r="AP3609" i="6" s="1"/>
  <c r="AM3610" i="6"/>
  <c r="AN3610" i="6"/>
  <c r="AQ3610" i="6" s="1"/>
  <c r="AO3610" i="6"/>
  <c r="AM3611" i="6"/>
  <c r="AN3611" i="6"/>
  <c r="AQ3611" i="6" s="1"/>
  <c r="AO3611" i="6"/>
  <c r="AP3611" i="6" s="1"/>
  <c r="AM3612" i="6"/>
  <c r="AN3612" i="6"/>
  <c r="AQ3612" i="6" s="1"/>
  <c r="AO3612" i="6"/>
  <c r="AP3612" i="6" s="1"/>
  <c r="AM3613" i="6"/>
  <c r="AN3613" i="6"/>
  <c r="AQ3613" i="6" s="1"/>
  <c r="AO3613" i="6"/>
  <c r="AP3613" i="6" s="1"/>
  <c r="AM3614" i="6"/>
  <c r="AN3614" i="6"/>
  <c r="AQ3614" i="6" s="1"/>
  <c r="AO3614" i="6"/>
  <c r="AM3615" i="6"/>
  <c r="AN3615" i="6"/>
  <c r="AQ3615" i="6" s="1"/>
  <c r="AO3615" i="6"/>
  <c r="AP3615" i="6" s="1"/>
  <c r="AM3616" i="6"/>
  <c r="AN3616" i="6"/>
  <c r="AQ3616" i="6" s="1"/>
  <c r="AO3616" i="6"/>
  <c r="AP3616" i="6" s="1"/>
  <c r="AM3617" i="6"/>
  <c r="AN3617" i="6"/>
  <c r="AQ3617" i="6" s="1"/>
  <c r="AO3617" i="6"/>
  <c r="AP3617" i="6" s="1"/>
  <c r="AM3618" i="6"/>
  <c r="AN3618" i="6"/>
  <c r="AQ3618" i="6" s="1"/>
  <c r="AO3618" i="6"/>
  <c r="AP3618" i="6" s="1"/>
  <c r="AM3619" i="6"/>
  <c r="AN3619" i="6"/>
  <c r="AQ3619" i="6" s="1"/>
  <c r="AO3619" i="6"/>
  <c r="AM3620" i="6"/>
  <c r="AN3620" i="6"/>
  <c r="AQ3620" i="6" s="1"/>
  <c r="AO3620" i="6"/>
  <c r="AP3620" i="6" s="1"/>
  <c r="AM3621" i="6"/>
  <c r="AN3621" i="6"/>
  <c r="AQ3621" i="6" s="1"/>
  <c r="AO3621" i="6"/>
  <c r="AP3621" i="6" s="1"/>
  <c r="AM3622" i="6"/>
  <c r="AN3622" i="6"/>
  <c r="AQ3622" i="6" s="1"/>
  <c r="AO3622" i="6"/>
  <c r="AM3623" i="6"/>
  <c r="AN3623" i="6"/>
  <c r="AQ3623" i="6" s="1"/>
  <c r="AO3623" i="6"/>
  <c r="AP3623" i="6" s="1"/>
  <c r="AM3624" i="6"/>
  <c r="AN3624" i="6"/>
  <c r="AQ3624" i="6" s="1"/>
  <c r="AO3624" i="6"/>
  <c r="AP3624" i="6" s="1"/>
  <c r="AM3625" i="6"/>
  <c r="AN3625" i="6"/>
  <c r="AQ3625" i="6" s="1"/>
  <c r="AO3625" i="6"/>
  <c r="AP3625" i="6" s="1"/>
  <c r="AM3626" i="6"/>
  <c r="AN3626" i="6"/>
  <c r="AQ3626" i="6" s="1"/>
  <c r="AO3626" i="6"/>
  <c r="AM3627" i="6"/>
  <c r="AN3627" i="6"/>
  <c r="AQ3627" i="6" s="1"/>
  <c r="AO3627" i="6"/>
  <c r="AM3628" i="6"/>
  <c r="AN3628" i="6"/>
  <c r="AQ3628" i="6" s="1"/>
  <c r="AO3628" i="6"/>
  <c r="AP3628" i="6" s="1"/>
  <c r="AM3629" i="6"/>
  <c r="AN3629" i="6"/>
  <c r="AQ3629" i="6" s="1"/>
  <c r="AO3629" i="6"/>
  <c r="AP3629" i="6" s="1"/>
  <c r="AM3630" i="6"/>
  <c r="AN3630" i="6"/>
  <c r="AQ3630" i="6" s="1"/>
  <c r="AO3630" i="6"/>
  <c r="AM3631" i="6"/>
  <c r="AN3631" i="6"/>
  <c r="AQ3631" i="6" s="1"/>
  <c r="AO3631" i="6"/>
  <c r="AP3631" i="6" s="1"/>
  <c r="AM3632" i="6"/>
  <c r="AN3632" i="6"/>
  <c r="AQ3632" i="6" s="1"/>
  <c r="AO3632" i="6"/>
  <c r="AP3632" i="6" s="1"/>
  <c r="AM3633" i="6"/>
  <c r="AN3633" i="6"/>
  <c r="AQ3633" i="6" s="1"/>
  <c r="AO3633" i="6"/>
  <c r="AP3633" i="6" s="1"/>
  <c r="AM3634" i="6"/>
  <c r="AN3634" i="6"/>
  <c r="AQ3634" i="6" s="1"/>
  <c r="AO3634" i="6"/>
  <c r="AP3634" i="6" s="1"/>
  <c r="AM3635" i="6"/>
  <c r="AN3635" i="6"/>
  <c r="AQ3635" i="6" s="1"/>
  <c r="AO3635" i="6"/>
  <c r="AM3636" i="6"/>
  <c r="AN3636" i="6"/>
  <c r="AQ3636" i="6" s="1"/>
  <c r="AO3636" i="6"/>
  <c r="AP3636" i="6" s="1"/>
  <c r="AM3637" i="6"/>
  <c r="AN3637" i="6"/>
  <c r="AQ3637" i="6" s="1"/>
  <c r="AO3637" i="6"/>
  <c r="AP3637" i="6" s="1"/>
  <c r="AM3638" i="6"/>
  <c r="AN3638" i="6"/>
  <c r="AQ3638" i="6" s="1"/>
  <c r="AO3638" i="6"/>
  <c r="AM3639" i="6"/>
  <c r="AN3639" i="6"/>
  <c r="AQ3639" i="6" s="1"/>
  <c r="AO3639" i="6"/>
  <c r="AP3639" i="6" s="1"/>
  <c r="AM3640" i="6"/>
  <c r="AN3640" i="6"/>
  <c r="AQ3640" i="6" s="1"/>
  <c r="AO3640" i="6"/>
  <c r="AP3640" i="6" s="1"/>
  <c r="AM3641" i="6"/>
  <c r="AN3641" i="6"/>
  <c r="AQ3641" i="6" s="1"/>
  <c r="AO3641" i="6"/>
  <c r="AP3641" i="6" s="1"/>
  <c r="AM3642" i="6"/>
  <c r="AN3642" i="6"/>
  <c r="AQ3642" i="6" s="1"/>
  <c r="AO3642" i="6"/>
  <c r="AM3643" i="6"/>
  <c r="AN3643" i="6"/>
  <c r="AQ3643" i="6" s="1"/>
  <c r="AO3643" i="6"/>
  <c r="AM3644" i="6"/>
  <c r="AN3644" i="6"/>
  <c r="AQ3644" i="6" s="1"/>
  <c r="AO3644" i="6"/>
  <c r="AP3644" i="6" s="1"/>
  <c r="AM3645" i="6"/>
  <c r="AN3645" i="6"/>
  <c r="AQ3645" i="6" s="1"/>
  <c r="AO3645" i="6"/>
  <c r="AP3645" i="6" s="1"/>
  <c r="AM3646" i="6"/>
  <c r="AN3646" i="6"/>
  <c r="AQ3646" i="6" s="1"/>
  <c r="AO3646" i="6"/>
  <c r="AM3647" i="6"/>
  <c r="AN3647" i="6"/>
  <c r="AQ3647" i="6" s="1"/>
  <c r="AO3647" i="6"/>
  <c r="AP3647" i="6" s="1"/>
  <c r="AM3648" i="6"/>
  <c r="AN3648" i="6"/>
  <c r="AQ3648" i="6" s="1"/>
  <c r="AO3648" i="6"/>
  <c r="AP3648" i="6" s="1"/>
  <c r="AM3649" i="6"/>
  <c r="AN3649" i="6"/>
  <c r="AQ3649" i="6" s="1"/>
  <c r="AO3649" i="6"/>
  <c r="AP3649" i="6" s="1"/>
  <c r="AM3650" i="6"/>
  <c r="AN3650" i="6"/>
  <c r="AQ3650" i="6" s="1"/>
  <c r="AO3650" i="6"/>
  <c r="AM3651" i="6"/>
  <c r="AN3651" i="6"/>
  <c r="AQ3651" i="6" s="1"/>
  <c r="AO3651" i="6"/>
  <c r="AM3652" i="6"/>
  <c r="AN3652" i="6"/>
  <c r="AQ3652" i="6" s="1"/>
  <c r="AO3652" i="6"/>
  <c r="AP3652" i="6" s="1"/>
  <c r="AM3653" i="6"/>
  <c r="AN3653" i="6"/>
  <c r="AQ3653" i="6" s="1"/>
  <c r="AO3653" i="6"/>
  <c r="AP3653" i="6" s="1"/>
  <c r="AM3654" i="6"/>
  <c r="AN3654" i="6"/>
  <c r="AQ3654" i="6" s="1"/>
  <c r="AO3654" i="6"/>
  <c r="AM3655" i="6"/>
  <c r="AN3655" i="6"/>
  <c r="AQ3655" i="6" s="1"/>
  <c r="AO3655" i="6"/>
  <c r="AP3655" i="6" s="1"/>
  <c r="AM3656" i="6"/>
  <c r="AN3656" i="6"/>
  <c r="AQ3656" i="6" s="1"/>
  <c r="AO3656" i="6"/>
  <c r="AP3656" i="6" s="1"/>
  <c r="AM3657" i="6"/>
  <c r="AN3657" i="6"/>
  <c r="AQ3657" i="6" s="1"/>
  <c r="AO3657" i="6"/>
  <c r="AP3657" i="6" s="1"/>
  <c r="AM3658" i="6"/>
  <c r="AN3658" i="6"/>
  <c r="AQ3658" i="6" s="1"/>
  <c r="AO3658" i="6"/>
  <c r="AM3659" i="6"/>
  <c r="AN3659" i="6"/>
  <c r="AQ3659" i="6" s="1"/>
  <c r="AO3659" i="6"/>
  <c r="AM3660" i="6"/>
  <c r="AN3660" i="6"/>
  <c r="AQ3660" i="6" s="1"/>
  <c r="AO3660" i="6"/>
  <c r="AP3660" i="6" s="1"/>
  <c r="AM3661" i="6"/>
  <c r="AN3661" i="6"/>
  <c r="AQ3661" i="6" s="1"/>
  <c r="AO3661" i="6"/>
  <c r="AP3661" i="6" s="1"/>
  <c r="AM3662" i="6"/>
  <c r="AN3662" i="6"/>
  <c r="AQ3662" i="6" s="1"/>
  <c r="AO3662" i="6"/>
  <c r="AM3663" i="6"/>
  <c r="AN3663" i="6"/>
  <c r="AQ3663" i="6" s="1"/>
  <c r="AO3663" i="6"/>
  <c r="AP3663" i="6" s="1"/>
  <c r="AM3664" i="6"/>
  <c r="AN3664" i="6"/>
  <c r="AQ3664" i="6" s="1"/>
  <c r="AO3664" i="6"/>
  <c r="AP3664" i="6" s="1"/>
  <c r="AM3665" i="6"/>
  <c r="AN3665" i="6"/>
  <c r="AQ3665" i="6" s="1"/>
  <c r="AO3665" i="6"/>
  <c r="AP3665" i="6" s="1"/>
  <c r="AM3666" i="6"/>
  <c r="AN3666" i="6"/>
  <c r="AQ3666" i="6" s="1"/>
  <c r="AO3666" i="6"/>
  <c r="AM3667" i="6"/>
  <c r="AN3667" i="6"/>
  <c r="AQ3667" i="6" s="1"/>
  <c r="AO3667" i="6"/>
  <c r="AM3668" i="6"/>
  <c r="AN3668" i="6"/>
  <c r="AQ3668" i="6" s="1"/>
  <c r="AO3668" i="6"/>
  <c r="AP3668" i="6" s="1"/>
  <c r="AM3669" i="6"/>
  <c r="AN3669" i="6"/>
  <c r="AQ3669" i="6" s="1"/>
  <c r="AO3669" i="6"/>
  <c r="AP3669" i="6" s="1"/>
  <c r="AM3670" i="6"/>
  <c r="AN3670" i="6"/>
  <c r="AQ3670" i="6" s="1"/>
  <c r="AO3670" i="6"/>
  <c r="AM3671" i="6"/>
  <c r="AN3671" i="6"/>
  <c r="AQ3671" i="6" s="1"/>
  <c r="AO3671" i="6"/>
  <c r="AP3671" i="6" s="1"/>
  <c r="AM3672" i="6"/>
  <c r="AN3672" i="6"/>
  <c r="AQ3672" i="6" s="1"/>
  <c r="AO3672" i="6"/>
  <c r="AP3672" i="6" s="1"/>
  <c r="AM3673" i="6"/>
  <c r="AN3673" i="6"/>
  <c r="AQ3673" i="6" s="1"/>
  <c r="AO3673" i="6"/>
  <c r="AP3673" i="6" s="1"/>
  <c r="AM3674" i="6"/>
  <c r="AN3674" i="6"/>
  <c r="AQ3674" i="6" s="1"/>
  <c r="AO3674" i="6"/>
  <c r="AM3675" i="6"/>
  <c r="AN3675" i="6"/>
  <c r="AQ3675" i="6" s="1"/>
  <c r="AO3675" i="6"/>
  <c r="AM3676" i="6"/>
  <c r="AN3676" i="6"/>
  <c r="AQ3676" i="6" s="1"/>
  <c r="AO3676" i="6"/>
  <c r="AP3676" i="6" s="1"/>
  <c r="AM3677" i="6"/>
  <c r="AN3677" i="6"/>
  <c r="AQ3677" i="6" s="1"/>
  <c r="AO3677" i="6"/>
  <c r="AP3677" i="6" s="1"/>
  <c r="AM3678" i="6"/>
  <c r="AN3678" i="6"/>
  <c r="AQ3678" i="6" s="1"/>
  <c r="AO3678" i="6"/>
  <c r="AM3679" i="6"/>
  <c r="AN3679" i="6"/>
  <c r="AQ3679" i="6" s="1"/>
  <c r="AO3679" i="6"/>
  <c r="AP3679" i="6" s="1"/>
  <c r="AM3680" i="6"/>
  <c r="AN3680" i="6"/>
  <c r="AQ3680" i="6" s="1"/>
  <c r="AO3680" i="6"/>
  <c r="AP3680" i="6" s="1"/>
  <c r="AM3681" i="6"/>
  <c r="AN3681" i="6"/>
  <c r="AQ3681" i="6" s="1"/>
  <c r="AO3681" i="6"/>
  <c r="AP3681" i="6" s="1"/>
  <c r="AM3682" i="6"/>
  <c r="AN3682" i="6"/>
  <c r="AQ3682" i="6" s="1"/>
  <c r="AO3682" i="6"/>
  <c r="AM3683" i="6"/>
  <c r="AN3683" i="6"/>
  <c r="AQ3683" i="6" s="1"/>
  <c r="AO3683" i="6"/>
  <c r="AM3684" i="6"/>
  <c r="AN3684" i="6"/>
  <c r="AQ3684" i="6" s="1"/>
  <c r="AO3684" i="6"/>
  <c r="AP3684" i="6" s="1"/>
  <c r="AM3685" i="6"/>
  <c r="AN3685" i="6"/>
  <c r="AQ3685" i="6" s="1"/>
  <c r="AO3685" i="6"/>
  <c r="AP3685" i="6" s="1"/>
  <c r="AM3686" i="6"/>
  <c r="AN3686" i="6"/>
  <c r="AQ3686" i="6" s="1"/>
  <c r="AO3686" i="6"/>
  <c r="AM3687" i="6"/>
  <c r="AN3687" i="6"/>
  <c r="AQ3687" i="6" s="1"/>
  <c r="AO3687" i="6"/>
  <c r="AP3687" i="6" s="1"/>
  <c r="AM3688" i="6"/>
  <c r="AN3688" i="6"/>
  <c r="AQ3688" i="6" s="1"/>
  <c r="AO3688" i="6"/>
  <c r="AP3688" i="6" s="1"/>
  <c r="AM3689" i="6"/>
  <c r="AN3689" i="6"/>
  <c r="AQ3689" i="6" s="1"/>
  <c r="AO3689" i="6"/>
  <c r="AP3689" i="6" s="1"/>
  <c r="AM3690" i="6"/>
  <c r="AN3690" i="6"/>
  <c r="AQ3690" i="6" s="1"/>
  <c r="AO3690" i="6"/>
  <c r="AM3691" i="6"/>
  <c r="AN3691" i="6"/>
  <c r="AQ3691" i="6" s="1"/>
  <c r="AO3691" i="6"/>
  <c r="AM3692" i="6"/>
  <c r="AN3692" i="6"/>
  <c r="AQ3692" i="6" s="1"/>
  <c r="AO3692" i="6"/>
  <c r="AP3692" i="6" s="1"/>
  <c r="AM3693" i="6"/>
  <c r="AN3693" i="6"/>
  <c r="AQ3693" i="6" s="1"/>
  <c r="AO3693" i="6"/>
  <c r="AP3693" i="6" s="1"/>
  <c r="AM3694" i="6"/>
  <c r="AN3694" i="6"/>
  <c r="AQ3694" i="6" s="1"/>
  <c r="AO3694" i="6"/>
  <c r="AM3695" i="6"/>
  <c r="AN3695" i="6"/>
  <c r="AQ3695" i="6" s="1"/>
  <c r="AO3695" i="6"/>
  <c r="AP3695" i="6" s="1"/>
  <c r="AM3696" i="6"/>
  <c r="AN3696" i="6"/>
  <c r="AQ3696" i="6" s="1"/>
  <c r="AO3696" i="6"/>
  <c r="AP3696" i="6" s="1"/>
  <c r="AM3697" i="6"/>
  <c r="AN3697" i="6"/>
  <c r="AQ3697" i="6" s="1"/>
  <c r="AO3697" i="6"/>
  <c r="AP3697" i="6" s="1"/>
  <c r="AM3698" i="6"/>
  <c r="AN3698" i="6"/>
  <c r="AQ3698" i="6" s="1"/>
  <c r="AO3698" i="6"/>
  <c r="AM3699" i="6"/>
  <c r="AN3699" i="6"/>
  <c r="AQ3699" i="6" s="1"/>
  <c r="AO3699" i="6"/>
  <c r="AM3700" i="6"/>
  <c r="AN3700" i="6"/>
  <c r="AQ3700" i="6" s="1"/>
  <c r="AO3700" i="6"/>
  <c r="AP3700" i="6" s="1"/>
  <c r="AM3701" i="6"/>
  <c r="AN3701" i="6"/>
  <c r="AQ3701" i="6" s="1"/>
  <c r="AO3701" i="6"/>
  <c r="AP3701" i="6" s="1"/>
  <c r="AM3702" i="6"/>
  <c r="AN3702" i="6"/>
  <c r="AQ3702" i="6" s="1"/>
  <c r="AO3702" i="6"/>
  <c r="AM3703" i="6"/>
  <c r="AN3703" i="6"/>
  <c r="AQ3703" i="6" s="1"/>
  <c r="AO3703" i="6"/>
  <c r="AP3703" i="6" s="1"/>
  <c r="AM3704" i="6"/>
  <c r="AN3704" i="6"/>
  <c r="AQ3704" i="6" s="1"/>
  <c r="AO3704" i="6"/>
  <c r="AP3704" i="6" s="1"/>
  <c r="AM3705" i="6"/>
  <c r="AN3705" i="6"/>
  <c r="AQ3705" i="6" s="1"/>
  <c r="AO3705" i="6"/>
  <c r="AP3705" i="6" s="1"/>
  <c r="AM3706" i="6"/>
  <c r="AN3706" i="6"/>
  <c r="AQ3706" i="6" s="1"/>
  <c r="AO3706" i="6"/>
  <c r="AM3707" i="6"/>
  <c r="AN3707" i="6"/>
  <c r="AQ3707" i="6" s="1"/>
  <c r="AO3707" i="6"/>
  <c r="AM3708" i="6"/>
  <c r="AN3708" i="6"/>
  <c r="AQ3708" i="6" s="1"/>
  <c r="AO3708" i="6"/>
  <c r="AP3708" i="6" s="1"/>
  <c r="AM3709" i="6"/>
  <c r="AN3709" i="6"/>
  <c r="AQ3709" i="6" s="1"/>
  <c r="AO3709" i="6"/>
  <c r="AP3709" i="6" s="1"/>
  <c r="AM3710" i="6"/>
  <c r="AN3710" i="6"/>
  <c r="AQ3710" i="6" s="1"/>
  <c r="AO3710" i="6"/>
  <c r="AM3711" i="6"/>
  <c r="AN3711" i="6"/>
  <c r="AQ3711" i="6" s="1"/>
  <c r="AO3711" i="6"/>
  <c r="AP3711" i="6" s="1"/>
  <c r="AM3712" i="6"/>
  <c r="AN3712" i="6"/>
  <c r="AQ3712" i="6" s="1"/>
  <c r="AO3712" i="6"/>
  <c r="AP3712" i="6" s="1"/>
  <c r="AM3713" i="6"/>
  <c r="AN3713" i="6"/>
  <c r="AQ3713" i="6" s="1"/>
  <c r="AO3713" i="6"/>
  <c r="AP3713" i="6" s="1"/>
  <c r="AM3714" i="6"/>
  <c r="AN3714" i="6"/>
  <c r="AQ3714" i="6" s="1"/>
  <c r="AO3714" i="6"/>
  <c r="AM3715" i="6"/>
  <c r="AN3715" i="6"/>
  <c r="AQ3715" i="6" s="1"/>
  <c r="AO3715" i="6"/>
  <c r="AM3716" i="6"/>
  <c r="AN3716" i="6"/>
  <c r="AQ3716" i="6" s="1"/>
  <c r="AO3716" i="6"/>
  <c r="AP3716" i="6" s="1"/>
  <c r="AM3717" i="6"/>
  <c r="AN3717" i="6"/>
  <c r="AQ3717" i="6" s="1"/>
  <c r="AO3717" i="6"/>
  <c r="AP3717" i="6" s="1"/>
  <c r="AM3718" i="6"/>
  <c r="AN3718" i="6"/>
  <c r="AQ3718" i="6" s="1"/>
  <c r="AO3718" i="6"/>
  <c r="AM3719" i="6"/>
  <c r="AN3719" i="6"/>
  <c r="AQ3719" i="6" s="1"/>
  <c r="AO3719" i="6"/>
  <c r="AP3719" i="6" s="1"/>
  <c r="AM3720" i="6"/>
  <c r="AN3720" i="6"/>
  <c r="AQ3720" i="6" s="1"/>
  <c r="AO3720" i="6"/>
  <c r="AP3720" i="6" s="1"/>
  <c r="AM3721" i="6"/>
  <c r="AN3721" i="6"/>
  <c r="AQ3721" i="6" s="1"/>
  <c r="AO3721" i="6"/>
  <c r="AP3721" i="6" s="1"/>
  <c r="AM3722" i="6"/>
  <c r="AN3722" i="6"/>
  <c r="AQ3722" i="6" s="1"/>
  <c r="AO3722" i="6"/>
  <c r="AM3723" i="6"/>
  <c r="AN3723" i="6"/>
  <c r="AQ3723" i="6" s="1"/>
  <c r="AO3723" i="6"/>
  <c r="AP3723" i="6" s="1"/>
  <c r="AM3724" i="6"/>
  <c r="AN3724" i="6"/>
  <c r="AQ3724" i="6" s="1"/>
  <c r="AO3724" i="6"/>
  <c r="AP3724" i="6" s="1"/>
  <c r="AM3725" i="6"/>
  <c r="AN3725" i="6"/>
  <c r="AQ3725" i="6" s="1"/>
  <c r="AO3725" i="6"/>
  <c r="AM3726" i="6"/>
  <c r="AN3726" i="6"/>
  <c r="AQ3726" i="6" s="1"/>
  <c r="AO3726" i="6"/>
  <c r="AM3727" i="6"/>
  <c r="AN3727" i="6"/>
  <c r="AQ3727" i="6" s="1"/>
  <c r="AO3727" i="6"/>
  <c r="AP3727" i="6" s="1"/>
  <c r="AM3728" i="6"/>
  <c r="AN3728" i="6"/>
  <c r="AQ3728" i="6" s="1"/>
  <c r="AO3728" i="6"/>
  <c r="AP3728" i="6" s="1"/>
  <c r="AM3729" i="6"/>
  <c r="AN3729" i="6"/>
  <c r="AQ3729" i="6" s="1"/>
  <c r="AO3729" i="6"/>
  <c r="AP3729" i="6" s="1"/>
  <c r="AM3730" i="6"/>
  <c r="AN3730" i="6"/>
  <c r="AQ3730" i="6" s="1"/>
  <c r="AO3730" i="6"/>
  <c r="AP3730" i="6" s="1"/>
  <c r="AM3731" i="6"/>
  <c r="AN3731" i="6"/>
  <c r="AQ3731" i="6" s="1"/>
  <c r="AO3731" i="6"/>
  <c r="AM3732" i="6"/>
  <c r="AN3732" i="6"/>
  <c r="AQ3732" i="6" s="1"/>
  <c r="AO3732" i="6"/>
  <c r="AP3732" i="6" s="1"/>
  <c r="AM3733" i="6"/>
  <c r="AN3733" i="6"/>
  <c r="AQ3733" i="6" s="1"/>
  <c r="AO3733" i="6"/>
  <c r="AM3734" i="6"/>
  <c r="AN3734" i="6"/>
  <c r="AQ3734" i="6" s="1"/>
  <c r="AO3734" i="6"/>
  <c r="AM3735" i="6"/>
  <c r="AN3735" i="6"/>
  <c r="AQ3735" i="6" s="1"/>
  <c r="AO3735" i="6"/>
  <c r="AP3735" i="6" s="1"/>
  <c r="AM3736" i="6"/>
  <c r="AN3736" i="6"/>
  <c r="AQ3736" i="6" s="1"/>
  <c r="AO3736" i="6"/>
  <c r="AP3736" i="6" s="1"/>
  <c r="AM3737" i="6"/>
  <c r="AN3737" i="6"/>
  <c r="AQ3737" i="6" s="1"/>
  <c r="AO3737" i="6"/>
  <c r="AP3737" i="6" s="1"/>
  <c r="AM3738" i="6"/>
  <c r="AN3738" i="6"/>
  <c r="AQ3738" i="6" s="1"/>
  <c r="AO3738" i="6"/>
  <c r="AP3738" i="6" s="1"/>
  <c r="AM3739" i="6"/>
  <c r="AN3739" i="6"/>
  <c r="AQ3739" i="6" s="1"/>
  <c r="AO3739" i="6"/>
  <c r="AP3739" i="6" s="1"/>
  <c r="AM3740" i="6"/>
  <c r="AN3740" i="6"/>
  <c r="AQ3740" i="6" s="1"/>
  <c r="AO3740" i="6"/>
  <c r="AP3740" i="6" s="1"/>
  <c r="AM3741" i="6"/>
  <c r="AN3741" i="6"/>
  <c r="AQ3741" i="6" s="1"/>
  <c r="AO3741" i="6"/>
  <c r="AM3742" i="6"/>
  <c r="AN3742" i="6"/>
  <c r="AQ3742" i="6" s="1"/>
  <c r="AO3742" i="6"/>
  <c r="AM3743" i="6"/>
  <c r="AN3743" i="6"/>
  <c r="AQ3743" i="6" s="1"/>
  <c r="AO3743" i="6"/>
  <c r="AP3743" i="6" s="1"/>
  <c r="AM3744" i="6"/>
  <c r="AN3744" i="6"/>
  <c r="AQ3744" i="6" s="1"/>
  <c r="AO3744" i="6"/>
  <c r="AP3744" i="6" s="1"/>
  <c r="AR3744" i="6" s="1"/>
  <c r="AM3745" i="6"/>
  <c r="AN3745" i="6"/>
  <c r="AQ3745" i="6" s="1"/>
  <c r="AO3745" i="6"/>
  <c r="AP3745" i="6" s="1"/>
  <c r="AM3746" i="6"/>
  <c r="AN3746" i="6"/>
  <c r="AQ3746" i="6" s="1"/>
  <c r="AO3746" i="6"/>
  <c r="AM3747" i="6"/>
  <c r="AN3747" i="6"/>
  <c r="AQ3747" i="6" s="1"/>
  <c r="AO3747" i="6"/>
  <c r="AP3747" i="6" s="1"/>
  <c r="AM3748" i="6"/>
  <c r="AN3748" i="6"/>
  <c r="AQ3748" i="6" s="1"/>
  <c r="AO3748" i="6"/>
  <c r="AP3748" i="6" s="1"/>
  <c r="AM3749" i="6"/>
  <c r="AN3749" i="6"/>
  <c r="AQ3749" i="6" s="1"/>
  <c r="AO3749" i="6"/>
  <c r="AM3750" i="6"/>
  <c r="AN3750" i="6"/>
  <c r="AQ3750" i="6" s="1"/>
  <c r="AO3750" i="6"/>
  <c r="AM3751" i="6"/>
  <c r="AN3751" i="6"/>
  <c r="AQ3751" i="6" s="1"/>
  <c r="AO3751" i="6"/>
  <c r="AP3751" i="6" s="1"/>
  <c r="AM3752" i="6"/>
  <c r="AN3752" i="6"/>
  <c r="AQ3752" i="6" s="1"/>
  <c r="AO3752" i="6"/>
  <c r="AP3752" i="6" s="1"/>
  <c r="AM3753" i="6"/>
  <c r="AN3753" i="6"/>
  <c r="AQ3753" i="6" s="1"/>
  <c r="AO3753" i="6"/>
  <c r="AP3753" i="6" s="1"/>
  <c r="AM3754" i="6"/>
  <c r="AN3754" i="6"/>
  <c r="AQ3754" i="6" s="1"/>
  <c r="AO3754" i="6"/>
  <c r="AM3755" i="6"/>
  <c r="AN3755" i="6"/>
  <c r="AQ3755" i="6" s="1"/>
  <c r="AO3755" i="6"/>
  <c r="AP3755" i="6" s="1"/>
  <c r="AM3756" i="6"/>
  <c r="AN3756" i="6"/>
  <c r="AQ3756" i="6" s="1"/>
  <c r="AO3756" i="6"/>
  <c r="AP3756" i="6" s="1"/>
  <c r="AM3757" i="6"/>
  <c r="AN3757" i="6"/>
  <c r="AQ3757" i="6" s="1"/>
  <c r="AO3757" i="6"/>
  <c r="AM3758" i="6"/>
  <c r="AN3758" i="6"/>
  <c r="AQ3758" i="6" s="1"/>
  <c r="AO3758" i="6"/>
  <c r="AM3759" i="6"/>
  <c r="AN3759" i="6"/>
  <c r="AQ3759" i="6" s="1"/>
  <c r="AO3759" i="6"/>
  <c r="AP3759" i="6" s="1"/>
  <c r="AM3760" i="6"/>
  <c r="AN3760" i="6"/>
  <c r="AQ3760" i="6" s="1"/>
  <c r="AO3760" i="6"/>
  <c r="AP3760" i="6" s="1"/>
  <c r="AM3761" i="6"/>
  <c r="AN3761" i="6"/>
  <c r="AQ3761" i="6" s="1"/>
  <c r="AO3761" i="6"/>
  <c r="AP3761" i="6" s="1"/>
  <c r="AM3762" i="6"/>
  <c r="AN3762" i="6"/>
  <c r="AQ3762" i="6" s="1"/>
  <c r="AO3762" i="6"/>
  <c r="AP3762" i="6" s="1"/>
  <c r="AM3763" i="6"/>
  <c r="AN3763" i="6"/>
  <c r="AQ3763" i="6" s="1"/>
  <c r="AO3763" i="6"/>
  <c r="AP3763" i="6" s="1"/>
  <c r="AM3764" i="6"/>
  <c r="AN3764" i="6"/>
  <c r="AQ3764" i="6" s="1"/>
  <c r="AO3764" i="6"/>
  <c r="AM3765" i="6"/>
  <c r="AN3765" i="6"/>
  <c r="AQ3765" i="6" s="1"/>
  <c r="AO3765" i="6"/>
  <c r="AM3766" i="6"/>
  <c r="AN3766" i="6"/>
  <c r="AQ3766" i="6" s="1"/>
  <c r="AO3766" i="6"/>
  <c r="AM3767" i="6"/>
  <c r="AN3767" i="6"/>
  <c r="AQ3767" i="6" s="1"/>
  <c r="AO3767" i="6"/>
  <c r="AP3767" i="6" s="1"/>
  <c r="AM3768" i="6"/>
  <c r="AN3768" i="6"/>
  <c r="AQ3768" i="6" s="1"/>
  <c r="AO3768" i="6"/>
  <c r="AP3768" i="6" s="1"/>
  <c r="AM3769" i="6"/>
  <c r="AN3769" i="6"/>
  <c r="AQ3769" i="6" s="1"/>
  <c r="AO3769" i="6"/>
  <c r="AP3769" i="6" s="1"/>
  <c r="AM3770" i="6"/>
  <c r="AN3770" i="6"/>
  <c r="AQ3770" i="6" s="1"/>
  <c r="AO3770" i="6"/>
  <c r="AP3770" i="6" s="1"/>
  <c r="AM3771" i="6"/>
  <c r="AN3771" i="6"/>
  <c r="AQ3771" i="6" s="1"/>
  <c r="AO3771" i="6"/>
  <c r="AP3771" i="6" s="1"/>
  <c r="AM3772" i="6"/>
  <c r="AN3772" i="6"/>
  <c r="AQ3772" i="6" s="1"/>
  <c r="AO3772" i="6"/>
  <c r="AP3772" i="6" s="1"/>
  <c r="AM3773" i="6"/>
  <c r="AN3773" i="6"/>
  <c r="AQ3773" i="6" s="1"/>
  <c r="AO3773" i="6"/>
  <c r="AM3774" i="6"/>
  <c r="AN3774" i="6"/>
  <c r="AQ3774" i="6" s="1"/>
  <c r="AO3774" i="6"/>
  <c r="AM3775" i="6"/>
  <c r="AN3775" i="6"/>
  <c r="AQ3775" i="6" s="1"/>
  <c r="AO3775" i="6"/>
  <c r="AP3775" i="6" s="1"/>
  <c r="AM3776" i="6"/>
  <c r="AN3776" i="6"/>
  <c r="AQ3776" i="6" s="1"/>
  <c r="AO3776" i="6"/>
  <c r="AP3776" i="6" s="1"/>
  <c r="AM3777" i="6"/>
  <c r="AN3777" i="6"/>
  <c r="AQ3777" i="6" s="1"/>
  <c r="AO3777" i="6"/>
  <c r="AP3777" i="6" s="1"/>
  <c r="AM3778" i="6"/>
  <c r="AN3778" i="6"/>
  <c r="AQ3778" i="6" s="1"/>
  <c r="AO3778" i="6"/>
  <c r="AP3778" i="6" s="1"/>
  <c r="AM3779" i="6"/>
  <c r="AN3779" i="6"/>
  <c r="AQ3779" i="6" s="1"/>
  <c r="AO3779" i="6"/>
  <c r="AP3779" i="6" s="1"/>
  <c r="AM3780" i="6"/>
  <c r="AN3780" i="6"/>
  <c r="AQ3780" i="6" s="1"/>
  <c r="AO3780" i="6"/>
  <c r="AP3780" i="6" s="1"/>
  <c r="AM3781" i="6"/>
  <c r="AN3781" i="6"/>
  <c r="AQ3781" i="6" s="1"/>
  <c r="AO3781" i="6"/>
  <c r="AM3782" i="6"/>
  <c r="AN3782" i="6"/>
  <c r="AQ3782" i="6" s="1"/>
  <c r="AO3782" i="6"/>
  <c r="AM3783" i="6"/>
  <c r="AN3783" i="6"/>
  <c r="AQ3783" i="6" s="1"/>
  <c r="AO3783" i="6"/>
  <c r="AP3783" i="6" s="1"/>
  <c r="AR3783" i="6" s="1"/>
  <c r="AM3784" i="6"/>
  <c r="AN3784" i="6"/>
  <c r="AQ3784" i="6" s="1"/>
  <c r="AO3784" i="6"/>
  <c r="AP3784" i="6" s="1"/>
  <c r="AM3785" i="6"/>
  <c r="AN3785" i="6"/>
  <c r="AQ3785" i="6" s="1"/>
  <c r="AO3785" i="6"/>
  <c r="AP3785" i="6" s="1"/>
  <c r="AM3786" i="6"/>
  <c r="AN3786" i="6"/>
  <c r="AQ3786" i="6" s="1"/>
  <c r="AO3786" i="6"/>
  <c r="AM3787" i="6"/>
  <c r="AN3787" i="6"/>
  <c r="AQ3787" i="6" s="1"/>
  <c r="AO3787" i="6"/>
  <c r="AP3787" i="6" s="1"/>
  <c r="AM3788" i="6"/>
  <c r="AN3788" i="6"/>
  <c r="AQ3788" i="6" s="1"/>
  <c r="AO3788" i="6"/>
  <c r="AM3789" i="6"/>
  <c r="AN3789" i="6"/>
  <c r="AQ3789" i="6" s="1"/>
  <c r="AO3789" i="6"/>
  <c r="AP3789" i="6" s="1"/>
  <c r="AM3790" i="6"/>
  <c r="AN3790" i="6"/>
  <c r="AQ3790" i="6" s="1"/>
  <c r="AO3790" i="6"/>
  <c r="AP3790" i="6" s="1"/>
  <c r="AM3791" i="6"/>
  <c r="AN3791" i="6"/>
  <c r="AQ3791" i="6" s="1"/>
  <c r="AO3791" i="6"/>
  <c r="AP3791" i="6" s="1"/>
  <c r="AM3792" i="6"/>
  <c r="AN3792" i="6"/>
  <c r="AQ3792" i="6" s="1"/>
  <c r="AO3792" i="6"/>
  <c r="AP3792" i="6" s="1"/>
  <c r="AM3793" i="6"/>
  <c r="AN3793" i="6"/>
  <c r="AQ3793" i="6" s="1"/>
  <c r="AO3793" i="6"/>
  <c r="AP3793" i="6" s="1"/>
  <c r="AM3794" i="6"/>
  <c r="AN3794" i="6"/>
  <c r="AQ3794" i="6" s="1"/>
  <c r="AO3794" i="6"/>
  <c r="AM3795" i="6"/>
  <c r="AN3795" i="6"/>
  <c r="AQ3795" i="6" s="1"/>
  <c r="AO3795" i="6"/>
  <c r="AP3795" i="6" s="1"/>
  <c r="AM3796" i="6"/>
  <c r="AN3796" i="6"/>
  <c r="AQ3796" i="6" s="1"/>
  <c r="AO3796" i="6"/>
  <c r="AP3796" i="6" s="1"/>
  <c r="AM3797" i="6"/>
  <c r="AN3797" i="6"/>
  <c r="AQ3797" i="6" s="1"/>
  <c r="AO3797" i="6"/>
  <c r="AP3797" i="6" s="1"/>
  <c r="AM3798" i="6"/>
  <c r="AN3798" i="6"/>
  <c r="AQ3798" i="6" s="1"/>
  <c r="AO3798" i="6"/>
  <c r="AP3798" i="6" s="1"/>
  <c r="AM3799" i="6"/>
  <c r="AN3799" i="6"/>
  <c r="AQ3799" i="6" s="1"/>
  <c r="AO3799" i="6"/>
  <c r="AP3799" i="6" s="1"/>
  <c r="AM3800" i="6"/>
  <c r="AN3800" i="6"/>
  <c r="AQ3800" i="6" s="1"/>
  <c r="AO3800" i="6"/>
  <c r="AM3801" i="6"/>
  <c r="AN3801" i="6"/>
  <c r="AQ3801" i="6" s="1"/>
  <c r="AO3801" i="6"/>
  <c r="AP3801" i="6" s="1"/>
  <c r="AM3802" i="6"/>
  <c r="AN3802" i="6"/>
  <c r="AQ3802" i="6" s="1"/>
  <c r="AO3802" i="6"/>
  <c r="AP3802" i="6" s="1"/>
  <c r="AM3803" i="6"/>
  <c r="AN3803" i="6"/>
  <c r="AQ3803" i="6" s="1"/>
  <c r="AO3803" i="6"/>
  <c r="AP3803" i="6" s="1"/>
  <c r="AM3804" i="6"/>
  <c r="AN3804" i="6"/>
  <c r="AQ3804" i="6" s="1"/>
  <c r="AO3804" i="6"/>
  <c r="AP3804" i="6" s="1"/>
  <c r="AM3805" i="6"/>
  <c r="AN3805" i="6"/>
  <c r="AQ3805" i="6" s="1"/>
  <c r="AO3805" i="6"/>
  <c r="AP3805" i="6" s="1"/>
  <c r="AM3806" i="6"/>
  <c r="AN3806" i="6"/>
  <c r="AQ3806" i="6" s="1"/>
  <c r="AO3806" i="6"/>
  <c r="AM3807" i="6"/>
  <c r="AN3807" i="6"/>
  <c r="AQ3807" i="6" s="1"/>
  <c r="AO3807" i="6"/>
  <c r="AP3807" i="6" s="1"/>
  <c r="AM3808" i="6"/>
  <c r="AN3808" i="6"/>
  <c r="AQ3808" i="6" s="1"/>
  <c r="AO3808" i="6"/>
  <c r="AP3808" i="6" s="1"/>
  <c r="AM3809" i="6"/>
  <c r="AN3809" i="6"/>
  <c r="AQ3809" i="6" s="1"/>
  <c r="AO3809" i="6"/>
  <c r="AP3809" i="6" s="1"/>
  <c r="AM3810" i="6"/>
  <c r="AN3810" i="6"/>
  <c r="AQ3810" i="6" s="1"/>
  <c r="AO3810" i="6"/>
  <c r="AP3810" i="6" s="1"/>
  <c r="AM3811" i="6"/>
  <c r="AN3811" i="6"/>
  <c r="AQ3811" i="6" s="1"/>
  <c r="AO3811" i="6"/>
  <c r="AP3811" i="6" s="1"/>
  <c r="AM3812" i="6"/>
  <c r="AN3812" i="6"/>
  <c r="AQ3812" i="6" s="1"/>
  <c r="AO3812" i="6"/>
  <c r="AM3813" i="6"/>
  <c r="AN3813" i="6"/>
  <c r="AQ3813" i="6" s="1"/>
  <c r="AO3813" i="6"/>
  <c r="AP3813" i="6" s="1"/>
  <c r="AM3814" i="6"/>
  <c r="AN3814" i="6"/>
  <c r="AQ3814" i="6" s="1"/>
  <c r="AO3814" i="6"/>
  <c r="AP3814" i="6" s="1"/>
  <c r="AM3815" i="6"/>
  <c r="AN3815" i="6"/>
  <c r="AQ3815" i="6" s="1"/>
  <c r="AO3815" i="6"/>
  <c r="AP3815" i="6" s="1"/>
  <c r="AM3816" i="6"/>
  <c r="AN3816" i="6"/>
  <c r="AQ3816" i="6" s="1"/>
  <c r="AO3816" i="6"/>
  <c r="AP3816" i="6" s="1"/>
  <c r="AM3817" i="6"/>
  <c r="AN3817" i="6"/>
  <c r="AQ3817" i="6" s="1"/>
  <c r="AO3817" i="6"/>
  <c r="AP3817" i="6" s="1"/>
  <c r="AM3818" i="6"/>
  <c r="AN3818" i="6"/>
  <c r="AQ3818" i="6" s="1"/>
  <c r="AO3818" i="6"/>
  <c r="AM3819" i="6"/>
  <c r="AN3819" i="6"/>
  <c r="AQ3819" i="6" s="1"/>
  <c r="AO3819" i="6"/>
  <c r="AP3819" i="6" s="1"/>
  <c r="AM3820" i="6"/>
  <c r="AN3820" i="6"/>
  <c r="AQ3820" i="6" s="1"/>
  <c r="AO3820" i="6"/>
  <c r="AP3820" i="6" s="1"/>
  <c r="AM3821" i="6"/>
  <c r="AN3821" i="6"/>
  <c r="AQ3821" i="6" s="1"/>
  <c r="AO3821" i="6"/>
  <c r="AP3821" i="6" s="1"/>
  <c r="AM3822" i="6"/>
  <c r="AN3822" i="6"/>
  <c r="AQ3822" i="6" s="1"/>
  <c r="AO3822" i="6"/>
  <c r="AP3822" i="6" s="1"/>
  <c r="AM3823" i="6"/>
  <c r="AN3823" i="6"/>
  <c r="AQ3823" i="6" s="1"/>
  <c r="AO3823" i="6"/>
  <c r="AP3823" i="6" s="1"/>
  <c r="AM3824" i="6"/>
  <c r="AN3824" i="6"/>
  <c r="AQ3824" i="6" s="1"/>
  <c r="AO3824" i="6"/>
  <c r="AM3825" i="6"/>
  <c r="AN3825" i="6"/>
  <c r="AQ3825" i="6" s="1"/>
  <c r="AO3825" i="6"/>
  <c r="AP3825" i="6" s="1"/>
  <c r="AM3826" i="6"/>
  <c r="AN3826" i="6"/>
  <c r="AQ3826" i="6" s="1"/>
  <c r="AO3826" i="6"/>
  <c r="AP3826" i="6" s="1"/>
  <c r="AM3827" i="6"/>
  <c r="AN3827" i="6"/>
  <c r="AQ3827" i="6" s="1"/>
  <c r="AO3827" i="6"/>
  <c r="AP3827" i="6" s="1"/>
  <c r="AM3828" i="6"/>
  <c r="AN3828" i="6"/>
  <c r="AQ3828" i="6" s="1"/>
  <c r="AO3828" i="6"/>
  <c r="AP3828" i="6" s="1"/>
  <c r="AM3829" i="6"/>
  <c r="AN3829" i="6"/>
  <c r="AQ3829" i="6" s="1"/>
  <c r="AO3829" i="6"/>
  <c r="AP3829" i="6" s="1"/>
  <c r="AM3830" i="6"/>
  <c r="AN3830" i="6"/>
  <c r="AQ3830" i="6" s="1"/>
  <c r="AO3830" i="6"/>
  <c r="AM3831" i="6"/>
  <c r="AN3831" i="6"/>
  <c r="AQ3831" i="6" s="1"/>
  <c r="AO3831" i="6"/>
  <c r="AP3831" i="6" s="1"/>
  <c r="AM3832" i="6"/>
  <c r="AN3832" i="6"/>
  <c r="AQ3832" i="6" s="1"/>
  <c r="AO3832" i="6"/>
  <c r="AP3832" i="6" s="1"/>
  <c r="AM3833" i="6"/>
  <c r="AN3833" i="6"/>
  <c r="AQ3833" i="6" s="1"/>
  <c r="AO3833" i="6"/>
  <c r="AP3833" i="6" s="1"/>
  <c r="AM3834" i="6"/>
  <c r="AN3834" i="6"/>
  <c r="AQ3834" i="6" s="1"/>
  <c r="AO3834" i="6"/>
  <c r="AP3834" i="6" s="1"/>
  <c r="AM3835" i="6"/>
  <c r="AN3835" i="6"/>
  <c r="AQ3835" i="6" s="1"/>
  <c r="AO3835" i="6"/>
  <c r="AP3835" i="6" s="1"/>
  <c r="AM3836" i="6"/>
  <c r="AN3836" i="6"/>
  <c r="AQ3836" i="6" s="1"/>
  <c r="AO3836" i="6"/>
  <c r="AM3837" i="6"/>
  <c r="AN3837" i="6"/>
  <c r="AQ3837" i="6" s="1"/>
  <c r="AO3837" i="6"/>
  <c r="AP3837" i="6" s="1"/>
  <c r="AM3838" i="6"/>
  <c r="AN3838" i="6"/>
  <c r="AQ3838" i="6" s="1"/>
  <c r="AO3838" i="6"/>
  <c r="AP3838" i="6" s="1"/>
  <c r="AM3839" i="6"/>
  <c r="AN3839" i="6"/>
  <c r="AQ3839" i="6" s="1"/>
  <c r="AO3839" i="6"/>
  <c r="AP3839" i="6" s="1"/>
  <c r="AM3840" i="6"/>
  <c r="AN3840" i="6"/>
  <c r="AQ3840" i="6" s="1"/>
  <c r="AO3840" i="6"/>
  <c r="AP3840" i="6" s="1"/>
  <c r="AM3841" i="6"/>
  <c r="AN3841" i="6"/>
  <c r="AQ3841" i="6" s="1"/>
  <c r="AO3841" i="6"/>
  <c r="AP3841" i="6" s="1"/>
  <c r="AM3842" i="6"/>
  <c r="AN3842" i="6"/>
  <c r="AQ3842" i="6" s="1"/>
  <c r="AO3842" i="6"/>
  <c r="AM3843" i="6"/>
  <c r="AN3843" i="6"/>
  <c r="AQ3843" i="6" s="1"/>
  <c r="AO3843" i="6"/>
  <c r="AP3843" i="6" s="1"/>
  <c r="AM3844" i="6"/>
  <c r="AN3844" i="6"/>
  <c r="AQ3844" i="6" s="1"/>
  <c r="AO3844" i="6"/>
  <c r="AP3844" i="6" s="1"/>
  <c r="AM3845" i="6"/>
  <c r="AN3845" i="6"/>
  <c r="AQ3845" i="6" s="1"/>
  <c r="AO3845" i="6"/>
  <c r="AP3845" i="6" s="1"/>
  <c r="AM3846" i="6"/>
  <c r="AN3846" i="6"/>
  <c r="AQ3846" i="6" s="1"/>
  <c r="AO3846" i="6"/>
  <c r="AP3846" i="6" s="1"/>
  <c r="AM3847" i="6"/>
  <c r="AN3847" i="6"/>
  <c r="AQ3847" i="6" s="1"/>
  <c r="AO3847" i="6"/>
  <c r="AP3847" i="6" s="1"/>
  <c r="AM3848" i="6"/>
  <c r="AN3848" i="6"/>
  <c r="AQ3848" i="6" s="1"/>
  <c r="AO3848" i="6"/>
  <c r="AP3848" i="6" s="1"/>
  <c r="AM3849" i="6"/>
  <c r="AN3849" i="6"/>
  <c r="AQ3849" i="6" s="1"/>
  <c r="AO3849" i="6"/>
  <c r="AP3849" i="6" s="1"/>
  <c r="AM3850" i="6"/>
  <c r="AN3850" i="6"/>
  <c r="AQ3850" i="6" s="1"/>
  <c r="AO3850" i="6"/>
  <c r="AP3850" i="6" s="1"/>
  <c r="AM3851" i="6"/>
  <c r="AN3851" i="6"/>
  <c r="AQ3851" i="6" s="1"/>
  <c r="AO3851" i="6"/>
  <c r="AP3851" i="6" s="1"/>
  <c r="AM3852" i="6"/>
  <c r="AN3852" i="6"/>
  <c r="AQ3852" i="6" s="1"/>
  <c r="AO3852" i="6"/>
  <c r="AP3852" i="6" s="1"/>
  <c r="AM3853" i="6"/>
  <c r="AN3853" i="6"/>
  <c r="AQ3853" i="6" s="1"/>
  <c r="AO3853" i="6"/>
  <c r="AP3853" i="6" s="1"/>
  <c r="AM3854" i="6"/>
  <c r="AN3854" i="6"/>
  <c r="AQ3854" i="6" s="1"/>
  <c r="AO3854" i="6"/>
  <c r="AP3854" i="6" s="1"/>
  <c r="AM3855" i="6"/>
  <c r="AN3855" i="6"/>
  <c r="AQ3855" i="6" s="1"/>
  <c r="AO3855" i="6"/>
  <c r="AP3855" i="6" s="1"/>
  <c r="AM3856" i="6"/>
  <c r="AN3856" i="6"/>
  <c r="AQ3856" i="6" s="1"/>
  <c r="AO3856" i="6"/>
  <c r="AP3856" i="6" s="1"/>
  <c r="AM3857" i="6"/>
  <c r="AN3857" i="6"/>
  <c r="AQ3857" i="6" s="1"/>
  <c r="AO3857" i="6"/>
  <c r="AP3857" i="6" s="1"/>
  <c r="AM3858" i="6"/>
  <c r="AN3858" i="6"/>
  <c r="AQ3858" i="6" s="1"/>
  <c r="AO3858" i="6"/>
  <c r="AP3858" i="6" s="1"/>
  <c r="AM3859" i="6"/>
  <c r="AN3859" i="6"/>
  <c r="AQ3859" i="6" s="1"/>
  <c r="AO3859" i="6"/>
  <c r="AP3859" i="6" s="1"/>
  <c r="AM3860" i="6"/>
  <c r="AN3860" i="6"/>
  <c r="AQ3860" i="6" s="1"/>
  <c r="AO3860" i="6"/>
  <c r="AP3860" i="6" s="1"/>
  <c r="AM3861" i="6"/>
  <c r="AN3861" i="6"/>
  <c r="AQ3861" i="6" s="1"/>
  <c r="AO3861" i="6"/>
  <c r="AP3861" i="6" s="1"/>
  <c r="AM3862" i="6"/>
  <c r="AN3862" i="6"/>
  <c r="AQ3862" i="6" s="1"/>
  <c r="AO3862" i="6"/>
  <c r="AP3862" i="6" s="1"/>
  <c r="AM3863" i="6"/>
  <c r="AN3863" i="6"/>
  <c r="AQ3863" i="6" s="1"/>
  <c r="AO3863" i="6"/>
  <c r="AP3863" i="6" s="1"/>
  <c r="AM3864" i="6"/>
  <c r="AN3864" i="6"/>
  <c r="AQ3864" i="6" s="1"/>
  <c r="AO3864" i="6"/>
  <c r="AP3864" i="6" s="1"/>
  <c r="AM3865" i="6"/>
  <c r="AN3865" i="6"/>
  <c r="AQ3865" i="6" s="1"/>
  <c r="AO3865" i="6"/>
  <c r="AP3865" i="6" s="1"/>
  <c r="AM3866" i="6"/>
  <c r="AN3866" i="6"/>
  <c r="AQ3866" i="6" s="1"/>
  <c r="AO3866" i="6"/>
  <c r="AP3866" i="6" s="1"/>
  <c r="AM3867" i="6"/>
  <c r="AN3867" i="6"/>
  <c r="AQ3867" i="6" s="1"/>
  <c r="AO3867" i="6"/>
  <c r="AP3867" i="6" s="1"/>
  <c r="AM3868" i="6"/>
  <c r="AN3868" i="6"/>
  <c r="AQ3868" i="6" s="1"/>
  <c r="AO3868" i="6"/>
  <c r="AP3868" i="6" s="1"/>
  <c r="AM3869" i="6"/>
  <c r="AN3869" i="6"/>
  <c r="AQ3869" i="6" s="1"/>
  <c r="AO3869" i="6"/>
  <c r="AP3869" i="6" s="1"/>
  <c r="AM3870" i="6"/>
  <c r="AN3870" i="6"/>
  <c r="AQ3870" i="6" s="1"/>
  <c r="AO3870" i="6"/>
  <c r="AP3870" i="6" s="1"/>
  <c r="AM3871" i="6"/>
  <c r="AN3871" i="6"/>
  <c r="AQ3871" i="6" s="1"/>
  <c r="AO3871" i="6"/>
  <c r="AP3871" i="6" s="1"/>
  <c r="AM3872" i="6"/>
  <c r="AN3872" i="6"/>
  <c r="AQ3872" i="6" s="1"/>
  <c r="AO3872" i="6"/>
  <c r="AP3872" i="6" s="1"/>
  <c r="AM3873" i="6"/>
  <c r="AN3873" i="6"/>
  <c r="AQ3873" i="6" s="1"/>
  <c r="AO3873" i="6"/>
  <c r="AP3873" i="6" s="1"/>
  <c r="AM3874" i="6"/>
  <c r="AN3874" i="6"/>
  <c r="AQ3874" i="6" s="1"/>
  <c r="AO3874" i="6"/>
  <c r="AP3874" i="6" s="1"/>
  <c r="AM3875" i="6"/>
  <c r="AN3875" i="6"/>
  <c r="AQ3875" i="6" s="1"/>
  <c r="AO3875" i="6"/>
  <c r="AP3875" i="6" s="1"/>
  <c r="AM3876" i="6"/>
  <c r="AN3876" i="6"/>
  <c r="AQ3876" i="6" s="1"/>
  <c r="AO3876" i="6"/>
  <c r="AP3876" i="6" s="1"/>
  <c r="AM3877" i="6"/>
  <c r="AN3877" i="6"/>
  <c r="AQ3877" i="6" s="1"/>
  <c r="AO3877" i="6"/>
  <c r="AP3877" i="6" s="1"/>
  <c r="AM3878" i="6"/>
  <c r="AN3878" i="6"/>
  <c r="AQ3878" i="6" s="1"/>
  <c r="AO3878" i="6"/>
  <c r="AP3878" i="6" s="1"/>
  <c r="AM3879" i="6"/>
  <c r="AN3879" i="6"/>
  <c r="AQ3879" i="6" s="1"/>
  <c r="AO3879" i="6"/>
  <c r="AP3879" i="6" s="1"/>
  <c r="AM3880" i="6"/>
  <c r="AN3880" i="6"/>
  <c r="AQ3880" i="6" s="1"/>
  <c r="AO3880" i="6"/>
  <c r="AP3880" i="6" s="1"/>
  <c r="AM3881" i="6"/>
  <c r="AN3881" i="6"/>
  <c r="AQ3881" i="6" s="1"/>
  <c r="AO3881" i="6"/>
  <c r="AP3881" i="6" s="1"/>
  <c r="AM3882" i="6"/>
  <c r="AN3882" i="6"/>
  <c r="AQ3882" i="6" s="1"/>
  <c r="AO3882" i="6"/>
  <c r="AM3883" i="6"/>
  <c r="AN3883" i="6"/>
  <c r="AQ3883" i="6" s="1"/>
  <c r="AO3883" i="6"/>
  <c r="AM3884" i="6"/>
  <c r="AN3884" i="6"/>
  <c r="AQ3884" i="6" s="1"/>
  <c r="AO3884" i="6"/>
  <c r="AP3884" i="6" s="1"/>
  <c r="AM3885" i="6"/>
  <c r="AN3885" i="6"/>
  <c r="AQ3885" i="6" s="1"/>
  <c r="AO3885" i="6"/>
  <c r="AP3885" i="6" s="1"/>
  <c r="AM3886" i="6"/>
  <c r="AN3886" i="6"/>
  <c r="AQ3886" i="6" s="1"/>
  <c r="AO3886" i="6"/>
  <c r="AP3886" i="6" s="1"/>
  <c r="AM3887" i="6"/>
  <c r="AN3887" i="6"/>
  <c r="AQ3887" i="6" s="1"/>
  <c r="AO3887" i="6"/>
  <c r="AM3888" i="6"/>
  <c r="AN3888" i="6"/>
  <c r="AQ3888" i="6" s="1"/>
  <c r="AO3888" i="6"/>
  <c r="AP3888" i="6" s="1"/>
  <c r="AM3889" i="6"/>
  <c r="AN3889" i="6"/>
  <c r="AQ3889" i="6" s="1"/>
  <c r="AO3889" i="6"/>
  <c r="AP3889" i="6" s="1"/>
  <c r="AM3890" i="6"/>
  <c r="AN3890" i="6"/>
  <c r="AQ3890" i="6" s="1"/>
  <c r="AO3890" i="6"/>
  <c r="AP3890" i="6" s="1"/>
  <c r="AM3891" i="6"/>
  <c r="AN3891" i="6"/>
  <c r="AQ3891" i="6" s="1"/>
  <c r="AO3891" i="6"/>
  <c r="AP3891" i="6" s="1"/>
  <c r="AM3892" i="6"/>
  <c r="AN3892" i="6"/>
  <c r="AQ3892" i="6" s="1"/>
  <c r="AO3892" i="6"/>
  <c r="AP3892" i="6" s="1"/>
  <c r="AM3893" i="6"/>
  <c r="AN3893" i="6"/>
  <c r="AQ3893" i="6" s="1"/>
  <c r="AO3893" i="6"/>
  <c r="AP3893" i="6" s="1"/>
  <c r="AM3894" i="6"/>
  <c r="AN3894" i="6"/>
  <c r="AQ3894" i="6" s="1"/>
  <c r="AO3894" i="6"/>
  <c r="AM3895" i="6"/>
  <c r="AN3895" i="6"/>
  <c r="AQ3895" i="6" s="1"/>
  <c r="AO3895" i="6"/>
  <c r="AM3896" i="6"/>
  <c r="AN3896" i="6"/>
  <c r="AQ3896" i="6" s="1"/>
  <c r="AO3896" i="6"/>
  <c r="AP3896" i="6" s="1"/>
  <c r="AM3897" i="6"/>
  <c r="AN3897" i="6"/>
  <c r="AQ3897" i="6" s="1"/>
  <c r="AO3897" i="6"/>
  <c r="AP3897" i="6" s="1"/>
  <c r="AM3898" i="6"/>
  <c r="AN3898" i="6"/>
  <c r="AQ3898" i="6" s="1"/>
  <c r="AO3898" i="6"/>
  <c r="AP3898" i="6" s="1"/>
  <c r="AM3899" i="6"/>
  <c r="AN3899" i="6"/>
  <c r="AQ3899" i="6" s="1"/>
  <c r="AO3899" i="6"/>
  <c r="AM3900" i="6"/>
  <c r="AN3900" i="6"/>
  <c r="AQ3900" i="6" s="1"/>
  <c r="AO3900" i="6"/>
  <c r="AP3900" i="6" s="1"/>
  <c r="AM3901" i="6"/>
  <c r="AN3901" i="6"/>
  <c r="AQ3901" i="6" s="1"/>
  <c r="AO3901" i="6"/>
  <c r="AP3901" i="6" s="1"/>
  <c r="AM3902" i="6"/>
  <c r="AN3902" i="6"/>
  <c r="AQ3902" i="6" s="1"/>
  <c r="AO3902" i="6"/>
  <c r="AM3903" i="6"/>
  <c r="AN3903" i="6"/>
  <c r="AQ3903" i="6" s="1"/>
  <c r="AO3903" i="6"/>
  <c r="AM3904" i="6"/>
  <c r="AN3904" i="6"/>
  <c r="AQ3904" i="6" s="1"/>
  <c r="AO3904" i="6"/>
  <c r="AP3904" i="6" s="1"/>
  <c r="AM3905" i="6"/>
  <c r="AN3905" i="6"/>
  <c r="AQ3905" i="6" s="1"/>
  <c r="AO3905" i="6"/>
  <c r="AP3905" i="6" s="1"/>
  <c r="AM3906" i="6"/>
  <c r="AN3906" i="6"/>
  <c r="AQ3906" i="6" s="1"/>
  <c r="AO3906" i="6"/>
  <c r="AM3907" i="6"/>
  <c r="AN3907" i="6"/>
  <c r="AQ3907" i="6" s="1"/>
  <c r="AO3907" i="6"/>
  <c r="AP3907" i="6" s="1"/>
  <c r="AM3908" i="6"/>
  <c r="AN3908" i="6"/>
  <c r="AQ3908" i="6" s="1"/>
  <c r="AO3908" i="6"/>
  <c r="AP3908" i="6" s="1"/>
  <c r="AM3909" i="6"/>
  <c r="AN3909" i="6"/>
  <c r="AQ3909" i="6" s="1"/>
  <c r="AO3909" i="6"/>
  <c r="AM3910" i="6"/>
  <c r="AN3910" i="6"/>
  <c r="AQ3910" i="6" s="1"/>
  <c r="AO3910" i="6"/>
  <c r="AP3910" i="6" s="1"/>
  <c r="AM3911" i="6"/>
  <c r="AN3911" i="6"/>
  <c r="AQ3911" i="6" s="1"/>
  <c r="AO3911" i="6"/>
  <c r="AP3911" i="6" s="1"/>
  <c r="AM3912" i="6"/>
  <c r="AN3912" i="6"/>
  <c r="AQ3912" i="6" s="1"/>
  <c r="AO3912" i="6"/>
  <c r="AP3912" i="6" s="1"/>
  <c r="AM3913" i="6"/>
  <c r="AN3913" i="6"/>
  <c r="AQ3913" i="6" s="1"/>
  <c r="AO3913" i="6"/>
  <c r="AP3913" i="6" s="1"/>
  <c r="AM3914" i="6"/>
  <c r="AN3914" i="6"/>
  <c r="AQ3914" i="6" s="1"/>
  <c r="AO3914" i="6"/>
  <c r="AP3914" i="6" s="1"/>
  <c r="AM3915" i="6"/>
  <c r="AN3915" i="6"/>
  <c r="AQ3915" i="6" s="1"/>
  <c r="AO3915" i="6"/>
  <c r="AM3916" i="6"/>
  <c r="AN3916" i="6"/>
  <c r="AQ3916" i="6" s="1"/>
  <c r="AO3916" i="6"/>
  <c r="AP3916" i="6" s="1"/>
  <c r="AM3917" i="6"/>
  <c r="AN3917" i="6"/>
  <c r="AQ3917" i="6" s="1"/>
  <c r="AO3917" i="6"/>
  <c r="AP3917" i="6" s="1"/>
  <c r="AM3918" i="6"/>
  <c r="AN3918" i="6"/>
  <c r="AQ3918" i="6" s="1"/>
  <c r="AO3918" i="6"/>
  <c r="AP3918" i="6" s="1"/>
  <c r="AM3919" i="6"/>
  <c r="AN3919" i="6"/>
  <c r="AQ3919" i="6" s="1"/>
  <c r="AO3919" i="6"/>
  <c r="AM3920" i="6"/>
  <c r="AN3920" i="6"/>
  <c r="AQ3920" i="6" s="1"/>
  <c r="AO3920" i="6"/>
  <c r="AP3920" i="6" s="1"/>
  <c r="AM3921" i="6"/>
  <c r="AN3921" i="6"/>
  <c r="AQ3921" i="6" s="1"/>
  <c r="AO3921" i="6"/>
  <c r="AP3921" i="6" s="1"/>
  <c r="AM3922" i="6"/>
  <c r="AN3922" i="6"/>
  <c r="AQ3922" i="6" s="1"/>
  <c r="AO3922" i="6"/>
  <c r="AP3922" i="6" s="1"/>
  <c r="AM3923" i="6"/>
  <c r="AN3923" i="6"/>
  <c r="AQ3923" i="6" s="1"/>
  <c r="AO3923" i="6"/>
  <c r="AM3924" i="6"/>
  <c r="AN3924" i="6"/>
  <c r="AQ3924" i="6" s="1"/>
  <c r="AO3924" i="6"/>
  <c r="AP3924" i="6" s="1"/>
  <c r="AM3925" i="6"/>
  <c r="AN3925" i="6"/>
  <c r="AQ3925" i="6" s="1"/>
  <c r="AO3925" i="6"/>
  <c r="AM3926" i="6"/>
  <c r="AN3926" i="6"/>
  <c r="AQ3926" i="6" s="1"/>
  <c r="AO3926" i="6"/>
  <c r="AP3926" i="6" s="1"/>
  <c r="AM3927" i="6"/>
  <c r="AN3927" i="6"/>
  <c r="AQ3927" i="6" s="1"/>
  <c r="AO3927" i="6"/>
  <c r="AM3928" i="6"/>
  <c r="AN3928" i="6"/>
  <c r="AQ3928" i="6" s="1"/>
  <c r="AO3928" i="6"/>
  <c r="AP3928" i="6" s="1"/>
  <c r="AM3929" i="6"/>
  <c r="AN3929" i="6"/>
  <c r="AQ3929" i="6" s="1"/>
  <c r="AO3929" i="6"/>
  <c r="AM3930" i="6"/>
  <c r="AN3930" i="6"/>
  <c r="AQ3930" i="6" s="1"/>
  <c r="AO3930" i="6"/>
  <c r="AP3930" i="6" s="1"/>
  <c r="AM3931" i="6"/>
  <c r="AN3931" i="6"/>
  <c r="AQ3931" i="6" s="1"/>
  <c r="AO3931" i="6"/>
  <c r="AP3931" i="6" s="1"/>
  <c r="AM3932" i="6"/>
  <c r="AN3932" i="6"/>
  <c r="AQ3932" i="6" s="1"/>
  <c r="AO3932" i="6"/>
  <c r="AP3932" i="6" s="1"/>
  <c r="AM3933" i="6"/>
  <c r="AN3933" i="6"/>
  <c r="AQ3933" i="6" s="1"/>
  <c r="AO3933" i="6"/>
  <c r="AP3933" i="6" s="1"/>
  <c r="AM3934" i="6"/>
  <c r="AN3934" i="6"/>
  <c r="AQ3934" i="6" s="1"/>
  <c r="AO3934" i="6"/>
  <c r="AP3934" i="6" s="1"/>
  <c r="AM3935" i="6"/>
  <c r="AN3935" i="6"/>
  <c r="AQ3935" i="6" s="1"/>
  <c r="AO3935" i="6"/>
  <c r="AP3935" i="6" s="1"/>
  <c r="AM3936" i="6"/>
  <c r="AN3936" i="6"/>
  <c r="AQ3936" i="6" s="1"/>
  <c r="AO3936" i="6"/>
  <c r="AP3936" i="6" s="1"/>
  <c r="AM3937" i="6"/>
  <c r="AN3937" i="6"/>
  <c r="AQ3937" i="6" s="1"/>
  <c r="AO3937" i="6"/>
  <c r="AP3937" i="6" s="1"/>
  <c r="AM3938" i="6"/>
  <c r="AN3938" i="6"/>
  <c r="AQ3938" i="6" s="1"/>
  <c r="AO3938" i="6"/>
  <c r="AP3938" i="6" s="1"/>
  <c r="AM3939" i="6"/>
  <c r="AN3939" i="6"/>
  <c r="AQ3939" i="6" s="1"/>
  <c r="AO3939" i="6"/>
  <c r="AP3939" i="6" s="1"/>
  <c r="AR3939" i="6" s="1"/>
  <c r="AM3940" i="6"/>
  <c r="AN3940" i="6"/>
  <c r="AQ3940" i="6" s="1"/>
  <c r="AO3940" i="6"/>
  <c r="AP3940" i="6" s="1"/>
  <c r="AM3941" i="6"/>
  <c r="AN3941" i="6"/>
  <c r="AQ3941" i="6" s="1"/>
  <c r="AO3941" i="6"/>
  <c r="AM3942" i="6"/>
  <c r="AN3942" i="6"/>
  <c r="AQ3942" i="6" s="1"/>
  <c r="AO3942" i="6"/>
  <c r="AP3942" i="6" s="1"/>
  <c r="AM3943" i="6"/>
  <c r="AN3943" i="6"/>
  <c r="AQ3943" i="6" s="1"/>
  <c r="AO3943" i="6"/>
  <c r="AM3944" i="6"/>
  <c r="AN3944" i="6"/>
  <c r="AQ3944" i="6" s="1"/>
  <c r="AO3944" i="6"/>
  <c r="AP3944" i="6" s="1"/>
  <c r="AM3945" i="6"/>
  <c r="AN3945" i="6"/>
  <c r="AQ3945" i="6" s="1"/>
  <c r="AO3945" i="6"/>
  <c r="AP3945" i="6" s="1"/>
  <c r="AM3946" i="6"/>
  <c r="AN3946" i="6"/>
  <c r="AQ3946" i="6" s="1"/>
  <c r="AO3946" i="6"/>
  <c r="AP3946" i="6" s="1"/>
  <c r="AM3947" i="6"/>
  <c r="AN3947" i="6"/>
  <c r="AQ3947" i="6" s="1"/>
  <c r="AO3947" i="6"/>
  <c r="AP3947" i="6" s="1"/>
  <c r="AM3948" i="6"/>
  <c r="AN3948" i="6"/>
  <c r="AQ3948" i="6" s="1"/>
  <c r="AO3948" i="6"/>
  <c r="AP3948" i="6" s="1"/>
  <c r="AM3949" i="6"/>
  <c r="AN3949" i="6"/>
  <c r="AQ3949" i="6" s="1"/>
  <c r="AO3949" i="6"/>
  <c r="AP3949" i="6" s="1"/>
  <c r="AM3950" i="6"/>
  <c r="AN3950" i="6"/>
  <c r="AQ3950" i="6" s="1"/>
  <c r="AO3950" i="6"/>
  <c r="AP3950" i="6" s="1"/>
  <c r="AM3951" i="6"/>
  <c r="AN3951" i="6"/>
  <c r="AQ3951" i="6" s="1"/>
  <c r="AO3951" i="6"/>
  <c r="AP3951" i="6" s="1"/>
  <c r="AM3952" i="6"/>
  <c r="AN3952" i="6"/>
  <c r="AQ3952" i="6" s="1"/>
  <c r="AO3952" i="6"/>
  <c r="AP3952" i="6" s="1"/>
  <c r="AM3953" i="6"/>
  <c r="AN3953" i="6"/>
  <c r="AQ3953" i="6" s="1"/>
  <c r="AO3953" i="6"/>
  <c r="AP3953" i="6" s="1"/>
  <c r="AM3954" i="6"/>
  <c r="AN3954" i="6"/>
  <c r="AQ3954" i="6" s="1"/>
  <c r="AO3954" i="6"/>
  <c r="AP3954" i="6" s="1"/>
  <c r="AM3955" i="6"/>
  <c r="AN3955" i="6"/>
  <c r="AQ3955" i="6" s="1"/>
  <c r="AO3955" i="6"/>
  <c r="AP3955" i="6" s="1"/>
  <c r="AM3956" i="6"/>
  <c r="AN3956" i="6"/>
  <c r="AQ3956" i="6" s="1"/>
  <c r="AO3956" i="6"/>
  <c r="AP3956" i="6" s="1"/>
  <c r="AM3957" i="6"/>
  <c r="AN3957" i="6"/>
  <c r="AQ3957" i="6" s="1"/>
  <c r="AO3957" i="6"/>
  <c r="AP3957" i="6" s="1"/>
  <c r="AM3958" i="6"/>
  <c r="AN3958" i="6"/>
  <c r="AQ3958" i="6" s="1"/>
  <c r="AO3958" i="6"/>
  <c r="AP3958" i="6" s="1"/>
  <c r="AM3959" i="6"/>
  <c r="AN3959" i="6"/>
  <c r="AQ3959" i="6" s="1"/>
  <c r="AO3959" i="6"/>
  <c r="AP3959" i="6" s="1"/>
  <c r="AM3960" i="6"/>
  <c r="AN3960" i="6"/>
  <c r="AQ3960" i="6" s="1"/>
  <c r="AO3960" i="6"/>
  <c r="AP3960" i="6" s="1"/>
  <c r="AM3961" i="6"/>
  <c r="AN3961" i="6"/>
  <c r="AQ3961" i="6" s="1"/>
  <c r="AO3961" i="6"/>
  <c r="AP3961" i="6" s="1"/>
  <c r="AM3962" i="6"/>
  <c r="AN3962" i="6"/>
  <c r="AQ3962" i="6" s="1"/>
  <c r="AO3962" i="6"/>
  <c r="AP3962" i="6" s="1"/>
  <c r="AM3963" i="6"/>
  <c r="AN3963" i="6"/>
  <c r="AQ3963" i="6" s="1"/>
  <c r="AO3963" i="6"/>
  <c r="AM3964" i="6"/>
  <c r="AN3964" i="6"/>
  <c r="AQ3964" i="6" s="1"/>
  <c r="AO3964" i="6"/>
  <c r="AP3964" i="6" s="1"/>
  <c r="AM3965" i="6"/>
  <c r="AN3965" i="6"/>
  <c r="AQ3965" i="6" s="1"/>
  <c r="AO3965" i="6"/>
  <c r="AP3965" i="6" s="1"/>
  <c r="AM3966" i="6"/>
  <c r="AN3966" i="6"/>
  <c r="AQ3966" i="6" s="1"/>
  <c r="AO3966" i="6"/>
  <c r="AP3966" i="6" s="1"/>
  <c r="AM3967" i="6"/>
  <c r="AN3967" i="6"/>
  <c r="AQ3967" i="6" s="1"/>
  <c r="AO3967" i="6"/>
  <c r="AP3967" i="6" s="1"/>
  <c r="AM3968" i="6"/>
  <c r="AN3968" i="6"/>
  <c r="AQ3968" i="6" s="1"/>
  <c r="AO3968" i="6"/>
  <c r="AP3968" i="6" s="1"/>
  <c r="AM3969" i="6"/>
  <c r="AN3969" i="6"/>
  <c r="AQ3969" i="6" s="1"/>
  <c r="AO3969" i="6"/>
  <c r="AP3969" i="6" s="1"/>
  <c r="AM3970" i="6"/>
  <c r="AN3970" i="6"/>
  <c r="AQ3970" i="6" s="1"/>
  <c r="AO3970" i="6"/>
  <c r="AP3970" i="6" s="1"/>
  <c r="AM3971" i="6"/>
  <c r="AN3971" i="6"/>
  <c r="AQ3971" i="6" s="1"/>
  <c r="AO3971" i="6"/>
  <c r="AM3972" i="6"/>
  <c r="AN3972" i="6"/>
  <c r="AQ3972" i="6" s="1"/>
  <c r="AO3972" i="6"/>
  <c r="AP3972" i="6" s="1"/>
  <c r="AM3973" i="6"/>
  <c r="AN3973" i="6"/>
  <c r="AQ3973" i="6" s="1"/>
  <c r="AO3973" i="6"/>
  <c r="AP3973" i="6" s="1"/>
  <c r="AM3974" i="6"/>
  <c r="AN3974" i="6"/>
  <c r="AQ3974" i="6" s="1"/>
  <c r="AO3974" i="6"/>
  <c r="AP3974" i="6" s="1"/>
  <c r="AM3975" i="6"/>
  <c r="AN3975" i="6"/>
  <c r="AQ3975" i="6" s="1"/>
  <c r="AO3975" i="6"/>
  <c r="AP3975" i="6" s="1"/>
  <c r="AM3976" i="6"/>
  <c r="AN3976" i="6"/>
  <c r="AQ3976" i="6" s="1"/>
  <c r="AO3976" i="6"/>
  <c r="AP3976" i="6" s="1"/>
  <c r="AM3977" i="6"/>
  <c r="AN3977" i="6"/>
  <c r="AQ3977" i="6" s="1"/>
  <c r="AO3977" i="6"/>
  <c r="AP3977" i="6" s="1"/>
  <c r="AM3978" i="6"/>
  <c r="AN3978" i="6"/>
  <c r="AQ3978" i="6" s="1"/>
  <c r="AO3978" i="6"/>
  <c r="AP3978" i="6" s="1"/>
  <c r="AM3979" i="6"/>
  <c r="AN3979" i="6"/>
  <c r="AQ3979" i="6" s="1"/>
  <c r="AO3979" i="6"/>
  <c r="AM3980" i="6"/>
  <c r="AN3980" i="6"/>
  <c r="AQ3980" i="6" s="1"/>
  <c r="AO3980" i="6"/>
  <c r="AP3980" i="6" s="1"/>
  <c r="AM3981" i="6"/>
  <c r="AN3981" i="6"/>
  <c r="AQ3981" i="6" s="1"/>
  <c r="AO3981" i="6"/>
  <c r="AP3981" i="6" s="1"/>
  <c r="AM3982" i="6"/>
  <c r="AN3982" i="6"/>
  <c r="AQ3982" i="6" s="1"/>
  <c r="AO3982" i="6"/>
  <c r="AP3982" i="6" s="1"/>
  <c r="AM3983" i="6"/>
  <c r="AN3983" i="6"/>
  <c r="AQ3983" i="6" s="1"/>
  <c r="AO3983" i="6"/>
  <c r="AP3983" i="6" s="1"/>
  <c r="AM3984" i="6"/>
  <c r="AN3984" i="6"/>
  <c r="AQ3984" i="6" s="1"/>
  <c r="AO3984" i="6"/>
  <c r="AP3984" i="6" s="1"/>
  <c r="AM3985" i="6"/>
  <c r="AN3985" i="6"/>
  <c r="AQ3985" i="6" s="1"/>
  <c r="AO3985" i="6"/>
  <c r="AP3985" i="6" s="1"/>
  <c r="AM3986" i="6"/>
  <c r="AN3986" i="6"/>
  <c r="AQ3986" i="6" s="1"/>
  <c r="AO3986" i="6"/>
  <c r="AP3986" i="6" s="1"/>
  <c r="AM3987" i="6"/>
  <c r="AN3987" i="6"/>
  <c r="AQ3987" i="6" s="1"/>
  <c r="AO3987" i="6"/>
  <c r="AM3988" i="6"/>
  <c r="AN3988" i="6"/>
  <c r="AQ3988" i="6" s="1"/>
  <c r="AO3988" i="6"/>
  <c r="AP3988" i="6" s="1"/>
  <c r="AM3989" i="6"/>
  <c r="AN3989" i="6"/>
  <c r="AQ3989" i="6" s="1"/>
  <c r="AO3989" i="6"/>
  <c r="AP3989" i="6" s="1"/>
  <c r="AM3990" i="6"/>
  <c r="AN3990" i="6"/>
  <c r="AQ3990" i="6" s="1"/>
  <c r="AO3990" i="6"/>
  <c r="AP3990" i="6" s="1"/>
  <c r="AM3991" i="6"/>
  <c r="AN3991" i="6"/>
  <c r="AQ3991" i="6" s="1"/>
  <c r="AO3991" i="6"/>
  <c r="AM3992" i="6"/>
  <c r="AN3992" i="6"/>
  <c r="AQ3992" i="6" s="1"/>
  <c r="AO3992" i="6"/>
  <c r="AP3992" i="6" s="1"/>
  <c r="AM3993" i="6"/>
  <c r="AN3993" i="6"/>
  <c r="AQ3993" i="6" s="1"/>
  <c r="AO3993" i="6"/>
  <c r="AP3993" i="6" s="1"/>
  <c r="AM3994" i="6"/>
  <c r="AN3994" i="6"/>
  <c r="AQ3994" i="6" s="1"/>
  <c r="AO3994" i="6"/>
  <c r="AP3994" i="6" s="1"/>
  <c r="AM3995" i="6"/>
  <c r="AN3995" i="6"/>
  <c r="AQ3995" i="6" s="1"/>
  <c r="AO3995" i="6"/>
  <c r="AM3996" i="6"/>
  <c r="AN3996" i="6"/>
  <c r="AQ3996" i="6" s="1"/>
  <c r="AO3996" i="6"/>
  <c r="AP3996" i="6" s="1"/>
  <c r="AM3997" i="6"/>
  <c r="AN3997" i="6"/>
  <c r="AQ3997" i="6" s="1"/>
  <c r="AO3997" i="6"/>
  <c r="AP3997" i="6" s="1"/>
  <c r="AM3998" i="6"/>
  <c r="AN3998" i="6"/>
  <c r="AQ3998" i="6" s="1"/>
  <c r="AO3998" i="6"/>
  <c r="AP3998" i="6" s="1"/>
  <c r="AM3999" i="6"/>
  <c r="AN3999" i="6"/>
  <c r="AQ3999" i="6" s="1"/>
  <c r="AO3999" i="6"/>
  <c r="AM4000" i="6"/>
  <c r="AN4000" i="6"/>
  <c r="AQ4000" i="6" s="1"/>
  <c r="AO4000" i="6"/>
  <c r="AP4000" i="6" s="1"/>
  <c r="AM4001" i="6"/>
  <c r="AN4001" i="6"/>
  <c r="AQ4001" i="6" s="1"/>
  <c r="AO4001" i="6"/>
  <c r="AP4001" i="6" s="1"/>
  <c r="AM4002" i="6"/>
  <c r="AN4002" i="6"/>
  <c r="AQ4002" i="6" s="1"/>
  <c r="AO4002" i="6"/>
  <c r="AP4002" i="6" s="1"/>
  <c r="AM4003" i="6"/>
  <c r="AN4003" i="6"/>
  <c r="AQ4003" i="6" s="1"/>
  <c r="AO4003" i="6"/>
  <c r="AM4004" i="6"/>
  <c r="AN4004" i="6"/>
  <c r="AQ4004" i="6" s="1"/>
  <c r="AO4004" i="6"/>
  <c r="AP4004" i="6" s="1"/>
  <c r="AM4005" i="6"/>
  <c r="AN4005" i="6"/>
  <c r="AQ4005" i="6" s="1"/>
  <c r="AO4005" i="6"/>
  <c r="AP4005" i="6" s="1"/>
  <c r="AM4006" i="6"/>
  <c r="AN4006" i="6"/>
  <c r="AQ4006" i="6" s="1"/>
  <c r="AO4006" i="6"/>
  <c r="AP4006" i="6" s="1"/>
  <c r="AM4007" i="6"/>
  <c r="AN4007" i="6"/>
  <c r="AQ4007" i="6" s="1"/>
  <c r="AO4007" i="6"/>
  <c r="AM4008" i="6"/>
  <c r="AN4008" i="6"/>
  <c r="AQ4008" i="6" s="1"/>
  <c r="AO4008" i="6"/>
  <c r="AP4008" i="6" s="1"/>
  <c r="AM4009" i="6"/>
  <c r="AN4009" i="6"/>
  <c r="AQ4009" i="6" s="1"/>
  <c r="AO4009" i="6"/>
  <c r="AP4009" i="6" s="1"/>
  <c r="AM4010" i="6"/>
  <c r="AN4010" i="6"/>
  <c r="AQ4010" i="6" s="1"/>
  <c r="AO4010" i="6"/>
  <c r="AP4010" i="6" s="1"/>
  <c r="AM4011" i="6"/>
  <c r="AN4011" i="6"/>
  <c r="AQ4011" i="6" s="1"/>
  <c r="AO4011" i="6"/>
  <c r="AM4012" i="6"/>
  <c r="AN4012" i="6"/>
  <c r="AQ4012" i="6" s="1"/>
  <c r="AO4012" i="6"/>
  <c r="AP4012" i="6" s="1"/>
  <c r="AM4013" i="6"/>
  <c r="AN4013" i="6"/>
  <c r="AQ4013" i="6" s="1"/>
  <c r="AO4013" i="6"/>
  <c r="AP4013" i="6" s="1"/>
  <c r="AM4014" i="6"/>
  <c r="AN4014" i="6"/>
  <c r="AQ4014" i="6" s="1"/>
  <c r="AO4014" i="6"/>
  <c r="AP4014" i="6" s="1"/>
  <c r="AM4015" i="6"/>
  <c r="AN4015" i="6"/>
  <c r="AQ4015" i="6" s="1"/>
  <c r="AO4015" i="6"/>
  <c r="AM4016" i="6"/>
  <c r="AN4016" i="6"/>
  <c r="AQ4016" i="6" s="1"/>
  <c r="AO4016" i="6"/>
  <c r="AP4016" i="6" s="1"/>
  <c r="AM4017" i="6"/>
  <c r="AN4017" i="6"/>
  <c r="AQ4017" i="6" s="1"/>
  <c r="AO4017" i="6"/>
  <c r="AP4017" i="6" s="1"/>
  <c r="AM4018" i="6"/>
  <c r="AN4018" i="6"/>
  <c r="AQ4018" i="6" s="1"/>
  <c r="AO4018" i="6"/>
  <c r="AP4018" i="6" s="1"/>
  <c r="AM4019" i="6"/>
  <c r="AN4019" i="6"/>
  <c r="AQ4019" i="6" s="1"/>
  <c r="AO4019" i="6"/>
  <c r="AM4020" i="6"/>
  <c r="AN4020" i="6"/>
  <c r="AQ4020" i="6" s="1"/>
  <c r="AO4020" i="6"/>
  <c r="AP4020" i="6" s="1"/>
  <c r="AM4021" i="6"/>
  <c r="AN4021" i="6"/>
  <c r="AQ4021" i="6" s="1"/>
  <c r="AO4021" i="6"/>
  <c r="AP4021" i="6" s="1"/>
  <c r="AM4022" i="6"/>
  <c r="AN4022" i="6"/>
  <c r="AQ4022" i="6" s="1"/>
  <c r="AO4022" i="6"/>
  <c r="AP4022" i="6" s="1"/>
  <c r="AM4023" i="6"/>
  <c r="AN4023" i="6"/>
  <c r="AQ4023" i="6" s="1"/>
  <c r="AO4023" i="6"/>
  <c r="AM4024" i="6"/>
  <c r="AN4024" i="6"/>
  <c r="AQ4024" i="6" s="1"/>
  <c r="AO4024" i="6"/>
  <c r="AP4024" i="6" s="1"/>
  <c r="AM4025" i="6"/>
  <c r="AN4025" i="6"/>
  <c r="AQ4025" i="6" s="1"/>
  <c r="AO4025" i="6"/>
  <c r="AP4025" i="6" s="1"/>
  <c r="AM4026" i="6"/>
  <c r="AN4026" i="6"/>
  <c r="AQ4026" i="6" s="1"/>
  <c r="AO4026" i="6"/>
  <c r="AP4026" i="6" s="1"/>
  <c r="AM4027" i="6"/>
  <c r="AN4027" i="6"/>
  <c r="AQ4027" i="6" s="1"/>
  <c r="AO4027" i="6"/>
  <c r="AM4028" i="6"/>
  <c r="AN4028" i="6"/>
  <c r="AQ4028" i="6" s="1"/>
  <c r="AO4028" i="6"/>
  <c r="AP4028" i="6" s="1"/>
  <c r="AM4029" i="6"/>
  <c r="AN4029" i="6"/>
  <c r="AQ4029" i="6" s="1"/>
  <c r="AO4029" i="6"/>
  <c r="AP4029" i="6" s="1"/>
  <c r="AM4030" i="6"/>
  <c r="AN4030" i="6"/>
  <c r="AQ4030" i="6" s="1"/>
  <c r="AO4030" i="6"/>
  <c r="AP4030" i="6" s="1"/>
  <c r="AM4031" i="6"/>
  <c r="AN4031" i="6"/>
  <c r="AQ4031" i="6" s="1"/>
  <c r="AO4031" i="6"/>
  <c r="AM4032" i="6"/>
  <c r="AN4032" i="6"/>
  <c r="AQ4032" i="6" s="1"/>
  <c r="AO4032" i="6"/>
  <c r="AP4032" i="6" s="1"/>
  <c r="AM4033" i="6"/>
  <c r="AN4033" i="6"/>
  <c r="AQ4033" i="6" s="1"/>
  <c r="AO4033" i="6"/>
  <c r="AP4033" i="6" s="1"/>
  <c r="AM4034" i="6"/>
  <c r="AN4034" i="6"/>
  <c r="AQ4034" i="6" s="1"/>
  <c r="AO4034" i="6"/>
  <c r="AP4034" i="6" s="1"/>
  <c r="AM4035" i="6"/>
  <c r="AN4035" i="6"/>
  <c r="AQ4035" i="6" s="1"/>
  <c r="AO4035" i="6"/>
  <c r="AM4036" i="6"/>
  <c r="AN4036" i="6"/>
  <c r="AQ4036" i="6" s="1"/>
  <c r="AO4036" i="6"/>
  <c r="AP4036" i="6" s="1"/>
  <c r="AM4037" i="6"/>
  <c r="AN4037" i="6"/>
  <c r="AQ4037" i="6" s="1"/>
  <c r="AO4037" i="6"/>
  <c r="AP4037" i="6" s="1"/>
  <c r="AM4038" i="6"/>
  <c r="AN4038" i="6"/>
  <c r="AQ4038" i="6" s="1"/>
  <c r="AO4038" i="6"/>
  <c r="AP4038" i="6" s="1"/>
  <c r="AM4039" i="6"/>
  <c r="AN4039" i="6"/>
  <c r="AQ4039" i="6" s="1"/>
  <c r="AO4039" i="6"/>
  <c r="AM4040" i="6"/>
  <c r="AN4040" i="6"/>
  <c r="AQ4040" i="6" s="1"/>
  <c r="AO4040" i="6"/>
  <c r="AP4040" i="6" s="1"/>
  <c r="AM4041" i="6"/>
  <c r="AN4041" i="6"/>
  <c r="AQ4041" i="6" s="1"/>
  <c r="AO4041" i="6"/>
  <c r="AP4041" i="6" s="1"/>
  <c r="AM4042" i="6"/>
  <c r="AN4042" i="6"/>
  <c r="AQ4042" i="6" s="1"/>
  <c r="AO4042" i="6"/>
  <c r="AP4042" i="6" s="1"/>
  <c r="AM4043" i="6"/>
  <c r="AN4043" i="6"/>
  <c r="AQ4043" i="6" s="1"/>
  <c r="AO4043" i="6"/>
  <c r="AM4044" i="6"/>
  <c r="AN4044" i="6"/>
  <c r="AQ4044" i="6" s="1"/>
  <c r="AO4044" i="6"/>
  <c r="AP4044" i="6" s="1"/>
  <c r="AM4045" i="6"/>
  <c r="AN4045" i="6"/>
  <c r="AQ4045" i="6" s="1"/>
  <c r="AO4045" i="6"/>
  <c r="AP4045" i="6" s="1"/>
  <c r="AM4046" i="6"/>
  <c r="AN4046" i="6"/>
  <c r="AQ4046" i="6" s="1"/>
  <c r="AO4046" i="6"/>
  <c r="AP4046" i="6" s="1"/>
  <c r="AM4047" i="6"/>
  <c r="AN4047" i="6"/>
  <c r="AQ4047" i="6" s="1"/>
  <c r="AO4047" i="6"/>
  <c r="AM4048" i="6"/>
  <c r="AN4048" i="6"/>
  <c r="AQ4048" i="6" s="1"/>
  <c r="AO4048" i="6"/>
  <c r="AP4048" i="6" s="1"/>
  <c r="AR4048" i="6" s="1"/>
  <c r="AM4049" i="6"/>
  <c r="AN4049" i="6"/>
  <c r="AQ4049" i="6" s="1"/>
  <c r="AO4049" i="6"/>
  <c r="AP4049" i="6" s="1"/>
  <c r="AM4050" i="6"/>
  <c r="AN4050" i="6"/>
  <c r="AQ4050" i="6" s="1"/>
  <c r="AO4050" i="6"/>
  <c r="AP4050" i="6" s="1"/>
  <c r="AM4051" i="6"/>
  <c r="AN4051" i="6"/>
  <c r="AQ4051" i="6" s="1"/>
  <c r="AO4051" i="6"/>
  <c r="AM4052" i="6"/>
  <c r="AN4052" i="6"/>
  <c r="AQ4052" i="6" s="1"/>
  <c r="AO4052" i="6"/>
  <c r="AP4052" i="6" s="1"/>
  <c r="AM4053" i="6"/>
  <c r="AN4053" i="6"/>
  <c r="AQ4053" i="6" s="1"/>
  <c r="AO4053" i="6"/>
  <c r="AP4053" i="6" s="1"/>
  <c r="AM4054" i="6"/>
  <c r="AN4054" i="6"/>
  <c r="AQ4054" i="6" s="1"/>
  <c r="AO4054" i="6"/>
  <c r="AP4054" i="6" s="1"/>
  <c r="AM4055" i="6"/>
  <c r="AN4055" i="6"/>
  <c r="AQ4055" i="6" s="1"/>
  <c r="AO4055" i="6"/>
  <c r="AM4056" i="6"/>
  <c r="AN4056" i="6"/>
  <c r="AQ4056" i="6" s="1"/>
  <c r="AO4056" i="6"/>
  <c r="AP4056" i="6" s="1"/>
  <c r="AM4057" i="6"/>
  <c r="AN4057" i="6"/>
  <c r="AQ4057" i="6" s="1"/>
  <c r="AO4057" i="6"/>
  <c r="AP4057" i="6" s="1"/>
  <c r="AM4058" i="6"/>
  <c r="AN4058" i="6"/>
  <c r="AQ4058" i="6" s="1"/>
  <c r="AO4058" i="6"/>
  <c r="AP4058" i="6" s="1"/>
  <c r="AM4059" i="6"/>
  <c r="AN4059" i="6"/>
  <c r="AQ4059" i="6" s="1"/>
  <c r="AO4059" i="6"/>
  <c r="AM4060" i="6"/>
  <c r="AN4060" i="6"/>
  <c r="AQ4060" i="6" s="1"/>
  <c r="AO4060" i="6"/>
  <c r="AP4060" i="6" s="1"/>
  <c r="AM4061" i="6"/>
  <c r="AN4061" i="6"/>
  <c r="AQ4061" i="6" s="1"/>
  <c r="AO4061" i="6"/>
  <c r="AP4061" i="6" s="1"/>
  <c r="AM4062" i="6"/>
  <c r="AN4062" i="6"/>
  <c r="AQ4062" i="6" s="1"/>
  <c r="AO4062" i="6"/>
  <c r="AP4062" i="6" s="1"/>
  <c r="AM4063" i="6"/>
  <c r="AN4063" i="6"/>
  <c r="AQ4063" i="6" s="1"/>
  <c r="AO4063" i="6"/>
  <c r="AM4064" i="6"/>
  <c r="AN4064" i="6"/>
  <c r="AQ4064" i="6" s="1"/>
  <c r="AO4064" i="6"/>
  <c r="AP4064" i="6" s="1"/>
  <c r="AM4065" i="6"/>
  <c r="AN4065" i="6"/>
  <c r="AQ4065" i="6" s="1"/>
  <c r="AO4065" i="6"/>
  <c r="AP4065" i="6" s="1"/>
  <c r="AM4066" i="6"/>
  <c r="AN4066" i="6"/>
  <c r="AQ4066" i="6" s="1"/>
  <c r="AO4066" i="6"/>
  <c r="AP4066" i="6" s="1"/>
  <c r="AM4067" i="6"/>
  <c r="AN4067" i="6"/>
  <c r="AQ4067" i="6" s="1"/>
  <c r="AO4067" i="6"/>
  <c r="AM4068" i="6"/>
  <c r="AN4068" i="6"/>
  <c r="AQ4068" i="6" s="1"/>
  <c r="AO4068" i="6"/>
  <c r="AP4068" i="6" s="1"/>
  <c r="AM4069" i="6"/>
  <c r="AN4069" i="6"/>
  <c r="AQ4069" i="6" s="1"/>
  <c r="AO4069" i="6"/>
  <c r="AP4069" i="6" s="1"/>
  <c r="AM4070" i="6"/>
  <c r="AN4070" i="6"/>
  <c r="AQ4070" i="6" s="1"/>
  <c r="AO4070" i="6"/>
  <c r="AP4070" i="6" s="1"/>
  <c r="AM4071" i="6"/>
  <c r="AN4071" i="6"/>
  <c r="AQ4071" i="6" s="1"/>
  <c r="AO4071" i="6"/>
  <c r="AM4072" i="6"/>
  <c r="AN4072" i="6"/>
  <c r="AQ4072" i="6" s="1"/>
  <c r="AO4072" i="6"/>
  <c r="AP4072" i="6" s="1"/>
  <c r="AM4073" i="6"/>
  <c r="AN4073" i="6"/>
  <c r="AQ4073" i="6" s="1"/>
  <c r="AO4073" i="6"/>
  <c r="AP4073" i="6" s="1"/>
  <c r="AM4074" i="6"/>
  <c r="AN4074" i="6"/>
  <c r="AQ4074" i="6" s="1"/>
  <c r="AO4074" i="6"/>
  <c r="AP4074" i="6" s="1"/>
  <c r="AM4075" i="6"/>
  <c r="AN4075" i="6"/>
  <c r="AQ4075" i="6" s="1"/>
  <c r="AO4075" i="6"/>
  <c r="AM4076" i="6"/>
  <c r="AN4076" i="6"/>
  <c r="AQ4076" i="6" s="1"/>
  <c r="AO4076" i="6"/>
  <c r="AP4076" i="6" s="1"/>
  <c r="AM4077" i="6"/>
  <c r="AN4077" i="6"/>
  <c r="AQ4077" i="6" s="1"/>
  <c r="AO4077" i="6"/>
  <c r="AP4077" i="6" s="1"/>
  <c r="AM4078" i="6"/>
  <c r="AN4078" i="6"/>
  <c r="AQ4078" i="6" s="1"/>
  <c r="AO4078" i="6"/>
  <c r="AP4078" i="6" s="1"/>
  <c r="AM4079" i="6"/>
  <c r="AN4079" i="6"/>
  <c r="AQ4079" i="6" s="1"/>
  <c r="AO4079" i="6"/>
  <c r="AM4080" i="6"/>
  <c r="AN4080" i="6"/>
  <c r="AQ4080" i="6" s="1"/>
  <c r="AO4080" i="6"/>
  <c r="AP4080" i="6" s="1"/>
  <c r="AM4081" i="6"/>
  <c r="AN4081" i="6"/>
  <c r="AQ4081" i="6" s="1"/>
  <c r="AO4081" i="6"/>
  <c r="AP4081" i="6" s="1"/>
  <c r="AM4082" i="6"/>
  <c r="AN4082" i="6"/>
  <c r="AQ4082" i="6" s="1"/>
  <c r="AO4082" i="6"/>
  <c r="AP4082" i="6" s="1"/>
  <c r="AM4083" i="6"/>
  <c r="AN4083" i="6"/>
  <c r="AQ4083" i="6" s="1"/>
  <c r="AO4083" i="6"/>
  <c r="AM4084" i="6"/>
  <c r="AN4084" i="6"/>
  <c r="AQ4084" i="6" s="1"/>
  <c r="AO4084" i="6"/>
  <c r="AP4084" i="6" s="1"/>
  <c r="AM4085" i="6"/>
  <c r="AN4085" i="6"/>
  <c r="AQ4085" i="6" s="1"/>
  <c r="AO4085" i="6"/>
  <c r="AP4085" i="6" s="1"/>
  <c r="AM4086" i="6"/>
  <c r="AN4086" i="6"/>
  <c r="AQ4086" i="6" s="1"/>
  <c r="AO4086" i="6"/>
  <c r="AM4087" i="6"/>
  <c r="AN4087" i="6"/>
  <c r="AQ4087" i="6" s="1"/>
  <c r="AO4087" i="6"/>
  <c r="AM4088" i="6"/>
  <c r="AN4088" i="6"/>
  <c r="AQ4088" i="6" s="1"/>
  <c r="AO4088" i="6"/>
  <c r="AP4088" i="6" s="1"/>
  <c r="AM4089" i="6"/>
  <c r="AN4089" i="6"/>
  <c r="AQ4089" i="6" s="1"/>
  <c r="AO4089" i="6"/>
  <c r="AP4089" i="6" s="1"/>
  <c r="AM4090" i="6"/>
  <c r="AN4090" i="6"/>
  <c r="AQ4090" i="6" s="1"/>
  <c r="AO4090" i="6"/>
  <c r="AP4090" i="6" s="1"/>
  <c r="AM4091" i="6"/>
  <c r="AN4091" i="6"/>
  <c r="AQ4091" i="6" s="1"/>
  <c r="AO4091" i="6"/>
  <c r="AM4092" i="6"/>
  <c r="AN4092" i="6"/>
  <c r="AQ4092" i="6" s="1"/>
  <c r="AO4092" i="6"/>
  <c r="AP4092" i="6" s="1"/>
  <c r="AM4093" i="6"/>
  <c r="AN4093" i="6"/>
  <c r="AQ4093" i="6" s="1"/>
  <c r="AO4093" i="6"/>
  <c r="AP4093" i="6" s="1"/>
  <c r="AM4094" i="6"/>
  <c r="AN4094" i="6"/>
  <c r="AQ4094" i="6" s="1"/>
  <c r="AO4094" i="6"/>
  <c r="AM4095" i="6"/>
  <c r="AN4095" i="6"/>
  <c r="AQ4095" i="6" s="1"/>
  <c r="AO4095" i="6"/>
  <c r="AM4096" i="6"/>
  <c r="AN4096" i="6"/>
  <c r="AQ4096" i="6" s="1"/>
  <c r="AO4096" i="6"/>
  <c r="AP4096" i="6" s="1"/>
  <c r="AM4097" i="6"/>
  <c r="AN4097" i="6"/>
  <c r="AQ4097" i="6" s="1"/>
  <c r="AO4097" i="6"/>
  <c r="AP4097" i="6" s="1"/>
  <c r="AM4098" i="6"/>
  <c r="AN4098" i="6"/>
  <c r="AQ4098" i="6" s="1"/>
  <c r="AO4098" i="6"/>
  <c r="AP4098" i="6" s="1"/>
  <c r="AM4099" i="6"/>
  <c r="AN4099" i="6"/>
  <c r="AQ4099" i="6" s="1"/>
  <c r="AO4099" i="6"/>
  <c r="AM4100" i="6"/>
  <c r="AN4100" i="6"/>
  <c r="AQ4100" i="6" s="1"/>
  <c r="AO4100" i="6"/>
  <c r="AP4100" i="6" s="1"/>
  <c r="AM4101" i="6"/>
  <c r="AN4101" i="6"/>
  <c r="AQ4101" i="6" s="1"/>
  <c r="AO4101" i="6"/>
  <c r="AP4101" i="6" s="1"/>
  <c r="AM4102" i="6"/>
  <c r="AN4102" i="6"/>
  <c r="AQ4102" i="6" s="1"/>
  <c r="AO4102" i="6"/>
  <c r="AM4103" i="6"/>
  <c r="AN4103" i="6"/>
  <c r="AQ4103" i="6" s="1"/>
  <c r="AO4103" i="6"/>
  <c r="AM4104" i="6"/>
  <c r="AN4104" i="6"/>
  <c r="AQ4104" i="6" s="1"/>
  <c r="AO4104" i="6"/>
  <c r="AP4104" i="6" s="1"/>
  <c r="AM4105" i="6"/>
  <c r="AN4105" i="6"/>
  <c r="AQ4105" i="6" s="1"/>
  <c r="AO4105" i="6"/>
  <c r="AP4105" i="6" s="1"/>
  <c r="AM4106" i="6"/>
  <c r="AN4106" i="6"/>
  <c r="AQ4106" i="6" s="1"/>
  <c r="AO4106" i="6"/>
  <c r="AP4106" i="6" s="1"/>
  <c r="AM4107" i="6"/>
  <c r="AN4107" i="6"/>
  <c r="AQ4107" i="6" s="1"/>
  <c r="AO4107" i="6"/>
  <c r="AM4108" i="6"/>
  <c r="AN4108" i="6"/>
  <c r="AQ4108" i="6" s="1"/>
  <c r="AO4108" i="6"/>
  <c r="AP4108" i="6" s="1"/>
  <c r="AM4109" i="6"/>
  <c r="AN4109" i="6"/>
  <c r="AQ4109" i="6" s="1"/>
  <c r="AO4109" i="6"/>
  <c r="AP4109" i="6" s="1"/>
  <c r="AM4110" i="6"/>
  <c r="AN4110" i="6"/>
  <c r="AQ4110" i="6" s="1"/>
  <c r="AO4110" i="6"/>
  <c r="AM4111" i="6"/>
  <c r="AN4111" i="6"/>
  <c r="AQ4111" i="6" s="1"/>
  <c r="AO4111" i="6"/>
  <c r="AM4112" i="6"/>
  <c r="AN4112" i="6"/>
  <c r="AQ4112" i="6" s="1"/>
  <c r="AO4112" i="6"/>
  <c r="AP4112" i="6" s="1"/>
  <c r="AM4113" i="6"/>
  <c r="AN4113" i="6"/>
  <c r="AQ4113" i="6" s="1"/>
  <c r="AO4113" i="6"/>
  <c r="AP4113" i="6" s="1"/>
  <c r="AM4114" i="6"/>
  <c r="AN4114" i="6"/>
  <c r="AQ4114" i="6" s="1"/>
  <c r="AO4114" i="6"/>
  <c r="AP4114" i="6" s="1"/>
  <c r="AM4115" i="6"/>
  <c r="AN4115" i="6"/>
  <c r="AQ4115" i="6" s="1"/>
  <c r="AO4115" i="6"/>
  <c r="AP4115" i="6" s="1"/>
  <c r="AM4116" i="6"/>
  <c r="AN4116" i="6"/>
  <c r="AQ4116" i="6" s="1"/>
  <c r="AO4116" i="6"/>
  <c r="AP4116" i="6" s="1"/>
  <c r="AM4117" i="6"/>
  <c r="AN4117" i="6"/>
  <c r="AQ4117" i="6" s="1"/>
  <c r="AO4117" i="6"/>
  <c r="AP4117" i="6" s="1"/>
  <c r="AM4118" i="6"/>
  <c r="AN4118" i="6"/>
  <c r="AQ4118" i="6" s="1"/>
  <c r="AO4118" i="6"/>
  <c r="AM4119" i="6"/>
  <c r="AN4119" i="6"/>
  <c r="AQ4119" i="6" s="1"/>
  <c r="AO4119" i="6"/>
  <c r="AP4119" i="6" s="1"/>
  <c r="AM4120" i="6"/>
  <c r="AN4120" i="6"/>
  <c r="AQ4120" i="6" s="1"/>
  <c r="AO4120" i="6"/>
  <c r="AP4120" i="6" s="1"/>
  <c r="AM4121" i="6"/>
  <c r="AN4121" i="6"/>
  <c r="AQ4121" i="6" s="1"/>
  <c r="AO4121" i="6"/>
  <c r="AP4121" i="6" s="1"/>
  <c r="AM4122" i="6"/>
  <c r="AN4122" i="6"/>
  <c r="AQ4122" i="6" s="1"/>
  <c r="AO4122" i="6"/>
  <c r="AP4122" i="6" s="1"/>
  <c r="AM4123" i="6"/>
  <c r="AN4123" i="6"/>
  <c r="AQ4123" i="6" s="1"/>
  <c r="AO4123" i="6"/>
  <c r="AM4124" i="6"/>
  <c r="AN4124" i="6"/>
  <c r="AQ4124" i="6" s="1"/>
  <c r="AO4124" i="6"/>
  <c r="AP4124" i="6" s="1"/>
  <c r="AM4125" i="6"/>
  <c r="AN4125" i="6"/>
  <c r="AQ4125" i="6" s="1"/>
  <c r="AO4125" i="6"/>
  <c r="AP4125" i="6" s="1"/>
  <c r="AM4126" i="6"/>
  <c r="AN4126" i="6"/>
  <c r="AQ4126" i="6" s="1"/>
  <c r="AO4126" i="6"/>
  <c r="AM4127" i="6"/>
  <c r="AN4127" i="6"/>
  <c r="AQ4127" i="6" s="1"/>
  <c r="AO4127" i="6"/>
  <c r="AP4127" i="6" s="1"/>
  <c r="AM4128" i="6"/>
  <c r="AN4128" i="6"/>
  <c r="AQ4128" i="6" s="1"/>
  <c r="AO4128" i="6"/>
  <c r="AP4128" i="6" s="1"/>
  <c r="AM4129" i="6"/>
  <c r="AN4129" i="6"/>
  <c r="AQ4129" i="6" s="1"/>
  <c r="AO4129" i="6"/>
  <c r="AP4129" i="6" s="1"/>
  <c r="AM4130" i="6"/>
  <c r="AN4130" i="6"/>
  <c r="AQ4130" i="6" s="1"/>
  <c r="AO4130" i="6"/>
  <c r="AP4130" i="6" s="1"/>
  <c r="AM4131" i="6"/>
  <c r="AN4131" i="6"/>
  <c r="AQ4131" i="6" s="1"/>
  <c r="AO4131" i="6"/>
  <c r="AM4132" i="6"/>
  <c r="AN4132" i="6"/>
  <c r="AQ4132" i="6" s="1"/>
  <c r="AO4132" i="6"/>
  <c r="AP4132" i="6" s="1"/>
  <c r="AM4133" i="6"/>
  <c r="AN4133" i="6"/>
  <c r="AQ4133" i="6" s="1"/>
  <c r="AO4133" i="6"/>
  <c r="AP4133" i="6" s="1"/>
  <c r="AM4134" i="6"/>
  <c r="AN4134" i="6"/>
  <c r="AQ4134" i="6" s="1"/>
  <c r="AO4134" i="6"/>
  <c r="AM4135" i="6"/>
  <c r="AN4135" i="6"/>
  <c r="AQ4135" i="6" s="1"/>
  <c r="AO4135" i="6"/>
  <c r="AP4135" i="6" s="1"/>
  <c r="AM4136" i="6"/>
  <c r="AN4136" i="6"/>
  <c r="AQ4136" i="6" s="1"/>
  <c r="AO4136" i="6"/>
  <c r="AP4136" i="6" s="1"/>
  <c r="AM4137" i="6"/>
  <c r="AN4137" i="6"/>
  <c r="AQ4137" i="6" s="1"/>
  <c r="AO4137" i="6"/>
  <c r="AP4137" i="6" s="1"/>
  <c r="AM4138" i="6"/>
  <c r="AN4138" i="6"/>
  <c r="AQ4138" i="6" s="1"/>
  <c r="AO4138" i="6"/>
  <c r="AP4138" i="6" s="1"/>
  <c r="AM4139" i="6"/>
  <c r="AN4139" i="6"/>
  <c r="AQ4139" i="6" s="1"/>
  <c r="AO4139" i="6"/>
  <c r="AP4139" i="6" s="1"/>
  <c r="AM4140" i="6"/>
  <c r="AN4140" i="6"/>
  <c r="AQ4140" i="6" s="1"/>
  <c r="AO4140" i="6"/>
  <c r="AP4140" i="6" s="1"/>
  <c r="AM4141" i="6"/>
  <c r="AN4141" i="6"/>
  <c r="AQ4141" i="6" s="1"/>
  <c r="AO4141" i="6"/>
  <c r="AP4141" i="6" s="1"/>
  <c r="AM4142" i="6"/>
  <c r="AN4142" i="6"/>
  <c r="AQ4142" i="6" s="1"/>
  <c r="AO4142" i="6"/>
  <c r="AM4143" i="6"/>
  <c r="AN4143" i="6"/>
  <c r="AQ4143" i="6" s="1"/>
  <c r="AO4143" i="6"/>
  <c r="AP4143" i="6" s="1"/>
  <c r="AM4144" i="6"/>
  <c r="AN4144" i="6"/>
  <c r="AQ4144" i="6" s="1"/>
  <c r="AO4144" i="6"/>
  <c r="AP4144" i="6" s="1"/>
  <c r="AM4145" i="6"/>
  <c r="AN4145" i="6"/>
  <c r="AQ4145" i="6" s="1"/>
  <c r="AO4145" i="6"/>
  <c r="AP4145" i="6" s="1"/>
  <c r="AM4146" i="6"/>
  <c r="AN4146" i="6"/>
  <c r="AQ4146" i="6" s="1"/>
  <c r="AO4146" i="6"/>
  <c r="AP4146" i="6" s="1"/>
  <c r="AM4147" i="6"/>
  <c r="AN4147" i="6"/>
  <c r="AQ4147" i="6" s="1"/>
  <c r="AO4147" i="6"/>
  <c r="AM4148" i="6"/>
  <c r="AN4148" i="6"/>
  <c r="AQ4148" i="6" s="1"/>
  <c r="AO4148" i="6"/>
  <c r="AP4148" i="6" s="1"/>
  <c r="AM4149" i="6"/>
  <c r="AN4149" i="6"/>
  <c r="AQ4149" i="6" s="1"/>
  <c r="AO4149" i="6"/>
  <c r="AP4149" i="6" s="1"/>
  <c r="AM4150" i="6"/>
  <c r="AN4150" i="6"/>
  <c r="AQ4150" i="6" s="1"/>
  <c r="AO4150" i="6"/>
  <c r="AM4151" i="6"/>
  <c r="AN4151" i="6"/>
  <c r="AQ4151" i="6" s="1"/>
  <c r="AO4151" i="6"/>
  <c r="AP4151" i="6" s="1"/>
  <c r="AM4152" i="6"/>
  <c r="AN4152" i="6"/>
  <c r="AQ4152" i="6" s="1"/>
  <c r="AO4152" i="6"/>
  <c r="AP4152" i="6" s="1"/>
  <c r="AM4153" i="6"/>
  <c r="AN4153" i="6"/>
  <c r="AQ4153" i="6" s="1"/>
  <c r="AO4153" i="6"/>
  <c r="AP4153" i="6" s="1"/>
  <c r="AM4154" i="6"/>
  <c r="AN4154" i="6"/>
  <c r="AQ4154" i="6" s="1"/>
  <c r="AO4154" i="6"/>
  <c r="AP4154" i="6" s="1"/>
  <c r="AM4155" i="6"/>
  <c r="AN4155" i="6"/>
  <c r="AQ4155" i="6" s="1"/>
  <c r="AO4155" i="6"/>
  <c r="AM4156" i="6"/>
  <c r="AN4156" i="6"/>
  <c r="AQ4156" i="6" s="1"/>
  <c r="AO4156" i="6"/>
  <c r="AP4156" i="6" s="1"/>
  <c r="AM4157" i="6"/>
  <c r="AN4157" i="6"/>
  <c r="AQ4157" i="6" s="1"/>
  <c r="AO4157" i="6"/>
  <c r="AP4157" i="6" s="1"/>
  <c r="AM4158" i="6"/>
  <c r="AN4158" i="6"/>
  <c r="AQ4158" i="6" s="1"/>
  <c r="AO4158" i="6"/>
  <c r="AM4159" i="6"/>
  <c r="AN4159" i="6"/>
  <c r="AQ4159" i="6" s="1"/>
  <c r="AO4159" i="6"/>
  <c r="AP4159" i="6" s="1"/>
  <c r="AM4160" i="6"/>
  <c r="AN4160" i="6"/>
  <c r="AQ4160" i="6" s="1"/>
  <c r="AO4160" i="6"/>
  <c r="AP4160" i="6" s="1"/>
  <c r="AM4161" i="6"/>
  <c r="AN4161" i="6"/>
  <c r="AQ4161" i="6" s="1"/>
  <c r="AO4161" i="6"/>
  <c r="AP4161" i="6" s="1"/>
  <c r="AM4162" i="6"/>
  <c r="AN4162" i="6"/>
  <c r="AQ4162" i="6" s="1"/>
  <c r="AO4162" i="6"/>
  <c r="AP4162" i="6" s="1"/>
  <c r="AM4163" i="6"/>
  <c r="AN4163" i="6"/>
  <c r="AQ4163" i="6" s="1"/>
  <c r="AO4163" i="6"/>
  <c r="AM4164" i="6"/>
  <c r="AN4164" i="6"/>
  <c r="AQ4164" i="6" s="1"/>
  <c r="AO4164" i="6"/>
  <c r="AP4164" i="6" s="1"/>
  <c r="AM4165" i="6"/>
  <c r="AN4165" i="6"/>
  <c r="AQ4165" i="6" s="1"/>
  <c r="AO4165" i="6"/>
  <c r="AP4165" i="6" s="1"/>
  <c r="AM4166" i="6"/>
  <c r="AN4166" i="6"/>
  <c r="AQ4166" i="6" s="1"/>
  <c r="AO4166" i="6"/>
  <c r="AM4167" i="6"/>
  <c r="AN4167" i="6"/>
  <c r="AQ4167" i="6" s="1"/>
  <c r="AO4167" i="6"/>
  <c r="AP4167" i="6" s="1"/>
  <c r="AM4168" i="6"/>
  <c r="AN4168" i="6"/>
  <c r="AQ4168" i="6" s="1"/>
  <c r="AO4168" i="6"/>
  <c r="AP4168" i="6" s="1"/>
  <c r="AM4169" i="6"/>
  <c r="AN4169" i="6"/>
  <c r="AQ4169" i="6" s="1"/>
  <c r="AO4169" i="6"/>
  <c r="AP4169" i="6" s="1"/>
  <c r="AM4170" i="6"/>
  <c r="AN4170" i="6"/>
  <c r="AQ4170" i="6" s="1"/>
  <c r="AO4170" i="6"/>
  <c r="AP4170" i="6" s="1"/>
  <c r="AM4171" i="6"/>
  <c r="AN4171" i="6"/>
  <c r="AQ4171" i="6" s="1"/>
  <c r="AO4171" i="6"/>
  <c r="AM4172" i="6"/>
  <c r="AN4172" i="6"/>
  <c r="AQ4172" i="6" s="1"/>
  <c r="AO4172" i="6"/>
  <c r="AP4172" i="6" s="1"/>
  <c r="AM4173" i="6"/>
  <c r="AN4173" i="6"/>
  <c r="AQ4173" i="6" s="1"/>
  <c r="AO4173" i="6"/>
  <c r="AP4173" i="6" s="1"/>
  <c r="AM4174" i="6"/>
  <c r="AN4174" i="6"/>
  <c r="AQ4174" i="6" s="1"/>
  <c r="AO4174" i="6"/>
  <c r="AM4175" i="6"/>
  <c r="AN4175" i="6"/>
  <c r="AQ4175" i="6" s="1"/>
  <c r="AO4175" i="6"/>
  <c r="AP4175" i="6" s="1"/>
  <c r="AM4176" i="6"/>
  <c r="AN4176" i="6"/>
  <c r="AQ4176" i="6" s="1"/>
  <c r="AO4176" i="6"/>
  <c r="AP4176" i="6" s="1"/>
  <c r="AM4177" i="6"/>
  <c r="AN4177" i="6"/>
  <c r="AQ4177" i="6" s="1"/>
  <c r="AO4177" i="6"/>
  <c r="AP4177" i="6" s="1"/>
  <c r="AM4178" i="6"/>
  <c r="AN4178" i="6"/>
  <c r="AQ4178" i="6" s="1"/>
  <c r="AO4178" i="6"/>
  <c r="AP4178" i="6" s="1"/>
  <c r="AM4179" i="6"/>
  <c r="AN4179" i="6"/>
  <c r="AQ4179" i="6" s="1"/>
  <c r="AO4179" i="6"/>
  <c r="AM4180" i="6"/>
  <c r="AN4180" i="6"/>
  <c r="AQ4180" i="6" s="1"/>
  <c r="AO4180" i="6"/>
  <c r="AP4180" i="6" s="1"/>
  <c r="AM4181" i="6"/>
  <c r="AN4181" i="6"/>
  <c r="AQ4181" i="6" s="1"/>
  <c r="AO4181" i="6"/>
  <c r="AP4181" i="6" s="1"/>
  <c r="AM4182" i="6"/>
  <c r="AN4182" i="6"/>
  <c r="AQ4182" i="6" s="1"/>
  <c r="AO4182" i="6"/>
  <c r="AM4183" i="6"/>
  <c r="AN4183" i="6"/>
  <c r="AQ4183" i="6" s="1"/>
  <c r="AO4183" i="6"/>
  <c r="AP4183" i="6" s="1"/>
  <c r="AM4184" i="6"/>
  <c r="AN4184" i="6"/>
  <c r="AQ4184" i="6" s="1"/>
  <c r="AO4184" i="6"/>
  <c r="AP4184" i="6" s="1"/>
  <c r="AM4185" i="6"/>
  <c r="AN4185" i="6"/>
  <c r="AQ4185" i="6" s="1"/>
  <c r="AO4185" i="6"/>
  <c r="AP4185" i="6" s="1"/>
  <c r="AM4186" i="6"/>
  <c r="AN4186" i="6"/>
  <c r="AQ4186" i="6" s="1"/>
  <c r="AO4186" i="6"/>
  <c r="AP4186" i="6" s="1"/>
  <c r="AM4187" i="6"/>
  <c r="AN4187" i="6"/>
  <c r="AQ4187" i="6" s="1"/>
  <c r="AO4187" i="6"/>
  <c r="AM4188" i="6"/>
  <c r="AN4188" i="6"/>
  <c r="AQ4188" i="6" s="1"/>
  <c r="AO4188" i="6"/>
  <c r="AP4188" i="6" s="1"/>
  <c r="AM4189" i="6"/>
  <c r="AN4189" i="6"/>
  <c r="AQ4189" i="6" s="1"/>
  <c r="AO4189" i="6"/>
  <c r="AP4189" i="6" s="1"/>
  <c r="AM4190" i="6"/>
  <c r="AN4190" i="6"/>
  <c r="AQ4190" i="6" s="1"/>
  <c r="AO4190" i="6"/>
  <c r="AM4191" i="6"/>
  <c r="AN4191" i="6"/>
  <c r="AQ4191" i="6" s="1"/>
  <c r="AO4191" i="6"/>
  <c r="AP4191" i="6" s="1"/>
  <c r="AM4192" i="6"/>
  <c r="AN4192" i="6"/>
  <c r="AQ4192" i="6" s="1"/>
  <c r="AO4192" i="6"/>
  <c r="AP4192" i="6" s="1"/>
  <c r="AM4193" i="6"/>
  <c r="AN4193" i="6"/>
  <c r="AQ4193" i="6" s="1"/>
  <c r="AO4193" i="6"/>
  <c r="AP4193" i="6" s="1"/>
  <c r="AM4194" i="6"/>
  <c r="AN4194" i="6"/>
  <c r="AQ4194" i="6" s="1"/>
  <c r="AO4194" i="6"/>
  <c r="AP4194" i="6" s="1"/>
  <c r="AM4195" i="6"/>
  <c r="AN4195" i="6"/>
  <c r="AQ4195" i="6" s="1"/>
  <c r="AO4195" i="6"/>
  <c r="AM4196" i="6"/>
  <c r="AN4196" i="6"/>
  <c r="AQ4196" i="6" s="1"/>
  <c r="AO4196" i="6"/>
  <c r="AP4196" i="6" s="1"/>
  <c r="AM4197" i="6"/>
  <c r="AN4197" i="6"/>
  <c r="AQ4197" i="6" s="1"/>
  <c r="AO4197" i="6"/>
  <c r="AP4197" i="6" s="1"/>
  <c r="AM4198" i="6"/>
  <c r="AN4198" i="6"/>
  <c r="AQ4198" i="6" s="1"/>
  <c r="AO4198" i="6"/>
  <c r="AM4199" i="6"/>
  <c r="AN4199" i="6"/>
  <c r="AQ4199" i="6" s="1"/>
  <c r="AO4199" i="6"/>
  <c r="AP4199" i="6" s="1"/>
  <c r="AM4200" i="6"/>
  <c r="AN4200" i="6"/>
  <c r="AQ4200" i="6" s="1"/>
  <c r="AO4200" i="6"/>
  <c r="AP4200" i="6" s="1"/>
  <c r="AM4201" i="6"/>
  <c r="AN4201" i="6"/>
  <c r="AQ4201" i="6" s="1"/>
  <c r="AO4201" i="6"/>
  <c r="AP4201" i="6" s="1"/>
  <c r="AM4202" i="6"/>
  <c r="AN4202" i="6"/>
  <c r="AQ4202" i="6" s="1"/>
  <c r="AO4202" i="6"/>
  <c r="AP4202" i="6" s="1"/>
  <c r="AM4203" i="6"/>
  <c r="AN4203" i="6"/>
  <c r="AQ4203" i="6" s="1"/>
  <c r="AO4203" i="6"/>
  <c r="AM4204" i="6"/>
  <c r="AN4204" i="6"/>
  <c r="AQ4204" i="6" s="1"/>
  <c r="AO4204" i="6"/>
  <c r="AP4204" i="6" s="1"/>
  <c r="AM4205" i="6"/>
  <c r="AN4205" i="6"/>
  <c r="AQ4205" i="6" s="1"/>
  <c r="AO4205" i="6"/>
  <c r="AP4205" i="6" s="1"/>
  <c r="AM4206" i="6"/>
  <c r="AN4206" i="6"/>
  <c r="AQ4206" i="6" s="1"/>
  <c r="AO4206" i="6"/>
  <c r="AM4207" i="6"/>
  <c r="AN4207" i="6"/>
  <c r="AQ4207" i="6" s="1"/>
  <c r="AO4207" i="6"/>
  <c r="AP4207" i="6" s="1"/>
  <c r="AM4208" i="6"/>
  <c r="AN4208" i="6"/>
  <c r="AQ4208" i="6" s="1"/>
  <c r="AO4208" i="6"/>
  <c r="AP4208" i="6" s="1"/>
  <c r="AM4209" i="6"/>
  <c r="AN4209" i="6"/>
  <c r="AQ4209" i="6" s="1"/>
  <c r="AO4209" i="6"/>
  <c r="AP4209" i="6" s="1"/>
  <c r="AM4210" i="6"/>
  <c r="AN4210" i="6"/>
  <c r="AQ4210" i="6" s="1"/>
  <c r="AO4210" i="6"/>
  <c r="AP4210" i="6" s="1"/>
  <c r="AM4211" i="6"/>
  <c r="AN4211" i="6"/>
  <c r="AQ4211" i="6" s="1"/>
  <c r="AO4211" i="6"/>
  <c r="AM4212" i="6"/>
  <c r="AN4212" i="6"/>
  <c r="AQ4212" i="6" s="1"/>
  <c r="AO4212" i="6"/>
  <c r="AP4212" i="6" s="1"/>
  <c r="AM4213" i="6"/>
  <c r="AN4213" i="6"/>
  <c r="AQ4213" i="6" s="1"/>
  <c r="AO4213" i="6"/>
  <c r="AP4213" i="6" s="1"/>
  <c r="AM4214" i="6"/>
  <c r="AN4214" i="6"/>
  <c r="AQ4214" i="6" s="1"/>
  <c r="AO4214" i="6"/>
  <c r="AM4215" i="6"/>
  <c r="AN4215" i="6"/>
  <c r="AQ4215" i="6" s="1"/>
  <c r="AO4215" i="6"/>
  <c r="AP4215" i="6" s="1"/>
  <c r="AM4216" i="6"/>
  <c r="AN4216" i="6"/>
  <c r="AQ4216" i="6" s="1"/>
  <c r="AO4216" i="6"/>
  <c r="AP4216" i="6" s="1"/>
  <c r="AM4217" i="6"/>
  <c r="AN4217" i="6"/>
  <c r="AQ4217" i="6" s="1"/>
  <c r="AO4217" i="6"/>
  <c r="AP4217" i="6" s="1"/>
  <c r="AM4218" i="6"/>
  <c r="AN4218" i="6"/>
  <c r="AQ4218" i="6" s="1"/>
  <c r="AO4218" i="6"/>
  <c r="AP4218" i="6" s="1"/>
  <c r="AM4219" i="6"/>
  <c r="AN4219" i="6"/>
  <c r="AQ4219" i="6" s="1"/>
  <c r="AO4219" i="6"/>
  <c r="AM4220" i="6"/>
  <c r="AN4220" i="6"/>
  <c r="AQ4220" i="6" s="1"/>
  <c r="AO4220" i="6"/>
  <c r="AP4220" i="6" s="1"/>
  <c r="AM4221" i="6"/>
  <c r="AN4221" i="6"/>
  <c r="AQ4221" i="6" s="1"/>
  <c r="AO4221" i="6"/>
  <c r="AP4221" i="6" s="1"/>
  <c r="AM4222" i="6"/>
  <c r="AN4222" i="6"/>
  <c r="AQ4222" i="6" s="1"/>
  <c r="AO4222" i="6"/>
  <c r="AM4223" i="6"/>
  <c r="AN4223" i="6"/>
  <c r="AQ4223" i="6" s="1"/>
  <c r="AO4223" i="6"/>
  <c r="AP4223" i="6" s="1"/>
  <c r="AM4224" i="6"/>
  <c r="AN4224" i="6"/>
  <c r="AQ4224" i="6" s="1"/>
  <c r="AO4224" i="6"/>
  <c r="AP4224" i="6" s="1"/>
  <c r="AM4225" i="6"/>
  <c r="AN4225" i="6"/>
  <c r="AQ4225" i="6" s="1"/>
  <c r="AO4225" i="6"/>
  <c r="AP4225" i="6" s="1"/>
  <c r="AM4226" i="6"/>
  <c r="AN4226" i="6"/>
  <c r="AQ4226" i="6" s="1"/>
  <c r="AO4226" i="6"/>
  <c r="AP4226" i="6" s="1"/>
  <c r="AM4227" i="6"/>
  <c r="AN4227" i="6"/>
  <c r="AQ4227" i="6" s="1"/>
  <c r="AO4227" i="6"/>
  <c r="AM4228" i="6"/>
  <c r="AN4228" i="6"/>
  <c r="AQ4228" i="6" s="1"/>
  <c r="AO4228" i="6"/>
  <c r="AP4228" i="6" s="1"/>
  <c r="AM4229" i="6"/>
  <c r="AN4229" i="6"/>
  <c r="AQ4229" i="6" s="1"/>
  <c r="AO4229" i="6"/>
  <c r="AP4229" i="6" s="1"/>
  <c r="AM4230" i="6"/>
  <c r="AN4230" i="6"/>
  <c r="AQ4230" i="6" s="1"/>
  <c r="AO4230" i="6"/>
  <c r="AM4231" i="6"/>
  <c r="AN4231" i="6"/>
  <c r="AQ4231" i="6" s="1"/>
  <c r="AO4231" i="6"/>
  <c r="AP4231" i="6" s="1"/>
  <c r="AM4232" i="6"/>
  <c r="AN4232" i="6"/>
  <c r="AQ4232" i="6" s="1"/>
  <c r="AO4232" i="6"/>
  <c r="AP4232" i="6" s="1"/>
  <c r="AM4233" i="6"/>
  <c r="AN4233" i="6"/>
  <c r="AQ4233" i="6" s="1"/>
  <c r="AO4233" i="6"/>
  <c r="AP4233" i="6" s="1"/>
  <c r="AM4234" i="6"/>
  <c r="AN4234" i="6"/>
  <c r="AQ4234" i="6" s="1"/>
  <c r="AO4234" i="6"/>
  <c r="AP4234" i="6" s="1"/>
  <c r="AM4235" i="6"/>
  <c r="AN4235" i="6"/>
  <c r="AQ4235" i="6" s="1"/>
  <c r="AO4235" i="6"/>
  <c r="AM4236" i="6"/>
  <c r="AN4236" i="6"/>
  <c r="AQ4236" i="6" s="1"/>
  <c r="AO4236" i="6"/>
  <c r="AP4236" i="6" s="1"/>
  <c r="AM4237" i="6"/>
  <c r="AN4237" i="6"/>
  <c r="AQ4237" i="6" s="1"/>
  <c r="AO4237" i="6"/>
  <c r="AP4237" i="6" s="1"/>
  <c r="AM4238" i="6"/>
  <c r="AN4238" i="6"/>
  <c r="AQ4238" i="6" s="1"/>
  <c r="AO4238" i="6"/>
  <c r="AM4239" i="6"/>
  <c r="AN4239" i="6"/>
  <c r="AQ4239" i="6" s="1"/>
  <c r="AO4239" i="6"/>
  <c r="AP4239" i="6" s="1"/>
  <c r="AM4240" i="6"/>
  <c r="AN4240" i="6"/>
  <c r="AQ4240" i="6" s="1"/>
  <c r="AO4240" i="6"/>
  <c r="AP4240" i="6" s="1"/>
  <c r="AM4241" i="6"/>
  <c r="AN4241" i="6"/>
  <c r="AQ4241" i="6" s="1"/>
  <c r="AO4241" i="6"/>
  <c r="AP4241" i="6" s="1"/>
  <c r="AM4242" i="6"/>
  <c r="AN4242" i="6"/>
  <c r="AQ4242" i="6" s="1"/>
  <c r="AO4242" i="6"/>
  <c r="AP4242" i="6" s="1"/>
  <c r="AM4243" i="6"/>
  <c r="AN4243" i="6"/>
  <c r="AQ4243" i="6" s="1"/>
  <c r="AO4243" i="6"/>
  <c r="AM4244" i="6"/>
  <c r="AN4244" i="6"/>
  <c r="AQ4244" i="6" s="1"/>
  <c r="AO4244" i="6"/>
  <c r="AP4244" i="6" s="1"/>
  <c r="AM4245" i="6"/>
  <c r="AN4245" i="6"/>
  <c r="AQ4245" i="6" s="1"/>
  <c r="AO4245" i="6"/>
  <c r="AP4245" i="6" s="1"/>
  <c r="AM4246" i="6"/>
  <c r="AN4246" i="6"/>
  <c r="AQ4246" i="6" s="1"/>
  <c r="AO4246" i="6"/>
  <c r="AM4247" i="6"/>
  <c r="AN4247" i="6"/>
  <c r="AQ4247" i="6" s="1"/>
  <c r="AO4247" i="6"/>
  <c r="AP4247" i="6" s="1"/>
  <c r="AM4248" i="6"/>
  <c r="AN4248" i="6"/>
  <c r="AQ4248" i="6" s="1"/>
  <c r="AO4248" i="6"/>
  <c r="AP4248" i="6" s="1"/>
  <c r="AM4249" i="6"/>
  <c r="AN4249" i="6"/>
  <c r="AQ4249" i="6" s="1"/>
  <c r="AO4249" i="6"/>
  <c r="AP4249" i="6" s="1"/>
  <c r="AM4250" i="6"/>
  <c r="AN4250" i="6"/>
  <c r="AQ4250" i="6" s="1"/>
  <c r="AO4250" i="6"/>
  <c r="AP4250" i="6" s="1"/>
  <c r="AM4251" i="6"/>
  <c r="AN4251" i="6"/>
  <c r="AQ4251" i="6" s="1"/>
  <c r="AO4251" i="6"/>
  <c r="AM4252" i="6"/>
  <c r="AN4252" i="6"/>
  <c r="AQ4252" i="6" s="1"/>
  <c r="AO4252" i="6"/>
  <c r="AP4252" i="6" s="1"/>
  <c r="AM4253" i="6"/>
  <c r="AN4253" i="6"/>
  <c r="AQ4253" i="6" s="1"/>
  <c r="AO4253" i="6"/>
  <c r="AP4253" i="6" s="1"/>
  <c r="AM4254" i="6"/>
  <c r="AN4254" i="6"/>
  <c r="AQ4254" i="6" s="1"/>
  <c r="AO4254" i="6"/>
  <c r="AM4255" i="6"/>
  <c r="AN4255" i="6"/>
  <c r="AQ4255" i="6" s="1"/>
  <c r="AO4255" i="6"/>
  <c r="AP4255" i="6" s="1"/>
  <c r="AM4256" i="6"/>
  <c r="AN4256" i="6"/>
  <c r="AQ4256" i="6" s="1"/>
  <c r="AO4256" i="6"/>
  <c r="AP4256" i="6" s="1"/>
  <c r="AM4257" i="6"/>
  <c r="AN4257" i="6"/>
  <c r="AQ4257" i="6" s="1"/>
  <c r="AO4257" i="6"/>
  <c r="AP4257" i="6" s="1"/>
  <c r="AM4258" i="6"/>
  <c r="AN4258" i="6"/>
  <c r="AQ4258" i="6" s="1"/>
  <c r="AO4258" i="6"/>
  <c r="AP4258" i="6" s="1"/>
  <c r="AM4259" i="6"/>
  <c r="AN4259" i="6"/>
  <c r="AQ4259" i="6" s="1"/>
  <c r="AO4259" i="6"/>
  <c r="AM4260" i="6"/>
  <c r="AN4260" i="6"/>
  <c r="AQ4260" i="6" s="1"/>
  <c r="AO4260" i="6"/>
  <c r="AP4260" i="6" s="1"/>
  <c r="AM4261" i="6"/>
  <c r="AN4261" i="6"/>
  <c r="AQ4261" i="6" s="1"/>
  <c r="AO4261" i="6"/>
  <c r="AP4261" i="6" s="1"/>
  <c r="AM4262" i="6"/>
  <c r="AN4262" i="6"/>
  <c r="AQ4262" i="6" s="1"/>
  <c r="AO4262" i="6"/>
  <c r="AM4263" i="6"/>
  <c r="AN4263" i="6"/>
  <c r="AQ4263" i="6" s="1"/>
  <c r="AO4263" i="6"/>
  <c r="AP4263" i="6" s="1"/>
  <c r="AM4264" i="6"/>
  <c r="AN4264" i="6"/>
  <c r="AQ4264" i="6" s="1"/>
  <c r="AO4264" i="6"/>
  <c r="AP4264" i="6" s="1"/>
  <c r="AM4265" i="6"/>
  <c r="AN4265" i="6"/>
  <c r="AQ4265" i="6" s="1"/>
  <c r="AO4265" i="6"/>
  <c r="AP4265" i="6" s="1"/>
  <c r="AM4266" i="6"/>
  <c r="AN4266" i="6"/>
  <c r="AQ4266" i="6" s="1"/>
  <c r="AO4266" i="6"/>
  <c r="AP4266" i="6" s="1"/>
  <c r="AM4267" i="6"/>
  <c r="AN4267" i="6"/>
  <c r="AQ4267" i="6" s="1"/>
  <c r="AO4267" i="6"/>
  <c r="AM4268" i="6"/>
  <c r="AN4268" i="6"/>
  <c r="AQ4268" i="6" s="1"/>
  <c r="AO4268" i="6"/>
  <c r="AP4268" i="6" s="1"/>
  <c r="AM4269" i="6"/>
  <c r="AN4269" i="6"/>
  <c r="AQ4269" i="6" s="1"/>
  <c r="AO4269" i="6"/>
  <c r="AP4269" i="6" s="1"/>
  <c r="AM4270" i="6"/>
  <c r="AN4270" i="6"/>
  <c r="AQ4270" i="6" s="1"/>
  <c r="AO4270" i="6"/>
  <c r="AM4271" i="6"/>
  <c r="AN4271" i="6"/>
  <c r="AQ4271" i="6" s="1"/>
  <c r="AO4271" i="6"/>
  <c r="AP4271" i="6" s="1"/>
  <c r="AM4272" i="6"/>
  <c r="AN4272" i="6"/>
  <c r="AQ4272" i="6" s="1"/>
  <c r="AO4272" i="6"/>
  <c r="AP4272" i="6" s="1"/>
  <c r="AM4273" i="6"/>
  <c r="AN4273" i="6"/>
  <c r="AQ4273" i="6" s="1"/>
  <c r="AO4273" i="6"/>
  <c r="AP4273" i="6" s="1"/>
  <c r="AM4274" i="6"/>
  <c r="AN4274" i="6"/>
  <c r="AQ4274" i="6" s="1"/>
  <c r="AO4274" i="6"/>
  <c r="AP4274" i="6" s="1"/>
  <c r="AM4275" i="6"/>
  <c r="AN4275" i="6"/>
  <c r="AQ4275" i="6" s="1"/>
  <c r="AO4275" i="6"/>
  <c r="AM4276" i="6"/>
  <c r="AN4276" i="6"/>
  <c r="AQ4276" i="6" s="1"/>
  <c r="AO4276" i="6"/>
  <c r="AP4276" i="6" s="1"/>
  <c r="AM4277" i="6"/>
  <c r="AN4277" i="6"/>
  <c r="AQ4277" i="6" s="1"/>
  <c r="AO4277" i="6"/>
  <c r="AP4277" i="6" s="1"/>
  <c r="AM4278" i="6"/>
  <c r="AN4278" i="6"/>
  <c r="AQ4278" i="6" s="1"/>
  <c r="AO4278" i="6"/>
  <c r="AP4278" i="6" s="1"/>
  <c r="AM4279" i="6"/>
  <c r="AN4279" i="6"/>
  <c r="AQ4279" i="6" s="1"/>
  <c r="AO4279" i="6"/>
  <c r="AP4279" i="6" s="1"/>
  <c r="AM4280" i="6"/>
  <c r="AN4280" i="6"/>
  <c r="AQ4280" i="6" s="1"/>
  <c r="AO4280" i="6"/>
  <c r="AP4280" i="6" s="1"/>
  <c r="AM4281" i="6"/>
  <c r="AN4281" i="6"/>
  <c r="AQ4281" i="6" s="1"/>
  <c r="AO4281" i="6"/>
  <c r="AP4281" i="6" s="1"/>
  <c r="AM4282" i="6"/>
  <c r="AN4282" i="6"/>
  <c r="AQ4282" i="6" s="1"/>
  <c r="AO4282" i="6"/>
  <c r="AP4282" i="6" s="1"/>
  <c r="AM4283" i="6"/>
  <c r="AN4283" i="6"/>
  <c r="AQ4283" i="6" s="1"/>
  <c r="AO4283" i="6"/>
  <c r="AP4283" i="6" s="1"/>
  <c r="AM4284" i="6"/>
  <c r="AN4284" i="6"/>
  <c r="AQ4284" i="6" s="1"/>
  <c r="AO4284" i="6"/>
  <c r="AP4284" i="6" s="1"/>
  <c r="AM4285" i="6"/>
  <c r="AN4285" i="6"/>
  <c r="AQ4285" i="6" s="1"/>
  <c r="AO4285" i="6"/>
  <c r="AP4285" i="6" s="1"/>
  <c r="AM4286" i="6"/>
  <c r="AN4286" i="6"/>
  <c r="AQ4286" i="6" s="1"/>
  <c r="AO4286" i="6"/>
  <c r="AP4286" i="6" s="1"/>
  <c r="AM4287" i="6"/>
  <c r="AN4287" i="6"/>
  <c r="AQ4287" i="6" s="1"/>
  <c r="AO4287" i="6"/>
  <c r="AP4287" i="6" s="1"/>
  <c r="AM4288" i="6"/>
  <c r="AN4288" i="6"/>
  <c r="AQ4288" i="6" s="1"/>
  <c r="AO4288" i="6"/>
  <c r="AP4288" i="6" s="1"/>
  <c r="AM4289" i="6"/>
  <c r="AN4289" i="6"/>
  <c r="AQ4289" i="6" s="1"/>
  <c r="AO4289" i="6"/>
  <c r="AP4289" i="6" s="1"/>
  <c r="AM4290" i="6"/>
  <c r="AN4290" i="6"/>
  <c r="AQ4290" i="6" s="1"/>
  <c r="AO4290" i="6"/>
  <c r="AP4290" i="6" s="1"/>
  <c r="AM4291" i="6"/>
  <c r="AN4291" i="6"/>
  <c r="AQ4291" i="6" s="1"/>
  <c r="AO4291" i="6"/>
  <c r="AP4291" i="6" s="1"/>
  <c r="AM4292" i="6"/>
  <c r="AN4292" i="6"/>
  <c r="AQ4292" i="6" s="1"/>
  <c r="AO4292" i="6"/>
  <c r="AP4292" i="6" s="1"/>
  <c r="AM4293" i="6"/>
  <c r="AN4293" i="6"/>
  <c r="AQ4293" i="6" s="1"/>
  <c r="AO4293" i="6"/>
  <c r="AP4293" i="6" s="1"/>
  <c r="AM4294" i="6"/>
  <c r="AN4294" i="6"/>
  <c r="AQ4294" i="6" s="1"/>
  <c r="AO4294" i="6"/>
  <c r="AP4294" i="6" s="1"/>
  <c r="AM4295" i="6"/>
  <c r="AN4295" i="6"/>
  <c r="AQ4295" i="6" s="1"/>
  <c r="AO4295" i="6"/>
  <c r="AP4295" i="6" s="1"/>
  <c r="AM4296" i="6"/>
  <c r="AN4296" i="6"/>
  <c r="AQ4296" i="6" s="1"/>
  <c r="AO4296" i="6"/>
  <c r="AP4296" i="6" s="1"/>
  <c r="AM4297" i="6"/>
  <c r="AN4297" i="6"/>
  <c r="AQ4297" i="6" s="1"/>
  <c r="AO4297" i="6"/>
  <c r="AP4297" i="6" s="1"/>
  <c r="AM4298" i="6"/>
  <c r="AN4298" i="6"/>
  <c r="AQ4298" i="6" s="1"/>
  <c r="AO4298" i="6"/>
  <c r="AP4298" i="6" s="1"/>
  <c r="AM4299" i="6"/>
  <c r="AN4299" i="6"/>
  <c r="AQ4299" i="6" s="1"/>
  <c r="AO4299" i="6"/>
  <c r="AP4299" i="6" s="1"/>
  <c r="AM4300" i="6"/>
  <c r="AN4300" i="6"/>
  <c r="AQ4300" i="6" s="1"/>
  <c r="AO4300" i="6"/>
  <c r="AP4300" i="6" s="1"/>
  <c r="AM4301" i="6"/>
  <c r="AN4301" i="6"/>
  <c r="AQ4301" i="6" s="1"/>
  <c r="AO4301" i="6"/>
  <c r="AP4301" i="6" s="1"/>
  <c r="AM4302" i="6"/>
  <c r="AN4302" i="6"/>
  <c r="AQ4302" i="6" s="1"/>
  <c r="AO4302" i="6"/>
  <c r="AP4302" i="6" s="1"/>
  <c r="AM4303" i="6"/>
  <c r="AN4303" i="6"/>
  <c r="AQ4303" i="6" s="1"/>
  <c r="AO4303" i="6"/>
  <c r="AP4303" i="6" s="1"/>
  <c r="AM4304" i="6"/>
  <c r="AN4304" i="6"/>
  <c r="AQ4304" i="6" s="1"/>
  <c r="AO4304" i="6"/>
  <c r="AP4304" i="6" s="1"/>
  <c r="AM4305" i="6"/>
  <c r="AN4305" i="6"/>
  <c r="AQ4305" i="6" s="1"/>
  <c r="AO4305" i="6"/>
  <c r="AP4305" i="6" s="1"/>
  <c r="AM4306" i="6"/>
  <c r="AN4306" i="6"/>
  <c r="AQ4306" i="6" s="1"/>
  <c r="AO4306" i="6"/>
  <c r="AP4306" i="6" s="1"/>
  <c r="AM4307" i="6"/>
  <c r="AN4307" i="6"/>
  <c r="AQ4307" i="6" s="1"/>
  <c r="AO4307" i="6"/>
  <c r="AP4307" i="6" s="1"/>
  <c r="AM4308" i="6"/>
  <c r="AN4308" i="6"/>
  <c r="AQ4308" i="6" s="1"/>
  <c r="AO4308" i="6"/>
  <c r="AP4308" i="6" s="1"/>
  <c r="AM4309" i="6"/>
  <c r="AN4309" i="6"/>
  <c r="AQ4309" i="6" s="1"/>
  <c r="AO4309" i="6"/>
  <c r="AP4309" i="6" s="1"/>
  <c r="AM4310" i="6"/>
  <c r="AN4310" i="6"/>
  <c r="AQ4310" i="6" s="1"/>
  <c r="AO4310" i="6"/>
  <c r="AP4310" i="6" s="1"/>
  <c r="AM4311" i="6"/>
  <c r="AN4311" i="6"/>
  <c r="AQ4311" i="6" s="1"/>
  <c r="AO4311" i="6"/>
  <c r="AP4311" i="6" s="1"/>
  <c r="AM4312" i="6"/>
  <c r="AN4312" i="6"/>
  <c r="AQ4312" i="6" s="1"/>
  <c r="AO4312" i="6"/>
  <c r="AP4312" i="6" s="1"/>
  <c r="AM4313" i="6"/>
  <c r="AN4313" i="6"/>
  <c r="AQ4313" i="6" s="1"/>
  <c r="AO4313" i="6"/>
  <c r="AP4313" i="6" s="1"/>
  <c r="AM4314" i="6"/>
  <c r="AN4314" i="6"/>
  <c r="AQ4314" i="6" s="1"/>
  <c r="AO4314" i="6"/>
  <c r="AP4314" i="6" s="1"/>
  <c r="AM4315" i="6"/>
  <c r="AN4315" i="6"/>
  <c r="AQ4315" i="6" s="1"/>
  <c r="AO4315" i="6"/>
  <c r="AP4315" i="6" s="1"/>
  <c r="AM4316" i="6"/>
  <c r="AN4316" i="6"/>
  <c r="AQ4316" i="6" s="1"/>
  <c r="AO4316" i="6"/>
  <c r="AP4316" i="6" s="1"/>
  <c r="AM4317" i="6"/>
  <c r="AN4317" i="6"/>
  <c r="AQ4317" i="6" s="1"/>
  <c r="AO4317" i="6"/>
  <c r="AP4317" i="6" s="1"/>
  <c r="AM4318" i="6"/>
  <c r="AN4318" i="6"/>
  <c r="AQ4318" i="6" s="1"/>
  <c r="AO4318" i="6"/>
  <c r="AP4318" i="6" s="1"/>
  <c r="AM4319" i="6"/>
  <c r="AN4319" i="6"/>
  <c r="AQ4319" i="6" s="1"/>
  <c r="AO4319" i="6"/>
  <c r="AP4319" i="6" s="1"/>
  <c r="AM4320" i="6"/>
  <c r="AN4320" i="6"/>
  <c r="AQ4320" i="6" s="1"/>
  <c r="AO4320" i="6"/>
  <c r="AP4320" i="6" s="1"/>
  <c r="AM4321" i="6"/>
  <c r="AN4321" i="6"/>
  <c r="AQ4321" i="6" s="1"/>
  <c r="AO4321" i="6"/>
  <c r="AP4321" i="6" s="1"/>
  <c r="AM4322" i="6"/>
  <c r="AN4322" i="6"/>
  <c r="AQ4322" i="6" s="1"/>
  <c r="AO4322" i="6"/>
  <c r="AP4322" i="6" s="1"/>
  <c r="AM4323" i="6"/>
  <c r="AN4323" i="6"/>
  <c r="AQ4323" i="6" s="1"/>
  <c r="AO4323" i="6"/>
  <c r="AP4323" i="6" s="1"/>
  <c r="AM4324" i="6"/>
  <c r="AN4324" i="6"/>
  <c r="AQ4324" i="6" s="1"/>
  <c r="AO4324" i="6"/>
  <c r="AM4325" i="6"/>
  <c r="AN4325" i="6"/>
  <c r="AQ4325" i="6" s="1"/>
  <c r="AO4325" i="6"/>
  <c r="AP4325" i="6" s="1"/>
  <c r="AM4326" i="6"/>
  <c r="AN4326" i="6"/>
  <c r="AQ4326" i="6" s="1"/>
  <c r="AO4326" i="6"/>
  <c r="AP4326" i="6" s="1"/>
  <c r="AM4327" i="6"/>
  <c r="AN4327" i="6"/>
  <c r="AQ4327" i="6" s="1"/>
  <c r="AO4327" i="6"/>
  <c r="AP4327" i="6" s="1"/>
  <c r="AM4328" i="6"/>
  <c r="AN4328" i="6"/>
  <c r="AQ4328" i="6" s="1"/>
  <c r="AO4328" i="6"/>
  <c r="AM4329" i="6"/>
  <c r="AN4329" i="6"/>
  <c r="AQ4329" i="6" s="1"/>
  <c r="AO4329" i="6"/>
  <c r="AP4329" i="6" s="1"/>
  <c r="AM4330" i="6"/>
  <c r="AN4330" i="6"/>
  <c r="AQ4330" i="6" s="1"/>
  <c r="AO4330" i="6"/>
  <c r="AP4330" i="6" s="1"/>
  <c r="AM4331" i="6"/>
  <c r="AN4331" i="6"/>
  <c r="AQ4331" i="6" s="1"/>
  <c r="AO4331" i="6"/>
  <c r="AP4331" i="6" s="1"/>
  <c r="AM4332" i="6"/>
  <c r="AN4332" i="6"/>
  <c r="AQ4332" i="6" s="1"/>
  <c r="AO4332" i="6"/>
  <c r="AM4333" i="6"/>
  <c r="AN4333" i="6"/>
  <c r="AQ4333" i="6" s="1"/>
  <c r="AO4333" i="6"/>
  <c r="AP4333" i="6" s="1"/>
  <c r="AM4334" i="6"/>
  <c r="AN4334" i="6"/>
  <c r="AQ4334" i="6" s="1"/>
  <c r="AO4334" i="6"/>
  <c r="AP4334" i="6" s="1"/>
  <c r="AM4335" i="6"/>
  <c r="AN4335" i="6"/>
  <c r="AQ4335" i="6" s="1"/>
  <c r="AO4335" i="6"/>
  <c r="AP4335" i="6" s="1"/>
  <c r="AM4336" i="6"/>
  <c r="AN4336" i="6"/>
  <c r="AQ4336" i="6" s="1"/>
  <c r="AO4336" i="6"/>
  <c r="AM4337" i="6"/>
  <c r="AN4337" i="6"/>
  <c r="AQ4337" i="6" s="1"/>
  <c r="AO4337" i="6"/>
  <c r="AP4337" i="6" s="1"/>
  <c r="AM4338" i="6"/>
  <c r="AN4338" i="6"/>
  <c r="AQ4338" i="6" s="1"/>
  <c r="AO4338" i="6"/>
  <c r="AP4338" i="6" s="1"/>
  <c r="AM4339" i="6"/>
  <c r="AN4339" i="6"/>
  <c r="AQ4339" i="6" s="1"/>
  <c r="AO4339" i="6"/>
  <c r="AP4339" i="6" s="1"/>
  <c r="AM4340" i="6"/>
  <c r="AN4340" i="6"/>
  <c r="AQ4340" i="6" s="1"/>
  <c r="AO4340" i="6"/>
  <c r="AM4341" i="6"/>
  <c r="AN4341" i="6"/>
  <c r="AQ4341" i="6" s="1"/>
  <c r="AO4341" i="6"/>
  <c r="AP4341" i="6" s="1"/>
  <c r="AM4342" i="6"/>
  <c r="AN4342" i="6"/>
  <c r="AQ4342" i="6" s="1"/>
  <c r="AO4342" i="6"/>
  <c r="AP4342" i="6" s="1"/>
  <c r="AM4343" i="6"/>
  <c r="AN4343" i="6"/>
  <c r="AQ4343" i="6" s="1"/>
  <c r="AO4343" i="6"/>
  <c r="AP4343" i="6" s="1"/>
  <c r="AM4344" i="6"/>
  <c r="AN4344" i="6"/>
  <c r="AQ4344" i="6" s="1"/>
  <c r="AO4344" i="6"/>
  <c r="AM4345" i="6"/>
  <c r="AN4345" i="6"/>
  <c r="AQ4345" i="6" s="1"/>
  <c r="AO4345" i="6"/>
  <c r="AP4345" i="6" s="1"/>
  <c r="AM4346" i="6"/>
  <c r="AN4346" i="6"/>
  <c r="AQ4346" i="6" s="1"/>
  <c r="AO4346" i="6"/>
  <c r="AP4346" i="6" s="1"/>
  <c r="AM4347" i="6"/>
  <c r="AN4347" i="6"/>
  <c r="AQ4347" i="6" s="1"/>
  <c r="AO4347" i="6"/>
  <c r="AP4347" i="6" s="1"/>
  <c r="AM4348" i="6"/>
  <c r="AN4348" i="6"/>
  <c r="AQ4348" i="6" s="1"/>
  <c r="AO4348" i="6"/>
  <c r="AM4349" i="6"/>
  <c r="AN4349" i="6"/>
  <c r="AQ4349" i="6" s="1"/>
  <c r="AO4349" i="6"/>
  <c r="AP4349" i="6" s="1"/>
  <c r="AM4350" i="6"/>
  <c r="AN4350" i="6"/>
  <c r="AQ4350" i="6" s="1"/>
  <c r="AO4350" i="6"/>
  <c r="AP4350" i="6" s="1"/>
  <c r="AM4351" i="6"/>
  <c r="AN4351" i="6"/>
  <c r="AQ4351" i="6" s="1"/>
  <c r="AO4351" i="6"/>
  <c r="AP4351" i="6" s="1"/>
  <c r="AM4352" i="6"/>
  <c r="AN4352" i="6"/>
  <c r="AQ4352" i="6" s="1"/>
  <c r="AO4352" i="6"/>
  <c r="AM4353" i="6"/>
  <c r="AN4353" i="6"/>
  <c r="AQ4353" i="6" s="1"/>
  <c r="AO4353" i="6"/>
  <c r="AP4353" i="6" s="1"/>
  <c r="AM4354" i="6"/>
  <c r="AN4354" i="6"/>
  <c r="AQ4354" i="6" s="1"/>
  <c r="AO4354" i="6"/>
  <c r="AP4354" i="6" s="1"/>
  <c r="AM4355" i="6"/>
  <c r="AN4355" i="6"/>
  <c r="AQ4355" i="6" s="1"/>
  <c r="AO4355" i="6"/>
  <c r="AP4355" i="6" s="1"/>
  <c r="AM4356" i="6"/>
  <c r="AN4356" i="6"/>
  <c r="AQ4356" i="6" s="1"/>
  <c r="AO4356" i="6"/>
  <c r="AM4357" i="6"/>
  <c r="AN4357" i="6"/>
  <c r="AQ4357" i="6" s="1"/>
  <c r="AO4357" i="6"/>
  <c r="AP4357" i="6" s="1"/>
  <c r="AM4358" i="6"/>
  <c r="AN4358" i="6"/>
  <c r="AQ4358" i="6" s="1"/>
  <c r="AO4358" i="6"/>
  <c r="AP4358" i="6" s="1"/>
  <c r="AM4359" i="6"/>
  <c r="AN4359" i="6"/>
  <c r="AQ4359" i="6" s="1"/>
  <c r="AO4359" i="6"/>
  <c r="AP4359" i="6" s="1"/>
  <c r="AM4360" i="6"/>
  <c r="AN4360" i="6"/>
  <c r="AQ4360" i="6" s="1"/>
  <c r="AO4360" i="6"/>
  <c r="AM4361" i="6"/>
  <c r="AN4361" i="6"/>
  <c r="AQ4361" i="6" s="1"/>
  <c r="AO4361" i="6"/>
  <c r="AP4361" i="6" s="1"/>
  <c r="AM4362" i="6"/>
  <c r="AN4362" i="6"/>
  <c r="AQ4362" i="6" s="1"/>
  <c r="AO4362" i="6"/>
  <c r="AP4362" i="6" s="1"/>
  <c r="AM4363" i="6"/>
  <c r="AN4363" i="6"/>
  <c r="AQ4363" i="6" s="1"/>
  <c r="AO4363" i="6"/>
  <c r="AP4363" i="6" s="1"/>
  <c r="AM4364" i="6"/>
  <c r="AN4364" i="6"/>
  <c r="AQ4364" i="6" s="1"/>
  <c r="AO4364" i="6"/>
  <c r="AM4365" i="6"/>
  <c r="AN4365" i="6"/>
  <c r="AQ4365" i="6" s="1"/>
  <c r="AO4365" i="6"/>
  <c r="AP4365" i="6" s="1"/>
  <c r="AM4366" i="6"/>
  <c r="AN4366" i="6"/>
  <c r="AQ4366" i="6" s="1"/>
  <c r="AO4366" i="6"/>
  <c r="AP4366" i="6" s="1"/>
  <c r="AM4367" i="6"/>
  <c r="AN4367" i="6"/>
  <c r="AQ4367" i="6" s="1"/>
  <c r="AO4367" i="6"/>
  <c r="AP4367" i="6" s="1"/>
  <c r="AM4368" i="6"/>
  <c r="AN4368" i="6"/>
  <c r="AQ4368" i="6" s="1"/>
  <c r="AO4368" i="6"/>
  <c r="AM4369" i="6"/>
  <c r="AN4369" i="6"/>
  <c r="AQ4369" i="6" s="1"/>
  <c r="AO4369" i="6"/>
  <c r="AP4369" i="6" s="1"/>
  <c r="AM4370" i="6"/>
  <c r="AN4370" i="6"/>
  <c r="AQ4370" i="6" s="1"/>
  <c r="AO4370" i="6"/>
  <c r="AP4370" i="6" s="1"/>
  <c r="AM4371" i="6"/>
  <c r="AN4371" i="6"/>
  <c r="AQ4371" i="6" s="1"/>
  <c r="AO4371" i="6"/>
  <c r="AP4371" i="6" s="1"/>
  <c r="AM4372" i="6"/>
  <c r="AN4372" i="6"/>
  <c r="AQ4372" i="6" s="1"/>
  <c r="AO4372" i="6"/>
  <c r="AP4372" i="6" s="1"/>
  <c r="AM4373" i="6"/>
  <c r="AN4373" i="6"/>
  <c r="AQ4373" i="6" s="1"/>
  <c r="AO4373" i="6"/>
  <c r="AP4373" i="6" s="1"/>
  <c r="AM4374" i="6"/>
  <c r="AN4374" i="6"/>
  <c r="AQ4374" i="6" s="1"/>
  <c r="AO4374" i="6"/>
  <c r="AP4374" i="6" s="1"/>
  <c r="AM4375" i="6"/>
  <c r="AN4375" i="6"/>
  <c r="AQ4375" i="6" s="1"/>
  <c r="AO4375" i="6"/>
  <c r="AP4375" i="6" s="1"/>
  <c r="AM4376" i="6"/>
  <c r="AN4376" i="6"/>
  <c r="AQ4376" i="6" s="1"/>
  <c r="AO4376" i="6"/>
  <c r="AM4377" i="6"/>
  <c r="AN4377" i="6"/>
  <c r="AQ4377" i="6" s="1"/>
  <c r="AO4377" i="6"/>
  <c r="AP4377" i="6" s="1"/>
  <c r="AM4378" i="6"/>
  <c r="AN4378" i="6"/>
  <c r="AQ4378" i="6" s="1"/>
  <c r="AO4378" i="6"/>
  <c r="AP4378" i="6" s="1"/>
  <c r="AM4379" i="6"/>
  <c r="AN4379" i="6"/>
  <c r="AQ4379" i="6" s="1"/>
  <c r="AO4379" i="6"/>
  <c r="AP4379" i="6" s="1"/>
  <c r="AM4380" i="6"/>
  <c r="AN4380" i="6"/>
  <c r="AQ4380" i="6" s="1"/>
  <c r="AO4380" i="6"/>
  <c r="AP4380" i="6" s="1"/>
  <c r="AM4381" i="6"/>
  <c r="AN4381" i="6"/>
  <c r="AQ4381" i="6" s="1"/>
  <c r="AO4381" i="6"/>
  <c r="AP4381" i="6" s="1"/>
  <c r="AM4382" i="6"/>
  <c r="AN4382" i="6"/>
  <c r="AQ4382" i="6" s="1"/>
  <c r="AO4382" i="6"/>
  <c r="AP4382" i="6" s="1"/>
  <c r="AM4383" i="6"/>
  <c r="AN4383" i="6"/>
  <c r="AQ4383" i="6" s="1"/>
  <c r="AO4383" i="6"/>
  <c r="AP4383" i="6" s="1"/>
  <c r="AM4384" i="6"/>
  <c r="AN4384" i="6"/>
  <c r="AQ4384" i="6" s="1"/>
  <c r="AO4384" i="6"/>
  <c r="AM4385" i="6"/>
  <c r="AN4385" i="6"/>
  <c r="AQ4385" i="6" s="1"/>
  <c r="AO4385" i="6"/>
  <c r="AP4385" i="6" s="1"/>
  <c r="AM4386" i="6"/>
  <c r="AN4386" i="6"/>
  <c r="AQ4386" i="6" s="1"/>
  <c r="AO4386" i="6"/>
  <c r="AP4386" i="6" s="1"/>
  <c r="AM4387" i="6"/>
  <c r="AN4387" i="6"/>
  <c r="AQ4387" i="6" s="1"/>
  <c r="AO4387" i="6"/>
  <c r="AP4387" i="6" s="1"/>
  <c r="AM4388" i="6"/>
  <c r="AN4388" i="6"/>
  <c r="AQ4388" i="6" s="1"/>
  <c r="AO4388" i="6"/>
  <c r="AP4388" i="6" s="1"/>
  <c r="AM4389" i="6"/>
  <c r="AN4389" i="6"/>
  <c r="AQ4389" i="6" s="1"/>
  <c r="AO4389" i="6"/>
  <c r="AP4389" i="6" s="1"/>
  <c r="AM4390" i="6"/>
  <c r="AN4390" i="6"/>
  <c r="AQ4390" i="6" s="1"/>
  <c r="AO4390" i="6"/>
  <c r="AP4390" i="6" s="1"/>
  <c r="AM4391" i="6"/>
  <c r="AN4391" i="6"/>
  <c r="AQ4391" i="6" s="1"/>
  <c r="AO4391" i="6"/>
  <c r="AP4391" i="6" s="1"/>
  <c r="AM4392" i="6"/>
  <c r="AN4392" i="6"/>
  <c r="AQ4392" i="6" s="1"/>
  <c r="AO4392" i="6"/>
  <c r="AM4393" i="6"/>
  <c r="AN4393" i="6"/>
  <c r="AQ4393" i="6" s="1"/>
  <c r="AO4393" i="6"/>
  <c r="AP4393" i="6" s="1"/>
  <c r="AM4394" i="6"/>
  <c r="AN4394" i="6"/>
  <c r="AQ4394" i="6" s="1"/>
  <c r="AO4394" i="6"/>
  <c r="AP4394" i="6" s="1"/>
  <c r="AM4395" i="6"/>
  <c r="AN4395" i="6"/>
  <c r="AQ4395" i="6" s="1"/>
  <c r="AO4395" i="6"/>
  <c r="AP4395" i="6" s="1"/>
  <c r="AM4396" i="6"/>
  <c r="AN4396" i="6"/>
  <c r="AQ4396" i="6" s="1"/>
  <c r="AO4396" i="6"/>
  <c r="AP4396" i="6" s="1"/>
  <c r="AM4397" i="6"/>
  <c r="AN4397" i="6"/>
  <c r="AQ4397" i="6" s="1"/>
  <c r="AO4397" i="6"/>
  <c r="AP4397" i="6" s="1"/>
  <c r="AM4398" i="6"/>
  <c r="AN4398" i="6"/>
  <c r="AQ4398" i="6" s="1"/>
  <c r="AO4398" i="6"/>
  <c r="AP4398" i="6" s="1"/>
  <c r="AM4399" i="6"/>
  <c r="AN4399" i="6"/>
  <c r="AQ4399" i="6" s="1"/>
  <c r="AO4399" i="6"/>
  <c r="AP4399" i="6" s="1"/>
  <c r="AM4400" i="6"/>
  <c r="AN4400" i="6"/>
  <c r="AQ4400" i="6" s="1"/>
  <c r="AO4400" i="6"/>
  <c r="AM4401" i="6"/>
  <c r="AN4401" i="6"/>
  <c r="AQ4401" i="6" s="1"/>
  <c r="AO4401" i="6"/>
  <c r="AP4401" i="6" s="1"/>
  <c r="AM4402" i="6"/>
  <c r="AN4402" i="6"/>
  <c r="AQ4402" i="6" s="1"/>
  <c r="AO4402" i="6"/>
  <c r="AP4402" i="6" s="1"/>
  <c r="AM4403" i="6"/>
  <c r="AN4403" i="6"/>
  <c r="AQ4403" i="6" s="1"/>
  <c r="AO4403" i="6"/>
  <c r="AP4403" i="6" s="1"/>
  <c r="AM4404" i="6"/>
  <c r="AN4404" i="6"/>
  <c r="AQ4404" i="6" s="1"/>
  <c r="AO4404" i="6"/>
  <c r="AP4404" i="6" s="1"/>
  <c r="AM4405" i="6"/>
  <c r="AN4405" i="6"/>
  <c r="AQ4405" i="6" s="1"/>
  <c r="AO4405" i="6"/>
  <c r="AP4405" i="6" s="1"/>
  <c r="AM4406" i="6"/>
  <c r="AN4406" i="6"/>
  <c r="AQ4406" i="6" s="1"/>
  <c r="AO4406" i="6"/>
  <c r="AP4406" i="6" s="1"/>
  <c r="AM4407" i="6"/>
  <c r="AN4407" i="6"/>
  <c r="AQ4407" i="6" s="1"/>
  <c r="AO4407" i="6"/>
  <c r="AP4407" i="6" s="1"/>
  <c r="AM4408" i="6"/>
  <c r="AN4408" i="6"/>
  <c r="AQ4408" i="6" s="1"/>
  <c r="AO4408" i="6"/>
  <c r="AM4409" i="6"/>
  <c r="AN4409" i="6"/>
  <c r="AQ4409" i="6" s="1"/>
  <c r="AO4409" i="6"/>
  <c r="AP4409" i="6" s="1"/>
  <c r="AM4410" i="6"/>
  <c r="AN4410" i="6"/>
  <c r="AQ4410" i="6" s="1"/>
  <c r="AO4410" i="6"/>
  <c r="AP4410" i="6" s="1"/>
  <c r="AM4411" i="6"/>
  <c r="AN4411" i="6"/>
  <c r="AQ4411" i="6" s="1"/>
  <c r="AO4411" i="6"/>
  <c r="AP4411" i="6" s="1"/>
  <c r="AM4412" i="6"/>
  <c r="AN4412" i="6"/>
  <c r="AQ4412" i="6" s="1"/>
  <c r="AO4412" i="6"/>
  <c r="AP4412" i="6" s="1"/>
  <c r="AM4413" i="6"/>
  <c r="AN4413" i="6"/>
  <c r="AQ4413" i="6" s="1"/>
  <c r="AO4413" i="6"/>
  <c r="AP4413" i="6" s="1"/>
  <c r="AM4414" i="6"/>
  <c r="AN4414" i="6"/>
  <c r="AQ4414" i="6" s="1"/>
  <c r="AO4414" i="6"/>
  <c r="AP4414" i="6" s="1"/>
  <c r="AM4415" i="6"/>
  <c r="AN4415" i="6"/>
  <c r="AQ4415" i="6" s="1"/>
  <c r="AO4415" i="6"/>
  <c r="AP4415" i="6" s="1"/>
  <c r="AM4416" i="6"/>
  <c r="AN4416" i="6"/>
  <c r="AQ4416" i="6" s="1"/>
  <c r="AO4416" i="6"/>
  <c r="AM4417" i="6"/>
  <c r="AN4417" i="6"/>
  <c r="AQ4417" i="6" s="1"/>
  <c r="AO4417" i="6"/>
  <c r="AP4417" i="6" s="1"/>
  <c r="AM4418" i="6"/>
  <c r="AN4418" i="6"/>
  <c r="AQ4418" i="6" s="1"/>
  <c r="AO4418" i="6"/>
  <c r="AP4418" i="6" s="1"/>
  <c r="AM4419" i="6"/>
  <c r="AN4419" i="6"/>
  <c r="AQ4419" i="6" s="1"/>
  <c r="AO4419" i="6"/>
  <c r="AP4419" i="6" s="1"/>
  <c r="AM4420" i="6"/>
  <c r="AN4420" i="6"/>
  <c r="AQ4420" i="6" s="1"/>
  <c r="AO4420" i="6"/>
  <c r="AP4420" i="6" s="1"/>
  <c r="AM4421" i="6"/>
  <c r="AN4421" i="6"/>
  <c r="AQ4421" i="6" s="1"/>
  <c r="AO4421" i="6"/>
  <c r="AP4421" i="6" s="1"/>
  <c r="AM4422" i="6"/>
  <c r="AN4422" i="6"/>
  <c r="AQ4422" i="6" s="1"/>
  <c r="AO4422" i="6"/>
  <c r="AP4422" i="6" s="1"/>
  <c r="AM4423" i="6"/>
  <c r="AN4423" i="6"/>
  <c r="AQ4423" i="6" s="1"/>
  <c r="AO4423" i="6"/>
  <c r="AP4423" i="6" s="1"/>
  <c r="AM4424" i="6"/>
  <c r="AN4424" i="6"/>
  <c r="AQ4424" i="6" s="1"/>
  <c r="AO4424" i="6"/>
  <c r="AM4425" i="6"/>
  <c r="AN4425" i="6"/>
  <c r="AQ4425" i="6" s="1"/>
  <c r="AO4425" i="6"/>
  <c r="AP4425" i="6" s="1"/>
  <c r="AM4426" i="6"/>
  <c r="AN4426" i="6"/>
  <c r="AQ4426" i="6" s="1"/>
  <c r="AO4426" i="6"/>
  <c r="AP4426" i="6" s="1"/>
  <c r="AM4427" i="6"/>
  <c r="AN4427" i="6"/>
  <c r="AQ4427" i="6" s="1"/>
  <c r="AO4427" i="6"/>
  <c r="AP4427" i="6" s="1"/>
  <c r="AM4428" i="6"/>
  <c r="AN4428" i="6"/>
  <c r="AQ4428" i="6" s="1"/>
  <c r="AO4428" i="6"/>
  <c r="AP4428" i="6" s="1"/>
  <c r="AM4429" i="6"/>
  <c r="AN4429" i="6"/>
  <c r="AQ4429" i="6" s="1"/>
  <c r="AO4429" i="6"/>
  <c r="AM4430" i="6"/>
  <c r="AN4430" i="6"/>
  <c r="AQ4430" i="6" s="1"/>
  <c r="AO4430" i="6"/>
  <c r="AP4430" i="6" s="1"/>
  <c r="AM4431" i="6"/>
  <c r="AN4431" i="6"/>
  <c r="AQ4431" i="6" s="1"/>
  <c r="AO4431" i="6"/>
  <c r="AP4431" i="6" s="1"/>
  <c r="AM4432" i="6"/>
  <c r="AN4432" i="6"/>
  <c r="AQ4432" i="6" s="1"/>
  <c r="AO4432" i="6"/>
  <c r="AM4433" i="6"/>
  <c r="AN4433" i="6"/>
  <c r="AQ4433" i="6" s="1"/>
  <c r="AO4433" i="6"/>
  <c r="AP4433" i="6" s="1"/>
  <c r="AM4434" i="6"/>
  <c r="AN4434" i="6"/>
  <c r="AQ4434" i="6" s="1"/>
  <c r="AO4434" i="6"/>
  <c r="AP4434" i="6" s="1"/>
  <c r="AM4435" i="6"/>
  <c r="AN4435" i="6"/>
  <c r="AQ4435" i="6" s="1"/>
  <c r="AO4435" i="6"/>
  <c r="AP4435" i="6" s="1"/>
  <c r="AM4436" i="6"/>
  <c r="AN4436" i="6"/>
  <c r="AQ4436" i="6" s="1"/>
  <c r="AO4436" i="6"/>
  <c r="AP4436" i="6" s="1"/>
  <c r="AM4437" i="6"/>
  <c r="AN4437" i="6"/>
  <c r="AQ4437" i="6" s="1"/>
  <c r="AO4437" i="6"/>
  <c r="AM4438" i="6"/>
  <c r="AN4438" i="6"/>
  <c r="AQ4438" i="6" s="1"/>
  <c r="AO4438" i="6"/>
  <c r="AP4438" i="6" s="1"/>
  <c r="AM4439" i="6"/>
  <c r="AN4439" i="6"/>
  <c r="AQ4439" i="6" s="1"/>
  <c r="AO4439" i="6"/>
  <c r="AP4439" i="6" s="1"/>
  <c r="AM4440" i="6"/>
  <c r="AN4440" i="6"/>
  <c r="AQ4440" i="6" s="1"/>
  <c r="AO4440" i="6"/>
  <c r="AM4441" i="6"/>
  <c r="AN4441" i="6"/>
  <c r="AQ4441" i="6" s="1"/>
  <c r="AO4441" i="6"/>
  <c r="AP4441" i="6" s="1"/>
  <c r="AM4442" i="6"/>
  <c r="AN4442" i="6"/>
  <c r="AQ4442" i="6" s="1"/>
  <c r="AO4442" i="6"/>
  <c r="AP4442" i="6" s="1"/>
  <c r="AM4443" i="6"/>
  <c r="AN4443" i="6"/>
  <c r="AQ4443" i="6" s="1"/>
  <c r="AO4443" i="6"/>
  <c r="AP4443" i="6" s="1"/>
  <c r="AM4444" i="6"/>
  <c r="AN4444" i="6"/>
  <c r="AQ4444" i="6" s="1"/>
  <c r="AO4444" i="6"/>
  <c r="AP4444" i="6" s="1"/>
  <c r="AM4445" i="6"/>
  <c r="AN4445" i="6"/>
  <c r="AQ4445" i="6" s="1"/>
  <c r="AO4445" i="6"/>
  <c r="AM4446" i="6"/>
  <c r="AN4446" i="6"/>
  <c r="AQ4446" i="6" s="1"/>
  <c r="AO4446" i="6"/>
  <c r="AP4446" i="6" s="1"/>
  <c r="AM4447" i="6"/>
  <c r="AN4447" i="6"/>
  <c r="AQ4447" i="6" s="1"/>
  <c r="AO4447" i="6"/>
  <c r="AP4447" i="6" s="1"/>
  <c r="AM4448" i="6"/>
  <c r="AN4448" i="6"/>
  <c r="AQ4448" i="6" s="1"/>
  <c r="AO4448" i="6"/>
  <c r="AM4449" i="6"/>
  <c r="AN4449" i="6"/>
  <c r="AQ4449" i="6" s="1"/>
  <c r="AO4449" i="6"/>
  <c r="AP4449" i="6" s="1"/>
  <c r="AM4450" i="6"/>
  <c r="AN4450" i="6"/>
  <c r="AQ4450" i="6" s="1"/>
  <c r="AO4450" i="6"/>
  <c r="AP4450" i="6" s="1"/>
  <c r="AM4451" i="6"/>
  <c r="AN4451" i="6"/>
  <c r="AQ4451" i="6" s="1"/>
  <c r="AO4451" i="6"/>
  <c r="AP4451" i="6" s="1"/>
  <c r="AM4452" i="6"/>
  <c r="AN4452" i="6"/>
  <c r="AQ4452" i="6" s="1"/>
  <c r="AO4452" i="6"/>
  <c r="AP4452" i="6" s="1"/>
  <c r="AM4453" i="6"/>
  <c r="AN4453" i="6"/>
  <c r="AQ4453" i="6" s="1"/>
  <c r="AO4453" i="6"/>
  <c r="AM4454" i="6"/>
  <c r="AN4454" i="6"/>
  <c r="AQ4454" i="6" s="1"/>
  <c r="AO4454" i="6"/>
  <c r="AP4454" i="6" s="1"/>
  <c r="AM4455" i="6"/>
  <c r="AN4455" i="6"/>
  <c r="AQ4455" i="6" s="1"/>
  <c r="AO4455" i="6"/>
  <c r="AP4455" i="6" s="1"/>
  <c r="AM4456" i="6"/>
  <c r="AN4456" i="6"/>
  <c r="AQ4456" i="6" s="1"/>
  <c r="AO4456" i="6"/>
  <c r="AM4457" i="6"/>
  <c r="AN4457" i="6"/>
  <c r="AQ4457" i="6" s="1"/>
  <c r="AO4457" i="6"/>
  <c r="AP4457" i="6" s="1"/>
  <c r="AM4458" i="6"/>
  <c r="AN4458" i="6"/>
  <c r="AQ4458" i="6" s="1"/>
  <c r="AO4458" i="6"/>
  <c r="AP4458" i="6" s="1"/>
  <c r="AM4459" i="6"/>
  <c r="AN4459" i="6"/>
  <c r="AQ4459" i="6" s="1"/>
  <c r="AO4459" i="6"/>
  <c r="AP4459" i="6" s="1"/>
  <c r="AM4460" i="6"/>
  <c r="AN4460" i="6"/>
  <c r="AQ4460" i="6" s="1"/>
  <c r="AO4460" i="6"/>
  <c r="AP4460" i="6" s="1"/>
  <c r="AM4461" i="6"/>
  <c r="AN4461" i="6"/>
  <c r="AQ4461" i="6" s="1"/>
  <c r="AO4461" i="6"/>
  <c r="AM4462" i="6"/>
  <c r="AN4462" i="6"/>
  <c r="AQ4462" i="6" s="1"/>
  <c r="AO4462" i="6"/>
  <c r="AP4462" i="6" s="1"/>
  <c r="AM4463" i="6"/>
  <c r="AN4463" i="6"/>
  <c r="AQ4463" i="6" s="1"/>
  <c r="AO4463" i="6"/>
  <c r="AP4463" i="6" s="1"/>
  <c r="AM4464" i="6"/>
  <c r="AN4464" i="6"/>
  <c r="AQ4464" i="6" s="1"/>
  <c r="AO4464" i="6"/>
  <c r="AM4465" i="6"/>
  <c r="AN4465" i="6"/>
  <c r="AQ4465" i="6" s="1"/>
  <c r="AO4465" i="6"/>
  <c r="AP4465" i="6" s="1"/>
  <c r="AM4466" i="6"/>
  <c r="AN4466" i="6"/>
  <c r="AQ4466" i="6" s="1"/>
  <c r="AO4466" i="6"/>
  <c r="AP4466" i="6" s="1"/>
  <c r="AM4467" i="6"/>
  <c r="AN4467" i="6"/>
  <c r="AQ4467" i="6" s="1"/>
  <c r="AO4467" i="6"/>
  <c r="AP4467" i="6" s="1"/>
  <c r="AM4468" i="6"/>
  <c r="AN4468" i="6"/>
  <c r="AQ4468" i="6" s="1"/>
  <c r="AO4468" i="6"/>
  <c r="AP4468" i="6" s="1"/>
  <c r="AM4469" i="6"/>
  <c r="AN4469" i="6"/>
  <c r="AQ4469" i="6" s="1"/>
  <c r="AO4469" i="6"/>
  <c r="AM4470" i="6"/>
  <c r="AN4470" i="6"/>
  <c r="AQ4470" i="6" s="1"/>
  <c r="AO4470" i="6"/>
  <c r="AP4470" i="6" s="1"/>
  <c r="AM4471" i="6"/>
  <c r="AN4471" i="6"/>
  <c r="AQ4471" i="6" s="1"/>
  <c r="AO4471" i="6"/>
  <c r="AP4471" i="6" s="1"/>
  <c r="AM4472" i="6"/>
  <c r="AN4472" i="6"/>
  <c r="AQ4472" i="6" s="1"/>
  <c r="AO4472" i="6"/>
  <c r="AM4473" i="6"/>
  <c r="AN4473" i="6"/>
  <c r="AQ4473" i="6" s="1"/>
  <c r="AO4473" i="6"/>
  <c r="AP4473" i="6" s="1"/>
  <c r="AM4474" i="6"/>
  <c r="AN4474" i="6"/>
  <c r="AQ4474" i="6" s="1"/>
  <c r="AO4474" i="6"/>
  <c r="AP4474" i="6" s="1"/>
  <c r="AM4475" i="6"/>
  <c r="AN4475" i="6"/>
  <c r="AQ4475" i="6" s="1"/>
  <c r="AO4475" i="6"/>
  <c r="AP4475" i="6" s="1"/>
  <c r="AM4476" i="6"/>
  <c r="AN4476" i="6"/>
  <c r="AQ4476" i="6" s="1"/>
  <c r="AO4476" i="6"/>
  <c r="AP4476" i="6" s="1"/>
  <c r="AM4477" i="6"/>
  <c r="AN4477" i="6"/>
  <c r="AQ4477" i="6" s="1"/>
  <c r="AO4477" i="6"/>
  <c r="AM4478" i="6"/>
  <c r="AN4478" i="6"/>
  <c r="AQ4478" i="6" s="1"/>
  <c r="AO4478" i="6"/>
  <c r="AP4478" i="6" s="1"/>
  <c r="AM4479" i="6"/>
  <c r="AN4479" i="6"/>
  <c r="AQ4479" i="6" s="1"/>
  <c r="AO4479" i="6"/>
  <c r="AP4479" i="6" s="1"/>
  <c r="AM4480" i="6"/>
  <c r="AN4480" i="6"/>
  <c r="AQ4480" i="6" s="1"/>
  <c r="AO4480" i="6"/>
  <c r="AM4481" i="6"/>
  <c r="AN4481" i="6"/>
  <c r="AQ4481" i="6" s="1"/>
  <c r="AO4481" i="6"/>
  <c r="AP4481" i="6" s="1"/>
  <c r="AM4482" i="6"/>
  <c r="AN4482" i="6"/>
  <c r="AQ4482" i="6" s="1"/>
  <c r="AO4482" i="6"/>
  <c r="AP4482" i="6" s="1"/>
  <c r="AM4483" i="6"/>
  <c r="AN4483" i="6"/>
  <c r="AQ4483" i="6" s="1"/>
  <c r="AO4483" i="6"/>
  <c r="AP4483" i="6" s="1"/>
  <c r="AM4484" i="6"/>
  <c r="AN4484" i="6"/>
  <c r="AQ4484" i="6" s="1"/>
  <c r="AO4484" i="6"/>
  <c r="AP4484" i="6" s="1"/>
  <c r="AM4485" i="6"/>
  <c r="AN4485" i="6"/>
  <c r="AQ4485" i="6" s="1"/>
  <c r="AO4485" i="6"/>
  <c r="AM4486" i="6"/>
  <c r="AN4486" i="6"/>
  <c r="AQ4486" i="6" s="1"/>
  <c r="AO4486" i="6"/>
  <c r="AP4486" i="6" s="1"/>
  <c r="AM4487" i="6"/>
  <c r="AN4487" i="6"/>
  <c r="AQ4487" i="6" s="1"/>
  <c r="AO4487" i="6"/>
  <c r="AP4487" i="6" s="1"/>
  <c r="AM4488" i="6"/>
  <c r="AN4488" i="6"/>
  <c r="AQ4488" i="6" s="1"/>
  <c r="AO4488" i="6"/>
  <c r="AM4489" i="6"/>
  <c r="AN4489" i="6"/>
  <c r="AQ4489" i="6" s="1"/>
  <c r="AO4489" i="6"/>
  <c r="AP4489" i="6" s="1"/>
  <c r="AM4490" i="6"/>
  <c r="AN4490" i="6"/>
  <c r="AQ4490" i="6" s="1"/>
  <c r="AO4490" i="6"/>
  <c r="AP4490" i="6" s="1"/>
  <c r="AM4491" i="6"/>
  <c r="AN4491" i="6"/>
  <c r="AQ4491" i="6" s="1"/>
  <c r="AO4491" i="6"/>
  <c r="AP4491" i="6" s="1"/>
  <c r="AM4492" i="6"/>
  <c r="AN4492" i="6"/>
  <c r="AQ4492" i="6" s="1"/>
  <c r="AO4492" i="6"/>
  <c r="AP4492" i="6" s="1"/>
  <c r="AM4493" i="6"/>
  <c r="AN4493" i="6"/>
  <c r="AQ4493" i="6" s="1"/>
  <c r="AO4493" i="6"/>
  <c r="AM4494" i="6"/>
  <c r="AN4494" i="6"/>
  <c r="AQ4494" i="6" s="1"/>
  <c r="AO4494" i="6"/>
  <c r="AP4494" i="6" s="1"/>
  <c r="AM4495" i="6"/>
  <c r="AN4495" i="6"/>
  <c r="AQ4495" i="6" s="1"/>
  <c r="AO4495" i="6"/>
  <c r="AP4495" i="6" s="1"/>
  <c r="AM4496" i="6"/>
  <c r="AN4496" i="6"/>
  <c r="AQ4496" i="6" s="1"/>
  <c r="AO4496" i="6"/>
  <c r="AM4497" i="6"/>
  <c r="AN4497" i="6"/>
  <c r="AQ4497" i="6" s="1"/>
  <c r="AO4497" i="6"/>
  <c r="AM4498" i="6"/>
  <c r="AN4498" i="6"/>
  <c r="AQ4498" i="6" s="1"/>
  <c r="AO4498" i="6"/>
  <c r="AP4498" i="6" s="1"/>
  <c r="AM4499" i="6"/>
  <c r="AN4499" i="6"/>
  <c r="AQ4499" i="6" s="1"/>
  <c r="AO4499" i="6"/>
  <c r="AP4499" i="6" s="1"/>
  <c r="AR4499" i="6" s="1"/>
  <c r="AM4500" i="6"/>
  <c r="AN4500" i="6"/>
  <c r="AQ4500" i="6" s="1"/>
  <c r="AO4500" i="6"/>
  <c r="AP4500" i="6" s="1"/>
  <c r="AM4501" i="6"/>
  <c r="AN4501" i="6"/>
  <c r="AQ4501" i="6" s="1"/>
  <c r="AO4501" i="6"/>
  <c r="AM4502" i="6"/>
  <c r="AN4502" i="6"/>
  <c r="AQ4502" i="6" s="1"/>
  <c r="AO4502" i="6"/>
  <c r="AP4502" i="6" s="1"/>
  <c r="AM4503" i="6"/>
  <c r="AN4503" i="6"/>
  <c r="AQ4503" i="6" s="1"/>
  <c r="AO4503" i="6"/>
  <c r="AP4503" i="6" s="1"/>
  <c r="AM4504" i="6"/>
  <c r="AN4504" i="6"/>
  <c r="AQ4504" i="6" s="1"/>
  <c r="AO4504" i="6"/>
  <c r="AM4505" i="6"/>
  <c r="AN4505" i="6"/>
  <c r="AQ4505" i="6" s="1"/>
  <c r="AO4505" i="6"/>
  <c r="AM4506" i="6"/>
  <c r="AN4506" i="6"/>
  <c r="AQ4506" i="6" s="1"/>
  <c r="AO4506" i="6"/>
  <c r="AP4506" i="6" s="1"/>
  <c r="AM4507" i="6"/>
  <c r="AN4507" i="6"/>
  <c r="AQ4507" i="6" s="1"/>
  <c r="AO4507" i="6"/>
  <c r="AP4507" i="6" s="1"/>
  <c r="AM4508" i="6"/>
  <c r="AN4508" i="6"/>
  <c r="AQ4508" i="6" s="1"/>
  <c r="AO4508" i="6"/>
  <c r="AM4509" i="6"/>
  <c r="AN4509" i="6"/>
  <c r="AQ4509" i="6" s="1"/>
  <c r="AO4509" i="6"/>
  <c r="AM4510" i="6"/>
  <c r="AN4510" i="6"/>
  <c r="AQ4510" i="6" s="1"/>
  <c r="AO4510" i="6"/>
  <c r="AP4510" i="6" s="1"/>
  <c r="AM4511" i="6"/>
  <c r="AN4511" i="6"/>
  <c r="AQ4511" i="6" s="1"/>
  <c r="AO4511" i="6"/>
  <c r="AP4511" i="6" s="1"/>
  <c r="AM4512" i="6"/>
  <c r="AN4512" i="6"/>
  <c r="AQ4512" i="6" s="1"/>
  <c r="AO4512" i="6"/>
  <c r="AM4513" i="6"/>
  <c r="AN4513" i="6"/>
  <c r="AQ4513" i="6" s="1"/>
  <c r="AO4513" i="6"/>
  <c r="AM4514" i="6"/>
  <c r="AN4514" i="6"/>
  <c r="AQ4514" i="6" s="1"/>
  <c r="AO4514" i="6"/>
  <c r="AP4514" i="6" s="1"/>
  <c r="AM4515" i="6"/>
  <c r="AN4515" i="6"/>
  <c r="AQ4515" i="6" s="1"/>
  <c r="AO4515" i="6"/>
  <c r="AP4515" i="6" s="1"/>
  <c r="AM4516" i="6"/>
  <c r="AN4516" i="6"/>
  <c r="AQ4516" i="6" s="1"/>
  <c r="AO4516" i="6"/>
  <c r="AP4516" i="6" s="1"/>
  <c r="AM4517" i="6"/>
  <c r="AN4517" i="6"/>
  <c r="AQ4517" i="6" s="1"/>
  <c r="AO4517" i="6"/>
  <c r="AM4518" i="6"/>
  <c r="AN4518" i="6"/>
  <c r="AQ4518" i="6" s="1"/>
  <c r="AO4518" i="6"/>
  <c r="AP4518" i="6" s="1"/>
  <c r="AM4519" i="6"/>
  <c r="AN4519" i="6"/>
  <c r="AQ4519" i="6" s="1"/>
  <c r="AO4519" i="6"/>
  <c r="AP4519" i="6" s="1"/>
  <c r="AM4520" i="6"/>
  <c r="AN4520" i="6"/>
  <c r="AQ4520" i="6" s="1"/>
  <c r="AO4520" i="6"/>
  <c r="AM4521" i="6"/>
  <c r="AN4521" i="6"/>
  <c r="AQ4521" i="6" s="1"/>
  <c r="AO4521" i="6"/>
  <c r="AM4522" i="6"/>
  <c r="AN4522" i="6"/>
  <c r="AQ4522" i="6" s="1"/>
  <c r="AO4522" i="6"/>
  <c r="AP4522" i="6" s="1"/>
  <c r="AM4523" i="6"/>
  <c r="AN4523" i="6"/>
  <c r="AQ4523" i="6" s="1"/>
  <c r="AO4523" i="6"/>
  <c r="AP4523" i="6" s="1"/>
  <c r="AM4524" i="6"/>
  <c r="AN4524" i="6"/>
  <c r="AQ4524" i="6" s="1"/>
  <c r="AO4524" i="6"/>
  <c r="AP4524" i="6" s="1"/>
  <c r="AM4525" i="6"/>
  <c r="AN4525" i="6"/>
  <c r="AQ4525" i="6" s="1"/>
  <c r="AO4525" i="6"/>
  <c r="AP4525" i="6" s="1"/>
  <c r="AM4526" i="6"/>
  <c r="AN4526" i="6"/>
  <c r="AQ4526" i="6" s="1"/>
  <c r="AO4526" i="6"/>
  <c r="AP4526" i="6" s="1"/>
  <c r="AM4527" i="6"/>
  <c r="AN4527" i="6"/>
  <c r="AQ4527" i="6" s="1"/>
  <c r="AO4527" i="6"/>
  <c r="AP4527" i="6" s="1"/>
  <c r="AM4528" i="6"/>
  <c r="AN4528" i="6"/>
  <c r="AQ4528" i="6" s="1"/>
  <c r="AO4528" i="6"/>
  <c r="AP4528" i="6" s="1"/>
  <c r="AM4529" i="6"/>
  <c r="AN4529" i="6"/>
  <c r="AQ4529" i="6" s="1"/>
  <c r="AO4529" i="6"/>
  <c r="AP4529" i="6" s="1"/>
  <c r="AM4530" i="6"/>
  <c r="AN4530" i="6"/>
  <c r="AQ4530" i="6" s="1"/>
  <c r="AO4530" i="6"/>
  <c r="AP4530" i="6" s="1"/>
  <c r="AM4531" i="6"/>
  <c r="AN4531" i="6"/>
  <c r="AQ4531" i="6" s="1"/>
  <c r="AO4531" i="6"/>
  <c r="AP4531" i="6" s="1"/>
  <c r="AM4532" i="6"/>
  <c r="AN4532" i="6"/>
  <c r="AQ4532" i="6" s="1"/>
  <c r="AO4532" i="6"/>
  <c r="AP4532" i="6" s="1"/>
  <c r="AM4533" i="6"/>
  <c r="AN4533" i="6"/>
  <c r="AQ4533" i="6" s="1"/>
  <c r="AO4533" i="6"/>
  <c r="AP4533" i="6" s="1"/>
  <c r="AM4534" i="6"/>
  <c r="AN4534" i="6"/>
  <c r="AQ4534" i="6" s="1"/>
  <c r="AO4534" i="6"/>
  <c r="AP4534" i="6" s="1"/>
  <c r="AM4535" i="6"/>
  <c r="AN4535" i="6"/>
  <c r="AQ4535" i="6" s="1"/>
  <c r="AO4535" i="6"/>
  <c r="AP4535" i="6" s="1"/>
  <c r="AM4536" i="6"/>
  <c r="AN4536" i="6"/>
  <c r="AQ4536" i="6" s="1"/>
  <c r="AO4536" i="6"/>
  <c r="AP4536" i="6" s="1"/>
  <c r="AM4537" i="6"/>
  <c r="AN4537" i="6"/>
  <c r="AQ4537" i="6" s="1"/>
  <c r="AO4537" i="6"/>
  <c r="AP4537" i="6" s="1"/>
  <c r="AM4538" i="6"/>
  <c r="AN4538" i="6"/>
  <c r="AQ4538" i="6" s="1"/>
  <c r="AO4538" i="6"/>
  <c r="AP4538" i="6" s="1"/>
  <c r="AM4539" i="6"/>
  <c r="AN4539" i="6"/>
  <c r="AQ4539" i="6" s="1"/>
  <c r="AO4539" i="6"/>
  <c r="AP4539" i="6" s="1"/>
  <c r="AM4540" i="6"/>
  <c r="AN4540" i="6"/>
  <c r="AQ4540" i="6" s="1"/>
  <c r="AO4540" i="6"/>
  <c r="AP4540" i="6" s="1"/>
  <c r="AM4541" i="6"/>
  <c r="AN4541" i="6"/>
  <c r="AQ4541" i="6" s="1"/>
  <c r="AO4541" i="6"/>
  <c r="AP4541" i="6" s="1"/>
  <c r="AM4542" i="6"/>
  <c r="AN4542" i="6"/>
  <c r="AQ4542" i="6" s="1"/>
  <c r="AO4542" i="6"/>
  <c r="AP4542" i="6" s="1"/>
  <c r="AM4543" i="6"/>
  <c r="AN4543" i="6"/>
  <c r="AQ4543" i="6" s="1"/>
  <c r="AO4543" i="6"/>
  <c r="AP4543" i="6" s="1"/>
  <c r="AM4544" i="6"/>
  <c r="AN4544" i="6"/>
  <c r="AQ4544" i="6" s="1"/>
  <c r="AO4544" i="6"/>
  <c r="AP4544" i="6" s="1"/>
  <c r="AM4545" i="6"/>
  <c r="AN4545" i="6"/>
  <c r="AQ4545" i="6" s="1"/>
  <c r="AO4545" i="6"/>
  <c r="AP4545" i="6" s="1"/>
  <c r="AM4546" i="6"/>
  <c r="AN4546" i="6"/>
  <c r="AQ4546" i="6" s="1"/>
  <c r="AO4546" i="6"/>
  <c r="AP4546" i="6" s="1"/>
  <c r="AM4547" i="6"/>
  <c r="AN4547" i="6"/>
  <c r="AQ4547" i="6" s="1"/>
  <c r="AO4547" i="6"/>
  <c r="AP4547" i="6" s="1"/>
  <c r="AM4548" i="6"/>
  <c r="AN4548" i="6"/>
  <c r="AQ4548" i="6" s="1"/>
  <c r="AO4548" i="6"/>
  <c r="AP4548" i="6" s="1"/>
  <c r="AM4549" i="6"/>
  <c r="AN4549" i="6"/>
  <c r="AQ4549" i="6" s="1"/>
  <c r="AO4549" i="6"/>
  <c r="AP4549" i="6" s="1"/>
  <c r="AM4550" i="6"/>
  <c r="AN4550" i="6"/>
  <c r="AQ4550" i="6" s="1"/>
  <c r="AO4550" i="6"/>
  <c r="AP4550" i="6" s="1"/>
  <c r="AM4551" i="6"/>
  <c r="AN4551" i="6"/>
  <c r="AQ4551" i="6" s="1"/>
  <c r="AO4551" i="6"/>
  <c r="AP4551" i="6" s="1"/>
  <c r="AM4552" i="6"/>
  <c r="AN4552" i="6"/>
  <c r="AQ4552" i="6" s="1"/>
  <c r="AO4552" i="6"/>
  <c r="AP4552" i="6" s="1"/>
  <c r="AM4553" i="6"/>
  <c r="AN4553" i="6"/>
  <c r="AQ4553" i="6" s="1"/>
  <c r="AO4553" i="6"/>
  <c r="AP4553" i="6" s="1"/>
  <c r="AM4554" i="6"/>
  <c r="AN4554" i="6"/>
  <c r="AQ4554" i="6" s="1"/>
  <c r="AO4554" i="6"/>
  <c r="AP4554" i="6" s="1"/>
  <c r="AM4555" i="6"/>
  <c r="AN4555" i="6"/>
  <c r="AQ4555" i="6" s="1"/>
  <c r="AO4555" i="6"/>
  <c r="AP4555" i="6" s="1"/>
  <c r="AM4556" i="6"/>
  <c r="AN4556" i="6"/>
  <c r="AQ4556" i="6" s="1"/>
  <c r="AO4556" i="6"/>
  <c r="AP4556" i="6" s="1"/>
  <c r="AM4557" i="6"/>
  <c r="AN4557" i="6"/>
  <c r="AQ4557" i="6" s="1"/>
  <c r="AO4557" i="6"/>
  <c r="AP4557" i="6" s="1"/>
  <c r="AM4558" i="6"/>
  <c r="AN4558" i="6"/>
  <c r="AQ4558" i="6" s="1"/>
  <c r="AO4558" i="6"/>
  <c r="AP4558" i="6" s="1"/>
  <c r="AM4559" i="6"/>
  <c r="AN4559" i="6"/>
  <c r="AQ4559" i="6" s="1"/>
  <c r="AO4559" i="6"/>
  <c r="AP4559" i="6" s="1"/>
  <c r="AM4560" i="6"/>
  <c r="AN4560" i="6"/>
  <c r="AQ4560" i="6" s="1"/>
  <c r="AO4560" i="6"/>
  <c r="AP4560" i="6" s="1"/>
  <c r="AM4561" i="6"/>
  <c r="AN4561" i="6"/>
  <c r="AQ4561" i="6" s="1"/>
  <c r="AO4561" i="6"/>
  <c r="AP4561" i="6" s="1"/>
  <c r="AM4562" i="6"/>
  <c r="AN4562" i="6"/>
  <c r="AQ4562" i="6" s="1"/>
  <c r="AO4562" i="6"/>
  <c r="AP4562" i="6" s="1"/>
  <c r="AM4563" i="6"/>
  <c r="AN4563" i="6"/>
  <c r="AQ4563" i="6" s="1"/>
  <c r="AO4563" i="6"/>
  <c r="AP4563" i="6" s="1"/>
  <c r="AM4564" i="6"/>
  <c r="AN4564" i="6"/>
  <c r="AQ4564" i="6" s="1"/>
  <c r="AO4564" i="6"/>
  <c r="AP4564" i="6" s="1"/>
  <c r="AM4565" i="6"/>
  <c r="AN4565" i="6"/>
  <c r="AQ4565" i="6" s="1"/>
  <c r="AO4565" i="6"/>
  <c r="AP4565" i="6" s="1"/>
  <c r="AM4566" i="6"/>
  <c r="AN4566" i="6"/>
  <c r="AQ4566" i="6" s="1"/>
  <c r="AO4566" i="6"/>
  <c r="AP4566" i="6" s="1"/>
  <c r="AM4567" i="6"/>
  <c r="AN4567" i="6"/>
  <c r="AQ4567" i="6" s="1"/>
  <c r="AO4567" i="6"/>
  <c r="AP4567" i="6" s="1"/>
  <c r="AM4568" i="6"/>
  <c r="AN4568" i="6"/>
  <c r="AQ4568" i="6" s="1"/>
  <c r="AO4568" i="6"/>
  <c r="AP4568" i="6" s="1"/>
  <c r="AM4569" i="6"/>
  <c r="AN4569" i="6"/>
  <c r="AQ4569" i="6" s="1"/>
  <c r="AO4569" i="6"/>
  <c r="AP4569" i="6" s="1"/>
  <c r="AM4570" i="6"/>
  <c r="AN4570" i="6"/>
  <c r="AQ4570" i="6" s="1"/>
  <c r="AO4570" i="6"/>
  <c r="AP4570" i="6" s="1"/>
  <c r="AM4571" i="6"/>
  <c r="AN4571" i="6"/>
  <c r="AQ4571" i="6" s="1"/>
  <c r="AO4571" i="6"/>
  <c r="AP4571" i="6" s="1"/>
  <c r="AM4572" i="6"/>
  <c r="AN4572" i="6"/>
  <c r="AQ4572" i="6" s="1"/>
  <c r="AO4572" i="6"/>
  <c r="AP4572" i="6" s="1"/>
  <c r="AM4573" i="6"/>
  <c r="AN4573" i="6"/>
  <c r="AQ4573" i="6" s="1"/>
  <c r="AO4573" i="6"/>
  <c r="AP4573" i="6" s="1"/>
  <c r="AM4574" i="6"/>
  <c r="AN4574" i="6"/>
  <c r="AQ4574" i="6" s="1"/>
  <c r="AO4574" i="6"/>
  <c r="AP4574" i="6" s="1"/>
  <c r="AM4575" i="6"/>
  <c r="AN4575" i="6"/>
  <c r="AQ4575" i="6" s="1"/>
  <c r="AO4575" i="6"/>
  <c r="AP4575" i="6" s="1"/>
  <c r="AM4576" i="6"/>
  <c r="AN4576" i="6"/>
  <c r="AQ4576" i="6" s="1"/>
  <c r="AO4576" i="6"/>
  <c r="AP4576" i="6" s="1"/>
  <c r="AM4577" i="6"/>
  <c r="AN4577" i="6"/>
  <c r="AQ4577" i="6" s="1"/>
  <c r="AO4577" i="6"/>
  <c r="AP4577" i="6" s="1"/>
  <c r="AM4578" i="6"/>
  <c r="AN4578" i="6"/>
  <c r="AQ4578" i="6" s="1"/>
  <c r="AO4578" i="6"/>
  <c r="AP4578" i="6" s="1"/>
  <c r="AM4579" i="6"/>
  <c r="AN4579" i="6"/>
  <c r="AQ4579" i="6" s="1"/>
  <c r="AO4579" i="6"/>
  <c r="AP4579" i="6" s="1"/>
  <c r="AM4580" i="6"/>
  <c r="AN4580" i="6"/>
  <c r="AQ4580" i="6" s="1"/>
  <c r="AO4580" i="6"/>
  <c r="AP4580" i="6" s="1"/>
  <c r="AM4581" i="6"/>
  <c r="AN4581" i="6"/>
  <c r="AQ4581" i="6" s="1"/>
  <c r="AO4581" i="6"/>
  <c r="AP4581" i="6" s="1"/>
  <c r="AM4582" i="6"/>
  <c r="AN4582" i="6"/>
  <c r="AQ4582" i="6" s="1"/>
  <c r="AO4582" i="6"/>
  <c r="AP4582" i="6" s="1"/>
  <c r="AM4583" i="6"/>
  <c r="AN4583" i="6"/>
  <c r="AQ4583" i="6" s="1"/>
  <c r="AO4583" i="6"/>
  <c r="AP4583" i="6" s="1"/>
  <c r="AM4584" i="6"/>
  <c r="AN4584" i="6"/>
  <c r="AQ4584" i="6" s="1"/>
  <c r="AO4584" i="6"/>
  <c r="AP4584" i="6" s="1"/>
  <c r="AM4585" i="6"/>
  <c r="AN4585" i="6"/>
  <c r="AQ4585" i="6" s="1"/>
  <c r="AO4585" i="6"/>
  <c r="AP4585" i="6" s="1"/>
  <c r="AM4586" i="6"/>
  <c r="AN4586" i="6"/>
  <c r="AQ4586" i="6" s="1"/>
  <c r="AO4586" i="6"/>
  <c r="AP4586" i="6" s="1"/>
  <c r="AM4587" i="6"/>
  <c r="AN4587" i="6"/>
  <c r="AQ4587" i="6" s="1"/>
  <c r="AO4587" i="6"/>
  <c r="AP4587" i="6" s="1"/>
  <c r="AM4588" i="6"/>
  <c r="AN4588" i="6"/>
  <c r="AQ4588" i="6" s="1"/>
  <c r="AO4588" i="6"/>
  <c r="AP4588" i="6" s="1"/>
  <c r="AM4589" i="6"/>
  <c r="AN4589" i="6"/>
  <c r="AQ4589" i="6" s="1"/>
  <c r="AO4589" i="6"/>
  <c r="AP4589" i="6" s="1"/>
  <c r="AM4590" i="6"/>
  <c r="AN4590" i="6"/>
  <c r="AQ4590" i="6" s="1"/>
  <c r="AO4590" i="6"/>
  <c r="AP4590" i="6" s="1"/>
  <c r="AM4591" i="6"/>
  <c r="AN4591" i="6"/>
  <c r="AQ4591" i="6" s="1"/>
  <c r="AO4591" i="6"/>
  <c r="AP4591" i="6" s="1"/>
  <c r="AM4592" i="6"/>
  <c r="AN4592" i="6"/>
  <c r="AQ4592" i="6" s="1"/>
  <c r="AO4592" i="6"/>
  <c r="AP4592" i="6" s="1"/>
  <c r="AM4593" i="6"/>
  <c r="AN4593" i="6"/>
  <c r="AQ4593" i="6" s="1"/>
  <c r="AO4593" i="6"/>
  <c r="AP4593" i="6" s="1"/>
  <c r="AM4594" i="6"/>
  <c r="AN4594" i="6"/>
  <c r="AQ4594" i="6" s="1"/>
  <c r="AO4594" i="6"/>
  <c r="AP4594" i="6" s="1"/>
  <c r="AM4595" i="6"/>
  <c r="AN4595" i="6"/>
  <c r="AQ4595" i="6" s="1"/>
  <c r="AO4595" i="6"/>
  <c r="AP4595" i="6" s="1"/>
  <c r="AM4596" i="6"/>
  <c r="AN4596" i="6"/>
  <c r="AQ4596" i="6" s="1"/>
  <c r="AO4596" i="6"/>
  <c r="AP4596" i="6" s="1"/>
  <c r="AM4597" i="6"/>
  <c r="AN4597" i="6"/>
  <c r="AQ4597" i="6" s="1"/>
  <c r="AO4597" i="6"/>
  <c r="AP4597" i="6" s="1"/>
  <c r="AM4598" i="6"/>
  <c r="AN4598" i="6"/>
  <c r="AQ4598" i="6" s="1"/>
  <c r="AO4598" i="6"/>
  <c r="AP4598" i="6" s="1"/>
  <c r="AM4599" i="6"/>
  <c r="AN4599" i="6"/>
  <c r="AQ4599" i="6" s="1"/>
  <c r="AO4599" i="6"/>
  <c r="AP4599" i="6" s="1"/>
  <c r="AM4600" i="6"/>
  <c r="AN4600" i="6"/>
  <c r="AQ4600" i="6" s="1"/>
  <c r="AO4600" i="6"/>
  <c r="AP4600" i="6" s="1"/>
  <c r="AM4601" i="6"/>
  <c r="AN4601" i="6"/>
  <c r="AQ4601" i="6" s="1"/>
  <c r="AO4601" i="6"/>
  <c r="AP4601" i="6" s="1"/>
  <c r="AM4602" i="6"/>
  <c r="AN4602" i="6"/>
  <c r="AQ4602" i="6" s="1"/>
  <c r="AO4602" i="6"/>
  <c r="AP4602" i="6" s="1"/>
  <c r="AM4603" i="6"/>
  <c r="AN4603" i="6"/>
  <c r="AQ4603" i="6" s="1"/>
  <c r="AO4603" i="6"/>
  <c r="AP4603" i="6" s="1"/>
  <c r="AM4604" i="6"/>
  <c r="AN4604" i="6"/>
  <c r="AQ4604" i="6" s="1"/>
  <c r="AO4604" i="6"/>
  <c r="AP4604" i="6" s="1"/>
  <c r="AM4605" i="6"/>
  <c r="AN4605" i="6"/>
  <c r="AQ4605" i="6" s="1"/>
  <c r="AO4605" i="6"/>
  <c r="AP4605" i="6" s="1"/>
  <c r="AM4606" i="6"/>
  <c r="AN4606" i="6"/>
  <c r="AQ4606" i="6" s="1"/>
  <c r="AO4606" i="6"/>
  <c r="AP4606" i="6" s="1"/>
  <c r="AM4607" i="6"/>
  <c r="AN4607" i="6"/>
  <c r="AQ4607" i="6" s="1"/>
  <c r="AO4607" i="6"/>
  <c r="AP4607" i="6" s="1"/>
  <c r="AM4608" i="6"/>
  <c r="AN4608" i="6"/>
  <c r="AQ4608" i="6" s="1"/>
  <c r="AO4608" i="6"/>
  <c r="AP4608" i="6" s="1"/>
  <c r="AM4609" i="6"/>
  <c r="AN4609" i="6"/>
  <c r="AQ4609" i="6" s="1"/>
  <c r="AO4609" i="6"/>
  <c r="AP4609" i="6" s="1"/>
  <c r="AM4610" i="6"/>
  <c r="AN4610" i="6"/>
  <c r="AQ4610" i="6" s="1"/>
  <c r="AO4610" i="6"/>
  <c r="AP4610" i="6" s="1"/>
  <c r="AM4611" i="6"/>
  <c r="AN4611" i="6"/>
  <c r="AQ4611" i="6" s="1"/>
  <c r="AO4611" i="6"/>
  <c r="AP4611" i="6" s="1"/>
  <c r="AM4612" i="6"/>
  <c r="AN4612" i="6"/>
  <c r="AQ4612" i="6" s="1"/>
  <c r="AO4612" i="6"/>
  <c r="AP4612" i="6" s="1"/>
  <c r="AM4613" i="6"/>
  <c r="AN4613" i="6"/>
  <c r="AQ4613" i="6" s="1"/>
  <c r="AO4613" i="6"/>
  <c r="AP4613" i="6" s="1"/>
  <c r="AM4614" i="6"/>
  <c r="AN4614" i="6"/>
  <c r="AQ4614" i="6" s="1"/>
  <c r="AO4614" i="6"/>
  <c r="AP4614" i="6" s="1"/>
  <c r="AM4615" i="6"/>
  <c r="AN4615" i="6"/>
  <c r="AQ4615" i="6" s="1"/>
  <c r="AO4615" i="6"/>
  <c r="AP4615" i="6" s="1"/>
  <c r="AM4616" i="6"/>
  <c r="AN4616" i="6"/>
  <c r="AQ4616" i="6" s="1"/>
  <c r="AO4616" i="6"/>
  <c r="AP4616" i="6" s="1"/>
  <c r="AM4617" i="6"/>
  <c r="AN4617" i="6"/>
  <c r="AQ4617" i="6" s="1"/>
  <c r="AO4617" i="6"/>
  <c r="AP4617" i="6" s="1"/>
  <c r="AM4618" i="6"/>
  <c r="AN4618" i="6"/>
  <c r="AQ4618" i="6" s="1"/>
  <c r="AO4618" i="6"/>
  <c r="AP4618" i="6" s="1"/>
  <c r="AM4619" i="6"/>
  <c r="AN4619" i="6"/>
  <c r="AQ4619" i="6" s="1"/>
  <c r="AO4619" i="6"/>
  <c r="AP4619" i="6" s="1"/>
  <c r="AM4620" i="6"/>
  <c r="AN4620" i="6"/>
  <c r="AQ4620" i="6" s="1"/>
  <c r="AO4620" i="6"/>
  <c r="AP4620" i="6" s="1"/>
  <c r="AM4621" i="6"/>
  <c r="AN4621" i="6"/>
  <c r="AQ4621" i="6" s="1"/>
  <c r="AO4621" i="6"/>
  <c r="AP4621" i="6" s="1"/>
  <c r="AM4622" i="6"/>
  <c r="AN4622" i="6"/>
  <c r="AQ4622" i="6" s="1"/>
  <c r="AO4622" i="6"/>
  <c r="AP4622" i="6" s="1"/>
  <c r="AM4623" i="6"/>
  <c r="AN4623" i="6"/>
  <c r="AQ4623" i="6" s="1"/>
  <c r="AO4623" i="6"/>
  <c r="AP4623" i="6" s="1"/>
  <c r="AM4624" i="6"/>
  <c r="AN4624" i="6"/>
  <c r="AQ4624" i="6" s="1"/>
  <c r="AO4624" i="6"/>
  <c r="AP4624" i="6" s="1"/>
  <c r="AM4625" i="6"/>
  <c r="AN4625" i="6"/>
  <c r="AQ4625" i="6" s="1"/>
  <c r="AO4625" i="6"/>
  <c r="AP4625" i="6" s="1"/>
  <c r="AM4626" i="6"/>
  <c r="AN4626" i="6"/>
  <c r="AQ4626" i="6" s="1"/>
  <c r="AO4626" i="6"/>
  <c r="AP4626" i="6" s="1"/>
  <c r="AM4627" i="6"/>
  <c r="AN4627" i="6"/>
  <c r="AQ4627" i="6" s="1"/>
  <c r="AO4627" i="6"/>
  <c r="AP4627" i="6" s="1"/>
  <c r="AM4628" i="6"/>
  <c r="AN4628" i="6"/>
  <c r="AQ4628" i="6" s="1"/>
  <c r="AO4628" i="6"/>
  <c r="AP4628" i="6" s="1"/>
  <c r="AM4629" i="6"/>
  <c r="AN4629" i="6"/>
  <c r="AQ4629" i="6" s="1"/>
  <c r="AO4629" i="6"/>
  <c r="AP4629" i="6" s="1"/>
  <c r="AM4630" i="6"/>
  <c r="AN4630" i="6"/>
  <c r="AQ4630" i="6" s="1"/>
  <c r="AO4630" i="6"/>
  <c r="AP4630" i="6" s="1"/>
  <c r="AM4631" i="6"/>
  <c r="AN4631" i="6"/>
  <c r="AQ4631" i="6" s="1"/>
  <c r="AO4631" i="6"/>
  <c r="AP4631" i="6" s="1"/>
  <c r="AM4632" i="6"/>
  <c r="AN4632" i="6"/>
  <c r="AQ4632" i="6" s="1"/>
  <c r="AO4632" i="6"/>
  <c r="AP4632" i="6" s="1"/>
  <c r="AM4633" i="6"/>
  <c r="AN4633" i="6"/>
  <c r="AQ4633" i="6" s="1"/>
  <c r="AO4633" i="6"/>
  <c r="AP4633" i="6" s="1"/>
  <c r="AM4634" i="6"/>
  <c r="AN4634" i="6"/>
  <c r="AQ4634" i="6" s="1"/>
  <c r="AO4634" i="6"/>
  <c r="AP4634" i="6" s="1"/>
  <c r="AM4635" i="6"/>
  <c r="AN4635" i="6"/>
  <c r="AQ4635" i="6" s="1"/>
  <c r="AO4635" i="6"/>
  <c r="AP4635" i="6" s="1"/>
  <c r="AM4636" i="6"/>
  <c r="AN4636" i="6"/>
  <c r="AQ4636" i="6" s="1"/>
  <c r="AO4636" i="6"/>
  <c r="AP4636" i="6" s="1"/>
  <c r="AM4637" i="6"/>
  <c r="AN4637" i="6"/>
  <c r="AQ4637" i="6" s="1"/>
  <c r="AO4637" i="6"/>
  <c r="AP4637" i="6" s="1"/>
  <c r="AM4638" i="6"/>
  <c r="AN4638" i="6"/>
  <c r="AQ4638" i="6" s="1"/>
  <c r="AO4638" i="6"/>
  <c r="AP4638" i="6" s="1"/>
  <c r="AM4639" i="6"/>
  <c r="AN4639" i="6"/>
  <c r="AQ4639" i="6" s="1"/>
  <c r="AO4639" i="6"/>
  <c r="AP4639" i="6" s="1"/>
  <c r="AM4640" i="6"/>
  <c r="AN4640" i="6"/>
  <c r="AQ4640" i="6" s="1"/>
  <c r="AO4640" i="6"/>
  <c r="AP4640" i="6" s="1"/>
  <c r="AM4641" i="6"/>
  <c r="AN4641" i="6"/>
  <c r="AQ4641" i="6" s="1"/>
  <c r="AO4641" i="6"/>
  <c r="AP4641" i="6" s="1"/>
  <c r="AM4642" i="6"/>
  <c r="AN4642" i="6"/>
  <c r="AQ4642" i="6" s="1"/>
  <c r="AO4642" i="6"/>
  <c r="AP4642" i="6" s="1"/>
  <c r="AM4643" i="6"/>
  <c r="AN4643" i="6"/>
  <c r="AQ4643" i="6" s="1"/>
  <c r="AO4643" i="6"/>
  <c r="AP4643" i="6" s="1"/>
  <c r="AM4644" i="6"/>
  <c r="AN4644" i="6"/>
  <c r="AQ4644" i="6" s="1"/>
  <c r="AO4644" i="6"/>
  <c r="AP4644" i="6" s="1"/>
  <c r="AM4645" i="6"/>
  <c r="AN4645" i="6"/>
  <c r="AQ4645" i="6" s="1"/>
  <c r="AO4645" i="6"/>
  <c r="AP4645" i="6" s="1"/>
  <c r="AM4646" i="6"/>
  <c r="AN4646" i="6"/>
  <c r="AQ4646" i="6" s="1"/>
  <c r="AO4646" i="6"/>
  <c r="AP4646" i="6" s="1"/>
  <c r="AM4647" i="6"/>
  <c r="AN4647" i="6"/>
  <c r="AQ4647" i="6" s="1"/>
  <c r="AO4647" i="6"/>
  <c r="AP4647" i="6" s="1"/>
  <c r="AM4648" i="6"/>
  <c r="AN4648" i="6"/>
  <c r="AQ4648" i="6" s="1"/>
  <c r="AO4648" i="6"/>
  <c r="AP4648" i="6" s="1"/>
  <c r="AM4649" i="6"/>
  <c r="AN4649" i="6"/>
  <c r="AQ4649" i="6" s="1"/>
  <c r="AO4649" i="6"/>
  <c r="AP4649" i="6" s="1"/>
  <c r="AM4650" i="6"/>
  <c r="AN4650" i="6"/>
  <c r="AQ4650" i="6" s="1"/>
  <c r="AO4650" i="6"/>
  <c r="AP4650" i="6" s="1"/>
  <c r="AM4651" i="6"/>
  <c r="AN4651" i="6"/>
  <c r="AQ4651" i="6" s="1"/>
  <c r="AO4651" i="6"/>
  <c r="AP4651" i="6" s="1"/>
  <c r="AM4652" i="6"/>
  <c r="AN4652" i="6"/>
  <c r="AQ4652" i="6" s="1"/>
  <c r="AO4652" i="6"/>
  <c r="AP4652" i="6" s="1"/>
  <c r="AM4653" i="6"/>
  <c r="AN4653" i="6"/>
  <c r="AQ4653" i="6" s="1"/>
  <c r="AO4653" i="6"/>
  <c r="AP4653" i="6" s="1"/>
  <c r="AM4654" i="6"/>
  <c r="AN4654" i="6"/>
  <c r="AQ4654" i="6" s="1"/>
  <c r="AO4654" i="6"/>
  <c r="AP4654" i="6" s="1"/>
  <c r="AM4655" i="6"/>
  <c r="AN4655" i="6"/>
  <c r="AQ4655" i="6" s="1"/>
  <c r="AO4655" i="6"/>
  <c r="AP4655" i="6" s="1"/>
  <c r="AM4656" i="6"/>
  <c r="AN4656" i="6"/>
  <c r="AQ4656" i="6" s="1"/>
  <c r="AO4656" i="6"/>
  <c r="AP4656" i="6" s="1"/>
  <c r="AM4657" i="6"/>
  <c r="AN4657" i="6"/>
  <c r="AQ4657" i="6" s="1"/>
  <c r="AO4657" i="6"/>
  <c r="AP4657" i="6" s="1"/>
  <c r="AM4658" i="6"/>
  <c r="AN4658" i="6"/>
  <c r="AQ4658" i="6" s="1"/>
  <c r="AO4658" i="6"/>
  <c r="AP4658" i="6" s="1"/>
  <c r="AM4659" i="6"/>
  <c r="AN4659" i="6"/>
  <c r="AQ4659" i="6" s="1"/>
  <c r="AO4659" i="6"/>
  <c r="AP4659" i="6" s="1"/>
  <c r="AM4660" i="6"/>
  <c r="AN4660" i="6"/>
  <c r="AQ4660" i="6" s="1"/>
  <c r="AO4660" i="6"/>
  <c r="AP4660" i="6" s="1"/>
  <c r="AM4661" i="6"/>
  <c r="AN4661" i="6"/>
  <c r="AQ4661" i="6" s="1"/>
  <c r="AO4661" i="6"/>
  <c r="AP4661" i="6" s="1"/>
  <c r="AM4662" i="6"/>
  <c r="AN4662" i="6"/>
  <c r="AQ4662" i="6" s="1"/>
  <c r="AO4662" i="6"/>
  <c r="AP4662" i="6" s="1"/>
  <c r="AM4663" i="6"/>
  <c r="AN4663" i="6"/>
  <c r="AQ4663" i="6" s="1"/>
  <c r="AO4663" i="6"/>
  <c r="AP4663" i="6" s="1"/>
  <c r="AM4664" i="6"/>
  <c r="AN4664" i="6"/>
  <c r="AQ4664" i="6" s="1"/>
  <c r="AO4664" i="6"/>
  <c r="AP4664" i="6" s="1"/>
  <c r="AM4665" i="6"/>
  <c r="AN4665" i="6"/>
  <c r="AQ4665" i="6" s="1"/>
  <c r="AO4665" i="6"/>
  <c r="AP4665" i="6" s="1"/>
  <c r="AM4666" i="6"/>
  <c r="AN4666" i="6"/>
  <c r="AQ4666" i="6" s="1"/>
  <c r="AO4666" i="6"/>
  <c r="AP4666" i="6" s="1"/>
  <c r="AM4667" i="6"/>
  <c r="AN4667" i="6"/>
  <c r="AQ4667" i="6" s="1"/>
  <c r="AO4667" i="6"/>
  <c r="AP4667" i="6" s="1"/>
  <c r="AM4668" i="6"/>
  <c r="AN4668" i="6"/>
  <c r="AQ4668" i="6" s="1"/>
  <c r="AO4668" i="6"/>
  <c r="AP4668" i="6" s="1"/>
  <c r="AM4669" i="6"/>
  <c r="AN4669" i="6"/>
  <c r="AQ4669" i="6" s="1"/>
  <c r="AO4669" i="6"/>
  <c r="AP4669" i="6" s="1"/>
  <c r="AM4670" i="6"/>
  <c r="AN4670" i="6"/>
  <c r="AQ4670" i="6" s="1"/>
  <c r="AO4670" i="6"/>
  <c r="AP4670" i="6" s="1"/>
  <c r="AM4671" i="6"/>
  <c r="AN4671" i="6"/>
  <c r="AQ4671" i="6" s="1"/>
  <c r="AO4671" i="6"/>
  <c r="AP4671" i="6" s="1"/>
  <c r="AM4672" i="6"/>
  <c r="AN4672" i="6"/>
  <c r="AQ4672" i="6" s="1"/>
  <c r="AO4672" i="6"/>
  <c r="AP4672" i="6" s="1"/>
  <c r="AM4673" i="6"/>
  <c r="AN4673" i="6"/>
  <c r="AQ4673" i="6" s="1"/>
  <c r="AO4673" i="6"/>
  <c r="AP4673" i="6" s="1"/>
  <c r="AM4674" i="6"/>
  <c r="AN4674" i="6"/>
  <c r="AQ4674" i="6" s="1"/>
  <c r="AO4674" i="6"/>
  <c r="AP4674" i="6" s="1"/>
  <c r="AM4675" i="6"/>
  <c r="AN4675" i="6"/>
  <c r="AQ4675" i="6" s="1"/>
  <c r="AO4675" i="6"/>
  <c r="AP4675" i="6" s="1"/>
  <c r="AM4676" i="6"/>
  <c r="AN4676" i="6"/>
  <c r="AQ4676" i="6" s="1"/>
  <c r="AO4676" i="6"/>
  <c r="AP4676" i="6" s="1"/>
  <c r="AM4677" i="6"/>
  <c r="AN4677" i="6"/>
  <c r="AQ4677" i="6" s="1"/>
  <c r="AO4677" i="6"/>
  <c r="AP4677" i="6" s="1"/>
  <c r="AM4678" i="6"/>
  <c r="AN4678" i="6"/>
  <c r="AQ4678" i="6" s="1"/>
  <c r="AO4678" i="6"/>
  <c r="AP4678" i="6" s="1"/>
  <c r="AM4679" i="6"/>
  <c r="AN4679" i="6"/>
  <c r="AQ4679" i="6" s="1"/>
  <c r="AO4679" i="6"/>
  <c r="AP4679" i="6" s="1"/>
  <c r="AM4680" i="6"/>
  <c r="AN4680" i="6"/>
  <c r="AQ4680" i="6" s="1"/>
  <c r="AO4680" i="6"/>
  <c r="AP4680" i="6" s="1"/>
  <c r="AM4681" i="6"/>
  <c r="AN4681" i="6"/>
  <c r="AQ4681" i="6" s="1"/>
  <c r="AO4681" i="6"/>
  <c r="AP4681" i="6" s="1"/>
  <c r="AM4682" i="6"/>
  <c r="AN4682" i="6"/>
  <c r="AQ4682" i="6" s="1"/>
  <c r="AO4682" i="6"/>
  <c r="AP4682" i="6" s="1"/>
  <c r="AM4683" i="6"/>
  <c r="AN4683" i="6"/>
  <c r="AQ4683" i="6" s="1"/>
  <c r="AO4683" i="6"/>
  <c r="AP4683" i="6" s="1"/>
  <c r="AM4684" i="6"/>
  <c r="AN4684" i="6"/>
  <c r="AQ4684" i="6" s="1"/>
  <c r="AO4684" i="6"/>
  <c r="AP4684" i="6" s="1"/>
  <c r="AM4685" i="6"/>
  <c r="AN4685" i="6"/>
  <c r="AQ4685" i="6" s="1"/>
  <c r="AO4685" i="6"/>
  <c r="AP4685" i="6" s="1"/>
  <c r="AM4686" i="6"/>
  <c r="AN4686" i="6"/>
  <c r="AQ4686" i="6" s="1"/>
  <c r="AO4686" i="6"/>
  <c r="AP4686" i="6" s="1"/>
  <c r="AM4687" i="6"/>
  <c r="AN4687" i="6"/>
  <c r="AQ4687" i="6" s="1"/>
  <c r="AO4687" i="6"/>
  <c r="AP4687" i="6" s="1"/>
  <c r="AM4688" i="6"/>
  <c r="AN4688" i="6"/>
  <c r="AQ4688" i="6" s="1"/>
  <c r="AO4688" i="6"/>
  <c r="AP4688" i="6" s="1"/>
  <c r="AM4689" i="6"/>
  <c r="AN4689" i="6"/>
  <c r="AQ4689" i="6" s="1"/>
  <c r="AO4689" i="6"/>
  <c r="AP4689" i="6" s="1"/>
  <c r="AM4690" i="6"/>
  <c r="AN4690" i="6"/>
  <c r="AQ4690" i="6" s="1"/>
  <c r="AO4690" i="6"/>
  <c r="AP4690" i="6" s="1"/>
  <c r="AM4691" i="6"/>
  <c r="AN4691" i="6"/>
  <c r="AQ4691" i="6" s="1"/>
  <c r="AO4691" i="6"/>
  <c r="AP4691" i="6" s="1"/>
  <c r="AM4692" i="6"/>
  <c r="AN4692" i="6"/>
  <c r="AQ4692" i="6" s="1"/>
  <c r="AO4692" i="6"/>
  <c r="AP4692" i="6" s="1"/>
  <c r="AM4693" i="6"/>
  <c r="AN4693" i="6"/>
  <c r="AQ4693" i="6" s="1"/>
  <c r="AO4693" i="6"/>
  <c r="AP4693" i="6" s="1"/>
  <c r="AM4694" i="6"/>
  <c r="AN4694" i="6"/>
  <c r="AQ4694" i="6" s="1"/>
  <c r="AO4694" i="6"/>
  <c r="AP4694" i="6" s="1"/>
  <c r="AM4695" i="6"/>
  <c r="AN4695" i="6"/>
  <c r="AQ4695" i="6" s="1"/>
  <c r="AO4695" i="6"/>
  <c r="AP4695" i="6" s="1"/>
  <c r="AM4696" i="6"/>
  <c r="AN4696" i="6"/>
  <c r="AQ4696" i="6" s="1"/>
  <c r="AO4696" i="6"/>
  <c r="AP4696" i="6" s="1"/>
  <c r="AM4697" i="6"/>
  <c r="AN4697" i="6"/>
  <c r="AQ4697" i="6" s="1"/>
  <c r="AO4697" i="6"/>
  <c r="AP4697" i="6" s="1"/>
  <c r="AM4698" i="6"/>
  <c r="AN4698" i="6"/>
  <c r="AQ4698" i="6" s="1"/>
  <c r="AO4698" i="6"/>
  <c r="AP4698" i="6" s="1"/>
  <c r="AM4699" i="6"/>
  <c r="AN4699" i="6"/>
  <c r="AQ4699" i="6" s="1"/>
  <c r="AO4699" i="6"/>
  <c r="AP4699" i="6" s="1"/>
  <c r="AM4700" i="6"/>
  <c r="AN4700" i="6"/>
  <c r="AQ4700" i="6" s="1"/>
  <c r="AO4700" i="6"/>
  <c r="AP4700" i="6" s="1"/>
  <c r="AM4701" i="6"/>
  <c r="AN4701" i="6"/>
  <c r="AQ4701" i="6" s="1"/>
  <c r="AO4701" i="6"/>
  <c r="AP4701" i="6" s="1"/>
  <c r="AM4702" i="6"/>
  <c r="AN4702" i="6"/>
  <c r="AQ4702" i="6" s="1"/>
  <c r="AO4702" i="6"/>
  <c r="AP4702" i="6" s="1"/>
  <c r="AM4703" i="6"/>
  <c r="AN4703" i="6"/>
  <c r="AQ4703" i="6" s="1"/>
  <c r="AO4703" i="6"/>
  <c r="AP4703" i="6" s="1"/>
  <c r="AM4704" i="6"/>
  <c r="AN4704" i="6"/>
  <c r="AQ4704" i="6" s="1"/>
  <c r="AO4704" i="6"/>
  <c r="AP4704" i="6" s="1"/>
  <c r="AM4705" i="6"/>
  <c r="AN4705" i="6"/>
  <c r="AQ4705" i="6" s="1"/>
  <c r="AO4705" i="6"/>
  <c r="AP4705" i="6" s="1"/>
  <c r="AM4706" i="6"/>
  <c r="AN4706" i="6"/>
  <c r="AQ4706" i="6" s="1"/>
  <c r="AO4706" i="6"/>
  <c r="AP4706" i="6" s="1"/>
  <c r="AM4707" i="6"/>
  <c r="AN4707" i="6"/>
  <c r="AQ4707" i="6" s="1"/>
  <c r="AO4707" i="6"/>
  <c r="AP4707" i="6" s="1"/>
  <c r="AM4708" i="6"/>
  <c r="AN4708" i="6"/>
  <c r="AQ4708" i="6" s="1"/>
  <c r="AO4708" i="6"/>
  <c r="AP4708" i="6" s="1"/>
  <c r="AM4709" i="6"/>
  <c r="AN4709" i="6"/>
  <c r="AQ4709" i="6" s="1"/>
  <c r="AO4709" i="6"/>
  <c r="AP4709" i="6" s="1"/>
  <c r="AM4710" i="6"/>
  <c r="AN4710" i="6"/>
  <c r="AQ4710" i="6" s="1"/>
  <c r="AO4710" i="6"/>
  <c r="AP4710" i="6" s="1"/>
  <c r="AM4711" i="6"/>
  <c r="AN4711" i="6"/>
  <c r="AQ4711" i="6" s="1"/>
  <c r="AO4711" i="6"/>
  <c r="AP4711" i="6" s="1"/>
  <c r="AM4712" i="6"/>
  <c r="AN4712" i="6"/>
  <c r="AQ4712" i="6" s="1"/>
  <c r="AO4712" i="6"/>
  <c r="AP4712" i="6" s="1"/>
  <c r="AM4713" i="6"/>
  <c r="AN4713" i="6"/>
  <c r="AQ4713" i="6" s="1"/>
  <c r="AO4713" i="6"/>
  <c r="AP4713" i="6" s="1"/>
  <c r="AM4714" i="6"/>
  <c r="AN4714" i="6"/>
  <c r="AQ4714" i="6" s="1"/>
  <c r="AO4714" i="6"/>
  <c r="AP4714" i="6" s="1"/>
  <c r="AM4715" i="6"/>
  <c r="AN4715" i="6"/>
  <c r="AQ4715" i="6" s="1"/>
  <c r="AO4715" i="6"/>
  <c r="AP4715" i="6" s="1"/>
  <c r="AM4716" i="6"/>
  <c r="AN4716" i="6"/>
  <c r="AQ4716" i="6" s="1"/>
  <c r="AO4716" i="6"/>
  <c r="AP4716" i="6" s="1"/>
  <c r="AM4717" i="6"/>
  <c r="AN4717" i="6"/>
  <c r="AQ4717" i="6" s="1"/>
  <c r="AO4717" i="6"/>
  <c r="AP4717" i="6" s="1"/>
  <c r="AM4718" i="6"/>
  <c r="AN4718" i="6"/>
  <c r="AQ4718" i="6" s="1"/>
  <c r="AO4718" i="6"/>
  <c r="AP4718" i="6" s="1"/>
  <c r="AM4719" i="6"/>
  <c r="AN4719" i="6"/>
  <c r="AQ4719" i="6" s="1"/>
  <c r="AO4719" i="6"/>
  <c r="AP4719" i="6" s="1"/>
  <c r="AM4720" i="6"/>
  <c r="AN4720" i="6"/>
  <c r="AQ4720" i="6" s="1"/>
  <c r="AO4720" i="6"/>
  <c r="AP4720" i="6" s="1"/>
  <c r="AM4721" i="6"/>
  <c r="AN4721" i="6"/>
  <c r="AQ4721" i="6" s="1"/>
  <c r="AO4721" i="6"/>
  <c r="AP4721" i="6" s="1"/>
  <c r="AM4722" i="6"/>
  <c r="AN4722" i="6"/>
  <c r="AQ4722" i="6" s="1"/>
  <c r="AO4722" i="6"/>
  <c r="AP4722" i="6" s="1"/>
  <c r="AM4723" i="6"/>
  <c r="AN4723" i="6"/>
  <c r="AQ4723" i="6" s="1"/>
  <c r="AO4723" i="6"/>
  <c r="AP4723" i="6" s="1"/>
  <c r="AM4724" i="6"/>
  <c r="AN4724" i="6"/>
  <c r="AQ4724" i="6" s="1"/>
  <c r="AO4724" i="6"/>
  <c r="AP4724" i="6" s="1"/>
  <c r="AM4725" i="6"/>
  <c r="AN4725" i="6"/>
  <c r="AQ4725" i="6" s="1"/>
  <c r="AO4725" i="6"/>
  <c r="AP4725" i="6" s="1"/>
  <c r="AM4726" i="6"/>
  <c r="AN4726" i="6"/>
  <c r="AQ4726" i="6" s="1"/>
  <c r="AO4726" i="6"/>
  <c r="AP4726" i="6" s="1"/>
  <c r="AM4727" i="6"/>
  <c r="AN4727" i="6"/>
  <c r="AQ4727" i="6" s="1"/>
  <c r="AO4727" i="6"/>
  <c r="AP4727" i="6" s="1"/>
  <c r="AM4728" i="6"/>
  <c r="AN4728" i="6"/>
  <c r="AQ4728" i="6" s="1"/>
  <c r="AO4728" i="6"/>
  <c r="AP4728" i="6" s="1"/>
  <c r="AM4729" i="6"/>
  <c r="AN4729" i="6"/>
  <c r="AQ4729" i="6" s="1"/>
  <c r="AO4729" i="6"/>
  <c r="AP4729" i="6" s="1"/>
  <c r="AM4730" i="6"/>
  <c r="AN4730" i="6"/>
  <c r="AQ4730" i="6" s="1"/>
  <c r="AO4730" i="6"/>
  <c r="AP4730" i="6" s="1"/>
  <c r="AM4731" i="6"/>
  <c r="AN4731" i="6"/>
  <c r="AQ4731" i="6" s="1"/>
  <c r="AO4731" i="6"/>
  <c r="AP4731" i="6" s="1"/>
  <c r="AM4732" i="6"/>
  <c r="AN4732" i="6"/>
  <c r="AQ4732" i="6" s="1"/>
  <c r="AO4732" i="6"/>
  <c r="AP4732" i="6" s="1"/>
  <c r="AM4733" i="6"/>
  <c r="AN4733" i="6"/>
  <c r="AQ4733" i="6" s="1"/>
  <c r="AO4733" i="6"/>
  <c r="AP4733" i="6" s="1"/>
  <c r="AM4734" i="6"/>
  <c r="AN4734" i="6"/>
  <c r="AQ4734" i="6" s="1"/>
  <c r="AO4734" i="6"/>
  <c r="AP4734" i="6" s="1"/>
  <c r="AM4735" i="6"/>
  <c r="AN4735" i="6"/>
  <c r="AQ4735" i="6" s="1"/>
  <c r="AO4735" i="6"/>
  <c r="AP4735" i="6" s="1"/>
  <c r="AM4736" i="6"/>
  <c r="AN4736" i="6"/>
  <c r="AQ4736" i="6" s="1"/>
  <c r="AO4736" i="6"/>
  <c r="AP4736" i="6" s="1"/>
  <c r="AM4737" i="6"/>
  <c r="AN4737" i="6"/>
  <c r="AQ4737" i="6" s="1"/>
  <c r="AO4737" i="6"/>
  <c r="AP4737" i="6" s="1"/>
  <c r="AM4738" i="6"/>
  <c r="AN4738" i="6"/>
  <c r="AQ4738" i="6" s="1"/>
  <c r="AO4738" i="6"/>
  <c r="AP4738" i="6" s="1"/>
  <c r="AM4739" i="6"/>
  <c r="AN4739" i="6"/>
  <c r="AQ4739" i="6" s="1"/>
  <c r="AO4739" i="6"/>
  <c r="AP4739" i="6" s="1"/>
  <c r="AM4740" i="6"/>
  <c r="AN4740" i="6"/>
  <c r="AQ4740" i="6" s="1"/>
  <c r="AO4740" i="6"/>
  <c r="AP4740" i="6" s="1"/>
  <c r="AM4741" i="6"/>
  <c r="AN4741" i="6"/>
  <c r="AQ4741" i="6" s="1"/>
  <c r="AO4741" i="6"/>
  <c r="AP4741" i="6" s="1"/>
  <c r="AM4742" i="6"/>
  <c r="AN4742" i="6"/>
  <c r="AQ4742" i="6" s="1"/>
  <c r="AO4742" i="6"/>
  <c r="AP4742" i="6" s="1"/>
  <c r="AM4743" i="6"/>
  <c r="AN4743" i="6"/>
  <c r="AQ4743" i="6" s="1"/>
  <c r="AO4743" i="6"/>
  <c r="AP4743" i="6" s="1"/>
  <c r="AM4744" i="6"/>
  <c r="AN4744" i="6"/>
  <c r="AQ4744" i="6" s="1"/>
  <c r="AO4744" i="6"/>
  <c r="AP4744" i="6" s="1"/>
  <c r="AM4745" i="6"/>
  <c r="AN4745" i="6"/>
  <c r="AQ4745" i="6" s="1"/>
  <c r="AO4745" i="6"/>
  <c r="AP4745" i="6" s="1"/>
  <c r="AM4746" i="6"/>
  <c r="AN4746" i="6"/>
  <c r="AQ4746" i="6" s="1"/>
  <c r="AO4746" i="6"/>
  <c r="AP4746" i="6" s="1"/>
  <c r="AM4747" i="6"/>
  <c r="AN4747" i="6"/>
  <c r="AQ4747" i="6" s="1"/>
  <c r="AO4747" i="6"/>
  <c r="AP4747" i="6" s="1"/>
  <c r="AM4748" i="6"/>
  <c r="AN4748" i="6"/>
  <c r="AQ4748" i="6" s="1"/>
  <c r="AO4748" i="6"/>
  <c r="AP4748" i="6" s="1"/>
  <c r="AM4749" i="6"/>
  <c r="AN4749" i="6"/>
  <c r="AQ4749" i="6" s="1"/>
  <c r="AO4749" i="6"/>
  <c r="AP4749" i="6" s="1"/>
  <c r="AM4750" i="6"/>
  <c r="AN4750" i="6"/>
  <c r="AQ4750" i="6" s="1"/>
  <c r="AO4750" i="6"/>
  <c r="AP4750" i="6" s="1"/>
  <c r="AM4751" i="6"/>
  <c r="AN4751" i="6"/>
  <c r="AQ4751" i="6" s="1"/>
  <c r="AO4751" i="6"/>
  <c r="AP4751" i="6" s="1"/>
  <c r="AM4752" i="6"/>
  <c r="AN4752" i="6"/>
  <c r="AQ4752" i="6" s="1"/>
  <c r="AO4752" i="6"/>
  <c r="AP4752" i="6" s="1"/>
  <c r="AM4753" i="6"/>
  <c r="AN4753" i="6"/>
  <c r="AQ4753" i="6" s="1"/>
  <c r="AO4753" i="6"/>
  <c r="AP4753" i="6" s="1"/>
  <c r="AM4754" i="6"/>
  <c r="AN4754" i="6"/>
  <c r="AQ4754" i="6" s="1"/>
  <c r="AO4754" i="6"/>
  <c r="AP4754" i="6" s="1"/>
  <c r="AM4755" i="6"/>
  <c r="AN4755" i="6"/>
  <c r="AQ4755" i="6" s="1"/>
  <c r="AO4755" i="6"/>
  <c r="AP4755" i="6" s="1"/>
  <c r="AM4756" i="6"/>
  <c r="AN4756" i="6"/>
  <c r="AQ4756" i="6" s="1"/>
  <c r="AO4756" i="6"/>
  <c r="AP4756" i="6" s="1"/>
  <c r="AM4757" i="6"/>
  <c r="AN4757" i="6"/>
  <c r="AQ4757" i="6" s="1"/>
  <c r="AO4757" i="6"/>
  <c r="AP4757" i="6" s="1"/>
  <c r="AM4758" i="6"/>
  <c r="AN4758" i="6"/>
  <c r="AQ4758" i="6" s="1"/>
  <c r="AO4758" i="6"/>
  <c r="AP4758" i="6" s="1"/>
  <c r="AM4759" i="6"/>
  <c r="AN4759" i="6"/>
  <c r="AQ4759" i="6" s="1"/>
  <c r="AO4759" i="6"/>
  <c r="AP4759" i="6" s="1"/>
  <c r="AM4760" i="6"/>
  <c r="AN4760" i="6"/>
  <c r="AQ4760" i="6" s="1"/>
  <c r="AO4760" i="6"/>
  <c r="AP4760" i="6" s="1"/>
  <c r="AM4761" i="6"/>
  <c r="AN4761" i="6"/>
  <c r="AQ4761" i="6" s="1"/>
  <c r="AO4761" i="6"/>
  <c r="AP4761" i="6" s="1"/>
  <c r="AM4762" i="6"/>
  <c r="AN4762" i="6"/>
  <c r="AQ4762" i="6" s="1"/>
  <c r="AO4762" i="6"/>
  <c r="AP4762" i="6" s="1"/>
  <c r="AM4763" i="6"/>
  <c r="AN4763" i="6"/>
  <c r="AQ4763" i="6" s="1"/>
  <c r="AO4763" i="6"/>
  <c r="AP4763" i="6" s="1"/>
  <c r="AM4764" i="6"/>
  <c r="AN4764" i="6"/>
  <c r="AQ4764" i="6" s="1"/>
  <c r="AO4764" i="6"/>
  <c r="AP4764" i="6" s="1"/>
  <c r="AM4765" i="6"/>
  <c r="AN4765" i="6"/>
  <c r="AQ4765" i="6" s="1"/>
  <c r="AO4765" i="6"/>
  <c r="AP4765" i="6" s="1"/>
  <c r="AM4766" i="6"/>
  <c r="AN4766" i="6"/>
  <c r="AQ4766" i="6" s="1"/>
  <c r="AO4766" i="6"/>
  <c r="AP4766" i="6" s="1"/>
  <c r="AM4767" i="6"/>
  <c r="AN4767" i="6"/>
  <c r="AQ4767" i="6" s="1"/>
  <c r="AO4767" i="6"/>
  <c r="AP4767" i="6" s="1"/>
  <c r="AM4768" i="6"/>
  <c r="AN4768" i="6"/>
  <c r="AQ4768" i="6" s="1"/>
  <c r="AO4768" i="6"/>
  <c r="AP4768" i="6" s="1"/>
  <c r="AM4769" i="6"/>
  <c r="AN4769" i="6"/>
  <c r="AQ4769" i="6" s="1"/>
  <c r="AO4769" i="6"/>
  <c r="AP4769" i="6" s="1"/>
  <c r="AM4770" i="6"/>
  <c r="AN4770" i="6"/>
  <c r="AQ4770" i="6" s="1"/>
  <c r="AO4770" i="6"/>
  <c r="AP4770" i="6" s="1"/>
  <c r="AM4771" i="6"/>
  <c r="AN4771" i="6"/>
  <c r="AQ4771" i="6" s="1"/>
  <c r="AO4771" i="6"/>
  <c r="AP4771" i="6" s="1"/>
  <c r="AM4772" i="6"/>
  <c r="AN4772" i="6"/>
  <c r="AQ4772" i="6" s="1"/>
  <c r="AO4772" i="6"/>
  <c r="AP4772" i="6" s="1"/>
  <c r="AM4773" i="6"/>
  <c r="AN4773" i="6"/>
  <c r="AQ4773" i="6" s="1"/>
  <c r="AO4773" i="6"/>
  <c r="AP4773" i="6" s="1"/>
  <c r="AM4774" i="6"/>
  <c r="AN4774" i="6"/>
  <c r="AQ4774" i="6" s="1"/>
  <c r="AO4774" i="6"/>
  <c r="AP4774" i="6" s="1"/>
  <c r="AM4775" i="6"/>
  <c r="AN4775" i="6"/>
  <c r="AQ4775" i="6" s="1"/>
  <c r="AO4775" i="6"/>
  <c r="AP4775" i="6" s="1"/>
  <c r="AM4776" i="6"/>
  <c r="AN4776" i="6"/>
  <c r="AQ4776" i="6" s="1"/>
  <c r="AO4776" i="6"/>
  <c r="AP4776" i="6" s="1"/>
  <c r="AM4777" i="6"/>
  <c r="AN4777" i="6"/>
  <c r="AQ4777" i="6" s="1"/>
  <c r="AO4777" i="6"/>
  <c r="AP4777" i="6" s="1"/>
  <c r="AM4778" i="6"/>
  <c r="AN4778" i="6"/>
  <c r="AQ4778" i="6" s="1"/>
  <c r="AO4778" i="6"/>
  <c r="AP4778" i="6" s="1"/>
  <c r="AM4779" i="6"/>
  <c r="AN4779" i="6"/>
  <c r="AQ4779" i="6" s="1"/>
  <c r="AO4779" i="6"/>
  <c r="AP4779" i="6" s="1"/>
  <c r="AM4780" i="6"/>
  <c r="AN4780" i="6"/>
  <c r="AQ4780" i="6" s="1"/>
  <c r="AO4780" i="6"/>
  <c r="AP4780" i="6" s="1"/>
  <c r="AM4781" i="6"/>
  <c r="AN4781" i="6"/>
  <c r="AQ4781" i="6" s="1"/>
  <c r="AO4781" i="6"/>
  <c r="AP4781" i="6" s="1"/>
  <c r="AM4782" i="6"/>
  <c r="AN4782" i="6"/>
  <c r="AQ4782" i="6" s="1"/>
  <c r="AO4782" i="6"/>
  <c r="AP4782" i="6" s="1"/>
  <c r="AM4783" i="6"/>
  <c r="AN4783" i="6"/>
  <c r="AQ4783" i="6" s="1"/>
  <c r="AO4783" i="6"/>
  <c r="AP4783" i="6" s="1"/>
  <c r="AM4784" i="6"/>
  <c r="AN4784" i="6"/>
  <c r="AQ4784" i="6" s="1"/>
  <c r="AO4784" i="6"/>
  <c r="AP4784" i="6" s="1"/>
  <c r="AM4785" i="6"/>
  <c r="AN4785" i="6"/>
  <c r="AQ4785" i="6" s="1"/>
  <c r="AO4785" i="6"/>
  <c r="AP4785" i="6" s="1"/>
  <c r="AM4786" i="6"/>
  <c r="AN4786" i="6"/>
  <c r="AQ4786" i="6" s="1"/>
  <c r="AO4786" i="6"/>
  <c r="AP4786" i="6" s="1"/>
  <c r="AM4787" i="6"/>
  <c r="AN4787" i="6"/>
  <c r="AQ4787" i="6" s="1"/>
  <c r="AO4787" i="6"/>
  <c r="AP4787" i="6" s="1"/>
  <c r="AM4788" i="6"/>
  <c r="AN4788" i="6"/>
  <c r="AQ4788" i="6" s="1"/>
  <c r="AO4788" i="6"/>
  <c r="AP4788" i="6" s="1"/>
  <c r="AM4789" i="6"/>
  <c r="AN4789" i="6"/>
  <c r="AQ4789" i="6" s="1"/>
  <c r="AO4789" i="6"/>
  <c r="AP4789" i="6" s="1"/>
  <c r="AM4790" i="6"/>
  <c r="AN4790" i="6"/>
  <c r="AQ4790" i="6" s="1"/>
  <c r="AO4790" i="6"/>
  <c r="AP4790" i="6" s="1"/>
  <c r="AM4791" i="6"/>
  <c r="AN4791" i="6"/>
  <c r="AQ4791" i="6" s="1"/>
  <c r="AO4791" i="6"/>
  <c r="AP4791" i="6" s="1"/>
  <c r="AM4792" i="6"/>
  <c r="AN4792" i="6"/>
  <c r="AQ4792" i="6" s="1"/>
  <c r="AO4792" i="6"/>
  <c r="AP4792" i="6" s="1"/>
  <c r="AM4793" i="6"/>
  <c r="AN4793" i="6"/>
  <c r="AQ4793" i="6" s="1"/>
  <c r="AO4793" i="6"/>
  <c r="AP4793" i="6" s="1"/>
  <c r="AM4794" i="6"/>
  <c r="AN4794" i="6"/>
  <c r="AQ4794" i="6" s="1"/>
  <c r="AO4794" i="6"/>
  <c r="AP4794" i="6" s="1"/>
  <c r="AM4795" i="6"/>
  <c r="AN4795" i="6"/>
  <c r="AQ4795" i="6" s="1"/>
  <c r="AO4795" i="6"/>
  <c r="AP4795" i="6" s="1"/>
  <c r="AM4796" i="6"/>
  <c r="AN4796" i="6"/>
  <c r="AQ4796" i="6" s="1"/>
  <c r="AO4796" i="6"/>
  <c r="AP4796" i="6" s="1"/>
  <c r="AM4797" i="6"/>
  <c r="AN4797" i="6"/>
  <c r="AQ4797" i="6" s="1"/>
  <c r="AO4797" i="6"/>
  <c r="AP4797" i="6" s="1"/>
  <c r="AM4798" i="6"/>
  <c r="AN4798" i="6"/>
  <c r="AQ4798" i="6" s="1"/>
  <c r="AO4798" i="6"/>
  <c r="AP4798" i="6" s="1"/>
  <c r="AM4799" i="6"/>
  <c r="AN4799" i="6"/>
  <c r="AQ4799" i="6" s="1"/>
  <c r="AO4799" i="6"/>
  <c r="AP4799" i="6" s="1"/>
  <c r="AM4800" i="6"/>
  <c r="AN4800" i="6"/>
  <c r="AQ4800" i="6" s="1"/>
  <c r="AO4800" i="6"/>
  <c r="AP4800" i="6" s="1"/>
  <c r="AM4801" i="6"/>
  <c r="AN4801" i="6"/>
  <c r="AQ4801" i="6" s="1"/>
  <c r="AO4801" i="6"/>
  <c r="AP4801" i="6" s="1"/>
  <c r="AM4802" i="6"/>
  <c r="AN4802" i="6"/>
  <c r="AQ4802" i="6" s="1"/>
  <c r="AO4802" i="6"/>
  <c r="AP4802" i="6" s="1"/>
  <c r="AM4803" i="6"/>
  <c r="AN4803" i="6"/>
  <c r="AQ4803" i="6" s="1"/>
  <c r="AO4803" i="6"/>
  <c r="AP4803" i="6" s="1"/>
  <c r="AM4804" i="6"/>
  <c r="AN4804" i="6"/>
  <c r="AQ4804" i="6" s="1"/>
  <c r="AO4804" i="6"/>
  <c r="AP4804" i="6" s="1"/>
  <c r="AM4805" i="6"/>
  <c r="AN4805" i="6"/>
  <c r="AQ4805" i="6" s="1"/>
  <c r="AO4805" i="6"/>
  <c r="AP4805" i="6" s="1"/>
  <c r="AM4806" i="6"/>
  <c r="AN4806" i="6"/>
  <c r="AQ4806" i="6" s="1"/>
  <c r="AO4806" i="6"/>
  <c r="AP4806" i="6" s="1"/>
  <c r="AM4807" i="6"/>
  <c r="AN4807" i="6"/>
  <c r="AQ4807" i="6" s="1"/>
  <c r="AO4807" i="6"/>
  <c r="AP4807" i="6" s="1"/>
  <c r="AM4808" i="6"/>
  <c r="AN4808" i="6"/>
  <c r="AQ4808" i="6" s="1"/>
  <c r="AO4808" i="6"/>
  <c r="AP4808" i="6" s="1"/>
  <c r="AM4809" i="6"/>
  <c r="AN4809" i="6"/>
  <c r="AQ4809" i="6" s="1"/>
  <c r="AO4809" i="6"/>
  <c r="AP4809" i="6" s="1"/>
  <c r="AM4810" i="6"/>
  <c r="AN4810" i="6"/>
  <c r="AQ4810" i="6" s="1"/>
  <c r="AO4810" i="6"/>
  <c r="AP4810" i="6" s="1"/>
  <c r="AM4811" i="6"/>
  <c r="AN4811" i="6"/>
  <c r="AQ4811" i="6" s="1"/>
  <c r="AO4811" i="6"/>
  <c r="AP4811" i="6" s="1"/>
  <c r="AM4812" i="6"/>
  <c r="AN4812" i="6"/>
  <c r="AQ4812" i="6" s="1"/>
  <c r="AO4812" i="6"/>
  <c r="AP4812" i="6" s="1"/>
  <c r="AM4813" i="6"/>
  <c r="AN4813" i="6"/>
  <c r="AQ4813" i="6" s="1"/>
  <c r="AO4813" i="6"/>
  <c r="AP4813" i="6" s="1"/>
  <c r="AM4814" i="6"/>
  <c r="AN4814" i="6"/>
  <c r="AQ4814" i="6" s="1"/>
  <c r="AO4814" i="6"/>
  <c r="AP4814" i="6" s="1"/>
  <c r="AM4815" i="6"/>
  <c r="AN4815" i="6"/>
  <c r="AQ4815" i="6" s="1"/>
  <c r="AO4815" i="6"/>
  <c r="AP4815" i="6" s="1"/>
  <c r="AM4816" i="6"/>
  <c r="AN4816" i="6"/>
  <c r="AQ4816" i="6" s="1"/>
  <c r="AO4816" i="6"/>
  <c r="AP4816" i="6" s="1"/>
  <c r="AM4817" i="6"/>
  <c r="AN4817" i="6"/>
  <c r="AQ4817" i="6" s="1"/>
  <c r="AO4817" i="6"/>
  <c r="AP4817" i="6" s="1"/>
  <c r="AM4818" i="6"/>
  <c r="AN4818" i="6"/>
  <c r="AQ4818" i="6" s="1"/>
  <c r="AO4818" i="6"/>
  <c r="AP4818" i="6" s="1"/>
  <c r="AM4819" i="6"/>
  <c r="AN4819" i="6"/>
  <c r="AQ4819" i="6" s="1"/>
  <c r="AO4819" i="6"/>
  <c r="AP4819" i="6" s="1"/>
  <c r="AM4820" i="6"/>
  <c r="AN4820" i="6"/>
  <c r="AQ4820" i="6" s="1"/>
  <c r="AO4820" i="6"/>
  <c r="AP4820" i="6" s="1"/>
  <c r="AM4821" i="6"/>
  <c r="AN4821" i="6"/>
  <c r="AQ4821" i="6" s="1"/>
  <c r="AO4821" i="6"/>
  <c r="AP4821" i="6" s="1"/>
  <c r="AM4822" i="6"/>
  <c r="AN4822" i="6"/>
  <c r="AQ4822" i="6" s="1"/>
  <c r="AO4822" i="6"/>
  <c r="AP4822" i="6" s="1"/>
  <c r="AM4823" i="6"/>
  <c r="AN4823" i="6"/>
  <c r="AQ4823" i="6" s="1"/>
  <c r="AO4823" i="6"/>
  <c r="AP4823" i="6" s="1"/>
  <c r="AM4824" i="6"/>
  <c r="AN4824" i="6"/>
  <c r="AQ4824" i="6" s="1"/>
  <c r="AO4824" i="6"/>
  <c r="AP4824" i="6" s="1"/>
  <c r="AM4825" i="6"/>
  <c r="AN4825" i="6"/>
  <c r="AQ4825" i="6" s="1"/>
  <c r="AO4825" i="6"/>
  <c r="AP4825" i="6" s="1"/>
  <c r="AM4826" i="6"/>
  <c r="AN4826" i="6"/>
  <c r="AQ4826" i="6" s="1"/>
  <c r="AO4826" i="6"/>
  <c r="AP4826" i="6" s="1"/>
  <c r="AM4827" i="6"/>
  <c r="AN4827" i="6"/>
  <c r="AQ4827" i="6" s="1"/>
  <c r="AO4827" i="6"/>
  <c r="AP4827" i="6" s="1"/>
  <c r="AM4828" i="6"/>
  <c r="AN4828" i="6"/>
  <c r="AQ4828" i="6" s="1"/>
  <c r="AO4828" i="6"/>
  <c r="AP4828" i="6" s="1"/>
  <c r="AM4829" i="6"/>
  <c r="AN4829" i="6"/>
  <c r="AQ4829" i="6" s="1"/>
  <c r="AO4829" i="6"/>
  <c r="AP4829" i="6" s="1"/>
  <c r="AM4830" i="6"/>
  <c r="AN4830" i="6"/>
  <c r="AQ4830" i="6" s="1"/>
  <c r="AO4830" i="6"/>
  <c r="AP4830" i="6" s="1"/>
  <c r="AM4831" i="6"/>
  <c r="AN4831" i="6"/>
  <c r="AQ4831" i="6" s="1"/>
  <c r="AO4831" i="6"/>
  <c r="AP4831" i="6" s="1"/>
  <c r="AM4832" i="6"/>
  <c r="AN4832" i="6"/>
  <c r="AQ4832" i="6" s="1"/>
  <c r="AO4832" i="6"/>
  <c r="AP4832" i="6" s="1"/>
  <c r="AM4833" i="6"/>
  <c r="AN4833" i="6"/>
  <c r="AQ4833" i="6" s="1"/>
  <c r="AO4833" i="6"/>
  <c r="AP4833" i="6" s="1"/>
  <c r="AM4834" i="6"/>
  <c r="AN4834" i="6"/>
  <c r="AQ4834" i="6" s="1"/>
  <c r="AO4834" i="6"/>
  <c r="AP4834" i="6" s="1"/>
  <c r="AM4835" i="6"/>
  <c r="AN4835" i="6"/>
  <c r="AQ4835" i="6" s="1"/>
  <c r="AO4835" i="6"/>
  <c r="AP4835" i="6" s="1"/>
  <c r="AM4836" i="6"/>
  <c r="AN4836" i="6"/>
  <c r="AQ4836" i="6" s="1"/>
  <c r="AO4836" i="6"/>
  <c r="AP4836" i="6" s="1"/>
  <c r="AM4837" i="6"/>
  <c r="AN4837" i="6"/>
  <c r="AQ4837" i="6" s="1"/>
  <c r="AO4837" i="6"/>
  <c r="AP4837" i="6" s="1"/>
  <c r="AM4838" i="6"/>
  <c r="AN4838" i="6"/>
  <c r="AQ4838" i="6" s="1"/>
  <c r="AO4838" i="6"/>
  <c r="AP4838" i="6" s="1"/>
  <c r="AM4839" i="6"/>
  <c r="AN4839" i="6"/>
  <c r="AQ4839" i="6" s="1"/>
  <c r="AO4839" i="6"/>
  <c r="AP4839" i="6" s="1"/>
  <c r="AM4840" i="6"/>
  <c r="AN4840" i="6"/>
  <c r="AQ4840" i="6" s="1"/>
  <c r="AO4840" i="6"/>
  <c r="AP4840" i="6" s="1"/>
  <c r="AM4841" i="6"/>
  <c r="AN4841" i="6"/>
  <c r="AQ4841" i="6" s="1"/>
  <c r="AO4841" i="6"/>
  <c r="AP4841" i="6" s="1"/>
  <c r="AM4842" i="6"/>
  <c r="AN4842" i="6"/>
  <c r="AQ4842" i="6" s="1"/>
  <c r="AO4842" i="6"/>
  <c r="AP4842" i="6" s="1"/>
  <c r="AM4843" i="6"/>
  <c r="AN4843" i="6"/>
  <c r="AQ4843" i="6" s="1"/>
  <c r="AO4843" i="6"/>
  <c r="AP4843" i="6" s="1"/>
  <c r="AM4844" i="6"/>
  <c r="AN4844" i="6"/>
  <c r="AQ4844" i="6" s="1"/>
  <c r="AO4844" i="6"/>
  <c r="AP4844" i="6" s="1"/>
  <c r="AM4845" i="6"/>
  <c r="AN4845" i="6"/>
  <c r="AQ4845" i="6" s="1"/>
  <c r="AO4845" i="6"/>
  <c r="AP4845" i="6" s="1"/>
  <c r="AM4846" i="6"/>
  <c r="AN4846" i="6"/>
  <c r="AQ4846" i="6" s="1"/>
  <c r="AO4846" i="6"/>
  <c r="AP4846" i="6" s="1"/>
  <c r="AM4847" i="6"/>
  <c r="AN4847" i="6"/>
  <c r="AQ4847" i="6" s="1"/>
  <c r="AO4847" i="6"/>
  <c r="AP4847" i="6" s="1"/>
  <c r="AM4848" i="6"/>
  <c r="AN4848" i="6"/>
  <c r="AQ4848" i="6" s="1"/>
  <c r="AO4848" i="6"/>
  <c r="AP4848" i="6" s="1"/>
  <c r="AM4849" i="6"/>
  <c r="AN4849" i="6"/>
  <c r="AQ4849" i="6" s="1"/>
  <c r="AO4849" i="6"/>
  <c r="AP4849" i="6" s="1"/>
  <c r="AM4850" i="6"/>
  <c r="AN4850" i="6"/>
  <c r="AQ4850" i="6" s="1"/>
  <c r="AO4850" i="6"/>
  <c r="AP4850" i="6" s="1"/>
  <c r="AM4851" i="6"/>
  <c r="AN4851" i="6"/>
  <c r="AQ4851" i="6" s="1"/>
  <c r="AO4851" i="6"/>
  <c r="AP4851" i="6" s="1"/>
  <c r="AM4852" i="6"/>
  <c r="AN4852" i="6"/>
  <c r="AQ4852" i="6" s="1"/>
  <c r="AO4852" i="6"/>
  <c r="AP4852" i="6" s="1"/>
  <c r="AM4853" i="6"/>
  <c r="AN4853" i="6"/>
  <c r="AQ4853" i="6" s="1"/>
  <c r="AO4853" i="6"/>
  <c r="AP4853" i="6" s="1"/>
  <c r="AM4854" i="6"/>
  <c r="AN4854" i="6"/>
  <c r="AQ4854" i="6" s="1"/>
  <c r="AO4854" i="6"/>
  <c r="AP4854" i="6" s="1"/>
  <c r="AM4855" i="6"/>
  <c r="AN4855" i="6"/>
  <c r="AQ4855" i="6" s="1"/>
  <c r="AO4855" i="6"/>
  <c r="AP4855" i="6" s="1"/>
  <c r="AM4856" i="6"/>
  <c r="AN4856" i="6"/>
  <c r="AQ4856" i="6" s="1"/>
  <c r="AO4856" i="6"/>
  <c r="AP4856" i="6" s="1"/>
  <c r="AM4857" i="6"/>
  <c r="AN4857" i="6"/>
  <c r="AQ4857" i="6" s="1"/>
  <c r="AO4857" i="6"/>
  <c r="AP4857" i="6" s="1"/>
  <c r="AM4858" i="6"/>
  <c r="AN4858" i="6"/>
  <c r="AQ4858" i="6" s="1"/>
  <c r="AO4858" i="6"/>
  <c r="AP4858" i="6" s="1"/>
  <c r="AM4859" i="6"/>
  <c r="AN4859" i="6"/>
  <c r="AQ4859" i="6" s="1"/>
  <c r="AO4859" i="6"/>
  <c r="AP4859" i="6" s="1"/>
  <c r="AM4860" i="6"/>
  <c r="AN4860" i="6"/>
  <c r="AQ4860" i="6" s="1"/>
  <c r="AO4860" i="6"/>
  <c r="AP4860" i="6" s="1"/>
  <c r="AM4861" i="6"/>
  <c r="AN4861" i="6"/>
  <c r="AQ4861" i="6" s="1"/>
  <c r="AO4861" i="6"/>
  <c r="AP4861" i="6" s="1"/>
  <c r="AM4862" i="6"/>
  <c r="AN4862" i="6"/>
  <c r="AQ4862" i="6" s="1"/>
  <c r="AO4862" i="6"/>
  <c r="AP4862" i="6" s="1"/>
  <c r="AM4863" i="6"/>
  <c r="AN4863" i="6"/>
  <c r="AQ4863" i="6" s="1"/>
  <c r="AO4863" i="6"/>
  <c r="AP4863" i="6" s="1"/>
  <c r="AM4864" i="6"/>
  <c r="AN4864" i="6"/>
  <c r="AQ4864" i="6" s="1"/>
  <c r="AO4864" i="6"/>
  <c r="AP4864" i="6" s="1"/>
  <c r="AM4865" i="6"/>
  <c r="AN4865" i="6"/>
  <c r="AQ4865" i="6" s="1"/>
  <c r="AO4865" i="6"/>
  <c r="AP4865" i="6" s="1"/>
  <c r="AM4866" i="6"/>
  <c r="AN4866" i="6"/>
  <c r="AQ4866" i="6" s="1"/>
  <c r="AO4866" i="6"/>
  <c r="AP4866" i="6" s="1"/>
  <c r="AM4867" i="6"/>
  <c r="AN4867" i="6"/>
  <c r="AQ4867" i="6" s="1"/>
  <c r="AO4867" i="6"/>
  <c r="AP4867" i="6" s="1"/>
  <c r="AM4868" i="6"/>
  <c r="AN4868" i="6"/>
  <c r="AQ4868" i="6" s="1"/>
  <c r="AO4868" i="6"/>
  <c r="AP4868" i="6" s="1"/>
  <c r="AM4869" i="6"/>
  <c r="AN4869" i="6"/>
  <c r="AQ4869" i="6" s="1"/>
  <c r="AO4869" i="6"/>
  <c r="AP4869" i="6" s="1"/>
  <c r="AM4870" i="6"/>
  <c r="AN4870" i="6"/>
  <c r="AQ4870" i="6" s="1"/>
  <c r="AO4870" i="6"/>
  <c r="AP4870" i="6" s="1"/>
  <c r="AM4871" i="6"/>
  <c r="AN4871" i="6"/>
  <c r="AQ4871" i="6" s="1"/>
  <c r="AO4871" i="6"/>
  <c r="AP4871" i="6" s="1"/>
  <c r="AM4872" i="6"/>
  <c r="AN4872" i="6"/>
  <c r="AQ4872" i="6" s="1"/>
  <c r="AO4872" i="6"/>
  <c r="AP4872" i="6" s="1"/>
  <c r="AM4873" i="6"/>
  <c r="AN4873" i="6"/>
  <c r="AQ4873" i="6" s="1"/>
  <c r="AO4873" i="6"/>
  <c r="AP4873" i="6" s="1"/>
  <c r="AM4874" i="6"/>
  <c r="AN4874" i="6"/>
  <c r="AQ4874" i="6" s="1"/>
  <c r="AO4874" i="6"/>
  <c r="AP4874" i="6" s="1"/>
  <c r="AM4875" i="6"/>
  <c r="AN4875" i="6"/>
  <c r="AQ4875" i="6" s="1"/>
  <c r="AO4875" i="6"/>
  <c r="AP4875" i="6" s="1"/>
  <c r="AM4876" i="6"/>
  <c r="AN4876" i="6"/>
  <c r="AQ4876" i="6" s="1"/>
  <c r="AO4876" i="6"/>
  <c r="AP4876" i="6" s="1"/>
  <c r="AM4877" i="6"/>
  <c r="AN4877" i="6"/>
  <c r="AQ4877" i="6" s="1"/>
  <c r="AO4877" i="6"/>
  <c r="AP4877" i="6" s="1"/>
  <c r="AM4878" i="6"/>
  <c r="AN4878" i="6"/>
  <c r="AQ4878" i="6" s="1"/>
  <c r="AO4878" i="6"/>
  <c r="AP4878" i="6" s="1"/>
  <c r="AM4879" i="6"/>
  <c r="AN4879" i="6"/>
  <c r="AQ4879" i="6" s="1"/>
  <c r="AO4879" i="6"/>
  <c r="AP4879" i="6" s="1"/>
  <c r="AM4880" i="6"/>
  <c r="AN4880" i="6"/>
  <c r="AQ4880" i="6" s="1"/>
  <c r="AO4880" i="6"/>
  <c r="AP4880" i="6" s="1"/>
  <c r="AM4881" i="6"/>
  <c r="AN4881" i="6"/>
  <c r="AQ4881" i="6" s="1"/>
  <c r="AO4881" i="6"/>
  <c r="AP4881" i="6" s="1"/>
  <c r="AM4882" i="6"/>
  <c r="AN4882" i="6"/>
  <c r="AQ4882" i="6" s="1"/>
  <c r="AO4882" i="6"/>
  <c r="AP4882" i="6" s="1"/>
  <c r="AM4883" i="6"/>
  <c r="AN4883" i="6"/>
  <c r="AQ4883" i="6" s="1"/>
  <c r="AO4883" i="6"/>
  <c r="AP4883" i="6" s="1"/>
  <c r="AM4884" i="6"/>
  <c r="AN4884" i="6"/>
  <c r="AQ4884" i="6" s="1"/>
  <c r="AO4884" i="6"/>
  <c r="AP4884" i="6" s="1"/>
  <c r="AM4885" i="6"/>
  <c r="AN4885" i="6"/>
  <c r="AQ4885" i="6" s="1"/>
  <c r="AO4885" i="6"/>
  <c r="AP4885" i="6" s="1"/>
  <c r="AM4886" i="6"/>
  <c r="AN4886" i="6"/>
  <c r="AQ4886" i="6" s="1"/>
  <c r="AO4886" i="6"/>
  <c r="AP4886" i="6" s="1"/>
  <c r="AM4887" i="6"/>
  <c r="AN4887" i="6"/>
  <c r="AQ4887" i="6" s="1"/>
  <c r="AO4887" i="6"/>
  <c r="AP4887" i="6" s="1"/>
  <c r="AM4888" i="6"/>
  <c r="AN4888" i="6"/>
  <c r="AQ4888" i="6" s="1"/>
  <c r="AO4888" i="6"/>
  <c r="AP4888" i="6" s="1"/>
  <c r="AM4889" i="6"/>
  <c r="AN4889" i="6"/>
  <c r="AQ4889" i="6" s="1"/>
  <c r="AO4889" i="6"/>
  <c r="AP4889" i="6" s="1"/>
  <c r="AM4890" i="6"/>
  <c r="AN4890" i="6"/>
  <c r="AQ4890" i="6" s="1"/>
  <c r="AO4890" i="6"/>
  <c r="AP4890" i="6" s="1"/>
  <c r="AM4891" i="6"/>
  <c r="AN4891" i="6"/>
  <c r="AQ4891" i="6" s="1"/>
  <c r="AO4891" i="6"/>
  <c r="AP4891" i="6" s="1"/>
  <c r="AM4892" i="6"/>
  <c r="AN4892" i="6"/>
  <c r="AQ4892" i="6" s="1"/>
  <c r="AO4892" i="6"/>
  <c r="AP4892" i="6" s="1"/>
  <c r="AM4893" i="6"/>
  <c r="AN4893" i="6"/>
  <c r="AQ4893" i="6" s="1"/>
  <c r="AO4893" i="6"/>
  <c r="AP4893" i="6" s="1"/>
  <c r="AM4894" i="6"/>
  <c r="AN4894" i="6"/>
  <c r="AQ4894" i="6" s="1"/>
  <c r="AO4894" i="6"/>
  <c r="AP4894" i="6" s="1"/>
  <c r="AM4895" i="6"/>
  <c r="AN4895" i="6"/>
  <c r="AQ4895" i="6" s="1"/>
  <c r="AO4895" i="6"/>
  <c r="AP4895" i="6" s="1"/>
  <c r="AM4896" i="6"/>
  <c r="AN4896" i="6"/>
  <c r="AQ4896" i="6" s="1"/>
  <c r="AO4896" i="6"/>
  <c r="AP4896" i="6" s="1"/>
  <c r="AM4897" i="6"/>
  <c r="AN4897" i="6"/>
  <c r="AQ4897" i="6" s="1"/>
  <c r="AO4897" i="6"/>
  <c r="AP4897" i="6" s="1"/>
  <c r="AM4898" i="6"/>
  <c r="AN4898" i="6"/>
  <c r="AQ4898" i="6" s="1"/>
  <c r="AO4898" i="6"/>
  <c r="AP4898" i="6" s="1"/>
  <c r="AM4899" i="6"/>
  <c r="AN4899" i="6"/>
  <c r="AQ4899" i="6" s="1"/>
  <c r="AO4899" i="6"/>
  <c r="AP4899" i="6" s="1"/>
  <c r="AM4900" i="6"/>
  <c r="AN4900" i="6"/>
  <c r="AQ4900" i="6" s="1"/>
  <c r="AO4900" i="6"/>
  <c r="AP4900" i="6" s="1"/>
  <c r="AM4901" i="6"/>
  <c r="AN4901" i="6"/>
  <c r="AQ4901" i="6" s="1"/>
  <c r="AO4901" i="6"/>
  <c r="AP4901" i="6" s="1"/>
  <c r="AM4902" i="6"/>
  <c r="AN4902" i="6"/>
  <c r="AQ4902" i="6" s="1"/>
  <c r="AO4902" i="6"/>
  <c r="AP4902" i="6" s="1"/>
  <c r="AM4903" i="6"/>
  <c r="AN4903" i="6"/>
  <c r="AQ4903" i="6" s="1"/>
  <c r="AO4903" i="6"/>
  <c r="AP4903" i="6" s="1"/>
  <c r="AM4904" i="6"/>
  <c r="AN4904" i="6"/>
  <c r="AQ4904" i="6" s="1"/>
  <c r="AO4904" i="6"/>
  <c r="AP4904" i="6" s="1"/>
  <c r="AM4905" i="6"/>
  <c r="AN4905" i="6"/>
  <c r="AQ4905" i="6" s="1"/>
  <c r="AO4905" i="6"/>
  <c r="AP4905" i="6" s="1"/>
  <c r="AM4906" i="6"/>
  <c r="AN4906" i="6"/>
  <c r="AQ4906" i="6" s="1"/>
  <c r="AO4906" i="6"/>
  <c r="AP4906" i="6" s="1"/>
  <c r="AM4907" i="6"/>
  <c r="AN4907" i="6"/>
  <c r="AQ4907" i="6" s="1"/>
  <c r="AO4907" i="6"/>
  <c r="AP4907" i="6" s="1"/>
  <c r="AM4908" i="6"/>
  <c r="AN4908" i="6"/>
  <c r="AQ4908" i="6" s="1"/>
  <c r="AO4908" i="6"/>
  <c r="AP4908" i="6" s="1"/>
  <c r="AM4909" i="6"/>
  <c r="AN4909" i="6"/>
  <c r="AQ4909" i="6" s="1"/>
  <c r="AO4909" i="6"/>
  <c r="AP4909" i="6" s="1"/>
  <c r="AM4910" i="6"/>
  <c r="AN4910" i="6"/>
  <c r="AQ4910" i="6" s="1"/>
  <c r="AO4910" i="6"/>
  <c r="AP4910" i="6" s="1"/>
  <c r="AM4911" i="6"/>
  <c r="AN4911" i="6"/>
  <c r="AQ4911" i="6" s="1"/>
  <c r="AO4911" i="6"/>
  <c r="AP4911" i="6" s="1"/>
  <c r="AM4912" i="6"/>
  <c r="AN4912" i="6"/>
  <c r="AQ4912" i="6" s="1"/>
  <c r="AO4912" i="6"/>
  <c r="AP4912" i="6" s="1"/>
  <c r="AM4913" i="6"/>
  <c r="AN4913" i="6"/>
  <c r="AQ4913" i="6" s="1"/>
  <c r="AO4913" i="6"/>
  <c r="AP4913" i="6" s="1"/>
  <c r="AM4914" i="6"/>
  <c r="AN4914" i="6"/>
  <c r="AQ4914" i="6" s="1"/>
  <c r="AO4914" i="6"/>
  <c r="AP4914" i="6" s="1"/>
  <c r="AM4915" i="6"/>
  <c r="AN4915" i="6"/>
  <c r="AQ4915" i="6" s="1"/>
  <c r="AO4915" i="6"/>
  <c r="AP4915" i="6" s="1"/>
  <c r="AM4916" i="6"/>
  <c r="AN4916" i="6"/>
  <c r="AQ4916" i="6" s="1"/>
  <c r="AO4916" i="6"/>
  <c r="AP4916" i="6" s="1"/>
  <c r="AM4917" i="6"/>
  <c r="AN4917" i="6"/>
  <c r="AQ4917" i="6" s="1"/>
  <c r="AO4917" i="6"/>
  <c r="AP4917" i="6" s="1"/>
  <c r="AM4918" i="6"/>
  <c r="AN4918" i="6"/>
  <c r="AQ4918" i="6" s="1"/>
  <c r="AO4918" i="6"/>
  <c r="AP4918" i="6" s="1"/>
  <c r="AM4919" i="6"/>
  <c r="AN4919" i="6"/>
  <c r="AQ4919" i="6" s="1"/>
  <c r="AO4919" i="6"/>
  <c r="AP4919" i="6" s="1"/>
  <c r="AM4920" i="6"/>
  <c r="AN4920" i="6"/>
  <c r="AQ4920" i="6" s="1"/>
  <c r="AO4920" i="6"/>
  <c r="AP4920" i="6" s="1"/>
  <c r="AM4921" i="6"/>
  <c r="AN4921" i="6"/>
  <c r="AQ4921" i="6" s="1"/>
  <c r="AO4921" i="6"/>
  <c r="AP4921" i="6" s="1"/>
  <c r="AM4922" i="6"/>
  <c r="AN4922" i="6"/>
  <c r="AQ4922" i="6" s="1"/>
  <c r="AO4922" i="6"/>
  <c r="AP4922" i="6" s="1"/>
  <c r="AM4923" i="6"/>
  <c r="AN4923" i="6"/>
  <c r="AQ4923" i="6" s="1"/>
  <c r="AO4923" i="6"/>
  <c r="AP4923" i="6" s="1"/>
  <c r="AM4924" i="6"/>
  <c r="AN4924" i="6"/>
  <c r="AQ4924" i="6" s="1"/>
  <c r="AO4924" i="6"/>
  <c r="AP4924" i="6" s="1"/>
  <c r="AM4925" i="6"/>
  <c r="AN4925" i="6"/>
  <c r="AQ4925" i="6" s="1"/>
  <c r="AO4925" i="6"/>
  <c r="AP4925" i="6" s="1"/>
  <c r="AM4926" i="6"/>
  <c r="AN4926" i="6"/>
  <c r="AQ4926" i="6" s="1"/>
  <c r="AO4926" i="6"/>
  <c r="AP4926" i="6" s="1"/>
  <c r="AM4927" i="6"/>
  <c r="AN4927" i="6"/>
  <c r="AQ4927" i="6" s="1"/>
  <c r="AO4927" i="6"/>
  <c r="AP4927" i="6" s="1"/>
  <c r="AM4928" i="6"/>
  <c r="AN4928" i="6"/>
  <c r="AQ4928" i="6" s="1"/>
  <c r="AO4928" i="6"/>
  <c r="AP4928" i="6" s="1"/>
  <c r="AM4929" i="6"/>
  <c r="AN4929" i="6"/>
  <c r="AQ4929" i="6" s="1"/>
  <c r="AO4929" i="6"/>
  <c r="AP4929" i="6" s="1"/>
  <c r="AM4930" i="6"/>
  <c r="AN4930" i="6"/>
  <c r="AQ4930" i="6" s="1"/>
  <c r="AO4930" i="6"/>
  <c r="AP4930" i="6" s="1"/>
  <c r="AM4931" i="6"/>
  <c r="AN4931" i="6"/>
  <c r="AQ4931" i="6" s="1"/>
  <c r="AO4931" i="6"/>
  <c r="AP4931" i="6" s="1"/>
  <c r="AM4932" i="6"/>
  <c r="AN4932" i="6"/>
  <c r="AQ4932" i="6" s="1"/>
  <c r="AO4932" i="6"/>
  <c r="AP4932" i="6" s="1"/>
  <c r="AM4933" i="6"/>
  <c r="AN4933" i="6"/>
  <c r="AQ4933" i="6" s="1"/>
  <c r="AO4933" i="6"/>
  <c r="AP4933" i="6" s="1"/>
  <c r="AM4934" i="6"/>
  <c r="AN4934" i="6"/>
  <c r="AQ4934" i="6" s="1"/>
  <c r="AO4934" i="6"/>
  <c r="AP4934" i="6" s="1"/>
  <c r="AM4935" i="6"/>
  <c r="AN4935" i="6"/>
  <c r="AQ4935" i="6" s="1"/>
  <c r="AO4935" i="6"/>
  <c r="AP4935" i="6" s="1"/>
  <c r="AM4936" i="6"/>
  <c r="AN4936" i="6"/>
  <c r="AQ4936" i="6" s="1"/>
  <c r="AO4936" i="6"/>
  <c r="AP4936" i="6" s="1"/>
  <c r="AM4937" i="6"/>
  <c r="AN4937" i="6"/>
  <c r="AQ4937" i="6" s="1"/>
  <c r="AO4937" i="6"/>
  <c r="AP4937" i="6" s="1"/>
  <c r="AM4938" i="6"/>
  <c r="AN4938" i="6"/>
  <c r="AQ4938" i="6" s="1"/>
  <c r="AO4938" i="6"/>
  <c r="AP4938" i="6" s="1"/>
  <c r="AM4939" i="6"/>
  <c r="AN4939" i="6"/>
  <c r="AQ4939" i="6" s="1"/>
  <c r="AO4939" i="6"/>
  <c r="AP4939" i="6" s="1"/>
  <c r="AM4940" i="6"/>
  <c r="AN4940" i="6"/>
  <c r="AQ4940" i="6" s="1"/>
  <c r="AO4940" i="6"/>
  <c r="AP4940" i="6" s="1"/>
  <c r="AM4941" i="6"/>
  <c r="AN4941" i="6"/>
  <c r="AQ4941" i="6" s="1"/>
  <c r="AO4941" i="6"/>
  <c r="AP4941" i="6" s="1"/>
  <c r="AM4942" i="6"/>
  <c r="AN4942" i="6"/>
  <c r="AQ4942" i="6" s="1"/>
  <c r="AO4942" i="6"/>
  <c r="AP4942" i="6" s="1"/>
  <c r="AM4943" i="6"/>
  <c r="AN4943" i="6"/>
  <c r="AQ4943" i="6" s="1"/>
  <c r="AO4943" i="6"/>
  <c r="AP4943" i="6" s="1"/>
  <c r="AM4944" i="6"/>
  <c r="AN4944" i="6"/>
  <c r="AQ4944" i="6" s="1"/>
  <c r="AO4944" i="6"/>
  <c r="AP4944" i="6" s="1"/>
  <c r="AM4945" i="6"/>
  <c r="AN4945" i="6"/>
  <c r="AQ4945" i="6" s="1"/>
  <c r="AO4945" i="6"/>
  <c r="AP4945" i="6" s="1"/>
  <c r="AM4946" i="6"/>
  <c r="AN4946" i="6"/>
  <c r="AQ4946" i="6" s="1"/>
  <c r="AO4946" i="6"/>
  <c r="AP4946" i="6" s="1"/>
  <c r="AM4947" i="6"/>
  <c r="AN4947" i="6"/>
  <c r="AQ4947" i="6" s="1"/>
  <c r="AO4947" i="6"/>
  <c r="AP4947" i="6" s="1"/>
  <c r="AM4948" i="6"/>
  <c r="AN4948" i="6"/>
  <c r="AQ4948" i="6" s="1"/>
  <c r="AO4948" i="6"/>
  <c r="AP4948" i="6" s="1"/>
  <c r="AM4949" i="6"/>
  <c r="AN4949" i="6"/>
  <c r="AQ4949" i="6" s="1"/>
  <c r="AO4949" i="6"/>
  <c r="AP4949" i="6" s="1"/>
  <c r="AM4950" i="6"/>
  <c r="AN4950" i="6"/>
  <c r="AQ4950" i="6" s="1"/>
  <c r="AO4950" i="6"/>
  <c r="AP4950" i="6" s="1"/>
  <c r="AM4951" i="6"/>
  <c r="AN4951" i="6"/>
  <c r="AQ4951" i="6" s="1"/>
  <c r="AO4951" i="6"/>
  <c r="AP4951" i="6" s="1"/>
  <c r="AM4952" i="6"/>
  <c r="AN4952" i="6"/>
  <c r="AQ4952" i="6" s="1"/>
  <c r="AO4952" i="6"/>
  <c r="AP4952" i="6" s="1"/>
  <c r="AM4953" i="6"/>
  <c r="AN4953" i="6"/>
  <c r="AQ4953" i="6" s="1"/>
  <c r="AO4953" i="6"/>
  <c r="AP4953" i="6" s="1"/>
  <c r="AM4954" i="6"/>
  <c r="AN4954" i="6"/>
  <c r="AQ4954" i="6" s="1"/>
  <c r="AO4954" i="6"/>
  <c r="AP4954" i="6" s="1"/>
  <c r="AM4955" i="6"/>
  <c r="AN4955" i="6"/>
  <c r="AQ4955" i="6" s="1"/>
  <c r="AO4955" i="6"/>
  <c r="AP4955" i="6" s="1"/>
  <c r="AM4956" i="6"/>
  <c r="AN4956" i="6"/>
  <c r="AQ4956" i="6" s="1"/>
  <c r="AO4956" i="6"/>
  <c r="AP4956" i="6" s="1"/>
  <c r="AM4957" i="6"/>
  <c r="AN4957" i="6"/>
  <c r="AQ4957" i="6" s="1"/>
  <c r="AO4957" i="6"/>
  <c r="AP4957" i="6" s="1"/>
  <c r="AM4958" i="6"/>
  <c r="AN4958" i="6"/>
  <c r="AQ4958" i="6" s="1"/>
  <c r="AO4958" i="6"/>
  <c r="AP4958" i="6" s="1"/>
  <c r="AM4959" i="6"/>
  <c r="AN4959" i="6"/>
  <c r="AQ4959" i="6" s="1"/>
  <c r="AO4959" i="6"/>
  <c r="AP4959" i="6" s="1"/>
  <c r="AM4960" i="6"/>
  <c r="AN4960" i="6"/>
  <c r="AQ4960" i="6" s="1"/>
  <c r="AO4960" i="6"/>
  <c r="AP4960" i="6" s="1"/>
  <c r="AM4961" i="6"/>
  <c r="AN4961" i="6"/>
  <c r="AQ4961" i="6" s="1"/>
  <c r="AO4961" i="6"/>
  <c r="AP4961" i="6" s="1"/>
  <c r="AM4962" i="6"/>
  <c r="AN4962" i="6"/>
  <c r="AQ4962" i="6" s="1"/>
  <c r="AO4962" i="6"/>
  <c r="AP4962" i="6" s="1"/>
  <c r="AM4963" i="6"/>
  <c r="AN4963" i="6"/>
  <c r="AQ4963" i="6" s="1"/>
  <c r="AO4963" i="6"/>
  <c r="AP4963" i="6" s="1"/>
  <c r="AM4964" i="6"/>
  <c r="AN4964" i="6"/>
  <c r="AQ4964" i="6" s="1"/>
  <c r="AO4964" i="6"/>
  <c r="AP4964" i="6" s="1"/>
  <c r="AM4965" i="6"/>
  <c r="AN4965" i="6"/>
  <c r="AQ4965" i="6" s="1"/>
  <c r="AO4965" i="6"/>
  <c r="AP4965" i="6" s="1"/>
  <c r="AM4966" i="6"/>
  <c r="AN4966" i="6"/>
  <c r="AQ4966" i="6" s="1"/>
  <c r="AO4966" i="6"/>
  <c r="AP4966" i="6" s="1"/>
  <c r="AM4967" i="6"/>
  <c r="AN4967" i="6"/>
  <c r="AQ4967" i="6" s="1"/>
  <c r="AO4967" i="6"/>
  <c r="AP4967" i="6" s="1"/>
  <c r="AM4968" i="6"/>
  <c r="AN4968" i="6"/>
  <c r="AQ4968" i="6" s="1"/>
  <c r="AO4968" i="6"/>
  <c r="AP4968" i="6" s="1"/>
  <c r="AM4969" i="6"/>
  <c r="AN4969" i="6"/>
  <c r="AQ4969" i="6" s="1"/>
  <c r="AO4969" i="6"/>
  <c r="AP4969" i="6" s="1"/>
  <c r="AM4970" i="6"/>
  <c r="AN4970" i="6"/>
  <c r="AQ4970" i="6" s="1"/>
  <c r="AO4970" i="6"/>
  <c r="AP4970" i="6" s="1"/>
  <c r="AM4971" i="6"/>
  <c r="AN4971" i="6"/>
  <c r="AQ4971" i="6" s="1"/>
  <c r="AO4971" i="6"/>
  <c r="AP4971" i="6" s="1"/>
  <c r="AM4972" i="6"/>
  <c r="AN4972" i="6"/>
  <c r="AQ4972" i="6" s="1"/>
  <c r="AO4972" i="6"/>
  <c r="AP4972" i="6" s="1"/>
  <c r="AM4973" i="6"/>
  <c r="AN4973" i="6"/>
  <c r="AQ4973" i="6" s="1"/>
  <c r="AO4973" i="6"/>
  <c r="AP4973" i="6" s="1"/>
  <c r="AM4974" i="6"/>
  <c r="AN4974" i="6"/>
  <c r="AQ4974" i="6" s="1"/>
  <c r="AO4974" i="6"/>
  <c r="AP4974" i="6" s="1"/>
  <c r="AM4975" i="6"/>
  <c r="AN4975" i="6"/>
  <c r="AQ4975" i="6" s="1"/>
  <c r="AO4975" i="6"/>
  <c r="AP4975" i="6" s="1"/>
  <c r="AM4976" i="6"/>
  <c r="AN4976" i="6"/>
  <c r="AQ4976" i="6" s="1"/>
  <c r="AO4976" i="6"/>
  <c r="AP4976" i="6" s="1"/>
  <c r="AM4977" i="6"/>
  <c r="AN4977" i="6"/>
  <c r="AQ4977" i="6" s="1"/>
  <c r="AO4977" i="6"/>
  <c r="AP4977" i="6" s="1"/>
  <c r="AM4978" i="6"/>
  <c r="AN4978" i="6"/>
  <c r="AQ4978" i="6" s="1"/>
  <c r="AO4978" i="6"/>
  <c r="AP4978" i="6" s="1"/>
  <c r="AM4979" i="6"/>
  <c r="AN4979" i="6"/>
  <c r="AQ4979" i="6" s="1"/>
  <c r="AO4979" i="6"/>
  <c r="AP4979" i="6" s="1"/>
  <c r="AM4980" i="6"/>
  <c r="AN4980" i="6"/>
  <c r="AQ4980" i="6" s="1"/>
  <c r="AO4980" i="6"/>
  <c r="AP4980" i="6" s="1"/>
  <c r="AM4981" i="6"/>
  <c r="AN4981" i="6"/>
  <c r="AQ4981" i="6" s="1"/>
  <c r="AO4981" i="6"/>
  <c r="AP4981" i="6" s="1"/>
  <c r="AM4982" i="6"/>
  <c r="AN4982" i="6"/>
  <c r="AQ4982" i="6" s="1"/>
  <c r="AO4982" i="6"/>
  <c r="AP4982" i="6" s="1"/>
  <c r="AM4983" i="6"/>
  <c r="AN4983" i="6"/>
  <c r="AQ4983" i="6" s="1"/>
  <c r="AO4983" i="6"/>
  <c r="AP4983" i="6" s="1"/>
  <c r="AM4984" i="6"/>
  <c r="AN4984" i="6"/>
  <c r="AQ4984" i="6" s="1"/>
  <c r="AO4984" i="6"/>
  <c r="AP4984" i="6" s="1"/>
  <c r="AM4985" i="6"/>
  <c r="AN4985" i="6"/>
  <c r="AQ4985" i="6" s="1"/>
  <c r="AO4985" i="6"/>
  <c r="AP4985" i="6" s="1"/>
  <c r="AM4986" i="6"/>
  <c r="AN4986" i="6"/>
  <c r="AQ4986" i="6" s="1"/>
  <c r="AO4986" i="6"/>
  <c r="AP4986" i="6" s="1"/>
  <c r="AM4987" i="6"/>
  <c r="AN4987" i="6"/>
  <c r="AQ4987" i="6" s="1"/>
  <c r="AO4987" i="6"/>
  <c r="AP4987" i="6" s="1"/>
  <c r="AM4988" i="6"/>
  <c r="AN4988" i="6"/>
  <c r="AQ4988" i="6" s="1"/>
  <c r="AO4988" i="6"/>
  <c r="AP4988" i="6" s="1"/>
  <c r="AM4989" i="6"/>
  <c r="AN4989" i="6"/>
  <c r="AQ4989" i="6" s="1"/>
  <c r="AO4989" i="6"/>
  <c r="AP4989" i="6" s="1"/>
  <c r="AM4990" i="6"/>
  <c r="AN4990" i="6"/>
  <c r="AQ4990" i="6" s="1"/>
  <c r="AO4990" i="6"/>
  <c r="AP4990" i="6" s="1"/>
  <c r="AM4991" i="6"/>
  <c r="AN4991" i="6"/>
  <c r="AQ4991" i="6" s="1"/>
  <c r="AO4991" i="6"/>
  <c r="AP4991" i="6" s="1"/>
  <c r="AM4992" i="6"/>
  <c r="AN4992" i="6"/>
  <c r="AQ4992" i="6" s="1"/>
  <c r="AO4992" i="6"/>
  <c r="AP4992" i="6" s="1"/>
  <c r="AM4993" i="6"/>
  <c r="AN4993" i="6"/>
  <c r="AQ4993" i="6" s="1"/>
  <c r="AO4993" i="6"/>
  <c r="AP4993" i="6" s="1"/>
  <c r="AM4994" i="6"/>
  <c r="AN4994" i="6"/>
  <c r="AQ4994" i="6" s="1"/>
  <c r="AO4994" i="6"/>
  <c r="AP4994" i="6" s="1"/>
  <c r="AM4995" i="6"/>
  <c r="AN4995" i="6"/>
  <c r="AQ4995" i="6" s="1"/>
  <c r="AO4995" i="6"/>
  <c r="AP4995" i="6" s="1"/>
  <c r="AM4996" i="6"/>
  <c r="AN4996" i="6"/>
  <c r="AQ4996" i="6" s="1"/>
  <c r="AO4996" i="6"/>
  <c r="AP4996" i="6" s="1"/>
  <c r="AM4997" i="6"/>
  <c r="AN4997" i="6"/>
  <c r="AQ4997" i="6" s="1"/>
  <c r="AO4997" i="6"/>
  <c r="AP4997" i="6" s="1"/>
  <c r="AM4998" i="6"/>
  <c r="AN4998" i="6"/>
  <c r="AQ4998" i="6" s="1"/>
  <c r="AO4998" i="6"/>
  <c r="AP4998" i="6" s="1"/>
  <c r="AM4999" i="6"/>
  <c r="AN4999" i="6"/>
  <c r="AQ4999" i="6" s="1"/>
  <c r="AO4999" i="6"/>
  <c r="AP4999" i="6" s="1"/>
  <c r="AM5000" i="6"/>
  <c r="AN5000" i="6"/>
  <c r="AQ5000" i="6" s="1"/>
  <c r="AO5000" i="6"/>
  <c r="AP5000" i="6" s="1"/>
  <c r="S31" i="6"/>
  <c r="U31" i="6" s="1"/>
  <c r="S32" i="6"/>
  <c r="U32" i="6" s="1"/>
  <c r="S33" i="6"/>
  <c r="U33" i="6" s="1"/>
  <c r="S34" i="6"/>
  <c r="U34" i="6" s="1"/>
  <c r="S35" i="6"/>
  <c r="U35" i="6" s="1"/>
  <c r="S36" i="6"/>
  <c r="U36" i="6" s="1"/>
  <c r="S37" i="6"/>
  <c r="U37" i="6" s="1"/>
  <c r="S38" i="6"/>
  <c r="U38" i="6" s="1"/>
  <c r="S39" i="6"/>
  <c r="U39" i="6" s="1"/>
  <c r="S40" i="6"/>
  <c r="U40" i="6" s="1"/>
  <c r="S41" i="6"/>
  <c r="U41" i="6" s="1"/>
  <c r="S42" i="6"/>
  <c r="U42" i="6" s="1"/>
  <c r="S43" i="6"/>
  <c r="U43" i="6" s="1"/>
  <c r="S44" i="6"/>
  <c r="U44" i="6" s="1"/>
  <c r="S45" i="6"/>
  <c r="U45" i="6" s="1"/>
  <c r="S46" i="6"/>
  <c r="U46" i="6" s="1"/>
  <c r="S47" i="6"/>
  <c r="U47" i="6" s="1"/>
  <c r="S48" i="6"/>
  <c r="U48" i="6" s="1"/>
  <c r="S49" i="6"/>
  <c r="U49" i="6" s="1"/>
  <c r="S50" i="6"/>
  <c r="U50" i="6" s="1"/>
  <c r="J12" i="6"/>
  <c r="J13" i="6"/>
  <c r="J14" i="6"/>
  <c r="J15" i="6"/>
  <c r="J16" i="6"/>
  <c r="J17" i="6"/>
  <c r="J18" i="6"/>
  <c r="L18" i="6" s="1"/>
  <c r="J19" i="6"/>
  <c r="L19" i="6" s="1"/>
  <c r="J20" i="6"/>
  <c r="L20" i="6" s="1"/>
  <c r="J21" i="6"/>
  <c r="J22" i="6"/>
  <c r="J23" i="6"/>
  <c r="J24" i="6"/>
  <c r="J25" i="6"/>
  <c r="J26" i="6"/>
  <c r="J27" i="6"/>
  <c r="J28" i="6"/>
  <c r="J29" i="6"/>
  <c r="J30" i="6"/>
  <c r="L30" i="6" s="1"/>
  <c r="J31" i="6"/>
  <c r="L31" i="6" s="1"/>
  <c r="J32" i="6"/>
  <c r="L32" i="6" s="1"/>
  <c r="J33" i="6"/>
  <c r="J34" i="6"/>
  <c r="J35" i="6"/>
  <c r="J36" i="6"/>
  <c r="J37" i="6"/>
  <c r="J38" i="6"/>
  <c r="J39" i="6"/>
  <c r="J40" i="6"/>
  <c r="J41" i="6"/>
  <c r="J42" i="6"/>
  <c r="L42" i="6" s="1"/>
  <c r="J43" i="6"/>
  <c r="L43" i="6" s="1"/>
  <c r="J44" i="6"/>
  <c r="L44" i="6" s="1"/>
  <c r="J45" i="6"/>
  <c r="J46" i="6"/>
  <c r="J47" i="6"/>
  <c r="J48" i="6"/>
  <c r="J49" i="6"/>
  <c r="J50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7" i="5"/>
  <c r="AA82" i="2"/>
  <c r="AA139" i="2"/>
  <c r="AA324" i="2"/>
  <c r="AA484" i="2"/>
  <c r="AA562" i="2"/>
  <c r="AA881" i="2"/>
  <c r="AA1264" i="2"/>
  <c r="AA1519" i="2"/>
  <c r="AA1708" i="2"/>
  <c r="AA1898" i="2"/>
  <c r="AA2055" i="2"/>
  <c r="AA2325" i="2"/>
  <c r="AA2482" i="2"/>
  <c r="R3" i="2"/>
  <c r="S3" i="2"/>
  <c r="AA3" i="2" s="1"/>
  <c r="R4" i="2"/>
  <c r="S4" i="2"/>
  <c r="AA4" i="2" s="1"/>
  <c r="R5" i="2"/>
  <c r="S5" i="2"/>
  <c r="R6" i="2"/>
  <c r="S6" i="2"/>
  <c r="AA6" i="2" s="1"/>
  <c r="R7" i="2"/>
  <c r="S7" i="2"/>
  <c r="AA7" i="2" s="1"/>
  <c r="R8" i="2"/>
  <c r="S8" i="2"/>
  <c r="AA8" i="2" s="1"/>
  <c r="R9" i="2"/>
  <c r="S9" i="2"/>
  <c r="AA9" i="2" s="1"/>
  <c r="R10" i="2"/>
  <c r="S10" i="2"/>
  <c r="AA10" i="2" s="1"/>
  <c r="R11" i="2"/>
  <c r="S11" i="2"/>
  <c r="AA11" i="2" s="1"/>
  <c r="R12" i="2"/>
  <c r="S12" i="2"/>
  <c r="AA12" i="2" s="1"/>
  <c r="R13" i="2"/>
  <c r="S13" i="2"/>
  <c r="AA13" i="2" s="1"/>
  <c r="R14" i="2"/>
  <c r="S14" i="2"/>
  <c r="AA14" i="2" s="1"/>
  <c r="R15" i="2"/>
  <c r="S15" i="2"/>
  <c r="AA15" i="2" s="1"/>
  <c r="R16" i="2"/>
  <c r="S16" i="2"/>
  <c r="R17" i="2"/>
  <c r="S17" i="2"/>
  <c r="AA17" i="2" s="1"/>
  <c r="R18" i="2"/>
  <c r="S18" i="2"/>
  <c r="AA18" i="2" s="1"/>
  <c r="R19" i="2"/>
  <c r="S19" i="2"/>
  <c r="AA19" i="2" s="1"/>
  <c r="R20" i="2"/>
  <c r="S20" i="2"/>
  <c r="AA20" i="2" s="1"/>
  <c r="R21" i="2"/>
  <c r="S21" i="2"/>
  <c r="AA21" i="2" s="1"/>
  <c r="R22" i="2"/>
  <c r="S22" i="2"/>
  <c r="AA22" i="2" s="1"/>
  <c r="R23" i="2"/>
  <c r="S23" i="2"/>
  <c r="AA23" i="2" s="1"/>
  <c r="R24" i="2"/>
  <c r="S24" i="2"/>
  <c r="AA24" i="2" s="1"/>
  <c r="R25" i="2"/>
  <c r="S25" i="2"/>
  <c r="AA25" i="2" s="1"/>
  <c r="R26" i="2"/>
  <c r="S26" i="2"/>
  <c r="AA26" i="2" s="1"/>
  <c r="R27" i="2"/>
  <c r="S27" i="2"/>
  <c r="AA27" i="2" s="1"/>
  <c r="R28" i="2"/>
  <c r="S28" i="2"/>
  <c r="AA28" i="2" s="1"/>
  <c r="R29" i="2"/>
  <c r="S29" i="2"/>
  <c r="AA29" i="2" s="1"/>
  <c r="R30" i="2"/>
  <c r="S30" i="2"/>
  <c r="AA30" i="2" s="1"/>
  <c r="R31" i="2"/>
  <c r="S31" i="2"/>
  <c r="AA31" i="2" s="1"/>
  <c r="R32" i="2"/>
  <c r="S32" i="2"/>
  <c r="R33" i="2"/>
  <c r="S33" i="2"/>
  <c r="AA33" i="2" s="1"/>
  <c r="R34" i="2"/>
  <c r="S34" i="2"/>
  <c r="AA34" i="2" s="1"/>
  <c r="R35" i="2"/>
  <c r="S35" i="2"/>
  <c r="AA35" i="2" s="1"/>
  <c r="R36" i="2"/>
  <c r="S36" i="2"/>
  <c r="AA36" i="2" s="1"/>
  <c r="R37" i="2"/>
  <c r="S37" i="2"/>
  <c r="AA37" i="2" s="1"/>
  <c r="R38" i="2"/>
  <c r="S38" i="2"/>
  <c r="AA38" i="2" s="1"/>
  <c r="R39" i="2"/>
  <c r="S39" i="2"/>
  <c r="AA39" i="2" s="1"/>
  <c r="R40" i="2"/>
  <c r="S40" i="2"/>
  <c r="AA40" i="2" s="1"/>
  <c r="R41" i="2"/>
  <c r="S41" i="2"/>
  <c r="AA41" i="2" s="1"/>
  <c r="R42" i="2"/>
  <c r="S42" i="2"/>
  <c r="AA42" i="2" s="1"/>
  <c r="R43" i="2"/>
  <c r="S43" i="2"/>
  <c r="AA43" i="2" s="1"/>
  <c r="R44" i="2"/>
  <c r="S44" i="2"/>
  <c r="AA44" i="2" s="1"/>
  <c r="R45" i="2"/>
  <c r="S45" i="2"/>
  <c r="AA45" i="2" s="1"/>
  <c r="R46" i="2"/>
  <c r="S46" i="2"/>
  <c r="AA46" i="2" s="1"/>
  <c r="R47" i="2"/>
  <c r="S47" i="2"/>
  <c r="AA47" i="2" s="1"/>
  <c r="R48" i="2"/>
  <c r="S48" i="2"/>
  <c r="AA48" i="2" s="1"/>
  <c r="R49" i="2"/>
  <c r="S49" i="2"/>
  <c r="AA49" i="2" s="1"/>
  <c r="R50" i="2"/>
  <c r="S50" i="2"/>
  <c r="AA50" i="2" s="1"/>
  <c r="R51" i="2"/>
  <c r="S51" i="2"/>
  <c r="AA51" i="2" s="1"/>
  <c r="R52" i="2"/>
  <c r="S52" i="2"/>
  <c r="AA52" i="2" s="1"/>
  <c r="R53" i="2"/>
  <c r="S53" i="2"/>
  <c r="AA53" i="2" s="1"/>
  <c r="R54" i="2"/>
  <c r="S54" i="2"/>
  <c r="AA54" i="2" s="1"/>
  <c r="R55" i="2"/>
  <c r="S55" i="2"/>
  <c r="AA55" i="2" s="1"/>
  <c r="R56" i="2"/>
  <c r="S56" i="2"/>
  <c r="AA56" i="2" s="1"/>
  <c r="R57" i="2"/>
  <c r="S57" i="2"/>
  <c r="AA57" i="2" s="1"/>
  <c r="R58" i="2"/>
  <c r="S58" i="2"/>
  <c r="AA58" i="2" s="1"/>
  <c r="R59" i="2"/>
  <c r="S59" i="2"/>
  <c r="AA59" i="2" s="1"/>
  <c r="R60" i="2"/>
  <c r="S60" i="2"/>
  <c r="AA60" i="2" s="1"/>
  <c r="R61" i="2"/>
  <c r="S61" i="2"/>
  <c r="AA61" i="2" s="1"/>
  <c r="R62" i="2"/>
  <c r="S62" i="2"/>
  <c r="AA62" i="2" s="1"/>
  <c r="R63" i="2"/>
  <c r="S63" i="2"/>
  <c r="AA63" i="2" s="1"/>
  <c r="R64" i="2"/>
  <c r="S64" i="2"/>
  <c r="AA64" i="2" s="1"/>
  <c r="R65" i="2"/>
  <c r="S65" i="2"/>
  <c r="AA65" i="2" s="1"/>
  <c r="R66" i="2"/>
  <c r="S66" i="2"/>
  <c r="AA66" i="2" s="1"/>
  <c r="R67" i="2"/>
  <c r="S67" i="2"/>
  <c r="AA67" i="2" s="1"/>
  <c r="R68" i="2"/>
  <c r="S68" i="2"/>
  <c r="AA68" i="2" s="1"/>
  <c r="R69" i="2"/>
  <c r="S69" i="2"/>
  <c r="AA69" i="2" s="1"/>
  <c r="R70" i="2"/>
  <c r="S70" i="2"/>
  <c r="AA70" i="2" s="1"/>
  <c r="R71" i="2"/>
  <c r="S71" i="2"/>
  <c r="AA71" i="2" s="1"/>
  <c r="R72" i="2"/>
  <c r="S72" i="2"/>
  <c r="AA72" i="2" s="1"/>
  <c r="R73" i="2"/>
  <c r="S73" i="2"/>
  <c r="AA73" i="2" s="1"/>
  <c r="R74" i="2"/>
  <c r="S74" i="2"/>
  <c r="AA74" i="2" s="1"/>
  <c r="R75" i="2"/>
  <c r="S75" i="2"/>
  <c r="AA75" i="2" s="1"/>
  <c r="R76" i="2"/>
  <c r="S76" i="2"/>
  <c r="R77" i="2"/>
  <c r="S77" i="2"/>
  <c r="R78" i="2"/>
  <c r="S78" i="2"/>
  <c r="AA78" i="2" s="1"/>
  <c r="R79" i="2"/>
  <c r="S79" i="2"/>
  <c r="AA79" i="2" s="1"/>
  <c r="R80" i="2"/>
  <c r="S80" i="2"/>
  <c r="AA80" i="2" s="1"/>
  <c r="R81" i="2"/>
  <c r="S81" i="2"/>
  <c r="AA81" i="2" s="1"/>
  <c r="R82" i="2"/>
  <c r="S82" i="2"/>
  <c r="R83" i="2"/>
  <c r="S83" i="2"/>
  <c r="AA83" i="2" s="1"/>
  <c r="R84" i="2"/>
  <c r="S84" i="2"/>
  <c r="AA84" i="2" s="1"/>
  <c r="R85" i="2"/>
  <c r="S85" i="2"/>
  <c r="AA85" i="2" s="1"/>
  <c r="R86" i="2"/>
  <c r="S86" i="2"/>
  <c r="AA86" i="2" s="1"/>
  <c r="R87" i="2"/>
  <c r="S87" i="2"/>
  <c r="AA87" i="2" s="1"/>
  <c r="R88" i="2"/>
  <c r="S88" i="2"/>
  <c r="R89" i="2"/>
  <c r="S89" i="2"/>
  <c r="AA89" i="2" s="1"/>
  <c r="R90" i="2"/>
  <c r="S90" i="2"/>
  <c r="AA90" i="2" s="1"/>
  <c r="R91" i="2"/>
  <c r="S91" i="2"/>
  <c r="AA91" i="2" s="1"/>
  <c r="R92" i="2"/>
  <c r="S92" i="2"/>
  <c r="AA92" i="2" s="1"/>
  <c r="R93" i="2"/>
  <c r="S93" i="2"/>
  <c r="AA93" i="2" s="1"/>
  <c r="R94" i="2"/>
  <c r="S94" i="2"/>
  <c r="AA94" i="2" s="1"/>
  <c r="R95" i="2"/>
  <c r="S95" i="2"/>
  <c r="AA95" i="2" s="1"/>
  <c r="R96" i="2"/>
  <c r="S96" i="2"/>
  <c r="AA96" i="2" s="1"/>
  <c r="R97" i="2"/>
  <c r="S97" i="2"/>
  <c r="AA97" i="2" s="1"/>
  <c r="R98" i="2"/>
  <c r="S98" i="2"/>
  <c r="AA98" i="2" s="1"/>
  <c r="R99" i="2"/>
  <c r="S99" i="2"/>
  <c r="AA99" i="2" s="1"/>
  <c r="R100" i="2"/>
  <c r="S100" i="2"/>
  <c r="AA100" i="2" s="1"/>
  <c r="R101" i="2"/>
  <c r="S101" i="2"/>
  <c r="AA101" i="2" s="1"/>
  <c r="R102" i="2"/>
  <c r="S102" i="2"/>
  <c r="AA102" i="2" s="1"/>
  <c r="R103" i="2"/>
  <c r="S103" i="2"/>
  <c r="AA103" i="2" s="1"/>
  <c r="R104" i="2"/>
  <c r="S104" i="2"/>
  <c r="AA104" i="2" s="1"/>
  <c r="R105" i="2"/>
  <c r="S105" i="2"/>
  <c r="AA105" i="2" s="1"/>
  <c r="R106" i="2"/>
  <c r="S106" i="2"/>
  <c r="AA106" i="2" s="1"/>
  <c r="R107" i="2"/>
  <c r="S107" i="2"/>
  <c r="AA107" i="2" s="1"/>
  <c r="R108" i="2"/>
  <c r="S108" i="2"/>
  <c r="AA108" i="2" s="1"/>
  <c r="R109" i="2"/>
  <c r="S109" i="2"/>
  <c r="AA109" i="2" s="1"/>
  <c r="R110" i="2"/>
  <c r="S110" i="2"/>
  <c r="AA110" i="2" s="1"/>
  <c r="R111" i="2"/>
  <c r="S111" i="2"/>
  <c r="AA111" i="2" s="1"/>
  <c r="R112" i="2"/>
  <c r="S112" i="2"/>
  <c r="AA112" i="2" s="1"/>
  <c r="R113" i="2"/>
  <c r="S113" i="2"/>
  <c r="AA113" i="2" s="1"/>
  <c r="R114" i="2"/>
  <c r="S114" i="2"/>
  <c r="AA114" i="2" s="1"/>
  <c r="R115" i="2"/>
  <c r="S115" i="2"/>
  <c r="AA115" i="2" s="1"/>
  <c r="R116" i="2"/>
  <c r="S116" i="2"/>
  <c r="AA116" i="2" s="1"/>
  <c r="R117" i="2"/>
  <c r="S117" i="2"/>
  <c r="AA117" i="2" s="1"/>
  <c r="R118" i="2"/>
  <c r="S118" i="2"/>
  <c r="AA118" i="2" s="1"/>
  <c r="R119" i="2"/>
  <c r="S119" i="2"/>
  <c r="AA119" i="2" s="1"/>
  <c r="R120" i="2"/>
  <c r="S120" i="2"/>
  <c r="AA120" i="2" s="1"/>
  <c r="R121" i="2"/>
  <c r="S121" i="2"/>
  <c r="AA121" i="2" s="1"/>
  <c r="R122" i="2"/>
  <c r="S122" i="2"/>
  <c r="AA122" i="2" s="1"/>
  <c r="R123" i="2"/>
  <c r="S123" i="2"/>
  <c r="AA123" i="2" s="1"/>
  <c r="R124" i="2"/>
  <c r="S124" i="2"/>
  <c r="AA124" i="2" s="1"/>
  <c r="R125" i="2"/>
  <c r="S125" i="2"/>
  <c r="AA125" i="2" s="1"/>
  <c r="R126" i="2"/>
  <c r="S126" i="2"/>
  <c r="AA126" i="2" s="1"/>
  <c r="R127" i="2"/>
  <c r="S127" i="2"/>
  <c r="AA127" i="2" s="1"/>
  <c r="R128" i="2"/>
  <c r="S128" i="2"/>
  <c r="AA128" i="2" s="1"/>
  <c r="R129" i="2"/>
  <c r="S129" i="2"/>
  <c r="AA129" i="2" s="1"/>
  <c r="R130" i="2"/>
  <c r="S130" i="2"/>
  <c r="AA130" i="2" s="1"/>
  <c r="R131" i="2"/>
  <c r="S131" i="2"/>
  <c r="AA131" i="2" s="1"/>
  <c r="R132" i="2"/>
  <c r="S132" i="2"/>
  <c r="AA132" i="2" s="1"/>
  <c r="R133" i="2"/>
  <c r="S133" i="2"/>
  <c r="AA133" i="2" s="1"/>
  <c r="R134" i="2"/>
  <c r="S134" i="2"/>
  <c r="AA134" i="2" s="1"/>
  <c r="R135" i="2"/>
  <c r="S135" i="2"/>
  <c r="AA135" i="2" s="1"/>
  <c r="R136" i="2"/>
  <c r="S136" i="2"/>
  <c r="AA136" i="2" s="1"/>
  <c r="R137" i="2"/>
  <c r="S137" i="2"/>
  <c r="AA137" i="2" s="1"/>
  <c r="R138" i="2"/>
  <c r="S138" i="2"/>
  <c r="AA138" i="2" s="1"/>
  <c r="R139" i="2"/>
  <c r="S139" i="2"/>
  <c r="R140" i="2"/>
  <c r="S140" i="2"/>
  <c r="AA140" i="2" s="1"/>
  <c r="R141" i="2"/>
  <c r="S141" i="2"/>
  <c r="AA141" i="2" s="1"/>
  <c r="R142" i="2"/>
  <c r="S142" i="2"/>
  <c r="AA142" i="2" s="1"/>
  <c r="R143" i="2"/>
  <c r="S143" i="2"/>
  <c r="AA143" i="2" s="1"/>
  <c r="R144" i="2"/>
  <c r="S144" i="2"/>
  <c r="AA144" i="2" s="1"/>
  <c r="R145" i="2"/>
  <c r="S145" i="2"/>
  <c r="AA145" i="2" s="1"/>
  <c r="R146" i="2"/>
  <c r="S146" i="2"/>
  <c r="AA146" i="2" s="1"/>
  <c r="R147" i="2"/>
  <c r="S147" i="2"/>
  <c r="AA147" i="2" s="1"/>
  <c r="R148" i="2"/>
  <c r="S148" i="2"/>
  <c r="R149" i="2"/>
  <c r="S149" i="2"/>
  <c r="R150" i="2"/>
  <c r="S150" i="2"/>
  <c r="AA150" i="2" s="1"/>
  <c r="R151" i="2"/>
  <c r="S151" i="2"/>
  <c r="AA151" i="2" s="1"/>
  <c r="R152" i="2"/>
  <c r="S152" i="2"/>
  <c r="AA152" i="2" s="1"/>
  <c r="R153" i="2"/>
  <c r="S153" i="2"/>
  <c r="AA153" i="2" s="1"/>
  <c r="R154" i="2"/>
  <c r="S154" i="2"/>
  <c r="AA154" i="2" s="1"/>
  <c r="R155" i="2"/>
  <c r="S155" i="2"/>
  <c r="AA155" i="2" s="1"/>
  <c r="R156" i="2"/>
  <c r="S156" i="2"/>
  <c r="AA156" i="2" s="1"/>
  <c r="R157" i="2"/>
  <c r="S157" i="2"/>
  <c r="AA157" i="2" s="1"/>
  <c r="R158" i="2"/>
  <c r="S158" i="2"/>
  <c r="AA158" i="2" s="1"/>
  <c r="R159" i="2"/>
  <c r="S159" i="2"/>
  <c r="AA159" i="2" s="1"/>
  <c r="R160" i="2"/>
  <c r="S160" i="2"/>
  <c r="R161" i="2"/>
  <c r="S161" i="2"/>
  <c r="R162" i="2"/>
  <c r="S162" i="2"/>
  <c r="AA162" i="2" s="1"/>
  <c r="R163" i="2"/>
  <c r="S163" i="2"/>
  <c r="AA163" i="2" s="1"/>
  <c r="R164" i="2"/>
  <c r="S164" i="2"/>
  <c r="AA164" i="2" s="1"/>
  <c r="R165" i="2"/>
  <c r="S165" i="2"/>
  <c r="AA165" i="2" s="1"/>
  <c r="R166" i="2"/>
  <c r="S166" i="2"/>
  <c r="AA166" i="2" s="1"/>
  <c r="R167" i="2"/>
  <c r="S167" i="2"/>
  <c r="AA167" i="2" s="1"/>
  <c r="R168" i="2"/>
  <c r="S168" i="2"/>
  <c r="AA168" i="2" s="1"/>
  <c r="R169" i="2"/>
  <c r="S169" i="2"/>
  <c r="AA169" i="2" s="1"/>
  <c r="R170" i="2"/>
  <c r="S170" i="2"/>
  <c r="AA170" i="2" s="1"/>
  <c r="R171" i="2"/>
  <c r="S171" i="2"/>
  <c r="AA171" i="2" s="1"/>
  <c r="R172" i="2"/>
  <c r="S172" i="2"/>
  <c r="AA172" i="2" s="1"/>
  <c r="R173" i="2"/>
  <c r="S173" i="2"/>
  <c r="R174" i="2"/>
  <c r="S174" i="2"/>
  <c r="AA174" i="2" s="1"/>
  <c r="R175" i="2"/>
  <c r="S175" i="2"/>
  <c r="AA175" i="2" s="1"/>
  <c r="R176" i="2"/>
  <c r="S176" i="2"/>
  <c r="AA176" i="2" s="1"/>
  <c r="R177" i="2"/>
  <c r="S177" i="2"/>
  <c r="AA177" i="2" s="1"/>
  <c r="R178" i="2"/>
  <c r="S178" i="2"/>
  <c r="AA178" i="2" s="1"/>
  <c r="R179" i="2"/>
  <c r="S179" i="2"/>
  <c r="AA179" i="2" s="1"/>
  <c r="R180" i="2"/>
  <c r="S180" i="2"/>
  <c r="AA180" i="2" s="1"/>
  <c r="R181" i="2"/>
  <c r="S181" i="2"/>
  <c r="AA181" i="2" s="1"/>
  <c r="R182" i="2"/>
  <c r="S182" i="2"/>
  <c r="AA182" i="2" s="1"/>
  <c r="R183" i="2"/>
  <c r="S183" i="2"/>
  <c r="AA183" i="2" s="1"/>
  <c r="R184" i="2"/>
  <c r="S184" i="2"/>
  <c r="AA184" i="2" s="1"/>
  <c r="R185" i="2"/>
  <c r="S185" i="2"/>
  <c r="AA185" i="2" s="1"/>
  <c r="R186" i="2"/>
  <c r="S186" i="2"/>
  <c r="AA186" i="2" s="1"/>
  <c r="R187" i="2"/>
  <c r="S187" i="2"/>
  <c r="AA187" i="2" s="1"/>
  <c r="R188" i="2"/>
  <c r="S188" i="2"/>
  <c r="AA188" i="2" s="1"/>
  <c r="R189" i="2"/>
  <c r="S189" i="2"/>
  <c r="AA189" i="2" s="1"/>
  <c r="R190" i="2"/>
  <c r="S190" i="2"/>
  <c r="AA190" i="2" s="1"/>
  <c r="R191" i="2"/>
  <c r="S191" i="2"/>
  <c r="AA191" i="2" s="1"/>
  <c r="R192" i="2"/>
  <c r="S192" i="2"/>
  <c r="AA192" i="2" s="1"/>
  <c r="R193" i="2"/>
  <c r="S193" i="2"/>
  <c r="AA193" i="2" s="1"/>
  <c r="R194" i="2"/>
  <c r="S194" i="2"/>
  <c r="AA194" i="2" s="1"/>
  <c r="R195" i="2"/>
  <c r="S195" i="2"/>
  <c r="AA195" i="2" s="1"/>
  <c r="R196" i="2"/>
  <c r="S196" i="2"/>
  <c r="AA196" i="2" s="1"/>
  <c r="R197" i="2"/>
  <c r="S197" i="2"/>
  <c r="AA197" i="2" s="1"/>
  <c r="R198" i="2"/>
  <c r="S198" i="2"/>
  <c r="AA198" i="2" s="1"/>
  <c r="R199" i="2"/>
  <c r="S199" i="2"/>
  <c r="AA199" i="2" s="1"/>
  <c r="R200" i="2"/>
  <c r="S200" i="2"/>
  <c r="AA200" i="2" s="1"/>
  <c r="R201" i="2"/>
  <c r="S201" i="2"/>
  <c r="AA201" i="2" s="1"/>
  <c r="R202" i="2"/>
  <c r="S202" i="2"/>
  <c r="AA202" i="2" s="1"/>
  <c r="R203" i="2"/>
  <c r="S203" i="2"/>
  <c r="AA203" i="2" s="1"/>
  <c r="R204" i="2"/>
  <c r="S204" i="2"/>
  <c r="AA204" i="2" s="1"/>
  <c r="R205" i="2"/>
  <c r="S205" i="2"/>
  <c r="AA205" i="2" s="1"/>
  <c r="R206" i="2"/>
  <c r="S206" i="2"/>
  <c r="AA206" i="2" s="1"/>
  <c r="R207" i="2"/>
  <c r="S207" i="2"/>
  <c r="AA207" i="2" s="1"/>
  <c r="R208" i="2"/>
  <c r="S208" i="2"/>
  <c r="AA208" i="2" s="1"/>
  <c r="R209" i="2"/>
  <c r="S209" i="2"/>
  <c r="AA209" i="2" s="1"/>
  <c r="R210" i="2"/>
  <c r="S210" i="2"/>
  <c r="AA210" i="2" s="1"/>
  <c r="R211" i="2"/>
  <c r="S211" i="2"/>
  <c r="AA211" i="2" s="1"/>
  <c r="R212" i="2"/>
  <c r="S212" i="2"/>
  <c r="AA212" i="2" s="1"/>
  <c r="R213" i="2"/>
  <c r="S213" i="2"/>
  <c r="AA213" i="2" s="1"/>
  <c r="R214" i="2"/>
  <c r="S214" i="2"/>
  <c r="AA214" i="2" s="1"/>
  <c r="R215" i="2"/>
  <c r="S215" i="2"/>
  <c r="AA215" i="2" s="1"/>
  <c r="R216" i="2"/>
  <c r="S216" i="2"/>
  <c r="AA216" i="2" s="1"/>
  <c r="R217" i="2"/>
  <c r="S217" i="2"/>
  <c r="AA217" i="2" s="1"/>
  <c r="R218" i="2"/>
  <c r="S218" i="2"/>
  <c r="AA218" i="2" s="1"/>
  <c r="R219" i="2"/>
  <c r="S219" i="2"/>
  <c r="AA219" i="2" s="1"/>
  <c r="R220" i="2"/>
  <c r="S220" i="2"/>
  <c r="R221" i="2"/>
  <c r="S221" i="2"/>
  <c r="R222" i="2"/>
  <c r="S222" i="2"/>
  <c r="AA222" i="2" s="1"/>
  <c r="R223" i="2"/>
  <c r="S223" i="2"/>
  <c r="AA223" i="2" s="1"/>
  <c r="R224" i="2"/>
  <c r="S224" i="2"/>
  <c r="AA224" i="2" s="1"/>
  <c r="R225" i="2"/>
  <c r="S225" i="2"/>
  <c r="AA225" i="2" s="1"/>
  <c r="R226" i="2"/>
  <c r="S226" i="2"/>
  <c r="R227" i="2"/>
  <c r="S227" i="2"/>
  <c r="AA227" i="2" s="1"/>
  <c r="R228" i="2"/>
  <c r="S228" i="2"/>
  <c r="AA228" i="2" s="1"/>
  <c r="R229" i="2"/>
  <c r="S229" i="2"/>
  <c r="AA229" i="2" s="1"/>
  <c r="R230" i="2"/>
  <c r="S230" i="2"/>
  <c r="AA230" i="2" s="1"/>
  <c r="R231" i="2"/>
  <c r="S231" i="2"/>
  <c r="AA231" i="2" s="1"/>
  <c r="R232" i="2"/>
  <c r="S232" i="2"/>
  <c r="R233" i="2"/>
  <c r="S233" i="2"/>
  <c r="AA233" i="2" s="1"/>
  <c r="R234" i="2"/>
  <c r="S234" i="2"/>
  <c r="AA234" i="2" s="1"/>
  <c r="R235" i="2"/>
  <c r="S235" i="2"/>
  <c r="AA235" i="2" s="1"/>
  <c r="R236" i="2"/>
  <c r="S236" i="2"/>
  <c r="AA236" i="2" s="1"/>
  <c r="R237" i="2"/>
  <c r="S237" i="2"/>
  <c r="AA237" i="2" s="1"/>
  <c r="R238" i="2"/>
  <c r="S238" i="2"/>
  <c r="AA238" i="2" s="1"/>
  <c r="R239" i="2"/>
  <c r="S239" i="2"/>
  <c r="AA239" i="2" s="1"/>
  <c r="R240" i="2"/>
  <c r="S240" i="2"/>
  <c r="AA240" i="2" s="1"/>
  <c r="R241" i="2"/>
  <c r="S241" i="2"/>
  <c r="AA241" i="2" s="1"/>
  <c r="R242" i="2"/>
  <c r="S242" i="2"/>
  <c r="AA242" i="2" s="1"/>
  <c r="R243" i="2"/>
  <c r="S243" i="2"/>
  <c r="AA243" i="2" s="1"/>
  <c r="R244" i="2"/>
  <c r="S244" i="2"/>
  <c r="R245" i="2"/>
  <c r="S245" i="2"/>
  <c r="R246" i="2"/>
  <c r="S246" i="2"/>
  <c r="AA246" i="2" s="1"/>
  <c r="R247" i="2"/>
  <c r="S247" i="2"/>
  <c r="AA247" i="2" s="1"/>
  <c r="R248" i="2"/>
  <c r="S248" i="2"/>
  <c r="AA248" i="2" s="1"/>
  <c r="R249" i="2"/>
  <c r="S249" i="2"/>
  <c r="AA249" i="2" s="1"/>
  <c r="R250" i="2"/>
  <c r="S250" i="2"/>
  <c r="AA250" i="2" s="1"/>
  <c r="R251" i="2"/>
  <c r="S251" i="2"/>
  <c r="AA251" i="2" s="1"/>
  <c r="R252" i="2"/>
  <c r="S252" i="2"/>
  <c r="AA252" i="2" s="1"/>
  <c r="R253" i="2"/>
  <c r="S253" i="2"/>
  <c r="AA253" i="2" s="1"/>
  <c r="R254" i="2"/>
  <c r="S254" i="2"/>
  <c r="AA254" i="2" s="1"/>
  <c r="R255" i="2"/>
  <c r="S255" i="2"/>
  <c r="AA255" i="2" s="1"/>
  <c r="R256" i="2"/>
  <c r="S256" i="2"/>
  <c r="AA256" i="2" s="1"/>
  <c r="R257" i="2"/>
  <c r="S257" i="2"/>
  <c r="R258" i="2"/>
  <c r="S258" i="2"/>
  <c r="AA258" i="2" s="1"/>
  <c r="R259" i="2"/>
  <c r="S259" i="2"/>
  <c r="AA259" i="2" s="1"/>
  <c r="R260" i="2"/>
  <c r="S260" i="2"/>
  <c r="AA260" i="2" s="1"/>
  <c r="R261" i="2"/>
  <c r="S261" i="2"/>
  <c r="AA261" i="2" s="1"/>
  <c r="R262" i="2"/>
  <c r="S262" i="2"/>
  <c r="AA262" i="2" s="1"/>
  <c r="R263" i="2"/>
  <c r="S263" i="2"/>
  <c r="AA263" i="2" s="1"/>
  <c r="R264" i="2"/>
  <c r="S264" i="2"/>
  <c r="AA264" i="2" s="1"/>
  <c r="R265" i="2"/>
  <c r="S265" i="2"/>
  <c r="AA265" i="2" s="1"/>
  <c r="R266" i="2"/>
  <c r="S266" i="2"/>
  <c r="AA266" i="2" s="1"/>
  <c r="R267" i="2"/>
  <c r="S267" i="2"/>
  <c r="AA267" i="2" s="1"/>
  <c r="R268" i="2"/>
  <c r="S268" i="2"/>
  <c r="AA268" i="2" s="1"/>
  <c r="R269" i="2"/>
  <c r="S269" i="2"/>
  <c r="AA269" i="2" s="1"/>
  <c r="R270" i="2"/>
  <c r="S270" i="2"/>
  <c r="AA270" i="2" s="1"/>
  <c r="R271" i="2"/>
  <c r="S271" i="2"/>
  <c r="AA271" i="2" s="1"/>
  <c r="R272" i="2"/>
  <c r="S272" i="2"/>
  <c r="AA272" i="2" s="1"/>
  <c r="R273" i="2"/>
  <c r="S273" i="2"/>
  <c r="AA273" i="2" s="1"/>
  <c r="R274" i="2"/>
  <c r="S274" i="2"/>
  <c r="AA274" i="2" s="1"/>
  <c r="R275" i="2"/>
  <c r="S275" i="2"/>
  <c r="AA275" i="2" s="1"/>
  <c r="R276" i="2"/>
  <c r="S276" i="2"/>
  <c r="AA276" i="2" s="1"/>
  <c r="R277" i="2"/>
  <c r="S277" i="2"/>
  <c r="R278" i="2"/>
  <c r="S278" i="2"/>
  <c r="R279" i="2"/>
  <c r="S279" i="2"/>
  <c r="AA279" i="2" s="1"/>
  <c r="R280" i="2"/>
  <c r="S280" i="2"/>
  <c r="AA280" i="2" s="1"/>
  <c r="R281" i="2"/>
  <c r="S281" i="2"/>
  <c r="AA281" i="2" s="1"/>
  <c r="R282" i="2"/>
  <c r="S282" i="2"/>
  <c r="AA282" i="2" s="1"/>
  <c r="R283" i="2"/>
  <c r="S283" i="2"/>
  <c r="AA283" i="2" s="1"/>
  <c r="R284" i="2"/>
  <c r="S284" i="2"/>
  <c r="AA284" i="2" s="1"/>
  <c r="R285" i="2"/>
  <c r="S285" i="2"/>
  <c r="AA285" i="2" s="1"/>
  <c r="R286" i="2"/>
  <c r="S286" i="2"/>
  <c r="AA286" i="2" s="1"/>
  <c r="R287" i="2"/>
  <c r="S287" i="2"/>
  <c r="AA287" i="2" s="1"/>
  <c r="R288" i="2"/>
  <c r="S288" i="2"/>
  <c r="AA288" i="2" s="1"/>
  <c r="R289" i="2"/>
  <c r="S289" i="2"/>
  <c r="AA289" i="2" s="1"/>
  <c r="R290" i="2"/>
  <c r="S290" i="2"/>
  <c r="R291" i="2"/>
  <c r="S291" i="2"/>
  <c r="AA291" i="2" s="1"/>
  <c r="R292" i="2"/>
  <c r="S292" i="2"/>
  <c r="R293" i="2"/>
  <c r="S293" i="2"/>
  <c r="R294" i="2"/>
  <c r="S294" i="2"/>
  <c r="AA294" i="2" s="1"/>
  <c r="R295" i="2"/>
  <c r="S295" i="2"/>
  <c r="AA295" i="2" s="1"/>
  <c r="R296" i="2"/>
  <c r="S296" i="2"/>
  <c r="AA296" i="2" s="1"/>
  <c r="R297" i="2"/>
  <c r="S297" i="2"/>
  <c r="AA297" i="2" s="1"/>
  <c r="R298" i="2"/>
  <c r="S298" i="2"/>
  <c r="AA298" i="2" s="1"/>
  <c r="R299" i="2"/>
  <c r="S299" i="2"/>
  <c r="AA299" i="2" s="1"/>
  <c r="R300" i="2"/>
  <c r="S300" i="2"/>
  <c r="AA300" i="2" s="1"/>
  <c r="R301" i="2"/>
  <c r="S301" i="2"/>
  <c r="R302" i="2"/>
  <c r="S302" i="2"/>
  <c r="R303" i="2"/>
  <c r="S303" i="2"/>
  <c r="AA303" i="2" s="1"/>
  <c r="R304" i="2"/>
  <c r="S304" i="2"/>
  <c r="R305" i="2"/>
  <c r="S305" i="2"/>
  <c r="AA305" i="2" s="1"/>
  <c r="R306" i="2"/>
  <c r="S306" i="2"/>
  <c r="AA306" i="2" s="1"/>
  <c r="R307" i="2"/>
  <c r="S307" i="2"/>
  <c r="AA307" i="2" s="1"/>
  <c r="R308" i="2"/>
  <c r="S308" i="2"/>
  <c r="AA308" i="2" s="1"/>
  <c r="R309" i="2"/>
  <c r="S309" i="2"/>
  <c r="AA309" i="2" s="1"/>
  <c r="R310" i="2"/>
  <c r="S310" i="2"/>
  <c r="AA310" i="2" s="1"/>
  <c r="R311" i="2"/>
  <c r="S311" i="2"/>
  <c r="AA311" i="2" s="1"/>
  <c r="R312" i="2"/>
  <c r="S312" i="2"/>
  <c r="AA312" i="2" s="1"/>
  <c r="R313" i="2"/>
  <c r="S313" i="2"/>
  <c r="AA313" i="2" s="1"/>
  <c r="R314" i="2"/>
  <c r="S314" i="2"/>
  <c r="R315" i="2"/>
  <c r="S315" i="2"/>
  <c r="AA315" i="2" s="1"/>
  <c r="R316" i="2"/>
  <c r="S316" i="2"/>
  <c r="AA316" i="2" s="1"/>
  <c r="R317" i="2"/>
  <c r="S317" i="2"/>
  <c r="R318" i="2"/>
  <c r="S318" i="2"/>
  <c r="AA318" i="2" s="1"/>
  <c r="R319" i="2"/>
  <c r="S319" i="2"/>
  <c r="AA319" i="2" s="1"/>
  <c r="R320" i="2"/>
  <c r="S320" i="2"/>
  <c r="AA320" i="2" s="1"/>
  <c r="R321" i="2"/>
  <c r="S321" i="2"/>
  <c r="AA321" i="2" s="1"/>
  <c r="R322" i="2"/>
  <c r="S322" i="2"/>
  <c r="AA322" i="2" s="1"/>
  <c r="R323" i="2"/>
  <c r="S323" i="2"/>
  <c r="AA323" i="2" s="1"/>
  <c r="R324" i="2"/>
  <c r="S324" i="2"/>
  <c r="R325" i="2"/>
  <c r="S325" i="2"/>
  <c r="AA325" i="2" s="1"/>
  <c r="R326" i="2"/>
  <c r="S326" i="2"/>
  <c r="AA326" i="2" s="1"/>
  <c r="R327" i="2"/>
  <c r="S327" i="2"/>
  <c r="AA327" i="2" s="1"/>
  <c r="R328" i="2"/>
  <c r="S328" i="2"/>
  <c r="AA328" i="2" s="1"/>
  <c r="R329" i="2"/>
  <c r="S329" i="2"/>
  <c r="AA329" i="2" s="1"/>
  <c r="R330" i="2"/>
  <c r="S330" i="2"/>
  <c r="AA330" i="2" s="1"/>
  <c r="R331" i="2"/>
  <c r="S331" i="2"/>
  <c r="AA331" i="2" s="1"/>
  <c r="R332" i="2"/>
  <c r="S332" i="2"/>
  <c r="AA332" i="2" s="1"/>
  <c r="R333" i="2"/>
  <c r="S333" i="2"/>
  <c r="AA333" i="2" s="1"/>
  <c r="R334" i="2"/>
  <c r="S334" i="2"/>
  <c r="AA334" i="2" s="1"/>
  <c r="R335" i="2"/>
  <c r="S335" i="2"/>
  <c r="AA335" i="2" s="1"/>
  <c r="R336" i="2"/>
  <c r="S336" i="2"/>
  <c r="AA336" i="2" s="1"/>
  <c r="R337" i="2"/>
  <c r="S337" i="2"/>
  <c r="R338" i="2"/>
  <c r="S338" i="2"/>
  <c r="R339" i="2"/>
  <c r="S339" i="2"/>
  <c r="AA339" i="2" s="1"/>
  <c r="R340" i="2"/>
  <c r="S340" i="2"/>
  <c r="AA340" i="2" s="1"/>
  <c r="R341" i="2"/>
  <c r="S341" i="2"/>
  <c r="AA341" i="2" s="1"/>
  <c r="R342" i="2"/>
  <c r="S342" i="2"/>
  <c r="AA342" i="2" s="1"/>
  <c r="R343" i="2"/>
  <c r="S343" i="2"/>
  <c r="AA343" i="2" s="1"/>
  <c r="R344" i="2"/>
  <c r="S344" i="2"/>
  <c r="AA344" i="2" s="1"/>
  <c r="R345" i="2"/>
  <c r="S345" i="2"/>
  <c r="AA345" i="2" s="1"/>
  <c r="R346" i="2"/>
  <c r="S346" i="2"/>
  <c r="AA346" i="2" s="1"/>
  <c r="R347" i="2"/>
  <c r="S347" i="2"/>
  <c r="AA347" i="2" s="1"/>
  <c r="R348" i="2"/>
  <c r="S348" i="2"/>
  <c r="AA348" i="2" s="1"/>
  <c r="R349" i="2"/>
  <c r="S349" i="2"/>
  <c r="R350" i="2"/>
  <c r="S350" i="2"/>
  <c r="R351" i="2"/>
  <c r="S351" i="2"/>
  <c r="AA351" i="2" s="1"/>
  <c r="R352" i="2"/>
  <c r="S352" i="2"/>
  <c r="AA352" i="2" s="1"/>
  <c r="R353" i="2"/>
  <c r="S353" i="2"/>
  <c r="AA353" i="2" s="1"/>
  <c r="R354" i="2"/>
  <c r="S354" i="2"/>
  <c r="AA354" i="2" s="1"/>
  <c r="R355" i="2"/>
  <c r="S355" i="2"/>
  <c r="AA355" i="2" s="1"/>
  <c r="R356" i="2"/>
  <c r="S356" i="2"/>
  <c r="AA356" i="2" s="1"/>
  <c r="R357" i="2"/>
  <c r="S357" i="2"/>
  <c r="AA357" i="2" s="1"/>
  <c r="R358" i="2"/>
  <c r="S358" i="2"/>
  <c r="AA358" i="2" s="1"/>
  <c r="R359" i="2"/>
  <c r="S359" i="2"/>
  <c r="AA359" i="2" s="1"/>
  <c r="R360" i="2"/>
  <c r="S360" i="2"/>
  <c r="AA360" i="2" s="1"/>
  <c r="R361" i="2"/>
  <c r="S361" i="2"/>
  <c r="AA361" i="2" s="1"/>
  <c r="R362" i="2"/>
  <c r="S362" i="2"/>
  <c r="R363" i="2"/>
  <c r="S363" i="2"/>
  <c r="AA363" i="2" s="1"/>
  <c r="R364" i="2"/>
  <c r="S364" i="2"/>
  <c r="R365" i="2"/>
  <c r="S365" i="2"/>
  <c r="R366" i="2"/>
  <c r="S366" i="2"/>
  <c r="AA366" i="2" s="1"/>
  <c r="R367" i="2"/>
  <c r="S367" i="2"/>
  <c r="AA367" i="2" s="1"/>
  <c r="R368" i="2"/>
  <c r="S368" i="2"/>
  <c r="AA368" i="2" s="1"/>
  <c r="R369" i="2"/>
  <c r="S369" i="2"/>
  <c r="AA369" i="2" s="1"/>
  <c r="R370" i="2"/>
  <c r="S370" i="2"/>
  <c r="AA370" i="2" s="1"/>
  <c r="R371" i="2"/>
  <c r="S371" i="2"/>
  <c r="AA371" i="2" s="1"/>
  <c r="R372" i="2"/>
  <c r="S372" i="2"/>
  <c r="AA372" i="2" s="1"/>
  <c r="R373" i="2"/>
  <c r="S373" i="2"/>
  <c r="AA373" i="2" s="1"/>
  <c r="R374" i="2"/>
  <c r="S374" i="2"/>
  <c r="R375" i="2"/>
  <c r="S375" i="2"/>
  <c r="AA375" i="2" s="1"/>
  <c r="R376" i="2"/>
  <c r="S376" i="2"/>
  <c r="R377" i="2"/>
  <c r="S377" i="2"/>
  <c r="AA377" i="2" s="1"/>
  <c r="R378" i="2"/>
  <c r="S378" i="2"/>
  <c r="AA378" i="2" s="1"/>
  <c r="R379" i="2"/>
  <c r="S379" i="2"/>
  <c r="AA379" i="2" s="1"/>
  <c r="R380" i="2"/>
  <c r="S380" i="2"/>
  <c r="AA380" i="2" s="1"/>
  <c r="R381" i="2"/>
  <c r="S381" i="2"/>
  <c r="AA381" i="2" s="1"/>
  <c r="R382" i="2"/>
  <c r="S382" i="2"/>
  <c r="AA382" i="2" s="1"/>
  <c r="R383" i="2"/>
  <c r="S383" i="2"/>
  <c r="AA383" i="2" s="1"/>
  <c r="R384" i="2"/>
  <c r="S384" i="2"/>
  <c r="AA384" i="2" s="1"/>
  <c r="R385" i="2"/>
  <c r="S385" i="2"/>
  <c r="AA385" i="2" s="1"/>
  <c r="R386" i="2"/>
  <c r="S386" i="2"/>
  <c r="R387" i="2"/>
  <c r="S387" i="2"/>
  <c r="AA387" i="2" s="1"/>
  <c r="R388" i="2"/>
  <c r="S388" i="2"/>
  <c r="AA388" i="2" s="1"/>
  <c r="R389" i="2"/>
  <c r="S389" i="2"/>
  <c r="R390" i="2"/>
  <c r="S390" i="2"/>
  <c r="AA390" i="2" s="1"/>
  <c r="R391" i="2"/>
  <c r="S391" i="2"/>
  <c r="AA391" i="2" s="1"/>
  <c r="R392" i="2"/>
  <c r="S392" i="2"/>
  <c r="AA392" i="2" s="1"/>
  <c r="R393" i="2"/>
  <c r="S393" i="2"/>
  <c r="AA393" i="2" s="1"/>
  <c r="R394" i="2"/>
  <c r="S394" i="2"/>
  <c r="AA394" i="2" s="1"/>
  <c r="R395" i="2"/>
  <c r="S395" i="2"/>
  <c r="AA395" i="2" s="1"/>
  <c r="R396" i="2"/>
  <c r="S396" i="2"/>
  <c r="AA396" i="2" s="1"/>
  <c r="R397" i="2"/>
  <c r="S397" i="2"/>
  <c r="AA397" i="2" s="1"/>
  <c r="R398" i="2"/>
  <c r="S398" i="2"/>
  <c r="R399" i="2"/>
  <c r="S399" i="2"/>
  <c r="AA399" i="2" s="1"/>
  <c r="R400" i="2"/>
  <c r="S400" i="2"/>
  <c r="AA400" i="2" s="1"/>
  <c r="R401" i="2"/>
  <c r="S401" i="2"/>
  <c r="AA401" i="2" s="1"/>
  <c r="R402" i="2"/>
  <c r="S402" i="2"/>
  <c r="AA402" i="2" s="1"/>
  <c r="R403" i="2"/>
  <c r="S403" i="2"/>
  <c r="AA403" i="2" s="1"/>
  <c r="R404" i="2"/>
  <c r="S404" i="2"/>
  <c r="AA404" i="2" s="1"/>
  <c r="R405" i="2"/>
  <c r="S405" i="2"/>
  <c r="AA405" i="2" s="1"/>
  <c r="R406" i="2"/>
  <c r="S406" i="2"/>
  <c r="AA406" i="2" s="1"/>
  <c r="R407" i="2"/>
  <c r="S407" i="2"/>
  <c r="AA407" i="2" s="1"/>
  <c r="R408" i="2"/>
  <c r="S408" i="2"/>
  <c r="AA408" i="2" s="1"/>
  <c r="R409" i="2"/>
  <c r="S409" i="2"/>
  <c r="R410" i="2"/>
  <c r="S410" i="2"/>
  <c r="AA410" i="2" s="1"/>
  <c r="R411" i="2"/>
  <c r="S411" i="2"/>
  <c r="AA411" i="2" s="1"/>
  <c r="R412" i="2"/>
  <c r="S412" i="2"/>
  <c r="AA412" i="2" s="1"/>
  <c r="R413" i="2"/>
  <c r="S413" i="2"/>
  <c r="AA413" i="2" s="1"/>
  <c r="R414" i="2"/>
  <c r="S414" i="2"/>
  <c r="AA414" i="2" s="1"/>
  <c r="R415" i="2"/>
  <c r="S415" i="2"/>
  <c r="AA415" i="2" s="1"/>
  <c r="R416" i="2"/>
  <c r="S416" i="2"/>
  <c r="AA416" i="2" s="1"/>
  <c r="R417" i="2"/>
  <c r="S417" i="2"/>
  <c r="AA417" i="2" s="1"/>
  <c r="R418" i="2"/>
  <c r="S418" i="2"/>
  <c r="AA418" i="2" s="1"/>
  <c r="R419" i="2"/>
  <c r="S419" i="2"/>
  <c r="AA419" i="2" s="1"/>
  <c r="R420" i="2"/>
  <c r="S420" i="2"/>
  <c r="AA420" i="2" s="1"/>
  <c r="R421" i="2"/>
  <c r="S421" i="2"/>
  <c r="R422" i="2"/>
  <c r="S422" i="2"/>
  <c r="R423" i="2"/>
  <c r="S423" i="2"/>
  <c r="AA423" i="2" s="1"/>
  <c r="R424" i="2"/>
  <c r="S424" i="2"/>
  <c r="AA424" i="2" s="1"/>
  <c r="R425" i="2"/>
  <c r="S425" i="2"/>
  <c r="AA425" i="2" s="1"/>
  <c r="R426" i="2"/>
  <c r="S426" i="2"/>
  <c r="AA426" i="2" s="1"/>
  <c r="R427" i="2"/>
  <c r="S427" i="2"/>
  <c r="AA427" i="2" s="1"/>
  <c r="R428" i="2"/>
  <c r="S428" i="2"/>
  <c r="AA428" i="2" s="1"/>
  <c r="R429" i="2"/>
  <c r="S429" i="2"/>
  <c r="AA429" i="2" s="1"/>
  <c r="R430" i="2"/>
  <c r="S430" i="2"/>
  <c r="AA430" i="2" s="1"/>
  <c r="R431" i="2"/>
  <c r="S431" i="2"/>
  <c r="AA431" i="2" s="1"/>
  <c r="R432" i="2"/>
  <c r="S432" i="2"/>
  <c r="AA432" i="2" s="1"/>
  <c r="R433" i="2"/>
  <c r="S433" i="2"/>
  <c r="AA433" i="2" s="1"/>
  <c r="R434" i="2"/>
  <c r="S434" i="2"/>
  <c r="R435" i="2"/>
  <c r="S435" i="2"/>
  <c r="AA435" i="2" s="1"/>
  <c r="R436" i="2"/>
  <c r="S436" i="2"/>
  <c r="R437" i="2"/>
  <c r="S437" i="2"/>
  <c r="R438" i="2"/>
  <c r="S438" i="2"/>
  <c r="AA438" i="2" s="1"/>
  <c r="R439" i="2"/>
  <c r="S439" i="2"/>
  <c r="AA439" i="2" s="1"/>
  <c r="R440" i="2"/>
  <c r="S440" i="2"/>
  <c r="AA440" i="2" s="1"/>
  <c r="R441" i="2"/>
  <c r="S441" i="2"/>
  <c r="AA441" i="2" s="1"/>
  <c r="R442" i="2"/>
  <c r="S442" i="2"/>
  <c r="AA442" i="2" s="1"/>
  <c r="R443" i="2"/>
  <c r="S443" i="2"/>
  <c r="AA443" i="2" s="1"/>
  <c r="R444" i="2"/>
  <c r="S444" i="2"/>
  <c r="AA444" i="2" s="1"/>
  <c r="R445" i="2"/>
  <c r="S445" i="2"/>
  <c r="AA445" i="2" s="1"/>
  <c r="R446" i="2"/>
  <c r="S446" i="2"/>
  <c r="R447" i="2"/>
  <c r="S447" i="2"/>
  <c r="AA447" i="2" s="1"/>
  <c r="R448" i="2"/>
  <c r="S448" i="2"/>
  <c r="R449" i="2"/>
  <c r="S449" i="2"/>
  <c r="AA449" i="2" s="1"/>
  <c r="R450" i="2"/>
  <c r="S450" i="2"/>
  <c r="AA450" i="2" s="1"/>
  <c r="R451" i="2"/>
  <c r="S451" i="2"/>
  <c r="AA451" i="2" s="1"/>
  <c r="R452" i="2"/>
  <c r="S452" i="2"/>
  <c r="AA452" i="2" s="1"/>
  <c r="R453" i="2"/>
  <c r="S453" i="2"/>
  <c r="R454" i="2"/>
  <c r="S454" i="2"/>
  <c r="AA454" i="2" s="1"/>
  <c r="R455" i="2"/>
  <c r="S455" i="2"/>
  <c r="AA455" i="2" s="1"/>
  <c r="R456" i="2"/>
  <c r="S456" i="2"/>
  <c r="AA456" i="2" s="1"/>
  <c r="R457" i="2"/>
  <c r="S457" i="2"/>
  <c r="AA457" i="2" s="1"/>
  <c r="R458" i="2"/>
  <c r="S458" i="2"/>
  <c r="R459" i="2"/>
  <c r="S459" i="2"/>
  <c r="AA459" i="2" s="1"/>
  <c r="R460" i="2"/>
  <c r="S460" i="2"/>
  <c r="AA460" i="2" s="1"/>
  <c r="R461" i="2"/>
  <c r="S461" i="2"/>
  <c r="R462" i="2"/>
  <c r="S462" i="2"/>
  <c r="AA462" i="2" s="1"/>
  <c r="R463" i="2"/>
  <c r="S463" i="2"/>
  <c r="AA463" i="2" s="1"/>
  <c r="R464" i="2"/>
  <c r="S464" i="2"/>
  <c r="R465" i="2"/>
  <c r="S465" i="2"/>
  <c r="AA465" i="2" s="1"/>
  <c r="R466" i="2"/>
  <c r="S466" i="2"/>
  <c r="AA466" i="2" s="1"/>
  <c r="R467" i="2"/>
  <c r="S467" i="2"/>
  <c r="AA467" i="2" s="1"/>
  <c r="R468" i="2"/>
  <c r="S468" i="2"/>
  <c r="AA468" i="2" s="1"/>
  <c r="R469" i="2"/>
  <c r="S469" i="2"/>
  <c r="AA469" i="2" s="1"/>
  <c r="R470" i="2"/>
  <c r="S470" i="2"/>
  <c r="R471" i="2"/>
  <c r="S471" i="2"/>
  <c r="AA471" i="2" s="1"/>
  <c r="R472" i="2"/>
  <c r="S472" i="2"/>
  <c r="AA472" i="2" s="1"/>
  <c r="R473" i="2"/>
  <c r="S473" i="2"/>
  <c r="AA473" i="2" s="1"/>
  <c r="R474" i="2"/>
  <c r="S474" i="2"/>
  <c r="AA474" i="2" s="1"/>
  <c r="R475" i="2"/>
  <c r="S475" i="2"/>
  <c r="AA475" i="2" s="1"/>
  <c r="R476" i="2"/>
  <c r="S476" i="2"/>
  <c r="AA476" i="2" s="1"/>
  <c r="R477" i="2"/>
  <c r="S477" i="2"/>
  <c r="AA477" i="2" s="1"/>
  <c r="R478" i="2"/>
  <c r="S478" i="2"/>
  <c r="AA478" i="2" s="1"/>
  <c r="R479" i="2"/>
  <c r="S479" i="2"/>
  <c r="AA479" i="2" s="1"/>
  <c r="R480" i="2"/>
  <c r="S480" i="2"/>
  <c r="AA480" i="2" s="1"/>
  <c r="R481" i="2"/>
  <c r="S481" i="2"/>
  <c r="AA481" i="2" s="1"/>
  <c r="R482" i="2"/>
  <c r="S482" i="2"/>
  <c r="AA482" i="2" s="1"/>
  <c r="R483" i="2"/>
  <c r="S483" i="2"/>
  <c r="AA483" i="2" s="1"/>
  <c r="R484" i="2"/>
  <c r="S484" i="2"/>
  <c r="R485" i="2"/>
  <c r="S485" i="2"/>
  <c r="AA485" i="2" s="1"/>
  <c r="R486" i="2"/>
  <c r="S486" i="2"/>
  <c r="AA486" i="2" s="1"/>
  <c r="R487" i="2"/>
  <c r="S487" i="2"/>
  <c r="AA487" i="2" s="1"/>
  <c r="R488" i="2"/>
  <c r="S488" i="2"/>
  <c r="AA488" i="2" s="1"/>
  <c r="R489" i="2"/>
  <c r="S489" i="2"/>
  <c r="AA489" i="2" s="1"/>
  <c r="R490" i="2"/>
  <c r="S490" i="2"/>
  <c r="AA490" i="2" s="1"/>
  <c r="R491" i="2"/>
  <c r="S491" i="2"/>
  <c r="AA491" i="2" s="1"/>
  <c r="R492" i="2"/>
  <c r="S492" i="2"/>
  <c r="AA492" i="2" s="1"/>
  <c r="R493" i="2"/>
  <c r="S493" i="2"/>
  <c r="AA493" i="2" s="1"/>
  <c r="R494" i="2"/>
  <c r="S494" i="2"/>
  <c r="R495" i="2"/>
  <c r="S495" i="2"/>
  <c r="AA495" i="2" s="1"/>
  <c r="R496" i="2"/>
  <c r="S496" i="2"/>
  <c r="AA496" i="2" s="1"/>
  <c r="R497" i="2"/>
  <c r="S497" i="2"/>
  <c r="AA497" i="2" s="1"/>
  <c r="R498" i="2"/>
  <c r="S498" i="2"/>
  <c r="AA498" i="2" s="1"/>
  <c r="R499" i="2"/>
  <c r="S499" i="2"/>
  <c r="AA499" i="2" s="1"/>
  <c r="R500" i="2"/>
  <c r="S500" i="2"/>
  <c r="AA500" i="2" s="1"/>
  <c r="R501" i="2"/>
  <c r="S501" i="2"/>
  <c r="AA501" i="2" s="1"/>
  <c r="R502" i="2"/>
  <c r="S502" i="2"/>
  <c r="AA502" i="2" s="1"/>
  <c r="R503" i="2"/>
  <c r="S503" i="2"/>
  <c r="AA503" i="2" s="1"/>
  <c r="R504" i="2"/>
  <c r="S504" i="2"/>
  <c r="AA504" i="2" s="1"/>
  <c r="R505" i="2"/>
  <c r="S505" i="2"/>
  <c r="AA505" i="2" s="1"/>
  <c r="R506" i="2"/>
  <c r="S506" i="2"/>
  <c r="R507" i="2"/>
  <c r="S507" i="2"/>
  <c r="AA507" i="2" s="1"/>
  <c r="R508" i="2"/>
  <c r="S508" i="2"/>
  <c r="R509" i="2"/>
  <c r="S509" i="2"/>
  <c r="R510" i="2"/>
  <c r="S510" i="2"/>
  <c r="AA510" i="2" s="1"/>
  <c r="R511" i="2"/>
  <c r="S511" i="2"/>
  <c r="AA511" i="2" s="1"/>
  <c r="R512" i="2"/>
  <c r="S512" i="2"/>
  <c r="AA512" i="2" s="1"/>
  <c r="R513" i="2"/>
  <c r="S513" i="2"/>
  <c r="AA513" i="2" s="1"/>
  <c r="R514" i="2"/>
  <c r="S514" i="2"/>
  <c r="AA514" i="2" s="1"/>
  <c r="R515" i="2"/>
  <c r="S515" i="2"/>
  <c r="AA515" i="2" s="1"/>
  <c r="R516" i="2"/>
  <c r="S516" i="2"/>
  <c r="AA516" i="2" s="1"/>
  <c r="R517" i="2"/>
  <c r="S517" i="2"/>
  <c r="AA517" i="2" s="1"/>
  <c r="R518" i="2"/>
  <c r="S518" i="2"/>
  <c r="R519" i="2"/>
  <c r="S519" i="2"/>
  <c r="AA519" i="2" s="1"/>
  <c r="R520" i="2"/>
  <c r="S520" i="2"/>
  <c r="R521" i="2"/>
  <c r="S521" i="2"/>
  <c r="AA521" i="2" s="1"/>
  <c r="R522" i="2"/>
  <c r="S522" i="2"/>
  <c r="AA522" i="2" s="1"/>
  <c r="R523" i="2"/>
  <c r="S523" i="2"/>
  <c r="AA523" i="2" s="1"/>
  <c r="R524" i="2"/>
  <c r="S524" i="2"/>
  <c r="AA524" i="2" s="1"/>
  <c r="R525" i="2"/>
  <c r="S525" i="2"/>
  <c r="AA525" i="2" s="1"/>
  <c r="R526" i="2"/>
  <c r="S526" i="2"/>
  <c r="AA526" i="2" s="1"/>
  <c r="R527" i="2"/>
  <c r="S527" i="2"/>
  <c r="AA527" i="2" s="1"/>
  <c r="R528" i="2"/>
  <c r="S528" i="2"/>
  <c r="AA528" i="2" s="1"/>
  <c r="R529" i="2"/>
  <c r="S529" i="2"/>
  <c r="AA529" i="2" s="1"/>
  <c r="R530" i="2"/>
  <c r="S530" i="2"/>
  <c r="R531" i="2"/>
  <c r="S531" i="2"/>
  <c r="AA531" i="2" s="1"/>
  <c r="R532" i="2"/>
  <c r="S532" i="2"/>
  <c r="AA532" i="2" s="1"/>
  <c r="R533" i="2"/>
  <c r="S533" i="2"/>
  <c r="R534" i="2"/>
  <c r="S534" i="2"/>
  <c r="AA534" i="2" s="1"/>
  <c r="R535" i="2"/>
  <c r="S535" i="2"/>
  <c r="AA535" i="2" s="1"/>
  <c r="R536" i="2"/>
  <c r="S536" i="2"/>
  <c r="AA536" i="2" s="1"/>
  <c r="R537" i="2"/>
  <c r="S537" i="2"/>
  <c r="AA537" i="2" s="1"/>
  <c r="R538" i="2"/>
  <c r="S538" i="2"/>
  <c r="AA538" i="2" s="1"/>
  <c r="R539" i="2"/>
  <c r="S539" i="2"/>
  <c r="AA539" i="2" s="1"/>
  <c r="R540" i="2"/>
  <c r="S540" i="2"/>
  <c r="AA540" i="2" s="1"/>
  <c r="R541" i="2"/>
  <c r="S541" i="2"/>
  <c r="R542" i="2"/>
  <c r="S542" i="2"/>
  <c r="R543" i="2"/>
  <c r="S543" i="2"/>
  <c r="AA543" i="2" s="1"/>
  <c r="R544" i="2"/>
  <c r="S544" i="2"/>
  <c r="AA544" i="2" s="1"/>
  <c r="R545" i="2"/>
  <c r="S545" i="2"/>
  <c r="AA545" i="2" s="1"/>
  <c r="R546" i="2"/>
  <c r="S546" i="2"/>
  <c r="AA546" i="2" s="1"/>
  <c r="R547" i="2"/>
  <c r="S547" i="2"/>
  <c r="AA547" i="2" s="1"/>
  <c r="R548" i="2"/>
  <c r="S548" i="2"/>
  <c r="AA548" i="2" s="1"/>
  <c r="R549" i="2"/>
  <c r="S549" i="2"/>
  <c r="AA549" i="2" s="1"/>
  <c r="R550" i="2"/>
  <c r="S550" i="2"/>
  <c r="AA550" i="2" s="1"/>
  <c r="R551" i="2"/>
  <c r="S551" i="2"/>
  <c r="AA551" i="2" s="1"/>
  <c r="R552" i="2"/>
  <c r="S552" i="2"/>
  <c r="AA552" i="2" s="1"/>
  <c r="R553" i="2"/>
  <c r="S553" i="2"/>
  <c r="AA553" i="2" s="1"/>
  <c r="R554" i="2"/>
  <c r="S554" i="2"/>
  <c r="AA554" i="2" s="1"/>
  <c r="R555" i="2"/>
  <c r="S555" i="2"/>
  <c r="AA555" i="2" s="1"/>
  <c r="R556" i="2"/>
  <c r="S556" i="2"/>
  <c r="AA556" i="2" s="1"/>
  <c r="R557" i="2"/>
  <c r="S557" i="2"/>
  <c r="AA557" i="2" s="1"/>
  <c r="R558" i="2"/>
  <c r="S558" i="2"/>
  <c r="AA558" i="2" s="1"/>
  <c r="R559" i="2"/>
  <c r="S559" i="2"/>
  <c r="AA559" i="2" s="1"/>
  <c r="R560" i="2"/>
  <c r="S560" i="2"/>
  <c r="AA560" i="2" s="1"/>
  <c r="R561" i="2"/>
  <c r="S561" i="2"/>
  <c r="AA561" i="2" s="1"/>
  <c r="R562" i="2"/>
  <c r="S562" i="2"/>
  <c r="R563" i="2"/>
  <c r="S563" i="2"/>
  <c r="AA563" i="2" s="1"/>
  <c r="R564" i="2"/>
  <c r="S564" i="2"/>
  <c r="AA564" i="2" s="1"/>
  <c r="R565" i="2"/>
  <c r="S565" i="2"/>
  <c r="AA565" i="2" s="1"/>
  <c r="R566" i="2"/>
  <c r="S566" i="2"/>
  <c r="R567" i="2"/>
  <c r="S567" i="2"/>
  <c r="AA567" i="2" s="1"/>
  <c r="R568" i="2"/>
  <c r="S568" i="2"/>
  <c r="AA568" i="2" s="1"/>
  <c r="R569" i="2"/>
  <c r="S569" i="2"/>
  <c r="AA569" i="2" s="1"/>
  <c r="R570" i="2"/>
  <c r="S570" i="2"/>
  <c r="AA570" i="2" s="1"/>
  <c r="R571" i="2"/>
  <c r="S571" i="2"/>
  <c r="AA571" i="2" s="1"/>
  <c r="R572" i="2"/>
  <c r="S572" i="2"/>
  <c r="AA572" i="2" s="1"/>
  <c r="R573" i="2"/>
  <c r="S573" i="2"/>
  <c r="AA573" i="2" s="1"/>
  <c r="R574" i="2"/>
  <c r="S574" i="2"/>
  <c r="AA574" i="2" s="1"/>
  <c r="R575" i="2"/>
  <c r="S575" i="2"/>
  <c r="AA575" i="2" s="1"/>
  <c r="R576" i="2"/>
  <c r="S576" i="2"/>
  <c r="AA576" i="2" s="1"/>
  <c r="R577" i="2"/>
  <c r="S577" i="2"/>
  <c r="AA577" i="2" s="1"/>
  <c r="R578" i="2"/>
  <c r="S578" i="2"/>
  <c r="R579" i="2"/>
  <c r="S579" i="2"/>
  <c r="AA579" i="2" s="1"/>
  <c r="R580" i="2"/>
  <c r="S580" i="2"/>
  <c r="R581" i="2"/>
  <c r="S581" i="2"/>
  <c r="R582" i="2"/>
  <c r="S582" i="2"/>
  <c r="AA582" i="2" s="1"/>
  <c r="R583" i="2"/>
  <c r="S583" i="2"/>
  <c r="AA583" i="2" s="1"/>
  <c r="R584" i="2"/>
  <c r="S584" i="2"/>
  <c r="AA584" i="2" s="1"/>
  <c r="R585" i="2"/>
  <c r="S585" i="2"/>
  <c r="AA585" i="2" s="1"/>
  <c r="R586" i="2"/>
  <c r="S586" i="2"/>
  <c r="AA586" i="2" s="1"/>
  <c r="R587" i="2"/>
  <c r="S587" i="2"/>
  <c r="AA587" i="2" s="1"/>
  <c r="R588" i="2"/>
  <c r="S588" i="2"/>
  <c r="AA588" i="2" s="1"/>
  <c r="R589" i="2"/>
  <c r="S589" i="2"/>
  <c r="AA589" i="2" s="1"/>
  <c r="R590" i="2"/>
  <c r="S590" i="2"/>
  <c r="R591" i="2"/>
  <c r="S591" i="2"/>
  <c r="AA591" i="2" s="1"/>
  <c r="R592" i="2"/>
  <c r="S592" i="2"/>
  <c r="R593" i="2"/>
  <c r="S593" i="2"/>
  <c r="AA593" i="2" s="1"/>
  <c r="R594" i="2"/>
  <c r="S594" i="2"/>
  <c r="AA594" i="2" s="1"/>
  <c r="R595" i="2"/>
  <c r="S595" i="2"/>
  <c r="AA595" i="2" s="1"/>
  <c r="R596" i="2"/>
  <c r="S596" i="2"/>
  <c r="AA596" i="2" s="1"/>
  <c r="R597" i="2"/>
  <c r="S597" i="2"/>
  <c r="AA597" i="2" s="1"/>
  <c r="R598" i="2"/>
  <c r="S598" i="2"/>
  <c r="AA598" i="2" s="1"/>
  <c r="R599" i="2"/>
  <c r="S599" i="2"/>
  <c r="AA599" i="2" s="1"/>
  <c r="R600" i="2"/>
  <c r="S600" i="2"/>
  <c r="AA600" i="2" s="1"/>
  <c r="R601" i="2"/>
  <c r="S601" i="2"/>
  <c r="AA601" i="2" s="1"/>
  <c r="R602" i="2"/>
  <c r="S602" i="2"/>
  <c r="R603" i="2"/>
  <c r="S603" i="2"/>
  <c r="AA603" i="2" s="1"/>
  <c r="R604" i="2"/>
  <c r="S604" i="2"/>
  <c r="AA604" i="2" s="1"/>
  <c r="R605" i="2"/>
  <c r="S605" i="2"/>
  <c r="R606" i="2"/>
  <c r="S606" i="2"/>
  <c r="AA606" i="2" s="1"/>
  <c r="R607" i="2"/>
  <c r="S607" i="2"/>
  <c r="AA607" i="2" s="1"/>
  <c r="R608" i="2"/>
  <c r="S608" i="2"/>
  <c r="AA608" i="2" s="1"/>
  <c r="R609" i="2"/>
  <c r="S609" i="2"/>
  <c r="AA609" i="2" s="1"/>
  <c r="R610" i="2"/>
  <c r="S610" i="2"/>
  <c r="AA610" i="2" s="1"/>
  <c r="R611" i="2"/>
  <c r="S611" i="2"/>
  <c r="AA611" i="2" s="1"/>
  <c r="R612" i="2"/>
  <c r="S612" i="2"/>
  <c r="AA612" i="2" s="1"/>
  <c r="R613" i="2"/>
  <c r="S613" i="2"/>
  <c r="R614" i="2"/>
  <c r="S614" i="2"/>
  <c r="R615" i="2"/>
  <c r="S615" i="2"/>
  <c r="AA615" i="2" s="1"/>
  <c r="R616" i="2"/>
  <c r="S616" i="2"/>
  <c r="AA616" i="2" s="1"/>
  <c r="R617" i="2"/>
  <c r="S617" i="2"/>
  <c r="AA617" i="2" s="1"/>
  <c r="R618" i="2"/>
  <c r="S618" i="2"/>
  <c r="AA618" i="2" s="1"/>
  <c r="R619" i="2"/>
  <c r="S619" i="2"/>
  <c r="AA619" i="2" s="1"/>
  <c r="R620" i="2"/>
  <c r="S620" i="2"/>
  <c r="AA620" i="2" s="1"/>
  <c r="R621" i="2"/>
  <c r="S621" i="2"/>
  <c r="AA621" i="2" s="1"/>
  <c r="R622" i="2"/>
  <c r="S622" i="2"/>
  <c r="AA622" i="2" s="1"/>
  <c r="R623" i="2"/>
  <c r="S623" i="2"/>
  <c r="AA623" i="2" s="1"/>
  <c r="R624" i="2"/>
  <c r="S624" i="2"/>
  <c r="AA624" i="2" s="1"/>
  <c r="R625" i="2"/>
  <c r="S625" i="2"/>
  <c r="R626" i="2"/>
  <c r="S626" i="2"/>
  <c r="AA626" i="2" s="1"/>
  <c r="R627" i="2"/>
  <c r="S627" i="2"/>
  <c r="AA627" i="2" s="1"/>
  <c r="R628" i="2"/>
  <c r="S628" i="2"/>
  <c r="AA628" i="2" s="1"/>
  <c r="R629" i="2"/>
  <c r="S629" i="2"/>
  <c r="AA629" i="2" s="1"/>
  <c r="R630" i="2"/>
  <c r="S630" i="2"/>
  <c r="AA630" i="2" s="1"/>
  <c r="R631" i="2"/>
  <c r="S631" i="2"/>
  <c r="AA631" i="2" s="1"/>
  <c r="R632" i="2"/>
  <c r="S632" i="2"/>
  <c r="AA632" i="2" s="1"/>
  <c r="R633" i="2"/>
  <c r="S633" i="2"/>
  <c r="AA633" i="2" s="1"/>
  <c r="R634" i="2"/>
  <c r="S634" i="2"/>
  <c r="AA634" i="2" s="1"/>
  <c r="R635" i="2"/>
  <c r="S635" i="2"/>
  <c r="AA635" i="2" s="1"/>
  <c r="R636" i="2"/>
  <c r="S636" i="2"/>
  <c r="AA636" i="2" s="1"/>
  <c r="R637" i="2"/>
  <c r="S637" i="2"/>
  <c r="AA637" i="2" s="1"/>
  <c r="R638" i="2"/>
  <c r="S638" i="2"/>
  <c r="R639" i="2"/>
  <c r="S639" i="2"/>
  <c r="AA639" i="2" s="1"/>
  <c r="R640" i="2"/>
  <c r="S640" i="2"/>
  <c r="AA640" i="2" s="1"/>
  <c r="R641" i="2"/>
  <c r="S641" i="2"/>
  <c r="AA641" i="2" s="1"/>
  <c r="R642" i="2"/>
  <c r="S642" i="2"/>
  <c r="AA642" i="2" s="1"/>
  <c r="R643" i="2"/>
  <c r="S643" i="2"/>
  <c r="AA643" i="2" s="1"/>
  <c r="R644" i="2"/>
  <c r="S644" i="2"/>
  <c r="AA644" i="2" s="1"/>
  <c r="R645" i="2"/>
  <c r="S645" i="2"/>
  <c r="AA645" i="2" s="1"/>
  <c r="R646" i="2"/>
  <c r="S646" i="2"/>
  <c r="AA646" i="2" s="1"/>
  <c r="R647" i="2"/>
  <c r="S647" i="2"/>
  <c r="AA647" i="2" s="1"/>
  <c r="R648" i="2"/>
  <c r="S648" i="2"/>
  <c r="AA648" i="2" s="1"/>
  <c r="R649" i="2"/>
  <c r="S649" i="2"/>
  <c r="AA649" i="2" s="1"/>
  <c r="R650" i="2"/>
  <c r="S650" i="2"/>
  <c r="R651" i="2"/>
  <c r="S651" i="2"/>
  <c r="AA651" i="2" s="1"/>
  <c r="R652" i="2"/>
  <c r="S652" i="2"/>
  <c r="R653" i="2"/>
  <c r="S653" i="2"/>
  <c r="R654" i="2"/>
  <c r="S654" i="2"/>
  <c r="AA654" i="2" s="1"/>
  <c r="R655" i="2"/>
  <c r="S655" i="2"/>
  <c r="AA655" i="2" s="1"/>
  <c r="R656" i="2"/>
  <c r="S656" i="2"/>
  <c r="AA656" i="2" s="1"/>
  <c r="R657" i="2"/>
  <c r="S657" i="2"/>
  <c r="AA657" i="2" s="1"/>
  <c r="R658" i="2"/>
  <c r="S658" i="2"/>
  <c r="AA658" i="2" s="1"/>
  <c r="R659" i="2"/>
  <c r="S659" i="2"/>
  <c r="AA659" i="2" s="1"/>
  <c r="R660" i="2"/>
  <c r="S660" i="2"/>
  <c r="AA660" i="2" s="1"/>
  <c r="R661" i="2"/>
  <c r="S661" i="2"/>
  <c r="AA661" i="2" s="1"/>
  <c r="R662" i="2"/>
  <c r="S662" i="2"/>
  <c r="R663" i="2"/>
  <c r="S663" i="2"/>
  <c r="AA663" i="2" s="1"/>
  <c r="R664" i="2"/>
  <c r="S664" i="2"/>
  <c r="R665" i="2"/>
  <c r="S665" i="2"/>
  <c r="AA665" i="2" s="1"/>
  <c r="R666" i="2"/>
  <c r="S666" i="2"/>
  <c r="AA666" i="2" s="1"/>
  <c r="R667" i="2"/>
  <c r="S667" i="2"/>
  <c r="AA667" i="2" s="1"/>
  <c r="R668" i="2"/>
  <c r="S668" i="2"/>
  <c r="AA668" i="2" s="1"/>
  <c r="R669" i="2"/>
  <c r="S669" i="2"/>
  <c r="AA669" i="2" s="1"/>
  <c r="R670" i="2"/>
  <c r="S670" i="2"/>
  <c r="AA670" i="2" s="1"/>
  <c r="R671" i="2"/>
  <c r="S671" i="2"/>
  <c r="AA671" i="2" s="1"/>
  <c r="R672" i="2"/>
  <c r="S672" i="2"/>
  <c r="AA672" i="2" s="1"/>
  <c r="R673" i="2"/>
  <c r="S673" i="2"/>
  <c r="AA673" i="2" s="1"/>
  <c r="R674" i="2"/>
  <c r="S674" i="2"/>
  <c r="R675" i="2"/>
  <c r="S675" i="2"/>
  <c r="AA675" i="2" s="1"/>
  <c r="R676" i="2"/>
  <c r="S676" i="2"/>
  <c r="R677" i="2"/>
  <c r="S677" i="2"/>
  <c r="R678" i="2"/>
  <c r="S678" i="2"/>
  <c r="AA678" i="2" s="1"/>
  <c r="R679" i="2"/>
  <c r="S679" i="2"/>
  <c r="AA679" i="2" s="1"/>
  <c r="R680" i="2"/>
  <c r="S680" i="2"/>
  <c r="AA680" i="2" s="1"/>
  <c r="R681" i="2"/>
  <c r="S681" i="2"/>
  <c r="AA681" i="2" s="1"/>
  <c r="R682" i="2"/>
  <c r="S682" i="2"/>
  <c r="AA682" i="2" s="1"/>
  <c r="R683" i="2"/>
  <c r="S683" i="2"/>
  <c r="AA683" i="2" s="1"/>
  <c r="R684" i="2"/>
  <c r="S684" i="2"/>
  <c r="AA684" i="2" s="1"/>
  <c r="R685" i="2"/>
  <c r="S685" i="2"/>
  <c r="R686" i="2"/>
  <c r="S686" i="2"/>
  <c r="R687" i="2"/>
  <c r="S687" i="2"/>
  <c r="AA687" i="2" s="1"/>
  <c r="R688" i="2"/>
  <c r="S688" i="2"/>
  <c r="AA688" i="2" s="1"/>
  <c r="R689" i="2"/>
  <c r="S689" i="2"/>
  <c r="AA689" i="2" s="1"/>
  <c r="R690" i="2"/>
  <c r="S690" i="2"/>
  <c r="AA690" i="2" s="1"/>
  <c r="R691" i="2"/>
  <c r="S691" i="2"/>
  <c r="AA691" i="2" s="1"/>
  <c r="R692" i="2"/>
  <c r="S692" i="2"/>
  <c r="AA692" i="2" s="1"/>
  <c r="R693" i="2"/>
  <c r="S693" i="2"/>
  <c r="AA693" i="2" s="1"/>
  <c r="R694" i="2"/>
  <c r="S694" i="2"/>
  <c r="AA694" i="2" s="1"/>
  <c r="R695" i="2"/>
  <c r="S695" i="2"/>
  <c r="AA695" i="2" s="1"/>
  <c r="R696" i="2"/>
  <c r="S696" i="2"/>
  <c r="AA696" i="2" s="1"/>
  <c r="R697" i="2"/>
  <c r="S697" i="2"/>
  <c r="AA697" i="2" s="1"/>
  <c r="R698" i="2"/>
  <c r="S698" i="2"/>
  <c r="AA698" i="2" s="1"/>
  <c r="R699" i="2"/>
  <c r="S699" i="2"/>
  <c r="AA699" i="2" s="1"/>
  <c r="R700" i="2"/>
  <c r="S700" i="2"/>
  <c r="AA700" i="2" s="1"/>
  <c r="R701" i="2"/>
  <c r="S701" i="2"/>
  <c r="AA701" i="2" s="1"/>
  <c r="R702" i="2"/>
  <c r="S702" i="2"/>
  <c r="AA702" i="2" s="1"/>
  <c r="R703" i="2"/>
  <c r="S703" i="2"/>
  <c r="AA703" i="2" s="1"/>
  <c r="R704" i="2"/>
  <c r="S704" i="2"/>
  <c r="AA704" i="2" s="1"/>
  <c r="R705" i="2"/>
  <c r="S705" i="2"/>
  <c r="AA705" i="2" s="1"/>
  <c r="R706" i="2"/>
  <c r="S706" i="2"/>
  <c r="AA706" i="2" s="1"/>
  <c r="R707" i="2"/>
  <c r="S707" i="2"/>
  <c r="AA707" i="2" s="1"/>
  <c r="R708" i="2"/>
  <c r="S708" i="2"/>
  <c r="AA708" i="2" s="1"/>
  <c r="R709" i="2"/>
  <c r="S709" i="2"/>
  <c r="R710" i="2"/>
  <c r="S710" i="2"/>
  <c r="R711" i="2"/>
  <c r="S711" i="2"/>
  <c r="AA711" i="2" s="1"/>
  <c r="R712" i="2"/>
  <c r="S712" i="2"/>
  <c r="AA712" i="2" s="1"/>
  <c r="R713" i="2"/>
  <c r="S713" i="2"/>
  <c r="AA713" i="2" s="1"/>
  <c r="R714" i="2"/>
  <c r="S714" i="2"/>
  <c r="AA714" i="2" s="1"/>
  <c r="R715" i="2"/>
  <c r="S715" i="2"/>
  <c r="AA715" i="2" s="1"/>
  <c r="R716" i="2"/>
  <c r="S716" i="2"/>
  <c r="AA716" i="2" s="1"/>
  <c r="R717" i="2"/>
  <c r="S717" i="2"/>
  <c r="AA717" i="2" s="1"/>
  <c r="R718" i="2"/>
  <c r="S718" i="2"/>
  <c r="AA718" i="2" s="1"/>
  <c r="R719" i="2"/>
  <c r="S719" i="2"/>
  <c r="AA719" i="2" s="1"/>
  <c r="R720" i="2"/>
  <c r="S720" i="2"/>
  <c r="AA720" i="2" s="1"/>
  <c r="R721" i="2"/>
  <c r="S721" i="2"/>
  <c r="AA721" i="2" s="1"/>
  <c r="R722" i="2"/>
  <c r="S722" i="2"/>
  <c r="R723" i="2"/>
  <c r="S723" i="2"/>
  <c r="AA723" i="2" s="1"/>
  <c r="R724" i="2"/>
  <c r="S724" i="2"/>
  <c r="R725" i="2"/>
  <c r="S725" i="2"/>
  <c r="R726" i="2"/>
  <c r="S726" i="2"/>
  <c r="AA726" i="2" s="1"/>
  <c r="R727" i="2"/>
  <c r="S727" i="2"/>
  <c r="AA727" i="2" s="1"/>
  <c r="R728" i="2"/>
  <c r="S728" i="2"/>
  <c r="AA728" i="2" s="1"/>
  <c r="R729" i="2"/>
  <c r="S729" i="2"/>
  <c r="AA729" i="2" s="1"/>
  <c r="R730" i="2"/>
  <c r="S730" i="2"/>
  <c r="AA730" i="2" s="1"/>
  <c r="R731" i="2"/>
  <c r="S731" i="2"/>
  <c r="AA731" i="2" s="1"/>
  <c r="R732" i="2"/>
  <c r="S732" i="2"/>
  <c r="AA732" i="2" s="1"/>
  <c r="R733" i="2"/>
  <c r="S733" i="2"/>
  <c r="AA733" i="2" s="1"/>
  <c r="R734" i="2"/>
  <c r="S734" i="2"/>
  <c r="R735" i="2"/>
  <c r="S735" i="2"/>
  <c r="AA735" i="2" s="1"/>
  <c r="R736" i="2"/>
  <c r="S736" i="2"/>
  <c r="R737" i="2"/>
  <c r="S737" i="2"/>
  <c r="AA737" i="2" s="1"/>
  <c r="R738" i="2"/>
  <c r="S738" i="2"/>
  <c r="AA738" i="2" s="1"/>
  <c r="R739" i="2"/>
  <c r="S739" i="2"/>
  <c r="AA739" i="2" s="1"/>
  <c r="R740" i="2"/>
  <c r="S740" i="2"/>
  <c r="AA740" i="2" s="1"/>
  <c r="R741" i="2"/>
  <c r="S741" i="2"/>
  <c r="AA741" i="2" s="1"/>
  <c r="R742" i="2"/>
  <c r="S742" i="2"/>
  <c r="AA742" i="2" s="1"/>
  <c r="R743" i="2"/>
  <c r="S743" i="2"/>
  <c r="AA743" i="2" s="1"/>
  <c r="R744" i="2"/>
  <c r="S744" i="2"/>
  <c r="AA744" i="2" s="1"/>
  <c r="R745" i="2"/>
  <c r="S745" i="2"/>
  <c r="R746" i="2"/>
  <c r="S746" i="2"/>
  <c r="R747" i="2"/>
  <c r="S747" i="2"/>
  <c r="AA747" i="2" s="1"/>
  <c r="R748" i="2"/>
  <c r="S748" i="2"/>
  <c r="AA748" i="2" s="1"/>
  <c r="R749" i="2"/>
  <c r="S749" i="2"/>
  <c r="R750" i="2"/>
  <c r="S750" i="2"/>
  <c r="AA750" i="2" s="1"/>
  <c r="R751" i="2"/>
  <c r="S751" i="2"/>
  <c r="AA751" i="2" s="1"/>
  <c r="R752" i="2"/>
  <c r="S752" i="2"/>
  <c r="AA752" i="2" s="1"/>
  <c r="R753" i="2"/>
  <c r="S753" i="2"/>
  <c r="AA753" i="2" s="1"/>
  <c r="R754" i="2"/>
  <c r="S754" i="2"/>
  <c r="AA754" i="2" s="1"/>
  <c r="R755" i="2"/>
  <c r="S755" i="2"/>
  <c r="AA755" i="2" s="1"/>
  <c r="R756" i="2"/>
  <c r="S756" i="2"/>
  <c r="AA756" i="2" s="1"/>
  <c r="R757" i="2"/>
  <c r="S757" i="2"/>
  <c r="AA757" i="2" s="1"/>
  <c r="R758" i="2"/>
  <c r="S758" i="2"/>
  <c r="R759" i="2"/>
  <c r="S759" i="2"/>
  <c r="AA759" i="2" s="1"/>
  <c r="R760" i="2"/>
  <c r="S760" i="2"/>
  <c r="AA760" i="2" s="1"/>
  <c r="R761" i="2"/>
  <c r="S761" i="2"/>
  <c r="AA761" i="2" s="1"/>
  <c r="R762" i="2"/>
  <c r="S762" i="2"/>
  <c r="AA762" i="2" s="1"/>
  <c r="R763" i="2"/>
  <c r="S763" i="2"/>
  <c r="AA763" i="2" s="1"/>
  <c r="R764" i="2"/>
  <c r="S764" i="2"/>
  <c r="AA764" i="2" s="1"/>
  <c r="R765" i="2"/>
  <c r="S765" i="2"/>
  <c r="AA765" i="2" s="1"/>
  <c r="R766" i="2"/>
  <c r="S766" i="2"/>
  <c r="AA766" i="2" s="1"/>
  <c r="R767" i="2"/>
  <c r="S767" i="2"/>
  <c r="AA767" i="2" s="1"/>
  <c r="R768" i="2"/>
  <c r="S768" i="2"/>
  <c r="AA768" i="2" s="1"/>
  <c r="R769" i="2"/>
  <c r="S769" i="2"/>
  <c r="AA769" i="2" s="1"/>
  <c r="R770" i="2"/>
  <c r="S770" i="2"/>
  <c r="AA770" i="2" s="1"/>
  <c r="R771" i="2"/>
  <c r="S771" i="2"/>
  <c r="AA771" i="2" s="1"/>
  <c r="R772" i="2"/>
  <c r="S772" i="2"/>
  <c r="AA772" i="2" s="1"/>
  <c r="R773" i="2"/>
  <c r="S773" i="2"/>
  <c r="AA773" i="2" s="1"/>
  <c r="R774" i="2"/>
  <c r="S774" i="2"/>
  <c r="AA774" i="2" s="1"/>
  <c r="R775" i="2"/>
  <c r="S775" i="2"/>
  <c r="AA775" i="2" s="1"/>
  <c r="R776" i="2"/>
  <c r="S776" i="2"/>
  <c r="AA776" i="2" s="1"/>
  <c r="R777" i="2"/>
  <c r="S777" i="2"/>
  <c r="AA777" i="2" s="1"/>
  <c r="R778" i="2"/>
  <c r="S778" i="2"/>
  <c r="AA778" i="2" s="1"/>
  <c r="R779" i="2"/>
  <c r="S779" i="2"/>
  <c r="AA779" i="2" s="1"/>
  <c r="R780" i="2"/>
  <c r="S780" i="2"/>
  <c r="AA780" i="2" s="1"/>
  <c r="R781" i="2"/>
  <c r="S781" i="2"/>
  <c r="AA781" i="2" s="1"/>
  <c r="R782" i="2"/>
  <c r="S782" i="2"/>
  <c r="R783" i="2"/>
  <c r="S783" i="2"/>
  <c r="AA783" i="2" s="1"/>
  <c r="R784" i="2"/>
  <c r="S784" i="2"/>
  <c r="AA784" i="2" s="1"/>
  <c r="R785" i="2"/>
  <c r="S785" i="2"/>
  <c r="AA785" i="2" s="1"/>
  <c r="R786" i="2"/>
  <c r="S786" i="2"/>
  <c r="AA786" i="2" s="1"/>
  <c r="R787" i="2"/>
  <c r="S787" i="2"/>
  <c r="AA787" i="2" s="1"/>
  <c r="R788" i="2"/>
  <c r="S788" i="2"/>
  <c r="AA788" i="2" s="1"/>
  <c r="R789" i="2"/>
  <c r="S789" i="2"/>
  <c r="AA789" i="2" s="1"/>
  <c r="R790" i="2"/>
  <c r="S790" i="2"/>
  <c r="AA790" i="2" s="1"/>
  <c r="R791" i="2"/>
  <c r="S791" i="2"/>
  <c r="AA791" i="2" s="1"/>
  <c r="R792" i="2"/>
  <c r="S792" i="2"/>
  <c r="AA792" i="2" s="1"/>
  <c r="R793" i="2"/>
  <c r="S793" i="2"/>
  <c r="AA793" i="2" s="1"/>
  <c r="R794" i="2"/>
  <c r="S794" i="2"/>
  <c r="AA794" i="2" s="1"/>
  <c r="R795" i="2"/>
  <c r="S795" i="2"/>
  <c r="AA795" i="2" s="1"/>
  <c r="R796" i="2"/>
  <c r="S796" i="2"/>
  <c r="R797" i="2"/>
  <c r="S797" i="2"/>
  <c r="R798" i="2"/>
  <c r="S798" i="2"/>
  <c r="AA798" i="2" s="1"/>
  <c r="R799" i="2"/>
  <c r="S799" i="2"/>
  <c r="AA799" i="2" s="1"/>
  <c r="R800" i="2"/>
  <c r="S800" i="2"/>
  <c r="AA800" i="2" s="1"/>
  <c r="R801" i="2"/>
  <c r="S801" i="2"/>
  <c r="AA801" i="2" s="1"/>
  <c r="R802" i="2"/>
  <c r="S802" i="2"/>
  <c r="AA802" i="2" s="1"/>
  <c r="R803" i="2"/>
  <c r="S803" i="2"/>
  <c r="AA803" i="2" s="1"/>
  <c r="R804" i="2"/>
  <c r="S804" i="2"/>
  <c r="AA804" i="2" s="1"/>
  <c r="R805" i="2"/>
  <c r="S805" i="2"/>
  <c r="AA805" i="2" s="1"/>
  <c r="R806" i="2"/>
  <c r="S806" i="2"/>
  <c r="R807" i="2"/>
  <c r="S807" i="2"/>
  <c r="AA807" i="2" s="1"/>
  <c r="R808" i="2"/>
  <c r="S808" i="2"/>
  <c r="R809" i="2"/>
  <c r="S809" i="2"/>
  <c r="AA809" i="2" s="1"/>
  <c r="R810" i="2"/>
  <c r="S810" i="2"/>
  <c r="AA810" i="2" s="1"/>
  <c r="R811" i="2"/>
  <c r="S811" i="2"/>
  <c r="AA811" i="2" s="1"/>
  <c r="R812" i="2"/>
  <c r="S812" i="2"/>
  <c r="AA812" i="2" s="1"/>
  <c r="R813" i="2"/>
  <c r="S813" i="2"/>
  <c r="AA813" i="2" s="1"/>
  <c r="R814" i="2"/>
  <c r="S814" i="2"/>
  <c r="AA814" i="2" s="1"/>
  <c r="R815" i="2"/>
  <c r="S815" i="2"/>
  <c r="AA815" i="2" s="1"/>
  <c r="R816" i="2"/>
  <c r="S816" i="2"/>
  <c r="AA816" i="2" s="1"/>
  <c r="R817" i="2"/>
  <c r="S817" i="2"/>
  <c r="AA817" i="2" s="1"/>
  <c r="R818" i="2"/>
  <c r="S818" i="2"/>
  <c r="R819" i="2"/>
  <c r="S819" i="2"/>
  <c r="AA819" i="2" s="1"/>
  <c r="R820" i="2"/>
  <c r="S820" i="2"/>
  <c r="AA820" i="2" s="1"/>
  <c r="R821" i="2"/>
  <c r="S821" i="2"/>
  <c r="R822" i="2"/>
  <c r="S822" i="2"/>
  <c r="AA822" i="2" s="1"/>
  <c r="R823" i="2"/>
  <c r="S823" i="2"/>
  <c r="AA823" i="2" s="1"/>
  <c r="R824" i="2"/>
  <c r="S824" i="2"/>
  <c r="AA824" i="2" s="1"/>
  <c r="R825" i="2"/>
  <c r="S825" i="2"/>
  <c r="AA825" i="2" s="1"/>
  <c r="R826" i="2"/>
  <c r="S826" i="2"/>
  <c r="AA826" i="2" s="1"/>
  <c r="R827" i="2"/>
  <c r="S827" i="2"/>
  <c r="AA827" i="2" s="1"/>
  <c r="R828" i="2"/>
  <c r="S828" i="2"/>
  <c r="AA828" i="2" s="1"/>
  <c r="R829" i="2"/>
  <c r="S829" i="2"/>
  <c r="AA829" i="2" s="1"/>
  <c r="R830" i="2"/>
  <c r="S830" i="2"/>
  <c r="R831" i="2"/>
  <c r="S831" i="2"/>
  <c r="AA831" i="2" s="1"/>
  <c r="R832" i="2"/>
  <c r="S832" i="2"/>
  <c r="AA832" i="2" s="1"/>
  <c r="R833" i="2"/>
  <c r="S833" i="2"/>
  <c r="AA833" i="2" s="1"/>
  <c r="R834" i="2"/>
  <c r="S834" i="2"/>
  <c r="AA834" i="2" s="1"/>
  <c r="R835" i="2"/>
  <c r="S835" i="2"/>
  <c r="AA835" i="2" s="1"/>
  <c r="R836" i="2"/>
  <c r="S836" i="2"/>
  <c r="AA836" i="2" s="1"/>
  <c r="R837" i="2"/>
  <c r="S837" i="2"/>
  <c r="AA837" i="2" s="1"/>
  <c r="R838" i="2"/>
  <c r="S838" i="2"/>
  <c r="AA838" i="2" s="1"/>
  <c r="R839" i="2"/>
  <c r="S839" i="2"/>
  <c r="AA839" i="2" s="1"/>
  <c r="R840" i="2"/>
  <c r="S840" i="2"/>
  <c r="AA840" i="2" s="1"/>
  <c r="R841" i="2"/>
  <c r="S841" i="2"/>
  <c r="AA841" i="2" s="1"/>
  <c r="R842" i="2"/>
  <c r="S842" i="2"/>
  <c r="R843" i="2"/>
  <c r="S843" i="2"/>
  <c r="AA843" i="2" s="1"/>
  <c r="R844" i="2"/>
  <c r="S844" i="2"/>
  <c r="AA844" i="2" s="1"/>
  <c r="R845" i="2"/>
  <c r="S845" i="2"/>
  <c r="AA845" i="2" s="1"/>
  <c r="R846" i="2"/>
  <c r="S846" i="2"/>
  <c r="AA846" i="2" s="1"/>
  <c r="R847" i="2"/>
  <c r="S847" i="2"/>
  <c r="AA847" i="2" s="1"/>
  <c r="R848" i="2"/>
  <c r="S848" i="2"/>
  <c r="AA848" i="2" s="1"/>
  <c r="R849" i="2"/>
  <c r="S849" i="2"/>
  <c r="AA849" i="2" s="1"/>
  <c r="R850" i="2"/>
  <c r="S850" i="2"/>
  <c r="AA850" i="2" s="1"/>
  <c r="R851" i="2"/>
  <c r="S851" i="2"/>
  <c r="AA851" i="2" s="1"/>
  <c r="R852" i="2"/>
  <c r="S852" i="2"/>
  <c r="AA852" i="2" s="1"/>
  <c r="R853" i="2"/>
  <c r="S853" i="2"/>
  <c r="AA853" i="2" s="1"/>
  <c r="R854" i="2"/>
  <c r="S854" i="2"/>
  <c r="R855" i="2"/>
  <c r="S855" i="2"/>
  <c r="AA855" i="2" s="1"/>
  <c r="R856" i="2"/>
  <c r="S856" i="2"/>
  <c r="AA856" i="2" s="1"/>
  <c r="R857" i="2"/>
  <c r="S857" i="2"/>
  <c r="AA857" i="2" s="1"/>
  <c r="R858" i="2"/>
  <c r="S858" i="2"/>
  <c r="AA858" i="2" s="1"/>
  <c r="R859" i="2"/>
  <c r="S859" i="2"/>
  <c r="AA859" i="2" s="1"/>
  <c r="R860" i="2"/>
  <c r="S860" i="2"/>
  <c r="AA860" i="2" s="1"/>
  <c r="R861" i="2"/>
  <c r="S861" i="2"/>
  <c r="AA861" i="2" s="1"/>
  <c r="R862" i="2"/>
  <c r="S862" i="2"/>
  <c r="AA862" i="2" s="1"/>
  <c r="R863" i="2"/>
  <c r="S863" i="2"/>
  <c r="AA863" i="2" s="1"/>
  <c r="R864" i="2"/>
  <c r="S864" i="2"/>
  <c r="AA864" i="2" s="1"/>
  <c r="R865" i="2"/>
  <c r="S865" i="2"/>
  <c r="AA865" i="2" s="1"/>
  <c r="R866" i="2"/>
  <c r="S866" i="2"/>
  <c r="R867" i="2"/>
  <c r="S867" i="2"/>
  <c r="AA867" i="2" s="1"/>
  <c r="R868" i="2"/>
  <c r="S868" i="2"/>
  <c r="R869" i="2"/>
  <c r="S869" i="2"/>
  <c r="R870" i="2"/>
  <c r="S870" i="2"/>
  <c r="AA870" i="2" s="1"/>
  <c r="R871" i="2"/>
  <c r="S871" i="2"/>
  <c r="AA871" i="2" s="1"/>
  <c r="R872" i="2"/>
  <c r="S872" i="2"/>
  <c r="AA872" i="2" s="1"/>
  <c r="R873" i="2"/>
  <c r="S873" i="2"/>
  <c r="AA873" i="2" s="1"/>
  <c r="R874" i="2"/>
  <c r="S874" i="2"/>
  <c r="AA874" i="2" s="1"/>
  <c r="R875" i="2"/>
  <c r="S875" i="2"/>
  <c r="AA875" i="2" s="1"/>
  <c r="R876" i="2"/>
  <c r="S876" i="2"/>
  <c r="AA876" i="2" s="1"/>
  <c r="R877" i="2"/>
  <c r="S877" i="2"/>
  <c r="AA877" i="2" s="1"/>
  <c r="R878" i="2"/>
  <c r="S878" i="2"/>
  <c r="R879" i="2"/>
  <c r="S879" i="2"/>
  <c r="AA879" i="2" s="1"/>
  <c r="R880" i="2"/>
  <c r="S880" i="2"/>
  <c r="R881" i="2"/>
  <c r="S881" i="2"/>
  <c r="R882" i="2"/>
  <c r="S882" i="2"/>
  <c r="AA882" i="2" s="1"/>
  <c r="R883" i="2"/>
  <c r="S883" i="2"/>
  <c r="AA883" i="2" s="1"/>
  <c r="R884" i="2"/>
  <c r="S884" i="2"/>
  <c r="AA884" i="2" s="1"/>
  <c r="R885" i="2"/>
  <c r="S885" i="2"/>
  <c r="R886" i="2"/>
  <c r="S886" i="2"/>
  <c r="AA886" i="2" s="1"/>
  <c r="R887" i="2"/>
  <c r="S887" i="2"/>
  <c r="AA887" i="2" s="1"/>
  <c r="R888" i="2"/>
  <c r="S888" i="2"/>
  <c r="AA888" i="2" s="1"/>
  <c r="R889" i="2"/>
  <c r="S889" i="2"/>
  <c r="R890" i="2"/>
  <c r="S890" i="2"/>
  <c r="R891" i="2"/>
  <c r="S891" i="2"/>
  <c r="AA891" i="2" s="1"/>
  <c r="R892" i="2"/>
  <c r="S892" i="2"/>
  <c r="AA892" i="2" s="1"/>
  <c r="R893" i="2"/>
  <c r="S893" i="2"/>
  <c r="R894" i="2"/>
  <c r="S894" i="2"/>
  <c r="AA894" i="2" s="1"/>
  <c r="R895" i="2"/>
  <c r="S895" i="2"/>
  <c r="AA895" i="2" s="1"/>
  <c r="R896" i="2"/>
  <c r="S896" i="2"/>
  <c r="R897" i="2"/>
  <c r="S897" i="2"/>
  <c r="AA897" i="2" s="1"/>
  <c r="R898" i="2"/>
  <c r="S898" i="2"/>
  <c r="AA898" i="2" s="1"/>
  <c r="R899" i="2"/>
  <c r="S899" i="2"/>
  <c r="AA899" i="2" s="1"/>
  <c r="R900" i="2"/>
  <c r="S900" i="2"/>
  <c r="AA900" i="2" s="1"/>
  <c r="R901" i="2"/>
  <c r="S901" i="2"/>
  <c r="AA901" i="2" s="1"/>
  <c r="R902" i="2"/>
  <c r="S902" i="2"/>
  <c r="R903" i="2"/>
  <c r="S903" i="2"/>
  <c r="AA903" i="2" s="1"/>
  <c r="R904" i="2"/>
  <c r="S904" i="2"/>
  <c r="AA904" i="2" s="1"/>
  <c r="R905" i="2"/>
  <c r="S905" i="2"/>
  <c r="AA905" i="2" s="1"/>
  <c r="R906" i="2"/>
  <c r="S906" i="2"/>
  <c r="AA906" i="2" s="1"/>
  <c r="R907" i="2"/>
  <c r="S907" i="2"/>
  <c r="AA907" i="2" s="1"/>
  <c r="R908" i="2"/>
  <c r="S908" i="2"/>
  <c r="AA908" i="2" s="1"/>
  <c r="R909" i="2"/>
  <c r="S909" i="2"/>
  <c r="AA909" i="2" s="1"/>
  <c r="R910" i="2"/>
  <c r="S910" i="2"/>
  <c r="AA910" i="2" s="1"/>
  <c r="R911" i="2"/>
  <c r="S911" i="2"/>
  <c r="AA911" i="2" s="1"/>
  <c r="R912" i="2"/>
  <c r="S912" i="2"/>
  <c r="AA912" i="2" s="1"/>
  <c r="R913" i="2"/>
  <c r="S913" i="2"/>
  <c r="R914" i="2"/>
  <c r="S914" i="2"/>
  <c r="R915" i="2"/>
  <c r="S915" i="2"/>
  <c r="AA915" i="2" s="1"/>
  <c r="R916" i="2"/>
  <c r="S916" i="2"/>
  <c r="AA916" i="2" s="1"/>
  <c r="R917" i="2"/>
  <c r="S917" i="2"/>
  <c r="AA917" i="2" s="1"/>
  <c r="R918" i="2"/>
  <c r="S918" i="2"/>
  <c r="AA918" i="2" s="1"/>
  <c r="R919" i="2"/>
  <c r="S919" i="2"/>
  <c r="AA919" i="2" s="1"/>
  <c r="R920" i="2"/>
  <c r="S920" i="2"/>
  <c r="AA920" i="2" s="1"/>
  <c r="R921" i="2"/>
  <c r="S921" i="2"/>
  <c r="AA921" i="2" s="1"/>
  <c r="R922" i="2"/>
  <c r="S922" i="2"/>
  <c r="AA922" i="2" s="1"/>
  <c r="R923" i="2"/>
  <c r="S923" i="2"/>
  <c r="AA923" i="2" s="1"/>
  <c r="R924" i="2"/>
  <c r="S924" i="2"/>
  <c r="AA924" i="2" s="1"/>
  <c r="R925" i="2"/>
  <c r="S925" i="2"/>
  <c r="R926" i="2"/>
  <c r="S926" i="2"/>
  <c r="R927" i="2"/>
  <c r="S927" i="2"/>
  <c r="AA927" i="2" s="1"/>
  <c r="R928" i="2"/>
  <c r="S928" i="2"/>
  <c r="AA928" i="2" s="1"/>
  <c r="R929" i="2"/>
  <c r="S929" i="2"/>
  <c r="AA929" i="2" s="1"/>
  <c r="R930" i="2"/>
  <c r="S930" i="2"/>
  <c r="AA930" i="2" s="1"/>
  <c r="R931" i="2"/>
  <c r="S931" i="2"/>
  <c r="AA931" i="2" s="1"/>
  <c r="R932" i="2"/>
  <c r="S932" i="2"/>
  <c r="AA932" i="2" s="1"/>
  <c r="R933" i="2"/>
  <c r="S933" i="2"/>
  <c r="AA933" i="2" s="1"/>
  <c r="R934" i="2"/>
  <c r="S934" i="2"/>
  <c r="AA934" i="2" s="1"/>
  <c r="R935" i="2"/>
  <c r="S935" i="2"/>
  <c r="AA935" i="2" s="1"/>
  <c r="R936" i="2"/>
  <c r="S936" i="2"/>
  <c r="AA936" i="2" s="1"/>
  <c r="R937" i="2"/>
  <c r="S937" i="2"/>
  <c r="AA937" i="2" s="1"/>
  <c r="R938" i="2"/>
  <c r="S938" i="2"/>
  <c r="R939" i="2"/>
  <c r="S939" i="2"/>
  <c r="AA939" i="2" s="1"/>
  <c r="R940" i="2"/>
  <c r="S940" i="2"/>
  <c r="R941" i="2"/>
  <c r="S941" i="2"/>
  <c r="R942" i="2"/>
  <c r="S942" i="2"/>
  <c r="AA942" i="2" s="1"/>
  <c r="R943" i="2"/>
  <c r="S943" i="2"/>
  <c r="AA943" i="2" s="1"/>
  <c r="R944" i="2"/>
  <c r="S944" i="2"/>
  <c r="AA944" i="2" s="1"/>
  <c r="R945" i="2"/>
  <c r="S945" i="2"/>
  <c r="AA945" i="2" s="1"/>
  <c r="R946" i="2"/>
  <c r="S946" i="2"/>
  <c r="AA946" i="2" s="1"/>
  <c r="R947" i="2"/>
  <c r="S947" i="2"/>
  <c r="AA947" i="2" s="1"/>
  <c r="R948" i="2"/>
  <c r="S948" i="2"/>
  <c r="AA948" i="2" s="1"/>
  <c r="R949" i="2"/>
  <c r="S949" i="2"/>
  <c r="AA949" i="2" s="1"/>
  <c r="R950" i="2"/>
  <c r="S950" i="2"/>
  <c r="AA950" i="2" s="1"/>
  <c r="R951" i="2"/>
  <c r="S951" i="2"/>
  <c r="AA951" i="2" s="1"/>
  <c r="R952" i="2"/>
  <c r="S952" i="2"/>
  <c r="R953" i="2"/>
  <c r="S953" i="2"/>
  <c r="AA953" i="2" s="1"/>
  <c r="R954" i="2"/>
  <c r="S954" i="2"/>
  <c r="AA954" i="2" s="1"/>
  <c r="R955" i="2"/>
  <c r="S955" i="2"/>
  <c r="AA955" i="2" s="1"/>
  <c r="R956" i="2"/>
  <c r="S956" i="2"/>
  <c r="AA956" i="2" s="1"/>
  <c r="R957" i="2"/>
  <c r="S957" i="2"/>
  <c r="AA957" i="2" s="1"/>
  <c r="R958" i="2"/>
  <c r="S958" i="2"/>
  <c r="AA958" i="2" s="1"/>
  <c r="R959" i="2"/>
  <c r="S959" i="2"/>
  <c r="AA959" i="2" s="1"/>
  <c r="R960" i="2"/>
  <c r="S960" i="2"/>
  <c r="AA960" i="2" s="1"/>
  <c r="R961" i="2"/>
  <c r="S961" i="2"/>
  <c r="AA961" i="2" s="1"/>
  <c r="R962" i="2"/>
  <c r="S962" i="2"/>
  <c r="R963" i="2"/>
  <c r="S963" i="2"/>
  <c r="AA963" i="2" s="1"/>
  <c r="R964" i="2"/>
  <c r="S964" i="2"/>
  <c r="AA964" i="2" s="1"/>
  <c r="R965" i="2"/>
  <c r="S965" i="2"/>
  <c r="R966" i="2"/>
  <c r="S966" i="2"/>
  <c r="AA966" i="2" s="1"/>
  <c r="R967" i="2"/>
  <c r="S967" i="2"/>
  <c r="AA967" i="2" s="1"/>
  <c r="R968" i="2"/>
  <c r="S968" i="2"/>
  <c r="AA968" i="2" s="1"/>
  <c r="R969" i="2"/>
  <c r="S969" i="2"/>
  <c r="AA969" i="2" s="1"/>
  <c r="R970" i="2"/>
  <c r="S970" i="2"/>
  <c r="AA970" i="2" s="1"/>
  <c r="R971" i="2"/>
  <c r="S971" i="2"/>
  <c r="AA971" i="2" s="1"/>
  <c r="R972" i="2"/>
  <c r="S972" i="2"/>
  <c r="AA972" i="2" s="1"/>
  <c r="R973" i="2"/>
  <c r="S973" i="2"/>
  <c r="R974" i="2"/>
  <c r="S974" i="2"/>
  <c r="R975" i="2"/>
  <c r="S975" i="2"/>
  <c r="AA975" i="2" s="1"/>
  <c r="R976" i="2"/>
  <c r="S976" i="2"/>
  <c r="AA976" i="2" s="1"/>
  <c r="R977" i="2"/>
  <c r="S977" i="2"/>
  <c r="AA977" i="2" s="1"/>
  <c r="R978" i="2"/>
  <c r="S978" i="2"/>
  <c r="AA978" i="2" s="1"/>
  <c r="R979" i="2"/>
  <c r="S979" i="2"/>
  <c r="AA979" i="2" s="1"/>
  <c r="R980" i="2"/>
  <c r="S980" i="2"/>
  <c r="AA980" i="2" s="1"/>
  <c r="R981" i="2"/>
  <c r="S981" i="2"/>
  <c r="AA981" i="2" s="1"/>
  <c r="R982" i="2"/>
  <c r="S982" i="2"/>
  <c r="AA982" i="2" s="1"/>
  <c r="R983" i="2"/>
  <c r="S983" i="2"/>
  <c r="AA983" i="2" s="1"/>
  <c r="R984" i="2"/>
  <c r="S984" i="2"/>
  <c r="AA984" i="2" s="1"/>
  <c r="R985" i="2"/>
  <c r="S985" i="2"/>
  <c r="R986" i="2"/>
  <c r="S986" i="2"/>
  <c r="R987" i="2"/>
  <c r="S987" i="2"/>
  <c r="AA987" i="2" s="1"/>
  <c r="R988" i="2"/>
  <c r="S988" i="2"/>
  <c r="AA988" i="2" s="1"/>
  <c r="R989" i="2"/>
  <c r="S989" i="2"/>
  <c r="AA989" i="2" s="1"/>
  <c r="R990" i="2"/>
  <c r="S990" i="2"/>
  <c r="AA990" i="2" s="1"/>
  <c r="R991" i="2"/>
  <c r="S991" i="2"/>
  <c r="AA991" i="2" s="1"/>
  <c r="R992" i="2"/>
  <c r="S992" i="2"/>
  <c r="AA992" i="2" s="1"/>
  <c r="R993" i="2"/>
  <c r="S993" i="2"/>
  <c r="AA993" i="2" s="1"/>
  <c r="R994" i="2"/>
  <c r="S994" i="2"/>
  <c r="AA994" i="2" s="1"/>
  <c r="R995" i="2"/>
  <c r="S995" i="2"/>
  <c r="AA995" i="2" s="1"/>
  <c r="R996" i="2"/>
  <c r="S996" i="2"/>
  <c r="AA996" i="2" s="1"/>
  <c r="R997" i="2"/>
  <c r="S997" i="2"/>
  <c r="AA997" i="2" s="1"/>
  <c r="R998" i="2"/>
  <c r="S998" i="2"/>
  <c r="R999" i="2"/>
  <c r="S999" i="2"/>
  <c r="AA999" i="2" s="1"/>
  <c r="R1000" i="2"/>
  <c r="S1000" i="2"/>
  <c r="AA1000" i="2" s="1"/>
  <c r="R1001" i="2"/>
  <c r="S1001" i="2"/>
  <c r="AA1001" i="2" s="1"/>
  <c r="R1002" i="2"/>
  <c r="S1002" i="2"/>
  <c r="AA1002" i="2" s="1"/>
  <c r="R1003" i="2"/>
  <c r="S1003" i="2"/>
  <c r="AA1003" i="2" s="1"/>
  <c r="R1004" i="2"/>
  <c r="S1004" i="2"/>
  <c r="AA1004" i="2" s="1"/>
  <c r="R1005" i="2"/>
  <c r="S1005" i="2"/>
  <c r="AA1005" i="2" s="1"/>
  <c r="R1006" i="2"/>
  <c r="S1006" i="2"/>
  <c r="AA1006" i="2" s="1"/>
  <c r="R1007" i="2"/>
  <c r="S1007" i="2"/>
  <c r="AA1007" i="2" s="1"/>
  <c r="R1008" i="2"/>
  <c r="S1008" i="2"/>
  <c r="AA1008" i="2" s="1"/>
  <c r="R1009" i="2"/>
  <c r="S1009" i="2"/>
  <c r="AA1009" i="2" s="1"/>
  <c r="R1010" i="2"/>
  <c r="S1010" i="2"/>
  <c r="R1011" i="2"/>
  <c r="S1011" i="2"/>
  <c r="AA1011" i="2" s="1"/>
  <c r="R1012" i="2"/>
  <c r="S1012" i="2"/>
  <c r="R1013" i="2"/>
  <c r="S1013" i="2"/>
  <c r="R1014" i="2"/>
  <c r="S1014" i="2"/>
  <c r="AA1014" i="2" s="1"/>
  <c r="R1015" i="2"/>
  <c r="S1015" i="2"/>
  <c r="AA1015" i="2" s="1"/>
  <c r="R1016" i="2"/>
  <c r="S1016" i="2"/>
  <c r="AA1016" i="2" s="1"/>
  <c r="R1017" i="2"/>
  <c r="S1017" i="2"/>
  <c r="AA1017" i="2" s="1"/>
  <c r="R1018" i="2"/>
  <c r="S1018" i="2"/>
  <c r="AA1018" i="2" s="1"/>
  <c r="R1019" i="2"/>
  <c r="S1019" i="2"/>
  <c r="AA1019" i="2" s="1"/>
  <c r="R1020" i="2"/>
  <c r="S1020" i="2"/>
  <c r="AA1020" i="2" s="1"/>
  <c r="R1021" i="2"/>
  <c r="S1021" i="2"/>
  <c r="AA1021" i="2" s="1"/>
  <c r="R1022" i="2"/>
  <c r="S1022" i="2"/>
  <c r="R1023" i="2"/>
  <c r="S1023" i="2"/>
  <c r="AA1023" i="2" s="1"/>
  <c r="R1024" i="2"/>
  <c r="S1024" i="2"/>
  <c r="AA1024" i="2" s="1"/>
  <c r="R1025" i="2"/>
  <c r="S1025" i="2"/>
  <c r="AA1025" i="2" s="1"/>
  <c r="R1026" i="2"/>
  <c r="S1026" i="2"/>
  <c r="AA1026" i="2" s="1"/>
  <c r="R1027" i="2"/>
  <c r="S1027" i="2"/>
  <c r="AA1027" i="2" s="1"/>
  <c r="R1028" i="2"/>
  <c r="S1028" i="2"/>
  <c r="AA1028" i="2" s="1"/>
  <c r="R1029" i="2"/>
  <c r="S1029" i="2"/>
  <c r="AA1029" i="2" s="1"/>
  <c r="R1030" i="2"/>
  <c r="S1030" i="2"/>
  <c r="AA1030" i="2" s="1"/>
  <c r="R1031" i="2"/>
  <c r="S1031" i="2"/>
  <c r="AA1031" i="2" s="1"/>
  <c r="R1032" i="2"/>
  <c r="S1032" i="2"/>
  <c r="AA1032" i="2" s="1"/>
  <c r="R1033" i="2"/>
  <c r="S1033" i="2"/>
  <c r="AA1033" i="2" s="1"/>
  <c r="R1034" i="2"/>
  <c r="S1034" i="2"/>
  <c r="AA1034" i="2" s="1"/>
  <c r="R1035" i="2"/>
  <c r="S1035" i="2"/>
  <c r="AA1035" i="2" s="1"/>
  <c r="R1036" i="2"/>
  <c r="S1036" i="2"/>
  <c r="AA1036" i="2" s="1"/>
  <c r="R1037" i="2"/>
  <c r="S1037" i="2"/>
  <c r="R1038" i="2"/>
  <c r="S1038" i="2"/>
  <c r="AA1038" i="2" s="1"/>
  <c r="R1039" i="2"/>
  <c r="S1039" i="2"/>
  <c r="AA1039" i="2" s="1"/>
  <c r="R1040" i="2"/>
  <c r="S1040" i="2"/>
  <c r="AA1040" i="2" s="1"/>
  <c r="R1041" i="2"/>
  <c r="S1041" i="2"/>
  <c r="AA1041" i="2" s="1"/>
  <c r="R1042" i="2"/>
  <c r="S1042" i="2"/>
  <c r="AA1042" i="2" s="1"/>
  <c r="R1043" i="2"/>
  <c r="S1043" i="2"/>
  <c r="AA1043" i="2" s="1"/>
  <c r="R1044" i="2"/>
  <c r="S1044" i="2"/>
  <c r="AA1044" i="2" s="1"/>
  <c r="R1045" i="2"/>
  <c r="S1045" i="2"/>
  <c r="AA1045" i="2" s="1"/>
  <c r="R1046" i="2"/>
  <c r="S1046" i="2"/>
  <c r="R1047" i="2"/>
  <c r="S1047" i="2"/>
  <c r="AA1047" i="2" s="1"/>
  <c r="R1048" i="2"/>
  <c r="S1048" i="2"/>
  <c r="AA1048" i="2" s="1"/>
  <c r="R1049" i="2"/>
  <c r="S1049" i="2"/>
  <c r="AA1049" i="2" s="1"/>
  <c r="R1050" i="2"/>
  <c r="S1050" i="2"/>
  <c r="AA1050" i="2" s="1"/>
  <c r="R1051" i="2"/>
  <c r="S1051" i="2"/>
  <c r="AA1051" i="2" s="1"/>
  <c r="R1052" i="2"/>
  <c r="S1052" i="2"/>
  <c r="AA1052" i="2" s="1"/>
  <c r="R1053" i="2"/>
  <c r="S1053" i="2"/>
  <c r="AA1053" i="2" s="1"/>
  <c r="R1054" i="2"/>
  <c r="S1054" i="2"/>
  <c r="AA1054" i="2" s="1"/>
  <c r="R1055" i="2"/>
  <c r="S1055" i="2"/>
  <c r="AA1055" i="2" s="1"/>
  <c r="R1056" i="2"/>
  <c r="S1056" i="2"/>
  <c r="AA1056" i="2" s="1"/>
  <c r="R1057" i="2"/>
  <c r="S1057" i="2"/>
  <c r="R1058" i="2"/>
  <c r="S1058" i="2"/>
  <c r="R1059" i="2"/>
  <c r="S1059" i="2"/>
  <c r="AA1059" i="2" s="1"/>
  <c r="R1060" i="2"/>
  <c r="S1060" i="2"/>
  <c r="AA1060" i="2" s="1"/>
  <c r="R1061" i="2"/>
  <c r="S1061" i="2"/>
  <c r="AA1061" i="2" s="1"/>
  <c r="R1062" i="2"/>
  <c r="S1062" i="2"/>
  <c r="AA1062" i="2" s="1"/>
  <c r="R1063" i="2"/>
  <c r="S1063" i="2"/>
  <c r="AA1063" i="2" s="1"/>
  <c r="R1064" i="2"/>
  <c r="S1064" i="2"/>
  <c r="AA1064" i="2" s="1"/>
  <c r="R1065" i="2"/>
  <c r="S1065" i="2"/>
  <c r="AA1065" i="2" s="1"/>
  <c r="R1066" i="2"/>
  <c r="S1066" i="2"/>
  <c r="AA1066" i="2" s="1"/>
  <c r="R1067" i="2"/>
  <c r="S1067" i="2"/>
  <c r="AA1067" i="2" s="1"/>
  <c r="R1068" i="2"/>
  <c r="S1068" i="2"/>
  <c r="AA1068" i="2" s="1"/>
  <c r="R1069" i="2"/>
  <c r="S1069" i="2"/>
  <c r="R1070" i="2"/>
  <c r="S1070" i="2"/>
  <c r="R1071" i="2"/>
  <c r="S1071" i="2"/>
  <c r="AA1071" i="2" s="1"/>
  <c r="R1072" i="2"/>
  <c r="S1072" i="2"/>
  <c r="AA1072" i="2" s="1"/>
  <c r="R1073" i="2"/>
  <c r="S1073" i="2"/>
  <c r="AA1073" i="2" s="1"/>
  <c r="R1074" i="2"/>
  <c r="S1074" i="2"/>
  <c r="AA1074" i="2" s="1"/>
  <c r="R1075" i="2"/>
  <c r="S1075" i="2"/>
  <c r="AA1075" i="2" s="1"/>
  <c r="R1076" i="2"/>
  <c r="S1076" i="2"/>
  <c r="AA1076" i="2" s="1"/>
  <c r="R1077" i="2"/>
  <c r="S1077" i="2"/>
  <c r="AA1077" i="2" s="1"/>
  <c r="R1078" i="2"/>
  <c r="S1078" i="2"/>
  <c r="AA1078" i="2" s="1"/>
  <c r="R1079" i="2"/>
  <c r="S1079" i="2"/>
  <c r="AA1079" i="2" s="1"/>
  <c r="R1080" i="2"/>
  <c r="S1080" i="2"/>
  <c r="AA1080" i="2" s="1"/>
  <c r="R1081" i="2"/>
  <c r="S1081" i="2"/>
  <c r="AA1081" i="2" s="1"/>
  <c r="R1082" i="2"/>
  <c r="S1082" i="2"/>
  <c r="R1083" i="2"/>
  <c r="S1083" i="2"/>
  <c r="AA1083" i="2" s="1"/>
  <c r="R1084" i="2"/>
  <c r="S1084" i="2"/>
  <c r="R1085" i="2"/>
  <c r="S1085" i="2"/>
  <c r="R1086" i="2"/>
  <c r="S1086" i="2"/>
  <c r="AA1086" i="2" s="1"/>
  <c r="R1087" i="2"/>
  <c r="S1087" i="2"/>
  <c r="AA1087" i="2" s="1"/>
  <c r="R1088" i="2"/>
  <c r="S1088" i="2"/>
  <c r="AA1088" i="2" s="1"/>
  <c r="R1089" i="2"/>
  <c r="S1089" i="2"/>
  <c r="AA1089" i="2" s="1"/>
  <c r="R1090" i="2"/>
  <c r="S1090" i="2"/>
  <c r="AA1090" i="2" s="1"/>
  <c r="R1091" i="2"/>
  <c r="S1091" i="2"/>
  <c r="AA1091" i="2" s="1"/>
  <c r="R1092" i="2"/>
  <c r="S1092" i="2"/>
  <c r="AA1092" i="2" s="1"/>
  <c r="R1093" i="2"/>
  <c r="S1093" i="2"/>
  <c r="AA1093" i="2" s="1"/>
  <c r="R1094" i="2"/>
  <c r="S1094" i="2"/>
  <c r="R1095" i="2"/>
  <c r="S1095" i="2"/>
  <c r="AA1095" i="2" s="1"/>
  <c r="R1096" i="2"/>
  <c r="S1096" i="2"/>
  <c r="R1097" i="2"/>
  <c r="S1097" i="2"/>
  <c r="AA1097" i="2" s="1"/>
  <c r="R1098" i="2"/>
  <c r="S1098" i="2"/>
  <c r="AA1098" i="2" s="1"/>
  <c r="R1099" i="2"/>
  <c r="S1099" i="2"/>
  <c r="AA1099" i="2" s="1"/>
  <c r="R1100" i="2"/>
  <c r="S1100" i="2"/>
  <c r="AA1100" i="2" s="1"/>
  <c r="R1101" i="2"/>
  <c r="S1101" i="2"/>
  <c r="AA1101" i="2" s="1"/>
  <c r="R1102" i="2"/>
  <c r="S1102" i="2"/>
  <c r="AA1102" i="2" s="1"/>
  <c r="R1103" i="2"/>
  <c r="S1103" i="2"/>
  <c r="AA1103" i="2" s="1"/>
  <c r="R1104" i="2"/>
  <c r="S1104" i="2"/>
  <c r="AA1104" i="2" s="1"/>
  <c r="R1105" i="2"/>
  <c r="S1105" i="2"/>
  <c r="R1106" i="2"/>
  <c r="S1106" i="2"/>
  <c r="R1107" i="2"/>
  <c r="S1107" i="2"/>
  <c r="AA1107" i="2" s="1"/>
  <c r="R1108" i="2"/>
  <c r="S1108" i="2"/>
  <c r="AA1108" i="2" s="1"/>
  <c r="R1109" i="2"/>
  <c r="S1109" i="2"/>
  <c r="R1110" i="2"/>
  <c r="S1110" i="2"/>
  <c r="AA1110" i="2" s="1"/>
  <c r="R1111" i="2"/>
  <c r="S1111" i="2"/>
  <c r="AA1111" i="2" s="1"/>
  <c r="R1112" i="2"/>
  <c r="S1112" i="2"/>
  <c r="AA1112" i="2" s="1"/>
  <c r="R1113" i="2"/>
  <c r="S1113" i="2"/>
  <c r="AA1113" i="2" s="1"/>
  <c r="R1114" i="2"/>
  <c r="S1114" i="2"/>
  <c r="AA1114" i="2" s="1"/>
  <c r="R1115" i="2"/>
  <c r="S1115" i="2"/>
  <c r="AA1115" i="2" s="1"/>
  <c r="R1116" i="2"/>
  <c r="S1116" i="2"/>
  <c r="AA1116" i="2" s="1"/>
  <c r="R1117" i="2"/>
  <c r="S1117" i="2"/>
  <c r="AA1117" i="2" s="1"/>
  <c r="R1118" i="2"/>
  <c r="S1118" i="2"/>
  <c r="R1119" i="2"/>
  <c r="S1119" i="2"/>
  <c r="AA1119" i="2" s="1"/>
  <c r="R1120" i="2"/>
  <c r="S1120" i="2"/>
  <c r="AA1120" i="2" s="1"/>
  <c r="R1121" i="2"/>
  <c r="S1121" i="2"/>
  <c r="AA1121" i="2" s="1"/>
  <c r="R1122" i="2"/>
  <c r="S1122" i="2"/>
  <c r="AA1122" i="2" s="1"/>
  <c r="R1123" i="2"/>
  <c r="S1123" i="2"/>
  <c r="AA1123" i="2" s="1"/>
  <c r="R1124" i="2"/>
  <c r="S1124" i="2"/>
  <c r="AA1124" i="2" s="1"/>
  <c r="R1125" i="2"/>
  <c r="S1125" i="2"/>
  <c r="AA1125" i="2" s="1"/>
  <c r="R1126" i="2"/>
  <c r="S1126" i="2"/>
  <c r="AA1126" i="2" s="1"/>
  <c r="R1127" i="2"/>
  <c r="S1127" i="2"/>
  <c r="AA1127" i="2" s="1"/>
  <c r="R1128" i="2"/>
  <c r="S1128" i="2"/>
  <c r="AA1128" i="2" s="1"/>
  <c r="R1129" i="2"/>
  <c r="S1129" i="2"/>
  <c r="AA1129" i="2" s="1"/>
  <c r="R1130" i="2"/>
  <c r="S1130" i="2"/>
  <c r="R1131" i="2"/>
  <c r="S1131" i="2"/>
  <c r="AA1131" i="2" s="1"/>
  <c r="R1132" i="2"/>
  <c r="S1132" i="2"/>
  <c r="AA1132" i="2" s="1"/>
  <c r="R1133" i="2"/>
  <c r="S1133" i="2"/>
  <c r="AA1133" i="2" s="1"/>
  <c r="R1134" i="2"/>
  <c r="S1134" i="2"/>
  <c r="AA1134" i="2" s="1"/>
  <c r="R1135" i="2"/>
  <c r="S1135" i="2"/>
  <c r="AA1135" i="2" s="1"/>
  <c r="R1136" i="2"/>
  <c r="S1136" i="2"/>
  <c r="AA1136" i="2" s="1"/>
  <c r="R1137" i="2"/>
  <c r="S1137" i="2"/>
  <c r="AA1137" i="2" s="1"/>
  <c r="R1138" i="2"/>
  <c r="S1138" i="2"/>
  <c r="AA1138" i="2" s="1"/>
  <c r="R1139" i="2"/>
  <c r="S1139" i="2"/>
  <c r="AA1139" i="2" s="1"/>
  <c r="R1140" i="2"/>
  <c r="S1140" i="2"/>
  <c r="AA1140" i="2" s="1"/>
  <c r="R1141" i="2"/>
  <c r="S1141" i="2"/>
  <c r="AA1141" i="2" s="1"/>
  <c r="R1142" i="2"/>
  <c r="S1142" i="2"/>
  <c r="R1143" i="2"/>
  <c r="S1143" i="2"/>
  <c r="AA1143" i="2" s="1"/>
  <c r="R1144" i="2"/>
  <c r="S1144" i="2"/>
  <c r="AA1144" i="2" s="1"/>
  <c r="R1145" i="2"/>
  <c r="S1145" i="2"/>
  <c r="AA1145" i="2" s="1"/>
  <c r="R1146" i="2"/>
  <c r="S1146" i="2"/>
  <c r="AA1146" i="2" s="1"/>
  <c r="R1147" i="2"/>
  <c r="S1147" i="2"/>
  <c r="AA1147" i="2" s="1"/>
  <c r="R1148" i="2"/>
  <c r="S1148" i="2"/>
  <c r="AA1148" i="2" s="1"/>
  <c r="R1149" i="2"/>
  <c r="S1149" i="2"/>
  <c r="AA1149" i="2" s="1"/>
  <c r="R1150" i="2"/>
  <c r="S1150" i="2"/>
  <c r="AA1150" i="2" s="1"/>
  <c r="R1151" i="2"/>
  <c r="S1151" i="2"/>
  <c r="AA1151" i="2" s="1"/>
  <c r="R1152" i="2"/>
  <c r="S1152" i="2"/>
  <c r="AA1152" i="2" s="1"/>
  <c r="R1153" i="2"/>
  <c r="S1153" i="2"/>
  <c r="AA1153" i="2" s="1"/>
  <c r="R1154" i="2"/>
  <c r="S1154" i="2"/>
  <c r="R1155" i="2"/>
  <c r="S1155" i="2"/>
  <c r="AA1155" i="2" s="1"/>
  <c r="R1156" i="2"/>
  <c r="S1156" i="2"/>
  <c r="R1157" i="2"/>
  <c r="S1157" i="2"/>
  <c r="R1158" i="2"/>
  <c r="S1158" i="2"/>
  <c r="AA1158" i="2" s="1"/>
  <c r="R1159" i="2"/>
  <c r="S1159" i="2"/>
  <c r="AA1159" i="2" s="1"/>
  <c r="R1160" i="2"/>
  <c r="S1160" i="2"/>
  <c r="AA1160" i="2" s="1"/>
  <c r="R1161" i="2"/>
  <c r="S1161" i="2"/>
  <c r="AA1161" i="2" s="1"/>
  <c r="R1162" i="2"/>
  <c r="S1162" i="2"/>
  <c r="AA1162" i="2" s="1"/>
  <c r="R1163" i="2"/>
  <c r="S1163" i="2"/>
  <c r="AA1163" i="2" s="1"/>
  <c r="R1164" i="2"/>
  <c r="S1164" i="2"/>
  <c r="AA1164" i="2" s="1"/>
  <c r="R1165" i="2"/>
  <c r="S1165" i="2"/>
  <c r="AA1165" i="2" s="1"/>
  <c r="R1166" i="2"/>
  <c r="S1166" i="2"/>
  <c r="R1167" i="2"/>
  <c r="S1167" i="2"/>
  <c r="AA1167" i="2" s="1"/>
  <c r="R1168" i="2"/>
  <c r="S1168" i="2"/>
  <c r="R1169" i="2"/>
  <c r="S1169" i="2"/>
  <c r="R1170" i="2"/>
  <c r="S1170" i="2"/>
  <c r="AA1170" i="2" s="1"/>
  <c r="R1171" i="2"/>
  <c r="S1171" i="2"/>
  <c r="AA1171" i="2" s="1"/>
  <c r="R1172" i="2"/>
  <c r="S1172" i="2"/>
  <c r="AA1172" i="2" s="1"/>
  <c r="R1173" i="2"/>
  <c r="S1173" i="2"/>
  <c r="AA1173" i="2" s="1"/>
  <c r="R1174" i="2"/>
  <c r="S1174" i="2"/>
  <c r="AA1174" i="2" s="1"/>
  <c r="R1175" i="2"/>
  <c r="S1175" i="2"/>
  <c r="AA1175" i="2" s="1"/>
  <c r="R1176" i="2"/>
  <c r="S1176" i="2"/>
  <c r="AA1176" i="2" s="1"/>
  <c r="R1177" i="2"/>
  <c r="S1177" i="2"/>
  <c r="AA1177" i="2" s="1"/>
  <c r="R1178" i="2"/>
  <c r="S1178" i="2"/>
  <c r="R1179" i="2"/>
  <c r="S1179" i="2"/>
  <c r="AA1179" i="2" s="1"/>
  <c r="R1180" i="2"/>
  <c r="S1180" i="2"/>
  <c r="R1181" i="2"/>
  <c r="S1181" i="2"/>
  <c r="R1182" i="2"/>
  <c r="S1182" i="2"/>
  <c r="AA1182" i="2" s="1"/>
  <c r="R1183" i="2"/>
  <c r="S1183" i="2"/>
  <c r="AA1183" i="2" s="1"/>
  <c r="R1184" i="2"/>
  <c r="S1184" i="2"/>
  <c r="AA1184" i="2" s="1"/>
  <c r="R1185" i="2"/>
  <c r="S1185" i="2"/>
  <c r="AA1185" i="2" s="1"/>
  <c r="R1186" i="2"/>
  <c r="S1186" i="2"/>
  <c r="AA1186" i="2" s="1"/>
  <c r="R1187" i="2"/>
  <c r="S1187" i="2"/>
  <c r="AA1187" i="2" s="1"/>
  <c r="R1188" i="2"/>
  <c r="S1188" i="2"/>
  <c r="AA1188" i="2" s="1"/>
  <c r="R1189" i="2"/>
  <c r="S1189" i="2"/>
  <c r="AA1189" i="2" s="1"/>
  <c r="R1190" i="2"/>
  <c r="S1190" i="2"/>
  <c r="R1191" i="2"/>
  <c r="S1191" i="2"/>
  <c r="AA1191" i="2" s="1"/>
  <c r="R1192" i="2"/>
  <c r="S1192" i="2"/>
  <c r="AA1192" i="2" s="1"/>
  <c r="R1193" i="2"/>
  <c r="S1193" i="2"/>
  <c r="AA1193" i="2" s="1"/>
  <c r="R1194" i="2"/>
  <c r="S1194" i="2"/>
  <c r="AA1194" i="2" s="1"/>
  <c r="R1195" i="2"/>
  <c r="S1195" i="2"/>
  <c r="AA1195" i="2" s="1"/>
  <c r="R1196" i="2"/>
  <c r="S1196" i="2"/>
  <c r="AA1196" i="2" s="1"/>
  <c r="R1197" i="2"/>
  <c r="S1197" i="2"/>
  <c r="AA1197" i="2" s="1"/>
  <c r="R1198" i="2"/>
  <c r="S1198" i="2"/>
  <c r="AA1198" i="2" s="1"/>
  <c r="R1199" i="2"/>
  <c r="S1199" i="2"/>
  <c r="AA1199" i="2" s="1"/>
  <c r="R1200" i="2"/>
  <c r="S1200" i="2"/>
  <c r="AA1200" i="2" s="1"/>
  <c r="R1201" i="2"/>
  <c r="S1201" i="2"/>
  <c r="R1202" i="2"/>
  <c r="S1202" i="2"/>
  <c r="R1203" i="2"/>
  <c r="S1203" i="2"/>
  <c r="AA1203" i="2" s="1"/>
  <c r="R1204" i="2"/>
  <c r="S1204" i="2"/>
  <c r="AA1204" i="2" s="1"/>
  <c r="R1205" i="2"/>
  <c r="S1205" i="2"/>
  <c r="AA1205" i="2" s="1"/>
  <c r="R1206" i="2"/>
  <c r="S1206" i="2"/>
  <c r="AA1206" i="2" s="1"/>
  <c r="R1207" i="2"/>
  <c r="S1207" i="2"/>
  <c r="AA1207" i="2" s="1"/>
  <c r="R1208" i="2"/>
  <c r="S1208" i="2"/>
  <c r="AA1208" i="2" s="1"/>
  <c r="R1209" i="2"/>
  <c r="S1209" i="2"/>
  <c r="AA1209" i="2" s="1"/>
  <c r="R1210" i="2"/>
  <c r="S1210" i="2"/>
  <c r="AA1210" i="2" s="1"/>
  <c r="R1211" i="2"/>
  <c r="S1211" i="2"/>
  <c r="AA1211" i="2" s="1"/>
  <c r="R1212" i="2"/>
  <c r="S1212" i="2"/>
  <c r="AA1212" i="2" s="1"/>
  <c r="R1213" i="2"/>
  <c r="S1213" i="2"/>
  <c r="AA1213" i="2" s="1"/>
  <c r="R1214" i="2"/>
  <c r="S1214" i="2"/>
  <c r="R1215" i="2"/>
  <c r="S1215" i="2"/>
  <c r="R1216" i="2"/>
  <c r="S1216" i="2"/>
  <c r="AA1216" i="2" s="1"/>
  <c r="R1217" i="2"/>
  <c r="S1217" i="2"/>
  <c r="AA1217" i="2" s="1"/>
  <c r="R1218" i="2"/>
  <c r="S1218" i="2"/>
  <c r="AA1218" i="2" s="1"/>
  <c r="R1219" i="2"/>
  <c r="S1219" i="2"/>
  <c r="AA1219" i="2" s="1"/>
  <c r="R1220" i="2"/>
  <c r="S1220" i="2"/>
  <c r="AA1220" i="2" s="1"/>
  <c r="R1221" i="2"/>
  <c r="S1221" i="2"/>
  <c r="AA1221" i="2" s="1"/>
  <c r="R1222" i="2"/>
  <c r="S1222" i="2"/>
  <c r="AA1222" i="2" s="1"/>
  <c r="R1223" i="2"/>
  <c r="S1223" i="2"/>
  <c r="AA1223" i="2" s="1"/>
  <c r="R1224" i="2"/>
  <c r="S1224" i="2"/>
  <c r="AA1224" i="2" s="1"/>
  <c r="R1225" i="2"/>
  <c r="S1225" i="2"/>
  <c r="AA1225" i="2" s="1"/>
  <c r="R1226" i="2"/>
  <c r="S1226" i="2"/>
  <c r="R1227" i="2"/>
  <c r="S1227" i="2"/>
  <c r="AA1227" i="2" s="1"/>
  <c r="R1228" i="2"/>
  <c r="S1228" i="2"/>
  <c r="R1229" i="2"/>
  <c r="S1229" i="2"/>
  <c r="R1230" i="2"/>
  <c r="S1230" i="2"/>
  <c r="AA1230" i="2" s="1"/>
  <c r="R1231" i="2"/>
  <c r="S1231" i="2"/>
  <c r="AA1231" i="2" s="1"/>
  <c r="R1232" i="2"/>
  <c r="S1232" i="2"/>
  <c r="AA1232" i="2" s="1"/>
  <c r="R1233" i="2"/>
  <c r="S1233" i="2"/>
  <c r="AA1233" i="2" s="1"/>
  <c r="R1234" i="2"/>
  <c r="S1234" i="2"/>
  <c r="AA1234" i="2" s="1"/>
  <c r="R1235" i="2"/>
  <c r="S1235" i="2"/>
  <c r="AA1235" i="2" s="1"/>
  <c r="R1236" i="2"/>
  <c r="S1236" i="2"/>
  <c r="AA1236" i="2" s="1"/>
  <c r="R1237" i="2"/>
  <c r="S1237" i="2"/>
  <c r="AA1237" i="2" s="1"/>
  <c r="R1238" i="2"/>
  <c r="S1238" i="2"/>
  <c r="R1239" i="2"/>
  <c r="S1239" i="2"/>
  <c r="AA1239" i="2" s="1"/>
  <c r="R1240" i="2"/>
  <c r="S1240" i="2"/>
  <c r="R1241" i="2"/>
  <c r="S1241" i="2"/>
  <c r="R1242" i="2"/>
  <c r="S1242" i="2"/>
  <c r="AA1242" i="2" s="1"/>
  <c r="R1243" i="2"/>
  <c r="S1243" i="2"/>
  <c r="AA1243" i="2" s="1"/>
  <c r="R1244" i="2"/>
  <c r="S1244" i="2"/>
  <c r="AA1244" i="2" s="1"/>
  <c r="R1245" i="2"/>
  <c r="S1245" i="2"/>
  <c r="AA1245" i="2" s="1"/>
  <c r="R1246" i="2"/>
  <c r="S1246" i="2"/>
  <c r="AA1246" i="2" s="1"/>
  <c r="R1247" i="2"/>
  <c r="S1247" i="2"/>
  <c r="AA1247" i="2" s="1"/>
  <c r="R1248" i="2"/>
  <c r="S1248" i="2"/>
  <c r="AA1248" i="2" s="1"/>
  <c r="R1249" i="2"/>
  <c r="S1249" i="2"/>
  <c r="AA1249" i="2" s="1"/>
  <c r="R1250" i="2"/>
  <c r="S1250" i="2"/>
  <c r="R1251" i="2"/>
  <c r="S1251" i="2"/>
  <c r="AA1251" i="2" s="1"/>
  <c r="R1252" i="2"/>
  <c r="S1252" i="2"/>
  <c r="AA1252" i="2" s="1"/>
  <c r="R1253" i="2"/>
  <c r="S1253" i="2"/>
  <c r="R1254" i="2"/>
  <c r="S1254" i="2"/>
  <c r="AA1254" i="2" s="1"/>
  <c r="R1255" i="2"/>
  <c r="S1255" i="2"/>
  <c r="AA1255" i="2" s="1"/>
  <c r="R1256" i="2"/>
  <c r="S1256" i="2"/>
  <c r="AA1256" i="2" s="1"/>
  <c r="R1257" i="2"/>
  <c r="S1257" i="2"/>
  <c r="AA1257" i="2" s="1"/>
  <c r="R1258" i="2"/>
  <c r="S1258" i="2"/>
  <c r="AA1258" i="2" s="1"/>
  <c r="R1259" i="2"/>
  <c r="S1259" i="2"/>
  <c r="AA1259" i="2" s="1"/>
  <c r="R1260" i="2"/>
  <c r="S1260" i="2"/>
  <c r="AA1260" i="2" s="1"/>
  <c r="R1261" i="2"/>
  <c r="S1261" i="2"/>
  <c r="AA1261" i="2" s="1"/>
  <c r="R1262" i="2"/>
  <c r="S1262" i="2"/>
  <c r="R1263" i="2"/>
  <c r="S1263" i="2"/>
  <c r="AA1263" i="2" s="1"/>
  <c r="R1264" i="2"/>
  <c r="S1264" i="2"/>
  <c r="R1265" i="2"/>
  <c r="S1265" i="2"/>
  <c r="AA1265" i="2" s="1"/>
  <c r="R1266" i="2"/>
  <c r="S1266" i="2"/>
  <c r="AA1266" i="2" s="1"/>
  <c r="R1267" i="2"/>
  <c r="S1267" i="2"/>
  <c r="AA1267" i="2" s="1"/>
  <c r="R1268" i="2"/>
  <c r="S1268" i="2"/>
  <c r="AA1268" i="2" s="1"/>
  <c r="R1269" i="2"/>
  <c r="S1269" i="2"/>
  <c r="AA1269" i="2" s="1"/>
  <c r="R1270" i="2"/>
  <c r="S1270" i="2"/>
  <c r="AA1270" i="2" s="1"/>
  <c r="R1271" i="2"/>
  <c r="S1271" i="2"/>
  <c r="AA1271" i="2" s="1"/>
  <c r="R1272" i="2"/>
  <c r="S1272" i="2"/>
  <c r="AA1272" i="2" s="1"/>
  <c r="R1273" i="2"/>
  <c r="S1273" i="2"/>
  <c r="R1274" i="2"/>
  <c r="S1274" i="2"/>
  <c r="R1275" i="2"/>
  <c r="S1275" i="2"/>
  <c r="AA1275" i="2" s="1"/>
  <c r="R1276" i="2"/>
  <c r="S1276" i="2"/>
  <c r="AA1276" i="2" s="1"/>
  <c r="R1277" i="2"/>
  <c r="S1277" i="2"/>
  <c r="AA1277" i="2" s="1"/>
  <c r="R1278" i="2"/>
  <c r="S1278" i="2"/>
  <c r="AA1278" i="2" s="1"/>
  <c r="R1279" i="2"/>
  <c r="S1279" i="2"/>
  <c r="AA1279" i="2" s="1"/>
  <c r="R1280" i="2"/>
  <c r="S1280" i="2"/>
  <c r="AA1280" i="2" s="1"/>
  <c r="R1281" i="2"/>
  <c r="S1281" i="2"/>
  <c r="AA1281" i="2" s="1"/>
  <c r="R1282" i="2"/>
  <c r="S1282" i="2"/>
  <c r="AA1282" i="2" s="1"/>
  <c r="R1283" i="2"/>
  <c r="S1283" i="2"/>
  <c r="AA1283" i="2" s="1"/>
  <c r="R1284" i="2"/>
  <c r="S1284" i="2"/>
  <c r="AA1284" i="2" s="1"/>
  <c r="R1285" i="2"/>
  <c r="S1285" i="2"/>
  <c r="AA1285" i="2" s="1"/>
  <c r="R1286" i="2"/>
  <c r="S1286" i="2"/>
  <c r="R1287" i="2"/>
  <c r="S1287" i="2"/>
  <c r="R1288" i="2"/>
  <c r="S1288" i="2"/>
  <c r="AA1288" i="2" s="1"/>
  <c r="R1289" i="2"/>
  <c r="S1289" i="2"/>
  <c r="AA1289" i="2" s="1"/>
  <c r="R1290" i="2"/>
  <c r="S1290" i="2"/>
  <c r="AA1290" i="2" s="1"/>
  <c r="R1291" i="2"/>
  <c r="S1291" i="2"/>
  <c r="AA1291" i="2" s="1"/>
  <c r="R1292" i="2"/>
  <c r="S1292" i="2"/>
  <c r="AA1292" i="2" s="1"/>
  <c r="R1293" i="2"/>
  <c r="S1293" i="2"/>
  <c r="AA1293" i="2" s="1"/>
  <c r="R1294" i="2"/>
  <c r="S1294" i="2"/>
  <c r="AA1294" i="2" s="1"/>
  <c r="R1295" i="2"/>
  <c r="S1295" i="2"/>
  <c r="AA1295" i="2" s="1"/>
  <c r="R1296" i="2"/>
  <c r="S1296" i="2"/>
  <c r="AA1296" i="2" s="1"/>
  <c r="R1297" i="2"/>
  <c r="S1297" i="2"/>
  <c r="AA1297" i="2" s="1"/>
  <c r="R1298" i="2"/>
  <c r="S1298" i="2"/>
  <c r="R1299" i="2"/>
  <c r="S1299" i="2"/>
  <c r="AA1299" i="2" s="1"/>
  <c r="R1300" i="2"/>
  <c r="S1300" i="2"/>
  <c r="R1301" i="2"/>
  <c r="S1301" i="2"/>
  <c r="R1302" i="2"/>
  <c r="S1302" i="2"/>
  <c r="AA1302" i="2" s="1"/>
  <c r="R1303" i="2"/>
  <c r="S1303" i="2"/>
  <c r="AA1303" i="2" s="1"/>
  <c r="R1304" i="2"/>
  <c r="S1304" i="2"/>
  <c r="AA1304" i="2" s="1"/>
  <c r="R1305" i="2"/>
  <c r="S1305" i="2"/>
  <c r="AA1305" i="2" s="1"/>
  <c r="R1306" i="2"/>
  <c r="S1306" i="2"/>
  <c r="AA1306" i="2" s="1"/>
  <c r="R1307" i="2"/>
  <c r="S1307" i="2"/>
  <c r="AA1307" i="2" s="1"/>
  <c r="R1308" i="2"/>
  <c r="S1308" i="2"/>
  <c r="AA1308" i="2" s="1"/>
  <c r="R1309" i="2"/>
  <c r="S1309" i="2"/>
  <c r="AA1309" i="2" s="1"/>
  <c r="R1310" i="2"/>
  <c r="S1310" i="2"/>
  <c r="R1311" i="2"/>
  <c r="S1311" i="2"/>
  <c r="AA1311" i="2" s="1"/>
  <c r="R1312" i="2"/>
  <c r="S1312" i="2"/>
  <c r="AA1312" i="2" s="1"/>
  <c r="R1313" i="2"/>
  <c r="S1313" i="2"/>
  <c r="R1314" i="2"/>
  <c r="S1314" i="2"/>
  <c r="AA1314" i="2" s="1"/>
  <c r="R1315" i="2"/>
  <c r="S1315" i="2"/>
  <c r="AA1315" i="2" s="1"/>
  <c r="R1316" i="2"/>
  <c r="S1316" i="2"/>
  <c r="AA1316" i="2" s="1"/>
  <c r="R1317" i="2"/>
  <c r="S1317" i="2"/>
  <c r="AA1317" i="2" s="1"/>
  <c r="R1318" i="2"/>
  <c r="S1318" i="2"/>
  <c r="AA1318" i="2" s="1"/>
  <c r="R1319" i="2"/>
  <c r="S1319" i="2"/>
  <c r="AA1319" i="2" s="1"/>
  <c r="R1320" i="2"/>
  <c r="S1320" i="2"/>
  <c r="AA1320" i="2" s="1"/>
  <c r="R1321" i="2"/>
  <c r="S1321" i="2"/>
  <c r="AA1321" i="2" s="1"/>
  <c r="R1322" i="2"/>
  <c r="S1322" i="2"/>
  <c r="R1323" i="2"/>
  <c r="S1323" i="2"/>
  <c r="AA1323" i="2" s="1"/>
  <c r="R1324" i="2"/>
  <c r="S1324" i="2"/>
  <c r="AA1324" i="2" s="1"/>
  <c r="R1325" i="2"/>
  <c r="S1325" i="2"/>
  <c r="R1326" i="2"/>
  <c r="S1326" i="2"/>
  <c r="AA1326" i="2" s="1"/>
  <c r="R1327" i="2"/>
  <c r="S1327" i="2"/>
  <c r="AA1327" i="2" s="1"/>
  <c r="R1328" i="2"/>
  <c r="S1328" i="2"/>
  <c r="AA1328" i="2" s="1"/>
  <c r="R1329" i="2"/>
  <c r="S1329" i="2"/>
  <c r="AA1329" i="2" s="1"/>
  <c r="R1330" i="2"/>
  <c r="S1330" i="2"/>
  <c r="AA1330" i="2" s="1"/>
  <c r="R1331" i="2"/>
  <c r="S1331" i="2"/>
  <c r="AA1331" i="2" s="1"/>
  <c r="R1332" i="2"/>
  <c r="S1332" i="2"/>
  <c r="AA1332" i="2" s="1"/>
  <c r="R1333" i="2"/>
  <c r="S1333" i="2"/>
  <c r="R1334" i="2"/>
  <c r="S1334" i="2"/>
  <c r="R1335" i="2"/>
  <c r="S1335" i="2"/>
  <c r="AA1335" i="2" s="1"/>
  <c r="R1336" i="2"/>
  <c r="S1336" i="2"/>
  <c r="AA1336" i="2" s="1"/>
  <c r="R1337" i="2"/>
  <c r="S1337" i="2"/>
  <c r="AA1337" i="2" s="1"/>
  <c r="R1338" i="2"/>
  <c r="S1338" i="2"/>
  <c r="AA1338" i="2" s="1"/>
  <c r="R1339" i="2"/>
  <c r="S1339" i="2"/>
  <c r="AA1339" i="2" s="1"/>
  <c r="R1340" i="2"/>
  <c r="S1340" i="2"/>
  <c r="AA1340" i="2" s="1"/>
  <c r="R1341" i="2"/>
  <c r="S1341" i="2"/>
  <c r="AA1341" i="2" s="1"/>
  <c r="R1342" i="2"/>
  <c r="S1342" i="2"/>
  <c r="AA1342" i="2" s="1"/>
  <c r="R1343" i="2"/>
  <c r="S1343" i="2"/>
  <c r="AA1343" i="2" s="1"/>
  <c r="R1344" i="2"/>
  <c r="S1344" i="2"/>
  <c r="AA1344" i="2" s="1"/>
  <c r="R1345" i="2"/>
  <c r="S1345" i="2"/>
  <c r="AA1345" i="2" s="1"/>
  <c r="R1346" i="2"/>
  <c r="S1346" i="2"/>
  <c r="R1347" i="2"/>
  <c r="S1347" i="2"/>
  <c r="AA1347" i="2" s="1"/>
  <c r="R1348" i="2"/>
  <c r="S1348" i="2"/>
  <c r="AA1348" i="2" s="1"/>
  <c r="R1349" i="2"/>
  <c r="S1349" i="2"/>
  <c r="AA1349" i="2" s="1"/>
  <c r="R1350" i="2"/>
  <c r="S1350" i="2"/>
  <c r="AA1350" i="2" s="1"/>
  <c r="R1351" i="2"/>
  <c r="S1351" i="2"/>
  <c r="AA1351" i="2" s="1"/>
  <c r="R1352" i="2"/>
  <c r="S1352" i="2"/>
  <c r="AA1352" i="2" s="1"/>
  <c r="R1353" i="2"/>
  <c r="S1353" i="2"/>
  <c r="AA1353" i="2" s="1"/>
  <c r="R1354" i="2"/>
  <c r="S1354" i="2"/>
  <c r="AA1354" i="2" s="1"/>
  <c r="R1355" i="2"/>
  <c r="S1355" i="2"/>
  <c r="AA1355" i="2" s="1"/>
  <c r="R1356" i="2"/>
  <c r="S1356" i="2"/>
  <c r="AA1356" i="2" s="1"/>
  <c r="R1357" i="2"/>
  <c r="S1357" i="2"/>
  <c r="AA1357" i="2" s="1"/>
  <c r="R1358" i="2"/>
  <c r="S1358" i="2"/>
  <c r="R1359" i="2"/>
  <c r="S1359" i="2"/>
  <c r="AA1359" i="2" s="1"/>
  <c r="R1360" i="2"/>
  <c r="S1360" i="2"/>
  <c r="AA1360" i="2" s="1"/>
  <c r="R1361" i="2"/>
  <c r="S1361" i="2"/>
  <c r="AA1361" i="2" s="1"/>
  <c r="R1362" i="2"/>
  <c r="S1362" i="2"/>
  <c r="AA1362" i="2" s="1"/>
  <c r="R1363" i="2"/>
  <c r="S1363" i="2"/>
  <c r="AA1363" i="2" s="1"/>
  <c r="R1364" i="2"/>
  <c r="S1364" i="2"/>
  <c r="AA1364" i="2" s="1"/>
  <c r="R1365" i="2"/>
  <c r="S1365" i="2"/>
  <c r="AA1365" i="2" s="1"/>
  <c r="R1366" i="2"/>
  <c r="S1366" i="2"/>
  <c r="AA1366" i="2" s="1"/>
  <c r="R1367" i="2"/>
  <c r="S1367" i="2"/>
  <c r="AA1367" i="2" s="1"/>
  <c r="R1368" i="2"/>
  <c r="S1368" i="2"/>
  <c r="AA1368" i="2" s="1"/>
  <c r="R1369" i="2"/>
  <c r="S1369" i="2"/>
  <c r="AA1369" i="2" s="1"/>
  <c r="R1370" i="2"/>
  <c r="S1370" i="2"/>
  <c r="R1371" i="2"/>
  <c r="S1371" i="2"/>
  <c r="AA1371" i="2" s="1"/>
  <c r="R1372" i="2"/>
  <c r="S1372" i="2"/>
  <c r="R1373" i="2"/>
  <c r="S1373" i="2"/>
  <c r="AA1373" i="2" s="1"/>
  <c r="R1374" i="2"/>
  <c r="S1374" i="2"/>
  <c r="AA1374" i="2" s="1"/>
  <c r="R1375" i="2"/>
  <c r="S1375" i="2"/>
  <c r="R1376" i="2"/>
  <c r="S1376" i="2"/>
  <c r="AA1376" i="2" s="1"/>
  <c r="R1377" i="2"/>
  <c r="S1377" i="2"/>
  <c r="AA1377" i="2" s="1"/>
  <c r="R1378" i="2"/>
  <c r="S1378" i="2"/>
  <c r="AA1378" i="2" s="1"/>
  <c r="R1379" i="2"/>
  <c r="S1379" i="2"/>
  <c r="AA1379" i="2" s="1"/>
  <c r="R1380" i="2"/>
  <c r="S1380" i="2"/>
  <c r="AA1380" i="2" s="1"/>
  <c r="R1381" i="2"/>
  <c r="S1381" i="2"/>
  <c r="AA1381" i="2" s="1"/>
  <c r="R1382" i="2"/>
  <c r="S1382" i="2"/>
  <c r="R1383" i="2"/>
  <c r="S1383" i="2"/>
  <c r="AA1383" i="2" s="1"/>
  <c r="R1384" i="2"/>
  <c r="S1384" i="2"/>
  <c r="AA1384" i="2" s="1"/>
  <c r="R1385" i="2"/>
  <c r="S1385" i="2"/>
  <c r="AA1385" i="2" s="1"/>
  <c r="R1386" i="2"/>
  <c r="S1386" i="2"/>
  <c r="AA1386" i="2" s="1"/>
  <c r="R1387" i="2"/>
  <c r="S1387" i="2"/>
  <c r="R1388" i="2"/>
  <c r="S1388" i="2"/>
  <c r="R1389" i="2"/>
  <c r="S1389" i="2"/>
  <c r="R1390" i="2"/>
  <c r="S1390" i="2"/>
  <c r="AA1390" i="2" s="1"/>
  <c r="R1391" i="2"/>
  <c r="S1391" i="2"/>
  <c r="R1392" i="2"/>
  <c r="S1392" i="2"/>
  <c r="AA1392" i="2" s="1"/>
  <c r="R1393" i="2"/>
  <c r="S1393" i="2"/>
  <c r="AA1393" i="2" s="1"/>
  <c r="R1394" i="2"/>
  <c r="S1394" i="2"/>
  <c r="R1395" i="2"/>
  <c r="S1395" i="2"/>
  <c r="R1396" i="2"/>
  <c r="S1396" i="2"/>
  <c r="AA1396" i="2" s="1"/>
  <c r="R1397" i="2"/>
  <c r="S1397" i="2"/>
  <c r="AA1397" i="2" s="1"/>
  <c r="R1398" i="2"/>
  <c r="S1398" i="2"/>
  <c r="AA1398" i="2" s="1"/>
  <c r="R1399" i="2"/>
  <c r="S1399" i="2"/>
  <c r="AA1399" i="2" s="1"/>
  <c r="R1400" i="2"/>
  <c r="S1400" i="2"/>
  <c r="R1401" i="2"/>
  <c r="S1401" i="2"/>
  <c r="R1402" i="2"/>
  <c r="S1402" i="2"/>
  <c r="AA1402" i="2" s="1"/>
  <c r="R1403" i="2"/>
  <c r="S1403" i="2"/>
  <c r="R1404" i="2"/>
  <c r="S1404" i="2"/>
  <c r="AA1404" i="2" s="1"/>
  <c r="R1405" i="2"/>
  <c r="S1405" i="2"/>
  <c r="AA1405" i="2" s="1"/>
  <c r="R1406" i="2"/>
  <c r="S1406" i="2"/>
  <c r="R1407" i="2"/>
  <c r="S1407" i="2"/>
  <c r="R1408" i="2"/>
  <c r="S1408" i="2"/>
  <c r="AA1408" i="2" s="1"/>
  <c r="R1409" i="2"/>
  <c r="S1409" i="2"/>
  <c r="AA1409" i="2" s="1"/>
  <c r="R1410" i="2"/>
  <c r="S1410" i="2"/>
  <c r="AA1410" i="2" s="1"/>
  <c r="R1411" i="2"/>
  <c r="S1411" i="2"/>
  <c r="R1412" i="2"/>
  <c r="S1412" i="2"/>
  <c r="R1413" i="2"/>
  <c r="S1413" i="2"/>
  <c r="R1414" i="2"/>
  <c r="S1414" i="2"/>
  <c r="AA1414" i="2" s="1"/>
  <c r="R1415" i="2"/>
  <c r="S1415" i="2"/>
  <c r="R1416" i="2"/>
  <c r="S1416" i="2"/>
  <c r="AA1416" i="2" s="1"/>
  <c r="R1417" i="2"/>
  <c r="S1417" i="2"/>
  <c r="AA1417" i="2" s="1"/>
  <c r="R1418" i="2"/>
  <c r="S1418" i="2"/>
  <c r="R1419" i="2"/>
  <c r="S1419" i="2"/>
  <c r="AA1419" i="2" s="1"/>
  <c r="R1420" i="2"/>
  <c r="S1420" i="2"/>
  <c r="AA1420" i="2" s="1"/>
  <c r="R1421" i="2"/>
  <c r="S1421" i="2"/>
  <c r="AA1421" i="2" s="1"/>
  <c r="R1422" i="2"/>
  <c r="S1422" i="2"/>
  <c r="AA1422" i="2" s="1"/>
  <c r="R1423" i="2"/>
  <c r="S1423" i="2"/>
  <c r="AA1423" i="2" s="1"/>
  <c r="R1424" i="2"/>
  <c r="S1424" i="2"/>
  <c r="R1425" i="2"/>
  <c r="S1425" i="2"/>
  <c r="R1426" i="2"/>
  <c r="S1426" i="2"/>
  <c r="AA1426" i="2" s="1"/>
  <c r="R1427" i="2"/>
  <c r="S1427" i="2"/>
  <c r="R1428" i="2"/>
  <c r="S1428" i="2"/>
  <c r="AA1428" i="2" s="1"/>
  <c r="R1429" i="2"/>
  <c r="S1429" i="2"/>
  <c r="AA1429" i="2" s="1"/>
  <c r="R1430" i="2"/>
  <c r="S1430" i="2"/>
  <c r="R1431" i="2"/>
  <c r="S1431" i="2"/>
  <c r="R1432" i="2"/>
  <c r="S1432" i="2"/>
  <c r="AA1432" i="2" s="1"/>
  <c r="R1433" i="2"/>
  <c r="S1433" i="2"/>
  <c r="AA1433" i="2" s="1"/>
  <c r="R1434" i="2"/>
  <c r="S1434" i="2"/>
  <c r="AA1434" i="2" s="1"/>
  <c r="R1435" i="2"/>
  <c r="S1435" i="2"/>
  <c r="AA1435" i="2" s="1"/>
  <c r="R1436" i="2"/>
  <c r="S1436" i="2"/>
  <c r="R1437" i="2"/>
  <c r="S1437" i="2"/>
  <c r="R1438" i="2"/>
  <c r="S1438" i="2"/>
  <c r="AA1438" i="2" s="1"/>
  <c r="R1439" i="2"/>
  <c r="S1439" i="2"/>
  <c r="R1440" i="2"/>
  <c r="S1440" i="2"/>
  <c r="AA1440" i="2" s="1"/>
  <c r="R1441" i="2"/>
  <c r="S1441" i="2"/>
  <c r="AA1441" i="2" s="1"/>
  <c r="R1442" i="2"/>
  <c r="S1442" i="2"/>
  <c r="R1443" i="2"/>
  <c r="S1443" i="2"/>
  <c r="R1444" i="2"/>
  <c r="S1444" i="2"/>
  <c r="AA1444" i="2" s="1"/>
  <c r="R1445" i="2"/>
  <c r="S1445" i="2"/>
  <c r="AA1445" i="2" s="1"/>
  <c r="R1446" i="2"/>
  <c r="S1446" i="2"/>
  <c r="AA1446" i="2" s="1"/>
  <c r="R1447" i="2"/>
  <c r="S1447" i="2"/>
  <c r="AA1447" i="2" s="1"/>
  <c r="R1448" i="2"/>
  <c r="S1448" i="2"/>
  <c r="R1449" i="2"/>
  <c r="S1449" i="2"/>
  <c r="R1450" i="2"/>
  <c r="S1450" i="2"/>
  <c r="AA1450" i="2" s="1"/>
  <c r="R1451" i="2"/>
  <c r="S1451" i="2"/>
  <c r="R1452" i="2"/>
  <c r="S1452" i="2"/>
  <c r="AA1452" i="2" s="1"/>
  <c r="R1453" i="2"/>
  <c r="S1453" i="2"/>
  <c r="AA1453" i="2" s="1"/>
  <c r="R1454" i="2"/>
  <c r="S1454" i="2"/>
  <c r="R1455" i="2"/>
  <c r="S1455" i="2"/>
  <c r="R1456" i="2"/>
  <c r="S1456" i="2"/>
  <c r="AA1456" i="2" s="1"/>
  <c r="R1457" i="2"/>
  <c r="S1457" i="2"/>
  <c r="AA1457" i="2" s="1"/>
  <c r="R1458" i="2"/>
  <c r="S1458" i="2"/>
  <c r="AA1458" i="2" s="1"/>
  <c r="R1459" i="2"/>
  <c r="S1459" i="2"/>
  <c r="AA1459" i="2" s="1"/>
  <c r="R1460" i="2"/>
  <c r="S1460" i="2"/>
  <c r="R1461" i="2"/>
  <c r="S1461" i="2"/>
  <c r="R1462" i="2"/>
  <c r="S1462" i="2"/>
  <c r="AA1462" i="2" s="1"/>
  <c r="R1463" i="2"/>
  <c r="S1463" i="2"/>
  <c r="R1464" i="2"/>
  <c r="S1464" i="2"/>
  <c r="AA1464" i="2" s="1"/>
  <c r="R1465" i="2"/>
  <c r="S1465" i="2"/>
  <c r="AA1465" i="2" s="1"/>
  <c r="R1466" i="2"/>
  <c r="S1466" i="2"/>
  <c r="R1467" i="2"/>
  <c r="S1467" i="2"/>
  <c r="R1468" i="2"/>
  <c r="S1468" i="2"/>
  <c r="AA1468" i="2" s="1"/>
  <c r="R1469" i="2"/>
  <c r="S1469" i="2"/>
  <c r="AA1469" i="2" s="1"/>
  <c r="R1470" i="2"/>
  <c r="S1470" i="2"/>
  <c r="AA1470" i="2" s="1"/>
  <c r="R1471" i="2"/>
  <c r="S1471" i="2"/>
  <c r="AA1471" i="2" s="1"/>
  <c r="R1472" i="2"/>
  <c r="S1472" i="2"/>
  <c r="R1473" i="2"/>
  <c r="S1473" i="2"/>
  <c r="R1474" i="2"/>
  <c r="S1474" i="2"/>
  <c r="AA1474" i="2" s="1"/>
  <c r="R1475" i="2"/>
  <c r="S1475" i="2"/>
  <c r="R1476" i="2"/>
  <c r="S1476" i="2"/>
  <c r="AA1476" i="2" s="1"/>
  <c r="R1477" i="2"/>
  <c r="S1477" i="2"/>
  <c r="AA1477" i="2" s="1"/>
  <c r="R1478" i="2"/>
  <c r="S1478" i="2"/>
  <c r="R1479" i="2"/>
  <c r="S1479" i="2"/>
  <c r="R1480" i="2"/>
  <c r="S1480" i="2"/>
  <c r="AA1480" i="2" s="1"/>
  <c r="R1481" i="2"/>
  <c r="S1481" i="2"/>
  <c r="AA1481" i="2" s="1"/>
  <c r="R1482" i="2"/>
  <c r="S1482" i="2"/>
  <c r="AA1482" i="2" s="1"/>
  <c r="R1483" i="2"/>
  <c r="S1483" i="2"/>
  <c r="AA1483" i="2" s="1"/>
  <c r="R1484" i="2"/>
  <c r="S1484" i="2"/>
  <c r="R1485" i="2"/>
  <c r="S1485" i="2"/>
  <c r="R1486" i="2"/>
  <c r="S1486" i="2"/>
  <c r="R1487" i="2"/>
  <c r="S1487" i="2"/>
  <c r="R1488" i="2"/>
  <c r="S1488" i="2"/>
  <c r="AA1488" i="2" s="1"/>
  <c r="R1489" i="2"/>
  <c r="S1489" i="2"/>
  <c r="AA1489" i="2" s="1"/>
  <c r="R1490" i="2"/>
  <c r="S1490" i="2"/>
  <c r="R1491" i="2"/>
  <c r="S1491" i="2"/>
  <c r="R1492" i="2"/>
  <c r="S1492" i="2"/>
  <c r="AA1492" i="2" s="1"/>
  <c r="R1493" i="2"/>
  <c r="S1493" i="2"/>
  <c r="AA1493" i="2" s="1"/>
  <c r="R1494" i="2"/>
  <c r="S1494" i="2"/>
  <c r="AA1494" i="2" s="1"/>
  <c r="R1495" i="2"/>
  <c r="S1495" i="2"/>
  <c r="AA1495" i="2" s="1"/>
  <c r="R1496" i="2"/>
  <c r="S1496" i="2"/>
  <c r="R1497" i="2"/>
  <c r="S1497" i="2"/>
  <c r="R1498" i="2"/>
  <c r="S1498" i="2"/>
  <c r="R1499" i="2"/>
  <c r="S1499" i="2"/>
  <c r="R1500" i="2"/>
  <c r="S1500" i="2"/>
  <c r="AA1500" i="2" s="1"/>
  <c r="R1501" i="2"/>
  <c r="S1501" i="2"/>
  <c r="AA1501" i="2" s="1"/>
  <c r="R1502" i="2"/>
  <c r="S1502" i="2"/>
  <c r="R1503" i="2"/>
  <c r="S1503" i="2"/>
  <c r="R1504" i="2"/>
  <c r="S1504" i="2"/>
  <c r="AA1504" i="2" s="1"/>
  <c r="R1505" i="2"/>
  <c r="S1505" i="2"/>
  <c r="AA1505" i="2" s="1"/>
  <c r="R1506" i="2"/>
  <c r="S1506" i="2"/>
  <c r="AA1506" i="2" s="1"/>
  <c r="R1507" i="2"/>
  <c r="S1507" i="2"/>
  <c r="AA1507" i="2" s="1"/>
  <c r="R1508" i="2"/>
  <c r="S1508" i="2"/>
  <c r="R1509" i="2"/>
  <c r="S1509" i="2"/>
  <c r="R1510" i="2"/>
  <c r="S1510" i="2"/>
  <c r="R1511" i="2"/>
  <c r="S1511" i="2"/>
  <c r="R1512" i="2"/>
  <c r="S1512" i="2"/>
  <c r="AA1512" i="2" s="1"/>
  <c r="R1513" i="2"/>
  <c r="S1513" i="2"/>
  <c r="AA1513" i="2" s="1"/>
  <c r="R1514" i="2"/>
  <c r="S1514" i="2"/>
  <c r="R1515" i="2"/>
  <c r="S1515" i="2"/>
  <c r="R1516" i="2"/>
  <c r="S1516" i="2"/>
  <c r="AA1516" i="2" s="1"/>
  <c r="R1517" i="2"/>
  <c r="S1517" i="2"/>
  <c r="AA1517" i="2" s="1"/>
  <c r="R1518" i="2"/>
  <c r="S1518" i="2"/>
  <c r="AA1518" i="2" s="1"/>
  <c r="R1519" i="2"/>
  <c r="S1519" i="2"/>
  <c r="R1520" i="2"/>
  <c r="S1520" i="2"/>
  <c r="R1521" i="2"/>
  <c r="S1521" i="2"/>
  <c r="R1522" i="2"/>
  <c r="S1522" i="2"/>
  <c r="AA1522" i="2" s="1"/>
  <c r="R1523" i="2"/>
  <c r="S1523" i="2"/>
  <c r="R1524" i="2"/>
  <c r="S1524" i="2"/>
  <c r="AA1524" i="2" s="1"/>
  <c r="R1525" i="2"/>
  <c r="S1525" i="2"/>
  <c r="AA1525" i="2" s="1"/>
  <c r="R1526" i="2"/>
  <c r="S1526" i="2"/>
  <c r="R1527" i="2"/>
  <c r="S1527" i="2"/>
  <c r="R1528" i="2"/>
  <c r="S1528" i="2"/>
  <c r="AA1528" i="2" s="1"/>
  <c r="R1529" i="2"/>
  <c r="S1529" i="2"/>
  <c r="AA1529" i="2" s="1"/>
  <c r="R1530" i="2"/>
  <c r="S1530" i="2"/>
  <c r="AA1530" i="2" s="1"/>
  <c r="R1531" i="2"/>
  <c r="S1531" i="2"/>
  <c r="AA1531" i="2" s="1"/>
  <c r="R1532" i="2"/>
  <c r="S1532" i="2"/>
  <c r="R1533" i="2"/>
  <c r="S1533" i="2"/>
  <c r="R1534" i="2"/>
  <c r="S1534" i="2"/>
  <c r="AA1534" i="2" s="1"/>
  <c r="R1535" i="2"/>
  <c r="S1535" i="2"/>
  <c r="R1536" i="2"/>
  <c r="S1536" i="2"/>
  <c r="AA1536" i="2" s="1"/>
  <c r="R1537" i="2"/>
  <c r="S1537" i="2"/>
  <c r="AA1537" i="2" s="1"/>
  <c r="R1538" i="2"/>
  <c r="S1538" i="2"/>
  <c r="R1539" i="2"/>
  <c r="S1539" i="2"/>
  <c r="R1540" i="2"/>
  <c r="S1540" i="2"/>
  <c r="AA1540" i="2" s="1"/>
  <c r="R1541" i="2"/>
  <c r="S1541" i="2"/>
  <c r="AA1541" i="2" s="1"/>
  <c r="R1542" i="2"/>
  <c r="S1542" i="2"/>
  <c r="AA1542" i="2" s="1"/>
  <c r="R1543" i="2"/>
  <c r="S1543" i="2"/>
  <c r="AA1543" i="2" s="1"/>
  <c r="R1544" i="2"/>
  <c r="S1544" i="2"/>
  <c r="R1545" i="2"/>
  <c r="S1545" i="2"/>
  <c r="R1546" i="2"/>
  <c r="S1546" i="2"/>
  <c r="AA1546" i="2" s="1"/>
  <c r="R1547" i="2"/>
  <c r="S1547" i="2"/>
  <c r="R1548" i="2"/>
  <c r="S1548" i="2"/>
  <c r="AA1548" i="2" s="1"/>
  <c r="R1549" i="2"/>
  <c r="S1549" i="2"/>
  <c r="AA1549" i="2" s="1"/>
  <c r="R1550" i="2"/>
  <c r="S1550" i="2"/>
  <c r="R1551" i="2"/>
  <c r="S1551" i="2"/>
  <c r="R1552" i="2"/>
  <c r="S1552" i="2"/>
  <c r="AA1552" i="2" s="1"/>
  <c r="R1553" i="2"/>
  <c r="S1553" i="2"/>
  <c r="AA1553" i="2" s="1"/>
  <c r="R1554" i="2"/>
  <c r="S1554" i="2"/>
  <c r="AA1554" i="2" s="1"/>
  <c r="R1555" i="2"/>
  <c r="S1555" i="2"/>
  <c r="AA1555" i="2" s="1"/>
  <c r="R1556" i="2"/>
  <c r="S1556" i="2"/>
  <c r="R1557" i="2"/>
  <c r="S1557" i="2"/>
  <c r="R1558" i="2"/>
  <c r="S1558" i="2"/>
  <c r="AA1558" i="2" s="1"/>
  <c r="R1559" i="2"/>
  <c r="S1559" i="2"/>
  <c r="R1560" i="2"/>
  <c r="S1560" i="2"/>
  <c r="AA1560" i="2" s="1"/>
  <c r="R1561" i="2"/>
  <c r="S1561" i="2"/>
  <c r="AA1561" i="2" s="1"/>
  <c r="R1562" i="2"/>
  <c r="S1562" i="2"/>
  <c r="R1563" i="2"/>
  <c r="S1563" i="2"/>
  <c r="R1564" i="2"/>
  <c r="S1564" i="2"/>
  <c r="AA1564" i="2" s="1"/>
  <c r="R1565" i="2"/>
  <c r="S1565" i="2"/>
  <c r="AA1565" i="2" s="1"/>
  <c r="R1566" i="2"/>
  <c r="S1566" i="2"/>
  <c r="AA1566" i="2" s="1"/>
  <c r="R1567" i="2"/>
  <c r="S1567" i="2"/>
  <c r="AA1567" i="2" s="1"/>
  <c r="R1568" i="2"/>
  <c r="S1568" i="2"/>
  <c r="R1569" i="2"/>
  <c r="S1569" i="2"/>
  <c r="R1570" i="2"/>
  <c r="S1570" i="2"/>
  <c r="AA1570" i="2" s="1"/>
  <c r="R1571" i="2"/>
  <c r="S1571" i="2"/>
  <c r="R1572" i="2"/>
  <c r="S1572" i="2"/>
  <c r="AA1572" i="2" s="1"/>
  <c r="R1573" i="2"/>
  <c r="S1573" i="2"/>
  <c r="AA1573" i="2" s="1"/>
  <c r="R1574" i="2"/>
  <c r="S1574" i="2"/>
  <c r="R1575" i="2"/>
  <c r="S1575" i="2"/>
  <c r="R1576" i="2"/>
  <c r="S1576" i="2"/>
  <c r="AA1576" i="2" s="1"/>
  <c r="R1577" i="2"/>
  <c r="S1577" i="2"/>
  <c r="AA1577" i="2" s="1"/>
  <c r="R1578" i="2"/>
  <c r="S1578" i="2"/>
  <c r="AA1578" i="2" s="1"/>
  <c r="R1579" i="2"/>
  <c r="S1579" i="2"/>
  <c r="AA1579" i="2" s="1"/>
  <c r="R1580" i="2"/>
  <c r="S1580" i="2"/>
  <c r="R1581" i="2"/>
  <c r="S1581" i="2"/>
  <c r="R1582" i="2"/>
  <c r="S1582" i="2"/>
  <c r="AA1582" i="2" s="1"/>
  <c r="R1583" i="2"/>
  <c r="S1583" i="2"/>
  <c r="R1584" i="2"/>
  <c r="S1584" i="2"/>
  <c r="AA1584" i="2" s="1"/>
  <c r="R1585" i="2"/>
  <c r="S1585" i="2"/>
  <c r="AA1585" i="2" s="1"/>
  <c r="R1586" i="2"/>
  <c r="S1586" i="2"/>
  <c r="R1587" i="2"/>
  <c r="S1587" i="2"/>
  <c r="R1588" i="2"/>
  <c r="S1588" i="2"/>
  <c r="AA1588" i="2" s="1"/>
  <c r="R1589" i="2"/>
  <c r="S1589" i="2"/>
  <c r="AA1589" i="2" s="1"/>
  <c r="R1590" i="2"/>
  <c r="S1590" i="2"/>
  <c r="AA1590" i="2" s="1"/>
  <c r="R1591" i="2"/>
  <c r="S1591" i="2"/>
  <c r="AA1591" i="2" s="1"/>
  <c r="R1592" i="2"/>
  <c r="S1592" i="2"/>
  <c r="R1593" i="2"/>
  <c r="S1593" i="2"/>
  <c r="R1594" i="2"/>
  <c r="S1594" i="2"/>
  <c r="AA1594" i="2" s="1"/>
  <c r="R1595" i="2"/>
  <c r="S1595" i="2"/>
  <c r="R1596" i="2"/>
  <c r="S1596" i="2"/>
  <c r="AA1596" i="2" s="1"/>
  <c r="R1597" i="2"/>
  <c r="S1597" i="2"/>
  <c r="AA1597" i="2" s="1"/>
  <c r="R1598" i="2"/>
  <c r="S1598" i="2"/>
  <c r="R1599" i="2"/>
  <c r="S1599" i="2"/>
  <c r="R1600" i="2"/>
  <c r="S1600" i="2"/>
  <c r="AA1600" i="2" s="1"/>
  <c r="R1601" i="2"/>
  <c r="S1601" i="2"/>
  <c r="AA1601" i="2" s="1"/>
  <c r="R1602" i="2"/>
  <c r="S1602" i="2"/>
  <c r="AA1602" i="2" s="1"/>
  <c r="R1603" i="2"/>
  <c r="S1603" i="2"/>
  <c r="AA1603" i="2" s="1"/>
  <c r="R1604" i="2"/>
  <c r="S1604" i="2"/>
  <c r="R1605" i="2"/>
  <c r="S1605" i="2"/>
  <c r="R1606" i="2"/>
  <c r="S1606" i="2"/>
  <c r="AA1606" i="2" s="1"/>
  <c r="R1607" i="2"/>
  <c r="S1607" i="2"/>
  <c r="R1608" i="2"/>
  <c r="S1608" i="2"/>
  <c r="AA1608" i="2" s="1"/>
  <c r="R1609" i="2"/>
  <c r="S1609" i="2"/>
  <c r="AA1609" i="2" s="1"/>
  <c r="R1610" i="2"/>
  <c r="S1610" i="2"/>
  <c r="R1611" i="2"/>
  <c r="S1611" i="2"/>
  <c r="R1612" i="2"/>
  <c r="S1612" i="2"/>
  <c r="AA1612" i="2" s="1"/>
  <c r="R1613" i="2"/>
  <c r="S1613" i="2"/>
  <c r="AA1613" i="2" s="1"/>
  <c r="R1614" i="2"/>
  <c r="S1614" i="2"/>
  <c r="AA1614" i="2" s="1"/>
  <c r="R1615" i="2"/>
  <c r="S1615" i="2"/>
  <c r="AA1615" i="2" s="1"/>
  <c r="R1616" i="2"/>
  <c r="S1616" i="2"/>
  <c r="R1617" i="2"/>
  <c r="S1617" i="2"/>
  <c r="R1618" i="2"/>
  <c r="S1618" i="2"/>
  <c r="AA1618" i="2" s="1"/>
  <c r="R1619" i="2"/>
  <c r="S1619" i="2"/>
  <c r="R1620" i="2"/>
  <c r="S1620" i="2"/>
  <c r="AA1620" i="2" s="1"/>
  <c r="R1621" i="2"/>
  <c r="S1621" i="2"/>
  <c r="AA1621" i="2" s="1"/>
  <c r="R1622" i="2"/>
  <c r="S1622" i="2"/>
  <c r="R1623" i="2"/>
  <c r="S1623" i="2"/>
  <c r="R1624" i="2"/>
  <c r="S1624" i="2"/>
  <c r="AA1624" i="2" s="1"/>
  <c r="R1625" i="2"/>
  <c r="S1625" i="2"/>
  <c r="AA1625" i="2" s="1"/>
  <c r="R1626" i="2"/>
  <c r="S1626" i="2"/>
  <c r="AA1626" i="2" s="1"/>
  <c r="R1627" i="2"/>
  <c r="S1627" i="2"/>
  <c r="AA1627" i="2" s="1"/>
  <c r="R1628" i="2"/>
  <c r="S1628" i="2"/>
  <c r="R1629" i="2"/>
  <c r="S1629" i="2"/>
  <c r="R1630" i="2"/>
  <c r="S1630" i="2"/>
  <c r="R1631" i="2"/>
  <c r="S1631" i="2"/>
  <c r="R1632" i="2"/>
  <c r="S1632" i="2"/>
  <c r="AA1632" i="2" s="1"/>
  <c r="R1633" i="2"/>
  <c r="S1633" i="2"/>
  <c r="AA1633" i="2" s="1"/>
  <c r="R1634" i="2"/>
  <c r="S1634" i="2"/>
  <c r="R1635" i="2"/>
  <c r="S1635" i="2"/>
  <c r="R1636" i="2"/>
  <c r="S1636" i="2"/>
  <c r="AA1636" i="2" s="1"/>
  <c r="R1637" i="2"/>
  <c r="S1637" i="2"/>
  <c r="AA1637" i="2" s="1"/>
  <c r="R1638" i="2"/>
  <c r="S1638" i="2"/>
  <c r="AA1638" i="2" s="1"/>
  <c r="R1639" i="2"/>
  <c r="S1639" i="2"/>
  <c r="AA1639" i="2" s="1"/>
  <c r="R1640" i="2"/>
  <c r="S1640" i="2"/>
  <c r="R1641" i="2"/>
  <c r="S1641" i="2"/>
  <c r="R1642" i="2"/>
  <c r="S1642" i="2"/>
  <c r="AA1642" i="2" s="1"/>
  <c r="R1643" i="2"/>
  <c r="S1643" i="2"/>
  <c r="R1644" i="2"/>
  <c r="S1644" i="2"/>
  <c r="AA1644" i="2" s="1"/>
  <c r="R1645" i="2"/>
  <c r="S1645" i="2"/>
  <c r="AA1645" i="2" s="1"/>
  <c r="R1646" i="2"/>
  <c r="S1646" i="2"/>
  <c r="R1647" i="2"/>
  <c r="S1647" i="2"/>
  <c r="R1648" i="2"/>
  <c r="S1648" i="2"/>
  <c r="AA1648" i="2" s="1"/>
  <c r="R1649" i="2"/>
  <c r="S1649" i="2"/>
  <c r="AA1649" i="2" s="1"/>
  <c r="R1650" i="2"/>
  <c r="S1650" i="2"/>
  <c r="AA1650" i="2" s="1"/>
  <c r="R1651" i="2"/>
  <c r="S1651" i="2"/>
  <c r="AA1651" i="2" s="1"/>
  <c r="R1652" i="2"/>
  <c r="S1652" i="2"/>
  <c r="R1653" i="2"/>
  <c r="S1653" i="2"/>
  <c r="R1654" i="2"/>
  <c r="S1654" i="2"/>
  <c r="AA1654" i="2" s="1"/>
  <c r="R1655" i="2"/>
  <c r="S1655" i="2"/>
  <c r="R1656" i="2"/>
  <c r="S1656" i="2"/>
  <c r="AA1656" i="2" s="1"/>
  <c r="R1657" i="2"/>
  <c r="S1657" i="2"/>
  <c r="AA1657" i="2" s="1"/>
  <c r="R1658" i="2"/>
  <c r="S1658" i="2"/>
  <c r="R1659" i="2"/>
  <c r="S1659" i="2"/>
  <c r="R1660" i="2"/>
  <c r="S1660" i="2"/>
  <c r="AA1660" i="2" s="1"/>
  <c r="R1661" i="2"/>
  <c r="S1661" i="2"/>
  <c r="AA1661" i="2" s="1"/>
  <c r="R1662" i="2"/>
  <c r="S1662" i="2"/>
  <c r="AA1662" i="2" s="1"/>
  <c r="R1663" i="2"/>
  <c r="S1663" i="2"/>
  <c r="AA1663" i="2" s="1"/>
  <c r="R1664" i="2"/>
  <c r="S1664" i="2"/>
  <c r="R1665" i="2"/>
  <c r="S1665" i="2"/>
  <c r="R1666" i="2"/>
  <c r="S1666" i="2"/>
  <c r="AA1666" i="2" s="1"/>
  <c r="R1667" i="2"/>
  <c r="S1667" i="2"/>
  <c r="R1668" i="2"/>
  <c r="S1668" i="2"/>
  <c r="AA1668" i="2" s="1"/>
  <c r="R1669" i="2"/>
  <c r="S1669" i="2"/>
  <c r="AA1669" i="2" s="1"/>
  <c r="R1670" i="2"/>
  <c r="S1670" i="2"/>
  <c r="R1671" i="2"/>
  <c r="S1671" i="2"/>
  <c r="R1672" i="2"/>
  <c r="S1672" i="2"/>
  <c r="AA1672" i="2" s="1"/>
  <c r="R1673" i="2"/>
  <c r="S1673" i="2"/>
  <c r="AA1673" i="2" s="1"/>
  <c r="R1674" i="2"/>
  <c r="S1674" i="2"/>
  <c r="AA1674" i="2" s="1"/>
  <c r="R1675" i="2"/>
  <c r="S1675" i="2"/>
  <c r="AA1675" i="2" s="1"/>
  <c r="R1676" i="2"/>
  <c r="S1676" i="2"/>
  <c r="R1677" i="2"/>
  <c r="S1677" i="2"/>
  <c r="R1678" i="2"/>
  <c r="S1678" i="2"/>
  <c r="AA1678" i="2" s="1"/>
  <c r="R1679" i="2"/>
  <c r="S1679" i="2"/>
  <c r="R1680" i="2"/>
  <c r="S1680" i="2"/>
  <c r="AA1680" i="2" s="1"/>
  <c r="R1681" i="2"/>
  <c r="S1681" i="2"/>
  <c r="AA1681" i="2" s="1"/>
  <c r="R1682" i="2"/>
  <c r="S1682" i="2"/>
  <c r="R1683" i="2"/>
  <c r="S1683" i="2"/>
  <c r="R1684" i="2"/>
  <c r="S1684" i="2"/>
  <c r="AA1684" i="2" s="1"/>
  <c r="R1685" i="2"/>
  <c r="S1685" i="2"/>
  <c r="AA1685" i="2" s="1"/>
  <c r="R1686" i="2"/>
  <c r="S1686" i="2"/>
  <c r="AA1686" i="2" s="1"/>
  <c r="R1687" i="2"/>
  <c r="S1687" i="2"/>
  <c r="AA1687" i="2" s="1"/>
  <c r="R1688" i="2"/>
  <c r="S1688" i="2"/>
  <c r="R1689" i="2"/>
  <c r="S1689" i="2"/>
  <c r="R1690" i="2"/>
  <c r="S1690" i="2"/>
  <c r="R1691" i="2"/>
  <c r="S1691" i="2"/>
  <c r="R1692" i="2"/>
  <c r="S1692" i="2"/>
  <c r="AA1692" i="2" s="1"/>
  <c r="R1693" i="2"/>
  <c r="S1693" i="2"/>
  <c r="AA1693" i="2" s="1"/>
  <c r="R1694" i="2"/>
  <c r="S1694" i="2"/>
  <c r="R1695" i="2"/>
  <c r="S1695" i="2"/>
  <c r="R1696" i="2"/>
  <c r="S1696" i="2"/>
  <c r="AA1696" i="2" s="1"/>
  <c r="R1697" i="2"/>
  <c r="S1697" i="2"/>
  <c r="AA1697" i="2" s="1"/>
  <c r="R1698" i="2"/>
  <c r="S1698" i="2"/>
  <c r="AA1698" i="2" s="1"/>
  <c r="R1699" i="2"/>
  <c r="S1699" i="2"/>
  <c r="AA1699" i="2" s="1"/>
  <c r="R1700" i="2"/>
  <c r="S1700" i="2"/>
  <c r="R1701" i="2"/>
  <c r="S1701" i="2"/>
  <c r="R1702" i="2"/>
  <c r="S1702" i="2"/>
  <c r="AA1702" i="2" s="1"/>
  <c r="R1703" i="2"/>
  <c r="S1703" i="2"/>
  <c r="R1704" i="2"/>
  <c r="S1704" i="2"/>
  <c r="AA1704" i="2" s="1"/>
  <c r="R1705" i="2"/>
  <c r="S1705" i="2"/>
  <c r="AA1705" i="2" s="1"/>
  <c r="R1706" i="2"/>
  <c r="S1706" i="2"/>
  <c r="R1707" i="2"/>
  <c r="S1707" i="2"/>
  <c r="R1708" i="2"/>
  <c r="S1708" i="2"/>
  <c r="R1709" i="2"/>
  <c r="S1709" i="2"/>
  <c r="AA1709" i="2" s="1"/>
  <c r="R1710" i="2"/>
  <c r="S1710" i="2"/>
  <c r="AA1710" i="2" s="1"/>
  <c r="R1711" i="2"/>
  <c r="S1711" i="2"/>
  <c r="AA1711" i="2" s="1"/>
  <c r="R1712" i="2"/>
  <c r="S1712" i="2"/>
  <c r="R1713" i="2"/>
  <c r="S1713" i="2"/>
  <c r="R1714" i="2"/>
  <c r="S1714" i="2"/>
  <c r="AA1714" i="2" s="1"/>
  <c r="R1715" i="2"/>
  <c r="S1715" i="2"/>
  <c r="R1716" i="2"/>
  <c r="S1716" i="2"/>
  <c r="AA1716" i="2" s="1"/>
  <c r="R1717" i="2"/>
  <c r="S1717" i="2"/>
  <c r="AA1717" i="2" s="1"/>
  <c r="R1718" i="2"/>
  <c r="S1718" i="2"/>
  <c r="R1719" i="2"/>
  <c r="S1719" i="2"/>
  <c r="R1720" i="2"/>
  <c r="S1720" i="2"/>
  <c r="AA1720" i="2" s="1"/>
  <c r="R1721" i="2"/>
  <c r="S1721" i="2"/>
  <c r="AA1721" i="2" s="1"/>
  <c r="R1722" i="2"/>
  <c r="S1722" i="2"/>
  <c r="AA1722" i="2" s="1"/>
  <c r="R1723" i="2"/>
  <c r="S1723" i="2"/>
  <c r="AA1723" i="2" s="1"/>
  <c r="R1724" i="2"/>
  <c r="S1724" i="2"/>
  <c r="R1725" i="2"/>
  <c r="S1725" i="2"/>
  <c r="R1726" i="2"/>
  <c r="S1726" i="2"/>
  <c r="AA1726" i="2" s="1"/>
  <c r="R1727" i="2"/>
  <c r="S1727" i="2"/>
  <c r="R1728" i="2"/>
  <c r="S1728" i="2"/>
  <c r="AA1728" i="2" s="1"/>
  <c r="R1729" i="2"/>
  <c r="S1729" i="2"/>
  <c r="AA1729" i="2" s="1"/>
  <c r="R1730" i="2"/>
  <c r="S1730" i="2"/>
  <c r="R1731" i="2"/>
  <c r="S1731" i="2"/>
  <c r="R1732" i="2"/>
  <c r="S1732" i="2"/>
  <c r="AA1732" i="2" s="1"/>
  <c r="R1733" i="2"/>
  <c r="S1733" i="2"/>
  <c r="AA1733" i="2" s="1"/>
  <c r="R1734" i="2"/>
  <c r="S1734" i="2"/>
  <c r="AA1734" i="2" s="1"/>
  <c r="R1735" i="2"/>
  <c r="S1735" i="2"/>
  <c r="AA1735" i="2" s="1"/>
  <c r="R1736" i="2"/>
  <c r="S1736" i="2"/>
  <c r="R1737" i="2"/>
  <c r="S1737" i="2"/>
  <c r="R1738" i="2"/>
  <c r="S1738" i="2"/>
  <c r="R1739" i="2"/>
  <c r="S1739" i="2"/>
  <c r="R1740" i="2"/>
  <c r="S1740" i="2"/>
  <c r="AA1740" i="2" s="1"/>
  <c r="R1741" i="2"/>
  <c r="S1741" i="2"/>
  <c r="AA1741" i="2" s="1"/>
  <c r="R1742" i="2"/>
  <c r="S1742" i="2"/>
  <c r="R1743" i="2"/>
  <c r="S1743" i="2"/>
  <c r="R1744" i="2"/>
  <c r="S1744" i="2"/>
  <c r="AA1744" i="2" s="1"/>
  <c r="R1745" i="2"/>
  <c r="S1745" i="2"/>
  <c r="AA1745" i="2" s="1"/>
  <c r="R1746" i="2"/>
  <c r="S1746" i="2"/>
  <c r="AA1746" i="2" s="1"/>
  <c r="R1747" i="2"/>
  <c r="S1747" i="2"/>
  <c r="AA1747" i="2" s="1"/>
  <c r="R1748" i="2"/>
  <c r="S1748" i="2"/>
  <c r="R1749" i="2"/>
  <c r="S1749" i="2"/>
  <c r="R1750" i="2"/>
  <c r="S1750" i="2"/>
  <c r="AA1750" i="2" s="1"/>
  <c r="R1751" i="2"/>
  <c r="S1751" i="2"/>
  <c r="R1752" i="2"/>
  <c r="S1752" i="2"/>
  <c r="AA1752" i="2" s="1"/>
  <c r="R1753" i="2"/>
  <c r="S1753" i="2"/>
  <c r="AA1753" i="2" s="1"/>
  <c r="R1754" i="2"/>
  <c r="S1754" i="2"/>
  <c r="R1755" i="2"/>
  <c r="S1755" i="2"/>
  <c r="R1756" i="2"/>
  <c r="S1756" i="2"/>
  <c r="AA1756" i="2" s="1"/>
  <c r="R1757" i="2"/>
  <c r="S1757" i="2"/>
  <c r="AA1757" i="2" s="1"/>
  <c r="R1758" i="2"/>
  <c r="S1758" i="2"/>
  <c r="AA1758" i="2" s="1"/>
  <c r="R1759" i="2"/>
  <c r="S1759" i="2"/>
  <c r="AA1759" i="2" s="1"/>
  <c r="R1760" i="2"/>
  <c r="S1760" i="2"/>
  <c r="R1761" i="2"/>
  <c r="S1761" i="2"/>
  <c r="R1762" i="2"/>
  <c r="S1762" i="2"/>
  <c r="AA1762" i="2" s="1"/>
  <c r="R1763" i="2"/>
  <c r="S1763" i="2"/>
  <c r="R1764" i="2"/>
  <c r="S1764" i="2"/>
  <c r="AA1764" i="2" s="1"/>
  <c r="R1765" i="2"/>
  <c r="S1765" i="2"/>
  <c r="AA1765" i="2" s="1"/>
  <c r="R1766" i="2"/>
  <c r="S1766" i="2"/>
  <c r="R1767" i="2"/>
  <c r="S1767" i="2"/>
  <c r="R1768" i="2"/>
  <c r="S1768" i="2"/>
  <c r="AA1768" i="2" s="1"/>
  <c r="R1769" i="2"/>
  <c r="S1769" i="2"/>
  <c r="AA1769" i="2" s="1"/>
  <c r="R1770" i="2"/>
  <c r="S1770" i="2"/>
  <c r="AA1770" i="2" s="1"/>
  <c r="R1771" i="2"/>
  <c r="S1771" i="2"/>
  <c r="AA1771" i="2" s="1"/>
  <c r="R1772" i="2"/>
  <c r="S1772" i="2"/>
  <c r="R1773" i="2"/>
  <c r="S1773" i="2"/>
  <c r="R1774" i="2"/>
  <c r="S1774" i="2"/>
  <c r="R1775" i="2"/>
  <c r="S1775" i="2"/>
  <c r="R1776" i="2"/>
  <c r="S1776" i="2"/>
  <c r="AA1776" i="2" s="1"/>
  <c r="R1777" i="2"/>
  <c r="S1777" i="2"/>
  <c r="AA1777" i="2" s="1"/>
  <c r="R1778" i="2"/>
  <c r="S1778" i="2"/>
  <c r="R1779" i="2"/>
  <c r="S1779" i="2"/>
  <c r="R1780" i="2"/>
  <c r="S1780" i="2"/>
  <c r="AA1780" i="2" s="1"/>
  <c r="R1781" i="2"/>
  <c r="S1781" i="2"/>
  <c r="AA1781" i="2" s="1"/>
  <c r="R1782" i="2"/>
  <c r="S1782" i="2"/>
  <c r="AA1782" i="2" s="1"/>
  <c r="R1783" i="2"/>
  <c r="S1783" i="2"/>
  <c r="AA1783" i="2" s="1"/>
  <c r="R1784" i="2"/>
  <c r="S1784" i="2"/>
  <c r="R1785" i="2"/>
  <c r="S1785" i="2"/>
  <c r="R1786" i="2"/>
  <c r="S1786" i="2"/>
  <c r="AA1786" i="2" s="1"/>
  <c r="R1787" i="2"/>
  <c r="S1787" i="2"/>
  <c r="R1788" i="2"/>
  <c r="S1788" i="2"/>
  <c r="AA1788" i="2" s="1"/>
  <c r="R1789" i="2"/>
  <c r="S1789" i="2"/>
  <c r="AA1789" i="2" s="1"/>
  <c r="R1790" i="2"/>
  <c r="S1790" i="2"/>
  <c r="R1791" i="2"/>
  <c r="S1791" i="2"/>
  <c r="R1792" i="2"/>
  <c r="S1792" i="2"/>
  <c r="AA1792" i="2" s="1"/>
  <c r="R1793" i="2"/>
  <c r="S1793" i="2"/>
  <c r="AA1793" i="2" s="1"/>
  <c r="R1794" i="2"/>
  <c r="S1794" i="2"/>
  <c r="AA1794" i="2" s="1"/>
  <c r="R1795" i="2"/>
  <c r="S1795" i="2"/>
  <c r="AA1795" i="2" s="1"/>
  <c r="R1796" i="2"/>
  <c r="S1796" i="2"/>
  <c r="R1797" i="2"/>
  <c r="S1797" i="2"/>
  <c r="R1798" i="2"/>
  <c r="S1798" i="2"/>
  <c r="AA1798" i="2" s="1"/>
  <c r="R1799" i="2"/>
  <c r="S1799" i="2"/>
  <c r="R1800" i="2"/>
  <c r="S1800" i="2"/>
  <c r="AA1800" i="2" s="1"/>
  <c r="R1801" i="2"/>
  <c r="S1801" i="2"/>
  <c r="AA1801" i="2" s="1"/>
  <c r="R1802" i="2"/>
  <c r="S1802" i="2"/>
  <c r="R1803" i="2"/>
  <c r="S1803" i="2"/>
  <c r="AA1803" i="2" s="1"/>
  <c r="R1804" i="2"/>
  <c r="S1804" i="2"/>
  <c r="AA1804" i="2" s="1"/>
  <c r="R1805" i="2"/>
  <c r="S1805" i="2"/>
  <c r="AA1805" i="2" s="1"/>
  <c r="R1806" i="2"/>
  <c r="S1806" i="2"/>
  <c r="AA1806" i="2" s="1"/>
  <c r="R1807" i="2"/>
  <c r="S1807" i="2"/>
  <c r="AA1807" i="2" s="1"/>
  <c r="R1808" i="2"/>
  <c r="S1808" i="2"/>
  <c r="R1809" i="2"/>
  <c r="S1809" i="2"/>
  <c r="R1810" i="2"/>
  <c r="S1810" i="2"/>
  <c r="AA1810" i="2" s="1"/>
  <c r="R1811" i="2"/>
  <c r="S1811" i="2"/>
  <c r="R1812" i="2"/>
  <c r="S1812" i="2"/>
  <c r="AA1812" i="2" s="1"/>
  <c r="R1813" i="2"/>
  <c r="S1813" i="2"/>
  <c r="AA1813" i="2" s="1"/>
  <c r="R1814" i="2"/>
  <c r="S1814" i="2"/>
  <c r="R1815" i="2"/>
  <c r="S1815" i="2"/>
  <c r="R1816" i="2"/>
  <c r="S1816" i="2"/>
  <c r="AA1816" i="2" s="1"/>
  <c r="R1817" i="2"/>
  <c r="S1817" i="2"/>
  <c r="AA1817" i="2" s="1"/>
  <c r="R1818" i="2"/>
  <c r="S1818" i="2"/>
  <c r="AA1818" i="2" s="1"/>
  <c r="R1819" i="2"/>
  <c r="S1819" i="2"/>
  <c r="AA1819" i="2" s="1"/>
  <c r="R1820" i="2"/>
  <c r="S1820" i="2"/>
  <c r="R1821" i="2"/>
  <c r="S1821" i="2"/>
  <c r="R1822" i="2"/>
  <c r="S1822" i="2"/>
  <c r="AA1822" i="2" s="1"/>
  <c r="R1823" i="2"/>
  <c r="S1823" i="2"/>
  <c r="R1824" i="2"/>
  <c r="S1824" i="2"/>
  <c r="AA1824" i="2" s="1"/>
  <c r="R1825" i="2"/>
  <c r="S1825" i="2"/>
  <c r="AA1825" i="2" s="1"/>
  <c r="R1826" i="2"/>
  <c r="S1826" i="2"/>
  <c r="R1827" i="2"/>
  <c r="S1827" i="2"/>
  <c r="R1828" i="2"/>
  <c r="S1828" i="2"/>
  <c r="AA1828" i="2" s="1"/>
  <c r="R1829" i="2"/>
  <c r="S1829" i="2"/>
  <c r="AA1829" i="2" s="1"/>
  <c r="R1830" i="2"/>
  <c r="S1830" i="2"/>
  <c r="AA1830" i="2" s="1"/>
  <c r="R1831" i="2"/>
  <c r="S1831" i="2"/>
  <c r="AA1831" i="2" s="1"/>
  <c r="R1832" i="2"/>
  <c r="S1832" i="2"/>
  <c r="R1833" i="2"/>
  <c r="S1833" i="2"/>
  <c r="R1834" i="2"/>
  <c r="S1834" i="2"/>
  <c r="AA1834" i="2" s="1"/>
  <c r="R1835" i="2"/>
  <c r="S1835" i="2"/>
  <c r="R1836" i="2"/>
  <c r="S1836" i="2"/>
  <c r="AA1836" i="2" s="1"/>
  <c r="R1837" i="2"/>
  <c r="S1837" i="2"/>
  <c r="AA1837" i="2" s="1"/>
  <c r="R1838" i="2"/>
  <c r="S1838" i="2"/>
  <c r="R1839" i="2"/>
  <c r="S1839" i="2"/>
  <c r="R1840" i="2"/>
  <c r="S1840" i="2"/>
  <c r="AA1840" i="2" s="1"/>
  <c r="R1841" i="2"/>
  <c r="S1841" i="2"/>
  <c r="AA1841" i="2" s="1"/>
  <c r="R1842" i="2"/>
  <c r="S1842" i="2"/>
  <c r="AA1842" i="2" s="1"/>
  <c r="R1843" i="2"/>
  <c r="S1843" i="2"/>
  <c r="AA1843" i="2" s="1"/>
  <c r="R1844" i="2"/>
  <c r="S1844" i="2"/>
  <c r="R1845" i="2"/>
  <c r="S1845" i="2"/>
  <c r="R1846" i="2"/>
  <c r="S1846" i="2"/>
  <c r="AA1846" i="2" s="1"/>
  <c r="R1847" i="2"/>
  <c r="S1847" i="2"/>
  <c r="R1848" i="2"/>
  <c r="S1848" i="2"/>
  <c r="AA1848" i="2" s="1"/>
  <c r="R1849" i="2"/>
  <c r="S1849" i="2"/>
  <c r="AA1849" i="2" s="1"/>
  <c r="R1850" i="2"/>
  <c r="S1850" i="2"/>
  <c r="R1851" i="2"/>
  <c r="S1851" i="2"/>
  <c r="R1852" i="2"/>
  <c r="S1852" i="2"/>
  <c r="AA1852" i="2" s="1"/>
  <c r="R1853" i="2"/>
  <c r="S1853" i="2"/>
  <c r="AA1853" i="2" s="1"/>
  <c r="R1854" i="2"/>
  <c r="S1854" i="2"/>
  <c r="AA1854" i="2" s="1"/>
  <c r="R1855" i="2"/>
  <c r="S1855" i="2"/>
  <c r="AA1855" i="2" s="1"/>
  <c r="R1856" i="2"/>
  <c r="S1856" i="2"/>
  <c r="R1857" i="2"/>
  <c r="S1857" i="2"/>
  <c r="R1858" i="2"/>
  <c r="S1858" i="2"/>
  <c r="AA1858" i="2" s="1"/>
  <c r="R1859" i="2"/>
  <c r="S1859" i="2"/>
  <c r="R1860" i="2"/>
  <c r="S1860" i="2"/>
  <c r="AA1860" i="2" s="1"/>
  <c r="R1861" i="2"/>
  <c r="S1861" i="2"/>
  <c r="AA1861" i="2" s="1"/>
  <c r="R1862" i="2"/>
  <c r="S1862" i="2"/>
  <c r="R1863" i="2"/>
  <c r="S1863" i="2"/>
  <c r="R1864" i="2"/>
  <c r="S1864" i="2"/>
  <c r="AA1864" i="2" s="1"/>
  <c r="R1865" i="2"/>
  <c r="S1865" i="2"/>
  <c r="AA1865" i="2" s="1"/>
  <c r="R1866" i="2"/>
  <c r="S1866" i="2"/>
  <c r="AA1866" i="2" s="1"/>
  <c r="R1867" i="2"/>
  <c r="S1867" i="2"/>
  <c r="AA1867" i="2" s="1"/>
  <c r="R1868" i="2"/>
  <c r="S1868" i="2"/>
  <c r="R1869" i="2"/>
  <c r="S1869" i="2"/>
  <c r="R1870" i="2"/>
  <c r="S1870" i="2"/>
  <c r="AA1870" i="2" s="1"/>
  <c r="R1871" i="2"/>
  <c r="S1871" i="2"/>
  <c r="R1872" i="2"/>
  <c r="S1872" i="2"/>
  <c r="AA1872" i="2" s="1"/>
  <c r="R1873" i="2"/>
  <c r="S1873" i="2"/>
  <c r="AA1873" i="2" s="1"/>
  <c r="R1874" i="2"/>
  <c r="S1874" i="2"/>
  <c r="R1875" i="2"/>
  <c r="S1875" i="2"/>
  <c r="R1876" i="2"/>
  <c r="S1876" i="2"/>
  <c r="AA1876" i="2" s="1"/>
  <c r="R1877" i="2"/>
  <c r="S1877" i="2"/>
  <c r="AA1877" i="2" s="1"/>
  <c r="R1878" i="2"/>
  <c r="S1878" i="2"/>
  <c r="AA1878" i="2" s="1"/>
  <c r="R1879" i="2"/>
  <c r="S1879" i="2"/>
  <c r="AA1879" i="2" s="1"/>
  <c r="R1880" i="2"/>
  <c r="S1880" i="2"/>
  <c r="R1881" i="2"/>
  <c r="S1881" i="2"/>
  <c r="R1882" i="2"/>
  <c r="S1882" i="2"/>
  <c r="AA1882" i="2" s="1"/>
  <c r="R1883" i="2"/>
  <c r="S1883" i="2"/>
  <c r="R1884" i="2"/>
  <c r="S1884" i="2"/>
  <c r="AA1884" i="2" s="1"/>
  <c r="R1885" i="2"/>
  <c r="S1885" i="2"/>
  <c r="AA1885" i="2" s="1"/>
  <c r="R1886" i="2"/>
  <c r="S1886" i="2"/>
  <c r="R1887" i="2"/>
  <c r="S1887" i="2"/>
  <c r="R1888" i="2"/>
  <c r="S1888" i="2"/>
  <c r="AA1888" i="2" s="1"/>
  <c r="R1889" i="2"/>
  <c r="S1889" i="2"/>
  <c r="AA1889" i="2" s="1"/>
  <c r="R1890" i="2"/>
  <c r="S1890" i="2"/>
  <c r="AA1890" i="2" s="1"/>
  <c r="R1891" i="2"/>
  <c r="S1891" i="2"/>
  <c r="AA1891" i="2" s="1"/>
  <c r="R1892" i="2"/>
  <c r="S1892" i="2"/>
  <c r="R1893" i="2"/>
  <c r="S1893" i="2"/>
  <c r="R1894" i="2"/>
  <c r="S1894" i="2"/>
  <c r="AA1894" i="2" s="1"/>
  <c r="R1895" i="2"/>
  <c r="S1895" i="2"/>
  <c r="R1896" i="2"/>
  <c r="S1896" i="2"/>
  <c r="AA1896" i="2" s="1"/>
  <c r="R1897" i="2"/>
  <c r="S1897" i="2"/>
  <c r="AA1897" i="2" s="1"/>
  <c r="R1898" i="2"/>
  <c r="S1898" i="2"/>
  <c r="R1899" i="2"/>
  <c r="S1899" i="2"/>
  <c r="R1900" i="2"/>
  <c r="S1900" i="2"/>
  <c r="AA1900" i="2" s="1"/>
  <c r="R1901" i="2"/>
  <c r="S1901" i="2"/>
  <c r="AA1901" i="2" s="1"/>
  <c r="R1902" i="2"/>
  <c r="S1902" i="2"/>
  <c r="AA1902" i="2" s="1"/>
  <c r="R1903" i="2"/>
  <c r="S1903" i="2"/>
  <c r="AA1903" i="2" s="1"/>
  <c r="R1904" i="2"/>
  <c r="S1904" i="2"/>
  <c r="R1905" i="2"/>
  <c r="S1905" i="2"/>
  <c r="R1906" i="2"/>
  <c r="S1906" i="2"/>
  <c r="AA1906" i="2" s="1"/>
  <c r="R1907" i="2"/>
  <c r="S1907" i="2"/>
  <c r="R1908" i="2"/>
  <c r="S1908" i="2"/>
  <c r="AA1908" i="2" s="1"/>
  <c r="R1909" i="2"/>
  <c r="S1909" i="2"/>
  <c r="AA1909" i="2" s="1"/>
  <c r="R1910" i="2"/>
  <c r="S1910" i="2"/>
  <c r="R1911" i="2"/>
  <c r="S1911" i="2"/>
  <c r="R1912" i="2"/>
  <c r="S1912" i="2"/>
  <c r="AA1912" i="2" s="1"/>
  <c r="R1913" i="2"/>
  <c r="S1913" i="2"/>
  <c r="AA1913" i="2" s="1"/>
  <c r="R1914" i="2"/>
  <c r="S1914" i="2"/>
  <c r="AA1914" i="2" s="1"/>
  <c r="R1915" i="2"/>
  <c r="S1915" i="2"/>
  <c r="AA1915" i="2" s="1"/>
  <c r="R1916" i="2"/>
  <c r="S1916" i="2"/>
  <c r="R1917" i="2"/>
  <c r="S1917" i="2"/>
  <c r="R1918" i="2"/>
  <c r="S1918" i="2"/>
  <c r="R1919" i="2"/>
  <c r="S1919" i="2"/>
  <c r="R1920" i="2"/>
  <c r="S1920" i="2"/>
  <c r="AA1920" i="2" s="1"/>
  <c r="R1921" i="2"/>
  <c r="S1921" i="2"/>
  <c r="AA1921" i="2" s="1"/>
  <c r="R1922" i="2"/>
  <c r="S1922" i="2"/>
  <c r="R1923" i="2"/>
  <c r="S1923" i="2"/>
  <c r="R1924" i="2"/>
  <c r="S1924" i="2"/>
  <c r="AA1924" i="2" s="1"/>
  <c r="R1925" i="2"/>
  <c r="S1925" i="2"/>
  <c r="AA1925" i="2" s="1"/>
  <c r="R1926" i="2"/>
  <c r="S1926" i="2"/>
  <c r="AA1926" i="2" s="1"/>
  <c r="R1927" i="2"/>
  <c r="S1927" i="2"/>
  <c r="AA1927" i="2" s="1"/>
  <c r="R1928" i="2"/>
  <c r="S1928" i="2"/>
  <c r="AA1928" i="2" s="1"/>
  <c r="R1929" i="2"/>
  <c r="S1929" i="2"/>
  <c r="R1930" i="2"/>
  <c r="S1930" i="2"/>
  <c r="R1931" i="2"/>
  <c r="S1931" i="2"/>
  <c r="R1932" i="2"/>
  <c r="S1932" i="2"/>
  <c r="AA1932" i="2" s="1"/>
  <c r="R1933" i="2"/>
  <c r="S1933" i="2"/>
  <c r="AA1933" i="2" s="1"/>
  <c r="R1934" i="2"/>
  <c r="S1934" i="2"/>
  <c r="R1935" i="2"/>
  <c r="S1935" i="2"/>
  <c r="R1936" i="2"/>
  <c r="S1936" i="2"/>
  <c r="AA1936" i="2" s="1"/>
  <c r="R1937" i="2"/>
  <c r="S1937" i="2"/>
  <c r="AA1937" i="2" s="1"/>
  <c r="R1938" i="2"/>
  <c r="S1938" i="2"/>
  <c r="AA1938" i="2" s="1"/>
  <c r="R1939" i="2"/>
  <c r="S1939" i="2"/>
  <c r="AA1939" i="2" s="1"/>
  <c r="R1940" i="2"/>
  <c r="S1940" i="2"/>
  <c r="R1941" i="2"/>
  <c r="S1941" i="2"/>
  <c r="R1942" i="2"/>
  <c r="S1942" i="2"/>
  <c r="AA1942" i="2" s="1"/>
  <c r="R1943" i="2"/>
  <c r="S1943" i="2"/>
  <c r="R1944" i="2"/>
  <c r="S1944" i="2"/>
  <c r="AA1944" i="2" s="1"/>
  <c r="R1945" i="2"/>
  <c r="S1945" i="2"/>
  <c r="AA1945" i="2" s="1"/>
  <c r="R1946" i="2"/>
  <c r="S1946" i="2"/>
  <c r="R1947" i="2"/>
  <c r="S1947" i="2"/>
  <c r="R1948" i="2"/>
  <c r="S1948" i="2"/>
  <c r="AA1948" i="2" s="1"/>
  <c r="R1949" i="2"/>
  <c r="S1949" i="2"/>
  <c r="AA1949" i="2" s="1"/>
  <c r="R1950" i="2"/>
  <c r="S1950" i="2"/>
  <c r="AA1950" i="2" s="1"/>
  <c r="R1951" i="2"/>
  <c r="S1951" i="2"/>
  <c r="AA1951" i="2" s="1"/>
  <c r="R1952" i="2"/>
  <c r="S1952" i="2"/>
  <c r="R1953" i="2"/>
  <c r="S1953" i="2"/>
  <c r="R1954" i="2"/>
  <c r="S1954" i="2"/>
  <c r="AA1954" i="2" s="1"/>
  <c r="R1955" i="2"/>
  <c r="S1955" i="2"/>
  <c r="R1956" i="2"/>
  <c r="S1956" i="2"/>
  <c r="AA1956" i="2" s="1"/>
  <c r="R1957" i="2"/>
  <c r="S1957" i="2"/>
  <c r="AA1957" i="2" s="1"/>
  <c r="R1958" i="2"/>
  <c r="S1958" i="2"/>
  <c r="R1959" i="2"/>
  <c r="S1959" i="2"/>
  <c r="R1960" i="2"/>
  <c r="S1960" i="2"/>
  <c r="AA1960" i="2" s="1"/>
  <c r="R1961" i="2"/>
  <c r="S1961" i="2"/>
  <c r="AA1961" i="2" s="1"/>
  <c r="R1962" i="2"/>
  <c r="S1962" i="2"/>
  <c r="AA1962" i="2" s="1"/>
  <c r="R1963" i="2"/>
  <c r="S1963" i="2"/>
  <c r="AA1963" i="2" s="1"/>
  <c r="R1964" i="2"/>
  <c r="S1964" i="2"/>
  <c r="R1965" i="2"/>
  <c r="S1965" i="2"/>
  <c r="R1966" i="2"/>
  <c r="S1966" i="2"/>
  <c r="AA1966" i="2" s="1"/>
  <c r="R1967" i="2"/>
  <c r="S1967" i="2"/>
  <c r="R1968" i="2"/>
  <c r="S1968" i="2"/>
  <c r="AA1968" i="2" s="1"/>
  <c r="R1969" i="2"/>
  <c r="S1969" i="2"/>
  <c r="AA1969" i="2" s="1"/>
  <c r="R1970" i="2"/>
  <c r="S1970" i="2"/>
  <c r="R1971" i="2"/>
  <c r="S1971" i="2"/>
  <c r="R1972" i="2"/>
  <c r="S1972" i="2"/>
  <c r="AA1972" i="2" s="1"/>
  <c r="R1973" i="2"/>
  <c r="S1973" i="2"/>
  <c r="AA1973" i="2" s="1"/>
  <c r="R1974" i="2"/>
  <c r="S1974" i="2"/>
  <c r="AA1974" i="2" s="1"/>
  <c r="R1975" i="2"/>
  <c r="S1975" i="2"/>
  <c r="AA1975" i="2" s="1"/>
  <c r="R1976" i="2"/>
  <c r="S1976" i="2"/>
  <c r="R1977" i="2"/>
  <c r="S1977" i="2"/>
  <c r="R1978" i="2"/>
  <c r="S1978" i="2"/>
  <c r="AA1978" i="2" s="1"/>
  <c r="R1979" i="2"/>
  <c r="S1979" i="2"/>
  <c r="R1980" i="2"/>
  <c r="S1980" i="2"/>
  <c r="AA1980" i="2" s="1"/>
  <c r="R1981" i="2"/>
  <c r="S1981" i="2"/>
  <c r="AA1981" i="2" s="1"/>
  <c r="R1982" i="2"/>
  <c r="S1982" i="2"/>
  <c r="R1983" i="2"/>
  <c r="S1983" i="2"/>
  <c r="R1984" i="2"/>
  <c r="S1984" i="2"/>
  <c r="AA1984" i="2" s="1"/>
  <c r="R1985" i="2"/>
  <c r="S1985" i="2"/>
  <c r="AA1985" i="2" s="1"/>
  <c r="R1986" i="2"/>
  <c r="S1986" i="2"/>
  <c r="AA1986" i="2" s="1"/>
  <c r="R1987" i="2"/>
  <c r="S1987" i="2"/>
  <c r="AA1987" i="2" s="1"/>
  <c r="R1988" i="2"/>
  <c r="S1988" i="2"/>
  <c r="R1989" i="2"/>
  <c r="S1989" i="2"/>
  <c r="R1990" i="2"/>
  <c r="S1990" i="2"/>
  <c r="R1991" i="2"/>
  <c r="S1991" i="2"/>
  <c r="AA1991" i="2" s="1"/>
  <c r="R1992" i="2"/>
  <c r="S1992" i="2"/>
  <c r="AA1992" i="2" s="1"/>
  <c r="R1993" i="2"/>
  <c r="S1993" i="2"/>
  <c r="AA1993" i="2" s="1"/>
  <c r="R1994" i="2"/>
  <c r="S1994" i="2"/>
  <c r="R1995" i="2"/>
  <c r="S1995" i="2"/>
  <c r="R1996" i="2"/>
  <c r="S1996" i="2"/>
  <c r="AA1996" i="2" s="1"/>
  <c r="R1997" i="2"/>
  <c r="S1997" i="2"/>
  <c r="AA1997" i="2" s="1"/>
  <c r="R1998" i="2"/>
  <c r="S1998" i="2"/>
  <c r="AA1998" i="2" s="1"/>
  <c r="R1999" i="2"/>
  <c r="S1999" i="2"/>
  <c r="AA1999" i="2" s="1"/>
  <c r="R2000" i="2"/>
  <c r="S2000" i="2"/>
  <c r="R2001" i="2"/>
  <c r="S2001" i="2"/>
  <c r="R2002" i="2"/>
  <c r="S2002" i="2"/>
  <c r="AA2002" i="2" s="1"/>
  <c r="R2003" i="2"/>
  <c r="S2003" i="2"/>
  <c r="R2004" i="2"/>
  <c r="S2004" i="2"/>
  <c r="AA2004" i="2" s="1"/>
  <c r="R2005" i="2"/>
  <c r="S2005" i="2"/>
  <c r="AA2005" i="2" s="1"/>
  <c r="R2006" i="2"/>
  <c r="S2006" i="2"/>
  <c r="R2007" i="2"/>
  <c r="S2007" i="2"/>
  <c r="R2008" i="2"/>
  <c r="S2008" i="2"/>
  <c r="AA2008" i="2" s="1"/>
  <c r="R2009" i="2"/>
  <c r="S2009" i="2"/>
  <c r="AA2009" i="2" s="1"/>
  <c r="R2010" i="2"/>
  <c r="S2010" i="2"/>
  <c r="AA2010" i="2" s="1"/>
  <c r="R2011" i="2"/>
  <c r="S2011" i="2"/>
  <c r="AA2011" i="2" s="1"/>
  <c r="R2012" i="2"/>
  <c r="S2012" i="2"/>
  <c r="R2013" i="2"/>
  <c r="S2013" i="2"/>
  <c r="R2014" i="2"/>
  <c r="S2014" i="2"/>
  <c r="AA2014" i="2" s="1"/>
  <c r="R2015" i="2"/>
  <c r="S2015" i="2"/>
  <c r="R2016" i="2"/>
  <c r="S2016" i="2"/>
  <c r="AA2016" i="2" s="1"/>
  <c r="R2017" i="2"/>
  <c r="S2017" i="2"/>
  <c r="AA2017" i="2" s="1"/>
  <c r="R2018" i="2"/>
  <c r="S2018" i="2"/>
  <c r="R2019" i="2"/>
  <c r="S2019" i="2"/>
  <c r="R2020" i="2"/>
  <c r="S2020" i="2"/>
  <c r="AA2020" i="2" s="1"/>
  <c r="R2021" i="2"/>
  <c r="S2021" i="2"/>
  <c r="AA2021" i="2" s="1"/>
  <c r="R2022" i="2"/>
  <c r="S2022" i="2"/>
  <c r="AA2022" i="2" s="1"/>
  <c r="R2023" i="2"/>
  <c r="S2023" i="2"/>
  <c r="AA2023" i="2" s="1"/>
  <c r="R2024" i="2"/>
  <c r="S2024" i="2"/>
  <c r="R2025" i="2"/>
  <c r="S2025" i="2"/>
  <c r="R2026" i="2"/>
  <c r="S2026" i="2"/>
  <c r="AA2026" i="2" s="1"/>
  <c r="R2027" i="2"/>
  <c r="S2027" i="2"/>
  <c r="R2028" i="2"/>
  <c r="S2028" i="2"/>
  <c r="AA2028" i="2" s="1"/>
  <c r="R2029" i="2"/>
  <c r="S2029" i="2"/>
  <c r="AA2029" i="2" s="1"/>
  <c r="R2030" i="2"/>
  <c r="S2030" i="2"/>
  <c r="R2031" i="2"/>
  <c r="S2031" i="2"/>
  <c r="R2032" i="2"/>
  <c r="S2032" i="2"/>
  <c r="AA2032" i="2" s="1"/>
  <c r="R2033" i="2"/>
  <c r="S2033" i="2"/>
  <c r="AA2033" i="2" s="1"/>
  <c r="R2034" i="2"/>
  <c r="S2034" i="2"/>
  <c r="AA2034" i="2" s="1"/>
  <c r="R2035" i="2"/>
  <c r="S2035" i="2"/>
  <c r="AA2035" i="2" s="1"/>
  <c r="R2036" i="2"/>
  <c r="S2036" i="2"/>
  <c r="R2037" i="2"/>
  <c r="S2037" i="2"/>
  <c r="R2038" i="2"/>
  <c r="S2038" i="2"/>
  <c r="AA2038" i="2" s="1"/>
  <c r="R2039" i="2"/>
  <c r="S2039" i="2"/>
  <c r="R2040" i="2"/>
  <c r="S2040" i="2"/>
  <c r="AA2040" i="2" s="1"/>
  <c r="R2041" i="2"/>
  <c r="S2041" i="2"/>
  <c r="AA2041" i="2" s="1"/>
  <c r="R2042" i="2"/>
  <c r="S2042" i="2"/>
  <c r="R2043" i="2"/>
  <c r="S2043" i="2"/>
  <c r="R2044" i="2"/>
  <c r="S2044" i="2"/>
  <c r="AA2044" i="2" s="1"/>
  <c r="R2045" i="2"/>
  <c r="S2045" i="2"/>
  <c r="AA2045" i="2" s="1"/>
  <c r="R2046" i="2"/>
  <c r="S2046" i="2"/>
  <c r="AA2046" i="2" s="1"/>
  <c r="R2047" i="2"/>
  <c r="S2047" i="2"/>
  <c r="AA2047" i="2" s="1"/>
  <c r="R2048" i="2"/>
  <c r="S2048" i="2"/>
  <c r="R2049" i="2"/>
  <c r="S2049" i="2"/>
  <c r="R2050" i="2"/>
  <c r="S2050" i="2"/>
  <c r="AA2050" i="2" s="1"/>
  <c r="R2051" i="2"/>
  <c r="S2051" i="2"/>
  <c r="R2052" i="2"/>
  <c r="S2052" i="2"/>
  <c r="AA2052" i="2" s="1"/>
  <c r="R2053" i="2"/>
  <c r="S2053" i="2"/>
  <c r="AA2053" i="2" s="1"/>
  <c r="R2054" i="2"/>
  <c r="S2054" i="2"/>
  <c r="R2055" i="2"/>
  <c r="S2055" i="2"/>
  <c r="R2056" i="2"/>
  <c r="S2056" i="2"/>
  <c r="AA2056" i="2" s="1"/>
  <c r="R2057" i="2"/>
  <c r="S2057" i="2"/>
  <c r="AA2057" i="2" s="1"/>
  <c r="R2058" i="2"/>
  <c r="S2058" i="2"/>
  <c r="AA2058" i="2" s="1"/>
  <c r="R2059" i="2"/>
  <c r="S2059" i="2"/>
  <c r="AA2059" i="2" s="1"/>
  <c r="R2060" i="2"/>
  <c r="S2060" i="2"/>
  <c r="R2061" i="2"/>
  <c r="S2061" i="2"/>
  <c r="R2062" i="2"/>
  <c r="S2062" i="2"/>
  <c r="R2063" i="2"/>
  <c r="S2063" i="2"/>
  <c r="R2064" i="2"/>
  <c r="S2064" i="2"/>
  <c r="AA2064" i="2" s="1"/>
  <c r="R2065" i="2"/>
  <c r="S2065" i="2"/>
  <c r="AA2065" i="2" s="1"/>
  <c r="R2066" i="2"/>
  <c r="S2066" i="2"/>
  <c r="R2067" i="2"/>
  <c r="S2067" i="2"/>
  <c r="R2068" i="2"/>
  <c r="S2068" i="2"/>
  <c r="AA2068" i="2" s="1"/>
  <c r="R2069" i="2"/>
  <c r="S2069" i="2"/>
  <c r="AA2069" i="2" s="1"/>
  <c r="R2070" i="2"/>
  <c r="S2070" i="2"/>
  <c r="AA2070" i="2" s="1"/>
  <c r="R2071" i="2"/>
  <c r="S2071" i="2"/>
  <c r="AA2071" i="2" s="1"/>
  <c r="R2072" i="2"/>
  <c r="S2072" i="2"/>
  <c r="R2073" i="2"/>
  <c r="S2073" i="2"/>
  <c r="R2074" i="2"/>
  <c r="S2074" i="2"/>
  <c r="AA2074" i="2" s="1"/>
  <c r="R2075" i="2"/>
  <c r="S2075" i="2"/>
  <c r="R2076" i="2"/>
  <c r="S2076" i="2"/>
  <c r="AA2076" i="2" s="1"/>
  <c r="R2077" i="2"/>
  <c r="S2077" i="2"/>
  <c r="AA2077" i="2" s="1"/>
  <c r="R2078" i="2"/>
  <c r="S2078" i="2"/>
  <c r="R2079" i="2"/>
  <c r="S2079" i="2"/>
  <c r="R2080" i="2"/>
  <c r="S2080" i="2"/>
  <c r="AA2080" i="2" s="1"/>
  <c r="R2081" i="2"/>
  <c r="S2081" i="2"/>
  <c r="AA2081" i="2" s="1"/>
  <c r="R2082" i="2"/>
  <c r="S2082" i="2"/>
  <c r="AA2082" i="2" s="1"/>
  <c r="R2083" i="2"/>
  <c r="S2083" i="2"/>
  <c r="AA2083" i="2" s="1"/>
  <c r="R2084" i="2"/>
  <c r="S2084" i="2"/>
  <c r="R2085" i="2"/>
  <c r="S2085" i="2"/>
  <c r="R2086" i="2"/>
  <c r="S2086" i="2"/>
  <c r="AA2086" i="2" s="1"/>
  <c r="R2087" i="2"/>
  <c r="S2087" i="2"/>
  <c r="R2088" i="2"/>
  <c r="S2088" i="2"/>
  <c r="AA2088" i="2" s="1"/>
  <c r="R2089" i="2"/>
  <c r="S2089" i="2"/>
  <c r="AA2089" i="2" s="1"/>
  <c r="R2090" i="2"/>
  <c r="S2090" i="2"/>
  <c r="R2091" i="2"/>
  <c r="S2091" i="2"/>
  <c r="R2092" i="2"/>
  <c r="S2092" i="2"/>
  <c r="AA2092" i="2" s="1"/>
  <c r="R2093" i="2"/>
  <c r="S2093" i="2"/>
  <c r="AA2093" i="2" s="1"/>
  <c r="R2094" i="2"/>
  <c r="S2094" i="2"/>
  <c r="AA2094" i="2" s="1"/>
  <c r="R2095" i="2"/>
  <c r="S2095" i="2"/>
  <c r="AA2095" i="2" s="1"/>
  <c r="R2096" i="2"/>
  <c r="S2096" i="2"/>
  <c r="R2097" i="2"/>
  <c r="S2097" i="2"/>
  <c r="R2098" i="2"/>
  <c r="S2098" i="2"/>
  <c r="AA2098" i="2" s="1"/>
  <c r="R2099" i="2"/>
  <c r="S2099" i="2"/>
  <c r="R2100" i="2"/>
  <c r="S2100" i="2"/>
  <c r="AA2100" i="2" s="1"/>
  <c r="R2101" i="2"/>
  <c r="S2101" i="2"/>
  <c r="AA2101" i="2" s="1"/>
  <c r="R2102" i="2"/>
  <c r="S2102" i="2"/>
  <c r="R2103" i="2"/>
  <c r="S2103" i="2"/>
  <c r="R2104" i="2"/>
  <c r="S2104" i="2"/>
  <c r="AA2104" i="2" s="1"/>
  <c r="R2105" i="2"/>
  <c r="S2105" i="2"/>
  <c r="AA2105" i="2" s="1"/>
  <c r="R2106" i="2"/>
  <c r="S2106" i="2"/>
  <c r="AA2106" i="2" s="1"/>
  <c r="R2107" i="2"/>
  <c r="S2107" i="2"/>
  <c r="AA2107" i="2" s="1"/>
  <c r="R2108" i="2"/>
  <c r="S2108" i="2"/>
  <c r="R2109" i="2"/>
  <c r="S2109" i="2"/>
  <c r="R2110" i="2"/>
  <c r="S2110" i="2"/>
  <c r="AA2110" i="2" s="1"/>
  <c r="R2111" i="2"/>
  <c r="S2111" i="2"/>
  <c r="R2112" i="2"/>
  <c r="S2112" i="2"/>
  <c r="AA2112" i="2" s="1"/>
  <c r="R2113" i="2"/>
  <c r="S2113" i="2"/>
  <c r="AA2113" i="2" s="1"/>
  <c r="R2114" i="2"/>
  <c r="S2114" i="2"/>
  <c r="R2115" i="2"/>
  <c r="S2115" i="2"/>
  <c r="R2116" i="2"/>
  <c r="S2116" i="2"/>
  <c r="AA2116" i="2" s="1"/>
  <c r="R2117" i="2"/>
  <c r="S2117" i="2"/>
  <c r="AA2117" i="2" s="1"/>
  <c r="R2118" i="2"/>
  <c r="S2118" i="2"/>
  <c r="AA2118" i="2" s="1"/>
  <c r="R2119" i="2"/>
  <c r="S2119" i="2"/>
  <c r="AA2119" i="2" s="1"/>
  <c r="R2120" i="2"/>
  <c r="S2120" i="2"/>
  <c r="R2121" i="2"/>
  <c r="S2121" i="2"/>
  <c r="R2122" i="2"/>
  <c r="S2122" i="2"/>
  <c r="AA2122" i="2" s="1"/>
  <c r="R2123" i="2"/>
  <c r="S2123" i="2"/>
  <c r="R2124" i="2"/>
  <c r="S2124" i="2"/>
  <c r="AA2124" i="2" s="1"/>
  <c r="R2125" i="2"/>
  <c r="S2125" i="2"/>
  <c r="AA2125" i="2" s="1"/>
  <c r="R2126" i="2"/>
  <c r="S2126" i="2"/>
  <c r="R2127" i="2"/>
  <c r="S2127" i="2"/>
  <c r="R2128" i="2"/>
  <c r="S2128" i="2"/>
  <c r="AA2128" i="2" s="1"/>
  <c r="R2129" i="2"/>
  <c r="S2129" i="2"/>
  <c r="AA2129" i="2" s="1"/>
  <c r="R2130" i="2"/>
  <c r="S2130" i="2"/>
  <c r="AA2130" i="2" s="1"/>
  <c r="R2131" i="2"/>
  <c r="S2131" i="2"/>
  <c r="AA2131" i="2" s="1"/>
  <c r="R2132" i="2"/>
  <c r="S2132" i="2"/>
  <c r="R2133" i="2"/>
  <c r="S2133" i="2"/>
  <c r="R2134" i="2"/>
  <c r="S2134" i="2"/>
  <c r="R2135" i="2"/>
  <c r="S2135" i="2"/>
  <c r="R2136" i="2"/>
  <c r="S2136" i="2"/>
  <c r="AA2136" i="2" s="1"/>
  <c r="R2137" i="2"/>
  <c r="S2137" i="2"/>
  <c r="AA2137" i="2" s="1"/>
  <c r="R2138" i="2"/>
  <c r="S2138" i="2"/>
  <c r="R2139" i="2"/>
  <c r="S2139" i="2"/>
  <c r="R2140" i="2"/>
  <c r="S2140" i="2"/>
  <c r="AA2140" i="2" s="1"/>
  <c r="R2141" i="2"/>
  <c r="S2141" i="2"/>
  <c r="AA2141" i="2" s="1"/>
  <c r="R2142" i="2"/>
  <c r="S2142" i="2"/>
  <c r="AA2142" i="2" s="1"/>
  <c r="R2143" i="2"/>
  <c r="S2143" i="2"/>
  <c r="AA2143" i="2" s="1"/>
  <c r="R2144" i="2"/>
  <c r="S2144" i="2"/>
  <c r="R2145" i="2"/>
  <c r="S2145" i="2"/>
  <c r="R2146" i="2"/>
  <c r="S2146" i="2"/>
  <c r="R2147" i="2"/>
  <c r="S2147" i="2"/>
  <c r="R2148" i="2"/>
  <c r="S2148" i="2"/>
  <c r="AA2148" i="2" s="1"/>
  <c r="R2149" i="2"/>
  <c r="S2149" i="2"/>
  <c r="AA2149" i="2" s="1"/>
  <c r="R2150" i="2"/>
  <c r="S2150" i="2"/>
  <c r="R2151" i="2"/>
  <c r="S2151" i="2"/>
  <c r="R2152" i="2"/>
  <c r="S2152" i="2"/>
  <c r="AA2152" i="2" s="1"/>
  <c r="R2153" i="2"/>
  <c r="S2153" i="2"/>
  <c r="AA2153" i="2" s="1"/>
  <c r="R2154" i="2"/>
  <c r="S2154" i="2"/>
  <c r="AA2154" i="2" s="1"/>
  <c r="R2155" i="2"/>
  <c r="S2155" i="2"/>
  <c r="AA2155" i="2" s="1"/>
  <c r="R2156" i="2"/>
  <c r="S2156" i="2"/>
  <c r="R2157" i="2"/>
  <c r="S2157" i="2"/>
  <c r="R2158" i="2"/>
  <c r="S2158" i="2"/>
  <c r="AA2158" i="2" s="1"/>
  <c r="R2159" i="2"/>
  <c r="S2159" i="2"/>
  <c r="R2160" i="2"/>
  <c r="S2160" i="2"/>
  <c r="AA2160" i="2" s="1"/>
  <c r="R2161" i="2"/>
  <c r="S2161" i="2"/>
  <c r="AA2161" i="2" s="1"/>
  <c r="R2162" i="2"/>
  <c r="S2162" i="2"/>
  <c r="R2163" i="2"/>
  <c r="S2163" i="2"/>
  <c r="R2164" i="2"/>
  <c r="S2164" i="2"/>
  <c r="AA2164" i="2" s="1"/>
  <c r="R2165" i="2"/>
  <c r="S2165" i="2"/>
  <c r="AA2165" i="2" s="1"/>
  <c r="R2166" i="2"/>
  <c r="S2166" i="2"/>
  <c r="AA2166" i="2" s="1"/>
  <c r="R2167" i="2"/>
  <c r="S2167" i="2"/>
  <c r="AA2167" i="2" s="1"/>
  <c r="R2168" i="2"/>
  <c r="S2168" i="2"/>
  <c r="R2169" i="2"/>
  <c r="S2169" i="2"/>
  <c r="R2170" i="2"/>
  <c r="S2170" i="2"/>
  <c r="AA2170" i="2" s="1"/>
  <c r="R2171" i="2"/>
  <c r="S2171" i="2"/>
  <c r="R2172" i="2"/>
  <c r="S2172" i="2"/>
  <c r="AA2172" i="2" s="1"/>
  <c r="R2173" i="2"/>
  <c r="S2173" i="2"/>
  <c r="AA2173" i="2" s="1"/>
  <c r="R2174" i="2"/>
  <c r="S2174" i="2"/>
  <c r="R2175" i="2"/>
  <c r="S2175" i="2"/>
  <c r="R2176" i="2"/>
  <c r="S2176" i="2"/>
  <c r="AA2176" i="2" s="1"/>
  <c r="R2177" i="2"/>
  <c r="S2177" i="2"/>
  <c r="AA2177" i="2" s="1"/>
  <c r="R2178" i="2"/>
  <c r="S2178" i="2"/>
  <c r="AA2178" i="2" s="1"/>
  <c r="R2179" i="2"/>
  <c r="S2179" i="2"/>
  <c r="AA2179" i="2" s="1"/>
  <c r="R2180" i="2"/>
  <c r="S2180" i="2"/>
  <c r="R2181" i="2"/>
  <c r="S2181" i="2"/>
  <c r="R2182" i="2"/>
  <c r="S2182" i="2"/>
  <c r="R2183" i="2"/>
  <c r="S2183" i="2"/>
  <c r="R2184" i="2"/>
  <c r="S2184" i="2"/>
  <c r="AA2184" i="2" s="1"/>
  <c r="R2185" i="2"/>
  <c r="S2185" i="2"/>
  <c r="AA2185" i="2" s="1"/>
  <c r="R2186" i="2"/>
  <c r="S2186" i="2"/>
  <c r="R2187" i="2"/>
  <c r="S2187" i="2"/>
  <c r="R2188" i="2"/>
  <c r="S2188" i="2"/>
  <c r="AA2188" i="2" s="1"/>
  <c r="R2189" i="2"/>
  <c r="S2189" i="2"/>
  <c r="AA2189" i="2" s="1"/>
  <c r="R2190" i="2"/>
  <c r="S2190" i="2"/>
  <c r="AA2190" i="2" s="1"/>
  <c r="R2191" i="2"/>
  <c r="S2191" i="2"/>
  <c r="AA2191" i="2" s="1"/>
  <c r="R2192" i="2"/>
  <c r="S2192" i="2"/>
  <c r="R2193" i="2"/>
  <c r="S2193" i="2"/>
  <c r="R2194" i="2"/>
  <c r="S2194" i="2"/>
  <c r="AA2194" i="2" s="1"/>
  <c r="R2195" i="2"/>
  <c r="S2195" i="2"/>
  <c r="R2196" i="2"/>
  <c r="S2196" i="2"/>
  <c r="AA2196" i="2" s="1"/>
  <c r="R2197" i="2"/>
  <c r="S2197" i="2"/>
  <c r="AA2197" i="2" s="1"/>
  <c r="R2198" i="2"/>
  <c r="S2198" i="2"/>
  <c r="R2199" i="2"/>
  <c r="S2199" i="2"/>
  <c r="R2200" i="2"/>
  <c r="S2200" i="2"/>
  <c r="AA2200" i="2" s="1"/>
  <c r="R2201" i="2"/>
  <c r="S2201" i="2"/>
  <c r="AA2201" i="2" s="1"/>
  <c r="R2202" i="2"/>
  <c r="S2202" i="2"/>
  <c r="AA2202" i="2" s="1"/>
  <c r="R2203" i="2"/>
  <c r="S2203" i="2"/>
  <c r="AA2203" i="2" s="1"/>
  <c r="R2204" i="2"/>
  <c r="S2204" i="2"/>
  <c r="R2205" i="2"/>
  <c r="S2205" i="2"/>
  <c r="R2206" i="2"/>
  <c r="S2206" i="2"/>
  <c r="R2207" i="2"/>
  <c r="S2207" i="2"/>
  <c r="R2208" i="2"/>
  <c r="S2208" i="2"/>
  <c r="AA2208" i="2" s="1"/>
  <c r="R2209" i="2"/>
  <c r="S2209" i="2"/>
  <c r="AA2209" i="2" s="1"/>
  <c r="R2210" i="2"/>
  <c r="S2210" i="2"/>
  <c r="R2211" i="2"/>
  <c r="S2211" i="2"/>
  <c r="R2212" i="2"/>
  <c r="S2212" i="2"/>
  <c r="AA2212" i="2" s="1"/>
  <c r="R2213" i="2"/>
  <c r="S2213" i="2"/>
  <c r="AA2213" i="2" s="1"/>
  <c r="R2214" i="2"/>
  <c r="S2214" i="2"/>
  <c r="AA2214" i="2" s="1"/>
  <c r="R2215" i="2"/>
  <c r="S2215" i="2"/>
  <c r="AA2215" i="2" s="1"/>
  <c r="R2216" i="2"/>
  <c r="S2216" i="2"/>
  <c r="R2217" i="2"/>
  <c r="S2217" i="2"/>
  <c r="R2218" i="2"/>
  <c r="S2218" i="2"/>
  <c r="AA2218" i="2" s="1"/>
  <c r="R2219" i="2"/>
  <c r="S2219" i="2"/>
  <c r="R2220" i="2"/>
  <c r="S2220" i="2"/>
  <c r="AA2220" i="2" s="1"/>
  <c r="R2221" i="2"/>
  <c r="S2221" i="2"/>
  <c r="AA2221" i="2" s="1"/>
  <c r="R2222" i="2"/>
  <c r="S2222" i="2"/>
  <c r="R2223" i="2"/>
  <c r="S2223" i="2"/>
  <c r="R2224" i="2"/>
  <c r="S2224" i="2"/>
  <c r="AA2224" i="2" s="1"/>
  <c r="R2225" i="2"/>
  <c r="S2225" i="2"/>
  <c r="AA2225" i="2" s="1"/>
  <c r="R2226" i="2"/>
  <c r="S2226" i="2"/>
  <c r="AA2226" i="2" s="1"/>
  <c r="R2227" i="2"/>
  <c r="S2227" i="2"/>
  <c r="AA2227" i="2" s="1"/>
  <c r="R2228" i="2"/>
  <c r="S2228" i="2"/>
  <c r="R2229" i="2"/>
  <c r="S2229" i="2"/>
  <c r="R2230" i="2"/>
  <c r="S2230" i="2"/>
  <c r="AA2230" i="2" s="1"/>
  <c r="R2231" i="2"/>
  <c r="S2231" i="2"/>
  <c r="R2232" i="2"/>
  <c r="S2232" i="2"/>
  <c r="AA2232" i="2" s="1"/>
  <c r="R2233" i="2"/>
  <c r="S2233" i="2"/>
  <c r="AA2233" i="2" s="1"/>
  <c r="R2234" i="2"/>
  <c r="S2234" i="2"/>
  <c r="R2235" i="2"/>
  <c r="S2235" i="2"/>
  <c r="R2236" i="2"/>
  <c r="S2236" i="2"/>
  <c r="AA2236" i="2" s="1"/>
  <c r="R2237" i="2"/>
  <c r="S2237" i="2"/>
  <c r="AA2237" i="2" s="1"/>
  <c r="R2238" i="2"/>
  <c r="S2238" i="2"/>
  <c r="AA2238" i="2" s="1"/>
  <c r="R2239" i="2"/>
  <c r="S2239" i="2"/>
  <c r="AA2239" i="2" s="1"/>
  <c r="R2240" i="2"/>
  <c r="S2240" i="2"/>
  <c r="R2241" i="2"/>
  <c r="S2241" i="2"/>
  <c r="R2242" i="2"/>
  <c r="S2242" i="2"/>
  <c r="AA2242" i="2" s="1"/>
  <c r="R2243" i="2"/>
  <c r="S2243" i="2"/>
  <c r="R2244" i="2"/>
  <c r="S2244" i="2"/>
  <c r="AA2244" i="2" s="1"/>
  <c r="R2245" i="2"/>
  <c r="S2245" i="2"/>
  <c r="AA2245" i="2" s="1"/>
  <c r="R2246" i="2"/>
  <c r="S2246" i="2"/>
  <c r="R2247" i="2"/>
  <c r="S2247" i="2"/>
  <c r="R2248" i="2"/>
  <c r="S2248" i="2"/>
  <c r="AA2248" i="2" s="1"/>
  <c r="R2249" i="2"/>
  <c r="S2249" i="2"/>
  <c r="AA2249" i="2" s="1"/>
  <c r="R2250" i="2"/>
  <c r="S2250" i="2"/>
  <c r="AA2250" i="2" s="1"/>
  <c r="R2251" i="2"/>
  <c r="S2251" i="2"/>
  <c r="AA2251" i="2" s="1"/>
  <c r="R2252" i="2"/>
  <c r="S2252" i="2"/>
  <c r="R2253" i="2"/>
  <c r="S2253" i="2"/>
  <c r="R2254" i="2"/>
  <c r="S2254" i="2"/>
  <c r="AA2254" i="2" s="1"/>
  <c r="R2255" i="2"/>
  <c r="S2255" i="2"/>
  <c r="R2256" i="2"/>
  <c r="S2256" i="2"/>
  <c r="AA2256" i="2" s="1"/>
  <c r="R2257" i="2"/>
  <c r="S2257" i="2"/>
  <c r="AA2257" i="2" s="1"/>
  <c r="R2258" i="2"/>
  <c r="S2258" i="2"/>
  <c r="R2259" i="2"/>
  <c r="S2259" i="2"/>
  <c r="R2260" i="2"/>
  <c r="S2260" i="2"/>
  <c r="AA2260" i="2" s="1"/>
  <c r="R2261" i="2"/>
  <c r="S2261" i="2"/>
  <c r="AA2261" i="2" s="1"/>
  <c r="R2262" i="2"/>
  <c r="S2262" i="2"/>
  <c r="AA2262" i="2" s="1"/>
  <c r="R2263" i="2"/>
  <c r="S2263" i="2"/>
  <c r="AA2263" i="2" s="1"/>
  <c r="R2264" i="2"/>
  <c r="S2264" i="2"/>
  <c r="R2265" i="2"/>
  <c r="S2265" i="2"/>
  <c r="R2266" i="2"/>
  <c r="S2266" i="2"/>
  <c r="AA2266" i="2" s="1"/>
  <c r="R2267" i="2"/>
  <c r="S2267" i="2"/>
  <c r="R2268" i="2"/>
  <c r="S2268" i="2"/>
  <c r="AA2268" i="2" s="1"/>
  <c r="R2269" i="2"/>
  <c r="S2269" i="2"/>
  <c r="AA2269" i="2" s="1"/>
  <c r="R2270" i="2"/>
  <c r="S2270" i="2"/>
  <c r="R2271" i="2"/>
  <c r="S2271" i="2"/>
  <c r="R2272" i="2"/>
  <c r="S2272" i="2"/>
  <c r="AA2272" i="2" s="1"/>
  <c r="R2273" i="2"/>
  <c r="S2273" i="2"/>
  <c r="AA2273" i="2" s="1"/>
  <c r="R2274" i="2"/>
  <c r="S2274" i="2"/>
  <c r="AA2274" i="2" s="1"/>
  <c r="R2275" i="2"/>
  <c r="S2275" i="2"/>
  <c r="AA2275" i="2" s="1"/>
  <c r="R2276" i="2"/>
  <c r="S2276" i="2"/>
  <c r="R2277" i="2"/>
  <c r="S2277" i="2"/>
  <c r="R2278" i="2"/>
  <c r="S2278" i="2"/>
  <c r="R2279" i="2"/>
  <c r="S2279" i="2"/>
  <c r="R2280" i="2"/>
  <c r="S2280" i="2"/>
  <c r="AA2280" i="2" s="1"/>
  <c r="R2281" i="2"/>
  <c r="S2281" i="2"/>
  <c r="AA2281" i="2" s="1"/>
  <c r="R2282" i="2"/>
  <c r="S2282" i="2"/>
  <c r="R2283" i="2"/>
  <c r="S2283" i="2"/>
  <c r="R2284" i="2"/>
  <c r="S2284" i="2"/>
  <c r="AA2284" i="2" s="1"/>
  <c r="R2285" i="2"/>
  <c r="S2285" i="2"/>
  <c r="AA2285" i="2" s="1"/>
  <c r="R2286" i="2"/>
  <c r="S2286" i="2"/>
  <c r="AA2286" i="2" s="1"/>
  <c r="R2287" i="2"/>
  <c r="S2287" i="2"/>
  <c r="AA2287" i="2" s="1"/>
  <c r="R2288" i="2"/>
  <c r="S2288" i="2"/>
  <c r="R2289" i="2"/>
  <c r="S2289" i="2"/>
  <c r="R2290" i="2"/>
  <c r="S2290" i="2"/>
  <c r="R2291" i="2"/>
  <c r="S2291" i="2"/>
  <c r="R2292" i="2"/>
  <c r="S2292" i="2"/>
  <c r="AA2292" i="2" s="1"/>
  <c r="R2293" i="2"/>
  <c r="S2293" i="2"/>
  <c r="AA2293" i="2" s="1"/>
  <c r="R2294" i="2"/>
  <c r="S2294" i="2"/>
  <c r="R2295" i="2"/>
  <c r="S2295" i="2"/>
  <c r="R2296" i="2"/>
  <c r="S2296" i="2"/>
  <c r="AA2296" i="2" s="1"/>
  <c r="R2297" i="2"/>
  <c r="S2297" i="2"/>
  <c r="AA2297" i="2" s="1"/>
  <c r="R2298" i="2"/>
  <c r="S2298" i="2"/>
  <c r="AA2298" i="2" s="1"/>
  <c r="R2299" i="2"/>
  <c r="S2299" i="2"/>
  <c r="AA2299" i="2" s="1"/>
  <c r="R2300" i="2"/>
  <c r="S2300" i="2"/>
  <c r="R2301" i="2"/>
  <c r="S2301" i="2"/>
  <c r="R2302" i="2"/>
  <c r="S2302" i="2"/>
  <c r="AA2302" i="2" s="1"/>
  <c r="R2303" i="2"/>
  <c r="S2303" i="2"/>
  <c r="R2304" i="2"/>
  <c r="S2304" i="2"/>
  <c r="AA2304" i="2" s="1"/>
  <c r="R2305" i="2"/>
  <c r="S2305" i="2"/>
  <c r="AA2305" i="2" s="1"/>
  <c r="R2306" i="2"/>
  <c r="S2306" i="2"/>
  <c r="R2307" i="2"/>
  <c r="S2307" i="2"/>
  <c r="R2308" i="2"/>
  <c r="S2308" i="2"/>
  <c r="AA2308" i="2" s="1"/>
  <c r="R2309" i="2"/>
  <c r="S2309" i="2"/>
  <c r="AA2309" i="2" s="1"/>
  <c r="R2310" i="2"/>
  <c r="S2310" i="2"/>
  <c r="AA2310" i="2" s="1"/>
  <c r="R2311" i="2"/>
  <c r="S2311" i="2"/>
  <c r="AA2311" i="2" s="1"/>
  <c r="R2312" i="2"/>
  <c r="S2312" i="2"/>
  <c r="AA2312" i="2" s="1"/>
  <c r="R2313" i="2"/>
  <c r="S2313" i="2"/>
  <c r="R2314" i="2"/>
  <c r="S2314" i="2"/>
  <c r="AA2314" i="2" s="1"/>
  <c r="R2315" i="2"/>
  <c r="S2315" i="2"/>
  <c r="R2316" i="2"/>
  <c r="S2316" i="2"/>
  <c r="AA2316" i="2" s="1"/>
  <c r="R2317" i="2"/>
  <c r="S2317" i="2"/>
  <c r="AA2317" i="2" s="1"/>
  <c r="R2318" i="2"/>
  <c r="S2318" i="2"/>
  <c r="R2319" i="2"/>
  <c r="S2319" i="2"/>
  <c r="R2320" i="2"/>
  <c r="S2320" i="2"/>
  <c r="AA2320" i="2" s="1"/>
  <c r="R2321" i="2"/>
  <c r="S2321" i="2"/>
  <c r="AA2321" i="2" s="1"/>
  <c r="R2322" i="2"/>
  <c r="S2322" i="2"/>
  <c r="AA2322" i="2" s="1"/>
  <c r="R2323" i="2"/>
  <c r="S2323" i="2"/>
  <c r="AA2323" i="2" s="1"/>
  <c r="R2324" i="2"/>
  <c r="S2324" i="2"/>
  <c r="R2325" i="2"/>
  <c r="S2325" i="2"/>
  <c r="R2326" i="2"/>
  <c r="S2326" i="2"/>
  <c r="R2327" i="2"/>
  <c r="S2327" i="2"/>
  <c r="R2328" i="2"/>
  <c r="S2328" i="2"/>
  <c r="AA2328" i="2" s="1"/>
  <c r="R2329" i="2"/>
  <c r="S2329" i="2"/>
  <c r="AA2329" i="2" s="1"/>
  <c r="R2330" i="2"/>
  <c r="S2330" i="2"/>
  <c r="R2331" i="2"/>
  <c r="S2331" i="2"/>
  <c r="R2332" i="2"/>
  <c r="S2332" i="2"/>
  <c r="AA2332" i="2" s="1"/>
  <c r="R2333" i="2"/>
  <c r="S2333" i="2"/>
  <c r="AA2333" i="2" s="1"/>
  <c r="R2334" i="2"/>
  <c r="S2334" i="2"/>
  <c r="AA2334" i="2" s="1"/>
  <c r="R2335" i="2"/>
  <c r="S2335" i="2"/>
  <c r="AA2335" i="2" s="1"/>
  <c r="R2336" i="2"/>
  <c r="S2336" i="2"/>
  <c r="R2337" i="2"/>
  <c r="S2337" i="2"/>
  <c r="R2338" i="2"/>
  <c r="S2338" i="2"/>
  <c r="AA2338" i="2" s="1"/>
  <c r="R2339" i="2"/>
  <c r="S2339" i="2"/>
  <c r="R2340" i="2"/>
  <c r="S2340" i="2"/>
  <c r="AA2340" i="2" s="1"/>
  <c r="R2341" i="2"/>
  <c r="S2341" i="2"/>
  <c r="AA2341" i="2" s="1"/>
  <c r="R2342" i="2"/>
  <c r="S2342" i="2"/>
  <c r="R2343" i="2"/>
  <c r="S2343" i="2"/>
  <c r="R2344" i="2"/>
  <c r="S2344" i="2"/>
  <c r="AA2344" i="2" s="1"/>
  <c r="R2345" i="2"/>
  <c r="S2345" i="2"/>
  <c r="AA2345" i="2" s="1"/>
  <c r="R2346" i="2"/>
  <c r="S2346" i="2"/>
  <c r="AA2346" i="2" s="1"/>
  <c r="R2347" i="2"/>
  <c r="S2347" i="2"/>
  <c r="AA2347" i="2" s="1"/>
  <c r="R2348" i="2"/>
  <c r="S2348" i="2"/>
  <c r="R2349" i="2"/>
  <c r="S2349" i="2"/>
  <c r="R2350" i="2"/>
  <c r="S2350" i="2"/>
  <c r="AA2350" i="2" s="1"/>
  <c r="R2351" i="2"/>
  <c r="S2351" i="2"/>
  <c r="AA2351" i="2" s="1"/>
  <c r="R2352" i="2"/>
  <c r="S2352" i="2"/>
  <c r="AA2352" i="2" s="1"/>
  <c r="R2353" i="2"/>
  <c r="S2353" i="2"/>
  <c r="AA2353" i="2" s="1"/>
  <c r="R2354" i="2"/>
  <c r="S2354" i="2"/>
  <c r="R2355" i="2"/>
  <c r="S2355" i="2"/>
  <c r="R2356" i="2"/>
  <c r="S2356" i="2"/>
  <c r="AA2356" i="2" s="1"/>
  <c r="R2357" i="2"/>
  <c r="S2357" i="2"/>
  <c r="AA2357" i="2" s="1"/>
  <c r="R2358" i="2"/>
  <c r="S2358" i="2"/>
  <c r="AA2358" i="2" s="1"/>
  <c r="R2359" i="2"/>
  <c r="S2359" i="2"/>
  <c r="AA2359" i="2" s="1"/>
  <c r="R2360" i="2"/>
  <c r="S2360" i="2"/>
  <c r="R2361" i="2"/>
  <c r="S2361" i="2"/>
  <c r="R2362" i="2"/>
  <c r="S2362" i="2"/>
  <c r="R2363" i="2"/>
  <c r="S2363" i="2"/>
  <c r="R2364" i="2"/>
  <c r="S2364" i="2"/>
  <c r="AA2364" i="2" s="1"/>
  <c r="R2365" i="2"/>
  <c r="S2365" i="2"/>
  <c r="AA2365" i="2" s="1"/>
  <c r="R2366" i="2"/>
  <c r="S2366" i="2"/>
  <c r="R2367" i="2"/>
  <c r="S2367" i="2"/>
  <c r="R2368" i="2"/>
  <c r="S2368" i="2"/>
  <c r="AA2368" i="2" s="1"/>
  <c r="R2369" i="2"/>
  <c r="S2369" i="2"/>
  <c r="AA2369" i="2" s="1"/>
  <c r="R2370" i="2"/>
  <c r="S2370" i="2"/>
  <c r="AA2370" i="2" s="1"/>
  <c r="R2371" i="2"/>
  <c r="S2371" i="2"/>
  <c r="AA2371" i="2" s="1"/>
  <c r="R2372" i="2"/>
  <c r="S2372" i="2"/>
  <c r="R2373" i="2"/>
  <c r="S2373" i="2"/>
  <c r="R2374" i="2"/>
  <c r="S2374" i="2"/>
  <c r="AA2374" i="2" s="1"/>
  <c r="R2375" i="2"/>
  <c r="S2375" i="2"/>
  <c r="R2376" i="2"/>
  <c r="S2376" i="2"/>
  <c r="AA2376" i="2" s="1"/>
  <c r="R2377" i="2"/>
  <c r="S2377" i="2"/>
  <c r="AA2377" i="2" s="1"/>
  <c r="R2378" i="2"/>
  <c r="S2378" i="2"/>
  <c r="R2379" i="2"/>
  <c r="S2379" i="2"/>
  <c r="R2380" i="2"/>
  <c r="S2380" i="2"/>
  <c r="AA2380" i="2" s="1"/>
  <c r="R2381" i="2"/>
  <c r="S2381" i="2"/>
  <c r="AA2381" i="2" s="1"/>
  <c r="R2382" i="2"/>
  <c r="S2382" i="2"/>
  <c r="AA2382" i="2" s="1"/>
  <c r="R2383" i="2"/>
  <c r="S2383" i="2"/>
  <c r="AA2383" i="2" s="1"/>
  <c r="R2384" i="2"/>
  <c r="S2384" i="2"/>
  <c r="R2385" i="2"/>
  <c r="S2385" i="2"/>
  <c r="R2386" i="2"/>
  <c r="S2386" i="2"/>
  <c r="AA2386" i="2" s="1"/>
  <c r="R2387" i="2"/>
  <c r="S2387" i="2"/>
  <c r="R2388" i="2"/>
  <c r="S2388" i="2"/>
  <c r="AA2388" i="2" s="1"/>
  <c r="R2389" i="2"/>
  <c r="S2389" i="2"/>
  <c r="AA2389" i="2" s="1"/>
  <c r="R2390" i="2"/>
  <c r="S2390" i="2"/>
  <c r="AA2390" i="2" s="1"/>
  <c r="R2391" i="2"/>
  <c r="S2391" i="2"/>
  <c r="R2392" i="2"/>
  <c r="S2392" i="2"/>
  <c r="AA2392" i="2" s="1"/>
  <c r="R2393" i="2"/>
  <c r="S2393" i="2"/>
  <c r="AA2393" i="2" s="1"/>
  <c r="R2394" i="2"/>
  <c r="S2394" i="2"/>
  <c r="AA2394" i="2" s="1"/>
  <c r="R2395" i="2"/>
  <c r="S2395" i="2"/>
  <c r="AA2395" i="2" s="1"/>
  <c r="R2396" i="2"/>
  <c r="S2396" i="2"/>
  <c r="R2397" i="2"/>
  <c r="S2397" i="2"/>
  <c r="R2398" i="2"/>
  <c r="S2398" i="2"/>
  <c r="AA2398" i="2" s="1"/>
  <c r="R2399" i="2"/>
  <c r="S2399" i="2"/>
  <c r="R2400" i="2"/>
  <c r="S2400" i="2"/>
  <c r="AA2400" i="2" s="1"/>
  <c r="R2401" i="2"/>
  <c r="S2401" i="2"/>
  <c r="AA2401" i="2" s="1"/>
  <c r="R2402" i="2"/>
  <c r="S2402" i="2"/>
  <c r="R2403" i="2"/>
  <c r="S2403" i="2"/>
  <c r="AA2403" i="2" s="1"/>
  <c r="R2404" i="2"/>
  <c r="S2404" i="2"/>
  <c r="AA2404" i="2" s="1"/>
  <c r="R2405" i="2"/>
  <c r="S2405" i="2"/>
  <c r="AA2405" i="2" s="1"/>
  <c r="R2406" i="2"/>
  <c r="S2406" i="2"/>
  <c r="AA2406" i="2" s="1"/>
  <c r="R2407" i="2"/>
  <c r="S2407" i="2"/>
  <c r="AA2407" i="2" s="1"/>
  <c r="R2408" i="2"/>
  <c r="S2408" i="2"/>
  <c r="R2409" i="2"/>
  <c r="S2409" i="2"/>
  <c r="R2410" i="2"/>
  <c r="S2410" i="2"/>
  <c r="AA2410" i="2" s="1"/>
  <c r="R2411" i="2"/>
  <c r="S2411" i="2"/>
  <c r="R2412" i="2"/>
  <c r="S2412" i="2"/>
  <c r="AA2412" i="2" s="1"/>
  <c r="R2413" i="2"/>
  <c r="S2413" i="2"/>
  <c r="AA2413" i="2" s="1"/>
  <c r="R2414" i="2"/>
  <c r="S2414" i="2"/>
  <c r="R2415" i="2"/>
  <c r="S2415" i="2"/>
  <c r="R2416" i="2"/>
  <c r="S2416" i="2"/>
  <c r="AA2416" i="2" s="1"/>
  <c r="R2417" i="2"/>
  <c r="S2417" i="2"/>
  <c r="AA2417" i="2" s="1"/>
  <c r="R2418" i="2"/>
  <c r="S2418" i="2"/>
  <c r="AA2418" i="2" s="1"/>
  <c r="R2419" i="2"/>
  <c r="S2419" i="2"/>
  <c r="AA2419" i="2" s="1"/>
  <c r="R2420" i="2"/>
  <c r="S2420" i="2"/>
  <c r="R2421" i="2"/>
  <c r="S2421" i="2"/>
  <c r="R2422" i="2"/>
  <c r="S2422" i="2"/>
  <c r="AA2422" i="2" s="1"/>
  <c r="R2423" i="2"/>
  <c r="S2423" i="2"/>
  <c r="R2424" i="2"/>
  <c r="S2424" i="2"/>
  <c r="AA2424" i="2" s="1"/>
  <c r="R2425" i="2"/>
  <c r="S2425" i="2"/>
  <c r="AA2425" i="2" s="1"/>
  <c r="R2426" i="2"/>
  <c r="S2426" i="2"/>
  <c r="R2427" i="2"/>
  <c r="S2427" i="2"/>
  <c r="R2428" i="2"/>
  <c r="S2428" i="2"/>
  <c r="AA2428" i="2" s="1"/>
  <c r="R2429" i="2"/>
  <c r="S2429" i="2"/>
  <c r="AA2429" i="2" s="1"/>
  <c r="R2430" i="2"/>
  <c r="S2430" i="2"/>
  <c r="AA2430" i="2" s="1"/>
  <c r="R2431" i="2"/>
  <c r="S2431" i="2"/>
  <c r="AA2431" i="2" s="1"/>
  <c r="R2432" i="2"/>
  <c r="S2432" i="2"/>
  <c r="R2433" i="2"/>
  <c r="S2433" i="2"/>
  <c r="R2434" i="2"/>
  <c r="S2434" i="2"/>
  <c r="R2435" i="2"/>
  <c r="S2435" i="2"/>
  <c r="R2436" i="2"/>
  <c r="S2436" i="2"/>
  <c r="AA2436" i="2" s="1"/>
  <c r="R2437" i="2"/>
  <c r="S2437" i="2"/>
  <c r="AA2437" i="2" s="1"/>
  <c r="R2438" i="2"/>
  <c r="S2438" i="2"/>
  <c r="R2439" i="2"/>
  <c r="S2439" i="2"/>
  <c r="R2440" i="2"/>
  <c r="S2440" i="2"/>
  <c r="AA2440" i="2" s="1"/>
  <c r="R2441" i="2"/>
  <c r="S2441" i="2"/>
  <c r="AA2441" i="2" s="1"/>
  <c r="R2442" i="2"/>
  <c r="S2442" i="2"/>
  <c r="AA2442" i="2" s="1"/>
  <c r="R2443" i="2"/>
  <c r="S2443" i="2"/>
  <c r="AA2443" i="2" s="1"/>
  <c r="R2444" i="2"/>
  <c r="S2444" i="2"/>
  <c r="R2445" i="2"/>
  <c r="S2445" i="2"/>
  <c r="R2446" i="2"/>
  <c r="S2446" i="2"/>
  <c r="AA2446" i="2" s="1"/>
  <c r="R2447" i="2"/>
  <c r="S2447" i="2"/>
  <c r="R2448" i="2"/>
  <c r="S2448" i="2"/>
  <c r="AA2448" i="2" s="1"/>
  <c r="R2449" i="2"/>
  <c r="S2449" i="2"/>
  <c r="AA2449" i="2" s="1"/>
  <c r="R2450" i="2"/>
  <c r="S2450" i="2"/>
  <c r="R2451" i="2"/>
  <c r="S2451" i="2"/>
  <c r="R2452" i="2"/>
  <c r="S2452" i="2"/>
  <c r="AA2452" i="2" s="1"/>
  <c r="R2453" i="2"/>
  <c r="S2453" i="2"/>
  <c r="AA2453" i="2" s="1"/>
  <c r="R2454" i="2"/>
  <c r="S2454" i="2"/>
  <c r="AA2454" i="2" s="1"/>
  <c r="R2455" i="2"/>
  <c r="S2455" i="2"/>
  <c r="AA2455" i="2" s="1"/>
  <c r="R2456" i="2"/>
  <c r="S2456" i="2"/>
  <c r="AA2456" i="2" s="1"/>
  <c r="R2457" i="2"/>
  <c r="S2457" i="2"/>
  <c r="R2458" i="2"/>
  <c r="S2458" i="2"/>
  <c r="AA2458" i="2" s="1"/>
  <c r="R2459" i="2"/>
  <c r="S2459" i="2"/>
  <c r="R2460" i="2"/>
  <c r="S2460" i="2"/>
  <c r="AA2460" i="2" s="1"/>
  <c r="R2461" i="2"/>
  <c r="S2461" i="2"/>
  <c r="AA2461" i="2" s="1"/>
  <c r="R2462" i="2"/>
  <c r="S2462" i="2"/>
  <c r="R2463" i="2"/>
  <c r="S2463" i="2"/>
  <c r="R2464" i="2"/>
  <c r="S2464" i="2"/>
  <c r="AA2464" i="2" s="1"/>
  <c r="R2465" i="2"/>
  <c r="S2465" i="2"/>
  <c r="AA2465" i="2" s="1"/>
  <c r="R2466" i="2"/>
  <c r="S2466" i="2"/>
  <c r="AA2466" i="2" s="1"/>
  <c r="R2467" i="2"/>
  <c r="S2467" i="2"/>
  <c r="AA2467" i="2" s="1"/>
  <c r="R2468" i="2"/>
  <c r="S2468" i="2"/>
  <c r="R2469" i="2"/>
  <c r="S2469" i="2"/>
  <c r="AA2469" i="2" s="1"/>
  <c r="R2470" i="2"/>
  <c r="S2470" i="2"/>
  <c r="R2471" i="2"/>
  <c r="S2471" i="2"/>
  <c r="R2472" i="2"/>
  <c r="S2472" i="2"/>
  <c r="AA2472" i="2" s="1"/>
  <c r="R2473" i="2"/>
  <c r="S2473" i="2"/>
  <c r="AA2473" i="2" s="1"/>
  <c r="R2474" i="2"/>
  <c r="S2474" i="2"/>
  <c r="R2475" i="2"/>
  <c r="S2475" i="2"/>
  <c r="R2476" i="2"/>
  <c r="S2476" i="2"/>
  <c r="AA2476" i="2" s="1"/>
  <c r="R2477" i="2"/>
  <c r="S2477" i="2"/>
  <c r="AA2477" i="2" s="1"/>
  <c r="R2478" i="2"/>
  <c r="S2478" i="2"/>
  <c r="AA2478" i="2" s="1"/>
  <c r="R2479" i="2"/>
  <c r="S2479" i="2"/>
  <c r="AA2479" i="2" s="1"/>
  <c r="R2480" i="2"/>
  <c r="S2480" i="2"/>
  <c r="R2481" i="2"/>
  <c r="S2481" i="2"/>
  <c r="R2482" i="2"/>
  <c r="S2482" i="2"/>
  <c r="R2483" i="2"/>
  <c r="S2483" i="2"/>
  <c r="R2484" i="2"/>
  <c r="S2484" i="2"/>
  <c r="AA2484" i="2" s="1"/>
  <c r="R2485" i="2"/>
  <c r="S2485" i="2"/>
  <c r="AA2485" i="2" s="1"/>
  <c r="R2486" i="2"/>
  <c r="S2486" i="2"/>
  <c r="R2487" i="2"/>
  <c r="S2487" i="2"/>
  <c r="R2488" i="2"/>
  <c r="S2488" i="2"/>
  <c r="AA2488" i="2" s="1"/>
  <c r="R2489" i="2"/>
  <c r="S2489" i="2"/>
  <c r="AA2489" i="2" s="1"/>
  <c r="R2490" i="2"/>
  <c r="S2490" i="2"/>
  <c r="AA2490" i="2" s="1"/>
  <c r="R2491" i="2"/>
  <c r="S2491" i="2"/>
  <c r="AA2491" i="2" s="1"/>
  <c r="R2492" i="2"/>
  <c r="S2492" i="2"/>
  <c r="R2493" i="2"/>
  <c r="S2493" i="2"/>
  <c r="R2494" i="2"/>
  <c r="S2494" i="2"/>
  <c r="AA2494" i="2" s="1"/>
  <c r="R2495" i="2"/>
  <c r="S2495" i="2"/>
  <c r="AA2495" i="2" s="1"/>
  <c r="R2496" i="2"/>
  <c r="S2496" i="2"/>
  <c r="AA2496" i="2" s="1"/>
  <c r="R2497" i="2"/>
  <c r="S2497" i="2"/>
  <c r="AA2497" i="2" s="1"/>
  <c r="R2498" i="2"/>
  <c r="S2498" i="2"/>
  <c r="R2499" i="2"/>
  <c r="S2499" i="2"/>
  <c r="R2500" i="2"/>
  <c r="S2500" i="2"/>
  <c r="AA2500" i="2" s="1"/>
  <c r="R2501" i="2"/>
  <c r="S2501" i="2"/>
  <c r="AA2501" i="2" s="1"/>
  <c r="R2502" i="2"/>
  <c r="S2502" i="2"/>
  <c r="AA2502" i="2" s="1"/>
  <c r="R2503" i="2"/>
  <c r="S2503" i="2"/>
  <c r="AA2503" i="2" s="1"/>
  <c r="R2504" i="2"/>
  <c r="S2504" i="2"/>
  <c r="R2505" i="2"/>
  <c r="S2505" i="2"/>
  <c r="R2506" i="2"/>
  <c r="S2506" i="2"/>
  <c r="R2507" i="2"/>
  <c r="S2507" i="2"/>
  <c r="R2508" i="2"/>
  <c r="S2508" i="2"/>
  <c r="AA2508" i="2" s="1"/>
  <c r="R2509" i="2"/>
  <c r="S2509" i="2"/>
  <c r="AA2509" i="2" s="1"/>
  <c r="R2510" i="2"/>
  <c r="S2510" i="2"/>
  <c r="R2511" i="2"/>
  <c r="S2511" i="2"/>
  <c r="R2512" i="2"/>
  <c r="S2512" i="2"/>
  <c r="AA2512" i="2" s="1"/>
  <c r="R2513" i="2"/>
  <c r="S2513" i="2"/>
  <c r="AA2513" i="2" s="1"/>
  <c r="R2514" i="2"/>
  <c r="S2514" i="2"/>
  <c r="AA2514" i="2" s="1"/>
  <c r="R2515" i="2"/>
  <c r="S2515" i="2"/>
  <c r="AA2515" i="2" s="1"/>
  <c r="R2516" i="2"/>
  <c r="S2516" i="2"/>
  <c r="R2517" i="2"/>
  <c r="S2517" i="2"/>
  <c r="R2518" i="2"/>
  <c r="S2518" i="2"/>
  <c r="R2519" i="2"/>
  <c r="S2519" i="2"/>
  <c r="R2520" i="2"/>
  <c r="S2520" i="2"/>
  <c r="AA2520" i="2" s="1"/>
  <c r="R2521" i="2"/>
  <c r="S2521" i="2"/>
  <c r="AA2521" i="2" s="1"/>
  <c r="R2522" i="2"/>
  <c r="S2522" i="2"/>
  <c r="R2523" i="2"/>
  <c r="S2523" i="2"/>
  <c r="R2524" i="2"/>
  <c r="S2524" i="2"/>
  <c r="AA2524" i="2" s="1"/>
  <c r="R2525" i="2"/>
  <c r="S2525" i="2"/>
  <c r="AA2525" i="2" s="1"/>
  <c r="R2526" i="2"/>
  <c r="S2526" i="2"/>
  <c r="AA2526" i="2" s="1"/>
  <c r="R2527" i="2"/>
  <c r="S2527" i="2"/>
  <c r="AA2527" i="2" s="1"/>
  <c r="R2528" i="2"/>
  <c r="S2528" i="2"/>
  <c r="R2529" i="2"/>
  <c r="S2529" i="2"/>
  <c r="R2530" i="2"/>
  <c r="S2530" i="2"/>
  <c r="AA2530" i="2" s="1"/>
  <c r="R2531" i="2"/>
  <c r="S2531" i="2"/>
  <c r="R2532" i="2"/>
  <c r="S2532" i="2"/>
  <c r="AA2532" i="2" s="1"/>
  <c r="R2533" i="2"/>
  <c r="S2533" i="2"/>
  <c r="AA2533" i="2" s="1"/>
  <c r="R2534" i="2"/>
  <c r="S2534" i="2"/>
  <c r="AA2534" i="2" s="1"/>
  <c r="R2535" i="2"/>
  <c r="S2535" i="2"/>
  <c r="R2536" i="2"/>
  <c r="S2536" i="2"/>
  <c r="AA2536" i="2" s="1"/>
  <c r="R2537" i="2"/>
  <c r="S2537" i="2"/>
  <c r="AA2537" i="2" s="1"/>
  <c r="R2538" i="2"/>
  <c r="S2538" i="2"/>
  <c r="AA2538" i="2" s="1"/>
  <c r="R2539" i="2"/>
  <c r="S2539" i="2"/>
  <c r="AA2539" i="2" s="1"/>
  <c r="R2540" i="2"/>
  <c r="S2540" i="2"/>
  <c r="R2541" i="2"/>
  <c r="S2541" i="2"/>
  <c r="R2542" i="2"/>
  <c r="S2542" i="2"/>
  <c r="AA2542" i="2" s="1"/>
  <c r="R2543" i="2"/>
  <c r="S2543" i="2"/>
  <c r="R2544" i="2"/>
  <c r="S2544" i="2"/>
  <c r="AA2544" i="2" s="1"/>
  <c r="R2545" i="2"/>
  <c r="S2545" i="2"/>
  <c r="AA2545" i="2" s="1"/>
  <c r="R2546" i="2"/>
  <c r="S2546" i="2"/>
  <c r="R2547" i="2"/>
  <c r="S2547" i="2"/>
  <c r="AA2547" i="2" s="1"/>
  <c r="R2548" i="2"/>
  <c r="S2548" i="2"/>
  <c r="AA2548" i="2" s="1"/>
  <c r="R2549" i="2"/>
  <c r="S2549" i="2"/>
  <c r="AA2549" i="2" s="1"/>
  <c r="R2550" i="2"/>
  <c r="S2550" i="2"/>
  <c r="AA2550" i="2" s="1"/>
  <c r="R2551" i="2"/>
  <c r="S2551" i="2"/>
  <c r="AA2551" i="2" s="1"/>
  <c r="R2552" i="2"/>
  <c r="S2552" i="2"/>
  <c r="R2553" i="2"/>
  <c r="S2553" i="2"/>
  <c r="R2554" i="2"/>
  <c r="S2554" i="2"/>
  <c r="AA2554" i="2" s="1"/>
  <c r="R2555" i="2"/>
  <c r="S2555" i="2"/>
  <c r="R2556" i="2"/>
  <c r="S2556" i="2"/>
  <c r="AA2556" i="2" s="1"/>
  <c r="R2557" i="2"/>
  <c r="S2557" i="2"/>
  <c r="AA2557" i="2" s="1"/>
  <c r="R2558" i="2"/>
  <c r="S2558" i="2"/>
  <c r="R2559" i="2"/>
  <c r="S2559" i="2"/>
  <c r="R2560" i="2"/>
  <c r="S2560" i="2"/>
  <c r="AA2560" i="2" s="1"/>
  <c r="R2561" i="2"/>
  <c r="S2561" i="2"/>
  <c r="AA2561" i="2" s="1"/>
  <c r="R2562" i="2"/>
  <c r="S2562" i="2"/>
  <c r="AA2562" i="2" s="1"/>
  <c r="R2563" i="2"/>
  <c r="S2563" i="2"/>
  <c r="AA2563" i="2" s="1"/>
  <c r="R2564" i="2"/>
  <c r="S2564" i="2"/>
  <c r="R2565" i="2"/>
  <c r="S2565" i="2"/>
  <c r="R2566" i="2"/>
  <c r="S2566" i="2"/>
  <c r="AA2566" i="2" s="1"/>
  <c r="R2567" i="2"/>
  <c r="S2567" i="2"/>
  <c r="R2568" i="2"/>
  <c r="S2568" i="2"/>
  <c r="AA2568" i="2" s="1"/>
  <c r="R2569" i="2"/>
  <c r="S2569" i="2"/>
  <c r="AA2569" i="2" s="1"/>
  <c r="R2570" i="2"/>
  <c r="S2570" i="2"/>
  <c r="R2571" i="2"/>
  <c r="S2571" i="2"/>
  <c r="R2572" i="2"/>
  <c r="S2572" i="2"/>
  <c r="AA2572" i="2" s="1"/>
  <c r="R2573" i="2"/>
  <c r="S2573" i="2"/>
  <c r="AA2573" i="2" s="1"/>
  <c r="R2574" i="2"/>
  <c r="S2574" i="2"/>
  <c r="AA2574" i="2" s="1"/>
  <c r="R2575" i="2"/>
  <c r="S2575" i="2"/>
  <c r="AA2575" i="2" s="1"/>
  <c r="R2576" i="2"/>
  <c r="S2576" i="2"/>
  <c r="R2577" i="2"/>
  <c r="S2577" i="2"/>
  <c r="R2578" i="2"/>
  <c r="S2578" i="2"/>
  <c r="AA2578" i="2" s="1"/>
  <c r="R2579" i="2"/>
  <c r="S2579" i="2"/>
  <c r="R2580" i="2"/>
  <c r="S2580" i="2"/>
  <c r="AA2580" i="2" s="1"/>
  <c r="R2581" i="2"/>
  <c r="S2581" i="2"/>
  <c r="AA2581" i="2" s="1"/>
  <c r="R2582" i="2"/>
  <c r="S2582" i="2"/>
  <c r="R2583" i="2"/>
  <c r="S2583" i="2"/>
  <c r="R2584" i="2"/>
  <c r="S2584" i="2"/>
  <c r="AA2584" i="2" s="1"/>
  <c r="R2585" i="2"/>
  <c r="S2585" i="2"/>
  <c r="AA2585" i="2" s="1"/>
  <c r="R2586" i="2"/>
  <c r="S2586" i="2"/>
  <c r="AA2586" i="2" s="1"/>
  <c r="R2587" i="2"/>
  <c r="S2587" i="2"/>
  <c r="AA2587" i="2" s="1"/>
  <c r="R2588" i="2"/>
  <c r="S2588" i="2"/>
  <c r="R2589" i="2"/>
  <c r="S2589" i="2"/>
  <c r="R2590" i="2"/>
  <c r="S2590" i="2"/>
  <c r="R2591" i="2"/>
  <c r="S2591" i="2"/>
  <c r="R2592" i="2"/>
  <c r="S2592" i="2"/>
  <c r="AA2592" i="2" s="1"/>
  <c r="R2593" i="2"/>
  <c r="S2593" i="2"/>
  <c r="AA2593" i="2" s="1"/>
  <c r="R2594" i="2"/>
  <c r="S2594" i="2"/>
  <c r="R2595" i="2"/>
  <c r="S2595" i="2"/>
  <c r="R2596" i="2"/>
  <c r="S2596" i="2"/>
  <c r="AA2596" i="2" s="1"/>
  <c r="R2597" i="2"/>
  <c r="S2597" i="2"/>
  <c r="AA2597" i="2" s="1"/>
  <c r="R2598" i="2"/>
  <c r="S2598" i="2"/>
  <c r="AA2598" i="2" s="1"/>
  <c r="R2599" i="2"/>
  <c r="S2599" i="2"/>
  <c r="AA2599" i="2" s="1"/>
  <c r="R2600" i="2"/>
  <c r="S2600" i="2"/>
  <c r="AA2600" i="2" s="1"/>
  <c r="R2601" i="2"/>
  <c r="S2601" i="2"/>
  <c r="R2602" i="2"/>
  <c r="S2602" i="2"/>
  <c r="AA2602" i="2" s="1"/>
  <c r="R2603" i="2"/>
  <c r="S2603" i="2"/>
  <c r="R2604" i="2"/>
  <c r="S2604" i="2"/>
  <c r="AA2604" i="2" s="1"/>
  <c r="R2605" i="2"/>
  <c r="S2605" i="2"/>
  <c r="AA2605" i="2" s="1"/>
  <c r="R2606" i="2"/>
  <c r="S2606" i="2"/>
  <c r="R2607" i="2"/>
  <c r="S2607" i="2"/>
  <c r="R2608" i="2"/>
  <c r="S2608" i="2"/>
  <c r="AA2608" i="2" s="1"/>
  <c r="R2609" i="2"/>
  <c r="S2609" i="2"/>
  <c r="AA2609" i="2" s="1"/>
  <c r="R2610" i="2"/>
  <c r="S2610" i="2"/>
  <c r="AA2610" i="2" s="1"/>
  <c r="R2611" i="2"/>
  <c r="S2611" i="2"/>
  <c r="AA2611" i="2" s="1"/>
  <c r="R2612" i="2"/>
  <c r="S2612" i="2"/>
  <c r="R2613" i="2"/>
  <c r="S2613" i="2"/>
  <c r="AA2613" i="2" s="1"/>
  <c r="R2614" i="2"/>
  <c r="S2614" i="2"/>
  <c r="R2615" i="2"/>
  <c r="S2615" i="2"/>
  <c r="R2616" i="2"/>
  <c r="S2616" i="2"/>
  <c r="AA2616" i="2" s="1"/>
  <c r="R2617" i="2"/>
  <c r="S2617" i="2"/>
  <c r="AA2617" i="2" s="1"/>
  <c r="R2618" i="2"/>
  <c r="S2618" i="2"/>
  <c r="R2619" i="2"/>
  <c r="S2619" i="2"/>
  <c r="R2620" i="2"/>
  <c r="S2620" i="2"/>
  <c r="AA2620" i="2" s="1"/>
  <c r="R2621" i="2"/>
  <c r="S2621" i="2"/>
  <c r="AA2621" i="2" s="1"/>
  <c r="R2622" i="2"/>
  <c r="S2622" i="2"/>
  <c r="AA2622" i="2" s="1"/>
  <c r="R2623" i="2"/>
  <c r="S2623" i="2"/>
  <c r="AA2623" i="2" s="1"/>
  <c r="R2624" i="2"/>
  <c r="S2624" i="2"/>
  <c r="R2625" i="2"/>
  <c r="S2625" i="2"/>
  <c r="R2626" i="2"/>
  <c r="S2626" i="2"/>
  <c r="AA2626" i="2" s="1"/>
  <c r="S2" i="2"/>
  <c r="R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U2453" i="2" s="1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555" i="2"/>
  <c r="Q2" i="2"/>
  <c r="A2556" i="2"/>
  <c r="P3" i="2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P726" i="2" s="1"/>
  <c r="P727" i="2" s="1"/>
  <c r="P728" i="2" s="1"/>
  <c r="P729" i="2" s="1"/>
  <c r="P730" i="2" s="1"/>
  <c r="P731" i="2" s="1"/>
  <c r="P732" i="2" s="1"/>
  <c r="P733" i="2" s="1"/>
  <c r="P734" i="2" s="1"/>
  <c r="P735" i="2" s="1"/>
  <c r="P736" i="2" s="1"/>
  <c r="P737" i="2" s="1"/>
  <c r="P738" i="2" s="1"/>
  <c r="P739" i="2" s="1"/>
  <c r="P740" i="2" s="1"/>
  <c r="P741" i="2" s="1"/>
  <c r="P742" i="2" s="1"/>
  <c r="P743" i="2" s="1"/>
  <c r="P744" i="2" s="1"/>
  <c r="P745" i="2" s="1"/>
  <c r="P746" i="2" s="1"/>
  <c r="P747" i="2" s="1"/>
  <c r="P748" i="2" s="1"/>
  <c r="P749" i="2" s="1"/>
  <c r="P750" i="2" s="1"/>
  <c r="P751" i="2" s="1"/>
  <c r="P752" i="2" s="1"/>
  <c r="P753" i="2" s="1"/>
  <c r="P754" i="2" s="1"/>
  <c r="P755" i="2" s="1"/>
  <c r="P756" i="2" s="1"/>
  <c r="P757" i="2" s="1"/>
  <c r="P758" i="2" s="1"/>
  <c r="P759" i="2" s="1"/>
  <c r="P760" i="2" s="1"/>
  <c r="P761" i="2" s="1"/>
  <c r="P762" i="2" s="1"/>
  <c r="P763" i="2" s="1"/>
  <c r="P764" i="2" s="1"/>
  <c r="P765" i="2" s="1"/>
  <c r="P766" i="2" s="1"/>
  <c r="P767" i="2" s="1"/>
  <c r="P768" i="2" s="1"/>
  <c r="P769" i="2" s="1"/>
  <c r="P770" i="2" s="1"/>
  <c r="P771" i="2" s="1"/>
  <c r="P772" i="2" s="1"/>
  <c r="P773" i="2" s="1"/>
  <c r="P774" i="2" s="1"/>
  <c r="P775" i="2" s="1"/>
  <c r="P776" i="2" s="1"/>
  <c r="P777" i="2" s="1"/>
  <c r="P778" i="2" s="1"/>
  <c r="P779" i="2" s="1"/>
  <c r="P780" i="2" s="1"/>
  <c r="P781" i="2" s="1"/>
  <c r="P782" i="2" s="1"/>
  <c r="P783" i="2" s="1"/>
  <c r="P784" i="2" s="1"/>
  <c r="P785" i="2" s="1"/>
  <c r="P786" i="2" s="1"/>
  <c r="P787" i="2" s="1"/>
  <c r="P788" i="2" s="1"/>
  <c r="P789" i="2" s="1"/>
  <c r="P790" i="2" s="1"/>
  <c r="P791" i="2" s="1"/>
  <c r="P792" i="2" s="1"/>
  <c r="P793" i="2" s="1"/>
  <c r="P794" i="2" s="1"/>
  <c r="P795" i="2" s="1"/>
  <c r="P796" i="2" s="1"/>
  <c r="P797" i="2" s="1"/>
  <c r="P798" i="2" s="1"/>
  <c r="P799" i="2" s="1"/>
  <c r="P800" i="2" s="1"/>
  <c r="P801" i="2" s="1"/>
  <c r="P802" i="2" s="1"/>
  <c r="P803" i="2" s="1"/>
  <c r="P804" i="2" s="1"/>
  <c r="P805" i="2" s="1"/>
  <c r="P806" i="2" s="1"/>
  <c r="P807" i="2" s="1"/>
  <c r="P808" i="2" s="1"/>
  <c r="P809" i="2" s="1"/>
  <c r="P810" i="2" s="1"/>
  <c r="P811" i="2" s="1"/>
  <c r="P812" i="2" s="1"/>
  <c r="P813" i="2" s="1"/>
  <c r="P814" i="2" s="1"/>
  <c r="P815" i="2" s="1"/>
  <c r="P816" i="2" s="1"/>
  <c r="P817" i="2" s="1"/>
  <c r="P818" i="2" s="1"/>
  <c r="P819" i="2" s="1"/>
  <c r="P820" i="2" s="1"/>
  <c r="P821" i="2" s="1"/>
  <c r="P822" i="2" s="1"/>
  <c r="P823" i="2" s="1"/>
  <c r="P824" i="2" s="1"/>
  <c r="P825" i="2" s="1"/>
  <c r="P826" i="2" s="1"/>
  <c r="P827" i="2" s="1"/>
  <c r="P828" i="2" s="1"/>
  <c r="P829" i="2" s="1"/>
  <c r="P830" i="2" s="1"/>
  <c r="P831" i="2" s="1"/>
  <c r="P832" i="2" s="1"/>
  <c r="P833" i="2" s="1"/>
  <c r="P834" i="2" s="1"/>
  <c r="P835" i="2" s="1"/>
  <c r="P836" i="2" s="1"/>
  <c r="P837" i="2" s="1"/>
  <c r="P838" i="2" s="1"/>
  <c r="P839" i="2" s="1"/>
  <c r="P840" i="2" s="1"/>
  <c r="P841" i="2" s="1"/>
  <c r="P842" i="2" s="1"/>
  <c r="P843" i="2" s="1"/>
  <c r="P844" i="2" s="1"/>
  <c r="P845" i="2" s="1"/>
  <c r="P846" i="2" s="1"/>
  <c r="P847" i="2" s="1"/>
  <c r="P848" i="2" s="1"/>
  <c r="P849" i="2" s="1"/>
  <c r="P850" i="2" s="1"/>
  <c r="P851" i="2" s="1"/>
  <c r="P852" i="2" s="1"/>
  <c r="P853" i="2" s="1"/>
  <c r="P854" i="2" s="1"/>
  <c r="P855" i="2" s="1"/>
  <c r="P856" i="2" s="1"/>
  <c r="P857" i="2" s="1"/>
  <c r="P858" i="2" s="1"/>
  <c r="P859" i="2" s="1"/>
  <c r="P860" i="2" s="1"/>
  <c r="P861" i="2" s="1"/>
  <c r="P862" i="2" s="1"/>
  <c r="P863" i="2" s="1"/>
  <c r="P864" i="2" s="1"/>
  <c r="P865" i="2" s="1"/>
  <c r="P866" i="2" s="1"/>
  <c r="P867" i="2" s="1"/>
  <c r="P868" i="2" s="1"/>
  <c r="P869" i="2" s="1"/>
  <c r="P870" i="2" s="1"/>
  <c r="P871" i="2" s="1"/>
  <c r="P872" i="2" s="1"/>
  <c r="P873" i="2" s="1"/>
  <c r="P874" i="2" s="1"/>
  <c r="P875" i="2" s="1"/>
  <c r="P876" i="2" s="1"/>
  <c r="P877" i="2" s="1"/>
  <c r="P878" i="2" s="1"/>
  <c r="P879" i="2" s="1"/>
  <c r="P880" i="2" s="1"/>
  <c r="P881" i="2" s="1"/>
  <c r="P882" i="2" s="1"/>
  <c r="P883" i="2" s="1"/>
  <c r="P884" i="2" s="1"/>
  <c r="P885" i="2" s="1"/>
  <c r="P886" i="2" s="1"/>
  <c r="P887" i="2" s="1"/>
  <c r="P888" i="2" s="1"/>
  <c r="P889" i="2" s="1"/>
  <c r="P890" i="2" s="1"/>
  <c r="P891" i="2" s="1"/>
  <c r="P892" i="2" s="1"/>
  <c r="P893" i="2" s="1"/>
  <c r="P894" i="2" s="1"/>
  <c r="P895" i="2" s="1"/>
  <c r="P896" i="2" s="1"/>
  <c r="P897" i="2" s="1"/>
  <c r="P898" i="2" s="1"/>
  <c r="P899" i="2" s="1"/>
  <c r="P900" i="2" s="1"/>
  <c r="P901" i="2" s="1"/>
  <c r="P902" i="2" s="1"/>
  <c r="P903" i="2" s="1"/>
  <c r="P904" i="2" s="1"/>
  <c r="P905" i="2" s="1"/>
  <c r="P906" i="2" s="1"/>
  <c r="P907" i="2" s="1"/>
  <c r="P908" i="2" s="1"/>
  <c r="P909" i="2" s="1"/>
  <c r="P910" i="2" s="1"/>
  <c r="P911" i="2" s="1"/>
  <c r="P912" i="2" s="1"/>
  <c r="P913" i="2" s="1"/>
  <c r="P914" i="2" s="1"/>
  <c r="P915" i="2" s="1"/>
  <c r="P916" i="2" s="1"/>
  <c r="P917" i="2" s="1"/>
  <c r="P918" i="2" s="1"/>
  <c r="P919" i="2" s="1"/>
  <c r="P920" i="2" s="1"/>
  <c r="P921" i="2" s="1"/>
  <c r="P922" i="2" s="1"/>
  <c r="P923" i="2" s="1"/>
  <c r="P924" i="2" s="1"/>
  <c r="P925" i="2" s="1"/>
  <c r="P926" i="2" s="1"/>
  <c r="P927" i="2" s="1"/>
  <c r="P928" i="2" s="1"/>
  <c r="P929" i="2" s="1"/>
  <c r="P930" i="2" s="1"/>
  <c r="P931" i="2" s="1"/>
  <c r="P932" i="2" s="1"/>
  <c r="P933" i="2" s="1"/>
  <c r="P934" i="2" s="1"/>
  <c r="P935" i="2" s="1"/>
  <c r="P936" i="2" s="1"/>
  <c r="P937" i="2" s="1"/>
  <c r="P938" i="2" s="1"/>
  <c r="P939" i="2" s="1"/>
  <c r="P940" i="2" s="1"/>
  <c r="P941" i="2" s="1"/>
  <c r="P942" i="2" s="1"/>
  <c r="P943" i="2" s="1"/>
  <c r="P944" i="2" s="1"/>
  <c r="P945" i="2" s="1"/>
  <c r="P946" i="2" s="1"/>
  <c r="P947" i="2" s="1"/>
  <c r="P948" i="2" s="1"/>
  <c r="P949" i="2" s="1"/>
  <c r="P950" i="2" s="1"/>
  <c r="P951" i="2" s="1"/>
  <c r="P952" i="2" s="1"/>
  <c r="P953" i="2" s="1"/>
  <c r="P954" i="2" s="1"/>
  <c r="P955" i="2" s="1"/>
  <c r="P956" i="2" s="1"/>
  <c r="P957" i="2" s="1"/>
  <c r="P958" i="2" s="1"/>
  <c r="P959" i="2" s="1"/>
  <c r="P960" i="2" s="1"/>
  <c r="P961" i="2" s="1"/>
  <c r="P962" i="2" s="1"/>
  <c r="P963" i="2" s="1"/>
  <c r="P964" i="2" s="1"/>
  <c r="P965" i="2" s="1"/>
  <c r="P966" i="2" s="1"/>
  <c r="P967" i="2" s="1"/>
  <c r="P968" i="2" s="1"/>
  <c r="P969" i="2" s="1"/>
  <c r="P970" i="2" s="1"/>
  <c r="P971" i="2" s="1"/>
  <c r="P972" i="2" s="1"/>
  <c r="P973" i="2" s="1"/>
  <c r="P974" i="2" s="1"/>
  <c r="P975" i="2" s="1"/>
  <c r="P976" i="2" s="1"/>
  <c r="P977" i="2" s="1"/>
  <c r="P978" i="2" s="1"/>
  <c r="P979" i="2" s="1"/>
  <c r="P980" i="2" s="1"/>
  <c r="P981" i="2" s="1"/>
  <c r="P982" i="2" s="1"/>
  <c r="P983" i="2" s="1"/>
  <c r="P984" i="2" s="1"/>
  <c r="P985" i="2" s="1"/>
  <c r="P986" i="2" s="1"/>
  <c r="P987" i="2" s="1"/>
  <c r="P988" i="2" s="1"/>
  <c r="P989" i="2" s="1"/>
  <c r="P990" i="2" s="1"/>
  <c r="P991" i="2" s="1"/>
  <c r="P992" i="2" s="1"/>
  <c r="P993" i="2" s="1"/>
  <c r="P994" i="2" s="1"/>
  <c r="P995" i="2" s="1"/>
  <c r="P996" i="2" s="1"/>
  <c r="P997" i="2" s="1"/>
  <c r="P998" i="2" s="1"/>
  <c r="P999" i="2" s="1"/>
  <c r="P1000" i="2" s="1"/>
  <c r="P1001" i="2" s="1"/>
  <c r="P1002" i="2" s="1"/>
  <c r="P1003" i="2" s="1"/>
  <c r="P1004" i="2" s="1"/>
  <c r="P1005" i="2" s="1"/>
  <c r="P1006" i="2" s="1"/>
  <c r="P1007" i="2" s="1"/>
  <c r="P1008" i="2" s="1"/>
  <c r="P1009" i="2" s="1"/>
  <c r="P1010" i="2" s="1"/>
  <c r="P1011" i="2" s="1"/>
  <c r="P1012" i="2" s="1"/>
  <c r="P1013" i="2" s="1"/>
  <c r="P1014" i="2" s="1"/>
  <c r="P1015" i="2" s="1"/>
  <c r="P1016" i="2" s="1"/>
  <c r="P1017" i="2" s="1"/>
  <c r="P1018" i="2" s="1"/>
  <c r="P1019" i="2" s="1"/>
  <c r="P1020" i="2" s="1"/>
  <c r="P1021" i="2" s="1"/>
  <c r="P1022" i="2" s="1"/>
  <c r="P1023" i="2" s="1"/>
  <c r="P1024" i="2" s="1"/>
  <c r="P1025" i="2" s="1"/>
  <c r="P1026" i="2" s="1"/>
  <c r="P1027" i="2" s="1"/>
  <c r="P1028" i="2" s="1"/>
  <c r="P1029" i="2" s="1"/>
  <c r="P1030" i="2" s="1"/>
  <c r="P1031" i="2" s="1"/>
  <c r="P1032" i="2" s="1"/>
  <c r="P1033" i="2" s="1"/>
  <c r="P1034" i="2" s="1"/>
  <c r="P1035" i="2" s="1"/>
  <c r="P1036" i="2" s="1"/>
  <c r="P1037" i="2" s="1"/>
  <c r="P1038" i="2" s="1"/>
  <c r="P1039" i="2" s="1"/>
  <c r="P1040" i="2" s="1"/>
  <c r="P1041" i="2" s="1"/>
  <c r="P1042" i="2" s="1"/>
  <c r="P1043" i="2" s="1"/>
  <c r="P1044" i="2" s="1"/>
  <c r="P1045" i="2" s="1"/>
  <c r="P1046" i="2" s="1"/>
  <c r="P1047" i="2" s="1"/>
  <c r="P1048" i="2" s="1"/>
  <c r="P1049" i="2" s="1"/>
  <c r="P1050" i="2" s="1"/>
  <c r="P1051" i="2" s="1"/>
  <c r="P1052" i="2" s="1"/>
  <c r="P1053" i="2" s="1"/>
  <c r="P1054" i="2" s="1"/>
  <c r="P1055" i="2" s="1"/>
  <c r="P1056" i="2" s="1"/>
  <c r="P1057" i="2" s="1"/>
  <c r="P1058" i="2" s="1"/>
  <c r="P1059" i="2" s="1"/>
  <c r="P1060" i="2" s="1"/>
  <c r="P1061" i="2" s="1"/>
  <c r="P1062" i="2" s="1"/>
  <c r="P1063" i="2" s="1"/>
  <c r="P1064" i="2" s="1"/>
  <c r="P1065" i="2" s="1"/>
  <c r="P1066" i="2" s="1"/>
  <c r="P1067" i="2" s="1"/>
  <c r="P1068" i="2" s="1"/>
  <c r="P1069" i="2" s="1"/>
  <c r="P1070" i="2" s="1"/>
  <c r="P1071" i="2" s="1"/>
  <c r="P1072" i="2" s="1"/>
  <c r="P1073" i="2" s="1"/>
  <c r="P1074" i="2" s="1"/>
  <c r="P1075" i="2" s="1"/>
  <c r="P1076" i="2" s="1"/>
  <c r="P1077" i="2" s="1"/>
  <c r="P1078" i="2" s="1"/>
  <c r="P1079" i="2" s="1"/>
  <c r="P1080" i="2" s="1"/>
  <c r="P1081" i="2" s="1"/>
  <c r="P1082" i="2" s="1"/>
  <c r="P1083" i="2" s="1"/>
  <c r="P1084" i="2" s="1"/>
  <c r="P1085" i="2" s="1"/>
  <c r="P1086" i="2" s="1"/>
  <c r="P1087" i="2" s="1"/>
  <c r="P1088" i="2" s="1"/>
  <c r="P1089" i="2" s="1"/>
  <c r="P1090" i="2" s="1"/>
  <c r="P1091" i="2" s="1"/>
  <c r="P1092" i="2" s="1"/>
  <c r="P1093" i="2" s="1"/>
  <c r="P1094" i="2" s="1"/>
  <c r="P1095" i="2" s="1"/>
  <c r="P1096" i="2" s="1"/>
  <c r="P1097" i="2" s="1"/>
  <c r="P1098" i="2" s="1"/>
  <c r="P1099" i="2" s="1"/>
  <c r="P1100" i="2" s="1"/>
  <c r="P1101" i="2" s="1"/>
  <c r="P1102" i="2" s="1"/>
  <c r="P1103" i="2" s="1"/>
  <c r="P1104" i="2" s="1"/>
  <c r="P1105" i="2" s="1"/>
  <c r="P1106" i="2" s="1"/>
  <c r="P1107" i="2" s="1"/>
  <c r="P1108" i="2" s="1"/>
  <c r="P1109" i="2" s="1"/>
  <c r="P1110" i="2" s="1"/>
  <c r="P1111" i="2" s="1"/>
  <c r="P1112" i="2" s="1"/>
  <c r="P1113" i="2" s="1"/>
  <c r="P1114" i="2" s="1"/>
  <c r="P1115" i="2" s="1"/>
  <c r="P1116" i="2" s="1"/>
  <c r="P1117" i="2" s="1"/>
  <c r="P1118" i="2" s="1"/>
  <c r="P1119" i="2" s="1"/>
  <c r="P1120" i="2" s="1"/>
  <c r="P1121" i="2" s="1"/>
  <c r="P1122" i="2" s="1"/>
  <c r="P1123" i="2" s="1"/>
  <c r="P1124" i="2" s="1"/>
  <c r="P1125" i="2" s="1"/>
  <c r="P1126" i="2" s="1"/>
  <c r="P1127" i="2" s="1"/>
  <c r="P1128" i="2" s="1"/>
  <c r="P1129" i="2" s="1"/>
  <c r="P1130" i="2" s="1"/>
  <c r="P1131" i="2" s="1"/>
  <c r="P1132" i="2" s="1"/>
  <c r="P1133" i="2" s="1"/>
  <c r="P1134" i="2" s="1"/>
  <c r="P1135" i="2" s="1"/>
  <c r="P1136" i="2" s="1"/>
  <c r="P1137" i="2" s="1"/>
  <c r="P1138" i="2" s="1"/>
  <c r="P1139" i="2" s="1"/>
  <c r="P1140" i="2" s="1"/>
  <c r="P1141" i="2" s="1"/>
  <c r="P1142" i="2" s="1"/>
  <c r="P1143" i="2" s="1"/>
  <c r="P1144" i="2" s="1"/>
  <c r="P1145" i="2" s="1"/>
  <c r="P1146" i="2" s="1"/>
  <c r="P1147" i="2" s="1"/>
  <c r="P1148" i="2" s="1"/>
  <c r="P1149" i="2" s="1"/>
  <c r="P1150" i="2" s="1"/>
  <c r="P1151" i="2" s="1"/>
  <c r="P1152" i="2" s="1"/>
  <c r="P1153" i="2" s="1"/>
  <c r="P1154" i="2" s="1"/>
  <c r="P1155" i="2" s="1"/>
  <c r="P1156" i="2" s="1"/>
  <c r="P1157" i="2" s="1"/>
  <c r="P1158" i="2" s="1"/>
  <c r="P1159" i="2" s="1"/>
  <c r="P1160" i="2" s="1"/>
  <c r="P1161" i="2" s="1"/>
  <c r="P1162" i="2" s="1"/>
  <c r="P1163" i="2" s="1"/>
  <c r="P1164" i="2" s="1"/>
  <c r="P1165" i="2" s="1"/>
  <c r="P1166" i="2" s="1"/>
  <c r="P1167" i="2" s="1"/>
  <c r="P1168" i="2" s="1"/>
  <c r="P1169" i="2" s="1"/>
  <c r="P1170" i="2" s="1"/>
  <c r="P1171" i="2" s="1"/>
  <c r="P1172" i="2" s="1"/>
  <c r="P1173" i="2" s="1"/>
  <c r="P1174" i="2" s="1"/>
  <c r="P1175" i="2" s="1"/>
  <c r="P1176" i="2" s="1"/>
  <c r="P1177" i="2" s="1"/>
  <c r="P1178" i="2" s="1"/>
  <c r="P1179" i="2" s="1"/>
  <c r="P1180" i="2" s="1"/>
  <c r="P1181" i="2" s="1"/>
  <c r="P1182" i="2" s="1"/>
  <c r="P1183" i="2" s="1"/>
  <c r="P1184" i="2" s="1"/>
  <c r="P1185" i="2" s="1"/>
  <c r="P1186" i="2" s="1"/>
  <c r="P1187" i="2" s="1"/>
  <c r="P1188" i="2" s="1"/>
  <c r="P1189" i="2" s="1"/>
  <c r="P1190" i="2" s="1"/>
  <c r="P1191" i="2" s="1"/>
  <c r="P1192" i="2" s="1"/>
  <c r="P1193" i="2" s="1"/>
  <c r="P1194" i="2" s="1"/>
  <c r="P1195" i="2" s="1"/>
  <c r="P1196" i="2" s="1"/>
  <c r="P1197" i="2" s="1"/>
  <c r="P1198" i="2" s="1"/>
  <c r="P1199" i="2" s="1"/>
  <c r="P1200" i="2" s="1"/>
  <c r="P1201" i="2" s="1"/>
  <c r="P1202" i="2" s="1"/>
  <c r="P1203" i="2" s="1"/>
  <c r="P1204" i="2" s="1"/>
  <c r="P1205" i="2" s="1"/>
  <c r="P1206" i="2" s="1"/>
  <c r="P1207" i="2" s="1"/>
  <c r="P1208" i="2" s="1"/>
  <c r="P1209" i="2" s="1"/>
  <c r="P1210" i="2" s="1"/>
  <c r="P1211" i="2" s="1"/>
  <c r="P1212" i="2" s="1"/>
  <c r="P1213" i="2" s="1"/>
  <c r="P1214" i="2" s="1"/>
  <c r="P1215" i="2" s="1"/>
  <c r="P1216" i="2" s="1"/>
  <c r="P1217" i="2" s="1"/>
  <c r="P1218" i="2" s="1"/>
  <c r="P1219" i="2" s="1"/>
  <c r="P1220" i="2" s="1"/>
  <c r="P1221" i="2" s="1"/>
  <c r="P1222" i="2" s="1"/>
  <c r="P1223" i="2" s="1"/>
  <c r="P1224" i="2" s="1"/>
  <c r="P1225" i="2" s="1"/>
  <c r="P1226" i="2" s="1"/>
  <c r="P1227" i="2" s="1"/>
  <c r="P1228" i="2" s="1"/>
  <c r="P1229" i="2" s="1"/>
  <c r="P1230" i="2" s="1"/>
  <c r="P1231" i="2" s="1"/>
  <c r="P1232" i="2" s="1"/>
  <c r="P1233" i="2" s="1"/>
  <c r="P1234" i="2" s="1"/>
  <c r="P1235" i="2" s="1"/>
  <c r="P1236" i="2" s="1"/>
  <c r="P1237" i="2" s="1"/>
  <c r="P1238" i="2" s="1"/>
  <c r="P1239" i="2" s="1"/>
  <c r="P1240" i="2" s="1"/>
  <c r="P1241" i="2" s="1"/>
  <c r="P1242" i="2" s="1"/>
  <c r="P1243" i="2" s="1"/>
  <c r="P1244" i="2" s="1"/>
  <c r="P1245" i="2" s="1"/>
  <c r="P1246" i="2" s="1"/>
  <c r="P1247" i="2" s="1"/>
  <c r="P1248" i="2" s="1"/>
  <c r="P1249" i="2" s="1"/>
  <c r="P1250" i="2" s="1"/>
  <c r="P1251" i="2" s="1"/>
  <c r="P1252" i="2" s="1"/>
  <c r="P1253" i="2" s="1"/>
  <c r="P1254" i="2" s="1"/>
  <c r="P1255" i="2" s="1"/>
  <c r="P1256" i="2" s="1"/>
  <c r="P1257" i="2" s="1"/>
  <c r="P1258" i="2" s="1"/>
  <c r="P1259" i="2" s="1"/>
  <c r="P1260" i="2" s="1"/>
  <c r="P1261" i="2" s="1"/>
  <c r="P1262" i="2" s="1"/>
  <c r="P1263" i="2" s="1"/>
  <c r="P1264" i="2" s="1"/>
  <c r="P1265" i="2" s="1"/>
  <c r="P1266" i="2" s="1"/>
  <c r="P1267" i="2" s="1"/>
  <c r="P1268" i="2" s="1"/>
  <c r="P1269" i="2" s="1"/>
  <c r="P1270" i="2" s="1"/>
  <c r="P1271" i="2" s="1"/>
  <c r="P1272" i="2" s="1"/>
  <c r="P1273" i="2" s="1"/>
  <c r="P1274" i="2" s="1"/>
  <c r="P1275" i="2" s="1"/>
  <c r="P1276" i="2" s="1"/>
  <c r="P1277" i="2" s="1"/>
  <c r="P1278" i="2" s="1"/>
  <c r="P1279" i="2" s="1"/>
  <c r="P1280" i="2" s="1"/>
  <c r="P1281" i="2" s="1"/>
  <c r="P1282" i="2" s="1"/>
  <c r="P1283" i="2" s="1"/>
  <c r="P1284" i="2" s="1"/>
  <c r="P1285" i="2" s="1"/>
  <c r="P1286" i="2" s="1"/>
  <c r="P1287" i="2" s="1"/>
  <c r="P1288" i="2" s="1"/>
  <c r="P1289" i="2" s="1"/>
  <c r="P1290" i="2" s="1"/>
  <c r="P1291" i="2" s="1"/>
  <c r="P1292" i="2" s="1"/>
  <c r="P1293" i="2" s="1"/>
  <c r="P1294" i="2" s="1"/>
  <c r="P1295" i="2" s="1"/>
  <c r="P1296" i="2" s="1"/>
  <c r="P1297" i="2" s="1"/>
  <c r="P1298" i="2" s="1"/>
  <c r="P1299" i="2" s="1"/>
  <c r="P1300" i="2" s="1"/>
  <c r="P1301" i="2" s="1"/>
  <c r="P1302" i="2" s="1"/>
  <c r="P1303" i="2" s="1"/>
  <c r="P1304" i="2" s="1"/>
  <c r="P1305" i="2" s="1"/>
  <c r="P1306" i="2" s="1"/>
  <c r="P1307" i="2" s="1"/>
  <c r="P1308" i="2" s="1"/>
  <c r="P1309" i="2" s="1"/>
  <c r="P1310" i="2" s="1"/>
  <c r="P1311" i="2" s="1"/>
  <c r="P1312" i="2" s="1"/>
  <c r="P1313" i="2" s="1"/>
  <c r="P1314" i="2" s="1"/>
  <c r="P1315" i="2" s="1"/>
  <c r="P1316" i="2" s="1"/>
  <c r="P1317" i="2" s="1"/>
  <c r="P1318" i="2" s="1"/>
  <c r="P1319" i="2" s="1"/>
  <c r="P1320" i="2" s="1"/>
  <c r="P1321" i="2" s="1"/>
  <c r="P1322" i="2" s="1"/>
  <c r="P1323" i="2" s="1"/>
  <c r="P1324" i="2" s="1"/>
  <c r="P1325" i="2" s="1"/>
  <c r="P1326" i="2" s="1"/>
  <c r="P1327" i="2" s="1"/>
  <c r="P1328" i="2" s="1"/>
  <c r="P1329" i="2" s="1"/>
  <c r="P1330" i="2" s="1"/>
  <c r="P1331" i="2" s="1"/>
  <c r="P1332" i="2" s="1"/>
  <c r="P1333" i="2" s="1"/>
  <c r="P1334" i="2" s="1"/>
  <c r="P1335" i="2" s="1"/>
  <c r="P1336" i="2" s="1"/>
  <c r="P1337" i="2" s="1"/>
  <c r="P1338" i="2" s="1"/>
  <c r="P1339" i="2" s="1"/>
  <c r="P1340" i="2" s="1"/>
  <c r="P1341" i="2" s="1"/>
  <c r="P1342" i="2" s="1"/>
  <c r="P1343" i="2" s="1"/>
  <c r="P1344" i="2" s="1"/>
  <c r="P1345" i="2" s="1"/>
  <c r="P1346" i="2" s="1"/>
  <c r="P1347" i="2" s="1"/>
  <c r="P1348" i="2" s="1"/>
  <c r="P1349" i="2" s="1"/>
  <c r="P1350" i="2" s="1"/>
  <c r="P1351" i="2" s="1"/>
  <c r="P1352" i="2" s="1"/>
  <c r="P1353" i="2" s="1"/>
  <c r="P1354" i="2" s="1"/>
  <c r="P1355" i="2" s="1"/>
  <c r="P1356" i="2" s="1"/>
  <c r="P1357" i="2" s="1"/>
  <c r="P1358" i="2" s="1"/>
  <c r="P1359" i="2" s="1"/>
  <c r="P1360" i="2" s="1"/>
  <c r="P1361" i="2" s="1"/>
  <c r="P1362" i="2" s="1"/>
  <c r="P1363" i="2" s="1"/>
  <c r="P1364" i="2" s="1"/>
  <c r="P1365" i="2" s="1"/>
  <c r="P1366" i="2" s="1"/>
  <c r="P1367" i="2" s="1"/>
  <c r="P1368" i="2" s="1"/>
  <c r="P1369" i="2" s="1"/>
  <c r="P1370" i="2" s="1"/>
  <c r="P1371" i="2" s="1"/>
  <c r="P1372" i="2" s="1"/>
  <c r="P1373" i="2" s="1"/>
  <c r="P1374" i="2" s="1"/>
  <c r="P1375" i="2" s="1"/>
  <c r="P1376" i="2" s="1"/>
  <c r="P1377" i="2" s="1"/>
  <c r="P1378" i="2" s="1"/>
  <c r="P1379" i="2" s="1"/>
  <c r="P1380" i="2" s="1"/>
  <c r="P1381" i="2" s="1"/>
  <c r="P1382" i="2" s="1"/>
  <c r="P1383" i="2" s="1"/>
  <c r="P1384" i="2" s="1"/>
  <c r="P1385" i="2" s="1"/>
  <c r="P1386" i="2" s="1"/>
  <c r="P1387" i="2" s="1"/>
  <c r="P1388" i="2" s="1"/>
  <c r="P1389" i="2" s="1"/>
  <c r="P1390" i="2" s="1"/>
  <c r="P1391" i="2" s="1"/>
  <c r="P1392" i="2" s="1"/>
  <c r="P1393" i="2" s="1"/>
  <c r="P1394" i="2" s="1"/>
  <c r="P1395" i="2" s="1"/>
  <c r="P1396" i="2" s="1"/>
  <c r="P1397" i="2" s="1"/>
  <c r="P1398" i="2" s="1"/>
  <c r="P1399" i="2" s="1"/>
  <c r="P1400" i="2" s="1"/>
  <c r="P1401" i="2" s="1"/>
  <c r="P1402" i="2" s="1"/>
  <c r="P1403" i="2" s="1"/>
  <c r="P1404" i="2" s="1"/>
  <c r="P1405" i="2" s="1"/>
  <c r="P1406" i="2" s="1"/>
  <c r="P1407" i="2" s="1"/>
  <c r="P1408" i="2" s="1"/>
  <c r="P1409" i="2" s="1"/>
  <c r="P1410" i="2" s="1"/>
  <c r="P1411" i="2" s="1"/>
  <c r="P1412" i="2" s="1"/>
  <c r="P1413" i="2" s="1"/>
  <c r="P1414" i="2" s="1"/>
  <c r="P1415" i="2" s="1"/>
  <c r="P1416" i="2" s="1"/>
  <c r="P1417" i="2" s="1"/>
  <c r="P1418" i="2" s="1"/>
  <c r="P1419" i="2" s="1"/>
  <c r="P1420" i="2" s="1"/>
  <c r="P1421" i="2" s="1"/>
  <c r="P1422" i="2" s="1"/>
  <c r="P1423" i="2" s="1"/>
  <c r="P1424" i="2" s="1"/>
  <c r="P1425" i="2" s="1"/>
  <c r="P1426" i="2" s="1"/>
  <c r="P1427" i="2" s="1"/>
  <c r="P1428" i="2" s="1"/>
  <c r="P1429" i="2" s="1"/>
  <c r="P1430" i="2" s="1"/>
  <c r="P1431" i="2" s="1"/>
  <c r="P1432" i="2" s="1"/>
  <c r="P1433" i="2" s="1"/>
  <c r="P1434" i="2" s="1"/>
  <c r="P1435" i="2" s="1"/>
  <c r="P1436" i="2" s="1"/>
  <c r="P1437" i="2" s="1"/>
  <c r="P1438" i="2" s="1"/>
  <c r="P1439" i="2" s="1"/>
  <c r="P1440" i="2" s="1"/>
  <c r="P1441" i="2" s="1"/>
  <c r="P1442" i="2" s="1"/>
  <c r="P1443" i="2" s="1"/>
  <c r="P1444" i="2" s="1"/>
  <c r="P1445" i="2" s="1"/>
  <c r="P1446" i="2" s="1"/>
  <c r="P1447" i="2" s="1"/>
  <c r="P1448" i="2" s="1"/>
  <c r="P1449" i="2" s="1"/>
  <c r="P1450" i="2" s="1"/>
  <c r="P1451" i="2" s="1"/>
  <c r="P1452" i="2" s="1"/>
  <c r="P1453" i="2" s="1"/>
  <c r="P1454" i="2" s="1"/>
  <c r="P1455" i="2" s="1"/>
  <c r="P1456" i="2" s="1"/>
  <c r="P1457" i="2" s="1"/>
  <c r="P1458" i="2" s="1"/>
  <c r="P1459" i="2" s="1"/>
  <c r="P1460" i="2" s="1"/>
  <c r="P1461" i="2" s="1"/>
  <c r="P1462" i="2" s="1"/>
  <c r="P1463" i="2" s="1"/>
  <c r="P1464" i="2" s="1"/>
  <c r="P1465" i="2" s="1"/>
  <c r="P1466" i="2" s="1"/>
  <c r="P1467" i="2" s="1"/>
  <c r="P1468" i="2" s="1"/>
  <c r="P1469" i="2" s="1"/>
  <c r="P1470" i="2" s="1"/>
  <c r="P1471" i="2" s="1"/>
  <c r="P1472" i="2" s="1"/>
  <c r="P1473" i="2" s="1"/>
  <c r="P1474" i="2" s="1"/>
  <c r="P1475" i="2" s="1"/>
  <c r="P1476" i="2" s="1"/>
  <c r="P1477" i="2" s="1"/>
  <c r="P1478" i="2" s="1"/>
  <c r="P1479" i="2" s="1"/>
  <c r="P1480" i="2" s="1"/>
  <c r="P1481" i="2" s="1"/>
  <c r="P1482" i="2" s="1"/>
  <c r="P1483" i="2" s="1"/>
  <c r="P1484" i="2" s="1"/>
  <c r="P1485" i="2" s="1"/>
  <c r="P1486" i="2" s="1"/>
  <c r="P1487" i="2" s="1"/>
  <c r="P1488" i="2" s="1"/>
  <c r="P1489" i="2" s="1"/>
  <c r="P1490" i="2" s="1"/>
  <c r="P1491" i="2" s="1"/>
  <c r="P1492" i="2" s="1"/>
  <c r="P1493" i="2" s="1"/>
  <c r="P1494" i="2" s="1"/>
  <c r="P1495" i="2" s="1"/>
  <c r="P1496" i="2" s="1"/>
  <c r="P1497" i="2" s="1"/>
  <c r="P1498" i="2" s="1"/>
  <c r="P1499" i="2" s="1"/>
  <c r="P1500" i="2" s="1"/>
  <c r="P1501" i="2" s="1"/>
  <c r="P1502" i="2" s="1"/>
  <c r="P1503" i="2" s="1"/>
  <c r="P1504" i="2" s="1"/>
  <c r="P1505" i="2" s="1"/>
  <c r="P1506" i="2" s="1"/>
  <c r="P1507" i="2" s="1"/>
  <c r="P1508" i="2" s="1"/>
  <c r="P1509" i="2" s="1"/>
  <c r="P1510" i="2" s="1"/>
  <c r="P1511" i="2" s="1"/>
  <c r="P1512" i="2" s="1"/>
  <c r="P1513" i="2" s="1"/>
  <c r="P1514" i="2" s="1"/>
  <c r="P1515" i="2" s="1"/>
  <c r="P1516" i="2" s="1"/>
  <c r="P1517" i="2" s="1"/>
  <c r="P1518" i="2" s="1"/>
  <c r="P1519" i="2" s="1"/>
  <c r="P1520" i="2" s="1"/>
  <c r="P1521" i="2" s="1"/>
  <c r="P1522" i="2" s="1"/>
  <c r="P1523" i="2" s="1"/>
  <c r="P1524" i="2" s="1"/>
  <c r="P1525" i="2" s="1"/>
  <c r="P1526" i="2" s="1"/>
  <c r="P1527" i="2" s="1"/>
  <c r="P1528" i="2" s="1"/>
  <c r="P1529" i="2" s="1"/>
  <c r="P1530" i="2" s="1"/>
  <c r="P1531" i="2" s="1"/>
  <c r="P1532" i="2" s="1"/>
  <c r="P1533" i="2" s="1"/>
  <c r="P1534" i="2" s="1"/>
  <c r="P1535" i="2" s="1"/>
  <c r="P1536" i="2" s="1"/>
  <c r="P1537" i="2" s="1"/>
  <c r="P1538" i="2" s="1"/>
  <c r="P1539" i="2" s="1"/>
  <c r="P1540" i="2" s="1"/>
  <c r="P1541" i="2" s="1"/>
  <c r="P1542" i="2" s="1"/>
  <c r="P1543" i="2" s="1"/>
  <c r="P1544" i="2" s="1"/>
  <c r="P1545" i="2" s="1"/>
  <c r="P1546" i="2" s="1"/>
  <c r="P1547" i="2" s="1"/>
  <c r="P1548" i="2" s="1"/>
  <c r="P1549" i="2" s="1"/>
  <c r="P1550" i="2" s="1"/>
  <c r="P1551" i="2" s="1"/>
  <c r="P1552" i="2" s="1"/>
  <c r="P1553" i="2" s="1"/>
  <c r="P1554" i="2" s="1"/>
  <c r="P1555" i="2" s="1"/>
  <c r="P1556" i="2" s="1"/>
  <c r="P1557" i="2" s="1"/>
  <c r="P1558" i="2" s="1"/>
  <c r="P1559" i="2" s="1"/>
  <c r="P1560" i="2" s="1"/>
  <c r="P1561" i="2" s="1"/>
  <c r="P1562" i="2" s="1"/>
  <c r="P1563" i="2" s="1"/>
  <c r="P1564" i="2" s="1"/>
  <c r="P1565" i="2" s="1"/>
  <c r="P1566" i="2" s="1"/>
  <c r="P1567" i="2" s="1"/>
  <c r="P1568" i="2" s="1"/>
  <c r="P1569" i="2" s="1"/>
  <c r="P1570" i="2" s="1"/>
  <c r="P1571" i="2" s="1"/>
  <c r="P1572" i="2" s="1"/>
  <c r="P1573" i="2" s="1"/>
  <c r="P1574" i="2" s="1"/>
  <c r="P1575" i="2" s="1"/>
  <c r="P1576" i="2" s="1"/>
  <c r="P1577" i="2" s="1"/>
  <c r="P1578" i="2" s="1"/>
  <c r="P1579" i="2" s="1"/>
  <c r="P1580" i="2" s="1"/>
  <c r="P1581" i="2" s="1"/>
  <c r="P1582" i="2" s="1"/>
  <c r="P1583" i="2" s="1"/>
  <c r="P1584" i="2" s="1"/>
  <c r="P1585" i="2" s="1"/>
  <c r="P1586" i="2" s="1"/>
  <c r="P1587" i="2" s="1"/>
  <c r="P1588" i="2" s="1"/>
  <c r="P1589" i="2" s="1"/>
  <c r="P1590" i="2" s="1"/>
  <c r="P1591" i="2" s="1"/>
  <c r="P1592" i="2" s="1"/>
  <c r="P1593" i="2" s="1"/>
  <c r="P1594" i="2" s="1"/>
  <c r="P1595" i="2" s="1"/>
  <c r="P1596" i="2" s="1"/>
  <c r="P1597" i="2" s="1"/>
  <c r="P1598" i="2" s="1"/>
  <c r="P1599" i="2" s="1"/>
  <c r="P1600" i="2" s="1"/>
  <c r="P1601" i="2" s="1"/>
  <c r="P1602" i="2" s="1"/>
  <c r="P1603" i="2" s="1"/>
  <c r="P1604" i="2" s="1"/>
  <c r="P1605" i="2" s="1"/>
  <c r="P1606" i="2" s="1"/>
  <c r="P1607" i="2" s="1"/>
  <c r="P1608" i="2" s="1"/>
  <c r="P1609" i="2" s="1"/>
  <c r="P1610" i="2" s="1"/>
  <c r="P1611" i="2" s="1"/>
  <c r="P1612" i="2" s="1"/>
  <c r="P1613" i="2" s="1"/>
  <c r="P1614" i="2" s="1"/>
  <c r="P1615" i="2" s="1"/>
  <c r="P1616" i="2" s="1"/>
  <c r="P1617" i="2" s="1"/>
  <c r="P1618" i="2" s="1"/>
  <c r="P1619" i="2" s="1"/>
  <c r="P1620" i="2" s="1"/>
  <c r="P1621" i="2" s="1"/>
  <c r="P1622" i="2" s="1"/>
  <c r="P1623" i="2" s="1"/>
  <c r="P1624" i="2" s="1"/>
  <c r="P1625" i="2" s="1"/>
  <c r="P1626" i="2" s="1"/>
  <c r="P1627" i="2" s="1"/>
  <c r="P1628" i="2" s="1"/>
  <c r="P1629" i="2" s="1"/>
  <c r="P1630" i="2" s="1"/>
  <c r="P1631" i="2" s="1"/>
  <c r="P1632" i="2" s="1"/>
  <c r="P1633" i="2" s="1"/>
  <c r="P1634" i="2" s="1"/>
  <c r="P1635" i="2" s="1"/>
  <c r="P1636" i="2" s="1"/>
  <c r="P1637" i="2" s="1"/>
  <c r="P1638" i="2" s="1"/>
  <c r="P1639" i="2" s="1"/>
  <c r="P1640" i="2" s="1"/>
  <c r="P1641" i="2" s="1"/>
  <c r="P1642" i="2" s="1"/>
  <c r="P1643" i="2" s="1"/>
  <c r="P1644" i="2" s="1"/>
  <c r="P1645" i="2" s="1"/>
  <c r="P1646" i="2" s="1"/>
  <c r="P1647" i="2" s="1"/>
  <c r="P1648" i="2" s="1"/>
  <c r="P1649" i="2" s="1"/>
  <c r="P1650" i="2" s="1"/>
  <c r="P1651" i="2" s="1"/>
  <c r="P1652" i="2" s="1"/>
  <c r="P1653" i="2" s="1"/>
  <c r="P1654" i="2" s="1"/>
  <c r="P1655" i="2" s="1"/>
  <c r="P1656" i="2" s="1"/>
  <c r="P1657" i="2" s="1"/>
  <c r="P1658" i="2" s="1"/>
  <c r="P1659" i="2" s="1"/>
  <c r="P1660" i="2" s="1"/>
  <c r="P1661" i="2" s="1"/>
  <c r="P1662" i="2" s="1"/>
  <c r="P1663" i="2" s="1"/>
  <c r="P1664" i="2" s="1"/>
  <c r="P1665" i="2" s="1"/>
  <c r="P1666" i="2" s="1"/>
  <c r="P1667" i="2" s="1"/>
  <c r="P1668" i="2" s="1"/>
  <c r="P1669" i="2" s="1"/>
  <c r="P1670" i="2" s="1"/>
  <c r="P1671" i="2" s="1"/>
  <c r="P1672" i="2" s="1"/>
  <c r="P1673" i="2" s="1"/>
  <c r="P1674" i="2" s="1"/>
  <c r="P1675" i="2" s="1"/>
  <c r="P1676" i="2" s="1"/>
  <c r="P1677" i="2" s="1"/>
  <c r="P1678" i="2" s="1"/>
  <c r="P1679" i="2" s="1"/>
  <c r="P1680" i="2" s="1"/>
  <c r="P1681" i="2" s="1"/>
  <c r="P1682" i="2" s="1"/>
  <c r="P1683" i="2" s="1"/>
  <c r="P1684" i="2" s="1"/>
  <c r="P1685" i="2" s="1"/>
  <c r="P1686" i="2" s="1"/>
  <c r="P1687" i="2" s="1"/>
  <c r="P1688" i="2" s="1"/>
  <c r="P1689" i="2" s="1"/>
  <c r="P1690" i="2" s="1"/>
  <c r="P1691" i="2" s="1"/>
  <c r="P1692" i="2" s="1"/>
  <c r="P1693" i="2" s="1"/>
  <c r="P1694" i="2" s="1"/>
  <c r="P1695" i="2" s="1"/>
  <c r="P1696" i="2" s="1"/>
  <c r="P1697" i="2" s="1"/>
  <c r="P1698" i="2" s="1"/>
  <c r="P1699" i="2" s="1"/>
  <c r="P1700" i="2" s="1"/>
  <c r="P1701" i="2" s="1"/>
  <c r="P1702" i="2" s="1"/>
  <c r="P1703" i="2" s="1"/>
  <c r="P1704" i="2" s="1"/>
  <c r="P1705" i="2" s="1"/>
  <c r="P1706" i="2" s="1"/>
  <c r="P1707" i="2" s="1"/>
  <c r="P1708" i="2" s="1"/>
  <c r="P1709" i="2" s="1"/>
  <c r="P1710" i="2" s="1"/>
  <c r="P1711" i="2" s="1"/>
  <c r="P1712" i="2" s="1"/>
  <c r="P1713" i="2" s="1"/>
  <c r="P1714" i="2" s="1"/>
  <c r="P1715" i="2" s="1"/>
  <c r="P1716" i="2" s="1"/>
  <c r="P1717" i="2" s="1"/>
  <c r="P1718" i="2" s="1"/>
  <c r="P1719" i="2" s="1"/>
  <c r="P1720" i="2" s="1"/>
  <c r="P1721" i="2" s="1"/>
  <c r="P1722" i="2" s="1"/>
  <c r="P1723" i="2" s="1"/>
  <c r="P1724" i="2" s="1"/>
  <c r="P1725" i="2" s="1"/>
  <c r="P1726" i="2" s="1"/>
  <c r="P1727" i="2" s="1"/>
  <c r="P1728" i="2" s="1"/>
  <c r="P1729" i="2" s="1"/>
  <c r="P1730" i="2" s="1"/>
  <c r="P1731" i="2" s="1"/>
  <c r="P1732" i="2" s="1"/>
  <c r="P1733" i="2" s="1"/>
  <c r="P1734" i="2" s="1"/>
  <c r="P1735" i="2" s="1"/>
  <c r="P1736" i="2" s="1"/>
  <c r="P1737" i="2" s="1"/>
  <c r="P1738" i="2" s="1"/>
  <c r="P1739" i="2" s="1"/>
  <c r="P1740" i="2" s="1"/>
  <c r="P1741" i="2" s="1"/>
  <c r="P1742" i="2" s="1"/>
  <c r="P1743" i="2" s="1"/>
  <c r="P1744" i="2" s="1"/>
  <c r="P1745" i="2" s="1"/>
  <c r="P1746" i="2" s="1"/>
  <c r="P1747" i="2" s="1"/>
  <c r="P1748" i="2" s="1"/>
  <c r="P1749" i="2" s="1"/>
  <c r="P1750" i="2" s="1"/>
  <c r="P1751" i="2" s="1"/>
  <c r="P1752" i="2" s="1"/>
  <c r="P1753" i="2" s="1"/>
  <c r="P1754" i="2" s="1"/>
  <c r="P1755" i="2" s="1"/>
  <c r="P1756" i="2" s="1"/>
  <c r="P1757" i="2" s="1"/>
  <c r="P1758" i="2" s="1"/>
  <c r="P1759" i="2" s="1"/>
  <c r="P1760" i="2" s="1"/>
  <c r="P1761" i="2" s="1"/>
  <c r="P1762" i="2" s="1"/>
  <c r="P1763" i="2" s="1"/>
  <c r="P1764" i="2" s="1"/>
  <c r="P1765" i="2" s="1"/>
  <c r="P1766" i="2" s="1"/>
  <c r="P1767" i="2" s="1"/>
  <c r="P1768" i="2" s="1"/>
  <c r="P1769" i="2" s="1"/>
  <c r="P1770" i="2" s="1"/>
  <c r="P1771" i="2" s="1"/>
  <c r="P1772" i="2" s="1"/>
  <c r="P1773" i="2" s="1"/>
  <c r="P1774" i="2" s="1"/>
  <c r="P1775" i="2" s="1"/>
  <c r="P1776" i="2" s="1"/>
  <c r="P1777" i="2" s="1"/>
  <c r="P1778" i="2" s="1"/>
  <c r="P1779" i="2" s="1"/>
  <c r="P1780" i="2" s="1"/>
  <c r="P1781" i="2" s="1"/>
  <c r="P1782" i="2" s="1"/>
  <c r="P1783" i="2" s="1"/>
  <c r="P1784" i="2" s="1"/>
  <c r="P1785" i="2" s="1"/>
  <c r="P1786" i="2" s="1"/>
  <c r="P1787" i="2" s="1"/>
  <c r="P1788" i="2" s="1"/>
  <c r="P1789" i="2" s="1"/>
  <c r="P1790" i="2" s="1"/>
  <c r="P1791" i="2" s="1"/>
  <c r="P1792" i="2" s="1"/>
  <c r="P1793" i="2" s="1"/>
  <c r="P1794" i="2" s="1"/>
  <c r="P1795" i="2" s="1"/>
  <c r="P1796" i="2" s="1"/>
  <c r="P1797" i="2" s="1"/>
  <c r="P1798" i="2" s="1"/>
  <c r="P1799" i="2" s="1"/>
  <c r="P1800" i="2" s="1"/>
  <c r="P1801" i="2" s="1"/>
  <c r="P1802" i="2" s="1"/>
  <c r="P1803" i="2" s="1"/>
  <c r="P1804" i="2" s="1"/>
  <c r="P1805" i="2" s="1"/>
  <c r="P1806" i="2" s="1"/>
  <c r="P1807" i="2" s="1"/>
  <c r="P1808" i="2" s="1"/>
  <c r="P1809" i="2" s="1"/>
  <c r="P1810" i="2" s="1"/>
  <c r="P1811" i="2" s="1"/>
  <c r="P1812" i="2" s="1"/>
  <c r="P1813" i="2" s="1"/>
  <c r="P1814" i="2" s="1"/>
  <c r="P1815" i="2" s="1"/>
  <c r="P1816" i="2" s="1"/>
  <c r="P1817" i="2" s="1"/>
  <c r="P1818" i="2" s="1"/>
  <c r="P1819" i="2" s="1"/>
  <c r="P1820" i="2" s="1"/>
  <c r="P1821" i="2" s="1"/>
  <c r="P1822" i="2" s="1"/>
  <c r="P1823" i="2" s="1"/>
  <c r="P1824" i="2" s="1"/>
  <c r="P1825" i="2" s="1"/>
  <c r="P1826" i="2" s="1"/>
  <c r="P1827" i="2" s="1"/>
  <c r="P1828" i="2" s="1"/>
  <c r="P1829" i="2" s="1"/>
  <c r="P1830" i="2" s="1"/>
  <c r="P1831" i="2" s="1"/>
  <c r="P1832" i="2" s="1"/>
  <c r="P1833" i="2" s="1"/>
  <c r="P1834" i="2" s="1"/>
  <c r="P1835" i="2" s="1"/>
  <c r="P1836" i="2" s="1"/>
  <c r="P1837" i="2" s="1"/>
  <c r="P1838" i="2" s="1"/>
  <c r="P1839" i="2" s="1"/>
  <c r="P1840" i="2" s="1"/>
  <c r="P1841" i="2" s="1"/>
  <c r="P1842" i="2" s="1"/>
  <c r="P1843" i="2" s="1"/>
  <c r="P1844" i="2" s="1"/>
  <c r="P1845" i="2" s="1"/>
  <c r="P1846" i="2" s="1"/>
  <c r="P1847" i="2" s="1"/>
  <c r="P1848" i="2" s="1"/>
  <c r="P1849" i="2" s="1"/>
  <c r="P1850" i="2" s="1"/>
  <c r="P1851" i="2" s="1"/>
  <c r="P1852" i="2" s="1"/>
  <c r="P1853" i="2" s="1"/>
  <c r="P1854" i="2" s="1"/>
  <c r="P1855" i="2" s="1"/>
  <c r="P1856" i="2" s="1"/>
  <c r="P1857" i="2" s="1"/>
  <c r="P1858" i="2" s="1"/>
  <c r="P1859" i="2" s="1"/>
  <c r="P1860" i="2" s="1"/>
  <c r="P1861" i="2" s="1"/>
  <c r="P1862" i="2" s="1"/>
  <c r="P1863" i="2" s="1"/>
  <c r="P1864" i="2" s="1"/>
  <c r="P1865" i="2" s="1"/>
  <c r="P1866" i="2" s="1"/>
  <c r="P1867" i="2" s="1"/>
  <c r="P1868" i="2" s="1"/>
  <c r="P1869" i="2" s="1"/>
  <c r="P1870" i="2" s="1"/>
  <c r="P1871" i="2" s="1"/>
  <c r="P1872" i="2" s="1"/>
  <c r="P1873" i="2" s="1"/>
  <c r="P1874" i="2" s="1"/>
  <c r="P1875" i="2" s="1"/>
  <c r="P1876" i="2" s="1"/>
  <c r="P1877" i="2" s="1"/>
  <c r="P1878" i="2" s="1"/>
  <c r="P1879" i="2" s="1"/>
  <c r="P1880" i="2" s="1"/>
  <c r="P1881" i="2" s="1"/>
  <c r="P1882" i="2" s="1"/>
  <c r="P1883" i="2" s="1"/>
  <c r="P1884" i="2" s="1"/>
  <c r="P1885" i="2" s="1"/>
  <c r="P1886" i="2" s="1"/>
  <c r="P1887" i="2" s="1"/>
  <c r="P1888" i="2" s="1"/>
  <c r="P1889" i="2" s="1"/>
  <c r="P1890" i="2" s="1"/>
  <c r="P1891" i="2" s="1"/>
  <c r="P1892" i="2" s="1"/>
  <c r="P1893" i="2" s="1"/>
  <c r="P1894" i="2" s="1"/>
  <c r="P1895" i="2" s="1"/>
  <c r="P1896" i="2" s="1"/>
  <c r="P1897" i="2" s="1"/>
  <c r="P1898" i="2" s="1"/>
  <c r="P1899" i="2" s="1"/>
  <c r="P1900" i="2" s="1"/>
  <c r="P1901" i="2" s="1"/>
  <c r="P1902" i="2" s="1"/>
  <c r="P1903" i="2" s="1"/>
  <c r="P1904" i="2" s="1"/>
  <c r="P1905" i="2" s="1"/>
  <c r="P1906" i="2" s="1"/>
  <c r="P1907" i="2" s="1"/>
  <c r="P1908" i="2" s="1"/>
  <c r="P1909" i="2" s="1"/>
  <c r="P1910" i="2" s="1"/>
  <c r="P1911" i="2" s="1"/>
  <c r="P1912" i="2" s="1"/>
  <c r="P1913" i="2" s="1"/>
  <c r="P1914" i="2" s="1"/>
  <c r="P1915" i="2" s="1"/>
  <c r="P1916" i="2" s="1"/>
  <c r="P1917" i="2" s="1"/>
  <c r="P1918" i="2" s="1"/>
  <c r="P1919" i="2" s="1"/>
  <c r="P1920" i="2" s="1"/>
  <c r="P1921" i="2" s="1"/>
  <c r="P1922" i="2" s="1"/>
  <c r="P1923" i="2" s="1"/>
  <c r="P1924" i="2" s="1"/>
  <c r="P1925" i="2" s="1"/>
  <c r="P1926" i="2" s="1"/>
  <c r="P1927" i="2" s="1"/>
  <c r="P1928" i="2" s="1"/>
  <c r="P1929" i="2" s="1"/>
  <c r="P1930" i="2" s="1"/>
  <c r="P1931" i="2" s="1"/>
  <c r="P1932" i="2" s="1"/>
  <c r="P1933" i="2" s="1"/>
  <c r="P1934" i="2" s="1"/>
  <c r="P1935" i="2" s="1"/>
  <c r="P1936" i="2" s="1"/>
  <c r="P1937" i="2" s="1"/>
  <c r="P1938" i="2" s="1"/>
  <c r="P1939" i="2" s="1"/>
  <c r="P1940" i="2" s="1"/>
  <c r="P1941" i="2" s="1"/>
  <c r="P1942" i="2" s="1"/>
  <c r="P1943" i="2" s="1"/>
  <c r="P1944" i="2" s="1"/>
  <c r="P1945" i="2" s="1"/>
  <c r="P1946" i="2" s="1"/>
  <c r="P1947" i="2" s="1"/>
  <c r="P1948" i="2" s="1"/>
  <c r="P1949" i="2" s="1"/>
  <c r="P1950" i="2" s="1"/>
  <c r="P1951" i="2" s="1"/>
  <c r="P1952" i="2" s="1"/>
  <c r="P1953" i="2" s="1"/>
  <c r="P1954" i="2" s="1"/>
  <c r="P1955" i="2" s="1"/>
  <c r="P1956" i="2" s="1"/>
  <c r="P1957" i="2" s="1"/>
  <c r="P1958" i="2" s="1"/>
  <c r="P1959" i="2" s="1"/>
  <c r="P1960" i="2" s="1"/>
  <c r="P1961" i="2" s="1"/>
  <c r="P1962" i="2" s="1"/>
  <c r="P1963" i="2" s="1"/>
  <c r="P1964" i="2" s="1"/>
  <c r="P1965" i="2" s="1"/>
  <c r="P1966" i="2" s="1"/>
  <c r="P1967" i="2" s="1"/>
  <c r="P1968" i="2" s="1"/>
  <c r="P1969" i="2" s="1"/>
  <c r="P1970" i="2" s="1"/>
  <c r="P1971" i="2" s="1"/>
  <c r="P1972" i="2" s="1"/>
  <c r="P1973" i="2" s="1"/>
  <c r="P1974" i="2" s="1"/>
  <c r="P1975" i="2" s="1"/>
  <c r="P1976" i="2" s="1"/>
  <c r="P1977" i="2" s="1"/>
  <c r="P1978" i="2" s="1"/>
  <c r="P1979" i="2" s="1"/>
  <c r="P1980" i="2" s="1"/>
  <c r="P1981" i="2" s="1"/>
  <c r="P1982" i="2" s="1"/>
  <c r="P1983" i="2" s="1"/>
  <c r="P1984" i="2" s="1"/>
  <c r="P1985" i="2" s="1"/>
  <c r="P1986" i="2" s="1"/>
  <c r="P1987" i="2" s="1"/>
  <c r="P1988" i="2" s="1"/>
  <c r="P1989" i="2" s="1"/>
  <c r="P1990" i="2" s="1"/>
  <c r="P1991" i="2" s="1"/>
  <c r="P1992" i="2" s="1"/>
  <c r="P1993" i="2" s="1"/>
  <c r="P1994" i="2" s="1"/>
  <c r="P1995" i="2" s="1"/>
  <c r="P1996" i="2" s="1"/>
  <c r="P1997" i="2" s="1"/>
  <c r="P1998" i="2" s="1"/>
  <c r="P1999" i="2" s="1"/>
  <c r="P2000" i="2" s="1"/>
  <c r="P2001" i="2" s="1"/>
  <c r="P2002" i="2" s="1"/>
  <c r="P2003" i="2" s="1"/>
  <c r="P2004" i="2" s="1"/>
  <c r="P2005" i="2" s="1"/>
  <c r="P2006" i="2" s="1"/>
  <c r="P2007" i="2" s="1"/>
  <c r="P2008" i="2" s="1"/>
  <c r="P2009" i="2" s="1"/>
  <c r="P2010" i="2" s="1"/>
  <c r="P2011" i="2" s="1"/>
  <c r="P2012" i="2" s="1"/>
  <c r="P2013" i="2" s="1"/>
  <c r="P2014" i="2" s="1"/>
  <c r="P2015" i="2" s="1"/>
  <c r="P2016" i="2" s="1"/>
  <c r="P2017" i="2" s="1"/>
  <c r="P2018" i="2" s="1"/>
  <c r="P2019" i="2" s="1"/>
  <c r="P2020" i="2" s="1"/>
  <c r="P2021" i="2" s="1"/>
  <c r="P2022" i="2" s="1"/>
  <c r="P2023" i="2" s="1"/>
  <c r="P2024" i="2" s="1"/>
  <c r="P2025" i="2" s="1"/>
  <c r="P2026" i="2" s="1"/>
  <c r="P2027" i="2" s="1"/>
  <c r="P2028" i="2" s="1"/>
  <c r="P2029" i="2" s="1"/>
  <c r="P2030" i="2" s="1"/>
  <c r="P2031" i="2" s="1"/>
  <c r="P2032" i="2" s="1"/>
  <c r="P2033" i="2" s="1"/>
  <c r="P2034" i="2" s="1"/>
  <c r="P2035" i="2" s="1"/>
  <c r="P2036" i="2" s="1"/>
  <c r="P2037" i="2" s="1"/>
  <c r="P2038" i="2" s="1"/>
  <c r="P2039" i="2" s="1"/>
  <c r="P2040" i="2" s="1"/>
  <c r="P2041" i="2" s="1"/>
  <c r="P2042" i="2" s="1"/>
  <c r="P2043" i="2" s="1"/>
  <c r="P2044" i="2" s="1"/>
  <c r="P2045" i="2" s="1"/>
  <c r="P2046" i="2" s="1"/>
  <c r="P2047" i="2" s="1"/>
  <c r="P2048" i="2" s="1"/>
  <c r="P2049" i="2" s="1"/>
  <c r="P2050" i="2" s="1"/>
  <c r="P2051" i="2" s="1"/>
  <c r="P2052" i="2" s="1"/>
  <c r="P2053" i="2" s="1"/>
  <c r="P2054" i="2" s="1"/>
  <c r="P2055" i="2" s="1"/>
  <c r="P2056" i="2" s="1"/>
  <c r="P2057" i="2" s="1"/>
  <c r="P2058" i="2" s="1"/>
  <c r="P2059" i="2" s="1"/>
  <c r="P2060" i="2" s="1"/>
  <c r="P2061" i="2" s="1"/>
  <c r="P2062" i="2" s="1"/>
  <c r="P2063" i="2" s="1"/>
  <c r="P2064" i="2" s="1"/>
  <c r="P2065" i="2" s="1"/>
  <c r="P2066" i="2" s="1"/>
  <c r="P2067" i="2" s="1"/>
  <c r="P2068" i="2" s="1"/>
  <c r="P2069" i="2" s="1"/>
  <c r="P2070" i="2" s="1"/>
  <c r="P2071" i="2" s="1"/>
  <c r="P2072" i="2" s="1"/>
  <c r="P2073" i="2" s="1"/>
  <c r="P2074" i="2" s="1"/>
  <c r="P2075" i="2" s="1"/>
  <c r="P2076" i="2" s="1"/>
  <c r="P2077" i="2" s="1"/>
  <c r="P2078" i="2" s="1"/>
  <c r="P2079" i="2" s="1"/>
  <c r="P2080" i="2" s="1"/>
  <c r="P2081" i="2" s="1"/>
  <c r="P2082" i="2" s="1"/>
  <c r="P2083" i="2" s="1"/>
  <c r="P2084" i="2" s="1"/>
  <c r="P2085" i="2" s="1"/>
  <c r="P2086" i="2" s="1"/>
  <c r="P2087" i="2" s="1"/>
  <c r="P2088" i="2" s="1"/>
  <c r="P2089" i="2" s="1"/>
  <c r="P2090" i="2" s="1"/>
  <c r="P2091" i="2" s="1"/>
  <c r="P2092" i="2" s="1"/>
  <c r="P2093" i="2" s="1"/>
  <c r="P2094" i="2" s="1"/>
  <c r="P2095" i="2" s="1"/>
  <c r="P2096" i="2" s="1"/>
  <c r="P2097" i="2" s="1"/>
  <c r="P2098" i="2" s="1"/>
  <c r="P2099" i="2" s="1"/>
  <c r="P2100" i="2" s="1"/>
  <c r="P2101" i="2" s="1"/>
  <c r="P2102" i="2" s="1"/>
  <c r="P2103" i="2" s="1"/>
  <c r="P2104" i="2" s="1"/>
  <c r="P2105" i="2" s="1"/>
  <c r="P2106" i="2" s="1"/>
  <c r="P2107" i="2" s="1"/>
  <c r="P2108" i="2" s="1"/>
  <c r="P2109" i="2" s="1"/>
  <c r="P2110" i="2" s="1"/>
  <c r="P2111" i="2" s="1"/>
  <c r="P2112" i="2" s="1"/>
  <c r="P2113" i="2" s="1"/>
  <c r="P2114" i="2" s="1"/>
  <c r="P2115" i="2" s="1"/>
  <c r="P2116" i="2" s="1"/>
  <c r="P2117" i="2" s="1"/>
  <c r="P2118" i="2" s="1"/>
  <c r="P2119" i="2" s="1"/>
  <c r="P2120" i="2" s="1"/>
  <c r="P2121" i="2" s="1"/>
  <c r="P2122" i="2" s="1"/>
  <c r="P2123" i="2" s="1"/>
  <c r="P2124" i="2" s="1"/>
  <c r="P2125" i="2" s="1"/>
  <c r="P2126" i="2" s="1"/>
  <c r="P2127" i="2" s="1"/>
  <c r="P2128" i="2" s="1"/>
  <c r="P2129" i="2" s="1"/>
  <c r="P2130" i="2" s="1"/>
  <c r="P2131" i="2" s="1"/>
  <c r="P2132" i="2" s="1"/>
  <c r="P2133" i="2" s="1"/>
  <c r="P2134" i="2" s="1"/>
  <c r="P2135" i="2" s="1"/>
  <c r="P2136" i="2" s="1"/>
  <c r="P2137" i="2" s="1"/>
  <c r="P2138" i="2" s="1"/>
  <c r="P2139" i="2" s="1"/>
  <c r="P2140" i="2" s="1"/>
  <c r="P2141" i="2" s="1"/>
  <c r="P2142" i="2" s="1"/>
  <c r="P2143" i="2" s="1"/>
  <c r="P2144" i="2" s="1"/>
  <c r="P2145" i="2" s="1"/>
  <c r="P2146" i="2" s="1"/>
  <c r="P2147" i="2" s="1"/>
  <c r="P2148" i="2" s="1"/>
  <c r="P2149" i="2" s="1"/>
  <c r="P2150" i="2" s="1"/>
  <c r="P2151" i="2" s="1"/>
  <c r="P2152" i="2" s="1"/>
  <c r="P2153" i="2" s="1"/>
  <c r="P2154" i="2" s="1"/>
  <c r="P2155" i="2" s="1"/>
  <c r="P2156" i="2" s="1"/>
  <c r="P2157" i="2" s="1"/>
  <c r="P2158" i="2" s="1"/>
  <c r="P2159" i="2" s="1"/>
  <c r="P2160" i="2" s="1"/>
  <c r="P2161" i="2" s="1"/>
  <c r="P2162" i="2" s="1"/>
  <c r="P2163" i="2" s="1"/>
  <c r="P2164" i="2" s="1"/>
  <c r="P2165" i="2" s="1"/>
  <c r="P2166" i="2" s="1"/>
  <c r="P2167" i="2" s="1"/>
  <c r="P2168" i="2" s="1"/>
  <c r="P2169" i="2" s="1"/>
  <c r="P2170" i="2" s="1"/>
  <c r="P2171" i="2" s="1"/>
  <c r="P2172" i="2" s="1"/>
  <c r="P2173" i="2" s="1"/>
  <c r="P2174" i="2" s="1"/>
  <c r="P2175" i="2" s="1"/>
  <c r="P2176" i="2" s="1"/>
  <c r="P2177" i="2" s="1"/>
  <c r="P2178" i="2" s="1"/>
  <c r="P2179" i="2" s="1"/>
  <c r="P2180" i="2" s="1"/>
  <c r="P2181" i="2" s="1"/>
  <c r="P2182" i="2" s="1"/>
  <c r="P2183" i="2" s="1"/>
  <c r="P2184" i="2" s="1"/>
  <c r="P2185" i="2" s="1"/>
  <c r="P2186" i="2" s="1"/>
  <c r="P2187" i="2" s="1"/>
  <c r="P2188" i="2" s="1"/>
  <c r="P2189" i="2" s="1"/>
  <c r="P2190" i="2" s="1"/>
  <c r="P2191" i="2" s="1"/>
  <c r="P2192" i="2" s="1"/>
  <c r="P2193" i="2" s="1"/>
  <c r="P2194" i="2" s="1"/>
  <c r="P2195" i="2" s="1"/>
  <c r="P2196" i="2" s="1"/>
  <c r="P2197" i="2" s="1"/>
  <c r="P2198" i="2" s="1"/>
  <c r="P2199" i="2" s="1"/>
  <c r="P2200" i="2" s="1"/>
  <c r="P2201" i="2" s="1"/>
  <c r="P2202" i="2" s="1"/>
  <c r="P2203" i="2" s="1"/>
  <c r="P2204" i="2" s="1"/>
  <c r="P2205" i="2" s="1"/>
  <c r="P2206" i="2" s="1"/>
  <c r="P2207" i="2" s="1"/>
  <c r="P2208" i="2" s="1"/>
  <c r="P2209" i="2" s="1"/>
  <c r="P2210" i="2" s="1"/>
  <c r="P2211" i="2" s="1"/>
  <c r="P2212" i="2" s="1"/>
  <c r="P2213" i="2" s="1"/>
  <c r="P2214" i="2" s="1"/>
  <c r="P2215" i="2" s="1"/>
  <c r="P2216" i="2" s="1"/>
  <c r="P2217" i="2" s="1"/>
  <c r="P2218" i="2" s="1"/>
  <c r="P2219" i="2" s="1"/>
  <c r="P2220" i="2" s="1"/>
  <c r="P2221" i="2" s="1"/>
  <c r="P2222" i="2" s="1"/>
  <c r="P2223" i="2" s="1"/>
  <c r="P2224" i="2" s="1"/>
  <c r="P2225" i="2" s="1"/>
  <c r="P2226" i="2" s="1"/>
  <c r="P2227" i="2" s="1"/>
  <c r="P2228" i="2" s="1"/>
  <c r="P2229" i="2" s="1"/>
  <c r="P2230" i="2" s="1"/>
  <c r="P2231" i="2" s="1"/>
  <c r="P2232" i="2" s="1"/>
  <c r="P2233" i="2" s="1"/>
  <c r="P2234" i="2" s="1"/>
  <c r="P2235" i="2" s="1"/>
  <c r="P2236" i="2" s="1"/>
  <c r="P2237" i="2" s="1"/>
  <c r="P2238" i="2" s="1"/>
  <c r="P2239" i="2" s="1"/>
  <c r="P2240" i="2" s="1"/>
  <c r="P2241" i="2" s="1"/>
  <c r="P2242" i="2" s="1"/>
  <c r="P2243" i="2" s="1"/>
  <c r="P2244" i="2" s="1"/>
  <c r="P2245" i="2" s="1"/>
  <c r="P2246" i="2" s="1"/>
  <c r="P2247" i="2" s="1"/>
  <c r="P2248" i="2" s="1"/>
  <c r="P2249" i="2" s="1"/>
  <c r="P2250" i="2" s="1"/>
  <c r="P2251" i="2" s="1"/>
  <c r="P2252" i="2" s="1"/>
  <c r="P2253" i="2" s="1"/>
  <c r="P2254" i="2" s="1"/>
  <c r="P2255" i="2" s="1"/>
  <c r="P2256" i="2" s="1"/>
  <c r="P2257" i="2" s="1"/>
  <c r="P2258" i="2" s="1"/>
  <c r="P2259" i="2" s="1"/>
  <c r="P2260" i="2" s="1"/>
  <c r="P2261" i="2" s="1"/>
  <c r="P2262" i="2" s="1"/>
  <c r="P2263" i="2" s="1"/>
  <c r="P2264" i="2" s="1"/>
  <c r="P2265" i="2" s="1"/>
  <c r="P2266" i="2" s="1"/>
  <c r="P2267" i="2" s="1"/>
  <c r="P2268" i="2" s="1"/>
  <c r="P2269" i="2" s="1"/>
  <c r="P2270" i="2" s="1"/>
  <c r="P2271" i="2" s="1"/>
  <c r="P2272" i="2" s="1"/>
  <c r="P2273" i="2" s="1"/>
  <c r="P2274" i="2" s="1"/>
  <c r="P2275" i="2" s="1"/>
  <c r="P2276" i="2" s="1"/>
  <c r="P2277" i="2" s="1"/>
  <c r="P2278" i="2" s="1"/>
  <c r="P2279" i="2" s="1"/>
  <c r="P2280" i="2" s="1"/>
  <c r="P2281" i="2" s="1"/>
  <c r="P2282" i="2" s="1"/>
  <c r="P2283" i="2" s="1"/>
  <c r="P2284" i="2" s="1"/>
  <c r="P2285" i="2" s="1"/>
  <c r="P2286" i="2" s="1"/>
  <c r="P2287" i="2" s="1"/>
  <c r="P2288" i="2" s="1"/>
  <c r="P2289" i="2" s="1"/>
  <c r="P2290" i="2" s="1"/>
  <c r="P2291" i="2" s="1"/>
  <c r="P2292" i="2" s="1"/>
  <c r="P2293" i="2" s="1"/>
  <c r="P2294" i="2" s="1"/>
  <c r="P2295" i="2" s="1"/>
  <c r="P2296" i="2" s="1"/>
  <c r="P2297" i="2" s="1"/>
  <c r="P2298" i="2" s="1"/>
  <c r="P2299" i="2" s="1"/>
  <c r="P2300" i="2" s="1"/>
  <c r="P2301" i="2" s="1"/>
  <c r="P2302" i="2" s="1"/>
  <c r="P2303" i="2" s="1"/>
  <c r="P2304" i="2" s="1"/>
  <c r="P2305" i="2" s="1"/>
  <c r="P2306" i="2" s="1"/>
  <c r="P2307" i="2" s="1"/>
  <c r="P2308" i="2" s="1"/>
  <c r="P2309" i="2" s="1"/>
  <c r="P2310" i="2" s="1"/>
  <c r="P2311" i="2" s="1"/>
  <c r="P2312" i="2" s="1"/>
  <c r="P2313" i="2" s="1"/>
  <c r="P2314" i="2" s="1"/>
  <c r="P2315" i="2" s="1"/>
  <c r="P2316" i="2" s="1"/>
  <c r="P2317" i="2" s="1"/>
  <c r="P2318" i="2" s="1"/>
  <c r="P2319" i="2" s="1"/>
  <c r="P2320" i="2" s="1"/>
  <c r="P2321" i="2" s="1"/>
  <c r="P2322" i="2" s="1"/>
  <c r="P2323" i="2" s="1"/>
  <c r="P2324" i="2" s="1"/>
  <c r="P2325" i="2" s="1"/>
  <c r="P2326" i="2" s="1"/>
  <c r="P2327" i="2" s="1"/>
  <c r="P2328" i="2" s="1"/>
  <c r="P2329" i="2" s="1"/>
  <c r="P2330" i="2" s="1"/>
  <c r="P2331" i="2" s="1"/>
  <c r="P2332" i="2" s="1"/>
  <c r="P2333" i="2" s="1"/>
  <c r="P2334" i="2" s="1"/>
  <c r="P2335" i="2" s="1"/>
  <c r="P2336" i="2" s="1"/>
  <c r="P2337" i="2" s="1"/>
  <c r="P2338" i="2" s="1"/>
  <c r="P2339" i="2" s="1"/>
  <c r="P2340" i="2" s="1"/>
  <c r="P2341" i="2" s="1"/>
  <c r="P2342" i="2" s="1"/>
  <c r="P2343" i="2" s="1"/>
  <c r="P2344" i="2" s="1"/>
  <c r="P2345" i="2" s="1"/>
  <c r="P2346" i="2" s="1"/>
  <c r="P2347" i="2" s="1"/>
  <c r="P2348" i="2" s="1"/>
  <c r="P2349" i="2" s="1"/>
  <c r="P2350" i="2" s="1"/>
  <c r="P2351" i="2" s="1"/>
  <c r="P2352" i="2" s="1"/>
  <c r="P2353" i="2" s="1"/>
  <c r="P2354" i="2" s="1"/>
  <c r="P2355" i="2" s="1"/>
  <c r="P2356" i="2" s="1"/>
  <c r="P2357" i="2" s="1"/>
  <c r="P2358" i="2" s="1"/>
  <c r="P2359" i="2" s="1"/>
  <c r="P2360" i="2" s="1"/>
  <c r="P2361" i="2" s="1"/>
  <c r="P2362" i="2" s="1"/>
  <c r="P2363" i="2" s="1"/>
  <c r="P2364" i="2" s="1"/>
  <c r="P2365" i="2" s="1"/>
  <c r="P2366" i="2" s="1"/>
  <c r="P2367" i="2" s="1"/>
  <c r="P2368" i="2" s="1"/>
  <c r="P2369" i="2" s="1"/>
  <c r="P2370" i="2" s="1"/>
  <c r="P2371" i="2" s="1"/>
  <c r="P2372" i="2" s="1"/>
  <c r="P2373" i="2" s="1"/>
  <c r="P2374" i="2" s="1"/>
  <c r="P2375" i="2" s="1"/>
  <c r="P2376" i="2" s="1"/>
  <c r="P2377" i="2" s="1"/>
  <c r="P2378" i="2" s="1"/>
  <c r="P2379" i="2" s="1"/>
  <c r="P2380" i="2" s="1"/>
  <c r="P2381" i="2" s="1"/>
  <c r="P2382" i="2" s="1"/>
  <c r="P2383" i="2" s="1"/>
  <c r="P2384" i="2" s="1"/>
  <c r="P2385" i="2" s="1"/>
  <c r="P2386" i="2" s="1"/>
  <c r="P2387" i="2" s="1"/>
  <c r="P2388" i="2" s="1"/>
  <c r="P2389" i="2" s="1"/>
  <c r="P2390" i="2" s="1"/>
  <c r="P2391" i="2" s="1"/>
  <c r="P2392" i="2" s="1"/>
  <c r="P2393" i="2" s="1"/>
  <c r="P2394" i="2" s="1"/>
  <c r="P2395" i="2" s="1"/>
  <c r="P2396" i="2" s="1"/>
  <c r="P2397" i="2" s="1"/>
  <c r="P2398" i="2" s="1"/>
  <c r="P2399" i="2" s="1"/>
  <c r="P2400" i="2" s="1"/>
  <c r="P2401" i="2" s="1"/>
  <c r="P2402" i="2" s="1"/>
  <c r="P2403" i="2" s="1"/>
  <c r="P2404" i="2" s="1"/>
  <c r="P2405" i="2" s="1"/>
  <c r="P2406" i="2" s="1"/>
  <c r="P2407" i="2" s="1"/>
  <c r="P2408" i="2" s="1"/>
  <c r="P2409" i="2" s="1"/>
  <c r="P2410" i="2" s="1"/>
  <c r="P2411" i="2" s="1"/>
  <c r="P2412" i="2" s="1"/>
  <c r="P2413" i="2" s="1"/>
  <c r="P2414" i="2" s="1"/>
  <c r="P2415" i="2" s="1"/>
  <c r="P2416" i="2" s="1"/>
  <c r="P2417" i="2" s="1"/>
  <c r="P2418" i="2" s="1"/>
  <c r="P2419" i="2" s="1"/>
  <c r="P2420" i="2" s="1"/>
  <c r="P2421" i="2" s="1"/>
  <c r="P2422" i="2" s="1"/>
  <c r="P2423" i="2" s="1"/>
  <c r="P2424" i="2" s="1"/>
  <c r="P2425" i="2" s="1"/>
  <c r="P2426" i="2" s="1"/>
  <c r="P2427" i="2" s="1"/>
  <c r="P2428" i="2" s="1"/>
  <c r="P2429" i="2" s="1"/>
  <c r="P2430" i="2" s="1"/>
  <c r="P2431" i="2" s="1"/>
  <c r="P2432" i="2" s="1"/>
  <c r="P2433" i="2" s="1"/>
  <c r="P2434" i="2" s="1"/>
  <c r="P2435" i="2" s="1"/>
  <c r="P2436" i="2" s="1"/>
  <c r="P2437" i="2" s="1"/>
  <c r="P2438" i="2" s="1"/>
  <c r="P2439" i="2" s="1"/>
  <c r="P2440" i="2" s="1"/>
  <c r="P2441" i="2" s="1"/>
  <c r="P2442" i="2" s="1"/>
  <c r="P2443" i="2" s="1"/>
  <c r="P2444" i="2" s="1"/>
  <c r="P2445" i="2" s="1"/>
  <c r="P2446" i="2" s="1"/>
  <c r="P2447" i="2" s="1"/>
  <c r="P2448" i="2" s="1"/>
  <c r="P2449" i="2" s="1"/>
  <c r="P2450" i="2" s="1"/>
  <c r="P2451" i="2" s="1"/>
  <c r="P2452" i="2" s="1"/>
  <c r="P2453" i="2" s="1"/>
  <c r="P2454" i="2" s="1"/>
  <c r="P2455" i="2" s="1"/>
  <c r="P2456" i="2" s="1"/>
  <c r="P2457" i="2" s="1"/>
  <c r="P2458" i="2" s="1"/>
  <c r="P2459" i="2" s="1"/>
  <c r="P2460" i="2" s="1"/>
  <c r="P2461" i="2" s="1"/>
  <c r="P2462" i="2" s="1"/>
  <c r="P2463" i="2" s="1"/>
  <c r="P2464" i="2" s="1"/>
  <c r="P2465" i="2" s="1"/>
  <c r="P2466" i="2" s="1"/>
  <c r="P2467" i="2" s="1"/>
  <c r="P2468" i="2" s="1"/>
  <c r="P2469" i="2" s="1"/>
  <c r="P2470" i="2" s="1"/>
  <c r="P2471" i="2" s="1"/>
  <c r="P2472" i="2" s="1"/>
  <c r="P2473" i="2" s="1"/>
  <c r="P2474" i="2" s="1"/>
  <c r="P2475" i="2" s="1"/>
  <c r="P2476" i="2" s="1"/>
  <c r="P2477" i="2" s="1"/>
  <c r="P2478" i="2" s="1"/>
  <c r="P2479" i="2" s="1"/>
  <c r="P2480" i="2" s="1"/>
  <c r="P2481" i="2" s="1"/>
  <c r="P2482" i="2" s="1"/>
  <c r="P2483" i="2" s="1"/>
  <c r="P2484" i="2" s="1"/>
  <c r="P2485" i="2" s="1"/>
  <c r="P2486" i="2" s="1"/>
  <c r="P2487" i="2" s="1"/>
  <c r="P2488" i="2" s="1"/>
  <c r="P2489" i="2" s="1"/>
  <c r="P2490" i="2" s="1"/>
  <c r="P2491" i="2" s="1"/>
  <c r="P2492" i="2" s="1"/>
  <c r="P2493" i="2" s="1"/>
  <c r="P2494" i="2" s="1"/>
  <c r="P2495" i="2" s="1"/>
  <c r="P2496" i="2" s="1"/>
  <c r="P2497" i="2" s="1"/>
  <c r="P2498" i="2" s="1"/>
  <c r="P2499" i="2" s="1"/>
  <c r="P2500" i="2" s="1"/>
  <c r="P2501" i="2" s="1"/>
  <c r="P2502" i="2" s="1"/>
  <c r="P2503" i="2" s="1"/>
  <c r="P2504" i="2" s="1"/>
  <c r="P2505" i="2" s="1"/>
  <c r="P2506" i="2" s="1"/>
  <c r="P2507" i="2" s="1"/>
  <c r="P2508" i="2" s="1"/>
  <c r="P2509" i="2" s="1"/>
  <c r="P2510" i="2" s="1"/>
  <c r="P2511" i="2" s="1"/>
  <c r="P2512" i="2" s="1"/>
  <c r="P2513" i="2" s="1"/>
  <c r="P2514" i="2" s="1"/>
  <c r="P2515" i="2" s="1"/>
  <c r="P2516" i="2" s="1"/>
  <c r="P2517" i="2" s="1"/>
  <c r="P2518" i="2" s="1"/>
  <c r="P2519" i="2" s="1"/>
  <c r="P2520" i="2" s="1"/>
  <c r="P2521" i="2" s="1"/>
  <c r="P2522" i="2" s="1"/>
  <c r="P2523" i="2" s="1"/>
  <c r="P2524" i="2" s="1"/>
  <c r="P2525" i="2" s="1"/>
  <c r="P2526" i="2" s="1"/>
  <c r="P2527" i="2" s="1"/>
  <c r="P2528" i="2" s="1"/>
  <c r="P2529" i="2" s="1"/>
  <c r="P2530" i="2" s="1"/>
  <c r="P2531" i="2" s="1"/>
  <c r="P2532" i="2" s="1"/>
  <c r="P2533" i="2" s="1"/>
  <c r="P2534" i="2" s="1"/>
  <c r="P2535" i="2" s="1"/>
  <c r="P2536" i="2" s="1"/>
  <c r="P2537" i="2" s="1"/>
  <c r="P2538" i="2" s="1"/>
  <c r="P2539" i="2" s="1"/>
  <c r="P2540" i="2" s="1"/>
  <c r="P2541" i="2" s="1"/>
  <c r="P2542" i="2" s="1"/>
  <c r="P2543" i="2" s="1"/>
  <c r="P2544" i="2" s="1"/>
  <c r="P2545" i="2" s="1"/>
  <c r="P2546" i="2" s="1"/>
  <c r="P2547" i="2" s="1"/>
  <c r="P2548" i="2" s="1"/>
  <c r="P2549" i="2" s="1"/>
  <c r="P2550" i="2" s="1"/>
  <c r="P2551" i="2" s="1"/>
  <c r="P2552" i="2" s="1"/>
  <c r="P2553" i="2" s="1"/>
  <c r="P2554" i="2" s="1"/>
  <c r="P2555" i="2" s="1"/>
  <c r="P2556" i="2" s="1"/>
  <c r="P2557" i="2" s="1"/>
  <c r="P2558" i="2" s="1"/>
  <c r="P2559" i="2" s="1"/>
  <c r="P2560" i="2" s="1"/>
  <c r="P2561" i="2" s="1"/>
  <c r="P2562" i="2" s="1"/>
  <c r="P2563" i="2" s="1"/>
  <c r="P2564" i="2" s="1"/>
  <c r="P2565" i="2" s="1"/>
  <c r="P2566" i="2" s="1"/>
  <c r="P2567" i="2" s="1"/>
  <c r="P2568" i="2" s="1"/>
  <c r="P2569" i="2" s="1"/>
  <c r="P2570" i="2" s="1"/>
  <c r="P2571" i="2" s="1"/>
  <c r="P2572" i="2" s="1"/>
  <c r="P2573" i="2" s="1"/>
  <c r="P2574" i="2" s="1"/>
  <c r="P2575" i="2" s="1"/>
  <c r="P2576" i="2" s="1"/>
  <c r="P2577" i="2" s="1"/>
  <c r="P2578" i="2" s="1"/>
  <c r="P2579" i="2" s="1"/>
  <c r="P2580" i="2" s="1"/>
  <c r="P2581" i="2" s="1"/>
  <c r="P2582" i="2" s="1"/>
  <c r="P2583" i="2" s="1"/>
  <c r="P2584" i="2" s="1"/>
  <c r="P2585" i="2" s="1"/>
  <c r="P2586" i="2" s="1"/>
  <c r="P2587" i="2" s="1"/>
  <c r="P2588" i="2" s="1"/>
  <c r="P2589" i="2" s="1"/>
  <c r="P2590" i="2" s="1"/>
  <c r="P2591" i="2" s="1"/>
  <c r="P2592" i="2" s="1"/>
  <c r="P2593" i="2" s="1"/>
  <c r="P2594" i="2" s="1"/>
  <c r="P2595" i="2" s="1"/>
  <c r="P2596" i="2" s="1"/>
  <c r="P2597" i="2" s="1"/>
  <c r="P2598" i="2" s="1"/>
  <c r="P2599" i="2" s="1"/>
  <c r="P2600" i="2" s="1"/>
  <c r="P2601" i="2" s="1"/>
  <c r="P2602" i="2" s="1"/>
  <c r="P2603" i="2" s="1"/>
  <c r="P2604" i="2" s="1"/>
  <c r="P2605" i="2" s="1"/>
  <c r="P2606" i="2" s="1"/>
  <c r="P2607" i="2" s="1"/>
  <c r="P2608" i="2" s="1"/>
  <c r="P2609" i="2" s="1"/>
  <c r="P2610" i="2" s="1"/>
  <c r="P2611" i="2" s="1"/>
  <c r="P2612" i="2" s="1"/>
  <c r="P2613" i="2" s="1"/>
  <c r="P2614" i="2" s="1"/>
  <c r="P2615" i="2" s="1"/>
  <c r="P2616" i="2" s="1"/>
  <c r="P2617" i="2" s="1"/>
  <c r="P2618" i="2" s="1"/>
  <c r="P2619" i="2" s="1"/>
  <c r="P2620" i="2" s="1"/>
  <c r="P2621" i="2" s="1"/>
  <c r="P2622" i="2" s="1"/>
  <c r="P2623" i="2" s="1"/>
  <c r="P2624" i="2" s="1"/>
  <c r="P2625" i="2" s="1"/>
  <c r="P2626" i="2" s="1"/>
  <c r="A2484" i="2"/>
  <c r="U3" i="3"/>
  <c r="T3" i="3"/>
  <c r="V1025" i="2" l="1"/>
  <c r="V2566" i="2"/>
  <c r="V2410" i="2"/>
  <c r="V2254" i="2"/>
  <c r="V2098" i="2"/>
  <c r="V1942" i="2"/>
  <c r="V1786" i="2"/>
  <c r="V1762" i="2"/>
  <c r="V1618" i="2"/>
  <c r="V1606" i="2"/>
  <c r="V1462" i="2"/>
  <c r="V1450" i="2"/>
  <c r="V964" i="2"/>
  <c r="V532" i="2"/>
  <c r="V388" i="2"/>
  <c r="V100" i="2"/>
  <c r="V2624" i="2"/>
  <c r="V2618" i="2"/>
  <c r="V2612" i="2"/>
  <c r="V2606" i="2"/>
  <c r="V2600" i="2"/>
  <c r="W2594" i="2"/>
  <c r="V2588" i="2"/>
  <c r="V2582" i="2"/>
  <c r="V2576" i="2"/>
  <c r="V2570" i="2"/>
  <c r="V2564" i="2"/>
  <c r="V2558" i="2"/>
  <c r="V2552" i="2"/>
  <c r="V2546" i="2"/>
  <c r="V2540" i="2"/>
  <c r="V2534" i="2"/>
  <c r="V2528" i="2"/>
  <c r="W2522" i="2"/>
  <c r="V2516" i="2"/>
  <c r="V2510" i="2"/>
  <c r="V2504" i="2"/>
  <c r="V2498" i="2"/>
  <c r="V2492" i="2"/>
  <c r="V2486" i="2"/>
  <c r="V2480" i="2"/>
  <c r="V2474" i="2"/>
  <c r="V2468" i="2"/>
  <c r="V2462" i="2"/>
  <c r="V2456" i="2"/>
  <c r="W2450" i="2"/>
  <c r="V2444" i="2"/>
  <c r="V2438" i="2"/>
  <c r="V2432" i="2"/>
  <c r="V2426" i="2"/>
  <c r="V2420" i="2"/>
  <c r="V2414" i="2"/>
  <c r="V2408" i="2"/>
  <c r="V2402" i="2"/>
  <c r="V2396" i="2"/>
  <c r="V2390" i="2"/>
  <c r="V2384" i="2"/>
  <c r="W2378" i="2"/>
  <c r="V2372" i="2"/>
  <c r="V2366" i="2"/>
  <c r="V2360" i="2"/>
  <c r="V2354" i="2"/>
  <c r="V2348" i="2"/>
  <c r="V2342" i="2"/>
  <c r="V2336" i="2"/>
  <c r="V2330" i="2"/>
  <c r="V2324" i="2"/>
  <c r="V2615" i="2"/>
  <c r="V2603" i="2"/>
  <c r="V2591" i="2"/>
  <c r="V2579" i="2"/>
  <c r="V2567" i="2"/>
  <c r="V2555" i="2"/>
  <c r="V2543" i="2"/>
  <c r="V2531" i="2"/>
  <c r="V2519" i="2"/>
  <c r="V2507" i="2"/>
  <c r="V2495" i="2"/>
  <c r="V2483" i="2"/>
  <c r="V2471" i="2"/>
  <c r="V2459" i="2"/>
  <c r="V2447" i="2"/>
  <c r="V2435" i="2"/>
  <c r="V2423" i="2"/>
  <c r="V2411" i="2"/>
  <c r="V2399" i="2"/>
  <c r="V2387" i="2"/>
  <c r="V2375" i="2"/>
  <c r="V2363" i="2"/>
  <c r="V2626" i="2"/>
  <c r="V2614" i="2"/>
  <c r="V2590" i="2"/>
  <c r="V2518" i="2"/>
  <c r="V2506" i="2"/>
  <c r="V2482" i="2"/>
  <c r="V2470" i="2"/>
  <c r="V2434" i="2"/>
  <c r="V2362" i="2"/>
  <c r="V2625" i="2"/>
  <c r="V2619" i="2"/>
  <c r="V2613" i="2"/>
  <c r="V2607" i="2"/>
  <c r="V2601" i="2"/>
  <c r="V2595" i="2"/>
  <c r="V2589" i="2"/>
  <c r="V2583" i="2"/>
  <c r="V2577" i="2"/>
  <c r="V2571" i="2"/>
  <c r="V2565" i="2"/>
  <c r="V2559" i="2"/>
  <c r="V2553" i="2"/>
  <c r="V2547" i="2"/>
  <c r="V2541" i="2"/>
  <c r="V2535" i="2"/>
  <c r="V2529" i="2"/>
  <c r="V2523" i="2"/>
  <c r="V2517" i="2"/>
  <c r="V2511" i="2"/>
  <c r="V2505" i="2"/>
  <c r="V2499" i="2"/>
  <c r="V2493" i="2"/>
  <c r="V2487" i="2"/>
  <c r="V2481" i="2"/>
  <c r="V2475" i="2"/>
  <c r="V2469" i="2"/>
  <c r="V2463" i="2"/>
  <c r="V2457" i="2"/>
  <c r="V2451" i="2"/>
  <c r="V2445" i="2"/>
  <c r="V2439" i="2"/>
  <c r="V2433" i="2"/>
  <c r="V2427" i="2"/>
  <c r="V2421" i="2"/>
  <c r="V2415" i="2"/>
  <c r="V2409" i="2"/>
  <c r="V2403" i="2"/>
  <c r="V2397" i="2"/>
  <c r="V2391" i="2"/>
  <c r="V2385" i="2"/>
  <c r="V2379" i="2"/>
  <c r="V2373" i="2"/>
  <c r="V2367" i="2"/>
  <c r="V2361" i="2"/>
  <c r="V2318" i="2"/>
  <c r="V2312" i="2"/>
  <c r="W2306" i="2"/>
  <c r="V2300" i="2"/>
  <c r="X2294" i="2"/>
  <c r="V2288" i="2"/>
  <c r="V2276" i="2"/>
  <c r="V2270" i="2"/>
  <c r="V2264" i="2"/>
  <c r="V2258" i="2"/>
  <c r="V2246" i="2"/>
  <c r="V2240" i="2"/>
  <c r="W2234" i="2"/>
  <c r="V2228" i="2"/>
  <c r="V2222" i="2"/>
  <c r="V2198" i="2"/>
  <c r="V2192" i="2"/>
  <c r="V2168" i="2"/>
  <c r="W2162" i="2"/>
  <c r="V2150" i="2"/>
  <c r="V2132" i="2"/>
  <c r="V2120" i="2"/>
  <c r="V2102" i="2"/>
  <c r="V2096" i="2"/>
  <c r="W2090" i="2"/>
  <c r="V2084" i="2"/>
  <c r="V2054" i="2"/>
  <c r="V2048" i="2"/>
  <c r="V2024" i="2"/>
  <c r="W2018" i="2"/>
  <c r="V2006" i="2"/>
  <c r="V1988" i="2"/>
  <c r="V1976" i="2"/>
  <c r="V1958" i="2"/>
  <c r="W1946" i="2"/>
  <c r="V1928" i="2"/>
  <c r="V1916" i="2"/>
  <c r="V1898" i="2"/>
  <c r="V1886" i="2"/>
  <c r="V1880" i="2"/>
  <c r="V1844" i="2"/>
  <c r="V1832" i="2"/>
  <c r="V1814" i="2"/>
  <c r="W1802" i="2"/>
  <c r="V1784" i="2"/>
  <c r="V1772" i="2"/>
  <c r="V1754" i="2"/>
  <c r="V1742" i="2"/>
  <c r="V1724" i="2"/>
  <c r="V1664" i="2"/>
  <c r="W1658" i="2"/>
  <c r="V1628" i="2"/>
  <c r="V1616" i="2"/>
  <c r="V1592" i="2"/>
  <c r="W1586" i="2"/>
  <c r="V1556" i="2"/>
  <c r="V1550" i="2"/>
  <c r="V1544" i="2"/>
  <c r="V1538" i="2"/>
  <c r="V1520" i="2"/>
  <c r="V1502" i="2"/>
  <c r="V1448" i="2"/>
  <c r="V1436" i="2"/>
  <c r="W1334" i="2"/>
  <c r="W1262" i="2"/>
  <c r="X1214" i="2"/>
  <c r="W1190" i="2"/>
  <c r="W1178" i="2"/>
  <c r="W1154" i="2"/>
  <c r="W1070" i="2"/>
  <c r="W1034" i="2"/>
  <c r="W1022" i="2"/>
  <c r="W998" i="2"/>
  <c r="W950" i="2"/>
  <c r="W794" i="2"/>
  <c r="W758" i="2"/>
  <c r="W746" i="2"/>
  <c r="W674" i="2"/>
  <c r="W602" i="2"/>
  <c r="W518" i="2"/>
  <c r="W470" i="2"/>
  <c r="W446" i="2"/>
  <c r="W326" i="2"/>
  <c r="W278" i="2"/>
  <c r="V2351" i="2"/>
  <c r="V2339" i="2"/>
  <c r="V2327" i="2"/>
  <c r="V2315" i="2"/>
  <c r="V2303" i="2"/>
  <c r="V2291" i="2"/>
  <c r="V2279" i="2"/>
  <c r="V2255" i="2"/>
  <c r="V2243" i="2"/>
  <c r="V2231" i="2"/>
  <c r="V2159" i="2"/>
  <c r="V2147" i="2"/>
  <c r="V2099" i="2"/>
  <c r="V2087" i="2"/>
  <c r="V2039" i="2"/>
  <c r="V2027" i="2"/>
  <c r="V1991" i="2"/>
  <c r="V1955" i="2"/>
  <c r="V1943" i="2"/>
  <c r="V1895" i="2"/>
  <c r="V1883" i="2"/>
  <c r="V1847" i="2"/>
  <c r="V1823" i="2"/>
  <c r="V1787" i="2"/>
  <c r="V1775" i="2"/>
  <c r="V1751" i="2"/>
  <c r="V1739" i="2"/>
  <c r="V1679" i="2"/>
  <c r="V1643" i="2"/>
  <c r="V1631" i="2"/>
  <c r="V1535" i="2"/>
  <c r="V1523" i="2"/>
  <c r="V1487" i="2"/>
  <c r="V1439" i="2"/>
  <c r="V1415" i="2"/>
  <c r="V1313" i="2"/>
  <c r="V1253" i="2"/>
  <c r="V1109" i="2"/>
  <c r="V881" i="2"/>
  <c r="V869" i="2"/>
  <c r="V677" i="2"/>
  <c r="V653" i="2"/>
  <c r="V605" i="2"/>
  <c r="V365" i="2"/>
  <c r="V317" i="2"/>
  <c r="V293" i="2"/>
  <c r="W257" i="2"/>
  <c r="V161" i="2"/>
  <c r="V77" i="2"/>
  <c r="V5" i="2"/>
  <c r="V2338" i="2"/>
  <c r="V2326" i="2"/>
  <c r="V2290" i="2"/>
  <c r="V2278" i="2"/>
  <c r="V2182" i="2"/>
  <c r="V2146" i="2"/>
  <c r="V2134" i="2"/>
  <c r="V2086" i="2"/>
  <c r="V1990" i="2"/>
  <c r="V1930" i="2"/>
  <c r="V1834" i="2"/>
  <c r="V1738" i="2"/>
  <c r="V1690" i="2"/>
  <c r="V1510" i="2"/>
  <c r="V1498" i="2"/>
  <c r="V2355" i="2"/>
  <c r="V2349" i="2"/>
  <c r="V2343" i="2"/>
  <c r="V2337" i="2"/>
  <c r="V2331" i="2"/>
  <c r="V2325" i="2"/>
  <c r="V2319" i="2"/>
  <c r="V2313" i="2"/>
  <c r="V2307" i="2"/>
  <c r="V2301" i="2"/>
  <c r="X2295" i="2"/>
  <c r="V2283" i="2"/>
  <c r="V2271" i="2"/>
  <c r="V2259" i="2"/>
  <c r="V2247" i="2"/>
  <c r="V2235" i="2"/>
  <c r="V2211" i="2"/>
  <c r="V2175" i="2"/>
  <c r="V2163" i="2"/>
  <c r="V2115" i="2"/>
  <c r="V2103" i="2"/>
  <c r="V2055" i="2"/>
  <c r="V2043" i="2"/>
  <c r="V2007" i="2"/>
  <c r="V1971" i="2"/>
  <c r="V1959" i="2"/>
  <c r="V1911" i="2"/>
  <c r="V1899" i="2"/>
  <c r="X1863" i="2"/>
  <c r="V1851" i="2"/>
  <c r="V1839" i="2"/>
  <c r="V1803" i="2"/>
  <c r="V1791" i="2"/>
  <c r="V1767" i="2"/>
  <c r="V1755" i="2"/>
  <c r="V1719" i="2"/>
  <c r="V1707" i="2"/>
  <c r="V1683" i="2"/>
  <c r="V1659" i="2"/>
  <c r="V1611" i="2"/>
  <c r="V1539" i="2"/>
  <c r="V1491" i="2"/>
  <c r="V1443" i="2"/>
  <c r="V1419" i="2"/>
  <c r="V2578" i="2"/>
  <c r="V2422" i="2"/>
  <c r="V2266" i="2"/>
  <c r="V2110" i="2"/>
  <c r="V1954" i="2"/>
  <c r="V1798" i="2"/>
  <c r="V1642" i="2"/>
  <c r="V1474" i="2"/>
  <c r="V1036" i="2"/>
  <c r="V593" i="2"/>
  <c r="V101" i="2"/>
  <c r="AA2614" i="2"/>
  <c r="AA2601" i="2"/>
  <c r="AA2588" i="2"/>
  <c r="AA2535" i="2"/>
  <c r="AA2522" i="2"/>
  <c r="AA2483" i="2"/>
  <c r="AA2470" i="2"/>
  <c r="AA2457" i="2"/>
  <c r="AA2444" i="2"/>
  <c r="AA2391" i="2"/>
  <c r="AA2378" i="2"/>
  <c r="AA2339" i="2"/>
  <c r="AA2326" i="2"/>
  <c r="AA2313" i="2"/>
  <c r="AA2300" i="2"/>
  <c r="AA2270" i="2"/>
  <c r="AA2182" i="2"/>
  <c r="AA2150" i="2"/>
  <c r="AA2087" i="2"/>
  <c r="AA2024" i="2"/>
  <c r="AA1930" i="2"/>
  <c r="AA1899" i="2"/>
  <c r="AA1772" i="2"/>
  <c r="AA1742" i="2"/>
  <c r="AA1520" i="2"/>
  <c r="AA1154" i="2"/>
  <c r="V2207" i="2"/>
  <c r="AA2207" i="2"/>
  <c r="V2063" i="2"/>
  <c r="AA2063" i="2"/>
  <c r="V2015" i="2"/>
  <c r="AA2015" i="2"/>
  <c r="V1979" i="2"/>
  <c r="AA1979" i="2"/>
  <c r="V1919" i="2"/>
  <c r="AA1919" i="2"/>
  <c r="V1595" i="2"/>
  <c r="AA1595" i="2"/>
  <c r="V1559" i="2"/>
  <c r="AA1559" i="2"/>
  <c r="V1499" i="2"/>
  <c r="AA1499" i="2"/>
  <c r="V1325" i="2"/>
  <c r="AA1325" i="2"/>
  <c r="V1085" i="2"/>
  <c r="AA1085" i="2"/>
  <c r="V1037" i="2"/>
  <c r="AA1037" i="2"/>
  <c r="V797" i="2"/>
  <c r="AA797" i="2"/>
  <c r="V749" i="2"/>
  <c r="AA749" i="2"/>
  <c r="V725" i="2"/>
  <c r="AA725" i="2"/>
  <c r="V581" i="2"/>
  <c r="AA581" i="2"/>
  <c r="V533" i="2"/>
  <c r="AA533" i="2"/>
  <c r="V509" i="2"/>
  <c r="AA509" i="2"/>
  <c r="V461" i="2"/>
  <c r="AA461" i="2"/>
  <c r="V437" i="2"/>
  <c r="AA437" i="2"/>
  <c r="V389" i="2"/>
  <c r="AA389" i="2"/>
  <c r="V245" i="2"/>
  <c r="AA245" i="2"/>
  <c r="V221" i="2"/>
  <c r="AA221" i="2"/>
  <c r="V173" i="2"/>
  <c r="AA173" i="2"/>
  <c r="V149" i="2"/>
  <c r="AA149" i="2"/>
  <c r="V2554" i="2"/>
  <c r="V2398" i="2"/>
  <c r="V2242" i="2"/>
  <c r="V521" i="2"/>
  <c r="V89" i="2"/>
  <c r="AA2625" i="2"/>
  <c r="AA2612" i="2"/>
  <c r="AA2559" i="2"/>
  <c r="AA2546" i="2"/>
  <c r="AA2507" i="2"/>
  <c r="AA2481" i="2"/>
  <c r="AA2468" i="2"/>
  <c r="AA2415" i="2"/>
  <c r="AA2402" i="2"/>
  <c r="AA2363" i="2"/>
  <c r="AA2337" i="2"/>
  <c r="AA2324" i="2"/>
  <c r="AA2283" i="2"/>
  <c r="AA2235" i="2"/>
  <c r="AA2211" i="2"/>
  <c r="AA2147" i="2"/>
  <c r="AA2084" i="2"/>
  <c r="AA2054" i="2"/>
  <c r="AA1990" i="2"/>
  <c r="AA1959" i="2"/>
  <c r="AA1832" i="2"/>
  <c r="AA1802" i="2"/>
  <c r="AA1739" i="2"/>
  <c r="AA1707" i="2"/>
  <c r="AA1659" i="2"/>
  <c r="AA1313" i="2"/>
  <c r="AA5" i="2"/>
  <c r="V2267" i="2"/>
  <c r="AA2267" i="2"/>
  <c r="V2123" i="2"/>
  <c r="AA2123" i="2"/>
  <c r="V2075" i="2"/>
  <c r="AA2075" i="2"/>
  <c r="V1967" i="2"/>
  <c r="AA1967" i="2"/>
  <c r="V1835" i="2"/>
  <c r="AA1835" i="2"/>
  <c r="V1703" i="2"/>
  <c r="AA1703" i="2"/>
  <c r="V1667" i="2"/>
  <c r="AA1667" i="2"/>
  <c r="V1619" i="2"/>
  <c r="AA1619" i="2"/>
  <c r="V1547" i="2"/>
  <c r="AA1547" i="2"/>
  <c r="V1511" i="2"/>
  <c r="AA1511" i="2"/>
  <c r="V1241" i="2"/>
  <c r="AA1241" i="2"/>
  <c r="V1229" i="2"/>
  <c r="AA1229" i="2"/>
  <c r="V1181" i="2"/>
  <c r="AA1181" i="2"/>
  <c r="V1013" i="2"/>
  <c r="AA1013" i="2"/>
  <c r="V965" i="2"/>
  <c r="AA965" i="2"/>
  <c r="V941" i="2"/>
  <c r="AA941" i="2"/>
  <c r="V893" i="2"/>
  <c r="AA893" i="2"/>
  <c r="V821" i="2"/>
  <c r="AA821" i="2"/>
  <c r="V2" i="2"/>
  <c r="V1097" i="2"/>
  <c r="V2542" i="2"/>
  <c r="V2386" i="2"/>
  <c r="V2230" i="2"/>
  <c r="V2074" i="2"/>
  <c r="V1906" i="2"/>
  <c r="V1750" i="2"/>
  <c r="V1594" i="2"/>
  <c r="V1438" i="2"/>
  <c r="V953" i="2"/>
  <c r="V460" i="2"/>
  <c r="V29" i="2"/>
  <c r="AA2624" i="2"/>
  <c r="AA2571" i="2"/>
  <c r="AA2558" i="2"/>
  <c r="AA2519" i="2"/>
  <c r="AA2506" i="2"/>
  <c r="AA2493" i="2"/>
  <c r="AA2480" i="2"/>
  <c r="AA2427" i="2"/>
  <c r="AA2414" i="2"/>
  <c r="AA2375" i="2"/>
  <c r="AA2362" i="2"/>
  <c r="AA2349" i="2"/>
  <c r="AA2336" i="2"/>
  <c r="AA2264" i="2"/>
  <c r="AA2234" i="2"/>
  <c r="AA2146" i="2"/>
  <c r="AA2115" i="2"/>
  <c r="AA1988" i="2"/>
  <c r="AA1958" i="2"/>
  <c r="AA1895" i="2"/>
  <c r="AA1863" i="2"/>
  <c r="AA1738" i="2"/>
  <c r="AA1658" i="2"/>
  <c r="AA1611" i="2"/>
  <c r="AA1415" i="2"/>
  <c r="AA1262" i="2"/>
  <c r="AA869" i="2"/>
  <c r="AA470" i="2"/>
  <c r="AA317" i="2"/>
  <c r="AA161" i="2"/>
  <c r="V2135" i="2"/>
  <c r="AA2135" i="2"/>
  <c r="V1655" i="2"/>
  <c r="AA1655" i="2"/>
  <c r="V1475" i="2"/>
  <c r="AA1475" i="2"/>
  <c r="V1463" i="2"/>
  <c r="AA1463" i="2"/>
  <c r="V1451" i="2"/>
  <c r="AA1451" i="2"/>
  <c r="V1301" i="2"/>
  <c r="AA1301" i="2"/>
  <c r="V1169" i="2"/>
  <c r="AA1169" i="2"/>
  <c r="V1157" i="2"/>
  <c r="AA1157" i="2"/>
  <c r="V2494" i="2"/>
  <c r="V2350" i="2"/>
  <c r="V2206" i="2"/>
  <c r="V2062" i="2"/>
  <c r="AA2062" i="2"/>
  <c r="V1918" i="2"/>
  <c r="AA1918" i="2"/>
  <c r="V1774" i="2"/>
  <c r="AA1774" i="2"/>
  <c r="V1630" i="2"/>
  <c r="AA1630" i="2"/>
  <c r="V1486" i="2"/>
  <c r="AA1486" i="2"/>
  <c r="V1372" i="2"/>
  <c r="AA1372" i="2"/>
  <c r="V1312" i="2"/>
  <c r="V1300" i="2"/>
  <c r="AA1300" i="2"/>
  <c r="V1240" i="2"/>
  <c r="V1228" i="2"/>
  <c r="V1180" i="2"/>
  <c r="V1168" i="2"/>
  <c r="AA1168" i="2"/>
  <c r="V1156" i="2"/>
  <c r="AA1156" i="2"/>
  <c r="V1096" i="2"/>
  <c r="AA1096" i="2"/>
  <c r="V1084" i="2"/>
  <c r="AA1084" i="2"/>
  <c r="V1024" i="2"/>
  <c r="V1012" i="2"/>
  <c r="AA1012" i="2"/>
  <c r="V952" i="2"/>
  <c r="AA952" i="2"/>
  <c r="V940" i="2"/>
  <c r="AA940" i="2"/>
  <c r="V880" i="2"/>
  <c r="AA880" i="2"/>
  <c r="V868" i="2"/>
  <c r="AA868" i="2"/>
  <c r="V808" i="2"/>
  <c r="AA808" i="2"/>
  <c r="V796" i="2"/>
  <c r="AA796" i="2"/>
  <c r="V736" i="2"/>
  <c r="AA736" i="2"/>
  <c r="V724" i="2"/>
  <c r="AA724" i="2"/>
  <c r="V676" i="2"/>
  <c r="V664" i="2"/>
  <c r="AA664" i="2"/>
  <c r="V652" i="2"/>
  <c r="AA652" i="2"/>
  <c r="V592" i="2"/>
  <c r="AA592" i="2"/>
  <c r="V580" i="2"/>
  <c r="AA580" i="2"/>
  <c r="V520" i="2"/>
  <c r="AA520" i="2"/>
  <c r="V508" i="2"/>
  <c r="AA508" i="2"/>
  <c r="V448" i="2"/>
  <c r="AA448" i="2"/>
  <c r="V436" i="2"/>
  <c r="AA436" i="2"/>
  <c r="V376" i="2"/>
  <c r="AA376" i="2"/>
  <c r="V364" i="2"/>
  <c r="AA364" i="2"/>
  <c r="V304" i="2"/>
  <c r="AA304" i="2"/>
  <c r="V292" i="2"/>
  <c r="AA292" i="2"/>
  <c r="AA244" i="2"/>
  <c r="V244" i="2"/>
  <c r="W232" i="2"/>
  <c r="AA232" i="2"/>
  <c r="W226" i="2"/>
  <c r="AA226" i="2"/>
  <c r="V220" i="2"/>
  <c r="AA220" i="2"/>
  <c r="V160" i="2"/>
  <c r="AA160" i="2"/>
  <c r="V148" i="2"/>
  <c r="AA148" i="2"/>
  <c r="V88" i="2"/>
  <c r="AA88" i="2"/>
  <c r="V76" i="2"/>
  <c r="AA76" i="2"/>
  <c r="V16" i="2"/>
  <c r="AA16" i="2"/>
  <c r="V4" i="2"/>
  <c r="V2530" i="2"/>
  <c r="V2374" i="2"/>
  <c r="V2218" i="2"/>
  <c r="V2050" i="2"/>
  <c r="V1894" i="2"/>
  <c r="V1582" i="2"/>
  <c r="V1426" i="2"/>
  <c r="V892" i="2"/>
  <c r="V449" i="2"/>
  <c r="V28" i="2"/>
  <c r="AA2583" i="2"/>
  <c r="AA2570" i="2"/>
  <c r="AA2531" i="2"/>
  <c r="AA2518" i="2"/>
  <c r="AA2505" i="2"/>
  <c r="AA2492" i="2"/>
  <c r="AA2439" i="2"/>
  <c r="AA2426" i="2"/>
  <c r="AA2387" i="2"/>
  <c r="AA2361" i="2"/>
  <c r="AA2348" i="2"/>
  <c r="AA2295" i="2"/>
  <c r="AA2279" i="2"/>
  <c r="AA2231" i="2"/>
  <c r="AA2206" i="2"/>
  <c r="AA2175" i="2"/>
  <c r="AA2048" i="2"/>
  <c r="AA2018" i="2"/>
  <c r="AA1955" i="2"/>
  <c r="AA1767" i="2"/>
  <c r="AA1556" i="2"/>
  <c r="AA1510" i="2"/>
  <c r="AA1253" i="2"/>
  <c r="AA1022" i="2"/>
  <c r="AA77" i="2"/>
  <c r="V1931" i="2"/>
  <c r="AA1931" i="2"/>
  <c r="V1715" i="2"/>
  <c r="AA1715" i="2"/>
  <c r="V2194" i="2"/>
  <c r="V2038" i="2"/>
  <c r="V1882" i="2"/>
  <c r="V1726" i="2"/>
  <c r="V1570" i="2"/>
  <c r="V1414" i="2"/>
  <c r="V17" i="2"/>
  <c r="AA2595" i="2"/>
  <c r="AA2582" i="2"/>
  <c r="AA2543" i="2"/>
  <c r="AA2517" i="2"/>
  <c r="AA2504" i="2"/>
  <c r="AA2451" i="2"/>
  <c r="AA2438" i="2"/>
  <c r="AA2399" i="2"/>
  <c r="AA2373" i="2"/>
  <c r="AA2360" i="2"/>
  <c r="AA2307" i="2"/>
  <c r="AA2294" i="2"/>
  <c r="AA2278" i="2"/>
  <c r="AA2247" i="2"/>
  <c r="AA2168" i="2"/>
  <c r="AA2043" i="2"/>
  <c r="AA1916" i="2"/>
  <c r="AA1886" i="2"/>
  <c r="AA1823" i="2"/>
  <c r="AA1791" i="2"/>
  <c r="AA1690" i="2"/>
  <c r="AA1643" i="2"/>
  <c r="AA1550" i="2"/>
  <c r="AA1502" i="2"/>
  <c r="AA1190" i="2"/>
  <c r="AA1070" i="2"/>
  <c r="AA293" i="2"/>
  <c r="V2195" i="2"/>
  <c r="AA2195" i="2"/>
  <c r="V1871" i="2"/>
  <c r="AA1871" i="2"/>
  <c r="V1811" i="2"/>
  <c r="AA1811" i="2"/>
  <c r="V2289" i="2"/>
  <c r="AA2289" i="2"/>
  <c r="V2277" i="2"/>
  <c r="AA2277" i="2"/>
  <c r="V2265" i="2"/>
  <c r="AA2265" i="2"/>
  <c r="V2253" i="2"/>
  <c r="AA2253" i="2"/>
  <c r="V2241" i="2"/>
  <c r="AA2241" i="2"/>
  <c r="V2229" i="2"/>
  <c r="AA2229" i="2"/>
  <c r="V2223" i="2"/>
  <c r="AA2223" i="2"/>
  <c r="V2217" i="2"/>
  <c r="AA2217" i="2"/>
  <c r="V2205" i="2"/>
  <c r="AA2205" i="2"/>
  <c r="V2199" i="2"/>
  <c r="AA2199" i="2"/>
  <c r="V2193" i="2"/>
  <c r="AA2193" i="2"/>
  <c r="V2187" i="2"/>
  <c r="AA2187" i="2"/>
  <c r="V2181" i="2"/>
  <c r="AA2181" i="2"/>
  <c r="V2169" i="2"/>
  <c r="AA2169" i="2"/>
  <c r="V2157" i="2"/>
  <c r="AA2157" i="2"/>
  <c r="V2151" i="2"/>
  <c r="AA2151" i="2"/>
  <c r="V2145" i="2"/>
  <c r="AA2145" i="2"/>
  <c r="V2139" i="2"/>
  <c r="AA2139" i="2"/>
  <c r="V2133" i="2"/>
  <c r="AA2133" i="2"/>
  <c r="V2127" i="2"/>
  <c r="AA2127" i="2"/>
  <c r="V2121" i="2"/>
  <c r="AA2121" i="2"/>
  <c r="V2109" i="2"/>
  <c r="AA2109" i="2"/>
  <c r="V2097" i="2"/>
  <c r="AA2097" i="2"/>
  <c r="V2091" i="2"/>
  <c r="AA2091" i="2"/>
  <c r="V2085" i="2"/>
  <c r="AA2085" i="2"/>
  <c r="V2079" i="2"/>
  <c r="AA2079" i="2"/>
  <c r="V2073" i="2"/>
  <c r="AA2073" i="2"/>
  <c r="V2067" i="2"/>
  <c r="AA2067" i="2"/>
  <c r="V2061" i="2"/>
  <c r="AA2061" i="2"/>
  <c r="V2049" i="2"/>
  <c r="AA2049" i="2"/>
  <c r="V2037" i="2"/>
  <c r="AA2037" i="2"/>
  <c r="V2031" i="2"/>
  <c r="AA2031" i="2"/>
  <c r="V2025" i="2"/>
  <c r="AA2025" i="2"/>
  <c r="V2019" i="2"/>
  <c r="AA2019" i="2"/>
  <c r="V2013" i="2"/>
  <c r="AA2013" i="2"/>
  <c r="V2001" i="2"/>
  <c r="AA2001" i="2"/>
  <c r="V1995" i="2"/>
  <c r="AA1995" i="2"/>
  <c r="V1989" i="2"/>
  <c r="AA1989" i="2"/>
  <c r="V1983" i="2"/>
  <c r="AA1983" i="2"/>
  <c r="V1977" i="2"/>
  <c r="AA1977" i="2"/>
  <c r="V1965" i="2"/>
  <c r="AA1965" i="2"/>
  <c r="V1953" i="2"/>
  <c r="AA1953" i="2"/>
  <c r="V1947" i="2"/>
  <c r="AA1947" i="2"/>
  <c r="V1941" i="2"/>
  <c r="AA1941" i="2"/>
  <c r="V1935" i="2"/>
  <c r="AA1935" i="2"/>
  <c r="V1929" i="2"/>
  <c r="AA1929" i="2"/>
  <c r="V1923" i="2"/>
  <c r="AA1923" i="2"/>
  <c r="V1917" i="2"/>
  <c r="AA1917" i="2"/>
  <c r="V1905" i="2"/>
  <c r="AA1905" i="2"/>
  <c r="V1893" i="2"/>
  <c r="AA1893" i="2"/>
  <c r="V1887" i="2"/>
  <c r="AA1887" i="2"/>
  <c r="V1881" i="2"/>
  <c r="AA1881" i="2"/>
  <c r="V1875" i="2"/>
  <c r="AA1875" i="2"/>
  <c r="V1869" i="2"/>
  <c r="AA1869" i="2"/>
  <c r="V1857" i="2"/>
  <c r="AA1857" i="2"/>
  <c r="V1845" i="2"/>
  <c r="AA1845" i="2"/>
  <c r="V1833" i="2"/>
  <c r="AA1833" i="2"/>
  <c r="V1827" i="2"/>
  <c r="AA1827" i="2"/>
  <c r="V1821" i="2"/>
  <c r="AA1821" i="2"/>
  <c r="V1815" i="2"/>
  <c r="AA1815" i="2"/>
  <c r="V1809" i="2"/>
  <c r="AA1809" i="2"/>
  <c r="V1797" i="2"/>
  <c r="AA1797" i="2"/>
  <c r="V1785" i="2"/>
  <c r="AA1785" i="2"/>
  <c r="V1779" i="2"/>
  <c r="AA1779" i="2"/>
  <c r="V1773" i="2"/>
  <c r="AA1773" i="2"/>
  <c r="V1761" i="2"/>
  <c r="AA1761" i="2"/>
  <c r="V1749" i="2"/>
  <c r="AA1749" i="2"/>
  <c r="V1743" i="2"/>
  <c r="AA1743" i="2"/>
  <c r="V1737" i="2"/>
  <c r="AA1737" i="2"/>
  <c r="V1731" i="2"/>
  <c r="AA1731" i="2"/>
  <c r="V1725" i="2"/>
  <c r="AA1725" i="2"/>
  <c r="V1713" i="2"/>
  <c r="AA1713" i="2"/>
  <c r="V1701" i="2"/>
  <c r="AA1701" i="2"/>
  <c r="V1695" i="2"/>
  <c r="AA1695" i="2"/>
  <c r="V1689" i="2"/>
  <c r="AA1689" i="2"/>
  <c r="V1677" i="2"/>
  <c r="AA1677" i="2"/>
  <c r="V1671" i="2"/>
  <c r="AA1671" i="2"/>
  <c r="V1665" i="2"/>
  <c r="AA1665" i="2"/>
  <c r="V1653" i="2"/>
  <c r="AA1653" i="2"/>
  <c r="V1647" i="2"/>
  <c r="AA1647" i="2"/>
  <c r="V1641" i="2"/>
  <c r="AA1641" i="2"/>
  <c r="V1635" i="2"/>
  <c r="AA1635" i="2"/>
  <c r="V1629" i="2"/>
  <c r="AA1629" i="2"/>
  <c r="V1623" i="2"/>
  <c r="AA1623" i="2"/>
  <c r="V1617" i="2"/>
  <c r="AA1617" i="2"/>
  <c r="V1605" i="2"/>
  <c r="AA1605" i="2"/>
  <c r="V1599" i="2"/>
  <c r="AA1599" i="2"/>
  <c r="V1593" i="2"/>
  <c r="AA1593" i="2"/>
  <c r="V1587" i="2"/>
  <c r="AA1587" i="2"/>
  <c r="V1581" i="2"/>
  <c r="AA1581" i="2"/>
  <c r="V1575" i="2"/>
  <c r="AA1575" i="2"/>
  <c r="V1569" i="2"/>
  <c r="AA1569" i="2"/>
  <c r="V1563" i="2"/>
  <c r="AA1563" i="2"/>
  <c r="V1557" i="2"/>
  <c r="AA1557" i="2"/>
  <c r="V1551" i="2"/>
  <c r="AA1551" i="2"/>
  <c r="V1545" i="2"/>
  <c r="AA1545" i="2"/>
  <c r="V1533" i="2"/>
  <c r="AA1533" i="2"/>
  <c r="V1527" i="2"/>
  <c r="AA1527" i="2"/>
  <c r="V1521" i="2"/>
  <c r="AA1521" i="2"/>
  <c r="V1515" i="2"/>
  <c r="AA1515" i="2"/>
  <c r="V1509" i="2"/>
  <c r="AA1509" i="2"/>
  <c r="V1503" i="2"/>
  <c r="AA1503" i="2"/>
  <c r="V1497" i="2"/>
  <c r="AA1497" i="2"/>
  <c r="V1485" i="2"/>
  <c r="AA1485" i="2"/>
  <c r="V1479" i="2"/>
  <c r="AA1479" i="2"/>
  <c r="V1473" i="2"/>
  <c r="AA1473" i="2"/>
  <c r="V1467" i="2"/>
  <c r="AA1467" i="2"/>
  <c r="V1461" i="2"/>
  <c r="AA1461" i="2"/>
  <c r="V1455" i="2"/>
  <c r="AA1455" i="2"/>
  <c r="V1449" i="2"/>
  <c r="AA1449" i="2"/>
  <c r="V1437" i="2"/>
  <c r="AA1437" i="2"/>
  <c r="X1431" i="2"/>
  <c r="AA1431" i="2"/>
  <c r="V1425" i="2"/>
  <c r="AA1425" i="2"/>
  <c r="V1413" i="2"/>
  <c r="AA1413" i="2"/>
  <c r="V1407" i="2"/>
  <c r="AA1407" i="2"/>
  <c r="V1401" i="2"/>
  <c r="AA1401" i="2"/>
  <c r="V1395" i="2"/>
  <c r="AA1395" i="2"/>
  <c r="V1389" i="2"/>
  <c r="AA1389" i="2"/>
  <c r="X1287" i="2"/>
  <c r="AA1287" i="2"/>
  <c r="X1215" i="2"/>
  <c r="AA1215" i="2"/>
  <c r="X885" i="2"/>
  <c r="AA885" i="2"/>
  <c r="X453" i="2"/>
  <c r="AA453" i="2"/>
  <c r="V2026" i="2"/>
  <c r="V1870" i="2"/>
  <c r="V1714" i="2"/>
  <c r="V1558" i="2"/>
  <c r="V1402" i="2"/>
  <c r="V820" i="2"/>
  <c r="V377" i="2"/>
  <c r="W482" i="2"/>
  <c r="AA2607" i="2"/>
  <c r="AA2594" i="2"/>
  <c r="AA2555" i="2"/>
  <c r="AA2529" i="2"/>
  <c r="AA2516" i="2"/>
  <c r="AA2463" i="2"/>
  <c r="AA2450" i="2"/>
  <c r="AA2411" i="2"/>
  <c r="AA2385" i="2"/>
  <c r="AA2372" i="2"/>
  <c r="AA2319" i="2"/>
  <c r="AA2306" i="2"/>
  <c r="AA2276" i="2"/>
  <c r="AA2246" i="2"/>
  <c r="AA2228" i="2"/>
  <c r="AA2198" i="2"/>
  <c r="AA2134" i="2"/>
  <c r="AA2103" i="2"/>
  <c r="AA1976" i="2"/>
  <c r="AA1946" i="2"/>
  <c r="AA1883" i="2"/>
  <c r="AA1592" i="2"/>
  <c r="AA1544" i="2"/>
  <c r="AA1498" i="2"/>
  <c r="AA1448" i="2"/>
  <c r="AA1240" i="2"/>
  <c r="AA1180" i="2"/>
  <c r="AA998" i="2"/>
  <c r="AA605" i="2"/>
  <c r="AA446" i="2"/>
  <c r="V2183" i="2"/>
  <c r="AA2183" i="2"/>
  <c r="V1907" i="2"/>
  <c r="AA1907" i="2"/>
  <c r="V1403" i="2"/>
  <c r="AA1403" i="2"/>
  <c r="V2170" i="2"/>
  <c r="V2014" i="2"/>
  <c r="V1858" i="2"/>
  <c r="V1702" i="2"/>
  <c r="V1546" i="2"/>
  <c r="V1390" i="2"/>
  <c r="V809" i="2"/>
  <c r="V316" i="2"/>
  <c r="W410" i="2"/>
  <c r="AA2619" i="2"/>
  <c r="AA2606" i="2"/>
  <c r="AA2567" i="2"/>
  <c r="AA2541" i="2"/>
  <c r="AA2528" i="2"/>
  <c r="AA2475" i="2"/>
  <c r="AA2462" i="2"/>
  <c r="AA2423" i="2"/>
  <c r="AA2397" i="2"/>
  <c r="AA2384" i="2"/>
  <c r="AA2331" i="2"/>
  <c r="AA2318" i="2"/>
  <c r="AA2291" i="2"/>
  <c r="AA2132" i="2"/>
  <c r="AA2102" i="2"/>
  <c r="AA2039" i="2"/>
  <c r="AA2007" i="2"/>
  <c r="AA1851" i="2"/>
  <c r="AA1787" i="2"/>
  <c r="AA1724" i="2"/>
  <c r="AA1683" i="2"/>
  <c r="AA1443" i="2"/>
  <c r="AA758" i="2"/>
  <c r="AA677" i="2"/>
  <c r="AA602" i="2"/>
  <c r="AA518" i="2"/>
  <c r="AA365" i="2"/>
  <c r="V2219" i="2"/>
  <c r="AA2219" i="2"/>
  <c r="V2111" i="2"/>
  <c r="AA2111" i="2"/>
  <c r="V1859" i="2"/>
  <c r="AA1859" i="2"/>
  <c r="V1799" i="2"/>
  <c r="AA1799" i="2"/>
  <c r="V1583" i="2"/>
  <c r="AA1583" i="2"/>
  <c r="V2282" i="2"/>
  <c r="AA2282" i="2"/>
  <c r="V2252" i="2"/>
  <c r="AA2252" i="2"/>
  <c r="V2216" i="2"/>
  <c r="AA2216" i="2"/>
  <c r="V2210" i="2"/>
  <c r="AA2210" i="2"/>
  <c r="V2204" i="2"/>
  <c r="AA2204" i="2"/>
  <c r="V2186" i="2"/>
  <c r="AA2186" i="2"/>
  <c r="V2180" i="2"/>
  <c r="AA2180" i="2"/>
  <c r="V2174" i="2"/>
  <c r="AA2174" i="2"/>
  <c r="V2156" i="2"/>
  <c r="AA2156" i="2"/>
  <c r="V2144" i="2"/>
  <c r="AA2144" i="2"/>
  <c r="V2138" i="2"/>
  <c r="AA2138" i="2"/>
  <c r="V2126" i="2"/>
  <c r="AA2126" i="2"/>
  <c r="V2114" i="2"/>
  <c r="AA2114" i="2"/>
  <c r="V2108" i="2"/>
  <c r="AA2108" i="2"/>
  <c r="V2078" i="2"/>
  <c r="AA2078" i="2"/>
  <c r="V2072" i="2"/>
  <c r="AA2072" i="2"/>
  <c r="V2066" i="2"/>
  <c r="AA2066" i="2"/>
  <c r="V2060" i="2"/>
  <c r="AA2060" i="2"/>
  <c r="V2042" i="2"/>
  <c r="AA2042" i="2"/>
  <c r="V2036" i="2"/>
  <c r="AA2036" i="2"/>
  <c r="V2030" i="2"/>
  <c r="AA2030" i="2"/>
  <c r="V2012" i="2"/>
  <c r="AA2012" i="2"/>
  <c r="V2000" i="2"/>
  <c r="AA2000" i="2"/>
  <c r="V1994" i="2"/>
  <c r="AA1994" i="2"/>
  <c r="V1982" i="2"/>
  <c r="AA1982" i="2"/>
  <c r="V1970" i="2"/>
  <c r="AA1970" i="2"/>
  <c r="V1964" i="2"/>
  <c r="AA1964" i="2"/>
  <c r="V1952" i="2"/>
  <c r="AA1952" i="2"/>
  <c r="V1940" i="2"/>
  <c r="AA1940" i="2"/>
  <c r="V1934" i="2"/>
  <c r="AA1934" i="2"/>
  <c r="V1922" i="2"/>
  <c r="AA1922" i="2"/>
  <c r="V1910" i="2"/>
  <c r="AA1910" i="2"/>
  <c r="V1904" i="2"/>
  <c r="AA1904" i="2"/>
  <c r="V1892" i="2"/>
  <c r="AA1892" i="2"/>
  <c r="W1874" i="2"/>
  <c r="AA1874" i="2"/>
  <c r="V1868" i="2"/>
  <c r="AA1868" i="2"/>
  <c r="X1862" i="2"/>
  <c r="AA1862" i="2"/>
  <c r="V1856" i="2"/>
  <c r="AA1856" i="2"/>
  <c r="V1850" i="2"/>
  <c r="AA1850" i="2"/>
  <c r="V1838" i="2"/>
  <c r="AA1838" i="2"/>
  <c r="V1826" i="2"/>
  <c r="AA1826" i="2"/>
  <c r="V1820" i="2"/>
  <c r="AA1820" i="2"/>
  <c r="V1808" i="2"/>
  <c r="AA1808" i="2"/>
  <c r="V1796" i="2"/>
  <c r="AA1796" i="2"/>
  <c r="V1790" i="2"/>
  <c r="AA1790" i="2"/>
  <c r="V1778" i="2"/>
  <c r="AA1778" i="2"/>
  <c r="V1766" i="2"/>
  <c r="AA1766" i="2"/>
  <c r="V1760" i="2"/>
  <c r="AA1760" i="2"/>
  <c r="V1748" i="2"/>
  <c r="AA1748" i="2"/>
  <c r="V1736" i="2"/>
  <c r="AA1736" i="2"/>
  <c r="W1730" i="2"/>
  <c r="AA1730" i="2"/>
  <c r="V1718" i="2"/>
  <c r="AA1718" i="2"/>
  <c r="V1712" i="2"/>
  <c r="AA1712" i="2"/>
  <c r="V1706" i="2"/>
  <c r="AA1706" i="2"/>
  <c r="V1700" i="2"/>
  <c r="AA1700" i="2"/>
  <c r="V1694" i="2"/>
  <c r="AA1694" i="2"/>
  <c r="V1688" i="2"/>
  <c r="AA1688" i="2"/>
  <c r="V1682" i="2"/>
  <c r="AA1682" i="2"/>
  <c r="V1676" i="2"/>
  <c r="AA1676" i="2"/>
  <c r="V1670" i="2"/>
  <c r="AA1670" i="2"/>
  <c r="V1652" i="2"/>
  <c r="AA1652" i="2"/>
  <c r="V1646" i="2"/>
  <c r="AA1646" i="2"/>
  <c r="V1640" i="2"/>
  <c r="AA1640" i="2"/>
  <c r="V1634" i="2"/>
  <c r="AA1634" i="2"/>
  <c r="V1622" i="2"/>
  <c r="AA1622" i="2"/>
  <c r="V1610" i="2"/>
  <c r="AA1610" i="2"/>
  <c r="V1604" i="2"/>
  <c r="AA1604" i="2"/>
  <c r="V1598" i="2"/>
  <c r="AA1598" i="2"/>
  <c r="V1580" i="2"/>
  <c r="AA1580" i="2"/>
  <c r="V1574" i="2"/>
  <c r="AA1574" i="2"/>
  <c r="V1568" i="2"/>
  <c r="AA1568" i="2"/>
  <c r="V1562" i="2"/>
  <c r="AA1562" i="2"/>
  <c r="V1532" i="2"/>
  <c r="AA1532" i="2"/>
  <c r="V1526" i="2"/>
  <c r="AA1526" i="2"/>
  <c r="W1514" i="2"/>
  <c r="AA1514" i="2"/>
  <c r="V1508" i="2"/>
  <c r="AA1508" i="2"/>
  <c r="V1496" i="2"/>
  <c r="AA1496" i="2"/>
  <c r="V1490" i="2"/>
  <c r="AA1490" i="2"/>
  <c r="V1484" i="2"/>
  <c r="AA1484" i="2"/>
  <c r="V1478" i="2"/>
  <c r="AA1478" i="2"/>
  <c r="V1472" i="2"/>
  <c r="AA1472" i="2"/>
  <c r="V1466" i="2"/>
  <c r="AA1466" i="2"/>
  <c r="V1460" i="2"/>
  <c r="AA1460" i="2"/>
  <c r="V1454" i="2"/>
  <c r="AA1454" i="2"/>
  <c r="W1442" i="2"/>
  <c r="AA1442" i="2"/>
  <c r="X1430" i="2"/>
  <c r="AA1430" i="2"/>
  <c r="V1424" i="2"/>
  <c r="AA1424" i="2"/>
  <c r="V1418" i="2"/>
  <c r="AA1418" i="2"/>
  <c r="V1412" i="2"/>
  <c r="AA1412" i="2"/>
  <c r="V1406" i="2"/>
  <c r="AA1406" i="2"/>
  <c r="V1400" i="2"/>
  <c r="AA1400" i="2"/>
  <c r="V1394" i="2"/>
  <c r="AA1394" i="2"/>
  <c r="V1388" i="2"/>
  <c r="AA1388" i="2"/>
  <c r="W1382" i="2"/>
  <c r="AA1382" i="2"/>
  <c r="W1370" i="2"/>
  <c r="AA1370" i="2"/>
  <c r="W1358" i="2"/>
  <c r="AA1358" i="2"/>
  <c r="W1346" i="2"/>
  <c r="AA1346" i="2"/>
  <c r="W1322" i="2"/>
  <c r="AA1322" i="2"/>
  <c r="W1310" i="2"/>
  <c r="AA1310" i="2"/>
  <c r="W1298" i="2"/>
  <c r="AA1298" i="2"/>
  <c r="W1286" i="2"/>
  <c r="AA1286" i="2"/>
  <c r="W1274" i="2"/>
  <c r="AA1274" i="2"/>
  <c r="W1250" i="2"/>
  <c r="AA1250" i="2"/>
  <c r="W1238" i="2"/>
  <c r="AA1238" i="2"/>
  <c r="W1226" i="2"/>
  <c r="AA1226" i="2"/>
  <c r="W1202" i="2"/>
  <c r="AA1202" i="2"/>
  <c r="W1166" i="2"/>
  <c r="AA1166" i="2"/>
  <c r="W1142" i="2"/>
  <c r="AA1142" i="2"/>
  <c r="W1130" i="2"/>
  <c r="AA1130" i="2"/>
  <c r="W1118" i="2"/>
  <c r="AA1118" i="2"/>
  <c r="W1106" i="2"/>
  <c r="AA1106" i="2"/>
  <c r="W1094" i="2"/>
  <c r="AA1094" i="2"/>
  <c r="W1082" i="2"/>
  <c r="AA1082" i="2"/>
  <c r="W1058" i="2"/>
  <c r="AA1058" i="2"/>
  <c r="W1046" i="2"/>
  <c r="AA1046" i="2"/>
  <c r="W1010" i="2"/>
  <c r="AA1010" i="2"/>
  <c r="W986" i="2"/>
  <c r="AA986" i="2"/>
  <c r="W974" i="2"/>
  <c r="AA974" i="2"/>
  <c r="W962" i="2"/>
  <c r="AA962" i="2"/>
  <c r="W938" i="2"/>
  <c r="AA938" i="2"/>
  <c r="W926" i="2"/>
  <c r="AA926" i="2"/>
  <c r="W914" i="2"/>
  <c r="AA914" i="2"/>
  <c r="W902" i="2"/>
  <c r="AA902" i="2"/>
  <c r="X896" i="2"/>
  <c r="AA896" i="2"/>
  <c r="W890" i="2"/>
  <c r="AA890" i="2"/>
  <c r="W878" i="2"/>
  <c r="AA878" i="2"/>
  <c r="W866" i="2"/>
  <c r="AA866" i="2"/>
  <c r="W854" i="2"/>
  <c r="AA854" i="2"/>
  <c r="W842" i="2"/>
  <c r="AA842" i="2"/>
  <c r="W830" i="2"/>
  <c r="AA830" i="2"/>
  <c r="W818" i="2"/>
  <c r="AA818" i="2"/>
  <c r="W806" i="2"/>
  <c r="AA806" i="2"/>
  <c r="W782" i="2"/>
  <c r="AA782" i="2"/>
  <c r="W734" i="2"/>
  <c r="AA734" i="2"/>
  <c r="W722" i="2"/>
  <c r="AA722" i="2"/>
  <c r="W710" i="2"/>
  <c r="AA710" i="2"/>
  <c r="W686" i="2"/>
  <c r="AA686" i="2"/>
  <c r="W662" i="2"/>
  <c r="AA662" i="2"/>
  <c r="W650" i="2"/>
  <c r="AA650" i="2"/>
  <c r="W638" i="2"/>
  <c r="AA638" i="2"/>
  <c r="W614" i="2"/>
  <c r="AA614" i="2"/>
  <c r="W590" i="2"/>
  <c r="AA590" i="2"/>
  <c r="W578" i="2"/>
  <c r="AA578" i="2"/>
  <c r="W566" i="2"/>
  <c r="AA566" i="2"/>
  <c r="W542" i="2"/>
  <c r="AA542" i="2"/>
  <c r="W530" i="2"/>
  <c r="AA530" i="2"/>
  <c r="W506" i="2"/>
  <c r="AA506" i="2"/>
  <c r="W494" i="2"/>
  <c r="AA494" i="2"/>
  <c r="X464" i="2"/>
  <c r="AA464" i="2"/>
  <c r="W458" i="2"/>
  <c r="AA458" i="2"/>
  <c r="W434" i="2"/>
  <c r="AA434" i="2"/>
  <c r="W422" i="2"/>
  <c r="AA422" i="2"/>
  <c r="W398" i="2"/>
  <c r="AA398" i="2"/>
  <c r="W386" i="2"/>
  <c r="AA386" i="2"/>
  <c r="W374" i="2"/>
  <c r="AA374" i="2"/>
  <c r="W362" i="2"/>
  <c r="AA362" i="2"/>
  <c r="W350" i="2"/>
  <c r="AA350" i="2"/>
  <c r="AA338" i="2"/>
  <c r="W338" i="2"/>
  <c r="W314" i="2"/>
  <c r="AA314" i="2"/>
  <c r="W302" i="2"/>
  <c r="AA302" i="2"/>
  <c r="W290" i="2"/>
  <c r="AA290" i="2"/>
  <c r="X32" i="2"/>
  <c r="AA32" i="2"/>
  <c r="V2314" i="2"/>
  <c r="V2158" i="2"/>
  <c r="V2002" i="2"/>
  <c r="V1846" i="2"/>
  <c r="V1534" i="2"/>
  <c r="V1373" i="2"/>
  <c r="V748" i="2"/>
  <c r="V305" i="2"/>
  <c r="W258" i="2"/>
  <c r="AA2618" i="2"/>
  <c r="AA2579" i="2"/>
  <c r="AA2553" i="2"/>
  <c r="AA2540" i="2"/>
  <c r="AA2487" i="2"/>
  <c r="AA2474" i="2"/>
  <c r="AA2435" i="2"/>
  <c r="AA2409" i="2"/>
  <c r="AA2396" i="2"/>
  <c r="AA2343" i="2"/>
  <c r="AA2330" i="2"/>
  <c r="AA2290" i="2"/>
  <c r="AA2259" i="2"/>
  <c r="AA2243" i="2"/>
  <c r="AA2163" i="2"/>
  <c r="AA2006" i="2"/>
  <c r="AA1943" i="2"/>
  <c r="AA1880" i="2"/>
  <c r="AA1755" i="2"/>
  <c r="AA1586" i="2"/>
  <c r="AA1539" i="2"/>
  <c r="AA1178" i="2"/>
  <c r="AA676" i="2"/>
  <c r="V2171" i="2"/>
  <c r="AA2171" i="2"/>
  <c r="V1727" i="2"/>
  <c r="AA1727" i="2"/>
  <c r="X2582" i="2"/>
  <c r="W770" i="2"/>
  <c r="W698" i="2"/>
  <c r="W626" i="2"/>
  <c r="W554" i="2"/>
  <c r="V2458" i="2"/>
  <c r="V2302" i="2"/>
  <c r="V1678" i="2"/>
  <c r="V1522" i="2"/>
  <c r="V1324" i="2"/>
  <c r="V737" i="2"/>
  <c r="V233" i="2"/>
  <c r="X2150" i="2"/>
  <c r="AA2591" i="2"/>
  <c r="AA2565" i="2"/>
  <c r="AA2552" i="2"/>
  <c r="AA2499" i="2"/>
  <c r="AA2486" i="2"/>
  <c r="AA2447" i="2"/>
  <c r="AA2434" i="2"/>
  <c r="AA2421" i="2"/>
  <c r="AA2408" i="2"/>
  <c r="AA2355" i="2"/>
  <c r="AA2342" i="2"/>
  <c r="AA2303" i="2"/>
  <c r="AA2288" i="2"/>
  <c r="AA2258" i="2"/>
  <c r="AA2192" i="2"/>
  <c r="AA2162" i="2"/>
  <c r="AA2099" i="2"/>
  <c r="AA1911" i="2"/>
  <c r="AA1847" i="2"/>
  <c r="AA1784" i="2"/>
  <c r="AA1754" i="2"/>
  <c r="AA1679" i="2"/>
  <c r="AA1631" i="2"/>
  <c r="AA1538" i="2"/>
  <c r="AA1491" i="2"/>
  <c r="AA1439" i="2"/>
  <c r="AA674" i="2"/>
  <c r="AA278" i="2"/>
  <c r="V2051" i="2"/>
  <c r="AA2051" i="2"/>
  <c r="V2003" i="2"/>
  <c r="AA2003" i="2"/>
  <c r="V1691" i="2"/>
  <c r="AA1691" i="2"/>
  <c r="V1607" i="2"/>
  <c r="AA1607" i="2"/>
  <c r="V1571" i="2"/>
  <c r="AA1571" i="2"/>
  <c r="V1391" i="2"/>
  <c r="AA1391" i="2"/>
  <c r="V1411" i="2"/>
  <c r="AA1411" i="2"/>
  <c r="V1399" i="2"/>
  <c r="V1387" i="2"/>
  <c r="AA1387" i="2"/>
  <c r="V1375" i="2"/>
  <c r="AA1375" i="2"/>
  <c r="V1369" i="2"/>
  <c r="W1333" i="2"/>
  <c r="AA1333" i="2"/>
  <c r="W1273" i="2"/>
  <c r="AA1273" i="2"/>
  <c r="W1201" i="2"/>
  <c r="AA1201" i="2"/>
  <c r="W1141" i="2"/>
  <c r="W1117" i="2"/>
  <c r="W1105" i="2"/>
  <c r="AA1105" i="2"/>
  <c r="W1069" i="2"/>
  <c r="AA1069" i="2"/>
  <c r="W1057" i="2"/>
  <c r="AA1057" i="2"/>
  <c r="W997" i="2"/>
  <c r="W985" i="2"/>
  <c r="AA985" i="2"/>
  <c r="W973" i="2"/>
  <c r="AA973" i="2"/>
  <c r="W949" i="2"/>
  <c r="W925" i="2"/>
  <c r="AA925" i="2"/>
  <c r="W913" i="2"/>
  <c r="AA913" i="2"/>
  <c r="W889" i="2"/>
  <c r="AA889" i="2"/>
  <c r="W841" i="2"/>
  <c r="W769" i="2"/>
  <c r="W745" i="2"/>
  <c r="AA745" i="2"/>
  <c r="W709" i="2"/>
  <c r="AA709" i="2"/>
  <c r="W685" i="2"/>
  <c r="AA685" i="2"/>
  <c r="W625" i="2"/>
  <c r="AA625" i="2"/>
  <c r="W613" i="2"/>
  <c r="AA613" i="2"/>
  <c r="W541" i="2"/>
  <c r="AA541" i="2"/>
  <c r="W421" i="2"/>
  <c r="AA421" i="2"/>
  <c r="W409" i="2"/>
  <c r="AA409" i="2"/>
  <c r="W349" i="2"/>
  <c r="AA349" i="2"/>
  <c r="W337" i="2"/>
  <c r="AA337" i="2"/>
  <c r="W301" i="2"/>
  <c r="AA301" i="2"/>
  <c r="W277" i="2"/>
  <c r="AA277" i="2"/>
  <c r="V2602" i="2"/>
  <c r="V2446" i="2"/>
  <c r="V1978" i="2"/>
  <c r="V1822" i="2"/>
  <c r="V1666" i="2"/>
  <c r="V1252" i="2"/>
  <c r="V665" i="2"/>
  <c r="V172" i="2"/>
  <c r="X1718" i="2"/>
  <c r="AA2603" i="2"/>
  <c r="AA2590" i="2"/>
  <c r="AA2577" i="2"/>
  <c r="AA2564" i="2"/>
  <c r="AA2511" i="2"/>
  <c r="AA2498" i="2"/>
  <c r="AA2459" i="2"/>
  <c r="AA2433" i="2"/>
  <c r="AA2420" i="2"/>
  <c r="AA2367" i="2"/>
  <c r="AA2354" i="2"/>
  <c r="AA2315" i="2"/>
  <c r="AA2240" i="2"/>
  <c r="AA2222" i="2"/>
  <c r="AA2159" i="2"/>
  <c r="AA2096" i="2"/>
  <c r="AA1971" i="2"/>
  <c r="AA1844" i="2"/>
  <c r="AA1814" i="2"/>
  <c r="AA1751" i="2"/>
  <c r="AA1719" i="2"/>
  <c r="AA1628" i="2"/>
  <c r="AA1535" i="2"/>
  <c r="AA1487" i="2"/>
  <c r="AA1436" i="2"/>
  <c r="AA1334" i="2"/>
  <c r="AA1228" i="2"/>
  <c r="AA1109" i="2"/>
  <c r="AA746" i="2"/>
  <c r="V1763" i="2"/>
  <c r="AA1763" i="2"/>
  <c r="V1427" i="2"/>
  <c r="AA1427" i="2"/>
  <c r="V2122" i="2"/>
  <c r="V1966" i="2"/>
  <c r="V1810" i="2"/>
  <c r="V1654" i="2"/>
  <c r="V1108" i="2"/>
  <c r="V604" i="2"/>
  <c r="X1286" i="2"/>
  <c r="AA2615" i="2"/>
  <c r="AA2589" i="2"/>
  <c r="AA2576" i="2"/>
  <c r="AA2523" i="2"/>
  <c r="AA2510" i="2"/>
  <c r="AA2471" i="2"/>
  <c r="AA2445" i="2"/>
  <c r="AA2432" i="2"/>
  <c r="AA2379" i="2"/>
  <c r="AA2366" i="2"/>
  <c r="AA2327" i="2"/>
  <c r="AA2301" i="2"/>
  <c r="AA2271" i="2"/>
  <c r="AA2255" i="2"/>
  <c r="AA2120" i="2"/>
  <c r="AA2090" i="2"/>
  <c r="AA2027" i="2"/>
  <c r="AA1839" i="2"/>
  <c r="AA1775" i="2"/>
  <c r="AA1664" i="2"/>
  <c r="AA1616" i="2"/>
  <c r="AA1523" i="2"/>
  <c r="AA1214" i="2"/>
  <c r="AA653" i="2"/>
  <c r="AA257" i="2"/>
  <c r="AX1453" i="6"/>
  <c r="AX1428" i="6"/>
  <c r="AX3212" i="6"/>
  <c r="AX1467" i="6"/>
  <c r="AX1493" i="6"/>
  <c r="AX1745" i="6"/>
  <c r="AX1947" i="6"/>
  <c r="AX2042" i="6"/>
  <c r="AX2082" i="6"/>
  <c r="AX2122" i="6"/>
  <c r="AX2200" i="6"/>
  <c r="AX1387" i="6"/>
  <c r="AX2563" i="6"/>
  <c r="AX1414" i="6"/>
  <c r="AX2699" i="6"/>
  <c r="AR4989" i="6"/>
  <c r="AX4989" i="6" s="1"/>
  <c r="AR4981" i="6"/>
  <c r="AX4981" i="6" s="1"/>
  <c r="AR4969" i="6"/>
  <c r="AX4969" i="6" s="1"/>
  <c r="AR4957" i="6"/>
  <c r="AX4957" i="6" s="1"/>
  <c r="AR4941" i="6"/>
  <c r="AX4941" i="6" s="1"/>
  <c r="AR4925" i="6"/>
  <c r="AX4925" i="6" s="1"/>
  <c r="AR4909" i="6"/>
  <c r="AX4909" i="6" s="1"/>
  <c r="AR4897" i="6"/>
  <c r="AX4897" i="6" s="1"/>
  <c r="AR4881" i="6"/>
  <c r="AX4881" i="6" s="1"/>
  <c r="AR4865" i="6"/>
  <c r="AX4865" i="6" s="1"/>
  <c r="AR4849" i="6"/>
  <c r="AX4849" i="6" s="1"/>
  <c r="AR4829" i="6"/>
  <c r="AX4829" i="6" s="1"/>
  <c r="AR4813" i="6"/>
  <c r="AX4813" i="6" s="1"/>
  <c r="AR4797" i="6"/>
  <c r="AX4797" i="6" s="1"/>
  <c r="AR4785" i="6"/>
  <c r="AX4785" i="6" s="1"/>
  <c r="AR4773" i="6"/>
  <c r="AX4773" i="6" s="1"/>
  <c r="AR4757" i="6"/>
  <c r="AX4757" i="6" s="1"/>
  <c r="AR4741" i="6"/>
  <c r="AX4741" i="6" s="1"/>
  <c r="AR4725" i="6"/>
  <c r="AX4725" i="6" s="1"/>
  <c r="AR4709" i="6"/>
  <c r="AX4709" i="6" s="1"/>
  <c r="AR4697" i="6"/>
  <c r="AX4697" i="6" s="1"/>
  <c r="AR4677" i="6"/>
  <c r="AX4677" i="6" s="1"/>
  <c r="AR4661" i="6"/>
  <c r="AX4661" i="6" s="1"/>
  <c r="AR4645" i="6"/>
  <c r="AX4645" i="6" s="1"/>
  <c r="AR4629" i="6"/>
  <c r="AX4629" i="6" s="1"/>
  <c r="AR4613" i="6"/>
  <c r="AX4613" i="6" s="1"/>
  <c r="AR4597" i="6"/>
  <c r="AX4597" i="6" s="1"/>
  <c r="AR4581" i="6"/>
  <c r="AX4581" i="6" s="1"/>
  <c r="AR4569" i="6"/>
  <c r="AX4569" i="6" s="1"/>
  <c r="AR4557" i="6"/>
  <c r="AX4557" i="6" s="1"/>
  <c r="AR4545" i="6"/>
  <c r="AX4545" i="6" s="1"/>
  <c r="AR4537" i="6"/>
  <c r="AX4537" i="6" s="1"/>
  <c r="AR4525" i="6"/>
  <c r="AX4525" i="6" s="1"/>
  <c r="AR4489" i="6"/>
  <c r="AX4489" i="6" s="1"/>
  <c r="AR4473" i="6"/>
  <c r="AX4473" i="6" s="1"/>
  <c r="AR4457" i="6"/>
  <c r="AX4457" i="6" s="1"/>
  <c r="AR4413" i="6"/>
  <c r="AX4413" i="6" s="1"/>
  <c r="AR4397" i="6"/>
  <c r="AX4397" i="6" s="1"/>
  <c r="AR4381" i="6"/>
  <c r="AX4381" i="6" s="1"/>
  <c r="AR4365" i="6"/>
  <c r="AX4365" i="6" s="1"/>
  <c r="AR4353" i="6"/>
  <c r="AX4353" i="6" s="1"/>
  <c r="AR4333" i="6"/>
  <c r="AX4333" i="6" s="1"/>
  <c r="AR4317" i="6"/>
  <c r="AX4317" i="6" s="1"/>
  <c r="AR4301" i="6"/>
  <c r="AX4301" i="6" s="1"/>
  <c r="AR4289" i="6"/>
  <c r="AX4289" i="6" s="1"/>
  <c r="AR4277" i="6"/>
  <c r="AX4277" i="6" s="1"/>
  <c r="AR4261" i="6"/>
  <c r="AX4261" i="6" s="1"/>
  <c r="AR4245" i="6"/>
  <c r="AX4245" i="6" s="1"/>
  <c r="AR4237" i="6"/>
  <c r="AX4237" i="6" s="1"/>
  <c r="AR4225" i="6"/>
  <c r="AX4225" i="6" s="1"/>
  <c r="AR4213" i="6"/>
  <c r="AX4213" i="6" s="1"/>
  <c r="AR4201" i="6"/>
  <c r="AX4201" i="6" s="1"/>
  <c r="AR4189" i="6"/>
  <c r="AX4189" i="6" s="1"/>
  <c r="AR4181" i="6"/>
  <c r="AX4181" i="6" s="1"/>
  <c r="AR4169" i="6"/>
  <c r="AX4169" i="6" s="1"/>
  <c r="AR4157" i="6"/>
  <c r="AX4157" i="6" s="1"/>
  <c r="AR4145" i="6"/>
  <c r="AX4145" i="6" s="1"/>
  <c r="AR4133" i="6"/>
  <c r="AX4133" i="6" s="1"/>
  <c r="AR4125" i="6"/>
  <c r="AX4125" i="6" s="1"/>
  <c r="AR4113" i="6"/>
  <c r="AX4113" i="6" s="1"/>
  <c r="AR4097" i="6"/>
  <c r="AX4097" i="6" s="1"/>
  <c r="AR3997" i="6"/>
  <c r="AX3997" i="6" s="1"/>
  <c r="AR5000" i="6"/>
  <c r="AX5000" i="6" s="1"/>
  <c r="AR4996" i="6"/>
  <c r="AX4996" i="6" s="1"/>
  <c r="AR4992" i="6"/>
  <c r="AX4992" i="6" s="1"/>
  <c r="AR4988" i="6"/>
  <c r="AX4988" i="6" s="1"/>
  <c r="AR4984" i="6"/>
  <c r="AX4984" i="6" s="1"/>
  <c r="AR4980" i="6"/>
  <c r="AX4980" i="6" s="1"/>
  <c r="AR4976" i="6"/>
  <c r="AX4976" i="6" s="1"/>
  <c r="AR4972" i="6"/>
  <c r="AX4972" i="6" s="1"/>
  <c r="AR4968" i="6"/>
  <c r="AX4968" i="6" s="1"/>
  <c r="AR4964" i="6"/>
  <c r="AX4964" i="6" s="1"/>
  <c r="AR4960" i="6"/>
  <c r="AX4960" i="6" s="1"/>
  <c r="AR4956" i="6"/>
  <c r="AX4956" i="6" s="1"/>
  <c r="AR4952" i="6"/>
  <c r="AX4952" i="6" s="1"/>
  <c r="AR4948" i="6"/>
  <c r="AX4948" i="6" s="1"/>
  <c r="AR4944" i="6"/>
  <c r="AX4944" i="6" s="1"/>
  <c r="AR4940" i="6"/>
  <c r="AX4940" i="6" s="1"/>
  <c r="AR4936" i="6"/>
  <c r="AX4936" i="6" s="1"/>
  <c r="AR4932" i="6"/>
  <c r="AX4932" i="6" s="1"/>
  <c r="AR4928" i="6"/>
  <c r="AX4928" i="6" s="1"/>
  <c r="AR4924" i="6"/>
  <c r="AX4924" i="6" s="1"/>
  <c r="AR4920" i="6"/>
  <c r="AX4920" i="6" s="1"/>
  <c r="AR4916" i="6"/>
  <c r="AX4916" i="6" s="1"/>
  <c r="AR4912" i="6"/>
  <c r="AX4912" i="6" s="1"/>
  <c r="AR4908" i="6"/>
  <c r="AX4908" i="6" s="1"/>
  <c r="AR4904" i="6"/>
  <c r="AX4904" i="6" s="1"/>
  <c r="AR4900" i="6"/>
  <c r="AX4900" i="6" s="1"/>
  <c r="AR4896" i="6"/>
  <c r="AX4896" i="6" s="1"/>
  <c r="AR4892" i="6"/>
  <c r="AX4892" i="6" s="1"/>
  <c r="AR4888" i="6"/>
  <c r="AX4888" i="6" s="1"/>
  <c r="AR4884" i="6"/>
  <c r="AX4884" i="6" s="1"/>
  <c r="AR4880" i="6"/>
  <c r="AX4880" i="6" s="1"/>
  <c r="AR4876" i="6"/>
  <c r="AX4876" i="6" s="1"/>
  <c r="AR4872" i="6"/>
  <c r="AX4872" i="6" s="1"/>
  <c r="AR4868" i="6"/>
  <c r="AX4868" i="6" s="1"/>
  <c r="AR4864" i="6"/>
  <c r="AX4864" i="6" s="1"/>
  <c r="AR4860" i="6"/>
  <c r="AX4860" i="6" s="1"/>
  <c r="AR4856" i="6"/>
  <c r="AX4856" i="6" s="1"/>
  <c r="AR4852" i="6"/>
  <c r="AX4852" i="6" s="1"/>
  <c r="AR4848" i="6"/>
  <c r="AX4848" i="6" s="1"/>
  <c r="AR4844" i="6"/>
  <c r="AX4844" i="6" s="1"/>
  <c r="AR4840" i="6"/>
  <c r="AX4840" i="6" s="1"/>
  <c r="AR4836" i="6"/>
  <c r="AX4836" i="6" s="1"/>
  <c r="AR4832" i="6"/>
  <c r="AX4832" i="6" s="1"/>
  <c r="AR4828" i="6"/>
  <c r="AX4828" i="6" s="1"/>
  <c r="AR4824" i="6"/>
  <c r="AX4824" i="6" s="1"/>
  <c r="AR4820" i="6"/>
  <c r="AX4820" i="6" s="1"/>
  <c r="AR4816" i="6"/>
  <c r="AX4816" i="6" s="1"/>
  <c r="AR4812" i="6"/>
  <c r="AX4812" i="6" s="1"/>
  <c r="AR4808" i="6"/>
  <c r="AX4808" i="6" s="1"/>
  <c r="AR4804" i="6"/>
  <c r="AX4804" i="6" s="1"/>
  <c r="AR4800" i="6"/>
  <c r="AX4800" i="6" s="1"/>
  <c r="AR4796" i="6"/>
  <c r="AX4796" i="6" s="1"/>
  <c r="AR4792" i="6"/>
  <c r="AX4792" i="6" s="1"/>
  <c r="AR4788" i="6"/>
  <c r="AX4788" i="6" s="1"/>
  <c r="AR4784" i="6"/>
  <c r="AX4784" i="6" s="1"/>
  <c r="AR4780" i="6"/>
  <c r="AX4780" i="6" s="1"/>
  <c r="AR4776" i="6"/>
  <c r="AX4776" i="6" s="1"/>
  <c r="AR4772" i="6"/>
  <c r="AX4772" i="6" s="1"/>
  <c r="AR4768" i="6"/>
  <c r="AX4768" i="6" s="1"/>
  <c r="AR4764" i="6"/>
  <c r="AX4764" i="6" s="1"/>
  <c r="AR4760" i="6"/>
  <c r="AX4760" i="6" s="1"/>
  <c r="AR4756" i="6"/>
  <c r="AX4756" i="6" s="1"/>
  <c r="AR4752" i="6"/>
  <c r="AX4752" i="6" s="1"/>
  <c r="AR4748" i="6"/>
  <c r="AX4748" i="6" s="1"/>
  <c r="AR4744" i="6"/>
  <c r="AX4744" i="6" s="1"/>
  <c r="AR4740" i="6"/>
  <c r="AX4740" i="6" s="1"/>
  <c r="AR4736" i="6"/>
  <c r="AX4736" i="6" s="1"/>
  <c r="AR4732" i="6"/>
  <c r="AX4732" i="6" s="1"/>
  <c r="AR4728" i="6"/>
  <c r="AX4728" i="6" s="1"/>
  <c r="AR4724" i="6"/>
  <c r="AX4724" i="6" s="1"/>
  <c r="AR4720" i="6"/>
  <c r="AX4720" i="6" s="1"/>
  <c r="AR4716" i="6"/>
  <c r="AX4716" i="6" s="1"/>
  <c r="AR4712" i="6"/>
  <c r="AX4712" i="6" s="1"/>
  <c r="AR4708" i="6"/>
  <c r="AX4708" i="6" s="1"/>
  <c r="AR4704" i="6"/>
  <c r="AX4704" i="6" s="1"/>
  <c r="AR4700" i="6"/>
  <c r="AX4700" i="6" s="1"/>
  <c r="AR4696" i="6"/>
  <c r="AX4696" i="6" s="1"/>
  <c r="AR4692" i="6"/>
  <c r="AX4692" i="6" s="1"/>
  <c r="AR4688" i="6"/>
  <c r="AX4688" i="6" s="1"/>
  <c r="AR4684" i="6"/>
  <c r="AX4684" i="6" s="1"/>
  <c r="AR4680" i="6"/>
  <c r="AX4680" i="6" s="1"/>
  <c r="AR4676" i="6"/>
  <c r="AX4676" i="6" s="1"/>
  <c r="AR4672" i="6"/>
  <c r="AX4672" i="6" s="1"/>
  <c r="AR4668" i="6"/>
  <c r="AX4668" i="6" s="1"/>
  <c r="AR4664" i="6"/>
  <c r="AX4664" i="6" s="1"/>
  <c r="AR4660" i="6"/>
  <c r="AX4660" i="6" s="1"/>
  <c r="AR4656" i="6"/>
  <c r="AX4656" i="6" s="1"/>
  <c r="AR4652" i="6"/>
  <c r="AX4652" i="6" s="1"/>
  <c r="AR4648" i="6"/>
  <c r="AX4648" i="6" s="1"/>
  <c r="AR4644" i="6"/>
  <c r="AX4644" i="6" s="1"/>
  <c r="AR4640" i="6"/>
  <c r="AX4640" i="6" s="1"/>
  <c r="AR4636" i="6"/>
  <c r="AX4636" i="6" s="1"/>
  <c r="AR4632" i="6"/>
  <c r="AX4632" i="6" s="1"/>
  <c r="AR4628" i="6"/>
  <c r="AX4628" i="6" s="1"/>
  <c r="AR4624" i="6"/>
  <c r="AX4624" i="6" s="1"/>
  <c r="AR4620" i="6"/>
  <c r="AX4620" i="6" s="1"/>
  <c r="AR4616" i="6"/>
  <c r="AX4616" i="6" s="1"/>
  <c r="AR4612" i="6"/>
  <c r="AX4612" i="6" s="1"/>
  <c r="AR4608" i="6"/>
  <c r="AX4608" i="6" s="1"/>
  <c r="AR4604" i="6"/>
  <c r="AX4604" i="6" s="1"/>
  <c r="AR4600" i="6"/>
  <c r="AX4600" i="6" s="1"/>
  <c r="AR4596" i="6"/>
  <c r="AX4596" i="6" s="1"/>
  <c r="AR4592" i="6"/>
  <c r="AX4592" i="6" s="1"/>
  <c r="AR4588" i="6"/>
  <c r="AX4588" i="6" s="1"/>
  <c r="AR4584" i="6"/>
  <c r="AX4584" i="6" s="1"/>
  <c r="AR4580" i="6"/>
  <c r="AX4580" i="6" s="1"/>
  <c r="AR4576" i="6"/>
  <c r="AX4576" i="6" s="1"/>
  <c r="AR4572" i="6"/>
  <c r="AX4572" i="6" s="1"/>
  <c r="AR4689" i="6"/>
  <c r="AX4689" i="6" s="1"/>
  <c r="AR4845" i="6"/>
  <c r="AX4845" i="6" s="1"/>
  <c r="AR4999" i="6"/>
  <c r="AX4999" i="6" s="1"/>
  <c r="AR4995" i="6"/>
  <c r="AX4995" i="6" s="1"/>
  <c r="AR4991" i="6"/>
  <c r="AX4991" i="6" s="1"/>
  <c r="AR4987" i="6"/>
  <c r="AX4987" i="6" s="1"/>
  <c r="AR4983" i="6"/>
  <c r="AX4983" i="6" s="1"/>
  <c r="AR4979" i="6"/>
  <c r="AX4979" i="6" s="1"/>
  <c r="AR4975" i="6"/>
  <c r="AX4975" i="6" s="1"/>
  <c r="AR4971" i="6"/>
  <c r="AX4971" i="6" s="1"/>
  <c r="AR4967" i="6"/>
  <c r="AX4967" i="6" s="1"/>
  <c r="AR4963" i="6"/>
  <c r="AX4963" i="6" s="1"/>
  <c r="AR4959" i="6"/>
  <c r="AX4959" i="6" s="1"/>
  <c r="AR4955" i="6"/>
  <c r="AX4955" i="6" s="1"/>
  <c r="AR4951" i="6"/>
  <c r="AX4951" i="6" s="1"/>
  <c r="AR4947" i="6"/>
  <c r="AX4947" i="6" s="1"/>
  <c r="AR4943" i="6"/>
  <c r="AX4943" i="6" s="1"/>
  <c r="AR4939" i="6"/>
  <c r="AX4939" i="6" s="1"/>
  <c r="AR4935" i="6"/>
  <c r="AX4935" i="6" s="1"/>
  <c r="AR4931" i="6"/>
  <c r="AX4931" i="6" s="1"/>
  <c r="AR4927" i="6"/>
  <c r="AX4927" i="6" s="1"/>
  <c r="AR4923" i="6"/>
  <c r="AX4923" i="6" s="1"/>
  <c r="AR4919" i="6"/>
  <c r="AX4919" i="6" s="1"/>
  <c r="AR4915" i="6"/>
  <c r="AX4915" i="6" s="1"/>
  <c r="AR4911" i="6"/>
  <c r="AX4911" i="6" s="1"/>
  <c r="AR4907" i="6"/>
  <c r="AX4907" i="6" s="1"/>
  <c r="AR4903" i="6"/>
  <c r="AX4903" i="6" s="1"/>
  <c r="AR4899" i="6"/>
  <c r="AX4899" i="6" s="1"/>
  <c r="AR4895" i="6"/>
  <c r="AX4895" i="6" s="1"/>
  <c r="AR4891" i="6"/>
  <c r="AX4891" i="6" s="1"/>
  <c r="AR4887" i="6"/>
  <c r="AX4887" i="6" s="1"/>
  <c r="AR4883" i="6"/>
  <c r="AX4883" i="6" s="1"/>
  <c r="AR4879" i="6"/>
  <c r="AX4879" i="6" s="1"/>
  <c r="AR4875" i="6"/>
  <c r="AX4875" i="6" s="1"/>
  <c r="AR4871" i="6"/>
  <c r="AX4871" i="6" s="1"/>
  <c r="AR4867" i="6"/>
  <c r="AX4867" i="6" s="1"/>
  <c r="AR4863" i="6"/>
  <c r="AX4863" i="6" s="1"/>
  <c r="AR4859" i="6"/>
  <c r="AX4859" i="6" s="1"/>
  <c r="AR4855" i="6"/>
  <c r="AX4855" i="6" s="1"/>
  <c r="AR4851" i="6"/>
  <c r="AX4851" i="6" s="1"/>
  <c r="AR4847" i="6"/>
  <c r="AX4847" i="6" s="1"/>
  <c r="AR4843" i="6"/>
  <c r="AX4843" i="6" s="1"/>
  <c r="AR4839" i="6"/>
  <c r="AX4839" i="6" s="1"/>
  <c r="AR4835" i="6"/>
  <c r="AX4835" i="6" s="1"/>
  <c r="AR4831" i="6"/>
  <c r="AX4831" i="6" s="1"/>
  <c r="AR4827" i="6"/>
  <c r="AX4827" i="6" s="1"/>
  <c r="AR4823" i="6"/>
  <c r="AX4823" i="6" s="1"/>
  <c r="AR4819" i="6"/>
  <c r="AX4819" i="6" s="1"/>
  <c r="AR4815" i="6"/>
  <c r="AX4815" i="6" s="1"/>
  <c r="AR4811" i="6"/>
  <c r="AX4811" i="6" s="1"/>
  <c r="AR4807" i="6"/>
  <c r="AX4807" i="6" s="1"/>
  <c r="AR4803" i="6"/>
  <c r="AX4803" i="6" s="1"/>
  <c r="AR4799" i="6"/>
  <c r="AX4799" i="6" s="1"/>
  <c r="AR4795" i="6"/>
  <c r="AX4795" i="6" s="1"/>
  <c r="AR4791" i="6"/>
  <c r="AX4791" i="6" s="1"/>
  <c r="AR4787" i="6"/>
  <c r="AX4787" i="6" s="1"/>
  <c r="AR4783" i="6"/>
  <c r="AX4783" i="6" s="1"/>
  <c r="AR4779" i="6"/>
  <c r="AX4779" i="6" s="1"/>
  <c r="AR4775" i="6"/>
  <c r="AX4775" i="6" s="1"/>
  <c r="AR4771" i="6"/>
  <c r="AX4771" i="6" s="1"/>
  <c r="AR4767" i="6"/>
  <c r="AX4767" i="6" s="1"/>
  <c r="AR4763" i="6"/>
  <c r="AX4763" i="6" s="1"/>
  <c r="AR4759" i="6"/>
  <c r="AX4759" i="6" s="1"/>
  <c r="AR4755" i="6"/>
  <c r="AX4755" i="6" s="1"/>
  <c r="AR4751" i="6"/>
  <c r="AX4751" i="6" s="1"/>
  <c r="AR4747" i="6"/>
  <c r="AX4747" i="6" s="1"/>
  <c r="AR4743" i="6"/>
  <c r="AX4743" i="6" s="1"/>
  <c r="AR4739" i="6"/>
  <c r="AX4739" i="6" s="1"/>
  <c r="AR4735" i="6"/>
  <c r="AX4735" i="6" s="1"/>
  <c r="AR4731" i="6"/>
  <c r="AX4731" i="6" s="1"/>
  <c r="AR4727" i="6"/>
  <c r="AX4727" i="6" s="1"/>
  <c r="AR4723" i="6"/>
  <c r="AX4723" i="6" s="1"/>
  <c r="AR4719" i="6"/>
  <c r="AX4719" i="6" s="1"/>
  <c r="AR4715" i="6"/>
  <c r="AX4715" i="6" s="1"/>
  <c r="AR4711" i="6"/>
  <c r="AX4711" i="6" s="1"/>
  <c r="AR4707" i="6"/>
  <c r="AX4707" i="6" s="1"/>
  <c r="AR4703" i="6"/>
  <c r="AX4703" i="6" s="1"/>
  <c r="AR4699" i="6"/>
  <c r="AX4699" i="6" s="1"/>
  <c r="AR4695" i="6"/>
  <c r="AX4695" i="6" s="1"/>
  <c r="AR4691" i="6"/>
  <c r="AX4691" i="6" s="1"/>
  <c r="AR4687" i="6"/>
  <c r="AX4687" i="6" s="1"/>
  <c r="AR4683" i="6"/>
  <c r="AX4683" i="6" s="1"/>
  <c r="AR4679" i="6"/>
  <c r="AX4679" i="6" s="1"/>
  <c r="AR4675" i="6"/>
  <c r="AX4675" i="6" s="1"/>
  <c r="AR4671" i="6"/>
  <c r="AX4671" i="6" s="1"/>
  <c r="AR4667" i="6"/>
  <c r="AX4667" i="6" s="1"/>
  <c r="AR4663" i="6"/>
  <c r="AX4663" i="6" s="1"/>
  <c r="AR4659" i="6"/>
  <c r="AX4659" i="6" s="1"/>
  <c r="AR4655" i="6"/>
  <c r="AX4655" i="6" s="1"/>
  <c r="AR4651" i="6"/>
  <c r="AX4651" i="6" s="1"/>
  <c r="AR4647" i="6"/>
  <c r="AX4647" i="6" s="1"/>
  <c r="AR4643" i="6"/>
  <c r="AX4643" i="6" s="1"/>
  <c r="AR4639" i="6"/>
  <c r="AX4639" i="6" s="1"/>
  <c r="AR4635" i="6"/>
  <c r="AX4635" i="6" s="1"/>
  <c r="AR4631" i="6"/>
  <c r="AX4631" i="6" s="1"/>
  <c r="AR4627" i="6"/>
  <c r="AX4627" i="6" s="1"/>
  <c r="AR4623" i="6"/>
  <c r="AX4623" i="6" s="1"/>
  <c r="AR4619" i="6"/>
  <c r="AX4619" i="6" s="1"/>
  <c r="AR4615" i="6"/>
  <c r="AX4615" i="6" s="1"/>
  <c r="AR4611" i="6"/>
  <c r="AX4611" i="6" s="1"/>
  <c r="AR4607" i="6"/>
  <c r="AX4607" i="6" s="1"/>
  <c r="AR4603" i="6"/>
  <c r="AX4603" i="6" s="1"/>
  <c r="AR4599" i="6"/>
  <c r="AX4599" i="6" s="1"/>
  <c r="AR4998" i="6"/>
  <c r="AX4998" i="6" s="1"/>
  <c r="AR4994" i="6"/>
  <c r="AX4994" i="6" s="1"/>
  <c r="AR4990" i="6"/>
  <c r="AX4990" i="6" s="1"/>
  <c r="AR4986" i="6"/>
  <c r="AX4986" i="6" s="1"/>
  <c r="AR4982" i="6"/>
  <c r="AX4982" i="6" s="1"/>
  <c r="AR4978" i="6"/>
  <c r="AX4978" i="6" s="1"/>
  <c r="AR4974" i="6"/>
  <c r="AX4974" i="6" s="1"/>
  <c r="AR4970" i="6"/>
  <c r="AX4970" i="6" s="1"/>
  <c r="AR4966" i="6"/>
  <c r="AX4966" i="6" s="1"/>
  <c r="AR4962" i="6"/>
  <c r="AX4962" i="6" s="1"/>
  <c r="AR4958" i="6"/>
  <c r="AX4958" i="6" s="1"/>
  <c r="AR4954" i="6"/>
  <c r="AX4954" i="6" s="1"/>
  <c r="AR4950" i="6"/>
  <c r="AX4950" i="6" s="1"/>
  <c r="AR4946" i="6"/>
  <c r="AX4946" i="6" s="1"/>
  <c r="AR4942" i="6"/>
  <c r="AX4942" i="6" s="1"/>
  <c r="AR4938" i="6"/>
  <c r="AX4938" i="6" s="1"/>
  <c r="AR4934" i="6"/>
  <c r="AX4934" i="6" s="1"/>
  <c r="AR4930" i="6"/>
  <c r="AX4930" i="6" s="1"/>
  <c r="AR4926" i="6"/>
  <c r="AX4926" i="6" s="1"/>
  <c r="AR4922" i="6"/>
  <c r="AX4922" i="6" s="1"/>
  <c r="AR4918" i="6"/>
  <c r="AX4918" i="6" s="1"/>
  <c r="AR4914" i="6"/>
  <c r="AX4914" i="6" s="1"/>
  <c r="AR4910" i="6"/>
  <c r="AX4910" i="6" s="1"/>
  <c r="AR4906" i="6"/>
  <c r="AX4906" i="6" s="1"/>
  <c r="AR4902" i="6"/>
  <c r="AX4902" i="6" s="1"/>
  <c r="AR4898" i="6"/>
  <c r="AX4898" i="6" s="1"/>
  <c r="AR4894" i="6"/>
  <c r="AX4894" i="6" s="1"/>
  <c r="AR4890" i="6"/>
  <c r="AX4890" i="6" s="1"/>
  <c r="AR4886" i="6"/>
  <c r="AX4886" i="6" s="1"/>
  <c r="AR4882" i="6"/>
  <c r="AX4882" i="6" s="1"/>
  <c r="AR4878" i="6"/>
  <c r="AX4878" i="6" s="1"/>
  <c r="AR4874" i="6"/>
  <c r="AX4874" i="6" s="1"/>
  <c r="AR4870" i="6"/>
  <c r="AX4870" i="6" s="1"/>
  <c r="AR4866" i="6"/>
  <c r="AX4866" i="6" s="1"/>
  <c r="AR4862" i="6"/>
  <c r="AX4862" i="6" s="1"/>
  <c r="AR4858" i="6"/>
  <c r="AX4858" i="6" s="1"/>
  <c r="AR4854" i="6"/>
  <c r="AX4854" i="6" s="1"/>
  <c r="AR4850" i="6"/>
  <c r="AX4850" i="6" s="1"/>
  <c r="AR4846" i="6"/>
  <c r="AX4846" i="6" s="1"/>
  <c r="AR4842" i="6"/>
  <c r="AX4842" i="6" s="1"/>
  <c r="AR4838" i="6"/>
  <c r="AX4838" i="6" s="1"/>
  <c r="AR4834" i="6"/>
  <c r="AX4834" i="6" s="1"/>
  <c r="AR4830" i="6"/>
  <c r="AX4830" i="6" s="1"/>
  <c r="AR4826" i="6"/>
  <c r="AX4826" i="6" s="1"/>
  <c r="AR4822" i="6"/>
  <c r="AX4822" i="6" s="1"/>
  <c r="AR4818" i="6"/>
  <c r="AX4818" i="6" s="1"/>
  <c r="AR4814" i="6"/>
  <c r="AX4814" i="6" s="1"/>
  <c r="AR4810" i="6"/>
  <c r="AX4810" i="6" s="1"/>
  <c r="AR4806" i="6"/>
  <c r="AX4806" i="6" s="1"/>
  <c r="AR4802" i="6"/>
  <c r="AX4802" i="6" s="1"/>
  <c r="AR4798" i="6"/>
  <c r="AX4798" i="6" s="1"/>
  <c r="AR4794" i="6"/>
  <c r="AX4794" i="6" s="1"/>
  <c r="AR4790" i="6"/>
  <c r="AX4790" i="6" s="1"/>
  <c r="AR4786" i="6"/>
  <c r="AX4786" i="6" s="1"/>
  <c r="AR4782" i="6"/>
  <c r="AX4782" i="6" s="1"/>
  <c r="AR4778" i="6"/>
  <c r="AX4778" i="6" s="1"/>
  <c r="AR4774" i="6"/>
  <c r="AX4774" i="6" s="1"/>
  <c r="AR4770" i="6"/>
  <c r="AX4770" i="6" s="1"/>
  <c r="AR4766" i="6"/>
  <c r="AX4766" i="6" s="1"/>
  <c r="AR4762" i="6"/>
  <c r="AX4762" i="6" s="1"/>
  <c r="AR4758" i="6"/>
  <c r="AX4758" i="6" s="1"/>
  <c r="AR4754" i="6"/>
  <c r="AX4754" i="6" s="1"/>
  <c r="AR4750" i="6"/>
  <c r="AX4750" i="6" s="1"/>
  <c r="AR4746" i="6"/>
  <c r="AX4746" i="6" s="1"/>
  <c r="AR4742" i="6"/>
  <c r="AX4742" i="6" s="1"/>
  <c r="AR4738" i="6"/>
  <c r="AX4738" i="6" s="1"/>
  <c r="AR4734" i="6"/>
  <c r="AX4734" i="6" s="1"/>
  <c r="AR4730" i="6"/>
  <c r="AX4730" i="6" s="1"/>
  <c r="AR4726" i="6"/>
  <c r="AX4726" i="6" s="1"/>
  <c r="AR4722" i="6"/>
  <c r="AX4722" i="6" s="1"/>
  <c r="AR4718" i="6"/>
  <c r="AX4718" i="6" s="1"/>
  <c r="AR4714" i="6"/>
  <c r="AX4714" i="6" s="1"/>
  <c r="AR4710" i="6"/>
  <c r="AX4710" i="6" s="1"/>
  <c r="AR4706" i="6"/>
  <c r="AX4706" i="6" s="1"/>
  <c r="AR4702" i="6"/>
  <c r="AX4702" i="6" s="1"/>
  <c r="AR4698" i="6"/>
  <c r="AX4698" i="6" s="1"/>
  <c r="AR4694" i="6"/>
  <c r="AX4694" i="6" s="1"/>
  <c r="AR4690" i="6"/>
  <c r="AX4690" i="6" s="1"/>
  <c r="AR4686" i="6"/>
  <c r="AX4686" i="6" s="1"/>
  <c r="AR4682" i="6"/>
  <c r="AX4682" i="6" s="1"/>
  <c r="AR4678" i="6"/>
  <c r="AX4678" i="6" s="1"/>
  <c r="AR4674" i="6"/>
  <c r="AX4674" i="6" s="1"/>
  <c r="AR4670" i="6"/>
  <c r="AX4670" i="6" s="1"/>
  <c r="AR4666" i="6"/>
  <c r="AX4666" i="6" s="1"/>
  <c r="AR4662" i="6"/>
  <c r="AX4662" i="6" s="1"/>
  <c r="AR4658" i="6"/>
  <c r="AX4658" i="6" s="1"/>
  <c r="AR4654" i="6"/>
  <c r="AX4654" i="6" s="1"/>
  <c r="AR4650" i="6"/>
  <c r="AX4650" i="6" s="1"/>
  <c r="AR4646" i="6"/>
  <c r="AX4646" i="6" s="1"/>
  <c r="AR4642" i="6"/>
  <c r="AX4642" i="6" s="1"/>
  <c r="AR4638" i="6"/>
  <c r="AX4638" i="6" s="1"/>
  <c r="AR4634" i="6"/>
  <c r="AX4634" i="6" s="1"/>
  <c r="AR4630" i="6"/>
  <c r="AX4630" i="6" s="1"/>
  <c r="AR4626" i="6"/>
  <c r="AX4626" i="6" s="1"/>
  <c r="AR4622" i="6"/>
  <c r="AX4622" i="6" s="1"/>
  <c r="AR4618" i="6"/>
  <c r="AX4618" i="6" s="1"/>
  <c r="AR4614" i="6"/>
  <c r="AX4614" i="6" s="1"/>
  <c r="AR4610" i="6"/>
  <c r="AX4610" i="6" s="1"/>
  <c r="AR4606" i="6"/>
  <c r="AX4606" i="6" s="1"/>
  <c r="AR4602" i="6"/>
  <c r="AX4602" i="6" s="1"/>
  <c r="AR4598" i="6"/>
  <c r="AX4598" i="6" s="1"/>
  <c r="AR4594" i="6"/>
  <c r="AX4594" i="6" s="1"/>
  <c r="AR4590" i="6"/>
  <c r="AX4590" i="6" s="1"/>
  <c r="AR4586" i="6"/>
  <c r="AX4586" i="6" s="1"/>
  <c r="AR4582" i="6"/>
  <c r="AX4582" i="6" s="1"/>
  <c r="AR4578" i="6"/>
  <c r="AX4578" i="6" s="1"/>
  <c r="AR4574" i="6"/>
  <c r="AX4574" i="6" s="1"/>
  <c r="AR4570" i="6"/>
  <c r="AX4570" i="6" s="1"/>
  <c r="AR4566" i="6"/>
  <c r="AX4566" i="6" s="1"/>
  <c r="AR4562" i="6"/>
  <c r="AX4562" i="6" s="1"/>
  <c r="AR4558" i="6"/>
  <c r="AX4558" i="6" s="1"/>
  <c r="AR4554" i="6"/>
  <c r="AX4554" i="6" s="1"/>
  <c r="AR4550" i="6"/>
  <c r="AX4550" i="6" s="1"/>
  <c r="AR4546" i="6"/>
  <c r="AX4546" i="6" s="1"/>
  <c r="AR4542" i="6"/>
  <c r="AX4542" i="6" s="1"/>
  <c r="AR4538" i="6"/>
  <c r="AX4538" i="6" s="1"/>
  <c r="AR4534" i="6"/>
  <c r="AX4534" i="6" s="1"/>
  <c r="AR4530" i="6"/>
  <c r="AX4530" i="6" s="1"/>
  <c r="AR4526" i="6"/>
  <c r="AX4526" i="6" s="1"/>
  <c r="AR4522" i="6"/>
  <c r="AX4522" i="6" s="1"/>
  <c r="AR4518" i="6"/>
  <c r="AX4518" i="6" s="1"/>
  <c r="AR4514" i="6"/>
  <c r="AX4514" i="6" s="1"/>
  <c r="AR4510" i="6"/>
  <c r="AX4510" i="6" s="1"/>
  <c r="AR4506" i="6"/>
  <c r="AX4506" i="6" s="1"/>
  <c r="AR4502" i="6"/>
  <c r="AX4502" i="6" s="1"/>
  <c r="AR4498" i="6"/>
  <c r="AX4498" i="6" s="1"/>
  <c r="AR4494" i="6"/>
  <c r="AX4494" i="6" s="1"/>
  <c r="AR4490" i="6"/>
  <c r="AX4490" i="6" s="1"/>
  <c r="AR4486" i="6"/>
  <c r="AX4486" i="6" s="1"/>
  <c r="AR4482" i="6"/>
  <c r="AX4482" i="6" s="1"/>
  <c r="AR4478" i="6"/>
  <c r="AX4478" i="6" s="1"/>
  <c r="AR4474" i="6"/>
  <c r="AX4474" i="6" s="1"/>
  <c r="AR4470" i="6"/>
  <c r="AX4470" i="6" s="1"/>
  <c r="AR4466" i="6"/>
  <c r="AX4466" i="6" s="1"/>
  <c r="AR4462" i="6"/>
  <c r="AX4462" i="6" s="1"/>
  <c r="AR4458" i="6"/>
  <c r="AX4458" i="6" s="1"/>
  <c r="AR4454" i="6"/>
  <c r="AX4454" i="6" s="1"/>
  <c r="AR4450" i="6"/>
  <c r="AX4450" i="6" s="1"/>
  <c r="AR4446" i="6"/>
  <c r="AX4446" i="6" s="1"/>
  <c r="AR4442" i="6"/>
  <c r="AX4442" i="6" s="1"/>
  <c r="AR4438" i="6"/>
  <c r="AX4438" i="6" s="1"/>
  <c r="AR4434" i="6"/>
  <c r="AX4434" i="6" s="1"/>
  <c r="AR4430" i="6"/>
  <c r="AX4430" i="6" s="1"/>
  <c r="AR4426" i="6"/>
  <c r="AX4426" i="6" s="1"/>
  <c r="AR4422" i="6"/>
  <c r="AX4422" i="6" s="1"/>
  <c r="AR4418" i="6"/>
  <c r="AX4418" i="6" s="1"/>
  <c r="AR4414" i="6"/>
  <c r="AX4414" i="6" s="1"/>
  <c r="AR4410" i="6"/>
  <c r="AX4410" i="6" s="1"/>
  <c r="AR4406" i="6"/>
  <c r="AX4406" i="6" s="1"/>
  <c r="AR4402" i="6"/>
  <c r="AX4402" i="6" s="1"/>
  <c r="AR4398" i="6"/>
  <c r="AX4398" i="6" s="1"/>
  <c r="AR4394" i="6"/>
  <c r="AX4394" i="6" s="1"/>
  <c r="AR4390" i="6"/>
  <c r="AX4390" i="6" s="1"/>
  <c r="AR4386" i="6"/>
  <c r="AX4386" i="6" s="1"/>
  <c r="AR4382" i="6"/>
  <c r="AX4382" i="6" s="1"/>
  <c r="AR4378" i="6"/>
  <c r="AX4378" i="6" s="1"/>
  <c r="AR4374" i="6"/>
  <c r="AX4374" i="6" s="1"/>
  <c r="AR4370" i="6"/>
  <c r="AX4370" i="6" s="1"/>
  <c r="AR4366" i="6"/>
  <c r="AX4366" i="6" s="1"/>
  <c r="AR4362" i="6"/>
  <c r="AX4362" i="6" s="1"/>
  <c r="AR4358" i="6"/>
  <c r="AX4358" i="6" s="1"/>
  <c r="AR4354" i="6"/>
  <c r="AX4354" i="6" s="1"/>
  <c r="AR4350" i="6"/>
  <c r="AX4350" i="6" s="1"/>
  <c r="AR4346" i="6"/>
  <c r="AX4346" i="6" s="1"/>
  <c r="AR4342" i="6"/>
  <c r="AX4342" i="6" s="1"/>
  <c r="AR4338" i="6"/>
  <c r="AX4338" i="6" s="1"/>
  <c r="AR4334" i="6"/>
  <c r="AX4334" i="6" s="1"/>
  <c r="AR4330" i="6"/>
  <c r="AX4330" i="6" s="1"/>
  <c r="AR4326" i="6"/>
  <c r="AX4326" i="6" s="1"/>
  <c r="AR4322" i="6"/>
  <c r="AX4322" i="6" s="1"/>
  <c r="AR4318" i="6"/>
  <c r="AX4318" i="6" s="1"/>
  <c r="AR4314" i="6"/>
  <c r="AX4314" i="6" s="1"/>
  <c r="AR4310" i="6"/>
  <c r="AX4310" i="6" s="1"/>
  <c r="AR4306" i="6"/>
  <c r="AX4306" i="6" s="1"/>
  <c r="AR4302" i="6"/>
  <c r="AX4302" i="6" s="1"/>
  <c r="AR4298" i="6"/>
  <c r="AX4298" i="6" s="1"/>
  <c r="AR4294" i="6"/>
  <c r="AX4294" i="6" s="1"/>
  <c r="AR4290" i="6"/>
  <c r="AX4290" i="6" s="1"/>
  <c r="AR4286" i="6"/>
  <c r="AX4286" i="6" s="1"/>
  <c r="AR4282" i="6"/>
  <c r="AX4282" i="6" s="1"/>
  <c r="AR4278" i="6"/>
  <c r="AX4278" i="6" s="1"/>
  <c r="AR4274" i="6"/>
  <c r="AX4274" i="6" s="1"/>
  <c r="AR4266" i="6"/>
  <c r="AX4266" i="6" s="1"/>
  <c r="AR4258" i="6"/>
  <c r="AX4258" i="6" s="1"/>
  <c r="AR4250" i="6"/>
  <c r="AX4250" i="6" s="1"/>
  <c r="AR4242" i="6"/>
  <c r="AX4242" i="6" s="1"/>
  <c r="AR4234" i="6"/>
  <c r="AX4234" i="6" s="1"/>
  <c r="AR4226" i="6"/>
  <c r="AX4226" i="6" s="1"/>
  <c r="AR4218" i="6"/>
  <c r="AX4218" i="6" s="1"/>
  <c r="AR4210" i="6"/>
  <c r="AX4210" i="6" s="1"/>
  <c r="AR4202" i="6"/>
  <c r="AX4202" i="6" s="1"/>
  <c r="AR4194" i="6"/>
  <c r="AX4194" i="6" s="1"/>
  <c r="AR4186" i="6"/>
  <c r="AX4186" i="6" s="1"/>
  <c r="AR4178" i="6"/>
  <c r="AX4178" i="6" s="1"/>
  <c r="AR4170" i="6"/>
  <c r="AX4170" i="6" s="1"/>
  <c r="AR4162" i="6"/>
  <c r="AX4162" i="6" s="1"/>
  <c r="AR4154" i="6"/>
  <c r="AX4154" i="6" s="1"/>
  <c r="AR4146" i="6"/>
  <c r="AX4146" i="6" s="1"/>
  <c r="AR4138" i="6"/>
  <c r="AX4138" i="6" s="1"/>
  <c r="AR4130" i="6"/>
  <c r="AX4130" i="6" s="1"/>
  <c r="AR4122" i="6"/>
  <c r="AX4122" i="6" s="1"/>
  <c r="AR4114" i="6"/>
  <c r="AX4114" i="6" s="1"/>
  <c r="AR4106" i="6"/>
  <c r="AX4106" i="6" s="1"/>
  <c r="AR4098" i="6"/>
  <c r="AX4098" i="6" s="1"/>
  <c r="AR4090" i="6"/>
  <c r="AX4090" i="6" s="1"/>
  <c r="AR4082" i="6"/>
  <c r="AX4082" i="6" s="1"/>
  <c r="AR4078" i="6"/>
  <c r="AX4078" i="6" s="1"/>
  <c r="AR4074" i="6"/>
  <c r="AX4074" i="6" s="1"/>
  <c r="AR4070" i="6"/>
  <c r="AX4070" i="6" s="1"/>
  <c r="AR4066" i="6"/>
  <c r="AX4066" i="6" s="1"/>
  <c r="AR4062" i="6"/>
  <c r="AX4062" i="6" s="1"/>
  <c r="AR4058" i="6"/>
  <c r="AX4058" i="6" s="1"/>
  <c r="AR4054" i="6"/>
  <c r="AX4054" i="6" s="1"/>
  <c r="AR4050" i="6"/>
  <c r="AX4050" i="6" s="1"/>
  <c r="AR4046" i="6"/>
  <c r="AX4046" i="6" s="1"/>
  <c r="AR4042" i="6"/>
  <c r="AX4042" i="6" s="1"/>
  <c r="AR4038" i="6"/>
  <c r="AX4038" i="6" s="1"/>
  <c r="AR4034" i="6"/>
  <c r="AX4034" i="6" s="1"/>
  <c r="AR4030" i="6"/>
  <c r="AX4030" i="6" s="1"/>
  <c r="AR4026" i="6"/>
  <c r="AX4026" i="6" s="1"/>
  <c r="AR4022" i="6"/>
  <c r="AX4022" i="6" s="1"/>
  <c r="AR4018" i="6"/>
  <c r="AX4018" i="6" s="1"/>
  <c r="AR4014" i="6"/>
  <c r="AX4014" i="6" s="1"/>
  <c r="AR4010" i="6"/>
  <c r="AX4010" i="6" s="1"/>
  <c r="AR4006" i="6"/>
  <c r="AX4006" i="6" s="1"/>
  <c r="AR4002" i="6"/>
  <c r="AX4002" i="6" s="1"/>
  <c r="AR3998" i="6"/>
  <c r="AX3998" i="6" s="1"/>
  <c r="AR3994" i="6"/>
  <c r="AX3994" i="6" s="1"/>
  <c r="AR3990" i="6"/>
  <c r="AX3990" i="6" s="1"/>
  <c r="AR3986" i="6"/>
  <c r="AX3986" i="6" s="1"/>
  <c r="AR3982" i="6"/>
  <c r="AX3982" i="6" s="1"/>
  <c r="AR3978" i="6"/>
  <c r="AX3978" i="6" s="1"/>
  <c r="AR3974" i="6"/>
  <c r="AX3974" i="6" s="1"/>
  <c r="AR3970" i="6"/>
  <c r="AX3970" i="6" s="1"/>
  <c r="AR3966" i="6"/>
  <c r="AX3966" i="6" s="1"/>
  <c r="AR3962" i="6"/>
  <c r="AX3962" i="6" s="1"/>
  <c r="AR3958" i="6"/>
  <c r="AX3958" i="6" s="1"/>
  <c r="AR3954" i="6"/>
  <c r="AX3954" i="6" s="1"/>
  <c r="AR3950" i="6"/>
  <c r="AX3950" i="6" s="1"/>
  <c r="AR3946" i="6"/>
  <c r="AX3946" i="6" s="1"/>
  <c r="AR3942" i="6"/>
  <c r="AX3942" i="6" s="1"/>
  <c r="AR3938" i="6"/>
  <c r="AX3938" i="6" s="1"/>
  <c r="AR3934" i="6"/>
  <c r="AX3934" i="6" s="1"/>
  <c r="AR3930" i="6"/>
  <c r="AX3930" i="6" s="1"/>
  <c r="AR3926" i="6"/>
  <c r="AX3926" i="6" s="1"/>
  <c r="AR3922" i="6"/>
  <c r="AX3922" i="6" s="1"/>
  <c r="AR3918" i="6"/>
  <c r="AX3918" i="6" s="1"/>
  <c r="AR3914" i="6"/>
  <c r="AX3914" i="6" s="1"/>
  <c r="AR3910" i="6"/>
  <c r="AX3910" i="6" s="1"/>
  <c r="AR3898" i="6"/>
  <c r="AX3898" i="6" s="1"/>
  <c r="AR3890" i="6"/>
  <c r="AX3890" i="6" s="1"/>
  <c r="AR3886" i="6"/>
  <c r="AX3886" i="6" s="1"/>
  <c r="AR3878" i="6"/>
  <c r="AX3878" i="6" s="1"/>
  <c r="AR3874" i="6"/>
  <c r="AX3874" i="6" s="1"/>
  <c r="AR3870" i="6"/>
  <c r="AX3870" i="6" s="1"/>
  <c r="AR3866" i="6"/>
  <c r="AX3866" i="6" s="1"/>
  <c r="AR3862" i="6"/>
  <c r="AX3862" i="6" s="1"/>
  <c r="AR3858" i="6"/>
  <c r="AX3858" i="6" s="1"/>
  <c r="AR3854" i="6"/>
  <c r="AX3854" i="6" s="1"/>
  <c r="AR3850" i="6"/>
  <c r="AX3850" i="6" s="1"/>
  <c r="AR3846" i="6"/>
  <c r="AX3846" i="6" s="1"/>
  <c r="AR3838" i="6"/>
  <c r="AX3838" i="6" s="1"/>
  <c r="AR3834" i="6"/>
  <c r="AX3834" i="6" s="1"/>
  <c r="AR3826" i="6"/>
  <c r="AX3826" i="6" s="1"/>
  <c r="AR3822" i="6"/>
  <c r="AX3822" i="6" s="1"/>
  <c r="AR3814" i="6"/>
  <c r="AX3814" i="6" s="1"/>
  <c r="AR3810" i="6"/>
  <c r="AX3810" i="6" s="1"/>
  <c r="AR3802" i="6"/>
  <c r="AX3802" i="6" s="1"/>
  <c r="AR3798" i="6"/>
  <c r="AX3798" i="6" s="1"/>
  <c r="AR3790" i="6"/>
  <c r="AX3790" i="6" s="1"/>
  <c r="AR3778" i="6"/>
  <c r="AX3778" i="6" s="1"/>
  <c r="AR3770" i="6"/>
  <c r="AX3770" i="6" s="1"/>
  <c r="AR3762" i="6"/>
  <c r="AX3762" i="6" s="1"/>
  <c r="AR3738" i="6"/>
  <c r="AX3738" i="6" s="1"/>
  <c r="AR3730" i="6"/>
  <c r="AX3730" i="6" s="1"/>
  <c r="AR3634" i="6"/>
  <c r="AX3634" i="6" s="1"/>
  <c r="AR3618" i="6"/>
  <c r="AX3618" i="6" s="1"/>
  <c r="AR3594" i="6"/>
  <c r="AX3594" i="6" s="1"/>
  <c r="AR3586" i="6"/>
  <c r="AX3586" i="6" s="1"/>
  <c r="AR3578" i="6"/>
  <c r="AX3578" i="6" s="1"/>
  <c r="AR3574" i="6"/>
  <c r="AX3574" i="6" s="1"/>
  <c r="AR3570" i="6"/>
  <c r="AX3570" i="6" s="1"/>
  <c r="AR3566" i="6"/>
  <c r="AX3566" i="6" s="1"/>
  <c r="AR3562" i="6"/>
  <c r="AX3562" i="6" s="1"/>
  <c r="AR3554" i="6"/>
  <c r="AX3554" i="6" s="1"/>
  <c r="AR3550" i="6"/>
  <c r="AX3550" i="6" s="1"/>
  <c r="AR3546" i="6"/>
  <c r="AX3546" i="6" s="1"/>
  <c r="AR3542" i="6"/>
  <c r="AX3542" i="6" s="1"/>
  <c r="AR3538" i="6"/>
  <c r="AX3538" i="6" s="1"/>
  <c r="AR3530" i="6"/>
  <c r="AX3530" i="6" s="1"/>
  <c r="AR3526" i="6"/>
  <c r="AX3526" i="6" s="1"/>
  <c r="AR3522" i="6"/>
  <c r="AX3522" i="6" s="1"/>
  <c r="AR3518" i="6"/>
  <c r="AX3518" i="6" s="1"/>
  <c r="AR3514" i="6"/>
  <c r="AX3514" i="6" s="1"/>
  <c r="AR3510" i="6"/>
  <c r="AX3510" i="6" s="1"/>
  <c r="AR3506" i="6"/>
  <c r="AX3506" i="6" s="1"/>
  <c r="AR3502" i="6"/>
  <c r="AX3502" i="6" s="1"/>
  <c r="AR3498" i="6"/>
  <c r="AX3498" i="6" s="1"/>
  <c r="AR3494" i="6"/>
  <c r="AX3494" i="6" s="1"/>
  <c r="AR4993" i="6"/>
  <c r="AX4993" i="6" s="1"/>
  <c r="AR4977" i="6"/>
  <c r="AX4977" i="6" s="1"/>
  <c r="AR4961" i="6"/>
  <c r="AX4961" i="6" s="1"/>
  <c r="AR4949" i="6"/>
  <c r="AX4949" i="6" s="1"/>
  <c r="AR4933" i="6"/>
  <c r="AX4933" i="6" s="1"/>
  <c r="AR4913" i="6"/>
  <c r="AX4913" i="6" s="1"/>
  <c r="AR4893" i="6"/>
  <c r="AX4893" i="6" s="1"/>
  <c r="AR4877" i="6"/>
  <c r="AX4877" i="6" s="1"/>
  <c r="AR4861" i="6"/>
  <c r="AX4861" i="6" s="1"/>
  <c r="AR4837" i="6"/>
  <c r="AX4837" i="6" s="1"/>
  <c r="AR4821" i="6"/>
  <c r="AX4821" i="6" s="1"/>
  <c r="AR4805" i="6"/>
  <c r="AX4805" i="6" s="1"/>
  <c r="AR4789" i="6"/>
  <c r="AX4789" i="6" s="1"/>
  <c r="AR4765" i="6"/>
  <c r="AX4765" i="6" s="1"/>
  <c r="AR4749" i="6"/>
  <c r="AX4749" i="6" s="1"/>
  <c r="AR4733" i="6"/>
  <c r="AX4733" i="6" s="1"/>
  <c r="AR4713" i="6"/>
  <c r="AX4713" i="6" s="1"/>
  <c r="AR4681" i="6"/>
  <c r="AX4681" i="6" s="1"/>
  <c r="AR4665" i="6"/>
  <c r="AX4665" i="6" s="1"/>
  <c r="AR4649" i="6"/>
  <c r="AX4649" i="6" s="1"/>
  <c r="AR4633" i="6"/>
  <c r="AX4633" i="6" s="1"/>
  <c r="AR4617" i="6"/>
  <c r="AX4617" i="6" s="1"/>
  <c r="AR4601" i="6"/>
  <c r="AX4601" i="6" s="1"/>
  <c r="AR4585" i="6"/>
  <c r="AX4585" i="6" s="1"/>
  <c r="AR4573" i="6"/>
  <c r="AX4573" i="6" s="1"/>
  <c r="AR4561" i="6"/>
  <c r="AX4561" i="6" s="1"/>
  <c r="AR4549" i="6"/>
  <c r="AX4549" i="6" s="1"/>
  <c r="AR4533" i="6"/>
  <c r="AX4533" i="6" s="1"/>
  <c r="AR4481" i="6"/>
  <c r="AX4481" i="6" s="1"/>
  <c r="AR4465" i="6"/>
  <c r="AX4465" i="6" s="1"/>
  <c r="AR4433" i="6"/>
  <c r="AX4433" i="6" s="1"/>
  <c r="AR4417" i="6"/>
  <c r="AX4417" i="6" s="1"/>
  <c r="AR4401" i="6"/>
  <c r="AX4401" i="6" s="1"/>
  <c r="AR4385" i="6"/>
  <c r="AX4385" i="6" s="1"/>
  <c r="AR4369" i="6"/>
  <c r="AX4369" i="6" s="1"/>
  <c r="AR4349" i="6"/>
  <c r="AX4349" i="6" s="1"/>
  <c r="AR4337" i="6"/>
  <c r="AX4337" i="6" s="1"/>
  <c r="AR4321" i="6"/>
  <c r="AX4321" i="6" s="1"/>
  <c r="AR4305" i="6"/>
  <c r="AX4305" i="6" s="1"/>
  <c r="AR4285" i="6"/>
  <c r="AX4285" i="6" s="1"/>
  <c r="AR4269" i="6"/>
  <c r="AX4269" i="6" s="1"/>
  <c r="AR4257" i="6"/>
  <c r="AX4257" i="6" s="1"/>
  <c r="AR4241" i="6"/>
  <c r="AX4241" i="6" s="1"/>
  <c r="AR4233" i="6"/>
  <c r="AX4233" i="6" s="1"/>
  <c r="AR4221" i="6"/>
  <c r="AX4221" i="6" s="1"/>
  <c r="AR4209" i="6"/>
  <c r="AX4209" i="6" s="1"/>
  <c r="AR4197" i="6"/>
  <c r="AX4197" i="6" s="1"/>
  <c r="AR4185" i="6"/>
  <c r="AX4185" i="6" s="1"/>
  <c r="AR4173" i="6"/>
  <c r="AX4173" i="6" s="1"/>
  <c r="AR4161" i="6"/>
  <c r="AX4161" i="6" s="1"/>
  <c r="AR4149" i="6"/>
  <c r="AX4149" i="6" s="1"/>
  <c r="AR4137" i="6"/>
  <c r="AX4137" i="6" s="1"/>
  <c r="AR4121" i="6"/>
  <c r="AX4121" i="6" s="1"/>
  <c r="AR4109" i="6"/>
  <c r="AX4109" i="6" s="1"/>
  <c r="AR4101" i="6"/>
  <c r="AX4101" i="6" s="1"/>
  <c r="AR4093" i="6"/>
  <c r="AX4093" i="6" s="1"/>
  <c r="AR4089" i="6"/>
  <c r="AX4089" i="6" s="1"/>
  <c r="AR4085" i="6"/>
  <c r="AX4085" i="6" s="1"/>
  <c r="AR4081" i="6"/>
  <c r="AX4081" i="6" s="1"/>
  <c r="AR4077" i="6"/>
  <c r="AX4077" i="6" s="1"/>
  <c r="AR4073" i="6"/>
  <c r="AX4073" i="6" s="1"/>
  <c r="AR4069" i="6"/>
  <c r="AX4069" i="6" s="1"/>
  <c r="AR4065" i="6"/>
  <c r="AX4065" i="6" s="1"/>
  <c r="AR4061" i="6"/>
  <c r="AX4061" i="6" s="1"/>
  <c r="AR4057" i="6"/>
  <c r="AX4057" i="6" s="1"/>
  <c r="AR4053" i="6"/>
  <c r="AX4053" i="6" s="1"/>
  <c r="AR4049" i="6"/>
  <c r="AX4049" i="6" s="1"/>
  <c r="AR4041" i="6"/>
  <c r="AX4041" i="6" s="1"/>
  <c r="AR4037" i="6"/>
  <c r="AX4037" i="6" s="1"/>
  <c r="AR4033" i="6"/>
  <c r="AX4033" i="6" s="1"/>
  <c r="AR4029" i="6"/>
  <c r="AX4029" i="6" s="1"/>
  <c r="AR4025" i="6"/>
  <c r="AX4025" i="6" s="1"/>
  <c r="AR4021" i="6"/>
  <c r="AX4021" i="6" s="1"/>
  <c r="AR4017" i="6"/>
  <c r="AX4017" i="6" s="1"/>
  <c r="AR4013" i="6"/>
  <c r="AX4013" i="6" s="1"/>
  <c r="AR4009" i="6"/>
  <c r="AX4009" i="6" s="1"/>
  <c r="AR4005" i="6"/>
  <c r="AX4005" i="6" s="1"/>
  <c r="AR4001" i="6"/>
  <c r="AX4001" i="6" s="1"/>
  <c r="AR3993" i="6"/>
  <c r="AX3993" i="6" s="1"/>
  <c r="AR3985" i="6"/>
  <c r="AX3985" i="6" s="1"/>
  <c r="AR3981" i="6"/>
  <c r="AX3981" i="6" s="1"/>
  <c r="AR3977" i="6"/>
  <c r="AX3977" i="6" s="1"/>
  <c r="AR3973" i="6"/>
  <c r="AX3973" i="6" s="1"/>
  <c r="AR3969" i="6"/>
  <c r="AX3969" i="6" s="1"/>
  <c r="AR3965" i="6"/>
  <c r="AX3965" i="6" s="1"/>
  <c r="AR3961" i="6"/>
  <c r="AX3961" i="6" s="1"/>
  <c r="AR3957" i="6"/>
  <c r="AX3957" i="6" s="1"/>
  <c r="AR3953" i="6"/>
  <c r="AX3953" i="6" s="1"/>
  <c r="AR3949" i="6"/>
  <c r="AX3949" i="6" s="1"/>
  <c r="AR3945" i="6"/>
  <c r="AX3945" i="6" s="1"/>
  <c r="AR3937" i="6"/>
  <c r="AX3937" i="6" s="1"/>
  <c r="AR3933" i="6"/>
  <c r="AX3933" i="6" s="1"/>
  <c r="AR3921" i="6"/>
  <c r="AX3921" i="6" s="1"/>
  <c r="AR3917" i="6"/>
  <c r="AX3917" i="6" s="1"/>
  <c r="AR3913" i="6"/>
  <c r="AX3913" i="6" s="1"/>
  <c r="AR3905" i="6"/>
  <c r="AX3905" i="6" s="1"/>
  <c r="AR3901" i="6"/>
  <c r="AX3901" i="6" s="1"/>
  <c r="AR3897" i="6"/>
  <c r="AX3897" i="6" s="1"/>
  <c r="AR3893" i="6"/>
  <c r="AX3893" i="6" s="1"/>
  <c r="AR3889" i="6"/>
  <c r="AX3889" i="6" s="1"/>
  <c r="AR3885" i="6"/>
  <c r="AX3885" i="6" s="1"/>
  <c r="AR3881" i="6"/>
  <c r="AX3881" i="6" s="1"/>
  <c r="AR3877" i="6"/>
  <c r="AX3877" i="6" s="1"/>
  <c r="AR3873" i="6"/>
  <c r="AX3873" i="6" s="1"/>
  <c r="AR3869" i="6"/>
  <c r="AX3869" i="6" s="1"/>
  <c r="AR3865" i="6"/>
  <c r="AX3865" i="6" s="1"/>
  <c r="AR3861" i="6"/>
  <c r="AX3861" i="6" s="1"/>
  <c r="AR3857" i="6"/>
  <c r="AX3857" i="6" s="1"/>
  <c r="AR3853" i="6"/>
  <c r="AX3853" i="6" s="1"/>
  <c r="AR3849" i="6"/>
  <c r="AX3849" i="6" s="1"/>
  <c r="AR3845" i="6"/>
  <c r="AX3845" i="6" s="1"/>
  <c r="AR3841" i="6"/>
  <c r="AX3841" i="6" s="1"/>
  <c r="AR3837" i="6"/>
  <c r="AX3837" i="6" s="1"/>
  <c r="AR3833" i="6"/>
  <c r="AX3833" i="6" s="1"/>
  <c r="AR3829" i="6"/>
  <c r="AX3829" i="6" s="1"/>
  <c r="AR3825" i="6"/>
  <c r="AX3825" i="6" s="1"/>
  <c r="AR3821" i="6"/>
  <c r="AX3821" i="6" s="1"/>
  <c r="AR3817" i="6"/>
  <c r="AX3817" i="6" s="1"/>
  <c r="AR3813" i="6"/>
  <c r="AX3813" i="6" s="1"/>
  <c r="AR3809" i="6"/>
  <c r="AX3809" i="6" s="1"/>
  <c r="AR3805" i="6"/>
  <c r="AX3805" i="6" s="1"/>
  <c r="AR3801" i="6"/>
  <c r="AX3801" i="6" s="1"/>
  <c r="AR3797" i="6"/>
  <c r="AX3797" i="6" s="1"/>
  <c r="AR3793" i="6"/>
  <c r="AX3793" i="6" s="1"/>
  <c r="AR3789" i="6"/>
  <c r="AX3789" i="6" s="1"/>
  <c r="AR3785" i="6"/>
  <c r="AX3785" i="6" s="1"/>
  <c r="AR3777" i="6"/>
  <c r="AX3777" i="6" s="1"/>
  <c r="AR3769" i="6"/>
  <c r="AX3769" i="6" s="1"/>
  <c r="AR3761" i="6"/>
  <c r="AX3761" i="6" s="1"/>
  <c r="AR3753" i="6"/>
  <c r="AX3753" i="6" s="1"/>
  <c r="AR3745" i="6"/>
  <c r="AX3745" i="6" s="1"/>
  <c r="AR3737" i="6"/>
  <c r="AX3737" i="6" s="1"/>
  <c r="AR3729" i="6"/>
  <c r="AX3729" i="6" s="1"/>
  <c r="AR3721" i="6"/>
  <c r="AX3721" i="6" s="1"/>
  <c r="AR3717" i="6"/>
  <c r="AX3717" i="6" s="1"/>
  <c r="AR3713" i="6"/>
  <c r="AX3713" i="6" s="1"/>
  <c r="AR3709" i="6"/>
  <c r="AX3709" i="6" s="1"/>
  <c r="AR3705" i="6"/>
  <c r="AX3705" i="6" s="1"/>
  <c r="AR3701" i="6"/>
  <c r="AX3701" i="6" s="1"/>
  <c r="AR3697" i="6"/>
  <c r="AX3697" i="6" s="1"/>
  <c r="AR3693" i="6"/>
  <c r="AX3693" i="6" s="1"/>
  <c r="AR3689" i="6"/>
  <c r="AX3689" i="6" s="1"/>
  <c r="AR3685" i="6"/>
  <c r="AX3685" i="6" s="1"/>
  <c r="AR3681" i="6"/>
  <c r="AX3681" i="6" s="1"/>
  <c r="AR3677" i="6"/>
  <c r="AX3677" i="6" s="1"/>
  <c r="AR3673" i="6"/>
  <c r="AX3673" i="6" s="1"/>
  <c r="AR3669" i="6"/>
  <c r="AX3669" i="6" s="1"/>
  <c r="AR3665" i="6"/>
  <c r="AX3665" i="6" s="1"/>
  <c r="AR3661" i="6"/>
  <c r="AX3661" i="6" s="1"/>
  <c r="AR3657" i="6"/>
  <c r="AX3657" i="6" s="1"/>
  <c r="AR3653" i="6"/>
  <c r="AX3653" i="6" s="1"/>
  <c r="AR3649" i="6"/>
  <c r="AX3649" i="6" s="1"/>
  <c r="AR3645" i="6"/>
  <c r="AX3645" i="6" s="1"/>
  <c r="AR3641" i="6"/>
  <c r="AX3641" i="6" s="1"/>
  <c r="AR3637" i="6"/>
  <c r="AX3637" i="6" s="1"/>
  <c r="AR3633" i="6"/>
  <c r="AX3633" i="6" s="1"/>
  <c r="AR3629" i="6"/>
  <c r="AX3629" i="6" s="1"/>
  <c r="AR3625" i="6"/>
  <c r="AX3625" i="6" s="1"/>
  <c r="AR3621" i="6"/>
  <c r="AX3621" i="6" s="1"/>
  <c r="AR3617" i="6"/>
  <c r="AX3617" i="6" s="1"/>
  <c r="AR3613" i="6"/>
  <c r="AX3613" i="6" s="1"/>
  <c r="AR3609" i="6"/>
  <c r="AX3609" i="6" s="1"/>
  <c r="AR3605" i="6"/>
  <c r="AX3605" i="6" s="1"/>
  <c r="AR3601" i="6"/>
  <c r="AX3601" i="6" s="1"/>
  <c r="AR3597" i="6"/>
  <c r="AX3597" i="6" s="1"/>
  <c r="AR3593" i="6"/>
  <c r="AX3593" i="6" s="1"/>
  <c r="AR3589" i="6"/>
  <c r="AX3589" i="6" s="1"/>
  <c r="AR3585" i="6"/>
  <c r="AX3585" i="6" s="1"/>
  <c r="AR3581" i="6"/>
  <c r="AX3581" i="6" s="1"/>
  <c r="AR3577" i="6"/>
  <c r="AX3577" i="6" s="1"/>
  <c r="AR3573" i="6"/>
  <c r="AX3573" i="6" s="1"/>
  <c r="AR3569" i="6"/>
  <c r="AX3569" i="6" s="1"/>
  <c r="AR3565" i="6"/>
  <c r="AX3565" i="6" s="1"/>
  <c r="AR3561" i="6"/>
  <c r="AX3561" i="6" s="1"/>
  <c r="AR3557" i="6"/>
  <c r="AX3557" i="6" s="1"/>
  <c r="AR3553" i="6"/>
  <c r="AX3553" i="6" s="1"/>
  <c r="AR3549" i="6"/>
  <c r="AX3549" i="6" s="1"/>
  <c r="AR3545" i="6"/>
  <c r="AX3545" i="6" s="1"/>
  <c r="AR3541" i="6"/>
  <c r="AX3541" i="6" s="1"/>
  <c r="AR3537" i="6"/>
  <c r="AX3537" i="6" s="1"/>
  <c r="AR3533" i="6"/>
  <c r="AX3533" i="6" s="1"/>
  <c r="AR3529" i="6"/>
  <c r="AX3529" i="6" s="1"/>
  <c r="AR3525" i="6"/>
  <c r="AX3525" i="6" s="1"/>
  <c r="AR3521" i="6"/>
  <c r="AX3521" i="6" s="1"/>
  <c r="AR3517" i="6"/>
  <c r="AX3517" i="6" s="1"/>
  <c r="AR3513" i="6"/>
  <c r="AX3513" i="6" s="1"/>
  <c r="AR3509" i="6"/>
  <c r="AX3509" i="6" s="1"/>
  <c r="AR3505" i="6"/>
  <c r="AX3505" i="6" s="1"/>
  <c r="AR3501" i="6"/>
  <c r="AX3501" i="6" s="1"/>
  <c r="AR3497" i="6"/>
  <c r="AX3497" i="6" s="1"/>
  <c r="AR3493" i="6"/>
  <c r="AX3493" i="6" s="1"/>
  <c r="AR3489" i="6"/>
  <c r="AX3489" i="6" s="1"/>
  <c r="AR3485" i="6"/>
  <c r="AX3485" i="6" s="1"/>
  <c r="AR3481" i="6"/>
  <c r="AX3481" i="6" s="1"/>
  <c r="AR3477" i="6"/>
  <c r="AX3477" i="6" s="1"/>
  <c r="AR3473" i="6"/>
  <c r="AX3473" i="6" s="1"/>
  <c r="AR3469" i="6"/>
  <c r="AX3469" i="6" s="1"/>
  <c r="AR3465" i="6"/>
  <c r="AX3465" i="6" s="1"/>
  <c r="AR4997" i="6"/>
  <c r="AX4997" i="6" s="1"/>
  <c r="AR4985" i="6"/>
  <c r="AX4985" i="6" s="1"/>
  <c r="AR4973" i="6"/>
  <c r="AX4973" i="6" s="1"/>
  <c r="AR4965" i="6"/>
  <c r="AX4965" i="6" s="1"/>
  <c r="AR4953" i="6"/>
  <c r="AX4953" i="6" s="1"/>
  <c r="AR4937" i="6"/>
  <c r="AX4937" i="6" s="1"/>
  <c r="AR4921" i="6"/>
  <c r="AX4921" i="6" s="1"/>
  <c r="AR4905" i="6"/>
  <c r="AX4905" i="6" s="1"/>
  <c r="AR4889" i="6"/>
  <c r="AX4889" i="6" s="1"/>
  <c r="AR4873" i="6"/>
  <c r="AX4873" i="6" s="1"/>
  <c r="AR4857" i="6"/>
  <c r="AX4857" i="6" s="1"/>
  <c r="AR4841" i="6"/>
  <c r="AX4841" i="6" s="1"/>
  <c r="AR4825" i="6"/>
  <c r="AX4825" i="6" s="1"/>
  <c r="AR4809" i="6"/>
  <c r="AX4809" i="6" s="1"/>
  <c r="AR4793" i="6"/>
  <c r="AX4793" i="6" s="1"/>
  <c r="AR4777" i="6"/>
  <c r="AX4777" i="6" s="1"/>
  <c r="AR4761" i="6"/>
  <c r="AX4761" i="6" s="1"/>
  <c r="AR4745" i="6"/>
  <c r="AX4745" i="6" s="1"/>
  <c r="AR4729" i="6"/>
  <c r="AX4729" i="6" s="1"/>
  <c r="AR4717" i="6"/>
  <c r="AX4717" i="6" s="1"/>
  <c r="AR4701" i="6"/>
  <c r="AX4701" i="6" s="1"/>
  <c r="AR4685" i="6"/>
  <c r="AX4685" i="6" s="1"/>
  <c r="AR4669" i="6"/>
  <c r="AX4669" i="6" s="1"/>
  <c r="AR4653" i="6"/>
  <c r="AX4653" i="6" s="1"/>
  <c r="AR4637" i="6"/>
  <c r="AX4637" i="6" s="1"/>
  <c r="AR4621" i="6"/>
  <c r="AX4621" i="6" s="1"/>
  <c r="AR4605" i="6"/>
  <c r="AX4605" i="6" s="1"/>
  <c r="AR4593" i="6"/>
  <c r="AX4593" i="6" s="1"/>
  <c r="AR4577" i="6"/>
  <c r="AX4577" i="6" s="1"/>
  <c r="AR4565" i="6"/>
  <c r="AX4565" i="6" s="1"/>
  <c r="AR4553" i="6"/>
  <c r="AX4553" i="6" s="1"/>
  <c r="AR4541" i="6"/>
  <c r="AX4541" i="6" s="1"/>
  <c r="AR4529" i="6"/>
  <c r="AX4529" i="6" s="1"/>
  <c r="AR4441" i="6"/>
  <c r="AX4441" i="6" s="1"/>
  <c r="AR4425" i="6"/>
  <c r="AX4425" i="6" s="1"/>
  <c r="AR4409" i="6"/>
  <c r="AX4409" i="6" s="1"/>
  <c r="AR4393" i="6"/>
  <c r="AX4393" i="6" s="1"/>
  <c r="AR4377" i="6"/>
  <c r="AX4377" i="6" s="1"/>
  <c r="AR4361" i="6"/>
  <c r="AX4361" i="6" s="1"/>
  <c r="AR4345" i="6"/>
  <c r="AX4345" i="6" s="1"/>
  <c r="AR4329" i="6"/>
  <c r="AX4329" i="6" s="1"/>
  <c r="AR4313" i="6"/>
  <c r="AX4313" i="6" s="1"/>
  <c r="AR4297" i="6"/>
  <c r="AX4297" i="6" s="1"/>
  <c r="AR4281" i="6"/>
  <c r="AX4281" i="6" s="1"/>
  <c r="AR4265" i="6"/>
  <c r="AX4265" i="6" s="1"/>
  <c r="AR4253" i="6"/>
  <c r="AX4253" i="6" s="1"/>
  <c r="AR4229" i="6"/>
  <c r="AX4229" i="6" s="1"/>
  <c r="AR4217" i="6"/>
  <c r="AX4217" i="6" s="1"/>
  <c r="AR4205" i="6"/>
  <c r="AX4205" i="6" s="1"/>
  <c r="AR4193" i="6"/>
  <c r="AX4193" i="6" s="1"/>
  <c r="AR4177" i="6"/>
  <c r="AX4177" i="6" s="1"/>
  <c r="AR4165" i="6"/>
  <c r="AX4165" i="6" s="1"/>
  <c r="AR4153" i="6"/>
  <c r="AX4153" i="6" s="1"/>
  <c r="AR4141" i="6"/>
  <c r="AX4141" i="6" s="1"/>
  <c r="AR4129" i="6"/>
  <c r="AX4129" i="6" s="1"/>
  <c r="AR4117" i="6"/>
  <c r="AX4117" i="6" s="1"/>
  <c r="AR4105" i="6"/>
  <c r="AX4105" i="6" s="1"/>
  <c r="AR3989" i="6"/>
  <c r="AX3989" i="6" s="1"/>
  <c r="AR4945" i="6"/>
  <c r="AX4945" i="6" s="1"/>
  <c r="AR4929" i="6"/>
  <c r="AX4929" i="6" s="1"/>
  <c r="AR4917" i="6"/>
  <c r="AX4917" i="6" s="1"/>
  <c r="AR4901" i="6"/>
  <c r="AX4901" i="6" s="1"/>
  <c r="AR4885" i="6"/>
  <c r="AX4885" i="6" s="1"/>
  <c r="AR4869" i="6"/>
  <c r="AX4869" i="6" s="1"/>
  <c r="AR4853" i="6"/>
  <c r="AX4853" i="6" s="1"/>
  <c r="AR4833" i="6"/>
  <c r="AX4833" i="6" s="1"/>
  <c r="AR4817" i="6"/>
  <c r="AX4817" i="6" s="1"/>
  <c r="AR4801" i="6"/>
  <c r="AX4801" i="6" s="1"/>
  <c r="AR4781" i="6"/>
  <c r="AX4781" i="6" s="1"/>
  <c r="AR4769" i="6"/>
  <c r="AX4769" i="6" s="1"/>
  <c r="AR4753" i="6"/>
  <c r="AX4753" i="6" s="1"/>
  <c r="AR4737" i="6"/>
  <c r="AX4737" i="6" s="1"/>
  <c r="AR4721" i="6"/>
  <c r="AX4721" i="6" s="1"/>
  <c r="AR4705" i="6"/>
  <c r="AX4705" i="6" s="1"/>
  <c r="AR4693" i="6"/>
  <c r="AX4693" i="6" s="1"/>
  <c r="AR4673" i="6"/>
  <c r="AX4673" i="6" s="1"/>
  <c r="AR4657" i="6"/>
  <c r="AX4657" i="6" s="1"/>
  <c r="AR4641" i="6"/>
  <c r="AX4641" i="6" s="1"/>
  <c r="AR4625" i="6"/>
  <c r="AX4625" i="6" s="1"/>
  <c r="AR4609" i="6"/>
  <c r="AX4609" i="6" s="1"/>
  <c r="AR4589" i="6"/>
  <c r="AX4589" i="6" s="1"/>
  <c r="AR4449" i="6"/>
  <c r="AX4449" i="6" s="1"/>
  <c r="AR4421" i="6"/>
  <c r="AX4421" i="6" s="1"/>
  <c r="AR4405" i="6"/>
  <c r="AX4405" i="6" s="1"/>
  <c r="AR4389" i="6"/>
  <c r="AX4389" i="6" s="1"/>
  <c r="AR4373" i="6"/>
  <c r="AX4373" i="6" s="1"/>
  <c r="AR4357" i="6"/>
  <c r="AX4357" i="6" s="1"/>
  <c r="AR4341" i="6"/>
  <c r="AX4341" i="6" s="1"/>
  <c r="AR4325" i="6"/>
  <c r="AX4325" i="6" s="1"/>
  <c r="AR4309" i="6"/>
  <c r="AX4309" i="6" s="1"/>
  <c r="AR4293" i="6"/>
  <c r="AX4293" i="6" s="1"/>
  <c r="AR4273" i="6"/>
  <c r="AX4273" i="6" s="1"/>
  <c r="AR4249" i="6"/>
  <c r="AX4249" i="6" s="1"/>
  <c r="AR4045" i="6"/>
  <c r="AX4045" i="6" s="1"/>
  <c r="AX2277" i="6"/>
  <c r="AX2317" i="6"/>
  <c r="AX2425" i="6"/>
  <c r="AX3101" i="6"/>
  <c r="AX3744" i="6"/>
  <c r="AX1416" i="6"/>
  <c r="AX1456" i="6"/>
  <c r="AX1495" i="6"/>
  <c r="AX1532" i="6"/>
  <c r="AX1568" i="6"/>
  <c r="AX1604" i="6"/>
  <c r="AX1676" i="6"/>
  <c r="AX1712" i="6"/>
  <c r="AX1779" i="6"/>
  <c r="AX1811" i="6"/>
  <c r="AX1843" i="6"/>
  <c r="AX1875" i="6"/>
  <c r="AX1907" i="6"/>
  <c r="AX1938" i="6"/>
  <c r="AX2124" i="6"/>
  <c r="AX2280" i="6"/>
  <c r="AX2320" i="6"/>
  <c r="AX2571" i="6"/>
  <c r="AX2707" i="6"/>
  <c r="AX2843" i="6"/>
  <c r="AX3345" i="6"/>
  <c r="AX3472" i="6"/>
  <c r="AX3783" i="6"/>
  <c r="AR3490" i="6"/>
  <c r="AX3490" i="6" s="1"/>
  <c r="AR3486" i="6"/>
  <c r="AX3486" i="6" s="1"/>
  <c r="AR3482" i="6"/>
  <c r="AX3482" i="6" s="1"/>
  <c r="AR3478" i="6"/>
  <c r="AX3478" i="6" s="1"/>
  <c r="AR3470" i="6"/>
  <c r="AX3470" i="6" s="1"/>
  <c r="AR3466" i="6"/>
  <c r="AX3466" i="6" s="1"/>
  <c r="AR3462" i="6"/>
  <c r="AX3462" i="6" s="1"/>
  <c r="AR3458" i="6"/>
  <c r="AX3458" i="6" s="1"/>
  <c r="AR3454" i="6"/>
  <c r="AX3454" i="6" s="1"/>
  <c r="AR3450" i="6"/>
  <c r="AX3450" i="6" s="1"/>
  <c r="AR3446" i="6"/>
  <c r="AX3446" i="6" s="1"/>
  <c r="AR3442" i="6"/>
  <c r="AX3442" i="6" s="1"/>
  <c r="AR3438" i="6"/>
  <c r="AX3438" i="6" s="1"/>
  <c r="AR3434" i="6"/>
  <c r="AX3434" i="6" s="1"/>
  <c r="AR3430" i="6"/>
  <c r="AX3430" i="6" s="1"/>
  <c r="AR3426" i="6"/>
  <c r="AX3426" i="6" s="1"/>
  <c r="AR3422" i="6"/>
  <c r="AX3422" i="6" s="1"/>
  <c r="AR3418" i="6"/>
  <c r="AX3418" i="6" s="1"/>
  <c r="AR3414" i="6"/>
  <c r="AX3414" i="6" s="1"/>
  <c r="AR3406" i="6"/>
  <c r="AX3406" i="6" s="1"/>
  <c r="AR3402" i="6"/>
  <c r="AX3402" i="6" s="1"/>
  <c r="AR3398" i="6"/>
  <c r="AX3398" i="6" s="1"/>
  <c r="AR3394" i="6"/>
  <c r="AX3394" i="6" s="1"/>
  <c r="AR3390" i="6"/>
  <c r="AX3390" i="6" s="1"/>
  <c r="AR3386" i="6"/>
  <c r="AX3386" i="6" s="1"/>
  <c r="AR3382" i="6"/>
  <c r="AX3382" i="6" s="1"/>
  <c r="AR3378" i="6"/>
  <c r="AX3378" i="6" s="1"/>
  <c r="AR3374" i="6"/>
  <c r="AX3374" i="6" s="1"/>
  <c r="AR3366" i="6"/>
  <c r="AX3366" i="6" s="1"/>
  <c r="AR3362" i="6"/>
  <c r="AX3362" i="6" s="1"/>
  <c r="AR3358" i="6"/>
  <c r="AX3358" i="6" s="1"/>
  <c r="AR3354" i="6"/>
  <c r="AX3354" i="6" s="1"/>
  <c r="AR3350" i="6"/>
  <c r="AX3350" i="6" s="1"/>
  <c r="AR3346" i="6"/>
  <c r="AX3346" i="6" s="1"/>
  <c r="AR3342" i="6"/>
  <c r="AX3342" i="6" s="1"/>
  <c r="AR3338" i="6"/>
  <c r="AX3338" i="6" s="1"/>
  <c r="AR3334" i="6"/>
  <c r="AX3334" i="6" s="1"/>
  <c r="AR3330" i="6"/>
  <c r="AX3330" i="6" s="1"/>
  <c r="AR3322" i="6"/>
  <c r="AX3322" i="6" s="1"/>
  <c r="AR3310" i="6"/>
  <c r="AX3310" i="6" s="1"/>
  <c r="AR3306" i="6"/>
  <c r="AX3306" i="6" s="1"/>
  <c r="AR3298" i="6"/>
  <c r="AX3298" i="6" s="1"/>
  <c r="AR3290" i="6"/>
  <c r="AX3290" i="6" s="1"/>
  <c r="AR3286" i="6"/>
  <c r="AX3286" i="6" s="1"/>
  <c r="AR3282" i="6"/>
  <c r="AX3282" i="6" s="1"/>
  <c r="AR3278" i="6"/>
  <c r="AX3278" i="6" s="1"/>
  <c r="AR3274" i="6"/>
  <c r="AX3274" i="6" s="1"/>
  <c r="AR3266" i="6"/>
  <c r="AX3266" i="6" s="1"/>
  <c r="AR3262" i="6"/>
  <c r="AX3262" i="6" s="1"/>
  <c r="AR3258" i="6"/>
  <c r="AX3258" i="6" s="1"/>
  <c r="AR3250" i="6"/>
  <c r="AX3250" i="6" s="1"/>
  <c r="AR3242" i="6"/>
  <c r="AX3242" i="6" s="1"/>
  <c r="AR3238" i="6"/>
  <c r="AX3238" i="6" s="1"/>
  <c r="AR3234" i="6"/>
  <c r="AX3234" i="6" s="1"/>
  <c r="AR3226" i="6"/>
  <c r="AX3226" i="6" s="1"/>
  <c r="AR3138" i="6"/>
  <c r="AX3138" i="6" s="1"/>
  <c r="AR3134" i="6"/>
  <c r="AX3134" i="6" s="1"/>
  <c r="AR3130" i="6"/>
  <c r="AX3130" i="6" s="1"/>
  <c r="AR3126" i="6"/>
  <c r="AX3126" i="6" s="1"/>
  <c r="AR3122" i="6"/>
  <c r="AX3122" i="6" s="1"/>
  <c r="AR3118" i="6"/>
  <c r="AX3118" i="6" s="1"/>
  <c r="AR3114" i="6"/>
  <c r="AX3114" i="6" s="1"/>
  <c r="AR3110" i="6"/>
  <c r="AX3110" i="6" s="1"/>
  <c r="AR3106" i="6"/>
  <c r="AX3106" i="6" s="1"/>
  <c r="AR3098" i="6"/>
  <c r="AX3098" i="6" s="1"/>
  <c r="AR3090" i="6"/>
  <c r="AX3090" i="6" s="1"/>
  <c r="AR3086" i="6"/>
  <c r="AX3086" i="6" s="1"/>
  <c r="AR3082" i="6"/>
  <c r="AX3082" i="6" s="1"/>
  <c r="AR3078" i="6"/>
  <c r="AX3078" i="6" s="1"/>
  <c r="AR3074" i="6"/>
  <c r="AX3074" i="6" s="1"/>
  <c r="AR3070" i="6"/>
  <c r="AX3070" i="6" s="1"/>
  <c r="AR3066" i="6"/>
  <c r="AX3066" i="6" s="1"/>
  <c r="AR3062" i="6"/>
  <c r="AX3062" i="6" s="1"/>
  <c r="AR3050" i="6"/>
  <c r="AX3050" i="6" s="1"/>
  <c r="AR3046" i="6"/>
  <c r="AX3046" i="6" s="1"/>
  <c r="AR3042" i="6"/>
  <c r="AX3042" i="6" s="1"/>
  <c r="AR3038" i="6"/>
  <c r="AX3038" i="6" s="1"/>
  <c r="AR3034" i="6"/>
  <c r="AX3034" i="6" s="1"/>
  <c r="AR3030" i="6"/>
  <c r="AX3030" i="6" s="1"/>
  <c r="AR3022" i="6"/>
  <c r="AX3022" i="6" s="1"/>
  <c r="AR3018" i="6"/>
  <c r="AX3018" i="6" s="1"/>
  <c r="AR3010" i="6"/>
  <c r="AX3010" i="6" s="1"/>
  <c r="AR3006" i="6"/>
  <c r="AX3006" i="6" s="1"/>
  <c r="AR2998" i="6"/>
  <c r="AX2998" i="6" s="1"/>
  <c r="AR2994" i="6"/>
  <c r="AX2994" i="6" s="1"/>
  <c r="AR2990" i="6"/>
  <c r="AX2990" i="6" s="1"/>
  <c r="AR2986" i="6"/>
  <c r="AX2986" i="6" s="1"/>
  <c r="AR2982" i="6"/>
  <c r="AX2982" i="6" s="1"/>
  <c r="AR2974" i="6"/>
  <c r="AX2974" i="6" s="1"/>
  <c r="AR2966" i="6"/>
  <c r="AX2966" i="6" s="1"/>
  <c r="AR2962" i="6"/>
  <c r="AX2962" i="6" s="1"/>
  <c r="AR2958" i="6"/>
  <c r="AX2958" i="6" s="1"/>
  <c r="AR2950" i="6"/>
  <c r="AX2950" i="6" s="1"/>
  <c r="AR2942" i="6"/>
  <c r="AX2942" i="6" s="1"/>
  <c r="AR2938" i="6"/>
  <c r="AX2938" i="6" s="1"/>
  <c r="AR2934" i="6"/>
  <c r="AX2934" i="6" s="1"/>
  <c r="AR2926" i="6"/>
  <c r="AX2926" i="6" s="1"/>
  <c r="AR2914" i="6"/>
  <c r="AX2914" i="6" s="1"/>
  <c r="AR2910" i="6"/>
  <c r="AX2910" i="6" s="1"/>
  <c r="AR2906" i="6"/>
  <c r="AX2906" i="6" s="1"/>
  <c r="AR2902" i="6"/>
  <c r="AX2902" i="6" s="1"/>
  <c r="AR2898" i="6"/>
  <c r="AX2898" i="6" s="1"/>
  <c r="AR2894" i="6"/>
  <c r="AX2894" i="6" s="1"/>
  <c r="AR2890" i="6"/>
  <c r="AX2890" i="6" s="1"/>
  <c r="AR2886" i="6"/>
  <c r="AX2886" i="6" s="1"/>
  <c r="AR2882" i="6"/>
  <c r="AX2882" i="6" s="1"/>
  <c r="AR2878" i="6"/>
  <c r="AX2878" i="6" s="1"/>
  <c r="AR2874" i="6"/>
  <c r="AX2874" i="6" s="1"/>
  <c r="AR2870" i="6"/>
  <c r="AX2870" i="6" s="1"/>
  <c r="AR2866" i="6"/>
  <c r="AX2866" i="6" s="1"/>
  <c r="AR2862" i="6"/>
  <c r="AX2862" i="6" s="1"/>
  <c r="AR2858" i="6"/>
  <c r="AX2858" i="6" s="1"/>
  <c r="AR2854" i="6"/>
  <c r="AX2854" i="6" s="1"/>
  <c r="AR2850" i="6"/>
  <c r="AX2850" i="6" s="1"/>
  <c r="AR2846" i="6"/>
  <c r="AX2846" i="6" s="1"/>
  <c r="AR2842" i="6"/>
  <c r="AX2842" i="6" s="1"/>
  <c r="AR2834" i="6"/>
  <c r="AX2834" i="6" s="1"/>
  <c r="AR2830" i="6"/>
  <c r="AX2830" i="6" s="1"/>
  <c r="AR2826" i="6"/>
  <c r="AX2826" i="6" s="1"/>
  <c r="AR2822" i="6"/>
  <c r="AX2822" i="6" s="1"/>
  <c r="AR2818" i="6"/>
  <c r="AX2818" i="6" s="1"/>
  <c r="AR2814" i="6"/>
  <c r="AX2814" i="6" s="1"/>
  <c r="AR2806" i="6"/>
  <c r="AX2806" i="6" s="1"/>
  <c r="AR2802" i="6"/>
  <c r="AX2802" i="6" s="1"/>
  <c r="AR2798" i="6"/>
  <c r="AX2798" i="6" s="1"/>
  <c r="AR2794" i="6"/>
  <c r="AX2794" i="6" s="1"/>
  <c r="AR2790" i="6"/>
  <c r="AX2790" i="6" s="1"/>
  <c r="AR2786" i="6"/>
  <c r="AX2786" i="6" s="1"/>
  <c r="AR2782" i="6"/>
  <c r="AX2782" i="6" s="1"/>
  <c r="AR2778" i="6"/>
  <c r="AX2778" i="6" s="1"/>
  <c r="AR2770" i="6"/>
  <c r="AX2770" i="6" s="1"/>
  <c r="AR2762" i="6"/>
  <c r="AX2762" i="6" s="1"/>
  <c r="AR2758" i="6"/>
  <c r="AX2758" i="6" s="1"/>
  <c r="AR2754" i="6"/>
  <c r="AX2754" i="6" s="1"/>
  <c r="AR2750" i="6"/>
  <c r="AX2750" i="6" s="1"/>
  <c r="AR2746" i="6"/>
  <c r="AX2746" i="6" s="1"/>
  <c r="AR2742" i="6"/>
  <c r="AX2742" i="6" s="1"/>
  <c r="AR2690" i="6"/>
  <c r="AX2690" i="6" s="1"/>
  <c r="AR2686" i="6"/>
  <c r="AX2686" i="6" s="1"/>
  <c r="AR2682" i="6"/>
  <c r="AX2682" i="6" s="1"/>
  <c r="AR2678" i="6"/>
  <c r="AX2678" i="6" s="1"/>
  <c r="AR2674" i="6"/>
  <c r="AX2674" i="6" s="1"/>
  <c r="AR2670" i="6"/>
  <c r="AX2670" i="6" s="1"/>
  <c r="AR2666" i="6"/>
  <c r="AX2666" i="6" s="1"/>
  <c r="AR2662" i="6"/>
  <c r="AX2662" i="6" s="1"/>
  <c r="AR2658" i="6"/>
  <c r="AX2658" i="6" s="1"/>
  <c r="AR2654" i="6"/>
  <c r="AX2654" i="6" s="1"/>
  <c r="AR2650" i="6"/>
  <c r="AX2650" i="6" s="1"/>
  <c r="AR2646" i="6"/>
  <c r="AX2646" i="6" s="1"/>
  <c r="AR2642" i="6"/>
  <c r="AX2642" i="6" s="1"/>
  <c r="AR2638" i="6"/>
  <c r="AX2638" i="6" s="1"/>
  <c r="AR2634" i="6"/>
  <c r="AX2634" i="6" s="1"/>
  <c r="AR2626" i="6"/>
  <c r="AX2626" i="6" s="1"/>
  <c r="AR2622" i="6"/>
  <c r="AX2622" i="6" s="1"/>
  <c r="AR2606" i="6"/>
  <c r="AX2606" i="6" s="1"/>
  <c r="AR2602" i="6"/>
  <c r="AX2602" i="6" s="1"/>
  <c r="AR2590" i="6"/>
  <c r="AX2590" i="6" s="1"/>
  <c r="AR2586" i="6"/>
  <c r="AX2586" i="6" s="1"/>
  <c r="AR2582" i="6"/>
  <c r="AX2582" i="6" s="1"/>
  <c r="AR2578" i="6"/>
  <c r="AX2578" i="6" s="1"/>
  <c r="AR2574" i="6"/>
  <c r="AX2574" i="6" s="1"/>
  <c r="AR2570" i="6"/>
  <c r="AX2570" i="6" s="1"/>
  <c r="AR2566" i="6"/>
  <c r="AX2566" i="6" s="1"/>
  <c r="AR2554" i="6"/>
  <c r="AX2554" i="6" s="1"/>
  <c r="AR2546" i="6"/>
  <c r="AX2546" i="6" s="1"/>
  <c r="AR2542" i="6"/>
  <c r="AX2542" i="6" s="1"/>
  <c r="AR2530" i="6"/>
  <c r="AX2530" i="6" s="1"/>
  <c r="AR2526" i="6"/>
  <c r="AX2526" i="6" s="1"/>
  <c r="AR2522" i="6"/>
  <c r="AX2522" i="6" s="1"/>
  <c r="AR2502" i="6"/>
  <c r="AX2502" i="6" s="1"/>
  <c r="AR2498" i="6"/>
  <c r="AX2498" i="6" s="1"/>
  <c r="AR2494" i="6"/>
  <c r="AX2494" i="6" s="1"/>
  <c r="AR2486" i="6"/>
  <c r="AX2486" i="6" s="1"/>
  <c r="AR2478" i="6"/>
  <c r="AX2478" i="6" s="1"/>
  <c r="AR2462" i="6"/>
  <c r="AX2462" i="6" s="1"/>
  <c r="AR2454" i="6"/>
  <c r="AX2454" i="6" s="1"/>
  <c r="AR2446" i="6"/>
  <c r="AX2446" i="6" s="1"/>
  <c r="AR2438" i="6"/>
  <c r="AX2438" i="6" s="1"/>
  <c r="AR2430" i="6"/>
  <c r="AX2430" i="6" s="1"/>
  <c r="AR2422" i="6"/>
  <c r="AX2422" i="6" s="1"/>
  <c r="AR2414" i="6"/>
  <c r="AX2414" i="6" s="1"/>
  <c r="AR2406" i="6"/>
  <c r="AX2406" i="6" s="1"/>
  <c r="AR2398" i="6"/>
  <c r="AX2398" i="6" s="1"/>
  <c r="AR2390" i="6"/>
  <c r="AX2390" i="6" s="1"/>
  <c r="AR2382" i="6"/>
  <c r="AX2382" i="6" s="1"/>
  <c r="AR2374" i="6"/>
  <c r="AX2374" i="6" s="1"/>
  <c r="AR2366" i="6"/>
  <c r="AX2366" i="6" s="1"/>
  <c r="AR2358" i="6"/>
  <c r="AX2358" i="6" s="1"/>
  <c r="AR2342" i="6"/>
  <c r="AX2342" i="6" s="1"/>
  <c r="AR2334" i="6"/>
  <c r="AX2334" i="6" s="1"/>
  <c r="AR2326" i="6"/>
  <c r="AX2326" i="6" s="1"/>
  <c r="AR2318" i="6"/>
  <c r="AX2318" i="6" s="1"/>
  <c r="AR2310" i="6"/>
  <c r="AX2310" i="6" s="1"/>
  <c r="AR2298" i="6"/>
  <c r="AX2298" i="6" s="1"/>
  <c r="AR2266" i="6"/>
  <c r="AX2266" i="6" s="1"/>
  <c r="AR2258" i="6"/>
  <c r="AX2258" i="6" s="1"/>
  <c r="AR2230" i="6"/>
  <c r="AX2230" i="6" s="1"/>
  <c r="AR2218" i="6"/>
  <c r="AX2218" i="6" s="1"/>
  <c r="AR2206" i="6"/>
  <c r="AX2206" i="6" s="1"/>
  <c r="AR2198" i="6"/>
  <c r="AX2198" i="6" s="1"/>
  <c r="AR2194" i="6"/>
  <c r="AX2194" i="6" s="1"/>
  <c r="AR2186" i="6"/>
  <c r="AX2186" i="6" s="1"/>
  <c r="AR2182" i="6"/>
  <c r="AX2182" i="6" s="1"/>
  <c r="AR2178" i="6"/>
  <c r="AX2178" i="6" s="1"/>
  <c r="AR2174" i="6"/>
  <c r="AX2174" i="6" s="1"/>
  <c r="AR2166" i="6"/>
  <c r="AX2166" i="6" s="1"/>
  <c r="AR2162" i="6"/>
  <c r="AX2162" i="6" s="1"/>
  <c r="AR2158" i="6"/>
  <c r="AX2158" i="6" s="1"/>
  <c r="AR2154" i="6"/>
  <c r="AX2154" i="6" s="1"/>
  <c r="AR2146" i="6"/>
  <c r="AX2146" i="6" s="1"/>
  <c r="AR2142" i="6"/>
  <c r="AX2142" i="6" s="1"/>
  <c r="AR2138" i="6"/>
  <c r="AX2138" i="6" s="1"/>
  <c r="AR2134" i="6"/>
  <c r="AX2134" i="6" s="1"/>
  <c r="AR2130" i="6"/>
  <c r="AX2130" i="6" s="1"/>
  <c r="AR2126" i="6"/>
  <c r="AX2126" i="6" s="1"/>
  <c r="AR2118" i="6"/>
  <c r="AX2118" i="6" s="1"/>
  <c r="AR2114" i="6"/>
  <c r="AX2114" i="6" s="1"/>
  <c r="AR2110" i="6"/>
  <c r="AX2110" i="6" s="1"/>
  <c r="AR2098" i="6"/>
  <c r="AX2098" i="6" s="1"/>
  <c r="AR2090" i="6"/>
  <c r="AX2090" i="6" s="1"/>
  <c r="AR2086" i="6"/>
  <c r="AX2086" i="6" s="1"/>
  <c r="AR2078" i="6"/>
  <c r="AX2078" i="6" s="1"/>
  <c r="AR2074" i="6"/>
  <c r="AX2074" i="6" s="1"/>
  <c r="AR2070" i="6"/>
  <c r="AX2070" i="6" s="1"/>
  <c r="AR2066" i="6"/>
  <c r="AX2066" i="6" s="1"/>
  <c r="AR2058" i="6"/>
  <c r="AX2058" i="6" s="1"/>
  <c r="AR2054" i="6"/>
  <c r="AX2054" i="6" s="1"/>
  <c r="AR2050" i="6"/>
  <c r="AX2050" i="6" s="1"/>
  <c r="AR2046" i="6"/>
  <c r="AX2046" i="6" s="1"/>
  <c r="AR2038" i="6"/>
  <c r="AX2038" i="6" s="1"/>
  <c r="AR2034" i="6"/>
  <c r="AX2034" i="6" s="1"/>
  <c r="AR2030" i="6"/>
  <c r="AX2030" i="6" s="1"/>
  <c r="AR2026" i="6"/>
  <c r="AX2026" i="6" s="1"/>
  <c r="AR2022" i="6"/>
  <c r="AX2022" i="6" s="1"/>
  <c r="AR2018" i="6"/>
  <c r="AX2018" i="6" s="1"/>
  <c r="AR2010" i="6"/>
  <c r="AX2010" i="6" s="1"/>
  <c r="AR2006" i="6"/>
  <c r="AX2006" i="6" s="1"/>
  <c r="AR2002" i="6"/>
  <c r="AX2002" i="6" s="1"/>
  <c r="AR1994" i="6"/>
  <c r="AX1994" i="6" s="1"/>
  <c r="AR1982" i="6"/>
  <c r="AX1982" i="6" s="1"/>
  <c r="AR1978" i="6"/>
  <c r="AX1978" i="6" s="1"/>
  <c r="AR1974" i="6"/>
  <c r="AX1974" i="6" s="1"/>
  <c r="AR1966" i="6"/>
  <c r="AX1966" i="6" s="1"/>
  <c r="AR1958" i="6"/>
  <c r="AX1958" i="6" s="1"/>
  <c r="AR1950" i="6"/>
  <c r="AX1950" i="6" s="1"/>
  <c r="AR1942" i="6"/>
  <c r="AX1942" i="6" s="1"/>
  <c r="AR1934" i="6"/>
  <c r="AX1934" i="6" s="1"/>
  <c r="AR1930" i="6"/>
  <c r="AX1930" i="6" s="1"/>
  <c r="AR1926" i="6"/>
  <c r="AX1926" i="6" s="1"/>
  <c r="AR1922" i="6"/>
  <c r="AX1922" i="6" s="1"/>
  <c r="AR1918" i="6"/>
  <c r="AX1918" i="6" s="1"/>
  <c r="AR1910" i="6"/>
  <c r="AX1910" i="6" s="1"/>
  <c r="AR1906" i="6"/>
  <c r="AX1906" i="6" s="1"/>
  <c r="AR1902" i="6"/>
  <c r="AX1902" i="6" s="1"/>
  <c r="AR1898" i="6"/>
  <c r="AX1898" i="6" s="1"/>
  <c r="AR1894" i="6"/>
  <c r="AX1894" i="6" s="1"/>
  <c r="AR1890" i="6"/>
  <c r="AX1890" i="6" s="1"/>
  <c r="AR1886" i="6"/>
  <c r="AX1886" i="6" s="1"/>
  <c r="AR1882" i="6"/>
  <c r="AX1882" i="6" s="1"/>
  <c r="AR1878" i="6"/>
  <c r="AX1878" i="6" s="1"/>
  <c r="AR1874" i="6"/>
  <c r="AX1874" i="6" s="1"/>
  <c r="AR1870" i="6"/>
  <c r="AX1870" i="6" s="1"/>
  <c r="AR1866" i="6"/>
  <c r="AX1866" i="6" s="1"/>
  <c r="AR1862" i="6"/>
  <c r="AX1862" i="6" s="1"/>
  <c r="AR1858" i="6"/>
  <c r="AX1858" i="6" s="1"/>
  <c r="AR1854" i="6"/>
  <c r="AX1854" i="6" s="1"/>
  <c r="AR1850" i="6"/>
  <c r="AX1850" i="6" s="1"/>
  <c r="AR1846" i="6"/>
  <c r="AX1846" i="6" s="1"/>
  <c r="AR1842" i="6"/>
  <c r="AX1842" i="6" s="1"/>
  <c r="AR1838" i="6"/>
  <c r="AX1838" i="6" s="1"/>
  <c r="AR1834" i="6"/>
  <c r="AX1834" i="6" s="1"/>
  <c r="AR1830" i="6"/>
  <c r="AX1830" i="6" s="1"/>
  <c r="AR1826" i="6"/>
  <c r="AX1826" i="6" s="1"/>
  <c r="AR1822" i="6"/>
  <c r="AX1822" i="6" s="1"/>
  <c r="AR1818" i="6"/>
  <c r="AX1818" i="6" s="1"/>
  <c r="AR1814" i="6"/>
  <c r="AX1814" i="6" s="1"/>
  <c r="AR1810" i="6"/>
  <c r="AX1810" i="6" s="1"/>
  <c r="AR1806" i="6"/>
  <c r="AX1806" i="6" s="1"/>
  <c r="AR1802" i="6"/>
  <c r="AX1802" i="6" s="1"/>
  <c r="AR1798" i="6"/>
  <c r="AX1798" i="6" s="1"/>
  <c r="AR1794" i="6"/>
  <c r="AX1794" i="6" s="1"/>
  <c r="AR1790" i="6"/>
  <c r="AX1790" i="6" s="1"/>
  <c r="AR1786" i="6"/>
  <c r="AX1786" i="6" s="1"/>
  <c r="AR1782" i="6"/>
  <c r="AX1782" i="6" s="1"/>
  <c r="AR1778" i="6"/>
  <c r="AX1778" i="6" s="1"/>
  <c r="AR1774" i="6"/>
  <c r="AX1774" i="6" s="1"/>
  <c r="AR1770" i="6"/>
  <c r="AX1770" i="6" s="1"/>
  <c r="AR1766" i="6"/>
  <c r="AX1766" i="6" s="1"/>
  <c r="AR1762" i="6"/>
  <c r="AX1762" i="6" s="1"/>
  <c r="AR1758" i="6"/>
  <c r="AX1758" i="6" s="1"/>
  <c r="AR1754" i="6"/>
  <c r="AX1754" i="6" s="1"/>
  <c r="AR1750" i="6"/>
  <c r="AX1750" i="6" s="1"/>
  <c r="AR1746" i="6"/>
  <c r="AX1746" i="6" s="1"/>
  <c r="AR1714" i="6"/>
  <c r="AX1714" i="6" s="1"/>
  <c r="AR1706" i="6"/>
  <c r="AX1706" i="6" s="1"/>
  <c r="AR1698" i="6"/>
  <c r="AX1698" i="6" s="1"/>
  <c r="AR1690" i="6"/>
  <c r="AX1690" i="6" s="1"/>
  <c r="AR1682" i="6"/>
  <c r="AX1682" i="6" s="1"/>
  <c r="AR1674" i="6"/>
  <c r="AX1674" i="6" s="1"/>
  <c r="AR1666" i="6"/>
  <c r="AX1666" i="6" s="1"/>
  <c r="AR1654" i="6"/>
  <c r="AX1654" i="6" s="1"/>
  <c r="AR1642" i="6"/>
  <c r="AX1642" i="6" s="1"/>
  <c r="AR1630" i="6"/>
  <c r="AX1630" i="6" s="1"/>
  <c r="AR1618" i="6"/>
  <c r="AX1618" i="6" s="1"/>
  <c r="AR1602" i="6"/>
  <c r="AX1602" i="6" s="1"/>
  <c r="AR1598" i="6"/>
  <c r="AX1598" i="6" s="1"/>
  <c r="AR1594" i="6"/>
  <c r="AX1594" i="6" s="1"/>
  <c r="AR1590" i="6"/>
  <c r="AX1590" i="6" s="1"/>
  <c r="AR1582" i="6"/>
  <c r="AX1582" i="6" s="1"/>
  <c r="AR1574" i="6"/>
  <c r="AX1574" i="6" s="1"/>
  <c r="AR1570" i="6"/>
  <c r="AX1570" i="6" s="1"/>
  <c r="AR1566" i="6"/>
  <c r="AX1566" i="6" s="1"/>
  <c r="AR1558" i="6"/>
  <c r="AX1558" i="6" s="1"/>
  <c r="AR1554" i="6"/>
  <c r="AX1554" i="6" s="1"/>
  <c r="AR1546" i="6"/>
  <c r="AX1546" i="6" s="1"/>
  <c r="AR1534" i="6"/>
  <c r="AX1534" i="6" s="1"/>
  <c r="AR1526" i="6"/>
  <c r="AX1526" i="6" s="1"/>
  <c r="AR1522" i="6"/>
  <c r="AX1522" i="6" s="1"/>
  <c r="AR1518" i="6"/>
  <c r="AX1518" i="6" s="1"/>
  <c r="AR1510" i="6"/>
  <c r="AX1510" i="6" s="1"/>
  <c r="AR1498" i="6"/>
  <c r="AX1498" i="6" s="1"/>
  <c r="AR1494" i="6"/>
  <c r="AX1494" i="6" s="1"/>
  <c r="AR1490" i="6"/>
  <c r="AX1490" i="6" s="1"/>
  <c r="AR1486" i="6"/>
  <c r="AX1486" i="6" s="1"/>
  <c r="AR1482" i="6"/>
  <c r="AX1482" i="6" s="1"/>
  <c r="AR1478" i="6"/>
  <c r="AX1478" i="6" s="1"/>
  <c r="AR1474" i="6"/>
  <c r="AX1474" i="6" s="1"/>
  <c r="AR1470" i="6"/>
  <c r="AX1470" i="6" s="1"/>
  <c r="AR1466" i="6"/>
  <c r="AX1466" i="6" s="1"/>
  <c r="AR1462" i="6"/>
  <c r="AX1462" i="6" s="1"/>
  <c r="AR1458" i="6"/>
  <c r="AX1458" i="6" s="1"/>
  <c r="AR1454" i="6"/>
  <c r="AX1454" i="6" s="1"/>
  <c r="AR1450" i="6"/>
  <c r="AX1450" i="6" s="1"/>
  <c r="AR1442" i="6"/>
  <c r="AX1442" i="6" s="1"/>
  <c r="AR1434" i="6"/>
  <c r="AX1434" i="6" s="1"/>
  <c r="AR1430" i="6"/>
  <c r="AX1430" i="6" s="1"/>
  <c r="AR1426" i="6"/>
  <c r="AX1426" i="6" s="1"/>
  <c r="AR1422" i="6"/>
  <c r="AX1422" i="6" s="1"/>
  <c r="AR1410" i="6"/>
  <c r="AX1410" i="6" s="1"/>
  <c r="AR1406" i="6"/>
  <c r="AX1406" i="6" s="1"/>
  <c r="AR1402" i="6"/>
  <c r="AX1402" i="6" s="1"/>
  <c r="AR1398" i="6"/>
  <c r="AX1398" i="6" s="1"/>
  <c r="AR1394" i="6"/>
  <c r="AX1394" i="6" s="1"/>
  <c r="AR1390" i="6"/>
  <c r="AX1390" i="6" s="1"/>
  <c r="AR1386" i="6"/>
  <c r="AX1386" i="6" s="1"/>
  <c r="AX1418" i="6"/>
  <c r="AX1533" i="6"/>
  <c r="AX1569" i="6"/>
  <c r="AX1605" i="6"/>
  <c r="AX1641" i="6"/>
  <c r="AX1677" i="6"/>
  <c r="AX1713" i="6"/>
  <c r="AX1908" i="6"/>
  <c r="AX1940" i="6"/>
  <c r="AX1970" i="6"/>
  <c r="AX2203" i="6"/>
  <c r="AX2242" i="6"/>
  <c r="AX2709" i="6"/>
  <c r="AX3348" i="6"/>
  <c r="AX3474" i="6"/>
  <c r="AX1383" i="6"/>
  <c r="AX1424" i="6"/>
  <c r="AX1502" i="6"/>
  <c r="AX1753" i="6"/>
  <c r="AX1944" i="6"/>
  <c r="AX2014" i="6"/>
  <c r="AX2092" i="6"/>
  <c r="AX2170" i="6"/>
  <c r="AX2327" i="6"/>
  <c r="AX2461" i="6"/>
  <c r="AX2597" i="6"/>
  <c r="AX3003" i="6"/>
  <c r="AX3129" i="6"/>
  <c r="AX3370" i="6"/>
  <c r="AX1427" i="6"/>
  <c r="AX1465" i="6"/>
  <c r="AX1505" i="6"/>
  <c r="AX1541" i="6"/>
  <c r="AX1577" i="6"/>
  <c r="AX1613" i="6"/>
  <c r="AX1649" i="6"/>
  <c r="AX1685" i="6"/>
  <c r="AX1721" i="6"/>
  <c r="AX1755" i="6"/>
  <c r="AX1787" i="6"/>
  <c r="AX1819" i="6"/>
  <c r="AX1851" i="6"/>
  <c r="AX1883" i="6"/>
  <c r="AX1914" i="6"/>
  <c r="AX1980" i="6"/>
  <c r="AX2016" i="6"/>
  <c r="AX2094" i="6"/>
  <c r="AX2470" i="6"/>
  <c r="AX2605" i="6"/>
  <c r="AX2741" i="6"/>
  <c r="AX3011" i="6"/>
  <c r="AX3136" i="6"/>
  <c r="AX3379" i="6"/>
  <c r="AX3939" i="6"/>
  <c r="AR3461" i="6"/>
  <c r="AX3461" i="6" s="1"/>
  <c r="AR3457" i="6"/>
  <c r="AX3457" i="6" s="1"/>
  <c r="AR3453" i="6"/>
  <c r="AX3453" i="6" s="1"/>
  <c r="AR3449" i="6"/>
  <c r="AX3449" i="6" s="1"/>
  <c r="AR3445" i="6"/>
  <c r="AX3445" i="6" s="1"/>
  <c r="AR3437" i="6"/>
  <c r="AX3437" i="6" s="1"/>
  <c r="AR3425" i="6"/>
  <c r="AX3425" i="6" s="1"/>
  <c r="AR3417" i="6"/>
  <c r="AX3417" i="6" s="1"/>
  <c r="AR3409" i="6"/>
  <c r="AX3409" i="6" s="1"/>
  <c r="AR3401" i="6"/>
  <c r="AX3401" i="6" s="1"/>
  <c r="AR3393" i="6"/>
  <c r="AX3393" i="6" s="1"/>
  <c r="AR3385" i="6"/>
  <c r="AX3385" i="6" s="1"/>
  <c r="AR3377" i="6"/>
  <c r="AX3377" i="6" s="1"/>
  <c r="AR3369" i="6"/>
  <c r="AX3369" i="6" s="1"/>
  <c r="AR3361" i="6"/>
  <c r="AX3361" i="6" s="1"/>
  <c r="AR3353" i="6"/>
  <c r="AX3353" i="6" s="1"/>
  <c r="AR3337" i="6"/>
  <c r="AX3337" i="6" s="1"/>
  <c r="AR3325" i="6"/>
  <c r="AX3325" i="6" s="1"/>
  <c r="AR3321" i="6"/>
  <c r="AX3321" i="6" s="1"/>
  <c r="AR3317" i="6"/>
  <c r="AX3317" i="6" s="1"/>
  <c r="AR3313" i="6"/>
  <c r="AX3313" i="6" s="1"/>
  <c r="AR3301" i="6"/>
  <c r="AX3301" i="6" s="1"/>
  <c r="AR3297" i="6"/>
  <c r="AX3297" i="6" s="1"/>
  <c r="AR3293" i="6"/>
  <c r="AX3293" i="6" s="1"/>
  <c r="AR3289" i="6"/>
  <c r="AX3289" i="6" s="1"/>
  <c r="AR3277" i="6"/>
  <c r="AX3277" i="6" s="1"/>
  <c r="AR3273" i="6"/>
  <c r="AX3273" i="6" s="1"/>
  <c r="AR3269" i="6"/>
  <c r="AX3269" i="6" s="1"/>
  <c r="AR3265" i="6"/>
  <c r="AX3265" i="6" s="1"/>
  <c r="AR3253" i="6"/>
  <c r="AX3253" i="6" s="1"/>
  <c r="AR3249" i="6"/>
  <c r="AX3249" i="6" s="1"/>
  <c r="AR3245" i="6"/>
  <c r="AX3245" i="6" s="1"/>
  <c r="AR3241" i="6"/>
  <c r="AX3241" i="6" s="1"/>
  <c r="AR3229" i="6"/>
  <c r="AX3229" i="6" s="1"/>
  <c r="AR3225" i="6"/>
  <c r="AX3225" i="6" s="1"/>
  <c r="AR3221" i="6"/>
  <c r="AX3221" i="6" s="1"/>
  <c r="AR3217" i="6"/>
  <c r="AX3217" i="6" s="1"/>
  <c r="AR3213" i="6"/>
  <c r="AX3213" i="6" s="1"/>
  <c r="AR3209" i="6"/>
  <c r="AX3209" i="6" s="1"/>
  <c r="AR3205" i="6"/>
  <c r="AX3205" i="6" s="1"/>
  <c r="AR3201" i="6"/>
  <c r="AX3201" i="6" s="1"/>
  <c r="AR3197" i="6"/>
  <c r="AX3197" i="6" s="1"/>
  <c r="AR3193" i="6"/>
  <c r="AX3193" i="6" s="1"/>
  <c r="AR3189" i="6"/>
  <c r="AX3189" i="6" s="1"/>
  <c r="AR3185" i="6"/>
  <c r="AX3185" i="6" s="1"/>
  <c r="AR3181" i="6"/>
  <c r="AX3181" i="6" s="1"/>
  <c r="AR3177" i="6"/>
  <c r="AX3177" i="6" s="1"/>
  <c r="AR3173" i="6"/>
  <c r="AX3173" i="6" s="1"/>
  <c r="AR3169" i="6"/>
  <c r="AX3169" i="6" s="1"/>
  <c r="AR3161" i="6"/>
  <c r="AX3161" i="6" s="1"/>
  <c r="AR3157" i="6"/>
  <c r="AX3157" i="6" s="1"/>
  <c r="AR3153" i="6"/>
  <c r="AX3153" i="6" s="1"/>
  <c r="AR3149" i="6"/>
  <c r="AX3149" i="6" s="1"/>
  <c r="AR3145" i="6"/>
  <c r="AX3145" i="6" s="1"/>
  <c r="AR3141" i="6"/>
  <c r="AX3141" i="6" s="1"/>
  <c r="AR3137" i="6"/>
  <c r="AX3137" i="6" s="1"/>
  <c r="AR3133" i="6"/>
  <c r="AX3133" i="6" s="1"/>
  <c r="AR3125" i="6"/>
  <c r="AX3125" i="6" s="1"/>
  <c r="AR3121" i="6"/>
  <c r="AX3121" i="6" s="1"/>
  <c r="AR3113" i="6"/>
  <c r="AX3113" i="6" s="1"/>
  <c r="AR3105" i="6"/>
  <c r="AX3105" i="6" s="1"/>
  <c r="AR3097" i="6"/>
  <c r="AX3097" i="6" s="1"/>
  <c r="AR3093" i="6"/>
  <c r="AX3093" i="6" s="1"/>
  <c r="AR3089" i="6"/>
  <c r="AX3089" i="6" s="1"/>
  <c r="AR3081" i="6"/>
  <c r="AX3081" i="6" s="1"/>
  <c r="AR3077" i="6"/>
  <c r="AX3077" i="6" s="1"/>
  <c r="AR3073" i="6"/>
  <c r="AX3073" i="6" s="1"/>
  <c r="AR3065" i="6"/>
  <c r="AX3065" i="6" s="1"/>
  <c r="AR3061" i="6"/>
  <c r="AX3061" i="6" s="1"/>
  <c r="AR3057" i="6"/>
  <c r="AX3057" i="6" s="1"/>
  <c r="AR3053" i="6"/>
  <c r="AX3053" i="6" s="1"/>
  <c r="AR3045" i="6"/>
  <c r="AX3045" i="6" s="1"/>
  <c r="AR3041" i="6"/>
  <c r="AX3041" i="6" s="1"/>
  <c r="AR3029" i="6"/>
  <c r="AX3029" i="6" s="1"/>
  <c r="AR3021" i="6"/>
  <c r="AX3021" i="6" s="1"/>
  <c r="AR3017" i="6"/>
  <c r="AX3017" i="6" s="1"/>
  <c r="AR3013" i="6"/>
  <c r="AX3013" i="6" s="1"/>
  <c r="AR3005" i="6"/>
  <c r="AX3005" i="6" s="1"/>
  <c r="AR2997" i="6"/>
  <c r="AX2997" i="6" s="1"/>
  <c r="AR2993" i="6"/>
  <c r="AX2993" i="6" s="1"/>
  <c r="AR2989" i="6"/>
  <c r="AX2989" i="6" s="1"/>
  <c r="AR2981" i="6"/>
  <c r="AX2981" i="6" s="1"/>
  <c r="AR2973" i="6"/>
  <c r="AX2973" i="6" s="1"/>
  <c r="AR2969" i="6"/>
  <c r="AX2969" i="6" s="1"/>
  <c r="AR2965" i="6"/>
  <c r="AX2965" i="6" s="1"/>
  <c r="AR2957" i="6"/>
  <c r="AX2957" i="6" s="1"/>
  <c r="AR2953" i="6"/>
  <c r="AX2953" i="6" s="1"/>
  <c r="AR2949" i="6"/>
  <c r="AX2949" i="6" s="1"/>
  <c r="AR2945" i="6"/>
  <c r="AX2945" i="6" s="1"/>
  <c r="AR2941" i="6"/>
  <c r="AX2941" i="6" s="1"/>
  <c r="AR2937" i="6"/>
  <c r="AX2937" i="6" s="1"/>
  <c r="AR2933" i="6"/>
  <c r="AX2933" i="6" s="1"/>
  <c r="AR2925" i="6"/>
  <c r="AX2925" i="6" s="1"/>
  <c r="AR2921" i="6"/>
  <c r="AX2921" i="6" s="1"/>
  <c r="AR2917" i="6"/>
  <c r="AX2917" i="6" s="1"/>
  <c r="AR2909" i="6"/>
  <c r="AX2909" i="6" s="1"/>
  <c r="AR2905" i="6"/>
  <c r="AX2905" i="6" s="1"/>
  <c r="AR2893" i="6"/>
  <c r="AX2893" i="6" s="1"/>
  <c r="AR2881" i="6"/>
  <c r="AX2881" i="6" s="1"/>
  <c r="AR2877" i="6"/>
  <c r="AX2877" i="6" s="1"/>
  <c r="AR2869" i="6"/>
  <c r="AX2869" i="6" s="1"/>
  <c r="AR2857" i="6"/>
  <c r="AX2857" i="6" s="1"/>
  <c r="AR2845" i="6"/>
  <c r="AX2845" i="6" s="1"/>
  <c r="AR2841" i="6"/>
  <c r="AX2841" i="6" s="1"/>
  <c r="AR2833" i="6"/>
  <c r="AX2833" i="6" s="1"/>
  <c r="AR2829" i="6"/>
  <c r="AX2829" i="6" s="1"/>
  <c r="AR2821" i="6"/>
  <c r="AX2821" i="6" s="1"/>
  <c r="AR2817" i="6"/>
  <c r="AX2817" i="6" s="1"/>
  <c r="AR2813" i="6"/>
  <c r="AX2813" i="6" s="1"/>
  <c r="AR2809" i="6"/>
  <c r="AX2809" i="6" s="1"/>
  <c r="AR2805" i="6"/>
  <c r="AX2805" i="6" s="1"/>
  <c r="AR2801" i="6"/>
  <c r="AX2801" i="6" s="1"/>
  <c r="AR2797" i="6"/>
  <c r="AX2797" i="6" s="1"/>
  <c r="AR2793" i="6"/>
  <c r="AX2793" i="6" s="1"/>
  <c r="AR2789" i="6"/>
  <c r="AX2789" i="6" s="1"/>
  <c r="AR2785" i="6"/>
  <c r="AX2785" i="6" s="1"/>
  <c r="AR2781" i="6"/>
  <c r="AX2781" i="6" s="1"/>
  <c r="AR2773" i="6"/>
  <c r="AX2773" i="6" s="1"/>
  <c r="AR2769" i="6"/>
  <c r="AX2769" i="6" s="1"/>
  <c r="AR2765" i="6"/>
  <c r="AX2765" i="6" s="1"/>
  <c r="AR2761" i="6"/>
  <c r="AX2761" i="6" s="1"/>
  <c r="AR2757" i="6"/>
  <c r="AX2757" i="6" s="1"/>
  <c r="AR2753" i="6"/>
  <c r="AX2753" i="6" s="1"/>
  <c r="AR2749" i="6"/>
  <c r="AX2749" i="6" s="1"/>
  <c r="AR2745" i="6"/>
  <c r="AX2745" i="6" s="1"/>
  <c r="AR2737" i="6"/>
  <c r="AX2737" i="6" s="1"/>
  <c r="AR2733" i="6"/>
  <c r="AX2733" i="6" s="1"/>
  <c r="AR2729" i="6"/>
  <c r="AX2729" i="6" s="1"/>
  <c r="AR2725" i="6"/>
  <c r="AX2725" i="6" s="1"/>
  <c r="AR2721" i="6"/>
  <c r="AX2721" i="6" s="1"/>
  <c r="AR2717" i="6"/>
  <c r="AX2717" i="6" s="1"/>
  <c r="AR2713" i="6"/>
  <c r="AX2713" i="6" s="1"/>
  <c r="AR2705" i="6"/>
  <c r="AX2705" i="6" s="1"/>
  <c r="AR2701" i="6"/>
  <c r="AX2701" i="6" s="1"/>
  <c r="AR2697" i="6"/>
  <c r="AX2697" i="6" s="1"/>
  <c r="AR2693" i="6"/>
  <c r="AX2693" i="6" s="1"/>
  <c r="AR2689" i="6"/>
  <c r="AX2689" i="6" s="1"/>
  <c r="AR2685" i="6"/>
  <c r="AX2685" i="6" s="1"/>
  <c r="AR2681" i="6"/>
  <c r="AX2681" i="6" s="1"/>
  <c r="AR2677" i="6"/>
  <c r="AX2677" i="6" s="1"/>
  <c r="AR2669" i="6"/>
  <c r="AX2669" i="6" s="1"/>
  <c r="AR2665" i="6"/>
  <c r="AX2665" i="6" s="1"/>
  <c r="AR2661" i="6"/>
  <c r="AX2661" i="6" s="1"/>
  <c r="AR2657" i="6"/>
  <c r="AX2657" i="6" s="1"/>
  <c r="AR2653" i="6"/>
  <c r="AX2653" i="6" s="1"/>
  <c r="AR2649" i="6"/>
  <c r="AX2649" i="6" s="1"/>
  <c r="AR2645" i="6"/>
  <c r="AX2645" i="6" s="1"/>
  <c r="AR2637" i="6"/>
  <c r="AX2637" i="6" s="1"/>
  <c r="AR2633" i="6"/>
  <c r="AX2633" i="6" s="1"/>
  <c r="AR2629" i="6"/>
  <c r="AX2629" i="6" s="1"/>
  <c r="AR2625" i="6"/>
  <c r="AX2625" i="6" s="1"/>
  <c r="AR2621" i="6"/>
  <c r="AX2621" i="6" s="1"/>
  <c r="AR2617" i="6"/>
  <c r="AX2617" i="6" s="1"/>
  <c r="AR2613" i="6"/>
  <c r="AX2613" i="6" s="1"/>
  <c r="AR2609" i="6"/>
  <c r="AX2609" i="6" s="1"/>
  <c r="AR2601" i="6"/>
  <c r="AX2601" i="6" s="1"/>
  <c r="AR2593" i="6"/>
  <c r="AX2593" i="6" s="1"/>
  <c r="AR2589" i="6"/>
  <c r="AX2589" i="6" s="1"/>
  <c r="AR2585" i="6"/>
  <c r="AX2585" i="6" s="1"/>
  <c r="AR2581" i="6"/>
  <c r="AX2581" i="6" s="1"/>
  <c r="AR2577" i="6"/>
  <c r="AX2577" i="6" s="1"/>
  <c r="AR2573" i="6"/>
  <c r="AX2573" i="6" s="1"/>
  <c r="AR2569" i="6"/>
  <c r="AX2569" i="6" s="1"/>
  <c r="AR2565" i="6"/>
  <c r="AX2565" i="6" s="1"/>
  <c r="AR2561" i="6"/>
  <c r="AX2561" i="6" s="1"/>
  <c r="AR2557" i="6"/>
  <c r="AX2557" i="6" s="1"/>
  <c r="AR2553" i="6"/>
  <c r="AX2553" i="6" s="1"/>
  <c r="AR2549" i="6"/>
  <c r="AX2549" i="6" s="1"/>
  <c r="AR2545" i="6"/>
  <c r="AX2545" i="6" s="1"/>
  <c r="AR2541" i="6"/>
  <c r="AX2541" i="6" s="1"/>
  <c r="AR2537" i="6"/>
  <c r="AX2537" i="6" s="1"/>
  <c r="AR2533" i="6"/>
  <c r="AX2533" i="6" s="1"/>
  <c r="AR2525" i="6"/>
  <c r="AX2525" i="6" s="1"/>
  <c r="AR2521" i="6"/>
  <c r="AX2521" i="6" s="1"/>
  <c r="AR2517" i="6"/>
  <c r="AX2517" i="6" s="1"/>
  <c r="AR2513" i="6"/>
  <c r="AX2513" i="6" s="1"/>
  <c r="AR2509" i="6"/>
  <c r="AX2509" i="6" s="1"/>
  <c r="AR2505" i="6"/>
  <c r="AX2505" i="6" s="1"/>
  <c r="AR2501" i="6"/>
  <c r="AX2501" i="6" s="1"/>
  <c r="AR2497" i="6"/>
  <c r="AX2497" i="6" s="1"/>
  <c r="AR2493" i="6"/>
  <c r="AX2493" i="6" s="1"/>
  <c r="AR2489" i="6"/>
  <c r="AX2489" i="6" s="1"/>
  <c r="AR2485" i="6"/>
  <c r="AX2485" i="6" s="1"/>
  <c r="AR2481" i="6"/>
  <c r="AX2481" i="6" s="1"/>
  <c r="AR2477" i="6"/>
  <c r="AX2477" i="6" s="1"/>
  <c r="AR2473" i="6"/>
  <c r="AX2473" i="6" s="1"/>
  <c r="AR2469" i="6"/>
  <c r="AX2469" i="6" s="1"/>
  <c r="AR2465" i="6"/>
  <c r="AX2465" i="6" s="1"/>
  <c r="AR2457" i="6"/>
  <c r="AX2457" i="6" s="1"/>
  <c r="AR2453" i="6"/>
  <c r="AX2453" i="6" s="1"/>
  <c r="AR2449" i="6"/>
  <c r="AX2449" i="6" s="1"/>
  <c r="AR2445" i="6"/>
  <c r="AX2445" i="6" s="1"/>
  <c r="AR2441" i="6"/>
  <c r="AX2441" i="6" s="1"/>
  <c r="AR2437" i="6"/>
  <c r="AX2437" i="6" s="1"/>
  <c r="AR2433" i="6"/>
  <c r="AX2433" i="6" s="1"/>
  <c r="AR2429" i="6"/>
  <c r="AX2429" i="6" s="1"/>
  <c r="AR2421" i="6"/>
  <c r="AX2421" i="6" s="1"/>
  <c r="AR2417" i="6"/>
  <c r="AX2417" i="6" s="1"/>
  <c r="AR2413" i="6"/>
  <c r="AX2413" i="6" s="1"/>
  <c r="AR2409" i="6"/>
  <c r="AX2409" i="6" s="1"/>
  <c r="AR2405" i="6"/>
  <c r="AX2405" i="6" s="1"/>
  <c r="AR2401" i="6"/>
  <c r="AX2401" i="6" s="1"/>
  <c r="AR2393" i="6"/>
  <c r="AX2393" i="6" s="1"/>
  <c r="AR2389" i="6"/>
  <c r="AX2389" i="6" s="1"/>
  <c r="AR2385" i="6"/>
  <c r="AX2385" i="6" s="1"/>
  <c r="AR2381" i="6"/>
  <c r="AX2381" i="6" s="1"/>
  <c r="AR2377" i="6"/>
  <c r="AX2377" i="6" s="1"/>
  <c r="AR2373" i="6"/>
  <c r="AX2373" i="6" s="1"/>
  <c r="AR2369" i="6"/>
  <c r="AX2369" i="6" s="1"/>
  <c r="AR2365" i="6"/>
  <c r="AX2365" i="6" s="1"/>
  <c r="AR2361" i="6"/>
  <c r="AX2361" i="6" s="1"/>
  <c r="AR2357" i="6"/>
  <c r="AX2357" i="6" s="1"/>
  <c r="AR2353" i="6"/>
  <c r="AX2353" i="6" s="1"/>
  <c r="AR2349" i="6"/>
  <c r="AX2349" i="6" s="1"/>
  <c r="AR2345" i="6"/>
  <c r="AX2345" i="6" s="1"/>
  <c r="AR2341" i="6"/>
  <c r="AX2341" i="6" s="1"/>
  <c r="AR2337" i="6"/>
  <c r="AX2337" i="6" s="1"/>
  <c r="AR2333" i="6"/>
  <c r="AX2333" i="6" s="1"/>
  <c r="AR2329" i="6"/>
  <c r="AX2329" i="6" s="1"/>
  <c r="AR2325" i="6"/>
  <c r="AX2325" i="6" s="1"/>
  <c r="AR2321" i="6"/>
  <c r="AX2321" i="6" s="1"/>
  <c r="AR2313" i="6"/>
  <c r="AX2313" i="6" s="1"/>
  <c r="AR2309" i="6"/>
  <c r="AX2309" i="6" s="1"/>
  <c r="AR2305" i="6"/>
  <c r="AX2305" i="6" s="1"/>
  <c r="AR2293" i="6"/>
  <c r="AX2293" i="6" s="1"/>
  <c r="AR2289" i="6"/>
  <c r="AX2289" i="6" s="1"/>
  <c r="AR2285" i="6"/>
  <c r="AX2285" i="6" s="1"/>
  <c r="AR2281" i="6"/>
  <c r="AX2281" i="6" s="1"/>
  <c r="AR2273" i="6"/>
  <c r="AX2273" i="6" s="1"/>
  <c r="AR2261" i="6"/>
  <c r="AX2261" i="6" s="1"/>
  <c r="AR2205" i="6"/>
  <c r="AX2205" i="6" s="1"/>
  <c r="AR1961" i="6"/>
  <c r="AX1961" i="6" s="1"/>
  <c r="AR1957" i="6"/>
  <c r="AX1957" i="6" s="1"/>
  <c r="AR1953" i="6"/>
  <c r="AX1953" i="6" s="1"/>
  <c r="AR1949" i="6"/>
  <c r="AX1949" i="6" s="1"/>
  <c r="AR1945" i="6"/>
  <c r="AX1945" i="6" s="1"/>
  <c r="AR1941" i="6"/>
  <c r="AX1941" i="6" s="1"/>
  <c r="AR1937" i="6"/>
  <c r="AX1937" i="6" s="1"/>
  <c r="AR1933" i="6"/>
  <c r="AX1933" i="6" s="1"/>
  <c r="AR1925" i="6"/>
  <c r="AX1925" i="6" s="1"/>
  <c r="AR1917" i="6"/>
  <c r="AX1917" i="6" s="1"/>
  <c r="AR1909" i="6"/>
  <c r="AX1909" i="6" s="1"/>
  <c r="AR1901" i="6"/>
  <c r="AX1901" i="6" s="1"/>
  <c r="AR1893" i="6"/>
  <c r="AX1893" i="6" s="1"/>
  <c r="AR1885" i="6"/>
  <c r="AX1885" i="6" s="1"/>
  <c r="AR1877" i="6"/>
  <c r="AX1877" i="6" s="1"/>
  <c r="AR1869" i="6"/>
  <c r="AX1869" i="6" s="1"/>
  <c r="AR1861" i="6"/>
  <c r="AX1861" i="6" s="1"/>
  <c r="AR1853" i="6"/>
  <c r="AX1853" i="6" s="1"/>
  <c r="AR1845" i="6"/>
  <c r="AX1845" i="6" s="1"/>
  <c r="AR1837" i="6"/>
  <c r="AX1837" i="6" s="1"/>
  <c r="AR1829" i="6"/>
  <c r="AX1829" i="6" s="1"/>
  <c r="AR1821" i="6"/>
  <c r="AX1821" i="6" s="1"/>
  <c r="AR1813" i="6"/>
  <c r="AX1813" i="6" s="1"/>
  <c r="AR1805" i="6"/>
  <c r="AX1805" i="6" s="1"/>
  <c r="AR1797" i="6"/>
  <c r="AX1797" i="6" s="1"/>
  <c r="AR1789" i="6"/>
  <c r="AX1789" i="6" s="1"/>
  <c r="AR1781" i="6"/>
  <c r="AX1781" i="6" s="1"/>
  <c r="AR1773" i="6"/>
  <c r="AX1773" i="6" s="1"/>
  <c r="AR1765" i="6"/>
  <c r="AX1765" i="6" s="1"/>
  <c r="AR1757" i="6"/>
  <c r="AX1757" i="6" s="1"/>
  <c r="AR1749" i="6"/>
  <c r="AX1749" i="6" s="1"/>
  <c r="AR1741" i="6"/>
  <c r="AX1741" i="6" s="1"/>
  <c r="AR1737" i="6"/>
  <c r="AX1737" i="6" s="1"/>
  <c r="AR1733" i="6"/>
  <c r="AX1733" i="6" s="1"/>
  <c r="AR1729" i="6"/>
  <c r="AX1729" i="6" s="1"/>
  <c r="AR1725" i="6"/>
  <c r="AX1725" i="6" s="1"/>
  <c r="AR1717" i="6"/>
  <c r="AX1717" i="6" s="1"/>
  <c r="AR1709" i="6"/>
  <c r="AX1709" i="6" s="1"/>
  <c r="AR1705" i="6"/>
  <c r="AX1705" i="6" s="1"/>
  <c r="AR1701" i="6"/>
  <c r="AX1701" i="6" s="1"/>
  <c r="AR1697" i="6"/>
  <c r="AX1697" i="6" s="1"/>
  <c r="AR1693" i="6"/>
  <c r="AX1693" i="6" s="1"/>
  <c r="AR1689" i="6"/>
  <c r="AX1689" i="6" s="1"/>
  <c r="AR1681" i="6"/>
  <c r="AX1681" i="6" s="1"/>
  <c r="AR1673" i="6"/>
  <c r="AX1673" i="6" s="1"/>
  <c r="AR1669" i="6"/>
  <c r="AX1669" i="6" s="1"/>
  <c r="AR1665" i="6"/>
  <c r="AX1665" i="6" s="1"/>
  <c r="AR1661" i="6"/>
  <c r="AX1661" i="6" s="1"/>
  <c r="AR1657" i="6"/>
  <c r="AX1657" i="6" s="1"/>
  <c r="AR1653" i="6"/>
  <c r="AX1653" i="6" s="1"/>
  <c r="AR1645" i="6"/>
  <c r="AX1645" i="6" s="1"/>
  <c r="AR1637" i="6"/>
  <c r="AX1637" i="6" s="1"/>
  <c r="AR1633" i="6"/>
  <c r="AX1633" i="6" s="1"/>
  <c r="AR1629" i="6"/>
  <c r="AX1629" i="6" s="1"/>
  <c r="AR1625" i="6"/>
  <c r="AX1625" i="6" s="1"/>
  <c r="AR1621" i="6"/>
  <c r="AX1621" i="6" s="1"/>
  <c r="AR1617" i="6"/>
  <c r="AX1617" i="6" s="1"/>
  <c r="AR1609" i="6"/>
  <c r="AX1609" i="6" s="1"/>
  <c r="AR1601" i="6"/>
  <c r="AX1601" i="6" s="1"/>
  <c r="AR1597" i="6"/>
  <c r="AX1597" i="6" s="1"/>
  <c r="AR1593" i="6"/>
  <c r="AX1593" i="6" s="1"/>
  <c r="AR1589" i="6"/>
  <c r="AX1589" i="6" s="1"/>
  <c r="AR1585" i="6"/>
  <c r="AX1585" i="6" s="1"/>
  <c r="AR1581" i="6"/>
  <c r="AX1581" i="6" s="1"/>
  <c r="AR1573" i="6"/>
  <c r="AX1573" i="6" s="1"/>
  <c r="AR1565" i="6"/>
  <c r="AX1565" i="6" s="1"/>
  <c r="AR1561" i="6"/>
  <c r="AX1561" i="6" s="1"/>
  <c r="AR1557" i="6"/>
  <c r="AX1557" i="6" s="1"/>
  <c r="AR1553" i="6"/>
  <c r="AX1553" i="6" s="1"/>
  <c r="AR1549" i="6"/>
  <c r="AX1549" i="6" s="1"/>
  <c r="AR1545" i="6"/>
  <c r="AX1545" i="6" s="1"/>
  <c r="AR1537" i="6"/>
  <c r="AX1537" i="6" s="1"/>
  <c r="AR1529" i="6"/>
  <c r="AX1529" i="6" s="1"/>
  <c r="AR1525" i="6"/>
  <c r="AX1525" i="6" s="1"/>
  <c r="AR1517" i="6"/>
  <c r="AX1517" i="6" s="1"/>
  <c r="AR1513" i="6"/>
  <c r="AX1513" i="6" s="1"/>
  <c r="AR1501" i="6"/>
  <c r="AX1501" i="6" s="1"/>
  <c r="AR1489" i="6"/>
  <c r="AX1489" i="6" s="1"/>
  <c r="AR1481" i="6"/>
  <c r="AX1481" i="6" s="1"/>
  <c r="AR1469" i="6"/>
  <c r="AX1469" i="6" s="1"/>
  <c r="AR1461" i="6"/>
  <c r="AX1461" i="6" s="1"/>
  <c r="AR1457" i="6"/>
  <c r="AX1457" i="6" s="1"/>
  <c r="AR1449" i="6"/>
  <c r="AX1449" i="6" s="1"/>
  <c r="AR1445" i="6"/>
  <c r="AX1445" i="6" s="1"/>
  <c r="AR1441" i="6"/>
  <c r="AX1441" i="6" s="1"/>
  <c r="AR1437" i="6"/>
  <c r="AX1437" i="6" s="1"/>
  <c r="AR1433" i="6"/>
  <c r="AX1433" i="6" s="1"/>
  <c r="AR1429" i="6"/>
  <c r="AX1429" i="6" s="1"/>
  <c r="AR1425" i="6"/>
  <c r="AX1425" i="6" s="1"/>
  <c r="AR1421" i="6"/>
  <c r="AX1421" i="6" s="1"/>
  <c r="AR1417" i="6"/>
  <c r="AX1417" i="6" s="1"/>
  <c r="AR1413" i="6"/>
  <c r="AX1413" i="6" s="1"/>
  <c r="AR1405" i="6"/>
  <c r="AX1405" i="6" s="1"/>
  <c r="AR1401" i="6"/>
  <c r="AX1401" i="6" s="1"/>
  <c r="AR1393" i="6"/>
  <c r="AX1393" i="6" s="1"/>
  <c r="AR1389" i="6"/>
  <c r="AX1389" i="6" s="1"/>
  <c r="AR1385" i="6"/>
  <c r="AX1385" i="6" s="1"/>
  <c r="AX1506" i="6"/>
  <c r="AX1542" i="6"/>
  <c r="AX1578" i="6"/>
  <c r="AX1614" i="6"/>
  <c r="AX1722" i="6"/>
  <c r="AX2607" i="6"/>
  <c r="AX2743" i="6"/>
  <c r="AX3014" i="6"/>
  <c r="AX3248" i="6"/>
  <c r="AX3507" i="6"/>
  <c r="AX1473" i="6"/>
  <c r="AX1920" i="6"/>
  <c r="AX1952" i="6"/>
  <c r="AX1986" i="6"/>
  <c r="AX2062" i="6"/>
  <c r="AX2102" i="6"/>
  <c r="AX2180" i="6"/>
  <c r="AX2297" i="6"/>
  <c r="AX2350" i="6"/>
  <c r="AX2630" i="6"/>
  <c r="AX2766" i="6"/>
  <c r="AX3037" i="6"/>
  <c r="AX3156" i="6"/>
  <c r="AX3528" i="6"/>
  <c r="AX4048" i="6"/>
  <c r="AX1395" i="6"/>
  <c r="AX1436" i="6"/>
  <c r="AX1514" i="6"/>
  <c r="AX1550" i="6"/>
  <c r="AX1730" i="6"/>
  <c r="AX1763" i="6"/>
  <c r="AX1795" i="6"/>
  <c r="AX1827" i="6"/>
  <c r="AX1859" i="6"/>
  <c r="AX1891" i="6"/>
  <c r="AX1988" i="6"/>
  <c r="AX2260" i="6"/>
  <c r="AX2359" i="6"/>
  <c r="AX2774" i="6"/>
  <c r="AX3279" i="6"/>
  <c r="AX3410" i="6"/>
  <c r="AR4568" i="6"/>
  <c r="AX4568" i="6" s="1"/>
  <c r="AR4564" i="6"/>
  <c r="AX4564" i="6" s="1"/>
  <c r="AR4560" i="6"/>
  <c r="AX4560" i="6" s="1"/>
  <c r="AR4556" i="6"/>
  <c r="AX4556" i="6" s="1"/>
  <c r="AR4552" i="6"/>
  <c r="AX4552" i="6" s="1"/>
  <c r="AR4548" i="6"/>
  <c r="AX4548" i="6" s="1"/>
  <c r="AR4544" i="6"/>
  <c r="AX4544" i="6" s="1"/>
  <c r="AR4540" i="6"/>
  <c r="AX4540" i="6" s="1"/>
  <c r="AR4536" i="6"/>
  <c r="AX4536" i="6" s="1"/>
  <c r="AR4532" i="6"/>
  <c r="AX4532" i="6" s="1"/>
  <c r="AR4528" i="6"/>
  <c r="AX4528" i="6" s="1"/>
  <c r="AR4524" i="6"/>
  <c r="AX4524" i="6" s="1"/>
  <c r="AR4516" i="6"/>
  <c r="AX4516" i="6" s="1"/>
  <c r="AR4500" i="6"/>
  <c r="AX4500" i="6" s="1"/>
  <c r="AR4492" i="6"/>
  <c r="AX4492" i="6" s="1"/>
  <c r="AR4484" i="6"/>
  <c r="AX4484" i="6" s="1"/>
  <c r="AR4476" i="6"/>
  <c r="AX4476" i="6" s="1"/>
  <c r="AR4468" i="6"/>
  <c r="AX4468" i="6" s="1"/>
  <c r="AR4460" i="6"/>
  <c r="AX4460" i="6" s="1"/>
  <c r="AR4452" i="6"/>
  <c r="AX4452" i="6" s="1"/>
  <c r="AR4444" i="6"/>
  <c r="AX4444" i="6" s="1"/>
  <c r="AR4436" i="6"/>
  <c r="AX4436" i="6" s="1"/>
  <c r="AR4428" i="6"/>
  <c r="AX4428" i="6" s="1"/>
  <c r="AR4420" i="6"/>
  <c r="AX4420" i="6" s="1"/>
  <c r="AR4412" i="6"/>
  <c r="AX4412" i="6" s="1"/>
  <c r="AR4404" i="6"/>
  <c r="AX4404" i="6" s="1"/>
  <c r="AR4396" i="6"/>
  <c r="AX4396" i="6" s="1"/>
  <c r="AR4388" i="6"/>
  <c r="AX4388" i="6" s="1"/>
  <c r="AR4380" i="6"/>
  <c r="AX4380" i="6" s="1"/>
  <c r="AR4372" i="6"/>
  <c r="AX4372" i="6" s="1"/>
  <c r="AR4320" i="6"/>
  <c r="AX4320" i="6" s="1"/>
  <c r="AR4316" i="6"/>
  <c r="AX4316" i="6" s="1"/>
  <c r="AR4312" i="6"/>
  <c r="AX4312" i="6" s="1"/>
  <c r="AR4308" i="6"/>
  <c r="AX4308" i="6" s="1"/>
  <c r="AR4304" i="6"/>
  <c r="AX4304" i="6" s="1"/>
  <c r="AR4300" i="6"/>
  <c r="AX4300" i="6" s="1"/>
  <c r="AR4296" i="6"/>
  <c r="AX4296" i="6" s="1"/>
  <c r="AR4292" i="6"/>
  <c r="AX4292" i="6" s="1"/>
  <c r="AR4288" i="6"/>
  <c r="AX4288" i="6" s="1"/>
  <c r="AR4284" i="6"/>
  <c r="AX4284" i="6" s="1"/>
  <c r="AR4280" i="6"/>
  <c r="AX4280" i="6" s="1"/>
  <c r="AR4276" i="6"/>
  <c r="AX4276" i="6" s="1"/>
  <c r="AR4272" i="6"/>
  <c r="AX4272" i="6" s="1"/>
  <c r="AR4268" i="6"/>
  <c r="AX4268" i="6" s="1"/>
  <c r="AR4264" i="6"/>
  <c r="AX4264" i="6" s="1"/>
  <c r="AR4260" i="6"/>
  <c r="AX4260" i="6" s="1"/>
  <c r="AR4256" i="6"/>
  <c r="AX4256" i="6" s="1"/>
  <c r="AR4252" i="6"/>
  <c r="AX4252" i="6" s="1"/>
  <c r="AR4248" i="6"/>
  <c r="AX4248" i="6" s="1"/>
  <c r="AR4244" i="6"/>
  <c r="AX4244" i="6" s="1"/>
  <c r="AR4240" i="6"/>
  <c r="AX4240" i="6" s="1"/>
  <c r="AR4236" i="6"/>
  <c r="AX4236" i="6" s="1"/>
  <c r="AR4232" i="6"/>
  <c r="AX4232" i="6" s="1"/>
  <c r="AR4228" i="6"/>
  <c r="AX4228" i="6" s="1"/>
  <c r="AR4224" i="6"/>
  <c r="AX4224" i="6" s="1"/>
  <c r="AR4220" i="6"/>
  <c r="AX4220" i="6" s="1"/>
  <c r="AR4216" i="6"/>
  <c r="AX4216" i="6" s="1"/>
  <c r="AR4212" i="6"/>
  <c r="AX4212" i="6" s="1"/>
  <c r="AR4208" i="6"/>
  <c r="AX4208" i="6" s="1"/>
  <c r="AR4204" i="6"/>
  <c r="AX4204" i="6" s="1"/>
  <c r="AR4200" i="6"/>
  <c r="AX4200" i="6" s="1"/>
  <c r="AR4196" i="6"/>
  <c r="AX4196" i="6" s="1"/>
  <c r="AR4192" i="6"/>
  <c r="AX4192" i="6" s="1"/>
  <c r="AR4188" i="6"/>
  <c r="AX4188" i="6" s="1"/>
  <c r="AR4184" i="6"/>
  <c r="AX4184" i="6" s="1"/>
  <c r="AR4180" i="6"/>
  <c r="AX4180" i="6" s="1"/>
  <c r="AR4176" i="6"/>
  <c r="AX4176" i="6" s="1"/>
  <c r="AR4172" i="6"/>
  <c r="AX4172" i="6" s="1"/>
  <c r="AR4168" i="6"/>
  <c r="AX4168" i="6" s="1"/>
  <c r="AR4164" i="6"/>
  <c r="AX4164" i="6" s="1"/>
  <c r="AR4160" i="6"/>
  <c r="AX4160" i="6" s="1"/>
  <c r="AR4156" i="6"/>
  <c r="AX4156" i="6" s="1"/>
  <c r="AR4152" i="6"/>
  <c r="AX4152" i="6" s="1"/>
  <c r="AR4148" i="6"/>
  <c r="AX4148" i="6" s="1"/>
  <c r="AR4144" i="6"/>
  <c r="AX4144" i="6" s="1"/>
  <c r="AR4140" i="6"/>
  <c r="AX4140" i="6" s="1"/>
  <c r="AR4136" i="6"/>
  <c r="AX4136" i="6" s="1"/>
  <c r="AR4132" i="6"/>
  <c r="AX4132" i="6" s="1"/>
  <c r="AR4128" i="6"/>
  <c r="AX4128" i="6" s="1"/>
  <c r="AR4124" i="6"/>
  <c r="AX4124" i="6" s="1"/>
  <c r="AR4120" i="6"/>
  <c r="AX4120" i="6" s="1"/>
  <c r="AR4116" i="6"/>
  <c r="AX4116" i="6" s="1"/>
  <c r="AR4112" i="6"/>
  <c r="AX4112" i="6" s="1"/>
  <c r="AR4108" i="6"/>
  <c r="AX4108" i="6" s="1"/>
  <c r="AR4104" i="6"/>
  <c r="AX4104" i="6" s="1"/>
  <c r="AR4100" i="6"/>
  <c r="AX4100" i="6" s="1"/>
  <c r="AR4096" i="6"/>
  <c r="AX4096" i="6" s="1"/>
  <c r="AR4092" i="6"/>
  <c r="AX4092" i="6" s="1"/>
  <c r="AR4088" i="6"/>
  <c r="AX4088" i="6" s="1"/>
  <c r="AR4084" i="6"/>
  <c r="AX4084" i="6" s="1"/>
  <c r="AR4080" i="6"/>
  <c r="AX4080" i="6" s="1"/>
  <c r="AR4076" i="6"/>
  <c r="AX4076" i="6" s="1"/>
  <c r="AR4072" i="6"/>
  <c r="AX4072" i="6" s="1"/>
  <c r="AR4068" i="6"/>
  <c r="AX4068" i="6" s="1"/>
  <c r="AR4064" i="6"/>
  <c r="AX4064" i="6" s="1"/>
  <c r="AR4060" i="6"/>
  <c r="AX4060" i="6" s="1"/>
  <c r="AR4056" i="6"/>
  <c r="AX4056" i="6" s="1"/>
  <c r="AR4052" i="6"/>
  <c r="AX4052" i="6" s="1"/>
  <c r="AR4044" i="6"/>
  <c r="AX4044" i="6" s="1"/>
  <c r="AR4040" i="6"/>
  <c r="AX4040" i="6" s="1"/>
  <c r="AR4036" i="6"/>
  <c r="AX4036" i="6" s="1"/>
  <c r="AR4032" i="6"/>
  <c r="AX4032" i="6" s="1"/>
  <c r="AR4028" i="6"/>
  <c r="AX4028" i="6" s="1"/>
  <c r="AR4024" i="6"/>
  <c r="AX4024" i="6" s="1"/>
  <c r="AR4020" i="6"/>
  <c r="AX4020" i="6" s="1"/>
  <c r="AR4016" i="6"/>
  <c r="AX4016" i="6" s="1"/>
  <c r="AR4012" i="6"/>
  <c r="AX4012" i="6" s="1"/>
  <c r="AR4008" i="6"/>
  <c r="AX4008" i="6" s="1"/>
  <c r="AR4004" i="6"/>
  <c r="AX4004" i="6" s="1"/>
  <c r="AR4000" i="6"/>
  <c r="AX4000" i="6" s="1"/>
  <c r="AR3996" i="6"/>
  <c r="AX3996" i="6" s="1"/>
  <c r="AR3992" i="6"/>
  <c r="AX3992" i="6" s="1"/>
  <c r="AR3988" i="6"/>
  <c r="AX3988" i="6" s="1"/>
  <c r="AR3984" i="6"/>
  <c r="AX3984" i="6" s="1"/>
  <c r="AR3980" i="6"/>
  <c r="AX3980" i="6" s="1"/>
  <c r="AR3976" i="6"/>
  <c r="AX3976" i="6" s="1"/>
  <c r="AR3972" i="6"/>
  <c r="AX3972" i="6" s="1"/>
  <c r="AR3968" i="6"/>
  <c r="AX3968" i="6" s="1"/>
  <c r="AR3964" i="6"/>
  <c r="AX3964" i="6" s="1"/>
  <c r="AR3960" i="6"/>
  <c r="AX3960" i="6" s="1"/>
  <c r="AR3956" i="6"/>
  <c r="AX3956" i="6" s="1"/>
  <c r="AR3952" i="6"/>
  <c r="AX3952" i="6" s="1"/>
  <c r="AR3948" i="6"/>
  <c r="AX3948" i="6" s="1"/>
  <c r="AR3944" i="6"/>
  <c r="AX3944" i="6" s="1"/>
  <c r="AR3940" i="6"/>
  <c r="AX3940" i="6" s="1"/>
  <c r="AR3936" i="6"/>
  <c r="AX3936" i="6" s="1"/>
  <c r="AR3932" i="6"/>
  <c r="AX3932" i="6" s="1"/>
  <c r="AR3928" i="6"/>
  <c r="AX3928" i="6" s="1"/>
  <c r="AR3924" i="6"/>
  <c r="AX3924" i="6" s="1"/>
  <c r="AR3920" i="6"/>
  <c r="AX3920" i="6" s="1"/>
  <c r="AR3916" i="6"/>
  <c r="AX3916" i="6" s="1"/>
  <c r="AR3912" i="6"/>
  <c r="AX3912" i="6" s="1"/>
  <c r="AR3908" i="6"/>
  <c r="AX3908" i="6" s="1"/>
  <c r="AR3904" i="6"/>
  <c r="AX3904" i="6" s="1"/>
  <c r="AR3900" i="6"/>
  <c r="AX3900" i="6" s="1"/>
  <c r="AR3896" i="6"/>
  <c r="AX3896" i="6" s="1"/>
  <c r="AR3892" i="6"/>
  <c r="AX3892" i="6" s="1"/>
  <c r="AR3888" i="6"/>
  <c r="AX3888" i="6" s="1"/>
  <c r="AR3884" i="6"/>
  <c r="AX3884" i="6" s="1"/>
  <c r="AR3880" i="6"/>
  <c r="AX3880" i="6" s="1"/>
  <c r="AR3876" i="6"/>
  <c r="AX3876" i="6" s="1"/>
  <c r="AR3872" i="6"/>
  <c r="AX3872" i="6" s="1"/>
  <c r="AR3868" i="6"/>
  <c r="AX3868" i="6" s="1"/>
  <c r="AR3864" i="6"/>
  <c r="AX3864" i="6" s="1"/>
  <c r="AR3860" i="6"/>
  <c r="AX3860" i="6" s="1"/>
  <c r="AR3856" i="6"/>
  <c r="AX3856" i="6" s="1"/>
  <c r="AR3852" i="6"/>
  <c r="AX3852" i="6" s="1"/>
  <c r="AR3848" i="6"/>
  <c r="AX3848" i="6" s="1"/>
  <c r="AR3844" i="6"/>
  <c r="AX3844" i="6" s="1"/>
  <c r="AR3840" i="6"/>
  <c r="AX3840" i="6" s="1"/>
  <c r="AR3832" i="6"/>
  <c r="AX3832" i="6" s="1"/>
  <c r="AR3828" i="6"/>
  <c r="AX3828" i="6" s="1"/>
  <c r="AR3820" i="6"/>
  <c r="AX3820" i="6" s="1"/>
  <c r="AR3816" i="6"/>
  <c r="AX3816" i="6" s="1"/>
  <c r="AR3808" i="6"/>
  <c r="AX3808" i="6" s="1"/>
  <c r="AR3804" i="6"/>
  <c r="AX3804" i="6" s="1"/>
  <c r="AR3796" i="6"/>
  <c r="AX3796" i="6" s="1"/>
  <c r="AR3792" i="6"/>
  <c r="AX3792" i="6" s="1"/>
  <c r="AR3784" i="6"/>
  <c r="AX3784" i="6" s="1"/>
  <c r="AR3780" i="6"/>
  <c r="AX3780" i="6" s="1"/>
  <c r="AR3776" i="6"/>
  <c r="AX3776" i="6" s="1"/>
  <c r="AR3772" i="6"/>
  <c r="AX3772" i="6" s="1"/>
  <c r="AR3768" i="6"/>
  <c r="AX3768" i="6" s="1"/>
  <c r="AR3760" i="6"/>
  <c r="AX3760" i="6" s="1"/>
  <c r="AR3756" i="6"/>
  <c r="AX3756" i="6" s="1"/>
  <c r="AR3752" i="6"/>
  <c r="AX3752" i="6" s="1"/>
  <c r="AR3748" i="6"/>
  <c r="AX3748" i="6" s="1"/>
  <c r="AR3740" i="6"/>
  <c r="AX3740" i="6" s="1"/>
  <c r="AR3736" i="6"/>
  <c r="AX3736" i="6" s="1"/>
  <c r="AR3732" i="6"/>
  <c r="AX3732" i="6" s="1"/>
  <c r="AR3728" i="6"/>
  <c r="AX3728" i="6" s="1"/>
  <c r="AR3724" i="6"/>
  <c r="AX3724" i="6" s="1"/>
  <c r="AR3720" i="6"/>
  <c r="AX3720" i="6" s="1"/>
  <c r="AR3716" i="6"/>
  <c r="AX3716" i="6" s="1"/>
  <c r="AR3712" i="6"/>
  <c r="AX3712" i="6" s="1"/>
  <c r="AR3708" i="6"/>
  <c r="AX3708" i="6" s="1"/>
  <c r="AR3704" i="6"/>
  <c r="AX3704" i="6" s="1"/>
  <c r="AR3700" i="6"/>
  <c r="AX3700" i="6" s="1"/>
  <c r="AR3696" i="6"/>
  <c r="AX3696" i="6" s="1"/>
  <c r="AR3692" i="6"/>
  <c r="AX3692" i="6" s="1"/>
  <c r="AR3688" i="6"/>
  <c r="AX3688" i="6" s="1"/>
  <c r="AR3684" i="6"/>
  <c r="AX3684" i="6" s="1"/>
  <c r="AR3680" i="6"/>
  <c r="AX3680" i="6" s="1"/>
  <c r="AR3676" i="6"/>
  <c r="AX3676" i="6" s="1"/>
  <c r="AR3672" i="6"/>
  <c r="AX3672" i="6" s="1"/>
  <c r="AR3668" i="6"/>
  <c r="AX3668" i="6" s="1"/>
  <c r="AR3664" i="6"/>
  <c r="AX3664" i="6" s="1"/>
  <c r="AR3660" i="6"/>
  <c r="AX3660" i="6" s="1"/>
  <c r="AR3656" i="6"/>
  <c r="AX3656" i="6" s="1"/>
  <c r="AR3652" i="6"/>
  <c r="AX3652" i="6" s="1"/>
  <c r="AR3648" i="6"/>
  <c r="AX3648" i="6" s="1"/>
  <c r="AR3644" i="6"/>
  <c r="AX3644" i="6" s="1"/>
  <c r="AR3640" i="6"/>
  <c r="AX3640" i="6" s="1"/>
  <c r="AR3636" i="6"/>
  <c r="AX3636" i="6" s="1"/>
  <c r="AR3632" i="6"/>
  <c r="AX3632" i="6" s="1"/>
  <c r="AR3628" i="6"/>
  <c r="AX3628" i="6" s="1"/>
  <c r="AR3624" i="6"/>
  <c r="AX3624" i="6" s="1"/>
  <c r="AR3620" i="6"/>
  <c r="AX3620" i="6" s="1"/>
  <c r="AR3616" i="6"/>
  <c r="AX3616" i="6" s="1"/>
  <c r="AR3612" i="6"/>
  <c r="AX3612" i="6" s="1"/>
  <c r="AR3608" i="6"/>
  <c r="AX3608" i="6" s="1"/>
  <c r="AR3604" i="6"/>
  <c r="AX3604" i="6" s="1"/>
  <c r="AR3600" i="6"/>
  <c r="AX3600" i="6" s="1"/>
  <c r="AR3596" i="6"/>
  <c r="AX3596" i="6" s="1"/>
  <c r="AR3592" i="6"/>
  <c r="AX3592" i="6" s="1"/>
  <c r="AR3588" i="6"/>
  <c r="AX3588" i="6" s="1"/>
  <c r="AR3584" i="6"/>
  <c r="AX3584" i="6" s="1"/>
  <c r="AR3576" i="6"/>
  <c r="AX3576" i="6" s="1"/>
  <c r="AR3572" i="6"/>
  <c r="AX3572" i="6" s="1"/>
  <c r="AR3568" i="6"/>
  <c r="AX3568" i="6" s="1"/>
  <c r="AR3564" i="6"/>
  <c r="AX3564" i="6" s="1"/>
  <c r="AR3560" i="6"/>
  <c r="AX3560" i="6" s="1"/>
  <c r="AR3552" i="6"/>
  <c r="AX3552" i="6" s="1"/>
  <c r="AR3548" i="6"/>
  <c r="AX3548" i="6" s="1"/>
  <c r="AR3544" i="6"/>
  <c r="AX3544" i="6" s="1"/>
  <c r="AR3540" i="6"/>
  <c r="AX3540" i="6" s="1"/>
  <c r="AR3536" i="6"/>
  <c r="AX3536" i="6" s="1"/>
  <c r="AR3524" i="6"/>
  <c r="AX3524" i="6" s="1"/>
  <c r="AR3520" i="6"/>
  <c r="AX3520" i="6" s="1"/>
  <c r="AR3516" i="6"/>
  <c r="AX3516" i="6" s="1"/>
  <c r="AR3512" i="6"/>
  <c r="AX3512" i="6" s="1"/>
  <c r="AR3508" i="6"/>
  <c r="AX3508" i="6" s="1"/>
  <c r="AR3504" i="6"/>
  <c r="AX3504" i="6" s="1"/>
  <c r="AR3500" i="6"/>
  <c r="AX3500" i="6" s="1"/>
  <c r="AR3496" i="6"/>
  <c r="AX3496" i="6" s="1"/>
  <c r="AR3492" i="6"/>
  <c r="AX3492" i="6" s="1"/>
  <c r="AR3488" i="6"/>
  <c r="AX3488" i="6" s="1"/>
  <c r="AR3484" i="6"/>
  <c r="AX3484" i="6" s="1"/>
  <c r="AR3480" i="6"/>
  <c r="AX3480" i="6" s="1"/>
  <c r="AR3476" i="6"/>
  <c r="AX3476" i="6" s="1"/>
  <c r="AR3468" i="6"/>
  <c r="AX3468" i="6" s="1"/>
  <c r="AR3464" i="6"/>
  <c r="AX3464" i="6" s="1"/>
  <c r="AR3460" i="6"/>
  <c r="AX3460" i="6" s="1"/>
  <c r="AR3456" i="6"/>
  <c r="AX3456" i="6" s="1"/>
  <c r="AR3452" i="6"/>
  <c r="AX3452" i="6" s="1"/>
  <c r="AR3448" i="6"/>
  <c r="AX3448" i="6" s="1"/>
  <c r="AR3444" i="6"/>
  <c r="AX3444" i="6" s="1"/>
  <c r="AR3440" i="6"/>
  <c r="AX3440" i="6" s="1"/>
  <c r="AR3436" i="6"/>
  <c r="AX3436" i="6" s="1"/>
  <c r="AR3432" i="6"/>
  <c r="AX3432" i="6" s="1"/>
  <c r="AR3428" i="6"/>
  <c r="AX3428" i="6" s="1"/>
  <c r="AR3424" i="6"/>
  <c r="AX3424" i="6" s="1"/>
  <c r="AR3420" i="6"/>
  <c r="AX3420" i="6" s="1"/>
  <c r="AR3416" i="6"/>
  <c r="AX3416" i="6" s="1"/>
  <c r="AR3412" i="6"/>
  <c r="AX3412" i="6" s="1"/>
  <c r="AR3408" i="6"/>
  <c r="AX3408" i="6" s="1"/>
  <c r="AR3404" i="6"/>
  <c r="AX3404" i="6" s="1"/>
  <c r="AR3400" i="6"/>
  <c r="AX3400" i="6" s="1"/>
  <c r="AR3396" i="6"/>
  <c r="AX3396" i="6" s="1"/>
  <c r="AR3392" i="6"/>
  <c r="AX3392" i="6" s="1"/>
  <c r="AR3388" i="6"/>
  <c r="AX3388" i="6" s="1"/>
  <c r="AR3384" i="6"/>
  <c r="AX3384" i="6" s="1"/>
  <c r="AR3380" i="6"/>
  <c r="AX3380" i="6" s="1"/>
  <c r="AR3376" i="6"/>
  <c r="AX3376" i="6" s="1"/>
  <c r="AR3372" i="6"/>
  <c r="AX3372" i="6" s="1"/>
  <c r="AR3368" i="6"/>
  <c r="AX3368" i="6" s="1"/>
  <c r="AR3364" i="6"/>
  <c r="AX3364" i="6" s="1"/>
  <c r="AR3360" i="6"/>
  <c r="AX3360" i="6" s="1"/>
  <c r="AR3356" i="6"/>
  <c r="AX3356" i="6" s="1"/>
  <c r="AR3352" i="6"/>
  <c r="AX3352" i="6" s="1"/>
  <c r="AR3344" i="6"/>
  <c r="AX3344" i="6" s="1"/>
  <c r="AR3340" i="6"/>
  <c r="AX3340" i="6" s="1"/>
  <c r="AR3336" i="6"/>
  <c r="AX3336" i="6" s="1"/>
  <c r="AR3332" i="6"/>
  <c r="AX3332" i="6" s="1"/>
  <c r="AR3324" i="6"/>
  <c r="AX3324" i="6" s="1"/>
  <c r="AR3320" i="6"/>
  <c r="AX3320" i="6" s="1"/>
  <c r="AR3308" i="6"/>
  <c r="AX3308" i="6" s="1"/>
  <c r="AR3300" i="6"/>
  <c r="AX3300" i="6" s="1"/>
  <c r="AR3296" i="6"/>
  <c r="AX3296" i="6" s="1"/>
  <c r="AR3292" i="6"/>
  <c r="AX3292" i="6" s="1"/>
  <c r="AR3284" i="6"/>
  <c r="AX3284" i="6" s="1"/>
  <c r="AR3276" i="6"/>
  <c r="AX3276" i="6" s="1"/>
  <c r="AR3272" i="6"/>
  <c r="AX3272" i="6" s="1"/>
  <c r="AR3268" i="6"/>
  <c r="AX3268" i="6" s="1"/>
  <c r="AR3264" i="6"/>
  <c r="AX3264" i="6" s="1"/>
  <c r="AR3260" i="6"/>
  <c r="AX3260" i="6" s="1"/>
  <c r="AR3252" i="6"/>
  <c r="AX3252" i="6" s="1"/>
  <c r="AR3236" i="6"/>
  <c r="AX3236" i="6" s="1"/>
  <c r="AR3228" i="6"/>
  <c r="AX3228" i="6" s="1"/>
  <c r="AR3224" i="6"/>
  <c r="AX3224" i="6" s="1"/>
  <c r="AR3220" i="6"/>
  <c r="AX3220" i="6" s="1"/>
  <c r="AR3216" i="6"/>
  <c r="AX3216" i="6" s="1"/>
  <c r="AR3208" i="6"/>
  <c r="AX3208" i="6" s="1"/>
  <c r="AR3204" i="6"/>
  <c r="AX3204" i="6" s="1"/>
  <c r="AR3200" i="6"/>
  <c r="AX3200" i="6" s="1"/>
  <c r="AR3196" i="6"/>
  <c r="AX3196" i="6" s="1"/>
  <c r="AR3192" i="6"/>
  <c r="AX3192" i="6" s="1"/>
  <c r="AR3188" i="6"/>
  <c r="AX3188" i="6" s="1"/>
  <c r="AR3180" i="6"/>
  <c r="AX3180" i="6" s="1"/>
  <c r="AR3176" i="6"/>
  <c r="AX3176" i="6" s="1"/>
  <c r="AR3172" i="6"/>
  <c r="AX3172" i="6" s="1"/>
  <c r="AR3168" i="6"/>
  <c r="AX3168" i="6" s="1"/>
  <c r="AR3164" i="6"/>
  <c r="AX3164" i="6" s="1"/>
  <c r="AR3160" i="6"/>
  <c r="AX3160" i="6" s="1"/>
  <c r="AR3152" i="6"/>
  <c r="AX3152" i="6" s="1"/>
  <c r="AR3148" i="6"/>
  <c r="AX3148" i="6" s="1"/>
  <c r="AR3144" i="6"/>
  <c r="AX3144" i="6" s="1"/>
  <c r="AR3140" i="6"/>
  <c r="AX3140" i="6" s="1"/>
  <c r="AR3132" i="6"/>
  <c r="AX3132" i="6" s="1"/>
  <c r="AR3128" i="6"/>
  <c r="AX3128" i="6" s="1"/>
  <c r="AR3124" i="6"/>
  <c r="AX3124" i="6" s="1"/>
  <c r="AR3120" i="6"/>
  <c r="AX3120" i="6" s="1"/>
  <c r="AR3116" i="6"/>
  <c r="AX3116" i="6" s="1"/>
  <c r="AR3112" i="6"/>
  <c r="AX3112" i="6" s="1"/>
  <c r="AR3108" i="6"/>
  <c r="AX3108" i="6" s="1"/>
  <c r="AR3104" i="6"/>
  <c r="AX3104" i="6" s="1"/>
  <c r="AR3100" i="6"/>
  <c r="AX3100" i="6" s="1"/>
  <c r="AR3096" i="6"/>
  <c r="AX3096" i="6" s="1"/>
  <c r="AR3092" i="6"/>
  <c r="AX3092" i="6" s="1"/>
  <c r="AR3088" i="6"/>
  <c r="AX3088" i="6" s="1"/>
  <c r="AR3080" i="6"/>
  <c r="AX3080" i="6" s="1"/>
  <c r="AR3076" i="6"/>
  <c r="AX3076" i="6" s="1"/>
  <c r="AR3068" i="6"/>
  <c r="AX3068" i="6" s="1"/>
  <c r="AR3064" i="6"/>
  <c r="AX3064" i="6" s="1"/>
  <c r="AR3060" i="6"/>
  <c r="AX3060" i="6" s="1"/>
  <c r="AR3056" i="6"/>
  <c r="AX3056" i="6" s="1"/>
  <c r="AR3052" i="6"/>
  <c r="AX3052" i="6" s="1"/>
  <c r="AR3048" i="6"/>
  <c r="AX3048" i="6" s="1"/>
  <c r="AR3036" i="6"/>
  <c r="AX3036" i="6" s="1"/>
  <c r="AR3032" i="6"/>
  <c r="AX3032" i="6" s="1"/>
  <c r="AR3028" i="6"/>
  <c r="AX3028" i="6" s="1"/>
  <c r="AR3024" i="6"/>
  <c r="AX3024" i="6" s="1"/>
  <c r="AR3020" i="6"/>
  <c r="AX3020" i="6" s="1"/>
  <c r="AR3016" i="6"/>
  <c r="AX3016" i="6" s="1"/>
  <c r="AR3012" i="6"/>
  <c r="AX3012" i="6" s="1"/>
  <c r="AR3008" i="6"/>
  <c r="AX3008" i="6" s="1"/>
  <c r="AR3004" i="6"/>
  <c r="AX3004" i="6" s="1"/>
  <c r="AR3000" i="6"/>
  <c r="AX3000" i="6" s="1"/>
  <c r="AR2996" i="6"/>
  <c r="AX2996" i="6" s="1"/>
  <c r="AR2992" i="6"/>
  <c r="AX2992" i="6" s="1"/>
  <c r="AR2988" i="6"/>
  <c r="AX2988" i="6" s="1"/>
  <c r="AR2984" i="6"/>
  <c r="AX2984" i="6" s="1"/>
  <c r="AR2980" i="6"/>
  <c r="AX2980" i="6" s="1"/>
  <c r="AR2976" i="6"/>
  <c r="AX2976" i="6" s="1"/>
  <c r="AR2972" i="6"/>
  <c r="AX2972" i="6" s="1"/>
  <c r="AR2968" i="6"/>
  <c r="AX2968" i="6" s="1"/>
  <c r="AR2964" i="6"/>
  <c r="AX2964" i="6" s="1"/>
  <c r="AR2960" i="6"/>
  <c r="AX2960" i="6" s="1"/>
  <c r="AR2956" i="6"/>
  <c r="AX2956" i="6" s="1"/>
  <c r="AR2952" i="6"/>
  <c r="AX2952" i="6" s="1"/>
  <c r="AR2948" i="6"/>
  <c r="AX2948" i="6" s="1"/>
  <c r="AR2944" i="6"/>
  <c r="AX2944" i="6" s="1"/>
  <c r="AR2940" i="6"/>
  <c r="AX2940" i="6" s="1"/>
  <c r="AR2932" i="6"/>
  <c r="AX2932" i="6" s="1"/>
  <c r="AR2928" i="6"/>
  <c r="AX2928" i="6" s="1"/>
  <c r="AR2924" i="6"/>
  <c r="AX2924" i="6" s="1"/>
  <c r="AR2920" i="6"/>
  <c r="AX2920" i="6" s="1"/>
  <c r="AR2916" i="6"/>
  <c r="AX2916" i="6" s="1"/>
  <c r="AR2908" i="6"/>
  <c r="AX2908" i="6" s="1"/>
  <c r="AR2904" i="6"/>
  <c r="AX2904" i="6" s="1"/>
  <c r="AR2900" i="6"/>
  <c r="AX2900" i="6" s="1"/>
  <c r="AR2896" i="6"/>
  <c r="AX2896" i="6" s="1"/>
  <c r="AR2892" i="6"/>
  <c r="AX2892" i="6" s="1"/>
  <c r="AR2888" i="6"/>
  <c r="AX2888" i="6" s="1"/>
  <c r="AR2884" i="6"/>
  <c r="AX2884" i="6" s="1"/>
  <c r="AR2880" i="6"/>
  <c r="AX2880" i="6" s="1"/>
  <c r="AR2876" i="6"/>
  <c r="AX2876" i="6" s="1"/>
  <c r="AR2868" i="6"/>
  <c r="AX2868" i="6" s="1"/>
  <c r="AR2864" i="6"/>
  <c r="AX2864" i="6" s="1"/>
  <c r="AR2856" i="6"/>
  <c r="AX2856" i="6" s="1"/>
  <c r="AR2852" i="6"/>
  <c r="AX2852" i="6" s="1"/>
  <c r="AR2844" i="6"/>
  <c r="AX2844" i="6" s="1"/>
  <c r="AR2840" i="6"/>
  <c r="AX2840" i="6" s="1"/>
  <c r="AR2836" i="6"/>
  <c r="AX2836" i="6" s="1"/>
  <c r="AR2832" i="6"/>
  <c r="AX2832" i="6" s="1"/>
  <c r="AR2824" i="6"/>
  <c r="AX2824" i="6" s="1"/>
  <c r="AR2816" i="6"/>
  <c r="AX2816" i="6" s="1"/>
  <c r="AR2812" i="6"/>
  <c r="AX2812" i="6" s="1"/>
  <c r="AR2808" i="6"/>
  <c r="AX2808" i="6" s="1"/>
  <c r="AR2796" i="6"/>
  <c r="AX2796" i="6" s="1"/>
  <c r="AR2792" i="6"/>
  <c r="AX2792" i="6" s="1"/>
  <c r="AR2788" i="6"/>
  <c r="AX2788" i="6" s="1"/>
  <c r="AR2784" i="6"/>
  <c r="AX2784" i="6" s="1"/>
  <c r="AR2780" i="6"/>
  <c r="AX2780" i="6" s="1"/>
  <c r="AR2776" i="6"/>
  <c r="AX2776" i="6" s="1"/>
  <c r="AR2772" i="6"/>
  <c r="AX2772" i="6" s="1"/>
  <c r="AR2768" i="6"/>
  <c r="AX2768" i="6" s="1"/>
  <c r="AR2764" i="6"/>
  <c r="AX2764" i="6" s="1"/>
  <c r="AR2760" i="6"/>
  <c r="AX2760" i="6" s="1"/>
  <c r="AR2756" i="6"/>
  <c r="AX2756" i="6" s="1"/>
  <c r="AR2752" i="6"/>
  <c r="AX2752" i="6" s="1"/>
  <c r="AR2748" i="6"/>
  <c r="AX2748" i="6" s="1"/>
  <c r="AR2744" i="6"/>
  <c r="AX2744" i="6" s="1"/>
  <c r="AR2600" i="6"/>
  <c r="AX2600" i="6" s="1"/>
  <c r="AR2596" i="6"/>
  <c r="AX2596" i="6" s="1"/>
  <c r="AR2592" i="6"/>
  <c r="AX2592" i="6" s="1"/>
  <c r="AR2584" i="6"/>
  <c r="AX2584" i="6" s="1"/>
  <c r="AR2580" i="6"/>
  <c r="AX2580" i="6" s="1"/>
  <c r="AR2576" i="6"/>
  <c r="AX2576" i="6" s="1"/>
  <c r="AR2572" i="6"/>
  <c r="AX2572" i="6" s="1"/>
  <c r="AR2568" i="6"/>
  <c r="AX2568" i="6" s="1"/>
  <c r="AR2564" i="6"/>
  <c r="AX2564" i="6" s="1"/>
  <c r="AR2556" i="6"/>
  <c r="AX2556" i="6" s="1"/>
  <c r="AR2552" i="6"/>
  <c r="AX2552" i="6" s="1"/>
  <c r="AR2548" i="6"/>
  <c r="AX2548" i="6" s="1"/>
  <c r="AR2544" i="6"/>
  <c r="AX2544" i="6" s="1"/>
  <c r="AR2532" i="6"/>
  <c r="AX2532" i="6" s="1"/>
  <c r="AR2528" i="6"/>
  <c r="AX2528" i="6" s="1"/>
  <c r="AR2524" i="6"/>
  <c r="AX2524" i="6" s="1"/>
  <c r="AR2508" i="6"/>
  <c r="AX2508" i="6" s="1"/>
  <c r="AR2504" i="6"/>
  <c r="AX2504" i="6" s="1"/>
  <c r="AR2500" i="6"/>
  <c r="AX2500" i="6" s="1"/>
  <c r="AR2492" i="6"/>
  <c r="AX2492" i="6" s="1"/>
  <c r="AR2488" i="6"/>
  <c r="AX2488" i="6" s="1"/>
  <c r="AR2484" i="6"/>
  <c r="AX2484" i="6" s="1"/>
  <c r="AR2480" i="6"/>
  <c r="AX2480" i="6" s="1"/>
  <c r="AR2476" i="6"/>
  <c r="AX2476" i="6" s="1"/>
  <c r="AR2468" i="6"/>
  <c r="AX2468" i="6" s="1"/>
  <c r="AR2464" i="6"/>
  <c r="AX2464" i="6" s="1"/>
  <c r="AR2460" i="6"/>
  <c r="AX2460" i="6" s="1"/>
  <c r="AR2456" i="6"/>
  <c r="AX2456" i="6" s="1"/>
  <c r="AR2452" i="6"/>
  <c r="AX2452" i="6" s="1"/>
  <c r="AR2448" i="6"/>
  <c r="AX2448" i="6" s="1"/>
  <c r="AR2444" i="6"/>
  <c r="AX2444" i="6" s="1"/>
  <c r="AR2440" i="6"/>
  <c r="AX2440" i="6" s="1"/>
  <c r="AR2436" i="6"/>
  <c r="AX2436" i="6" s="1"/>
  <c r="AR2432" i="6"/>
  <c r="AX2432" i="6" s="1"/>
  <c r="AR2428" i="6"/>
  <c r="AX2428" i="6" s="1"/>
  <c r="AR2424" i="6"/>
  <c r="AX2424" i="6" s="1"/>
  <c r="AR2420" i="6"/>
  <c r="AX2420" i="6" s="1"/>
  <c r="AR2416" i="6"/>
  <c r="AX2416" i="6" s="1"/>
  <c r="AR2412" i="6"/>
  <c r="AX2412" i="6" s="1"/>
  <c r="AR2408" i="6"/>
  <c r="AX2408" i="6" s="1"/>
  <c r="AR2404" i="6"/>
  <c r="AX2404" i="6" s="1"/>
  <c r="AR2400" i="6"/>
  <c r="AX2400" i="6" s="1"/>
  <c r="AR2396" i="6"/>
  <c r="AX2396" i="6" s="1"/>
  <c r="AR2392" i="6"/>
  <c r="AX2392" i="6" s="1"/>
  <c r="AR2388" i="6"/>
  <c r="AX2388" i="6" s="1"/>
  <c r="AR2384" i="6"/>
  <c r="AX2384" i="6" s="1"/>
  <c r="AR2380" i="6"/>
  <c r="AX2380" i="6" s="1"/>
  <c r="AR2376" i="6"/>
  <c r="AX2376" i="6" s="1"/>
  <c r="AR2372" i="6"/>
  <c r="AX2372" i="6" s="1"/>
  <c r="AR2368" i="6"/>
  <c r="AX2368" i="6" s="1"/>
  <c r="AR2364" i="6"/>
  <c r="AX2364" i="6" s="1"/>
  <c r="AR2360" i="6"/>
  <c r="AX2360" i="6" s="1"/>
  <c r="AR2356" i="6"/>
  <c r="AX2356" i="6" s="1"/>
  <c r="AR2352" i="6"/>
  <c r="AX2352" i="6" s="1"/>
  <c r="AR2348" i="6"/>
  <c r="AX2348" i="6" s="1"/>
  <c r="AR2344" i="6"/>
  <c r="AX2344" i="6" s="1"/>
  <c r="AR2340" i="6"/>
  <c r="AX2340" i="6" s="1"/>
  <c r="AR2336" i="6"/>
  <c r="AX2336" i="6" s="1"/>
  <c r="AR2332" i="6"/>
  <c r="AX2332" i="6" s="1"/>
  <c r="AR2328" i="6"/>
  <c r="AX2328" i="6" s="1"/>
  <c r="AR2324" i="6"/>
  <c r="AX2324" i="6" s="1"/>
  <c r="AR2316" i="6"/>
  <c r="AX2316" i="6" s="1"/>
  <c r="AR2312" i="6"/>
  <c r="AX2312" i="6" s="1"/>
  <c r="AR2308" i="6"/>
  <c r="AX2308" i="6" s="1"/>
  <c r="AR2304" i="6"/>
  <c r="AX2304" i="6" s="1"/>
  <c r="AR2296" i="6"/>
  <c r="AX2296" i="6" s="1"/>
  <c r="AR2292" i="6"/>
  <c r="AX2292" i="6" s="1"/>
  <c r="AR2264" i="6"/>
  <c r="AX2264" i="6" s="1"/>
  <c r="AR2236" i="6"/>
  <c r="AX2236" i="6" s="1"/>
  <c r="AR2224" i="6"/>
  <c r="AX2224" i="6" s="1"/>
  <c r="AR2212" i="6"/>
  <c r="AX2212" i="6" s="1"/>
  <c r="AR2208" i="6"/>
  <c r="AX2208" i="6" s="1"/>
  <c r="AR2196" i="6"/>
  <c r="AX2196" i="6" s="1"/>
  <c r="AR2192" i="6"/>
  <c r="AX2192" i="6" s="1"/>
  <c r="AR2188" i="6"/>
  <c r="AX2188" i="6" s="1"/>
  <c r="AR2176" i="6"/>
  <c r="AX2176" i="6" s="1"/>
  <c r="AR2172" i="6"/>
  <c r="AX2172" i="6" s="1"/>
  <c r="AR2168" i="6"/>
  <c r="AX2168" i="6" s="1"/>
  <c r="AR2164" i="6"/>
  <c r="AX2164" i="6" s="1"/>
  <c r="AR2160" i="6"/>
  <c r="AX2160" i="6" s="1"/>
  <c r="AR2156" i="6"/>
  <c r="AX2156" i="6" s="1"/>
  <c r="AR2152" i="6"/>
  <c r="AX2152" i="6" s="1"/>
  <c r="AR2148" i="6"/>
  <c r="AX2148" i="6" s="1"/>
  <c r="AR2144" i="6"/>
  <c r="AX2144" i="6" s="1"/>
  <c r="AR2140" i="6"/>
  <c r="AX2140" i="6" s="1"/>
  <c r="AR2136" i="6"/>
  <c r="AX2136" i="6" s="1"/>
  <c r="AR2132" i="6"/>
  <c r="AX2132" i="6" s="1"/>
  <c r="AR2128" i="6"/>
  <c r="AX2128" i="6" s="1"/>
  <c r="AR2120" i="6"/>
  <c r="AX2120" i="6" s="1"/>
  <c r="AR2116" i="6"/>
  <c r="AX2116" i="6" s="1"/>
  <c r="AR2112" i="6"/>
  <c r="AX2112" i="6" s="1"/>
  <c r="AR2108" i="6"/>
  <c r="AX2108" i="6" s="1"/>
  <c r="AR2104" i="6"/>
  <c r="AX2104" i="6" s="1"/>
  <c r="AR2100" i="6"/>
  <c r="AX2100" i="6" s="1"/>
  <c r="AR2096" i="6"/>
  <c r="AX2096" i="6" s="1"/>
  <c r="AR2088" i="6"/>
  <c r="AX2088" i="6" s="1"/>
  <c r="AR2084" i="6"/>
  <c r="AX2084" i="6" s="1"/>
  <c r="AR2080" i="6"/>
  <c r="AX2080" i="6" s="1"/>
  <c r="AR2068" i="6"/>
  <c r="AX2068" i="6" s="1"/>
  <c r="AR2064" i="6"/>
  <c r="AX2064" i="6" s="1"/>
  <c r="AR2060" i="6"/>
  <c r="AX2060" i="6" s="1"/>
  <c r="AR2056" i="6"/>
  <c r="AX2056" i="6" s="1"/>
  <c r="AR2052" i="6"/>
  <c r="AX2052" i="6" s="1"/>
  <c r="AR2048" i="6"/>
  <c r="AX2048" i="6" s="1"/>
  <c r="AR2044" i="6"/>
  <c r="AX2044" i="6" s="1"/>
  <c r="AR2040" i="6"/>
  <c r="AX2040" i="6" s="1"/>
  <c r="AR2036" i="6"/>
  <c r="AX2036" i="6" s="1"/>
  <c r="AR2032" i="6"/>
  <c r="AX2032" i="6" s="1"/>
  <c r="AR2028" i="6"/>
  <c r="AX2028" i="6" s="1"/>
  <c r="AR2024" i="6"/>
  <c r="AX2024" i="6" s="1"/>
  <c r="AR2020" i="6"/>
  <c r="AX2020" i="6" s="1"/>
  <c r="AR2012" i="6"/>
  <c r="AX2012" i="6" s="1"/>
  <c r="AR2008" i="6"/>
  <c r="AX2008" i="6" s="1"/>
  <c r="AR2004" i="6"/>
  <c r="AX2004" i="6" s="1"/>
  <c r="AR2000" i="6"/>
  <c r="AX2000" i="6" s="1"/>
  <c r="AR1996" i="6"/>
  <c r="AX1996" i="6" s="1"/>
  <c r="AR1992" i="6"/>
  <c r="AX1992" i="6" s="1"/>
  <c r="AR1984" i="6"/>
  <c r="AX1984" i="6" s="1"/>
  <c r="AR1976" i="6"/>
  <c r="AX1976" i="6" s="1"/>
  <c r="AR1968" i="6"/>
  <c r="AX1968" i="6" s="1"/>
  <c r="AR1960" i="6"/>
  <c r="AX1960" i="6" s="1"/>
  <c r="AR1956" i="6"/>
  <c r="AX1956" i="6" s="1"/>
  <c r="AR1948" i="6"/>
  <c r="AX1948" i="6" s="1"/>
  <c r="AR1936" i="6"/>
  <c r="AX1936" i="6" s="1"/>
  <c r="AR1928" i="6"/>
  <c r="AX1928" i="6" s="1"/>
  <c r="AR1912" i="6"/>
  <c r="AX1912" i="6" s="1"/>
  <c r="AR1904" i="6"/>
  <c r="AX1904" i="6" s="1"/>
  <c r="AR1900" i="6"/>
  <c r="AX1900" i="6" s="1"/>
  <c r="AR1896" i="6"/>
  <c r="AX1896" i="6" s="1"/>
  <c r="AR1888" i="6"/>
  <c r="AX1888" i="6" s="1"/>
  <c r="AR1880" i="6"/>
  <c r="AX1880" i="6" s="1"/>
  <c r="AR1872" i="6"/>
  <c r="AX1872" i="6" s="1"/>
  <c r="AR1868" i="6"/>
  <c r="AX1868" i="6" s="1"/>
  <c r="AR1864" i="6"/>
  <c r="AX1864" i="6" s="1"/>
  <c r="AR1856" i="6"/>
  <c r="AX1856" i="6" s="1"/>
  <c r="AR1848" i="6"/>
  <c r="AX1848" i="6" s="1"/>
  <c r="AR1840" i="6"/>
  <c r="AX1840" i="6" s="1"/>
  <c r="AR1828" i="6"/>
  <c r="AX1828" i="6" s="1"/>
  <c r="AR1820" i="6"/>
  <c r="AX1820" i="6" s="1"/>
  <c r="AR1796" i="6"/>
  <c r="AX1796" i="6" s="1"/>
  <c r="AR1772" i="6"/>
  <c r="AX1772" i="6" s="1"/>
  <c r="AR1756" i="6"/>
  <c r="AX1756" i="6" s="1"/>
  <c r="AR1752" i="6"/>
  <c r="AX1752" i="6" s="1"/>
  <c r="AR1748" i="6"/>
  <c r="AX1748" i="6" s="1"/>
  <c r="AR1744" i="6"/>
  <c r="AX1744" i="6" s="1"/>
  <c r="AR1740" i="6"/>
  <c r="AX1740" i="6" s="1"/>
  <c r="AR1732" i="6"/>
  <c r="AX1732" i="6" s="1"/>
  <c r="AR1728" i="6"/>
  <c r="AX1728" i="6" s="1"/>
  <c r="AR1724" i="6"/>
  <c r="AX1724" i="6" s="1"/>
  <c r="AR1720" i="6"/>
  <c r="AX1720" i="6" s="1"/>
  <c r="AR1716" i="6"/>
  <c r="AX1716" i="6" s="1"/>
  <c r="AR1708" i="6"/>
  <c r="AX1708" i="6" s="1"/>
  <c r="AR1700" i="6"/>
  <c r="AX1700" i="6" s="1"/>
  <c r="AR1696" i="6"/>
  <c r="AX1696" i="6" s="1"/>
  <c r="AR1692" i="6"/>
  <c r="AX1692" i="6" s="1"/>
  <c r="AR1688" i="6"/>
  <c r="AX1688" i="6" s="1"/>
  <c r="AR1684" i="6"/>
  <c r="AX1684" i="6" s="1"/>
  <c r="AR1680" i="6"/>
  <c r="AX1680" i="6" s="1"/>
  <c r="AR1672" i="6"/>
  <c r="AX1672" i="6" s="1"/>
  <c r="AR1660" i="6"/>
  <c r="AX1660" i="6" s="1"/>
  <c r="AR1648" i="6"/>
  <c r="AX1648" i="6" s="1"/>
  <c r="AR1636" i="6"/>
  <c r="AX1636" i="6" s="1"/>
  <c r="AR1624" i="6"/>
  <c r="AX1624" i="6" s="1"/>
  <c r="AR1616" i="6"/>
  <c r="AX1616" i="6" s="1"/>
  <c r="AR1608" i="6"/>
  <c r="AX1608" i="6" s="1"/>
  <c r="AR1600" i="6"/>
  <c r="AX1600" i="6" s="1"/>
  <c r="AR1592" i="6"/>
  <c r="AX1592" i="6" s="1"/>
  <c r="AR1584" i="6"/>
  <c r="AX1584" i="6" s="1"/>
  <c r="AR1580" i="6"/>
  <c r="AX1580" i="6" s="1"/>
  <c r="AR1576" i="6"/>
  <c r="AX1576" i="6" s="1"/>
  <c r="AR1572" i="6"/>
  <c r="AX1572" i="6" s="1"/>
  <c r="AR1556" i="6"/>
  <c r="AX1556" i="6" s="1"/>
  <c r="AR1552" i="6"/>
  <c r="AX1552" i="6" s="1"/>
  <c r="AR1548" i="6"/>
  <c r="AX1548" i="6" s="1"/>
  <c r="AR1544" i="6"/>
  <c r="AX1544" i="6" s="1"/>
  <c r="AR1536" i="6"/>
  <c r="AX1536" i="6" s="1"/>
  <c r="AR1528" i="6"/>
  <c r="AX1528" i="6" s="1"/>
  <c r="AR1520" i="6"/>
  <c r="AX1520" i="6" s="1"/>
  <c r="AR1516" i="6"/>
  <c r="AX1516" i="6" s="1"/>
  <c r="AR1512" i="6"/>
  <c r="AX1512" i="6" s="1"/>
  <c r="AR1508" i="6"/>
  <c r="AX1508" i="6" s="1"/>
  <c r="AR1500" i="6"/>
  <c r="AX1500" i="6" s="1"/>
  <c r="AR1496" i="6"/>
  <c r="AX1496" i="6" s="1"/>
  <c r="AR1492" i="6"/>
  <c r="AX1492" i="6" s="1"/>
  <c r="AR1488" i="6"/>
  <c r="AX1488" i="6" s="1"/>
  <c r="AR1484" i="6"/>
  <c r="AX1484" i="6" s="1"/>
  <c r="AR1480" i="6"/>
  <c r="AX1480" i="6" s="1"/>
  <c r="AR1476" i="6"/>
  <c r="AX1476" i="6" s="1"/>
  <c r="AR1472" i="6"/>
  <c r="AX1472" i="6" s="1"/>
  <c r="AR1468" i="6"/>
  <c r="AX1468" i="6" s="1"/>
  <c r="AR1464" i="6"/>
  <c r="AX1464" i="6" s="1"/>
  <c r="AR1460" i="6"/>
  <c r="AX1460" i="6" s="1"/>
  <c r="AR1452" i="6"/>
  <c r="AX1452" i="6" s="1"/>
  <c r="AR1448" i="6"/>
  <c r="AX1448" i="6" s="1"/>
  <c r="AR1440" i="6"/>
  <c r="AX1440" i="6" s="1"/>
  <c r="AR1432" i="6"/>
  <c r="AX1432" i="6" s="1"/>
  <c r="AR1420" i="6"/>
  <c r="AX1420" i="6" s="1"/>
  <c r="AR1412" i="6"/>
  <c r="AX1412" i="6" s="1"/>
  <c r="AR1408" i="6"/>
  <c r="AX1408" i="6" s="1"/>
  <c r="AR1400" i="6"/>
  <c r="AX1400" i="6" s="1"/>
  <c r="AR1396" i="6"/>
  <c r="AX1396" i="6" s="1"/>
  <c r="AR1392" i="6"/>
  <c r="AX1392" i="6" s="1"/>
  <c r="AR1388" i="6"/>
  <c r="AX1388" i="6" s="1"/>
  <c r="AR1384" i="6"/>
  <c r="AX1384" i="6" s="1"/>
  <c r="AX1397" i="6"/>
  <c r="AX1438" i="6"/>
  <c r="AX1477" i="6"/>
  <c r="AX1551" i="6"/>
  <c r="AX1587" i="6"/>
  <c r="AX1623" i="6"/>
  <c r="AX1659" i="6"/>
  <c r="AX1695" i="6"/>
  <c r="AX1731" i="6"/>
  <c r="AX1860" i="6"/>
  <c r="AX1924" i="6"/>
  <c r="AX1990" i="6"/>
  <c r="AX2106" i="6"/>
  <c r="AX2184" i="6"/>
  <c r="AX2262" i="6"/>
  <c r="AX2506" i="6"/>
  <c r="AX2641" i="6"/>
  <c r="AX2777" i="6"/>
  <c r="AX2912" i="6"/>
  <c r="AX3165" i="6"/>
  <c r="AX3539" i="6"/>
  <c r="AX1404" i="6"/>
  <c r="AX1444" i="6"/>
  <c r="AX1736" i="6"/>
  <c r="AX2072" i="6"/>
  <c r="AX2150" i="6"/>
  <c r="AX2268" i="6"/>
  <c r="AX2307" i="6"/>
  <c r="AX2529" i="6"/>
  <c r="AX2800" i="6"/>
  <c r="AX2935" i="6"/>
  <c r="AX3184" i="6"/>
  <c r="AX3433" i="6"/>
  <c r="AX1407" i="6"/>
  <c r="AX1446" i="6"/>
  <c r="AX1559" i="6"/>
  <c r="AX1595" i="6"/>
  <c r="AX1631" i="6"/>
  <c r="AX1667" i="6"/>
  <c r="AX1703" i="6"/>
  <c r="AX1738" i="6"/>
  <c r="AX1771" i="6"/>
  <c r="AX1803" i="6"/>
  <c r="AX1835" i="6"/>
  <c r="AX1867" i="6"/>
  <c r="AX1899" i="6"/>
  <c r="AX1998" i="6"/>
  <c r="AX2397" i="6"/>
  <c r="AX2673" i="6"/>
  <c r="AX2943" i="6"/>
  <c r="AX3441" i="6"/>
  <c r="AX4499" i="6"/>
  <c r="AR4595" i="6"/>
  <c r="AX4595" i="6" s="1"/>
  <c r="AR4591" i="6"/>
  <c r="AX4591" i="6" s="1"/>
  <c r="AR4587" i="6"/>
  <c r="AX4587" i="6" s="1"/>
  <c r="AR4583" i="6"/>
  <c r="AX4583" i="6" s="1"/>
  <c r="AR4579" i="6"/>
  <c r="AX4579" i="6" s="1"/>
  <c r="AR4575" i="6"/>
  <c r="AX4575" i="6" s="1"/>
  <c r="AR4571" i="6"/>
  <c r="AX4571" i="6" s="1"/>
  <c r="AR4567" i="6"/>
  <c r="AX4567" i="6" s="1"/>
  <c r="AR4563" i="6"/>
  <c r="AX4563" i="6" s="1"/>
  <c r="AR4559" i="6"/>
  <c r="AX4559" i="6" s="1"/>
  <c r="AR4555" i="6"/>
  <c r="AX4555" i="6" s="1"/>
  <c r="AR4551" i="6"/>
  <c r="AX4551" i="6" s="1"/>
  <c r="AR4547" i="6"/>
  <c r="AX4547" i="6" s="1"/>
  <c r="AR4543" i="6"/>
  <c r="AX4543" i="6" s="1"/>
  <c r="AR4539" i="6"/>
  <c r="AX4539" i="6" s="1"/>
  <c r="AR4535" i="6"/>
  <c r="AX4535" i="6" s="1"/>
  <c r="AR4531" i="6"/>
  <c r="AX4531" i="6" s="1"/>
  <c r="AR4527" i="6"/>
  <c r="AX4527" i="6" s="1"/>
  <c r="AR4523" i="6"/>
  <c r="AX4523" i="6" s="1"/>
  <c r="AR4519" i="6"/>
  <c r="AX4519" i="6" s="1"/>
  <c r="AR4515" i="6"/>
  <c r="AX4515" i="6" s="1"/>
  <c r="AR4511" i="6"/>
  <c r="AX4511" i="6" s="1"/>
  <c r="AR4507" i="6"/>
  <c r="AX4507" i="6" s="1"/>
  <c r="AR4503" i="6"/>
  <c r="AX4503" i="6" s="1"/>
  <c r="AR4495" i="6"/>
  <c r="AX4495" i="6" s="1"/>
  <c r="AR4491" i="6"/>
  <c r="AX4491" i="6" s="1"/>
  <c r="AR4487" i="6"/>
  <c r="AX4487" i="6" s="1"/>
  <c r="AR4483" i="6"/>
  <c r="AX4483" i="6" s="1"/>
  <c r="AR4479" i="6"/>
  <c r="AX4479" i="6" s="1"/>
  <c r="AR4475" i="6"/>
  <c r="AX4475" i="6" s="1"/>
  <c r="AR4471" i="6"/>
  <c r="AX4471" i="6" s="1"/>
  <c r="AR4467" i="6"/>
  <c r="AX4467" i="6" s="1"/>
  <c r="AR4463" i="6"/>
  <c r="AX4463" i="6" s="1"/>
  <c r="AR4459" i="6"/>
  <c r="AX4459" i="6" s="1"/>
  <c r="AR4455" i="6"/>
  <c r="AX4455" i="6" s="1"/>
  <c r="AR4451" i="6"/>
  <c r="AX4451" i="6" s="1"/>
  <c r="AR4447" i="6"/>
  <c r="AX4447" i="6" s="1"/>
  <c r="AR4443" i="6"/>
  <c r="AX4443" i="6" s="1"/>
  <c r="AR4439" i="6"/>
  <c r="AX4439" i="6" s="1"/>
  <c r="AR4435" i="6"/>
  <c r="AX4435" i="6" s="1"/>
  <c r="AR4431" i="6"/>
  <c r="AX4431" i="6" s="1"/>
  <c r="AR4427" i="6"/>
  <c r="AX4427" i="6" s="1"/>
  <c r="AR4423" i="6"/>
  <c r="AX4423" i="6" s="1"/>
  <c r="AR4419" i="6"/>
  <c r="AX4419" i="6" s="1"/>
  <c r="AR4415" i="6"/>
  <c r="AX4415" i="6" s="1"/>
  <c r="AR4411" i="6"/>
  <c r="AX4411" i="6" s="1"/>
  <c r="AR4407" i="6"/>
  <c r="AX4407" i="6" s="1"/>
  <c r="AR4403" i="6"/>
  <c r="AX4403" i="6" s="1"/>
  <c r="AR4399" i="6"/>
  <c r="AX4399" i="6" s="1"/>
  <c r="AR4395" i="6"/>
  <c r="AX4395" i="6" s="1"/>
  <c r="AR4391" i="6"/>
  <c r="AX4391" i="6" s="1"/>
  <c r="AR4387" i="6"/>
  <c r="AX4387" i="6" s="1"/>
  <c r="AR4383" i="6"/>
  <c r="AX4383" i="6" s="1"/>
  <c r="AR4379" i="6"/>
  <c r="AX4379" i="6" s="1"/>
  <c r="AR4375" i="6"/>
  <c r="AX4375" i="6" s="1"/>
  <c r="AR4371" i="6"/>
  <c r="AX4371" i="6" s="1"/>
  <c r="AR4367" i="6"/>
  <c r="AX4367" i="6" s="1"/>
  <c r="AR4363" i="6"/>
  <c r="AX4363" i="6" s="1"/>
  <c r="AR4359" i="6"/>
  <c r="AX4359" i="6" s="1"/>
  <c r="AR4355" i="6"/>
  <c r="AX4355" i="6" s="1"/>
  <c r="AR4351" i="6"/>
  <c r="AX4351" i="6" s="1"/>
  <c r="AR4347" i="6"/>
  <c r="AX4347" i="6" s="1"/>
  <c r="AR4343" i="6"/>
  <c r="AX4343" i="6" s="1"/>
  <c r="AR4339" i="6"/>
  <c r="AX4339" i="6" s="1"/>
  <c r="AR4335" i="6"/>
  <c r="AX4335" i="6" s="1"/>
  <c r="AR4331" i="6"/>
  <c r="AX4331" i="6" s="1"/>
  <c r="AR4327" i="6"/>
  <c r="AX4327" i="6" s="1"/>
  <c r="AR4323" i="6"/>
  <c r="AX4323" i="6" s="1"/>
  <c r="AR4319" i="6"/>
  <c r="AX4319" i="6" s="1"/>
  <c r="AR4315" i="6"/>
  <c r="AX4315" i="6" s="1"/>
  <c r="AR4311" i="6"/>
  <c r="AX4311" i="6" s="1"/>
  <c r="AR4307" i="6"/>
  <c r="AX4307" i="6" s="1"/>
  <c r="AR4303" i="6"/>
  <c r="AX4303" i="6" s="1"/>
  <c r="AR4299" i="6"/>
  <c r="AX4299" i="6" s="1"/>
  <c r="AR4295" i="6"/>
  <c r="AX4295" i="6" s="1"/>
  <c r="AR4291" i="6"/>
  <c r="AX4291" i="6" s="1"/>
  <c r="AR4287" i="6"/>
  <c r="AX4287" i="6" s="1"/>
  <c r="AR4283" i="6"/>
  <c r="AX4283" i="6" s="1"/>
  <c r="AR4279" i="6"/>
  <c r="AX4279" i="6" s="1"/>
  <c r="AR4271" i="6"/>
  <c r="AX4271" i="6" s="1"/>
  <c r="AR4263" i="6"/>
  <c r="AX4263" i="6" s="1"/>
  <c r="AR4255" i="6"/>
  <c r="AX4255" i="6" s="1"/>
  <c r="AR4247" i="6"/>
  <c r="AX4247" i="6" s="1"/>
  <c r="AR4239" i="6"/>
  <c r="AX4239" i="6" s="1"/>
  <c r="AR4231" i="6"/>
  <c r="AX4231" i="6" s="1"/>
  <c r="AR4223" i="6"/>
  <c r="AX4223" i="6" s="1"/>
  <c r="AR4215" i="6"/>
  <c r="AX4215" i="6" s="1"/>
  <c r="AR4207" i="6"/>
  <c r="AX4207" i="6" s="1"/>
  <c r="AR4199" i="6"/>
  <c r="AX4199" i="6" s="1"/>
  <c r="AR4191" i="6"/>
  <c r="AX4191" i="6" s="1"/>
  <c r="AR4183" i="6"/>
  <c r="AX4183" i="6" s="1"/>
  <c r="AR4175" i="6"/>
  <c r="AX4175" i="6" s="1"/>
  <c r="AR4167" i="6"/>
  <c r="AX4167" i="6" s="1"/>
  <c r="AR4159" i="6"/>
  <c r="AX4159" i="6" s="1"/>
  <c r="AR4151" i="6"/>
  <c r="AX4151" i="6" s="1"/>
  <c r="AR4143" i="6"/>
  <c r="AX4143" i="6" s="1"/>
  <c r="AR4139" i="6"/>
  <c r="AX4139" i="6" s="1"/>
  <c r="AR4135" i="6"/>
  <c r="AX4135" i="6" s="1"/>
  <c r="AR4127" i="6"/>
  <c r="AX4127" i="6" s="1"/>
  <c r="AR4119" i="6"/>
  <c r="AX4119" i="6" s="1"/>
  <c r="AR4115" i="6"/>
  <c r="AX4115" i="6" s="1"/>
  <c r="AR3983" i="6"/>
  <c r="AX3983" i="6" s="1"/>
  <c r="AR3975" i="6"/>
  <c r="AX3975" i="6" s="1"/>
  <c r="AR3967" i="6"/>
  <c r="AX3967" i="6" s="1"/>
  <c r="AR3959" i="6"/>
  <c r="AX3959" i="6" s="1"/>
  <c r="AR3955" i="6"/>
  <c r="AX3955" i="6" s="1"/>
  <c r="AR3951" i="6"/>
  <c r="AX3951" i="6" s="1"/>
  <c r="AR3947" i="6"/>
  <c r="AX3947" i="6" s="1"/>
  <c r="AR3935" i="6"/>
  <c r="AX3935" i="6" s="1"/>
  <c r="AR3931" i="6"/>
  <c r="AX3931" i="6" s="1"/>
  <c r="AR3911" i="6"/>
  <c r="AX3911" i="6" s="1"/>
  <c r="AR3907" i="6"/>
  <c r="AX3907" i="6" s="1"/>
  <c r="AR3891" i="6"/>
  <c r="AX3891" i="6" s="1"/>
  <c r="AR3879" i="6"/>
  <c r="AX3879" i="6" s="1"/>
  <c r="AR3875" i="6"/>
  <c r="AX3875" i="6" s="1"/>
  <c r="AR3871" i="6"/>
  <c r="AX3871" i="6" s="1"/>
  <c r="AR3867" i="6"/>
  <c r="AX3867" i="6" s="1"/>
  <c r="AR3863" i="6"/>
  <c r="AX3863" i="6" s="1"/>
  <c r="AR3859" i="6"/>
  <c r="AX3859" i="6" s="1"/>
  <c r="AR3855" i="6"/>
  <c r="AX3855" i="6" s="1"/>
  <c r="AR3851" i="6"/>
  <c r="AX3851" i="6" s="1"/>
  <c r="AR3847" i="6"/>
  <c r="AX3847" i="6" s="1"/>
  <c r="AR3843" i="6"/>
  <c r="AX3843" i="6" s="1"/>
  <c r="AR3839" i="6"/>
  <c r="AX3839" i="6" s="1"/>
  <c r="AR3835" i="6"/>
  <c r="AX3835" i="6" s="1"/>
  <c r="AR3831" i="6"/>
  <c r="AX3831" i="6" s="1"/>
  <c r="AR3827" i="6"/>
  <c r="AX3827" i="6" s="1"/>
  <c r="AR3823" i="6"/>
  <c r="AX3823" i="6" s="1"/>
  <c r="AR3819" i="6"/>
  <c r="AX3819" i="6" s="1"/>
  <c r="AR3815" i="6"/>
  <c r="AX3815" i="6" s="1"/>
  <c r="AR3811" i="6"/>
  <c r="AX3811" i="6" s="1"/>
  <c r="AR3807" i="6"/>
  <c r="AX3807" i="6" s="1"/>
  <c r="AR3803" i="6"/>
  <c r="AX3803" i="6" s="1"/>
  <c r="AR3799" i="6"/>
  <c r="AX3799" i="6" s="1"/>
  <c r="AR3795" i="6"/>
  <c r="AX3795" i="6" s="1"/>
  <c r="AR3791" i="6"/>
  <c r="AX3791" i="6" s="1"/>
  <c r="AR3787" i="6"/>
  <c r="AX3787" i="6" s="1"/>
  <c r="AR3779" i="6"/>
  <c r="AX3779" i="6" s="1"/>
  <c r="AR3775" i="6"/>
  <c r="AX3775" i="6" s="1"/>
  <c r="AR3771" i="6"/>
  <c r="AX3771" i="6" s="1"/>
  <c r="AR3767" i="6"/>
  <c r="AX3767" i="6" s="1"/>
  <c r="AR3763" i="6"/>
  <c r="AX3763" i="6" s="1"/>
  <c r="AR3759" i="6"/>
  <c r="AX3759" i="6" s="1"/>
  <c r="AR3755" i="6"/>
  <c r="AX3755" i="6" s="1"/>
  <c r="AR3751" i="6"/>
  <c r="AX3751" i="6" s="1"/>
  <c r="AR3747" i="6"/>
  <c r="AX3747" i="6" s="1"/>
  <c r="AR3743" i="6"/>
  <c r="AX3743" i="6" s="1"/>
  <c r="AR3739" i="6"/>
  <c r="AX3739" i="6" s="1"/>
  <c r="AR3735" i="6"/>
  <c r="AX3735" i="6" s="1"/>
  <c r="AR3727" i="6"/>
  <c r="AX3727" i="6" s="1"/>
  <c r="AR3723" i="6"/>
  <c r="AX3723" i="6" s="1"/>
  <c r="AR3719" i="6"/>
  <c r="AX3719" i="6" s="1"/>
  <c r="AR3711" i="6"/>
  <c r="AX3711" i="6" s="1"/>
  <c r="AR3703" i="6"/>
  <c r="AX3703" i="6" s="1"/>
  <c r="AR3695" i="6"/>
  <c r="AX3695" i="6" s="1"/>
  <c r="AR3687" i="6"/>
  <c r="AX3687" i="6" s="1"/>
  <c r="AR3679" i="6"/>
  <c r="AX3679" i="6" s="1"/>
  <c r="AR3671" i="6"/>
  <c r="AX3671" i="6" s="1"/>
  <c r="AR3663" i="6"/>
  <c r="AX3663" i="6" s="1"/>
  <c r="AR3655" i="6"/>
  <c r="AX3655" i="6" s="1"/>
  <c r="AR3647" i="6"/>
  <c r="AX3647" i="6" s="1"/>
  <c r="AR3639" i="6"/>
  <c r="AX3639" i="6" s="1"/>
  <c r="AR3631" i="6"/>
  <c r="AX3631" i="6" s="1"/>
  <c r="AR3623" i="6"/>
  <c r="AX3623" i="6" s="1"/>
  <c r="AR3615" i="6"/>
  <c r="AX3615" i="6" s="1"/>
  <c r="AR3611" i="6"/>
  <c r="AX3611" i="6" s="1"/>
  <c r="AR3607" i="6"/>
  <c r="AX3607" i="6" s="1"/>
  <c r="AR3603" i="6"/>
  <c r="AX3603" i="6" s="1"/>
  <c r="AR3599" i="6"/>
  <c r="AX3599" i="6" s="1"/>
  <c r="AR3595" i="6"/>
  <c r="AX3595" i="6" s="1"/>
  <c r="AR3591" i="6"/>
  <c r="AX3591" i="6" s="1"/>
  <c r="AR3587" i="6"/>
  <c r="AX3587" i="6" s="1"/>
  <c r="AR3583" i="6"/>
  <c r="AX3583" i="6" s="1"/>
  <c r="AR3579" i="6"/>
  <c r="AX3579" i="6" s="1"/>
  <c r="AR3575" i="6"/>
  <c r="AX3575" i="6" s="1"/>
  <c r="AR3571" i="6"/>
  <c r="AX3571" i="6" s="1"/>
  <c r="AR3567" i="6"/>
  <c r="AX3567" i="6" s="1"/>
  <c r="AR3563" i="6"/>
  <c r="AX3563" i="6" s="1"/>
  <c r="AR3559" i="6"/>
  <c r="AX3559" i="6" s="1"/>
  <c r="AR3555" i="6"/>
  <c r="AX3555" i="6" s="1"/>
  <c r="AR3551" i="6"/>
  <c r="AX3551" i="6" s="1"/>
  <c r="AR3547" i="6"/>
  <c r="AX3547" i="6" s="1"/>
  <c r="AR3543" i="6"/>
  <c r="AX3543" i="6" s="1"/>
  <c r="AR3535" i="6"/>
  <c r="AX3535" i="6" s="1"/>
  <c r="AR3531" i="6"/>
  <c r="AX3531" i="6" s="1"/>
  <c r="AR3527" i="6"/>
  <c r="AX3527" i="6" s="1"/>
  <c r="AR3523" i="6"/>
  <c r="AX3523" i="6" s="1"/>
  <c r="AR3519" i="6"/>
  <c r="AX3519" i="6" s="1"/>
  <c r="AR3515" i="6"/>
  <c r="AX3515" i="6" s="1"/>
  <c r="AR3511" i="6"/>
  <c r="AX3511" i="6" s="1"/>
  <c r="AR3503" i="6"/>
  <c r="AX3503" i="6" s="1"/>
  <c r="AR3499" i="6"/>
  <c r="AX3499" i="6" s="1"/>
  <c r="AR3495" i="6"/>
  <c r="AX3495" i="6" s="1"/>
  <c r="AR3491" i="6"/>
  <c r="AX3491" i="6" s="1"/>
  <c r="AR3487" i="6"/>
  <c r="AX3487" i="6" s="1"/>
  <c r="AR3483" i="6"/>
  <c r="AX3483" i="6" s="1"/>
  <c r="AR3479" i="6"/>
  <c r="AX3479" i="6" s="1"/>
  <c r="AR3475" i="6"/>
  <c r="AX3475" i="6" s="1"/>
  <c r="AR3471" i="6"/>
  <c r="AX3471" i="6" s="1"/>
  <c r="AR3467" i="6"/>
  <c r="AX3467" i="6" s="1"/>
  <c r="AR3463" i="6"/>
  <c r="AX3463" i="6" s="1"/>
  <c r="AR3459" i="6"/>
  <c r="AX3459" i="6" s="1"/>
  <c r="AR3455" i="6"/>
  <c r="AX3455" i="6" s="1"/>
  <c r="AR3451" i="6"/>
  <c r="AX3451" i="6" s="1"/>
  <c r="AR3447" i="6"/>
  <c r="AX3447" i="6" s="1"/>
  <c r="AR3439" i="6"/>
  <c r="AX3439" i="6" s="1"/>
  <c r="AR3435" i="6"/>
  <c r="AX3435" i="6" s="1"/>
  <c r="AR3431" i="6"/>
  <c r="AX3431" i="6" s="1"/>
  <c r="AR3427" i="6"/>
  <c r="AX3427" i="6" s="1"/>
  <c r="AR3423" i="6"/>
  <c r="AX3423" i="6" s="1"/>
  <c r="AR3415" i="6"/>
  <c r="AX3415" i="6" s="1"/>
  <c r="AR3411" i="6"/>
  <c r="AX3411" i="6" s="1"/>
  <c r="AR3407" i="6"/>
  <c r="AX3407" i="6" s="1"/>
  <c r="AR3403" i="6"/>
  <c r="AX3403" i="6" s="1"/>
  <c r="AR3399" i="6"/>
  <c r="AX3399" i="6" s="1"/>
  <c r="AR3391" i="6"/>
  <c r="AX3391" i="6" s="1"/>
  <c r="AR3387" i="6"/>
  <c r="AX3387" i="6" s="1"/>
  <c r="AR3383" i="6"/>
  <c r="AX3383" i="6" s="1"/>
  <c r="AR3375" i="6"/>
  <c r="AX3375" i="6" s="1"/>
  <c r="AR3367" i="6"/>
  <c r="AX3367" i="6" s="1"/>
  <c r="AR3363" i="6"/>
  <c r="AX3363" i="6" s="1"/>
  <c r="AR3359" i="6"/>
  <c r="AX3359" i="6" s="1"/>
  <c r="AR3355" i="6"/>
  <c r="AX3355" i="6" s="1"/>
  <c r="AR3351" i="6"/>
  <c r="AX3351" i="6" s="1"/>
  <c r="AR3343" i="6"/>
  <c r="AX3343" i="6" s="1"/>
  <c r="AR3339" i="6"/>
  <c r="AX3339" i="6" s="1"/>
  <c r="AR3335" i="6"/>
  <c r="AX3335" i="6" s="1"/>
  <c r="AR3327" i="6"/>
  <c r="AX3327" i="6" s="1"/>
  <c r="AR3323" i="6"/>
  <c r="AX3323" i="6" s="1"/>
  <c r="AR3315" i="6"/>
  <c r="AX3315" i="6" s="1"/>
  <c r="AR3311" i="6"/>
  <c r="AX3311" i="6" s="1"/>
  <c r="AR3303" i="6"/>
  <c r="AX3303" i="6" s="1"/>
  <c r="AR3299" i="6"/>
  <c r="AX3299" i="6" s="1"/>
  <c r="AR3291" i="6"/>
  <c r="AX3291" i="6" s="1"/>
  <c r="AR3287" i="6"/>
  <c r="AX3287" i="6" s="1"/>
  <c r="AR3275" i="6"/>
  <c r="AX3275" i="6" s="1"/>
  <c r="AR3267" i="6"/>
  <c r="AX3267" i="6" s="1"/>
  <c r="AR3263" i="6"/>
  <c r="AX3263" i="6" s="1"/>
  <c r="AR3259" i="6"/>
  <c r="AX3259" i="6" s="1"/>
  <c r="AR3255" i="6"/>
  <c r="AX3255" i="6" s="1"/>
  <c r="AR3251" i="6"/>
  <c r="AX3251" i="6" s="1"/>
  <c r="AR3239" i="6"/>
  <c r="AX3239" i="6" s="1"/>
  <c r="AR3235" i="6"/>
  <c r="AX3235" i="6" s="1"/>
  <c r="AR3231" i="6"/>
  <c r="AX3231" i="6" s="1"/>
  <c r="AR3227" i="6"/>
  <c r="AX3227" i="6" s="1"/>
  <c r="AR3119" i="6"/>
  <c r="AX3119" i="6" s="1"/>
  <c r="AR3115" i="6"/>
  <c r="AX3115" i="6" s="1"/>
  <c r="AR3107" i="6"/>
  <c r="AX3107" i="6" s="1"/>
  <c r="AR3103" i="6"/>
  <c r="AX3103" i="6" s="1"/>
  <c r="AR3099" i="6"/>
  <c r="AX3099" i="6" s="1"/>
  <c r="AR3095" i="6"/>
  <c r="AX3095" i="6" s="1"/>
  <c r="AR3083" i="6"/>
  <c r="AX3083" i="6" s="1"/>
  <c r="AR3079" i="6"/>
  <c r="AX3079" i="6" s="1"/>
  <c r="AR3071" i="6"/>
  <c r="AX3071" i="6" s="1"/>
  <c r="AR3067" i="6"/>
  <c r="AX3067" i="6" s="1"/>
  <c r="AR3059" i="6"/>
  <c r="AX3059" i="6" s="1"/>
  <c r="AR3055" i="6"/>
  <c r="AX3055" i="6" s="1"/>
  <c r="AR3051" i="6"/>
  <c r="AX3051" i="6" s="1"/>
  <c r="AR3043" i="6"/>
  <c r="AX3043" i="6" s="1"/>
  <c r="AR3039" i="6"/>
  <c r="AX3039" i="6" s="1"/>
  <c r="AR3035" i="6"/>
  <c r="AX3035" i="6" s="1"/>
  <c r="AR3031" i="6"/>
  <c r="AX3031" i="6" s="1"/>
  <c r="AR3027" i="6"/>
  <c r="AX3027" i="6" s="1"/>
  <c r="AR3023" i="6"/>
  <c r="AX3023" i="6" s="1"/>
  <c r="AR3019" i="6"/>
  <c r="AX3019" i="6" s="1"/>
  <c r="AR3015" i="6"/>
  <c r="AX3015" i="6" s="1"/>
  <c r="AR3007" i="6"/>
  <c r="AX3007" i="6" s="1"/>
  <c r="AR2999" i="6"/>
  <c r="AX2999" i="6" s="1"/>
  <c r="AR2995" i="6"/>
  <c r="AX2995" i="6" s="1"/>
  <c r="AR2991" i="6"/>
  <c r="AX2991" i="6" s="1"/>
  <c r="AR2987" i="6"/>
  <c r="AX2987" i="6" s="1"/>
  <c r="AR2983" i="6"/>
  <c r="AX2983" i="6" s="1"/>
  <c r="AR2979" i="6"/>
  <c r="AX2979" i="6" s="1"/>
  <c r="AR2975" i="6"/>
  <c r="AX2975" i="6" s="1"/>
  <c r="AR2971" i="6"/>
  <c r="AX2971" i="6" s="1"/>
  <c r="AR2967" i="6"/>
  <c r="AX2967" i="6" s="1"/>
  <c r="AR2963" i="6"/>
  <c r="AX2963" i="6" s="1"/>
  <c r="AR2959" i="6"/>
  <c r="AX2959" i="6" s="1"/>
  <c r="AR2955" i="6"/>
  <c r="AX2955" i="6" s="1"/>
  <c r="AR2951" i="6"/>
  <c r="AX2951" i="6" s="1"/>
  <c r="AR2939" i="6"/>
  <c r="AX2939" i="6" s="1"/>
  <c r="AR2931" i="6"/>
  <c r="AX2931" i="6" s="1"/>
  <c r="AR2927" i="6"/>
  <c r="AX2927" i="6" s="1"/>
  <c r="AR2923" i="6"/>
  <c r="AX2923" i="6" s="1"/>
  <c r="AR2919" i="6"/>
  <c r="AX2919" i="6" s="1"/>
  <c r="AR2915" i="6"/>
  <c r="AX2915" i="6" s="1"/>
  <c r="AR2911" i="6"/>
  <c r="AX2911" i="6" s="1"/>
  <c r="AR2907" i="6"/>
  <c r="AX2907" i="6" s="1"/>
  <c r="AR2899" i="6"/>
  <c r="AX2899" i="6" s="1"/>
  <c r="AR2895" i="6"/>
  <c r="AX2895" i="6" s="1"/>
  <c r="AR2887" i="6"/>
  <c r="AX2887" i="6" s="1"/>
  <c r="AR2883" i="6"/>
  <c r="AX2883" i="6" s="1"/>
  <c r="AR2875" i="6"/>
  <c r="AX2875" i="6" s="1"/>
  <c r="AR2871" i="6"/>
  <c r="AX2871" i="6" s="1"/>
  <c r="AR2863" i="6"/>
  <c r="AX2863" i="6" s="1"/>
  <c r="AR2859" i="6"/>
  <c r="AX2859" i="6" s="1"/>
  <c r="AR2851" i="6"/>
  <c r="AX2851" i="6" s="1"/>
  <c r="AR2847" i="6"/>
  <c r="AX2847" i="6" s="1"/>
  <c r="AR2839" i="6"/>
  <c r="AX2839" i="6" s="1"/>
  <c r="AR2835" i="6"/>
  <c r="AX2835" i="6" s="1"/>
  <c r="AR2831" i="6"/>
  <c r="AX2831" i="6" s="1"/>
  <c r="AR2827" i="6"/>
  <c r="AX2827" i="6" s="1"/>
  <c r="AR2823" i="6"/>
  <c r="AX2823" i="6" s="1"/>
  <c r="AR2819" i="6"/>
  <c r="AX2819" i="6" s="1"/>
  <c r="AR2815" i="6"/>
  <c r="AX2815" i="6" s="1"/>
  <c r="AR2811" i="6"/>
  <c r="AX2811" i="6" s="1"/>
  <c r="AR2807" i="6"/>
  <c r="AX2807" i="6" s="1"/>
  <c r="AR2803" i="6"/>
  <c r="AX2803" i="6" s="1"/>
  <c r="AR2799" i="6"/>
  <c r="AX2799" i="6" s="1"/>
  <c r="AR2795" i="6"/>
  <c r="AX2795" i="6" s="1"/>
  <c r="AR2791" i="6"/>
  <c r="AX2791" i="6" s="1"/>
  <c r="AR2787" i="6"/>
  <c r="AX2787" i="6" s="1"/>
  <c r="AR2783" i="6"/>
  <c r="AX2783" i="6" s="1"/>
  <c r="AR2779" i="6"/>
  <c r="AX2779" i="6" s="1"/>
  <c r="AR2775" i="6"/>
  <c r="AX2775" i="6" s="1"/>
  <c r="AR2771" i="6"/>
  <c r="AX2771" i="6" s="1"/>
  <c r="AR2767" i="6"/>
  <c r="AX2767" i="6" s="1"/>
  <c r="AR2763" i="6"/>
  <c r="AX2763" i="6" s="1"/>
  <c r="AR2759" i="6"/>
  <c r="AX2759" i="6" s="1"/>
  <c r="AR2755" i="6"/>
  <c r="AX2755" i="6" s="1"/>
  <c r="AR2751" i="6"/>
  <c r="AX2751" i="6" s="1"/>
  <c r="AR2747" i="6"/>
  <c r="AX2747" i="6" s="1"/>
  <c r="AR2739" i="6"/>
  <c r="AX2739" i="6" s="1"/>
  <c r="AR2735" i="6"/>
  <c r="AX2735" i="6" s="1"/>
  <c r="AR2731" i="6"/>
  <c r="AX2731" i="6" s="1"/>
  <c r="AR2727" i="6"/>
  <c r="AX2727" i="6" s="1"/>
  <c r="AR2723" i="6"/>
  <c r="AX2723" i="6" s="1"/>
  <c r="AR2719" i="6"/>
  <c r="AX2719" i="6" s="1"/>
  <c r="AR2715" i="6"/>
  <c r="AX2715" i="6" s="1"/>
  <c r="AR2711" i="6"/>
  <c r="AX2711" i="6" s="1"/>
  <c r="AR2703" i="6"/>
  <c r="AX2703" i="6" s="1"/>
  <c r="AR2695" i="6"/>
  <c r="AX2695" i="6" s="1"/>
  <c r="AR2691" i="6"/>
  <c r="AX2691" i="6" s="1"/>
  <c r="AR2687" i="6"/>
  <c r="AX2687" i="6" s="1"/>
  <c r="AR2683" i="6"/>
  <c r="AX2683" i="6" s="1"/>
  <c r="AR2679" i="6"/>
  <c r="AX2679" i="6" s="1"/>
  <c r="AR2675" i="6"/>
  <c r="AX2675" i="6" s="1"/>
  <c r="AR2671" i="6"/>
  <c r="AX2671" i="6" s="1"/>
  <c r="AR2667" i="6"/>
  <c r="AX2667" i="6" s="1"/>
  <c r="AR2663" i="6"/>
  <c r="AX2663" i="6" s="1"/>
  <c r="AR2659" i="6"/>
  <c r="AX2659" i="6" s="1"/>
  <c r="AR2655" i="6"/>
  <c r="AX2655" i="6" s="1"/>
  <c r="AR2651" i="6"/>
  <c r="AX2651" i="6" s="1"/>
  <c r="AR2647" i="6"/>
  <c r="AX2647" i="6" s="1"/>
  <c r="AR2643" i="6"/>
  <c r="AX2643" i="6" s="1"/>
  <c r="AR2639" i="6"/>
  <c r="AX2639" i="6" s="1"/>
  <c r="AR2635" i="6"/>
  <c r="AX2635" i="6" s="1"/>
  <c r="AR2631" i="6"/>
  <c r="AX2631" i="6" s="1"/>
  <c r="AR2627" i="6"/>
  <c r="AX2627" i="6" s="1"/>
  <c r="AR2623" i="6"/>
  <c r="AX2623" i="6" s="1"/>
  <c r="AR2619" i="6"/>
  <c r="AX2619" i="6" s="1"/>
  <c r="AR2615" i="6"/>
  <c r="AX2615" i="6" s="1"/>
  <c r="AR2611" i="6"/>
  <c r="AX2611" i="6" s="1"/>
  <c r="AR2603" i="6"/>
  <c r="AX2603" i="6" s="1"/>
  <c r="AR2599" i="6"/>
  <c r="AX2599" i="6" s="1"/>
  <c r="AR2595" i="6"/>
  <c r="AX2595" i="6" s="1"/>
  <c r="AR2591" i="6"/>
  <c r="AX2591" i="6" s="1"/>
  <c r="AR2587" i="6"/>
  <c r="AX2587" i="6" s="1"/>
  <c r="AR2583" i="6"/>
  <c r="AX2583" i="6" s="1"/>
  <c r="AR2579" i="6"/>
  <c r="AX2579" i="6" s="1"/>
  <c r="AR2575" i="6"/>
  <c r="AX2575" i="6" s="1"/>
  <c r="AR2567" i="6"/>
  <c r="AX2567" i="6" s="1"/>
  <c r="AR2559" i="6"/>
  <c r="AX2559" i="6" s="1"/>
  <c r="AR2555" i="6"/>
  <c r="AX2555" i="6" s="1"/>
  <c r="AR2551" i="6"/>
  <c r="AX2551" i="6" s="1"/>
  <c r="AR2547" i="6"/>
  <c r="AX2547" i="6" s="1"/>
  <c r="AR2543" i="6"/>
  <c r="AX2543" i="6" s="1"/>
  <c r="AR2539" i="6"/>
  <c r="AX2539" i="6" s="1"/>
  <c r="AR2535" i="6"/>
  <c r="AX2535" i="6" s="1"/>
  <c r="AR2531" i="6"/>
  <c r="AX2531" i="6" s="1"/>
  <c r="AR2527" i="6"/>
  <c r="AX2527" i="6" s="1"/>
  <c r="AR2523" i="6"/>
  <c r="AX2523" i="6" s="1"/>
  <c r="AR2519" i="6"/>
  <c r="AX2519" i="6" s="1"/>
  <c r="AR2515" i="6"/>
  <c r="AX2515" i="6" s="1"/>
  <c r="AR2511" i="6"/>
  <c r="AX2511" i="6" s="1"/>
  <c r="AR2507" i="6"/>
  <c r="AX2507" i="6" s="1"/>
  <c r="AR2503" i="6"/>
  <c r="AX2503" i="6" s="1"/>
  <c r="AR2499" i="6"/>
  <c r="AX2499" i="6" s="1"/>
  <c r="AR2411" i="6"/>
  <c r="AX2411" i="6" s="1"/>
  <c r="AR2403" i="6"/>
  <c r="AX2403" i="6" s="1"/>
  <c r="AR2395" i="6"/>
  <c r="AX2395" i="6" s="1"/>
  <c r="AR2391" i="6"/>
  <c r="AX2391" i="6" s="1"/>
  <c r="AR2387" i="6"/>
  <c r="AX2387" i="6" s="1"/>
  <c r="AR2383" i="6"/>
  <c r="AX2383" i="6" s="1"/>
  <c r="AR2379" i="6"/>
  <c r="AX2379" i="6" s="1"/>
  <c r="AR2375" i="6"/>
  <c r="AX2375" i="6" s="1"/>
  <c r="AR2371" i="6"/>
  <c r="AX2371" i="6" s="1"/>
  <c r="AR2367" i="6"/>
  <c r="AX2367" i="6" s="1"/>
  <c r="AR2363" i="6"/>
  <c r="AX2363" i="6" s="1"/>
  <c r="AR2355" i="6"/>
  <c r="AX2355" i="6" s="1"/>
  <c r="AR2351" i="6"/>
  <c r="AX2351" i="6" s="1"/>
  <c r="AR2347" i="6"/>
  <c r="AX2347" i="6" s="1"/>
  <c r="AR2343" i="6"/>
  <c r="AX2343" i="6" s="1"/>
  <c r="AR2339" i="6"/>
  <c r="AX2339" i="6" s="1"/>
  <c r="AR2335" i="6"/>
  <c r="AX2335" i="6" s="1"/>
  <c r="AR2331" i="6"/>
  <c r="AX2331" i="6" s="1"/>
  <c r="AR2323" i="6"/>
  <c r="AX2323" i="6" s="1"/>
  <c r="AR2319" i="6"/>
  <c r="AX2319" i="6" s="1"/>
  <c r="AR2315" i="6"/>
  <c r="AX2315" i="6" s="1"/>
  <c r="AR2311" i="6"/>
  <c r="AX2311" i="6" s="1"/>
  <c r="AR2303" i="6"/>
  <c r="AX2303" i="6" s="1"/>
  <c r="AR2299" i="6"/>
  <c r="AX2299" i="6" s="1"/>
  <c r="AR2295" i="6"/>
  <c r="AX2295" i="6" s="1"/>
  <c r="AR2283" i="6"/>
  <c r="AX2283" i="6" s="1"/>
  <c r="AR2279" i="6"/>
  <c r="AX2279" i="6" s="1"/>
  <c r="AR2275" i="6"/>
  <c r="AX2275" i="6" s="1"/>
  <c r="AR2263" i="6"/>
  <c r="AX2263" i="6" s="1"/>
  <c r="AR2251" i="6"/>
  <c r="AX2251" i="6" s="1"/>
  <c r="AR1955" i="6"/>
  <c r="AX1955" i="6" s="1"/>
  <c r="AR1939" i="6"/>
  <c r="AX1939" i="6" s="1"/>
  <c r="AR1935" i="6"/>
  <c r="AX1935" i="6" s="1"/>
  <c r="AR1931" i="6"/>
  <c r="AX1931" i="6" s="1"/>
  <c r="AR1927" i="6"/>
  <c r="AX1927" i="6" s="1"/>
  <c r="AR1923" i="6"/>
  <c r="AX1923" i="6" s="1"/>
  <c r="AR1919" i="6"/>
  <c r="AX1919" i="6" s="1"/>
  <c r="AR1915" i="6"/>
  <c r="AX1915" i="6" s="1"/>
  <c r="AR1911" i="6"/>
  <c r="AX1911" i="6" s="1"/>
  <c r="AR1903" i="6"/>
  <c r="AX1903" i="6" s="1"/>
  <c r="AR1895" i="6"/>
  <c r="AX1895" i="6" s="1"/>
  <c r="AR1887" i="6"/>
  <c r="AX1887" i="6" s="1"/>
  <c r="AR1879" i="6"/>
  <c r="AX1879" i="6" s="1"/>
  <c r="AR1871" i="6"/>
  <c r="AX1871" i="6" s="1"/>
  <c r="AR1863" i="6"/>
  <c r="AX1863" i="6" s="1"/>
  <c r="AR1855" i="6"/>
  <c r="AX1855" i="6" s="1"/>
  <c r="AR1847" i="6"/>
  <c r="AX1847" i="6" s="1"/>
  <c r="AR1839" i="6"/>
  <c r="AX1839" i="6" s="1"/>
  <c r="AR1831" i="6"/>
  <c r="AX1831" i="6" s="1"/>
  <c r="AR1823" i="6"/>
  <c r="AX1823" i="6" s="1"/>
  <c r="AR1815" i="6"/>
  <c r="AX1815" i="6" s="1"/>
  <c r="AR1807" i="6"/>
  <c r="AX1807" i="6" s="1"/>
  <c r="AR1799" i="6"/>
  <c r="AX1799" i="6" s="1"/>
  <c r="AR1791" i="6"/>
  <c r="AX1791" i="6" s="1"/>
  <c r="AR1783" i="6"/>
  <c r="AX1783" i="6" s="1"/>
  <c r="AR1775" i="6"/>
  <c r="AX1775" i="6" s="1"/>
  <c r="AR1767" i="6"/>
  <c r="AX1767" i="6" s="1"/>
  <c r="AR1759" i="6"/>
  <c r="AX1759" i="6" s="1"/>
  <c r="AR1751" i="6"/>
  <c r="AX1751" i="6" s="1"/>
  <c r="AR1743" i="6"/>
  <c r="AX1743" i="6" s="1"/>
  <c r="AR1739" i="6"/>
  <c r="AX1739" i="6" s="1"/>
  <c r="AR1735" i="6"/>
  <c r="AX1735" i="6" s="1"/>
  <c r="AR1727" i="6"/>
  <c r="AX1727" i="6" s="1"/>
  <c r="AR1723" i="6"/>
  <c r="AX1723" i="6" s="1"/>
  <c r="AR1719" i="6"/>
  <c r="AX1719" i="6" s="1"/>
  <c r="AR1715" i="6"/>
  <c r="AX1715" i="6" s="1"/>
  <c r="AR1711" i="6"/>
  <c r="AX1711" i="6" s="1"/>
  <c r="AR1707" i="6"/>
  <c r="AX1707" i="6" s="1"/>
  <c r="AR1699" i="6"/>
  <c r="AX1699" i="6" s="1"/>
  <c r="AR1691" i="6"/>
  <c r="AX1691" i="6" s="1"/>
  <c r="AR1687" i="6"/>
  <c r="AX1687" i="6" s="1"/>
  <c r="AR1683" i="6"/>
  <c r="AX1683" i="6" s="1"/>
  <c r="AR1679" i="6"/>
  <c r="AX1679" i="6" s="1"/>
  <c r="AR1675" i="6"/>
  <c r="AX1675" i="6" s="1"/>
  <c r="AR1671" i="6"/>
  <c r="AX1671" i="6" s="1"/>
  <c r="AR1663" i="6"/>
  <c r="AX1663" i="6" s="1"/>
  <c r="AR1655" i="6"/>
  <c r="AX1655" i="6" s="1"/>
  <c r="AR1651" i="6"/>
  <c r="AX1651" i="6" s="1"/>
  <c r="AR1647" i="6"/>
  <c r="AX1647" i="6" s="1"/>
  <c r="AR1643" i="6"/>
  <c r="AX1643" i="6" s="1"/>
  <c r="AR1639" i="6"/>
  <c r="AX1639" i="6" s="1"/>
  <c r="AR1635" i="6"/>
  <c r="AX1635" i="6" s="1"/>
  <c r="AR1627" i="6"/>
  <c r="AX1627" i="6" s="1"/>
  <c r="AR1619" i="6"/>
  <c r="AX1619" i="6" s="1"/>
  <c r="AR1615" i="6"/>
  <c r="AX1615" i="6" s="1"/>
  <c r="AR1611" i="6"/>
  <c r="AX1611" i="6" s="1"/>
  <c r="AR1607" i="6"/>
  <c r="AX1607" i="6" s="1"/>
  <c r="AR1603" i="6"/>
  <c r="AX1603" i="6" s="1"/>
  <c r="AR1599" i="6"/>
  <c r="AX1599" i="6" s="1"/>
  <c r="AR1591" i="6"/>
  <c r="AX1591" i="6" s="1"/>
  <c r="AR1583" i="6"/>
  <c r="AX1583" i="6" s="1"/>
  <c r="AR1579" i="6"/>
  <c r="AX1579" i="6" s="1"/>
  <c r="AR1575" i="6"/>
  <c r="AX1575" i="6" s="1"/>
  <c r="AR1571" i="6"/>
  <c r="AX1571" i="6" s="1"/>
  <c r="AR1567" i="6"/>
  <c r="AX1567" i="6" s="1"/>
  <c r="AR1563" i="6"/>
  <c r="AX1563" i="6" s="1"/>
  <c r="AR1555" i="6"/>
  <c r="AX1555" i="6" s="1"/>
  <c r="AR1547" i="6"/>
  <c r="AX1547" i="6" s="1"/>
  <c r="AR1543" i="6"/>
  <c r="AX1543" i="6" s="1"/>
  <c r="AR1539" i="6"/>
  <c r="AX1539" i="6" s="1"/>
  <c r="AR1531" i="6"/>
  <c r="AX1531" i="6" s="1"/>
  <c r="AR1527" i="6"/>
  <c r="AX1527" i="6" s="1"/>
  <c r="AR1519" i="6"/>
  <c r="AX1519" i="6" s="1"/>
  <c r="AR1511" i="6"/>
  <c r="AX1511" i="6" s="1"/>
  <c r="AR1507" i="6"/>
  <c r="AX1507" i="6" s="1"/>
  <c r="AR1499" i="6"/>
  <c r="AX1499" i="6" s="1"/>
  <c r="AR1483" i="6"/>
  <c r="AX1483" i="6" s="1"/>
  <c r="AR1475" i="6"/>
  <c r="AX1475" i="6" s="1"/>
  <c r="AR1471" i="6"/>
  <c r="AX1471" i="6" s="1"/>
  <c r="AR1463" i="6"/>
  <c r="AX1463" i="6" s="1"/>
  <c r="AR1459" i="6"/>
  <c r="AX1459" i="6" s="1"/>
  <c r="AR1455" i="6"/>
  <c r="AX1455" i="6" s="1"/>
  <c r="AR1451" i="6"/>
  <c r="AX1451" i="6" s="1"/>
  <c r="AR1443" i="6"/>
  <c r="AX1443" i="6" s="1"/>
  <c r="AR1439" i="6"/>
  <c r="AX1439" i="6" s="1"/>
  <c r="AR1435" i="6"/>
  <c r="AX1435" i="6" s="1"/>
  <c r="AR1431" i="6"/>
  <c r="AX1431" i="6" s="1"/>
  <c r="AR1423" i="6"/>
  <c r="AX1423" i="6" s="1"/>
  <c r="AR1419" i="6"/>
  <c r="AX1419" i="6" s="1"/>
  <c r="AR1415" i="6"/>
  <c r="AX1415" i="6" s="1"/>
  <c r="AR1411" i="6"/>
  <c r="AX1411" i="6" s="1"/>
  <c r="AR1403" i="6"/>
  <c r="AX1403" i="6" s="1"/>
  <c r="AR1399" i="6"/>
  <c r="AX1399" i="6" s="1"/>
  <c r="AR1391" i="6"/>
  <c r="AX1391" i="6" s="1"/>
  <c r="AX1409" i="6"/>
  <c r="AX1447" i="6"/>
  <c r="AX1487" i="6"/>
  <c r="AX1560" i="6"/>
  <c r="AX1596" i="6"/>
  <c r="AX1704" i="6"/>
  <c r="AX1836" i="6"/>
  <c r="AX2076" i="6"/>
  <c r="AX2810" i="6"/>
  <c r="AX2946" i="6"/>
  <c r="AX3314" i="6"/>
  <c r="AX3443" i="6"/>
  <c r="AF287" i="6"/>
  <c r="AF243" i="6"/>
  <c r="AF240" i="6"/>
  <c r="AF239" i="6"/>
  <c r="AF192" i="6"/>
  <c r="AF191" i="6"/>
  <c r="AF144" i="6"/>
  <c r="AF143" i="6"/>
  <c r="K19" i="6"/>
  <c r="AF288" i="6"/>
  <c r="L49" i="6"/>
  <c r="K49" i="6"/>
  <c r="L37" i="6"/>
  <c r="K37" i="6"/>
  <c r="L25" i="6"/>
  <c r="K25" i="6"/>
  <c r="L13" i="6"/>
  <c r="K13" i="6"/>
  <c r="K18" i="6"/>
  <c r="L36" i="6"/>
  <c r="K36" i="6"/>
  <c r="L23" i="6"/>
  <c r="K23" i="6"/>
  <c r="L48" i="6"/>
  <c r="K48" i="6"/>
  <c r="L35" i="6"/>
  <c r="K35" i="6"/>
  <c r="K20" i="6"/>
  <c r="L22" i="6"/>
  <c r="K22" i="6"/>
  <c r="L33" i="6"/>
  <c r="K33" i="6"/>
  <c r="AF195" i="6"/>
  <c r="K30" i="6"/>
  <c r="L24" i="6"/>
  <c r="K24" i="6"/>
  <c r="L45" i="6"/>
  <c r="K45" i="6"/>
  <c r="K31" i="6"/>
  <c r="L21" i="6"/>
  <c r="K21" i="6"/>
  <c r="K32" i="6"/>
  <c r="AF147" i="6"/>
  <c r="K42" i="6"/>
  <c r="L46" i="6"/>
  <c r="K46" i="6"/>
  <c r="L41" i="6"/>
  <c r="K41" i="6"/>
  <c r="L29" i="6"/>
  <c r="K29" i="6"/>
  <c r="L17" i="6"/>
  <c r="K17" i="6"/>
  <c r="K43" i="6"/>
  <c r="L12" i="6"/>
  <c r="K12" i="6"/>
  <c r="L47" i="6"/>
  <c r="K47" i="6"/>
  <c r="L40" i="6"/>
  <c r="K40" i="6"/>
  <c r="L28" i="6"/>
  <c r="K28" i="6"/>
  <c r="L16" i="6"/>
  <c r="K16" i="6"/>
  <c r="AG123" i="6"/>
  <c r="AF123" i="6"/>
  <c r="AG135" i="6"/>
  <c r="AF135" i="6"/>
  <c r="AG159" i="6"/>
  <c r="AF159" i="6"/>
  <c r="AG171" i="6"/>
  <c r="AF171" i="6"/>
  <c r="AG183" i="6"/>
  <c r="AF183" i="6"/>
  <c r="AG207" i="6"/>
  <c r="AF207" i="6"/>
  <c r="AG219" i="6"/>
  <c r="AF219" i="6"/>
  <c r="AG231" i="6"/>
  <c r="AF231" i="6"/>
  <c r="AG255" i="6"/>
  <c r="AF255" i="6"/>
  <c r="AG267" i="6"/>
  <c r="AF267" i="6"/>
  <c r="AG279" i="6"/>
  <c r="AF279" i="6"/>
  <c r="K44" i="6"/>
  <c r="L34" i="6"/>
  <c r="K34" i="6"/>
  <c r="L27" i="6"/>
  <c r="K27" i="6"/>
  <c r="AF291" i="6"/>
  <c r="L39" i="6"/>
  <c r="K39" i="6"/>
  <c r="L15" i="6"/>
  <c r="K15" i="6"/>
  <c r="L50" i="6"/>
  <c r="K50" i="6"/>
  <c r="L38" i="6"/>
  <c r="K38" i="6"/>
  <c r="L26" i="6"/>
  <c r="K26" i="6"/>
  <c r="L14" i="6"/>
  <c r="K14" i="6"/>
  <c r="AF276" i="6"/>
  <c r="AF228" i="6"/>
  <c r="AF180" i="6"/>
  <c r="AF132" i="6"/>
  <c r="AF275" i="6"/>
  <c r="AF227" i="6"/>
  <c r="AF179" i="6"/>
  <c r="AF131" i="6"/>
  <c r="AF264" i="6"/>
  <c r="AF216" i="6"/>
  <c r="AF168" i="6"/>
  <c r="AF120" i="6"/>
  <c r="AF263" i="6"/>
  <c r="AF215" i="6"/>
  <c r="AF167" i="6"/>
  <c r="AF119" i="6"/>
  <c r="AG252" i="6"/>
  <c r="AF300" i="6"/>
  <c r="AF204" i="6"/>
  <c r="AF156" i="6"/>
  <c r="AF299" i="6"/>
  <c r="AF251" i="6"/>
  <c r="AF203" i="6"/>
  <c r="AF155" i="6"/>
  <c r="AF290" i="6"/>
  <c r="AF278" i="6"/>
  <c r="AF266" i="6"/>
  <c r="AF254" i="6"/>
  <c r="AF242" i="6"/>
  <c r="AF230" i="6"/>
  <c r="AF218" i="6"/>
  <c r="AF206" i="6"/>
  <c r="AF194" i="6"/>
  <c r="AF182" i="6"/>
  <c r="AF170" i="6"/>
  <c r="AF158" i="6"/>
  <c r="AF146" i="6"/>
  <c r="AF134" i="6"/>
  <c r="AF122" i="6"/>
  <c r="AF289" i="6"/>
  <c r="AF277" i="6"/>
  <c r="AF265" i="6"/>
  <c r="AF253" i="6"/>
  <c r="AF241" i="6"/>
  <c r="AF229" i="6"/>
  <c r="AF217" i="6"/>
  <c r="AF205" i="6"/>
  <c r="AF193" i="6"/>
  <c r="AF181" i="6"/>
  <c r="AF169" i="6"/>
  <c r="AF157" i="6"/>
  <c r="AF145" i="6"/>
  <c r="AF133" i="6"/>
  <c r="AF121" i="6"/>
  <c r="AF298" i="6"/>
  <c r="AF286" i="6"/>
  <c r="AF274" i="6"/>
  <c r="AF262" i="6"/>
  <c r="AF250" i="6"/>
  <c r="AF238" i="6"/>
  <c r="AF226" i="6"/>
  <c r="AF214" i="6"/>
  <c r="AF202" i="6"/>
  <c r="AF190" i="6"/>
  <c r="AF178" i="6"/>
  <c r="AF166" i="6"/>
  <c r="AF154" i="6"/>
  <c r="AF142" i="6"/>
  <c r="AF130" i="6"/>
  <c r="AF297" i="6"/>
  <c r="AF285" i="6"/>
  <c r="AF273" i="6"/>
  <c r="AF261" i="6"/>
  <c r="AF249" i="6"/>
  <c r="AF237" i="6"/>
  <c r="AF225" i="6"/>
  <c r="AF213" i="6"/>
  <c r="AF201" i="6"/>
  <c r="AF189" i="6"/>
  <c r="AF177" i="6"/>
  <c r="AF165" i="6"/>
  <c r="AF153" i="6"/>
  <c r="AF141" i="6"/>
  <c r="AF129" i="6"/>
  <c r="AF296" i="6"/>
  <c r="AF284" i="6"/>
  <c r="AF272" i="6"/>
  <c r="AF260" i="6"/>
  <c r="AF248" i="6"/>
  <c r="AF236" i="6"/>
  <c r="AF224" i="6"/>
  <c r="AF212" i="6"/>
  <c r="AF200" i="6"/>
  <c r="AF188" i="6"/>
  <c r="AF176" i="6"/>
  <c r="AF164" i="6"/>
  <c r="AF152" i="6"/>
  <c r="AF140" i="6"/>
  <c r="AF128" i="6"/>
  <c r="AF295" i="6"/>
  <c r="AF283" i="6"/>
  <c r="AF271" i="6"/>
  <c r="AF259" i="6"/>
  <c r="AF247" i="6"/>
  <c r="AF235" i="6"/>
  <c r="AF223" i="6"/>
  <c r="AF211" i="6"/>
  <c r="AF199" i="6"/>
  <c r="AF187" i="6"/>
  <c r="AF175" i="6"/>
  <c r="AF163" i="6"/>
  <c r="AF151" i="6"/>
  <c r="AF139" i="6"/>
  <c r="AF127" i="6"/>
  <c r="AF294" i="6"/>
  <c r="AF282" i="6"/>
  <c r="AF270" i="6"/>
  <c r="AF258" i="6"/>
  <c r="AF246" i="6"/>
  <c r="AF234" i="6"/>
  <c r="AF222" i="6"/>
  <c r="AF210" i="6"/>
  <c r="AF198" i="6"/>
  <c r="AF186" i="6"/>
  <c r="AF174" i="6"/>
  <c r="AF162" i="6"/>
  <c r="AF150" i="6"/>
  <c r="AF138" i="6"/>
  <c r="AF126" i="6"/>
  <c r="AF293" i="6"/>
  <c r="AF281" i="6"/>
  <c r="AF269" i="6"/>
  <c r="AF257" i="6"/>
  <c r="AF245" i="6"/>
  <c r="AF233" i="6"/>
  <c r="AF221" i="6"/>
  <c r="AF209" i="6"/>
  <c r="AF197" i="6"/>
  <c r="AF185" i="6"/>
  <c r="AF173" i="6"/>
  <c r="AF161" i="6"/>
  <c r="AF149" i="6"/>
  <c r="AF137" i="6"/>
  <c r="AF125" i="6"/>
  <c r="AF292" i="6"/>
  <c r="AF280" i="6"/>
  <c r="AF268" i="6"/>
  <c r="AF256" i="6"/>
  <c r="AF244" i="6"/>
  <c r="AF232" i="6"/>
  <c r="AF220" i="6"/>
  <c r="AF208" i="6"/>
  <c r="AF196" i="6"/>
  <c r="AF184" i="6"/>
  <c r="AF172" i="6"/>
  <c r="AF160" i="6"/>
  <c r="AF148" i="6"/>
  <c r="AF136" i="6"/>
  <c r="AF124" i="6"/>
  <c r="AC158" i="6"/>
  <c r="AD158" i="6" s="1"/>
  <c r="AC297" i="6"/>
  <c r="AD297" i="6" s="1"/>
  <c r="AC280" i="6"/>
  <c r="AD280" i="6" s="1"/>
  <c r="AC263" i="6"/>
  <c r="AD263" i="6" s="1"/>
  <c r="AC252" i="6"/>
  <c r="AD252" i="6" s="1"/>
  <c r="AC191" i="6"/>
  <c r="AD191" i="6" s="1"/>
  <c r="AC122" i="6"/>
  <c r="AD122" i="6" s="1"/>
  <c r="AC221" i="6"/>
  <c r="AD221" i="6" s="1"/>
  <c r="AC210" i="6"/>
  <c r="AD210" i="6" s="1"/>
  <c r="AC298" i="6"/>
  <c r="AD298" i="6" s="1"/>
  <c r="AC251" i="6"/>
  <c r="AD251" i="6" s="1"/>
  <c r="AC240" i="6"/>
  <c r="AD240" i="6" s="1"/>
  <c r="AC170" i="6"/>
  <c r="AD170" i="6" s="1"/>
  <c r="AC287" i="6"/>
  <c r="AD287" i="6" s="1"/>
  <c r="AC282" i="6"/>
  <c r="AD282" i="6" s="1"/>
  <c r="AC270" i="6"/>
  <c r="AD270" i="6" s="1"/>
  <c r="AC209" i="6"/>
  <c r="AD209" i="6" s="1"/>
  <c r="AC198" i="6"/>
  <c r="AD198" i="6" s="1"/>
  <c r="AC154" i="6"/>
  <c r="AD154" i="6" s="1"/>
  <c r="AC146" i="6"/>
  <c r="AD146" i="6" s="1"/>
  <c r="AC299" i="6"/>
  <c r="AD299" i="6" s="1"/>
  <c r="AC292" i="6"/>
  <c r="AD292" i="6" s="1"/>
  <c r="AC276" i="6"/>
  <c r="AD276" i="6" s="1"/>
  <c r="AC239" i="6"/>
  <c r="AD239" i="6" s="1"/>
  <c r="AC228" i="6"/>
  <c r="AD228" i="6" s="1"/>
  <c r="AC269" i="6"/>
  <c r="AD269" i="6" s="1"/>
  <c r="AC258" i="6"/>
  <c r="AD258" i="6" s="1"/>
  <c r="AC197" i="6"/>
  <c r="AD197" i="6" s="1"/>
  <c r="AC186" i="6"/>
  <c r="AD186" i="6" s="1"/>
  <c r="AC176" i="6"/>
  <c r="AD176" i="6" s="1"/>
  <c r="AC300" i="6"/>
  <c r="AD300" i="6" s="1"/>
  <c r="AC294" i="6"/>
  <c r="AD294" i="6" s="1"/>
  <c r="AC227" i="6"/>
  <c r="AD227" i="6" s="1"/>
  <c r="AC216" i="6"/>
  <c r="AD216" i="6" s="1"/>
  <c r="AC182" i="6"/>
  <c r="AD182" i="6" s="1"/>
  <c r="AC281" i="6"/>
  <c r="AD281" i="6" s="1"/>
  <c r="AC275" i="6"/>
  <c r="AD275" i="6" s="1"/>
  <c r="AC257" i="6"/>
  <c r="AD257" i="6" s="1"/>
  <c r="AC246" i="6"/>
  <c r="AD246" i="6" s="1"/>
  <c r="AC185" i="6"/>
  <c r="AD185" i="6" s="1"/>
  <c r="AC295" i="6"/>
  <c r="AD295" i="6" s="1"/>
  <c r="AC286" i="6"/>
  <c r="AD286" i="6" s="1"/>
  <c r="AC215" i="6"/>
  <c r="AD215" i="6" s="1"/>
  <c r="AC204" i="6"/>
  <c r="AD204" i="6" s="1"/>
  <c r="AC166" i="6"/>
  <c r="AD166" i="6" s="1"/>
  <c r="AC245" i="6"/>
  <c r="AD245" i="6" s="1"/>
  <c r="AC234" i="6"/>
  <c r="AD234" i="6" s="1"/>
  <c r="AC3" i="6"/>
  <c r="AD3" i="6" s="1"/>
  <c r="AC9" i="6"/>
  <c r="AD9" i="6" s="1"/>
  <c r="AC15" i="6"/>
  <c r="AD15" i="6" s="1"/>
  <c r="AC21" i="6"/>
  <c r="AD21" i="6" s="1"/>
  <c r="AC27" i="6"/>
  <c r="AD27" i="6" s="1"/>
  <c r="AC33" i="6"/>
  <c r="AD33" i="6" s="1"/>
  <c r="AC39" i="6"/>
  <c r="AD39" i="6" s="1"/>
  <c r="AC45" i="6"/>
  <c r="AD45" i="6" s="1"/>
  <c r="AC51" i="6"/>
  <c r="AD51" i="6" s="1"/>
  <c r="AC57" i="6"/>
  <c r="AD57" i="6" s="1"/>
  <c r="AC63" i="6"/>
  <c r="AD63" i="6" s="1"/>
  <c r="AC69" i="6"/>
  <c r="AD69" i="6" s="1"/>
  <c r="AC75" i="6"/>
  <c r="AD75" i="6" s="1"/>
  <c r="AC81" i="6"/>
  <c r="AD81" i="6" s="1"/>
  <c r="AC87" i="6"/>
  <c r="AD87" i="6" s="1"/>
  <c r="AC93" i="6"/>
  <c r="AD93" i="6" s="1"/>
  <c r="AC8" i="6"/>
  <c r="AD8" i="6" s="1"/>
  <c r="AC14" i="6"/>
  <c r="AD14" i="6" s="1"/>
  <c r="AC20" i="6"/>
  <c r="AD20" i="6" s="1"/>
  <c r="AC26" i="6"/>
  <c r="AD26" i="6" s="1"/>
  <c r="AC32" i="6"/>
  <c r="AD32" i="6" s="1"/>
  <c r="AC38" i="6"/>
  <c r="AD38" i="6" s="1"/>
  <c r="AC44" i="6"/>
  <c r="AD44" i="6" s="1"/>
  <c r="AC50" i="6"/>
  <c r="AD50" i="6" s="1"/>
  <c r="AC56" i="6"/>
  <c r="AD56" i="6" s="1"/>
  <c r="AC62" i="6"/>
  <c r="AD62" i="6" s="1"/>
  <c r="AC68" i="6"/>
  <c r="AD68" i="6" s="1"/>
  <c r="AC74" i="6"/>
  <c r="AD74" i="6" s="1"/>
  <c r="AC80" i="6"/>
  <c r="AD80" i="6" s="1"/>
  <c r="AC86" i="6"/>
  <c r="AD86" i="6" s="1"/>
  <c r="AC92" i="6"/>
  <c r="AD92" i="6" s="1"/>
  <c r="AC98" i="6"/>
  <c r="AD98" i="6" s="1"/>
  <c r="AC104" i="6"/>
  <c r="AD104" i="6" s="1"/>
  <c r="AC7" i="6"/>
  <c r="AD7" i="6" s="1"/>
  <c r="AC13" i="6"/>
  <c r="AD13" i="6" s="1"/>
  <c r="AC19" i="6"/>
  <c r="AD19" i="6" s="1"/>
  <c r="AC25" i="6"/>
  <c r="AD25" i="6" s="1"/>
  <c r="AC31" i="6"/>
  <c r="AD31" i="6" s="1"/>
  <c r="AC37" i="6"/>
  <c r="AD37" i="6" s="1"/>
  <c r="AC43" i="6"/>
  <c r="AD43" i="6" s="1"/>
  <c r="AC49" i="6"/>
  <c r="AD49" i="6" s="1"/>
  <c r="AC55" i="6"/>
  <c r="AD55" i="6" s="1"/>
  <c r="AC61" i="6"/>
  <c r="AD61" i="6" s="1"/>
  <c r="AC67" i="6"/>
  <c r="AD67" i="6" s="1"/>
  <c r="AC73" i="6"/>
  <c r="AD73" i="6" s="1"/>
  <c r="AC79" i="6"/>
  <c r="AD79" i="6" s="1"/>
  <c r="AC85" i="6"/>
  <c r="AD85" i="6" s="1"/>
  <c r="AC91" i="6"/>
  <c r="AD91" i="6" s="1"/>
  <c r="AC97" i="6"/>
  <c r="AD97" i="6" s="1"/>
  <c r="AC103" i="6"/>
  <c r="AD103" i="6" s="1"/>
  <c r="AC6" i="6"/>
  <c r="AD6" i="6" s="1"/>
  <c r="AC12" i="6"/>
  <c r="AD12" i="6" s="1"/>
  <c r="AC18" i="6"/>
  <c r="AD18" i="6" s="1"/>
  <c r="AC24" i="6"/>
  <c r="AD24" i="6" s="1"/>
  <c r="AC30" i="6"/>
  <c r="AD30" i="6" s="1"/>
  <c r="AC36" i="6"/>
  <c r="AD36" i="6" s="1"/>
  <c r="AC42" i="6"/>
  <c r="AD42" i="6" s="1"/>
  <c r="AC48" i="6"/>
  <c r="AD48" i="6" s="1"/>
  <c r="AC54" i="6"/>
  <c r="AD54" i="6" s="1"/>
  <c r="AC60" i="6"/>
  <c r="AD60" i="6" s="1"/>
  <c r="AC66" i="6"/>
  <c r="AD66" i="6" s="1"/>
  <c r="AC72" i="6"/>
  <c r="AD72" i="6" s="1"/>
  <c r="AC78" i="6"/>
  <c r="AD78" i="6" s="1"/>
  <c r="AC84" i="6"/>
  <c r="AD84" i="6" s="1"/>
  <c r="AC90" i="6"/>
  <c r="AD90" i="6" s="1"/>
  <c r="AC96" i="6"/>
  <c r="AD96" i="6" s="1"/>
  <c r="AC102" i="6"/>
  <c r="AD102" i="6" s="1"/>
  <c r="AC5" i="6"/>
  <c r="AD5" i="6" s="1"/>
  <c r="AC11" i="6"/>
  <c r="AD11" i="6" s="1"/>
  <c r="AC17" i="6"/>
  <c r="AD17" i="6" s="1"/>
  <c r="AC23" i="6"/>
  <c r="AD23" i="6" s="1"/>
  <c r="AC29" i="6"/>
  <c r="AD29" i="6" s="1"/>
  <c r="AC35" i="6"/>
  <c r="AD35" i="6" s="1"/>
  <c r="AC41" i="6"/>
  <c r="AD41" i="6" s="1"/>
  <c r="AC47" i="6"/>
  <c r="AD47" i="6" s="1"/>
  <c r="AC53" i="6"/>
  <c r="AD53" i="6" s="1"/>
  <c r="AC59" i="6"/>
  <c r="AD59" i="6" s="1"/>
  <c r="AC65" i="6"/>
  <c r="AD65" i="6" s="1"/>
  <c r="AC71" i="6"/>
  <c r="AD71" i="6" s="1"/>
  <c r="AC77" i="6"/>
  <c r="AD77" i="6" s="1"/>
  <c r="AC83" i="6"/>
  <c r="AD83" i="6" s="1"/>
  <c r="AC89" i="6"/>
  <c r="AD89" i="6" s="1"/>
  <c r="AC95" i="6"/>
  <c r="AD95" i="6" s="1"/>
  <c r="AC101" i="6"/>
  <c r="AD101" i="6" s="1"/>
  <c r="AC99" i="6"/>
  <c r="AD99" i="6" s="1"/>
  <c r="AC108" i="6"/>
  <c r="AD108" i="6" s="1"/>
  <c r="AC114" i="6"/>
  <c r="AD114" i="6" s="1"/>
  <c r="AC120" i="6"/>
  <c r="AD120" i="6" s="1"/>
  <c r="AC126" i="6"/>
  <c r="AD126" i="6" s="1"/>
  <c r="AC132" i="6"/>
  <c r="AD132" i="6" s="1"/>
  <c r="AC138" i="6"/>
  <c r="AD138" i="6" s="1"/>
  <c r="AC144" i="6"/>
  <c r="AD144" i="6" s="1"/>
  <c r="AC150" i="6"/>
  <c r="AD150" i="6" s="1"/>
  <c r="AC156" i="6"/>
  <c r="AD156" i="6" s="1"/>
  <c r="AC162" i="6"/>
  <c r="AD162" i="6" s="1"/>
  <c r="AC168" i="6"/>
  <c r="AD168" i="6" s="1"/>
  <c r="AC174" i="6"/>
  <c r="AD174" i="6" s="1"/>
  <c r="AC180" i="6"/>
  <c r="AD180" i="6" s="1"/>
  <c r="AC4" i="6"/>
  <c r="AD4" i="6" s="1"/>
  <c r="AC28" i="6"/>
  <c r="AD28" i="6" s="1"/>
  <c r="AC52" i="6"/>
  <c r="AD52" i="6" s="1"/>
  <c r="AC76" i="6"/>
  <c r="AD76" i="6" s="1"/>
  <c r="AC100" i="6"/>
  <c r="AD100" i="6" s="1"/>
  <c r="AC107" i="6"/>
  <c r="AD107" i="6" s="1"/>
  <c r="AC113" i="6"/>
  <c r="AD113" i="6" s="1"/>
  <c r="AC119" i="6"/>
  <c r="AD119" i="6" s="1"/>
  <c r="AC125" i="6"/>
  <c r="AD125" i="6" s="1"/>
  <c r="AC131" i="6"/>
  <c r="AD131" i="6" s="1"/>
  <c r="AC137" i="6"/>
  <c r="AD137" i="6" s="1"/>
  <c r="AC143" i="6"/>
  <c r="AD143" i="6" s="1"/>
  <c r="AC149" i="6"/>
  <c r="AD149" i="6" s="1"/>
  <c r="AC155" i="6"/>
  <c r="AD155" i="6" s="1"/>
  <c r="AC161" i="6"/>
  <c r="AD161" i="6" s="1"/>
  <c r="AC167" i="6"/>
  <c r="AD167" i="6" s="1"/>
  <c r="AC173" i="6"/>
  <c r="AD173" i="6" s="1"/>
  <c r="AC179" i="6"/>
  <c r="AD179" i="6" s="1"/>
  <c r="AC10" i="6"/>
  <c r="AD10" i="6" s="1"/>
  <c r="AC34" i="6"/>
  <c r="AD34" i="6" s="1"/>
  <c r="AC58" i="6"/>
  <c r="AD58" i="6" s="1"/>
  <c r="AC82" i="6"/>
  <c r="AD82" i="6" s="1"/>
  <c r="AC106" i="6"/>
  <c r="AD106" i="6" s="1"/>
  <c r="AC112" i="6"/>
  <c r="AD112" i="6" s="1"/>
  <c r="AC118" i="6"/>
  <c r="AD118" i="6" s="1"/>
  <c r="AC124" i="6"/>
  <c r="AD124" i="6" s="1"/>
  <c r="AC130" i="6"/>
  <c r="AD130" i="6" s="1"/>
  <c r="AC136" i="6"/>
  <c r="AD136" i="6" s="1"/>
  <c r="AC142" i="6"/>
  <c r="AD142" i="6" s="1"/>
  <c r="AC148" i="6"/>
  <c r="AD148" i="6" s="1"/>
  <c r="AC105" i="6"/>
  <c r="AD105" i="6" s="1"/>
  <c r="AC111" i="6"/>
  <c r="AD111" i="6" s="1"/>
  <c r="AC117" i="6"/>
  <c r="AD117" i="6" s="1"/>
  <c r="AC123" i="6"/>
  <c r="AD123" i="6" s="1"/>
  <c r="AC129" i="6"/>
  <c r="AD129" i="6" s="1"/>
  <c r="AC135" i="6"/>
  <c r="AD135" i="6" s="1"/>
  <c r="AC141" i="6"/>
  <c r="AD141" i="6" s="1"/>
  <c r="AC147" i="6"/>
  <c r="AD147" i="6" s="1"/>
  <c r="AC153" i="6"/>
  <c r="AD153" i="6" s="1"/>
  <c r="AC159" i="6"/>
  <c r="AD159" i="6" s="1"/>
  <c r="AC165" i="6"/>
  <c r="AD165" i="6" s="1"/>
  <c r="AC171" i="6"/>
  <c r="AD171" i="6" s="1"/>
  <c r="AC177" i="6"/>
  <c r="AD177" i="6" s="1"/>
  <c r="AC16" i="6"/>
  <c r="AD16" i="6" s="1"/>
  <c r="AC40" i="6"/>
  <c r="AD40" i="6" s="1"/>
  <c r="AC64" i="6"/>
  <c r="AD64" i="6" s="1"/>
  <c r="AC88" i="6"/>
  <c r="AD88" i="6" s="1"/>
  <c r="AC22" i="6"/>
  <c r="AD22" i="6" s="1"/>
  <c r="AC46" i="6"/>
  <c r="AD46" i="6" s="1"/>
  <c r="AC70" i="6"/>
  <c r="AD70" i="6" s="1"/>
  <c r="AC94" i="6"/>
  <c r="AD94" i="6" s="1"/>
  <c r="AC109" i="6"/>
  <c r="AD109" i="6" s="1"/>
  <c r="AC115" i="6"/>
  <c r="AD115" i="6" s="1"/>
  <c r="AC121" i="6"/>
  <c r="AD121" i="6" s="1"/>
  <c r="AC127" i="6"/>
  <c r="AD127" i="6" s="1"/>
  <c r="AC133" i="6"/>
  <c r="AD133" i="6" s="1"/>
  <c r="AC139" i="6"/>
  <c r="AD139" i="6" s="1"/>
  <c r="AC145" i="6"/>
  <c r="AD145" i="6" s="1"/>
  <c r="AC151" i="6"/>
  <c r="AD151" i="6" s="1"/>
  <c r="AC157" i="6"/>
  <c r="AD157" i="6" s="1"/>
  <c r="AC163" i="6"/>
  <c r="AD163" i="6" s="1"/>
  <c r="AC169" i="6"/>
  <c r="AD169" i="6" s="1"/>
  <c r="AC175" i="6"/>
  <c r="AD175" i="6" s="1"/>
  <c r="AC181" i="6"/>
  <c r="AD181" i="6" s="1"/>
  <c r="AC128" i="6"/>
  <c r="AD128" i="6" s="1"/>
  <c r="AC184" i="6"/>
  <c r="AD184" i="6" s="1"/>
  <c r="AC190" i="6"/>
  <c r="AD190" i="6" s="1"/>
  <c r="AC196" i="6"/>
  <c r="AD196" i="6" s="1"/>
  <c r="AC202" i="6"/>
  <c r="AD202" i="6" s="1"/>
  <c r="AC208" i="6"/>
  <c r="AD208" i="6" s="1"/>
  <c r="AC214" i="6"/>
  <c r="AD214" i="6" s="1"/>
  <c r="AC220" i="6"/>
  <c r="AD220" i="6" s="1"/>
  <c r="AC226" i="6"/>
  <c r="AD226" i="6" s="1"/>
  <c r="AC232" i="6"/>
  <c r="AD232" i="6" s="1"/>
  <c r="AC238" i="6"/>
  <c r="AD238" i="6" s="1"/>
  <c r="AC244" i="6"/>
  <c r="AD244" i="6" s="1"/>
  <c r="AC250" i="6"/>
  <c r="AD250" i="6" s="1"/>
  <c r="AC256" i="6"/>
  <c r="AD256" i="6" s="1"/>
  <c r="AC262" i="6"/>
  <c r="AD262" i="6" s="1"/>
  <c r="AC268" i="6"/>
  <c r="AD268" i="6" s="1"/>
  <c r="AC152" i="6"/>
  <c r="AD152" i="6" s="1"/>
  <c r="AC183" i="6"/>
  <c r="AD183" i="6" s="1"/>
  <c r="AC189" i="6"/>
  <c r="AD189" i="6" s="1"/>
  <c r="AC195" i="6"/>
  <c r="AD195" i="6" s="1"/>
  <c r="AC201" i="6"/>
  <c r="AD201" i="6" s="1"/>
  <c r="AC207" i="6"/>
  <c r="AD207" i="6" s="1"/>
  <c r="AC213" i="6"/>
  <c r="AD213" i="6" s="1"/>
  <c r="AC219" i="6"/>
  <c r="AD219" i="6" s="1"/>
  <c r="AC225" i="6"/>
  <c r="AD225" i="6" s="1"/>
  <c r="AC231" i="6"/>
  <c r="AD231" i="6" s="1"/>
  <c r="AC237" i="6"/>
  <c r="AD237" i="6" s="1"/>
  <c r="AC243" i="6"/>
  <c r="AD243" i="6" s="1"/>
  <c r="AC249" i="6"/>
  <c r="AD249" i="6" s="1"/>
  <c r="AC255" i="6"/>
  <c r="AD255" i="6" s="1"/>
  <c r="AC261" i="6"/>
  <c r="AD261" i="6" s="1"/>
  <c r="AC267" i="6"/>
  <c r="AD267" i="6" s="1"/>
  <c r="AC273" i="6"/>
  <c r="AD273" i="6" s="1"/>
  <c r="AC279" i="6"/>
  <c r="AD279" i="6" s="1"/>
  <c r="AC285" i="6"/>
  <c r="AD285" i="6" s="1"/>
  <c r="AC291" i="6"/>
  <c r="AD291" i="6" s="1"/>
  <c r="AC110" i="6"/>
  <c r="AD110" i="6" s="1"/>
  <c r="AC134" i="6"/>
  <c r="AD134" i="6" s="1"/>
  <c r="AC160" i="6"/>
  <c r="AD160" i="6" s="1"/>
  <c r="AC164" i="6"/>
  <c r="AD164" i="6" s="1"/>
  <c r="AC188" i="6"/>
  <c r="AD188" i="6" s="1"/>
  <c r="AC194" i="6"/>
  <c r="AD194" i="6" s="1"/>
  <c r="AC200" i="6"/>
  <c r="AD200" i="6" s="1"/>
  <c r="AC206" i="6"/>
  <c r="AD206" i="6" s="1"/>
  <c r="AC212" i="6"/>
  <c r="AD212" i="6" s="1"/>
  <c r="AC218" i="6"/>
  <c r="AD218" i="6" s="1"/>
  <c r="AC224" i="6"/>
  <c r="AD224" i="6" s="1"/>
  <c r="AC230" i="6"/>
  <c r="AD230" i="6" s="1"/>
  <c r="AC236" i="6"/>
  <c r="AD236" i="6" s="1"/>
  <c r="AC242" i="6"/>
  <c r="AD242" i="6" s="1"/>
  <c r="AC248" i="6"/>
  <c r="AD248" i="6" s="1"/>
  <c r="AC254" i="6"/>
  <c r="AD254" i="6" s="1"/>
  <c r="AC260" i="6"/>
  <c r="AD260" i="6" s="1"/>
  <c r="AC266" i="6"/>
  <c r="AD266" i="6" s="1"/>
  <c r="AC272" i="6"/>
  <c r="AD272" i="6" s="1"/>
  <c r="AC278" i="6"/>
  <c r="AD278" i="6" s="1"/>
  <c r="AC284" i="6"/>
  <c r="AD284" i="6" s="1"/>
  <c r="AC290" i="6"/>
  <c r="AD290" i="6" s="1"/>
  <c r="AC172" i="6"/>
  <c r="AD172" i="6" s="1"/>
  <c r="AC178" i="6"/>
  <c r="AD178" i="6" s="1"/>
  <c r="AC116" i="6"/>
  <c r="AD116" i="6" s="1"/>
  <c r="AC140" i="6"/>
  <c r="AD140" i="6" s="1"/>
  <c r="AC187" i="6"/>
  <c r="AD187" i="6" s="1"/>
  <c r="AC193" i="6"/>
  <c r="AD193" i="6" s="1"/>
  <c r="AC199" i="6"/>
  <c r="AD199" i="6" s="1"/>
  <c r="AC205" i="6"/>
  <c r="AD205" i="6" s="1"/>
  <c r="AC211" i="6"/>
  <c r="AD211" i="6" s="1"/>
  <c r="AC217" i="6"/>
  <c r="AD217" i="6" s="1"/>
  <c r="AC223" i="6"/>
  <c r="AD223" i="6" s="1"/>
  <c r="AC229" i="6"/>
  <c r="AD229" i="6" s="1"/>
  <c r="AC235" i="6"/>
  <c r="AD235" i="6" s="1"/>
  <c r="AC241" i="6"/>
  <c r="AD241" i="6" s="1"/>
  <c r="AC247" i="6"/>
  <c r="AD247" i="6" s="1"/>
  <c r="AC253" i="6"/>
  <c r="AD253" i="6" s="1"/>
  <c r="AC259" i="6"/>
  <c r="AD259" i="6" s="1"/>
  <c r="AC265" i="6"/>
  <c r="AD265" i="6" s="1"/>
  <c r="AC271" i="6"/>
  <c r="AD271" i="6" s="1"/>
  <c r="AC277" i="6"/>
  <c r="AD277" i="6" s="1"/>
  <c r="AC283" i="6"/>
  <c r="AD283" i="6" s="1"/>
  <c r="AC289" i="6"/>
  <c r="AD289" i="6" s="1"/>
  <c r="AC296" i="6"/>
  <c r="AD296" i="6" s="1"/>
  <c r="AC264" i="6"/>
  <c r="AD264" i="6" s="1"/>
  <c r="AC203" i="6"/>
  <c r="AD203" i="6" s="1"/>
  <c r="AC192" i="6"/>
  <c r="AD192" i="6" s="1"/>
  <c r="AC293" i="6"/>
  <c r="AD293" i="6" s="1"/>
  <c r="AC288" i="6"/>
  <c r="AD288" i="6" s="1"/>
  <c r="AC274" i="6"/>
  <c r="AD274" i="6" s="1"/>
  <c r="AC233" i="6"/>
  <c r="AD233" i="6" s="1"/>
  <c r="AC222" i="6"/>
  <c r="AD222" i="6" s="1"/>
  <c r="AP4461" i="6"/>
  <c r="AP4416" i="6"/>
  <c r="AP4448" i="6"/>
  <c r="AP4368" i="6"/>
  <c r="AP4488" i="6"/>
  <c r="AP4445" i="6"/>
  <c r="AP4392" i="6"/>
  <c r="AP4485" i="6"/>
  <c r="AP4432" i="6"/>
  <c r="AP4472" i="6"/>
  <c r="AP4429" i="6"/>
  <c r="AP4408" i="6"/>
  <c r="AP4496" i="6"/>
  <c r="AP4469" i="6"/>
  <c r="AP4497" i="6"/>
  <c r="AP4493" i="6"/>
  <c r="AP4456" i="6"/>
  <c r="AP4384" i="6"/>
  <c r="AP4453" i="6"/>
  <c r="AP4520" i="6"/>
  <c r="AP4504" i="6"/>
  <c r="AP4440" i="6"/>
  <c r="AP4424" i="6"/>
  <c r="AP4521" i="6"/>
  <c r="AP4512" i="6"/>
  <c r="AP4505" i="6"/>
  <c r="AP4501" i="6"/>
  <c r="AP4480" i="6"/>
  <c r="AP4437" i="6"/>
  <c r="AP4400" i="6"/>
  <c r="AP4517" i="6"/>
  <c r="AP4513" i="6"/>
  <c r="AP4477" i="6"/>
  <c r="AP4376" i="6"/>
  <c r="AP4509" i="6"/>
  <c r="AP4508" i="6"/>
  <c r="AP4464" i="6"/>
  <c r="AP4360" i="6"/>
  <c r="AP4352" i="6"/>
  <c r="AP4344" i="6"/>
  <c r="AP4336" i="6"/>
  <c r="AP4328" i="6"/>
  <c r="AP4270" i="6"/>
  <c r="AP4238" i="6"/>
  <c r="AP4206" i="6"/>
  <c r="AP4174" i="6"/>
  <c r="AP4142" i="6"/>
  <c r="AP4067" i="6"/>
  <c r="AP4059" i="6"/>
  <c r="AP3902" i="6"/>
  <c r="AP4267" i="6"/>
  <c r="AP4235" i="6"/>
  <c r="AP4203" i="6"/>
  <c r="AP4171" i="6"/>
  <c r="AP4103" i="6"/>
  <c r="AP4091" i="6"/>
  <c r="AP4051" i="6"/>
  <c r="AP3963" i="6"/>
  <c r="AP4246" i="6"/>
  <c r="AP4214" i="6"/>
  <c r="AP4182" i="6"/>
  <c r="AP4150" i="6"/>
  <c r="AP4118" i="6"/>
  <c r="AP4102" i="6"/>
  <c r="AP4099" i="6"/>
  <c r="AP4094" i="6"/>
  <c r="AP4043" i="6"/>
  <c r="AP4035" i="6"/>
  <c r="AP4027" i="6"/>
  <c r="AP4019" i="6"/>
  <c r="AP4011" i="6"/>
  <c r="AP4003" i="6"/>
  <c r="AP3995" i="6"/>
  <c r="AP3987" i="6"/>
  <c r="AP3903" i="6"/>
  <c r="AP3654" i="6"/>
  <c r="AP4275" i="6"/>
  <c r="AP4243" i="6"/>
  <c r="AP4211" i="6"/>
  <c r="AP4179" i="6"/>
  <c r="AP4147" i="6"/>
  <c r="AP3941" i="6"/>
  <c r="AP4364" i="6"/>
  <c r="AP4356" i="6"/>
  <c r="AP4348" i="6"/>
  <c r="AP4340" i="6"/>
  <c r="AP4332" i="6"/>
  <c r="AP4324" i="6"/>
  <c r="AP4254" i="6"/>
  <c r="AP4222" i="6"/>
  <c r="AP4190" i="6"/>
  <c r="AP4158" i="6"/>
  <c r="AP4126" i="6"/>
  <c r="AP3979" i="6"/>
  <c r="AP4251" i="6"/>
  <c r="AP4219" i="6"/>
  <c r="AP4187" i="6"/>
  <c r="AP4155" i="6"/>
  <c r="AP4123" i="6"/>
  <c r="AP4262" i="6"/>
  <c r="AP4230" i="6"/>
  <c r="AP4198" i="6"/>
  <c r="AP4166" i="6"/>
  <c r="AP4134" i="6"/>
  <c r="AP4111" i="6"/>
  <c r="AP4083" i="6"/>
  <c r="AP4110" i="6"/>
  <c r="AP3971" i="6"/>
  <c r="AP4259" i="6"/>
  <c r="AP4227" i="6"/>
  <c r="AP4195" i="6"/>
  <c r="AP4163" i="6"/>
  <c r="AP4131" i="6"/>
  <c r="AP4107" i="6"/>
  <c r="AP4086" i="6"/>
  <c r="AP4075" i="6"/>
  <c r="AP3927" i="6"/>
  <c r="AP3731" i="6"/>
  <c r="AP3650" i="6"/>
  <c r="AP3836" i="6"/>
  <c r="AP3943" i="6"/>
  <c r="AP3925" i="6"/>
  <c r="AP3906" i="6"/>
  <c r="AP4095" i="6"/>
  <c r="AP4087" i="6"/>
  <c r="AP4079" i="6"/>
  <c r="AP4071" i="6"/>
  <c r="AP4063" i="6"/>
  <c r="AP4055" i="6"/>
  <c r="AP4047" i="6"/>
  <c r="AP4039" i="6"/>
  <c r="AP4031" i="6"/>
  <c r="AP4023" i="6"/>
  <c r="AP4015" i="6"/>
  <c r="AP4007" i="6"/>
  <c r="AP3999" i="6"/>
  <c r="AP3991" i="6"/>
  <c r="AP3929" i="6"/>
  <c r="AP3915" i="6"/>
  <c r="AP3895" i="6"/>
  <c r="AP3678" i="6"/>
  <c r="AP3786" i="6"/>
  <c r="AP3674" i="6"/>
  <c r="AP3619" i="6"/>
  <c r="AP3919" i="6"/>
  <c r="AP3899" i="6"/>
  <c r="AP3894" i="6"/>
  <c r="AP3909" i="6"/>
  <c r="AP3883" i="6"/>
  <c r="AP3842" i="6"/>
  <c r="AP3923" i="6"/>
  <c r="AP3781" i="6"/>
  <c r="AP3887" i="6"/>
  <c r="AP3882" i="6"/>
  <c r="AP3702" i="6"/>
  <c r="AP3698" i="6"/>
  <c r="AP3782" i="6"/>
  <c r="AP3734" i="6"/>
  <c r="AP3733" i="6"/>
  <c r="AP3699" i="6"/>
  <c r="AP3675" i="6"/>
  <c r="AP3651" i="6"/>
  <c r="AP3395" i="6"/>
  <c r="AP3558" i="6"/>
  <c r="AP3766" i="6"/>
  <c r="AP3419" i="6"/>
  <c r="AP3765" i="6"/>
  <c r="AP3742" i="6"/>
  <c r="AP3741" i="6"/>
  <c r="AP3534" i="6"/>
  <c r="AP3764" i="6"/>
  <c r="AP3715" i="6"/>
  <c r="AP3714" i="6"/>
  <c r="AP3691" i="6"/>
  <c r="AP3690" i="6"/>
  <c r="AP3667" i="6"/>
  <c r="AP3666" i="6"/>
  <c r="AP3643" i="6"/>
  <c r="AP3642" i="6"/>
  <c r="AP3627" i="6"/>
  <c r="AP3626" i="6"/>
  <c r="AP3718" i="6"/>
  <c r="AP3694" i="6"/>
  <c r="AP3670" i="6"/>
  <c r="AP3646" i="6"/>
  <c r="AP3610" i="6"/>
  <c r="AP3830" i="6"/>
  <c r="AP3824" i="6"/>
  <c r="AP3818" i="6"/>
  <c r="AP3812" i="6"/>
  <c r="AP3806" i="6"/>
  <c r="AP3800" i="6"/>
  <c r="AP3794" i="6"/>
  <c r="AP3788" i="6"/>
  <c r="AP3750" i="6"/>
  <c r="AP3749" i="6"/>
  <c r="AP3602" i="6"/>
  <c r="AP3582" i="6"/>
  <c r="AP3774" i="6"/>
  <c r="AP3635" i="6"/>
  <c r="AP3302" i="6"/>
  <c r="AP3773" i="6"/>
  <c r="AP3758" i="6"/>
  <c r="AP3757" i="6"/>
  <c r="AP3746" i="6"/>
  <c r="AP3707" i="6"/>
  <c r="AP3706" i="6"/>
  <c r="AP3683" i="6"/>
  <c r="AP3682" i="6"/>
  <c r="AP3659" i="6"/>
  <c r="AP3658" i="6"/>
  <c r="AP3726" i="6"/>
  <c r="AP3725" i="6"/>
  <c r="AP3710" i="6"/>
  <c r="AP3686" i="6"/>
  <c r="AP3662" i="6"/>
  <c r="AP3638" i="6"/>
  <c r="AP3347" i="6"/>
  <c r="AP3754" i="6"/>
  <c r="AP3722" i="6"/>
  <c r="AP3371" i="6"/>
  <c r="AP3203" i="6"/>
  <c r="AP3155" i="6"/>
  <c r="AP3413" i="6"/>
  <c r="AP3389" i="6"/>
  <c r="AP3365" i="6"/>
  <c r="AP3341" i="6"/>
  <c r="AP3305" i="6"/>
  <c r="AP3261" i="6"/>
  <c r="AP3183" i="6"/>
  <c r="AP2644" i="6"/>
  <c r="AP3316" i="6"/>
  <c r="AP3271" i="6"/>
  <c r="AP3247" i="6"/>
  <c r="AP3230" i="6"/>
  <c r="AP3211" i="6"/>
  <c r="AP3163" i="6"/>
  <c r="AP3109" i="6"/>
  <c r="AP3312" i="6"/>
  <c r="AP3307" i="6"/>
  <c r="AP3191" i="6"/>
  <c r="AP3143" i="6"/>
  <c r="AP3135" i="6"/>
  <c r="AP2865" i="6"/>
  <c r="AP3328" i="6"/>
  <c r="AP3326" i="6"/>
  <c r="AP3319" i="6"/>
  <c r="AP3309" i="6"/>
  <c r="AP3280" i="6"/>
  <c r="AP3219" i="6"/>
  <c r="AP3171" i="6"/>
  <c r="AP3094" i="6"/>
  <c r="AP3429" i="6"/>
  <c r="AP3405" i="6"/>
  <c r="AP3381" i="6"/>
  <c r="AP3357" i="6"/>
  <c r="AP3329" i="6"/>
  <c r="AP3254" i="6"/>
  <c r="AP3233" i="6"/>
  <c r="AP3199" i="6"/>
  <c r="AP3151" i="6"/>
  <c r="AP3630" i="6"/>
  <c r="AP3622" i="6"/>
  <c r="AP3614" i="6"/>
  <c r="AP3606" i="6"/>
  <c r="AP3598" i="6"/>
  <c r="AP3590" i="6"/>
  <c r="AP3580" i="6"/>
  <c r="AP3556" i="6"/>
  <c r="AP3532" i="6"/>
  <c r="AP3281" i="6"/>
  <c r="AP3179" i="6"/>
  <c r="AP3069" i="6"/>
  <c r="AP3331" i="6"/>
  <c r="AP3207" i="6"/>
  <c r="AP3159" i="6"/>
  <c r="AP3102" i="6"/>
  <c r="AP3058" i="6"/>
  <c r="AP3333" i="6"/>
  <c r="AP3288" i="6"/>
  <c r="AP3283" i="6"/>
  <c r="AP3257" i="6"/>
  <c r="AP3187" i="6"/>
  <c r="AP3139" i="6"/>
  <c r="AP3127" i="6"/>
  <c r="AP3421" i="6"/>
  <c r="AP3397" i="6"/>
  <c r="AP3373" i="6"/>
  <c r="AP3349" i="6"/>
  <c r="AP3295" i="6"/>
  <c r="AP3285" i="6"/>
  <c r="AP3243" i="6"/>
  <c r="AP3215" i="6"/>
  <c r="AP3167" i="6"/>
  <c r="AP3240" i="6"/>
  <c r="AP3237" i="6"/>
  <c r="AP3223" i="6"/>
  <c r="AP3195" i="6"/>
  <c r="AP3147" i="6"/>
  <c r="AP3087" i="6"/>
  <c r="AP3304" i="6"/>
  <c r="AP3244" i="6"/>
  <c r="AP3175" i="6"/>
  <c r="AP3131" i="6"/>
  <c r="AP3033" i="6"/>
  <c r="AP3318" i="6"/>
  <c r="AP3294" i="6"/>
  <c r="AP3270" i="6"/>
  <c r="AP3246" i="6"/>
  <c r="AP3222" i="6"/>
  <c r="AP3218" i="6"/>
  <c r="AP3214" i="6"/>
  <c r="AP3210" i="6"/>
  <c r="AP3206" i="6"/>
  <c r="AP3202" i="6"/>
  <c r="AP3198" i="6"/>
  <c r="AP3194" i="6"/>
  <c r="AP3190" i="6"/>
  <c r="AP3186" i="6"/>
  <c r="AP3182" i="6"/>
  <c r="AP3178" i="6"/>
  <c r="AP3174" i="6"/>
  <c r="AP3170" i="6"/>
  <c r="AP3166" i="6"/>
  <c r="AP3162" i="6"/>
  <c r="AP3158" i="6"/>
  <c r="AP3154" i="6"/>
  <c r="AP3150" i="6"/>
  <c r="AP3146" i="6"/>
  <c r="AP3142" i="6"/>
  <c r="AP3085" i="6"/>
  <c r="AP3054" i="6"/>
  <c r="AP3040" i="6"/>
  <c r="AP3256" i="6"/>
  <c r="AP3232" i="6"/>
  <c r="AP3002" i="6"/>
  <c r="AP2922" i="6"/>
  <c r="AP3091" i="6"/>
  <c r="AP3084" i="6"/>
  <c r="AP3075" i="6"/>
  <c r="AP3063" i="6"/>
  <c r="AP3047" i="6"/>
  <c r="AP3044" i="6"/>
  <c r="AP2897" i="6"/>
  <c r="AP2978" i="6"/>
  <c r="AP3111" i="6"/>
  <c r="AP3072" i="6"/>
  <c r="AP3026" i="6"/>
  <c r="AP3009" i="6"/>
  <c r="AP2985" i="6"/>
  <c r="AP2913" i="6"/>
  <c r="AP3123" i="6"/>
  <c r="AP3117" i="6"/>
  <c r="AP2930" i="6"/>
  <c r="AP2961" i="6"/>
  <c r="AP2903" i="6"/>
  <c r="AP2891" i="6"/>
  <c r="AP3049" i="6"/>
  <c r="AP3025" i="6"/>
  <c r="AP3001" i="6"/>
  <c r="AP2977" i="6"/>
  <c r="AP2970" i="6"/>
  <c r="AP2947" i="6"/>
  <c r="AP2929" i="6"/>
  <c r="AP2901" i="6"/>
  <c r="AP2889" i="6"/>
  <c r="AP2872" i="6"/>
  <c r="AP2848" i="6"/>
  <c r="AP2825" i="6"/>
  <c r="AP2714" i="6"/>
  <c r="AP2954" i="6"/>
  <c r="AP2879" i="6"/>
  <c r="AP2860" i="6"/>
  <c r="AP2804" i="6"/>
  <c r="AP2738" i="6"/>
  <c r="AP2838" i="6"/>
  <c r="AP2828" i="6"/>
  <c r="AP2936" i="6"/>
  <c r="AP2918" i="6"/>
  <c r="AP2885" i="6"/>
  <c r="AP2867" i="6"/>
  <c r="AP2853" i="6"/>
  <c r="AP2820" i="6"/>
  <c r="AP2726" i="6"/>
  <c r="AP2692" i="6"/>
  <c r="AP2855" i="6"/>
  <c r="AP2712" i="6"/>
  <c r="AP2736" i="6"/>
  <c r="AP2724" i="6"/>
  <c r="AP2710" i="6"/>
  <c r="AP2684" i="6"/>
  <c r="AP2668" i="6"/>
  <c r="AP2708" i="6"/>
  <c r="AP2672" i="6"/>
  <c r="AP2837" i="6"/>
  <c r="AP2734" i="6"/>
  <c r="AP2722" i="6"/>
  <c r="AP2706" i="6"/>
  <c r="AP2680" i="6"/>
  <c r="AP2704" i="6"/>
  <c r="AP2732" i="6"/>
  <c r="AP2720" i="6"/>
  <c r="AP2702" i="6"/>
  <c r="AP2598" i="6"/>
  <c r="AP2873" i="6"/>
  <c r="AP2861" i="6"/>
  <c r="AP2849" i="6"/>
  <c r="AP2700" i="6"/>
  <c r="AP2656" i="6"/>
  <c r="AP2632" i="6"/>
  <c r="AP2588" i="6"/>
  <c r="AP2730" i="6"/>
  <c r="AP2718" i="6"/>
  <c r="AP2698" i="6"/>
  <c r="AP2696" i="6"/>
  <c r="AP2604" i="6"/>
  <c r="AP2740" i="6"/>
  <c r="AP2728" i="6"/>
  <c r="AP2716" i="6"/>
  <c r="AP2694" i="6"/>
  <c r="AP2620" i="6"/>
  <c r="AP2610" i="6"/>
  <c r="AP2612" i="6"/>
  <c r="AP2594" i="6"/>
  <c r="AP2419" i="6"/>
  <c r="AP2660" i="6"/>
  <c r="AP2648" i="6"/>
  <c r="AP2636" i="6"/>
  <c r="AP2624" i="6"/>
  <c r="AP2463" i="6"/>
  <c r="AP2451" i="6"/>
  <c r="AP2450" i="6"/>
  <c r="AP2276" i="6"/>
  <c r="AP2518" i="6"/>
  <c r="AP2491" i="6"/>
  <c r="AP2490" i="6"/>
  <c r="AP2402" i="6"/>
  <c r="AP2614" i="6"/>
  <c r="AP2447" i="6"/>
  <c r="AP2435" i="6"/>
  <c r="AP2434" i="6"/>
  <c r="AP2562" i="6"/>
  <c r="AP2538" i="6"/>
  <c r="AP2514" i="6"/>
  <c r="AP2487" i="6"/>
  <c r="AP2475" i="6"/>
  <c r="AP2474" i="6"/>
  <c r="AP2472" i="6"/>
  <c r="AP2394" i="6"/>
  <c r="AP2386" i="6"/>
  <c r="AP2378" i="6"/>
  <c r="AP2370" i="6"/>
  <c r="AP2362" i="6"/>
  <c r="AP2354" i="6"/>
  <c r="AP2346" i="6"/>
  <c r="AP2338" i="6"/>
  <c r="AP2330" i="6"/>
  <c r="AP2322" i="6"/>
  <c r="AP2314" i="6"/>
  <c r="AP2688" i="6"/>
  <c r="AP2676" i="6"/>
  <c r="AP2664" i="6"/>
  <c r="AP2652" i="6"/>
  <c r="AP2640" i="6"/>
  <c r="AP2628" i="6"/>
  <c r="AP2616" i="6"/>
  <c r="AP2608" i="6"/>
  <c r="AP2431" i="6"/>
  <c r="AP2306" i="6"/>
  <c r="AP2558" i="6"/>
  <c r="AP2534" i="6"/>
  <c r="AP2510" i="6"/>
  <c r="AP2471" i="6"/>
  <c r="AP2459" i="6"/>
  <c r="AP2458" i="6"/>
  <c r="AP2618" i="6"/>
  <c r="AP2520" i="6"/>
  <c r="AP2496" i="6"/>
  <c r="AP2455" i="6"/>
  <c r="AP2443" i="6"/>
  <c r="AP2442" i="6"/>
  <c r="AP2426" i="6"/>
  <c r="AP2407" i="6"/>
  <c r="AP2540" i="6"/>
  <c r="AP2516" i="6"/>
  <c r="AP2495" i="6"/>
  <c r="AP2483" i="6"/>
  <c r="AP2482" i="6"/>
  <c r="AP2427" i="6"/>
  <c r="AP2423" i="6"/>
  <c r="AP2271" i="6"/>
  <c r="AP2550" i="6"/>
  <c r="AP2439" i="6"/>
  <c r="AP2415" i="6"/>
  <c r="AP2410" i="6"/>
  <c r="AP2399" i="6"/>
  <c r="AP2287" i="6"/>
  <c r="AP2560" i="6"/>
  <c r="AP2536" i="6"/>
  <c r="AP2512" i="6"/>
  <c r="AP2479" i="6"/>
  <c r="AP2467" i="6"/>
  <c r="AP2466" i="6"/>
  <c r="AP2418" i="6"/>
  <c r="AP2282" i="6"/>
  <c r="AP2291" i="6"/>
  <c r="AP2270" i="6"/>
  <c r="AP2269" i="6"/>
  <c r="AP2286" i="6"/>
  <c r="AP2229" i="6"/>
  <c r="AP2290" i="6"/>
  <c r="AP2302" i="6"/>
  <c r="AP2274" i="6"/>
  <c r="AP2267" i="6"/>
  <c r="AP2259" i="6"/>
  <c r="AP2294" i="6"/>
  <c r="AP2284" i="6"/>
  <c r="AP2257" i="6"/>
  <c r="AP2233" i="6"/>
  <c r="AP2232" i="6"/>
  <c r="AP2301" i="6"/>
  <c r="AP2254" i="6"/>
  <c r="AP2235" i="6"/>
  <c r="AP2234" i="6"/>
  <c r="AP2256" i="6"/>
  <c r="AP2255" i="6"/>
  <c r="AP2239" i="6"/>
  <c r="AP2237" i="6"/>
  <c r="AP2300" i="6"/>
  <c r="AP2288" i="6"/>
  <c r="AP2278" i="6"/>
  <c r="AP2272" i="6"/>
  <c r="AP2265" i="6"/>
  <c r="AP2253" i="6"/>
  <c r="AP2252" i="6"/>
  <c r="AP2248" i="6"/>
  <c r="AP2245" i="6"/>
  <c r="AP2243" i="6"/>
  <c r="AP2241" i="6"/>
  <c r="AP2240" i="6"/>
  <c r="AP2238" i="6"/>
  <c r="AP2250" i="6"/>
  <c r="AP2249" i="6"/>
  <c r="AP2247" i="6"/>
  <c r="AP2246" i="6"/>
  <c r="AP2244" i="6"/>
  <c r="AP2231" i="6"/>
  <c r="AP2225" i="6"/>
  <c r="AP2219" i="6"/>
  <c r="AP2213" i="6"/>
  <c r="AP2207" i="6"/>
  <c r="AP2190" i="6"/>
  <c r="AP2189" i="6"/>
  <c r="AP2223" i="6"/>
  <c r="AP2217" i="6"/>
  <c r="AP2211" i="6"/>
  <c r="AP2197" i="6"/>
  <c r="AP2228" i="6"/>
  <c r="AP2222" i="6"/>
  <c r="AP2216" i="6"/>
  <c r="AP2210" i="6"/>
  <c r="AP2204" i="6"/>
  <c r="AP2201" i="6"/>
  <c r="AP2227" i="6"/>
  <c r="AP2221" i="6"/>
  <c r="AP2215" i="6"/>
  <c r="AP2209" i="6"/>
  <c r="AP2202" i="6"/>
  <c r="AP2226" i="6"/>
  <c r="AP2220" i="6"/>
  <c r="AP2214" i="6"/>
  <c r="AP1916" i="6"/>
  <c r="AP1897" i="6"/>
  <c r="AP1825" i="6"/>
  <c r="AP1812" i="6"/>
  <c r="AP1764" i="6"/>
  <c r="AP2199" i="6"/>
  <c r="AP2191" i="6"/>
  <c r="AP2183" i="6"/>
  <c r="AP2175" i="6"/>
  <c r="AP2167" i="6"/>
  <c r="AP2159" i="6"/>
  <c r="AP2151" i="6"/>
  <c r="AP2143" i="6"/>
  <c r="AP2135" i="6"/>
  <c r="AP2127" i="6"/>
  <c r="AP2119" i="6"/>
  <c r="AP2111" i="6"/>
  <c r="AP2103" i="6"/>
  <c r="AP2095" i="6"/>
  <c r="AP2087" i="6"/>
  <c r="AP2079" i="6"/>
  <c r="AP2071" i="6"/>
  <c r="AP2063" i="6"/>
  <c r="AP2055" i="6"/>
  <c r="AP2047" i="6"/>
  <c r="AP2039" i="6"/>
  <c r="AP2031" i="6"/>
  <c r="AP2023" i="6"/>
  <c r="AP2015" i="6"/>
  <c r="AP2007" i="6"/>
  <c r="AP1999" i="6"/>
  <c r="AP1991" i="6"/>
  <c r="AP1983" i="6"/>
  <c r="AP1975" i="6"/>
  <c r="AP1967" i="6"/>
  <c r="AP1946" i="6"/>
  <c r="AP1841" i="6"/>
  <c r="AP1932" i="6"/>
  <c r="AP1881" i="6"/>
  <c r="AP1785" i="6"/>
  <c r="AP1921" i="6"/>
  <c r="AP1844" i="6"/>
  <c r="AP1801" i="6"/>
  <c r="AP2181" i="6"/>
  <c r="AP2173" i="6"/>
  <c r="AP2165" i="6"/>
  <c r="AP2157" i="6"/>
  <c r="AP2149" i="6"/>
  <c r="AP2141" i="6"/>
  <c r="AP2133" i="6"/>
  <c r="AP2125" i="6"/>
  <c r="AP2117" i="6"/>
  <c r="AP2109" i="6"/>
  <c r="AP2101" i="6"/>
  <c r="AP2093" i="6"/>
  <c r="AP2085" i="6"/>
  <c r="AP2077" i="6"/>
  <c r="AP2069" i="6"/>
  <c r="AP2061" i="6"/>
  <c r="AP2053" i="6"/>
  <c r="AP2045" i="6"/>
  <c r="AP2037" i="6"/>
  <c r="AP2029" i="6"/>
  <c r="AP2021" i="6"/>
  <c r="AP2013" i="6"/>
  <c r="AP2005" i="6"/>
  <c r="AP1997" i="6"/>
  <c r="AP1989" i="6"/>
  <c r="AP1981" i="6"/>
  <c r="AP1973" i="6"/>
  <c r="AP1965" i="6"/>
  <c r="AP1951" i="6"/>
  <c r="AP1884" i="6"/>
  <c r="AP1865" i="6"/>
  <c r="AP1788" i="6"/>
  <c r="AP1769" i="6"/>
  <c r="AP1656" i="6"/>
  <c r="AP1905" i="6"/>
  <c r="AP1817" i="6"/>
  <c r="AP1804" i="6"/>
  <c r="AP1662" i="6"/>
  <c r="AP1972" i="6"/>
  <c r="AP1964" i="6"/>
  <c r="AP1954" i="6"/>
  <c r="AP1849" i="6"/>
  <c r="AP2195" i="6"/>
  <c r="AP2187" i="6"/>
  <c r="AP2179" i="6"/>
  <c r="AP2171" i="6"/>
  <c r="AP2163" i="6"/>
  <c r="AP2155" i="6"/>
  <c r="AP2147" i="6"/>
  <c r="AP2139" i="6"/>
  <c r="AP2131" i="6"/>
  <c r="AP2123" i="6"/>
  <c r="AP2115" i="6"/>
  <c r="AP2107" i="6"/>
  <c r="AP2099" i="6"/>
  <c r="AP2091" i="6"/>
  <c r="AP2083" i="6"/>
  <c r="AP2075" i="6"/>
  <c r="AP2067" i="6"/>
  <c r="AP2059" i="6"/>
  <c r="AP2051" i="6"/>
  <c r="AP2043" i="6"/>
  <c r="AP2035" i="6"/>
  <c r="AP2027" i="6"/>
  <c r="AP2019" i="6"/>
  <c r="AP2011" i="6"/>
  <c r="AP2003" i="6"/>
  <c r="AP1995" i="6"/>
  <c r="AP1987" i="6"/>
  <c r="AP1979" i="6"/>
  <c r="AP1971" i="6"/>
  <c r="AP1963" i="6"/>
  <c r="AP1962" i="6"/>
  <c r="AP1959" i="6"/>
  <c r="AP1889" i="6"/>
  <c r="AP1833" i="6"/>
  <c r="AP1852" i="6"/>
  <c r="AP1793" i="6"/>
  <c r="AP1892" i="6"/>
  <c r="AP1873" i="6"/>
  <c r="AP1777" i="6"/>
  <c r="AP1632" i="6"/>
  <c r="AP2193" i="6"/>
  <c r="AP2185" i="6"/>
  <c r="AP2177" i="6"/>
  <c r="AP2169" i="6"/>
  <c r="AP2161" i="6"/>
  <c r="AP2153" i="6"/>
  <c r="AP2145" i="6"/>
  <c r="AP2137" i="6"/>
  <c r="AP2129" i="6"/>
  <c r="AP2121" i="6"/>
  <c r="AP2113" i="6"/>
  <c r="AP2105" i="6"/>
  <c r="AP2097" i="6"/>
  <c r="AP2089" i="6"/>
  <c r="AP2081" i="6"/>
  <c r="AP2073" i="6"/>
  <c r="AP2065" i="6"/>
  <c r="AP2057" i="6"/>
  <c r="AP2049" i="6"/>
  <c r="AP2041" i="6"/>
  <c r="AP2033" i="6"/>
  <c r="AP2025" i="6"/>
  <c r="AP2017" i="6"/>
  <c r="AP2009" i="6"/>
  <c r="AP2001" i="6"/>
  <c r="AP1993" i="6"/>
  <c r="AP1985" i="6"/>
  <c r="AP1977" i="6"/>
  <c r="AP1969" i="6"/>
  <c r="AP1929" i="6"/>
  <c r="AP1913" i="6"/>
  <c r="AP1809" i="6"/>
  <c r="AP1943" i="6"/>
  <c r="AP1876" i="6"/>
  <c r="AP1857" i="6"/>
  <c r="AP1780" i="6"/>
  <c r="AP1761" i="6"/>
  <c r="AP1668" i="6"/>
  <c r="AP1562" i="6"/>
  <c r="AP1710" i="6"/>
  <c r="AP1742" i="6"/>
  <c r="AP1650" i="6"/>
  <c r="AP1626" i="6"/>
  <c r="AP1538" i="6"/>
  <c r="AP1718" i="6"/>
  <c r="AP1586" i="6"/>
  <c r="AP1832" i="6"/>
  <c r="AP1824" i="6"/>
  <c r="AP1816" i="6"/>
  <c r="AP1808" i="6"/>
  <c r="AP1800" i="6"/>
  <c r="AP1792" i="6"/>
  <c r="AP1784" i="6"/>
  <c r="AP1776" i="6"/>
  <c r="AP1768" i="6"/>
  <c r="AP1760" i="6"/>
  <c r="AP1702" i="6"/>
  <c r="AP1491" i="6"/>
  <c r="AP1734" i="6"/>
  <c r="AP1644" i="6"/>
  <c r="AP1620" i="6"/>
  <c r="AP1726" i="6"/>
  <c r="AP1747" i="6"/>
  <c r="AP1610" i="6"/>
  <c r="AP1530" i="6"/>
  <c r="AP1504" i="6"/>
  <c r="AP1638" i="6"/>
  <c r="AP1503" i="6"/>
  <c r="AP1606" i="6"/>
  <c r="AP1521" i="6"/>
  <c r="AP1524" i="6"/>
  <c r="AP1694" i="6"/>
  <c r="AP1686" i="6"/>
  <c r="AP1678" i="6"/>
  <c r="AP1670" i="6"/>
  <c r="AP1664" i="6"/>
  <c r="AP1658" i="6"/>
  <c r="AP1652" i="6"/>
  <c r="AP1646" i="6"/>
  <c r="AP1640" i="6"/>
  <c r="AP1634" i="6"/>
  <c r="AP1628" i="6"/>
  <c r="AP1622" i="6"/>
  <c r="AP1509" i="6"/>
  <c r="AP1612" i="6"/>
  <c r="AP1588" i="6"/>
  <c r="AP1564" i="6"/>
  <c r="AP1540" i="6"/>
  <c r="AP1523" i="6"/>
  <c r="AP1485" i="6"/>
  <c r="AP1497" i="6"/>
  <c r="AP1535" i="6"/>
  <c r="AP1479" i="6"/>
  <c r="AP1515" i="6"/>
  <c r="AB10" i="6"/>
  <c r="AB22" i="6"/>
  <c r="AB34" i="6"/>
  <c r="AB46" i="6"/>
  <c r="AB58" i="6"/>
  <c r="AB70" i="6"/>
  <c r="AB82" i="6"/>
  <c r="AB94" i="6"/>
  <c r="AB106" i="6"/>
  <c r="AB118" i="6"/>
  <c r="AB11" i="6"/>
  <c r="AB23" i="6"/>
  <c r="AB35" i="6"/>
  <c r="AB47" i="6"/>
  <c r="AB59" i="6"/>
  <c r="AB71" i="6"/>
  <c r="AB83" i="6"/>
  <c r="AB95" i="6"/>
  <c r="AB107" i="6"/>
  <c r="AB119" i="6"/>
  <c r="AB14" i="6"/>
  <c r="AB26" i="6"/>
  <c r="AB4" i="6"/>
  <c r="AB16" i="6"/>
  <c r="AB28" i="6"/>
  <c r="AB40" i="6"/>
  <c r="AB52" i="6"/>
  <c r="AB64" i="6"/>
  <c r="AB76" i="6"/>
  <c r="AB5" i="6"/>
  <c r="AB17" i="6"/>
  <c r="AB29" i="6"/>
  <c r="AB41" i="6"/>
  <c r="AB53" i="6"/>
  <c r="AB65" i="6"/>
  <c r="AB77" i="6"/>
  <c r="AB89" i="6"/>
  <c r="AB101" i="6"/>
  <c r="AB113" i="6"/>
  <c r="AB125" i="6"/>
  <c r="AB6" i="6"/>
  <c r="AB18" i="6"/>
  <c r="AB30" i="6"/>
  <c r="AB42" i="6"/>
  <c r="AB54" i="6"/>
  <c r="AB66" i="6"/>
  <c r="AB78" i="6"/>
  <c r="AB90" i="6"/>
  <c r="AB102" i="6"/>
  <c r="AB114" i="6"/>
  <c r="AB126" i="6"/>
  <c r="AB9" i="6"/>
  <c r="AB21" i="6"/>
  <c r="AB33" i="6"/>
  <c r="AB45" i="6"/>
  <c r="AB57" i="6"/>
  <c r="AB69" i="6"/>
  <c r="AB81" i="6"/>
  <c r="AB93" i="6"/>
  <c r="AB105" i="6"/>
  <c r="AB117" i="6"/>
  <c r="AB129" i="6"/>
  <c r="AB299" i="6"/>
  <c r="AB287" i="6"/>
  <c r="AB275" i="6"/>
  <c r="AB263" i="6"/>
  <c r="AB251" i="6"/>
  <c r="AB239" i="6"/>
  <c r="AB227" i="6"/>
  <c r="AB215" i="6"/>
  <c r="AB203" i="6"/>
  <c r="AB191" i="6"/>
  <c r="AB179" i="6"/>
  <c r="AB167" i="6"/>
  <c r="AB155" i="6"/>
  <c r="AB143" i="6"/>
  <c r="AB131" i="6"/>
  <c r="AB111" i="6"/>
  <c r="AB91" i="6"/>
  <c r="AB68" i="6"/>
  <c r="AB44" i="6"/>
  <c r="AB19" i="6"/>
  <c r="AB298" i="6"/>
  <c r="AB286" i="6"/>
  <c r="AB274" i="6"/>
  <c r="AB262" i="6"/>
  <c r="AB250" i="6"/>
  <c r="AB238" i="6"/>
  <c r="AB226" i="6"/>
  <c r="AB214" i="6"/>
  <c r="AB202" i="6"/>
  <c r="AB190" i="6"/>
  <c r="AB178" i="6"/>
  <c r="AB166" i="6"/>
  <c r="AB154" i="6"/>
  <c r="AB142" i="6"/>
  <c r="AB130" i="6"/>
  <c r="AB110" i="6"/>
  <c r="AB88" i="6"/>
  <c r="AB67" i="6"/>
  <c r="AB43" i="6"/>
  <c r="AB15" i="6"/>
  <c r="AB297" i="6"/>
  <c r="AB285" i="6"/>
  <c r="AB273" i="6"/>
  <c r="AB261" i="6"/>
  <c r="AB249" i="6"/>
  <c r="AB237" i="6"/>
  <c r="AB225" i="6"/>
  <c r="AB213" i="6"/>
  <c r="AB201" i="6"/>
  <c r="AB189" i="6"/>
  <c r="AB177" i="6"/>
  <c r="AB165" i="6"/>
  <c r="AB153" i="6"/>
  <c r="AB141" i="6"/>
  <c r="AB128" i="6"/>
  <c r="AB109" i="6"/>
  <c r="AB87" i="6"/>
  <c r="AB63" i="6"/>
  <c r="AB39" i="6"/>
  <c r="AB13" i="6"/>
  <c r="AB296" i="6"/>
  <c r="AB284" i="6"/>
  <c r="AB272" i="6"/>
  <c r="AB260" i="6"/>
  <c r="AB248" i="6"/>
  <c r="AB236" i="6"/>
  <c r="AB224" i="6"/>
  <c r="AB212" i="6"/>
  <c r="AB200" i="6"/>
  <c r="AB188" i="6"/>
  <c r="AB176" i="6"/>
  <c r="AB164" i="6"/>
  <c r="AB152" i="6"/>
  <c r="AB140" i="6"/>
  <c r="AB127" i="6"/>
  <c r="AB108" i="6"/>
  <c r="AB86" i="6"/>
  <c r="AB62" i="6"/>
  <c r="AB38" i="6"/>
  <c r="AB12" i="6"/>
  <c r="AB295" i="6"/>
  <c r="AB283" i="6"/>
  <c r="AB271" i="6"/>
  <c r="AB259" i="6"/>
  <c r="AB247" i="6"/>
  <c r="AB235" i="6"/>
  <c r="AB223" i="6"/>
  <c r="AB211" i="6"/>
  <c r="AB199" i="6"/>
  <c r="AB187" i="6"/>
  <c r="AB175" i="6"/>
  <c r="AB163" i="6"/>
  <c r="AB151" i="6"/>
  <c r="AB139" i="6"/>
  <c r="AB124" i="6"/>
  <c r="AB104" i="6"/>
  <c r="AB85" i="6"/>
  <c r="AB61" i="6"/>
  <c r="AB37" i="6"/>
  <c r="AB8" i="6"/>
  <c r="AB294" i="6"/>
  <c r="AB282" i="6"/>
  <c r="AB270" i="6"/>
  <c r="AB258" i="6"/>
  <c r="AB246" i="6"/>
  <c r="AB234" i="6"/>
  <c r="AB222" i="6"/>
  <c r="AB210" i="6"/>
  <c r="AB198" i="6"/>
  <c r="AB186" i="6"/>
  <c r="AB174" i="6"/>
  <c r="AB162" i="6"/>
  <c r="AB150" i="6"/>
  <c r="AB138" i="6"/>
  <c r="AB123" i="6"/>
  <c r="AB103" i="6"/>
  <c r="AB84" i="6"/>
  <c r="AB60" i="6"/>
  <c r="AB36" i="6"/>
  <c r="AB7" i="6"/>
  <c r="AB293" i="6"/>
  <c r="AB281" i="6"/>
  <c r="AB269" i="6"/>
  <c r="AB257" i="6"/>
  <c r="AB245" i="6"/>
  <c r="AB233" i="6"/>
  <c r="AB221" i="6"/>
  <c r="AB209" i="6"/>
  <c r="AB197" i="6"/>
  <c r="AB185" i="6"/>
  <c r="AB173" i="6"/>
  <c r="AB161" i="6"/>
  <c r="AB149" i="6"/>
  <c r="AB137" i="6"/>
  <c r="AB122" i="6"/>
  <c r="AB100" i="6"/>
  <c r="AB80" i="6"/>
  <c r="AB56" i="6"/>
  <c r="AB32" i="6"/>
  <c r="AB292" i="6"/>
  <c r="AB280" i="6"/>
  <c r="AB268" i="6"/>
  <c r="AB256" i="6"/>
  <c r="AB244" i="6"/>
  <c r="AB232" i="6"/>
  <c r="AB220" i="6"/>
  <c r="AB208" i="6"/>
  <c r="AB196" i="6"/>
  <c r="AB184" i="6"/>
  <c r="AB172" i="6"/>
  <c r="AB160" i="6"/>
  <c r="AB148" i="6"/>
  <c r="AB136" i="6"/>
  <c r="AB121" i="6"/>
  <c r="AB99" i="6"/>
  <c r="AB79" i="6"/>
  <c r="AB55" i="6"/>
  <c r="AB31" i="6"/>
  <c r="AB291" i="6"/>
  <c r="AB279" i="6"/>
  <c r="AB267" i="6"/>
  <c r="AB255" i="6"/>
  <c r="AB243" i="6"/>
  <c r="AB231" i="6"/>
  <c r="AB219" i="6"/>
  <c r="AB207" i="6"/>
  <c r="AB195" i="6"/>
  <c r="AB183" i="6"/>
  <c r="AB171" i="6"/>
  <c r="AB159" i="6"/>
  <c r="AB147" i="6"/>
  <c r="AB135" i="6"/>
  <c r="AB120" i="6"/>
  <c r="AB98" i="6"/>
  <c r="AB75" i="6"/>
  <c r="AB51" i="6"/>
  <c r="AB27" i="6"/>
  <c r="AB290" i="6"/>
  <c r="AB278" i="6"/>
  <c r="AB266" i="6"/>
  <c r="AB254" i="6"/>
  <c r="AB242" i="6"/>
  <c r="AB230" i="6"/>
  <c r="AB218" i="6"/>
  <c r="AB206" i="6"/>
  <c r="AB194" i="6"/>
  <c r="AB182" i="6"/>
  <c r="AB170" i="6"/>
  <c r="AB158" i="6"/>
  <c r="AB146" i="6"/>
  <c r="AB134" i="6"/>
  <c r="AB116" i="6"/>
  <c r="AB97" i="6"/>
  <c r="AB74" i="6"/>
  <c r="AB50" i="6"/>
  <c r="AB25" i="6"/>
  <c r="AB3" i="6"/>
  <c r="AB289" i="6"/>
  <c r="AB277" i="6"/>
  <c r="AB265" i="6"/>
  <c r="AB253" i="6"/>
  <c r="AB241" i="6"/>
  <c r="AB229" i="6"/>
  <c r="AB217" i="6"/>
  <c r="AB205" i="6"/>
  <c r="AB193" i="6"/>
  <c r="AB181" i="6"/>
  <c r="AB169" i="6"/>
  <c r="AB157" i="6"/>
  <c r="AB145" i="6"/>
  <c r="AB133" i="6"/>
  <c r="AB115" i="6"/>
  <c r="AB96" i="6"/>
  <c r="AB73" i="6"/>
  <c r="AB49" i="6"/>
  <c r="AB24" i="6"/>
  <c r="AB300" i="6"/>
  <c r="AB288" i="6"/>
  <c r="AB276" i="6"/>
  <c r="AB264" i="6"/>
  <c r="AB252" i="6"/>
  <c r="AB240" i="6"/>
  <c r="AB228" i="6"/>
  <c r="AB216" i="6"/>
  <c r="AB204" i="6"/>
  <c r="AB192" i="6"/>
  <c r="AB180" i="6"/>
  <c r="AB168" i="6"/>
  <c r="AB156" i="6"/>
  <c r="AB144" i="6"/>
  <c r="AB132" i="6"/>
  <c r="AB112" i="6"/>
  <c r="AB92" i="6"/>
  <c r="AB72" i="6"/>
  <c r="AB48" i="6"/>
  <c r="AB20" i="6"/>
  <c r="Y2611" i="2"/>
  <c r="X2611" i="2"/>
  <c r="W2611" i="2"/>
  <c r="V2611" i="2"/>
  <c r="Y2575" i="2"/>
  <c r="X2575" i="2"/>
  <c r="W2575" i="2"/>
  <c r="V2575" i="2"/>
  <c r="Y2539" i="2"/>
  <c r="X2539" i="2"/>
  <c r="W2539" i="2"/>
  <c r="V2539" i="2"/>
  <c r="Y2503" i="2"/>
  <c r="X2503" i="2"/>
  <c r="W2503" i="2"/>
  <c r="V2503" i="2"/>
  <c r="Y2473" i="2"/>
  <c r="X2473" i="2"/>
  <c r="V2473" i="2"/>
  <c r="W2473" i="2"/>
  <c r="Y2443" i="2"/>
  <c r="X2443" i="2"/>
  <c r="W2443" i="2"/>
  <c r="V2443" i="2"/>
  <c r="Y2413" i="2"/>
  <c r="X2413" i="2"/>
  <c r="V2413" i="2"/>
  <c r="W2413" i="2"/>
  <c r="Y2377" i="2"/>
  <c r="X2377" i="2"/>
  <c r="W2377" i="2"/>
  <c r="V2377" i="2"/>
  <c r="Y2341" i="2"/>
  <c r="X2341" i="2"/>
  <c r="V2341" i="2"/>
  <c r="W2341" i="2"/>
  <c r="Y2269" i="2"/>
  <c r="X2269" i="2"/>
  <c r="V2269" i="2"/>
  <c r="W2269" i="2"/>
  <c r="Y2587" i="2"/>
  <c r="X2587" i="2"/>
  <c r="W2587" i="2"/>
  <c r="V2587" i="2"/>
  <c r="Y2551" i="2"/>
  <c r="X2551" i="2"/>
  <c r="W2551" i="2"/>
  <c r="V2551" i="2"/>
  <c r="Y2515" i="2"/>
  <c r="X2515" i="2"/>
  <c r="W2515" i="2"/>
  <c r="V2515" i="2"/>
  <c r="Y2395" i="2"/>
  <c r="X2395" i="2"/>
  <c r="W2395" i="2"/>
  <c r="V2395" i="2"/>
  <c r="Y2599" i="2"/>
  <c r="X2599" i="2"/>
  <c r="W2599" i="2"/>
  <c r="V2599" i="2"/>
  <c r="Y2563" i="2"/>
  <c r="X2563" i="2"/>
  <c r="W2563" i="2"/>
  <c r="V2563" i="2"/>
  <c r="Y2527" i="2"/>
  <c r="X2527" i="2"/>
  <c r="W2527" i="2"/>
  <c r="V2527" i="2"/>
  <c r="Y2485" i="2"/>
  <c r="X2485" i="2"/>
  <c r="V2485" i="2"/>
  <c r="W2485" i="2"/>
  <c r="Y2455" i="2"/>
  <c r="X2455" i="2"/>
  <c r="W2455" i="2"/>
  <c r="V2455" i="2"/>
  <c r="Y2431" i="2"/>
  <c r="X2431" i="2"/>
  <c r="W2431" i="2"/>
  <c r="V2431" i="2"/>
  <c r="Y2407" i="2"/>
  <c r="X2407" i="2"/>
  <c r="W2407" i="2"/>
  <c r="V2407" i="2"/>
  <c r="Y2359" i="2"/>
  <c r="X2359" i="2"/>
  <c r="W2359" i="2"/>
  <c r="V2359" i="2"/>
  <c r="Y2329" i="2"/>
  <c r="X2329" i="2"/>
  <c r="V2329" i="2"/>
  <c r="W2329" i="2"/>
  <c r="Y2275" i="2"/>
  <c r="X2275" i="2"/>
  <c r="W2275" i="2"/>
  <c r="V2275" i="2"/>
  <c r="Y2623" i="2"/>
  <c r="X2623" i="2"/>
  <c r="W2623" i="2"/>
  <c r="V2623" i="2"/>
  <c r="Y2593" i="2"/>
  <c r="X2593" i="2"/>
  <c r="W2593" i="2"/>
  <c r="V2593" i="2"/>
  <c r="Y2557" i="2"/>
  <c r="X2557" i="2"/>
  <c r="V2557" i="2"/>
  <c r="W2557" i="2"/>
  <c r="Y2521" i="2"/>
  <c r="X2521" i="2"/>
  <c r="W2521" i="2"/>
  <c r="V2521" i="2"/>
  <c r="Y2491" i="2"/>
  <c r="X2491" i="2"/>
  <c r="W2491" i="2"/>
  <c r="V2491" i="2"/>
  <c r="Y2467" i="2"/>
  <c r="X2467" i="2"/>
  <c r="W2467" i="2"/>
  <c r="V2467" i="2"/>
  <c r="Y2425" i="2"/>
  <c r="X2425" i="2"/>
  <c r="V2425" i="2"/>
  <c r="W2425" i="2"/>
  <c r="Y2389" i="2"/>
  <c r="X2389" i="2"/>
  <c r="V2389" i="2"/>
  <c r="W2389" i="2"/>
  <c r="Y2365" i="2"/>
  <c r="X2365" i="2"/>
  <c r="V2365" i="2"/>
  <c r="W2365" i="2"/>
  <c r="Y2335" i="2"/>
  <c r="X2335" i="2"/>
  <c r="W2335" i="2"/>
  <c r="V2335" i="2"/>
  <c r="Y2263" i="2"/>
  <c r="X2263" i="2"/>
  <c r="W2263" i="2"/>
  <c r="V2263" i="2"/>
  <c r="Y2617" i="2"/>
  <c r="X2617" i="2"/>
  <c r="V2617" i="2"/>
  <c r="W2617" i="2"/>
  <c r="Y2581" i="2"/>
  <c r="X2581" i="2"/>
  <c r="V2581" i="2"/>
  <c r="W2581" i="2"/>
  <c r="Y2545" i="2"/>
  <c r="X2545" i="2"/>
  <c r="V2545" i="2"/>
  <c r="W2545" i="2"/>
  <c r="Y2509" i="2"/>
  <c r="X2509" i="2"/>
  <c r="V2509" i="2"/>
  <c r="W2509" i="2"/>
  <c r="Y2479" i="2"/>
  <c r="X2479" i="2"/>
  <c r="W2479" i="2"/>
  <c r="V2479" i="2"/>
  <c r="Y2437" i="2"/>
  <c r="X2437" i="2"/>
  <c r="V2437" i="2"/>
  <c r="W2437" i="2"/>
  <c r="Y2401" i="2"/>
  <c r="X2401" i="2"/>
  <c r="V2401" i="2"/>
  <c r="W2401" i="2"/>
  <c r="Y2371" i="2"/>
  <c r="X2371" i="2"/>
  <c r="W2371" i="2"/>
  <c r="V2371" i="2"/>
  <c r="Y2347" i="2"/>
  <c r="X2347" i="2"/>
  <c r="W2347" i="2"/>
  <c r="V2347" i="2"/>
  <c r="Y2317" i="2"/>
  <c r="X2317" i="2"/>
  <c r="V2317" i="2"/>
  <c r="W2317" i="2"/>
  <c r="Y2311" i="2"/>
  <c r="X2311" i="2"/>
  <c r="W2311" i="2"/>
  <c r="V2311" i="2"/>
  <c r="Y2299" i="2"/>
  <c r="X2299" i="2"/>
  <c r="W2299" i="2"/>
  <c r="V2299" i="2"/>
  <c r="Y2287" i="2"/>
  <c r="X2287" i="2"/>
  <c r="W2287" i="2"/>
  <c r="V2287" i="2"/>
  <c r="Y2257" i="2"/>
  <c r="X2257" i="2"/>
  <c r="V2257" i="2"/>
  <c r="W2257" i="2"/>
  <c r="Y2245" i="2"/>
  <c r="X2245" i="2"/>
  <c r="V2245" i="2"/>
  <c r="W2245" i="2"/>
  <c r="Y2233" i="2"/>
  <c r="X2233" i="2"/>
  <c r="W2233" i="2"/>
  <c r="V2233" i="2"/>
  <c r="Y2221" i="2"/>
  <c r="X2221" i="2"/>
  <c r="V2221" i="2"/>
  <c r="W2221" i="2"/>
  <c r="Y2209" i="2"/>
  <c r="X2209" i="2"/>
  <c r="V2209" i="2"/>
  <c r="W2209" i="2"/>
  <c r="Y2203" i="2"/>
  <c r="X2203" i="2"/>
  <c r="W2203" i="2"/>
  <c r="V2203" i="2"/>
  <c r="Y2191" i="2"/>
  <c r="X2191" i="2"/>
  <c r="W2191" i="2"/>
  <c r="V2191" i="2"/>
  <c r="Y2179" i="2"/>
  <c r="X2179" i="2"/>
  <c r="W2179" i="2"/>
  <c r="V2179" i="2"/>
  <c r="Y2167" i="2"/>
  <c r="X2167" i="2"/>
  <c r="W2167" i="2"/>
  <c r="V2167" i="2"/>
  <c r="Y2155" i="2"/>
  <c r="X2155" i="2"/>
  <c r="W2155" i="2"/>
  <c r="V2155" i="2"/>
  <c r="Y2143" i="2"/>
  <c r="X2143" i="2"/>
  <c r="W2143" i="2"/>
  <c r="V2143" i="2"/>
  <c r="Y2131" i="2"/>
  <c r="X2131" i="2"/>
  <c r="W2131" i="2"/>
  <c r="V2131" i="2"/>
  <c r="Y2119" i="2"/>
  <c r="X2119" i="2"/>
  <c r="W2119" i="2"/>
  <c r="V2119" i="2"/>
  <c r="Y2107" i="2"/>
  <c r="X2107" i="2"/>
  <c r="W2107" i="2"/>
  <c r="V2107" i="2"/>
  <c r="Y2095" i="2"/>
  <c r="X2095" i="2"/>
  <c r="W2095" i="2"/>
  <c r="V2095" i="2"/>
  <c r="Y2083" i="2"/>
  <c r="X2083" i="2"/>
  <c r="W2083" i="2"/>
  <c r="V2083" i="2"/>
  <c r="Y2071" i="2"/>
  <c r="X2071" i="2"/>
  <c r="W2071" i="2"/>
  <c r="V2071" i="2"/>
  <c r="Y2059" i="2"/>
  <c r="X2059" i="2"/>
  <c r="W2059" i="2"/>
  <c r="V2059" i="2"/>
  <c r="Y2047" i="2"/>
  <c r="X2047" i="2"/>
  <c r="W2047" i="2"/>
  <c r="V2047" i="2"/>
  <c r="Y2035" i="2"/>
  <c r="X2035" i="2"/>
  <c r="W2035" i="2"/>
  <c r="V2035" i="2"/>
  <c r="Y2023" i="2"/>
  <c r="X2023" i="2"/>
  <c r="W2023" i="2"/>
  <c r="V2023" i="2"/>
  <c r="Y2011" i="2"/>
  <c r="X2011" i="2"/>
  <c r="W2011" i="2"/>
  <c r="V2011" i="2"/>
  <c r="Y1999" i="2"/>
  <c r="X1999" i="2"/>
  <c r="W1999" i="2"/>
  <c r="V1999" i="2"/>
  <c r="Y1987" i="2"/>
  <c r="X1987" i="2"/>
  <c r="W1987" i="2"/>
  <c r="V1987" i="2"/>
  <c r="Y1975" i="2"/>
  <c r="X1975" i="2"/>
  <c r="W1975" i="2"/>
  <c r="V1975" i="2"/>
  <c r="Y1963" i="2"/>
  <c r="X1963" i="2"/>
  <c r="W1963" i="2"/>
  <c r="V1963" i="2"/>
  <c r="Y1951" i="2"/>
  <c r="X1951" i="2"/>
  <c r="W1951" i="2"/>
  <c r="V1951" i="2"/>
  <c r="Y1945" i="2"/>
  <c r="X1945" i="2"/>
  <c r="W1945" i="2"/>
  <c r="V1945" i="2"/>
  <c r="Y1933" i="2"/>
  <c r="X1933" i="2"/>
  <c r="V1933" i="2"/>
  <c r="W1933" i="2"/>
  <c r="Y1921" i="2"/>
  <c r="X1921" i="2"/>
  <c r="V1921" i="2"/>
  <c r="W1921" i="2"/>
  <c r="Y1909" i="2"/>
  <c r="X1909" i="2"/>
  <c r="V1909" i="2"/>
  <c r="W1909" i="2"/>
  <c r="Y1897" i="2"/>
  <c r="X1897" i="2"/>
  <c r="V1897" i="2"/>
  <c r="W1897" i="2"/>
  <c r="Y1885" i="2"/>
  <c r="X1885" i="2"/>
  <c r="V1885" i="2"/>
  <c r="W1885" i="2"/>
  <c r="Y1873" i="2"/>
  <c r="X1873" i="2"/>
  <c r="W1873" i="2"/>
  <c r="V1873" i="2"/>
  <c r="Y1861" i="2"/>
  <c r="X1861" i="2"/>
  <c r="V1861" i="2"/>
  <c r="W1861" i="2"/>
  <c r="Y1855" i="2"/>
  <c r="X1855" i="2"/>
  <c r="W1855" i="2"/>
  <c r="V1855" i="2"/>
  <c r="Y1843" i="2"/>
  <c r="X1843" i="2"/>
  <c r="W1843" i="2"/>
  <c r="V1843" i="2"/>
  <c r="Y1837" i="2"/>
  <c r="X1837" i="2"/>
  <c r="V1837" i="2"/>
  <c r="W1837" i="2"/>
  <c r="Y1825" i="2"/>
  <c r="X1825" i="2"/>
  <c r="V1825" i="2"/>
  <c r="W1825" i="2"/>
  <c r="Y1813" i="2"/>
  <c r="X1813" i="2"/>
  <c r="V1813" i="2"/>
  <c r="W1813" i="2"/>
  <c r="Y1795" i="2"/>
  <c r="X1795" i="2"/>
  <c r="W1795" i="2"/>
  <c r="V1795" i="2"/>
  <c r="Y1783" i="2"/>
  <c r="X1783" i="2"/>
  <c r="W1783" i="2"/>
  <c r="V1783" i="2"/>
  <c r="Y1771" i="2"/>
  <c r="X1771" i="2"/>
  <c r="W1771" i="2"/>
  <c r="V1771" i="2"/>
  <c r="Y1759" i="2"/>
  <c r="X1759" i="2"/>
  <c r="W1759" i="2"/>
  <c r="V1759" i="2"/>
  <c r="Y1747" i="2"/>
  <c r="X1747" i="2"/>
  <c r="W1747" i="2"/>
  <c r="V1747" i="2"/>
  <c r="Y1735" i="2"/>
  <c r="X1735" i="2"/>
  <c r="W1735" i="2"/>
  <c r="V1735" i="2"/>
  <c r="Y1717" i="2"/>
  <c r="X1717" i="2"/>
  <c r="V1717" i="2"/>
  <c r="W1717" i="2"/>
  <c r="Y1711" i="2"/>
  <c r="X1711" i="2"/>
  <c r="W1711" i="2"/>
  <c r="V1711" i="2"/>
  <c r="Y1699" i="2"/>
  <c r="X1699" i="2"/>
  <c r="W1699" i="2"/>
  <c r="V1699" i="2"/>
  <c r="Y1687" i="2"/>
  <c r="X1687" i="2"/>
  <c r="W1687" i="2"/>
  <c r="V1687" i="2"/>
  <c r="Y1675" i="2"/>
  <c r="X1675" i="2"/>
  <c r="W1675" i="2"/>
  <c r="V1675" i="2"/>
  <c r="Y1663" i="2"/>
  <c r="X1663" i="2"/>
  <c r="W1663" i="2"/>
  <c r="V1663" i="2"/>
  <c r="Y1645" i="2"/>
  <c r="X1645" i="2"/>
  <c r="V1645" i="2"/>
  <c r="W1645" i="2"/>
  <c r="Y1633" i="2"/>
  <c r="X1633" i="2"/>
  <c r="V1633" i="2"/>
  <c r="W1633" i="2"/>
  <c r="Y1621" i="2"/>
  <c r="X1621" i="2"/>
  <c r="V1621" i="2"/>
  <c r="W1621" i="2"/>
  <c r="Y1609" i="2"/>
  <c r="X1609" i="2"/>
  <c r="V1609" i="2"/>
  <c r="W1609" i="2"/>
  <c r="Y1597" i="2"/>
  <c r="X1597" i="2"/>
  <c r="V1597" i="2"/>
  <c r="W1597" i="2"/>
  <c r="Y1585" i="2"/>
  <c r="X1585" i="2"/>
  <c r="W1585" i="2"/>
  <c r="V1585" i="2"/>
  <c r="Y1573" i="2"/>
  <c r="X1573" i="2"/>
  <c r="V1573" i="2"/>
  <c r="W1573" i="2"/>
  <c r="Y1561" i="2"/>
  <c r="X1561" i="2"/>
  <c r="V1561" i="2"/>
  <c r="W1561" i="2"/>
  <c r="Y1549" i="2"/>
  <c r="X1549" i="2"/>
  <c r="V1549" i="2"/>
  <c r="W1549" i="2"/>
  <c r="Y1537" i="2"/>
  <c r="X1537" i="2"/>
  <c r="V1537" i="2"/>
  <c r="W1537" i="2"/>
  <c r="Y1525" i="2"/>
  <c r="X1525" i="2"/>
  <c r="V1525" i="2"/>
  <c r="W1525" i="2"/>
  <c r="Y1513" i="2"/>
  <c r="X1513" i="2"/>
  <c r="W1513" i="2"/>
  <c r="V1513" i="2"/>
  <c r="Y1501" i="2"/>
  <c r="X1501" i="2"/>
  <c r="V1501" i="2"/>
  <c r="W1501" i="2"/>
  <c r="Y1489" i="2"/>
  <c r="X1489" i="2"/>
  <c r="V1489" i="2"/>
  <c r="W1489" i="2"/>
  <c r="Y1477" i="2"/>
  <c r="X1477" i="2"/>
  <c r="V1477" i="2"/>
  <c r="W1477" i="2"/>
  <c r="Y1465" i="2"/>
  <c r="X1465" i="2"/>
  <c r="V1465" i="2"/>
  <c r="W1465" i="2"/>
  <c r="Y1453" i="2"/>
  <c r="X1453" i="2"/>
  <c r="V1453" i="2"/>
  <c r="W1453" i="2"/>
  <c r="Y1441" i="2"/>
  <c r="X1441" i="2"/>
  <c r="W1441" i="2"/>
  <c r="V1441" i="2"/>
  <c r="Y1429" i="2"/>
  <c r="X1429" i="2"/>
  <c r="V1429" i="2"/>
  <c r="W1429" i="2"/>
  <c r="Y2605" i="2"/>
  <c r="X2605" i="2"/>
  <c r="V2605" i="2"/>
  <c r="W2605" i="2"/>
  <c r="Y2569" i="2"/>
  <c r="X2569" i="2"/>
  <c r="V2569" i="2"/>
  <c r="W2569" i="2"/>
  <c r="Y2533" i="2"/>
  <c r="X2533" i="2"/>
  <c r="V2533" i="2"/>
  <c r="W2533" i="2"/>
  <c r="Y2497" i="2"/>
  <c r="X2497" i="2"/>
  <c r="V2497" i="2"/>
  <c r="W2497" i="2"/>
  <c r="Y2461" i="2"/>
  <c r="X2461" i="2"/>
  <c r="V2461" i="2"/>
  <c r="W2461" i="2"/>
  <c r="Y2449" i="2"/>
  <c r="X2449" i="2"/>
  <c r="W2449" i="2"/>
  <c r="V2449" i="2"/>
  <c r="Y2419" i="2"/>
  <c r="X2419" i="2"/>
  <c r="W2419" i="2"/>
  <c r="V2419" i="2"/>
  <c r="Y2383" i="2"/>
  <c r="X2383" i="2"/>
  <c r="W2383" i="2"/>
  <c r="V2383" i="2"/>
  <c r="Y2353" i="2"/>
  <c r="X2353" i="2"/>
  <c r="V2353" i="2"/>
  <c r="W2353" i="2"/>
  <c r="Y2323" i="2"/>
  <c r="X2323" i="2"/>
  <c r="W2323" i="2"/>
  <c r="V2323" i="2"/>
  <c r="Y2305" i="2"/>
  <c r="X2305" i="2"/>
  <c r="W2305" i="2"/>
  <c r="V2305" i="2"/>
  <c r="Y2293" i="2"/>
  <c r="X2293" i="2"/>
  <c r="V2293" i="2"/>
  <c r="W2293" i="2"/>
  <c r="Y2281" i="2"/>
  <c r="X2281" i="2"/>
  <c r="V2281" i="2"/>
  <c r="W2281" i="2"/>
  <c r="Y2251" i="2"/>
  <c r="X2251" i="2"/>
  <c r="W2251" i="2"/>
  <c r="V2251" i="2"/>
  <c r="Y2239" i="2"/>
  <c r="X2239" i="2"/>
  <c r="W2239" i="2"/>
  <c r="V2239" i="2"/>
  <c r="Y2227" i="2"/>
  <c r="X2227" i="2"/>
  <c r="W2227" i="2"/>
  <c r="V2227" i="2"/>
  <c r="Y2215" i="2"/>
  <c r="X2215" i="2"/>
  <c r="W2215" i="2"/>
  <c r="V2215" i="2"/>
  <c r="Y2197" i="2"/>
  <c r="X2197" i="2"/>
  <c r="V2197" i="2"/>
  <c r="W2197" i="2"/>
  <c r="Y2185" i="2"/>
  <c r="X2185" i="2"/>
  <c r="V2185" i="2"/>
  <c r="W2185" i="2"/>
  <c r="Y2173" i="2"/>
  <c r="X2173" i="2"/>
  <c r="V2173" i="2"/>
  <c r="W2173" i="2"/>
  <c r="Y2161" i="2"/>
  <c r="X2161" i="2"/>
  <c r="W2161" i="2"/>
  <c r="V2161" i="2"/>
  <c r="Y2149" i="2"/>
  <c r="X2149" i="2"/>
  <c r="V2149" i="2"/>
  <c r="W2149" i="2"/>
  <c r="Y2137" i="2"/>
  <c r="X2137" i="2"/>
  <c r="V2137" i="2"/>
  <c r="W2137" i="2"/>
  <c r="Y2125" i="2"/>
  <c r="X2125" i="2"/>
  <c r="V2125" i="2"/>
  <c r="W2125" i="2"/>
  <c r="Y2113" i="2"/>
  <c r="X2113" i="2"/>
  <c r="V2113" i="2"/>
  <c r="W2113" i="2"/>
  <c r="Y2101" i="2"/>
  <c r="X2101" i="2"/>
  <c r="V2101" i="2"/>
  <c r="W2101" i="2"/>
  <c r="Y2089" i="2"/>
  <c r="X2089" i="2"/>
  <c r="W2089" i="2"/>
  <c r="V2089" i="2"/>
  <c r="Y2077" i="2"/>
  <c r="X2077" i="2"/>
  <c r="V2077" i="2"/>
  <c r="W2077" i="2"/>
  <c r="Y2065" i="2"/>
  <c r="X2065" i="2"/>
  <c r="V2065" i="2"/>
  <c r="W2065" i="2"/>
  <c r="Y2053" i="2"/>
  <c r="X2053" i="2"/>
  <c r="V2053" i="2"/>
  <c r="W2053" i="2"/>
  <c r="Y2041" i="2"/>
  <c r="X2041" i="2"/>
  <c r="V2041" i="2"/>
  <c r="W2041" i="2"/>
  <c r="Y2029" i="2"/>
  <c r="X2029" i="2"/>
  <c r="V2029" i="2"/>
  <c r="W2029" i="2"/>
  <c r="Y2017" i="2"/>
  <c r="X2017" i="2"/>
  <c r="W2017" i="2"/>
  <c r="V2017" i="2"/>
  <c r="Y2005" i="2"/>
  <c r="X2005" i="2"/>
  <c r="V2005" i="2"/>
  <c r="W2005" i="2"/>
  <c r="Y1993" i="2"/>
  <c r="X1993" i="2"/>
  <c r="V1993" i="2"/>
  <c r="W1993" i="2"/>
  <c r="Y1981" i="2"/>
  <c r="X1981" i="2"/>
  <c r="V1981" i="2"/>
  <c r="W1981" i="2"/>
  <c r="Y1969" i="2"/>
  <c r="X1969" i="2"/>
  <c r="V1969" i="2"/>
  <c r="W1969" i="2"/>
  <c r="Y1957" i="2"/>
  <c r="X1957" i="2"/>
  <c r="V1957" i="2"/>
  <c r="W1957" i="2"/>
  <c r="Y1939" i="2"/>
  <c r="X1939" i="2"/>
  <c r="W1939" i="2"/>
  <c r="V1939" i="2"/>
  <c r="Y1927" i="2"/>
  <c r="X1927" i="2"/>
  <c r="W1927" i="2"/>
  <c r="V1927" i="2"/>
  <c r="Y1915" i="2"/>
  <c r="X1915" i="2"/>
  <c r="W1915" i="2"/>
  <c r="V1915" i="2"/>
  <c r="Y1903" i="2"/>
  <c r="X1903" i="2"/>
  <c r="W1903" i="2"/>
  <c r="V1903" i="2"/>
  <c r="Y1891" i="2"/>
  <c r="X1891" i="2"/>
  <c r="W1891" i="2"/>
  <c r="V1891" i="2"/>
  <c r="Y1879" i="2"/>
  <c r="X1879" i="2"/>
  <c r="W1879" i="2"/>
  <c r="V1879" i="2"/>
  <c r="Y1867" i="2"/>
  <c r="X1867" i="2"/>
  <c r="W1867" i="2"/>
  <c r="V1867" i="2"/>
  <c r="Y1849" i="2"/>
  <c r="X1849" i="2"/>
  <c r="V1849" i="2"/>
  <c r="W1849" i="2"/>
  <c r="Y1831" i="2"/>
  <c r="X1831" i="2"/>
  <c r="W1831" i="2"/>
  <c r="V1831" i="2"/>
  <c r="Y1819" i="2"/>
  <c r="X1819" i="2"/>
  <c r="W1819" i="2"/>
  <c r="V1819" i="2"/>
  <c r="Y1807" i="2"/>
  <c r="X1807" i="2"/>
  <c r="W1807" i="2"/>
  <c r="V1807" i="2"/>
  <c r="Y1801" i="2"/>
  <c r="X1801" i="2"/>
  <c r="W1801" i="2"/>
  <c r="V1801" i="2"/>
  <c r="Y1789" i="2"/>
  <c r="X1789" i="2"/>
  <c r="V1789" i="2"/>
  <c r="W1789" i="2"/>
  <c r="Y1777" i="2"/>
  <c r="X1777" i="2"/>
  <c r="V1777" i="2"/>
  <c r="W1777" i="2"/>
  <c r="Y1765" i="2"/>
  <c r="X1765" i="2"/>
  <c r="V1765" i="2"/>
  <c r="W1765" i="2"/>
  <c r="Y1753" i="2"/>
  <c r="X1753" i="2"/>
  <c r="V1753" i="2"/>
  <c r="W1753" i="2"/>
  <c r="Y1741" i="2"/>
  <c r="X1741" i="2"/>
  <c r="V1741" i="2"/>
  <c r="W1741" i="2"/>
  <c r="Y1729" i="2"/>
  <c r="X1729" i="2"/>
  <c r="W1729" i="2"/>
  <c r="V1729" i="2"/>
  <c r="Y1723" i="2"/>
  <c r="X1723" i="2"/>
  <c r="W1723" i="2"/>
  <c r="V1723" i="2"/>
  <c r="Y1705" i="2"/>
  <c r="X1705" i="2"/>
  <c r="V1705" i="2"/>
  <c r="W1705" i="2"/>
  <c r="Y1693" i="2"/>
  <c r="X1693" i="2"/>
  <c r="V1693" i="2"/>
  <c r="W1693" i="2"/>
  <c r="Y1681" i="2"/>
  <c r="X1681" i="2"/>
  <c r="V1681" i="2"/>
  <c r="W1681" i="2"/>
  <c r="Y1669" i="2"/>
  <c r="X1669" i="2"/>
  <c r="V1669" i="2"/>
  <c r="W1669" i="2"/>
  <c r="Y1657" i="2"/>
  <c r="X1657" i="2"/>
  <c r="W1657" i="2"/>
  <c r="V1657" i="2"/>
  <c r="Y1651" i="2"/>
  <c r="X1651" i="2"/>
  <c r="W1651" i="2"/>
  <c r="V1651" i="2"/>
  <c r="Y1639" i="2"/>
  <c r="X1639" i="2"/>
  <c r="W1639" i="2"/>
  <c r="V1639" i="2"/>
  <c r="Y1627" i="2"/>
  <c r="X1627" i="2"/>
  <c r="W1627" i="2"/>
  <c r="V1627" i="2"/>
  <c r="Y1615" i="2"/>
  <c r="X1615" i="2"/>
  <c r="W1615" i="2"/>
  <c r="V1615" i="2"/>
  <c r="Y1603" i="2"/>
  <c r="X1603" i="2"/>
  <c r="W1603" i="2"/>
  <c r="V1603" i="2"/>
  <c r="Y1591" i="2"/>
  <c r="X1591" i="2"/>
  <c r="W1591" i="2"/>
  <c r="V1591" i="2"/>
  <c r="Y1579" i="2"/>
  <c r="X1579" i="2"/>
  <c r="W1579" i="2"/>
  <c r="V1579" i="2"/>
  <c r="Y1567" i="2"/>
  <c r="X1567" i="2"/>
  <c r="W1567" i="2"/>
  <c r="V1567" i="2"/>
  <c r="Y1555" i="2"/>
  <c r="X1555" i="2"/>
  <c r="W1555" i="2"/>
  <c r="V1555" i="2"/>
  <c r="Y1543" i="2"/>
  <c r="X1543" i="2"/>
  <c r="W1543" i="2"/>
  <c r="V1543" i="2"/>
  <c r="Y1531" i="2"/>
  <c r="X1531" i="2"/>
  <c r="W1531" i="2"/>
  <c r="V1531" i="2"/>
  <c r="Y1519" i="2"/>
  <c r="X1519" i="2"/>
  <c r="W1519" i="2"/>
  <c r="V1519" i="2"/>
  <c r="Y1507" i="2"/>
  <c r="X1507" i="2"/>
  <c r="W1507" i="2"/>
  <c r="V1507" i="2"/>
  <c r="Y1495" i="2"/>
  <c r="X1495" i="2"/>
  <c r="W1495" i="2"/>
  <c r="V1495" i="2"/>
  <c r="Y1483" i="2"/>
  <c r="X1483" i="2"/>
  <c r="W1483" i="2"/>
  <c r="V1483" i="2"/>
  <c r="Y1471" i="2"/>
  <c r="X1471" i="2"/>
  <c r="W1471" i="2"/>
  <c r="V1471" i="2"/>
  <c r="Y1459" i="2"/>
  <c r="X1459" i="2"/>
  <c r="W1459" i="2"/>
  <c r="V1459" i="2"/>
  <c r="Y1447" i="2"/>
  <c r="X1447" i="2"/>
  <c r="W1447" i="2"/>
  <c r="V1447" i="2"/>
  <c r="Y1435" i="2"/>
  <c r="X1435" i="2"/>
  <c r="W1435" i="2"/>
  <c r="V1435" i="2"/>
  <c r="Y1423" i="2"/>
  <c r="X1423" i="2"/>
  <c r="W1423" i="2"/>
  <c r="V1423" i="2"/>
  <c r="W2582" i="2"/>
  <c r="W2510" i="2"/>
  <c r="W2438" i="2"/>
  <c r="W2366" i="2"/>
  <c r="W2294" i="2"/>
  <c r="W2222" i="2"/>
  <c r="W2150" i="2"/>
  <c r="W2078" i="2"/>
  <c r="W2006" i="2"/>
  <c r="W1934" i="2"/>
  <c r="W1862" i="2"/>
  <c r="W1790" i="2"/>
  <c r="W1718" i="2"/>
  <c r="W1646" i="2"/>
  <c r="W1574" i="2"/>
  <c r="W1502" i="2"/>
  <c r="W1430" i="2"/>
  <c r="W1214" i="2"/>
  <c r="X2583" i="2"/>
  <c r="X2151" i="2"/>
  <c r="X1719" i="2"/>
  <c r="Y1189" i="2"/>
  <c r="X1189" i="2"/>
  <c r="V1189" i="2"/>
  <c r="Y445" i="2"/>
  <c r="X445" i="2"/>
  <c r="V445" i="2"/>
  <c r="Y1417" i="2"/>
  <c r="X1417" i="2"/>
  <c r="Y1381" i="2"/>
  <c r="X1381" i="2"/>
  <c r="Y1351" i="2"/>
  <c r="X1351" i="2"/>
  <c r="V1351" i="2"/>
  <c r="W1351" i="2"/>
  <c r="Y1327" i="2"/>
  <c r="X1327" i="2"/>
  <c r="V1327" i="2"/>
  <c r="W1327" i="2"/>
  <c r="Y1285" i="2"/>
  <c r="X1285" i="2"/>
  <c r="V1285" i="2"/>
  <c r="Y1159" i="2"/>
  <c r="X1159" i="2"/>
  <c r="V1159" i="2"/>
  <c r="W1159" i="2"/>
  <c r="Y1099" i="2"/>
  <c r="X1099" i="2"/>
  <c r="V1099" i="2"/>
  <c r="W1099" i="2"/>
  <c r="Y1045" i="2"/>
  <c r="X1045" i="2"/>
  <c r="V1045" i="2"/>
  <c r="Y991" i="2"/>
  <c r="X991" i="2"/>
  <c r="V991" i="2"/>
  <c r="W991" i="2"/>
  <c r="Y961" i="2"/>
  <c r="X961" i="2"/>
  <c r="V961" i="2"/>
  <c r="Y907" i="2"/>
  <c r="X907" i="2"/>
  <c r="V907" i="2"/>
  <c r="W907" i="2"/>
  <c r="X853" i="2"/>
  <c r="Y853" i="2"/>
  <c r="V853" i="2"/>
  <c r="Y811" i="2"/>
  <c r="X811" i="2"/>
  <c r="V811" i="2"/>
  <c r="W811" i="2"/>
  <c r="Y757" i="2"/>
  <c r="X757" i="2"/>
  <c r="V757" i="2"/>
  <c r="Y721" i="2"/>
  <c r="X721" i="2"/>
  <c r="V721" i="2"/>
  <c r="Y697" i="2"/>
  <c r="X697" i="2"/>
  <c r="V697" i="2"/>
  <c r="Y667" i="2"/>
  <c r="X667" i="2"/>
  <c r="V667" i="2"/>
  <c r="W667" i="2"/>
  <c r="Y637" i="2"/>
  <c r="X637" i="2"/>
  <c r="V637" i="2"/>
  <c r="Y607" i="2"/>
  <c r="X607" i="2"/>
  <c r="V607" i="2"/>
  <c r="W607" i="2"/>
  <c r="Y589" i="2"/>
  <c r="X589" i="2"/>
  <c r="V589" i="2"/>
  <c r="Y571" i="2"/>
  <c r="X571" i="2"/>
  <c r="V571" i="2"/>
  <c r="W571" i="2"/>
  <c r="Y553" i="2"/>
  <c r="X553" i="2"/>
  <c r="V553" i="2"/>
  <c r="Y535" i="2"/>
  <c r="X535" i="2"/>
  <c r="V535" i="2"/>
  <c r="W535" i="2"/>
  <c r="Y523" i="2"/>
  <c r="X523" i="2"/>
  <c r="V523" i="2"/>
  <c r="W523" i="2"/>
  <c r="Y505" i="2"/>
  <c r="X505" i="2"/>
  <c r="V505" i="2"/>
  <c r="Y481" i="2"/>
  <c r="X481" i="2"/>
  <c r="V481" i="2"/>
  <c r="Y403" i="2"/>
  <c r="X403" i="2"/>
  <c r="V403" i="2"/>
  <c r="W403" i="2"/>
  <c r="Y361" i="2"/>
  <c r="X361" i="2"/>
  <c r="V361" i="2"/>
  <c r="Y289" i="2"/>
  <c r="X289" i="2"/>
  <c r="V289" i="2"/>
  <c r="Y241" i="2"/>
  <c r="X241" i="2"/>
  <c r="W241" i="2"/>
  <c r="V241" i="2"/>
  <c r="Y205" i="2"/>
  <c r="X205" i="2"/>
  <c r="W205" i="2"/>
  <c r="V205" i="2"/>
  <c r="Y157" i="2"/>
  <c r="X157" i="2"/>
  <c r="W157" i="2"/>
  <c r="V157" i="2"/>
  <c r="Y115" i="2"/>
  <c r="X115" i="2"/>
  <c r="W115" i="2"/>
  <c r="V115" i="2"/>
  <c r="Y67" i="2"/>
  <c r="X67" i="2"/>
  <c r="W67" i="2"/>
  <c r="V67" i="2"/>
  <c r="W2570" i="2"/>
  <c r="W2498" i="2"/>
  <c r="W2426" i="2"/>
  <c r="W2354" i="2"/>
  <c r="W2282" i="2"/>
  <c r="W2210" i="2"/>
  <c r="W2138" i="2"/>
  <c r="W2066" i="2"/>
  <c r="W1994" i="2"/>
  <c r="W1922" i="2"/>
  <c r="W1850" i="2"/>
  <c r="W1778" i="2"/>
  <c r="W1706" i="2"/>
  <c r="W1634" i="2"/>
  <c r="W1562" i="2"/>
  <c r="W1490" i="2"/>
  <c r="W1418" i="2"/>
  <c r="X2511" i="2"/>
  <c r="X2079" i="2"/>
  <c r="X1647" i="2"/>
  <c r="Y1405" i="2"/>
  <c r="X1405" i="2"/>
  <c r="Y1375" i="2"/>
  <c r="X1375" i="2"/>
  <c r="W1375" i="2"/>
  <c r="Y1345" i="2"/>
  <c r="X1345" i="2"/>
  <c r="V1345" i="2"/>
  <c r="Y1321" i="2"/>
  <c r="X1321" i="2"/>
  <c r="V1321" i="2"/>
  <c r="Y1297" i="2"/>
  <c r="X1297" i="2"/>
  <c r="V1297" i="2"/>
  <c r="Y1267" i="2"/>
  <c r="X1267" i="2"/>
  <c r="V1267" i="2"/>
  <c r="W1267" i="2"/>
  <c r="Y1249" i="2"/>
  <c r="X1249" i="2"/>
  <c r="V1249" i="2"/>
  <c r="Y1225" i="2"/>
  <c r="X1225" i="2"/>
  <c r="V1225" i="2"/>
  <c r="Y1183" i="2"/>
  <c r="X1183" i="2"/>
  <c r="V1183" i="2"/>
  <c r="W1183" i="2"/>
  <c r="Y1129" i="2"/>
  <c r="X1129" i="2"/>
  <c r="V1129" i="2"/>
  <c r="Y1075" i="2"/>
  <c r="X1075" i="2"/>
  <c r="V1075" i="2"/>
  <c r="W1075" i="2"/>
  <c r="Y1021" i="2"/>
  <c r="X1021" i="2"/>
  <c r="V1021" i="2"/>
  <c r="Y967" i="2"/>
  <c r="X967" i="2"/>
  <c r="V967" i="2"/>
  <c r="W967" i="2"/>
  <c r="Y901" i="2"/>
  <c r="X901" i="2"/>
  <c r="V901" i="2"/>
  <c r="Y847" i="2"/>
  <c r="X847" i="2"/>
  <c r="V847" i="2"/>
  <c r="W847" i="2"/>
  <c r="Y763" i="2"/>
  <c r="X763" i="2"/>
  <c r="V763" i="2"/>
  <c r="W763" i="2"/>
  <c r="X397" i="2"/>
  <c r="Y397" i="2"/>
  <c r="V397" i="2"/>
  <c r="Y343" i="2"/>
  <c r="X343" i="2"/>
  <c r="V343" i="2"/>
  <c r="W343" i="2"/>
  <c r="Y307" i="2"/>
  <c r="X307" i="2"/>
  <c r="V307" i="2"/>
  <c r="W307" i="2"/>
  <c r="Y265" i="2"/>
  <c r="X265" i="2"/>
  <c r="W265" i="2"/>
  <c r="V265" i="2"/>
  <c r="Y217" i="2"/>
  <c r="X217" i="2"/>
  <c r="W217" i="2"/>
  <c r="V217" i="2"/>
  <c r="Y163" i="2"/>
  <c r="X163" i="2"/>
  <c r="W163" i="2"/>
  <c r="V163" i="2"/>
  <c r="Y109" i="2"/>
  <c r="X109" i="2"/>
  <c r="W109" i="2"/>
  <c r="V109" i="2"/>
  <c r="Y61" i="2"/>
  <c r="X61" i="2"/>
  <c r="W61" i="2"/>
  <c r="V61" i="2"/>
  <c r="Y19" i="2"/>
  <c r="X19" i="2"/>
  <c r="W19" i="2"/>
  <c r="V19" i="2"/>
  <c r="W637" i="2"/>
  <c r="X2622" i="2"/>
  <c r="Y2622" i="2"/>
  <c r="W2622" i="2"/>
  <c r="Y2616" i="2"/>
  <c r="X2616" i="2"/>
  <c r="W2616" i="2"/>
  <c r="X2610" i="2"/>
  <c r="Y2610" i="2"/>
  <c r="W2610" i="2"/>
  <c r="Y2604" i="2"/>
  <c r="X2604" i="2"/>
  <c r="W2604" i="2"/>
  <c r="Y2598" i="2"/>
  <c r="X2598" i="2"/>
  <c r="W2598" i="2"/>
  <c r="Y2592" i="2"/>
  <c r="X2592" i="2"/>
  <c r="W2592" i="2"/>
  <c r="X2586" i="2"/>
  <c r="Y2586" i="2"/>
  <c r="W2586" i="2"/>
  <c r="Y2580" i="2"/>
  <c r="X2580" i="2"/>
  <c r="W2580" i="2"/>
  <c r="X2574" i="2"/>
  <c r="W2574" i="2"/>
  <c r="Y2574" i="2"/>
  <c r="Y2568" i="2"/>
  <c r="X2568" i="2"/>
  <c r="W2568" i="2"/>
  <c r="X2562" i="2"/>
  <c r="Y2562" i="2"/>
  <c r="W2562" i="2"/>
  <c r="Y2556" i="2"/>
  <c r="X2556" i="2"/>
  <c r="W2556" i="2"/>
  <c r="X2550" i="2"/>
  <c r="Y2550" i="2"/>
  <c r="W2550" i="2"/>
  <c r="Y2544" i="2"/>
  <c r="X2544" i="2"/>
  <c r="W2544" i="2"/>
  <c r="X2538" i="2"/>
  <c r="Y2538" i="2"/>
  <c r="W2538" i="2"/>
  <c r="Y2532" i="2"/>
  <c r="X2532" i="2"/>
  <c r="W2532" i="2"/>
  <c r="Y2526" i="2"/>
  <c r="X2526" i="2"/>
  <c r="W2526" i="2"/>
  <c r="Y2520" i="2"/>
  <c r="X2520" i="2"/>
  <c r="W2520" i="2"/>
  <c r="X2514" i="2"/>
  <c r="Y2514" i="2"/>
  <c r="W2514" i="2"/>
  <c r="Y2508" i="2"/>
  <c r="X2508" i="2"/>
  <c r="W2508" i="2"/>
  <c r="X2502" i="2"/>
  <c r="W2502" i="2"/>
  <c r="Y2502" i="2"/>
  <c r="Y2496" i="2"/>
  <c r="X2496" i="2"/>
  <c r="W2496" i="2"/>
  <c r="X2490" i="2"/>
  <c r="Y2490" i="2"/>
  <c r="W2490" i="2"/>
  <c r="Y2484" i="2"/>
  <c r="X2484" i="2"/>
  <c r="W2484" i="2"/>
  <c r="X2478" i="2"/>
  <c r="Y2478" i="2"/>
  <c r="W2478" i="2"/>
  <c r="Y2472" i="2"/>
  <c r="X2472" i="2"/>
  <c r="W2472" i="2"/>
  <c r="X2466" i="2"/>
  <c r="Y2466" i="2"/>
  <c r="W2466" i="2"/>
  <c r="Y2460" i="2"/>
  <c r="X2460" i="2"/>
  <c r="W2460" i="2"/>
  <c r="Y2454" i="2"/>
  <c r="X2454" i="2"/>
  <c r="W2454" i="2"/>
  <c r="Y2448" i="2"/>
  <c r="X2448" i="2"/>
  <c r="W2448" i="2"/>
  <c r="X2442" i="2"/>
  <c r="Y2442" i="2"/>
  <c r="W2442" i="2"/>
  <c r="Y2436" i="2"/>
  <c r="X2436" i="2"/>
  <c r="W2436" i="2"/>
  <c r="X2430" i="2"/>
  <c r="W2430" i="2"/>
  <c r="Y2430" i="2"/>
  <c r="Y2424" i="2"/>
  <c r="X2424" i="2"/>
  <c r="W2424" i="2"/>
  <c r="X2418" i="2"/>
  <c r="Y2418" i="2"/>
  <c r="W2418" i="2"/>
  <c r="Y2412" i="2"/>
  <c r="X2412" i="2"/>
  <c r="W2412" i="2"/>
  <c r="X2406" i="2"/>
  <c r="Y2406" i="2"/>
  <c r="W2406" i="2"/>
  <c r="Y2400" i="2"/>
  <c r="X2400" i="2"/>
  <c r="W2400" i="2"/>
  <c r="X2394" i="2"/>
  <c r="Y2394" i="2"/>
  <c r="W2394" i="2"/>
  <c r="Y2388" i="2"/>
  <c r="X2388" i="2"/>
  <c r="W2388" i="2"/>
  <c r="Y2382" i="2"/>
  <c r="X2382" i="2"/>
  <c r="W2382" i="2"/>
  <c r="Y2376" i="2"/>
  <c r="X2376" i="2"/>
  <c r="W2376" i="2"/>
  <c r="X2370" i="2"/>
  <c r="Y2370" i="2"/>
  <c r="W2370" i="2"/>
  <c r="Y2364" i="2"/>
  <c r="X2364" i="2"/>
  <c r="W2364" i="2"/>
  <c r="X2358" i="2"/>
  <c r="Y2358" i="2"/>
  <c r="W2358" i="2"/>
  <c r="Y2352" i="2"/>
  <c r="X2352" i="2"/>
  <c r="W2352" i="2"/>
  <c r="X2346" i="2"/>
  <c r="Y2346" i="2"/>
  <c r="W2346" i="2"/>
  <c r="Y2340" i="2"/>
  <c r="X2340" i="2"/>
  <c r="W2340" i="2"/>
  <c r="X2334" i="2"/>
  <c r="Y2334" i="2"/>
  <c r="W2334" i="2"/>
  <c r="Y2328" i="2"/>
  <c r="X2328" i="2"/>
  <c r="W2328" i="2"/>
  <c r="X2322" i="2"/>
  <c r="Y2322" i="2"/>
  <c r="W2322" i="2"/>
  <c r="Y2316" i="2"/>
  <c r="X2316" i="2"/>
  <c r="W2316" i="2"/>
  <c r="Y2310" i="2"/>
  <c r="X2310" i="2"/>
  <c r="W2310" i="2"/>
  <c r="Y2304" i="2"/>
  <c r="X2304" i="2"/>
  <c r="W2304" i="2"/>
  <c r="X2298" i="2"/>
  <c r="Y2298" i="2"/>
  <c r="W2298" i="2"/>
  <c r="Y2292" i="2"/>
  <c r="X2292" i="2"/>
  <c r="W2292" i="2"/>
  <c r="X2286" i="2"/>
  <c r="Y2286" i="2"/>
  <c r="W2286" i="2"/>
  <c r="Y2280" i="2"/>
  <c r="X2280" i="2"/>
  <c r="W2280" i="2"/>
  <c r="X2274" i="2"/>
  <c r="Y2274" i="2"/>
  <c r="W2274" i="2"/>
  <c r="Y2268" i="2"/>
  <c r="X2268" i="2"/>
  <c r="W2268" i="2"/>
  <c r="X2262" i="2"/>
  <c r="Y2262" i="2"/>
  <c r="W2262" i="2"/>
  <c r="Y2256" i="2"/>
  <c r="X2256" i="2"/>
  <c r="W2256" i="2"/>
  <c r="X2250" i="2"/>
  <c r="Y2250" i="2"/>
  <c r="W2250" i="2"/>
  <c r="Y2244" i="2"/>
  <c r="X2244" i="2"/>
  <c r="W2244" i="2"/>
  <c r="Y2238" i="2"/>
  <c r="X2238" i="2"/>
  <c r="W2238" i="2"/>
  <c r="Y2232" i="2"/>
  <c r="X2232" i="2"/>
  <c r="W2232" i="2"/>
  <c r="X2226" i="2"/>
  <c r="Y2226" i="2"/>
  <c r="W2226" i="2"/>
  <c r="Y2220" i="2"/>
  <c r="X2220" i="2"/>
  <c r="W2220" i="2"/>
  <c r="X2214" i="2"/>
  <c r="W2214" i="2"/>
  <c r="Y2208" i="2"/>
  <c r="X2208" i="2"/>
  <c r="W2208" i="2"/>
  <c r="X2202" i="2"/>
  <c r="Y2202" i="2"/>
  <c r="W2202" i="2"/>
  <c r="Y2196" i="2"/>
  <c r="X2196" i="2"/>
  <c r="W2196" i="2"/>
  <c r="X2190" i="2"/>
  <c r="Y2190" i="2"/>
  <c r="W2190" i="2"/>
  <c r="Y2184" i="2"/>
  <c r="X2184" i="2"/>
  <c r="W2184" i="2"/>
  <c r="X2178" i="2"/>
  <c r="Y2178" i="2"/>
  <c r="W2178" i="2"/>
  <c r="Y2172" i="2"/>
  <c r="X2172" i="2"/>
  <c r="W2172" i="2"/>
  <c r="Y2166" i="2"/>
  <c r="X2166" i="2"/>
  <c r="W2166" i="2"/>
  <c r="Y2160" i="2"/>
  <c r="X2160" i="2"/>
  <c r="W2160" i="2"/>
  <c r="X2154" i="2"/>
  <c r="Y2154" i="2"/>
  <c r="W2154" i="2"/>
  <c r="Y2148" i="2"/>
  <c r="X2148" i="2"/>
  <c r="W2148" i="2"/>
  <c r="X2142" i="2"/>
  <c r="W2142" i="2"/>
  <c r="Y2142" i="2"/>
  <c r="Y2136" i="2"/>
  <c r="X2136" i="2"/>
  <c r="W2136" i="2"/>
  <c r="X2130" i="2"/>
  <c r="Y2130" i="2"/>
  <c r="W2130" i="2"/>
  <c r="Y2124" i="2"/>
  <c r="X2124" i="2"/>
  <c r="W2124" i="2"/>
  <c r="X2118" i="2"/>
  <c r="Y2118" i="2"/>
  <c r="W2118" i="2"/>
  <c r="Y2112" i="2"/>
  <c r="X2112" i="2"/>
  <c r="W2112" i="2"/>
  <c r="X2106" i="2"/>
  <c r="Y2106" i="2"/>
  <c r="W2106" i="2"/>
  <c r="Y2100" i="2"/>
  <c r="X2100" i="2"/>
  <c r="W2100" i="2"/>
  <c r="Y2094" i="2"/>
  <c r="X2094" i="2"/>
  <c r="W2094" i="2"/>
  <c r="Y2088" i="2"/>
  <c r="X2088" i="2"/>
  <c r="W2088" i="2"/>
  <c r="X2082" i="2"/>
  <c r="Y2082" i="2"/>
  <c r="W2082" i="2"/>
  <c r="Y2076" i="2"/>
  <c r="X2076" i="2"/>
  <c r="W2076" i="2"/>
  <c r="X2070" i="2"/>
  <c r="W2070" i="2"/>
  <c r="Y2070" i="2"/>
  <c r="Y2064" i="2"/>
  <c r="X2064" i="2"/>
  <c r="W2064" i="2"/>
  <c r="X2058" i="2"/>
  <c r="Y2058" i="2"/>
  <c r="W2058" i="2"/>
  <c r="Y2052" i="2"/>
  <c r="X2052" i="2"/>
  <c r="W2052" i="2"/>
  <c r="X2046" i="2"/>
  <c r="Y2046" i="2"/>
  <c r="W2046" i="2"/>
  <c r="Y2040" i="2"/>
  <c r="X2040" i="2"/>
  <c r="W2040" i="2"/>
  <c r="X2034" i="2"/>
  <c r="Y2034" i="2"/>
  <c r="W2034" i="2"/>
  <c r="Y2028" i="2"/>
  <c r="X2028" i="2"/>
  <c r="W2028" i="2"/>
  <c r="Y2022" i="2"/>
  <c r="X2022" i="2"/>
  <c r="W2022" i="2"/>
  <c r="Y2016" i="2"/>
  <c r="X2016" i="2"/>
  <c r="W2016" i="2"/>
  <c r="X2010" i="2"/>
  <c r="Y2010" i="2"/>
  <c r="W2010" i="2"/>
  <c r="Y2004" i="2"/>
  <c r="X2004" i="2"/>
  <c r="W2004" i="2"/>
  <c r="X1998" i="2"/>
  <c r="W1998" i="2"/>
  <c r="Y1998" i="2"/>
  <c r="Y1992" i="2"/>
  <c r="X1992" i="2"/>
  <c r="W1992" i="2"/>
  <c r="X1986" i="2"/>
  <c r="Y1986" i="2"/>
  <c r="W1986" i="2"/>
  <c r="Y1980" i="2"/>
  <c r="X1980" i="2"/>
  <c r="W1980" i="2"/>
  <c r="Y1974" i="2"/>
  <c r="X1974" i="2"/>
  <c r="W1974" i="2"/>
  <c r="Y1968" i="2"/>
  <c r="X1968" i="2"/>
  <c r="W1968" i="2"/>
  <c r="Y1962" i="2"/>
  <c r="X1962" i="2"/>
  <c r="W1962" i="2"/>
  <c r="Y1956" i="2"/>
  <c r="X1956" i="2"/>
  <c r="W1956" i="2"/>
  <c r="Y1950" i="2"/>
  <c r="X1950" i="2"/>
  <c r="W1950" i="2"/>
  <c r="Y1944" i="2"/>
  <c r="X1944" i="2"/>
  <c r="W1944" i="2"/>
  <c r="X1938" i="2"/>
  <c r="Y1938" i="2"/>
  <c r="W1938" i="2"/>
  <c r="Y1932" i="2"/>
  <c r="X1932" i="2"/>
  <c r="W1932" i="2"/>
  <c r="Y1926" i="2"/>
  <c r="X1926" i="2"/>
  <c r="W1926" i="2"/>
  <c r="Y1920" i="2"/>
  <c r="X1920" i="2"/>
  <c r="W1920" i="2"/>
  <c r="Y1914" i="2"/>
  <c r="X1914" i="2"/>
  <c r="W1914" i="2"/>
  <c r="Y1908" i="2"/>
  <c r="X1908" i="2"/>
  <c r="W1908" i="2"/>
  <c r="Y1902" i="2"/>
  <c r="X1902" i="2"/>
  <c r="W1902" i="2"/>
  <c r="Y1896" i="2"/>
  <c r="X1896" i="2"/>
  <c r="W1896" i="2"/>
  <c r="Y1890" i="2"/>
  <c r="X1890" i="2"/>
  <c r="W1890" i="2"/>
  <c r="Y1884" i="2"/>
  <c r="X1884" i="2"/>
  <c r="W1884" i="2"/>
  <c r="Y1878" i="2"/>
  <c r="X1878" i="2"/>
  <c r="W1878" i="2"/>
  <c r="Y1872" i="2"/>
  <c r="X1872" i="2"/>
  <c r="W1872" i="2"/>
  <c r="Y1866" i="2"/>
  <c r="X1866" i="2"/>
  <c r="W1866" i="2"/>
  <c r="Y1860" i="2"/>
  <c r="X1860" i="2"/>
  <c r="W1860" i="2"/>
  <c r="Y1854" i="2"/>
  <c r="X1854" i="2"/>
  <c r="W1854" i="2"/>
  <c r="Y1848" i="2"/>
  <c r="X1848" i="2"/>
  <c r="W1848" i="2"/>
  <c r="Y1842" i="2"/>
  <c r="X1842" i="2"/>
  <c r="W1842" i="2"/>
  <c r="Y1836" i="2"/>
  <c r="X1836" i="2"/>
  <c r="W1836" i="2"/>
  <c r="Y1830" i="2"/>
  <c r="X1830" i="2"/>
  <c r="W1830" i="2"/>
  <c r="Y1824" i="2"/>
  <c r="X1824" i="2"/>
  <c r="W1824" i="2"/>
  <c r="Y1818" i="2"/>
  <c r="X1818" i="2"/>
  <c r="W1818" i="2"/>
  <c r="Y1812" i="2"/>
  <c r="X1812" i="2"/>
  <c r="W1812" i="2"/>
  <c r="Y1806" i="2"/>
  <c r="X1806" i="2"/>
  <c r="W1806" i="2"/>
  <c r="Y1800" i="2"/>
  <c r="X1800" i="2"/>
  <c r="W1800" i="2"/>
  <c r="X1794" i="2"/>
  <c r="Y1794" i="2"/>
  <c r="W1794" i="2"/>
  <c r="Y1788" i="2"/>
  <c r="X1788" i="2"/>
  <c r="W1788" i="2"/>
  <c r="Y1782" i="2"/>
  <c r="X1782" i="2"/>
  <c r="W1782" i="2"/>
  <c r="Y1776" i="2"/>
  <c r="X1776" i="2"/>
  <c r="W1776" i="2"/>
  <c r="Y1770" i="2"/>
  <c r="X1770" i="2"/>
  <c r="W1770" i="2"/>
  <c r="Y1764" i="2"/>
  <c r="X1764" i="2"/>
  <c r="W1764" i="2"/>
  <c r="Y1758" i="2"/>
  <c r="X1758" i="2"/>
  <c r="W1758" i="2"/>
  <c r="Y1752" i="2"/>
  <c r="X1752" i="2"/>
  <c r="W1752" i="2"/>
  <c r="Y1746" i="2"/>
  <c r="X1746" i="2"/>
  <c r="W1746" i="2"/>
  <c r="Y1740" i="2"/>
  <c r="X1740" i="2"/>
  <c r="W1740" i="2"/>
  <c r="Y1734" i="2"/>
  <c r="X1734" i="2"/>
  <c r="W1734" i="2"/>
  <c r="Y1728" i="2"/>
  <c r="X1728" i="2"/>
  <c r="W1728" i="2"/>
  <c r="X1722" i="2"/>
  <c r="Y1722" i="2"/>
  <c r="W1722" i="2"/>
  <c r="Y1716" i="2"/>
  <c r="X1716" i="2"/>
  <c r="W1716" i="2"/>
  <c r="Y1710" i="2"/>
  <c r="X1710" i="2"/>
  <c r="W1710" i="2"/>
  <c r="Y1704" i="2"/>
  <c r="X1704" i="2"/>
  <c r="W1704" i="2"/>
  <c r="Y1698" i="2"/>
  <c r="X1698" i="2"/>
  <c r="W1698" i="2"/>
  <c r="Y1692" i="2"/>
  <c r="X1692" i="2"/>
  <c r="W1692" i="2"/>
  <c r="Y1686" i="2"/>
  <c r="X1686" i="2"/>
  <c r="W1686" i="2"/>
  <c r="Y1680" i="2"/>
  <c r="X1680" i="2"/>
  <c r="W1680" i="2"/>
  <c r="Y1674" i="2"/>
  <c r="X1674" i="2"/>
  <c r="W1674" i="2"/>
  <c r="Y1668" i="2"/>
  <c r="X1668" i="2"/>
  <c r="W1668" i="2"/>
  <c r="Y1662" i="2"/>
  <c r="X1662" i="2"/>
  <c r="W1662" i="2"/>
  <c r="Y1656" i="2"/>
  <c r="X1656" i="2"/>
  <c r="W1656" i="2"/>
  <c r="X1650" i="2"/>
  <c r="Y1650" i="2"/>
  <c r="W1650" i="2"/>
  <c r="Y1644" i="2"/>
  <c r="X1644" i="2"/>
  <c r="W1644" i="2"/>
  <c r="Y1638" i="2"/>
  <c r="X1638" i="2"/>
  <c r="W1638" i="2"/>
  <c r="Y1632" i="2"/>
  <c r="X1632" i="2"/>
  <c r="W1632" i="2"/>
  <c r="Y1626" i="2"/>
  <c r="X1626" i="2"/>
  <c r="W1626" i="2"/>
  <c r="Y1620" i="2"/>
  <c r="X1620" i="2"/>
  <c r="W1620" i="2"/>
  <c r="Y1614" i="2"/>
  <c r="X1614" i="2"/>
  <c r="W1614" i="2"/>
  <c r="Y1608" i="2"/>
  <c r="X1608" i="2"/>
  <c r="W1608" i="2"/>
  <c r="Y1602" i="2"/>
  <c r="X1602" i="2"/>
  <c r="W1602" i="2"/>
  <c r="Y1596" i="2"/>
  <c r="X1596" i="2"/>
  <c r="W1596" i="2"/>
  <c r="Y1590" i="2"/>
  <c r="X1590" i="2"/>
  <c r="W1590" i="2"/>
  <c r="Y1584" i="2"/>
  <c r="X1584" i="2"/>
  <c r="W1584" i="2"/>
  <c r="X1578" i="2"/>
  <c r="Y1578" i="2"/>
  <c r="W1578" i="2"/>
  <c r="Y1572" i="2"/>
  <c r="X1572" i="2"/>
  <c r="W1572" i="2"/>
  <c r="Y1566" i="2"/>
  <c r="X1566" i="2"/>
  <c r="W1566" i="2"/>
  <c r="Y1560" i="2"/>
  <c r="X1560" i="2"/>
  <c r="W1560" i="2"/>
  <c r="Y1554" i="2"/>
  <c r="X1554" i="2"/>
  <c r="W1554" i="2"/>
  <c r="Y1548" i="2"/>
  <c r="X1548" i="2"/>
  <c r="W1548" i="2"/>
  <c r="Y1542" i="2"/>
  <c r="X1542" i="2"/>
  <c r="W1542" i="2"/>
  <c r="Y1536" i="2"/>
  <c r="X1536" i="2"/>
  <c r="W1536" i="2"/>
  <c r="Y1530" i="2"/>
  <c r="X1530" i="2"/>
  <c r="W1530" i="2"/>
  <c r="Y1524" i="2"/>
  <c r="X1524" i="2"/>
  <c r="W1524" i="2"/>
  <c r="Y1518" i="2"/>
  <c r="X1518" i="2"/>
  <c r="W1518" i="2"/>
  <c r="Y1512" i="2"/>
  <c r="X1512" i="2"/>
  <c r="W1512" i="2"/>
  <c r="X1506" i="2"/>
  <c r="Y1506" i="2"/>
  <c r="W1506" i="2"/>
  <c r="Y1500" i="2"/>
  <c r="X1500" i="2"/>
  <c r="W1500" i="2"/>
  <c r="Y1494" i="2"/>
  <c r="X1494" i="2"/>
  <c r="W1494" i="2"/>
  <c r="Y1488" i="2"/>
  <c r="X1488" i="2"/>
  <c r="W1488" i="2"/>
  <c r="Y1482" i="2"/>
  <c r="X1482" i="2"/>
  <c r="W1482" i="2"/>
  <c r="Y1476" i="2"/>
  <c r="X1476" i="2"/>
  <c r="W1476" i="2"/>
  <c r="Y1470" i="2"/>
  <c r="X1470" i="2"/>
  <c r="W1470" i="2"/>
  <c r="Y1464" i="2"/>
  <c r="X1464" i="2"/>
  <c r="W1464" i="2"/>
  <c r="Y1458" i="2"/>
  <c r="X1458" i="2"/>
  <c r="W1458" i="2"/>
  <c r="Y1452" i="2"/>
  <c r="X1452" i="2"/>
  <c r="W1452" i="2"/>
  <c r="Y1446" i="2"/>
  <c r="X1446" i="2"/>
  <c r="W1446" i="2"/>
  <c r="Y1440" i="2"/>
  <c r="X1440" i="2"/>
  <c r="W1440" i="2"/>
  <c r="Y1434" i="2"/>
  <c r="X1434" i="2"/>
  <c r="W1434" i="2"/>
  <c r="Y1428" i="2"/>
  <c r="X1428" i="2"/>
  <c r="W1428" i="2"/>
  <c r="Y1422" i="2"/>
  <c r="X1422" i="2"/>
  <c r="W1422" i="2"/>
  <c r="Y1416" i="2"/>
  <c r="X1416" i="2"/>
  <c r="W1416" i="2"/>
  <c r="Y1410" i="2"/>
  <c r="X1410" i="2"/>
  <c r="W1410" i="2"/>
  <c r="Y1404" i="2"/>
  <c r="X1404" i="2"/>
  <c r="W1404" i="2"/>
  <c r="Y1398" i="2"/>
  <c r="X1398" i="2"/>
  <c r="W1398" i="2"/>
  <c r="Y1392" i="2"/>
  <c r="X1392" i="2"/>
  <c r="W1392" i="2"/>
  <c r="Y1386" i="2"/>
  <c r="X1386" i="2"/>
  <c r="W1386" i="2"/>
  <c r="Y1380" i="2"/>
  <c r="X1380" i="2"/>
  <c r="W1380" i="2"/>
  <c r="Y1374" i="2"/>
  <c r="X1374" i="2"/>
  <c r="V1374" i="2"/>
  <c r="W1374" i="2"/>
  <c r="Y1368" i="2"/>
  <c r="X1368" i="2"/>
  <c r="V1368" i="2"/>
  <c r="W1368" i="2"/>
  <c r="X1362" i="2"/>
  <c r="V1362" i="2"/>
  <c r="Y1362" i="2"/>
  <c r="W1362" i="2"/>
  <c r="Y1356" i="2"/>
  <c r="X1356" i="2"/>
  <c r="V1356" i="2"/>
  <c r="W1356" i="2"/>
  <c r="Y1350" i="2"/>
  <c r="X1350" i="2"/>
  <c r="V1350" i="2"/>
  <c r="W1350" i="2"/>
  <c r="Y1344" i="2"/>
  <c r="X1344" i="2"/>
  <c r="V1344" i="2"/>
  <c r="W1344" i="2"/>
  <c r="Y1338" i="2"/>
  <c r="X1338" i="2"/>
  <c r="V1338" i="2"/>
  <c r="W1338" i="2"/>
  <c r="Y1332" i="2"/>
  <c r="X1332" i="2"/>
  <c r="V1332" i="2"/>
  <c r="W1332" i="2"/>
  <c r="Y1326" i="2"/>
  <c r="X1326" i="2"/>
  <c r="V1326" i="2"/>
  <c r="W1326" i="2"/>
  <c r="Y1320" i="2"/>
  <c r="X1320" i="2"/>
  <c r="V1320" i="2"/>
  <c r="W1320" i="2"/>
  <c r="Y1314" i="2"/>
  <c r="X1314" i="2"/>
  <c r="V1314" i="2"/>
  <c r="W1314" i="2"/>
  <c r="Y1308" i="2"/>
  <c r="X1308" i="2"/>
  <c r="V1308" i="2"/>
  <c r="W1308" i="2"/>
  <c r="Y1302" i="2"/>
  <c r="X1302" i="2"/>
  <c r="V1302" i="2"/>
  <c r="W1302" i="2"/>
  <c r="Y1296" i="2"/>
  <c r="X1296" i="2"/>
  <c r="V1296" i="2"/>
  <c r="W1296" i="2"/>
  <c r="X1290" i="2"/>
  <c r="Y1290" i="2"/>
  <c r="V1290" i="2"/>
  <c r="W1290" i="2"/>
  <c r="Y1284" i="2"/>
  <c r="X1284" i="2"/>
  <c r="V1284" i="2"/>
  <c r="W1284" i="2"/>
  <c r="Y1278" i="2"/>
  <c r="X1278" i="2"/>
  <c r="V1278" i="2"/>
  <c r="W1278" i="2"/>
  <c r="Y1272" i="2"/>
  <c r="X1272" i="2"/>
  <c r="V1272" i="2"/>
  <c r="W1272" i="2"/>
  <c r="Y1266" i="2"/>
  <c r="X1266" i="2"/>
  <c r="V1266" i="2"/>
  <c r="W1266" i="2"/>
  <c r="Y1260" i="2"/>
  <c r="X1260" i="2"/>
  <c r="V1260" i="2"/>
  <c r="W1260" i="2"/>
  <c r="Y1254" i="2"/>
  <c r="X1254" i="2"/>
  <c r="V1254" i="2"/>
  <c r="W1254" i="2"/>
  <c r="Y1248" i="2"/>
  <c r="X1248" i="2"/>
  <c r="V1248" i="2"/>
  <c r="W1248" i="2"/>
  <c r="Y1242" i="2"/>
  <c r="X1242" i="2"/>
  <c r="V1242" i="2"/>
  <c r="W1242" i="2"/>
  <c r="Y1236" i="2"/>
  <c r="X1236" i="2"/>
  <c r="V1236" i="2"/>
  <c r="W1236" i="2"/>
  <c r="Y1230" i="2"/>
  <c r="X1230" i="2"/>
  <c r="V1230" i="2"/>
  <c r="W1230" i="2"/>
  <c r="Y1224" i="2"/>
  <c r="X1224" i="2"/>
  <c r="V1224" i="2"/>
  <c r="W1224" i="2"/>
  <c r="X1218" i="2"/>
  <c r="Y1218" i="2"/>
  <c r="V1218" i="2"/>
  <c r="W1218" i="2"/>
  <c r="Y1212" i="2"/>
  <c r="X1212" i="2"/>
  <c r="V1212" i="2"/>
  <c r="W1212" i="2"/>
  <c r="Y1206" i="2"/>
  <c r="X1206" i="2"/>
  <c r="V1206" i="2"/>
  <c r="W1206" i="2"/>
  <c r="Y1200" i="2"/>
  <c r="X1200" i="2"/>
  <c r="V1200" i="2"/>
  <c r="W1200" i="2"/>
  <c r="Y1194" i="2"/>
  <c r="X1194" i="2"/>
  <c r="V1194" i="2"/>
  <c r="W1194" i="2"/>
  <c r="Y1188" i="2"/>
  <c r="X1188" i="2"/>
  <c r="V1188" i="2"/>
  <c r="W1188" i="2"/>
  <c r="Y1182" i="2"/>
  <c r="X1182" i="2"/>
  <c r="V1182" i="2"/>
  <c r="W1182" i="2"/>
  <c r="Y1176" i="2"/>
  <c r="X1176" i="2"/>
  <c r="V1176" i="2"/>
  <c r="W1176" i="2"/>
  <c r="Y1170" i="2"/>
  <c r="X1170" i="2"/>
  <c r="V1170" i="2"/>
  <c r="W1170" i="2"/>
  <c r="Y1164" i="2"/>
  <c r="X1164" i="2"/>
  <c r="V1164" i="2"/>
  <c r="W1164" i="2"/>
  <c r="Y1158" i="2"/>
  <c r="X1158" i="2"/>
  <c r="V1158" i="2"/>
  <c r="W1158" i="2"/>
  <c r="Y1152" i="2"/>
  <c r="X1152" i="2"/>
  <c r="V1152" i="2"/>
  <c r="W1152" i="2"/>
  <c r="X1146" i="2"/>
  <c r="Y1146" i="2"/>
  <c r="V1146" i="2"/>
  <c r="W1146" i="2"/>
  <c r="Y1140" i="2"/>
  <c r="X1140" i="2"/>
  <c r="V1140" i="2"/>
  <c r="W1140" i="2"/>
  <c r="Y1134" i="2"/>
  <c r="X1134" i="2"/>
  <c r="V1134" i="2"/>
  <c r="W1134" i="2"/>
  <c r="Y1128" i="2"/>
  <c r="X1128" i="2"/>
  <c r="V1128" i="2"/>
  <c r="W1128" i="2"/>
  <c r="Y1122" i="2"/>
  <c r="X1122" i="2"/>
  <c r="V1122" i="2"/>
  <c r="W1122" i="2"/>
  <c r="Y1116" i="2"/>
  <c r="X1116" i="2"/>
  <c r="V1116" i="2"/>
  <c r="W1116" i="2"/>
  <c r="Y1110" i="2"/>
  <c r="X1110" i="2"/>
  <c r="V1110" i="2"/>
  <c r="W1110" i="2"/>
  <c r="Y1104" i="2"/>
  <c r="X1104" i="2"/>
  <c r="V1104" i="2"/>
  <c r="W1104" i="2"/>
  <c r="Y1098" i="2"/>
  <c r="X1098" i="2"/>
  <c r="V1098" i="2"/>
  <c r="W1098" i="2"/>
  <c r="Y1092" i="2"/>
  <c r="X1092" i="2"/>
  <c r="V1092" i="2"/>
  <c r="W1092" i="2"/>
  <c r="Y1086" i="2"/>
  <c r="X1086" i="2"/>
  <c r="V1086" i="2"/>
  <c r="W1086" i="2"/>
  <c r="Y1080" i="2"/>
  <c r="X1080" i="2"/>
  <c r="V1080" i="2"/>
  <c r="W1080" i="2"/>
  <c r="X1074" i="2"/>
  <c r="Y1074" i="2"/>
  <c r="V1074" i="2"/>
  <c r="W1074" i="2"/>
  <c r="Y1068" i="2"/>
  <c r="X1068" i="2"/>
  <c r="V1068" i="2"/>
  <c r="W1068" i="2"/>
  <c r="Y1062" i="2"/>
  <c r="X1062" i="2"/>
  <c r="V1062" i="2"/>
  <c r="W1062" i="2"/>
  <c r="Y1056" i="2"/>
  <c r="X1056" i="2"/>
  <c r="V1056" i="2"/>
  <c r="W1056" i="2"/>
  <c r="Y1050" i="2"/>
  <c r="X1050" i="2"/>
  <c r="V1050" i="2"/>
  <c r="W1050" i="2"/>
  <c r="Y1044" i="2"/>
  <c r="X1044" i="2"/>
  <c r="V1044" i="2"/>
  <c r="W1044" i="2"/>
  <c r="Y1038" i="2"/>
  <c r="X1038" i="2"/>
  <c r="V1038" i="2"/>
  <c r="W1038" i="2"/>
  <c r="Y1032" i="2"/>
  <c r="X1032" i="2"/>
  <c r="V1032" i="2"/>
  <c r="W1032" i="2"/>
  <c r="Y1026" i="2"/>
  <c r="X1026" i="2"/>
  <c r="V1026" i="2"/>
  <c r="W1026" i="2"/>
  <c r="Y1020" i="2"/>
  <c r="X1020" i="2"/>
  <c r="V1020" i="2"/>
  <c r="W1020" i="2"/>
  <c r="Y1014" i="2"/>
  <c r="X1014" i="2"/>
  <c r="V1014" i="2"/>
  <c r="W1014" i="2"/>
  <c r="Y1008" i="2"/>
  <c r="X1008" i="2"/>
  <c r="V1008" i="2"/>
  <c r="W1008" i="2"/>
  <c r="Y1002" i="2"/>
  <c r="X1002" i="2"/>
  <c r="V1002" i="2"/>
  <c r="W1002" i="2"/>
  <c r="Y996" i="2"/>
  <c r="X996" i="2"/>
  <c r="V996" i="2"/>
  <c r="W996" i="2"/>
  <c r="Y990" i="2"/>
  <c r="X990" i="2"/>
  <c r="V990" i="2"/>
  <c r="W990" i="2"/>
  <c r="Y984" i="2"/>
  <c r="X984" i="2"/>
  <c r="V984" i="2"/>
  <c r="W984" i="2"/>
  <c r="Y978" i="2"/>
  <c r="X978" i="2"/>
  <c r="V978" i="2"/>
  <c r="W978" i="2"/>
  <c r="Y972" i="2"/>
  <c r="X972" i="2"/>
  <c r="V972" i="2"/>
  <c r="W972" i="2"/>
  <c r="Y966" i="2"/>
  <c r="X966" i="2"/>
  <c r="V966" i="2"/>
  <c r="W966" i="2"/>
  <c r="Y960" i="2"/>
  <c r="X960" i="2"/>
  <c r="V960" i="2"/>
  <c r="W960" i="2"/>
  <c r="Y954" i="2"/>
  <c r="X954" i="2"/>
  <c r="V954" i="2"/>
  <c r="W954" i="2"/>
  <c r="Y948" i="2"/>
  <c r="X948" i="2"/>
  <c r="V948" i="2"/>
  <c r="W948" i="2"/>
  <c r="Y942" i="2"/>
  <c r="X942" i="2"/>
  <c r="V942" i="2"/>
  <c r="W942" i="2"/>
  <c r="Y936" i="2"/>
  <c r="X936" i="2"/>
  <c r="V936" i="2"/>
  <c r="W936" i="2"/>
  <c r="Y930" i="2"/>
  <c r="X930" i="2"/>
  <c r="V930" i="2"/>
  <c r="W930" i="2"/>
  <c r="Y924" i="2"/>
  <c r="X924" i="2"/>
  <c r="V924" i="2"/>
  <c r="W924" i="2"/>
  <c r="Y918" i="2"/>
  <c r="X918" i="2"/>
  <c r="V918" i="2"/>
  <c r="W918" i="2"/>
  <c r="Y912" i="2"/>
  <c r="X912" i="2"/>
  <c r="V912" i="2"/>
  <c r="W912" i="2"/>
  <c r="Y906" i="2"/>
  <c r="X906" i="2"/>
  <c r="V906" i="2"/>
  <c r="W906" i="2"/>
  <c r="Y900" i="2"/>
  <c r="X900" i="2"/>
  <c r="V900" i="2"/>
  <c r="W900" i="2"/>
  <c r="Y894" i="2"/>
  <c r="X894" i="2"/>
  <c r="V894" i="2"/>
  <c r="W894" i="2"/>
  <c r="Y888" i="2"/>
  <c r="X888" i="2"/>
  <c r="V888" i="2"/>
  <c r="W888" i="2"/>
  <c r="Y882" i="2"/>
  <c r="X882" i="2"/>
  <c r="V882" i="2"/>
  <c r="W882" i="2"/>
  <c r="Y876" i="2"/>
  <c r="X876" i="2"/>
  <c r="V876" i="2"/>
  <c r="W876" i="2"/>
  <c r="Y870" i="2"/>
  <c r="X870" i="2"/>
  <c r="V870" i="2"/>
  <c r="W870" i="2"/>
  <c r="Y864" i="2"/>
  <c r="X864" i="2"/>
  <c r="V864" i="2"/>
  <c r="W864" i="2"/>
  <c r="Y858" i="2"/>
  <c r="X858" i="2"/>
  <c r="V858" i="2"/>
  <c r="W858" i="2"/>
  <c r="Y852" i="2"/>
  <c r="X852" i="2"/>
  <c r="V852" i="2"/>
  <c r="W852" i="2"/>
  <c r="Y846" i="2"/>
  <c r="X846" i="2"/>
  <c r="V846" i="2"/>
  <c r="W846" i="2"/>
  <c r="Y840" i="2"/>
  <c r="X840" i="2"/>
  <c r="V840" i="2"/>
  <c r="W840" i="2"/>
  <c r="Y834" i="2"/>
  <c r="X834" i="2"/>
  <c r="V834" i="2"/>
  <c r="W834" i="2"/>
  <c r="Y828" i="2"/>
  <c r="X828" i="2"/>
  <c r="V828" i="2"/>
  <c r="W828" i="2"/>
  <c r="Y822" i="2"/>
  <c r="X822" i="2"/>
  <c r="V822" i="2"/>
  <c r="W822" i="2"/>
  <c r="Y816" i="2"/>
  <c r="X816" i="2"/>
  <c r="V816" i="2"/>
  <c r="W816" i="2"/>
  <c r="Y810" i="2"/>
  <c r="X810" i="2"/>
  <c r="V810" i="2"/>
  <c r="W810" i="2"/>
  <c r="Y804" i="2"/>
  <c r="X804" i="2"/>
  <c r="V804" i="2"/>
  <c r="W804" i="2"/>
  <c r="Y798" i="2"/>
  <c r="X798" i="2"/>
  <c r="V798" i="2"/>
  <c r="W798" i="2"/>
  <c r="Y792" i="2"/>
  <c r="X792" i="2"/>
  <c r="V792" i="2"/>
  <c r="W792" i="2"/>
  <c r="Y786" i="2"/>
  <c r="X786" i="2"/>
  <c r="V786" i="2"/>
  <c r="W786" i="2"/>
  <c r="Y780" i="2"/>
  <c r="X780" i="2"/>
  <c r="V780" i="2"/>
  <c r="W780" i="2"/>
  <c r="Y774" i="2"/>
  <c r="X774" i="2"/>
  <c r="V774" i="2"/>
  <c r="W774" i="2"/>
  <c r="Y768" i="2"/>
  <c r="X768" i="2"/>
  <c r="V768" i="2"/>
  <c r="W768" i="2"/>
  <c r="Y762" i="2"/>
  <c r="X762" i="2"/>
  <c r="V762" i="2"/>
  <c r="W762" i="2"/>
  <c r="Y756" i="2"/>
  <c r="X756" i="2"/>
  <c r="V756" i="2"/>
  <c r="W756" i="2"/>
  <c r="Y750" i="2"/>
  <c r="X750" i="2"/>
  <c r="V750" i="2"/>
  <c r="W750" i="2"/>
  <c r="Y744" i="2"/>
  <c r="X744" i="2"/>
  <c r="V744" i="2"/>
  <c r="W744" i="2"/>
  <c r="Y738" i="2"/>
  <c r="X738" i="2"/>
  <c r="V738" i="2"/>
  <c r="W738" i="2"/>
  <c r="Y732" i="2"/>
  <c r="X732" i="2"/>
  <c r="V732" i="2"/>
  <c r="W732" i="2"/>
  <c r="Y726" i="2"/>
  <c r="X726" i="2"/>
  <c r="V726" i="2"/>
  <c r="W726" i="2"/>
  <c r="Y720" i="2"/>
  <c r="X720" i="2"/>
  <c r="V720" i="2"/>
  <c r="W720" i="2"/>
  <c r="Y714" i="2"/>
  <c r="X714" i="2"/>
  <c r="V714" i="2"/>
  <c r="W714" i="2"/>
  <c r="Y708" i="2"/>
  <c r="X708" i="2"/>
  <c r="V708" i="2"/>
  <c r="W708" i="2"/>
  <c r="Y702" i="2"/>
  <c r="X702" i="2"/>
  <c r="V702" i="2"/>
  <c r="W702" i="2"/>
  <c r="Y696" i="2"/>
  <c r="X696" i="2"/>
  <c r="V696" i="2"/>
  <c r="W696" i="2"/>
  <c r="Y690" i="2"/>
  <c r="X690" i="2"/>
  <c r="V690" i="2"/>
  <c r="W690" i="2"/>
  <c r="Y684" i="2"/>
  <c r="X684" i="2"/>
  <c r="V684" i="2"/>
  <c r="W684" i="2"/>
  <c r="Y678" i="2"/>
  <c r="X678" i="2"/>
  <c r="V678" i="2"/>
  <c r="W678" i="2"/>
  <c r="Y672" i="2"/>
  <c r="X672" i="2"/>
  <c r="V672" i="2"/>
  <c r="W672" i="2"/>
  <c r="Y666" i="2"/>
  <c r="X666" i="2"/>
  <c r="V666" i="2"/>
  <c r="W666" i="2"/>
  <c r="Y660" i="2"/>
  <c r="X660" i="2"/>
  <c r="V660" i="2"/>
  <c r="W660" i="2"/>
  <c r="Y654" i="2"/>
  <c r="X654" i="2"/>
  <c r="V654" i="2"/>
  <c r="W654" i="2"/>
  <c r="Y648" i="2"/>
  <c r="X648" i="2"/>
  <c r="V648" i="2"/>
  <c r="W648" i="2"/>
  <c r="Y642" i="2"/>
  <c r="X642" i="2"/>
  <c r="V642" i="2"/>
  <c r="W642" i="2"/>
  <c r="Y636" i="2"/>
  <c r="X636" i="2"/>
  <c r="V636" i="2"/>
  <c r="W636" i="2"/>
  <c r="Y630" i="2"/>
  <c r="X630" i="2"/>
  <c r="V630" i="2"/>
  <c r="W630" i="2"/>
  <c r="Y624" i="2"/>
  <c r="X624" i="2"/>
  <c r="V624" i="2"/>
  <c r="W624" i="2"/>
  <c r="Y618" i="2"/>
  <c r="X618" i="2"/>
  <c r="V618" i="2"/>
  <c r="W618" i="2"/>
  <c r="Y612" i="2"/>
  <c r="X612" i="2"/>
  <c r="V612" i="2"/>
  <c r="W612" i="2"/>
  <c r="Y606" i="2"/>
  <c r="X606" i="2"/>
  <c r="V606" i="2"/>
  <c r="W606" i="2"/>
  <c r="Y600" i="2"/>
  <c r="X600" i="2"/>
  <c r="V600" i="2"/>
  <c r="W600" i="2"/>
  <c r="Y594" i="2"/>
  <c r="X594" i="2"/>
  <c r="V594" i="2"/>
  <c r="W594" i="2"/>
  <c r="Y588" i="2"/>
  <c r="X588" i="2"/>
  <c r="V588" i="2"/>
  <c r="W588" i="2"/>
  <c r="Y582" i="2"/>
  <c r="X582" i="2"/>
  <c r="V582" i="2"/>
  <c r="W582" i="2"/>
  <c r="Y576" i="2"/>
  <c r="X576" i="2"/>
  <c r="V576" i="2"/>
  <c r="W576" i="2"/>
  <c r="Y570" i="2"/>
  <c r="X570" i="2"/>
  <c r="V570" i="2"/>
  <c r="W570" i="2"/>
  <c r="Y564" i="2"/>
  <c r="X564" i="2"/>
  <c r="V564" i="2"/>
  <c r="W564" i="2"/>
  <c r="Y558" i="2"/>
  <c r="X558" i="2"/>
  <c r="V558" i="2"/>
  <c r="W558" i="2"/>
  <c r="Y552" i="2"/>
  <c r="X552" i="2"/>
  <c r="V552" i="2"/>
  <c r="W552" i="2"/>
  <c r="Y546" i="2"/>
  <c r="X546" i="2"/>
  <c r="V546" i="2"/>
  <c r="W546" i="2"/>
  <c r="Y540" i="2"/>
  <c r="X540" i="2"/>
  <c r="V540" i="2"/>
  <c r="W540" i="2"/>
  <c r="Y534" i="2"/>
  <c r="X534" i="2"/>
  <c r="V534" i="2"/>
  <c r="W534" i="2"/>
  <c r="Y528" i="2"/>
  <c r="X528" i="2"/>
  <c r="V528" i="2"/>
  <c r="W528" i="2"/>
  <c r="Y522" i="2"/>
  <c r="X522" i="2"/>
  <c r="V522" i="2"/>
  <c r="W522" i="2"/>
  <c r="Y516" i="2"/>
  <c r="X516" i="2"/>
  <c r="V516" i="2"/>
  <c r="W516" i="2"/>
  <c r="Y510" i="2"/>
  <c r="X510" i="2"/>
  <c r="V510" i="2"/>
  <c r="W510" i="2"/>
  <c r="Y504" i="2"/>
  <c r="X504" i="2"/>
  <c r="V504" i="2"/>
  <c r="W504" i="2"/>
  <c r="Y498" i="2"/>
  <c r="X498" i="2"/>
  <c r="V498" i="2"/>
  <c r="W498" i="2"/>
  <c r="Y492" i="2"/>
  <c r="X492" i="2"/>
  <c r="V492" i="2"/>
  <c r="W492" i="2"/>
  <c r="Y486" i="2"/>
  <c r="X486" i="2"/>
  <c r="V486" i="2"/>
  <c r="W486" i="2"/>
  <c r="Y480" i="2"/>
  <c r="X480" i="2"/>
  <c r="V480" i="2"/>
  <c r="W480" i="2"/>
  <c r="Y474" i="2"/>
  <c r="X474" i="2"/>
  <c r="V474" i="2"/>
  <c r="W474" i="2"/>
  <c r="Y468" i="2"/>
  <c r="X468" i="2"/>
  <c r="V468" i="2"/>
  <c r="W468" i="2"/>
  <c r="Y462" i="2"/>
  <c r="X462" i="2"/>
  <c r="V462" i="2"/>
  <c r="W462" i="2"/>
  <c r="Y456" i="2"/>
  <c r="X456" i="2"/>
  <c r="V456" i="2"/>
  <c r="W456" i="2"/>
  <c r="Y450" i="2"/>
  <c r="X450" i="2"/>
  <c r="V450" i="2"/>
  <c r="W450" i="2"/>
  <c r="Y444" i="2"/>
  <c r="X444" i="2"/>
  <c r="V444" i="2"/>
  <c r="W444" i="2"/>
  <c r="Y438" i="2"/>
  <c r="X438" i="2"/>
  <c r="V438" i="2"/>
  <c r="W438" i="2"/>
  <c r="Y432" i="2"/>
  <c r="X432" i="2"/>
  <c r="V432" i="2"/>
  <c r="W432" i="2"/>
  <c r="Y426" i="2"/>
  <c r="X426" i="2"/>
  <c r="V426" i="2"/>
  <c r="W426" i="2"/>
  <c r="Y420" i="2"/>
  <c r="X420" i="2"/>
  <c r="V420" i="2"/>
  <c r="W420" i="2"/>
  <c r="Y414" i="2"/>
  <c r="X414" i="2"/>
  <c r="V414" i="2"/>
  <c r="W414" i="2"/>
  <c r="Y408" i="2"/>
  <c r="X408" i="2"/>
  <c r="V408" i="2"/>
  <c r="W408" i="2"/>
  <c r="Y402" i="2"/>
  <c r="X402" i="2"/>
  <c r="V402" i="2"/>
  <c r="W402" i="2"/>
  <c r="Y396" i="2"/>
  <c r="X396" i="2"/>
  <c r="V396" i="2"/>
  <c r="W396" i="2"/>
  <c r="Y390" i="2"/>
  <c r="X390" i="2"/>
  <c r="V390" i="2"/>
  <c r="W390" i="2"/>
  <c r="Y384" i="2"/>
  <c r="X384" i="2"/>
  <c r="V384" i="2"/>
  <c r="W384" i="2"/>
  <c r="Y378" i="2"/>
  <c r="X378" i="2"/>
  <c r="V378" i="2"/>
  <c r="W378" i="2"/>
  <c r="Y372" i="2"/>
  <c r="X372" i="2"/>
  <c r="V372" i="2"/>
  <c r="W372" i="2"/>
  <c r="Y366" i="2"/>
  <c r="X366" i="2"/>
  <c r="V366" i="2"/>
  <c r="W366" i="2"/>
  <c r="Y360" i="2"/>
  <c r="X360" i="2"/>
  <c r="V360" i="2"/>
  <c r="W360" i="2"/>
  <c r="Y354" i="2"/>
  <c r="X354" i="2"/>
  <c r="V354" i="2"/>
  <c r="W354" i="2"/>
  <c r="Y348" i="2"/>
  <c r="X348" i="2"/>
  <c r="V348" i="2"/>
  <c r="W348" i="2"/>
  <c r="Y342" i="2"/>
  <c r="X342" i="2"/>
  <c r="V342" i="2"/>
  <c r="W342" i="2"/>
  <c r="Y336" i="2"/>
  <c r="X336" i="2"/>
  <c r="V336" i="2"/>
  <c r="W336" i="2"/>
  <c r="Y330" i="2"/>
  <c r="X330" i="2"/>
  <c r="V330" i="2"/>
  <c r="W330" i="2"/>
  <c r="Y324" i="2"/>
  <c r="X324" i="2"/>
  <c r="V324" i="2"/>
  <c r="W324" i="2"/>
  <c r="Y318" i="2"/>
  <c r="X318" i="2"/>
  <c r="V318" i="2"/>
  <c r="W318" i="2"/>
  <c r="Y312" i="2"/>
  <c r="X312" i="2"/>
  <c r="V312" i="2"/>
  <c r="W312" i="2"/>
  <c r="Y306" i="2"/>
  <c r="X306" i="2"/>
  <c r="V306" i="2"/>
  <c r="W306" i="2"/>
  <c r="Y300" i="2"/>
  <c r="X300" i="2"/>
  <c r="V300" i="2"/>
  <c r="W300" i="2"/>
  <c r="Y294" i="2"/>
  <c r="X294" i="2"/>
  <c r="V294" i="2"/>
  <c r="W294" i="2"/>
  <c r="Y288" i="2"/>
  <c r="X288" i="2"/>
  <c r="V288" i="2"/>
  <c r="W288" i="2"/>
  <c r="Y282" i="2"/>
  <c r="X282" i="2"/>
  <c r="V282" i="2"/>
  <c r="W282" i="2"/>
  <c r="Y276" i="2"/>
  <c r="X276" i="2"/>
  <c r="V276" i="2"/>
  <c r="W276" i="2"/>
  <c r="Y270" i="2"/>
  <c r="X270" i="2"/>
  <c r="V270" i="2"/>
  <c r="W270" i="2"/>
  <c r="Y264" i="2"/>
  <c r="X264" i="2"/>
  <c r="W264" i="2"/>
  <c r="V264" i="2"/>
  <c r="Y258" i="2"/>
  <c r="X258" i="2"/>
  <c r="V258" i="2"/>
  <c r="Y252" i="2"/>
  <c r="X252" i="2"/>
  <c r="W252" i="2"/>
  <c r="V252" i="2"/>
  <c r="Y246" i="2"/>
  <c r="X246" i="2"/>
  <c r="V246" i="2"/>
  <c r="W246" i="2"/>
  <c r="Y240" i="2"/>
  <c r="X240" i="2"/>
  <c r="W240" i="2"/>
  <c r="V240" i="2"/>
  <c r="Y234" i="2"/>
  <c r="X234" i="2"/>
  <c r="V234" i="2"/>
  <c r="W234" i="2"/>
  <c r="Y228" i="2"/>
  <c r="X228" i="2"/>
  <c r="W228" i="2"/>
  <c r="V228" i="2"/>
  <c r="Y222" i="2"/>
  <c r="X222" i="2"/>
  <c r="V222" i="2"/>
  <c r="W222" i="2"/>
  <c r="Y216" i="2"/>
  <c r="X216" i="2"/>
  <c r="W216" i="2"/>
  <c r="V216" i="2"/>
  <c r="Y210" i="2"/>
  <c r="X210" i="2"/>
  <c r="V210" i="2"/>
  <c r="W210" i="2"/>
  <c r="Y204" i="2"/>
  <c r="X204" i="2"/>
  <c r="W204" i="2"/>
  <c r="V204" i="2"/>
  <c r="Y198" i="2"/>
  <c r="X198" i="2"/>
  <c r="V198" i="2"/>
  <c r="W198" i="2"/>
  <c r="Y192" i="2"/>
  <c r="X192" i="2"/>
  <c r="W192" i="2"/>
  <c r="V192" i="2"/>
  <c r="Y186" i="2"/>
  <c r="X186" i="2"/>
  <c r="V186" i="2"/>
  <c r="W186" i="2"/>
  <c r="Y180" i="2"/>
  <c r="X180" i="2"/>
  <c r="W180" i="2"/>
  <c r="V180" i="2"/>
  <c r="Y174" i="2"/>
  <c r="X174" i="2"/>
  <c r="V174" i="2"/>
  <c r="Y168" i="2"/>
  <c r="X168" i="2"/>
  <c r="W168" i="2"/>
  <c r="V168" i="2"/>
  <c r="Y162" i="2"/>
  <c r="X162" i="2"/>
  <c r="V162" i="2"/>
  <c r="W162" i="2"/>
  <c r="Y156" i="2"/>
  <c r="X156" i="2"/>
  <c r="W156" i="2"/>
  <c r="V156" i="2"/>
  <c r="Y150" i="2"/>
  <c r="X150" i="2"/>
  <c r="V150" i="2"/>
  <c r="W150" i="2"/>
  <c r="Y144" i="2"/>
  <c r="X144" i="2"/>
  <c r="W144" i="2"/>
  <c r="V144" i="2"/>
  <c r="Y138" i="2"/>
  <c r="X138" i="2"/>
  <c r="V138" i="2"/>
  <c r="W138" i="2"/>
  <c r="Y132" i="2"/>
  <c r="X132" i="2"/>
  <c r="W132" i="2"/>
  <c r="V132" i="2"/>
  <c r="Y126" i="2"/>
  <c r="X126" i="2"/>
  <c r="V126" i="2"/>
  <c r="W126" i="2"/>
  <c r="Y120" i="2"/>
  <c r="X120" i="2"/>
  <c r="W120" i="2"/>
  <c r="V120" i="2"/>
  <c r="Y114" i="2"/>
  <c r="X114" i="2"/>
  <c r="V114" i="2"/>
  <c r="W114" i="2"/>
  <c r="Y108" i="2"/>
  <c r="X108" i="2"/>
  <c r="W108" i="2"/>
  <c r="V108" i="2"/>
  <c r="Y102" i="2"/>
  <c r="X102" i="2"/>
  <c r="V102" i="2"/>
  <c r="Y96" i="2"/>
  <c r="X96" i="2"/>
  <c r="W96" i="2"/>
  <c r="V96" i="2"/>
  <c r="Y90" i="2"/>
  <c r="X90" i="2"/>
  <c r="V90" i="2"/>
  <c r="W90" i="2"/>
  <c r="Y84" i="2"/>
  <c r="X84" i="2"/>
  <c r="W84" i="2"/>
  <c r="V84" i="2"/>
  <c r="Y78" i="2"/>
  <c r="X78" i="2"/>
  <c r="V78" i="2"/>
  <c r="W78" i="2"/>
  <c r="Y72" i="2"/>
  <c r="X72" i="2"/>
  <c r="W72" i="2"/>
  <c r="V72" i="2"/>
  <c r="Y66" i="2"/>
  <c r="X66" i="2"/>
  <c r="V66" i="2"/>
  <c r="W66" i="2"/>
  <c r="Y60" i="2"/>
  <c r="X60" i="2"/>
  <c r="W60" i="2"/>
  <c r="V60" i="2"/>
  <c r="Y54" i="2"/>
  <c r="X54" i="2"/>
  <c r="V54" i="2"/>
  <c r="W54" i="2"/>
  <c r="Y48" i="2"/>
  <c r="X48" i="2"/>
  <c r="W48" i="2"/>
  <c r="V48" i="2"/>
  <c r="Y42" i="2"/>
  <c r="X42" i="2"/>
  <c r="V42" i="2"/>
  <c r="W42" i="2"/>
  <c r="Y36" i="2"/>
  <c r="X36" i="2"/>
  <c r="W36" i="2"/>
  <c r="V36" i="2"/>
  <c r="Y30" i="2"/>
  <c r="X30" i="2"/>
  <c r="V30" i="2"/>
  <c r="Y24" i="2"/>
  <c r="X24" i="2"/>
  <c r="W24" i="2"/>
  <c r="V24" i="2"/>
  <c r="Y18" i="2"/>
  <c r="X18" i="2"/>
  <c r="V18" i="2"/>
  <c r="W18" i="2"/>
  <c r="Y12" i="2"/>
  <c r="X12" i="2"/>
  <c r="W12" i="2"/>
  <c r="V12" i="2"/>
  <c r="Y6" i="2"/>
  <c r="X6" i="2"/>
  <c r="V6" i="2"/>
  <c r="W6" i="2"/>
  <c r="V1370" i="2"/>
  <c r="V232" i="2"/>
  <c r="W1417" i="2"/>
  <c r="W1345" i="2"/>
  <c r="W1129" i="2"/>
  <c r="W697" i="2"/>
  <c r="W553" i="2"/>
  <c r="W481" i="2"/>
  <c r="X2510" i="2"/>
  <c r="X2078" i="2"/>
  <c r="X1646" i="2"/>
  <c r="W2558" i="2"/>
  <c r="W2486" i="2"/>
  <c r="W2414" i="2"/>
  <c r="W2342" i="2"/>
  <c r="W2270" i="2"/>
  <c r="W2198" i="2"/>
  <c r="W2126" i="2"/>
  <c r="W2054" i="2"/>
  <c r="W1982" i="2"/>
  <c r="W1910" i="2"/>
  <c r="W1838" i="2"/>
  <c r="W1766" i="2"/>
  <c r="W1694" i="2"/>
  <c r="W1622" i="2"/>
  <c r="W1550" i="2"/>
  <c r="W1478" i="2"/>
  <c r="W1406" i="2"/>
  <c r="X2439" i="2"/>
  <c r="X2007" i="2"/>
  <c r="X1575" i="2"/>
  <c r="Y1393" i="2"/>
  <c r="X1393" i="2"/>
  <c r="Y1363" i="2"/>
  <c r="X1363" i="2"/>
  <c r="W1363" i="2"/>
  <c r="Y1315" i="2"/>
  <c r="X1315" i="2"/>
  <c r="V1315" i="2"/>
  <c r="W1315" i="2"/>
  <c r="Y1291" i="2"/>
  <c r="X1291" i="2"/>
  <c r="V1291" i="2"/>
  <c r="W1291" i="2"/>
  <c r="Y1261" i="2"/>
  <c r="X1261" i="2"/>
  <c r="V1261" i="2"/>
  <c r="Y1237" i="2"/>
  <c r="X1237" i="2"/>
  <c r="V1237" i="2"/>
  <c r="Y1213" i="2"/>
  <c r="X1213" i="2"/>
  <c r="V1213" i="2"/>
  <c r="Y1201" i="2"/>
  <c r="V1201" i="2"/>
  <c r="X1201" i="2"/>
  <c r="Y1135" i="2"/>
  <c r="X1135" i="2"/>
  <c r="V1135" i="2"/>
  <c r="W1135" i="2"/>
  <c r="Y1087" i="2"/>
  <c r="X1087" i="2"/>
  <c r="V1087" i="2"/>
  <c r="W1087" i="2"/>
  <c r="Y1033" i="2"/>
  <c r="X1033" i="2"/>
  <c r="V1033" i="2"/>
  <c r="Y985" i="2"/>
  <c r="X985" i="2"/>
  <c r="V985" i="2"/>
  <c r="Y931" i="2"/>
  <c r="X931" i="2"/>
  <c r="V931" i="2"/>
  <c r="W931" i="2"/>
  <c r="Y919" i="2"/>
  <c r="X919" i="2"/>
  <c r="V919" i="2"/>
  <c r="W919" i="2"/>
  <c r="Y877" i="2"/>
  <c r="X877" i="2"/>
  <c r="V877" i="2"/>
  <c r="X829" i="2"/>
  <c r="Y829" i="2"/>
  <c r="V829" i="2"/>
  <c r="Y817" i="2"/>
  <c r="X817" i="2"/>
  <c r="V817" i="2"/>
  <c r="Y775" i="2"/>
  <c r="X775" i="2"/>
  <c r="V775" i="2"/>
  <c r="W775" i="2"/>
  <c r="Y733" i="2"/>
  <c r="X733" i="2"/>
  <c r="V733" i="2"/>
  <c r="Y703" i="2"/>
  <c r="X703" i="2"/>
  <c r="V703" i="2"/>
  <c r="W703" i="2"/>
  <c r="Y673" i="2"/>
  <c r="X673" i="2"/>
  <c r="V673" i="2"/>
  <c r="Y643" i="2"/>
  <c r="X643" i="2"/>
  <c r="V643" i="2"/>
  <c r="W643" i="2"/>
  <c r="Y625" i="2"/>
  <c r="X625" i="2"/>
  <c r="V625" i="2"/>
  <c r="Y595" i="2"/>
  <c r="X595" i="2"/>
  <c r="V595" i="2"/>
  <c r="W595" i="2"/>
  <c r="Y577" i="2"/>
  <c r="X577" i="2"/>
  <c r="V577" i="2"/>
  <c r="X565" i="2"/>
  <c r="Y565" i="2"/>
  <c r="V565" i="2"/>
  <c r="Y547" i="2"/>
  <c r="X547" i="2"/>
  <c r="V547" i="2"/>
  <c r="W547" i="2"/>
  <c r="Y529" i="2"/>
  <c r="X529" i="2"/>
  <c r="V529" i="2"/>
  <c r="Y511" i="2"/>
  <c r="X511" i="2"/>
  <c r="V511" i="2"/>
  <c r="W511" i="2"/>
  <c r="Y499" i="2"/>
  <c r="X499" i="2"/>
  <c r="V499" i="2"/>
  <c r="W499" i="2"/>
  <c r="Y487" i="2"/>
  <c r="X487" i="2"/>
  <c r="V487" i="2"/>
  <c r="W487" i="2"/>
  <c r="Y469" i="2"/>
  <c r="X469" i="2"/>
  <c r="V469" i="2"/>
  <c r="Y463" i="2"/>
  <c r="X463" i="2"/>
  <c r="V463" i="2"/>
  <c r="W463" i="2"/>
  <c r="Y451" i="2"/>
  <c r="X451" i="2"/>
  <c r="V451" i="2"/>
  <c r="W451" i="2"/>
  <c r="Y415" i="2"/>
  <c r="X415" i="2"/>
  <c r="V415" i="2"/>
  <c r="W415" i="2"/>
  <c r="Y373" i="2"/>
  <c r="X373" i="2"/>
  <c r="V373" i="2"/>
  <c r="Y325" i="2"/>
  <c r="X325" i="2"/>
  <c r="V325" i="2"/>
  <c r="Y295" i="2"/>
  <c r="X295" i="2"/>
  <c r="V295" i="2"/>
  <c r="W295" i="2"/>
  <c r="Y259" i="2"/>
  <c r="X259" i="2"/>
  <c r="W259" i="2"/>
  <c r="V259" i="2"/>
  <c r="Y211" i="2"/>
  <c r="X211" i="2"/>
  <c r="W211" i="2"/>
  <c r="V211" i="2"/>
  <c r="Y187" i="2"/>
  <c r="X187" i="2"/>
  <c r="W187" i="2"/>
  <c r="V187" i="2"/>
  <c r="Y145" i="2"/>
  <c r="X145" i="2"/>
  <c r="W145" i="2"/>
  <c r="V145" i="2"/>
  <c r="Y85" i="2"/>
  <c r="X85" i="2"/>
  <c r="W85" i="2"/>
  <c r="V85" i="2"/>
  <c r="Y49" i="2"/>
  <c r="X49" i="2"/>
  <c r="W49" i="2"/>
  <c r="V49" i="2"/>
  <c r="Y7" i="2"/>
  <c r="X7" i="2"/>
  <c r="W7" i="2"/>
  <c r="V7" i="2"/>
  <c r="W1285" i="2"/>
  <c r="X2621" i="2"/>
  <c r="Y2621" i="2"/>
  <c r="W2621" i="2"/>
  <c r="Y2615" i="2"/>
  <c r="X2615" i="2"/>
  <c r="W2615" i="2"/>
  <c r="X2609" i="2"/>
  <c r="Y2609" i="2"/>
  <c r="W2609" i="2"/>
  <c r="Y2603" i="2"/>
  <c r="X2603" i="2"/>
  <c r="W2603" i="2"/>
  <c r="Y2597" i="2"/>
  <c r="X2597" i="2"/>
  <c r="W2597" i="2"/>
  <c r="Y2591" i="2"/>
  <c r="X2591" i="2"/>
  <c r="W2591" i="2"/>
  <c r="X2585" i="2"/>
  <c r="W2585" i="2"/>
  <c r="Y2585" i="2"/>
  <c r="Y2579" i="2"/>
  <c r="X2579" i="2"/>
  <c r="W2579" i="2"/>
  <c r="X2573" i="2"/>
  <c r="Y2573" i="2"/>
  <c r="W2573" i="2"/>
  <c r="Y2567" i="2"/>
  <c r="X2567" i="2"/>
  <c r="W2567" i="2"/>
  <c r="X2561" i="2"/>
  <c r="Y2561" i="2"/>
  <c r="W2561" i="2"/>
  <c r="Y2555" i="2"/>
  <c r="X2555" i="2"/>
  <c r="W2555" i="2"/>
  <c r="X2549" i="2"/>
  <c r="Y2549" i="2"/>
  <c r="W2549" i="2"/>
  <c r="Y2543" i="2"/>
  <c r="X2543" i="2"/>
  <c r="W2543" i="2"/>
  <c r="X2537" i="2"/>
  <c r="Y2537" i="2"/>
  <c r="W2537" i="2"/>
  <c r="Y2531" i="2"/>
  <c r="X2531" i="2"/>
  <c r="W2531" i="2"/>
  <c r="Y2525" i="2"/>
  <c r="X2525" i="2"/>
  <c r="W2525" i="2"/>
  <c r="Y2519" i="2"/>
  <c r="X2519" i="2"/>
  <c r="W2519" i="2"/>
  <c r="X2513" i="2"/>
  <c r="W2513" i="2"/>
  <c r="Y2513" i="2"/>
  <c r="Y2507" i="2"/>
  <c r="X2507" i="2"/>
  <c r="W2507" i="2"/>
  <c r="X2501" i="2"/>
  <c r="Y2501" i="2"/>
  <c r="W2501" i="2"/>
  <c r="Y2495" i="2"/>
  <c r="X2495" i="2"/>
  <c r="W2495" i="2"/>
  <c r="X2489" i="2"/>
  <c r="Y2489" i="2"/>
  <c r="W2489" i="2"/>
  <c r="Y2483" i="2"/>
  <c r="X2483" i="2"/>
  <c r="W2483" i="2"/>
  <c r="X2477" i="2"/>
  <c r="Y2477" i="2"/>
  <c r="W2477" i="2"/>
  <c r="Y2471" i="2"/>
  <c r="X2471" i="2"/>
  <c r="W2471" i="2"/>
  <c r="X2465" i="2"/>
  <c r="Y2465" i="2"/>
  <c r="W2465" i="2"/>
  <c r="Y2459" i="2"/>
  <c r="X2459" i="2"/>
  <c r="W2459" i="2"/>
  <c r="Y2453" i="2"/>
  <c r="X2453" i="2"/>
  <c r="W2453" i="2"/>
  <c r="Y2447" i="2"/>
  <c r="X2447" i="2"/>
  <c r="W2447" i="2"/>
  <c r="X2441" i="2"/>
  <c r="W2441" i="2"/>
  <c r="Y2441" i="2"/>
  <c r="Y2435" i="2"/>
  <c r="X2435" i="2"/>
  <c r="W2435" i="2"/>
  <c r="X2429" i="2"/>
  <c r="Y2429" i="2"/>
  <c r="W2429" i="2"/>
  <c r="Y2423" i="2"/>
  <c r="X2423" i="2"/>
  <c r="W2423" i="2"/>
  <c r="X2417" i="2"/>
  <c r="Y2417" i="2"/>
  <c r="W2417" i="2"/>
  <c r="Y2411" i="2"/>
  <c r="X2411" i="2"/>
  <c r="W2411" i="2"/>
  <c r="X2405" i="2"/>
  <c r="Y2405" i="2"/>
  <c r="W2405" i="2"/>
  <c r="Y2399" i="2"/>
  <c r="X2399" i="2"/>
  <c r="W2399" i="2"/>
  <c r="X2393" i="2"/>
  <c r="Y2393" i="2"/>
  <c r="W2393" i="2"/>
  <c r="Y2387" i="2"/>
  <c r="X2387" i="2"/>
  <c r="W2387" i="2"/>
  <c r="Y2381" i="2"/>
  <c r="X2381" i="2"/>
  <c r="W2381" i="2"/>
  <c r="Y2375" i="2"/>
  <c r="X2375" i="2"/>
  <c r="W2375" i="2"/>
  <c r="X2369" i="2"/>
  <c r="W2369" i="2"/>
  <c r="Y2369" i="2"/>
  <c r="Y2363" i="2"/>
  <c r="X2363" i="2"/>
  <c r="W2363" i="2"/>
  <c r="X2357" i="2"/>
  <c r="Y2357" i="2"/>
  <c r="W2357" i="2"/>
  <c r="Y2351" i="2"/>
  <c r="X2351" i="2"/>
  <c r="W2351" i="2"/>
  <c r="X2345" i="2"/>
  <c r="Y2345" i="2"/>
  <c r="W2345" i="2"/>
  <c r="Y2339" i="2"/>
  <c r="X2339" i="2"/>
  <c r="W2339" i="2"/>
  <c r="X2333" i="2"/>
  <c r="Y2333" i="2"/>
  <c r="W2333" i="2"/>
  <c r="Y2327" i="2"/>
  <c r="X2327" i="2"/>
  <c r="W2327" i="2"/>
  <c r="X2321" i="2"/>
  <c r="Y2321" i="2"/>
  <c r="W2321" i="2"/>
  <c r="Y2315" i="2"/>
  <c r="X2315" i="2"/>
  <c r="W2315" i="2"/>
  <c r="Y2309" i="2"/>
  <c r="X2309" i="2"/>
  <c r="W2309" i="2"/>
  <c r="Y2303" i="2"/>
  <c r="X2303" i="2"/>
  <c r="W2303" i="2"/>
  <c r="X2297" i="2"/>
  <c r="Y2297" i="2"/>
  <c r="W2297" i="2"/>
  <c r="Y2291" i="2"/>
  <c r="X2291" i="2"/>
  <c r="W2291" i="2"/>
  <c r="X2285" i="2"/>
  <c r="Y2285" i="2"/>
  <c r="W2285" i="2"/>
  <c r="Y2279" i="2"/>
  <c r="X2279" i="2"/>
  <c r="W2279" i="2"/>
  <c r="X2273" i="2"/>
  <c r="Y2273" i="2"/>
  <c r="W2273" i="2"/>
  <c r="Y2267" i="2"/>
  <c r="X2267" i="2"/>
  <c r="W2267" i="2"/>
  <c r="X2261" i="2"/>
  <c r="Y2261" i="2"/>
  <c r="W2261" i="2"/>
  <c r="Y2255" i="2"/>
  <c r="X2255" i="2"/>
  <c r="W2255" i="2"/>
  <c r="X2249" i="2"/>
  <c r="Y2249" i="2"/>
  <c r="W2249" i="2"/>
  <c r="Y2243" i="2"/>
  <c r="X2243" i="2"/>
  <c r="W2243" i="2"/>
  <c r="Y2237" i="2"/>
  <c r="X2237" i="2"/>
  <c r="W2237" i="2"/>
  <c r="Y2231" i="2"/>
  <c r="X2231" i="2"/>
  <c r="W2231" i="2"/>
  <c r="X2225" i="2"/>
  <c r="W2225" i="2"/>
  <c r="Y2219" i="2"/>
  <c r="X2219" i="2"/>
  <c r="W2219" i="2"/>
  <c r="X2213" i="2"/>
  <c r="Y2213" i="2"/>
  <c r="W2213" i="2"/>
  <c r="Y2207" i="2"/>
  <c r="X2207" i="2"/>
  <c r="W2207" i="2"/>
  <c r="X2201" i="2"/>
  <c r="Y2201" i="2"/>
  <c r="W2201" i="2"/>
  <c r="Y2195" i="2"/>
  <c r="X2195" i="2"/>
  <c r="W2195" i="2"/>
  <c r="X2189" i="2"/>
  <c r="Y2189" i="2"/>
  <c r="W2189" i="2"/>
  <c r="Y2183" i="2"/>
  <c r="X2183" i="2"/>
  <c r="W2183" i="2"/>
  <c r="X2177" i="2"/>
  <c r="Y2177" i="2"/>
  <c r="W2177" i="2"/>
  <c r="Y2171" i="2"/>
  <c r="X2171" i="2"/>
  <c r="W2171" i="2"/>
  <c r="Y2165" i="2"/>
  <c r="X2165" i="2"/>
  <c r="W2165" i="2"/>
  <c r="Y2159" i="2"/>
  <c r="X2159" i="2"/>
  <c r="W2159" i="2"/>
  <c r="X2153" i="2"/>
  <c r="W2153" i="2"/>
  <c r="Y2153" i="2"/>
  <c r="Y2147" i="2"/>
  <c r="X2147" i="2"/>
  <c r="W2147" i="2"/>
  <c r="X2141" i="2"/>
  <c r="Y2141" i="2"/>
  <c r="W2141" i="2"/>
  <c r="Y2135" i="2"/>
  <c r="X2135" i="2"/>
  <c r="W2135" i="2"/>
  <c r="X2129" i="2"/>
  <c r="Y2129" i="2"/>
  <c r="W2129" i="2"/>
  <c r="Y2123" i="2"/>
  <c r="X2123" i="2"/>
  <c r="W2123" i="2"/>
  <c r="X2117" i="2"/>
  <c r="Y2117" i="2"/>
  <c r="W2117" i="2"/>
  <c r="Y2111" i="2"/>
  <c r="X2111" i="2"/>
  <c r="W2111" i="2"/>
  <c r="X2105" i="2"/>
  <c r="Y2105" i="2"/>
  <c r="W2105" i="2"/>
  <c r="Y2099" i="2"/>
  <c r="X2099" i="2"/>
  <c r="W2099" i="2"/>
  <c r="Y2093" i="2"/>
  <c r="X2093" i="2"/>
  <c r="W2093" i="2"/>
  <c r="Y2087" i="2"/>
  <c r="X2087" i="2"/>
  <c r="W2087" i="2"/>
  <c r="X2081" i="2"/>
  <c r="W2081" i="2"/>
  <c r="Y2081" i="2"/>
  <c r="Y2075" i="2"/>
  <c r="X2075" i="2"/>
  <c r="W2075" i="2"/>
  <c r="X2069" i="2"/>
  <c r="Y2069" i="2"/>
  <c r="W2069" i="2"/>
  <c r="Y2063" i="2"/>
  <c r="X2063" i="2"/>
  <c r="W2063" i="2"/>
  <c r="X2057" i="2"/>
  <c r="Y2057" i="2"/>
  <c r="W2057" i="2"/>
  <c r="Y2051" i="2"/>
  <c r="X2051" i="2"/>
  <c r="W2051" i="2"/>
  <c r="X2045" i="2"/>
  <c r="Y2045" i="2"/>
  <c r="W2045" i="2"/>
  <c r="Y2039" i="2"/>
  <c r="X2039" i="2"/>
  <c r="W2039" i="2"/>
  <c r="X2033" i="2"/>
  <c r="Y2033" i="2"/>
  <c r="W2033" i="2"/>
  <c r="Y2027" i="2"/>
  <c r="X2027" i="2"/>
  <c r="W2027" i="2"/>
  <c r="Y2021" i="2"/>
  <c r="X2021" i="2"/>
  <c r="W2021" i="2"/>
  <c r="Y2015" i="2"/>
  <c r="X2015" i="2"/>
  <c r="W2015" i="2"/>
  <c r="X2009" i="2"/>
  <c r="W2009" i="2"/>
  <c r="Y2009" i="2"/>
  <c r="Y2003" i="2"/>
  <c r="X2003" i="2"/>
  <c r="W2003" i="2"/>
  <c r="X1997" i="2"/>
  <c r="Y1997" i="2"/>
  <c r="W1997" i="2"/>
  <c r="Y1991" i="2"/>
  <c r="X1991" i="2"/>
  <c r="W1991" i="2"/>
  <c r="X1985" i="2"/>
  <c r="Y1985" i="2"/>
  <c r="W1985" i="2"/>
  <c r="Y1979" i="2"/>
  <c r="X1979" i="2"/>
  <c r="W1979" i="2"/>
  <c r="Y1973" i="2"/>
  <c r="X1973" i="2"/>
  <c r="W1973" i="2"/>
  <c r="Y1967" i="2"/>
  <c r="X1967" i="2"/>
  <c r="W1967" i="2"/>
  <c r="Y1961" i="2"/>
  <c r="X1961" i="2"/>
  <c r="W1961" i="2"/>
  <c r="Y1955" i="2"/>
  <c r="X1955" i="2"/>
  <c r="W1955" i="2"/>
  <c r="Y1949" i="2"/>
  <c r="X1949" i="2"/>
  <c r="W1949" i="2"/>
  <c r="Y1943" i="2"/>
  <c r="X1943" i="2"/>
  <c r="W1943" i="2"/>
  <c r="Y1937" i="2"/>
  <c r="X1937" i="2"/>
  <c r="W1937" i="2"/>
  <c r="Y1931" i="2"/>
  <c r="X1931" i="2"/>
  <c r="W1931" i="2"/>
  <c r="Y1925" i="2"/>
  <c r="X1925" i="2"/>
  <c r="W1925" i="2"/>
  <c r="Y1919" i="2"/>
  <c r="X1919" i="2"/>
  <c r="W1919" i="2"/>
  <c r="Y1913" i="2"/>
  <c r="X1913" i="2"/>
  <c r="W1913" i="2"/>
  <c r="Y1907" i="2"/>
  <c r="X1907" i="2"/>
  <c r="W1907" i="2"/>
  <c r="Y1901" i="2"/>
  <c r="X1901" i="2"/>
  <c r="W1901" i="2"/>
  <c r="Y1895" i="2"/>
  <c r="X1895" i="2"/>
  <c r="W1895" i="2"/>
  <c r="Y1889" i="2"/>
  <c r="X1889" i="2"/>
  <c r="W1889" i="2"/>
  <c r="Y1883" i="2"/>
  <c r="X1883" i="2"/>
  <c r="W1883" i="2"/>
  <c r="Y1877" i="2"/>
  <c r="X1877" i="2"/>
  <c r="W1877" i="2"/>
  <c r="Y1871" i="2"/>
  <c r="X1871" i="2"/>
  <c r="W1871" i="2"/>
  <c r="Y1865" i="2"/>
  <c r="X1865" i="2"/>
  <c r="W1865" i="2"/>
  <c r="Y1859" i="2"/>
  <c r="X1859" i="2"/>
  <c r="W1859" i="2"/>
  <c r="Y1853" i="2"/>
  <c r="X1853" i="2"/>
  <c r="W1853" i="2"/>
  <c r="Y1847" i="2"/>
  <c r="X1847" i="2"/>
  <c r="W1847" i="2"/>
  <c r="Y1841" i="2"/>
  <c r="X1841" i="2"/>
  <c r="W1841" i="2"/>
  <c r="Y1835" i="2"/>
  <c r="X1835" i="2"/>
  <c r="W1835" i="2"/>
  <c r="Y1829" i="2"/>
  <c r="X1829" i="2"/>
  <c r="W1829" i="2"/>
  <c r="Y1823" i="2"/>
  <c r="X1823" i="2"/>
  <c r="W1823" i="2"/>
  <c r="Y1817" i="2"/>
  <c r="X1817" i="2"/>
  <c r="W1817" i="2"/>
  <c r="Y1811" i="2"/>
  <c r="X1811" i="2"/>
  <c r="W1811" i="2"/>
  <c r="Y1805" i="2"/>
  <c r="X1805" i="2"/>
  <c r="W1805" i="2"/>
  <c r="Y1799" i="2"/>
  <c r="X1799" i="2"/>
  <c r="W1799" i="2"/>
  <c r="Y1793" i="2"/>
  <c r="X1793" i="2"/>
  <c r="W1793" i="2"/>
  <c r="Y1787" i="2"/>
  <c r="X1787" i="2"/>
  <c r="W1787" i="2"/>
  <c r="Y1781" i="2"/>
  <c r="X1781" i="2"/>
  <c r="W1781" i="2"/>
  <c r="Y1775" i="2"/>
  <c r="X1775" i="2"/>
  <c r="W1775" i="2"/>
  <c r="Y1769" i="2"/>
  <c r="X1769" i="2"/>
  <c r="W1769" i="2"/>
  <c r="Y1763" i="2"/>
  <c r="X1763" i="2"/>
  <c r="W1763" i="2"/>
  <c r="Y1757" i="2"/>
  <c r="X1757" i="2"/>
  <c r="W1757" i="2"/>
  <c r="Y1751" i="2"/>
  <c r="X1751" i="2"/>
  <c r="W1751" i="2"/>
  <c r="Y1745" i="2"/>
  <c r="X1745" i="2"/>
  <c r="W1745" i="2"/>
  <c r="Y1739" i="2"/>
  <c r="X1739" i="2"/>
  <c r="W1739" i="2"/>
  <c r="Y1733" i="2"/>
  <c r="X1733" i="2"/>
  <c r="W1733" i="2"/>
  <c r="Y1727" i="2"/>
  <c r="X1727" i="2"/>
  <c r="W1727" i="2"/>
  <c r="Y1721" i="2"/>
  <c r="X1721" i="2"/>
  <c r="W1721" i="2"/>
  <c r="Y1715" i="2"/>
  <c r="X1715" i="2"/>
  <c r="W1715" i="2"/>
  <c r="Y1709" i="2"/>
  <c r="X1709" i="2"/>
  <c r="W1709" i="2"/>
  <c r="Y1703" i="2"/>
  <c r="X1703" i="2"/>
  <c r="W1703" i="2"/>
  <c r="Y1697" i="2"/>
  <c r="X1697" i="2"/>
  <c r="W1697" i="2"/>
  <c r="Y1691" i="2"/>
  <c r="X1691" i="2"/>
  <c r="W1691" i="2"/>
  <c r="Y1685" i="2"/>
  <c r="X1685" i="2"/>
  <c r="W1685" i="2"/>
  <c r="Y1679" i="2"/>
  <c r="X1679" i="2"/>
  <c r="W1679" i="2"/>
  <c r="Y1673" i="2"/>
  <c r="X1673" i="2"/>
  <c r="W1673" i="2"/>
  <c r="Y1667" i="2"/>
  <c r="X1667" i="2"/>
  <c r="W1667" i="2"/>
  <c r="Y1661" i="2"/>
  <c r="X1661" i="2"/>
  <c r="W1661" i="2"/>
  <c r="Y1655" i="2"/>
  <c r="X1655" i="2"/>
  <c r="W1655" i="2"/>
  <c r="Y1649" i="2"/>
  <c r="X1649" i="2"/>
  <c r="W1649" i="2"/>
  <c r="Y1643" i="2"/>
  <c r="X1643" i="2"/>
  <c r="W1643" i="2"/>
  <c r="Y1637" i="2"/>
  <c r="X1637" i="2"/>
  <c r="W1637" i="2"/>
  <c r="Y1631" i="2"/>
  <c r="X1631" i="2"/>
  <c r="W1631" i="2"/>
  <c r="Y1625" i="2"/>
  <c r="X1625" i="2"/>
  <c r="W1625" i="2"/>
  <c r="Y1619" i="2"/>
  <c r="X1619" i="2"/>
  <c r="W1619" i="2"/>
  <c r="Y1613" i="2"/>
  <c r="X1613" i="2"/>
  <c r="W1613" i="2"/>
  <c r="Y1607" i="2"/>
  <c r="X1607" i="2"/>
  <c r="W1607" i="2"/>
  <c r="Y1601" i="2"/>
  <c r="X1601" i="2"/>
  <c r="W1601" i="2"/>
  <c r="Y1595" i="2"/>
  <c r="X1595" i="2"/>
  <c r="W1595" i="2"/>
  <c r="Y1589" i="2"/>
  <c r="X1589" i="2"/>
  <c r="W1589" i="2"/>
  <c r="Y1583" i="2"/>
  <c r="X1583" i="2"/>
  <c r="W1583" i="2"/>
  <c r="Y1577" i="2"/>
  <c r="X1577" i="2"/>
  <c r="W1577" i="2"/>
  <c r="Y1571" i="2"/>
  <c r="X1571" i="2"/>
  <c r="W1571" i="2"/>
  <c r="Y1565" i="2"/>
  <c r="X1565" i="2"/>
  <c r="W1565" i="2"/>
  <c r="Y1559" i="2"/>
  <c r="X1559" i="2"/>
  <c r="W1559" i="2"/>
  <c r="Y1553" i="2"/>
  <c r="X1553" i="2"/>
  <c r="W1553" i="2"/>
  <c r="Y1547" i="2"/>
  <c r="X1547" i="2"/>
  <c r="W1547" i="2"/>
  <c r="Y1541" i="2"/>
  <c r="X1541" i="2"/>
  <c r="W1541" i="2"/>
  <c r="Y1535" i="2"/>
  <c r="X1535" i="2"/>
  <c r="W1535" i="2"/>
  <c r="Y1529" i="2"/>
  <c r="X1529" i="2"/>
  <c r="W1529" i="2"/>
  <c r="Y1523" i="2"/>
  <c r="X1523" i="2"/>
  <c r="W1523" i="2"/>
  <c r="Y1517" i="2"/>
  <c r="X1517" i="2"/>
  <c r="W1517" i="2"/>
  <c r="Y1511" i="2"/>
  <c r="X1511" i="2"/>
  <c r="W1511" i="2"/>
  <c r="Y1505" i="2"/>
  <c r="X1505" i="2"/>
  <c r="W1505" i="2"/>
  <c r="Y1499" i="2"/>
  <c r="X1499" i="2"/>
  <c r="W1499" i="2"/>
  <c r="Y1493" i="2"/>
  <c r="X1493" i="2"/>
  <c r="W1493" i="2"/>
  <c r="Y1487" i="2"/>
  <c r="X1487" i="2"/>
  <c r="W1487" i="2"/>
  <c r="Y1481" i="2"/>
  <c r="X1481" i="2"/>
  <c r="W1481" i="2"/>
  <c r="Y1475" i="2"/>
  <c r="X1475" i="2"/>
  <c r="W1475" i="2"/>
  <c r="Y1469" i="2"/>
  <c r="X1469" i="2"/>
  <c r="W1469" i="2"/>
  <c r="Y1463" i="2"/>
  <c r="X1463" i="2"/>
  <c r="W1463" i="2"/>
  <c r="Y1457" i="2"/>
  <c r="X1457" i="2"/>
  <c r="W1457" i="2"/>
  <c r="Y1451" i="2"/>
  <c r="X1451" i="2"/>
  <c r="W1451" i="2"/>
  <c r="Y1445" i="2"/>
  <c r="X1445" i="2"/>
  <c r="W1445" i="2"/>
  <c r="Y1439" i="2"/>
  <c r="X1439" i="2"/>
  <c r="W1439" i="2"/>
  <c r="Y1433" i="2"/>
  <c r="X1433" i="2"/>
  <c r="W1433" i="2"/>
  <c r="Y1427" i="2"/>
  <c r="X1427" i="2"/>
  <c r="W1427" i="2"/>
  <c r="Y1421" i="2"/>
  <c r="X1421" i="2"/>
  <c r="W1421" i="2"/>
  <c r="Y1415" i="2"/>
  <c r="X1415" i="2"/>
  <c r="W1415" i="2"/>
  <c r="Y1409" i="2"/>
  <c r="X1409" i="2"/>
  <c r="W1409" i="2"/>
  <c r="Y1403" i="2"/>
  <c r="X1403" i="2"/>
  <c r="W1403" i="2"/>
  <c r="Y1397" i="2"/>
  <c r="X1397" i="2"/>
  <c r="W1397" i="2"/>
  <c r="Y1391" i="2"/>
  <c r="X1391" i="2"/>
  <c r="W1391" i="2"/>
  <c r="Y1385" i="2"/>
  <c r="X1385" i="2"/>
  <c r="W1385" i="2"/>
  <c r="Y1379" i="2"/>
  <c r="X1379" i="2"/>
  <c r="V1379" i="2"/>
  <c r="W1379" i="2"/>
  <c r="Y1373" i="2"/>
  <c r="X1373" i="2"/>
  <c r="W1373" i="2"/>
  <c r="Y1367" i="2"/>
  <c r="X1367" i="2"/>
  <c r="V1367" i="2"/>
  <c r="W1367" i="2"/>
  <c r="Y1361" i="2"/>
  <c r="X1361" i="2"/>
  <c r="W1361" i="2"/>
  <c r="Y1355" i="2"/>
  <c r="X1355" i="2"/>
  <c r="V1355" i="2"/>
  <c r="W1355" i="2"/>
  <c r="Y1349" i="2"/>
  <c r="X1349" i="2"/>
  <c r="W1349" i="2"/>
  <c r="Y1343" i="2"/>
  <c r="X1343" i="2"/>
  <c r="V1343" i="2"/>
  <c r="W1343" i="2"/>
  <c r="Y1337" i="2"/>
  <c r="X1337" i="2"/>
  <c r="W1337" i="2"/>
  <c r="Y1331" i="2"/>
  <c r="X1331" i="2"/>
  <c r="V1331" i="2"/>
  <c r="W1331" i="2"/>
  <c r="Y1325" i="2"/>
  <c r="X1325" i="2"/>
  <c r="W1325" i="2"/>
  <c r="Y1319" i="2"/>
  <c r="X1319" i="2"/>
  <c r="V1319" i="2"/>
  <c r="W1319" i="2"/>
  <c r="Y1313" i="2"/>
  <c r="X1313" i="2"/>
  <c r="W1313" i="2"/>
  <c r="Y1307" i="2"/>
  <c r="X1307" i="2"/>
  <c r="V1307" i="2"/>
  <c r="W1307" i="2"/>
  <c r="Y1301" i="2"/>
  <c r="X1301" i="2"/>
  <c r="W1301" i="2"/>
  <c r="Y1295" i="2"/>
  <c r="X1295" i="2"/>
  <c r="V1295" i="2"/>
  <c r="W1295" i="2"/>
  <c r="Y1289" i="2"/>
  <c r="X1289" i="2"/>
  <c r="W1289" i="2"/>
  <c r="Y1283" i="2"/>
  <c r="X1283" i="2"/>
  <c r="V1283" i="2"/>
  <c r="W1283" i="2"/>
  <c r="Y1277" i="2"/>
  <c r="X1277" i="2"/>
  <c r="W1277" i="2"/>
  <c r="Y1271" i="2"/>
  <c r="X1271" i="2"/>
  <c r="V1271" i="2"/>
  <c r="W1271" i="2"/>
  <c r="Y1265" i="2"/>
  <c r="X1265" i="2"/>
  <c r="W1265" i="2"/>
  <c r="Y1259" i="2"/>
  <c r="X1259" i="2"/>
  <c r="V1259" i="2"/>
  <c r="W1259" i="2"/>
  <c r="Y1253" i="2"/>
  <c r="X1253" i="2"/>
  <c r="W1253" i="2"/>
  <c r="Y1247" i="2"/>
  <c r="X1247" i="2"/>
  <c r="V1247" i="2"/>
  <c r="W1247" i="2"/>
  <c r="Y1241" i="2"/>
  <c r="X1241" i="2"/>
  <c r="W1241" i="2"/>
  <c r="Y1235" i="2"/>
  <c r="X1235" i="2"/>
  <c r="V1235" i="2"/>
  <c r="W1235" i="2"/>
  <c r="Y1229" i="2"/>
  <c r="X1229" i="2"/>
  <c r="W1229" i="2"/>
  <c r="Y1223" i="2"/>
  <c r="X1223" i="2"/>
  <c r="V1223" i="2"/>
  <c r="W1223" i="2"/>
  <c r="Y1217" i="2"/>
  <c r="X1217" i="2"/>
  <c r="W1217" i="2"/>
  <c r="Y1211" i="2"/>
  <c r="X1211" i="2"/>
  <c r="V1211" i="2"/>
  <c r="W1211" i="2"/>
  <c r="Y1205" i="2"/>
  <c r="X1205" i="2"/>
  <c r="W1205" i="2"/>
  <c r="Y1199" i="2"/>
  <c r="V1199" i="2"/>
  <c r="X1199" i="2"/>
  <c r="W1199" i="2"/>
  <c r="Y1193" i="2"/>
  <c r="X1193" i="2"/>
  <c r="W1193" i="2"/>
  <c r="Y1187" i="2"/>
  <c r="X1187" i="2"/>
  <c r="V1187" i="2"/>
  <c r="W1187" i="2"/>
  <c r="Y1181" i="2"/>
  <c r="X1181" i="2"/>
  <c r="W1181" i="2"/>
  <c r="Y1175" i="2"/>
  <c r="X1175" i="2"/>
  <c r="V1175" i="2"/>
  <c r="W1175" i="2"/>
  <c r="Y1169" i="2"/>
  <c r="X1169" i="2"/>
  <c r="W1169" i="2"/>
  <c r="Y1163" i="2"/>
  <c r="X1163" i="2"/>
  <c r="V1163" i="2"/>
  <c r="W1163" i="2"/>
  <c r="Y1157" i="2"/>
  <c r="X1157" i="2"/>
  <c r="W1157" i="2"/>
  <c r="Y1151" i="2"/>
  <c r="X1151" i="2"/>
  <c r="V1151" i="2"/>
  <c r="W1151" i="2"/>
  <c r="Y1145" i="2"/>
  <c r="X1145" i="2"/>
  <c r="W1145" i="2"/>
  <c r="Y1139" i="2"/>
  <c r="X1139" i="2"/>
  <c r="V1139" i="2"/>
  <c r="W1139" i="2"/>
  <c r="Y1133" i="2"/>
  <c r="X1133" i="2"/>
  <c r="W1133" i="2"/>
  <c r="Y1127" i="2"/>
  <c r="X1127" i="2"/>
  <c r="V1127" i="2"/>
  <c r="W1127" i="2"/>
  <c r="Y1121" i="2"/>
  <c r="X1121" i="2"/>
  <c r="W1121" i="2"/>
  <c r="Y1115" i="2"/>
  <c r="X1115" i="2"/>
  <c r="V1115" i="2"/>
  <c r="W1115" i="2"/>
  <c r="Y1109" i="2"/>
  <c r="X1109" i="2"/>
  <c r="W1109" i="2"/>
  <c r="Y1103" i="2"/>
  <c r="X1103" i="2"/>
  <c r="V1103" i="2"/>
  <c r="W1103" i="2"/>
  <c r="Y1097" i="2"/>
  <c r="X1097" i="2"/>
  <c r="W1097" i="2"/>
  <c r="Y1091" i="2"/>
  <c r="X1091" i="2"/>
  <c r="V1091" i="2"/>
  <c r="W1091" i="2"/>
  <c r="Y1085" i="2"/>
  <c r="X1085" i="2"/>
  <c r="W1085" i="2"/>
  <c r="Y1079" i="2"/>
  <c r="X1079" i="2"/>
  <c r="V1079" i="2"/>
  <c r="W1079" i="2"/>
  <c r="Y1073" i="2"/>
  <c r="X1073" i="2"/>
  <c r="W1073" i="2"/>
  <c r="Y1067" i="2"/>
  <c r="X1067" i="2"/>
  <c r="V1067" i="2"/>
  <c r="W1067" i="2"/>
  <c r="Y1061" i="2"/>
  <c r="X1061" i="2"/>
  <c r="W1061" i="2"/>
  <c r="Y1055" i="2"/>
  <c r="X1055" i="2"/>
  <c r="V1055" i="2"/>
  <c r="W1055" i="2"/>
  <c r="Y1049" i="2"/>
  <c r="X1049" i="2"/>
  <c r="W1049" i="2"/>
  <c r="Y1043" i="2"/>
  <c r="X1043" i="2"/>
  <c r="V1043" i="2"/>
  <c r="W1043" i="2"/>
  <c r="Y1037" i="2"/>
  <c r="X1037" i="2"/>
  <c r="W1037" i="2"/>
  <c r="Y1031" i="2"/>
  <c r="X1031" i="2"/>
  <c r="V1031" i="2"/>
  <c r="W1031" i="2"/>
  <c r="Y1025" i="2"/>
  <c r="X1025" i="2"/>
  <c r="W1025" i="2"/>
  <c r="Y1019" i="2"/>
  <c r="X1019" i="2"/>
  <c r="V1019" i="2"/>
  <c r="W1019" i="2"/>
  <c r="Y1013" i="2"/>
  <c r="X1013" i="2"/>
  <c r="W1013" i="2"/>
  <c r="Y1007" i="2"/>
  <c r="X1007" i="2"/>
  <c r="V1007" i="2"/>
  <c r="W1007" i="2"/>
  <c r="Y1001" i="2"/>
  <c r="X1001" i="2"/>
  <c r="W1001" i="2"/>
  <c r="Y995" i="2"/>
  <c r="X995" i="2"/>
  <c r="V995" i="2"/>
  <c r="W995" i="2"/>
  <c r="Y989" i="2"/>
  <c r="X989" i="2"/>
  <c r="W989" i="2"/>
  <c r="Y983" i="2"/>
  <c r="X983" i="2"/>
  <c r="V983" i="2"/>
  <c r="W983" i="2"/>
  <c r="Y977" i="2"/>
  <c r="X977" i="2"/>
  <c r="W977" i="2"/>
  <c r="Y971" i="2"/>
  <c r="X971" i="2"/>
  <c r="V971" i="2"/>
  <c r="W971" i="2"/>
  <c r="Y965" i="2"/>
  <c r="X965" i="2"/>
  <c r="W965" i="2"/>
  <c r="Y959" i="2"/>
  <c r="X959" i="2"/>
  <c r="V959" i="2"/>
  <c r="W959" i="2"/>
  <c r="Y953" i="2"/>
  <c r="X953" i="2"/>
  <c r="W953" i="2"/>
  <c r="Y947" i="2"/>
  <c r="X947" i="2"/>
  <c r="V947" i="2"/>
  <c r="W947" i="2"/>
  <c r="Y941" i="2"/>
  <c r="X941" i="2"/>
  <c r="W941" i="2"/>
  <c r="Y935" i="2"/>
  <c r="X935" i="2"/>
  <c r="V935" i="2"/>
  <c r="W935" i="2"/>
  <c r="Y929" i="2"/>
  <c r="X929" i="2"/>
  <c r="W929" i="2"/>
  <c r="Y923" i="2"/>
  <c r="X923" i="2"/>
  <c r="V923" i="2"/>
  <c r="W923" i="2"/>
  <c r="Y917" i="2"/>
  <c r="X917" i="2"/>
  <c r="W917" i="2"/>
  <c r="Y911" i="2"/>
  <c r="X911" i="2"/>
  <c r="V911" i="2"/>
  <c r="W911" i="2"/>
  <c r="Y905" i="2"/>
  <c r="X905" i="2"/>
  <c r="W905" i="2"/>
  <c r="Y899" i="2"/>
  <c r="X899" i="2"/>
  <c r="V899" i="2"/>
  <c r="W899" i="2"/>
  <c r="Y893" i="2"/>
  <c r="X893" i="2"/>
  <c r="W893" i="2"/>
  <c r="Y887" i="2"/>
  <c r="X887" i="2"/>
  <c r="V887" i="2"/>
  <c r="W887" i="2"/>
  <c r="Y881" i="2"/>
  <c r="X881" i="2"/>
  <c r="W881" i="2"/>
  <c r="Y875" i="2"/>
  <c r="X875" i="2"/>
  <c r="V875" i="2"/>
  <c r="W875" i="2"/>
  <c r="Y869" i="2"/>
  <c r="X869" i="2"/>
  <c r="W869" i="2"/>
  <c r="Y863" i="2"/>
  <c r="X863" i="2"/>
  <c r="V863" i="2"/>
  <c r="W863" i="2"/>
  <c r="Y857" i="2"/>
  <c r="X857" i="2"/>
  <c r="W857" i="2"/>
  <c r="Y851" i="2"/>
  <c r="X851" i="2"/>
  <c r="V851" i="2"/>
  <c r="W851" i="2"/>
  <c r="Y845" i="2"/>
  <c r="X845" i="2"/>
  <c r="W845" i="2"/>
  <c r="Y839" i="2"/>
  <c r="X839" i="2"/>
  <c r="V839" i="2"/>
  <c r="W839" i="2"/>
  <c r="Y833" i="2"/>
  <c r="X833" i="2"/>
  <c r="W833" i="2"/>
  <c r="Y827" i="2"/>
  <c r="X827" i="2"/>
  <c r="V827" i="2"/>
  <c r="W827" i="2"/>
  <c r="Y821" i="2"/>
  <c r="X821" i="2"/>
  <c r="W821" i="2"/>
  <c r="Y815" i="2"/>
  <c r="X815" i="2"/>
  <c r="V815" i="2"/>
  <c r="W815" i="2"/>
  <c r="Y809" i="2"/>
  <c r="X809" i="2"/>
  <c r="W809" i="2"/>
  <c r="Y803" i="2"/>
  <c r="X803" i="2"/>
  <c r="V803" i="2"/>
  <c r="W803" i="2"/>
  <c r="Y797" i="2"/>
  <c r="X797" i="2"/>
  <c r="W797" i="2"/>
  <c r="Y791" i="2"/>
  <c r="X791" i="2"/>
  <c r="V791" i="2"/>
  <c r="W791" i="2"/>
  <c r="Y785" i="2"/>
  <c r="X785" i="2"/>
  <c r="W785" i="2"/>
  <c r="Y779" i="2"/>
  <c r="X779" i="2"/>
  <c r="V779" i="2"/>
  <c r="W779" i="2"/>
  <c r="Y773" i="2"/>
  <c r="X773" i="2"/>
  <c r="W773" i="2"/>
  <c r="Y767" i="2"/>
  <c r="X767" i="2"/>
  <c r="V767" i="2"/>
  <c r="W767" i="2"/>
  <c r="Y761" i="2"/>
  <c r="X761" i="2"/>
  <c r="W761" i="2"/>
  <c r="Y755" i="2"/>
  <c r="X755" i="2"/>
  <c r="V755" i="2"/>
  <c r="W755" i="2"/>
  <c r="Y749" i="2"/>
  <c r="X749" i="2"/>
  <c r="W749" i="2"/>
  <c r="Y743" i="2"/>
  <c r="X743" i="2"/>
  <c r="V743" i="2"/>
  <c r="W743" i="2"/>
  <c r="Y737" i="2"/>
  <c r="X737" i="2"/>
  <c r="W737" i="2"/>
  <c r="Y731" i="2"/>
  <c r="X731" i="2"/>
  <c r="V731" i="2"/>
  <c r="W731" i="2"/>
  <c r="Y725" i="2"/>
  <c r="X725" i="2"/>
  <c r="W725" i="2"/>
  <c r="Y719" i="2"/>
  <c r="X719" i="2"/>
  <c r="V719" i="2"/>
  <c r="W719" i="2"/>
  <c r="Y713" i="2"/>
  <c r="X713" i="2"/>
  <c r="W713" i="2"/>
  <c r="Y707" i="2"/>
  <c r="X707" i="2"/>
  <c r="V707" i="2"/>
  <c r="W707" i="2"/>
  <c r="Y701" i="2"/>
  <c r="X701" i="2"/>
  <c r="W701" i="2"/>
  <c r="Y695" i="2"/>
  <c r="X695" i="2"/>
  <c r="V695" i="2"/>
  <c r="W695" i="2"/>
  <c r="Y689" i="2"/>
  <c r="X689" i="2"/>
  <c r="W689" i="2"/>
  <c r="Y683" i="2"/>
  <c r="X683" i="2"/>
  <c r="V683" i="2"/>
  <c r="W683" i="2"/>
  <c r="Y677" i="2"/>
  <c r="X677" i="2"/>
  <c r="W677" i="2"/>
  <c r="Y671" i="2"/>
  <c r="X671" i="2"/>
  <c r="V671" i="2"/>
  <c r="W671" i="2"/>
  <c r="Y665" i="2"/>
  <c r="X665" i="2"/>
  <c r="W665" i="2"/>
  <c r="Y659" i="2"/>
  <c r="X659" i="2"/>
  <c r="V659" i="2"/>
  <c r="W659" i="2"/>
  <c r="Y653" i="2"/>
  <c r="X653" i="2"/>
  <c r="W653" i="2"/>
  <c r="Y647" i="2"/>
  <c r="X647" i="2"/>
  <c r="V647" i="2"/>
  <c r="W647" i="2"/>
  <c r="Y641" i="2"/>
  <c r="X641" i="2"/>
  <c r="W641" i="2"/>
  <c r="Y635" i="2"/>
  <c r="X635" i="2"/>
  <c r="V635" i="2"/>
  <c r="W635" i="2"/>
  <c r="Y629" i="2"/>
  <c r="X629" i="2"/>
  <c r="W629" i="2"/>
  <c r="Y623" i="2"/>
  <c r="X623" i="2"/>
  <c r="V623" i="2"/>
  <c r="W623" i="2"/>
  <c r="Y617" i="2"/>
  <c r="X617" i="2"/>
  <c r="W617" i="2"/>
  <c r="Y611" i="2"/>
  <c r="X611" i="2"/>
  <c r="V611" i="2"/>
  <c r="W611" i="2"/>
  <c r="Y605" i="2"/>
  <c r="X605" i="2"/>
  <c r="W605" i="2"/>
  <c r="Y599" i="2"/>
  <c r="X599" i="2"/>
  <c r="V599" i="2"/>
  <c r="W599" i="2"/>
  <c r="Y593" i="2"/>
  <c r="X593" i="2"/>
  <c r="W593" i="2"/>
  <c r="Y587" i="2"/>
  <c r="X587" i="2"/>
  <c r="V587" i="2"/>
  <c r="W587" i="2"/>
  <c r="Y581" i="2"/>
  <c r="X581" i="2"/>
  <c r="W581" i="2"/>
  <c r="Y575" i="2"/>
  <c r="X575" i="2"/>
  <c r="V575" i="2"/>
  <c r="W575" i="2"/>
  <c r="Y569" i="2"/>
  <c r="X569" i="2"/>
  <c r="W569" i="2"/>
  <c r="Y563" i="2"/>
  <c r="X563" i="2"/>
  <c r="V563" i="2"/>
  <c r="W563" i="2"/>
  <c r="Y557" i="2"/>
  <c r="X557" i="2"/>
  <c r="W557" i="2"/>
  <c r="Y551" i="2"/>
  <c r="X551" i="2"/>
  <c r="V551" i="2"/>
  <c r="W551" i="2"/>
  <c r="Y545" i="2"/>
  <c r="X545" i="2"/>
  <c r="W545" i="2"/>
  <c r="Y539" i="2"/>
  <c r="X539" i="2"/>
  <c r="V539" i="2"/>
  <c r="W539" i="2"/>
  <c r="Y533" i="2"/>
  <c r="X533" i="2"/>
  <c r="W533" i="2"/>
  <c r="Y527" i="2"/>
  <c r="X527" i="2"/>
  <c r="V527" i="2"/>
  <c r="W527" i="2"/>
  <c r="Y521" i="2"/>
  <c r="X521" i="2"/>
  <c r="W521" i="2"/>
  <c r="Y515" i="2"/>
  <c r="X515" i="2"/>
  <c r="V515" i="2"/>
  <c r="W515" i="2"/>
  <c r="Y509" i="2"/>
  <c r="X509" i="2"/>
  <c r="W509" i="2"/>
  <c r="Y503" i="2"/>
  <c r="X503" i="2"/>
  <c r="V503" i="2"/>
  <c r="W503" i="2"/>
  <c r="Y497" i="2"/>
  <c r="X497" i="2"/>
  <c r="W497" i="2"/>
  <c r="Y491" i="2"/>
  <c r="X491" i="2"/>
  <c r="V491" i="2"/>
  <c r="W491" i="2"/>
  <c r="Y485" i="2"/>
  <c r="X485" i="2"/>
  <c r="W485" i="2"/>
  <c r="Y479" i="2"/>
  <c r="X479" i="2"/>
  <c r="V479" i="2"/>
  <c r="W479" i="2"/>
  <c r="Y473" i="2"/>
  <c r="X473" i="2"/>
  <c r="W473" i="2"/>
  <c r="Y467" i="2"/>
  <c r="X467" i="2"/>
  <c r="V467" i="2"/>
  <c r="W467" i="2"/>
  <c r="Y461" i="2"/>
  <c r="X461" i="2"/>
  <c r="W461" i="2"/>
  <c r="Y455" i="2"/>
  <c r="X455" i="2"/>
  <c r="V455" i="2"/>
  <c r="W455" i="2"/>
  <c r="Y449" i="2"/>
  <c r="X449" i="2"/>
  <c r="W449" i="2"/>
  <c r="Y443" i="2"/>
  <c r="X443" i="2"/>
  <c r="V443" i="2"/>
  <c r="W443" i="2"/>
  <c r="Y437" i="2"/>
  <c r="X437" i="2"/>
  <c r="W437" i="2"/>
  <c r="Y431" i="2"/>
  <c r="X431" i="2"/>
  <c r="V431" i="2"/>
  <c r="W431" i="2"/>
  <c r="Y425" i="2"/>
  <c r="X425" i="2"/>
  <c r="W425" i="2"/>
  <c r="Y419" i="2"/>
  <c r="X419" i="2"/>
  <c r="V419" i="2"/>
  <c r="W419" i="2"/>
  <c r="Y413" i="2"/>
  <c r="X413" i="2"/>
  <c r="W413" i="2"/>
  <c r="Y407" i="2"/>
  <c r="X407" i="2"/>
  <c r="V407" i="2"/>
  <c r="W407" i="2"/>
  <c r="Y401" i="2"/>
  <c r="X401" i="2"/>
  <c r="W401" i="2"/>
  <c r="Y395" i="2"/>
  <c r="X395" i="2"/>
  <c r="V395" i="2"/>
  <c r="W395" i="2"/>
  <c r="Y389" i="2"/>
  <c r="X389" i="2"/>
  <c r="W389" i="2"/>
  <c r="Y383" i="2"/>
  <c r="X383" i="2"/>
  <c r="V383" i="2"/>
  <c r="W383" i="2"/>
  <c r="Y377" i="2"/>
  <c r="X377" i="2"/>
  <c r="W377" i="2"/>
  <c r="Y371" i="2"/>
  <c r="X371" i="2"/>
  <c r="V371" i="2"/>
  <c r="W371" i="2"/>
  <c r="Y365" i="2"/>
  <c r="X365" i="2"/>
  <c r="W365" i="2"/>
  <c r="Y359" i="2"/>
  <c r="X359" i="2"/>
  <c r="V359" i="2"/>
  <c r="W359" i="2"/>
  <c r="Y353" i="2"/>
  <c r="X353" i="2"/>
  <c r="W353" i="2"/>
  <c r="Y347" i="2"/>
  <c r="X347" i="2"/>
  <c r="V347" i="2"/>
  <c r="W347" i="2"/>
  <c r="Y341" i="2"/>
  <c r="X341" i="2"/>
  <c r="W341" i="2"/>
  <c r="Y335" i="2"/>
  <c r="X335" i="2"/>
  <c r="V335" i="2"/>
  <c r="W335" i="2"/>
  <c r="Y329" i="2"/>
  <c r="X329" i="2"/>
  <c r="W329" i="2"/>
  <c r="Y323" i="2"/>
  <c r="X323" i="2"/>
  <c r="V323" i="2"/>
  <c r="W323" i="2"/>
  <c r="Y317" i="2"/>
  <c r="X317" i="2"/>
  <c r="W317" i="2"/>
  <c r="Y311" i="2"/>
  <c r="X311" i="2"/>
  <c r="V311" i="2"/>
  <c r="W311" i="2"/>
  <c r="Y305" i="2"/>
  <c r="X305" i="2"/>
  <c r="W305" i="2"/>
  <c r="Y299" i="2"/>
  <c r="X299" i="2"/>
  <c r="V299" i="2"/>
  <c r="W299" i="2"/>
  <c r="Y293" i="2"/>
  <c r="X293" i="2"/>
  <c r="W293" i="2"/>
  <c r="Y287" i="2"/>
  <c r="X287" i="2"/>
  <c r="V287" i="2"/>
  <c r="W287" i="2"/>
  <c r="Y281" i="2"/>
  <c r="X281" i="2"/>
  <c r="W281" i="2"/>
  <c r="Y275" i="2"/>
  <c r="X275" i="2"/>
  <c r="V275" i="2"/>
  <c r="W275" i="2"/>
  <c r="Y269" i="2"/>
  <c r="X269" i="2"/>
  <c r="W269" i="2"/>
  <c r="Y263" i="2"/>
  <c r="X263" i="2"/>
  <c r="W263" i="2"/>
  <c r="V263" i="2"/>
  <c r="Y257" i="2"/>
  <c r="X257" i="2"/>
  <c r="Y251" i="2"/>
  <c r="X251" i="2"/>
  <c r="W251" i="2"/>
  <c r="V251" i="2"/>
  <c r="Y245" i="2"/>
  <c r="X245" i="2"/>
  <c r="W245" i="2"/>
  <c r="Y239" i="2"/>
  <c r="X239" i="2"/>
  <c r="W239" i="2"/>
  <c r="V239" i="2"/>
  <c r="Y233" i="2"/>
  <c r="X233" i="2"/>
  <c r="W233" i="2"/>
  <c r="Y227" i="2"/>
  <c r="X227" i="2"/>
  <c r="W227" i="2"/>
  <c r="V227" i="2"/>
  <c r="Y221" i="2"/>
  <c r="X221" i="2"/>
  <c r="W221" i="2"/>
  <c r="Y215" i="2"/>
  <c r="X215" i="2"/>
  <c r="W215" i="2"/>
  <c r="V215" i="2"/>
  <c r="Y209" i="2"/>
  <c r="X209" i="2"/>
  <c r="W209" i="2"/>
  <c r="Y203" i="2"/>
  <c r="X203" i="2"/>
  <c r="W203" i="2"/>
  <c r="V203" i="2"/>
  <c r="Y197" i="2"/>
  <c r="X197" i="2"/>
  <c r="W197" i="2"/>
  <c r="Y191" i="2"/>
  <c r="X191" i="2"/>
  <c r="W191" i="2"/>
  <c r="V191" i="2"/>
  <c r="Y185" i="2"/>
  <c r="X185" i="2"/>
  <c r="W185" i="2"/>
  <c r="Y179" i="2"/>
  <c r="X179" i="2"/>
  <c r="W179" i="2"/>
  <c r="V179" i="2"/>
  <c r="Y173" i="2"/>
  <c r="X173" i="2"/>
  <c r="Y167" i="2"/>
  <c r="X167" i="2"/>
  <c r="W167" i="2"/>
  <c r="V167" i="2"/>
  <c r="Y161" i="2"/>
  <c r="X161" i="2"/>
  <c r="W161" i="2"/>
  <c r="Y155" i="2"/>
  <c r="X155" i="2"/>
  <c r="W155" i="2"/>
  <c r="V155" i="2"/>
  <c r="Y149" i="2"/>
  <c r="X149" i="2"/>
  <c r="W149" i="2"/>
  <c r="Y143" i="2"/>
  <c r="X143" i="2"/>
  <c r="W143" i="2"/>
  <c r="V143" i="2"/>
  <c r="Y137" i="2"/>
  <c r="X137" i="2"/>
  <c r="W137" i="2"/>
  <c r="Y131" i="2"/>
  <c r="X131" i="2"/>
  <c r="W131" i="2"/>
  <c r="V131" i="2"/>
  <c r="Y125" i="2"/>
  <c r="X125" i="2"/>
  <c r="W125" i="2"/>
  <c r="Y119" i="2"/>
  <c r="X119" i="2"/>
  <c r="W119" i="2"/>
  <c r="V119" i="2"/>
  <c r="Y113" i="2"/>
  <c r="X113" i="2"/>
  <c r="W113" i="2"/>
  <c r="Y107" i="2"/>
  <c r="X107" i="2"/>
  <c r="W107" i="2"/>
  <c r="V107" i="2"/>
  <c r="Y101" i="2"/>
  <c r="X101" i="2"/>
  <c r="Y95" i="2"/>
  <c r="X95" i="2"/>
  <c r="W95" i="2"/>
  <c r="V95" i="2"/>
  <c r="Y89" i="2"/>
  <c r="X89" i="2"/>
  <c r="W89" i="2"/>
  <c r="Y83" i="2"/>
  <c r="X83" i="2"/>
  <c r="W83" i="2"/>
  <c r="V83" i="2"/>
  <c r="Y77" i="2"/>
  <c r="X77" i="2"/>
  <c r="W77" i="2"/>
  <c r="Y71" i="2"/>
  <c r="X71" i="2"/>
  <c r="W71" i="2"/>
  <c r="V71" i="2"/>
  <c r="Y65" i="2"/>
  <c r="X65" i="2"/>
  <c r="W65" i="2"/>
  <c r="Y59" i="2"/>
  <c r="X59" i="2"/>
  <c r="W59" i="2"/>
  <c r="V59" i="2"/>
  <c r="Y53" i="2"/>
  <c r="X53" i="2"/>
  <c r="W53" i="2"/>
  <c r="Y47" i="2"/>
  <c r="X47" i="2"/>
  <c r="W47" i="2"/>
  <c r="V47" i="2"/>
  <c r="Y41" i="2"/>
  <c r="X41" i="2"/>
  <c r="W41" i="2"/>
  <c r="Y35" i="2"/>
  <c r="X35" i="2"/>
  <c r="W35" i="2"/>
  <c r="V35" i="2"/>
  <c r="Y29" i="2"/>
  <c r="X29" i="2"/>
  <c r="Y23" i="2"/>
  <c r="X23" i="2"/>
  <c r="W23" i="2"/>
  <c r="V23" i="2"/>
  <c r="Y17" i="2"/>
  <c r="X17" i="2"/>
  <c r="W17" i="2"/>
  <c r="Y11" i="2"/>
  <c r="X11" i="2"/>
  <c r="W11" i="2"/>
  <c r="V11" i="2"/>
  <c r="Y5" i="2"/>
  <c r="X5" i="2"/>
  <c r="W5" i="2"/>
  <c r="V2622" i="2"/>
  <c r="V2610" i="2"/>
  <c r="V2598" i="2"/>
  <c r="V2586" i="2"/>
  <c r="V2574" i="2"/>
  <c r="V2562" i="2"/>
  <c r="V2550" i="2"/>
  <c r="V2538" i="2"/>
  <c r="V2526" i="2"/>
  <c r="V2514" i="2"/>
  <c r="V2502" i="2"/>
  <c r="V2490" i="2"/>
  <c r="V2478" i="2"/>
  <c r="V2466" i="2"/>
  <c r="V2454" i="2"/>
  <c r="V2442" i="2"/>
  <c r="V2430" i="2"/>
  <c r="V2418" i="2"/>
  <c r="V2406" i="2"/>
  <c r="V2394" i="2"/>
  <c r="V2382" i="2"/>
  <c r="V2370" i="2"/>
  <c r="V2358" i="2"/>
  <c r="V2346" i="2"/>
  <c r="V2334" i="2"/>
  <c r="V2322" i="2"/>
  <c r="V2310" i="2"/>
  <c r="V2298" i="2"/>
  <c r="V2286" i="2"/>
  <c r="V2274" i="2"/>
  <c r="V2262" i="2"/>
  <c r="V2250" i="2"/>
  <c r="V2238" i="2"/>
  <c r="V2226" i="2"/>
  <c r="V2214" i="2"/>
  <c r="V2202" i="2"/>
  <c r="V2190" i="2"/>
  <c r="V2178" i="2"/>
  <c r="V2166" i="2"/>
  <c r="V2154" i="2"/>
  <c r="V2142" i="2"/>
  <c r="V2130" i="2"/>
  <c r="V2118" i="2"/>
  <c r="V2106" i="2"/>
  <c r="V2094" i="2"/>
  <c r="V2082" i="2"/>
  <c r="V2070" i="2"/>
  <c r="V2058" i="2"/>
  <c r="V2046" i="2"/>
  <c r="V2034" i="2"/>
  <c r="V2022" i="2"/>
  <c r="V2010" i="2"/>
  <c r="V1998" i="2"/>
  <c r="V1986" i="2"/>
  <c r="V1974" i="2"/>
  <c r="V1962" i="2"/>
  <c r="V1950" i="2"/>
  <c r="V1938" i="2"/>
  <c r="V1926" i="2"/>
  <c r="V1914" i="2"/>
  <c r="V1902" i="2"/>
  <c r="V1890" i="2"/>
  <c r="V1878" i="2"/>
  <c r="V1866" i="2"/>
  <c r="V1854" i="2"/>
  <c r="V1842" i="2"/>
  <c r="V1830" i="2"/>
  <c r="V1818" i="2"/>
  <c r="V1806" i="2"/>
  <c r="V1794" i="2"/>
  <c r="V1782" i="2"/>
  <c r="V1770" i="2"/>
  <c r="V1758" i="2"/>
  <c r="V1746" i="2"/>
  <c r="V1734" i="2"/>
  <c r="V1722" i="2"/>
  <c r="V1710" i="2"/>
  <c r="V1698" i="2"/>
  <c r="V1686" i="2"/>
  <c r="V1674" i="2"/>
  <c r="V1662" i="2"/>
  <c r="V1650" i="2"/>
  <c r="V1638" i="2"/>
  <c r="V1626" i="2"/>
  <c r="V1614" i="2"/>
  <c r="V1602" i="2"/>
  <c r="V1590" i="2"/>
  <c r="V1578" i="2"/>
  <c r="V1566" i="2"/>
  <c r="V1554" i="2"/>
  <c r="V1542" i="2"/>
  <c r="V1530" i="2"/>
  <c r="V1518" i="2"/>
  <c r="V1506" i="2"/>
  <c r="V1494" i="2"/>
  <c r="V1482" i="2"/>
  <c r="V1470" i="2"/>
  <c r="V1458" i="2"/>
  <c r="V1446" i="2"/>
  <c r="V1434" i="2"/>
  <c r="V1422" i="2"/>
  <c r="V1410" i="2"/>
  <c r="V1398" i="2"/>
  <c r="V1386" i="2"/>
  <c r="V1363" i="2"/>
  <c r="W1405" i="2"/>
  <c r="W1261" i="2"/>
  <c r="W1189" i="2"/>
  <c r="W1045" i="2"/>
  <c r="W901" i="2"/>
  <c r="W829" i="2"/>
  <c r="W757" i="2"/>
  <c r="W469" i="2"/>
  <c r="W397" i="2"/>
  <c r="W325" i="2"/>
  <c r="X2438" i="2"/>
  <c r="X2006" i="2"/>
  <c r="X1574" i="2"/>
  <c r="Y1411" i="2"/>
  <c r="X1411" i="2"/>
  <c r="W1411" i="2"/>
  <c r="Y1387" i="2"/>
  <c r="X1387" i="2"/>
  <c r="W1387" i="2"/>
  <c r="Y1357" i="2"/>
  <c r="X1357" i="2"/>
  <c r="V1357" i="2"/>
  <c r="Y1333" i="2"/>
  <c r="X1333" i="2"/>
  <c r="V1333" i="2"/>
  <c r="Y1303" i="2"/>
  <c r="X1303" i="2"/>
  <c r="V1303" i="2"/>
  <c r="W1303" i="2"/>
  <c r="Y1273" i="2"/>
  <c r="X1273" i="2"/>
  <c r="V1273" i="2"/>
  <c r="Y1255" i="2"/>
  <c r="X1255" i="2"/>
  <c r="V1255" i="2"/>
  <c r="W1255" i="2"/>
  <c r="Y1231" i="2"/>
  <c r="X1231" i="2"/>
  <c r="V1231" i="2"/>
  <c r="W1231" i="2"/>
  <c r="Y1207" i="2"/>
  <c r="X1207" i="2"/>
  <c r="V1207" i="2"/>
  <c r="W1207" i="2"/>
  <c r="Y1141" i="2"/>
  <c r="X1141" i="2"/>
  <c r="V1141" i="2"/>
  <c r="Y1093" i="2"/>
  <c r="X1093" i="2"/>
  <c r="V1093" i="2"/>
  <c r="Y1039" i="2"/>
  <c r="X1039" i="2"/>
  <c r="V1039" i="2"/>
  <c r="W1039" i="2"/>
  <c r="Y979" i="2"/>
  <c r="X979" i="2"/>
  <c r="V979" i="2"/>
  <c r="W979" i="2"/>
  <c r="Y925" i="2"/>
  <c r="X925" i="2"/>
  <c r="V925" i="2"/>
  <c r="Y859" i="2"/>
  <c r="X859" i="2"/>
  <c r="V859" i="2"/>
  <c r="W859" i="2"/>
  <c r="Y805" i="2"/>
  <c r="X805" i="2"/>
  <c r="V805" i="2"/>
  <c r="Y751" i="2"/>
  <c r="X751" i="2"/>
  <c r="V751" i="2"/>
  <c r="W751" i="2"/>
  <c r="Y715" i="2"/>
  <c r="X715" i="2"/>
  <c r="V715" i="2"/>
  <c r="W715" i="2"/>
  <c r="X685" i="2"/>
  <c r="Y685" i="2"/>
  <c r="V685" i="2"/>
  <c r="Y661" i="2"/>
  <c r="X661" i="2"/>
  <c r="V661" i="2"/>
  <c r="Y631" i="2"/>
  <c r="X631" i="2"/>
  <c r="V631" i="2"/>
  <c r="W631" i="2"/>
  <c r="Y601" i="2"/>
  <c r="X601" i="2"/>
  <c r="V601" i="2"/>
  <c r="Y583" i="2"/>
  <c r="X583" i="2"/>
  <c r="V583" i="2"/>
  <c r="W583" i="2"/>
  <c r="Y559" i="2"/>
  <c r="X559" i="2"/>
  <c r="V559" i="2"/>
  <c r="W559" i="2"/>
  <c r="X541" i="2"/>
  <c r="Y541" i="2"/>
  <c r="V541" i="2"/>
  <c r="Y517" i="2"/>
  <c r="X517" i="2"/>
  <c r="V517" i="2"/>
  <c r="Y493" i="2"/>
  <c r="X493" i="2"/>
  <c r="V493" i="2"/>
  <c r="Y475" i="2"/>
  <c r="X475" i="2"/>
  <c r="V475" i="2"/>
  <c r="W475" i="2"/>
  <c r="Y457" i="2"/>
  <c r="X457" i="2"/>
  <c r="V457" i="2"/>
  <c r="Y385" i="2"/>
  <c r="X385" i="2"/>
  <c r="V385" i="2"/>
  <c r="Y2" i="2"/>
  <c r="X2" i="2"/>
  <c r="W2" i="2"/>
  <c r="V2621" i="2"/>
  <c r="V2609" i="2"/>
  <c r="V2597" i="2"/>
  <c r="V2585" i="2"/>
  <c r="V2573" i="2"/>
  <c r="V2561" i="2"/>
  <c r="V2549" i="2"/>
  <c r="V2537" i="2"/>
  <c r="V2525" i="2"/>
  <c r="V2513" i="2"/>
  <c r="V2501" i="2"/>
  <c r="V2489" i="2"/>
  <c r="V2477" i="2"/>
  <c r="V2465" i="2"/>
  <c r="V2453" i="2"/>
  <c r="V2441" i="2"/>
  <c r="V2429" i="2"/>
  <c r="V2417" i="2"/>
  <c r="V2405" i="2"/>
  <c r="V2393" i="2"/>
  <c r="V2381" i="2"/>
  <c r="V2369" i="2"/>
  <c r="V2357" i="2"/>
  <c r="V2345" i="2"/>
  <c r="V2333" i="2"/>
  <c r="V2321" i="2"/>
  <c r="V2309" i="2"/>
  <c r="V2297" i="2"/>
  <c r="V2285" i="2"/>
  <c r="V2273" i="2"/>
  <c r="V2261" i="2"/>
  <c r="V2249" i="2"/>
  <c r="V2237" i="2"/>
  <c r="V2225" i="2"/>
  <c r="V2213" i="2"/>
  <c r="V2201" i="2"/>
  <c r="V2189" i="2"/>
  <c r="V2177" i="2"/>
  <c r="V2165" i="2"/>
  <c r="V2153" i="2"/>
  <c r="V2141" i="2"/>
  <c r="V2129" i="2"/>
  <c r="V2117" i="2"/>
  <c r="V2105" i="2"/>
  <c r="V2093" i="2"/>
  <c r="V2081" i="2"/>
  <c r="V2069" i="2"/>
  <c r="V2057" i="2"/>
  <c r="V2045" i="2"/>
  <c r="V2033" i="2"/>
  <c r="V2021" i="2"/>
  <c r="V2009" i="2"/>
  <c r="V1997" i="2"/>
  <c r="V1985" i="2"/>
  <c r="V1973" i="2"/>
  <c r="V1961" i="2"/>
  <c r="V1949" i="2"/>
  <c r="V1937" i="2"/>
  <c r="V1925" i="2"/>
  <c r="V1913" i="2"/>
  <c r="V1901" i="2"/>
  <c r="V1889" i="2"/>
  <c r="V1877" i="2"/>
  <c r="V1865" i="2"/>
  <c r="V1853" i="2"/>
  <c r="V1841" i="2"/>
  <c r="V1829" i="2"/>
  <c r="V1817" i="2"/>
  <c r="V1805" i="2"/>
  <c r="V1793" i="2"/>
  <c r="V1781" i="2"/>
  <c r="V1769" i="2"/>
  <c r="V1757" i="2"/>
  <c r="V1745" i="2"/>
  <c r="V1733" i="2"/>
  <c r="V1721" i="2"/>
  <c r="V1709" i="2"/>
  <c r="V1697" i="2"/>
  <c r="V1685" i="2"/>
  <c r="V1673" i="2"/>
  <c r="V1661" i="2"/>
  <c r="V1649" i="2"/>
  <c r="V1637" i="2"/>
  <c r="V1625" i="2"/>
  <c r="V1613" i="2"/>
  <c r="V1601" i="2"/>
  <c r="V1589" i="2"/>
  <c r="V1577" i="2"/>
  <c r="V1565" i="2"/>
  <c r="V1553" i="2"/>
  <c r="V1541" i="2"/>
  <c r="V1529" i="2"/>
  <c r="V1517" i="2"/>
  <c r="V1505" i="2"/>
  <c r="V1493" i="2"/>
  <c r="V1481" i="2"/>
  <c r="V1469" i="2"/>
  <c r="V1457" i="2"/>
  <c r="V1445" i="2"/>
  <c r="V1433" i="2"/>
  <c r="V1421" i="2"/>
  <c r="V1409" i="2"/>
  <c r="V1397" i="2"/>
  <c r="V1385" i="2"/>
  <c r="V1361" i="2"/>
  <c r="V1289" i="2"/>
  <c r="V1217" i="2"/>
  <c r="V1145" i="2"/>
  <c r="V1073" i="2"/>
  <c r="V1001" i="2"/>
  <c r="V929" i="2"/>
  <c r="V857" i="2"/>
  <c r="V785" i="2"/>
  <c r="V713" i="2"/>
  <c r="V641" i="2"/>
  <c r="V569" i="2"/>
  <c r="V497" i="2"/>
  <c r="V425" i="2"/>
  <c r="V353" i="2"/>
  <c r="V281" i="2"/>
  <c r="V209" i="2"/>
  <c r="V137" i="2"/>
  <c r="V65" i="2"/>
  <c r="W2618" i="2"/>
  <c r="W2546" i="2"/>
  <c r="W2474" i="2"/>
  <c r="W2402" i="2"/>
  <c r="W2330" i="2"/>
  <c r="W2258" i="2"/>
  <c r="W2186" i="2"/>
  <c r="W2114" i="2"/>
  <c r="W2042" i="2"/>
  <c r="W1970" i="2"/>
  <c r="W1898" i="2"/>
  <c r="W1826" i="2"/>
  <c r="W1754" i="2"/>
  <c r="W1682" i="2"/>
  <c r="W1610" i="2"/>
  <c r="W1538" i="2"/>
  <c r="W1466" i="2"/>
  <c r="W1394" i="2"/>
  <c r="W174" i="2"/>
  <c r="X2367" i="2"/>
  <c r="X1935" i="2"/>
  <c r="X1503" i="2"/>
  <c r="Y1177" i="2"/>
  <c r="X1177" i="2"/>
  <c r="V1177" i="2"/>
  <c r="Y1123" i="2"/>
  <c r="X1123" i="2"/>
  <c r="V1123" i="2"/>
  <c r="W1123" i="2"/>
  <c r="Y1057" i="2"/>
  <c r="X1057" i="2"/>
  <c r="V1057" i="2"/>
  <c r="Y1009" i="2"/>
  <c r="X1009" i="2"/>
  <c r="V1009" i="2"/>
  <c r="Y943" i="2"/>
  <c r="X943" i="2"/>
  <c r="V943" i="2"/>
  <c r="W943" i="2"/>
  <c r="Y841" i="2"/>
  <c r="X841" i="2"/>
  <c r="V841" i="2"/>
  <c r="Y793" i="2"/>
  <c r="X793" i="2"/>
  <c r="V793" i="2"/>
  <c r="Y739" i="2"/>
  <c r="X739" i="2"/>
  <c r="V739" i="2"/>
  <c r="W739" i="2"/>
  <c r="X709" i="2"/>
  <c r="Y709" i="2"/>
  <c r="V709" i="2"/>
  <c r="Y679" i="2"/>
  <c r="X679" i="2"/>
  <c r="V679" i="2"/>
  <c r="W679" i="2"/>
  <c r="Y655" i="2"/>
  <c r="X655" i="2"/>
  <c r="V655" i="2"/>
  <c r="W655" i="2"/>
  <c r="Y619" i="2"/>
  <c r="X619" i="2"/>
  <c r="V619" i="2"/>
  <c r="W619" i="2"/>
  <c r="Y427" i="2"/>
  <c r="X427" i="2"/>
  <c r="V427" i="2"/>
  <c r="W427" i="2"/>
  <c r="Y367" i="2"/>
  <c r="X367" i="2"/>
  <c r="V367" i="2"/>
  <c r="W367" i="2"/>
  <c r="Y313" i="2"/>
  <c r="X313" i="2"/>
  <c r="V313" i="2"/>
  <c r="Y253" i="2"/>
  <c r="X253" i="2"/>
  <c r="W253" i="2"/>
  <c r="V253" i="2"/>
  <c r="Y223" i="2"/>
  <c r="X223" i="2"/>
  <c r="W223" i="2"/>
  <c r="V223" i="2"/>
  <c r="Y169" i="2"/>
  <c r="X169" i="2"/>
  <c r="W169" i="2"/>
  <c r="V169" i="2"/>
  <c r="Y121" i="2"/>
  <c r="X121" i="2"/>
  <c r="W121" i="2"/>
  <c r="V121" i="2"/>
  <c r="Y73" i="2"/>
  <c r="X73" i="2"/>
  <c r="W73" i="2"/>
  <c r="V73" i="2"/>
  <c r="Y25" i="2"/>
  <c r="X25" i="2"/>
  <c r="W25" i="2"/>
  <c r="V25" i="2"/>
  <c r="Y2626" i="2"/>
  <c r="X2626" i="2"/>
  <c r="W2626" i="2"/>
  <c r="Y2620" i="2"/>
  <c r="X2620" i="2"/>
  <c r="W2620" i="2"/>
  <c r="Y2614" i="2"/>
  <c r="X2614" i="2"/>
  <c r="W2614" i="2"/>
  <c r="Y2608" i="2"/>
  <c r="X2608" i="2"/>
  <c r="W2608" i="2"/>
  <c r="Y2602" i="2"/>
  <c r="X2602" i="2"/>
  <c r="W2602" i="2"/>
  <c r="Y2596" i="2"/>
  <c r="X2596" i="2"/>
  <c r="W2596" i="2"/>
  <c r="Y2590" i="2"/>
  <c r="X2590" i="2"/>
  <c r="W2590" i="2"/>
  <c r="Y2584" i="2"/>
  <c r="X2584" i="2"/>
  <c r="W2584" i="2"/>
  <c r="Y2578" i="2"/>
  <c r="X2578" i="2"/>
  <c r="W2578" i="2"/>
  <c r="Y2572" i="2"/>
  <c r="X2572" i="2"/>
  <c r="W2572" i="2"/>
  <c r="Y2566" i="2"/>
  <c r="X2566" i="2"/>
  <c r="W2566" i="2"/>
  <c r="Y2560" i="2"/>
  <c r="X2560" i="2"/>
  <c r="W2560" i="2"/>
  <c r="Y2554" i="2"/>
  <c r="X2554" i="2"/>
  <c r="W2554" i="2"/>
  <c r="Y2548" i="2"/>
  <c r="X2548" i="2"/>
  <c r="W2548" i="2"/>
  <c r="Y2542" i="2"/>
  <c r="X2542" i="2"/>
  <c r="W2542" i="2"/>
  <c r="Y2536" i="2"/>
  <c r="X2536" i="2"/>
  <c r="W2536" i="2"/>
  <c r="Y2530" i="2"/>
  <c r="X2530" i="2"/>
  <c r="W2530" i="2"/>
  <c r="Y2524" i="2"/>
  <c r="X2524" i="2"/>
  <c r="W2524" i="2"/>
  <c r="Y2518" i="2"/>
  <c r="X2518" i="2"/>
  <c r="W2518" i="2"/>
  <c r="Y2512" i="2"/>
  <c r="X2512" i="2"/>
  <c r="W2512" i="2"/>
  <c r="Y2506" i="2"/>
  <c r="X2506" i="2"/>
  <c r="W2506" i="2"/>
  <c r="Y2500" i="2"/>
  <c r="X2500" i="2"/>
  <c r="W2500" i="2"/>
  <c r="Y2494" i="2"/>
  <c r="X2494" i="2"/>
  <c r="W2494" i="2"/>
  <c r="Y2488" i="2"/>
  <c r="X2488" i="2"/>
  <c r="W2488" i="2"/>
  <c r="Y2482" i="2"/>
  <c r="X2482" i="2"/>
  <c r="W2482" i="2"/>
  <c r="Y2476" i="2"/>
  <c r="X2476" i="2"/>
  <c r="W2476" i="2"/>
  <c r="Y2470" i="2"/>
  <c r="X2470" i="2"/>
  <c r="W2470" i="2"/>
  <c r="Y2464" i="2"/>
  <c r="X2464" i="2"/>
  <c r="W2464" i="2"/>
  <c r="Y2458" i="2"/>
  <c r="X2458" i="2"/>
  <c r="W2458" i="2"/>
  <c r="Y2452" i="2"/>
  <c r="X2452" i="2"/>
  <c r="W2452" i="2"/>
  <c r="Y2446" i="2"/>
  <c r="X2446" i="2"/>
  <c r="W2446" i="2"/>
  <c r="Y2440" i="2"/>
  <c r="X2440" i="2"/>
  <c r="W2440" i="2"/>
  <c r="Y2434" i="2"/>
  <c r="X2434" i="2"/>
  <c r="W2434" i="2"/>
  <c r="Y2428" i="2"/>
  <c r="X2428" i="2"/>
  <c r="W2428" i="2"/>
  <c r="Y2422" i="2"/>
  <c r="X2422" i="2"/>
  <c r="W2422" i="2"/>
  <c r="Y2416" i="2"/>
  <c r="X2416" i="2"/>
  <c r="W2416" i="2"/>
  <c r="Y2410" i="2"/>
  <c r="X2410" i="2"/>
  <c r="W2410" i="2"/>
  <c r="Y2404" i="2"/>
  <c r="X2404" i="2"/>
  <c r="W2404" i="2"/>
  <c r="Y2398" i="2"/>
  <c r="X2398" i="2"/>
  <c r="W2398" i="2"/>
  <c r="Y2392" i="2"/>
  <c r="X2392" i="2"/>
  <c r="W2392" i="2"/>
  <c r="Y2386" i="2"/>
  <c r="X2386" i="2"/>
  <c r="W2386" i="2"/>
  <c r="Y2380" i="2"/>
  <c r="X2380" i="2"/>
  <c r="W2380" i="2"/>
  <c r="Y2374" i="2"/>
  <c r="X2374" i="2"/>
  <c r="W2374" i="2"/>
  <c r="Y2368" i="2"/>
  <c r="X2368" i="2"/>
  <c r="W2368" i="2"/>
  <c r="Y2362" i="2"/>
  <c r="X2362" i="2"/>
  <c r="W2362" i="2"/>
  <c r="Y2356" i="2"/>
  <c r="X2356" i="2"/>
  <c r="W2356" i="2"/>
  <c r="Y2350" i="2"/>
  <c r="X2350" i="2"/>
  <c r="W2350" i="2"/>
  <c r="Y2344" i="2"/>
  <c r="X2344" i="2"/>
  <c r="W2344" i="2"/>
  <c r="Y2338" i="2"/>
  <c r="X2338" i="2"/>
  <c r="W2338" i="2"/>
  <c r="Y2332" i="2"/>
  <c r="X2332" i="2"/>
  <c r="W2332" i="2"/>
  <c r="Y2326" i="2"/>
  <c r="X2326" i="2"/>
  <c r="W2326" i="2"/>
  <c r="Y2320" i="2"/>
  <c r="X2320" i="2"/>
  <c r="W2320" i="2"/>
  <c r="Y2314" i="2"/>
  <c r="X2314" i="2"/>
  <c r="W2314" i="2"/>
  <c r="Y2308" i="2"/>
  <c r="X2308" i="2"/>
  <c r="W2308" i="2"/>
  <c r="Y2302" i="2"/>
  <c r="X2302" i="2"/>
  <c r="W2302" i="2"/>
  <c r="Y2296" i="2"/>
  <c r="X2296" i="2"/>
  <c r="W2296" i="2"/>
  <c r="Y2290" i="2"/>
  <c r="X2290" i="2"/>
  <c r="W2290" i="2"/>
  <c r="Y2284" i="2"/>
  <c r="X2284" i="2"/>
  <c r="W2284" i="2"/>
  <c r="Y2278" i="2"/>
  <c r="X2278" i="2"/>
  <c r="W2278" i="2"/>
  <c r="Y2272" i="2"/>
  <c r="X2272" i="2"/>
  <c r="W2272" i="2"/>
  <c r="Y2266" i="2"/>
  <c r="X2266" i="2"/>
  <c r="W2266" i="2"/>
  <c r="Y2260" i="2"/>
  <c r="X2260" i="2"/>
  <c r="W2260" i="2"/>
  <c r="Y2254" i="2"/>
  <c r="X2254" i="2"/>
  <c r="W2254" i="2"/>
  <c r="Y2248" i="2"/>
  <c r="X2248" i="2"/>
  <c r="W2248" i="2"/>
  <c r="Y2242" i="2"/>
  <c r="X2242" i="2"/>
  <c r="W2242" i="2"/>
  <c r="Y2236" i="2"/>
  <c r="X2236" i="2"/>
  <c r="W2236" i="2"/>
  <c r="Y2230" i="2"/>
  <c r="X2230" i="2"/>
  <c r="W2230" i="2"/>
  <c r="Y2224" i="2"/>
  <c r="X2224" i="2"/>
  <c r="W2224" i="2"/>
  <c r="Y2218" i="2"/>
  <c r="X2218" i="2"/>
  <c r="W2218" i="2"/>
  <c r="Y2212" i="2"/>
  <c r="X2212" i="2"/>
  <c r="W2212" i="2"/>
  <c r="Y2206" i="2"/>
  <c r="X2206" i="2"/>
  <c r="W2206" i="2"/>
  <c r="Y2200" i="2"/>
  <c r="X2200" i="2"/>
  <c r="W2200" i="2"/>
  <c r="Y2194" i="2"/>
  <c r="X2194" i="2"/>
  <c r="W2194" i="2"/>
  <c r="Y2188" i="2"/>
  <c r="X2188" i="2"/>
  <c r="W2188" i="2"/>
  <c r="Y2182" i="2"/>
  <c r="X2182" i="2"/>
  <c r="W2182" i="2"/>
  <c r="Y2176" i="2"/>
  <c r="X2176" i="2"/>
  <c r="W2176" i="2"/>
  <c r="Y2170" i="2"/>
  <c r="X2170" i="2"/>
  <c r="W2170" i="2"/>
  <c r="Y2164" i="2"/>
  <c r="X2164" i="2"/>
  <c r="W2164" i="2"/>
  <c r="Y2158" i="2"/>
  <c r="X2158" i="2"/>
  <c r="W2158" i="2"/>
  <c r="Y2152" i="2"/>
  <c r="X2152" i="2"/>
  <c r="W2152" i="2"/>
  <c r="Y2146" i="2"/>
  <c r="X2146" i="2"/>
  <c r="W2146" i="2"/>
  <c r="Y2140" i="2"/>
  <c r="X2140" i="2"/>
  <c r="W2140" i="2"/>
  <c r="Y2134" i="2"/>
  <c r="X2134" i="2"/>
  <c r="W2134" i="2"/>
  <c r="Y2128" i="2"/>
  <c r="X2128" i="2"/>
  <c r="W2128" i="2"/>
  <c r="Y2122" i="2"/>
  <c r="X2122" i="2"/>
  <c r="W2122" i="2"/>
  <c r="Y2116" i="2"/>
  <c r="X2116" i="2"/>
  <c r="W2116" i="2"/>
  <c r="Y2110" i="2"/>
  <c r="X2110" i="2"/>
  <c r="W2110" i="2"/>
  <c r="Y2104" i="2"/>
  <c r="X2104" i="2"/>
  <c r="W2104" i="2"/>
  <c r="Y2098" i="2"/>
  <c r="X2098" i="2"/>
  <c r="W2098" i="2"/>
  <c r="Y2092" i="2"/>
  <c r="X2092" i="2"/>
  <c r="W2092" i="2"/>
  <c r="Y2086" i="2"/>
  <c r="X2086" i="2"/>
  <c r="W2086" i="2"/>
  <c r="Y2080" i="2"/>
  <c r="X2080" i="2"/>
  <c r="W2080" i="2"/>
  <c r="Y2074" i="2"/>
  <c r="X2074" i="2"/>
  <c r="W2074" i="2"/>
  <c r="Y2068" i="2"/>
  <c r="X2068" i="2"/>
  <c r="W2068" i="2"/>
  <c r="Y2062" i="2"/>
  <c r="X2062" i="2"/>
  <c r="W2062" i="2"/>
  <c r="Y2056" i="2"/>
  <c r="X2056" i="2"/>
  <c r="W2056" i="2"/>
  <c r="Y2050" i="2"/>
  <c r="X2050" i="2"/>
  <c r="W2050" i="2"/>
  <c r="Y2044" i="2"/>
  <c r="X2044" i="2"/>
  <c r="W2044" i="2"/>
  <c r="Y2038" i="2"/>
  <c r="X2038" i="2"/>
  <c r="W2038" i="2"/>
  <c r="Y2032" i="2"/>
  <c r="X2032" i="2"/>
  <c r="W2032" i="2"/>
  <c r="Y2026" i="2"/>
  <c r="X2026" i="2"/>
  <c r="W2026" i="2"/>
  <c r="Y2020" i="2"/>
  <c r="X2020" i="2"/>
  <c r="W2020" i="2"/>
  <c r="Y2014" i="2"/>
  <c r="X2014" i="2"/>
  <c r="W2014" i="2"/>
  <c r="Y2008" i="2"/>
  <c r="X2008" i="2"/>
  <c r="W2008" i="2"/>
  <c r="Y2002" i="2"/>
  <c r="X2002" i="2"/>
  <c r="W2002" i="2"/>
  <c r="Y1996" i="2"/>
  <c r="X1996" i="2"/>
  <c r="W1996" i="2"/>
  <c r="Y1990" i="2"/>
  <c r="X1990" i="2"/>
  <c r="W1990" i="2"/>
  <c r="Y1984" i="2"/>
  <c r="X1984" i="2"/>
  <c r="W1984" i="2"/>
  <c r="Y1978" i="2"/>
  <c r="X1978" i="2"/>
  <c r="W1978" i="2"/>
  <c r="Y1972" i="2"/>
  <c r="X1972" i="2"/>
  <c r="W1972" i="2"/>
  <c r="Y1966" i="2"/>
  <c r="X1966" i="2"/>
  <c r="W1966" i="2"/>
  <c r="Y1960" i="2"/>
  <c r="X1960" i="2"/>
  <c r="W1960" i="2"/>
  <c r="Y1954" i="2"/>
  <c r="X1954" i="2"/>
  <c r="W1954" i="2"/>
  <c r="Y1948" i="2"/>
  <c r="X1948" i="2"/>
  <c r="W1948" i="2"/>
  <c r="Y1942" i="2"/>
  <c r="X1942" i="2"/>
  <c r="W1942" i="2"/>
  <c r="Y1936" i="2"/>
  <c r="X1936" i="2"/>
  <c r="W1936" i="2"/>
  <c r="Y1930" i="2"/>
  <c r="X1930" i="2"/>
  <c r="W1930" i="2"/>
  <c r="Y1924" i="2"/>
  <c r="X1924" i="2"/>
  <c r="W1924" i="2"/>
  <c r="Y1918" i="2"/>
  <c r="X1918" i="2"/>
  <c r="W1918" i="2"/>
  <c r="Y1912" i="2"/>
  <c r="X1912" i="2"/>
  <c r="W1912" i="2"/>
  <c r="Y1906" i="2"/>
  <c r="X1906" i="2"/>
  <c r="W1906" i="2"/>
  <c r="Y1900" i="2"/>
  <c r="X1900" i="2"/>
  <c r="W1900" i="2"/>
  <c r="Y1894" i="2"/>
  <c r="X1894" i="2"/>
  <c r="W1894" i="2"/>
  <c r="Y1888" i="2"/>
  <c r="X1888" i="2"/>
  <c r="W1888" i="2"/>
  <c r="Y1882" i="2"/>
  <c r="X1882" i="2"/>
  <c r="W1882" i="2"/>
  <c r="Y1876" i="2"/>
  <c r="X1876" i="2"/>
  <c r="W1876" i="2"/>
  <c r="Y1870" i="2"/>
  <c r="X1870" i="2"/>
  <c r="W1870" i="2"/>
  <c r="Y1864" i="2"/>
  <c r="X1864" i="2"/>
  <c r="W1864" i="2"/>
  <c r="Y1858" i="2"/>
  <c r="X1858" i="2"/>
  <c r="W1858" i="2"/>
  <c r="Y1852" i="2"/>
  <c r="X1852" i="2"/>
  <c r="W1852" i="2"/>
  <c r="Y1846" i="2"/>
  <c r="X1846" i="2"/>
  <c r="W1846" i="2"/>
  <c r="Y1840" i="2"/>
  <c r="X1840" i="2"/>
  <c r="W1840" i="2"/>
  <c r="Y1834" i="2"/>
  <c r="X1834" i="2"/>
  <c r="W1834" i="2"/>
  <c r="Y1828" i="2"/>
  <c r="X1828" i="2"/>
  <c r="W1828" i="2"/>
  <c r="Y1822" i="2"/>
  <c r="X1822" i="2"/>
  <c r="W1822" i="2"/>
  <c r="Y1816" i="2"/>
  <c r="X1816" i="2"/>
  <c r="W1816" i="2"/>
  <c r="Y1810" i="2"/>
  <c r="X1810" i="2"/>
  <c r="W1810" i="2"/>
  <c r="Y1804" i="2"/>
  <c r="X1804" i="2"/>
  <c r="W1804" i="2"/>
  <c r="Y1798" i="2"/>
  <c r="X1798" i="2"/>
  <c r="W1798" i="2"/>
  <c r="Y1792" i="2"/>
  <c r="X1792" i="2"/>
  <c r="W1792" i="2"/>
  <c r="Y1786" i="2"/>
  <c r="X1786" i="2"/>
  <c r="W1786" i="2"/>
  <c r="Y1780" i="2"/>
  <c r="X1780" i="2"/>
  <c r="W1780" i="2"/>
  <c r="Y1774" i="2"/>
  <c r="X1774" i="2"/>
  <c r="W1774" i="2"/>
  <c r="Y1768" i="2"/>
  <c r="X1768" i="2"/>
  <c r="W1768" i="2"/>
  <c r="Y1762" i="2"/>
  <c r="X1762" i="2"/>
  <c r="W1762" i="2"/>
  <c r="Y1756" i="2"/>
  <c r="X1756" i="2"/>
  <c r="W1756" i="2"/>
  <c r="Y1750" i="2"/>
  <c r="X1750" i="2"/>
  <c r="W1750" i="2"/>
  <c r="Y1744" i="2"/>
  <c r="X1744" i="2"/>
  <c r="W1744" i="2"/>
  <c r="Y1738" i="2"/>
  <c r="X1738" i="2"/>
  <c r="W1738" i="2"/>
  <c r="Y1732" i="2"/>
  <c r="X1732" i="2"/>
  <c r="W1732" i="2"/>
  <c r="Y1726" i="2"/>
  <c r="X1726" i="2"/>
  <c r="W1726" i="2"/>
  <c r="Y1720" i="2"/>
  <c r="X1720" i="2"/>
  <c r="W1720" i="2"/>
  <c r="Y1714" i="2"/>
  <c r="X1714" i="2"/>
  <c r="W1714" i="2"/>
  <c r="Y1708" i="2"/>
  <c r="X1708" i="2"/>
  <c r="W1708" i="2"/>
  <c r="Y1702" i="2"/>
  <c r="X1702" i="2"/>
  <c r="W1702" i="2"/>
  <c r="Y1696" i="2"/>
  <c r="X1696" i="2"/>
  <c r="W1696" i="2"/>
  <c r="Y1690" i="2"/>
  <c r="X1690" i="2"/>
  <c r="W1690" i="2"/>
  <c r="Y1684" i="2"/>
  <c r="X1684" i="2"/>
  <c r="W1684" i="2"/>
  <c r="Y1678" i="2"/>
  <c r="X1678" i="2"/>
  <c r="W1678" i="2"/>
  <c r="Y1672" i="2"/>
  <c r="X1672" i="2"/>
  <c r="W1672" i="2"/>
  <c r="Y1666" i="2"/>
  <c r="X1666" i="2"/>
  <c r="W1666" i="2"/>
  <c r="Y1660" i="2"/>
  <c r="X1660" i="2"/>
  <c r="W1660" i="2"/>
  <c r="Y1654" i="2"/>
  <c r="X1654" i="2"/>
  <c r="W1654" i="2"/>
  <c r="Y1648" i="2"/>
  <c r="X1648" i="2"/>
  <c r="W1648" i="2"/>
  <c r="Y1642" i="2"/>
  <c r="X1642" i="2"/>
  <c r="W1642" i="2"/>
  <c r="Y1636" i="2"/>
  <c r="X1636" i="2"/>
  <c r="W1636" i="2"/>
  <c r="Y1630" i="2"/>
  <c r="X1630" i="2"/>
  <c r="W1630" i="2"/>
  <c r="Y1624" i="2"/>
  <c r="X1624" i="2"/>
  <c r="W1624" i="2"/>
  <c r="Y1618" i="2"/>
  <c r="X1618" i="2"/>
  <c r="W1618" i="2"/>
  <c r="Y1612" i="2"/>
  <c r="X1612" i="2"/>
  <c r="W1612" i="2"/>
  <c r="Y1606" i="2"/>
  <c r="X1606" i="2"/>
  <c r="W1606" i="2"/>
  <c r="Y1600" i="2"/>
  <c r="X1600" i="2"/>
  <c r="W1600" i="2"/>
  <c r="Y1594" i="2"/>
  <c r="X1594" i="2"/>
  <c r="W1594" i="2"/>
  <c r="Y1588" i="2"/>
  <c r="X1588" i="2"/>
  <c r="W1588" i="2"/>
  <c r="Y1582" i="2"/>
  <c r="X1582" i="2"/>
  <c r="W1582" i="2"/>
  <c r="Y1576" i="2"/>
  <c r="X1576" i="2"/>
  <c r="W1576" i="2"/>
  <c r="Y1570" i="2"/>
  <c r="X1570" i="2"/>
  <c r="W1570" i="2"/>
  <c r="Y1564" i="2"/>
  <c r="X1564" i="2"/>
  <c r="W1564" i="2"/>
  <c r="Y1558" i="2"/>
  <c r="X1558" i="2"/>
  <c r="W1558" i="2"/>
  <c r="Y1552" i="2"/>
  <c r="X1552" i="2"/>
  <c r="W1552" i="2"/>
  <c r="Y1546" i="2"/>
  <c r="X1546" i="2"/>
  <c r="W1546" i="2"/>
  <c r="Y1540" i="2"/>
  <c r="X1540" i="2"/>
  <c r="W1540" i="2"/>
  <c r="Y1534" i="2"/>
  <c r="X1534" i="2"/>
  <c r="W1534" i="2"/>
  <c r="Y1528" i="2"/>
  <c r="X1528" i="2"/>
  <c r="W1528" i="2"/>
  <c r="Y1522" i="2"/>
  <c r="X1522" i="2"/>
  <c r="W1522" i="2"/>
  <c r="Y1516" i="2"/>
  <c r="X1516" i="2"/>
  <c r="W1516" i="2"/>
  <c r="Y1510" i="2"/>
  <c r="X1510" i="2"/>
  <c r="W1510" i="2"/>
  <c r="Y1504" i="2"/>
  <c r="X1504" i="2"/>
  <c r="W1504" i="2"/>
  <c r="Y1498" i="2"/>
  <c r="X1498" i="2"/>
  <c r="W1498" i="2"/>
  <c r="Y1492" i="2"/>
  <c r="X1492" i="2"/>
  <c r="W1492" i="2"/>
  <c r="Y1486" i="2"/>
  <c r="X1486" i="2"/>
  <c r="W1486" i="2"/>
  <c r="Y1480" i="2"/>
  <c r="X1480" i="2"/>
  <c r="W1480" i="2"/>
  <c r="Y1474" i="2"/>
  <c r="X1474" i="2"/>
  <c r="W1474" i="2"/>
  <c r="Y1468" i="2"/>
  <c r="X1468" i="2"/>
  <c r="W1468" i="2"/>
  <c r="Y1462" i="2"/>
  <c r="X1462" i="2"/>
  <c r="W1462" i="2"/>
  <c r="Y1456" i="2"/>
  <c r="X1456" i="2"/>
  <c r="W1456" i="2"/>
  <c r="Y1450" i="2"/>
  <c r="X1450" i="2"/>
  <c r="W1450" i="2"/>
  <c r="Y1444" i="2"/>
  <c r="X1444" i="2"/>
  <c r="W1444" i="2"/>
  <c r="Y1438" i="2"/>
  <c r="X1438" i="2"/>
  <c r="W1438" i="2"/>
  <c r="Y1432" i="2"/>
  <c r="X1432" i="2"/>
  <c r="W1432" i="2"/>
  <c r="Y1426" i="2"/>
  <c r="X1426" i="2"/>
  <c r="W1426" i="2"/>
  <c r="Y1420" i="2"/>
  <c r="X1420" i="2"/>
  <c r="W1420" i="2"/>
  <c r="Y1414" i="2"/>
  <c r="X1414" i="2"/>
  <c r="W1414" i="2"/>
  <c r="Y1408" i="2"/>
  <c r="X1408" i="2"/>
  <c r="W1408" i="2"/>
  <c r="Y1402" i="2"/>
  <c r="X1402" i="2"/>
  <c r="W1402" i="2"/>
  <c r="Y1396" i="2"/>
  <c r="X1396" i="2"/>
  <c r="W1396" i="2"/>
  <c r="Y1390" i="2"/>
  <c r="X1390" i="2"/>
  <c r="W1390" i="2"/>
  <c r="Y1384" i="2"/>
  <c r="X1384" i="2"/>
  <c r="W1384" i="2"/>
  <c r="Y1378" i="2"/>
  <c r="X1378" i="2"/>
  <c r="W1378" i="2"/>
  <c r="Y1372" i="2"/>
  <c r="X1372" i="2"/>
  <c r="W1372" i="2"/>
  <c r="Y1366" i="2"/>
  <c r="X1366" i="2"/>
  <c r="V1366" i="2"/>
  <c r="W1366" i="2"/>
  <c r="Y1360" i="2"/>
  <c r="X1360" i="2"/>
  <c r="W1360" i="2"/>
  <c r="Y1354" i="2"/>
  <c r="X1354" i="2"/>
  <c r="V1354" i="2"/>
  <c r="W1354" i="2"/>
  <c r="Y1348" i="2"/>
  <c r="X1348" i="2"/>
  <c r="W1348" i="2"/>
  <c r="Y1342" i="2"/>
  <c r="X1342" i="2"/>
  <c r="V1342" i="2"/>
  <c r="W1342" i="2"/>
  <c r="Y1336" i="2"/>
  <c r="X1336" i="2"/>
  <c r="W1336" i="2"/>
  <c r="Y1330" i="2"/>
  <c r="X1330" i="2"/>
  <c r="V1330" i="2"/>
  <c r="W1330" i="2"/>
  <c r="Y1324" i="2"/>
  <c r="X1324" i="2"/>
  <c r="W1324" i="2"/>
  <c r="Y1318" i="2"/>
  <c r="X1318" i="2"/>
  <c r="V1318" i="2"/>
  <c r="W1318" i="2"/>
  <c r="Y1312" i="2"/>
  <c r="X1312" i="2"/>
  <c r="W1312" i="2"/>
  <c r="Y1306" i="2"/>
  <c r="X1306" i="2"/>
  <c r="V1306" i="2"/>
  <c r="W1306" i="2"/>
  <c r="Y1300" i="2"/>
  <c r="X1300" i="2"/>
  <c r="W1300" i="2"/>
  <c r="Y1294" i="2"/>
  <c r="X1294" i="2"/>
  <c r="V1294" i="2"/>
  <c r="W1294" i="2"/>
  <c r="Y1288" i="2"/>
  <c r="X1288" i="2"/>
  <c r="W1288" i="2"/>
  <c r="Y1282" i="2"/>
  <c r="X1282" i="2"/>
  <c r="V1282" i="2"/>
  <c r="W1282" i="2"/>
  <c r="Y1276" i="2"/>
  <c r="X1276" i="2"/>
  <c r="W1276" i="2"/>
  <c r="Y1270" i="2"/>
  <c r="X1270" i="2"/>
  <c r="V1270" i="2"/>
  <c r="W1270" i="2"/>
  <c r="Y1264" i="2"/>
  <c r="X1264" i="2"/>
  <c r="W1264" i="2"/>
  <c r="Y1258" i="2"/>
  <c r="X1258" i="2"/>
  <c r="V1258" i="2"/>
  <c r="W1258" i="2"/>
  <c r="Y1252" i="2"/>
  <c r="X1252" i="2"/>
  <c r="W1252" i="2"/>
  <c r="Y1246" i="2"/>
  <c r="X1246" i="2"/>
  <c r="V1246" i="2"/>
  <c r="W1246" i="2"/>
  <c r="Y1240" i="2"/>
  <c r="X1240" i="2"/>
  <c r="W1240" i="2"/>
  <c r="Y1234" i="2"/>
  <c r="X1234" i="2"/>
  <c r="V1234" i="2"/>
  <c r="W1234" i="2"/>
  <c r="Y1228" i="2"/>
  <c r="X1228" i="2"/>
  <c r="W1228" i="2"/>
  <c r="Y1222" i="2"/>
  <c r="X1222" i="2"/>
  <c r="V1222" i="2"/>
  <c r="W1222" i="2"/>
  <c r="Y1216" i="2"/>
  <c r="X1216" i="2"/>
  <c r="W1216" i="2"/>
  <c r="Y1210" i="2"/>
  <c r="X1210" i="2"/>
  <c r="V1210" i="2"/>
  <c r="W1210" i="2"/>
  <c r="Y1204" i="2"/>
  <c r="X1204" i="2"/>
  <c r="W1204" i="2"/>
  <c r="Y1198" i="2"/>
  <c r="X1198" i="2"/>
  <c r="V1198" i="2"/>
  <c r="W1198" i="2"/>
  <c r="Y1192" i="2"/>
  <c r="X1192" i="2"/>
  <c r="W1192" i="2"/>
  <c r="Y1186" i="2"/>
  <c r="X1186" i="2"/>
  <c r="V1186" i="2"/>
  <c r="W1186" i="2"/>
  <c r="Y1180" i="2"/>
  <c r="X1180" i="2"/>
  <c r="W1180" i="2"/>
  <c r="Y1174" i="2"/>
  <c r="X1174" i="2"/>
  <c r="V1174" i="2"/>
  <c r="W1174" i="2"/>
  <c r="Y1168" i="2"/>
  <c r="X1168" i="2"/>
  <c r="W1168" i="2"/>
  <c r="Y1162" i="2"/>
  <c r="X1162" i="2"/>
  <c r="V1162" i="2"/>
  <c r="W1162" i="2"/>
  <c r="Y1156" i="2"/>
  <c r="X1156" i="2"/>
  <c r="W1156" i="2"/>
  <c r="Y1150" i="2"/>
  <c r="X1150" i="2"/>
  <c r="V1150" i="2"/>
  <c r="W1150" i="2"/>
  <c r="Y1144" i="2"/>
  <c r="X1144" i="2"/>
  <c r="W1144" i="2"/>
  <c r="Y1138" i="2"/>
  <c r="X1138" i="2"/>
  <c r="V1138" i="2"/>
  <c r="W1138" i="2"/>
  <c r="Y1132" i="2"/>
  <c r="X1132" i="2"/>
  <c r="W1132" i="2"/>
  <c r="Y1126" i="2"/>
  <c r="X1126" i="2"/>
  <c r="V1126" i="2"/>
  <c r="W1126" i="2"/>
  <c r="Y1120" i="2"/>
  <c r="X1120" i="2"/>
  <c r="W1120" i="2"/>
  <c r="Y1114" i="2"/>
  <c r="X1114" i="2"/>
  <c r="V1114" i="2"/>
  <c r="W1114" i="2"/>
  <c r="Y1108" i="2"/>
  <c r="X1108" i="2"/>
  <c r="W1108" i="2"/>
  <c r="Y1102" i="2"/>
  <c r="X1102" i="2"/>
  <c r="V1102" i="2"/>
  <c r="W1102" i="2"/>
  <c r="Y1096" i="2"/>
  <c r="X1096" i="2"/>
  <c r="W1096" i="2"/>
  <c r="Y1090" i="2"/>
  <c r="X1090" i="2"/>
  <c r="V1090" i="2"/>
  <c r="W1090" i="2"/>
  <c r="Y1084" i="2"/>
  <c r="X1084" i="2"/>
  <c r="W1084" i="2"/>
  <c r="Y1078" i="2"/>
  <c r="X1078" i="2"/>
  <c r="V1078" i="2"/>
  <c r="W1078" i="2"/>
  <c r="Y1072" i="2"/>
  <c r="X1072" i="2"/>
  <c r="W1072" i="2"/>
  <c r="Y1066" i="2"/>
  <c r="X1066" i="2"/>
  <c r="V1066" i="2"/>
  <c r="W1066" i="2"/>
  <c r="Y1060" i="2"/>
  <c r="X1060" i="2"/>
  <c r="W1060" i="2"/>
  <c r="Y1054" i="2"/>
  <c r="X1054" i="2"/>
  <c r="V1054" i="2"/>
  <c r="W1054" i="2"/>
  <c r="Y1048" i="2"/>
  <c r="X1048" i="2"/>
  <c r="W1048" i="2"/>
  <c r="Y1042" i="2"/>
  <c r="X1042" i="2"/>
  <c r="V1042" i="2"/>
  <c r="W1042" i="2"/>
  <c r="Y1036" i="2"/>
  <c r="X1036" i="2"/>
  <c r="W1036" i="2"/>
  <c r="Y1030" i="2"/>
  <c r="X1030" i="2"/>
  <c r="V1030" i="2"/>
  <c r="W1030" i="2"/>
  <c r="Y1024" i="2"/>
  <c r="X1024" i="2"/>
  <c r="W1024" i="2"/>
  <c r="Y1018" i="2"/>
  <c r="X1018" i="2"/>
  <c r="V1018" i="2"/>
  <c r="W1018" i="2"/>
  <c r="Y1012" i="2"/>
  <c r="X1012" i="2"/>
  <c r="W1012" i="2"/>
  <c r="Y1006" i="2"/>
  <c r="X1006" i="2"/>
  <c r="V1006" i="2"/>
  <c r="W1006" i="2"/>
  <c r="Y1000" i="2"/>
  <c r="X1000" i="2"/>
  <c r="W1000" i="2"/>
  <c r="Y994" i="2"/>
  <c r="X994" i="2"/>
  <c r="V994" i="2"/>
  <c r="W994" i="2"/>
  <c r="Y988" i="2"/>
  <c r="X988" i="2"/>
  <c r="W988" i="2"/>
  <c r="Y982" i="2"/>
  <c r="X982" i="2"/>
  <c r="V982" i="2"/>
  <c r="W982" i="2"/>
  <c r="Y976" i="2"/>
  <c r="X976" i="2"/>
  <c r="W976" i="2"/>
  <c r="Y970" i="2"/>
  <c r="X970" i="2"/>
  <c r="V970" i="2"/>
  <c r="W970" i="2"/>
  <c r="Y964" i="2"/>
  <c r="X964" i="2"/>
  <c r="W964" i="2"/>
  <c r="Y958" i="2"/>
  <c r="X958" i="2"/>
  <c r="V958" i="2"/>
  <c r="W958" i="2"/>
  <c r="Y952" i="2"/>
  <c r="X952" i="2"/>
  <c r="W952" i="2"/>
  <c r="Y946" i="2"/>
  <c r="X946" i="2"/>
  <c r="V946" i="2"/>
  <c r="W946" i="2"/>
  <c r="Y940" i="2"/>
  <c r="X940" i="2"/>
  <c r="W940" i="2"/>
  <c r="Y934" i="2"/>
  <c r="X934" i="2"/>
  <c r="V934" i="2"/>
  <c r="W934" i="2"/>
  <c r="Y928" i="2"/>
  <c r="X928" i="2"/>
  <c r="W928" i="2"/>
  <c r="Y922" i="2"/>
  <c r="X922" i="2"/>
  <c r="V922" i="2"/>
  <c r="W922" i="2"/>
  <c r="Y916" i="2"/>
  <c r="X916" i="2"/>
  <c r="W916" i="2"/>
  <c r="Y910" i="2"/>
  <c r="X910" i="2"/>
  <c r="V910" i="2"/>
  <c r="W910" i="2"/>
  <c r="Y904" i="2"/>
  <c r="X904" i="2"/>
  <c r="W904" i="2"/>
  <c r="Y898" i="2"/>
  <c r="X898" i="2"/>
  <c r="V898" i="2"/>
  <c r="W898" i="2"/>
  <c r="Y892" i="2"/>
  <c r="X892" i="2"/>
  <c r="W892" i="2"/>
  <c r="Y886" i="2"/>
  <c r="X886" i="2"/>
  <c r="V886" i="2"/>
  <c r="W886" i="2"/>
  <c r="Y880" i="2"/>
  <c r="X880" i="2"/>
  <c r="W880" i="2"/>
  <c r="Y874" i="2"/>
  <c r="X874" i="2"/>
  <c r="V874" i="2"/>
  <c r="W874" i="2"/>
  <c r="Y868" i="2"/>
  <c r="X868" i="2"/>
  <c r="W868" i="2"/>
  <c r="Y862" i="2"/>
  <c r="X862" i="2"/>
  <c r="V862" i="2"/>
  <c r="W862" i="2"/>
  <c r="Y856" i="2"/>
  <c r="X856" i="2"/>
  <c r="W856" i="2"/>
  <c r="Y850" i="2"/>
  <c r="X850" i="2"/>
  <c r="V850" i="2"/>
  <c r="W850" i="2"/>
  <c r="Y844" i="2"/>
  <c r="X844" i="2"/>
  <c r="W844" i="2"/>
  <c r="Y838" i="2"/>
  <c r="X838" i="2"/>
  <c r="V838" i="2"/>
  <c r="W838" i="2"/>
  <c r="Y832" i="2"/>
  <c r="X832" i="2"/>
  <c r="W832" i="2"/>
  <c r="Y826" i="2"/>
  <c r="X826" i="2"/>
  <c r="V826" i="2"/>
  <c r="W826" i="2"/>
  <c r="Y820" i="2"/>
  <c r="X820" i="2"/>
  <c r="W820" i="2"/>
  <c r="Y814" i="2"/>
  <c r="X814" i="2"/>
  <c r="V814" i="2"/>
  <c r="W814" i="2"/>
  <c r="Y808" i="2"/>
  <c r="X808" i="2"/>
  <c r="W808" i="2"/>
  <c r="Y802" i="2"/>
  <c r="X802" i="2"/>
  <c r="V802" i="2"/>
  <c r="W802" i="2"/>
  <c r="Y796" i="2"/>
  <c r="X796" i="2"/>
  <c r="W796" i="2"/>
  <c r="Y790" i="2"/>
  <c r="X790" i="2"/>
  <c r="V790" i="2"/>
  <c r="W790" i="2"/>
  <c r="Y784" i="2"/>
  <c r="X784" i="2"/>
  <c r="W784" i="2"/>
  <c r="Y778" i="2"/>
  <c r="X778" i="2"/>
  <c r="V778" i="2"/>
  <c r="W778" i="2"/>
  <c r="Y772" i="2"/>
  <c r="X772" i="2"/>
  <c r="W772" i="2"/>
  <c r="Y766" i="2"/>
  <c r="X766" i="2"/>
  <c r="V766" i="2"/>
  <c r="W766" i="2"/>
  <c r="Y760" i="2"/>
  <c r="X760" i="2"/>
  <c r="W760" i="2"/>
  <c r="Y754" i="2"/>
  <c r="X754" i="2"/>
  <c r="V754" i="2"/>
  <c r="W754" i="2"/>
  <c r="Y748" i="2"/>
  <c r="X748" i="2"/>
  <c r="W748" i="2"/>
  <c r="Y742" i="2"/>
  <c r="X742" i="2"/>
  <c r="V742" i="2"/>
  <c r="W742" i="2"/>
  <c r="Y736" i="2"/>
  <c r="X736" i="2"/>
  <c r="W736" i="2"/>
  <c r="Y730" i="2"/>
  <c r="X730" i="2"/>
  <c r="V730" i="2"/>
  <c r="W730" i="2"/>
  <c r="Y724" i="2"/>
  <c r="X724" i="2"/>
  <c r="W724" i="2"/>
  <c r="Y718" i="2"/>
  <c r="X718" i="2"/>
  <c r="V718" i="2"/>
  <c r="W718" i="2"/>
  <c r="Y712" i="2"/>
  <c r="X712" i="2"/>
  <c r="W712" i="2"/>
  <c r="Y706" i="2"/>
  <c r="X706" i="2"/>
  <c r="V706" i="2"/>
  <c r="W706" i="2"/>
  <c r="Y700" i="2"/>
  <c r="X700" i="2"/>
  <c r="W700" i="2"/>
  <c r="Y694" i="2"/>
  <c r="X694" i="2"/>
  <c r="V694" i="2"/>
  <c r="W694" i="2"/>
  <c r="Y688" i="2"/>
  <c r="X688" i="2"/>
  <c r="W688" i="2"/>
  <c r="Y682" i="2"/>
  <c r="X682" i="2"/>
  <c r="V682" i="2"/>
  <c r="W682" i="2"/>
  <c r="Y676" i="2"/>
  <c r="X676" i="2"/>
  <c r="W676" i="2"/>
  <c r="Y670" i="2"/>
  <c r="X670" i="2"/>
  <c r="V670" i="2"/>
  <c r="W670" i="2"/>
  <c r="Y664" i="2"/>
  <c r="X664" i="2"/>
  <c r="W664" i="2"/>
  <c r="Y658" i="2"/>
  <c r="X658" i="2"/>
  <c r="V658" i="2"/>
  <c r="W658" i="2"/>
  <c r="Y652" i="2"/>
  <c r="X652" i="2"/>
  <c r="W652" i="2"/>
  <c r="Y646" i="2"/>
  <c r="X646" i="2"/>
  <c r="V646" i="2"/>
  <c r="W646" i="2"/>
  <c r="Y640" i="2"/>
  <c r="X640" i="2"/>
  <c r="W640" i="2"/>
  <c r="Y634" i="2"/>
  <c r="X634" i="2"/>
  <c r="V634" i="2"/>
  <c r="W634" i="2"/>
  <c r="Y628" i="2"/>
  <c r="X628" i="2"/>
  <c r="W628" i="2"/>
  <c r="Y622" i="2"/>
  <c r="X622" i="2"/>
  <c r="V622" i="2"/>
  <c r="W622" i="2"/>
  <c r="Y616" i="2"/>
  <c r="X616" i="2"/>
  <c r="W616" i="2"/>
  <c r="Y610" i="2"/>
  <c r="X610" i="2"/>
  <c r="V610" i="2"/>
  <c r="W610" i="2"/>
  <c r="Y604" i="2"/>
  <c r="X604" i="2"/>
  <c r="W604" i="2"/>
  <c r="Y598" i="2"/>
  <c r="X598" i="2"/>
  <c r="V598" i="2"/>
  <c r="W598" i="2"/>
  <c r="Y592" i="2"/>
  <c r="X592" i="2"/>
  <c r="W592" i="2"/>
  <c r="Y586" i="2"/>
  <c r="X586" i="2"/>
  <c r="V586" i="2"/>
  <c r="W586" i="2"/>
  <c r="Y580" i="2"/>
  <c r="X580" i="2"/>
  <c r="W580" i="2"/>
  <c r="Y574" i="2"/>
  <c r="X574" i="2"/>
  <c r="V574" i="2"/>
  <c r="W574" i="2"/>
  <c r="Y568" i="2"/>
  <c r="X568" i="2"/>
  <c r="W568" i="2"/>
  <c r="Y562" i="2"/>
  <c r="X562" i="2"/>
  <c r="V562" i="2"/>
  <c r="W562" i="2"/>
  <c r="Y556" i="2"/>
  <c r="X556" i="2"/>
  <c r="W556" i="2"/>
  <c r="Y550" i="2"/>
  <c r="X550" i="2"/>
  <c r="V550" i="2"/>
  <c r="W550" i="2"/>
  <c r="Y544" i="2"/>
  <c r="X544" i="2"/>
  <c r="W544" i="2"/>
  <c r="Y538" i="2"/>
  <c r="X538" i="2"/>
  <c r="V538" i="2"/>
  <c r="W538" i="2"/>
  <c r="Y532" i="2"/>
  <c r="X532" i="2"/>
  <c r="W532" i="2"/>
  <c r="Y526" i="2"/>
  <c r="X526" i="2"/>
  <c r="V526" i="2"/>
  <c r="W526" i="2"/>
  <c r="Y520" i="2"/>
  <c r="X520" i="2"/>
  <c r="W520" i="2"/>
  <c r="Y514" i="2"/>
  <c r="X514" i="2"/>
  <c r="V514" i="2"/>
  <c r="W514" i="2"/>
  <c r="Y508" i="2"/>
  <c r="X508" i="2"/>
  <c r="W508" i="2"/>
  <c r="Y502" i="2"/>
  <c r="X502" i="2"/>
  <c r="V502" i="2"/>
  <c r="W502" i="2"/>
  <c r="Y496" i="2"/>
  <c r="X496" i="2"/>
  <c r="W496" i="2"/>
  <c r="Y490" i="2"/>
  <c r="X490" i="2"/>
  <c r="V490" i="2"/>
  <c r="W490" i="2"/>
  <c r="Y484" i="2"/>
  <c r="X484" i="2"/>
  <c r="W484" i="2"/>
  <c r="Y478" i="2"/>
  <c r="X478" i="2"/>
  <c r="V478" i="2"/>
  <c r="W478" i="2"/>
  <c r="Y472" i="2"/>
  <c r="X472" i="2"/>
  <c r="W472" i="2"/>
  <c r="Y466" i="2"/>
  <c r="X466" i="2"/>
  <c r="V466" i="2"/>
  <c r="W466" i="2"/>
  <c r="Y460" i="2"/>
  <c r="X460" i="2"/>
  <c r="W460" i="2"/>
  <c r="Y454" i="2"/>
  <c r="X454" i="2"/>
  <c r="V454" i="2"/>
  <c r="W454" i="2"/>
  <c r="Y448" i="2"/>
  <c r="X448" i="2"/>
  <c r="W448" i="2"/>
  <c r="Y442" i="2"/>
  <c r="X442" i="2"/>
  <c r="V442" i="2"/>
  <c r="W442" i="2"/>
  <c r="Y436" i="2"/>
  <c r="X436" i="2"/>
  <c r="W436" i="2"/>
  <c r="Y430" i="2"/>
  <c r="X430" i="2"/>
  <c r="V430" i="2"/>
  <c r="W430" i="2"/>
  <c r="Y424" i="2"/>
  <c r="X424" i="2"/>
  <c r="W424" i="2"/>
  <c r="Y418" i="2"/>
  <c r="X418" i="2"/>
  <c r="V418" i="2"/>
  <c r="W418" i="2"/>
  <c r="Y412" i="2"/>
  <c r="X412" i="2"/>
  <c r="W412" i="2"/>
  <c r="Y406" i="2"/>
  <c r="X406" i="2"/>
  <c r="V406" i="2"/>
  <c r="W406" i="2"/>
  <c r="Y400" i="2"/>
  <c r="X400" i="2"/>
  <c r="W400" i="2"/>
  <c r="Y394" i="2"/>
  <c r="X394" i="2"/>
  <c r="V394" i="2"/>
  <c r="W394" i="2"/>
  <c r="Y388" i="2"/>
  <c r="X388" i="2"/>
  <c r="W388" i="2"/>
  <c r="Y382" i="2"/>
  <c r="X382" i="2"/>
  <c r="V382" i="2"/>
  <c r="W382" i="2"/>
  <c r="Y376" i="2"/>
  <c r="X376" i="2"/>
  <c r="W376" i="2"/>
  <c r="Y370" i="2"/>
  <c r="X370" i="2"/>
  <c r="V370" i="2"/>
  <c r="W370" i="2"/>
  <c r="Y364" i="2"/>
  <c r="X364" i="2"/>
  <c r="W364" i="2"/>
  <c r="Y358" i="2"/>
  <c r="X358" i="2"/>
  <c r="V358" i="2"/>
  <c r="W358" i="2"/>
  <c r="Y352" i="2"/>
  <c r="X352" i="2"/>
  <c r="W352" i="2"/>
  <c r="Y346" i="2"/>
  <c r="X346" i="2"/>
  <c r="V346" i="2"/>
  <c r="W346" i="2"/>
  <c r="Y340" i="2"/>
  <c r="X340" i="2"/>
  <c r="W340" i="2"/>
  <c r="Y334" i="2"/>
  <c r="X334" i="2"/>
  <c r="V334" i="2"/>
  <c r="W334" i="2"/>
  <c r="Y328" i="2"/>
  <c r="X328" i="2"/>
  <c r="W328" i="2"/>
  <c r="Y322" i="2"/>
  <c r="X322" i="2"/>
  <c r="V322" i="2"/>
  <c r="W322" i="2"/>
  <c r="Y316" i="2"/>
  <c r="X316" i="2"/>
  <c r="W316" i="2"/>
  <c r="Y310" i="2"/>
  <c r="X310" i="2"/>
  <c r="V310" i="2"/>
  <c r="W310" i="2"/>
  <c r="Y304" i="2"/>
  <c r="X304" i="2"/>
  <c r="W304" i="2"/>
  <c r="Y298" i="2"/>
  <c r="X298" i="2"/>
  <c r="V298" i="2"/>
  <c r="W298" i="2"/>
  <c r="Y292" i="2"/>
  <c r="X292" i="2"/>
  <c r="W292" i="2"/>
  <c r="Y286" i="2"/>
  <c r="X286" i="2"/>
  <c r="V286" i="2"/>
  <c r="W286" i="2"/>
  <c r="Y280" i="2"/>
  <c r="X280" i="2"/>
  <c r="W280" i="2"/>
  <c r="Y274" i="2"/>
  <c r="X274" i="2"/>
  <c r="V274" i="2"/>
  <c r="W274" i="2"/>
  <c r="Y268" i="2"/>
  <c r="X268" i="2"/>
  <c r="W268" i="2"/>
  <c r="Y262" i="2"/>
  <c r="X262" i="2"/>
  <c r="W262" i="2"/>
  <c r="V262" i="2"/>
  <c r="Y256" i="2"/>
  <c r="X256" i="2"/>
  <c r="W256" i="2"/>
  <c r="Y250" i="2"/>
  <c r="X250" i="2"/>
  <c r="V250" i="2"/>
  <c r="W250" i="2"/>
  <c r="Y244" i="2"/>
  <c r="X244" i="2"/>
  <c r="W244" i="2"/>
  <c r="Y238" i="2"/>
  <c r="X238" i="2"/>
  <c r="W238" i="2"/>
  <c r="V238" i="2"/>
  <c r="Y232" i="2"/>
  <c r="X232" i="2"/>
  <c r="Y226" i="2"/>
  <c r="X226" i="2"/>
  <c r="V226" i="2"/>
  <c r="Y220" i="2"/>
  <c r="X220" i="2"/>
  <c r="W220" i="2"/>
  <c r="Y214" i="2"/>
  <c r="X214" i="2"/>
  <c r="V214" i="2"/>
  <c r="W214" i="2"/>
  <c r="Y208" i="2"/>
  <c r="X208" i="2"/>
  <c r="W208" i="2"/>
  <c r="Y202" i="2"/>
  <c r="X202" i="2"/>
  <c r="W202" i="2"/>
  <c r="V202" i="2"/>
  <c r="Y196" i="2"/>
  <c r="X196" i="2"/>
  <c r="W196" i="2"/>
  <c r="Y190" i="2"/>
  <c r="X190" i="2"/>
  <c r="W190" i="2"/>
  <c r="V190" i="2"/>
  <c r="Y184" i="2"/>
  <c r="X184" i="2"/>
  <c r="W184" i="2"/>
  <c r="Y178" i="2"/>
  <c r="X178" i="2"/>
  <c r="W178" i="2"/>
  <c r="V178" i="2"/>
  <c r="Y172" i="2"/>
  <c r="X172" i="2"/>
  <c r="W172" i="2"/>
  <c r="Y166" i="2"/>
  <c r="X166" i="2"/>
  <c r="W166" i="2"/>
  <c r="V166" i="2"/>
  <c r="Y160" i="2"/>
  <c r="X160" i="2"/>
  <c r="W160" i="2"/>
  <c r="Y154" i="2"/>
  <c r="X154" i="2"/>
  <c r="W154" i="2"/>
  <c r="V154" i="2"/>
  <c r="Y148" i="2"/>
  <c r="X148" i="2"/>
  <c r="W148" i="2"/>
  <c r="Y142" i="2"/>
  <c r="X142" i="2"/>
  <c r="W142" i="2"/>
  <c r="V142" i="2"/>
  <c r="Y136" i="2"/>
  <c r="X136" i="2"/>
  <c r="W136" i="2"/>
  <c r="Y130" i="2"/>
  <c r="X130" i="2"/>
  <c r="W130" i="2"/>
  <c r="V130" i="2"/>
  <c r="Y124" i="2"/>
  <c r="X124" i="2"/>
  <c r="W124" i="2"/>
  <c r="Y118" i="2"/>
  <c r="X118" i="2"/>
  <c r="W118" i="2"/>
  <c r="V118" i="2"/>
  <c r="Y112" i="2"/>
  <c r="X112" i="2"/>
  <c r="W112" i="2"/>
  <c r="Y106" i="2"/>
  <c r="X106" i="2"/>
  <c r="W106" i="2"/>
  <c r="V106" i="2"/>
  <c r="Y100" i="2"/>
  <c r="X100" i="2"/>
  <c r="W100" i="2"/>
  <c r="Y94" i="2"/>
  <c r="X94" i="2"/>
  <c r="W94" i="2"/>
  <c r="V94" i="2"/>
  <c r="Y88" i="2"/>
  <c r="X88" i="2"/>
  <c r="W88" i="2"/>
  <c r="Y82" i="2"/>
  <c r="X82" i="2"/>
  <c r="W82" i="2"/>
  <c r="V82" i="2"/>
  <c r="Y76" i="2"/>
  <c r="X76" i="2"/>
  <c r="W76" i="2"/>
  <c r="Y70" i="2"/>
  <c r="X70" i="2"/>
  <c r="W70" i="2"/>
  <c r="V70" i="2"/>
  <c r="Y64" i="2"/>
  <c r="X64" i="2"/>
  <c r="W64" i="2"/>
  <c r="Y58" i="2"/>
  <c r="X58" i="2"/>
  <c r="W58" i="2"/>
  <c r="V58" i="2"/>
  <c r="Y52" i="2"/>
  <c r="X52" i="2"/>
  <c r="W52" i="2"/>
  <c r="Y46" i="2"/>
  <c r="X46" i="2"/>
  <c r="W46" i="2"/>
  <c r="V46" i="2"/>
  <c r="Y40" i="2"/>
  <c r="X40" i="2"/>
  <c r="W40" i="2"/>
  <c r="Y34" i="2"/>
  <c r="X34" i="2"/>
  <c r="W34" i="2"/>
  <c r="V34" i="2"/>
  <c r="Y28" i="2"/>
  <c r="X28" i="2"/>
  <c r="W28" i="2"/>
  <c r="Y22" i="2"/>
  <c r="X22" i="2"/>
  <c r="W22" i="2"/>
  <c r="V22" i="2"/>
  <c r="Y16" i="2"/>
  <c r="X16" i="2"/>
  <c r="W16" i="2"/>
  <c r="Y10" i="2"/>
  <c r="X10" i="2"/>
  <c r="W10" i="2"/>
  <c r="V10" i="2"/>
  <c r="Y4" i="2"/>
  <c r="X4" i="2"/>
  <c r="W4" i="2"/>
  <c r="V2620" i="2"/>
  <c r="V2608" i="2"/>
  <c r="V2596" i="2"/>
  <c r="V2584" i="2"/>
  <c r="V2572" i="2"/>
  <c r="V2560" i="2"/>
  <c r="V2548" i="2"/>
  <c r="V2536" i="2"/>
  <c r="V2524" i="2"/>
  <c r="V2512" i="2"/>
  <c r="V2500" i="2"/>
  <c r="V2488" i="2"/>
  <c r="V2476" i="2"/>
  <c r="V2464" i="2"/>
  <c r="V2452" i="2"/>
  <c r="V2440" i="2"/>
  <c r="V2428" i="2"/>
  <c r="V2416" i="2"/>
  <c r="V2404" i="2"/>
  <c r="V2392" i="2"/>
  <c r="V2380" i="2"/>
  <c r="V2368" i="2"/>
  <c r="V2356" i="2"/>
  <c r="V2344" i="2"/>
  <c r="V2332" i="2"/>
  <c r="V2320" i="2"/>
  <c r="V2308" i="2"/>
  <c r="V2296" i="2"/>
  <c r="V2284" i="2"/>
  <c r="V2272" i="2"/>
  <c r="V2260" i="2"/>
  <c r="V2248" i="2"/>
  <c r="V2236" i="2"/>
  <c r="V2224" i="2"/>
  <c r="V2212" i="2"/>
  <c r="V2200" i="2"/>
  <c r="V2188" i="2"/>
  <c r="V2176" i="2"/>
  <c r="V2164" i="2"/>
  <c r="V2152" i="2"/>
  <c r="V2140" i="2"/>
  <c r="V2128" i="2"/>
  <c r="V2116" i="2"/>
  <c r="V2104" i="2"/>
  <c r="V2092" i="2"/>
  <c r="V2080" i="2"/>
  <c r="V2068" i="2"/>
  <c r="V2056" i="2"/>
  <c r="V2044" i="2"/>
  <c r="V2032" i="2"/>
  <c r="V2020" i="2"/>
  <c r="V2008" i="2"/>
  <c r="V1996" i="2"/>
  <c r="V1984" i="2"/>
  <c r="V1972" i="2"/>
  <c r="V1960" i="2"/>
  <c r="V1948" i="2"/>
  <c r="V1936" i="2"/>
  <c r="V1924" i="2"/>
  <c r="V1912" i="2"/>
  <c r="V1900" i="2"/>
  <c r="V1888" i="2"/>
  <c r="V1876" i="2"/>
  <c r="V1864" i="2"/>
  <c r="V1852" i="2"/>
  <c r="V1840" i="2"/>
  <c r="V1828" i="2"/>
  <c r="V1816" i="2"/>
  <c r="V1804" i="2"/>
  <c r="V1792" i="2"/>
  <c r="V1780" i="2"/>
  <c r="V1768" i="2"/>
  <c r="V1756" i="2"/>
  <c r="V1744" i="2"/>
  <c r="V1732" i="2"/>
  <c r="V1720" i="2"/>
  <c r="V1708" i="2"/>
  <c r="V1696" i="2"/>
  <c r="V1684" i="2"/>
  <c r="V1672" i="2"/>
  <c r="V1660" i="2"/>
  <c r="V1648" i="2"/>
  <c r="V1636" i="2"/>
  <c r="V1624" i="2"/>
  <c r="V1612" i="2"/>
  <c r="V1600" i="2"/>
  <c r="V1588" i="2"/>
  <c r="V1576" i="2"/>
  <c r="V1564" i="2"/>
  <c r="V1552" i="2"/>
  <c r="V1540" i="2"/>
  <c r="V1528" i="2"/>
  <c r="V1516" i="2"/>
  <c r="V1504" i="2"/>
  <c r="V1492" i="2"/>
  <c r="V1480" i="2"/>
  <c r="V1468" i="2"/>
  <c r="V1456" i="2"/>
  <c r="V1444" i="2"/>
  <c r="V1432" i="2"/>
  <c r="V1420" i="2"/>
  <c r="V1408" i="2"/>
  <c r="V1396" i="2"/>
  <c r="V1384" i="2"/>
  <c r="V1360" i="2"/>
  <c r="V1288" i="2"/>
  <c r="V1216" i="2"/>
  <c r="V1144" i="2"/>
  <c r="V1072" i="2"/>
  <c r="V1000" i="2"/>
  <c r="V928" i="2"/>
  <c r="V856" i="2"/>
  <c r="V784" i="2"/>
  <c r="V712" i="2"/>
  <c r="V640" i="2"/>
  <c r="V568" i="2"/>
  <c r="V496" i="2"/>
  <c r="V424" i="2"/>
  <c r="V352" i="2"/>
  <c r="V280" i="2"/>
  <c r="V208" i="2"/>
  <c r="V136" i="2"/>
  <c r="V64" i="2"/>
  <c r="W1393" i="2"/>
  <c r="W1321" i="2"/>
  <c r="W1249" i="2"/>
  <c r="W1177" i="2"/>
  <c r="W1033" i="2"/>
  <c r="W961" i="2"/>
  <c r="W817" i="2"/>
  <c r="W673" i="2"/>
  <c r="W601" i="2"/>
  <c r="W529" i="2"/>
  <c r="W457" i="2"/>
  <c r="W385" i="2"/>
  <c r="W313" i="2"/>
  <c r="W173" i="2"/>
  <c r="X2366" i="2"/>
  <c r="X1934" i="2"/>
  <c r="X1502" i="2"/>
  <c r="Y1165" i="2"/>
  <c r="X1165" i="2"/>
  <c r="V1165" i="2"/>
  <c r="Y1117" i="2"/>
  <c r="X1117" i="2"/>
  <c r="V1117" i="2"/>
  <c r="Y1051" i="2"/>
  <c r="X1051" i="2"/>
  <c r="V1051" i="2"/>
  <c r="W1051" i="2"/>
  <c r="Y1003" i="2"/>
  <c r="X1003" i="2"/>
  <c r="V1003" i="2"/>
  <c r="W1003" i="2"/>
  <c r="Y955" i="2"/>
  <c r="X955" i="2"/>
  <c r="V955" i="2"/>
  <c r="W955" i="2"/>
  <c r="Y913" i="2"/>
  <c r="X913" i="2"/>
  <c r="V913" i="2"/>
  <c r="Y871" i="2"/>
  <c r="X871" i="2"/>
  <c r="V871" i="2"/>
  <c r="W871" i="2"/>
  <c r="Y781" i="2"/>
  <c r="X781" i="2"/>
  <c r="V781" i="2"/>
  <c r="Y439" i="2"/>
  <c r="X439" i="2"/>
  <c r="V439" i="2"/>
  <c r="W439" i="2"/>
  <c r="Y391" i="2"/>
  <c r="X391" i="2"/>
  <c r="V391" i="2"/>
  <c r="W391" i="2"/>
  <c r="Y337" i="2"/>
  <c r="X337" i="2"/>
  <c r="V337" i="2"/>
  <c r="Y283" i="2"/>
  <c r="X283" i="2"/>
  <c r="V283" i="2"/>
  <c r="W283" i="2"/>
  <c r="Y235" i="2"/>
  <c r="X235" i="2"/>
  <c r="W235" i="2"/>
  <c r="V235" i="2"/>
  <c r="Y199" i="2"/>
  <c r="X199" i="2"/>
  <c r="W199" i="2"/>
  <c r="V199" i="2"/>
  <c r="Y139" i="2"/>
  <c r="X139" i="2"/>
  <c r="W139" i="2"/>
  <c r="V139" i="2"/>
  <c r="Y103" i="2"/>
  <c r="X103" i="2"/>
  <c r="W103" i="2"/>
  <c r="V103" i="2"/>
  <c r="Y37" i="2"/>
  <c r="X37" i="2"/>
  <c r="W37" i="2"/>
  <c r="V37" i="2"/>
  <c r="W1357" i="2"/>
  <c r="W1213" i="2"/>
  <c r="W853" i="2"/>
  <c r="V2295" i="2"/>
  <c r="V1863" i="2"/>
  <c r="V1431" i="2"/>
  <c r="V1382" i="2"/>
  <c r="V1349" i="2"/>
  <c r="V1277" i="2"/>
  <c r="V1205" i="2"/>
  <c r="V1133" i="2"/>
  <c r="V1061" i="2"/>
  <c r="V989" i="2"/>
  <c r="V917" i="2"/>
  <c r="V845" i="2"/>
  <c r="V773" i="2"/>
  <c r="V701" i="2"/>
  <c r="V629" i="2"/>
  <c r="V557" i="2"/>
  <c r="V485" i="2"/>
  <c r="V413" i="2"/>
  <c r="V341" i="2"/>
  <c r="V269" i="2"/>
  <c r="V197" i="2"/>
  <c r="V125" i="2"/>
  <c r="V53" i="2"/>
  <c r="W2606" i="2"/>
  <c r="W2534" i="2"/>
  <c r="W2462" i="2"/>
  <c r="W2390" i="2"/>
  <c r="W2318" i="2"/>
  <c r="W2246" i="2"/>
  <c r="W2174" i="2"/>
  <c r="W2102" i="2"/>
  <c r="W2030" i="2"/>
  <c r="W1958" i="2"/>
  <c r="W1886" i="2"/>
  <c r="W1814" i="2"/>
  <c r="W1742" i="2"/>
  <c r="W1670" i="2"/>
  <c r="W1598" i="2"/>
  <c r="W1526" i="2"/>
  <c r="W1454" i="2"/>
  <c r="W102" i="2"/>
  <c r="Y1399" i="2"/>
  <c r="X1399" i="2"/>
  <c r="W1399" i="2"/>
  <c r="Y1369" i="2"/>
  <c r="X1369" i="2"/>
  <c r="Y1339" i="2"/>
  <c r="X1339" i="2"/>
  <c r="V1339" i="2"/>
  <c r="W1339" i="2"/>
  <c r="Y1309" i="2"/>
  <c r="X1309" i="2"/>
  <c r="V1309" i="2"/>
  <c r="Y1279" i="2"/>
  <c r="X1279" i="2"/>
  <c r="V1279" i="2"/>
  <c r="W1279" i="2"/>
  <c r="Y1243" i="2"/>
  <c r="X1243" i="2"/>
  <c r="V1243" i="2"/>
  <c r="W1243" i="2"/>
  <c r="Y1219" i="2"/>
  <c r="X1219" i="2"/>
  <c r="V1219" i="2"/>
  <c r="W1219" i="2"/>
  <c r="Y1195" i="2"/>
  <c r="X1195" i="2"/>
  <c r="V1195" i="2"/>
  <c r="W1195" i="2"/>
  <c r="Y1153" i="2"/>
  <c r="X1153" i="2"/>
  <c r="V1153" i="2"/>
  <c r="Y1105" i="2"/>
  <c r="X1105" i="2"/>
  <c r="V1105" i="2"/>
  <c r="Y1063" i="2"/>
  <c r="X1063" i="2"/>
  <c r="V1063" i="2"/>
  <c r="W1063" i="2"/>
  <c r="Y997" i="2"/>
  <c r="X997" i="2"/>
  <c r="V997" i="2"/>
  <c r="Y937" i="2"/>
  <c r="X937" i="2"/>
  <c r="V937" i="2"/>
  <c r="Y889" i="2"/>
  <c r="X889" i="2"/>
  <c r="V889" i="2"/>
  <c r="Y865" i="2"/>
  <c r="X865" i="2"/>
  <c r="V865" i="2"/>
  <c r="Y787" i="2"/>
  <c r="X787" i="2"/>
  <c r="V787" i="2"/>
  <c r="W787" i="2"/>
  <c r="Y409" i="2"/>
  <c r="X409" i="2"/>
  <c r="V409" i="2"/>
  <c r="Y355" i="2"/>
  <c r="X355" i="2"/>
  <c r="V355" i="2"/>
  <c r="W355" i="2"/>
  <c r="Y319" i="2"/>
  <c r="X319" i="2"/>
  <c r="V319" i="2"/>
  <c r="W319" i="2"/>
  <c r="Y271" i="2"/>
  <c r="X271" i="2"/>
  <c r="W271" i="2"/>
  <c r="V271" i="2"/>
  <c r="Y193" i="2"/>
  <c r="X193" i="2"/>
  <c r="W193" i="2"/>
  <c r="V193" i="2"/>
  <c r="Y133" i="2"/>
  <c r="X133" i="2"/>
  <c r="W133" i="2"/>
  <c r="V133" i="2"/>
  <c r="Y91" i="2"/>
  <c r="X91" i="2"/>
  <c r="W91" i="2"/>
  <c r="V91" i="2"/>
  <c r="Y43" i="2"/>
  <c r="X43" i="2"/>
  <c r="W43" i="2"/>
  <c r="V43" i="2"/>
  <c r="W565" i="2"/>
  <c r="Y2625" i="2"/>
  <c r="X2625" i="2"/>
  <c r="W2625" i="2"/>
  <c r="Y2619" i="2"/>
  <c r="W2619" i="2"/>
  <c r="X2619" i="2"/>
  <c r="Y2613" i="2"/>
  <c r="X2613" i="2"/>
  <c r="W2613" i="2"/>
  <c r="Y2607" i="2"/>
  <c r="W2607" i="2"/>
  <c r="X2607" i="2"/>
  <c r="Y2601" i="2"/>
  <c r="X2601" i="2"/>
  <c r="W2601" i="2"/>
  <c r="Y2595" i="2"/>
  <c r="W2595" i="2"/>
  <c r="X2595" i="2"/>
  <c r="Y2589" i="2"/>
  <c r="X2589" i="2"/>
  <c r="W2589" i="2"/>
  <c r="Y2583" i="2"/>
  <c r="W2583" i="2"/>
  <c r="Y2577" i="2"/>
  <c r="X2577" i="2"/>
  <c r="W2577" i="2"/>
  <c r="Y2571" i="2"/>
  <c r="W2571" i="2"/>
  <c r="X2571" i="2"/>
  <c r="Y2565" i="2"/>
  <c r="X2565" i="2"/>
  <c r="W2565" i="2"/>
  <c r="Y2559" i="2"/>
  <c r="W2559" i="2"/>
  <c r="X2559" i="2"/>
  <c r="Y2553" i="2"/>
  <c r="X2553" i="2"/>
  <c r="W2553" i="2"/>
  <c r="Y2547" i="2"/>
  <c r="W2547" i="2"/>
  <c r="X2547" i="2"/>
  <c r="Y2541" i="2"/>
  <c r="X2541" i="2"/>
  <c r="W2541" i="2"/>
  <c r="Y2535" i="2"/>
  <c r="W2535" i="2"/>
  <c r="X2535" i="2"/>
  <c r="Y2529" i="2"/>
  <c r="X2529" i="2"/>
  <c r="W2529" i="2"/>
  <c r="Y2523" i="2"/>
  <c r="W2523" i="2"/>
  <c r="X2523" i="2"/>
  <c r="Y2517" i="2"/>
  <c r="X2517" i="2"/>
  <c r="W2517" i="2"/>
  <c r="Y2511" i="2"/>
  <c r="W2511" i="2"/>
  <c r="Y2505" i="2"/>
  <c r="X2505" i="2"/>
  <c r="W2505" i="2"/>
  <c r="Y2499" i="2"/>
  <c r="W2499" i="2"/>
  <c r="X2499" i="2"/>
  <c r="Y2493" i="2"/>
  <c r="X2493" i="2"/>
  <c r="W2493" i="2"/>
  <c r="Y2487" i="2"/>
  <c r="W2487" i="2"/>
  <c r="X2487" i="2"/>
  <c r="Y2481" i="2"/>
  <c r="X2481" i="2"/>
  <c r="W2481" i="2"/>
  <c r="Y2475" i="2"/>
  <c r="W2475" i="2"/>
  <c r="X2475" i="2"/>
  <c r="Y2469" i="2"/>
  <c r="X2469" i="2"/>
  <c r="W2469" i="2"/>
  <c r="Y2463" i="2"/>
  <c r="W2463" i="2"/>
  <c r="X2463" i="2"/>
  <c r="Y2457" i="2"/>
  <c r="X2457" i="2"/>
  <c r="W2457" i="2"/>
  <c r="Y2451" i="2"/>
  <c r="W2451" i="2"/>
  <c r="X2451" i="2"/>
  <c r="Y2445" i="2"/>
  <c r="X2445" i="2"/>
  <c r="W2445" i="2"/>
  <c r="Y2439" i="2"/>
  <c r="W2439" i="2"/>
  <c r="Y2433" i="2"/>
  <c r="X2433" i="2"/>
  <c r="W2433" i="2"/>
  <c r="Y2427" i="2"/>
  <c r="W2427" i="2"/>
  <c r="X2427" i="2"/>
  <c r="Y2421" i="2"/>
  <c r="X2421" i="2"/>
  <c r="W2421" i="2"/>
  <c r="Y2415" i="2"/>
  <c r="W2415" i="2"/>
  <c r="X2415" i="2"/>
  <c r="Y2409" i="2"/>
  <c r="X2409" i="2"/>
  <c r="W2409" i="2"/>
  <c r="Y2403" i="2"/>
  <c r="W2403" i="2"/>
  <c r="X2403" i="2"/>
  <c r="Y2397" i="2"/>
  <c r="X2397" i="2"/>
  <c r="W2397" i="2"/>
  <c r="Y2391" i="2"/>
  <c r="W2391" i="2"/>
  <c r="X2391" i="2"/>
  <c r="Y2385" i="2"/>
  <c r="X2385" i="2"/>
  <c r="W2385" i="2"/>
  <c r="Y2379" i="2"/>
  <c r="W2379" i="2"/>
  <c r="X2379" i="2"/>
  <c r="Y2373" i="2"/>
  <c r="X2373" i="2"/>
  <c r="W2373" i="2"/>
  <c r="Y2367" i="2"/>
  <c r="W2367" i="2"/>
  <c r="Y2361" i="2"/>
  <c r="X2361" i="2"/>
  <c r="W2361" i="2"/>
  <c r="Y2355" i="2"/>
  <c r="W2355" i="2"/>
  <c r="X2355" i="2"/>
  <c r="Y2349" i="2"/>
  <c r="X2349" i="2"/>
  <c r="W2349" i="2"/>
  <c r="Y2343" i="2"/>
  <c r="W2343" i="2"/>
  <c r="X2343" i="2"/>
  <c r="Y2337" i="2"/>
  <c r="X2337" i="2"/>
  <c r="W2337" i="2"/>
  <c r="Y2331" i="2"/>
  <c r="W2331" i="2"/>
  <c r="X2331" i="2"/>
  <c r="Y2325" i="2"/>
  <c r="X2325" i="2"/>
  <c r="W2325" i="2"/>
  <c r="Y2319" i="2"/>
  <c r="W2319" i="2"/>
  <c r="X2319" i="2"/>
  <c r="Y2313" i="2"/>
  <c r="X2313" i="2"/>
  <c r="W2313" i="2"/>
  <c r="Y2307" i="2"/>
  <c r="W2307" i="2"/>
  <c r="X2307" i="2"/>
  <c r="Y2301" i="2"/>
  <c r="X2301" i="2"/>
  <c r="W2301" i="2"/>
  <c r="Y2295" i="2"/>
  <c r="W2295" i="2"/>
  <c r="Y2289" i="2"/>
  <c r="X2289" i="2"/>
  <c r="W2289" i="2"/>
  <c r="Y2283" i="2"/>
  <c r="W2283" i="2"/>
  <c r="X2283" i="2"/>
  <c r="Y2277" i="2"/>
  <c r="X2277" i="2"/>
  <c r="W2277" i="2"/>
  <c r="Y2271" i="2"/>
  <c r="W2271" i="2"/>
  <c r="X2271" i="2"/>
  <c r="Y2265" i="2"/>
  <c r="X2265" i="2"/>
  <c r="W2265" i="2"/>
  <c r="Y2259" i="2"/>
  <c r="W2259" i="2"/>
  <c r="X2259" i="2"/>
  <c r="Y2253" i="2"/>
  <c r="X2253" i="2"/>
  <c r="W2253" i="2"/>
  <c r="Y2247" i="2"/>
  <c r="W2247" i="2"/>
  <c r="X2247" i="2"/>
  <c r="Y2241" i="2"/>
  <c r="X2241" i="2"/>
  <c r="W2241" i="2"/>
  <c r="Y2235" i="2"/>
  <c r="W2235" i="2"/>
  <c r="X2235" i="2"/>
  <c r="Y2229" i="2"/>
  <c r="X2229" i="2"/>
  <c r="W2229" i="2"/>
  <c r="Y2223" i="2"/>
  <c r="W2223" i="2"/>
  <c r="Y2217" i="2"/>
  <c r="X2217" i="2"/>
  <c r="W2217" i="2"/>
  <c r="Y2211" i="2"/>
  <c r="W2211" i="2"/>
  <c r="X2211" i="2"/>
  <c r="Y2205" i="2"/>
  <c r="X2205" i="2"/>
  <c r="W2205" i="2"/>
  <c r="Y2199" i="2"/>
  <c r="W2199" i="2"/>
  <c r="X2199" i="2"/>
  <c r="Y2193" i="2"/>
  <c r="X2193" i="2"/>
  <c r="W2193" i="2"/>
  <c r="Y2187" i="2"/>
  <c r="W2187" i="2"/>
  <c r="X2187" i="2"/>
  <c r="Y2181" i="2"/>
  <c r="X2181" i="2"/>
  <c r="W2181" i="2"/>
  <c r="Y2175" i="2"/>
  <c r="W2175" i="2"/>
  <c r="X2175" i="2"/>
  <c r="Y2169" i="2"/>
  <c r="X2169" i="2"/>
  <c r="W2169" i="2"/>
  <c r="Y2163" i="2"/>
  <c r="W2163" i="2"/>
  <c r="X2163" i="2"/>
  <c r="Y2157" i="2"/>
  <c r="X2157" i="2"/>
  <c r="W2157" i="2"/>
  <c r="Y2151" i="2"/>
  <c r="W2151" i="2"/>
  <c r="Y2145" i="2"/>
  <c r="X2145" i="2"/>
  <c r="W2145" i="2"/>
  <c r="Y2139" i="2"/>
  <c r="W2139" i="2"/>
  <c r="X2139" i="2"/>
  <c r="Y2133" i="2"/>
  <c r="X2133" i="2"/>
  <c r="W2133" i="2"/>
  <c r="Y2127" i="2"/>
  <c r="W2127" i="2"/>
  <c r="X2127" i="2"/>
  <c r="Y2121" i="2"/>
  <c r="X2121" i="2"/>
  <c r="W2121" i="2"/>
  <c r="Y2115" i="2"/>
  <c r="W2115" i="2"/>
  <c r="X2115" i="2"/>
  <c r="Y2109" i="2"/>
  <c r="X2109" i="2"/>
  <c r="W2109" i="2"/>
  <c r="Y2103" i="2"/>
  <c r="W2103" i="2"/>
  <c r="X2103" i="2"/>
  <c r="Y2097" i="2"/>
  <c r="X2097" i="2"/>
  <c r="W2097" i="2"/>
  <c r="Y2091" i="2"/>
  <c r="W2091" i="2"/>
  <c r="X2091" i="2"/>
  <c r="Y2085" i="2"/>
  <c r="X2085" i="2"/>
  <c r="W2085" i="2"/>
  <c r="Y2079" i="2"/>
  <c r="W2079" i="2"/>
  <c r="Y2073" i="2"/>
  <c r="X2073" i="2"/>
  <c r="W2073" i="2"/>
  <c r="Y2067" i="2"/>
  <c r="W2067" i="2"/>
  <c r="X2067" i="2"/>
  <c r="Y2061" i="2"/>
  <c r="X2061" i="2"/>
  <c r="W2061" i="2"/>
  <c r="Y2055" i="2"/>
  <c r="W2055" i="2"/>
  <c r="X2055" i="2"/>
  <c r="Y2049" i="2"/>
  <c r="X2049" i="2"/>
  <c r="W2049" i="2"/>
  <c r="Y2043" i="2"/>
  <c r="W2043" i="2"/>
  <c r="X2043" i="2"/>
  <c r="Y2037" i="2"/>
  <c r="X2037" i="2"/>
  <c r="W2037" i="2"/>
  <c r="Y2031" i="2"/>
  <c r="W2031" i="2"/>
  <c r="X2031" i="2"/>
  <c r="Y2025" i="2"/>
  <c r="X2025" i="2"/>
  <c r="W2025" i="2"/>
  <c r="Y2019" i="2"/>
  <c r="W2019" i="2"/>
  <c r="X2019" i="2"/>
  <c r="Y2013" i="2"/>
  <c r="X2013" i="2"/>
  <c r="W2013" i="2"/>
  <c r="Y2007" i="2"/>
  <c r="W2007" i="2"/>
  <c r="Y2001" i="2"/>
  <c r="X2001" i="2"/>
  <c r="W2001" i="2"/>
  <c r="Y1995" i="2"/>
  <c r="W1995" i="2"/>
  <c r="X1995" i="2"/>
  <c r="Y1989" i="2"/>
  <c r="X1989" i="2"/>
  <c r="W1989" i="2"/>
  <c r="Y1983" i="2"/>
  <c r="W1983" i="2"/>
  <c r="X1983" i="2"/>
  <c r="Y1977" i="2"/>
  <c r="X1977" i="2"/>
  <c r="W1977" i="2"/>
  <c r="Y1971" i="2"/>
  <c r="W1971" i="2"/>
  <c r="X1971" i="2"/>
  <c r="Y1965" i="2"/>
  <c r="X1965" i="2"/>
  <c r="W1965" i="2"/>
  <c r="Y1959" i="2"/>
  <c r="W1959" i="2"/>
  <c r="X1959" i="2"/>
  <c r="Y1953" i="2"/>
  <c r="X1953" i="2"/>
  <c r="W1953" i="2"/>
  <c r="Y1947" i="2"/>
  <c r="W1947" i="2"/>
  <c r="X1947" i="2"/>
  <c r="Y1941" i="2"/>
  <c r="X1941" i="2"/>
  <c r="W1941" i="2"/>
  <c r="Y1935" i="2"/>
  <c r="W1935" i="2"/>
  <c r="Y1929" i="2"/>
  <c r="X1929" i="2"/>
  <c r="W1929" i="2"/>
  <c r="Y1923" i="2"/>
  <c r="W1923" i="2"/>
  <c r="X1923" i="2"/>
  <c r="Y1917" i="2"/>
  <c r="X1917" i="2"/>
  <c r="W1917" i="2"/>
  <c r="Y1911" i="2"/>
  <c r="W1911" i="2"/>
  <c r="X1911" i="2"/>
  <c r="Y1905" i="2"/>
  <c r="X1905" i="2"/>
  <c r="W1905" i="2"/>
  <c r="Y1899" i="2"/>
  <c r="W1899" i="2"/>
  <c r="X1899" i="2"/>
  <c r="Y1893" i="2"/>
  <c r="X1893" i="2"/>
  <c r="W1893" i="2"/>
  <c r="Y1887" i="2"/>
  <c r="W1887" i="2"/>
  <c r="X1887" i="2"/>
  <c r="Y1881" i="2"/>
  <c r="X1881" i="2"/>
  <c r="W1881" i="2"/>
  <c r="Y1875" i="2"/>
  <c r="W1875" i="2"/>
  <c r="X1875" i="2"/>
  <c r="Y1869" i="2"/>
  <c r="X1869" i="2"/>
  <c r="W1869" i="2"/>
  <c r="Y1863" i="2"/>
  <c r="W1863" i="2"/>
  <c r="Y1857" i="2"/>
  <c r="X1857" i="2"/>
  <c r="W1857" i="2"/>
  <c r="Y1851" i="2"/>
  <c r="W1851" i="2"/>
  <c r="X1851" i="2"/>
  <c r="Y1845" i="2"/>
  <c r="X1845" i="2"/>
  <c r="W1845" i="2"/>
  <c r="Y1839" i="2"/>
  <c r="W1839" i="2"/>
  <c r="X1839" i="2"/>
  <c r="Y1833" i="2"/>
  <c r="X1833" i="2"/>
  <c r="W1833" i="2"/>
  <c r="Y1827" i="2"/>
  <c r="W1827" i="2"/>
  <c r="X1827" i="2"/>
  <c r="Y1821" i="2"/>
  <c r="X1821" i="2"/>
  <c r="W1821" i="2"/>
  <c r="Y1815" i="2"/>
  <c r="W1815" i="2"/>
  <c r="X1815" i="2"/>
  <c r="Y1809" i="2"/>
  <c r="X1809" i="2"/>
  <c r="W1809" i="2"/>
  <c r="Y1803" i="2"/>
  <c r="W1803" i="2"/>
  <c r="X1803" i="2"/>
  <c r="Y1797" i="2"/>
  <c r="X1797" i="2"/>
  <c r="W1797" i="2"/>
  <c r="Y1791" i="2"/>
  <c r="W1791" i="2"/>
  <c r="Y1785" i="2"/>
  <c r="X1785" i="2"/>
  <c r="W1785" i="2"/>
  <c r="Y1779" i="2"/>
  <c r="W1779" i="2"/>
  <c r="X1779" i="2"/>
  <c r="Y1773" i="2"/>
  <c r="X1773" i="2"/>
  <c r="W1773" i="2"/>
  <c r="Y1767" i="2"/>
  <c r="W1767" i="2"/>
  <c r="X1767" i="2"/>
  <c r="Y1761" i="2"/>
  <c r="X1761" i="2"/>
  <c r="W1761" i="2"/>
  <c r="Y1755" i="2"/>
  <c r="W1755" i="2"/>
  <c r="X1755" i="2"/>
  <c r="Y1749" i="2"/>
  <c r="X1749" i="2"/>
  <c r="W1749" i="2"/>
  <c r="Y1743" i="2"/>
  <c r="W1743" i="2"/>
  <c r="X1743" i="2"/>
  <c r="Y1737" i="2"/>
  <c r="X1737" i="2"/>
  <c r="W1737" i="2"/>
  <c r="Y1731" i="2"/>
  <c r="W1731" i="2"/>
  <c r="X1731" i="2"/>
  <c r="Y1725" i="2"/>
  <c r="X1725" i="2"/>
  <c r="W1725" i="2"/>
  <c r="Y1719" i="2"/>
  <c r="W1719" i="2"/>
  <c r="Y1713" i="2"/>
  <c r="X1713" i="2"/>
  <c r="W1713" i="2"/>
  <c r="Y1707" i="2"/>
  <c r="W1707" i="2"/>
  <c r="X1707" i="2"/>
  <c r="Y1701" i="2"/>
  <c r="X1701" i="2"/>
  <c r="W1701" i="2"/>
  <c r="Y1695" i="2"/>
  <c r="W1695" i="2"/>
  <c r="X1695" i="2"/>
  <c r="Y1689" i="2"/>
  <c r="X1689" i="2"/>
  <c r="W1689" i="2"/>
  <c r="Y1683" i="2"/>
  <c r="W1683" i="2"/>
  <c r="X1683" i="2"/>
  <c r="Y1677" i="2"/>
  <c r="X1677" i="2"/>
  <c r="W1677" i="2"/>
  <c r="Y1671" i="2"/>
  <c r="W1671" i="2"/>
  <c r="X1671" i="2"/>
  <c r="Y1665" i="2"/>
  <c r="X1665" i="2"/>
  <c r="W1665" i="2"/>
  <c r="Y1659" i="2"/>
  <c r="W1659" i="2"/>
  <c r="X1659" i="2"/>
  <c r="Y1653" i="2"/>
  <c r="X1653" i="2"/>
  <c r="W1653" i="2"/>
  <c r="Y1647" i="2"/>
  <c r="W1647" i="2"/>
  <c r="Y1641" i="2"/>
  <c r="X1641" i="2"/>
  <c r="W1641" i="2"/>
  <c r="Y1635" i="2"/>
  <c r="W1635" i="2"/>
  <c r="X1635" i="2"/>
  <c r="Y1629" i="2"/>
  <c r="X1629" i="2"/>
  <c r="W1629" i="2"/>
  <c r="Y1623" i="2"/>
  <c r="W1623" i="2"/>
  <c r="X1623" i="2"/>
  <c r="Y1617" i="2"/>
  <c r="X1617" i="2"/>
  <c r="W1617" i="2"/>
  <c r="Y1611" i="2"/>
  <c r="W1611" i="2"/>
  <c r="X1611" i="2"/>
  <c r="Y1605" i="2"/>
  <c r="X1605" i="2"/>
  <c r="W1605" i="2"/>
  <c r="Y1599" i="2"/>
  <c r="W1599" i="2"/>
  <c r="X1599" i="2"/>
  <c r="Y1593" i="2"/>
  <c r="X1593" i="2"/>
  <c r="W1593" i="2"/>
  <c r="Y1587" i="2"/>
  <c r="W1587" i="2"/>
  <c r="X1587" i="2"/>
  <c r="Y1581" i="2"/>
  <c r="X1581" i="2"/>
  <c r="W1581" i="2"/>
  <c r="Y1575" i="2"/>
  <c r="W1575" i="2"/>
  <c r="Y1569" i="2"/>
  <c r="X1569" i="2"/>
  <c r="W1569" i="2"/>
  <c r="Y1563" i="2"/>
  <c r="W1563" i="2"/>
  <c r="X1563" i="2"/>
  <c r="Y1557" i="2"/>
  <c r="X1557" i="2"/>
  <c r="W1557" i="2"/>
  <c r="Y1551" i="2"/>
  <c r="W1551" i="2"/>
  <c r="X1551" i="2"/>
  <c r="Y1545" i="2"/>
  <c r="X1545" i="2"/>
  <c r="W1545" i="2"/>
  <c r="Y1539" i="2"/>
  <c r="W1539" i="2"/>
  <c r="X1539" i="2"/>
  <c r="Y1533" i="2"/>
  <c r="X1533" i="2"/>
  <c r="W1533" i="2"/>
  <c r="Y1527" i="2"/>
  <c r="W1527" i="2"/>
  <c r="X1527" i="2"/>
  <c r="Y1521" i="2"/>
  <c r="X1521" i="2"/>
  <c r="W1521" i="2"/>
  <c r="Y1515" i="2"/>
  <c r="W1515" i="2"/>
  <c r="X1515" i="2"/>
  <c r="Y1509" i="2"/>
  <c r="X1509" i="2"/>
  <c r="W1509" i="2"/>
  <c r="Y1503" i="2"/>
  <c r="W1503" i="2"/>
  <c r="Y1497" i="2"/>
  <c r="X1497" i="2"/>
  <c r="W1497" i="2"/>
  <c r="Y1491" i="2"/>
  <c r="W1491" i="2"/>
  <c r="X1491" i="2"/>
  <c r="Y1485" i="2"/>
  <c r="X1485" i="2"/>
  <c r="W1485" i="2"/>
  <c r="Y1479" i="2"/>
  <c r="W1479" i="2"/>
  <c r="X1479" i="2"/>
  <c r="Y1473" i="2"/>
  <c r="X1473" i="2"/>
  <c r="W1473" i="2"/>
  <c r="Y1467" i="2"/>
  <c r="W1467" i="2"/>
  <c r="X1467" i="2"/>
  <c r="Y1461" i="2"/>
  <c r="X1461" i="2"/>
  <c r="W1461" i="2"/>
  <c r="Y1455" i="2"/>
  <c r="W1455" i="2"/>
  <c r="X1455" i="2"/>
  <c r="Y1449" i="2"/>
  <c r="X1449" i="2"/>
  <c r="W1449" i="2"/>
  <c r="Y1443" i="2"/>
  <c r="W1443" i="2"/>
  <c r="X1443" i="2"/>
  <c r="Y1437" i="2"/>
  <c r="X1437" i="2"/>
  <c r="W1437" i="2"/>
  <c r="Y1431" i="2"/>
  <c r="W1431" i="2"/>
  <c r="Y1425" i="2"/>
  <c r="X1425" i="2"/>
  <c r="W1425" i="2"/>
  <c r="Y1419" i="2"/>
  <c r="W1419" i="2"/>
  <c r="X1419" i="2"/>
  <c r="Y1413" i="2"/>
  <c r="X1413" i="2"/>
  <c r="W1413" i="2"/>
  <c r="Y1407" i="2"/>
  <c r="W1407" i="2"/>
  <c r="X1407" i="2"/>
  <c r="Y1401" i="2"/>
  <c r="X1401" i="2"/>
  <c r="W1401" i="2"/>
  <c r="Y1395" i="2"/>
  <c r="W1395" i="2"/>
  <c r="X1395" i="2"/>
  <c r="Y1389" i="2"/>
  <c r="X1389" i="2"/>
  <c r="W1389" i="2"/>
  <c r="Y1383" i="2"/>
  <c r="W1383" i="2"/>
  <c r="X1383" i="2"/>
  <c r="V1383" i="2"/>
  <c r="Y1377" i="2"/>
  <c r="X1377" i="2"/>
  <c r="V1377" i="2"/>
  <c r="W1377" i="2"/>
  <c r="Y1371" i="2"/>
  <c r="W1371" i="2"/>
  <c r="X1371" i="2"/>
  <c r="V1371" i="2"/>
  <c r="Y1365" i="2"/>
  <c r="X1365" i="2"/>
  <c r="V1365" i="2"/>
  <c r="W1365" i="2"/>
  <c r="Y1359" i="2"/>
  <c r="W1359" i="2"/>
  <c r="V1359" i="2"/>
  <c r="Y1353" i="2"/>
  <c r="X1353" i="2"/>
  <c r="V1353" i="2"/>
  <c r="W1353" i="2"/>
  <c r="Y1347" i="2"/>
  <c r="W1347" i="2"/>
  <c r="X1347" i="2"/>
  <c r="V1347" i="2"/>
  <c r="Y1341" i="2"/>
  <c r="X1341" i="2"/>
  <c r="V1341" i="2"/>
  <c r="W1341" i="2"/>
  <c r="Y1335" i="2"/>
  <c r="W1335" i="2"/>
  <c r="X1335" i="2"/>
  <c r="V1335" i="2"/>
  <c r="Y1329" i="2"/>
  <c r="X1329" i="2"/>
  <c r="V1329" i="2"/>
  <c r="W1329" i="2"/>
  <c r="Y1323" i="2"/>
  <c r="W1323" i="2"/>
  <c r="X1323" i="2"/>
  <c r="V1323" i="2"/>
  <c r="Y1317" i="2"/>
  <c r="X1317" i="2"/>
  <c r="V1317" i="2"/>
  <c r="W1317" i="2"/>
  <c r="Y1311" i="2"/>
  <c r="W1311" i="2"/>
  <c r="X1311" i="2"/>
  <c r="V1311" i="2"/>
  <c r="Y1305" i="2"/>
  <c r="X1305" i="2"/>
  <c r="V1305" i="2"/>
  <c r="W1305" i="2"/>
  <c r="Y1299" i="2"/>
  <c r="W1299" i="2"/>
  <c r="X1299" i="2"/>
  <c r="V1299" i="2"/>
  <c r="Y1293" i="2"/>
  <c r="X1293" i="2"/>
  <c r="V1293" i="2"/>
  <c r="W1293" i="2"/>
  <c r="Y1287" i="2"/>
  <c r="W1287" i="2"/>
  <c r="V1287" i="2"/>
  <c r="Y1281" i="2"/>
  <c r="X1281" i="2"/>
  <c r="V1281" i="2"/>
  <c r="W1281" i="2"/>
  <c r="Y1275" i="2"/>
  <c r="W1275" i="2"/>
  <c r="X1275" i="2"/>
  <c r="V1275" i="2"/>
  <c r="Y1269" i="2"/>
  <c r="X1269" i="2"/>
  <c r="V1269" i="2"/>
  <c r="W1269" i="2"/>
  <c r="Y1263" i="2"/>
  <c r="W1263" i="2"/>
  <c r="X1263" i="2"/>
  <c r="V1263" i="2"/>
  <c r="Y1257" i="2"/>
  <c r="X1257" i="2"/>
  <c r="V1257" i="2"/>
  <c r="W1257" i="2"/>
  <c r="Y1251" i="2"/>
  <c r="W1251" i="2"/>
  <c r="X1251" i="2"/>
  <c r="V1251" i="2"/>
  <c r="Y1245" i="2"/>
  <c r="X1245" i="2"/>
  <c r="V1245" i="2"/>
  <c r="W1245" i="2"/>
  <c r="Y1239" i="2"/>
  <c r="W1239" i="2"/>
  <c r="X1239" i="2"/>
  <c r="V1239" i="2"/>
  <c r="Y1233" i="2"/>
  <c r="X1233" i="2"/>
  <c r="V1233" i="2"/>
  <c r="W1233" i="2"/>
  <c r="Y1227" i="2"/>
  <c r="W1227" i="2"/>
  <c r="X1227" i="2"/>
  <c r="V1227" i="2"/>
  <c r="Y1221" i="2"/>
  <c r="X1221" i="2"/>
  <c r="V1221" i="2"/>
  <c r="W1221" i="2"/>
  <c r="Y1215" i="2"/>
  <c r="W1215" i="2"/>
  <c r="V1215" i="2"/>
  <c r="Y1209" i="2"/>
  <c r="X1209" i="2"/>
  <c r="V1209" i="2"/>
  <c r="W1209" i="2"/>
  <c r="Y1203" i="2"/>
  <c r="X1203" i="2"/>
  <c r="W1203" i="2"/>
  <c r="V1203" i="2"/>
  <c r="Y1197" i="2"/>
  <c r="X1197" i="2"/>
  <c r="V1197" i="2"/>
  <c r="W1197" i="2"/>
  <c r="Y1191" i="2"/>
  <c r="X1191" i="2"/>
  <c r="W1191" i="2"/>
  <c r="V1191" i="2"/>
  <c r="Y1185" i="2"/>
  <c r="X1185" i="2"/>
  <c r="V1185" i="2"/>
  <c r="W1185" i="2"/>
  <c r="Y1179" i="2"/>
  <c r="X1179" i="2"/>
  <c r="W1179" i="2"/>
  <c r="V1179" i="2"/>
  <c r="Y1173" i="2"/>
  <c r="X1173" i="2"/>
  <c r="V1173" i="2"/>
  <c r="W1173" i="2"/>
  <c r="Y1167" i="2"/>
  <c r="X1167" i="2"/>
  <c r="W1167" i="2"/>
  <c r="V1167" i="2"/>
  <c r="Y1161" i="2"/>
  <c r="V1161" i="2"/>
  <c r="W1161" i="2"/>
  <c r="X1161" i="2"/>
  <c r="Y1155" i="2"/>
  <c r="X1155" i="2"/>
  <c r="W1155" i="2"/>
  <c r="V1155" i="2"/>
  <c r="Y1149" i="2"/>
  <c r="X1149" i="2"/>
  <c r="V1149" i="2"/>
  <c r="W1149" i="2"/>
  <c r="Y1143" i="2"/>
  <c r="X1143" i="2"/>
  <c r="W1143" i="2"/>
  <c r="V1143" i="2"/>
  <c r="Y1137" i="2"/>
  <c r="X1137" i="2"/>
  <c r="V1137" i="2"/>
  <c r="W1137" i="2"/>
  <c r="Y1131" i="2"/>
  <c r="X1131" i="2"/>
  <c r="W1131" i="2"/>
  <c r="V1131" i="2"/>
  <c r="Y1125" i="2"/>
  <c r="X1125" i="2"/>
  <c r="V1125" i="2"/>
  <c r="W1125" i="2"/>
  <c r="Y1119" i="2"/>
  <c r="X1119" i="2"/>
  <c r="W1119" i="2"/>
  <c r="V1119" i="2"/>
  <c r="Y1113" i="2"/>
  <c r="X1113" i="2"/>
  <c r="V1113" i="2"/>
  <c r="W1113" i="2"/>
  <c r="Y1107" i="2"/>
  <c r="X1107" i="2"/>
  <c r="W1107" i="2"/>
  <c r="V1107" i="2"/>
  <c r="Y1101" i="2"/>
  <c r="V1101" i="2"/>
  <c r="X1101" i="2"/>
  <c r="W1101" i="2"/>
  <c r="Y1095" i="2"/>
  <c r="X1095" i="2"/>
  <c r="W1095" i="2"/>
  <c r="V1095" i="2"/>
  <c r="Y1089" i="2"/>
  <c r="X1089" i="2"/>
  <c r="V1089" i="2"/>
  <c r="W1089" i="2"/>
  <c r="Y1083" i="2"/>
  <c r="X1083" i="2"/>
  <c r="W1083" i="2"/>
  <c r="V1083" i="2"/>
  <c r="Y1077" i="2"/>
  <c r="X1077" i="2"/>
  <c r="V1077" i="2"/>
  <c r="W1077" i="2"/>
  <c r="Y1071" i="2"/>
  <c r="X1071" i="2"/>
  <c r="W1071" i="2"/>
  <c r="V1071" i="2"/>
  <c r="Y1065" i="2"/>
  <c r="X1065" i="2"/>
  <c r="V1065" i="2"/>
  <c r="W1065" i="2"/>
  <c r="Y1059" i="2"/>
  <c r="X1059" i="2"/>
  <c r="W1059" i="2"/>
  <c r="V1059" i="2"/>
  <c r="Y1053" i="2"/>
  <c r="X1053" i="2"/>
  <c r="V1053" i="2"/>
  <c r="W1053" i="2"/>
  <c r="Y1047" i="2"/>
  <c r="X1047" i="2"/>
  <c r="W1047" i="2"/>
  <c r="V1047" i="2"/>
  <c r="Y1041" i="2"/>
  <c r="X1041" i="2"/>
  <c r="V1041" i="2"/>
  <c r="W1041" i="2"/>
  <c r="Y1035" i="2"/>
  <c r="X1035" i="2"/>
  <c r="W1035" i="2"/>
  <c r="V1035" i="2"/>
  <c r="Y1029" i="2"/>
  <c r="X1029" i="2"/>
  <c r="V1029" i="2"/>
  <c r="W1029" i="2"/>
  <c r="Y1023" i="2"/>
  <c r="X1023" i="2"/>
  <c r="W1023" i="2"/>
  <c r="V1023" i="2"/>
  <c r="Y1017" i="2"/>
  <c r="X1017" i="2"/>
  <c r="V1017" i="2"/>
  <c r="W1017" i="2"/>
  <c r="Y1011" i="2"/>
  <c r="X1011" i="2"/>
  <c r="W1011" i="2"/>
  <c r="V1011" i="2"/>
  <c r="Y1005" i="2"/>
  <c r="X1005" i="2"/>
  <c r="V1005" i="2"/>
  <c r="W1005" i="2"/>
  <c r="Y999" i="2"/>
  <c r="X999" i="2"/>
  <c r="W999" i="2"/>
  <c r="V999" i="2"/>
  <c r="Y993" i="2"/>
  <c r="X993" i="2"/>
  <c r="V993" i="2"/>
  <c r="W993" i="2"/>
  <c r="Y987" i="2"/>
  <c r="X987" i="2"/>
  <c r="W987" i="2"/>
  <c r="V987" i="2"/>
  <c r="Y981" i="2"/>
  <c r="X981" i="2"/>
  <c r="V981" i="2"/>
  <c r="W981" i="2"/>
  <c r="Y975" i="2"/>
  <c r="X975" i="2"/>
  <c r="W975" i="2"/>
  <c r="V975" i="2"/>
  <c r="Y969" i="2"/>
  <c r="X969" i="2"/>
  <c r="V969" i="2"/>
  <c r="W969" i="2"/>
  <c r="Y963" i="2"/>
  <c r="X963" i="2"/>
  <c r="W963" i="2"/>
  <c r="V963" i="2"/>
  <c r="Y957" i="2"/>
  <c r="X957" i="2"/>
  <c r="V957" i="2"/>
  <c r="W957" i="2"/>
  <c r="Y951" i="2"/>
  <c r="X951" i="2"/>
  <c r="W951" i="2"/>
  <c r="V951" i="2"/>
  <c r="Y945" i="2"/>
  <c r="X945" i="2"/>
  <c r="V945" i="2"/>
  <c r="W945" i="2"/>
  <c r="Y939" i="2"/>
  <c r="X939" i="2"/>
  <c r="W939" i="2"/>
  <c r="V939" i="2"/>
  <c r="Y933" i="2"/>
  <c r="X933" i="2"/>
  <c r="V933" i="2"/>
  <c r="W933" i="2"/>
  <c r="Y927" i="2"/>
  <c r="X927" i="2"/>
  <c r="W927" i="2"/>
  <c r="V927" i="2"/>
  <c r="Y921" i="2"/>
  <c r="X921" i="2"/>
  <c r="V921" i="2"/>
  <c r="W921" i="2"/>
  <c r="Y915" i="2"/>
  <c r="X915" i="2"/>
  <c r="W915" i="2"/>
  <c r="V915" i="2"/>
  <c r="Y909" i="2"/>
  <c r="X909" i="2"/>
  <c r="V909" i="2"/>
  <c r="W909" i="2"/>
  <c r="Y903" i="2"/>
  <c r="X903" i="2"/>
  <c r="W903" i="2"/>
  <c r="V903" i="2"/>
  <c r="Y897" i="2"/>
  <c r="X897" i="2"/>
  <c r="V897" i="2"/>
  <c r="W897" i="2"/>
  <c r="Y891" i="2"/>
  <c r="X891" i="2"/>
  <c r="W891" i="2"/>
  <c r="V891" i="2"/>
  <c r="Y885" i="2"/>
  <c r="V885" i="2"/>
  <c r="W885" i="2"/>
  <c r="Y879" i="2"/>
  <c r="X879" i="2"/>
  <c r="W879" i="2"/>
  <c r="V879" i="2"/>
  <c r="Y873" i="2"/>
  <c r="X873" i="2"/>
  <c r="V873" i="2"/>
  <c r="W873" i="2"/>
  <c r="Y867" i="2"/>
  <c r="X867" i="2"/>
  <c r="W867" i="2"/>
  <c r="V867" i="2"/>
  <c r="Y861" i="2"/>
  <c r="X861" i="2"/>
  <c r="V861" i="2"/>
  <c r="W861" i="2"/>
  <c r="Y855" i="2"/>
  <c r="X855" i="2"/>
  <c r="W855" i="2"/>
  <c r="V855" i="2"/>
  <c r="Y849" i="2"/>
  <c r="X849" i="2"/>
  <c r="V849" i="2"/>
  <c r="W849" i="2"/>
  <c r="Y843" i="2"/>
  <c r="X843" i="2"/>
  <c r="W843" i="2"/>
  <c r="V843" i="2"/>
  <c r="Y837" i="2"/>
  <c r="X837" i="2"/>
  <c r="V837" i="2"/>
  <c r="W837" i="2"/>
  <c r="Y831" i="2"/>
  <c r="X831" i="2"/>
  <c r="W831" i="2"/>
  <c r="V831" i="2"/>
  <c r="Y825" i="2"/>
  <c r="X825" i="2"/>
  <c r="V825" i="2"/>
  <c r="W825" i="2"/>
  <c r="Y819" i="2"/>
  <c r="X819" i="2"/>
  <c r="W819" i="2"/>
  <c r="V819" i="2"/>
  <c r="Y813" i="2"/>
  <c r="V813" i="2"/>
  <c r="W813" i="2"/>
  <c r="X813" i="2"/>
  <c r="Y807" i="2"/>
  <c r="X807" i="2"/>
  <c r="W807" i="2"/>
  <c r="V807" i="2"/>
  <c r="Y801" i="2"/>
  <c r="X801" i="2"/>
  <c r="V801" i="2"/>
  <c r="W801" i="2"/>
  <c r="Y795" i="2"/>
  <c r="X795" i="2"/>
  <c r="W795" i="2"/>
  <c r="V795" i="2"/>
  <c r="Y789" i="2"/>
  <c r="X789" i="2"/>
  <c r="V789" i="2"/>
  <c r="W789" i="2"/>
  <c r="Y783" i="2"/>
  <c r="X783" i="2"/>
  <c r="W783" i="2"/>
  <c r="V783" i="2"/>
  <c r="Y777" i="2"/>
  <c r="X777" i="2"/>
  <c r="V777" i="2"/>
  <c r="W777" i="2"/>
  <c r="Y771" i="2"/>
  <c r="X771" i="2"/>
  <c r="W771" i="2"/>
  <c r="V771" i="2"/>
  <c r="Y765" i="2"/>
  <c r="X765" i="2"/>
  <c r="V765" i="2"/>
  <c r="W765" i="2"/>
  <c r="Y759" i="2"/>
  <c r="X759" i="2"/>
  <c r="W759" i="2"/>
  <c r="V759" i="2"/>
  <c r="Y753" i="2"/>
  <c r="X753" i="2"/>
  <c r="V753" i="2"/>
  <c r="W753" i="2"/>
  <c r="Y747" i="2"/>
  <c r="X747" i="2"/>
  <c r="W747" i="2"/>
  <c r="V747" i="2"/>
  <c r="Y741" i="2"/>
  <c r="V741" i="2"/>
  <c r="X741" i="2"/>
  <c r="W741" i="2"/>
  <c r="Y735" i="2"/>
  <c r="X735" i="2"/>
  <c r="W735" i="2"/>
  <c r="V735" i="2"/>
  <c r="Y729" i="2"/>
  <c r="X729" i="2"/>
  <c r="V729" i="2"/>
  <c r="W729" i="2"/>
  <c r="Y723" i="2"/>
  <c r="X723" i="2"/>
  <c r="W723" i="2"/>
  <c r="V723" i="2"/>
  <c r="Y717" i="2"/>
  <c r="X717" i="2"/>
  <c r="V717" i="2"/>
  <c r="W717" i="2"/>
  <c r="Y711" i="2"/>
  <c r="X711" i="2"/>
  <c r="W711" i="2"/>
  <c r="V711" i="2"/>
  <c r="Y705" i="2"/>
  <c r="X705" i="2"/>
  <c r="V705" i="2"/>
  <c r="W705" i="2"/>
  <c r="Y699" i="2"/>
  <c r="X699" i="2"/>
  <c r="W699" i="2"/>
  <c r="V699" i="2"/>
  <c r="Y693" i="2"/>
  <c r="X693" i="2"/>
  <c r="V693" i="2"/>
  <c r="W693" i="2"/>
  <c r="Y687" i="2"/>
  <c r="X687" i="2"/>
  <c r="W687" i="2"/>
  <c r="V687" i="2"/>
  <c r="Y681" i="2"/>
  <c r="X681" i="2"/>
  <c r="V681" i="2"/>
  <c r="W681" i="2"/>
  <c r="Y675" i="2"/>
  <c r="X675" i="2"/>
  <c r="W675" i="2"/>
  <c r="V675" i="2"/>
  <c r="Y669" i="2"/>
  <c r="V669" i="2"/>
  <c r="X669" i="2"/>
  <c r="W669" i="2"/>
  <c r="Y663" i="2"/>
  <c r="X663" i="2"/>
  <c r="W663" i="2"/>
  <c r="V663" i="2"/>
  <c r="Y657" i="2"/>
  <c r="X657" i="2"/>
  <c r="V657" i="2"/>
  <c r="W657" i="2"/>
  <c r="Y651" i="2"/>
  <c r="X651" i="2"/>
  <c r="W651" i="2"/>
  <c r="V651" i="2"/>
  <c r="Y645" i="2"/>
  <c r="X645" i="2"/>
  <c r="V645" i="2"/>
  <c r="W645" i="2"/>
  <c r="Y639" i="2"/>
  <c r="X639" i="2"/>
  <c r="W639" i="2"/>
  <c r="V639" i="2"/>
  <c r="Y633" i="2"/>
  <c r="X633" i="2"/>
  <c r="V633" i="2"/>
  <c r="W633" i="2"/>
  <c r="Y627" i="2"/>
  <c r="X627" i="2"/>
  <c r="W627" i="2"/>
  <c r="V627" i="2"/>
  <c r="Y621" i="2"/>
  <c r="X621" i="2"/>
  <c r="V621" i="2"/>
  <c r="W621" i="2"/>
  <c r="Y615" i="2"/>
  <c r="X615" i="2"/>
  <c r="W615" i="2"/>
  <c r="V615" i="2"/>
  <c r="Y609" i="2"/>
  <c r="X609" i="2"/>
  <c r="V609" i="2"/>
  <c r="W609" i="2"/>
  <c r="Y603" i="2"/>
  <c r="X603" i="2"/>
  <c r="W603" i="2"/>
  <c r="V603" i="2"/>
  <c r="Y597" i="2"/>
  <c r="X597" i="2"/>
  <c r="V597" i="2"/>
  <c r="W597" i="2"/>
  <c r="Y591" i="2"/>
  <c r="X591" i="2"/>
  <c r="W591" i="2"/>
  <c r="V591" i="2"/>
  <c r="Y585" i="2"/>
  <c r="X585" i="2"/>
  <c r="V585" i="2"/>
  <c r="W585" i="2"/>
  <c r="Y579" i="2"/>
  <c r="X579" i="2"/>
  <c r="W579" i="2"/>
  <c r="V579" i="2"/>
  <c r="Y573" i="2"/>
  <c r="X573" i="2"/>
  <c r="V573" i="2"/>
  <c r="W573" i="2"/>
  <c r="Y567" i="2"/>
  <c r="X567" i="2"/>
  <c r="W567" i="2"/>
  <c r="V567" i="2"/>
  <c r="Y561" i="2"/>
  <c r="X561" i="2"/>
  <c r="V561" i="2"/>
  <c r="W561" i="2"/>
  <c r="Y555" i="2"/>
  <c r="X555" i="2"/>
  <c r="W555" i="2"/>
  <c r="V555" i="2"/>
  <c r="Y549" i="2"/>
  <c r="X549" i="2"/>
  <c r="V549" i="2"/>
  <c r="W549" i="2"/>
  <c r="Y543" i="2"/>
  <c r="X543" i="2"/>
  <c r="W543" i="2"/>
  <c r="V543" i="2"/>
  <c r="Y537" i="2"/>
  <c r="X537" i="2"/>
  <c r="V537" i="2"/>
  <c r="W537" i="2"/>
  <c r="Y531" i="2"/>
  <c r="X531" i="2"/>
  <c r="W531" i="2"/>
  <c r="V531" i="2"/>
  <c r="Y525" i="2"/>
  <c r="X525" i="2"/>
  <c r="V525" i="2"/>
  <c r="W525" i="2"/>
  <c r="Y519" i="2"/>
  <c r="X519" i="2"/>
  <c r="W519" i="2"/>
  <c r="V519" i="2"/>
  <c r="Y513" i="2"/>
  <c r="X513" i="2"/>
  <c r="V513" i="2"/>
  <c r="W513" i="2"/>
  <c r="Y507" i="2"/>
  <c r="X507" i="2"/>
  <c r="W507" i="2"/>
  <c r="V507" i="2"/>
  <c r="Y501" i="2"/>
  <c r="X501" i="2"/>
  <c r="V501" i="2"/>
  <c r="W501" i="2"/>
  <c r="Y495" i="2"/>
  <c r="X495" i="2"/>
  <c r="W495" i="2"/>
  <c r="V495" i="2"/>
  <c r="Y489" i="2"/>
  <c r="X489" i="2"/>
  <c r="V489" i="2"/>
  <c r="W489" i="2"/>
  <c r="Y483" i="2"/>
  <c r="X483" i="2"/>
  <c r="W483" i="2"/>
  <c r="V483" i="2"/>
  <c r="Y477" i="2"/>
  <c r="X477" i="2"/>
  <c r="V477" i="2"/>
  <c r="W477" i="2"/>
  <c r="Y471" i="2"/>
  <c r="X471" i="2"/>
  <c r="W471" i="2"/>
  <c r="V471" i="2"/>
  <c r="Y465" i="2"/>
  <c r="X465" i="2"/>
  <c r="V465" i="2"/>
  <c r="W465" i="2"/>
  <c r="Y459" i="2"/>
  <c r="X459" i="2"/>
  <c r="W459" i="2"/>
  <c r="V459" i="2"/>
  <c r="Y453" i="2"/>
  <c r="V453" i="2"/>
  <c r="W453" i="2"/>
  <c r="Y447" i="2"/>
  <c r="X447" i="2"/>
  <c r="W447" i="2"/>
  <c r="V447" i="2"/>
  <c r="Y441" i="2"/>
  <c r="X441" i="2"/>
  <c r="V441" i="2"/>
  <c r="W441" i="2"/>
  <c r="Y435" i="2"/>
  <c r="X435" i="2"/>
  <c r="W435" i="2"/>
  <c r="V435" i="2"/>
  <c r="Y429" i="2"/>
  <c r="X429" i="2"/>
  <c r="V429" i="2"/>
  <c r="W429" i="2"/>
  <c r="Y423" i="2"/>
  <c r="X423" i="2"/>
  <c r="W423" i="2"/>
  <c r="V423" i="2"/>
  <c r="Y417" i="2"/>
  <c r="X417" i="2"/>
  <c r="V417" i="2"/>
  <c r="W417" i="2"/>
  <c r="Y411" i="2"/>
  <c r="X411" i="2"/>
  <c r="W411" i="2"/>
  <c r="V411" i="2"/>
  <c r="Y405" i="2"/>
  <c r="X405" i="2"/>
  <c r="V405" i="2"/>
  <c r="W405" i="2"/>
  <c r="Y399" i="2"/>
  <c r="X399" i="2"/>
  <c r="W399" i="2"/>
  <c r="V399" i="2"/>
  <c r="Y393" i="2"/>
  <c r="X393" i="2"/>
  <c r="V393" i="2"/>
  <c r="W393" i="2"/>
  <c r="Y387" i="2"/>
  <c r="X387" i="2"/>
  <c r="W387" i="2"/>
  <c r="V387" i="2"/>
  <c r="Y381" i="2"/>
  <c r="V381" i="2"/>
  <c r="W381" i="2"/>
  <c r="X381" i="2"/>
  <c r="Y375" i="2"/>
  <c r="X375" i="2"/>
  <c r="W375" i="2"/>
  <c r="V375" i="2"/>
  <c r="Y369" i="2"/>
  <c r="X369" i="2"/>
  <c r="V369" i="2"/>
  <c r="W369" i="2"/>
  <c r="Y363" i="2"/>
  <c r="X363" i="2"/>
  <c r="W363" i="2"/>
  <c r="V363" i="2"/>
  <c r="Y357" i="2"/>
  <c r="X357" i="2"/>
  <c r="V357" i="2"/>
  <c r="W357" i="2"/>
  <c r="Y351" i="2"/>
  <c r="X351" i="2"/>
  <c r="W351" i="2"/>
  <c r="V351" i="2"/>
  <c r="Y345" i="2"/>
  <c r="X345" i="2"/>
  <c r="V345" i="2"/>
  <c r="W345" i="2"/>
  <c r="Y339" i="2"/>
  <c r="X339" i="2"/>
  <c r="W339" i="2"/>
  <c r="V339" i="2"/>
  <c r="Y333" i="2"/>
  <c r="X333" i="2"/>
  <c r="V333" i="2"/>
  <c r="W333" i="2"/>
  <c r="Y327" i="2"/>
  <c r="X327" i="2"/>
  <c r="W327" i="2"/>
  <c r="V327" i="2"/>
  <c r="Y321" i="2"/>
  <c r="X321" i="2"/>
  <c r="V321" i="2"/>
  <c r="W321" i="2"/>
  <c r="Y315" i="2"/>
  <c r="X315" i="2"/>
  <c r="W315" i="2"/>
  <c r="V315" i="2"/>
  <c r="Y309" i="2"/>
  <c r="V309" i="2"/>
  <c r="X309" i="2"/>
  <c r="W309" i="2"/>
  <c r="Y303" i="2"/>
  <c r="X303" i="2"/>
  <c r="W303" i="2"/>
  <c r="V303" i="2"/>
  <c r="Y297" i="2"/>
  <c r="X297" i="2"/>
  <c r="V297" i="2"/>
  <c r="W297" i="2"/>
  <c r="Y291" i="2"/>
  <c r="X291" i="2"/>
  <c r="W291" i="2"/>
  <c r="V291" i="2"/>
  <c r="Y285" i="2"/>
  <c r="X285" i="2"/>
  <c r="V285" i="2"/>
  <c r="W285" i="2"/>
  <c r="Y279" i="2"/>
  <c r="X279" i="2"/>
  <c r="W279" i="2"/>
  <c r="V279" i="2"/>
  <c r="Y273" i="2"/>
  <c r="X273" i="2"/>
  <c r="V273" i="2"/>
  <c r="W273" i="2"/>
  <c r="Y267" i="2"/>
  <c r="X267" i="2"/>
  <c r="W267" i="2"/>
  <c r="V267" i="2"/>
  <c r="Y261" i="2"/>
  <c r="X261" i="2"/>
  <c r="W261" i="2"/>
  <c r="V261" i="2"/>
  <c r="Y255" i="2"/>
  <c r="X255" i="2"/>
  <c r="W255" i="2"/>
  <c r="V255" i="2"/>
  <c r="Y249" i="2"/>
  <c r="W249" i="2"/>
  <c r="X249" i="2"/>
  <c r="V249" i="2"/>
  <c r="Y243" i="2"/>
  <c r="X243" i="2"/>
  <c r="W243" i="2"/>
  <c r="V243" i="2"/>
  <c r="Y237" i="2"/>
  <c r="W237" i="2"/>
  <c r="V237" i="2"/>
  <c r="X237" i="2"/>
  <c r="Y231" i="2"/>
  <c r="X231" i="2"/>
  <c r="W231" i="2"/>
  <c r="V231" i="2"/>
  <c r="Y225" i="2"/>
  <c r="W225" i="2"/>
  <c r="X225" i="2"/>
  <c r="V225" i="2"/>
  <c r="Y219" i="2"/>
  <c r="X219" i="2"/>
  <c r="W219" i="2"/>
  <c r="V219" i="2"/>
  <c r="Y213" i="2"/>
  <c r="W213" i="2"/>
  <c r="X213" i="2"/>
  <c r="V213" i="2"/>
  <c r="Y207" i="2"/>
  <c r="X207" i="2"/>
  <c r="W207" i="2"/>
  <c r="V207" i="2"/>
  <c r="Y201" i="2"/>
  <c r="W201" i="2"/>
  <c r="X201" i="2"/>
  <c r="V201" i="2"/>
  <c r="Y195" i="2"/>
  <c r="X195" i="2"/>
  <c r="W195" i="2"/>
  <c r="V195" i="2"/>
  <c r="Y189" i="2"/>
  <c r="X189" i="2"/>
  <c r="W189" i="2"/>
  <c r="V189" i="2"/>
  <c r="Y183" i="2"/>
  <c r="X183" i="2"/>
  <c r="W183" i="2"/>
  <c r="V183" i="2"/>
  <c r="Y177" i="2"/>
  <c r="W177" i="2"/>
  <c r="X177" i="2"/>
  <c r="V177" i="2"/>
  <c r="Y171" i="2"/>
  <c r="X171" i="2"/>
  <c r="W171" i="2"/>
  <c r="V171" i="2"/>
  <c r="Y165" i="2"/>
  <c r="W165" i="2"/>
  <c r="X165" i="2"/>
  <c r="V165" i="2"/>
  <c r="Y159" i="2"/>
  <c r="X159" i="2"/>
  <c r="W159" i="2"/>
  <c r="V159" i="2"/>
  <c r="Y153" i="2"/>
  <c r="W153" i="2"/>
  <c r="X153" i="2"/>
  <c r="V153" i="2"/>
  <c r="Y147" i="2"/>
  <c r="X147" i="2"/>
  <c r="W147" i="2"/>
  <c r="V147" i="2"/>
  <c r="Y141" i="2"/>
  <c r="W141" i="2"/>
  <c r="X141" i="2"/>
  <c r="V141" i="2"/>
  <c r="Y135" i="2"/>
  <c r="X135" i="2"/>
  <c r="W135" i="2"/>
  <c r="V135" i="2"/>
  <c r="Y129" i="2"/>
  <c r="W129" i="2"/>
  <c r="X129" i="2"/>
  <c r="V129" i="2"/>
  <c r="Y123" i="2"/>
  <c r="X123" i="2"/>
  <c r="W123" i="2"/>
  <c r="V123" i="2"/>
  <c r="Y117" i="2"/>
  <c r="X117" i="2"/>
  <c r="W117" i="2"/>
  <c r="V117" i="2"/>
  <c r="Y111" i="2"/>
  <c r="X111" i="2"/>
  <c r="W111" i="2"/>
  <c r="V111" i="2"/>
  <c r="Y105" i="2"/>
  <c r="W105" i="2"/>
  <c r="X105" i="2"/>
  <c r="V105" i="2"/>
  <c r="Y99" i="2"/>
  <c r="X99" i="2"/>
  <c r="W99" i="2"/>
  <c r="V99" i="2"/>
  <c r="Y93" i="2"/>
  <c r="W93" i="2"/>
  <c r="X93" i="2"/>
  <c r="V93" i="2"/>
  <c r="Y87" i="2"/>
  <c r="X87" i="2"/>
  <c r="W87" i="2"/>
  <c r="V87" i="2"/>
  <c r="Y81" i="2"/>
  <c r="W81" i="2"/>
  <c r="X81" i="2"/>
  <c r="V81" i="2"/>
  <c r="Y75" i="2"/>
  <c r="X75" i="2"/>
  <c r="W75" i="2"/>
  <c r="V75" i="2"/>
  <c r="Y69" i="2"/>
  <c r="W69" i="2"/>
  <c r="X69" i="2"/>
  <c r="V69" i="2"/>
  <c r="Y63" i="2"/>
  <c r="X63" i="2"/>
  <c r="W63" i="2"/>
  <c r="V63" i="2"/>
  <c r="Y57" i="2"/>
  <c r="W57" i="2"/>
  <c r="X57" i="2"/>
  <c r="V57" i="2"/>
  <c r="Y51" i="2"/>
  <c r="X51" i="2"/>
  <c r="W51" i="2"/>
  <c r="V51" i="2"/>
  <c r="Y45" i="2"/>
  <c r="X45" i="2"/>
  <c r="W45" i="2"/>
  <c r="V45" i="2"/>
  <c r="Y39" i="2"/>
  <c r="X39" i="2"/>
  <c r="W39" i="2"/>
  <c r="V39" i="2"/>
  <c r="Y33" i="2"/>
  <c r="W33" i="2"/>
  <c r="X33" i="2"/>
  <c r="V33" i="2"/>
  <c r="Y27" i="2"/>
  <c r="X27" i="2"/>
  <c r="W27" i="2"/>
  <c r="V27" i="2"/>
  <c r="Y21" i="2"/>
  <c r="W21" i="2"/>
  <c r="V21" i="2"/>
  <c r="Y15" i="2"/>
  <c r="X15" i="2"/>
  <c r="W15" i="2"/>
  <c r="V15" i="2"/>
  <c r="Y9" i="2"/>
  <c r="W9" i="2"/>
  <c r="X9" i="2"/>
  <c r="V9" i="2"/>
  <c r="Y3" i="2"/>
  <c r="X3" i="2"/>
  <c r="W3" i="2"/>
  <c r="V3" i="2"/>
  <c r="V2594" i="2"/>
  <c r="V2522" i="2"/>
  <c r="V2450" i="2"/>
  <c r="V2378" i="2"/>
  <c r="V2306" i="2"/>
  <c r="V2294" i="2"/>
  <c r="V2234" i="2"/>
  <c r="V2162" i="2"/>
  <c r="V2090" i="2"/>
  <c r="V2018" i="2"/>
  <c r="V1946" i="2"/>
  <c r="V1874" i="2"/>
  <c r="V1862" i="2"/>
  <c r="V1802" i="2"/>
  <c r="V1730" i="2"/>
  <c r="V1658" i="2"/>
  <c r="V1586" i="2"/>
  <c r="V1514" i="2"/>
  <c r="V1442" i="2"/>
  <c r="V1430" i="2"/>
  <c r="V1381" i="2"/>
  <c r="V1348" i="2"/>
  <c r="V1276" i="2"/>
  <c r="V1204" i="2"/>
  <c r="V1132" i="2"/>
  <c r="V1060" i="2"/>
  <c r="V988" i="2"/>
  <c r="V916" i="2"/>
  <c r="V844" i="2"/>
  <c r="V772" i="2"/>
  <c r="V700" i="2"/>
  <c r="V628" i="2"/>
  <c r="V556" i="2"/>
  <c r="V484" i="2"/>
  <c r="V412" i="2"/>
  <c r="V340" i="2"/>
  <c r="V268" i="2"/>
  <c r="V196" i="2"/>
  <c r="V124" i="2"/>
  <c r="V52" i="2"/>
  <c r="W1381" i="2"/>
  <c r="W1309" i="2"/>
  <c r="W1237" i="2"/>
  <c r="W1165" i="2"/>
  <c r="W1093" i="2"/>
  <c r="W1021" i="2"/>
  <c r="W877" i="2"/>
  <c r="W805" i="2"/>
  <c r="W733" i="2"/>
  <c r="W661" i="2"/>
  <c r="W589" i="2"/>
  <c r="W517" i="2"/>
  <c r="W445" i="2"/>
  <c r="W373" i="2"/>
  <c r="W101" i="2"/>
  <c r="X21" i="2"/>
  <c r="Y1171" i="2"/>
  <c r="X1171" i="2"/>
  <c r="V1171" i="2"/>
  <c r="W1171" i="2"/>
  <c r="Y1111" i="2"/>
  <c r="X1111" i="2"/>
  <c r="V1111" i="2"/>
  <c r="W1111" i="2"/>
  <c r="Y1069" i="2"/>
  <c r="X1069" i="2"/>
  <c r="V1069" i="2"/>
  <c r="Y1015" i="2"/>
  <c r="X1015" i="2"/>
  <c r="V1015" i="2"/>
  <c r="W1015" i="2"/>
  <c r="Y949" i="2"/>
  <c r="X949" i="2"/>
  <c r="V949" i="2"/>
  <c r="Y895" i="2"/>
  <c r="X895" i="2"/>
  <c r="V895" i="2"/>
  <c r="W895" i="2"/>
  <c r="Y835" i="2"/>
  <c r="X835" i="2"/>
  <c r="V835" i="2"/>
  <c r="W835" i="2"/>
  <c r="Y769" i="2"/>
  <c r="X769" i="2"/>
  <c r="V769" i="2"/>
  <c r="Y433" i="2"/>
  <c r="X433" i="2"/>
  <c r="V433" i="2"/>
  <c r="Y379" i="2"/>
  <c r="X379" i="2"/>
  <c r="V379" i="2"/>
  <c r="W379" i="2"/>
  <c r="Y331" i="2"/>
  <c r="X331" i="2"/>
  <c r="V331" i="2"/>
  <c r="W331" i="2"/>
  <c r="Y277" i="2"/>
  <c r="X277" i="2"/>
  <c r="V277" i="2"/>
  <c r="Y229" i="2"/>
  <c r="X229" i="2"/>
  <c r="W229" i="2"/>
  <c r="V229" i="2"/>
  <c r="Y175" i="2"/>
  <c r="X175" i="2"/>
  <c r="W175" i="2"/>
  <c r="V175" i="2"/>
  <c r="Y127" i="2"/>
  <c r="X127" i="2"/>
  <c r="W127" i="2"/>
  <c r="V127" i="2"/>
  <c r="Y79" i="2"/>
  <c r="X79" i="2"/>
  <c r="W79" i="2"/>
  <c r="V79" i="2"/>
  <c r="Y31" i="2"/>
  <c r="X31" i="2"/>
  <c r="W31" i="2"/>
  <c r="V31" i="2"/>
  <c r="W493" i="2"/>
  <c r="V1417" i="2"/>
  <c r="V1405" i="2"/>
  <c r="V1393" i="2"/>
  <c r="V1380" i="2"/>
  <c r="V1337" i="2"/>
  <c r="V1265" i="2"/>
  <c r="V1193" i="2"/>
  <c r="V1121" i="2"/>
  <c r="V1049" i="2"/>
  <c r="V977" i="2"/>
  <c r="V905" i="2"/>
  <c r="V833" i="2"/>
  <c r="V761" i="2"/>
  <c r="V689" i="2"/>
  <c r="V617" i="2"/>
  <c r="V545" i="2"/>
  <c r="V473" i="2"/>
  <c r="V401" i="2"/>
  <c r="V329" i="2"/>
  <c r="V257" i="2"/>
  <c r="V185" i="2"/>
  <c r="V113" i="2"/>
  <c r="V41" i="2"/>
  <c r="W30" i="2"/>
  <c r="X2223" i="2"/>
  <c r="X1791" i="2"/>
  <c r="X1359" i="2"/>
  <c r="Y2225" i="2"/>
  <c r="Y1147" i="2"/>
  <c r="X1147" i="2"/>
  <c r="V1147" i="2"/>
  <c r="W1147" i="2"/>
  <c r="Y1081" i="2"/>
  <c r="X1081" i="2"/>
  <c r="V1081" i="2"/>
  <c r="Y1027" i="2"/>
  <c r="X1027" i="2"/>
  <c r="V1027" i="2"/>
  <c r="W1027" i="2"/>
  <c r="Y973" i="2"/>
  <c r="X973" i="2"/>
  <c r="V973" i="2"/>
  <c r="Y883" i="2"/>
  <c r="X883" i="2"/>
  <c r="V883" i="2"/>
  <c r="W883" i="2"/>
  <c r="Y823" i="2"/>
  <c r="X823" i="2"/>
  <c r="V823" i="2"/>
  <c r="W823" i="2"/>
  <c r="Y799" i="2"/>
  <c r="X799" i="2"/>
  <c r="V799" i="2"/>
  <c r="W799" i="2"/>
  <c r="Y745" i="2"/>
  <c r="X745" i="2"/>
  <c r="V745" i="2"/>
  <c r="Y727" i="2"/>
  <c r="X727" i="2"/>
  <c r="V727" i="2"/>
  <c r="W727" i="2"/>
  <c r="Y691" i="2"/>
  <c r="X691" i="2"/>
  <c r="V691" i="2"/>
  <c r="W691" i="2"/>
  <c r="Y649" i="2"/>
  <c r="X649" i="2"/>
  <c r="V649" i="2"/>
  <c r="Y613" i="2"/>
  <c r="X613" i="2"/>
  <c r="V613" i="2"/>
  <c r="X421" i="2"/>
  <c r="Y421" i="2"/>
  <c r="V421" i="2"/>
  <c r="Y349" i="2"/>
  <c r="X349" i="2"/>
  <c r="V349" i="2"/>
  <c r="Y301" i="2"/>
  <c r="X301" i="2"/>
  <c r="V301" i="2"/>
  <c r="Y247" i="2"/>
  <c r="X247" i="2"/>
  <c r="W247" i="2"/>
  <c r="V247" i="2"/>
  <c r="Y181" i="2"/>
  <c r="X181" i="2"/>
  <c r="W181" i="2"/>
  <c r="V181" i="2"/>
  <c r="Y151" i="2"/>
  <c r="X151" i="2"/>
  <c r="W151" i="2"/>
  <c r="V151" i="2"/>
  <c r="Y97" i="2"/>
  <c r="X97" i="2"/>
  <c r="W97" i="2"/>
  <c r="V97" i="2"/>
  <c r="Y55" i="2"/>
  <c r="X55" i="2"/>
  <c r="W55" i="2"/>
  <c r="V55" i="2"/>
  <c r="Y13" i="2"/>
  <c r="X13" i="2"/>
  <c r="W13" i="2"/>
  <c r="V13" i="2"/>
  <c r="W781" i="2"/>
  <c r="Y2624" i="2"/>
  <c r="X2624" i="2"/>
  <c r="W2624" i="2"/>
  <c r="Y2618" i="2"/>
  <c r="X2618" i="2"/>
  <c r="Y2612" i="2"/>
  <c r="X2612" i="2"/>
  <c r="W2612" i="2"/>
  <c r="Y2606" i="2"/>
  <c r="X2606" i="2"/>
  <c r="Y2600" i="2"/>
  <c r="X2600" i="2"/>
  <c r="W2600" i="2"/>
  <c r="Y2594" i="2"/>
  <c r="X2594" i="2"/>
  <c r="Y2588" i="2"/>
  <c r="X2588" i="2"/>
  <c r="W2588" i="2"/>
  <c r="Y2582" i="2"/>
  <c r="Y2576" i="2"/>
  <c r="X2576" i="2"/>
  <c r="W2576" i="2"/>
  <c r="Y2570" i="2"/>
  <c r="X2570" i="2"/>
  <c r="Y2564" i="2"/>
  <c r="X2564" i="2"/>
  <c r="W2564" i="2"/>
  <c r="Y2558" i="2"/>
  <c r="X2558" i="2"/>
  <c r="Y2552" i="2"/>
  <c r="X2552" i="2"/>
  <c r="W2552" i="2"/>
  <c r="Y2546" i="2"/>
  <c r="X2546" i="2"/>
  <c r="Y2540" i="2"/>
  <c r="X2540" i="2"/>
  <c r="W2540" i="2"/>
  <c r="Y2534" i="2"/>
  <c r="X2534" i="2"/>
  <c r="Y2528" i="2"/>
  <c r="X2528" i="2"/>
  <c r="W2528" i="2"/>
  <c r="Y2522" i="2"/>
  <c r="X2522" i="2"/>
  <c r="Y2516" i="2"/>
  <c r="X2516" i="2"/>
  <c r="W2516" i="2"/>
  <c r="Y2510" i="2"/>
  <c r="Y2504" i="2"/>
  <c r="X2504" i="2"/>
  <c r="W2504" i="2"/>
  <c r="Y2498" i="2"/>
  <c r="X2498" i="2"/>
  <c r="Y2492" i="2"/>
  <c r="X2492" i="2"/>
  <c r="W2492" i="2"/>
  <c r="Y2486" i="2"/>
  <c r="X2486" i="2"/>
  <c r="Y2480" i="2"/>
  <c r="X2480" i="2"/>
  <c r="W2480" i="2"/>
  <c r="Y2474" i="2"/>
  <c r="X2474" i="2"/>
  <c r="Y2468" i="2"/>
  <c r="X2468" i="2"/>
  <c r="W2468" i="2"/>
  <c r="Y2462" i="2"/>
  <c r="X2462" i="2"/>
  <c r="Y2456" i="2"/>
  <c r="X2456" i="2"/>
  <c r="W2456" i="2"/>
  <c r="Y2450" i="2"/>
  <c r="X2450" i="2"/>
  <c r="Y2444" i="2"/>
  <c r="X2444" i="2"/>
  <c r="W2444" i="2"/>
  <c r="Y2438" i="2"/>
  <c r="Y2432" i="2"/>
  <c r="X2432" i="2"/>
  <c r="W2432" i="2"/>
  <c r="Y2426" i="2"/>
  <c r="X2426" i="2"/>
  <c r="Y2420" i="2"/>
  <c r="X2420" i="2"/>
  <c r="W2420" i="2"/>
  <c r="Y2414" i="2"/>
  <c r="X2414" i="2"/>
  <c r="Y2408" i="2"/>
  <c r="X2408" i="2"/>
  <c r="W2408" i="2"/>
  <c r="Y2402" i="2"/>
  <c r="X2402" i="2"/>
  <c r="Y2396" i="2"/>
  <c r="X2396" i="2"/>
  <c r="W2396" i="2"/>
  <c r="Y2390" i="2"/>
  <c r="X2390" i="2"/>
  <c r="Y2384" i="2"/>
  <c r="X2384" i="2"/>
  <c r="W2384" i="2"/>
  <c r="Y2378" i="2"/>
  <c r="X2378" i="2"/>
  <c r="Y2372" i="2"/>
  <c r="X2372" i="2"/>
  <c r="W2372" i="2"/>
  <c r="Y2366" i="2"/>
  <c r="Y2360" i="2"/>
  <c r="X2360" i="2"/>
  <c r="W2360" i="2"/>
  <c r="Y2354" i="2"/>
  <c r="X2354" i="2"/>
  <c r="Y2348" i="2"/>
  <c r="X2348" i="2"/>
  <c r="W2348" i="2"/>
  <c r="Y2342" i="2"/>
  <c r="X2342" i="2"/>
  <c r="Y2336" i="2"/>
  <c r="X2336" i="2"/>
  <c r="W2336" i="2"/>
  <c r="Y2330" i="2"/>
  <c r="X2330" i="2"/>
  <c r="Y2324" i="2"/>
  <c r="X2324" i="2"/>
  <c r="W2324" i="2"/>
  <c r="Y2318" i="2"/>
  <c r="X2318" i="2"/>
  <c r="Y2312" i="2"/>
  <c r="X2312" i="2"/>
  <c r="W2312" i="2"/>
  <c r="Y2306" i="2"/>
  <c r="X2306" i="2"/>
  <c r="Y2300" i="2"/>
  <c r="X2300" i="2"/>
  <c r="W2300" i="2"/>
  <c r="Y2294" i="2"/>
  <c r="Y2288" i="2"/>
  <c r="X2288" i="2"/>
  <c r="W2288" i="2"/>
  <c r="Y2282" i="2"/>
  <c r="X2282" i="2"/>
  <c r="Y2276" i="2"/>
  <c r="X2276" i="2"/>
  <c r="W2276" i="2"/>
  <c r="Y2270" i="2"/>
  <c r="X2270" i="2"/>
  <c r="Y2264" i="2"/>
  <c r="X2264" i="2"/>
  <c r="W2264" i="2"/>
  <c r="Y2258" i="2"/>
  <c r="X2258" i="2"/>
  <c r="Y2252" i="2"/>
  <c r="X2252" i="2"/>
  <c r="W2252" i="2"/>
  <c r="Y2246" i="2"/>
  <c r="X2246" i="2"/>
  <c r="Y2240" i="2"/>
  <c r="X2240" i="2"/>
  <c r="W2240" i="2"/>
  <c r="Y2234" i="2"/>
  <c r="X2234" i="2"/>
  <c r="Y2228" i="2"/>
  <c r="X2228" i="2"/>
  <c r="W2228" i="2"/>
  <c r="Y2222" i="2"/>
  <c r="Y2216" i="2"/>
  <c r="X2216" i="2"/>
  <c r="W2216" i="2"/>
  <c r="Y2210" i="2"/>
  <c r="X2210" i="2"/>
  <c r="Y2204" i="2"/>
  <c r="X2204" i="2"/>
  <c r="W2204" i="2"/>
  <c r="Y2198" i="2"/>
  <c r="X2198" i="2"/>
  <c r="Y2192" i="2"/>
  <c r="X2192" i="2"/>
  <c r="W2192" i="2"/>
  <c r="Y2186" i="2"/>
  <c r="X2186" i="2"/>
  <c r="Y2180" i="2"/>
  <c r="X2180" i="2"/>
  <c r="W2180" i="2"/>
  <c r="Y2174" i="2"/>
  <c r="X2174" i="2"/>
  <c r="Y2168" i="2"/>
  <c r="X2168" i="2"/>
  <c r="W2168" i="2"/>
  <c r="Y2162" i="2"/>
  <c r="X2162" i="2"/>
  <c r="Y2156" i="2"/>
  <c r="X2156" i="2"/>
  <c r="W2156" i="2"/>
  <c r="Y2150" i="2"/>
  <c r="Y2144" i="2"/>
  <c r="X2144" i="2"/>
  <c r="W2144" i="2"/>
  <c r="Y2138" i="2"/>
  <c r="X2138" i="2"/>
  <c r="Y2132" i="2"/>
  <c r="X2132" i="2"/>
  <c r="W2132" i="2"/>
  <c r="Y2126" i="2"/>
  <c r="X2126" i="2"/>
  <c r="Y2120" i="2"/>
  <c r="X2120" i="2"/>
  <c r="W2120" i="2"/>
  <c r="Y2114" i="2"/>
  <c r="X2114" i="2"/>
  <c r="Y2108" i="2"/>
  <c r="X2108" i="2"/>
  <c r="W2108" i="2"/>
  <c r="Y2102" i="2"/>
  <c r="X2102" i="2"/>
  <c r="Y2096" i="2"/>
  <c r="X2096" i="2"/>
  <c r="W2096" i="2"/>
  <c r="Y2090" i="2"/>
  <c r="X2090" i="2"/>
  <c r="Y2084" i="2"/>
  <c r="X2084" i="2"/>
  <c r="W2084" i="2"/>
  <c r="Y2078" i="2"/>
  <c r="Y2072" i="2"/>
  <c r="X2072" i="2"/>
  <c r="W2072" i="2"/>
  <c r="Y2066" i="2"/>
  <c r="X2066" i="2"/>
  <c r="Y2060" i="2"/>
  <c r="X2060" i="2"/>
  <c r="W2060" i="2"/>
  <c r="Y2054" i="2"/>
  <c r="X2054" i="2"/>
  <c r="Y2048" i="2"/>
  <c r="X2048" i="2"/>
  <c r="W2048" i="2"/>
  <c r="Y2042" i="2"/>
  <c r="X2042" i="2"/>
  <c r="Y2036" i="2"/>
  <c r="X2036" i="2"/>
  <c r="W2036" i="2"/>
  <c r="Y2030" i="2"/>
  <c r="X2030" i="2"/>
  <c r="Y2024" i="2"/>
  <c r="X2024" i="2"/>
  <c r="W2024" i="2"/>
  <c r="Y2018" i="2"/>
  <c r="X2018" i="2"/>
  <c r="Y2012" i="2"/>
  <c r="X2012" i="2"/>
  <c r="W2012" i="2"/>
  <c r="Y2006" i="2"/>
  <c r="Y2000" i="2"/>
  <c r="X2000" i="2"/>
  <c r="W2000" i="2"/>
  <c r="Y1994" i="2"/>
  <c r="X1994" i="2"/>
  <c r="Y1988" i="2"/>
  <c r="X1988" i="2"/>
  <c r="W1988" i="2"/>
  <c r="Y1982" i="2"/>
  <c r="X1982" i="2"/>
  <c r="Y1976" i="2"/>
  <c r="X1976" i="2"/>
  <c r="W1976" i="2"/>
  <c r="Y1970" i="2"/>
  <c r="X1970" i="2"/>
  <c r="Y1964" i="2"/>
  <c r="X1964" i="2"/>
  <c r="W1964" i="2"/>
  <c r="Y1958" i="2"/>
  <c r="X1958" i="2"/>
  <c r="Y1952" i="2"/>
  <c r="X1952" i="2"/>
  <c r="W1952" i="2"/>
  <c r="Y1946" i="2"/>
  <c r="X1946" i="2"/>
  <c r="Y1940" i="2"/>
  <c r="X1940" i="2"/>
  <c r="W1940" i="2"/>
  <c r="Y1934" i="2"/>
  <c r="Y1928" i="2"/>
  <c r="X1928" i="2"/>
  <c r="W1928" i="2"/>
  <c r="Y1922" i="2"/>
  <c r="X1922" i="2"/>
  <c r="Y1916" i="2"/>
  <c r="X1916" i="2"/>
  <c r="W1916" i="2"/>
  <c r="Y1910" i="2"/>
  <c r="X1910" i="2"/>
  <c r="Y1904" i="2"/>
  <c r="X1904" i="2"/>
  <c r="W1904" i="2"/>
  <c r="Y1898" i="2"/>
  <c r="X1898" i="2"/>
  <c r="Y1892" i="2"/>
  <c r="X1892" i="2"/>
  <c r="W1892" i="2"/>
  <c r="Y1886" i="2"/>
  <c r="X1886" i="2"/>
  <c r="Y1880" i="2"/>
  <c r="X1880" i="2"/>
  <c r="W1880" i="2"/>
  <c r="Y1874" i="2"/>
  <c r="X1874" i="2"/>
  <c r="Y1868" i="2"/>
  <c r="X1868" i="2"/>
  <c r="W1868" i="2"/>
  <c r="Y1862" i="2"/>
  <c r="Y1856" i="2"/>
  <c r="X1856" i="2"/>
  <c r="W1856" i="2"/>
  <c r="Y1850" i="2"/>
  <c r="X1850" i="2"/>
  <c r="Y1844" i="2"/>
  <c r="X1844" i="2"/>
  <c r="W1844" i="2"/>
  <c r="Y1838" i="2"/>
  <c r="X1838" i="2"/>
  <c r="Y1832" i="2"/>
  <c r="X1832" i="2"/>
  <c r="W1832" i="2"/>
  <c r="Y1826" i="2"/>
  <c r="X1826" i="2"/>
  <c r="Y1820" i="2"/>
  <c r="X1820" i="2"/>
  <c r="W1820" i="2"/>
  <c r="Y1814" i="2"/>
  <c r="X1814" i="2"/>
  <c r="Y1808" i="2"/>
  <c r="X1808" i="2"/>
  <c r="W1808" i="2"/>
  <c r="Y1802" i="2"/>
  <c r="X1802" i="2"/>
  <c r="X1796" i="2"/>
  <c r="Y1796" i="2"/>
  <c r="W1796" i="2"/>
  <c r="Y1790" i="2"/>
  <c r="Y1784" i="2"/>
  <c r="X1784" i="2"/>
  <c r="W1784" i="2"/>
  <c r="Y1778" i="2"/>
  <c r="X1778" i="2"/>
  <c r="Y1772" i="2"/>
  <c r="X1772" i="2"/>
  <c r="W1772" i="2"/>
  <c r="Y1766" i="2"/>
  <c r="X1766" i="2"/>
  <c r="Y1760" i="2"/>
  <c r="X1760" i="2"/>
  <c r="W1760" i="2"/>
  <c r="Y1754" i="2"/>
  <c r="X1754" i="2"/>
  <c r="Y1748" i="2"/>
  <c r="X1748" i="2"/>
  <c r="W1748" i="2"/>
  <c r="Y1742" i="2"/>
  <c r="X1742" i="2"/>
  <c r="Y1736" i="2"/>
  <c r="X1736" i="2"/>
  <c r="W1736" i="2"/>
  <c r="Y1730" i="2"/>
  <c r="X1730" i="2"/>
  <c r="X1724" i="2"/>
  <c r="Y1724" i="2"/>
  <c r="W1724" i="2"/>
  <c r="Y1718" i="2"/>
  <c r="Y1712" i="2"/>
  <c r="X1712" i="2"/>
  <c r="W1712" i="2"/>
  <c r="Y1706" i="2"/>
  <c r="X1706" i="2"/>
  <c r="Y1700" i="2"/>
  <c r="X1700" i="2"/>
  <c r="W1700" i="2"/>
  <c r="Y1694" i="2"/>
  <c r="X1694" i="2"/>
  <c r="Y1688" i="2"/>
  <c r="X1688" i="2"/>
  <c r="W1688" i="2"/>
  <c r="Y1682" i="2"/>
  <c r="X1682" i="2"/>
  <c r="Y1676" i="2"/>
  <c r="X1676" i="2"/>
  <c r="W1676" i="2"/>
  <c r="Y1670" i="2"/>
  <c r="X1670" i="2"/>
  <c r="Y1664" i="2"/>
  <c r="X1664" i="2"/>
  <c r="W1664" i="2"/>
  <c r="Y1658" i="2"/>
  <c r="X1658" i="2"/>
  <c r="X1652" i="2"/>
  <c r="Y1652" i="2"/>
  <c r="W1652" i="2"/>
  <c r="Y1646" i="2"/>
  <c r="Y1640" i="2"/>
  <c r="X1640" i="2"/>
  <c r="W1640" i="2"/>
  <c r="Y1634" i="2"/>
  <c r="X1634" i="2"/>
  <c r="Y1628" i="2"/>
  <c r="X1628" i="2"/>
  <c r="W1628" i="2"/>
  <c r="Y1622" i="2"/>
  <c r="X1622" i="2"/>
  <c r="Y1616" i="2"/>
  <c r="X1616" i="2"/>
  <c r="W1616" i="2"/>
  <c r="Y1610" i="2"/>
  <c r="X1610" i="2"/>
  <c r="Y1604" i="2"/>
  <c r="X1604" i="2"/>
  <c r="W1604" i="2"/>
  <c r="Y1598" i="2"/>
  <c r="X1598" i="2"/>
  <c r="Y1592" i="2"/>
  <c r="X1592" i="2"/>
  <c r="W1592" i="2"/>
  <c r="Y1586" i="2"/>
  <c r="X1586" i="2"/>
  <c r="X1580" i="2"/>
  <c r="Y1580" i="2"/>
  <c r="W1580" i="2"/>
  <c r="Y1574" i="2"/>
  <c r="Y1568" i="2"/>
  <c r="X1568" i="2"/>
  <c r="W1568" i="2"/>
  <c r="Y1562" i="2"/>
  <c r="X1562" i="2"/>
  <c r="Y1556" i="2"/>
  <c r="X1556" i="2"/>
  <c r="W1556" i="2"/>
  <c r="Y1550" i="2"/>
  <c r="X1550" i="2"/>
  <c r="Y1544" i="2"/>
  <c r="X1544" i="2"/>
  <c r="W1544" i="2"/>
  <c r="Y1538" i="2"/>
  <c r="X1538" i="2"/>
  <c r="Y1532" i="2"/>
  <c r="X1532" i="2"/>
  <c r="W1532" i="2"/>
  <c r="Y1526" i="2"/>
  <c r="X1526" i="2"/>
  <c r="Y1520" i="2"/>
  <c r="X1520" i="2"/>
  <c r="W1520" i="2"/>
  <c r="Y1514" i="2"/>
  <c r="X1514" i="2"/>
  <c r="Y1508" i="2"/>
  <c r="X1508" i="2"/>
  <c r="W1508" i="2"/>
  <c r="Y1502" i="2"/>
  <c r="Y1496" i="2"/>
  <c r="X1496" i="2"/>
  <c r="W1496" i="2"/>
  <c r="Y1490" i="2"/>
  <c r="X1490" i="2"/>
  <c r="Y1484" i="2"/>
  <c r="X1484" i="2"/>
  <c r="W1484" i="2"/>
  <c r="Y1478" i="2"/>
  <c r="X1478" i="2"/>
  <c r="Y1472" i="2"/>
  <c r="X1472" i="2"/>
  <c r="W1472" i="2"/>
  <c r="Y1466" i="2"/>
  <c r="X1466" i="2"/>
  <c r="Y1460" i="2"/>
  <c r="X1460" i="2"/>
  <c r="W1460" i="2"/>
  <c r="Y1454" i="2"/>
  <c r="X1454" i="2"/>
  <c r="Y1448" i="2"/>
  <c r="X1448" i="2"/>
  <c r="W1448" i="2"/>
  <c r="Y1442" i="2"/>
  <c r="X1442" i="2"/>
  <c r="Y1436" i="2"/>
  <c r="X1436" i="2"/>
  <c r="W1436" i="2"/>
  <c r="Y1430" i="2"/>
  <c r="Y1424" i="2"/>
  <c r="X1424" i="2"/>
  <c r="W1424" i="2"/>
  <c r="Y1418" i="2"/>
  <c r="X1418" i="2"/>
  <c r="Y1412" i="2"/>
  <c r="X1412" i="2"/>
  <c r="W1412" i="2"/>
  <c r="Y1406" i="2"/>
  <c r="X1406" i="2"/>
  <c r="Y1400" i="2"/>
  <c r="X1400" i="2"/>
  <c r="W1400" i="2"/>
  <c r="Y1394" i="2"/>
  <c r="X1394" i="2"/>
  <c r="Y1388" i="2"/>
  <c r="X1388" i="2"/>
  <c r="W1388" i="2"/>
  <c r="Y1382" i="2"/>
  <c r="X1382" i="2"/>
  <c r="Y1376" i="2"/>
  <c r="X1376" i="2"/>
  <c r="V1376" i="2"/>
  <c r="W1376" i="2"/>
  <c r="Y1370" i="2"/>
  <c r="X1370" i="2"/>
  <c r="X1364" i="2"/>
  <c r="Y1364" i="2"/>
  <c r="V1364" i="2"/>
  <c r="W1364" i="2"/>
  <c r="Y1358" i="2"/>
  <c r="V1358" i="2"/>
  <c r="Y1352" i="2"/>
  <c r="X1352" i="2"/>
  <c r="V1352" i="2"/>
  <c r="W1352" i="2"/>
  <c r="Y1346" i="2"/>
  <c r="X1346" i="2"/>
  <c r="V1346" i="2"/>
  <c r="Y1340" i="2"/>
  <c r="X1340" i="2"/>
  <c r="V1340" i="2"/>
  <c r="W1340" i="2"/>
  <c r="Y1334" i="2"/>
  <c r="X1334" i="2"/>
  <c r="V1334" i="2"/>
  <c r="Y1328" i="2"/>
  <c r="X1328" i="2"/>
  <c r="V1328" i="2"/>
  <c r="W1328" i="2"/>
  <c r="Y1322" i="2"/>
  <c r="X1322" i="2"/>
  <c r="V1322" i="2"/>
  <c r="Y1316" i="2"/>
  <c r="X1316" i="2"/>
  <c r="V1316" i="2"/>
  <c r="W1316" i="2"/>
  <c r="Y1310" i="2"/>
  <c r="X1310" i="2"/>
  <c r="V1310" i="2"/>
  <c r="Y1304" i="2"/>
  <c r="X1304" i="2"/>
  <c r="V1304" i="2"/>
  <c r="W1304" i="2"/>
  <c r="Y1298" i="2"/>
  <c r="X1298" i="2"/>
  <c r="V1298" i="2"/>
  <c r="X1292" i="2"/>
  <c r="Y1292" i="2"/>
  <c r="V1292" i="2"/>
  <c r="W1292" i="2"/>
  <c r="Y1286" i="2"/>
  <c r="V1286" i="2"/>
  <c r="Y1280" i="2"/>
  <c r="X1280" i="2"/>
  <c r="V1280" i="2"/>
  <c r="W1280" i="2"/>
  <c r="Y1274" i="2"/>
  <c r="X1274" i="2"/>
  <c r="V1274" i="2"/>
  <c r="Y1268" i="2"/>
  <c r="X1268" i="2"/>
  <c r="V1268" i="2"/>
  <c r="W1268" i="2"/>
  <c r="Y1262" i="2"/>
  <c r="X1262" i="2"/>
  <c r="V1262" i="2"/>
  <c r="Y1256" i="2"/>
  <c r="X1256" i="2"/>
  <c r="V1256" i="2"/>
  <c r="W1256" i="2"/>
  <c r="Y1250" i="2"/>
  <c r="X1250" i="2"/>
  <c r="V1250" i="2"/>
  <c r="Y1244" i="2"/>
  <c r="X1244" i="2"/>
  <c r="V1244" i="2"/>
  <c r="W1244" i="2"/>
  <c r="Y1238" i="2"/>
  <c r="X1238" i="2"/>
  <c r="V1238" i="2"/>
  <c r="Y1232" i="2"/>
  <c r="X1232" i="2"/>
  <c r="V1232" i="2"/>
  <c r="W1232" i="2"/>
  <c r="Y1226" i="2"/>
  <c r="X1226" i="2"/>
  <c r="V1226" i="2"/>
  <c r="X1220" i="2"/>
  <c r="Y1220" i="2"/>
  <c r="V1220" i="2"/>
  <c r="W1220" i="2"/>
  <c r="Y1214" i="2"/>
  <c r="V1214" i="2"/>
  <c r="Y1208" i="2"/>
  <c r="X1208" i="2"/>
  <c r="V1208" i="2"/>
  <c r="W1208" i="2"/>
  <c r="Y1202" i="2"/>
  <c r="X1202" i="2"/>
  <c r="V1202" i="2"/>
  <c r="Y1196" i="2"/>
  <c r="X1196" i="2"/>
  <c r="V1196" i="2"/>
  <c r="W1196" i="2"/>
  <c r="Y1190" i="2"/>
  <c r="X1190" i="2"/>
  <c r="V1190" i="2"/>
  <c r="Y1184" i="2"/>
  <c r="X1184" i="2"/>
  <c r="V1184" i="2"/>
  <c r="W1184" i="2"/>
  <c r="Y1178" i="2"/>
  <c r="X1178" i="2"/>
  <c r="V1178" i="2"/>
  <c r="Y1172" i="2"/>
  <c r="X1172" i="2"/>
  <c r="V1172" i="2"/>
  <c r="W1172" i="2"/>
  <c r="Y1166" i="2"/>
  <c r="X1166" i="2"/>
  <c r="V1166" i="2"/>
  <c r="Y1160" i="2"/>
  <c r="V1160" i="2"/>
  <c r="W1160" i="2"/>
  <c r="X1160" i="2"/>
  <c r="Y1154" i="2"/>
  <c r="X1154" i="2"/>
  <c r="V1154" i="2"/>
  <c r="Y1148" i="2"/>
  <c r="X1148" i="2"/>
  <c r="V1148" i="2"/>
  <c r="W1148" i="2"/>
  <c r="Y1142" i="2"/>
  <c r="X1142" i="2"/>
  <c r="V1142" i="2"/>
  <c r="Y1136" i="2"/>
  <c r="X1136" i="2"/>
  <c r="V1136" i="2"/>
  <c r="W1136" i="2"/>
  <c r="Y1130" i="2"/>
  <c r="X1130" i="2"/>
  <c r="V1130" i="2"/>
  <c r="Y1124" i="2"/>
  <c r="X1124" i="2"/>
  <c r="V1124" i="2"/>
  <c r="W1124" i="2"/>
  <c r="Y1118" i="2"/>
  <c r="X1118" i="2"/>
  <c r="V1118" i="2"/>
  <c r="Y1112" i="2"/>
  <c r="V1112" i="2"/>
  <c r="X1112" i="2"/>
  <c r="W1112" i="2"/>
  <c r="Y1106" i="2"/>
  <c r="X1106" i="2"/>
  <c r="V1106" i="2"/>
  <c r="Y1100" i="2"/>
  <c r="X1100" i="2"/>
  <c r="V1100" i="2"/>
  <c r="W1100" i="2"/>
  <c r="Y1094" i="2"/>
  <c r="X1094" i="2"/>
  <c r="V1094" i="2"/>
  <c r="Y1088" i="2"/>
  <c r="X1088" i="2"/>
  <c r="V1088" i="2"/>
  <c r="W1088" i="2"/>
  <c r="Y1082" i="2"/>
  <c r="X1082" i="2"/>
  <c r="V1082" i="2"/>
  <c r="Y1076" i="2"/>
  <c r="X1076" i="2"/>
  <c r="V1076" i="2"/>
  <c r="W1076" i="2"/>
  <c r="Y1070" i="2"/>
  <c r="X1070" i="2"/>
  <c r="V1070" i="2"/>
  <c r="Y1064" i="2"/>
  <c r="X1064" i="2"/>
  <c r="V1064" i="2"/>
  <c r="W1064" i="2"/>
  <c r="Y1058" i="2"/>
  <c r="X1058" i="2"/>
  <c r="V1058" i="2"/>
  <c r="Y1052" i="2"/>
  <c r="X1052" i="2"/>
  <c r="V1052" i="2"/>
  <c r="W1052" i="2"/>
  <c r="Y1046" i="2"/>
  <c r="X1046" i="2"/>
  <c r="V1046" i="2"/>
  <c r="Y1040" i="2"/>
  <c r="V1040" i="2"/>
  <c r="X1040" i="2"/>
  <c r="W1040" i="2"/>
  <c r="Y1034" i="2"/>
  <c r="X1034" i="2"/>
  <c r="V1034" i="2"/>
  <c r="Y1028" i="2"/>
  <c r="X1028" i="2"/>
  <c r="V1028" i="2"/>
  <c r="W1028" i="2"/>
  <c r="Y1022" i="2"/>
  <c r="X1022" i="2"/>
  <c r="V1022" i="2"/>
  <c r="Y1016" i="2"/>
  <c r="X1016" i="2"/>
  <c r="V1016" i="2"/>
  <c r="W1016" i="2"/>
  <c r="Y1010" i="2"/>
  <c r="X1010" i="2"/>
  <c r="V1010" i="2"/>
  <c r="Y1004" i="2"/>
  <c r="X1004" i="2"/>
  <c r="V1004" i="2"/>
  <c r="W1004" i="2"/>
  <c r="Y998" i="2"/>
  <c r="X998" i="2"/>
  <c r="V998" i="2"/>
  <c r="Y992" i="2"/>
  <c r="X992" i="2"/>
  <c r="V992" i="2"/>
  <c r="W992" i="2"/>
  <c r="Y986" i="2"/>
  <c r="X986" i="2"/>
  <c r="V986" i="2"/>
  <c r="Y980" i="2"/>
  <c r="X980" i="2"/>
  <c r="V980" i="2"/>
  <c r="W980" i="2"/>
  <c r="Y974" i="2"/>
  <c r="X974" i="2"/>
  <c r="V974" i="2"/>
  <c r="Y968" i="2"/>
  <c r="X968" i="2"/>
  <c r="V968" i="2"/>
  <c r="W968" i="2"/>
  <c r="Y962" i="2"/>
  <c r="X962" i="2"/>
  <c r="V962" i="2"/>
  <c r="Y956" i="2"/>
  <c r="X956" i="2"/>
  <c r="V956" i="2"/>
  <c r="W956" i="2"/>
  <c r="Y950" i="2"/>
  <c r="X950" i="2"/>
  <c r="V950" i="2"/>
  <c r="Y944" i="2"/>
  <c r="X944" i="2"/>
  <c r="V944" i="2"/>
  <c r="W944" i="2"/>
  <c r="Y938" i="2"/>
  <c r="X938" i="2"/>
  <c r="V938" i="2"/>
  <c r="Y932" i="2"/>
  <c r="X932" i="2"/>
  <c r="V932" i="2"/>
  <c r="W932" i="2"/>
  <c r="Y926" i="2"/>
  <c r="X926" i="2"/>
  <c r="V926" i="2"/>
  <c r="Y920" i="2"/>
  <c r="X920" i="2"/>
  <c r="V920" i="2"/>
  <c r="W920" i="2"/>
  <c r="Y914" i="2"/>
  <c r="X914" i="2"/>
  <c r="V914" i="2"/>
  <c r="Y908" i="2"/>
  <c r="X908" i="2"/>
  <c r="V908" i="2"/>
  <c r="W908" i="2"/>
  <c r="Y902" i="2"/>
  <c r="X902" i="2"/>
  <c r="V902" i="2"/>
  <c r="Y896" i="2"/>
  <c r="V896" i="2"/>
  <c r="W896" i="2"/>
  <c r="Y890" i="2"/>
  <c r="X890" i="2"/>
  <c r="V890" i="2"/>
  <c r="Y884" i="2"/>
  <c r="X884" i="2"/>
  <c r="V884" i="2"/>
  <c r="W884" i="2"/>
  <c r="Y878" i="2"/>
  <c r="X878" i="2"/>
  <c r="V878" i="2"/>
  <c r="Y872" i="2"/>
  <c r="X872" i="2"/>
  <c r="V872" i="2"/>
  <c r="W872" i="2"/>
  <c r="Y866" i="2"/>
  <c r="X866" i="2"/>
  <c r="V866" i="2"/>
  <c r="Y860" i="2"/>
  <c r="X860" i="2"/>
  <c r="V860" i="2"/>
  <c r="W860" i="2"/>
  <c r="Y854" i="2"/>
  <c r="X854" i="2"/>
  <c r="V854" i="2"/>
  <c r="Y848" i="2"/>
  <c r="X848" i="2"/>
  <c r="V848" i="2"/>
  <c r="W848" i="2"/>
  <c r="Y842" i="2"/>
  <c r="X842" i="2"/>
  <c r="V842" i="2"/>
  <c r="Y836" i="2"/>
  <c r="X836" i="2"/>
  <c r="V836" i="2"/>
  <c r="W836" i="2"/>
  <c r="Y830" i="2"/>
  <c r="X830" i="2"/>
  <c r="V830" i="2"/>
  <c r="Y824" i="2"/>
  <c r="V824" i="2"/>
  <c r="W824" i="2"/>
  <c r="X824" i="2"/>
  <c r="Y818" i="2"/>
  <c r="X818" i="2"/>
  <c r="V818" i="2"/>
  <c r="Y812" i="2"/>
  <c r="X812" i="2"/>
  <c r="V812" i="2"/>
  <c r="W812" i="2"/>
  <c r="Y806" i="2"/>
  <c r="X806" i="2"/>
  <c r="V806" i="2"/>
  <c r="Y800" i="2"/>
  <c r="X800" i="2"/>
  <c r="V800" i="2"/>
  <c r="W800" i="2"/>
  <c r="Y794" i="2"/>
  <c r="X794" i="2"/>
  <c r="V794" i="2"/>
  <c r="Y788" i="2"/>
  <c r="X788" i="2"/>
  <c r="V788" i="2"/>
  <c r="W788" i="2"/>
  <c r="Y782" i="2"/>
  <c r="X782" i="2"/>
  <c r="V782" i="2"/>
  <c r="Y776" i="2"/>
  <c r="X776" i="2"/>
  <c r="V776" i="2"/>
  <c r="W776" i="2"/>
  <c r="Y770" i="2"/>
  <c r="X770" i="2"/>
  <c r="V770" i="2"/>
  <c r="Y764" i="2"/>
  <c r="X764" i="2"/>
  <c r="V764" i="2"/>
  <c r="W764" i="2"/>
  <c r="Y758" i="2"/>
  <c r="X758" i="2"/>
  <c r="V758" i="2"/>
  <c r="Y752" i="2"/>
  <c r="V752" i="2"/>
  <c r="W752" i="2"/>
  <c r="X752" i="2"/>
  <c r="Y746" i="2"/>
  <c r="X746" i="2"/>
  <c r="V746" i="2"/>
  <c r="Y740" i="2"/>
  <c r="X740" i="2"/>
  <c r="V740" i="2"/>
  <c r="W740" i="2"/>
  <c r="Y734" i="2"/>
  <c r="X734" i="2"/>
  <c r="V734" i="2"/>
  <c r="Y728" i="2"/>
  <c r="X728" i="2"/>
  <c r="V728" i="2"/>
  <c r="W728" i="2"/>
  <c r="Y722" i="2"/>
  <c r="X722" i="2"/>
  <c r="V722" i="2"/>
  <c r="Y716" i="2"/>
  <c r="X716" i="2"/>
  <c r="V716" i="2"/>
  <c r="W716" i="2"/>
  <c r="Y710" i="2"/>
  <c r="X710" i="2"/>
  <c r="V710" i="2"/>
  <c r="Y704" i="2"/>
  <c r="X704" i="2"/>
  <c r="V704" i="2"/>
  <c r="W704" i="2"/>
  <c r="Y698" i="2"/>
  <c r="X698" i="2"/>
  <c r="V698" i="2"/>
  <c r="Y692" i="2"/>
  <c r="X692" i="2"/>
  <c r="V692" i="2"/>
  <c r="W692" i="2"/>
  <c r="Y686" i="2"/>
  <c r="X686" i="2"/>
  <c r="V686" i="2"/>
  <c r="Y680" i="2"/>
  <c r="V680" i="2"/>
  <c r="X680" i="2"/>
  <c r="W680" i="2"/>
  <c r="Y674" i="2"/>
  <c r="X674" i="2"/>
  <c r="V674" i="2"/>
  <c r="Y668" i="2"/>
  <c r="X668" i="2"/>
  <c r="V668" i="2"/>
  <c r="W668" i="2"/>
  <c r="Y662" i="2"/>
  <c r="X662" i="2"/>
  <c r="V662" i="2"/>
  <c r="Y656" i="2"/>
  <c r="X656" i="2"/>
  <c r="V656" i="2"/>
  <c r="W656" i="2"/>
  <c r="Y650" i="2"/>
  <c r="X650" i="2"/>
  <c r="V650" i="2"/>
  <c r="Y644" i="2"/>
  <c r="X644" i="2"/>
  <c r="V644" i="2"/>
  <c r="W644" i="2"/>
  <c r="Y638" i="2"/>
  <c r="X638" i="2"/>
  <c r="V638" i="2"/>
  <c r="Y632" i="2"/>
  <c r="X632" i="2"/>
  <c r="V632" i="2"/>
  <c r="W632" i="2"/>
  <c r="Y626" i="2"/>
  <c r="X626" i="2"/>
  <c r="V626" i="2"/>
  <c r="Y620" i="2"/>
  <c r="X620" i="2"/>
  <c r="V620" i="2"/>
  <c r="W620" i="2"/>
  <c r="Y614" i="2"/>
  <c r="X614" i="2"/>
  <c r="V614" i="2"/>
  <c r="Y608" i="2"/>
  <c r="V608" i="2"/>
  <c r="X608" i="2"/>
  <c r="W608" i="2"/>
  <c r="Y602" i="2"/>
  <c r="X602" i="2"/>
  <c r="V602" i="2"/>
  <c r="Y596" i="2"/>
  <c r="X596" i="2"/>
  <c r="V596" i="2"/>
  <c r="W596" i="2"/>
  <c r="Y590" i="2"/>
  <c r="X590" i="2"/>
  <c r="V590" i="2"/>
  <c r="Y584" i="2"/>
  <c r="X584" i="2"/>
  <c r="V584" i="2"/>
  <c r="W584" i="2"/>
  <c r="Y578" i="2"/>
  <c r="X578" i="2"/>
  <c r="V578" i="2"/>
  <c r="Y572" i="2"/>
  <c r="X572" i="2"/>
  <c r="V572" i="2"/>
  <c r="W572" i="2"/>
  <c r="Y566" i="2"/>
  <c r="X566" i="2"/>
  <c r="V566" i="2"/>
  <c r="Y560" i="2"/>
  <c r="X560" i="2"/>
  <c r="V560" i="2"/>
  <c r="W560" i="2"/>
  <c r="Y554" i="2"/>
  <c r="X554" i="2"/>
  <c r="V554" i="2"/>
  <c r="Y548" i="2"/>
  <c r="X548" i="2"/>
  <c r="V548" i="2"/>
  <c r="W548" i="2"/>
  <c r="Y542" i="2"/>
  <c r="X542" i="2"/>
  <c r="V542" i="2"/>
  <c r="Y536" i="2"/>
  <c r="X536" i="2"/>
  <c r="V536" i="2"/>
  <c r="W536" i="2"/>
  <c r="Y530" i="2"/>
  <c r="X530" i="2"/>
  <c r="V530" i="2"/>
  <c r="Y524" i="2"/>
  <c r="X524" i="2"/>
  <c r="V524" i="2"/>
  <c r="W524" i="2"/>
  <c r="Y518" i="2"/>
  <c r="X518" i="2"/>
  <c r="V518" i="2"/>
  <c r="Y512" i="2"/>
  <c r="X512" i="2"/>
  <c r="V512" i="2"/>
  <c r="W512" i="2"/>
  <c r="Y506" i="2"/>
  <c r="X506" i="2"/>
  <c r="V506" i="2"/>
  <c r="Y500" i="2"/>
  <c r="X500" i="2"/>
  <c r="V500" i="2"/>
  <c r="W500" i="2"/>
  <c r="Y494" i="2"/>
  <c r="X494" i="2"/>
  <c r="V494" i="2"/>
  <c r="Y488" i="2"/>
  <c r="X488" i="2"/>
  <c r="V488" i="2"/>
  <c r="W488" i="2"/>
  <c r="Y482" i="2"/>
  <c r="X482" i="2"/>
  <c r="V482" i="2"/>
  <c r="Y476" i="2"/>
  <c r="X476" i="2"/>
  <c r="V476" i="2"/>
  <c r="W476" i="2"/>
  <c r="Y470" i="2"/>
  <c r="X470" i="2"/>
  <c r="V470" i="2"/>
  <c r="Y464" i="2"/>
  <c r="V464" i="2"/>
  <c r="W464" i="2"/>
  <c r="Y458" i="2"/>
  <c r="X458" i="2"/>
  <c r="V458" i="2"/>
  <c r="Y452" i="2"/>
  <c r="X452" i="2"/>
  <c r="V452" i="2"/>
  <c r="W452" i="2"/>
  <c r="Y446" i="2"/>
  <c r="X446" i="2"/>
  <c r="V446" i="2"/>
  <c r="Y440" i="2"/>
  <c r="X440" i="2"/>
  <c r="V440" i="2"/>
  <c r="W440" i="2"/>
  <c r="Y434" i="2"/>
  <c r="X434" i="2"/>
  <c r="V434" i="2"/>
  <c r="Y428" i="2"/>
  <c r="X428" i="2"/>
  <c r="V428" i="2"/>
  <c r="W428" i="2"/>
  <c r="Y422" i="2"/>
  <c r="X422" i="2"/>
  <c r="V422" i="2"/>
  <c r="Y416" i="2"/>
  <c r="X416" i="2"/>
  <c r="V416" i="2"/>
  <c r="W416" i="2"/>
  <c r="Y410" i="2"/>
  <c r="X410" i="2"/>
  <c r="V410" i="2"/>
  <c r="Y404" i="2"/>
  <c r="X404" i="2"/>
  <c r="V404" i="2"/>
  <c r="W404" i="2"/>
  <c r="Y398" i="2"/>
  <c r="X398" i="2"/>
  <c r="V398" i="2"/>
  <c r="Y392" i="2"/>
  <c r="V392" i="2"/>
  <c r="W392" i="2"/>
  <c r="X392" i="2"/>
  <c r="Y386" i="2"/>
  <c r="X386" i="2"/>
  <c r="V386" i="2"/>
  <c r="Y380" i="2"/>
  <c r="X380" i="2"/>
  <c r="V380" i="2"/>
  <c r="W380" i="2"/>
  <c r="Y374" i="2"/>
  <c r="X374" i="2"/>
  <c r="V374" i="2"/>
  <c r="Y368" i="2"/>
  <c r="X368" i="2"/>
  <c r="V368" i="2"/>
  <c r="W368" i="2"/>
  <c r="Y362" i="2"/>
  <c r="X362" i="2"/>
  <c r="V362" i="2"/>
  <c r="Y356" i="2"/>
  <c r="X356" i="2"/>
  <c r="V356" i="2"/>
  <c r="W356" i="2"/>
  <c r="Y350" i="2"/>
  <c r="X350" i="2"/>
  <c r="V350" i="2"/>
  <c r="Y344" i="2"/>
  <c r="X344" i="2"/>
  <c r="V344" i="2"/>
  <c r="W344" i="2"/>
  <c r="Y338" i="2"/>
  <c r="X338" i="2"/>
  <c r="V338" i="2"/>
  <c r="Y332" i="2"/>
  <c r="X332" i="2"/>
  <c r="V332" i="2"/>
  <c r="W332" i="2"/>
  <c r="Y326" i="2"/>
  <c r="X326" i="2"/>
  <c r="V326" i="2"/>
  <c r="Y320" i="2"/>
  <c r="V320" i="2"/>
  <c r="W320" i="2"/>
  <c r="X320" i="2"/>
  <c r="Y314" i="2"/>
  <c r="X314" i="2"/>
  <c r="V314" i="2"/>
  <c r="Y308" i="2"/>
  <c r="X308" i="2"/>
  <c r="V308" i="2"/>
  <c r="W308" i="2"/>
  <c r="Y302" i="2"/>
  <c r="X302" i="2"/>
  <c r="V302" i="2"/>
  <c r="Y296" i="2"/>
  <c r="X296" i="2"/>
  <c r="V296" i="2"/>
  <c r="W296" i="2"/>
  <c r="Y290" i="2"/>
  <c r="X290" i="2"/>
  <c r="V290" i="2"/>
  <c r="Y284" i="2"/>
  <c r="X284" i="2"/>
  <c r="V284" i="2"/>
  <c r="W284" i="2"/>
  <c r="Y278" i="2"/>
  <c r="X278" i="2"/>
  <c r="V278" i="2"/>
  <c r="Y272" i="2"/>
  <c r="X272" i="2"/>
  <c r="V272" i="2"/>
  <c r="W272" i="2"/>
  <c r="Y266" i="2"/>
  <c r="X266" i="2"/>
  <c r="W266" i="2"/>
  <c r="V266" i="2"/>
  <c r="Y260" i="2"/>
  <c r="X260" i="2"/>
  <c r="W260" i="2"/>
  <c r="V260" i="2"/>
  <c r="Y254" i="2"/>
  <c r="X254" i="2"/>
  <c r="W254" i="2"/>
  <c r="V254" i="2"/>
  <c r="Y248" i="2"/>
  <c r="V248" i="2"/>
  <c r="X248" i="2"/>
  <c r="W248" i="2"/>
  <c r="Y242" i="2"/>
  <c r="X242" i="2"/>
  <c r="W242" i="2"/>
  <c r="V242" i="2"/>
  <c r="Y236" i="2"/>
  <c r="X236" i="2"/>
  <c r="W236" i="2"/>
  <c r="V236" i="2"/>
  <c r="Y230" i="2"/>
  <c r="X230" i="2"/>
  <c r="W230" i="2"/>
  <c r="V230" i="2"/>
  <c r="Y224" i="2"/>
  <c r="X224" i="2"/>
  <c r="V224" i="2"/>
  <c r="W224" i="2"/>
  <c r="Y218" i="2"/>
  <c r="X218" i="2"/>
  <c r="W218" i="2"/>
  <c r="V218" i="2"/>
  <c r="Y212" i="2"/>
  <c r="W212" i="2"/>
  <c r="X212" i="2"/>
  <c r="V212" i="2"/>
  <c r="Y206" i="2"/>
  <c r="X206" i="2"/>
  <c r="W206" i="2"/>
  <c r="V206" i="2"/>
  <c r="Y200" i="2"/>
  <c r="W200" i="2"/>
  <c r="X200" i="2"/>
  <c r="V200" i="2"/>
  <c r="Y194" i="2"/>
  <c r="X194" i="2"/>
  <c r="W194" i="2"/>
  <c r="V194" i="2"/>
  <c r="Y188" i="2"/>
  <c r="X188" i="2"/>
  <c r="W188" i="2"/>
  <c r="V188" i="2"/>
  <c r="Y182" i="2"/>
  <c r="X182" i="2"/>
  <c r="W182" i="2"/>
  <c r="V182" i="2"/>
  <c r="Y176" i="2"/>
  <c r="W176" i="2"/>
  <c r="V176" i="2"/>
  <c r="X176" i="2"/>
  <c r="Y170" i="2"/>
  <c r="X170" i="2"/>
  <c r="W170" i="2"/>
  <c r="V170" i="2"/>
  <c r="Y164" i="2"/>
  <c r="W164" i="2"/>
  <c r="X164" i="2"/>
  <c r="V164" i="2"/>
  <c r="Y158" i="2"/>
  <c r="X158" i="2"/>
  <c r="W158" i="2"/>
  <c r="V158" i="2"/>
  <c r="Y152" i="2"/>
  <c r="W152" i="2"/>
  <c r="X152" i="2"/>
  <c r="V152" i="2"/>
  <c r="Y146" i="2"/>
  <c r="X146" i="2"/>
  <c r="W146" i="2"/>
  <c r="V146" i="2"/>
  <c r="Y140" i="2"/>
  <c r="W140" i="2"/>
  <c r="X140" i="2"/>
  <c r="V140" i="2"/>
  <c r="Y134" i="2"/>
  <c r="X134" i="2"/>
  <c r="W134" i="2"/>
  <c r="V134" i="2"/>
  <c r="Y128" i="2"/>
  <c r="W128" i="2"/>
  <c r="X128" i="2"/>
  <c r="V128" i="2"/>
  <c r="Y122" i="2"/>
  <c r="X122" i="2"/>
  <c r="W122" i="2"/>
  <c r="V122" i="2"/>
  <c r="Y116" i="2"/>
  <c r="X116" i="2"/>
  <c r="W116" i="2"/>
  <c r="V116" i="2"/>
  <c r="Y110" i="2"/>
  <c r="X110" i="2"/>
  <c r="W110" i="2"/>
  <c r="V110" i="2"/>
  <c r="Y104" i="2"/>
  <c r="W104" i="2"/>
  <c r="X104" i="2"/>
  <c r="V104" i="2"/>
  <c r="Y98" i="2"/>
  <c r="X98" i="2"/>
  <c r="W98" i="2"/>
  <c r="V98" i="2"/>
  <c r="Y92" i="2"/>
  <c r="W92" i="2"/>
  <c r="X92" i="2"/>
  <c r="V92" i="2"/>
  <c r="Y86" i="2"/>
  <c r="X86" i="2"/>
  <c r="W86" i="2"/>
  <c r="V86" i="2"/>
  <c r="Y80" i="2"/>
  <c r="W80" i="2"/>
  <c r="X80" i="2"/>
  <c r="V80" i="2"/>
  <c r="Y74" i="2"/>
  <c r="X74" i="2"/>
  <c r="W74" i="2"/>
  <c r="V74" i="2"/>
  <c r="Y68" i="2"/>
  <c r="W68" i="2"/>
  <c r="X68" i="2"/>
  <c r="V68" i="2"/>
  <c r="Y62" i="2"/>
  <c r="X62" i="2"/>
  <c r="W62" i="2"/>
  <c r="V62" i="2"/>
  <c r="Y56" i="2"/>
  <c r="W56" i="2"/>
  <c r="X56" i="2"/>
  <c r="V56" i="2"/>
  <c r="Y50" i="2"/>
  <c r="X50" i="2"/>
  <c r="W50" i="2"/>
  <c r="V50" i="2"/>
  <c r="Y44" i="2"/>
  <c r="X44" i="2"/>
  <c r="W44" i="2"/>
  <c r="V44" i="2"/>
  <c r="Y38" i="2"/>
  <c r="X38" i="2"/>
  <c r="W38" i="2"/>
  <c r="V38" i="2"/>
  <c r="Y32" i="2"/>
  <c r="W32" i="2"/>
  <c r="V32" i="2"/>
  <c r="Y26" i="2"/>
  <c r="X26" i="2"/>
  <c r="W26" i="2"/>
  <c r="V26" i="2"/>
  <c r="Y20" i="2"/>
  <c r="W20" i="2"/>
  <c r="X20" i="2"/>
  <c r="V20" i="2"/>
  <c r="Y14" i="2"/>
  <c r="X14" i="2"/>
  <c r="W14" i="2"/>
  <c r="V14" i="2"/>
  <c r="Y8" i="2"/>
  <c r="W8" i="2"/>
  <c r="X8" i="2"/>
  <c r="V8" i="2"/>
  <c r="V2616" i="2"/>
  <c r="V2604" i="2"/>
  <c r="V2592" i="2"/>
  <c r="V2580" i="2"/>
  <c r="V2568" i="2"/>
  <c r="V2556" i="2"/>
  <c r="V2544" i="2"/>
  <c r="V2532" i="2"/>
  <c r="V2520" i="2"/>
  <c r="V2508" i="2"/>
  <c r="V2496" i="2"/>
  <c r="V2484" i="2"/>
  <c r="V2472" i="2"/>
  <c r="V2460" i="2"/>
  <c r="V2448" i="2"/>
  <c r="V2436" i="2"/>
  <c r="V2424" i="2"/>
  <c r="V2412" i="2"/>
  <c r="V2400" i="2"/>
  <c r="V2388" i="2"/>
  <c r="V2376" i="2"/>
  <c r="V2364" i="2"/>
  <c r="V2352" i="2"/>
  <c r="V2340" i="2"/>
  <c r="V2328" i="2"/>
  <c r="V2316" i="2"/>
  <c r="V2304" i="2"/>
  <c r="V2292" i="2"/>
  <c r="V2280" i="2"/>
  <c r="V2268" i="2"/>
  <c r="V2256" i="2"/>
  <c r="V2244" i="2"/>
  <c r="V2232" i="2"/>
  <c r="V2220" i="2"/>
  <c r="V2208" i="2"/>
  <c r="V2196" i="2"/>
  <c r="V2184" i="2"/>
  <c r="V2172" i="2"/>
  <c r="V2160" i="2"/>
  <c r="V2148" i="2"/>
  <c r="V2136" i="2"/>
  <c r="V2124" i="2"/>
  <c r="V2112" i="2"/>
  <c r="V2100" i="2"/>
  <c r="V2088" i="2"/>
  <c r="V2076" i="2"/>
  <c r="V2064" i="2"/>
  <c r="V2052" i="2"/>
  <c r="V2040" i="2"/>
  <c r="V2028" i="2"/>
  <c r="V2016" i="2"/>
  <c r="V2004" i="2"/>
  <c r="V1992" i="2"/>
  <c r="V1980" i="2"/>
  <c r="V1968" i="2"/>
  <c r="V1956" i="2"/>
  <c r="V1944" i="2"/>
  <c r="V1932" i="2"/>
  <c r="V1920" i="2"/>
  <c r="V1908" i="2"/>
  <c r="V1896" i="2"/>
  <c r="V1884" i="2"/>
  <c r="V1872" i="2"/>
  <c r="V1860" i="2"/>
  <c r="V1848" i="2"/>
  <c r="V1836" i="2"/>
  <c r="V1824" i="2"/>
  <c r="V1812" i="2"/>
  <c r="V1800" i="2"/>
  <c r="V1788" i="2"/>
  <c r="V1776" i="2"/>
  <c r="V1764" i="2"/>
  <c r="V1752" i="2"/>
  <c r="V1740" i="2"/>
  <c r="V1728" i="2"/>
  <c r="V1716" i="2"/>
  <c r="V1704" i="2"/>
  <c r="V1692" i="2"/>
  <c r="V1680" i="2"/>
  <c r="V1668" i="2"/>
  <c r="V1656" i="2"/>
  <c r="V1644" i="2"/>
  <c r="V1632" i="2"/>
  <c r="V1620" i="2"/>
  <c r="V1608" i="2"/>
  <c r="V1596" i="2"/>
  <c r="V1584" i="2"/>
  <c r="V1572" i="2"/>
  <c r="V1560" i="2"/>
  <c r="V1548" i="2"/>
  <c r="V1536" i="2"/>
  <c r="V1524" i="2"/>
  <c r="V1512" i="2"/>
  <c r="V1500" i="2"/>
  <c r="V1488" i="2"/>
  <c r="V1476" i="2"/>
  <c r="V1464" i="2"/>
  <c r="V1452" i="2"/>
  <c r="V1440" i="2"/>
  <c r="V1428" i="2"/>
  <c r="V1416" i="2"/>
  <c r="V1404" i="2"/>
  <c r="V1392" i="2"/>
  <c r="V1378" i="2"/>
  <c r="V1336" i="2"/>
  <c r="V1264" i="2"/>
  <c r="V1192" i="2"/>
  <c r="V1120" i="2"/>
  <c r="V1048" i="2"/>
  <c r="V976" i="2"/>
  <c r="V904" i="2"/>
  <c r="V832" i="2"/>
  <c r="V760" i="2"/>
  <c r="V688" i="2"/>
  <c r="V616" i="2"/>
  <c r="V544" i="2"/>
  <c r="V472" i="2"/>
  <c r="V400" i="2"/>
  <c r="V328" i="2"/>
  <c r="V256" i="2"/>
  <c r="V184" i="2"/>
  <c r="V112" i="2"/>
  <c r="V40" i="2"/>
  <c r="W1369" i="2"/>
  <c r="W1297" i="2"/>
  <c r="W1225" i="2"/>
  <c r="W1153" i="2"/>
  <c r="W1081" i="2"/>
  <c r="W1009" i="2"/>
  <c r="W937" i="2"/>
  <c r="W865" i="2"/>
  <c r="W793" i="2"/>
  <c r="W721" i="2"/>
  <c r="W649" i="2"/>
  <c r="W577" i="2"/>
  <c r="W505" i="2"/>
  <c r="W433" i="2"/>
  <c r="W361" i="2"/>
  <c r="W289" i="2"/>
  <c r="W29" i="2"/>
  <c r="X2222" i="2"/>
  <c r="X1790" i="2"/>
  <c r="X1358" i="2"/>
  <c r="Y2214" i="2"/>
  <c r="U2475" i="2"/>
  <c r="U2463" i="2"/>
  <c r="U2451" i="2"/>
  <c r="U2439" i="2"/>
  <c r="U2427" i="2"/>
  <c r="U2415" i="2"/>
  <c r="U2403" i="2"/>
  <c r="U2391" i="2"/>
  <c r="U2379" i="2"/>
  <c r="U2367" i="2"/>
  <c r="U2343" i="2"/>
  <c r="U2319" i="2"/>
  <c r="U409" i="2"/>
  <c r="U481" i="2"/>
  <c r="U324" i="2"/>
  <c r="Z2562" i="2"/>
  <c r="Z2576" i="2"/>
  <c r="Z2507" i="2"/>
  <c r="Z2559" i="2"/>
  <c r="Z2543" i="2"/>
  <c r="Z2536" i="2"/>
  <c r="Z2529" i="2"/>
  <c r="Z2500" i="2"/>
  <c r="Z2492" i="2"/>
  <c r="Z2619" i="2"/>
  <c r="Z2515" i="2"/>
  <c r="Z2564" i="2"/>
  <c r="Z2607" i="2"/>
  <c r="Z2550" i="2"/>
  <c r="Z2624" i="2"/>
  <c r="Z2533" i="2"/>
  <c r="Z2518" i="2"/>
  <c r="Z2595" i="2"/>
  <c r="Z2489" i="2"/>
  <c r="Z2612" i="2"/>
  <c r="Z2583" i="2"/>
  <c r="Z2547" i="2"/>
  <c r="Z2600" i="2"/>
  <c r="Z2571" i="2"/>
  <c r="Z2553" i="2"/>
  <c r="Z2486" i="2"/>
  <c r="Z2588" i="2"/>
  <c r="U2355" i="2"/>
  <c r="U2175" i="2"/>
  <c r="U2055" i="2"/>
  <c r="U793" i="2"/>
  <c r="U828" i="2"/>
  <c r="U792" i="2"/>
  <c r="U756" i="2"/>
  <c r="U732" i="2"/>
  <c r="U708" i="2"/>
  <c r="U672" i="2"/>
  <c r="U660" i="2"/>
  <c r="U648" i="2"/>
  <c r="U636" i="2"/>
  <c r="U624" i="2"/>
  <c r="U612" i="2"/>
  <c r="U600" i="2"/>
  <c r="U588" i="2"/>
  <c r="U576" i="2"/>
  <c r="U564" i="2"/>
  <c r="U552" i="2"/>
  <c r="U540" i="2"/>
  <c r="U528" i="2"/>
  <c r="U516" i="2"/>
  <c r="U504" i="2"/>
  <c r="U492" i="2"/>
  <c r="U480" i="2"/>
  <c r="U468" i="2"/>
  <c r="U456" i="2"/>
  <c r="U444" i="2"/>
  <c r="U432" i="2"/>
  <c r="U420" i="2"/>
  <c r="U408" i="2"/>
  <c r="U396" i="2"/>
  <c r="U384" i="2"/>
  <c r="U372" i="2"/>
  <c r="U360" i="2"/>
  <c r="U348" i="2"/>
  <c r="U336" i="2"/>
  <c r="U312" i="2"/>
  <c r="U300" i="2"/>
  <c r="U276" i="2"/>
  <c r="U264" i="2"/>
  <c r="U252" i="2"/>
  <c r="U240" i="2"/>
  <c r="U228" i="2"/>
  <c r="U216" i="2"/>
  <c r="U204" i="2"/>
  <c r="U192" i="2"/>
  <c r="U180" i="2"/>
  <c r="U168" i="2"/>
  <c r="U144" i="2"/>
  <c r="U132" i="2"/>
  <c r="U120" i="2"/>
  <c r="U108" i="2"/>
  <c r="U96" i="2"/>
  <c r="U84" i="2"/>
  <c r="U72" i="2"/>
  <c r="U60" i="2"/>
  <c r="U48" i="2"/>
  <c r="U36" i="2"/>
  <c r="U24" i="2"/>
  <c r="U12" i="2"/>
  <c r="U288" i="2"/>
  <c r="U156" i="2"/>
  <c r="U2331" i="2"/>
  <c r="U2259" i="2"/>
  <c r="U2139" i="2"/>
  <c r="U1983" i="2"/>
  <c r="U870" i="2"/>
  <c r="U1813" i="2"/>
  <c r="U2064" i="2"/>
  <c r="U816" i="2"/>
  <c r="U780" i="2"/>
  <c r="U720" i="2"/>
  <c r="U696" i="2"/>
  <c r="U2470" i="2"/>
  <c r="U2446" i="2"/>
  <c r="U2422" i="2"/>
  <c r="U2398" i="2"/>
  <c r="U2386" i="2"/>
  <c r="U2374" i="2"/>
  <c r="U2350" i="2"/>
  <c r="U2338" i="2"/>
  <c r="U2326" i="2"/>
  <c r="U2314" i="2"/>
  <c r="U2302" i="2"/>
  <c r="U2290" i="2"/>
  <c r="U2278" i="2"/>
  <c r="U2266" i="2"/>
  <c r="U2254" i="2"/>
  <c r="U2242" i="2"/>
  <c r="U2230" i="2"/>
  <c r="U2218" i="2"/>
  <c r="U2206" i="2"/>
  <c r="U2194" i="2"/>
  <c r="U2182" i="2"/>
  <c r="U2170" i="2"/>
  <c r="U2158" i="2"/>
  <c r="U2146" i="2"/>
  <c r="U2134" i="2"/>
  <c r="U2122" i="2"/>
  <c r="U2110" i="2"/>
  <c r="U49" i="2"/>
  <c r="U2163" i="2"/>
  <c r="U2067" i="2"/>
  <c r="U817" i="2"/>
  <c r="U1776" i="2"/>
  <c r="U804" i="2"/>
  <c r="U768" i="2"/>
  <c r="U744" i="2"/>
  <c r="U684" i="2"/>
  <c r="U2482" i="2"/>
  <c r="U2458" i="2"/>
  <c r="U2434" i="2"/>
  <c r="U2410" i="2"/>
  <c r="U2362" i="2"/>
  <c r="U121" i="2"/>
  <c r="U2235" i="2"/>
  <c r="U2115" i="2"/>
  <c r="U2031" i="2"/>
  <c r="U805" i="2"/>
  <c r="U2480" i="2"/>
  <c r="U2456" i="2"/>
  <c r="U2432" i="2"/>
  <c r="U2408" i="2"/>
  <c r="U2396" i="2"/>
  <c r="U2372" i="2"/>
  <c r="U2336" i="2"/>
  <c r="U2312" i="2"/>
  <c r="U2288" i="2"/>
  <c r="U2264" i="2"/>
  <c r="U2240" i="2"/>
  <c r="U2216" i="2"/>
  <c r="U2204" i="2"/>
  <c r="U2180" i="2"/>
  <c r="U2156" i="2"/>
  <c r="U2132" i="2"/>
  <c r="U2096" i="2"/>
  <c r="U2084" i="2"/>
  <c r="U2060" i="2"/>
  <c r="U2036" i="2"/>
  <c r="U2012" i="2"/>
  <c r="U1988" i="2"/>
  <c r="U1976" i="2"/>
  <c r="U1964" i="2"/>
  <c r="U1952" i="2"/>
  <c r="U1940" i="2"/>
  <c r="U1928" i="2"/>
  <c r="U1916" i="2"/>
  <c r="U1904" i="2"/>
  <c r="U193" i="2"/>
  <c r="U2295" i="2"/>
  <c r="U2199" i="2"/>
  <c r="U2007" i="2"/>
  <c r="U2389" i="2"/>
  <c r="U2468" i="2"/>
  <c r="U2444" i="2"/>
  <c r="U2420" i="2"/>
  <c r="U2384" i="2"/>
  <c r="U2360" i="2"/>
  <c r="U2348" i="2"/>
  <c r="U2324" i="2"/>
  <c r="U2300" i="2"/>
  <c r="U2276" i="2"/>
  <c r="U2252" i="2"/>
  <c r="U2228" i="2"/>
  <c r="U2192" i="2"/>
  <c r="U2168" i="2"/>
  <c r="U2144" i="2"/>
  <c r="U2120" i="2"/>
  <c r="U2108" i="2"/>
  <c r="U2072" i="2"/>
  <c r="U2048" i="2"/>
  <c r="U2024" i="2"/>
  <c r="U2000" i="2"/>
  <c r="U265" i="2"/>
  <c r="U2271" i="2"/>
  <c r="U2211" i="2"/>
  <c r="U2043" i="2"/>
  <c r="U781" i="2"/>
  <c r="U2352" i="2"/>
  <c r="U2478" i="2"/>
  <c r="U1590" i="2"/>
  <c r="U1542" i="2"/>
  <c r="U1494" i="2"/>
  <c r="U1458" i="2"/>
  <c r="U1410" i="2"/>
  <c r="U1350" i="2"/>
  <c r="U1314" i="2"/>
  <c r="U1266" i="2"/>
  <c r="U1242" i="2"/>
  <c r="U1230" i="2"/>
  <c r="U1194" i="2"/>
  <c r="U1182" i="2"/>
  <c r="U1170" i="2"/>
  <c r="U1158" i="2"/>
  <c r="U1134" i="2"/>
  <c r="U1122" i="2"/>
  <c r="U1110" i="2"/>
  <c r="U1098" i="2"/>
  <c r="U1074" i="2"/>
  <c r="U1062" i="2"/>
  <c r="U1038" i="2"/>
  <c r="U1026" i="2"/>
  <c r="U1002" i="2"/>
  <c r="U990" i="2"/>
  <c r="U966" i="2"/>
  <c r="U954" i="2"/>
  <c r="U930" i="2"/>
  <c r="U918" i="2"/>
  <c r="U894" i="2"/>
  <c r="U882" i="2"/>
  <c r="U858" i="2"/>
  <c r="U834" i="2"/>
  <c r="U822" i="2"/>
  <c r="U810" i="2"/>
  <c r="U798" i="2"/>
  <c r="U337" i="2"/>
  <c r="U2223" i="2"/>
  <c r="U2019" i="2"/>
  <c r="U829" i="2"/>
  <c r="U2466" i="2"/>
  <c r="U1554" i="2"/>
  <c r="U1518" i="2"/>
  <c r="U1470" i="2"/>
  <c r="U1398" i="2"/>
  <c r="U1374" i="2"/>
  <c r="U1326" i="2"/>
  <c r="U1302" i="2"/>
  <c r="U1254" i="2"/>
  <c r="U2247" i="2"/>
  <c r="U2151" i="2"/>
  <c r="U1995" i="2"/>
  <c r="U2101" i="2"/>
  <c r="U1602" i="2"/>
  <c r="U1566" i="2"/>
  <c r="U1530" i="2"/>
  <c r="U1482" i="2"/>
  <c r="U1446" i="2"/>
  <c r="U1422" i="2"/>
  <c r="U1386" i="2"/>
  <c r="U1338" i="2"/>
  <c r="U1278" i="2"/>
  <c r="U1206" i="2"/>
  <c r="U2307" i="2"/>
  <c r="U2103" i="2"/>
  <c r="U1971" i="2"/>
  <c r="U1947" i="2"/>
  <c r="U1923" i="2"/>
  <c r="U1911" i="2"/>
  <c r="U1887" i="2"/>
  <c r="U1863" i="2"/>
  <c r="U1839" i="2"/>
  <c r="U1815" i="2"/>
  <c r="U1791" i="2"/>
  <c r="U1767" i="2"/>
  <c r="U1743" i="2"/>
  <c r="U1719" i="2"/>
  <c r="U1695" i="2"/>
  <c r="U1683" i="2"/>
  <c r="U1659" i="2"/>
  <c r="U1635" i="2"/>
  <c r="U1623" i="2"/>
  <c r="U847" i="2"/>
  <c r="U1599" i="2"/>
  <c r="U1587" i="2"/>
  <c r="U1444" i="2"/>
  <c r="U1050" i="2"/>
  <c r="U769" i="2"/>
  <c r="U819" i="2"/>
  <c r="U795" i="2"/>
  <c r="U771" i="2"/>
  <c r="U735" i="2"/>
  <c r="U711" i="2"/>
  <c r="U687" i="2"/>
  <c r="U663" i="2"/>
  <c r="U639" i="2"/>
  <c r="U615" i="2"/>
  <c r="U579" i="2"/>
  <c r="U567" i="2"/>
  <c r="U531" i="2"/>
  <c r="U519" i="2"/>
  <c r="U483" i="2"/>
  <c r="U471" i="2"/>
  <c r="U447" i="2"/>
  <c r="U423" i="2"/>
  <c r="U399" i="2"/>
  <c r="U375" i="2"/>
  <c r="U351" i="2"/>
  <c r="U327" i="2"/>
  <c r="U303" i="2"/>
  <c r="U291" i="2"/>
  <c r="U267" i="2"/>
  <c r="U255" i="2"/>
  <c r="U243" i="2"/>
  <c r="U231" i="2"/>
  <c r="U219" i="2"/>
  <c r="U207" i="2"/>
  <c r="U195" i="2"/>
  <c r="U183" i="2"/>
  <c r="U171" i="2"/>
  <c r="U159" i="2"/>
  <c r="U147" i="2"/>
  <c r="U135" i="2"/>
  <c r="U123" i="2"/>
  <c r="U111" i="2"/>
  <c r="U99" i="2"/>
  <c r="U87" i="2"/>
  <c r="U75" i="2"/>
  <c r="U63" i="2"/>
  <c r="U51" i="2"/>
  <c r="U39" i="2"/>
  <c r="U27" i="2"/>
  <c r="U15" i="2"/>
  <c r="U3" i="2"/>
  <c r="U553" i="2"/>
  <c r="U2127" i="2"/>
  <c r="U2091" i="2"/>
  <c r="U1959" i="2"/>
  <c r="U1935" i="2"/>
  <c r="U1899" i="2"/>
  <c r="U1875" i="2"/>
  <c r="U1851" i="2"/>
  <c r="U1827" i="2"/>
  <c r="U1803" i="2"/>
  <c r="U1779" i="2"/>
  <c r="U1755" i="2"/>
  <c r="U1731" i="2"/>
  <c r="U1707" i="2"/>
  <c r="U1671" i="2"/>
  <c r="U1647" i="2"/>
  <c r="U1611" i="2"/>
  <c r="U831" i="2"/>
  <c r="U807" i="2"/>
  <c r="U783" i="2"/>
  <c r="U759" i="2"/>
  <c r="U747" i="2"/>
  <c r="U723" i="2"/>
  <c r="U699" i="2"/>
  <c r="U675" i="2"/>
  <c r="U651" i="2"/>
  <c r="U627" i="2"/>
  <c r="U603" i="2"/>
  <c r="U591" i="2"/>
  <c r="U555" i="2"/>
  <c r="U543" i="2"/>
  <c r="U507" i="2"/>
  <c r="U495" i="2"/>
  <c r="U459" i="2"/>
  <c r="U435" i="2"/>
  <c r="U411" i="2"/>
  <c r="U387" i="2"/>
  <c r="U363" i="2"/>
  <c r="U339" i="2"/>
  <c r="U315" i="2"/>
  <c r="U279" i="2"/>
  <c r="U625" i="2"/>
  <c r="U2283" i="2"/>
  <c r="U2187" i="2"/>
  <c r="U2079" i="2"/>
  <c r="U757" i="2"/>
  <c r="U745" i="2"/>
  <c r="U733" i="2"/>
  <c r="U721" i="2"/>
  <c r="U709" i="2"/>
  <c r="U685" i="2"/>
  <c r="U673" i="2"/>
  <c r="U661" i="2"/>
  <c r="U649" i="2"/>
  <c r="U637" i="2"/>
  <c r="U613" i="2"/>
  <c r="U601" i="2"/>
  <c r="U589" i="2"/>
  <c r="U577" i="2"/>
  <c r="U565" i="2"/>
  <c r="U541" i="2"/>
  <c r="U529" i="2"/>
  <c r="U517" i="2"/>
  <c r="U505" i="2"/>
  <c r="U493" i="2"/>
  <c r="U469" i="2"/>
  <c r="U457" i="2"/>
  <c r="U445" i="2"/>
  <c r="U433" i="2"/>
  <c r="U421" i="2"/>
  <c r="U397" i="2"/>
  <c r="U385" i="2"/>
  <c r="U373" i="2"/>
  <c r="U361" i="2"/>
  <c r="U349" i="2"/>
  <c r="U325" i="2"/>
  <c r="U313" i="2"/>
  <c r="U301" i="2"/>
  <c r="U289" i="2"/>
  <c r="U277" i="2"/>
  <c r="U253" i="2"/>
  <c r="U241" i="2"/>
  <c r="U229" i="2"/>
  <c r="U217" i="2"/>
  <c r="U205" i="2"/>
  <c r="U181" i="2"/>
  <c r="U169" i="2"/>
  <c r="U157" i="2"/>
  <c r="U145" i="2"/>
  <c r="U133" i="2"/>
  <c r="U109" i="2"/>
  <c r="U97" i="2"/>
  <c r="U85" i="2"/>
  <c r="U73" i="2"/>
  <c r="U61" i="2"/>
  <c r="U37" i="2"/>
  <c r="U25" i="2"/>
  <c r="U1372" i="2"/>
  <c r="U697" i="2"/>
  <c r="U2476" i="2"/>
  <c r="U2464" i="2"/>
  <c r="U2452" i="2"/>
  <c r="U2440" i="2"/>
  <c r="U2428" i="2"/>
  <c r="U1600" i="2"/>
  <c r="U1576" i="2"/>
  <c r="U1564" i="2"/>
  <c r="U1552" i="2"/>
  <c r="U1540" i="2"/>
  <c r="U1528" i="2"/>
  <c r="U1504" i="2"/>
  <c r="U1492" i="2"/>
  <c r="U1480" i="2"/>
  <c r="U1468" i="2"/>
  <c r="U1456" i="2"/>
  <c r="U1432" i="2"/>
  <c r="U1420" i="2"/>
  <c r="U1408" i="2"/>
  <c r="U1396" i="2"/>
  <c r="U1384" i="2"/>
  <c r="U1360" i="2"/>
  <c r="U1348" i="2"/>
  <c r="U1336" i="2"/>
  <c r="U1324" i="2"/>
  <c r="U1312" i="2"/>
  <c r="U1288" i="2"/>
  <c r="U1276" i="2"/>
  <c r="U1264" i="2"/>
  <c r="U1252" i="2"/>
  <c r="U1240" i="2"/>
  <c r="U1216" i="2"/>
  <c r="U1204" i="2"/>
  <c r="U1192" i="2"/>
  <c r="U1180" i="2"/>
  <c r="U1168" i="2"/>
  <c r="U1144" i="2"/>
  <c r="U1132" i="2"/>
  <c r="U1120" i="2"/>
  <c r="U1108" i="2"/>
  <c r="U1096" i="2"/>
  <c r="U1072" i="2"/>
  <c r="U1060" i="2"/>
  <c r="U1036" i="2"/>
  <c r="U1024" i="2"/>
  <c r="U1000" i="2"/>
  <c r="U988" i="2"/>
  <c r="U964" i="2"/>
  <c r="U952" i="2"/>
  <c r="U928" i="2"/>
  <c r="U916" i="2"/>
  <c r="U892" i="2"/>
  <c r="U880" i="2"/>
  <c r="U868" i="2"/>
  <c r="U856" i="2"/>
  <c r="U844" i="2"/>
  <c r="U832" i="2"/>
  <c r="U820" i="2"/>
  <c r="U808" i="2"/>
  <c r="U796" i="2"/>
  <c r="U784" i="2"/>
  <c r="U772" i="2"/>
  <c r="U760" i="2"/>
  <c r="U748" i="2"/>
  <c r="U736" i="2"/>
  <c r="U724" i="2"/>
  <c r="U712" i="2"/>
  <c r="U700" i="2"/>
  <c r="U688" i="2"/>
  <c r="U676" i="2"/>
  <c r="U664" i="2"/>
  <c r="U652" i="2"/>
  <c r="U640" i="2"/>
  <c r="U628" i="2"/>
  <c r="U616" i="2"/>
  <c r="U604" i="2"/>
  <c r="U592" i="2"/>
  <c r="U580" i="2"/>
  <c r="U568" i="2"/>
  <c r="U556" i="2"/>
  <c r="U544" i="2"/>
  <c r="U532" i="2"/>
  <c r="U520" i="2"/>
  <c r="U508" i="2"/>
  <c r="U496" i="2"/>
  <c r="U484" i="2"/>
  <c r="U472" i="2"/>
  <c r="U460" i="2"/>
  <c r="U448" i="2"/>
  <c r="U436" i="2"/>
  <c r="U424" i="2"/>
  <c r="U412" i="2"/>
  <c r="U400" i="2"/>
  <c r="U388" i="2"/>
  <c r="U376" i="2"/>
  <c r="U364" i="2"/>
  <c r="U352" i="2"/>
  <c r="U340" i="2"/>
  <c r="U328" i="2"/>
  <c r="U316" i="2"/>
  <c r="U304" i="2"/>
  <c r="U292" i="2"/>
  <c r="U280" i="2"/>
  <c r="U268" i="2"/>
  <c r="U256" i="2"/>
  <c r="U244" i="2"/>
  <c r="U232" i="2"/>
  <c r="U220" i="2"/>
  <c r="U208" i="2"/>
  <c r="U196" i="2"/>
  <c r="U184" i="2"/>
  <c r="U172" i="2"/>
  <c r="U160" i="2"/>
  <c r="U148" i="2"/>
  <c r="U136" i="2"/>
  <c r="U124" i="2"/>
  <c r="U112" i="2"/>
  <c r="U100" i="2"/>
  <c r="U88" i="2"/>
  <c r="U76" i="2"/>
  <c r="U64" i="2"/>
  <c r="U52" i="2"/>
  <c r="U40" i="2"/>
  <c r="U28" i="2"/>
  <c r="U16" i="2"/>
  <c r="U4" i="2"/>
  <c r="U846" i="2"/>
  <c r="U1048" i="2"/>
  <c r="U1434" i="2"/>
  <c r="U2474" i="2"/>
  <c r="U2462" i="2"/>
  <c r="U2450" i="2"/>
  <c r="U2438" i="2"/>
  <c r="U2426" i="2"/>
  <c r="U2414" i="2"/>
  <c r="U2402" i="2"/>
  <c r="U2390" i="2"/>
  <c r="U2378" i="2"/>
  <c r="U2366" i="2"/>
  <c r="U2354" i="2"/>
  <c r="U2342" i="2"/>
  <c r="U2330" i="2"/>
  <c r="U2318" i="2"/>
  <c r="U2306" i="2"/>
  <c r="U2294" i="2"/>
  <c r="U2282" i="2"/>
  <c r="U2270" i="2"/>
  <c r="U2258" i="2"/>
  <c r="U2246" i="2"/>
  <c r="U2234" i="2"/>
  <c r="U2222" i="2"/>
  <c r="U2210" i="2"/>
  <c r="U2198" i="2"/>
  <c r="U2186" i="2"/>
  <c r="U2174" i="2"/>
  <c r="U2162" i="2"/>
  <c r="U2150" i="2"/>
  <c r="U2138" i="2"/>
  <c r="U2126" i="2"/>
  <c r="U2114" i="2"/>
  <c r="U2102" i="2"/>
  <c r="U2090" i="2"/>
  <c r="U2078" i="2"/>
  <c r="U2066" i="2"/>
  <c r="U2054" i="2"/>
  <c r="U2042" i="2"/>
  <c r="U2030" i="2"/>
  <c r="U2018" i="2"/>
  <c r="U2006" i="2"/>
  <c r="U1994" i="2"/>
  <c r="U1982" i="2"/>
  <c r="U1970" i="2"/>
  <c r="U1958" i="2"/>
  <c r="U1946" i="2"/>
  <c r="U1934" i="2"/>
  <c r="U1922" i="2"/>
  <c r="U1910" i="2"/>
  <c r="U1898" i="2"/>
  <c r="U1886" i="2"/>
  <c r="U1874" i="2"/>
  <c r="U866" i="2"/>
  <c r="U854" i="2"/>
  <c r="U842" i="2"/>
  <c r="U830" i="2"/>
  <c r="U818" i="2"/>
  <c r="U806" i="2"/>
  <c r="U794" i="2"/>
  <c r="U782" i="2"/>
  <c r="U770" i="2"/>
  <c r="U758" i="2"/>
  <c r="U746" i="2"/>
  <c r="U734" i="2"/>
  <c r="U722" i="2"/>
  <c r="U710" i="2"/>
  <c r="U698" i="2"/>
  <c r="U686" i="2"/>
  <c r="U674" i="2"/>
  <c r="U662" i="2"/>
  <c r="U650" i="2"/>
  <c r="U638" i="2"/>
  <c r="U626" i="2"/>
  <c r="U614" i="2"/>
  <c r="U602" i="2"/>
  <c r="U590" i="2"/>
  <c r="U578" i="2"/>
  <c r="U566" i="2"/>
  <c r="U554" i="2"/>
  <c r="U542" i="2"/>
  <c r="U530" i="2"/>
  <c r="U518" i="2"/>
  <c r="U506" i="2"/>
  <c r="U494" i="2"/>
  <c r="U482" i="2"/>
  <c r="U470" i="2"/>
  <c r="U458" i="2"/>
  <c r="U446" i="2"/>
  <c r="U434" i="2"/>
  <c r="U422" i="2"/>
  <c r="U410" i="2"/>
  <c r="U398" i="2"/>
  <c r="U386" i="2"/>
  <c r="U374" i="2"/>
  <c r="U362" i="2"/>
  <c r="U350" i="2"/>
  <c r="U338" i="2"/>
  <c r="U326" i="2"/>
  <c r="U314" i="2"/>
  <c r="U302" i="2"/>
  <c r="U290" i="2"/>
  <c r="U278" i="2"/>
  <c r="U266" i="2"/>
  <c r="U254" i="2"/>
  <c r="U242" i="2"/>
  <c r="U230" i="2"/>
  <c r="U218" i="2"/>
  <c r="U206" i="2"/>
  <c r="U194" i="2"/>
  <c r="U182" i="2"/>
  <c r="U170" i="2"/>
  <c r="U158" i="2"/>
  <c r="U146" i="2"/>
  <c r="U134" i="2"/>
  <c r="U122" i="2"/>
  <c r="U110" i="2"/>
  <c r="U98" i="2"/>
  <c r="U86" i="2"/>
  <c r="U74" i="2"/>
  <c r="U62" i="2"/>
  <c r="U50" i="2"/>
  <c r="U38" i="2"/>
  <c r="U26" i="2"/>
  <c r="U14" i="2"/>
  <c r="U1084" i="2"/>
  <c r="U1506" i="2"/>
  <c r="U2473" i="2"/>
  <c r="U2461" i="2"/>
  <c r="U2449" i="2"/>
  <c r="U2437" i="2"/>
  <c r="U2425" i="2"/>
  <c r="U2413" i="2"/>
  <c r="U2401" i="2"/>
  <c r="U2377" i="2"/>
  <c r="U2365" i="2"/>
  <c r="U2353" i="2"/>
  <c r="U2341" i="2"/>
  <c r="U2329" i="2"/>
  <c r="U2317" i="2"/>
  <c r="U2305" i="2"/>
  <c r="U2293" i="2"/>
  <c r="U2281" i="2"/>
  <c r="U2269" i="2"/>
  <c r="U2257" i="2"/>
  <c r="U2245" i="2"/>
  <c r="U2233" i="2"/>
  <c r="U2221" i="2"/>
  <c r="U2209" i="2"/>
  <c r="U2197" i="2"/>
  <c r="U2185" i="2"/>
  <c r="U2173" i="2"/>
  <c r="U2161" i="2"/>
  <c r="U2149" i="2"/>
  <c r="U2137" i="2"/>
  <c r="U2125" i="2"/>
  <c r="U2113" i="2"/>
  <c r="U2089" i="2"/>
  <c r="U2077" i="2"/>
  <c r="U2065" i="2"/>
  <c r="U2053" i="2"/>
  <c r="U2041" i="2"/>
  <c r="U2029" i="2"/>
  <c r="U2017" i="2"/>
  <c r="U2005" i="2"/>
  <c r="U1993" i="2"/>
  <c r="U1981" i="2"/>
  <c r="U1969" i="2"/>
  <c r="U1957" i="2"/>
  <c r="U1945" i="2"/>
  <c r="U1933" i="2"/>
  <c r="U1921" i="2"/>
  <c r="U1909" i="2"/>
  <c r="U1897" i="2"/>
  <c r="U1885" i="2"/>
  <c r="U1873" i="2"/>
  <c r="U1861" i="2"/>
  <c r="U1849" i="2"/>
  <c r="U1837" i="2"/>
  <c r="U1825" i="2"/>
  <c r="U1801" i="2"/>
  <c r="U1789" i="2"/>
  <c r="U1777" i="2"/>
  <c r="U1765" i="2"/>
  <c r="U1753" i="2"/>
  <c r="U1741" i="2"/>
  <c r="U1729" i="2"/>
  <c r="U1717" i="2"/>
  <c r="U1705" i="2"/>
  <c r="U1693" i="2"/>
  <c r="U1681" i="2"/>
  <c r="U1669" i="2"/>
  <c r="U1657" i="2"/>
  <c r="U1645" i="2"/>
  <c r="U1633" i="2"/>
  <c r="U1621" i="2"/>
  <c r="U1609" i="2"/>
  <c r="U1597" i="2"/>
  <c r="U1585" i="2"/>
  <c r="U1573" i="2"/>
  <c r="U1561" i="2"/>
  <c r="U1549" i="2"/>
  <c r="U1537" i="2"/>
  <c r="U1525" i="2"/>
  <c r="U1513" i="2"/>
  <c r="U1501" i="2"/>
  <c r="U1489" i="2"/>
  <c r="U1477" i="2"/>
  <c r="U1465" i="2"/>
  <c r="U1453" i="2"/>
  <c r="U1441" i="2"/>
  <c r="U1429" i="2"/>
  <c r="U1417" i="2"/>
  <c r="U1405" i="2"/>
  <c r="U1393" i="2"/>
  <c r="U1381" i="2"/>
  <c r="U1369" i="2"/>
  <c r="U1357" i="2"/>
  <c r="U1345" i="2"/>
  <c r="U1333" i="2"/>
  <c r="U1321" i="2"/>
  <c r="U1309" i="2"/>
  <c r="U1297" i="2"/>
  <c r="U1285" i="2"/>
  <c r="U1273" i="2"/>
  <c r="U1261" i="2"/>
  <c r="U1249" i="2"/>
  <c r="U1237" i="2"/>
  <c r="U1225" i="2"/>
  <c r="U1213" i="2"/>
  <c r="U1201" i="2"/>
  <c r="U1189" i="2"/>
  <c r="U1177" i="2"/>
  <c r="U1165" i="2"/>
  <c r="U1153" i="2"/>
  <c r="U1141" i="2"/>
  <c r="U1129" i="2"/>
  <c r="U1117" i="2"/>
  <c r="U1105" i="2"/>
  <c r="U1093" i="2"/>
  <c r="U1081" i="2"/>
  <c r="U1069" i="2"/>
  <c r="U1057" i="2"/>
  <c r="U1045" i="2"/>
  <c r="U1033" i="2"/>
  <c r="U1021" i="2"/>
  <c r="U1009" i="2"/>
  <c r="U997" i="2"/>
  <c r="U985" i="2"/>
  <c r="U973" i="2"/>
  <c r="U961" i="2"/>
  <c r="U949" i="2"/>
  <c r="U937" i="2"/>
  <c r="U925" i="2"/>
  <c r="U913" i="2"/>
  <c r="U901" i="2"/>
  <c r="U889" i="2"/>
  <c r="U877" i="2"/>
  <c r="U865" i="2"/>
  <c r="U853" i="2"/>
  <c r="U841" i="2"/>
  <c r="U871" i="2"/>
  <c r="U1086" i="2"/>
  <c r="U1516" i="2"/>
  <c r="U2472" i="2"/>
  <c r="U2460" i="2"/>
  <c r="U2448" i="2"/>
  <c r="U2436" i="2"/>
  <c r="U2424" i="2"/>
  <c r="U2412" i="2"/>
  <c r="U2400" i="2"/>
  <c r="U2388" i="2"/>
  <c r="U2376" i="2"/>
  <c r="U2364" i="2"/>
  <c r="U2340" i="2"/>
  <c r="U2328" i="2"/>
  <c r="U2316" i="2"/>
  <c r="U2304" i="2"/>
  <c r="U2292" i="2"/>
  <c r="U2280" i="2"/>
  <c r="U2268" i="2"/>
  <c r="U2256" i="2"/>
  <c r="U2244" i="2"/>
  <c r="U2232" i="2"/>
  <c r="U2220" i="2"/>
  <c r="U2208" i="2"/>
  <c r="U2196" i="2"/>
  <c r="U2184" i="2"/>
  <c r="U2172" i="2"/>
  <c r="U2160" i="2"/>
  <c r="U2148" i="2"/>
  <c r="U2136" i="2"/>
  <c r="U2124" i="2"/>
  <c r="U2112" i="2"/>
  <c r="U2100" i="2"/>
  <c r="U2088" i="2"/>
  <c r="U2076" i="2"/>
  <c r="U2052" i="2"/>
  <c r="U2040" i="2"/>
  <c r="U2028" i="2"/>
  <c r="U2016" i="2"/>
  <c r="U2004" i="2"/>
  <c r="U1992" i="2"/>
  <c r="U1980" i="2"/>
  <c r="U1968" i="2"/>
  <c r="U1956" i="2"/>
  <c r="U1944" i="2"/>
  <c r="U1932" i="2"/>
  <c r="U1920" i="2"/>
  <c r="U1908" i="2"/>
  <c r="U1896" i="2"/>
  <c r="U1884" i="2"/>
  <c r="U1872" i="2"/>
  <c r="U1860" i="2"/>
  <c r="U1848" i="2"/>
  <c r="U1836" i="2"/>
  <c r="U1824" i="2"/>
  <c r="U1812" i="2"/>
  <c r="U1800" i="2"/>
  <c r="U1788" i="2"/>
  <c r="U1764" i="2"/>
  <c r="U1752" i="2"/>
  <c r="U1740" i="2"/>
  <c r="U1728" i="2"/>
  <c r="U1716" i="2"/>
  <c r="U1704" i="2"/>
  <c r="U1692" i="2"/>
  <c r="U1680" i="2"/>
  <c r="U1668" i="2"/>
  <c r="U1656" i="2"/>
  <c r="U1644" i="2"/>
  <c r="U1632" i="2"/>
  <c r="U1620" i="2"/>
  <c r="U1608" i="2"/>
  <c r="U1596" i="2"/>
  <c r="U1584" i="2"/>
  <c r="U1572" i="2"/>
  <c r="U1560" i="2"/>
  <c r="U1548" i="2"/>
  <c r="U1536" i="2"/>
  <c r="U1524" i="2"/>
  <c r="U1512" i="2"/>
  <c r="U1500" i="2"/>
  <c r="U1488" i="2"/>
  <c r="U1476" i="2"/>
  <c r="U1464" i="2"/>
  <c r="U1452" i="2"/>
  <c r="U1440" i="2"/>
  <c r="U1428" i="2"/>
  <c r="U1416" i="2"/>
  <c r="U1404" i="2"/>
  <c r="U1392" i="2"/>
  <c r="U1380" i="2"/>
  <c r="U1368" i="2"/>
  <c r="U1356" i="2"/>
  <c r="U1344" i="2"/>
  <c r="U1332" i="2"/>
  <c r="U1320" i="2"/>
  <c r="U1308" i="2"/>
  <c r="U1296" i="2"/>
  <c r="U1284" i="2"/>
  <c r="U1272" i="2"/>
  <c r="U1260" i="2"/>
  <c r="U1248" i="2"/>
  <c r="U1236" i="2"/>
  <c r="U1224" i="2"/>
  <c r="U1212" i="2"/>
  <c r="U1200" i="2"/>
  <c r="U1188" i="2"/>
  <c r="U1176" i="2"/>
  <c r="U1164" i="2"/>
  <c r="U1152" i="2"/>
  <c r="U1140" i="2"/>
  <c r="U1128" i="2"/>
  <c r="U1116" i="2"/>
  <c r="U1104" i="2"/>
  <c r="U1092" i="2"/>
  <c r="U1080" i="2"/>
  <c r="U1068" i="2"/>
  <c r="U1056" i="2"/>
  <c r="U1044" i="2"/>
  <c r="U1032" i="2"/>
  <c r="U1020" i="2"/>
  <c r="U1008" i="2"/>
  <c r="U996" i="2"/>
  <c r="U984" i="2"/>
  <c r="U972" i="2"/>
  <c r="U960" i="2"/>
  <c r="U948" i="2"/>
  <c r="U936" i="2"/>
  <c r="U924" i="2"/>
  <c r="U912" i="2"/>
  <c r="U900" i="2"/>
  <c r="U888" i="2"/>
  <c r="U876" i="2"/>
  <c r="U864" i="2"/>
  <c r="U852" i="2"/>
  <c r="U840" i="2"/>
  <c r="U904" i="2"/>
  <c r="U1146" i="2"/>
  <c r="U1578" i="2"/>
  <c r="U2471" i="2"/>
  <c r="U2459" i="2"/>
  <c r="U2447" i="2"/>
  <c r="U2435" i="2"/>
  <c r="U2423" i="2"/>
  <c r="U2411" i="2"/>
  <c r="U2399" i="2"/>
  <c r="U2387" i="2"/>
  <c r="U2375" i="2"/>
  <c r="U2363" i="2"/>
  <c r="U2351" i="2"/>
  <c r="U2339" i="2"/>
  <c r="U2327" i="2"/>
  <c r="U2315" i="2"/>
  <c r="U2303" i="2"/>
  <c r="U2291" i="2"/>
  <c r="U2279" i="2"/>
  <c r="U2267" i="2"/>
  <c r="U2255" i="2"/>
  <c r="U2243" i="2"/>
  <c r="U2231" i="2"/>
  <c r="U2219" i="2"/>
  <c r="U2207" i="2"/>
  <c r="U2195" i="2"/>
  <c r="U2183" i="2"/>
  <c r="U2171" i="2"/>
  <c r="U2159" i="2"/>
  <c r="U2147" i="2"/>
  <c r="U2135" i="2"/>
  <c r="U2123" i="2"/>
  <c r="U2111" i="2"/>
  <c r="U2099" i="2"/>
  <c r="U2087" i="2"/>
  <c r="U2075" i="2"/>
  <c r="U2063" i="2"/>
  <c r="U1079" i="2"/>
  <c r="U1067" i="2"/>
  <c r="U1055" i="2"/>
  <c r="U1043" i="2"/>
  <c r="U1031" i="2"/>
  <c r="U1019" i="2"/>
  <c r="U1007" i="2"/>
  <c r="U995" i="2"/>
  <c r="U983" i="2"/>
  <c r="U971" i="2"/>
  <c r="U959" i="2"/>
  <c r="U947" i="2"/>
  <c r="U935" i="2"/>
  <c r="U923" i="2"/>
  <c r="U911" i="2"/>
  <c r="U899" i="2"/>
  <c r="U887" i="2"/>
  <c r="U875" i="2"/>
  <c r="U863" i="2"/>
  <c r="U851" i="2"/>
  <c r="U839" i="2"/>
  <c r="U827" i="2"/>
  <c r="U815" i="2"/>
  <c r="U803" i="2"/>
  <c r="U791" i="2"/>
  <c r="U779" i="2"/>
  <c r="U767" i="2"/>
  <c r="U755" i="2"/>
  <c r="U743" i="2"/>
  <c r="U731" i="2"/>
  <c r="U719" i="2"/>
  <c r="U707" i="2"/>
  <c r="U695" i="2"/>
  <c r="U683" i="2"/>
  <c r="U671" i="2"/>
  <c r="U659" i="2"/>
  <c r="U647" i="2"/>
  <c r="U635" i="2"/>
  <c r="U623" i="2"/>
  <c r="U611" i="2"/>
  <c r="U599" i="2"/>
  <c r="U587" i="2"/>
  <c r="U575" i="2"/>
  <c r="U563" i="2"/>
  <c r="U551" i="2"/>
  <c r="U539" i="2"/>
  <c r="U527" i="2"/>
  <c r="U515" i="2"/>
  <c r="U503" i="2"/>
  <c r="U491" i="2"/>
  <c r="U479" i="2"/>
  <c r="U467" i="2"/>
  <c r="U455" i="2"/>
  <c r="U443" i="2"/>
  <c r="U431" i="2"/>
  <c r="U419" i="2"/>
  <c r="U407" i="2"/>
  <c r="U395" i="2"/>
  <c r="U383" i="2"/>
  <c r="U371" i="2"/>
  <c r="U359" i="2"/>
  <c r="U347" i="2"/>
  <c r="U335" i="2"/>
  <c r="U323" i="2"/>
  <c r="U311" i="2"/>
  <c r="U299" i="2"/>
  <c r="U287" i="2"/>
  <c r="U275" i="2"/>
  <c r="U263" i="2"/>
  <c r="U251" i="2"/>
  <c r="U239" i="2"/>
  <c r="U227" i="2"/>
  <c r="U215" i="2"/>
  <c r="U203" i="2"/>
  <c r="U191" i="2"/>
  <c r="U179" i="2"/>
  <c r="U167" i="2"/>
  <c r="U155" i="2"/>
  <c r="U143" i="2"/>
  <c r="U131" i="2"/>
  <c r="U119" i="2"/>
  <c r="U107" i="2"/>
  <c r="U95" i="2"/>
  <c r="U83" i="2"/>
  <c r="U71" i="2"/>
  <c r="U59" i="2"/>
  <c r="U47" i="2"/>
  <c r="U35" i="2"/>
  <c r="U23" i="2"/>
  <c r="U11" i="2"/>
  <c r="U906" i="2"/>
  <c r="U1156" i="2"/>
  <c r="U1588" i="2"/>
  <c r="U2098" i="2"/>
  <c r="U2086" i="2"/>
  <c r="U2074" i="2"/>
  <c r="U2062" i="2"/>
  <c r="U2050" i="2"/>
  <c r="U2038" i="2"/>
  <c r="U2026" i="2"/>
  <c r="U2014" i="2"/>
  <c r="U2002" i="2"/>
  <c r="U1990" i="2"/>
  <c r="U1978" i="2"/>
  <c r="U1966" i="2"/>
  <c r="U1954" i="2"/>
  <c r="U1942" i="2"/>
  <c r="U1930" i="2"/>
  <c r="U1918" i="2"/>
  <c r="U1906" i="2"/>
  <c r="U1894" i="2"/>
  <c r="U1882" i="2"/>
  <c r="U1870" i="2"/>
  <c r="U1858" i="2"/>
  <c r="U1846" i="2"/>
  <c r="U1834" i="2"/>
  <c r="U1822" i="2"/>
  <c r="U1810" i="2"/>
  <c r="U1798" i="2"/>
  <c r="U1786" i="2"/>
  <c r="U1774" i="2"/>
  <c r="U1762" i="2"/>
  <c r="U1750" i="2"/>
  <c r="U1738" i="2"/>
  <c r="U1726" i="2"/>
  <c r="U1714" i="2"/>
  <c r="U1702" i="2"/>
  <c r="U1690" i="2"/>
  <c r="U1678" i="2"/>
  <c r="U1666" i="2"/>
  <c r="U1654" i="2"/>
  <c r="U1642" i="2"/>
  <c r="U1630" i="2"/>
  <c r="U1618" i="2"/>
  <c r="U1606" i="2"/>
  <c r="U1594" i="2"/>
  <c r="U1582" i="2"/>
  <c r="U1570" i="2"/>
  <c r="U1558" i="2"/>
  <c r="U1546" i="2"/>
  <c r="U1534" i="2"/>
  <c r="U1522" i="2"/>
  <c r="U1510" i="2"/>
  <c r="U1498" i="2"/>
  <c r="U1486" i="2"/>
  <c r="U1474" i="2"/>
  <c r="U1462" i="2"/>
  <c r="U1450" i="2"/>
  <c r="U1438" i="2"/>
  <c r="U1426" i="2"/>
  <c r="U1414" i="2"/>
  <c r="U1402" i="2"/>
  <c r="U1390" i="2"/>
  <c r="U1378" i="2"/>
  <c r="U1366" i="2"/>
  <c r="U1354" i="2"/>
  <c r="U1342" i="2"/>
  <c r="U1330" i="2"/>
  <c r="U1318" i="2"/>
  <c r="U1306" i="2"/>
  <c r="U1294" i="2"/>
  <c r="U1282" i="2"/>
  <c r="U1270" i="2"/>
  <c r="U1258" i="2"/>
  <c r="U1246" i="2"/>
  <c r="U1234" i="2"/>
  <c r="U1222" i="2"/>
  <c r="U1210" i="2"/>
  <c r="U1198" i="2"/>
  <c r="U1186" i="2"/>
  <c r="U1174" i="2"/>
  <c r="U1162" i="2"/>
  <c r="U1150" i="2"/>
  <c r="U1138" i="2"/>
  <c r="U1126" i="2"/>
  <c r="U1114" i="2"/>
  <c r="U1102" i="2"/>
  <c r="U1090" i="2"/>
  <c r="U1078" i="2"/>
  <c r="U826" i="2"/>
  <c r="U814" i="2"/>
  <c r="U802" i="2"/>
  <c r="U790" i="2"/>
  <c r="U778" i="2"/>
  <c r="U766" i="2"/>
  <c r="U754" i="2"/>
  <c r="U742" i="2"/>
  <c r="U730" i="2"/>
  <c r="U718" i="2"/>
  <c r="U706" i="2"/>
  <c r="U694" i="2"/>
  <c r="U682" i="2"/>
  <c r="U670" i="2"/>
  <c r="U658" i="2"/>
  <c r="U646" i="2"/>
  <c r="U634" i="2"/>
  <c r="U622" i="2"/>
  <c r="U610" i="2"/>
  <c r="U598" i="2"/>
  <c r="U586" i="2"/>
  <c r="U574" i="2"/>
  <c r="U562" i="2"/>
  <c r="U550" i="2"/>
  <c r="U538" i="2"/>
  <c r="U526" i="2"/>
  <c r="U514" i="2"/>
  <c r="U502" i="2"/>
  <c r="U490" i="2"/>
  <c r="U478" i="2"/>
  <c r="U466" i="2"/>
  <c r="U454" i="2"/>
  <c r="U442" i="2"/>
  <c r="U430" i="2"/>
  <c r="U418" i="2"/>
  <c r="U406" i="2"/>
  <c r="U394" i="2"/>
  <c r="U382" i="2"/>
  <c r="U370" i="2"/>
  <c r="U358" i="2"/>
  <c r="U346" i="2"/>
  <c r="U334" i="2"/>
  <c r="U322" i="2"/>
  <c r="U310" i="2"/>
  <c r="U298" i="2"/>
  <c r="U286" i="2"/>
  <c r="U274" i="2"/>
  <c r="U262" i="2"/>
  <c r="U250" i="2"/>
  <c r="U238" i="2"/>
  <c r="U226" i="2"/>
  <c r="U214" i="2"/>
  <c r="U202" i="2"/>
  <c r="U190" i="2"/>
  <c r="U178" i="2"/>
  <c r="U166" i="2"/>
  <c r="U154" i="2"/>
  <c r="U142" i="2"/>
  <c r="U130" i="2"/>
  <c r="U118" i="2"/>
  <c r="U106" i="2"/>
  <c r="U94" i="2"/>
  <c r="U82" i="2"/>
  <c r="U70" i="2"/>
  <c r="U58" i="2"/>
  <c r="U46" i="2"/>
  <c r="U34" i="2"/>
  <c r="U22" i="2"/>
  <c r="U10" i="2"/>
  <c r="U940" i="2"/>
  <c r="U1218" i="2"/>
  <c r="U2481" i="2"/>
  <c r="U2469" i="2"/>
  <c r="U2457" i="2"/>
  <c r="U2445" i="2"/>
  <c r="U2433" i="2"/>
  <c r="U2421" i="2"/>
  <c r="U2409" i="2"/>
  <c r="U2397" i="2"/>
  <c r="U2385" i="2"/>
  <c r="U2373" i="2"/>
  <c r="U2361" i="2"/>
  <c r="U2349" i="2"/>
  <c r="U2337" i="2"/>
  <c r="U2325" i="2"/>
  <c r="U2313" i="2"/>
  <c r="U2301" i="2"/>
  <c r="U2289" i="2"/>
  <c r="U2277" i="2"/>
  <c r="U2265" i="2"/>
  <c r="U2253" i="2"/>
  <c r="U2241" i="2"/>
  <c r="U2229" i="2"/>
  <c r="U2217" i="2"/>
  <c r="U2205" i="2"/>
  <c r="U2193" i="2"/>
  <c r="U2181" i="2"/>
  <c r="U2169" i="2"/>
  <c r="U2157" i="2"/>
  <c r="U2145" i="2"/>
  <c r="U2133" i="2"/>
  <c r="U2121" i="2"/>
  <c r="U2109" i="2"/>
  <c r="U2097" i="2"/>
  <c r="U2085" i="2"/>
  <c r="U2073" i="2"/>
  <c r="U2061" i="2"/>
  <c r="U2049" i="2"/>
  <c r="U2037" i="2"/>
  <c r="U2025" i="2"/>
  <c r="U2013" i="2"/>
  <c r="U2001" i="2"/>
  <c r="U1989" i="2"/>
  <c r="U1977" i="2"/>
  <c r="U1965" i="2"/>
  <c r="U1953" i="2"/>
  <c r="U1941" i="2"/>
  <c r="U1929" i="2"/>
  <c r="U1917" i="2"/>
  <c r="U1905" i="2"/>
  <c r="U1893" i="2"/>
  <c r="U1881" i="2"/>
  <c r="U1869" i="2"/>
  <c r="U1857" i="2"/>
  <c r="U1845" i="2"/>
  <c r="U1833" i="2"/>
  <c r="U1821" i="2"/>
  <c r="U1809" i="2"/>
  <c r="U1797" i="2"/>
  <c r="U1785" i="2"/>
  <c r="U1773" i="2"/>
  <c r="U1761" i="2"/>
  <c r="U1749" i="2"/>
  <c r="U1737" i="2"/>
  <c r="U1725" i="2"/>
  <c r="U1713" i="2"/>
  <c r="U1701" i="2"/>
  <c r="U825" i="2"/>
  <c r="U813" i="2"/>
  <c r="U801" i="2"/>
  <c r="U789" i="2"/>
  <c r="U777" i="2"/>
  <c r="U765" i="2"/>
  <c r="U753" i="2"/>
  <c r="U741" i="2"/>
  <c r="U729" i="2"/>
  <c r="U717" i="2"/>
  <c r="U705" i="2"/>
  <c r="U693" i="2"/>
  <c r="U681" i="2"/>
  <c r="U669" i="2"/>
  <c r="U657" i="2"/>
  <c r="U645" i="2"/>
  <c r="U633" i="2"/>
  <c r="U621" i="2"/>
  <c r="U609" i="2"/>
  <c r="U597" i="2"/>
  <c r="U585" i="2"/>
  <c r="U573" i="2"/>
  <c r="U561" i="2"/>
  <c r="U549" i="2"/>
  <c r="U537" i="2"/>
  <c r="U525" i="2"/>
  <c r="U513" i="2"/>
  <c r="U501" i="2"/>
  <c r="U489" i="2"/>
  <c r="U477" i="2"/>
  <c r="U465" i="2"/>
  <c r="U453" i="2"/>
  <c r="U441" i="2"/>
  <c r="U429" i="2"/>
  <c r="U417" i="2"/>
  <c r="U405" i="2"/>
  <c r="U393" i="2"/>
  <c r="U381" i="2"/>
  <c r="U369" i="2"/>
  <c r="U357" i="2"/>
  <c r="U345" i="2"/>
  <c r="U333" i="2"/>
  <c r="U321" i="2"/>
  <c r="U309" i="2"/>
  <c r="U297" i="2"/>
  <c r="U285" i="2"/>
  <c r="U273" i="2"/>
  <c r="U261" i="2"/>
  <c r="U249" i="2"/>
  <c r="U237" i="2"/>
  <c r="U225" i="2"/>
  <c r="U213" i="2"/>
  <c r="U201" i="2"/>
  <c r="U189" i="2"/>
  <c r="U177" i="2"/>
  <c r="U165" i="2"/>
  <c r="U153" i="2"/>
  <c r="U141" i="2"/>
  <c r="U129" i="2"/>
  <c r="U117" i="2"/>
  <c r="U105" i="2"/>
  <c r="U93" i="2"/>
  <c r="U81" i="2"/>
  <c r="U69" i="2"/>
  <c r="U57" i="2"/>
  <c r="U45" i="2"/>
  <c r="U33" i="2"/>
  <c r="U21" i="2"/>
  <c r="U9" i="2"/>
  <c r="U13" i="2"/>
  <c r="U942" i="2"/>
  <c r="U1228" i="2"/>
  <c r="U1892" i="2"/>
  <c r="U1880" i="2"/>
  <c r="U1868" i="2"/>
  <c r="U1856" i="2"/>
  <c r="U1844" i="2"/>
  <c r="U1832" i="2"/>
  <c r="U1820" i="2"/>
  <c r="U1808" i="2"/>
  <c r="U1796" i="2"/>
  <c r="U1784" i="2"/>
  <c r="U1772" i="2"/>
  <c r="U1760" i="2"/>
  <c r="U1748" i="2"/>
  <c r="U1736" i="2"/>
  <c r="U1724" i="2"/>
  <c r="U1712" i="2"/>
  <c r="U1700" i="2"/>
  <c r="U1688" i="2"/>
  <c r="U1676" i="2"/>
  <c r="U1664" i="2"/>
  <c r="U1652" i="2"/>
  <c r="U1640" i="2"/>
  <c r="U1628" i="2"/>
  <c r="U1616" i="2"/>
  <c r="U1604" i="2"/>
  <c r="U1592" i="2"/>
  <c r="U1580" i="2"/>
  <c r="U1568" i="2"/>
  <c r="U1556" i="2"/>
  <c r="U1544" i="2"/>
  <c r="U1532" i="2"/>
  <c r="U1520" i="2"/>
  <c r="U1508" i="2"/>
  <c r="U1496" i="2"/>
  <c r="U1484" i="2"/>
  <c r="U1472" i="2"/>
  <c r="U1460" i="2"/>
  <c r="U1448" i="2"/>
  <c r="U1436" i="2"/>
  <c r="U1424" i="2"/>
  <c r="U1412" i="2"/>
  <c r="U1400" i="2"/>
  <c r="U1388" i="2"/>
  <c r="U1376" i="2"/>
  <c r="U1364" i="2"/>
  <c r="U1352" i="2"/>
  <c r="U1340" i="2"/>
  <c r="U1328" i="2"/>
  <c r="U1316" i="2"/>
  <c r="U1304" i="2"/>
  <c r="U1292" i="2"/>
  <c r="U1280" i="2"/>
  <c r="U1268" i="2"/>
  <c r="U1256" i="2"/>
  <c r="U1244" i="2"/>
  <c r="U1232" i="2"/>
  <c r="U1220" i="2"/>
  <c r="U1208" i="2"/>
  <c r="U1196" i="2"/>
  <c r="U1184" i="2"/>
  <c r="U1172" i="2"/>
  <c r="U1160" i="2"/>
  <c r="U1148" i="2"/>
  <c r="U1136" i="2"/>
  <c r="U1124" i="2"/>
  <c r="U1112" i="2"/>
  <c r="U1100" i="2"/>
  <c r="U1088" i="2"/>
  <c r="U1076" i="2"/>
  <c r="U1064" i="2"/>
  <c r="U1052" i="2"/>
  <c r="U1040" i="2"/>
  <c r="U1028" i="2"/>
  <c r="U1016" i="2"/>
  <c r="U1004" i="2"/>
  <c r="U992" i="2"/>
  <c r="U980" i="2"/>
  <c r="U968" i="2"/>
  <c r="U956" i="2"/>
  <c r="U944" i="2"/>
  <c r="U932" i="2"/>
  <c r="U920" i="2"/>
  <c r="U908" i="2"/>
  <c r="U896" i="2"/>
  <c r="U884" i="2"/>
  <c r="U872" i="2"/>
  <c r="U824" i="2"/>
  <c r="U812" i="2"/>
  <c r="U800" i="2"/>
  <c r="U788" i="2"/>
  <c r="U776" i="2"/>
  <c r="U764" i="2"/>
  <c r="U752" i="2"/>
  <c r="U740" i="2"/>
  <c r="U728" i="2"/>
  <c r="U716" i="2"/>
  <c r="U704" i="2"/>
  <c r="U692" i="2"/>
  <c r="U680" i="2"/>
  <c r="U668" i="2"/>
  <c r="U656" i="2"/>
  <c r="U644" i="2"/>
  <c r="U632" i="2"/>
  <c r="U620" i="2"/>
  <c r="U608" i="2"/>
  <c r="U596" i="2"/>
  <c r="U584" i="2"/>
  <c r="U572" i="2"/>
  <c r="U560" i="2"/>
  <c r="U548" i="2"/>
  <c r="U536" i="2"/>
  <c r="U524" i="2"/>
  <c r="U512" i="2"/>
  <c r="U500" i="2"/>
  <c r="U488" i="2"/>
  <c r="U476" i="2"/>
  <c r="U464" i="2"/>
  <c r="U452" i="2"/>
  <c r="U440" i="2"/>
  <c r="U428" i="2"/>
  <c r="U416" i="2"/>
  <c r="U404" i="2"/>
  <c r="U392" i="2"/>
  <c r="U380" i="2"/>
  <c r="U368" i="2"/>
  <c r="U356" i="2"/>
  <c r="U344" i="2"/>
  <c r="U332" i="2"/>
  <c r="U320" i="2"/>
  <c r="U308" i="2"/>
  <c r="U296" i="2"/>
  <c r="U284" i="2"/>
  <c r="U272" i="2"/>
  <c r="U260" i="2"/>
  <c r="U248" i="2"/>
  <c r="U236" i="2"/>
  <c r="U224" i="2"/>
  <c r="U212" i="2"/>
  <c r="U200" i="2"/>
  <c r="U188" i="2"/>
  <c r="U176" i="2"/>
  <c r="U164" i="2"/>
  <c r="U152" i="2"/>
  <c r="U140" i="2"/>
  <c r="U128" i="2"/>
  <c r="U116" i="2"/>
  <c r="U104" i="2"/>
  <c r="U92" i="2"/>
  <c r="U80" i="2"/>
  <c r="U68" i="2"/>
  <c r="U56" i="2"/>
  <c r="U44" i="2"/>
  <c r="U32" i="2"/>
  <c r="U20" i="2"/>
  <c r="U8" i="2"/>
  <c r="U976" i="2"/>
  <c r="U1290" i="2"/>
  <c r="U2479" i="2"/>
  <c r="U2467" i="2"/>
  <c r="U2455" i="2"/>
  <c r="U2443" i="2"/>
  <c r="U2431" i="2"/>
  <c r="U2419" i="2"/>
  <c r="U2407" i="2"/>
  <c r="U2395" i="2"/>
  <c r="U2383" i="2"/>
  <c r="U2371" i="2"/>
  <c r="U2359" i="2"/>
  <c r="U2347" i="2"/>
  <c r="U2335" i="2"/>
  <c r="U2323" i="2"/>
  <c r="U2311" i="2"/>
  <c r="U2299" i="2"/>
  <c r="U2287" i="2"/>
  <c r="U2275" i="2"/>
  <c r="U2263" i="2"/>
  <c r="U2251" i="2"/>
  <c r="U2239" i="2"/>
  <c r="U2227" i="2"/>
  <c r="U2215" i="2"/>
  <c r="U2203" i="2"/>
  <c r="U2191" i="2"/>
  <c r="U2179" i="2"/>
  <c r="U2167" i="2"/>
  <c r="U2155" i="2"/>
  <c r="U2143" i="2"/>
  <c r="U2131" i="2"/>
  <c r="U2119" i="2"/>
  <c r="U2107" i="2"/>
  <c r="U2095" i="2"/>
  <c r="U2083" i="2"/>
  <c r="U2071" i="2"/>
  <c r="U2059" i="2"/>
  <c r="U2047" i="2"/>
  <c r="U2035" i="2"/>
  <c r="U2023" i="2"/>
  <c r="U2011" i="2"/>
  <c r="U1999" i="2"/>
  <c r="U1987" i="2"/>
  <c r="U1975" i="2"/>
  <c r="U1963" i="2"/>
  <c r="U1951" i="2"/>
  <c r="U1939" i="2"/>
  <c r="U1927" i="2"/>
  <c r="U1915" i="2"/>
  <c r="U1903" i="2"/>
  <c r="U1891" i="2"/>
  <c r="U1879" i="2"/>
  <c r="U1867" i="2"/>
  <c r="U1855" i="2"/>
  <c r="U1843" i="2"/>
  <c r="U1831" i="2"/>
  <c r="U1819" i="2"/>
  <c r="U1807" i="2"/>
  <c r="U1795" i="2"/>
  <c r="U1783" i="2"/>
  <c r="U1771" i="2"/>
  <c r="U1759" i="2"/>
  <c r="U1747" i="2"/>
  <c r="U1735" i="2"/>
  <c r="U1723" i="2"/>
  <c r="U1711" i="2"/>
  <c r="U1699" i="2"/>
  <c r="U1687" i="2"/>
  <c r="U1675" i="2"/>
  <c r="U1663" i="2"/>
  <c r="U1651" i="2"/>
  <c r="U1639" i="2"/>
  <c r="U1627" i="2"/>
  <c r="U859" i="2"/>
  <c r="U835" i="2"/>
  <c r="U823" i="2"/>
  <c r="U811" i="2"/>
  <c r="U799" i="2"/>
  <c r="U787" i="2"/>
  <c r="U775" i="2"/>
  <c r="U763" i="2"/>
  <c r="U751" i="2"/>
  <c r="U739" i="2"/>
  <c r="U727" i="2"/>
  <c r="U715" i="2"/>
  <c r="U703" i="2"/>
  <c r="U691" i="2"/>
  <c r="U679" i="2"/>
  <c r="U667" i="2"/>
  <c r="U655" i="2"/>
  <c r="U643" i="2"/>
  <c r="U631" i="2"/>
  <c r="U619" i="2"/>
  <c r="U607" i="2"/>
  <c r="U595" i="2"/>
  <c r="U583" i="2"/>
  <c r="U571" i="2"/>
  <c r="U559" i="2"/>
  <c r="U547" i="2"/>
  <c r="U535" i="2"/>
  <c r="U523" i="2"/>
  <c r="U511" i="2"/>
  <c r="U499" i="2"/>
  <c r="U487" i="2"/>
  <c r="U475" i="2"/>
  <c r="U463" i="2"/>
  <c r="U451" i="2"/>
  <c r="U439" i="2"/>
  <c r="U427" i="2"/>
  <c r="U415" i="2"/>
  <c r="U403" i="2"/>
  <c r="U391" i="2"/>
  <c r="U379" i="2"/>
  <c r="U367" i="2"/>
  <c r="U355" i="2"/>
  <c r="U343" i="2"/>
  <c r="U331" i="2"/>
  <c r="U319" i="2"/>
  <c r="U307" i="2"/>
  <c r="U295" i="2"/>
  <c r="U283" i="2"/>
  <c r="U271" i="2"/>
  <c r="U259" i="2"/>
  <c r="U247" i="2"/>
  <c r="U235" i="2"/>
  <c r="U223" i="2"/>
  <c r="U211" i="2"/>
  <c r="U199" i="2"/>
  <c r="U187" i="2"/>
  <c r="U175" i="2"/>
  <c r="U163" i="2"/>
  <c r="U151" i="2"/>
  <c r="U139" i="2"/>
  <c r="U127" i="2"/>
  <c r="U115" i="2"/>
  <c r="U103" i="2"/>
  <c r="U91" i="2"/>
  <c r="U79" i="2"/>
  <c r="U67" i="2"/>
  <c r="U55" i="2"/>
  <c r="U43" i="2"/>
  <c r="U31" i="2"/>
  <c r="U19" i="2"/>
  <c r="U7" i="2"/>
  <c r="U978" i="2"/>
  <c r="U1300" i="2"/>
  <c r="U786" i="2"/>
  <c r="U774" i="2"/>
  <c r="U762" i="2"/>
  <c r="U750" i="2"/>
  <c r="U738" i="2"/>
  <c r="U726" i="2"/>
  <c r="U714" i="2"/>
  <c r="U702" i="2"/>
  <c r="U690" i="2"/>
  <c r="U678" i="2"/>
  <c r="U666" i="2"/>
  <c r="U654" i="2"/>
  <c r="U642" i="2"/>
  <c r="U630" i="2"/>
  <c r="U618" i="2"/>
  <c r="U606" i="2"/>
  <c r="U594" i="2"/>
  <c r="U582" i="2"/>
  <c r="U570" i="2"/>
  <c r="U558" i="2"/>
  <c r="U546" i="2"/>
  <c r="U534" i="2"/>
  <c r="U522" i="2"/>
  <c r="U510" i="2"/>
  <c r="U498" i="2"/>
  <c r="U486" i="2"/>
  <c r="U474" i="2"/>
  <c r="U462" i="2"/>
  <c r="U450" i="2"/>
  <c r="U438" i="2"/>
  <c r="U426" i="2"/>
  <c r="U414" i="2"/>
  <c r="U402" i="2"/>
  <c r="U390" i="2"/>
  <c r="U378" i="2"/>
  <c r="U366" i="2"/>
  <c r="U354" i="2"/>
  <c r="U342" i="2"/>
  <c r="U330" i="2"/>
  <c r="U318" i="2"/>
  <c r="U306" i="2"/>
  <c r="U294" i="2"/>
  <c r="U282" i="2"/>
  <c r="U270" i="2"/>
  <c r="U258" i="2"/>
  <c r="U246" i="2"/>
  <c r="U234" i="2"/>
  <c r="U222" i="2"/>
  <c r="U210" i="2"/>
  <c r="U198" i="2"/>
  <c r="U186" i="2"/>
  <c r="U174" i="2"/>
  <c r="U162" i="2"/>
  <c r="U150" i="2"/>
  <c r="U138" i="2"/>
  <c r="U126" i="2"/>
  <c r="U114" i="2"/>
  <c r="U102" i="2"/>
  <c r="U90" i="2"/>
  <c r="U78" i="2"/>
  <c r="U66" i="2"/>
  <c r="U54" i="2"/>
  <c r="U42" i="2"/>
  <c r="U30" i="2"/>
  <c r="U18" i="2"/>
  <c r="U6" i="2"/>
  <c r="U1012" i="2"/>
  <c r="U1362" i="2"/>
  <c r="U2477" i="2"/>
  <c r="U2465" i="2"/>
  <c r="U2441" i="2"/>
  <c r="U2429" i="2"/>
  <c r="U2417" i="2"/>
  <c r="U2405" i="2"/>
  <c r="U2393" i="2"/>
  <c r="U2381" i="2"/>
  <c r="U2369" i="2"/>
  <c r="U2357" i="2"/>
  <c r="U2345" i="2"/>
  <c r="U2333" i="2"/>
  <c r="U2321" i="2"/>
  <c r="U2309" i="2"/>
  <c r="U2297" i="2"/>
  <c r="U2285" i="2"/>
  <c r="U2273" i="2"/>
  <c r="U2261" i="2"/>
  <c r="U2249" i="2"/>
  <c r="U2237" i="2"/>
  <c r="U2225" i="2"/>
  <c r="U2213" i="2"/>
  <c r="U2201" i="2"/>
  <c r="U2189" i="2"/>
  <c r="U2177" i="2"/>
  <c r="U2165" i="2"/>
  <c r="U2153" i="2"/>
  <c r="U2141" i="2"/>
  <c r="U2129" i="2"/>
  <c r="U2117" i="2"/>
  <c r="U2105" i="2"/>
  <c r="U2093" i="2"/>
  <c r="U2081" i="2"/>
  <c r="U2069" i="2"/>
  <c r="U2057" i="2"/>
  <c r="U2045" i="2"/>
  <c r="U2033" i="2"/>
  <c r="U2021" i="2"/>
  <c r="U2009" i="2"/>
  <c r="U1997" i="2"/>
  <c r="U1985" i="2"/>
  <c r="U1973" i="2"/>
  <c r="U1961" i="2"/>
  <c r="U1949" i="2"/>
  <c r="U1937" i="2"/>
  <c r="U1925" i="2"/>
  <c r="U1913" i="2"/>
  <c r="U1901" i="2"/>
  <c r="U1889" i="2"/>
  <c r="U1877" i="2"/>
  <c r="U1865" i="2"/>
  <c r="U1853" i="2"/>
  <c r="U1841" i="2"/>
  <c r="U1829" i="2"/>
  <c r="U1817" i="2"/>
  <c r="U1805" i="2"/>
  <c r="U1793" i="2"/>
  <c r="U1781" i="2"/>
  <c r="U1769" i="2"/>
  <c r="U1757" i="2"/>
  <c r="U1745" i="2"/>
  <c r="U1733" i="2"/>
  <c r="U1721" i="2"/>
  <c r="U1709" i="2"/>
  <c r="U1697" i="2"/>
  <c r="U1685" i="2"/>
  <c r="U1673" i="2"/>
  <c r="U1661" i="2"/>
  <c r="U1649" i="2"/>
  <c r="U1637" i="2"/>
  <c r="U1625" i="2"/>
  <c r="U1613" i="2"/>
  <c r="U833" i="2"/>
  <c r="U821" i="2"/>
  <c r="U809" i="2"/>
  <c r="U797" i="2"/>
  <c r="U785" i="2"/>
  <c r="U773" i="2"/>
  <c r="U761" i="2"/>
  <c r="U749" i="2"/>
  <c r="U737" i="2"/>
  <c r="U725" i="2"/>
  <c r="U713" i="2"/>
  <c r="U701" i="2"/>
  <c r="U689" i="2"/>
  <c r="U677" i="2"/>
  <c r="U665" i="2"/>
  <c r="U653" i="2"/>
  <c r="U641" i="2"/>
  <c r="U629" i="2"/>
  <c r="U617" i="2"/>
  <c r="U605" i="2"/>
  <c r="U593" i="2"/>
  <c r="U581" i="2"/>
  <c r="U569" i="2"/>
  <c r="U557" i="2"/>
  <c r="U545" i="2"/>
  <c r="U533" i="2"/>
  <c r="U521" i="2"/>
  <c r="U509" i="2"/>
  <c r="U497" i="2"/>
  <c r="U485" i="2"/>
  <c r="U473" i="2"/>
  <c r="U461" i="2"/>
  <c r="U449" i="2"/>
  <c r="U437" i="2"/>
  <c r="U425" i="2"/>
  <c r="U413" i="2"/>
  <c r="U401" i="2"/>
  <c r="U389" i="2"/>
  <c r="U377" i="2"/>
  <c r="U365" i="2"/>
  <c r="U353" i="2"/>
  <c r="U341" i="2"/>
  <c r="U329" i="2"/>
  <c r="U317" i="2"/>
  <c r="U305" i="2"/>
  <c r="U293" i="2"/>
  <c r="U281" i="2"/>
  <c r="U269" i="2"/>
  <c r="U257" i="2"/>
  <c r="U245" i="2"/>
  <c r="U233" i="2"/>
  <c r="U221" i="2"/>
  <c r="U209" i="2"/>
  <c r="U197" i="2"/>
  <c r="U185" i="2"/>
  <c r="U173" i="2"/>
  <c r="U161" i="2"/>
  <c r="U149" i="2"/>
  <c r="U137" i="2"/>
  <c r="U125" i="2"/>
  <c r="U113" i="2"/>
  <c r="U101" i="2"/>
  <c r="U89" i="2"/>
  <c r="U77" i="2"/>
  <c r="U65" i="2"/>
  <c r="U53" i="2"/>
  <c r="U41" i="2"/>
  <c r="U29" i="2"/>
  <c r="U17" i="2"/>
  <c r="U5" i="2"/>
  <c r="U1014" i="2"/>
  <c r="U1862" i="2"/>
  <c r="U1850" i="2"/>
  <c r="U1838" i="2"/>
  <c r="U1826" i="2"/>
  <c r="U1814" i="2"/>
  <c r="U1802" i="2"/>
  <c r="U1790" i="2"/>
  <c r="U1778" i="2"/>
  <c r="U1766" i="2"/>
  <c r="U1754" i="2"/>
  <c r="U1742" i="2"/>
  <c r="U1730" i="2"/>
  <c r="U1718" i="2"/>
  <c r="U1706" i="2"/>
  <c r="U1694" i="2"/>
  <c r="U1682" i="2"/>
  <c r="U1670" i="2"/>
  <c r="U1658" i="2"/>
  <c r="U1646" i="2"/>
  <c r="U1634" i="2"/>
  <c r="U1622" i="2"/>
  <c r="U1610" i="2"/>
  <c r="U1598" i="2"/>
  <c r="U1586" i="2"/>
  <c r="U1574" i="2"/>
  <c r="U1562" i="2"/>
  <c r="U1550" i="2"/>
  <c r="U1538" i="2"/>
  <c r="U1526" i="2"/>
  <c r="U1514" i="2"/>
  <c r="U1502" i="2"/>
  <c r="U1490" i="2"/>
  <c r="U1478" i="2"/>
  <c r="U1466" i="2"/>
  <c r="U1454" i="2"/>
  <c r="U1442" i="2"/>
  <c r="U1430" i="2"/>
  <c r="U1418" i="2"/>
  <c r="U1406" i="2"/>
  <c r="U1394" i="2"/>
  <c r="U1382" i="2"/>
  <c r="U1370" i="2"/>
  <c r="U1358" i="2"/>
  <c r="U1346" i="2"/>
  <c r="U1334" i="2"/>
  <c r="U1322" i="2"/>
  <c r="U1310" i="2"/>
  <c r="U1298" i="2"/>
  <c r="U1286" i="2"/>
  <c r="U1274" i="2"/>
  <c r="U1262" i="2"/>
  <c r="U1250" i="2"/>
  <c r="U1238" i="2"/>
  <c r="U1226" i="2"/>
  <c r="U1214" i="2"/>
  <c r="U1202" i="2"/>
  <c r="U1190" i="2"/>
  <c r="U1178" i="2"/>
  <c r="U1166" i="2"/>
  <c r="U1154" i="2"/>
  <c r="U1142" i="2"/>
  <c r="U1130" i="2"/>
  <c r="U1118" i="2"/>
  <c r="U1106" i="2"/>
  <c r="U1094" i="2"/>
  <c r="U1082" i="2"/>
  <c r="U1070" i="2"/>
  <c r="U1058" i="2"/>
  <c r="U1046" i="2"/>
  <c r="U1034" i="2"/>
  <c r="U1022" i="2"/>
  <c r="U1010" i="2"/>
  <c r="U998" i="2"/>
  <c r="U986" i="2"/>
  <c r="U974" i="2"/>
  <c r="U962" i="2"/>
  <c r="U950" i="2"/>
  <c r="U938" i="2"/>
  <c r="U926" i="2"/>
  <c r="U914" i="2"/>
  <c r="U902" i="2"/>
  <c r="U890" i="2"/>
  <c r="U878" i="2"/>
  <c r="U2051" i="2"/>
  <c r="U2039" i="2"/>
  <c r="U2027" i="2"/>
  <c r="U2015" i="2"/>
  <c r="U2003" i="2"/>
  <c r="U1991" i="2"/>
  <c r="U1979" i="2"/>
  <c r="U1967" i="2"/>
  <c r="U1955" i="2"/>
  <c r="U1943" i="2"/>
  <c r="U1931" i="2"/>
  <c r="U1919" i="2"/>
  <c r="U1907" i="2"/>
  <c r="U1895" i="2"/>
  <c r="U1883" i="2"/>
  <c r="U1871" i="2"/>
  <c r="U1859" i="2"/>
  <c r="U1847" i="2"/>
  <c r="U1835" i="2"/>
  <c r="U1823" i="2"/>
  <c r="U1811" i="2"/>
  <c r="U1799" i="2"/>
  <c r="U1787" i="2"/>
  <c r="U1775" i="2"/>
  <c r="U1763" i="2"/>
  <c r="U1751" i="2"/>
  <c r="U1739" i="2"/>
  <c r="U1727" i="2"/>
  <c r="U1715" i="2"/>
  <c r="U1703" i="2"/>
  <c r="U1691" i="2"/>
  <c r="U1679" i="2"/>
  <c r="U1667" i="2"/>
  <c r="U1655" i="2"/>
  <c r="U1643" i="2"/>
  <c r="U1631" i="2"/>
  <c r="U1619" i="2"/>
  <c r="U1607" i="2"/>
  <c r="U1595" i="2"/>
  <c r="U1583" i="2"/>
  <c r="U1571" i="2"/>
  <c r="U1559" i="2"/>
  <c r="U1547" i="2"/>
  <c r="U1535" i="2"/>
  <c r="U1523" i="2"/>
  <c r="U1511" i="2"/>
  <c r="U1499" i="2"/>
  <c r="U1487" i="2"/>
  <c r="U1475" i="2"/>
  <c r="U1463" i="2"/>
  <c r="U1451" i="2"/>
  <c r="U1439" i="2"/>
  <c r="U1427" i="2"/>
  <c r="U1415" i="2"/>
  <c r="U1403" i="2"/>
  <c r="U1391" i="2"/>
  <c r="U1379" i="2"/>
  <c r="U1367" i="2"/>
  <c r="U1355" i="2"/>
  <c r="U1343" i="2"/>
  <c r="U1331" i="2"/>
  <c r="U1319" i="2"/>
  <c r="U1307" i="2"/>
  <c r="U1295" i="2"/>
  <c r="U1283" i="2"/>
  <c r="U1271" i="2"/>
  <c r="U1259" i="2"/>
  <c r="U1247" i="2"/>
  <c r="U1235" i="2"/>
  <c r="U1223" i="2"/>
  <c r="U1211" i="2"/>
  <c r="U1199" i="2"/>
  <c r="U1187" i="2"/>
  <c r="U1175" i="2"/>
  <c r="U1163" i="2"/>
  <c r="U1151" i="2"/>
  <c r="U1139" i="2"/>
  <c r="U1127" i="2"/>
  <c r="U1115" i="2"/>
  <c r="U1103" i="2"/>
  <c r="U1091" i="2"/>
  <c r="U1066" i="2"/>
  <c r="U1054" i="2"/>
  <c r="U1042" i="2"/>
  <c r="U1030" i="2"/>
  <c r="U1018" i="2"/>
  <c r="U1006" i="2"/>
  <c r="U994" i="2"/>
  <c r="U982" i="2"/>
  <c r="U970" i="2"/>
  <c r="U958" i="2"/>
  <c r="U946" i="2"/>
  <c r="U934" i="2"/>
  <c r="U922" i="2"/>
  <c r="U910" i="2"/>
  <c r="U898" i="2"/>
  <c r="U886" i="2"/>
  <c r="U874" i="2"/>
  <c r="U862" i="2"/>
  <c r="U850" i="2"/>
  <c r="U838" i="2"/>
  <c r="U1689" i="2"/>
  <c r="U1677" i="2"/>
  <c r="U1665" i="2"/>
  <c r="U1653" i="2"/>
  <c r="U1641" i="2"/>
  <c r="U1629" i="2"/>
  <c r="U1617" i="2"/>
  <c r="U1605" i="2"/>
  <c r="U1593" i="2"/>
  <c r="U1581" i="2"/>
  <c r="U1569" i="2"/>
  <c r="U1557" i="2"/>
  <c r="U1545" i="2"/>
  <c r="U1533" i="2"/>
  <c r="U1521" i="2"/>
  <c r="U1509" i="2"/>
  <c r="U1497" i="2"/>
  <c r="U1485" i="2"/>
  <c r="U1473" i="2"/>
  <c r="U1461" i="2"/>
  <c r="U1449" i="2"/>
  <c r="U1437" i="2"/>
  <c r="U1425" i="2"/>
  <c r="U1413" i="2"/>
  <c r="U1401" i="2"/>
  <c r="U1389" i="2"/>
  <c r="U1377" i="2"/>
  <c r="U1365" i="2"/>
  <c r="U1353" i="2"/>
  <c r="U1341" i="2"/>
  <c r="U1329" i="2"/>
  <c r="U1317" i="2"/>
  <c r="U1305" i="2"/>
  <c r="U1293" i="2"/>
  <c r="U1281" i="2"/>
  <c r="U1269" i="2"/>
  <c r="U1257" i="2"/>
  <c r="U1245" i="2"/>
  <c r="U1233" i="2"/>
  <c r="U1221" i="2"/>
  <c r="U1209" i="2"/>
  <c r="U1197" i="2"/>
  <c r="U1185" i="2"/>
  <c r="U1173" i="2"/>
  <c r="U1161" i="2"/>
  <c r="U1149" i="2"/>
  <c r="U1137" i="2"/>
  <c r="U1125" i="2"/>
  <c r="U1113" i="2"/>
  <c r="U1101" i="2"/>
  <c r="U1089" i="2"/>
  <c r="U1077" i="2"/>
  <c r="U1065" i="2"/>
  <c r="U1053" i="2"/>
  <c r="U1041" i="2"/>
  <c r="U1029" i="2"/>
  <c r="U1017" i="2"/>
  <c r="U1005" i="2"/>
  <c r="U993" i="2"/>
  <c r="U981" i="2"/>
  <c r="U969" i="2"/>
  <c r="U957" i="2"/>
  <c r="U945" i="2"/>
  <c r="U933" i="2"/>
  <c r="U921" i="2"/>
  <c r="U909" i="2"/>
  <c r="U897" i="2"/>
  <c r="U885" i="2"/>
  <c r="U873" i="2"/>
  <c r="U861" i="2"/>
  <c r="U849" i="2"/>
  <c r="U837" i="2"/>
  <c r="U860" i="2"/>
  <c r="U848" i="2"/>
  <c r="U836" i="2"/>
  <c r="U1615" i="2"/>
  <c r="U1603" i="2"/>
  <c r="U1591" i="2"/>
  <c r="U1579" i="2"/>
  <c r="U1567" i="2"/>
  <c r="U1555" i="2"/>
  <c r="U1543" i="2"/>
  <c r="U1531" i="2"/>
  <c r="U1519" i="2"/>
  <c r="U1507" i="2"/>
  <c r="U1495" i="2"/>
  <c r="U1483" i="2"/>
  <c r="U1471" i="2"/>
  <c r="U1459" i="2"/>
  <c r="U1447" i="2"/>
  <c r="U1435" i="2"/>
  <c r="U1423" i="2"/>
  <c r="U1411" i="2"/>
  <c r="U1399" i="2"/>
  <c r="U1387" i="2"/>
  <c r="U1375" i="2"/>
  <c r="U1363" i="2"/>
  <c r="U1351" i="2"/>
  <c r="U1339" i="2"/>
  <c r="U1327" i="2"/>
  <c r="U1315" i="2"/>
  <c r="U1303" i="2"/>
  <c r="U1291" i="2"/>
  <c r="U1279" i="2"/>
  <c r="U1267" i="2"/>
  <c r="U1255" i="2"/>
  <c r="U1243" i="2"/>
  <c r="U1231" i="2"/>
  <c r="U1219" i="2"/>
  <c r="U1207" i="2"/>
  <c r="U1195" i="2"/>
  <c r="U1183" i="2"/>
  <c r="U1171" i="2"/>
  <c r="U1159" i="2"/>
  <c r="U1147" i="2"/>
  <c r="U1135" i="2"/>
  <c r="U1123" i="2"/>
  <c r="U1111" i="2"/>
  <c r="U1099" i="2"/>
  <c r="U1087" i="2"/>
  <c r="U1075" i="2"/>
  <c r="U1063" i="2"/>
  <c r="U1051" i="2"/>
  <c r="U1039" i="2"/>
  <c r="U1027" i="2"/>
  <c r="U1015" i="2"/>
  <c r="U1003" i="2"/>
  <c r="U991" i="2"/>
  <c r="U979" i="2"/>
  <c r="U967" i="2"/>
  <c r="U955" i="2"/>
  <c r="U943" i="2"/>
  <c r="U931" i="2"/>
  <c r="U919" i="2"/>
  <c r="U907" i="2"/>
  <c r="U895" i="2"/>
  <c r="U883" i="2"/>
  <c r="U2454" i="2"/>
  <c r="U2442" i="2"/>
  <c r="U2430" i="2"/>
  <c r="U2418" i="2"/>
  <c r="U2406" i="2"/>
  <c r="U2394" i="2"/>
  <c r="U2382" i="2"/>
  <c r="U2370" i="2"/>
  <c r="U2358" i="2"/>
  <c r="U2346" i="2"/>
  <c r="U2334" i="2"/>
  <c r="U2322" i="2"/>
  <c r="U2310" i="2"/>
  <c r="U2298" i="2"/>
  <c r="U2286" i="2"/>
  <c r="U2274" i="2"/>
  <c r="U2262" i="2"/>
  <c r="U2250" i="2"/>
  <c r="U2238" i="2"/>
  <c r="U2226" i="2"/>
  <c r="U2214" i="2"/>
  <c r="U2202" i="2"/>
  <c r="U2190" i="2"/>
  <c r="U2178" i="2"/>
  <c r="U2166" i="2"/>
  <c r="U2154" i="2"/>
  <c r="U2142" i="2"/>
  <c r="U2130" i="2"/>
  <c r="U2118" i="2"/>
  <c r="U2106" i="2"/>
  <c r="U2094" i="2"/>
  <c r="U2082" i="2"/>
  <c r="U2070" i="2"/>
  <c r="U2058" i="2"/>
  <c r="U2046" i="2"/>
  <c r="U2034" i="2"/>
  <c r="U2022" i="2"/>
  <c r="U2010" i="2"/>
  <c r="U1998" i="2"/>
  <c r="U1986" i="2"/>
  <c r="U1974" i="2"/>
  <c r="U1962" i="2"/>
  <c r="U1950" i="2"/>
  <c r="U1938" i="2"/>
  <c r="U1926" i="2"/>
  <c r="U1914" i="2"/>
  <c r="U1902" i="2"/>
  <c r="U1890" i="2"/>
  <c r="U1878" i="2"/>
  <c r="U1866" i="2"/>
  <c r="U1854" i="2"/>
  <c r="U1842" i="2"/>
  <c r="U1830" i="2"/>
  <c r="U1818" i="2"/>
  <c r="U1806" i="2"/>
  <c r="U1794" i="2"/>
  <c r="U1782" i="2"/>
  <c r="U1770" i="2"/>
  <c r="U1758" i="2"/>
  <c r="U1746" i="2"/>
  <c r="U1734" i="2"/>
  <c r="U1722" i="2"/>
  <c r="U1710" i="2"/>
  <c r="U1698" i="2"/>
  <c r="U1686" i="2"/>
  <c r="U1674" i="2"/>
  <c r="U1662" i="2"/>
  <c r="U1650" i="2"/>
  <c r="U1638" i="2"/>
  <c r="U1626" i="2"/>
  <c r="U1614" i="2"/>
  <c r="U1601" i="2"/>
  <c r="U1589" i="2"/>
  <c r="U1577" i="2"/>
  <c r="U1565" i="2"/>
  <c r="U1553" i="2"/>
  <c r="U1541" i="2"/>
  <c r="U1529" i="2"/>
  <c r="U1517" i="2"/>
  <c r="U1505" i="2"/>
  <c r="U1493" i="2"/>
  <c r="U1481" i="2"/>
  <c r="U1469" i="2"/>
  <c r="U1457" i="2"/>
  <c r="U1445" i="2"/>
  <c r="U1433" i="2"/>
  <c r="U1421" i="2"/>
  <c r="U1409" i="2"/>
  <c r="U1397" i="2"/>
  <c r="U1385" i="2"/>
  <c r="U1373" i="2"/>
  <c r="U1361" i="2"/>
  <c r="U1349" i="2"/>
  <c r="U1337" i="2"/>
  <c r="U1325" i="2"/>
  <c r="U1313" i="2"/>
  <c r="U1301" i="2"/>
  <c r="U1289" i="2"/>
  <c r="U1277" i="2"/>
  <c r="U1265" i="2"/>
  <c r="U1253" i="2"/>
  <c r="U1241" i="2"/>
  <c r="U1229" i="2"/>
  <c r="U1217" i="2"/>
  <c r="U1205" i="2"/>
  <c r="U1193" i="2"/>
  <c r="U1181" i="2"/>
  <c r="U1169" i="2"/>
  <c r="U1157" i="2"/>
  <c r="U1145" i="2"/>
  <c r="U1133" i="2"/>
  <c r="U1121" i="2"/>
  <c r="U1109" i="2"/>
  <c r="U1097" i="2"/>
  <c r="U1085" i="2"/>
  <c r="U1073" i="2"/>
  <c r="U1061" i="2"/>
  <c r="U1049" i="2"/>
  <c r="U1037" i="2"/>
  <c r="U1025" i="2"/>
  <c r="U1013" i="2"/>
  <c r="U1001" i="2"/>
  <c r="U989" i="2"/>
  <c r="U977" i="2"/>
  <c r="U965" i="2"/>
  <c r="U953" i="2"/>
  <c r="U941" i="2"/>
  <c r="U929" i="2"/>
  <c r="U917" i="2"/>
  <c r="U905" i="2"/>
  <c r="U893" i="2"/>
  <c r="U881" i="2"/>
  <c r="U869" i="2"/>
  <c r="U857" i="2"/>
  <c r="U845" i="2"/>
  <c r="U2416" i="2"/>
  <c r="U2404" i="2"/>
  <c r="U2392" i="2"/>
  <c r="U2380" i="2"/>
  <c r="U2368" i="2"/>
  <c r="U2356" i="2"/>
  <c r="U2344" i="2"/>
  <c r="U2332" i="2"/>
  <c r="U2320" i="2"/>
  <c r="U2308" i="2"/>
  <c r="U2296" i="2"/>
  <c r="U2284" i="2"/>
  <c r="U2272" i="2"/>
  <c r="U2260" i="2"/>
  <c r="U2248" i="2"/>
  <c r="U2236" i="2"/>
  <c r="U2224" i="2"/>
  <c r="U2212" i="2"/>
  <c r="U2200" i="2"/>
  <c r="U2188" i="2"/>
  <c r="U2176" i="2"/>
  <c r="U2164" i="2"/>
  <c r="U2152" i="2"/>
  <c r="U2140" i="2"/>
  <c r="U2128" i="2"/>
  <c r="U2116" i="2"/>
  <c r="U2104" i="2"/>
  <c r="U2092" i="2"/>
  <c r="U2080" i="2"/>
  <c r="U2068" i="2"/>
  <c r="U2056" i="2"/>
  <c r="U2044" i="2"/>
  <c r="U2032" i="2"/>
  <c r="U2020" i="2"/>
  <c r="U2008" i="2"/>
  <c r="U1996" i="2"/>
  <c r="U1984" i="2"/>
  <c r="U1972" i="2"/>
  <c r="U1960" i="2"/>
  <c r="U1948" i="2"/>
  <c r="U1936" i="2"/>
  <c r="U1924" i="2"/>
  <c r="U1912" i="2"/>
  <c r="U1900" i="2"/>
  <c r="U1888" i="2"/>
  <c r="U1876" i="2"/>
  <c r="U1864" i="2"/>
  <c r="U1852" i="2"/>
  <c r="U1840" i="2"/>
  <c r="U1828" i="2"/>
  <c r="U1816" i="2"/>
  <c r="U1804" i="2"/>
  <c r="U1792" i="2"/>
  <c r="U1780" i="2"/>
  <c r="U1768" i="2"/>
  <c r="U1756" i="2"/>
  <c r="U1744" i="2"/>
  <c r="U1732" i="2"/>
  <c r="U1720" i="2"/>
  <c r="U1708" i="2"/>
  <c r="U1696" i="2"/>
  <c r="U1684" i="2"/>
  <c r="U1672" i="2"/>
  <c r="U1660" i="2"/>
  <c r="U1648" i="2"/>
  <c r="U1636" i="2"/>
  <c r="U1624" i="2"/>
  <c r="U1612" i="2"/>
  <c r="U1575" i="2"/>
  <c r="U1563" i="2"/>
  <c r="U1551" i="2"/>
  <c r="U1539" i="2"/>
  <c r="U1527" i="2"/>
  <c r="U1515" i="2"/>
  <c r="U1503" i="2"/>
  <c r="U1491" i="2"/>
  <c r="U1479" i="2"/>
  <c r="U1467" i="2"/>
  <c r="U1455" i="2"/>
  <c r="U1443" i="2"/>
  <c r="U1431" i="2"/>
  <c r="U1419" i="2"/>
  <c r="U1407" i="2"/>
  <c r="U1395" i="2"/>
  <c r="U1383" i="2"/>
  <c r="U1371" i="2"/>
  <c r="U1359" i="2"/>
  <c r="U1347" i="2"/>
  <c r="U1335" i="2"/>
  <c r="U1323" i="2"/>
  <c r="U1311" i="2"/>
  <c r="U1299" i="2"/>
  <c r="U1287" i="2"/>
  <c r="U1275" i="2"/>
  <c r="U1263" i="2"/>
  <c r="U1251" i="2"/>
  <c r="U1239" i="2"/>
  <c r="U1227" i="2"/>
  <c r="U1215" i="2"/>
  <c r="U1203" i="2"/>
  <c r="U1191" i="2"/>
  <c r="U1179" i="2"/>
  <c r="U1167" i="2"/>
  <c r="U1155" i="2"/>
  <c r="U1143" i="2"/>
  <c r="U1131" i="2"/>
  <c r="U1119" i="2"/>
  <c r="U1107" i="2"/>
  <c r="U1095" i="2"/>
  <c r="U1083" i="2"/>
  <c r="U1071" i="2"/>
  <c r="U1059" i="2"/>
  <c r="U1047" i="2"/>
  <c r="U1035" i="2"/>
  <c r="U1023" i="2"/>
  <c r="U1011" i="2"/>
  <c r="U999" i="2"/>
  <c r="U987" i="2"/>
  <c r="U975" i="2"/>
  <c r="U963" i="2"/>
  <c r="U951" i="2"/>
  <c r="U939" i="2"/>
  <c r="U927" i="2"/>
  <c r="U915" i="2"/>
  <c r="U903" i="2"/>
  <c r="U891" i="2"/>
  <c r="U879" i="2"/>
  <c r="U867" i="2"/>
  <c r="U855" i="2"/>
  <c r="U843" i="2"/>
  <c r="T1813" i="2"/>
  <c r="AB1813" i="2" s="1"/>
  <c r="T2435" i="2"/>
  <c r="AB2435" i="2" s="1"/>
  <c r="T2453" i="2"/>
  <c r="AB2453" i="2" s="1"/>
  <c r="T2474" i="2"/>
  <c r="AB2474" i="2" s="1"/>
  <c r="T2462" i="2"/>
  <c r="AB2462" i="2" s="1"/>
  <c r="T2450" i="2"/>
  <c r="AB2450" i="2" s="1"/>
  <c r="T2438" i="2"/>
  <c r="AB2438" i="2" s="1"/>
  <c r="T2426" i="2"/>
  <c r="AB2426" i="2" s="1"/>
  <c r="T2414" i="2"/>
  <c r="AB2414" i="2" s="1"/>
  <c r="T2402" i="2"/>
  <c r="AB2402" i="2" s="1"/>
  <c r="T2354" i="2"/>
  <c r="AB2354" i="2" s="1"/>
  <c r="T2342" i="2"/>
  <c r="AB2342" i="2" s="1"/>
  <c r="T2282" i="2"/>
  <c r="AB2282" i="2" s="1"/>
  <c r="T2077" i="2"/>
  <c r="AB2077" i="2" s="1"/>
  <c r="T2390" i="2"/>
  <c r="AB2390" i="2" s="1"/>
  <c r="T2270" i="2"/>
  <c r="AB2270" i="2" s="1"/>
  <c r="T2258" i="2"/>
  <c r="AB2258" i="2" s="1"/>
  <c r="T2246" i="2"/>
  <c r="AB2246" i="2" s="1"/>
  <c r="T2234" i="2"/>
  <c r="AB2234" i="2" s="1"/>
  <c r="T2222" i="2"/>
  <c r="AB2222" i="2" s="1"/>
  <c r="T2210" i="2"/>
  <c r="AB2210" i="2" s="1"/>
  <c r="T2198" i="2"/>
  <c r="AB2198" i="2" s="1"/>
  <c r="T2186" i="2"/>
  <c r="AB2186" i="2" s="1"/>
  <c r="T2174" i="2"/>
  <c r="AB2174" i="2" s="1"/>
  <c r="T2162" i="2"/>
  <c r="AB2162" i="2" s="1"/>
  <c r="T2150" i="2"/>
  <c r="AB2150" i="2" s="1"/>
  <c r="T2138" i="2"/>
  <c r="AB2138" i="2" s="1"/>
  <c r="T2126" i="2"/>
  <c r="AB2126" i="2" s="1"/>
  <c r="T2114" i="2"/>
  <c r="AB2114" i="2" s="1"/>
  <c r="T2102" i="2"/>
  <c r="AB2102" i="2" s="1"/>
  <c r="T2090" i="2"/>
  <c r="AB2090" i="2" s="1"/>
  <c r="T2078" i="2"/>
  <c r="AB2078" i="2" s="1"/>
  <c r="T2066" i="2"/>
  <c r="AB2066" i="2" s="1"/>
  <c r="T2054" i="2"/>
  <c r="AB2054" i="2" s="1"/>
  <c r="T2042" i="2"/>
  <c r="AB2042" i="2" s="1"/>
  <c r="T2030" i="2"/>
  <c r="AB2030" i="2" s="1"/>
  <c r="T2018" i="2"/>
  <c r="AB2018" i="2" s="1"/>
  <c r="T2006" i="2"/>
  <c r="AB2006" i="2" s="1"/>
  <c r="T1994" i="2"/>
  <c r="AB1994" i="2" s="1"/>
  <c r="T1982" i="2"/>
  <c r="AB1982" i="2" s="1"/>
  <c r="T1970" i="2"/>
  <c r="AB1970" i="2" s="1"/>
  <c r="T1958" i="2"/>
  <c r="AB1958" i="2" s="1"/>
  <c r="T1946" i="2"/>
  <c r="AB1946" i="2" s="1"/>
  <c r="T1934" i="2"/>
  <c r="AB1934" i="2" s="1"/>
  <c r="T1922" i="2"/>
  <c r="AB1922" i="2" s="1"/>
  <c r="T1910" i="2"/>
  <c r="AB1910" i="2" s="1"/>
  <c r="T1898" i="2"/>
  <c r="AB1898" i="2" s="1"/>
  <c r="AC1898" i="2" s="1"/>
  <c r="T1886" i="2"/>
  <c r="AB1886" i="2" s="1"/>
  <c r="T1874" i="2"/>
  <c r="AB1874" i="2" s="1"/>
  <c r="T1862" i="2"/>
  <c r="AB1862" i="2" s="1"/>
  <c r="T1850" i="2"/>
  <c r="AB1850" i="2" s="1"/>
  <c r="T1838" i="2"/>
  <c r="AB1838" i="2" s="1"/>
  <c r="T1826" i="2"/>
  <c r="AB1826" i="2" s="1"/>
  <c r="T1814" i="2"/>
  <c r="AB1814" i="2" s="1"/>
  <c r="T1802" i="2"/>
  <c r="AB1802" i="2" s="1"/>
  <c r="T1790" i="2"/>
  <c r="AB1790" i="2" s="1"/>
  <c r="T1778" i="2"/>
  <c r="AB1778" i="2" s="1"/>
  <c r="T1766" i="2"/>
  <c r="AB1766" i="2" s="1"/>
  <c r="T1754" i="2"/>
  <c r="AB1754" i="2" s="1"/>
  <c r="T1742" i="2"/>
  <c r="AB1742" i="2" s="1"/>
  <c r="T1730" i="2"/>
  <c r="AB1730" i="2" s="1"/>
  <c r="T1718" i="2"/>
  <c r="AB1718" i="2" s="1"/>
  <c r="T1706" i="2"/>
  <c r="AB1706" i="2" s="1"/>
  <c r="T1694" i="2"/>
  <c r="AB1694" i="2" s="1"/>
  <c r="T1682" i="2"/>
  <c r="AB1682" i="2" s="1"/>
  <c r="T1670" i="2"/>
  <c r="AB1670" i="2" s="1"/>
  <c r="T1658" i="2"/>
  <c r="AB1658" i="2" s="1"/>
  <c r="T1646" i="2"/>
  <c r="AB1646" i="2" s="1"/>
  <c r="T1634" i="2"/>
  <c r="AB1634" i="2" s="1"/>
  <c r="T1622" i="2"/>
  <c r="AB1622" i="2" s="1"/>
  <c r="T1610" i="2"/>
  <c r="AB1610" i="2" s="1"/>
  <c r="T1598" i="2"/>
  <c r="AB1598" i="2" s="1"/>
  <c r="T1586" i="2"/>
  <c r="AB1586" i="2" s="1"/>
  <c r="T1574" i="2"/>
  <c r="AB1574" i="2" s="1"/>
  <c r="T1562" i="2"/>
  <c r="AB1562" i="2" s="1"/>
  <c r="T1550" i="2"/>
  <c r="AB1550" i="2" s="1"/>
  <c r="T1538" i="2"/>
  <c r="AB1538" i="2" s="1"/>
  <c r="T1526" i="2"/>
  <c r="AB1526" i="2" s="1"/>
  <c r="T1514" i="2"/>
  <c r="AB1514" i="2" s="1"/>
  <c r="T1502" i="2"/>
  <c r="AB1502" i="2" s="1"/>
  <c r="T1490" i="2"/>
  <c r="AB1490" i="2" s="1"/>
  <c r="T1478" i="2"/>
  <c r="AB1478" i="2" s="1"/>
  <c r="T1466" i="2"/>
  <c r="AB1466" i="2" s="1"/>
  <c r="T1454" i="2"/>
  <c r="AB1454" i="2" s="1"/>
  <c r="T1442" i="2"/>
  <c r="AB1442" i="2" s="1"/>
  <c r="T1430" i="2"/>
  <c r="AB1430" i="2" s="1"/>
  <c r="T1418" i="2"/>
  <c r="AB1418" i="2" s="1"/>
  <c r="T1406" i="2"/>
  <c r="AB1406" i="2" s="1"/>
  <c r="T1394" i="2"/>
  <c r="AB1394" i="2" s="1"/>
  <c r="T1382" i="2"/>
  <c r="AB1382" i="2" s="1"/>
  <c r="T1370" i="2"/>
  <c r="AB1370" i="2" s="1"/>
  <c r="T1358" i="2"/>
  <c r="AB1358" i="2" s="1"/>
  <c r="T1346" i="2"/>
  <c r="AB1346" i="2" s="1"/>
  <c r="T1334" i="2"/>
  <c r="AB1334" i="2" s="1"/>
  <c r="T1322" i="2"/>
  <c r="AB1322" i="2" s="1"/>
  <c r="T1310" i="2"/>
  <c r="AB1310" i="2" s="1"/>
  <c r="T1298" i="2"/>
  <c r="AB1298" i="2" s="1"/>
  <c r="T1286" i="2"/>
  <c r="AB1286" i="2" s="1"/>
  <c r="T1274" i="2"/>
  <c r="AB1274" i="2" s="1"/>
  <c r="T1262" i="2"/>
  <c r="AB1262" i="2" s="1"/>
  <c r="T1250" i="2"/>
  <c r="AB1250" i="2" s="1"/>
  <c r="T1238" i="2"/>
  <c r="AB1238" i="2" s="1"/>
  <c r="T1062" i="2"/>
  <c r="AB1062" i="2" s="1"/>
  <c r="T1134" i="2"/>
  <c r="AB1134" i="2" s="1"/>
  <c r="T2065" i="2"/>
  <c r="AB2065" i="2" s="1"/>
  <c r="T2053" i="2"/>
  <c r="AB2053" i="2" s="1"/>
  <c r="T2041" i="2"/>
  <c r="AB2041" i="2" s="1"/>
  <c r="T2029" i="2"/>
  <c r="AB2029" i="2" s="1"/>
  <c r="T2017" i="2"/>
  <c r="AB2017" i="2" s="1"/>
  <c r="T2005" i="2"/>
  <c r="AB2005" i="2" s="1"/>
  <c r="T1993" i="2"/>
  <c r="AB1993" i="2" s="1"/>
  <c r="T1981" i="2"/>
  <c r="AB1981" i="2" s="1"/>
  <c r="T1969" i="2"/>
  <c r="AB1969" i="2" s="1"/>
  <c r="T1957" i="2"/>
  <c r="AB1957" i="2" s="1"/>
  <c r="T1945" i="2"/>
  <c r="AB1945" i="2" s="1"/>
  <c r="T1933" i="2"/>
  <c r="AB1933" i="2" s="1"/>
  <c r="T1921" i="2"/>
  <c r="AB1921" i="2" s="1"/>
  <c r="T1909" i="2"/>
  <c r="AB1909" i="2" s="1"/>
  <c r="T1897" i="2"/>
  <c r="AB1897" i="2" s="1"/>
  <c r="T1885" i="2"/>
  <c r="AB1885" i="2" s="1"/>
  <c r="T1873" i="2"/>
  <c r="AB1873" i="2" s="1"/>
  <c r="T1861" i="2"/>
  <c r="AB1861" i="2" s="1"/>
  <c r="T1849" i="2"/>
  <c r="AB1849" i="2" s="1"/>
  <c r="T1837" i="2"/>
  <c r="AB1837" i="2" s="1"/>
  <c r="T1825" i="2"/>
  <c r="AB1825" i="2" s="1"/>
  <c r="T1801" i="2"/>
  <c r="AB1801" i="2" s="1"/>
  <c r="T1789" i="2"/>
  <c r="AB1789" i="2" s="1"/>
  <c r="T1777" i="2"/>
  <c r="AB1777" i="2" s="1"/>
  <c r="T1765" i="2"/>
  <c r="AB1765" i="2" s="1"/>
  <c r="T1753" i="2"/>
  <c r="AB1753" i="2" s="1"/>
  <c r="T2377" i="2"/>
  <c r="AB2377" i="2" s="1"/>
  <c r="T2293" i="2"/>
  <c r="AB2293" i="2" s="1"/>
  <c r="T2125" i="2"/>
  <c r="AB2125" i="2" s="1"/>
  <c r="T2472" i="2"/>
  <c r="AB2472" i="2" s="1"/>
  <c r="T2448" i="2"/>
  <c r="AB2448" i="2" s="1"/>
  <c r="T2436" i="2"/>
  <c r="AB2436" i="2" s="1"/>
  <c r="T2412" i="2"/>
  <c r="AB2412" i="2" s="1"/>
  <c r="T2400" i="2"/>
  <c r="AB2400" i="2" s="1"/>
  <c r="T2376" i="2"/>
  <c r="AB2376" i="2" s="1"/>
  <c r="T2352" i="2"/>
  <c r="AB2352" i="2" s="1"/>
  <c r="T2328" i="2"/>
  <c r="AB2328" i="2" s="1"/>
  <c r="T2316" i="2"/>
  <c r="AB2316" i="2" s="1"/>
  <c r="T2292" i="2"/>
  <c r="AB2292" i="2" s="1"/>
  <c r="AC2292" i="2" s="1"/>
  <c r="T2280" i="2"/>
  <c r="AB2280" i="2" s="1"/>
  <c r="T2268" i="2"/>
  <c r="AB2268" i="2" s="1"/>
  <c r="T2256" i="2"/>
  <c r="AB2256" i="2" s="1"/>
  <c r="T2244" i="2"/>
  <c r="AB2244" i="2" s="1"/>
  <c r="T2232" i="2"/>
  <c r="AB2232" i="2" s="1"/>
  <c r="T2220" i="2"/>
  <c r="AB2220" i="2" s="1"/>
  <c r="T2208" i="2"/>
  <c r="AB2208" i="2" s="1"/>
  <c r="T2196" i="2"/>
  <c r="AB2196" i="2" s="1"/>
  <c r="T2184" i="2"/>
  <c r="AB2184" i="2" s="1"/>
  <c r="T2172" i="2"/>
  <c r="AB2172" i="2" s="1"/>
  <c r="T2160" i="2"/>
  <c r="AB2160" i="2" s="1"/>
  <c r="T2148" i="2"/>
  <c r="AB2148" i="2" s="1"/>
  <c r="T2136" i="2"/>
  <c r="AB2136" i="2" s="1"/>
  <c r="T2124" i="2"/>
  <c r="AB2124" i="2" s="1"/>
  <c r="T2112" i="2"/>
  <c r="AB2112" i="2" s="1"/>
  <c r="T2100" i="2"/>
  <c r="AB2100" i="2" s="1"/>
  <c r="T2088" i="2"/>
  <c r="AB2088" i="2" s="1"/>
  <c r="T2076" i="2"/>
  <c r="AB2076" i="2" s="1"/>
  <c r="T2064" i="2"/>
  <c r="AB2064" i="2" s="1"/>
  <c r="T2052" i="2"/>
  <c r="AB2052" i="2" s="1"/>
  <c r="T2040" i="2"/>
  <c r="AB2040" i="2" s="1"/>
  <c r="T2028" i="2"/>
  <c r="AB2028" i="2" s="1"/>
  <c r="T2016" i="2"/>
  <c r="AB2016" i="2" s="1"/>
  <c r="T2004" i="2"/>
  <c r="AB2004" i="2" s="1"/>
  <c r="T1992" i="2"/>
  <c r="AB1992" i="2" s="1"/>
  <c r="T1980" i="2"/>
  <c r="AB1980" i="2" s="1"/>
  <c r="T1968" i="2"/>
  <c r="AB1968" i="2" s="1"/>
  <c r="T1956" i="2"/>
  <c r="AB1956" i="2" s="1"/>
  <c r="T1944" i="2"/>
  <c r="AB1944" i="2" s="1"/>
  <c r="T1932" i="2"/>
  <c r="AB1932" i="2" s="1"/>
  <c r="T1920" i="2"/>
  <c r="AB1920" i="2" s="1"/>
  <c r="T1908" i="2"/>
  <c r="AB1908" i="2" s="1"/>
  <c r="T1896" i="2"/>
  <c r="AB1896" i="2" s="1"/>
  <c r="T1884" i="2"/>
  <c r="AB1884" i="2" s="1"/>
  <c r="T1872" i="2"/>
  <c r="AB1872" i="2" s="1"/>
  <c r="T1860" i="2"/>
  <c r="AB1860" i="2" s="1"/>
  <c r="T1848" i="2"/>
  <c r="AB1848" i="2" s="1"/>
  <c r="T1836" i="2"/>
  <c r="AB1836" i="2" s="1"/>
  <c r="T1824" i="2"/>
  <c r="AB1824" i="2" s="1"/>
  <c r="T1812" i="2"/>
  <c r="AB1812" i="2" s="1"/>
  <c r="T1800" i="2"/>
  <c r="AB1800" i="2" s="1"/>
  <c r="T1788" i="2"/>
  <c r="AB1788" i="2" s="1"/>
  <c r="T1776" i="2"/>
  <c r="AB1776" i="2" s="1"/>
  <c r="T1764" i="2"/>
  <c r="AB1764" i="2" s="1"/>
  <c r="T1752" i="2"/>
  <c r="AB1752" i="2" s="1"/>
  <c r="T1740" i="2"/>
  <c r="AB1740" i="2" s="1"/>
  <c r="T1728" i="2"/>
  <c r="AB1728" i="2" s="1"/>
  <c r="T1716" i="2"/>
  <c r="AB1716" i="2" s="1"/>
  <c r="T1704" i="2"/>
  <c r="AB1704" i="2" s="1"/>
  <c r="T1692" i="2"/>
  <c r="AB1692" i="2" s="1"/>
  <c r="T1680" i="2"/>
  <c r="AB1680" i="2" s="1"/>
  <c r="T1668" i="2"/>
  <c r="AB1668" i="2" s="1"/>
  <c r="T1656" i="2"/>
  <c r="AB1656" i="2" s="1"/>
  <c r="T2318" i="2"/>
  <c r="AB2318" i="2" s="1"/>
  <c r="T2" i="2"/>
  <c r="AB2" i="2" s="1"/>
  <c r="T1205" i="2"/>
  <c r="AB1205" i="2" s="1"/>
  <c r="T1277" i="2"/>
  <c r="AB1277" i="2" s="1"/>
  <c r="T370" i="2"/>
  <c r="AB370" i="2" s="1"/>
  <c r="T114" i="2"/>
  <c r="AB114" i="2" s="1"/>
  <c r="T546" i="2"/>
  <c r="AB546" i="2" s="1"/>
  <c r="T785" i="2"/>
  <c r="AB785" i="2" s="1"/>
  <c r="T918" i="2"/>
  <c r="AB918" i="2" s="1"/>
  <c r="T1422" i="2"/>
  <c r="AB1422" i="2" s="1"/>
  <c r="T1494" i="2"/>
  <c r="AB1494" i="2" s="1"/>
  <c r="T2341" i="2"/>
  <c r="AB2341" i="2" s="1"/>
  <c r="T2317" i="2"/>
  <c r="AB2317" i="2" s="1"/>
  <c r="T2233" i="2"/>
  <c r="AB2233" i="2" s="1"/>
  <c r="T2113" i="2"/>
  <c r="AB2113" i="2" s="1"/>
  <c r="T2460" i="2"/>
  <c r="AB2460" i="2" s="1"/>
  <c r="T2424" i="2"/>
  <c r="AB2424" i="2" s="1"/>
  <c r="T2388" i="2"/>
  <c r="AB2388" i="2" s="1"/>
  <c r="T2364" i="2"/>
  <c r="AB2364" i="2" s="1"/>
  <c r="T2340" i="2"/>
  <c r="AB2340" i="2" s="1"/>
  <c r="T2304" i="2"/>
  <c r="AB2304" i="2" s="1"/>
  <c r="T2471" i="2"/>
  <c r="AB2471" i="2" s="1"/>
  <c r="T2459" i="2"/>
  <c r="AB2459" i="2" s="1"/>
  <c r="T2447" i="2"/>
  <c r="AB2447" i="2" s="1"/>
  <c r="T2423" i="2"/>
  <c r="AB2423" i="2" s="1"/>
  <c r="T2411" i="2"/>
  <c r="AB2411" i="2" s="1"/>
  <c r="T2399" i="2"/>
  <c r="AB2399" i="2" s="1"/>
  <c r="T2387" i="2"/>
  <c r="AB2387" i="2" s="1"/>
  <c r="T2375" i="2"/>
  <c r="AB2375" i="2" s="1"/>
  <c r="T2363" i="2"/>
  <c r="AB2363" i="2" s="1"/>
  <c r="T2351" i="2"/>
  <c r="AB2351" i="2" s="1"/>
  <c r="T2339" i="2"/>
  <c r="AB2339" i="2" s="1"/>
  <c r="T2327" i="2"/>
  <c r="AB2327" i="2" s="1"/>
  <c r="T2315" i="2"/>
  <c r="AB2315" i="2" s="1"/>
  <c r="T2303" i="2"/>
  <c r="AB2303" i="2" s="1"/>
  <c r="T2291" i="2"/>
  <c r="AB2291" i="2" s="1"/>
  <c r="T2279" i="2"/>
  <c r="AB2279" i="2" s="1"/>
  <c r="T2267" i="2"/>
  <c r="AB2267" i="2" s="1"/>
  <c r="T1631" i="2"/>
  <c r="AB1631" i="2" s="1"/>
  <c r="T2330" i="2"/>
  <c r="AB2330" i="2" s="1"/>
  <c r="T2353" i="2"/>
  <c r="AB2353" i="2" s="1"/>
  <c r="T2257" i="2"/>
  <c r="AB2257" i="2" s="1"/>
  <c r="T2089" i="2"/>
  <c r="AB2089" i="2" s="1"/>
  <c r="T2482" i="2"/>
  <c r="AB2482" i="2" s="1"/>
  <c r="T2470" i="2"/>
  <c r="AB2470" i="2" s="1"/>
  <c r="T2458" i="2"/>
  <c r="AB2458" i="2" s="1"/>
  <c r="T2446" i="2"/>
  <c r="AB2446" i="2" s="1"/>
  <c r="T2434" i="2"/>
  <c r="AB2434" i="2" s="1"/>
  <c r="T2422" i="2"/>
  <c r="AB2422" i="2" s="1"/>
  <c r="T2410" i="2"/>
  <c r="AB2410" i="2" s="1"/>
  <c r="T2398" i="2"/>
  <c r="AB2398" i="2" s="1"/>
  <c r="T2386" i="2"/>
  <c r="AB2386" i="2" s="1"/>
  <c r="T2374" i="2"/>
  <c r="AB2374" i="2" s="1"/>
  <c r="T2362" i="2"/>
  <c r="AB2362" i="2" s="1"/>
  <c r="T2350" i="2"/>
  <c r="AB2350" i="2" s="1"/>
  <c r="T2338" i="2"/>
  <c r="AB2338" i="2" s="1"/>
  <c r="T2326" i="2"/>
  <c r="AB2326" i="2" s="1"/>
  <c r="T2314" i="2"/>
  <c r="AB2314" i="2" s="1"/>
  <c r="T2302" i="2"/>
  <c r="AB2302" i="2" s="1"/>
  <c r="T2294" i="2"/>
  <c r="AB2294" i="2" s="1"/>
  <c r="T2413" i="2"/>
  <c r="AB2413" i="2" s="1"/>
  <c r="T2305" i="2"/>
  <c r="AB2305" i="2" s="1"/>
  <c r="T2185" i="2"/>
  <c r="AB2185" i="2" s="1"/>
  <c r="T2481" i="2"/>
  <c r="AB2481" i="2" s="1"/>
  <c r="T2469" i="2"/>
  <c r="AB2469" i="2" s="1"/>
  <c r="T2457" i="2"/>
  <c r="AB2457" i="2" s="1"/>
  <c r="T2445" i="2"/>
  <c r="AB2445" i="2" s="1"/>
  <c r="T2433" i="2"/>
  <c r="AB2433" i="2" s="1"/>
  <c r="T2421" i="2"/>
  <c r="AB2421" i="2" s="1"/>
  <c r="T2409" i="2"/>
  <c r="AB2409" i="2" s="1"/>
  <c r="T2397" i="2"/>
  <c r="AB2397" i="2" s="1"/>
  <c r="T2385" i="2"/>
  <c r="AB2385" i="2" s="1"/>
  <c r="T2373" i="2"/>
  <c r="AB2373" i="2" s="1"/>
  <c r="T2361" i="2"/>
  <c r="AB2361" i="2" s="1"/>
  <c r="T2349" i="2"/>
  <c r="AB2349" i="2" s="1"/>
  <c r="T2337" i="2"/>
  <c r="AB2337" i="2" s="1"/>
  <c r="T2325" i="2"/>
  <c r="AB2325" i="2" s="1"/>
  <c r="T2313" i="2"/>
  <c r="AB2313" i="2" s="1"/>
  <c r="T2301" i="2"/>
  <c r="AB2301" i="2" s="1"/>
  <c r="T2289" i="2"/>
  <c r="AB2289" i="2" s="1"/>
  <c r="T2277" i="2"/>
  <c r="AB2277" i="2" s="1"/>
  <c r="T2265" i="2"/>
  <c r="AB2265" i="2" s="1"/>
  <c r="T2253" i="2"/>
  <c r="AB2253" i="2" s="1"/>
  <c r="T2241" i="2"/>
  <c r="AB2241" i="2" s="1"/>
  <c r="T2378" i="2"/>
  <c r="AB2378" i="2" s="1"/>
  <c r="T2461" i="2"/>
  <c r="AB2461" i="2" s="1"/>
  <c r="T2437" i="2"/>
  <c r="AB2437" i="2" s="1"/>
  <c r="T2329" i="2"/>
  <c r="AB2329" i="2" s="1"/>
  <c r="T2209" i="2"/>
  <c r="AB2209" i="2" s="1"/>
  <c r="T2101" i="2"/>
  <c r="AB2101" i="2" s="1"/>
  <c r="T2480" i="2"/>
  <c r="AB2480" i="2" s="1"/>
  <c r="T2468" i="2"/>
  <c r="AB2468" i="2" s="1"/>
  <c r="T2456" i="2"/>
  <c r="AB2456" i="2" s="1"/>
  <c r="T2444" i="2"/>
  <c r="AB2444" i="2" s="1"/>
  <c r="T2432" i="2"/>
  <c r="AB2432" i="2" s="1"/>
  <c r="T2420" i="2"/>
  <c r="AB2420" i="2" s="1"/>
  <c r="T2408" i="2"/>
  <c r="AB2408" i="2" s="1"/>
  <c r="T2396" i="2"/>
  <c r="AB2396" i="2" s="1"/>
  <c r="T2384" i="2"/>
  <c r="AB2384" i="2" s="1"/>
  <c r="T2372" i="2"/>
  <c r="AB2372" i="2" s="1"/>
  <c r="T2360" i="2"/>
  <c r="AB2360" i="2" s="1"/>
  <c r="T2348" i="2"/>
  <c r="AB2348" i="2" s="1"/>
  <c r="T2336" i="2"/>
  <c r="AB2336" i="2" s="1"/>
  <c r="T2324" i="2"/>
  <c r="AB2324" i="2" s="1"/>
  <c r="T2312" i="2"/>
  <c r="AB2312" i="2" s="1"/>
  <c r="T2300" i="2"/>
  <c r="AB2300" i="2" s="1"/>
  <c r="T2288" i="2"/>
  <c r="AB2288" i="2" s="1"/>
  <c r="T2276" i="2"/>
  <c r="AB2276" i="2" s="1"/>
  <c r="T2264" i="2"/>
  <c r="AB2264" i="2" s="1"/>
  <c r="T2252" i="2"/>
  <c r="AB2252" i="2" s="1"/>
  <c r="T2240" i="2"/>
  <c r="AB2240" i="2" s="1"/>
  <c r="T2228" i="2"/>
  <c r="AB2228" i="2" s="1"/>
  <c r="T2216" i="2"/>
  <c r="AB2216" i="2" s="1"/>
  <c r="T2204" i="2"/>
  <c r="AB2204" i="2" s="1"/>
  <c r="T2192" i="2"/>
  <c r="AB2192" i="2" s="1"/>
  <c r="T2180" i="2"/>
  <c r="AB2180" i="2" s="1"/>
  <c r="T2168" i="2"/>
  <c r="AB2168" i="2" s="1"/>
  <c r="T2156" i="2"/>
  <c r="AB2156" i="2" s="1"/>
  <c r="T2449" i="2"/>
  <c r="AB2449" i="2" s="1"/>
  <c r="T2389" i="2"/>
  <c r="AB2389" i="2" s="1"/>
  <c r="T2269" i="2"/>
  <c r="AB2269" i="2" s="1"/>
  <c r="T2161" i="2"/>
  <c r="AB2161" i="2" s="1"/>
  <c r="T2479" i="2"/>
  <c r="AB2479" i="2" s="1"/>
  <c r="T2443" i="2"/>
  <c r="AB2443" i="2" s="1"/>
  <c r="T2407" i="2"/>
  <c r="AB2407" i="2" s="1"/>
  <c r="T2371" i="2"/>
  <c r="AB2371" i="2" s="1"/>
  <c r="T2335" i="2"/>
  <c r="AB2335" i="2" s="1"/>
  <c r="AC2335" i="2" s="1"/>
  <c r="T2299" i="2"/>
  <c r="AB2299" i="2" s="1"/>
  <c r="T2263" i="2"/>
  <c r="AB2263" i="2" s="1"/>
  <c r="T2227" i="2"/>
  <c r="AB2227" i="2" s="1"/>
  <c r="T2191" i="2"/>
  <c r="AB2191" i="2" s="1"/>
  <c r="T2155" i="2"/>
  <c r="AB2155" i="2" s="1"/>
  <c r="T2119" i="2"/>
  <c r="AB2119" i="2" s="1"/>
  <c r="T2083" i="2"/>
  <c r="AB2083" i="2" s="1"/>
  <c r="T2047" i="2"/>
  <c r="AB2047" i="2" s="1"/>
  <c r="T2011" i="2"/>
  <c r="AB2011" i="2" s="1"/>
  <c r="T1975" i="2"/>
  <c r="AB1975" i="2" s="1"/>
  <c r="T1939" i="2"/>
  <c r="AB1939" i="2" s="1"/>
  <c r="T1903" i="2"/>
  <c r="AB1903" i="2" s="1"/>
  <c r="T1867" i="2"/>
  <c r="AB1867" i="2" s="1"/>
  <c r="T1831" i="2"/>
  <c r="AB1831" i="2" s="1"/>
  <c r="T1795" i="2"/>
  <c r="AB1795" i="2" s="1"/>
  <c r="T1759" i="2"/>
  <c r="AB1759" i="2" s="1"/>
  <c r="T1723" i="2"/>
  <c r="AB1723" i="2" s="1"/>
  <c r="T2366" i="2"/>
  <c r="AB2366" i="2" s="1"/>
  <c r="T2221" i="2"/>
  <c r="AB2221" i="2" s="1"/>
  <c r="T2173" i="2"/>
  <c r="AB2173" i="2" s="1"/>
  <c r="T2478" i="2"/>
  <c r="AB2478" i="2" s="1"/>
  <c r="T2466" i="2"/>
  <c r="AB2466" i="2" s="1"/>
  <c r="T2454" i="2"/>
  <c r="AB2454" i="2" s="1"/>
  <c r="T2442" i="2"/>
  <c r="AB2442" i="2" s="1"/>
  <c r="T2430" i="2"/>
  <c r="AB2430" i="2" s="1"/>
  <c r="T2418" i="2"/>
  <c r="AB2418" i="2" s="1"/>
  <c r="T2406" i="2"/>
  <c r="AB2406" i="2" s="1"/>
  <c r="T2394" i="2"/>
  <c r="AB2394" i="2" s="1"/>
  <c r="T2382" i="2"/>
  <c r="AB2382" i="2" s="1"/>
  <c r="T2370" i="2"/>
  <c r="AB2370" i="2" s="1"/>
  <c r="T2358" i="2"/>
  <c r="AB2358" i="2" s="1"/>
  <c r="T2346" i="2"/>
  <c r="AB2346" i="2" s="1"/>
  <c r="T2334" i="2"/>
  <c r="AB2334" i="2" s="1"/>
  <c r="T2322" i="2"/>
  <c r="AB2322" i="2" s="1"/>
  <c r="T2310" i="2"/>
  <c r="AB2310" i="2" s="1"/>
  <c r="T2298" i="2"/>
  <c r="AB2298" i="2" s="1"/>
  <c r="T2286" i="2"/>
  <c r="AB2286" i="2" s="1"/>
  <c r="T2274" i="2"/>
  <c r="AB2274" i="2" s="1"/>
  <c r="T2262" i="2"/>
  <c r="AB2262" i="2" s="1"/>
  <c r="T2250" i="2"/>
  <c r="AB2250" i="2" s="1"/>
  <c r="T2238" i="2"/>
  <c r="AB2238" i="2" s="1"/>
  <c r="T2226" i="2"/>
  <c r="AB2226" i="2" s="1"/>
  <c r="T2214" i="2"/>
  <c r="AB2214" i="2" s="1"/>
  <c r="T2202" i="2"/>
  <c r="AB2202" i="2" s="1"/>
  <c r="T2190" i="2"/>
  <c r="AB2190" i="2" s="1"/>
  <c r="T2178" i="2"/>
  <c r="AB2178" i="2" s="1"/>
  <c r="T2166" i="2"/>
  <c r="AB2166" i="2" s="1"/>
  <c r="T2154" i="2"/>
  <c r="AB2154" i="2" s="1"/>
  <c r="T2401" i="2"/>
  <c r="AB2401" i="2" s="1"/>
  <c r="T2281" i="2"/>
  <c r="AB2281" i="2" s="1"/>
  <c r="T2149" i="2"/>
  <c r="AB2149" i="2" s="1"/>
  <c r="T2477" i="2"/>
  <c r="AB2477" i="2" s="1"/>
  <c r="T2465" i="2"/>
  <c r="AB2465" i="2" s="1"/>
  <c r="T2441" i="2"/>
  <c r="AB2441" i="2" s="1"/>
  <c r="T2429" i="2"/>
  <c r="AB2429" i="2" s="1"/>
  <c r="T2417" i="2"/>
  <c r="AB2417" i="2" s="1"/>
  <c r="T2405" i="2"/>
  <c r="AB2405" i="2" s="1"/>
  <c r="T2393" i="2"/>
  <c r="AB2393" i="2" s="1"/>
  <c r="T2381" i="2"/>
  <c r="AB2381" i="2" s="1"/>
  <c r="T2369" i="2"/>
  <c r="AB2369" i="2" s="1"/>
  <c r="T2357" i="2"/>
  <c r="AB2357" i="2" s="1"/>
  <c r="T2345" i="2"/>
  <c r="AB2345" i="2" s="1"/>
  <c r="T2333" i="2"/>
  <c r="AB2333" i="2" s="1"/>
  <c r="T2321" i="2"/>
  <c r="AB2321" i="2" s="1"/>
  <c r="T2309" i="2"/>
  <c r="AB2309" i="2" s="1"/>
  <c r="T2297" i="2"/>
  <c r="AB2297" i="2" s="1"/>
  <c r="T2285" i="2"/>
  <c r="AB2285" i="2" s="1"/>
  <c r="T2273" i="2"/>
  <c r="AB2273" i="2" s="1"/>
  <c r="T2261" i="2"/>
  <c r="AB2261" i="2" s="1"/>
  <c r="T2306" i="2"/>
  <c r="AB2306" i="2" s="1"/>
  <c r="T2473" i="2"/>
  <c r="AB2473" i="2" s="1"/>
  <c r="T2425" i="2"/>
  <c r="AB2425" i="2" s="1"/>
  <c r="AC2425" i="2" s="1"/>
  <c r="T2137" i="2"/>
  <c r="AB2137" i="2" s="1"/>
  <c r="T2476" i="2"/>
  <c r="AB2476" i="2" s="1"/>
  <c r="T2365" i="2"/>
  <c r="AB2365" i="2" s="1"/>
  <c r="T2245" i="2"/>
  <c r="AB2245" i="2" s="1"/>
  <c r="T2197" i="2"/>
  <c r="AB2197" i="2" s="1"/>
  <c r="T2475" i="2"/>
  <c r="AB2475" i="2" s="1"/>
  <c r="T2463" i="2"/>
  <c r="AB2463" i="2" s="1"/>
  <c r="T2451" i="2"/>
  <c r="AB2451" i="2" s="1"/>
  <c r="T2439" i="2"/>
  <c r="AB2439" i="2" s="1"/>
  <c r="T2427" i="2"/>
  <c r="AB2427" i="2" s="1"/>
  <c r="T2415" i="2"/>
  <c r="AB2415" i="2" s="1"/>
  <c r="T2403" i="2"/>
  <c r="AB2403" i="2" s="1"/>
  <c r="T2391" i="2"/>
  <c r="AB2391" i="2" s="1"/>
  <c r="T2379" i="2"/>
  <c r="AB2379" i="2" s="1"/>
  <c r="T2367" i="2"/>
  <c r="AB2367" i="2" s="1"/>
  <c r="T2355" i="2"/>
  <c r="AB2355" i="2" s="1"/>
  <c r="T2343" i="2"/>
  <c r="AB2343" i="2" s="1"/>
  <c r="T2331" i="2"/>
  <c r="AB2331" i="2" s="1"/>
  <c r="T2319" i="2"/>
  <c r="AB2319" i="2" s="1"/>
  <c r="T2307" i="2"/>
  <c r="AB2307" i="2" s="1"/>
  <c r="T2295" i="2"/>
  <c r="AB2295" i="2" s="1"/>
  <c r="T2283" i="2"/>
  <c r="AB2283" i="2" s="1"/>
  <c r="T2271" i="2"/>
  <c r="AB2271" i="2" s="1"/>
  <c r="T2259" i="2"/>
  <c r="AB2259" i="2" s="1"/>
  <c r="T2247" i="2"/>
  <c r="AB2247" i="2" s="1"/>
  <c r="T2235" i="2"/>
  <c r="AB2235" i="2" s="1"/>
  <c r="T2223" i="2"/>
  <c r="AB2223" i="2" s="1"/>
  <c r="T2211" i="2"/>
  <c r="AB2211" i="2" s="1"/>
  <c r="T2199" i="2"/>
  <c r="AB2199" i="2" s="1"/>
  <c r="T2187" i="2"/>
  <c r="AB2187" i="2" s="1"/>
  <c r="T2175" i="2"/>
  <c r="AB2175" i="2" s="1"/>
  <c r="T2163" i="2"/>
  <c r="AB2163" i="2" s="1"/>
  <c r="T2151" i="2"/>
  <c r="AB2151" i="2" s="1"/>
  <c r="T2139" i="2"/>
  <c r="AB2139" i="2" s="1"/>
  <c r="T2127" i="2"/>
  <c r="AB2127" i="2" s="1"/>
  <c r="T2115" i="2"/>
  <c r="AB2115" i="2" s="1"/>
  <c r="T2103" i="2"/>
  <c r="AB2103" i="2" s="1"/>
  <c r="T2091" i="2"/>
  <c r="AB2091" i="2" s="1"/>
  <c r="T2079" i="2"/>
  <c r="AB2079" i="2" s="1"/>
  <c r="T2067" i="2"/>
  <c r="AB2067" i="2" s="1"/>
  <c r="T2055" i="2"/>
  <c r="AB2055" i="2" s="1"/>
  <c r="T2043" i="2"/>
  <c r="AB2043" i="2" s="1"/>
  <c r="T2031" i="2"/>
  <c r="AB2031" i="2" s="1"/>
  <c r="T2019" i="2"/>
  <c r="AB2019" i="2" s="1"/>
  <c r="T2290" i="2"/>
  <c r="AB2290" i="2" s="1"/>
  <c r="T2278" i="2"/>
  <c r="AB2278" i="2" s="1"/>
  <c r="T2266" i="2"/>
  <c r="AB2266" i="2" s="1"/>
  <c r="T2254" i="2"/>
  <c r="AB2254" i="2" s="1"/>
  <c r="AC2254" i="2" s="1"/>
  <c r="T2242" i="2"/>
  <c r="AB2242" i="2" s="1"/>
  <c r="T2230" i="2"/>
  <c r="AB2230" i="2" s="1"/>
  <c r="T2218" i="2"/>
  <c r="AB2218" i="2" s="1"/>
  <c r="T2206" i="2"/>
  <c r="AB2206" i="2" s="1"/>
  <c r="T2194" i="2"/>
  <c r="AB2194" i="2" s="1"/>
  <c r="T2182" i="2"/>
  <c r="AB2182" i="2" s="1"/>
  <c r="T2170" i="2"/>
  <c r="AB2170" i="2" s="1"/>
  <c r="T2158" i="2"/>
  <c r="AB2158" i="2" s="1"/>
  <c r="T2146" i="2"/>
  <c r="AB2146" i="2" s="1"/>
  <c r="T2134" i="2"/>
  <c r="AB2134" i="2" s="1"/>
  <c r="T2122" i="2"/>
  <c r="AB2122" i="2" s="1"/>
  <c r="T2110" i="2"/>
  <c r="AB2110" i="2" s="1"/>
  <c r="AC2110" i="2" s="1"/>
  <c r="T2098" i="2"/>
  <c r="AB2098" i="2" s="1"/>
  <c r="T2086" i="2"/>
  <c r="AB2086" i="2" s="1"/>
  <c r="T2074" i="2"/>
  <c r="AB2074" i="2" s="1"/>
  <c r="T2062" i="2"/>
  <c r="AB2062" i="2" s="1"/>
  <c r="T2050" i="2"/>
  <c r="AB2050" i="2" s="1"/>
  <c r="T2038" i="2"/>
  <c r="AB2038" i="2" s="1"/>
  <c r="T2026" i="2"/>
  <c r="AB2026" i="2" s="1"/>
  <c r="T2014" i="2"/>
  <c r="AB2014" i="2" s="1"/>
  <c r="T2002" i="2"/>
  <c r="AB2002" i="2" s="1"/>
  <c r="T1990" i="2"/>
  <c r="AB1990" i="2" s="1"/>
  <c r="T1978" i="2"/>
  <c r="AB1978" i="2" s="1"/>
  <c r="T1966" i="2"/>
  <c r="AB1966" i="2" s="1"/>
  <c r="AC1966" i="2" s="1"/>
  <c r="T1954" i="2"/>
  <c r="AB1954" i="2" s="1"/>
  <c r="T1942" i="2"/>
  <c r="AB1942" i="2" s="1"/>
  <c r="T1930" i="2"/>
  <c r="AB1930" i="2" s="1"/>
  <c r="T1918" i="2"/>
  <c r="AB1918" i="2" s="1"/>
  <c r="T1906" i="2"/>
  <c r="AB1906" i="2" s="1"/>
  <c r="T1894" i="2"/>
  <c r="AB1894" i="2" s="1"/>
  <c r="T1882" i="2"/>
  <c r="AB1882" i="2" s="1"/>
  <c r="T1666" i="2"/>
  <c r="AB1666" i="2" s="1"/>
  <c r="T1630" i="2"/>
  <c r="AB1630" i="2" s="1"/>
  <c r="T1582" i="2"/>
  <c r="AB1582" i="2" s="1"/>
  <c r="T1558" i="2"/>
  <c r="AB1558" i="2" s="1"/>
  <c r="T1534" i="2"/>
  <c r="AB1534" i="2" s="1"/>
  <c r="T1510" i="2"/>
  <c r="AB1510" i="2" s="1"/>
  <c r="T1486" i="2"/>
  <c r="AB1486" i="2" s="1"/>
  <c r="T1462" i="2"/>
  <c r="AB1462" i="2" s="1"/>
  <c r="T1438" i="2"/>
  <c r="AB1438" i="2" s="1"/>
  <c r="T1414" i="2"/>
  <c r="AB1414" i="2" s="1"/>
  <c r="T1390" i="2"/>
  <c r="AB1390" i="2" s="1"/>
  <c r="T1366" i="2"/>
  <c r="AB1366" i="2" s="1"/>
  <c r="T1342" i="2"/>
  <c r="AB1342" i="2" s="1"/>
  <c r="T1318" i="2"/>
  <c r="AB1318" i="2" s="1"/>
  <c r="T1294" i="2"/>
  <c r="AB1294" i="2" s="1"/>
  <c r="T1270" i="2"/>
  <c r="AB1270" i="2" s="1"/>
  <c r="T1246" i="2"/>
  <c r="AB1246" i="2" s="1"/>
  <c r="T1222" i="2"/>
  <c r="AB1222" i="2" s="1"/>
  <c r="T1198" i="2"/>
  <c r="AB1198" i="2" s="1"/>
  <c r="T1174" i="2"/>
  <c r="AB1174" i="2" s="1"/>
  <c r="T1150" i="2"/>
  <c r="AB1150" i="2" s="1"/>
  <c r="T1126" i="2"/>
  <c r="AB1126" i="2" s="1"/>
  <c r="T1102" i="2"/>
  <c r="AB1102" i="2" s="1"/>
  <c r="T1078" i="2"/>
  <c r="AB1078" i="2" s="1"/>
  <c r="T1054" i="2"/>
  <c r="AB1054" i="2" s="1"/>
  <c r="T1030" i="2"/>
  <c r="AB1030" i="2" s="1"/>
  <c r="T1006" i="2"/>
  <c r="AB1006" i="2" s="1"/>
  <c r="T982" i="2"/>
  <c r="AB982" i="2" s="1"/>
  <c r="T958" i="2"/>
  <c r="AB958" i="2" s="1"/>
  <c r="T934" i="2"/>
  <c r="AB934" i="2" s="1"/>
  <c r="T910" i="2"/>
  <c r="AB910" i="2" s="1"/>
  <c r="T886" i="2"/>
  <c r="AB886" i="2" s="1"/>
  <c r="T862" i="2"/>
  <c r="AB862" i="2" s="1"/>
  <c r="T838" i="2"/>
  <c r="AB838" i="2" s="1"/>
  <c r="T790" i="2"/>
  <c r="AB790" i="2" s="1"/>
  <c r="T754" i="2"/>
  <c r="AB754" i="2" s="1"/>
  <c r="T730" i="2"/>
  <c r="AB730" i="2" s="1"/>
  <c r="T610" i="2"/>
  <c r="AB610" i="2" s="1"/>
  <c r="T562" i="2"/>
  <c r="AB562" i="2" s="1"/>
  <c r="T466" i="2"/>
  <c r="AB466" i="2" s="1"/>
  <c r="T418" i="2"/>
  <c r="AB418" i="2" s="1"/>
  <c r="T322" i="2"/>
  <c r="AB322" i="2" s="1"/>
  <c r="T274" i="2"/>
  <c r="AB274" i="2" s="1"/>
  <c r="T178" i="2"/>
  <c r="AB178" i="2" s="1"/>
  <c r="T130" i="2"/>
  <c r="AB130" i="2" s="1"/>
  <c r="T34" i="2"/>
  <c r="AB34" i="2" s="1"/>
  <c r="T1566" i="2"/>
  <c r="AB1566" i="2" s="1"/>
  <c r="T2229" i="2"/>
  <c r="AB2229" i="2" s="1"/>
  <c r="T2217" i="2"/>
  <c r="AB2217" i="2" s="1"/>
  <c r="T2205" i="2"/>
  <c r="AB2205" i="2" s="1"/>
  <c r="T2193" i="2"/>
  <c r="AB2193" i="2" s="1"/>
  <c r="T2181" i="2"/>
  <c r="AB2181" i="2" s="1"/>
  <c r="T2169" i="2"/>
  <c r="AB2169" i="2" s="1"/>
  <c r="T2157" i="2"/>
  <c r="AB2157" i="2" s="1"/>
  <c r="T2145" i="2"/>
  <c r="AB2145" i="2" s="1"/>
  <c r="T2133" i="2"/>
  <c r="AB2133" i="2" s="1"/>
  <c r="T2121" i="2"/>
  <c r="AB2121" i="2" s="1"/>
  <c r="T2109" i="2"/>
  <c r="AB2109" i="2" s="1"/>
  <c r="T2097" i="2"/>
  <c r="AB2097" i="2" s="1"/>
  <c r="T2085" i="2"/>
  <c r="AB2085" i="2" s="1"/>
  <c r="T2073" i="2"/>
  <c r="AB2073" i="2" s="1"/>
  <c r="T2061" i="2"/>
  <c r="AB2061" i="2" s="1"/>
  <c r="T2049" i="2"/>
  <c r="AB2049" i="2" s="1"/>
  <c r="T2037" i="2"/>
  <c r="AB2037" i="2" s="1"/>
  <c r="T2025" i="2"/>
  <c r="AB2025" i="2" s="1"/>
  <c r="T2013" i="2"/>
  <c r="AB2013" i="2" s="1"/>
  <c r="T2001" i="2"/>
  <c r="AB2001" i="2" s="1"/>
  <c r="T1989" i="2"/>
  <c r="AB1989" i="2" s="1"/>
  <c r="T1977" i="2"/>
  <c r="AB1977" i="2" s="1"/>
  <c r="T1965" i="2"/>
  <c r="AB1965" i="2" s="1"/>
  <c r="T1953" i="2"/>
  <c r="AB1953" i="2" s="1"/>
  <c r="T1941" i="2"/>
  <c r="AB1941" i="2" s="1"/>
  <c r="T1929" i="2"/>
  <c r="AB1929" i="2" s="1"/>
  <c r="T1917" i="2"/>
  <c r="AB1917" i="2" s="1"/>
  <c r="T1905" i="2"/>
  <c r="AB1905" i="2" s="1"/>
  <c r="T1893" i="2"/>
  <c r="AB1893" i="2" s="1"/>
  <c r="T1881" i="2"/>
  <c r="AB1881" i="2" s="1"/>
  <c r="T1869" i="2"/>
  <c r="AB1869" i="2" s="1"/>
  <c r="T1857" i="2"/>
  <c r="AB1857" i="2" s="1"/>
  <c r="T1845" i="2"/>
  <c r="AB1845" i="2" s="1"/>
  <c r="T1833" i="2"/>
  <c r="AB1833" i="2" s="1"/>
  <c r="T1821" i="2"/>
  <c r="AB1821" i="2" s="1"/>
  <c r="T1809" i="2"/>
  <c r="AB1809" i="2" s="1"/>
  <c r="T1797" i="2"/>
  <c r="AB1797" i="2" s="1"/>
  <c r="T1785" i="2"/>
  <c r="AB1785" i="2" s="1"/>
  <c r="T1773" i="2"/>
  <c r="AB1773" i="2" s="1"/>
  <c r="T1761" i="2"/>
  <c r="AB1761" i="2" s="1"/>
  <c r="T1749" i="2"/>
  <c r="AB1749" i="2" s="1"/>
  <c r="T1737" i="2"/>
  <c r="AB1737" i="2" s="1"/>
  <c r="T1725" i="2"/>
  <c r="AB1725" i="2" s="1"/>
  <c r="T1713" i="2"/>
  <c r="AB1713" i="2" s="1"/>
  <c r="T1701" i="2"/>
  <c r="AB1701" i="2" s="1"/>
  <c r="T1689" i="2"/>
  <c r="AB1689" i="2" s="1"/>
  <c r="T1677" i="2"/>
  <c r="AB1677" i="2" s="1"/>
  <c r="T1665" i="2"/>
  <c r="AB1665" i="2" s="1"/>
  <c r="T1653" i="2"/>
  <c r="AB1653" i="2" s="1"/>
  <c r="T1641" i="2"/>
  <c r="AB1641" i="2" s="1"/>
  <c r="T1629" i="2"/>
  <c r="AB1629" i="2" s="1"/>
  <c r="T1617" i="2"/>
  <c r="AB1617" i="2" s="1"/>
  <c r="T1605" i="2"/>
  <c r="AB1605" i="2" s="1"/>
  <c r="T1593" i="2"/>
  <c r="AB1593" i="2" s="1"/>
  <c r="AC1593" i="2" s="1"/>
  <c r="T1581" i="2"/>
  <c r="AB1581" i="2" s="1"/>
  <c r="T1569" i="2"/>
  <c r="AB1569" i="2" s="1"/>
  <c r="T1557" i="2"/>
  <c r="AB1557" i="2" s="1"/>
  <c r="T1545" i="2"/>
  <c r="AB1545" i="2" s="1"/>
  <c r="T1533" i="2"/>
  <c r="AB1533" i="2" s="1"/>
  <c r="T1521" i="2"/>
  <c r="AB1521" i="2" s="1"/>
  <c r="T1509" i="2"/>
  <c r="AB1509" i="2" s="1"/>
  <c r="T1497" i="2"/>
  <c r="AB1497" i="2" s="1"/>
  <c r="T1485" i="2"/>
  <c r="AB1485" i="2" s="1"/>
  <c r="T1473" i="2"/>
  <c r="AB1473" i="2" s="1"/>
  <c r="T1461" i="2"/>
  <c r="AB1461" i="2" s="1"/>
  <c r="T1449" i="2"/>
  <c r="AB1449" i="2" s="1"/>
  <c r="T1437" i="2"/>
  <c r="AB1437" i="2" s="1"/>
  <c r="T1425" i="2"/>
  <c r="AB1425" i="2" s="1"/>
  <c r="T1413" i="2"/>
  <c r="AB1413" i="2" s="1"/>
  <c r="T1401" i="2"/>
  <c r="AB1401" i="2" s="1"/>
  <c r="T1389" i="2"/>
  <c r="AB1389" i="2" s="1"/>
  <c r="T1377" i="2"/>
  <c r="AB1377" i="2" s="1"/>
  <c r="T1365" i="2"/>
  <c r="AB1365" i="2" s="1"/>
  <c r="T1353" i="2"/>
  <c r="AB1353" i="2" s="1"/>
  <c r="T1341" i="2"/>
  <c r="AB1341" i="2" s="1"/>
  <c r="T1329" i="2"/>
  <c r="AB1329" i="2" s="1"/>
  <c r="T1317" i="2"/>
  <c r="AB1317" i="2" s="1"/>
  <c r="T1305" i="2"/>
  <c r="AB1305" i="2" s="1"/>
  <c r="T1293" i="2"/>
  <c r="AB1293" i="2" s="1"/>
  <c r="T813" i="2"/>
  <c r="AB813" i="2" s="1"/>
  <c r="T789" i="2"/>
  <c r="AB789" i="2" s="1"/>
  <c r="T705" i="2"/>
  <c r="AB705" i="2" s="1"/>
  <c r="T2144" i="2"/>
  <c r="AB2144" i="2" s="1"/>
  <c r="T2132" i="2"/>
  <c r="AB2132" i="2" s="1"/>
  <c r="T2120" i="2"/>
  <c r="AB2120" i="2" s="1"/>
  <c r="T2108" i="2"/>
  <c r="AB2108" i="2" s="1"/>
  <c r="T2096" i="2"/>
  <c r="AB2096" i="2" s="1"/>
  <c r="T2084" i="2"/>
  <c r="AB2084" i="2" s="1"/>
  <c r="T2072" i="2"/>
  <c r="AB2072" i="2" s="1"/>
  <c r="T2060" i="2"/>
  <c r="AB2060" i="2" s="1"/>
  <c r="T2048" i="2"/>
  <c r="AB2048" i="2" s="1"/>
  <c r="T2036" i="2"/>
  <c r="AB2036" i="2" s="1"/>
  <c r="T2024" i="2"/>
  <c r="AB2024" i="2" s="1"/>
  <c r="T2012" i="2"/>
  <c r="AB2012" i="2" s="1"/>
  <c r="T2000" i="2"/>
  <c r="AB2000" i="2" s="1"/>
  <c r="T1988" i="2"/>
  <c r="AB1988" i="2" s="1"/>
  <c r="T1976" i="2"/>
  <c r="AB1976" i="2" s="1"/>
  <c r="T1964" i="2"/>
  <c r="AB1964" i="2" s="1"/>
  <c r="T1952" i="2"/>
  <c r="AB1952" i="2" s="1"/>
  <c r="T1940" i="2"/>
  <c r="AB1940" i="2" s="1"/>
  <c r="T1928" i="2"/>
  <c r="AB1928" i="2" s="1"/>
  <c r="T1916" i="2"/>
  <c r="AB1916" i="2" s="1"/>
  <c r="T1904" i="2"/>
  <c r="AB1904" i="2" s="1"/>
  <c r="T1892" i="2"/>
  <c r="AB1892" i="2" s="1"/>
  <c r="T1880" i="2"/>
  <c r="AB1880" i="2" s="1"/>
  <c r="T1868" i="2"/>
  <c r="AB1868" i="2" s="1"/>
  <c r="T1856" i="2"/>
  <c r="AB1856" i="2" s="1"/>
  <c r="T1844" i="2"/>
  <c r="AB1844" i="2" s="1"/>
  <c r="T1832" i="2"/>
  <c r="AB1832" i="2" s="1"/>
  <c r="T1820" i="2"/>
  <c r="AB1820" i="2" s="1"/>
  <c r="T1808" i="2"/>
  <c r="AB1808" i="2" s="1"/>
  <c r="T1796" i="2"/>
  <c r="AB1796" i="2" s="1"/>
  <c r="T1784" i="2"/>
  <c r="AB1784" i="2" s="1"/>
  <c r="T1772" i="2"/>
  <c r="AB1772" i="2" s="1"/>
  <c r="T1760" i="2"/>
  <c r="AB1760" i="2" s="1"/>
  <c r="T1748" i="2"/>
  <c r="AB1748" i="2" s="1"/>
  <c r="T1736" i="2"/>
  <c r="AB1736" i="2" s="1"/>
  <c r="T1724" i="2"/>
  <c r="AB1724" i="2" s="1"/>
  <c r="T1712" i="2"/>
  <c r="AB1712" i="2" s="1"/>
  <c r="T1700" i="2"/>
  <c r="AB1700" i="2" s="1"/>
  <c r="T1688" i="2"/>
  <c r="AB1688" i="2" s="1"/>
  <c r="T1676" i="2"/>
  <c r="AB1676" i="2" s="1"/>
  <c r="T1664" i="2"/>
  <c r="AB1664" i="2" s="1"/>
  <c r="T1652" i="2"/>
  <c r="AB1652" i="2" s="1"/>
  <c r="T1640" i="2"/>
  <c r="AB1640" i="2" s="1"/>
  <c r="T1628" i="2"/>
  <c r="AB1628" i="2" s="1"/>
  <c r="T1616" i="2"/>
  <c r="AB1616" i="2" s="1"/>
  <c r="T1604" i="2"/>
  <c r="AB1604" i="2" s="1"/>
  <c r="T1592" i="2"/>
  <c r="AB1592" i="2" s="1"/>
  <c r="T1580" i="2"/>
  <c r="AB1580" i="2" s="1"/>
  <c r="T1568" i="2"/>
  <c r="AB1568" i="2" s="1"/>
  <c r="T1556" i="2"/>
  <c r="AB1556" i="2" s="1"/>
  <c r="T1544" i="2"/>
  <c r="AB1544" i="2" s="1"/>
  <c r="T1532" i="2"/>
  <c r="AB1532" i="2" s="1"/>
  <c r="T1520" i="2"/>
  <c r="AB1520" i="2" s="1"/>
  <c r="T1508" i="2"/>
  <c r="AB1508" i="2" s="1"/>
  <c r="T1496" i="2"/>
  <c r="AB1496" i="2" s="1"/>
  <c r="T1484" i="2"/>
  <c r="AB1484" i="2" s="1"/>
  <c r="T1472" i="2"/>
  <c r="AB1472" i="2" s="1"/>
  <c r="T1460" i="2"/>
  <c r="AB1460" i="2" s="1"/>
  <c r="T1448" i="2"/>
  <c r="AB1448" i="2" s="1"/>
  <c r="T1436" i="2"/>
  <c r="AB1436" i="2" s="1"/>
  <c r="T1424" i="2"/>
  <c r="AB1424" i="2" s="1"/>
  <c r="T1412" i="2"/>
  <c r="AB1412" i="2" s="1"/>
  <c r="T1400" i="2"/>
  <c r="AB1400" i="2" s="1"/>
  <c r="T1388" i="2"/>
  <c r="AB1388" i="2" s="1"/>
  <c r="T1376" i="2"/>
  <c r="AB1376" i="2" s="1"/>
  <c r="T1364" i="2"/>
  <c r="AB1364" i="2" s="1"/>
  <c r="T1352" i="2"/>
  <c r="AB1352" i="2" s="1"/>
  <c r="T1340" i="2"/>
  <c r="AB1340" i="2" s="1"/>
  <c r="T1328" i="2"/>
  <c r="AB1328" i="2" s="1"/>
  <c r="T1316" i="2"/>
  <c r="AB1316" i="2" s="1"/>
  <c r="T1304" i="2"/>
  <c r="AB1304" i="2" s="1"/>
  <c r="T1292" i="2"/>
  <c r="AB1292" i="2" s="1"/>
  <c r="T1280" i="2"/>
  <c r="AB1280" i="2" s="1"/>
  <c r="T1268" i="2"/>
  <c r="AB1268" i="2" s="1"/>
  <c r="T1256" i="2"/>
  <c r="AB1256" i="2" s="1"/>
  <c r="T1244" i="2"/>
  <c r="AB1244" i="2" s="1"/>
  <c r="T2467" i="2"/>
  <c r="AB2467" i="2" s="1"/>
  <c r="T2455" i="2"/>
  <c r="AB2455" i="2" s="1"/>
  <c r="T2431" i="2"/>
  <c r="AB2431" i="2" s="1"/>
  <c r="T2419" i="2"/>
  <c r="AB2419" i="2" s="1"/>
  <c r="T2395" i="2"/>
  <c r="AB2395" i="2" s="1"/>
  <c r="T2383" i="2"/>
  <c r="AB2383" i="2" s="1"/>
  <c r="T2359" i="2"/>
  <c r="AB2359" i="2" s="1"/>
  <c r="T2347" i="2"/>
  <c r="AB2347" i="2" s="1"/>
  <c r="T2323" i="2"/>
  <c r="AB2323" i="2" s="1"/>
  <c r="T2311" i="2"/>
  <c r="AB2311" i="2" s="1"/>
  <c r="T2287" i="2"/>
  <c r="AB2287" i="2" s="1"/>
  <c r="T2275" i="2"/>
  <c r="AB2275" i="2" s="1"/>
  <c r="T2251" i="2"/>
  <c r="AB2251" i="2" s="1"/>
  <c r="T2239" i="2"/>
  <c r="AB2239" i="2" s="1"/>
  <c r="T2215" i="2"/>
  <c r="AB2215" i="2" s="1"/>
  <c r="T2203" i="2"/>
  <c r="AB2203" i="2" s="1"/>
  <c r="T2179" i="2"/>
  <c r="AB2179" i="2" s="1"/>
  <c r="T2167" i="2"/>
  <c r="AB2167" i="2" s="1"/>
  <c r="T2143" i="2"/>
  <c r="AB2143" i="2" s="1"/>
  <c r="T2131" i="2"/>
  <c r="AB2131" i="2" s="1"/>
  <c r="T2107" i="2"/>
  <c r="AB2107" i="2" s="1"/>
  <c r="T2095" i="2"/>
  <c r="AB2095" i="2" s="1"/>
  <c r="T2071" i="2"/>
  <c r="AB2071" i="2" s="1"/>
  <c r="T2059" i="2"/>
  <c r="AB2059" i="2" s="1"/>
  <c r="T2035" i="2"/>
  <c r="AB2035" i="2" s="1"/>
  <c r="T2023" i="2"/>
  <c r="AB2023" i="2" s="1"/>
  <c r="T1999" i="2"/>
  <c r="AB1999" i="2" s="1"/>
  <c r="T1987" i="2"/>
  <c r="AB1987" i="2" s="1"/>
  <c r="T1963" i="2"/>
  <c r="AB1963" i="2" s="1"/>
  <c r="T1951" i="2"/>
  <c r="AB1951" i="2" s="1"/>
  <c r="T1927" i="2"/>
  <c r="AB1927" i="2" s="1"/>
  <c r="T1915" i="2"/>
  <c r="AB1915" i="2" s="1"/>
  <c r="T1891" i="2"/>
  <c r="AB1891" i="2" s="1"/>
  <c r="T1879" i="2"/>
  <c r="AB1879" i="2" s="1"/>
  <c r="T1855" i="2"/>
  <c r="AB1855" i="2" s="1"/>
  <c r="T1843" i="2"/>
  <c r="AB1843" i="2" s="1"/>
  <c r="T1819" i="2"/>
  <c r="AB1819" i="2" s="1"/>
  <c r="T1807" i="2"/>
  <c r="AB1807" i="2" s="1"/>
  <c r="T1783" i="2"/>
  <c r="AB1783" i="2" s="1"/>
  <c r="T1771" i="2"/>
  <c r="AB1771" i="2" s="1"/>
  <c r="AC1771" i="2" s="1"/>
  <c r="T1747" i="2"/>
  <c r="AB1747" i="2" s="1"/>
  <c r="T1735" i="2"/>
  <c r="AB1735" i="2" s="1"/>
  <c r="T1711" i="2"/>
  <c r="AB1711" i="2" s="1"/>
  <c r="T1699" i="2"/>
  <c r="AB1699" i="2" s="1"/>
  <c r="T1687" i="2"/>
  <c r="AB1687" i="2" s="1"/>
  <c r="T1675" i="2"/>
  <c r="AB1675" i="2" s="1"/>
  <c r="T1663" i="2"/>
  <c r="AB1663" i="2" s="1"/>
  <c r="T1651" i="2"/>
  <c r="AB1651" i="2" s="1"/>
  <c r="T1639" i="2"/>
  <c r="AB1639" i="2" s="1"/>
  <c r="T1627" i="2"/>
  <c r="AB1627" i="2" s="1"/>
  <c r="T1615" i="2"/>
  <c r="AB1615" i="2" s="1"/>
  <c r="T1603" i="2"/>
  <c r="AB1603" i="2" s="1"/>
  <c r="T1591" i="2"/>
  <c r="AB1591" i="2" s="1"/>
  <c r="T1579" i="2"/>
  <c r="AB1579" i="2" s="1"/>
  <c r="T1567" i="2"/>
  <c r="AB1567" i="2" s="1"/>
  <c r="T1555" i="2"/>
  <c r="AB1555" i="2" s="1"/>
  <c r="T1543" i="2"/>
  <c r="AB1543" i="2" s="1"/>
  <c r="T1531" i="2"/>
  <c r="AB1531" i="2" s="1"/>
  <c r="T1519" i="2"/>
  <c r="AB1519" i="2" s="1"/>
  <c r="T1507" i="2"/>
  <c r="AB1507" i="2" s="1"/>
  <c r="T1495" i="2"/>
  <c r="AB1495" i="2" s="1"/>
  <c r="T1483" i="2"/>
  <c r="AB1483" i="2" s="1"/>
  <c r="T1471" i="2"/>
  <c r="AB1471" i="2" s="1"/>
  <c r="T1459" i="2"/>
  <c r="AB1459" i="2" s="1"/>
  <c r="T1447" i="2"/>
  <c r="AB1447" i="2" s="1"/>
  <c r="T1435" i="2"/>
  <c r="AB1435" i="2" s="1"/>
  <c r="T1350" i="2"/>
  <c r="AB1350" i="2" s="1"/>
  <c r="T2142" i="2"/>
  <c r="AB2142" i="2" s="1"/>
  <c r="T2130" i="2"/>
  <c r="AB2130" i="2" s="1"/>
  <c r="T2118" i="2"/>
  <c r="AB2118" i="2" s="1"/>
  <c r="T2106" i="2"/>
  <c r="AB2106" i="2" s="1"/>
  <c r="T2094" i="2"/>
  <c r="AB2094" i="2" s="1"/>
  <c r="T2082" i="2"/>
  <c r="AB2082" i="2" s="1"/>
  <c r="T2070" i="2"/>
  <c r="AB2070" i="2" s="1"/>
  <c r="T2058" i="2"/>
  <c r="AB2058" i="2" s="1"/>
  <c r="T2046" i="2"/>
  <c r="AB2046" i="2" s="1"/>
  <c r="AC2046" i="2" s="1"/>
  <c r="T2034" i="2"/>
  <c r="AB2034" i="2" s="1"/>
  <c r="T2022" i="2"/>
  <c r="AB2022" i="2" s="1"/>
  <c r="T2010" i="2"/>
  <c r="AB2010" i="2" s="1"/>
  <c r="T1998" i="2"/>
  <c r="AB1998" i="2" s="1"/>
  <c r="T1986" i="2"/>
  <c r="AB1986" i="2" s="1"/>
  <c r="T1974" i="2"/>
  <c r="AB1974" i="2" s="1"/>
  <c r="T1962" i="2"/>
  <c r="AB1962" i="2" s="1"/>
  <c r="T1950" i="2"/>
  <c r="AB1950" i="2" s="1"/>
  <c r="T1938" i="2"/>
  <c r="AB1938" i="2" s="1"/>
  <c r="T1926" i="2"/>
  <c r="AB1926" i="2" s="1"/>
  <c r="T1914" i="2"/>
  <c r="AB1914" i="2" s="1"/>
  <c r="T1902" i="2"/>
  <c r="AB1902" i="2" s="1"/>
  <c r="AC1902" i="2" s="1"/>
  <c r="T1890" i="2"/>
  <c r="AB1890" i="2" s="1"/>
  <c r="T1878" i="2"/>
  <c r="AB1878" i="2" s="1"/>
  <c r="T1866" i="2"/>
  <c r="AB1866" i="2" s="1"/>
  <c r="T1854" i="2"/>
  <c r="AB1854" i="2" s="1"/>
  <c r="T1842" i="2"/>
  <c r="AB1842" i="2" s="1"/>
  <c r="T1830" i="2"/>
  <c r="AB1830" i="2" s="1"/>
  <c r="T1818" i="2"/>
  <c r="AB1818" i="2" s="1"/>
  <c r="T1806" i="2"/>
  <c r="AB1806" i="2" s="1"/>
  <c r="T1794" i="2"/>
  <c r="AB1794" i="2" s="1"/>
  <c r="T1782" i="2"/>
  <c r="AB1782" i="2" s="1"/>
  <c r="T1770" i="2"/>
  <c r="AB1770" i="2" s="1"/>
  <c r="T1758" i="2"/>
  <c r="AB1758" i="2" s="1"/>
  <c r="AC1758" i="2" s="1"/>
  <c r="T1746" i="2"/>
  <c r="AB1746" i="2" s="1"/>
  <c r="T1734" i="2"/>
  <c r="AB1734" i="2" s="1"/>
  <c r="T1722" i="2"/>
  <c r="AB1722" i="2" s="1"/>
  <c r="T1710" i="2"/>
  <c r="AB1710" i="2" s="1"/>
  <c r="T1698" i="2"/>
  <c r="AB1698" i="2" s="1"/>
  <c r="T1650" i="2"/>
  <c r="AB1650" i="2" s="1"/>
  <c r="T1590" i="2"/>
  <c r="AB1590" i="2" s="1"/>
  <c r="T1542" i="2"/>
  <c r="AB1542" i="2" s="1"/>
  <c r="T1518" i="2"/>
  <c r="AB1518" i="2" s="1"/>
  <c r="T1470" i="2"/>
  <c r="AB1470" i="2" s="1"/>
  <c r="T1446" i="2"/>
  <c r="AB1446" i="2" s="1"/>
  <c r="T1398" i="2"/>
  <c r="AB1398" i="2" s="1"/>
  <c r="AC1398" i="2" s="1"/>
  <c r="T1374" i="2"/>
  <c r="AB1374" i="2" s="1"/>
  <c r="T1326" i="2"/>
  <c r="AB1326" i="2" s="1"/>
  <c r="T1302" i="2"/>
  <c r="AB1302" i="2" s="1"/>
  <c r="T1254" i="2"/>
  <c r="AB1254" i="2" s="1"/>
  <c r="T1230" i="2"/>
  <c r="AB1230" i="2" s="1"/>
  <c r="T1182" i="2"/>
  <c r="AB1182" i="2" s="1"/>
  <c r="T1158" i="2"/>
  <c r="AB1158" i="2" s="1"/>
  <c r="T1110" i="2"/>
  <c r="AB1110" i="2" s="1"/>
  <c r="T1086" i="2"/>
  <c r="AB1086" i="2" s="1"/>
  <c r="T1038" i="2"/>
  <c r="AB1038" i="2" s="1"/>
  <c r="T1014" i="2"/>
  <c r="AB1014" i="2" s="1"/>
  <c r="T966" i="2"/>
  <c r="AB966" i="2" s="1"/>
  <c r="T942" i="2"/>
  <c r="AB942" i="2" s="1"/>
  <c r="T894" i="2"/>
  <c r="AB894" i="2" s="1"/>
  <c r="T870" i="2"/>
  <c r="AB870" i="2" s="1"/>
  <c r="T822" i="2"/>
  <c r="AB822" i="2" s="1"/>
  <c r="T726" i="2"/>
  <c r="AB726" i="2" s="1"/>
  <c r="T702" i="2"/>
  <c r="AB702" i="2" s="1"/>
  <c r="T642" i="2"/>
  <c r="AB642" i="2" s="1"/>
  <c r="T606" i="2"/>
  <c r="AB606" i="2" s="1"/>
  <c r="T594" i="2"/>
  <c r="AB594" i="2" s="1"/>
  <c r="T558" i="2"/>
  <c r="AB558" i="2" s="1"/>
  <c r="T498" i="2"/>
  <c r="AB498" i="2" s="1"/>
  <c r="T462" i="2"/>
  <c r="AB462" i="2" s="1"/>
  <c r="T450" i="2"/>
  <c r="AB450" i="2" s="1"/>
  <c r="T414" i="2"/>
  <c r="AB414" i="2" s="1"/>
  <c r="T354" i="2"/>
  <c r="AB354" i="2" s="1"/>
  <c r="T318" i="2"/>
  <c r="AB318" i="2" s="1"/>
  <c r="T306" i="2"/>
  <c r="AB306" i="2" s="1"/>
  <c r="T270" i="2"/>
  <c r="AB270" i="2" s="1"/>
  <c r="T210" i="2"/>
  <c r="AB210" i="2" s="1"/>
  <c r="T174" i="2"/>
  <c r="AB174" i="2" s="1"/>
  <c r="T162" i="2"/>
  <c r="AB162" i="2" s="1"/>
  <c r="T126" i="2"/>
  <c r="AB126" i="2" s="1"/>
  <c r="T66" i="2"/>
  <c r="AB66" i="2" s="1"/>
  <c r="T30" i="2"/>
  <c r="AB30" i="2" s="1"/>
  <c r="T18" i="2"/>
  <c r="AB18" i="2" s="1"/>
  <c r="T1278" i="2"/>
  <c r="AB1278" i="2" s="1"/>
  <c r="T2249" i="2"/>
  <c r="AB2249" i="2" s="1"/>
  <c r="T2237" i="2"/>
  <c r="AB2237" i="2" s="1"/>
  <c r="T2225" i="2"/>
  <c r="AB2225" i="2" s="1"/>
  <c r="T2213" i="2"/>
  <c r="AB2213" i="2" s="1"/>
  <c r="T2201" i="2"/>
  <c r="AB2201" i="2" s="1"/>
  <c r="T2189" i="2"/>
  <c r="AB2189" i="2" s="1"/>
  <c r="T2177" i="2"/>
  <c r="AB2177" i="2" s="1"/>
  <c r="T2165" i="2"/>
  <c r="AB2165" i="2" s="1"/>
  <c r="T2153" i="2"/>
  <c r="AB2153" i="2" s="1"/>
  <c r="T2141" i="2"/>
  <c r="AB2141" i="2" s="1"/>
  <c r="AC2141" i="2" s="1"/>
  <c r="T2129" i="2"/>
  <c r="AB2129" i="2" s="1"/>
  <c r="T2117" i="2"/>
  <c r="AB2117" i="2" s="1"/>
  <c r="T2105" i="2"/>
  <c r="AB2105" i="2" s="1"/>
  <c r="T2093" i="2"/>
  <c r="AB2093" i="2" s="1"/>
  <c r="T2081" i="2"/>
  <c r="AB2081" i="2" s="1"/>
  <c r="T2069" i="2"/>
  <c r="AB2069" i="2" s="1"/>
  <c r="T2057" i="2"/>
  <c r="AB2057" i="2" s="1"/>
  <c r="T2045" i="2"/>
  <c r="AB2045" i="2" s="1"/>
  <c r="T2033" i="2"/>
  <c r="AB2033" i="2" s="1"/>
  <c r="T2021" i="2"/>
  <c r="AB2021" i="2" s="1"/>
  <c r="T2009" i="2"/>
  <c r="AB2009" i="2" s="1"/>
  <c r="T1997" i="2"/>
  <c r="AB1997" i="2" s="1"/>
  <c r="AC1997" i="2" s="1"/>
  <c r="T1985" i="2"/>
  <c r="AB1985" i="2" s="1"/>
  <c r="T1973" i="2"/>
  <c r="AB1973" i="2" s="1"/>
  <c r="T1961" i="2"/>
  <c r="AB1961" i="2" s="1"/>
  <c r="T1949" i="2"/>
  <c r="AB1949" i="2" s="1"/>
  <c r="T1937" i="2"/>
  <c r="AB1937" i="2" s="1"/>
  <c r="T1925" i="2"/>
  <c r="AB1925" i="2" s="1"/>
  <c r="T1913" i="2"/>
  <c r="AB1913" i="2" s="1"/>
  <c r="T1901" i="2"/>
  <c r="AB1901" i="2" s="1"/>
  <c r="T1889" i="2"/>
  <c r="AB1889" i="2" s="1"/>
  <c r="T1877" i="2"/>
  <c r="AB1877" i="2" s="1"/>
  <c r="T1865" i="2"/>
  <c r="AB1865" i="2" s="1"/>
  <c r="T1853" i="2"/>
  <c r="AB1853" i="2" s="1"/>
  <c r="AC1853" i="2" s="1"/>
  <c r="T1841" i="2"/>
  <c r="AB1841" i="2" s="1"/>
  <c r="T1829" i="2"/>
  <c r="AB1829" i="2" s="1"/>
  <c r="AC1829" i="2" s="1"/>
  <c r="T1817" i="2"/>
  <c r="AB1817" i="2" s="1"/>
  <c r="T1805" i="2"/>
  <c r="AB1805" i="2" s="1"/>
  <c r="T1793" i="2"/>
  <c r="AB1793" i="2" s="1"/>
  <c r="T1781" i="2"/>
  <c r="AB1781" i="2" s="1"/>
  <c r="T1769" i="2"/>
  <c r="AB1769" i="2" s="1"/>
  <c r="T1757" i="2"/>
  <c r="AB1757" i="2" s="1"/>
  <c r="T1745" i="2"/>
  <c r="AB1745" i="2" s="1"/>
  <c r="T1733" i="2"/>
  <c r="AB1733" i="2" s="1"/>
  <c r="T1721" i="2"/>
  <c r="AB1721" i="2" s="1"/>
  <c r="T1709" i="2"/>
  <c r="AB1709" i="2" s="1"/>
  <c r="AC1709" i="2" s="1"/>
  <c r="T1697" i="2"/>
  <c r="AB1697" i="2" s="1"/>
  <c r="T1685" i="2"/>
  <c r="AB1685" i="2" s="1"/>
  <c r="AC1685" i="2" s="1"/>
  <c r="T1649" i="2"/>
  <c r="AB1649" i="2" s="1"/>
  <c r="T1625" i="2"/>
  <c r="AB1625" i="2" s="1"/>
  <c r="T1589" i="2"/>
  <c r="AB1589" i="2" s="1"/>
  <c r="T1565" i="2"/>
  <c r="AB1565" i="2" s="1"/>
  <c r="T1541" i="2"/>
  <c r="AB1541" i="2" s="1"/>
  <c r="T1517" i="2"/>
  <c r="AB1517" i="2" s="1"/>
  <c r="T1493" i="2"/>
  <c r="AB1493" i="2" s="1"/>
  <c r="T1469" i="2"/>
  <c r="AB1469" i="2" s="1"/>
  <c r="T1445" i="2"/>
  <c r="AB1445" i="2" s="1"/>
  <c r="T1421" i="2"/>
  <c r="AB1421" i="2" s="1"/>
  <c r="AC1421" i="2" s="1"/>
  <c r="T1397" i="2"/>
  <c r="AB1397" i="2" s="1"/>
  <c r="T1373" i="2"/>
  <c r="AB1373" i="2" s="1"/>
  <c r="T1349" i="2"/>
  <c r="AB1349" i="2" s="1"/>
  <c r="T1325" i="2"/>
  <c r="AB1325" i="2" s="1"/>
  <c r="T1301" i="2"/>
  <c r="AB1301" i="2" s="1"/>
  <c r="T1253" i="2"/>
  <c r="AB1253" i="2" s="1"/>
  <c r="T1229" i="2"/>
  <c r="AB1229" i="2" s="1"/>
  <c r="T1181" i="2"/>
  <c r="AB1181" i="2" s="1"/>
  <c r="T1157" i="2"/>
  <c r="AB1157" i="2" s="1"/>
  <c r="T1109" i="2"/>
  <c r="AB1109" i="2" s="1"/>
  <c r="T1085" i="2"/>
  <c r="AB1085" i="2" s="1"/>
  <c r="T1037" i="2"/>
  <c r="AB1037" i="2" s="1"/>
  <c r="T1013" i="2"/>
  <c r="AB1013" i="2" s="1"/>
  <c r="T965" i="2"/>
  <c r="AB965" i="2" s="1"/>
  <c r="T941" i="2"/>
  <c r="AB941" i="2" s="1"/>
  <c r="T893" i="2"/>
  <c r="AB893" i="2" s="1"/>
  <c r="T869" i="2"/>
  <c r="AB869" i="2" s="1"/>
  <c r="T821" i="2"/>
  <c r="AB821" i="2" s="1"/>
  <c r="T761" i="2"/>
  <c r="AB761" i="2" s="1"/>
  <c r="T737" i="2"/>
  <c r="AB737" i="2" s="1"/>
  <c r="T1206" i="2"/>
  <c r="AB1206" i="2" s="1"/>
  <c r="T2464" i="2"/>
  <c r="AB2464" i="2" s="1"/>
  <c r="T2452" i="2"/>
  <c r="AB2452" i="2" s="1"/>
  <c r="T2440" i="2"/>
  <c r="AB2440" i="2" s="1"/>
  <c r="T2428" i="2"/>
  <c r="AB2428" i="2" s="1"/>
  <c r="T2416" i="2"/>
  <c r="AB2416" i="2" s="1"/>
  <c r="T2404" i="2"/>
  <c r="AB2404" i="2" s="1"/>
  <c r="T2392" i="2"/>
  <c r="AB2392" i="2" s="1"/>
  <c r="T2380" i="2"/>
  <c r="AB2380" i="2" s="1"/>
  <c r="T2368" i="2"/>
  <c r="AB2368" i="2" s="1"/>
  <c r="T2356" i="2"/>
  <c r="AB2356" i="2" s="1"/>
  <c r="T2344" i="2"/>
  <c r="AB2344" i="2" s="1"/>
  <c r="T2332" i="2"/>
  <c r="AB2332" i="2" s="1"/>
  <c r="T2320" i="2"/>
  <c r="AB2320" i="2" s="1"/>
  <c r="T2308" i="2"/>
  <c r="AB2308" i="2" s="1"/>
  <c r="T2296" i="2"/>
  <c r="AB2296" i="2" s="1"/>
  <c r="T2284" i="2"/>
  <c r="AB2284" i="2" s="1"/>
  <c r="T2272" i="2"/>
  <c r="AB2272" i="2" s="1"/>
  <c r="T2260" i="2"/>
  <c r="AB2260" i="2" s="1"/>
  <c r="T2248" i="2"/>
  <c r="AB2248" i="2" s="1"/>
  <c r="T2236" i="2"/>
  <c r="AB2236" i="2" s="1"/>
  <c r="T2224" i="2"/>
  <c r="AB2224" i="2" s="1"/>
  <c r="T2212" i="2"/>
  <c r="AB2212" i="2" s="1"/>
  <c r="T2200" i="2"/>
  <c r="AB2200" i="2" s="1"/>
  <c r="T2188" i="2"/>
  <c r="AB2188" i="2" s="1"/>
  <c r="T2176" i="2"/>
  <c r="AB2176" i="2" s="1"/>
  <c r="T2164" i="2"/>
  <c r="AB2164" i="2" s="1"/>
  <c r="T2152" i="2"/>
  <c r="AB2152" i="2" s="1"/>
  <c r="T2140" i="2"/>
  <c r="AB2140" i="2" s="1"/>
  <c r="T2128" i="2"/>
  <c r="AB2128" i="2" s="1"/>
  <c r="T2116" i="2"/>
  <c r="AB2116" i="2" s="1"/>
  <c r="T2104" i="2"/>
  <c r="AB2104" i="2" s="1"/>
  <c r="T2092" i="2"/>
  <c r="AB2092" i="2" s="1"/>
  <c r="T2080" i="2"/>
  <c r="AB2080" i="2" s="1"/>
  <c r="T2068" i="2"/>
  <c r="AB2068" i="2" s="1"/>
  <c r="T2056" i="2"/>
  <c r="AB2056" i="2" s="1"/>
  <c r="T2044" i="2"/>
  <c r="AB2044" i="2" s="1"/>
  <c r="T2032" i="2"/>
  <c r="AB2032" i="2" s="1"/>
  <c r="T2020" i="2"/>
  <c r="AB2020" i="2" s="1"/>
  <c r="T2008" i="2"/>
  <c r="AB2008" i="2" s="1"/>
  <c r="T1996" i="2"/>
  <c r="AB1996" i="2" s="1"/>
  <c r="T1984" i="2"/>
  <c r="AB1984" i="2" s="1"/>
  <c r="T1972" i="2"/>
  <c r="AB1972" i="2" s="1"/>
  <c r="T1960" i="2"/>
  <c r="AB1960" i="2" s="1"/>
  <c r="T1948" i="2"/>
  <c r="AB1948" i="2" s="1"/>
  <c r="T1936" i="2"/>
  <c r="AB1936" i="2" s="1"/>
  <c r="T1924" i="2"/>
  <c r="AB1924" i="2" s="1"/>
  <c r="T1912" i="2"/>
  <c r="AB1912" i="2" s="1"/>
  <c r="T1900" i="2"/>
  <c r="AB1900" i="2" s="1"/>
  <c r="T1888" i="2"/>
  <c r="AB1888" i="2" s="1"/>
  <c r="T1876" i="2"/>
  <c r="AB1876" i="2" s="1"/>
  <c r="T1864" i="2"/>
  <c r="AB1864" i="2" s="1"/>
  <c r="T1852" i="2"/>
  <c r="AB1852" i="2" s="1"/>
  <c r="T1840" i="2"/>
  <c r="AB1840" i="2" s="1"/>
  <c r="T1828" i="2"/>
  <c r="AB1828" i="2" s="1"/>
  <c r="T1816" i="2"/>
  <c r="AB1816" i="2" s="1"/>
  <c r="T1804" i="2"/>
  <c r="AB1804" i="2" s="1"/>
  <c r="T1792" i="2"/>
  <c r="AB1792" i="2" s="1"/>
  <c r="T1780" i="2"/>
  <c r="AB1780" i="2" s="1"/>
  <c r="T1768" i="2"/>
  <c r="AB1768" i="2" s="1"/>
  <c r="T1756" i="2"/>
  <c r="AB1756" i="2" s="1"/>
  <c r="T1744" i="2"/>
  <c r="AB1744" i="2" s="1"/>
  <c r="T1732" i="2"/>
  <c r="AB1732" i="2" s="1"/>
  <c r="T1720" i="2"/>
  <c r="AB1720" i="2" s="1"/>
  <c r="T1708" i="2"/>
  <c r="AB1708" i="2" s="1"/>
  <c r="T1696" i="2"/>
  <c r="AB1696" i="2" s="1"/>
  <c r="T1684" i="2"/>
  <c r="AB1684" i="2" s="1"/>
  <c r="T1672" i="2"/>
  <c r="AB1672" i="2" s="1"/>
  <c r="T1660" i="2"/>
  <c r="AB1660" i="2" s="1"/>
  <c r="T1648" i="2"/>
  <c r="AB1648" i="2" s="1"/>
  <c r="T1636" i="2"/>
  <c r="AB1636" i="2" s="1"/>
  <c r="T1624" i="2"/>
  <c r="AB1624" i="2" s="1"/>
  <c r="T1612" i="2"/>
  <c r="AB1612" i="2" s="1"/>
  <c r="T1600" i="2"/>
  <c r="AB1600" i="2" s="1"/>
  <c r="T1588" i="2"/>
  <c r="AB1588" i="2" s="1"/>
  <c r="T2007" i="2"/>
  <c r="AB2007" i="2" s="1"/>
  <c r="T1995" i="2"/>
  <c r="AB1995" i="2" s="1"/>
  <c r="T1983" i="2"/>
  <c r="AB1983" i="2" s="1"/>
  <c r="T1971" i="2"/>
  <c r="AB1971" i="2" s="1"/>
  <c r="T1959" i="2"/>
  <c r="AB1959" i="2" s="1"/>
  <c r="T1947" i="2"/>
  <c r="AB1947" i="2" s="1"/>
  <c r="T1935" i="2"/>
  <c r="AB1935" i="2" s="1"/>
  <c r="AC1935" i="2" s="1"/>
  <c r="T1923" i="2"/>
  <c r="AB1923" i="2" s="1"/>
  <c r="T1911" i="2"/>
  <c r="AB1911" i="2" s="1"/>
  <c r="T1899" i="2"/>
  <c r="AB1899" i="2" s="1"/>
  <c r="T1887" i="2"/>
  <c r="AB1887" i="2" s="1"/>
  <c r="T1875" i="2"/>
  <c r="AB1875" i="2" s="1"/>
  <c r="T1863" i="2"/>
  <c r="AB1863" i="2" s="1"/>
  <c r="AC1863" i="2" s="1"/>
  <c r="T1851" i="2"/>
  <c r="AB1851" i="2" s="1"/>
  <c r="T1839" i="2"/>
  <c r="AB1839" i="2" s="1"/>
  <c r="T1827" i="2"/>
  <c r="AB1827" i="2" s="1"/>
  <c r="T1815" i="2"/>
  <c r="AB1815" i="2" s="1"/>
  <c r="T1803" i="2"/>
  <c r="AB1803" i="2" s="1"/>
  <c r="T1791" i="2"/>
  <c r="AB1791" i="2" s="1"/>
  <c r="T1779" i="2"/>
  <c r="AB1779" i="2" s="1"/>
  <c r="T1767" i="2"/>
  <c r="AB1767" i="2" s="1"/>
  <c r="T1755" i="2"/>
  <c r="AB1755" i="2" s="1"/>
  <c r="T1743" i="2"/>
  <c r="AB1743" i="2" s="1"/>
  <c r="T1731" i="2"/>
  <c r="AB1731" i="2" s="1"/>
  <c r="T1719" i="2"/>
  <c r="AB1719" i="2" s="1"/>
  <c r="AC1719" i="2" s="1"/>
  <c r="T1707" i="2"/>
  <c r="AB1707" i="2" s="1"/>
  <c r="T1695" i="2"/>
  <c r="AB1695" i="2" s="1"/>
  <c r="T1683" i="2"/>
  <c r="AB1683" i="2" s="1"/>
  <c r="T1671" i="2"/>
  <c r="AB1671" i="2" s="1"/>
  <c r="T1659" i="2"/>
  <c r="AB1659" i="2" s="1"/>
  <c r="T1647" i="2"/>
  <c r="AB1647" i="2" s="1"/>
  <c r="T1635" i="2"/>
  <c r="AB1635" i="2" s="1"/>
  <c r="T1623" i="2"/>
  <c r="AB1623" i="2" s="1"/>
  <c r="T1611" i="2"/>
  <c r="AB1611" i="2" s="1"/>
  <c r="T1599" i="2"/>
  <c r="AB1599" i="2" s="1"/>
  <c r="T1587" i="2"/>
  <c r="AB1587" i="2" s="1"/>
  <c r="T1575" i="2"/>
  <c r="AB1575" i="2" s="1"/>
  <c r="T1563" i="2"/>
  <c r="AB1563" i="2" s="1"/>
  <c r="T1551" i="2"/>
  <c r="AB1551" i="2" s="1"/>
  <c r="T1539" i="2"/>
  <c r="AB1539" i="2" s="1"/>
  <c r="T1527" i="2"/>
  <c r="AB1527" i="2" s="1"/>
  <c r="T1515" i="2"/>
  <c r="AB1515" i="2" s="1"/>
  <c r="T1503" i="2"/>
  <c r="AB1503" i="2" s="1"/>
  <c r="T1491" i="2"/>
  <c r="AB1491" i="2" s="1"/>
  <c r="T1479" i="2"/>
  <c r="AB1479" i="2" s="1"/>
  <c r="T1467" i="2"/>
  <c r="AB1467" i="2" s="1"/>
  <c r="T1455" i="2"/>
  <c r="AB1455" i="2" s="1"/>
  <c r="T1443" i="2"/>
  <c r="AB1443" i="2" s="1"/>
  <c r="T1431" i="2"/>
  <c r="AB1431" i="2" s="1"/>
  <c r="T1419" i="2"/>
  <c r="AB1419" i="2" s="1"/>
  <c r="T1407" i="2"/>
  <c r="AB1407" i="2" s="1"/>
  <c r="T1395" i="2"/>
  <c r="AB1395" i="2" s="1"/>
  <c r="T1383" i="2"/>
  <c r="AB1383" i="2" s="1"/>
  <c r="T1371" i="2"/>
  <c r="AB1371" i="2" s="1"/>
  <c r="T1359" i="2"/>
  <c r="AB1359" i="2" s="1"/>
  <c r="T1347" i="2"/>
  <c r="AB1347" i="2" s="1"/>
  <c r="T1335" i="2"/>
  <c r="AB1335" i="2" s="1"/>
  <c r="T1323" i="2"/>
  <c r="AB1323" i="2" s="1"/>
  <c r="T1311" i="2"/>
  <c r="AB1311" i="2" s="1"/>
  <c r="T1299" i="2"/>
  <c r="AB1299" i="2" s="1"/>
  <c r="T1287" i="2"/>
  <c r="AB1287" i="2" s="1"/>
  <c r="T1275" i="2"/>
  <c r="AB1275" i="2" s="1"/>
  <c r="T1263" i="2"/>
  <c r="AB1263" i="2" s="1"/>
  <c r="T1251" i="2"/>
  <c r="AB1251" i="2" s="1"/>
  <c r="T1239" i="2"/>
  <c r="AB1239" i="2" s="1"/>
  <c r="T1227" i="2"/>
  <c r="AB1227" i="2" s="1"/>
  <c r="T1215" i="2"/>
  <c r="AB1215" i="2" s="1"/>
  <c r="T1203" i="2"/>
  <c r="AB1203" i="2" s="1"/>
  <c r="T1191" i="2"/>
  <c r="AB1191" i="2" s="1"/>
  <c r="T1179" i="2"/>
  <c r="AB1179" i="2" s="1"/>
  <c r="T1167" i="2"/>
  <c r="AB1167" i="2" s="1"/>
  <c r="T1155" i="2"/>
  <c r="AB1155" i="2" s="1"/>
  <c r="T1143" i="2"/>
  <c r="AB1143" i="2" s="1"/>
  <c r="T1131" i="2"/>
  <c r="AB1131" i="2" s="1"/>
  <c r="T1119" i="2"/>
  <c r="AB1119" i="2" s="1"/>
  <c r="AC1119" i="2" s="1"/>
  <c r="T1107" i="2"/>
  <c r="AB1107" i="2" s="1"/>
  <c r="T1095" i="2"/>
  <c r="AB1095" i="2" s="1"/>
  <c r="T1083" i="2"/>
  <c r="AB1083" i="2" s="1"/>
  <c r="T1071" i="2"/>
  <c r="AB1071" i="2" s="1"/>
  <c r="T1226" i="2"/>
  <c r="AB1226" i="2" s="1"/>
  <c r="T1214" i="2"/>
  <c r="AB1214" i="2" s="1"/>
  <c r="T1202" i="2"/>
  <c r="AB1202" i="2" s="1"/>
  <c r="T1190" i="2"/>
  <c r="AB1190" i="2" s="1"/>
  <c r="T1178" i="2"/>
  <c r="AB1178" i="2" s="1"/>
  <c r="T1166" i="2"/>
  <c r="AB1166" i="2" s="1"/>
  <c r="T1154" i="2"/>
  <c r="AB1154" i="2" s="1"/>
  <c r="T1142" i="2"/>
  <c r="AB1142" i="2" s="1"/>
  <c r="T1130" i="2"/>
  <c r="AB1130" i="2" s="1"/>
  <c r="T1118" i="2"/>
  <c r="AB1118" i="2" s="1"/>
  <c r="T1106" i="2"/>
  <c r="AB1106" i="2" s="1"/>
  <c r="T1094" i="2"/>
  <c r="AB1094" i="2" s="1"/>
  <c r="T1082" i="2"/>
  <c r="AB1082" i="2" s="1"/>
  <c r="T1070" i="2"/>
  <c r="AB1070" i="2" s="1"/>
  <c r="T1058" i="2"/>
  <c r="AB1058" i="2" s="1"/>
  <c r="T1046" i="2"/>
  <c r="AB1046" i="2" s="1"/>
  <c r="T1034" i="2"/>
  <c r="AB1034" i="2" s="1"/>
  <c r="T1022" i="2"/>
  <c r="AB1022" i="2" s="1"/>
  <c r="T1010" i="2"/>
  <c r="AB1010" i="2" s="1"/>
  <c r="T998" i="2"/>
  <c r="AB998" i="2" s="1"/>
  <c r="T986" i="2"/>
  <c r="AB986" i="2" s="1"/>
  <c r="T974" i="2"/>
  <c r="AB974" i="2" s="1"/>
  <c r="T962" i="2"/>
  <c r="AB962" i="2" s="1"/>
  <c r="T950" i="2"/>
  <c r="AB950" i="2" s="1"/>
  <c r="T938" i="2"/>
  <c r="AB938" i="2" s="1"/>
  <c r="T926" i="2"/>
  <c r="AB926" i="2" s="1"/>
  <c r="T914" i="2"/>
  <c r="AB914" i="2" s="1"/>
  <c r="T902" i="2"/>
  <c r="AB902" i="2" s="1"/>
  <c r="T890" i="2"/>
  <c r="AB890" i="2" s="1"/>
  <c r="T878" i="2"/>
  <c r="AB878" i="2" s="1"/>
  <c r="T866" i="2"/>
  <c r="AB866" i="2" s="1"/>
  <c r="T854" i="2"/>
  <c r="AB854" i="2" s="1"/>
  <c r="T842" i="2"/>
  <c r="AB842" i="2" s="1"/>
  <c r="T830" i="2"/>
  <c r="AB830" i="2" s="1"/>
  <c r="T818" i="2"/>
  <c r="AB818" i="2" s="1"/>
  <c r="T806" i="2"/>
  <c r="AB806" i="2" s="1"/>
  <c r="T794" i="2"/>
  <c r="AB794" i="2" s="1"/>
  <c r="T782" i="2"/>
  <c r="AB782" i="2" s="1"/>
  <c r="T770" i="2"/>
  <c r="AB770" i="2" s="1"/>
  <c r="T758" i="2"/>
  <c r="AB758" i="2" s="1"/>
  <c r="T746" i="2"/>
  <c r="AB746" i="2" s="1"/>
  <c r="T734" i="2"/>
  <c r="AB734" i="2" s="1"/>
  <c r="T722" i="2"/>
  <c r="AB722" i="2" s="1"/>
  <c r="T710" i="2"/>
  <c r="AB710" i="2" s="1"/>
  <c r="T698" i="2"/>
  <c r="AB698" i="2" s="1"/>
  <c r="T686" i="2"/>
  <c r="AB686" i="2" s="1"/>
  <c r="T674" i="2"/>
  <c r="AB674" i="2" s="1"/>
  <c r="T662" i="2"/>
  <c r="AB662" i="2" s="1"/>
  <c r="T650" i="2"/>
  <c r="AB650" i="2" s="1"/>
  <c r="T638" i="2"/>
  <c r="AB638" i="2" s="1"/>
  <c r="T626" i="2"/>
  <c r="AB626" i="2" s="1"/>
  <c r="T614" i="2"/>
  <c r="AB614" i="2" s="1"/>
  <c r="T602" i="2"/>
  <c r="AB602" i="2" s="1"/>
  <c r="T590" i="2"/>
  <c r="AB590" i="2" s="1"/>
  <c r="T578" i="2"/>
  <c r="AB578" i="2" s="1"/>
  <c r="T566" i="2"/>
  <c r="AB566" i="2" s="1"/>
  <c r="T554" i="2"/>
  <c r="AB554" i="2" s="1"/>
  <c r="T542" i="2"/>
  <c r="AB542" i="2" s="1"/>
  <c r="T530" i="2"/>
  <c r="AB530" i="2" s="1"/>
  <c r="T518" i="2"/>
  <c r="AB518" i="2" s="1"/>
  <c r="T506" i="2"/>
  <c r="AB506" i="2" s="1"/>
  <c r="T494" i="2"/>
  <c r="AB494" i="2" s="1"/>
  <c r="T482" i="2"/>
  <c r="AB482" i="2" s="1"/>
  <c r="T470" i="2"/>
  <c r="AB470" i="2" s="1"/>
  <c r="T458" i="2"/>
  <c r="AB458" i="2" s="1"/>
  <c r="T446" i="2"/>
  <c r="AB446" i="2" s="1"/>
  <c r="T434" i="2"/>
  <c r="AB434" i="2" s="1"/>
  <c r="T422" i="2"/>
  <c r="AB422" i="2" s="1"/>
  <c r="T410" i="2"/>
  <c r="AB410" i="2" s="1"/>
  <c r="T398" i="2"/>
  <c r="AB398" i="2" s="1"/>
  <c r="T386" i="2"/>
  <c r="AB386" i="2" s="1"/>
  <c r="T374" i="2"/>
  <c r="AB374" i="2" s="1"/>
  <c r="T362" i="2"/>
  <c r="AB362" i="2" s="1"/>
  <c r="T350" i="2"/>
  <c r="AB350" i="2" s="1"/>
  <c r="T338" i="2"/>
  <c r="AB338" i="2" s="1"/>
  <c r="T326" i="2"/>
  <c r="AB326" i="2" s="1"/>
  <c r="T314" i="2"/>
  <c r="AB314" i="2" s="1"/>
  <c r="T302" i="2"/>
  <c r="AB302" i="2" s="1"/>
  <c r="T290" i="2"/>
  <c r="AB290" i="2" s="1"/>
  <c r="T278" i="2"/>
  <c r="AB278" i="2" s="1"/>
  <c r="T266" i="2"/>
  <c r="AB266" i="2" s="1"/>
  <c r="T254" i="2"/>
  <c r="AB254" i="2" s="1"/>
  <c r="T242" i="2"/>
  <c r="AB242" i="2" s="1"/>
  <c r="T845" i="2"/>
  <c r="AB845" i="2" s="1"/>
  <c r="T917" i="2"/>
  <c r="AB917" i="2" s="1"/>
  <c r="T989" i="2"/>
  <c r="AB989" i="2" s="1"/>
  <c r="T1061" i="2"/>
  <c r="AB1061" i="2" s="1"/>
  <c r="T1133" i="2"/>
  <c r="AB1133" i="2" s="1"/>
  <c r="T82" i="2"/>
  <c r="AB82" i="2" s="1"/>
  <c r="T226" i="2"/>
  <c r="AB226" i="2" s="1"/>
  <c r="T514" i="2"/>
  <c r="AB514" i="2" s="1"/>
  <c r="T658" i="2"/>
  <c r="AB658" i="2" s="1"/>
  <c r="T990" i="2"/>
  <c r="AB990" i="2" s="1"/>
  <c r="T1741" i="2"/>
  <c r="AB1741" i="2" s="1"/>
  <c r="T1729" i="2"/>
  <c r="AB1729" i="2" s="1"/>
  <c r="T1717" i="2"/>
  <c r="AB1717" i="2" s="1"/>
  <c r="T1705" i="2"/>
  <c r="AB1705" i="2" s="1"/>
  <c r="T1693" i="2"/>
  <c r="AB1693" i="2" s="1"/>
  <c r="T1681" i="2"/>
  <c r="AB1681" i="2" s="1"/>
  <c r="T1669" i="2"/>
  <c r="AB1669" i="2" s="1"/>
  <c r="T1657" i="2"/>
  <c r="AB1657" i="2" s="1"/>
  <c r="T1645" i="2"/>
  <c r="AB1645" i="2" s="1"/>
  <c r="T1633" i="2"/>
  <c r="AB1633" i="2" s="1"/>
  <c r="T1621" i="2"/>
  <c r="AB1621" i="2" s="1"/>
  <c r="AC1621" i="2" s="1"/>
  <c r="T1609" i="2"/>
  <c r="AB1609" i="2" s="1"/>
  <c r="T1597" i="2"/>
  <c r="AB1597" i="2" s="1"/>
  <c r="T1585" i="2"/>
  <c r="AB1585" i="2" s="1"/>
  <c r="T1573" i="2"/>
  <c r="AB1573" i="2" s="1"/>
  <c r="T1561" i="2"/>
  <c r="AB1561" i="2" s="1"/>
  <c r="T1549" i="2"/>
  <c r="AB1549" i="2" s="1"/>
  <c r="T1537" i="2"/>
  <c r="AB1537" i="2" s="1"/>
  <c r="T1525" i="2"/>
  <c r="AB1525" i="2" s="1"/>
  <c r="T1513" i="2"/>
  <c r="AB1513" i="2" s="1"/>
  <c r="T1501" i="2"/>
  <c r="AB1501" i="2" s="1"/>
  <c r="T1489" i="2"/>
  <c r="AB1489" i="2" s="1"/>
  <c r="T1477" i="2"/>
  <c r="AB1477" i="2" s="1"/>
  <c r="AC1477" i="2" s="1"/>
  <c r="T1465" i="2"/>
  <c r="AB1465" i="2" s="1"/>
  <c r="T1453" i="2"/>
  <c r="AB1453" i="2" s="1"/>
  <c r="T1441" i="2"/>
  <c r="AB1441" i="2" s="1"/>
  <c r="T1429" i="2"/>
  <c r="AB1429" i="2" s="1"/>
  <c r="T1417" i="2"/>
  <c r="AB1417" i="2" s="1"/>
  <c r="T1405" i="2"/>
  <c r="AB1405" i="2" s="1"/>
  <c r="T1393" i="2"/>
  <c r="AB1393" i="2" s="1"/>
  <c r="T1381" i="2"/>
  <c r="AB1381" i="2" s="1"/>
  <c r="T1369" i="2"/>
  <c r="AB1369" i="2" s="1"/>
  <c r="T1357" i="2"/>
  <c r="AB1357" i="2" s="1"/>
  <c r="T1345" i="2"/>
  <c r="AB1345" i="2" s="1"/>
  <c r="T1333" i="2"/>
  <c r="AB1333" i="2" s="1"/>
  <c r="T1321" i="2"/>
  <c r="AB1321" i="2" s="1"/>
  <c r="T1309" i="2"/>
  <c r="AB1309" i="2" s="1"/>
  <c r="T1297" i="2"/>
  <c r="AB1297" i="2" s="1"/>
  <c r="T1285" i="2"/>
  <c r="AB1285" i="2" s="1"/>
  <c r="T1273" i="2"/>
  <c r="AB1273" i="2" s="1"/>
  <c r="T1261" i="2"/>
  <c r="AB1261" i="2" s="1"/>
  <c r="T1249" i="2"/>
  <c r="AB1249" i="2" s="1"/>
  <c r="T1237" i="2"/>
  <c r="AB1237" i="2" s="1"/>
  <c r="T1225" i="2"/>
  <c r="AB1225" i="2" s="1"/>
  <c r="T1213" i="2"/>
  <c r="AB1213" i="2" s="1"/>
  <c r="T1201" i="2"/>
  <c r="AB1201" i="2" s="1"/>
  <c r="T1189" i="2"/>
  <c r="AB1189" i="2" s="1"/>
  <c r="T1177" i="2"/>
  <c r="AB1177" i="2" s="1"/>
  <c r="T1165" i="2"/>
  <c r="AB1165" i="2" s="1"/>
  <c r="T1153" i="2"/>
  <c r="AB1153" i="2" s="1"/>
  <c r="T1141" i="2"/>
  <c r="AB1141" i="2" s="1"/>
  <c r="T1129" i="2"/>
  <c r="AB1129" i="2" s="1"/>
  <c r="T1117" i="2"/>
  <c r="AB1117" i="2" s="1"/>
  <c r="T1105" i="2"/>
  <c r="AB1105" i="2" s="1"/>
  <c r="T1093" i="2"/>
  <c r="AB1093" i="2" s="1"/>
  <c r="T1081" i="2"/>
  <c r="AB1081" i="2" s="1"/>
  <c r="T1069" i="2"/>
  <c r="AB1069" i="2" s="1"/>
  <c r="T1057" i="2"/>
  <c r="AB1057" i="2" s="1"/>
  <c r="T1045" i="2"/>
  <c r="AB1045" i="2" s="1"/>
  <c r="T1033" i="2"/>
  <c r="AB1033" i="2" s="1"/>
  <c r="T1021" i="2"/>
  <c r="AB1021" i="2" s="1"/>
  <c r="T1009" i="2"/>
  <c r="AB1009" i="2" s="1"/>
  <c r="T997" i="2"/>
  <c r="AB997" i="2" s="1"/>
  <c r="T985" i="2"/>
  <c r="AB985" i="2" s="1"/>
  <c r="T973" i="2"/>
  <c r="AB973" i="2" s="1"/>
  <c r="T961" i="2"/>
  <c r="AB961" i="2" s="1"/>
  <c r="T949" i="2"/>
  <c r="AB949" i="2" s="1"/>
  <c r="T937" i="2"/>
  <c r="AB937" i="2" s="1"/>
  <c r="T925" i="2"/>
  <c r="AB925" i="2" s="1"/>
  <c r="AC925" i="2" s="1"/>
  <c r="T913" i="2"/>
  <c r="AB913" i="2" s="1"/>
  <c r="T901" i="2"/>
  <c r="AB901" i="2" s="1"/>
  <c r="T889" i="2"/>
  <c r="AB889" i="2" s="1"/>
  <c r="T877" i="2"/>
  <c r="AB877" i="2" s="1"/>
  <c r="T865" i="2"/>
  <c r="AB865" i="2" s="1"/>
  <c r="T853" i="2"/>
  <c r="AB853" i="2" s="1"/>
  <c r="T841" i="2"/>
  <c r="AB841" i="2" s="1"/>
  <c r="T829" i="2"/>
  <c r="AB829" i="2" s="1"/>
  <c r="T817" i="2"/>
  <c r="AB817" i="2" s="1"/>
  <c r="T805" i="2"/>
  <c r="AB805" i="2" s="1"/>
  <c r="T793" i="2"/>
  <c r="AB793" i="2" s="1"/>
  <c r="T1644" i="2"/>
  <c r="AB1644" i="2" s="1"/>
  <c r="T1632" i="2"/>
  <c r="AB1632" i="2" s="1"/>
  <c r="T1620" i="2"/>
  <c r="AB1620" i="2" s="1"/>
  <c r="T1608" i="2"/>
  <c r="AB1608" i="2" s="1"/>
  <c r="T1596" i="2"/>
  <c r="AB1596" i="2" s="1"/>
  <c r="T1584" i="2"/>
  <c r="AB1584" i="2" s="1"/>
  <c r="T1572" i="2"/>
  <c r="AB1572" i="2" s="1"/>
  <c r="T1560" i="2"/>
  <c r="AB1560" i="2" s="1"/>
  <c r="T1548" i="2"/>
  <c r="AB1548" i="2" s="1"/>
  <c r="T1536" i="2"/>
  <c r="AB1536" i="2" s="1"/>
  <c r="T1524" i="2"/>
  <c r="AB1524" i="2" s="1"/>
  <c r="T1512" i="2"/>
  <c r="AB1512" i="2" s="1"/>
  <c r="T1500" i="2"/>
  <c r="AB1500" i="2" s="1"/>
  <c r="T1488" i="2"/>
  <c r="AB1488" i="2" s="1"/>
  <c r="T1476" i="2"/>
  <c r="AB1476" i="2" s="1"/>
  <c r="T1464" i="2"/>
  <c r="AB1464" i="2" s="1"/>
  <c r="T1452" i="2"/>
  <c r="AB1452" i="2" s="1"/>
  <c r="T1440" i="2"/>
  <c r="AB1440" i="2" s="1"/>
  <c r="T1428" i="2"/>
  <c r="AB1428" i="2" s="1"/>
  <c r="T1416" i="2"/>
  <c r="AB1416" i="2" s="1"/>
  <c r="T1404" i="2"/>
  <c r="AB1404" i="2" s="1"/>
  <c r="T1392" i="2"/>
  <c r="AB1392" i="2" s="1"/>
  <c r="T1380" i="2"/>
  <c r="AB1380" i="2" s="1"/>
  <c r="T1368" i="2"/>
  <c r="AB1368" i="2" s="1"/>
  <c r="T1356" i="2"/>
  <c r="AB1356" i="2" s="1"/>
  <c r="T1344" i="2"/>
  <c r="AB1344" i="2" s="1"/>
  <c r="T1332" i="2"/>
  <c r="AB1332" i="2" s="1"/>
  <c r="T1320" i="2"/>
  <c r="AB1320" i="2" s="1"/>
  <c r="T1308" i="2"/>
  <c r="AB1308" i="2" s="1"/>
  <c r="T1296" i="2"/>
  <c r="AB1296" i="2" s="1"/>
  <c r="T1284" i="2"/>
  <c r="AB1284" i="2" s="1"/>
  <c r="T1272" i="2"/>
  <c r="AB1272" i="2" s="1"/>
  <c r="T1260" i="2"/>
  <c r="AB1260" i="2" s="1"/>
  <c r="T1248" i="2"/>
  <c r="AB1248" i="2" s="1"/>
  <c r="T1236" i="2"/>
  <c r="AB1236" i="2" s="1"/>
  <c r="T1224" i="2"/>
  <c r="AB1224" i="2" s="1"/>
  <c r="T1212" i="2"/>
  <c r="AB1212" i="2" s="1"/>
  <c r="T1200" i="2"/>
  <c r="AB1200" i="2" s="1"/>
  <c r="T1188" i="2"/>
  <c r="AB1188" i="2" s="1"/>
  <c r="T1176" i="2"/>
  <c r="AB1176" i="2" s="1"/>
  <c r="T1164" i="2"/>
  <c r="AB1164" i="2" s="1"/>
  <c r="T1152" i="2"/>
  <c r="AB1152" i="2" s="1"/>
  <c r="T1140" i="2"/>
  <c r="AB1140" i="2" s="1"/>
  <c r="T1128" i="2"/>
  <c r="AB1128" i="2" s="1"/>
  <c r="T1116" i="2"/>
  <c r="AB1116" i="2" s="1"/>
  <c r="T1104" i="2"/>
  <c r="AB1104" i="2" s="1"/>
  <c r="T1092" i="2"/>
  <c r="AB1092" i="2" s="1"/>
  <c r="T1080" i="2"/>
  <c r="AB1080" i="2" s="1"/>
  <c r="T1068" i="2"/>
  <c r="AB1068" i="2" s="1"/>
  <c r="T1056" i="2"/>
  <c r="AB1056" i="2" s="1"/>
  <c r="T1044" i="2"/>
  <c r="AB1044" i="2" s="1"/>
  <c r="T1032" i="2"/>
  <c r="AB1032" i="2" s="1"/>
  <c r="T1020" i="2"/>
  <c r="AB1020" i="2" s="1"/>
  <c r="T1008" i="2"/>
  <c r="AB1008" i="2" s="1"/>
  <c r="T996" i="2"/>
  <c r="AB996" i="2" s="1"/>
  <c r="T984" i="2"/>
  <c r="AB984" i="2" s="1"/>
  <c r="T972" i="2"/>
  <c r="AB972" i="2" s="1"/>
  <c r="T960" i="2"/>
  <c r="AB960" i="2" s="1"/>
  <c r="T948" i="2"/>
  <c r="AB948" i="2" s="1"/>
  <c r="T936" i="2"/>
  <c r="AB936" i="2" s="1"/>
  <c r="T924" i="2"/>
  <c r="AB924" i="2" s="1"/>
  <c r="T912" i="2"/>
  <c r="AB912" i="2" s="1"/>
  <c r="T900" i="2"/>
  <c r="AB900" i="2" s="1"/>
  <c r="T888" i="2"/>
  <c r="AB888" i="2" s="1"/>
  <c r="T876" i="2"/>
  <c r="AB876" i="2" s="1"/>
  <c r="T864" i="2"/>
  <c r="AB864" i="2" s="1"/>
  <c r="T852" i="2"/>
  <c r="AB852" i="2" s="1"/>
  <c r="T840" i="2"/>
  <c r="AB840" i="2" s="1"/>
  <c r="T828" i="2"/>
  <c r="AB828" i="2" s="1"/>
  <c r="T816" i="2"/>
  <c r="AB816" i="2" s="1"/>
  <c r="T804" i="2"/>
  <c r="AB804" i="2" s="1"/>
  <c r="T762" i="2"/>
  <c r="AB762" i="2" s="1"/>
  <c r="T654" i="2"/>
  <c r="AB654" i="2" s="1"/>
  <c r="T510" i="2"/>
  <c r="AB510" i="2" s="1"/>
  <c r="T366" i="2"/>
  <c r="AB366" i="2" s="1"/>
  <c r="AC366" i="2" s="1"/>
  <c r="T222" i="2"/>
  <c r="AB222" i="2" s="1"/>
  <c r="T78" i="2"/>
  <c r="AB78" i="2" s="1"/>
  <c r="T258" i="2"/>
  <c r="AB258" i="2" s="1"/>
  <c r="T1686" i="2"/>
  <c r="AB1686" i="2" s="1"/>
  <c r="T846" i="2"/>
  <c r="AB846" i="2" s="1"/>
  <c r="T2255" i="2"/>
  <c r="AB2255" i="2" s="1"/>
  <c r="T2243" i="2"/>
  <c r="AB2243" i="2" s="1"/>
  <c r="T2231" i="2"/>
  <c r="AB2231" i="2" s="1"/>
  <c r="T2219" i="2"/>
  <c r="AB2219" i="2" s="1"/>
  <c r="T2207" i="2"/>
  <c r="AB2207" i="2" s="1"/>
  <c r="T2195" i="2"/>
  <c r="AB2195" i="2" s="1"/>
  <c r="T2183" i="2"/>
  <c r="AB2183" i="2" s="1"/>
  <c r="T2171" i="2"/>
  <c r="AB2171" i="2" s="1"/>
  <c r="T2159" i="2"/>
  <c r="AB2159" i="2" s="1"/>
  <c r="T2147" i="2"/>
  <c r="AB2147" i="2" s="1"/>
  <c r="T2135" i="2"/>
  <c r="AB2135" i="2" s="1"/>
  <c r="T2123" i="2"/>
  <c r="AB2123" i="2" s="1"/>
  <c r="T2111" i="2"/>
  <c r="AB2111" i="2" s="1"/>
  <c r="T2099" i="2"/>
  <c r="AB2099" i="2" s="1"/>
  <c r="T2087" i="2"/>
  <c r="AB2087" i="2" s="1"/>
  <c r="T2075" i="2"/>
  <c r="AB2075" i="2" s="1"/>
  <c r="T2063" i="2"/>
  <c r="AB2063" i="2" s="1"/>
  <c r="T2051" i="2"/>
  <c r="AB2051" i="2" s="1"/>
  <c r="T2039" i="2"/>
  <c r="AB2039" i="2" s="1"/>
  <c r="AC2039" i="2" s="1"/>
  <c r="T2027" i="2"/>
  <c r="AB2027" i="2" s="1"/>
  <c r="T2015" i="2"/>
  <c r="AB2015" i="2" s="1"/>
  <c r="T2003" i="2"/>
  <c r="AB2003" i="2" s="1"/>
  <c r="T1991" i="2"/>
  <c r="AB1991" i="2" s="1"/>
  <c r="T1979" i="2"/>
  <c r="AB1979" i="2" s="1"/>
  <c r="T1967" i="2"/>
  <c r="AB1967" i="2" s="1"/>
  <c r="T1955" i="2"/>
  <c r="AB1955" i="2" s="1"/>
  <c r="T1943" i="2"/>
  <c r="AB1943" i="2" s="1"/>
  <c r="T1931" i="2"/>
  <c r="AB1931" i="2" s="1"/>
  <c r="T1919" i="2"/>
  <c r="AB1919" i="2" s="1"/>
  <c r="T1907" i="2"/>
  <c r="AB1907" i="2" s="1"/>
  <c r="T1895" i="2"/>
  <c r="AB1895" i="2" s="1"/>
  <c r="AC1895" i="2" s="1"/>
  <c r="T1883" i="2"/>
  <c r="AB1883" i="2" s="1"/>
  <c r="T1871" i="2"/>
  <c r="AB1871" i="2" s="1"/>
  <c r="T1859" i="2"/>
  <c r="AB1859" i="2" s="1"/>
  <c r="T1847" i="2"/>
  <c r="AB1847" i="2" s="1"/>
  <c r="T1835" i="2"/>
  <c r="AB1835" i="2" s="1"/>
  <c r="T1823" i="2"/>
  <c r="AB1823" i="2" s="1"/>
  <c r="T1811" i="2"/>
  <c r="AB1811" i="2" s="1"/>
  <c r="T1799" i="2"/>
  <c r="AB1799" i="2" s="1"/>
  <c r="T1787" i="2"/>
  <c r="AB1787" i="2" s="1"/>
  <c r="T1775" i="2"/>
  <c r="AB1775" i="2" s="1"/>
  <c r="T1763" i="2"/>
  <c r="AB1763" i="2" s="1"/>
  <c r="T1751" i="2"/>
  <c r="AB1751" i="2" s="1"/>
  <c r="AC1751" i="2" s="1"/>
  <c r="T1739" i="2"/>
  <c r="AB1739" i="2" s="1"/>
  <c r="T1727" i="2"/>
  <c r="AB1727" i="2" s="1"/>
  <c r="T1715" i="2"/>
  <c r="AB1715" i="2" s="1"/>
  <c r="T1703" i="2"/>
  <c r="AB1703" i="2" s="1"/>
  <c r="T1691" i="2"/>
  <c r="AB1691" i="2" s="1"/>
  <c r="T1679" i="2"/>
  <c r="AB1679" i="2" s="1"/>
  <c r="T1667" i="2"/>
  <c r="AB1667" i="2" s="1"/>
  <c r="T1655" i="2"/>
  <c r="AB1655" i="2" s="1"/>
  <c r="T1643" i="2"/>
  <c r="AB1643" i="2" s="1"/>
  <c r="T1619" i="2"/>
  <c r="AB1619" i="2" s="1"/>
  <c r="T1607" i="2"/>
  <c r="AB1607" i="2" s="1"/>
  <c r="T1595" i="2"/>
  <c r="AB1595" i="2" s="1"/>
  <c r="T1583" i="2"/>
  <c r="AB1583" i="2" s="1"/>
  <c r="T1571" i="2"/>
  <c r="AB1571" i="2" s="1"/>
  <c r="T1559" i="2"/>
  <c r="AB1559" i="2" s="1"/>
  <c r="T1547" i="2"/>
  <c r="AB1547" i="2" s="1"/>
  <c r="T1535" i="2"/>
  <c r="AB1535" i="2" s="1"/>
  <c r="T1523" i="2"/>
  <c r="AB1523" i="2" s="1"/>
  <c r="T1511" i="2"/>
  <c r="AB1511" i="2" s="1"/>
  <c r="T1499" i="2"/>
  <c r="AB1499" i="2" s="1"/>
  <c r="T1487" i="2"/>
  <c r="AB1487" i="2" s="1"/>
  <c r="T1475" i="2"/>
  <c r="AB1475" i="2" s="1"/>
  <c r="T1463" i="2"/>
  <c r="AB1463" i="2" s="1"/>
  <c r="T1451" i="2"/>
  <c r="AB1451" i="2" s="1"/>
  <c r="T1439" i="2"/>
  <c r="AB1439" i="2" s="1"/>
  <c r="T1427" i="2"/>
  <c r="AB1427" i="2" s="1"/>
  <c r="T815" i="2"/>
  <c r="AB815" i="2" s="1"/>
  <c r="T791" i="2"/>
  <c r="AB791" i="2" s="1"/>
  <c r="T731" i="2"/>
  <c r="AB731" i="2" s="1"/>
  <c r="T695" i="2"/>
  <c r="AB695" i="2" s="1"/>
  <c r="T647" i="2"/>
  <c r="AB647" i="2" s="1"/>
  <c r="T599" i="2"/>
  <c r="AB599" i="2" s="1"/>
  <c r="T551" i="2"/>
  <c r="AB551" i="2" s="1"/>
  <c r="T765" i="2"/>
  <c r="AB765" i="2" s="1"/>
  <c r="T1059" i="2"/>
  <c r="AB1059" i="2" s="1"/>
  <c r="T1047" i="2"/>
  <c r="AB1047" i="2" s="1"/>
  <c r="AC1047" i="2" s="1"/>
  <c r="T1035" i="2"/>
  <c r="AB1035" i="2" s="1"/>
  <c r="T1023" i="2"/>
  <c r="AB1023" i="2" s="1"/>
  <c r="T1011" i="2"/>
  <c r="AB1011" i="2" s="1"/>
  <c r="T999" i="2"/>
  <c r="AB999" i="2" s="1"/>
  <c r="T987" i="2"/>
  <c r="AB987" i="2" s="1"/>
  <c r="T975" i="2"/>
  <c r="AB975" i="2" s="1"/>
  <c r="T963" i="2"/>
  <c r="AB963" i="2" s="1"/>
  <c r="T951" i="2"/>
  <c r="AB951" i="2" s="1"/>
  <c r="T939" i="2"/>
  <c r="AB939" i="2" s="1"/>
  <c r="T927" i="2"/>
  <c r="AB927" i="2" s="1"/>
  <c r="T915" i="2"/>
  <c r="AB915" i="2" s="1"/>
  <c r="T903" i="2"/>
  <c r="AB903" i="2" s="1"/>
  <c r="AC903" i="2" s="1"/>
  <c r="T891" i="2"/>
  <c r="AB891" i="2" s="1"/>
  <c r="T879" i="2"/>
  <c r="AB879" i="2" s="1"/>
  <c r="T867" i="2"/>
  <c r="AB867" i="2" s="1"/>
  <c r="T855" i="2"/>
  <c r="AB855" i="2" s="1"/>
  <c r="T843" i="2"/>
  <c r="AB843" i="2" s="1"/>
  <c r="T831" i="2"/>
  <c r="AB831" i="2" s="1"/>
  <c r="T819" i="2"/>
  <c r="AB819" i="2" s="1"/>
  <c r="T807" i="2"/>
  <c r="AB807" i="2" s="1"/>
  <c r="T795" i="2"/>
  <c r="AB795" i="2" s="1"/>
  <c r="T783" i="2"/>
  <c r="AB783" i="2" s="1"/>
  <c r="T771" i="2"/>
  <c r="AB771" i="2" s="1"/>
  <c r="T759" i="2"/>
  <c r="AB759" i="2" s="1"/>
  <c r="T747" i="2"/>
  <c r="AB747" i="2" s="1"/>
  <c r="T735" i="2"/>
  <c r="AB735" i="2" s="1"/>
  <c r="T723" i="2"/>
  <c r="AB723" i="2" s="1"/>
  <c r="T711" i="2"/>
  <c r="AB711" i="2" s="1"/>
  <c r="T699" i="2"/>
  <c r="AB699" i="2" s="1"/>
  <c r="T687" i="2"/>
  <c r="AB687" i="2" s="1"/>
  <c r="T675" i="2"/>
  <c r="AB675" i="2" s="1"/>
  <c r="T663" i="2"/>
  <c r="AB663" i="2" s="1"/>
  <c r="T651" i="2"/>
  <c r="AB651" i="2" s="1"/>
  <c r="T639" i="2"/>
  <c r="AB639" i="2" s="1"/>
  <c r="T627" i="2"/>
  <c r="AB627" i="2" s="1"/>
  <c r="T615" i="2"/>
  <c r="AB615" i="2" s="1"/>
  <c r="T603" i="2"/>
  <c r="AB603" i="2" s="1"/>
  <c r="T591" i="2"/>
  <c r="AB591" i="2" s="1"/>
  <c r="T579" i="2"/>
  <c r="AB579" i="2" s="1"/>
  <c r="T567" i="2"/>
  <c r="AB567" i="2" s="1"/>
  <c r="T555" i="2"/>
  <c r="AB555" i="2" s="1"/>
  <c r="T543" i="2"/>
  <c r="AB543" i="2" s="1"/>
  <c r="T531" i="2"/>
  <c r="AB531" i="2" s="1"/>
  <c r="T519" i="2"/>
  <c r="AB519" i="2" s="1"/>
  <c r="T507" i="2"/>
  <c r="AB507" i="2" s="1"/>
  <c r="T495" i="2"/>
  <c r="AB495" i="2" s="1"/>
  <c r="T483" i="2"/>
  <c r="AB483" i="2" s="1"/>
  <c r="T471" i="2"/>
  <c r="AB471" i="2" s="1"/>
  <c r="T459" i="2"/>
  <c r="AB459" i="2" s="1"/>
  <c r="T447" i="2"/>
  <c r="AB447" i="2" s="1"/>
  <c r="T435" i="2"/>
  <c r="AB435" i="2" s="1"/>
  <c r="T423" i="2"/>
  <c r="AB423" i="2" s="1"/>
  <c r="T411" i="2"/>
  <c r="AB411" i="2" s="1"/>
  <c r="T399" i="2"/>
  <c r="AB399" i="2" s="1"/>
  <c r="T387" i="2"/>
  <c r="AB387" i="2" s="1"/>
  <c r="T375" i="2"/>
  <c r="AB375" i="2" s="1"/>
  <c r="T690" i="2"/>
  <c r="AB690" i="2" s="1"/>
  <c r="T402" i="2"/>
  <c r="AB402" i="2" s="1"/>
  <c r="T781" i="2"/>
  <c r="AB781" i="2" s="1"/>
  <c r="T769" i="2"/>
  <c r="AB769" i="2" s="1"/>
  <c r="T757" i="2"/>
  <c r="AB757" i="2" s="1"/>
  <c r="T745" i="2"/>
  <c r="AB745" i="2" s="1"/>
  <c r="T733" i="2"/>
  <c r="AB733" i="2" s="1"/>
  <c r="T721" i="2"/>
  <c r="AB721" i="2" s="1"/>
  <c r="T709" i="2"/>
  <c r="AB709" i="2" s="1"/>
  <c r="T697" i="2"/>
  <c r="AB697" i="2" s="1"/>
  <c r="T685" i="2"/>
  <c r="AB685" i="2" s="1"/>
  <c r="T673" i="2"/>
  <c r="AB673" i="2" s="1"/>
  <c r="T661" i="2"/>
  <c r="AB661" i="2" s="1"/>
  <c r="T649" i="2"/>
  <c r="AB649" i="2" s="1"/>
  <c r="T637" i="2"/>
  <c r="AB637" i="2" s="1"/>
  <c r="T625" i="2"/>
  <c r="AB625" i="2" s="1"/>
  <c r="T613" i="2"/>
  <c r="AB613" i="2" s="1"/>
  <c r="T601" i="2"/>
  <c r="AB601" i="2" s="1"/>
  <c r="T589" i="2"/>
  <c r="AB589" i="2" s="1"/>
  <c r="T577" i="2"/>
  <c r="AB577" i="2" s="1"/>
  <c r="T565" i="2"/>
  <c r="AB565" i="2" s="1"/>
  <c r="T553" i="2"/>
  <c r="AB553" i="2" s="1"/>
  <c r="T541" i="2"/>
  <c r="AB541" i="2" s="1"/>
  <c r="T529" i="2"/>
  <c r="AB529" i="2" s="1"/>
  <c r="T517" i="2"/>
  <c r="AB517" i="2" s="1"/>
  <c r="T505" i="2"/>
  <c r="AB505" i="2" s="1"/>
  <c r="AC505" i="2" s="1"/>
  <c r="T493" i="2"/>
  <c r="AB493" i="2" s="1"/>
  <c r="T481" i="2"/>
  <c r="AB481" i="2" s="1"/>
  <c r="T469" i="2"/>
  <c r="AB469" i="2" s="1"/>
  <c r="T457" i="2"/>
  <c r="AB457" i="2" s="1"/>
  <c r="T445" i="2"/>
  <c r="AB445" i="2" s="1"/>
  <c r="T433" i="2"/>
  <c r="AB433" i="2" s="1"/>
  <c r="T421" i="2"/>
  <c r="AB421" i="2" s="1"/>
  <c r="T409" i="2"/>
  <c r="AB409" i="2" s="1"/>
  <c r="T397" i="2"/>
  <c r="AB397" i="2" s="1"/>
  <c r="T385" i="2"/>
  <c r="AB385" i="2" s="1"/>
  <c r="T373" i="2"/>
  <c r="AB373" i="2" s="1"/>
  <c r="T361" i="2"/>
  <c r="AB361" i="2" s="1"/>
  <c r="AC361" i="2" s="1"/>
  <c r="T349" i="2"/>
  <c r="AB349" i="2" s="1"/>
  <c r="T337" i="2"/>
  <c r="AB337" i="2" s="1"/>
  <c r="T325" i="2"/>
  <c r="AB325" i="2" s="1"/>
  <c r="T792" i="2"/>
  <c r="AB792" i="2" s="1"/>
  <c r="T780" i="2"/>
  <c r="AB780" i="2" s="1"/>
  <c r="T768" i="2"/>
  <c r="AB768" i="2" s="1"/>
  <c r="T756" i="2"/>
  <c r="AB756" i="2" s="1"/>
  <c r="T744" i="2"/>
  <c r="AB744" i="2" s="1"/>
  <c r="T732" i="2"/>
  <c r="AB732" i="2" s="1"/>
  <c r="T720" i="2"/>
  <c r="AB720" i="2" s="1"/>
  <c r="T708" i="2"/>
  <c r="AB708" i="2" s="1"/>
  <c r="T696" i="2"/>
  <c r="AB696" i="2" s="1"/>
  <c r="T684" i="2"/>
  <c r="AB684" i="2" s="1"/>
  <c r="T672" i="2"/>
  <c r="AB672" i="2" s="1"/>
  <c r="T660" i="2"/>
  <c r="AB660" i="2" s="1"/>
  <c r="T648" i="2"/>
  <c r="AB648" i="2" s="1"/>
  <c r="T636" i="2"/>
  <c r="AB636" i="2" s="1"/>
  <c r="T624" i="2"/>
  <c r="AB624" i="2" s="1"/>
  <c r="T612" i="2"/>
  <c r="AB612" i="2" s="1"/>
  <c r="T600" i="2"/>
  <c r="AB600" i="2" s="1"/>
  <c r="T588" i="2"/>
  <c r="AB588" i="2" s="1"/>
  <c r="T576" i="2"/>
  <c r="AB576" i="2" s="1"/>
  <c r="T564" i="2"/>
  <c r="AB564" i="2" s="1"/>
  <c r="T552" i="2"/>
  <c r="AB552" i="2" s="1"/>
  <c r="T540" i="2"/>
  <c r="AB540" i="2" s="1"/>
  <c r="T528" i="2"/>
  <c r="AB528" i="2" s="1"/>
  <c r="T516" i="2"/>
  <c r="AB516" i="2" s="1"/>
  <c r="T504" i="2"/>
  <c r="AB504" i="2" s="1"/>
  <c r="T492" i="2"/>
  <c r="AB492" i="2" s="1"/>
  <c r="T480" i="2"/>
  <c r="AB480" i="2" s="1"/>
  <c r="T468" i="2"/>
  <c r="AB468" i="2" s="1"/>
  <c r="T456" i="2"/>
  <c r="AB456" i="2" s="1"/>
  <c r="T444" i="2"/>
  <c r="AB444" i="2" s="1"/>
  <c r="T432" i="2"/>
  <c r="AB432" i="2" s="1"/>
  <c r="T420" i="2"/>
  <c r="AB420" i="2" s="1"/>
  <c r="T408" i="2"/>
  <c r="AB408" i="2" s="1"/>
  <c r="T396" i="2"/>
  <c r="AB396" i="2" s="1"/>
  <c r="T384" i="2"/>
  <c r="AB384" i="2" s="1"/>
  <c r="T372" i="2"/>
  <c r="AB372" i="2" s="1"/>
  <c r="T360" i="2"/>
  <c r="AB360" i="2" s="1"/>
  <c r="T348" i="2"/>
  <c r="AB348" i="2" s="1"/>
  <c r="T336" i="2"/>
  <c r="AB336" i="2" s="1"/>
  <c r="T324" i="2"/>
  <c r="AB324" i="2" s="1"/>
  <c r="T312" i="2"/>
  <c r="AB312" i="2" s="1"/>
  <c r="T300" i="2"/>
  <c r="AB300" i="2" s="1"/>
  <c r="T288" i="2"/>
  <c r="AB288" i="2" s="1"/>
  <c r="T276" i="2"/>
  <c r="AB276" i="2" s="1"/>
  <c r="T264" i="2"/>
  <c r="AB264" i="2" s="1"/>
  <c r="T252" i="2"/>
  <c r="AB252" i="2" s="1"/>
  <c r="T240" i="2"/>
  <c r="AB240" i="2" s="1"/>
  <c r="T228" i="2"/>
  <c r="AB228" i="2" s="1"/>
  <c r="T216" i="2"/>
  <c r="AB216" i="2" s="1"/>
  <c r="T204" i="2"/>
  <c r="AB204" i="2" s="1"/>
  <c r="T192" i="2"/>
  <c r="AB192" i="2" s="1"/>
  <c r="T180" i="2"/>
  <c r="AB180" i="2" s="1"/>
  <c r="T168" i="2"/>
  <c r="AB168" i="2" s="1"/>
  <c r="T156" i="2"/>
  <c r="AB156" i="2" s="1"/>
  <c r="T144" i="2"/>
  <c r="AB144" i="2" s="1"/>
  <c r="T132" i="2"/>
  <c r="AB132" i="2" s="1"/>
  <c r="T120" i="2"/>
  <c r="AB120" i="2" s="1"/>
  <c r="T108" i="2"/>
  <c r="AB108" i="2" s="1"/>
  <c r="T96" i="2"/>
  <c r="AB96" i="2" s="1"/>
  <c r="T84" i="2"/>
  <c r="AB84" i="2" s="1"/>
  <c r="T72" i="2"/>
  <c r="AB72" i="2" s="1"/>
  <c r="T60" i="2"/>
  <c r="AB60" i="2" s="1"/>
  <c r="T503" i="2"/>
  <c r="AB503" i="2" s="1"/>
  <c r="T359" i="2"/>
  <c r="AB359" i="2" s="1"/>
  <c r="T215" i="2"/>
  <c r="AB215" i="2" s="1"/>
  <c r="T71" i="2"/>
  <c r="AB71" i="2" s="1"/>
  <c r="T1415" i="2"/>
  <c r="AB1415" i="2" s="1"/>
  <c r="T1403" i="2"/>
  <c r="AB1403" i="2" s="1"/>
  <c r="T1391" i="2"/>
  <c r="AB1391" i="2" s="1"/>
  <c r="T1379" i="2"/>
  <c r="AB1379" i="2" s="1"/>
  <c r="T1367" i="2"/>
  <c r="AB1367" i="2" s="1"/>
  <c r="T1355" i="2"/>
  <c r="AB1355" i="2" s="1"/>
  <c r="T1343" i="2"/>
  <c r="AB1343" i="2" s="1"/>
  <c r="T1331" i="2"/>
  <c r="AB1331" i="2" s="1"/>
  <c r="T1319" i="2"/>
  <c r="AB1319" i="2" s="1"/>
  <c r="T1307" i="2"/>
  <c r="AB1307" i="2" s="1"/>
  <c r="T1295" i="2"/>
  <c r="AB1295" i="2" s="1"/>
  <c r="T1283" i="2"/>
  <c r="AB1283" i="2" s="1"/>
  <c r="T1271" i="2"/>
  <c r="AB1271" i="2" s="1"/>
  <c r="T1259" i="2"/>
  <c r="AB1259" i="2" s="1"/>
  <c r="T1247" i="2"/>
  <c r="AB1247" i="2" s="1"/>
  <c r="T1235" i="2"/>
  <c r="AB1235" i="2" s="1"/>
  <c r="T1223" i="2"/>
  <c r="AB1223" i="2" s="1"/>
  <c r="T1211" i="2"/>
  <c r="AB1211" i="2" s="1"/>
  <c r="T1199" i="2"/>
  <c r="AB1199" i="2" s="1"/>
  <c r="T1187" i="2"/>
  <c r="AB1187" i="2" s="1"/>
  <c r="T1175" i="2"/>
  <c r="AB1175" i="2" s="1"/>
  <c r="T1163" i="2"/>
  <c r="AB1163" i="2" s="1"/>
  <c r="T1151" i="2"/>
  <c r="AB1151" i="2" s="1"/>
  <c r="T1139" i="2"/>
  <c r="AB1139" i="2" s="1"/>
  <c r="T1127" i="2"/>
  <c r="AB1127" i="2" s="1"/>
  <c r="T1115" i="2"/>
  <c r="AB1115" i="2" s="1"/>
  <c r="T1103" i="2"/>
  <c r="AB1103" i="2" s="1"/>
  <c r="T1091" i="2"/>
  <c r="AB1091" i="2" s="1"/>
  <c r="T1079" i="2"/>
  <c r="AB1079" i="2" s="1"/>
  <c r="T1067" i="2"/>
  <c r="AB1067" i="2" s="1"/>
  <c r="T1055" i="2"/>
  <c r="AB1055" i="2" s="1"/>
  <c r="T1043" i="2"/>
  <c r="AB1043" i="2" s="1"/>
  <c r="T1031" i="2"/>
  <c r="AB1031" i="2" s="1"/>
  <c r="T1019" i="2"/>
  <c r="AB1019" i="2" s="1"/>
  <c r="T1007" i="2"/>
  <c r="AB1007" i="2" s="1"/>
  <c r="T995" i="2"/>
  <c r="AB995" i="2" s="1"/>
  <c r="T983" i="2"/>
  <c r="AB983" i="2" s="1"/>
  <c r="T971" i="2"/>
  <c r="AB971" i="2" s="1"/>
  <c r="T959" i="2"/>
  <c r="AB959" i="2" s="1"/>
  <c r="T947" i="2"/>
  <c r="AB947" i="2" s="1"/>
  <c r="T935" i="2"/>
  <c r="AB935" i="2" s="1"/>
  <c r="T923" i="2"/>
  <c r="AB923" i="2" s="1"/>
  <c r="T911" i="2"/>
  <c r="AB911" i="2" s="1"/>
  <c r="T899" i="2"/>
  <c r="AB899" i="2" s="1"/>
  <c r="T887" i="2"/>
  <c r="AB887" i="2" s="1"/>
  <c r="T875" i="2"/>
  <c r="AB875" i="2" s="1"/>
  <c r="T863" i="2"/>
  <c r="AB863" i="2" s="1"/>
  <c r="T851" i="2"/>
  <c r="AB851" i="2" s="1"/>
  <c r="T839" i="2"/>
  <c r="AB839" i="2" s="1"/>
  <c r="T827" i="2"/>
  <c r="AB827" i="2" s="1"/>
  <c r="T803" i="2"/>
  <c r="AB803" i="2" s="1"/>
  <c r="T779" i="2"/>
  <c r="AB779" i="2" s="1"/>
  <c r="T767" i="2"/>
  <c r="AB767" i="2" s="1"/>
  <c r="T755" i="2"/>
  <c r="AB755" i="2" s="1"/>
  <c r="T743" i="2"/>
  <c r="AB743" i="2" s="1"/>
  <c r="T719" i="2"/>
  <c r="AB719" i="2" s="1"/>
  <c r="T707" i="2"/>
  <c r="AB707" i="2" s="1"/>
  <c r="T683" i="2"/>
  <c r="AB683" i="2" s="1"/>
  <c r="T671" i="2"/>
  <c r="AB671" i="2" s="1"/>
  <c r="T659" i="2"/>
  <c r="AB659" i="2" s="1"/>
  <c r="T635" i="2"/>
  <c r="AB635" i="2" s="1"/>
  <c r="T623" i="2"/>
  <c r="AB623" i="2" s="1"/>
  <c r="T611" i="2"/>
  <c r="AB611" i="2" s="1"/>
  <c r="AC611" i="2" s="1"/>
  <c r="T587" i="2"/>
  <c r="AB587" i="2" s="1"/>
  <c r="T575" i="2"/>
  <c r="AB575" i="2" s="1"/>
  <c r="T563" i="2"/>
  <c r="AB563" i="2" s="1"/>
  <c r="T539" i="2"/>
  <c r="AB539" i="2" s="1"/>
  <c r="T527" i="2"/>
  <c r="AB527" i="2" s="1"/>
  <c r="T515" i="2"/>
  <c r="AB515" i="2" s="1"/>
  <c r="T491" i="2"/>
  <c r="AB491" i="2" s="1"/>
  <c r="T479" i="2"/>
  <c r="AB479" i="2" s="1"/>
  <c r="T467" i="2"/>
  <c r="AB467" i="2" s="1"/>
  <c r="T443" i="2"/>
  <c r="AB443" i="2" s="1"/>
  <c r="T431" i="2"/>
  <c r="AB431" i="2" s="1"/>
  <c r="T419" i="2"/>
  <c r="AB419" i="2" s="1"/>
  <c r="T395" i="2"/>
  <c r="AB395" i="2" s="1"/>
  <c r="T383" i="2"/>
  <c r="AB383" i="2" s="1"/>
  <c r="AC383" i="2" s="1"/>
  <c r="T371" i="2"/>
  <c r="AB371" i="2" s="1"/>
  <c r="T347" i="2"/>
  <c r="AB347" i="2" s="1"/>
  <c r="T335" i="2"/>
  <c r="AB335" i="2" s="1"/>
  <c r="T323" i="2"/>
  <c r="AB323" i="2" s="1"/>
  <c r="T299" i="2"/>
  <c r="AB299" i="2" s="1"/>
  <c r="T287" i="2"/>
  <c r="AB287" i="2" s="1"/>
  <c r="T275" i="2"/>
  <c r="AB275" i="2" s="1"/>
  <c r="T251" i="2"/>
  <c r="AB251" i="2" s="1"/>
  <c r="T239" i="2"/>
  <c r="AB239" i="2" s="1"/>
  <c r="T227" i="2"/>
  <c r="AB227" i="2" s="1"/>
  <c r="T203" i="2"/>
  <c r="AB203" i="2" s="1"/>
  <c r="T191" i="2"/>
  <c r="AB191" i="2" s="1"/>
  <c r="T179" i="2"/>
  <c r="AB179" i="2" s="1"/>
  <c r="T155" i="2"/>
  <c r="AB155" i="2" s="1"/>
  <c r="T143" i="2"/>
  <c r="AB143" i="2" s="1"/>
  <c r="T131" i="2"/>
  <c r="AB131" i="2" s="1"/>
  <c r="T107" i="2"/>
  <c r="AB107" i="2" s="1"/>
  <c r="T95" i="2"/>
  <c r="AB95" i="2" s="1"/>
  <c r="T83" i="2"/>
  <c r="AB83" i="2" s="1"/>
  <c r="T59" i="2"/>
  <c r="AB59" i="2" s="1"/>
  <c r="T47" i="2"/>
  <c r="AB47" i="2" s="1"/>
  <c r="T35" i="2"/>
  <c r="AB35" i="2" s="1"/>
  <c r="T1870" i="2"/>
  <c r="AB1870" i="2" s="1"/>
  <c r="T1858" i="2"/>
  <c r="AB1858" i="2" s="1"/>
  <c r="T1846" i="2"/>
  <c r="AB1846" i="2" s="1"/>
  <c r="T1834" i="2"/>
  <c r="AB1834" i="2" s="1"/>
  <c r="T1822" i="2"/>
  <c r="AB1822" i="2" s="1"/>
  <c r="T1810" i="2"/>
  <c r="AB1810" i="2" s="1"/>
  <c r="T1798" i="2"/>
  <c r="AB1798" i="2" s="1"/>
  <c r="T1786" i="2"/>
  <c r="AB1786" i="2" s="1"/>
  <c r="T1774" i="2"/>
  <c r="AB1774" i="2" s="1"/>
  <c r="T1762" i="2"/>
  <c r="AB1762" i="2" s="1"/>
  <c r="T1750" i="2"/>
  <c r="AB1750" i="2" s="1"/>
  <c r="T1738" i="2"/>
  <c r="AB1738" i="2" s="1"/>
  <c r="T1726" i="2"/>
  <c r="AB1726" i="2" s="1"/>
  <c r="T1714" i="2"/>
  <c r="AB1714" i="2" s="1"/>
  <c r="T1702" i="2"/>
  <c r="AB1702" i="2" s="1"/>
  <c r="T1690" i="2"/>
  <c r="AB1690" i="2" s="1"/>
  <c r="T1678" i="2"/>
  <c r="AB1678" i="2" s="1"/>
  <c r="T1654" i="2"/>
  <c r="AB1654" i="2" s="1"/>
  <c r="T1642" i="2"/>
  <c r="AB1642" i="2" s="1"/>
  <c r="T1618" i="2"/>
  <c r="AB1618" i="2" s="1"/>
  <c r="T1606" i="2"/>
  <c r="AB1606" i="2" s="1"/>
  <c r="T1594" i="2"/>
  <c r="AB1594" i="2" s="1"/>
  <c r="T1570" i="2"/>
  <c r="AB1570" i="2" s="1"/>
  <c r="T1546" i="2"/>
  <c r="AB1546" i="2" s="1"/>
  <c r="T1522" i="2"/>
  <c r="AB1522" i="2" s="1"/>
  <c r="T1498" i="2"/>
  <c r="AB1498" i="2" s="1"/>
  <c r="T1474" i="2"/>
  <c r="AB1474" i="2" s="1"/>
  <c r="T1450" i="2"/>
  <c r="AB1450" i="2" s="1"/>
  <c r="T1426" i="2"/>
  <c r="AB1426" i="2" s="1"/>
  <c r="T1402" i="2"/>
  <c r="AB1402" i="2" s="1"/>
  <c r="T1378" i="2"/>
  <c r="AB1378" i="2" s="1"/>
  <c r="T1354" i="2"/>
  <c r="AB1354" i="2" s="1"/>
  <c r="T1330" i="2"/>
  <c r="AB1330" i="2" s="1"/>
  <c r="T1306" i="2"/>
  <c r="AB1306" i="2" s="1"/>
  <c r="T1282" i="2"/>
  <c r="AB1282" i="2" s="1"/>
  <c r="T1258" i="2"/>
  <c r="AB1258" i="2" s="1"/>
  <c r="T1234" i="2"/>
  <c r="AB1234" i="2" s="1"/>
  <c r="T1210" i="2"/>
  <c r="AB1210" i="2" s="1"/>
  <c r="T1186" i="2"/>
  <c r="AB1186" i="2" s="1"/>
  <c r="T1162" i="2"/>
  <c r="AB1162" i="2" s="1"/>
  <c r="T1138" i="2"/>
  <c r="AB1138" i="2" s="1"/>
  <c r="T1114" i="2"/>
  <c r="AB1114" i="2" s="1"/>
  <c r="T1090" i="2"/>
  <c r="AB1090" i="2" s="1"/>
  <c r="T1066" i="2"/>
  <c r="AB1066" i="2" s="1"/>
  <c r="T1042" i="2"/>
  <c r="AB1042" i="2" s="1"/>
  <c r="T1018" i="2"/>
  <c r="AB1018" i="2" s="1"/>
  <c r="T994" i="2"/>
  <c r="AB994" i="2" s="1"/>
  <c r="T970" i="2"/>
  <c r="AB970" i="2" s="1"/>
  <c r="T946" i="2"/>
  <c r="AB946" i="2" s="1"/>
  <c r="T922" i="2"/>
  <c r="AB922" i="2" s="1"/>
  <c r="T898" i="2"/>
  <c r="AB898" i="2" s="1"/>
  <c r="T874" i="2"/>
  <c r="AB874" i="2" s="1"/>
  <c r="T850" i="2"/>
  <c r="AB850" i="2" s="1"/>
  <c r="T826" i="2"/>
  <c r="AB826" i="2" s="1"/>
  <c r="T814" i="2"/>
  <c r="AB814" i="2" s="1"/>
  <c r="T802" i="2"/>
  <c r="AB802" i="2" s="1"/>
  <c r="T778" i="2"/>
  <c r="AB778" i="2" s="1"/>
  <c r="T766" i="2"/>
  <c r="AB766" i="2" s="1"/>
  <c r="T742" i="2"/>
  <c r="AB742" i="2" s="1"/>
  <c r="T718" i="2"/>
  <c r="AB718" i="2" s="1"/>
  <c r="T706" i="2"/>
  <c r="AB706" i="2" s="1"/>
  <c r="T694" i="2"/>
  <c r="AB694" i="2" s="1"/>
  <c r="T682" i="2"/>
  <c r="AB682" i="2" s="1"/>
  <c r="T670" i="2"/>
  <c r="AB670" i="2" s="1"/>
  <c r="T646" i="2"/>
  <c r="AB646" i="2" s="1"/>
  <c r="T634" i="2"/>
  <c r="AB634" i="2" s="1"/>
  <c r="T622" i="2"/>
  <c r="AB622" i="2" s="1"/>
  <c r="T598" i="2"/>
  <c r="AB598" i="2" s="1"/>
  <c r="T586" i="2"/>
  <c r="AB586" i="2" s="1"/>
  <c r="T574" i="2"/>
  <c r="AB574" i="2" s="1"/>
  <c r="T550" i="2"/>
  <c r="AB550" i="2" s="1"/>
  <c r="T538" i="2"/>
  <c r="AB538" i="2" s="1"/>
  <c r="T526" i="2"/>
  <c r="AB526" i="2" s="1"/>
  <c r="T502" i="2"/>
  <c r="AB502" i="2" s="1"/>
  <c r="AC502" i="2" s="1"/>
  <c r="T490" i="2"/>
  <c r="AB490" i="2" s="1"/>
  <c r="T478" i="2"/>
  <c r="AB478" i="2" s="1"/>
  <c r="T454" i="2"/>
  <c r="AB454" i="2" s="1"/>
  <c r="T442" i="2"/>
  <c r="AB442" i="2" s="1"/>
  <c r="T430" i="2"/>
  <c r="AB430" i="2" s="1"/>
  <c r="T406" i="2"/>
  <c r="AB406" i="2" s="1"/>
  <c r="T394" i="2"/>
  <c r="AB394" i="2" s="1"/>
  <c r="T382" i="2"/>
  <c r="AB382" i="2" s="1"/>
  <c r="T358" i="2"/>
  <c r="AB358" i="2" s="1"/>
  <c r="T346" i="2"/>
  <c r="AB346" i="2" s="1"/>
  <c r="T334" i="2"/>
  <c r="AB334" i="2" s="1"/>
  <c r="T310" i="2"/>
  <c r="AB310" i="2" s="1"/>
  <c r="T298" i="2"/>
  <c r="AB298" i="2" s="1"/>
  <c r="T286" i="2"/>
  <c r="AB286" i="2" s="1"/>
  <c r="T262" i="2"/>
  <c r="AB262" i="2" s="1"/>
  <c r="T250" i="2"/>
  <c r="AB250" i="2" s="1"/>
  <c r="T238" i="2"/>
  <c r="AB238" i="2" s="1"/>
  <c r="T214" i="2"/>
  <c r="AB214" i="2" s="1"/>
  <c r="T202" i="2"/>
  <c r="AB202" i="2" s="1"/>
  <c r="T190" i="2"/>
  <c r="AB190" i="2" s="1"/>
  <c r="T166" i="2"/>
  <c r="AB166" i="2" s="1"/>
  <c r="T154" i="2"/>
  <c r="AB154" i="2" s="1"/>
  <c r="T142" i="2"/>
  <c r="AB142" i="2" s="1"/>
  <c r="T118" i="2"/>
  <c r="AB118" i="2" s="1"/>
  <c r="T106" i="2"/>
  <c r="AB106" i="2" s="1"/>
  <c r="T94" i="2"/>
  <c r="AB94" i="2" s="1"/>
  <c r="T70" i="2"/>
  <c r="AB70" i="2" s="1"/>
  <c r="T58" i="2"/>
  <c r="AB58" i="2" s="1"/>
  <c r="T46" i="2"/>
  <c r="AB46" i="2" s="1"/>
  <c r="T22" i="2"/>
  <c r="AB22" i="2" s="1"/>
  <c r="T10" i="2"/>
  <c r="AB10" i="2" s="1"/>
  <c r="T1281" i="2"/>
  <c r="AB1281" i="2" s="1"/>
  <c r="T1269" i="2"/>
  <c r="AB1269" i="2" s="1"/>
  <c r="T1257" i="2"/>
  <c r="AB1257" i="2" s="1"/>
  <c r="T1245" i="2"/>
  <c r="AB1245" i="2" s="1"/>
  <c r="T1233" i="2"/>
  <c r="AB1233" i="2" s="1"/>
  <c r="T1221" i="2"/>
  <c r="AB1221" i="2" s="1"/>
  <c r="T1209" i="2"/>
  <c r="AB1209" i="2" s="1"/>
  <c r="T1197" i="2"/>
  <c r="AB1197" i="2" s="1"/>
  <c r="T1185" i="2"/>
  <c r="AB1185" i="2" s="1"/>
  <c r="T1173" i="2"/>
  <c r="AB1173" i="2" s="1"/>
  <c r="T1161" i="2"/>
  <c r="AB1161" i="2" s="1"/>
  <c r="T1149" i="2"/>
  <c r="AB1149" i="2" s="1"/>
  <c r="T1137" i="2"/>
  <c r="AB1137" i="2" s="1"/>
  <c r="T1125" i="2"/>
  <c r="AB1125" i="2" s="1"/>
  <c r="T1113" i="2"/>
  <c r="AB1113" i="2" s="1"/>
  <c r="T1101" i="2"/>
  <c r="AB1101" i="2" s="1"/>
  <c r="T1089" i="2"/>
  <c r="AB1089" i="2" s="1"/>
  <c r="T1077" i="2"/>
  <c r="AB1077" i="2" s="1"/>
  <c r="T1065" i="2"/>
  <c r="AB1065" i="2" s="1"/>
  <c r="T1053" i="2"/>
  <c r="AB1053" i="2" s="1"/>
  <c r="T1041" i="2"/>
  <c r="AB1041" i="2" s="1"/>
  <c r="T1029" i="2"/>
  <c r="AB1029" i="2" s="1"/>
  <c r="T1017" i="2"/>
  <c r="AB1017" i="2" s="1"/>
  <c r="T1005" i="2"/>
  <c r="AB1005" i="2" s="1"/>
  <c r="T993" i="2"/>
  <c r="AB993" i="2" s="1"/>
  <c r="T981" i="2"/>
  <c r="AB981" i="2" s="1"/>
  <c r="T969" i="2"/>
  <c r="AB969" i="2" s="1"/>
  <c r="T957" i="2"/>
  <c r="AB957" i="2" s="1"/>
  <c r="T945" i="2"/>
  <c r="AB945" i="2" s="1"/>
  <c r="T933" i="2"/>
  <c r="AB933" i="2" s="1"/>
  <c r="T921" i="2"/>
  <c r="AB921" i="2" s="1"/>
  <c r="T909" i="2"/>
  <c r="AB909" i="2" s="1"/>
  <c r="T897" i="2"/>
  <c r="AB897" i="2" s="1"/>
  <c r="T885" i="2"/>
  <c r="AB885" i="2" s="1"/>
  <c r="T873" i="2"/>
  <c r="AB873" i="2" s="1"/>
  <c r="T861" i="2"/>
  <c r="AB861" i="2" s="1"/>
  <c r="T849" i="2"/>
  <c r="AB849" i="2" s="1"/>
  <c r="T837" i="2"/>
  <c r="AB837" i="2" s="1"/>
  <c r="T825" i="2"/>
  <c r="AB825" i="2" s="1"/>
  <c r="T801" i="2"/>
  <c r="AB801" i="2" s="1"/>
  <c r="T777" i="2"/>
  <c r="AB777" i="2" s="1"/>
  <c r="T753" i="2"/>
  <c r="AB753" i="2" s="1"/>
  <c r="T741" i="2"/>
  <c r="AB741" i="2" s="1"/>
  <c r="T729" i="2"/>
  <c r="AB729" i="2" s="1"/>
  <c r="T717" i="2"/>
  <c r="AB717" i="2" s="1"/>
  <c r="T693" i="2"/>
  <c r="AB693" i="2" s="1"/>
  <c r="T681" i="2"/>
  <c r="AB681" i="2" s="1"/>
  <c r="T669" i="2"/>
  <c r="AB669" i="2" s="1"/>
  <c r="T657" i="2"/>
  <c r="AB657" i="2" s="1"/>
  <c r="T645" i="2"/>
  <c r="AB645" i="2" s="1"/>
  <c r="T633" i="2"/>
  <c r="AB633" i="2" s="1"/>
  <c r="T621" i="2"/>
  <c r="AB621" i="2" s="1"/>
  <c r="T609" i="2"/>
  <c r="AB609" i="2" s="1"/>
  <c r="T597" i="2"/>
  <c r="AB597" i="2" s="1"/>
  <c r="T585" i="2"/>
  <c r="AB585" i="2" s="1"/>
  <c r="T573" i="2"/>
  <c r="AB573" i="2" s="1"/>
  <c r="T561" i="2"/>
  <c r="AB561" i="2" s="1"/>
  <c r="T549" i="2"/>
  <c r="AB549" i="2" s="1"/>
  <c r="T537" i="2"/>
  <c r="AB537" i="2" s="1"/>
  <c r="T525" i="2"/>
  <c r="AB525" i="2" s="1"/>
  <c r="T513" i="2"/>
  <c r="AB513" i="2" s="1"/>
  <c r="T501" i="2"/>
  <c r="AB501" i="2" s="1"/>
  <c r="T489" i="2"/>
  <c r="AB489" i="2" s="1"/>
  <c r="T477" i="2"/>
  <c r="AB477" i="2" s="1"/>
  <c r="T465" i="2"/>
  <c r="AB465" i="2" s="1"/>
  <c r="T453" i="2"/>
  <c r="AB453" i="2" s="1"/>
  <c r="T441" i="2"/>
  <c r="AB441" i="2" s="1"/>
  <c r="T429" i="2"/>
  <c r="AB429" i="2" s="1"/>
  <c r="T417" i="2"/>
  <c r="AB417" i="2" s="1"/>
  <c r="T405" i="2"/>
  <c r="AB405" i="2" s="1"/>
  <c r="T393" i="2"/>
  <c r="AB393" i="2" s="1"/>
  <c r="T381" i="2"/>
  <c r="AB381" i="2" s="1"/>
  <c r="T369" i="2"/>
  <c r="AB369" i="2" s="1"/>
  <c r="T357" i="2"/>
  <c r="AB357" i="2" s="1"/>
  <c r="T345" i="2"/>
  <c r="AB345" i="2" s="1"/>
  <c r="T333" i="2"/>
  <c r="AB333" i="2" s="1"/>
  <c r="T321" i="2"/>
  <c r="AB321" i="2" s="1"/>
  <c r="T309" i="2"/>
  <c r="AB309" i="2" s="1"/>
  <c r="T297" i="2"/>
  <c r="AB297" i="2" s="1"/>
  <c r="T285" i="2"/>
  <c r="AB285" i="2" s="1"/>
  <c r="T273" i="2"/>
  <c r="AB273" i="2" s="1"/>
  <c r="T261" i="2"/>
  <c r="AB261" i="2" s="1"/>
  <c r="T249" i="2"/>
  <c r="AB249" i="2" s="1"/>
  <c r="T237" i="2"/>
  <c r="AB237" i="2" s="1"/>
  <c r="T225" i="2"/>
  <c r="AB225" i="2" s="1"/>
  <c r="T213" i="2"/>
  <c r="AB213" i="2" s="1"/>
  <c r="T201" i="2"/>
  <c r="AB201" i="2" s="1"/>
  <c r="T189" i="2"/>
  <c r="AB189" i="2" s="1"/>
  <c r="T177" i="2"/>
  <c r="AB177" i="2" s="1"/>
  <c r="T165" i="2"/>
  <c r="AB165" i="2" s="1"/>
  <c r="T153" i="2"/>
  <c r="AB153" i="2" s="1"/>
  <c r="T141" i="2"/>
  <c r="AB141" i="2" s="1"/>
  <c r="T129" i="2"/>
  <c r="AB129" i="2" s="1"/>
  <c r="T117" i="2"/>
  <c r="AB117" i="2" s="1"/>
  <c r="T105" i="2"/>
  <c r="AB105" i="2" s="1"/>
  <c r="T93" i="2"/>
  <c r="AB93" i="2" s="1"/>
  <c r="T81" i="2"/>
  <c r="AB81" i="2" s="1"/>
  <c r="T69" i="2"/>
  <c r="AB69" i="2" s="1"/>
  <c r="T57" i="2"/>
  <c r="AB57" i="2" s="1"/>
  <c r="T45" i="2"/>
  <c r="AB45" i="2" s="1"/>
  <c r="T33" i="2"/>
  <c r="AB33" i="2" s="1"/>
  <c r="T21" i="2"/>
  <c r="AB21" i="2" s="1"/>
  <c r="T9" i="2"/>
  <c r="AB9" i="2" s="1"/>
  <c r="T1232" i="2"/>
  <c r="AB1232" i="2" s="1"/>
  <c r="T1220" i="2"/>
  <c r="AB1220" i="2" s="1"/>
  <c r="T1208" i="2"/>
  <c r="AB1208" i="2" s="1"/>
  <c r="T1196" i="2"/>
  <c r="AB1196" i="2" s="1"/>
  <c r="T1184" i="2"/>
  <c r="AB1184" i="2" s="1"/>
  <c r="T1172" i="2"/>
  <c r="AB1172" i="2" s="1"/>
  <c r="T1160" i="2"/>
  <c r="AB1160" i="2" s="1"/>
  <c r="T1148" i="2"/>
  <c r="AB1148" i="2" s="1"/>
  <c r="T1136" i="2"/>
  <c r="AB1136" i="2" s="1"/>
  <c r="T1124" i="2"/>
  <c r="AB1124" i="2" s="1"/>
  <c r="T1112" i="2"/>
  <c r="AB1112" i="2" s="1"/>
  <c r="T1100" i="2"/>
  <c r="AB1100" i="2" s="1"/>
  <c r="T1088" i="2"/>
  <c r="AB1088" i="2" s="1"/>
  <c r="T1076" i="2"/>
  <c r="AB1076" i="2" s="1"/>
  <c r="T1064" i="2"/>
  <c r="AB1064" i="2" s="1"/>
  <c r="T1052" i="2"/>
  <c r="AB1052" i="2" s="1"/>
  <c r="T1040" i="2"/>
  <c r="AB1040" i="2" s="1"/>
  <c r="T1028" i="2"/>
  <c r="AB1028" i="2" s="1"/>
  <c r="T1016" i="2"/>
  <c r="AB1016" i="2" s="1"/>
  <c r="T1004" i="2"/>
  <c r="AB1004" i="2" s="1"/>
  <c r="T992" i="2"/>
  <c r="AB992" i="2" s="1"/>
  <c r="T980" i="2"/>
  <c r="AB980" i="2" s="1"/>
  <c r="T968" i="2"/>
  <c r="AB968" i="2" s="1"/>
  <c r="T956" i="2"/>
  <c r="AB956" i="2" s="1"/>
  <c r="T944" i="2"/>
  <c r="AB944" i="2" s="1"/>
  <c r="T932" i="2"/>
  <c r="AB932" i="2" s="1"/>
  <c r="T920" i="2"/>
  <c r="AB920" i="2" s="1"/>
  <c r="T908" i="2"/>
  <c r="AB908" i="2" s="1"/>
  <c r="T896" i="2"/>
  <c r="AB896" i="2" s="1"/>
  <c r="T884" i="2"/>
  <c r="AB884" i="2" s="1"/>
  <c r="T872" i="2"/>
  <c r="AB872" i="2" s="1"/>
  <c r="T860" i="2"/>
  <c r="AB860" i="2" s="1"/>
  <c r="T848" i="2"/>
  <c r="AB848" i="2" s="1"/>
  <c r="T836" i="2"/>
  <c r="AB836" i="2" s="1"/>
  <c r="T824" i="2"/>
  <c r="AB824" i="2" s="1"/>
  <c r="T812" i="2"/>
  <c r="AB812" i="2" s="1"/>
  <c r="T800" i="2"/>
  <c r="AB800" i="2" s="1"/>
  <c r="T788" i="2"/>
  <c r="AB788" i="2" s="1"/>
  <c r="T776" i="2"/>
  <c r="AB776" i="2" s="1"/>
  <c r="T764" i="2"/>
  <c r="AB764" i="2" s="1"/>
  <c r="T752" i="2"/>
  <c r="AB752" i="2" s="1"/>
  <c r="T740" i="2"/>
  <c r="AB740" i="2" s="1"/>
  <c r="T728" i="2"/>
  <c r="AB728" i="2" s="1"/>
  <c r="T716" i="2"/>
  <c r="AB716" i="2" s="1"/>
  <c r="T704" i="2"/>
  <c r="AB704" i="2" s="1"/>
  <c r="T692" i="2"/>
  <c r="AB692" i="2" s="1"/>
  <c r="T680" i="2"/>
  <c r="AB680" i="2" s="1"/>
  <c r="T668" i="2"/>
  <c r="AB668" i="2" s="1"/>
  <c r="T656" i="2"/>
  <c r="AB656" i="2" s="1"/>
  <c r="T644" i="2"/>
  <c r="AB644" i="2" s="1"/>
  <c r="T632" i="2"/>
  <c r="AB632" i="2" s="1"/>
  <c r="T620" i="2"/>
  <c r="AB620" i="2" s="1"/>
  <c r="T608" i="2"/>
  <c r="AB608" i="2" s="1"/>
  <c r="T596" i="2"/>
  <c r="AB596" i="2" s="1"/>
  <c r="T584" i="2"/>
  <c r="AB584" i="2" s="1"/>
  <c r="T572" i="2"/>
  <c r="AB572" i="2" s="1"/>
  <c r="T560" i="2"/>
  <c r="AB560" i="2" s="1"/>
  <c r="T548" i="2"/>
  <c r="AB548" i="2" s="1"/>
  <c r="T536" i="2"/>
  <c r="AB536" i="2" s="1"/>
  <c r="T524" i="2"/>
  <c r="AB524" i="2" s="1"/>
  <c r="T512" i="2"/>
  <c r="AB512" i="2" s="1"/>
  <c r="T500" i="2"/>
  <c r="AB500" i="2" s="1"/>
  <c r="T488" i="2"/>
  <c r="AB488" i="2" s="1"/>
  <c r="T476" i="2"/>
  <c r="AB476" i="2" s="1"/>
  <c r="T464" i="2"/>
  <c r="AB464" i="2" s="1"/>
  <c r="T452" i="2"/>
  <c r="AB452" i="2" s="1"/>
  <c r="T440" i="2"/>
  <c r="AB440" i="2" s="1"/>
  <c r="T428" i="2"/>
  <c r="AB428" i="2" s="1"/>
  <c r="T416" i="2"/>
  <c r="AB416" i="2" s="1"/>
  <c r="T404" i="2"/>
  <c r="AB404" i="2" s="1"/>
  <c r="T392" i="2"/>
  <c r="AB392" i="2" s="1"/>
  <c r="T380" i="2"/>
  <c r="AB380" i="2" s="1"/>
  <c r="T368" i="2"/>
  <c r="AB368" i="2" s="1"/>
  <c r="T356" i="2"/>
  <c r="AB356" i="2" s="1"/>
  <c r="T344" i="2"/>
  <c r="AB344" i="2" s="1"/>
  <c r="T332" i="2"/>
  <c r="AB332" i="2" s="1"/>
  <c r="T320" i="2"/>
  <c r="AB320" i="2" s="1"/>
  <c r="T308" i="2"/>
  <c r="AB308" i="2" s="1"/>
  <c r="T296" i="2"/>
  <c r="AB296" i="2" s="1"/>
  <c r="T284" i="2"/>
  <c r="AB284" i="2" s="1"/>
  <c r="T272" i="2"/>
  <c r="AB272" i="2" s="1"/>
  <c r="T260" i="2"/>
  <c r="AB260" i="2" s="1"/>
  <c r="T248" i="2"/>
  <c r="AB248" i="2" s="1"/>
  <c r="T236" i="2"/>
  <c r="AB236" i="2" s="1"/>
  <c r="T224" i="2"/>
  <c r="AB224" i="2" s="1"/>
  <c r="T212" i="2"/>
  <c r="AB212" i="2" s="1"/>
  <c r="T200" i="2"/>
  <c r="AB200" i="2" s="1"/>
  <c r="T188" i="2"/>
  <c r="AB188" i="2" s="1"/>
  <c r="T176" i="2"/>
  <c r="AB176" i="2" s="1"/>
  <c r="T164" i="2"/>
  <c r="AB164" i="2" s="1"/>
  <c r="T152" i="2"/>
  <c r="AB152" i="2" s="1"/>
  <c r="T140" i="2"/>
  <c r="AB140" i="2" s="1"/>
  <c r="T128" i="2"/>
  <c r="AB128" i="2" s="1"/>
  <c r="T116" i="2"/>
  <c r="AB116" i="2" s="1"/>
  <c r="T104" i="2"/>
  <c r="AB104" i="2" s="1"/>
  <c r="T92" i="2"/>
  <c r="AB92" i="2" s="1"/>
  <c r="T80" i="2"/>
  <c r="AB80" i="2" s="1"/>
  <c r="T68" i="2"/>
  <c r="AB68" i="2" s="1"/>
  <c r="T56" i="2"/>
  <c r="AB56" i="2" s="1"/>
  <c r="T44" i="2"/>
  <c r="AB44" i="2" s="1"/>
  <c r="T32" i="2"/>
  <c r="AB32" i="2" s="1"/>
  <c r="T20" i="2"/>
  <c r="AB20" i="2" s="1"/>
  <c r="T8" i="2"/>
  <c r="AB8" i="2" s="1"/>
  <c r="T455" i="2"/>
  <c r="AB455" i="2" s="1"/>
  <c r="T311" i="2"/>
  <c r="AB311" i="2" s="1"/>
  <c r="T167" i="2"/>
  <c r="AB167" i="2" s="1"/>
  <c r="T23" i="2"/>
  <c r="AB23" i="2" s="1"/>
  <c r="T1423" i="2"/>
  <c r="AB1423" i="2" s="1"/>
  <c r="T1411" i="2"/>
  <c r="AB1411" i="2" s="1"/>
  <c r="T1399" i="2"/>
  <c r="AB1399" i="2" s="1"/>
  <c r="T1387" i="2"/>
  <c r="AB1387" i="2" s="1"/>
  <c r="T1375" i="2"/>
  <c r="AB1375" i="2" s="1"/>
  <c r="T1363" i="2"/>
  <c r="AB1363" i="2" s="1"/>
  <c r="T1351" i="2"/>
  <c r="AB1351" i="2" s="1"/>
  <c r="T1339" i="2"/>
  <c r="AB1339" i="2" s="1"/>
  <c r="T1327" i="2"/>
  <c r="AB1327" i="2" s="1"/>
  <c r="AC1327" i="2" s="1"/>
  <c r="T1315" i="2"/>
  <c r="AB1315" i="2" s="1"/>
  <c r="T1303" i="2"/>
  <c r="AB1303" i="2" s="1"/>
  <c r="T1291" i="2"/>
  <c r="AB1291" i="2" s="1"/>
  <c r="T1279" i="2"/>
  <c r="AB1279" i="2" s="1"/>
  <c r="T1267" i="2"/>
  <c r="AB1267" i="2" s="1"/>
  <c r="T1255" i="2"/>
  <c r="AB1255" i="2" s="1"/>
  <c r="T1243" i="2"/>
  <c r="AB1243" i="2" s="1"/>
  <c r="T1231" i="2"/>
  <c r="AB1231" i="2" s="1"/>
  <c r="T1219" i="2"/>
  <c r="AB1219" i="2" s="1"/>
  <c r="T1207" i="2"/>
  <c r="AB1207" i="2" s="1"/>
  <c r="T1195" i="2"/>
  <c r="AB1195" i="2" s="1"/>
  <c r="T1183" i="2"/>
  <c r="AB1183" i="2" s="1"/>
  <c r="T1171" i="2"/>
  <c r="AB1171" i="2" s="1"/>
  <c r="T1159" i="2"/>
  <c r="AB1159" i="2" s="1"/>
  <c r="T1147" i="2"/>
  <c r="AB1147" i="2" s="1"/>
  <c r="T1135" i="2"/>
  <c r="AB1135" i="2" s="1"/>
  <c r="T1123" i="2"/>
  <c r="AB1123" i="2" s="1"/>
  <c r="T1111" i="2"/>
  <c r="AB1111" i="2" s="1"/>
  <c r="T1099" i="2"/>
  <c r="AB1099" i="2" s="1"/>
  <c r="T1087" i="2"/>
  <c r="AB1087" i="2" s="1"/>
  <c r="T1075" i="2"/>
  <c r="AB1075" i="2" s="1"/>
  <c r="T1063" i="2"/>
  <c r="AB1063" i="2" s="1"/>
  <c r="T1051" i="2"/>
  <c r="AB1051" i="2" s="1"/>
  <c r="T1039" i="2"/>
  <c r="AB1039" i="2" s="1"/>
  <c r="T1027" i="2"/>
  <c r="AB1027" i="2" s="1"/>
  <c r="T1015" i="2"/>
  <c r="AB1015" i="2" s="1"/>
  <c r="T1003" i="2"/>
  <c r="AB1003" i="2" s="1"/>
  <c r="T991" i="2"/>
  <c r="AB991" i="2" s="1"/>
  <c r="T979" i="2"/>
  <c r="AB979" i="2" s="1"/>
  <c r="T967" i="2"/>
  <c r="AB967" i="2" s="1"/>
  <c r="T955" i="2"/>
  <c r="AB955" i="2" s="1"/>
  <c r="T943" i="2"/>
  <c r="AB943" i="2" s="1"/>
  <c r="T931" i="2"/>
  <c r="AB931" i="2" s="1"/>
  <c r="T919" i="2"/>
  <c r="AB919" i="2" s="1"/>
  <c r="T907" i="2"/>
  <c r="AB907" i="2" s="1"/>
  <c r="T895" i="2"/>
  <c r="AB895" i="2" s="1"/>
  <c r="T883" i="2"/>
  <c r="AB883" i="2" s="1"/>
  <c r="T871" i="2"/>
  <c r="AB871" i="2" s="1"/>
  <c r="T859" i="2"/>
  <c r="AB859" i="2" s="1"/>
  <c r="T847" i="2"/>
  <c r="AB847" i="2" s="1"/>
  <c r="T835" i="2"/>
  <c r="AB835" i="2" s="1"/>
  <c r="T823" i="2"/>
  <c r="AB823" i="2" s="1"/>
  <c r="T811" i="2"/>
  <c r="AB811" i="2" s="1"/>
  <c r="T799" i="2"/>
  <c r="AB799" i="2" s="1"/>
  <c r="T787" i="2"/>
  <c r="AB787" i="2" s="1"/>
  <c r="T775" i="2"/>
  <c r="AB775" i="2" s="1"/>
  <c r="T763" i="2"/>
  <c r="AB763" i="2" s="1"/>
  <c r="T751" i="2"/>
  <c r="AB751" i="2" s="1"/>
  <c r="T739" i="2"/>
  <c r="AB739" i="2" s="1"/>
  <c r="T727" i="2"/>
  <c r="AB727" i="2" s="1"/>
  <c r="T715" i="2"/>
  <c r="AB715" i="2" s="1"/>
  <c r="T703" i="2"/>
  <c r="AB703" i="2" s="1"/>
  <c r="T691" i="2"/>
  <c r="AB691" i="2" s="1"/>
  <c r="T679" i="2"/>
  <c r="AB679" i="2" s="1"/>
  <c r="T667" i="2"/>
  <c r="AB667" i="2" s="1"/>
  <c r="T655" i="2"/>
  <c r="AB655" i="2" s="1"/>
  <c r="T643" i="2"/>
  <c r="AB643" i="2" s="1"/>
  <c r="T631" i="2"/>
  <c r="AB631" i="2" s="1"/>
  <c r="T619" i="2"/>
  <c r="AB619" i="2" s="1"/>
  <c r="T607" i="2"/>
  <c r="AB607" i="2" s="1"/>
  <c r="T595" i="2"/>
  <c r="AB595" i="2" s="1"/>
  <c r="T583" i="2"/>
  <c r="AB583" i="2" s="1"/>
  <c r="T571" i="2"/>
  <c r="AB571" i="2" s="1"/>
  <c r="T559" i="2"/>
  <c r="AB559" i="2" s="1"/>
  <c r="T547" i="2"/>
  <c r="AB547" i="2" s="1"/>
  <c r="T535" i="2"/>
  <c r="AB535" i="2" s="1"/>
  <c r="T523" i="2"/>
  <c r="AB523" i="2" s="1"/>
  <c r="T511" i="2"/>
  <c r="AB511" i="2" s="1"/>
  <c r="T499" i="2"/>
  <c r="AB499" i="2" s="1"/>
  <c r="T487" i="2"/>
  <c r="AB487" i="2" s="1"/>
  <c r="T475" i="2"/>
  <c r="AB475" i="2" s="1"/>
  <c r="T463" i="2"/>
  <c r="AB463" i="2" s="1"/>
  <c r="T451" i="2"/>
  <c r="AB451" i="2" s="1"/>
  <c r="T439" i="2"/>
  <c r="AB439" i="2" s="1"/>
  <c r="T427" i="2"/>
  <c r="AB427" i="2" s="1"/>
  <c r="T415" i="2"/>
  <c r="AB415" i="2" s="1"/>
  <c r="T403" i="2"/>
  <c r="AB403" i="2" s="1"/>
  <c r="T391" i="2"/>
  <c r="AB391" i="2" s="1"/>
  <c r="T379" i="2"/>
  <c r="AB379" i="2" s="1"/>
  <c r="T367" i="2"/>
  <c r="AB367" i="2" s="1"/>
  <c r="T355" i="2"/>
  <c r="AB355" i="2" s="1"/>
  <c r="T343" i="2"/>
  <c r="AB343" i="2" s="1"/>
  <c r="T331" i="2"/>
  <c r="AB331" i="2" s="1"/>
  <c r="T319" i="2"/>
  <c r="AB319" i="2" s="1"/>
  <c r="T307" i="2"/>
  <c r="AB307" i="2" s="1"/>
  <c r="T295" i="2"/>
  <c r="AB295" i="2" s="1"/>
  <c r="T283" i="2"/>
  <c r="AB283" i="2" s="1"/>
  <c r="T271" i="2"/>
  <c r="AB271" i="2" s="1"/>
  <c r="T259" i="2"/>
  <c r="AB259" i="2" s="1"/>
  <c r="T247" i="2"/>
  <c r="AB247" i="2" s="1"/>
  <c r="T235" i="2"/>
  <c r="AB235" i="2" s="1"/>
  <c r="T223" i="2"/>
  <c r="AB223" i="2" s="1"/>
  <c r="T211" i="2"/>
  <c r="AB211" i="2" s="1"/>
  <c r="T199" i="2"/>
  <c r="AB199" i="2" s="1"/>
  <c r="T187" i="2"/>
  <c r="AB187" i="2" s="1"/>
  <c r="T175" i="2"/>
  <c r="AB175" i="2" s="1"/>
  <c r="T163" i="2"/>
  <c r="AB163" i="2" s="1"/>
  <c r="T151" i="2"/>
  <c r="AB151" i="2" s="1"/>
  <c r="T139" i="2"/>
  <c r="AB139" i="2" s="1"/>
  <c r="T127" i="2"/>
  <c r="AB127" i="2" s="1"/>
  <c r="T115" i="2"/>
  <c r="AB115" i="2" s="1"/>
  <c r="T1674" i="2"/>
  <c r="AB1674" i="2" s="1"/>
  <c r="T1662" i="2"/>
  <c r="AB1662" i="2" s="1"/>
  <c r="T1638" i="2"/>
  <c r="AB1638" i="2" s="1"/>
  <c r="T1626" i="2"/>
  <c r="AB1626" i="2" s="1"/>
  <c r="T1614" i="2"/>
  <c r="AB1614" i="2" s="1"/>
  <c r="T1602" i="2"/>
  <c r="AB1602" i="2" s="1"/>
  <c r="T1578" i="2"/>
  <c r="AB1578" i="2" s="1"/>
  <c r="T1554" i="2"/>
  <c r="AB1554" i="2" s="1"/>
  <c r="T1530" i="2"/>
  <c r="AB1530" i="2" s="1"/>
  <c r="AC1530" i="2" s="1"/>
  <c r="T1506" i="2"/>
  <c r="AB1506" i="2" s="1"/>
  <c r="T1482" i="2"/>
  <c r="AB1482" i="2" s="1"/>
  <c r="T1458" i="2"/>
  <c r="AB1458" i="2" s="1"/>
  <c r="T1434" i="2"/>
  <c r="AB1434" i="2" s="1"/>
  <c r="T1410" i="2"/>
  <c r="AB1410" i="2" s="1"/>
  <c r="T1386" i="2"/>
  <c r="AB1386" i="2" s="1"/>
  <c r="T1362" i="2"/>
  <c r="AB1362" i="2" s="1"/>
  <c r="T1338" i="2"/>
  <c r="AB1338" i="2" s="1"/>
  <c r="T1314" i="2"/>
  <c r="AB1314" i="2" s="1"/>
  <c r="T1290" i="2"/>
  <c r="AB1290" i="2" s="1"/>
  <c r="T1266" i="2"/>
  <c r="AB1266" i="2" s="1"/>
  <c r="T1242" i="2"/>
  <c r="AB1242" i="2" s="1"/>
  <c r="T1218" i="2"/>
  <c r="AB1218" i="2" s="1"/>
  <c r="T1194" i="2"/>
  <c r="AB1194" i="2" s="1"/>
  <c r="T1170" i="2"/>
  <c r="AB1170" i="2" s="1"/>
  <c r="T1146" i="2"/>
  <c r="AB1146" i="2" s="1"/>
  <c r="T1122" i="2"/>
  <c r="AB1122" i="2" s="1"/>
  <c r="T1098" i="2"/>
  <c r="AB1098" i="2" s="1"/>
  <c r="T1074" i="2"/>
  <c r="AB1074" i="2" s="1"/>
  <c r="T1050" i="2"/>
  <c r="AB1050" i="2" s="1"/>
  <c r="T1026" i="2"/>
  <c r="AB1026" i="2" s="1"/>
  <c r="T1002" i="2"/>
  <c r="AB1002" i="2" s="1"/>
  <c r="T978" i="2"/>
  <c r="AB978" i="2" s="1"/>
  <c r="T954" i="2"/>
  <c r="AB954" i="2" s="1"/>
  <c r="T930" i="2"/>
  <c r="AB930" i="2" s="1"/>
  <c r="T906" i="2"/>
  <c r="AB906" i="2" s="1"/>
  <c r="T882" i="2"/>
  <c r="AB882" i="2" s="1"/>
  <c r="T858" i="2"/>
  <c r="AB858" i="2" s="1"/>
  <c r="T834" i="2"/>
  <c r="AB834" i="2" s="1"/>
  <c r="T810" i="2"/>
  <c r="AB810" i="2" s="1"/>
  <c r="T798" i="2"/>
  <c r="AB798" i="2" s="1"/>
  <c r="T786" i="2"/>
  <c r="AB786" i="2" s="1"/>
  <c r="T774" i="2"/>
  <c r="AB774" i="2" s="1"/>
  <c r="T750" i="2"/>
  <c r="AB750" i="2" s="1"/>
  <c r="T738" i="2"/>
  <c r="AB738" i="2" s="1"/>
  <c r="T714" i="2"/>
  <c r="AB714" i="2" s="1"/>
  <c r="T678" i="2"/>
  <c r="AB678" i="2" s="1"/>
  <c r="T666" i="2"/>
  <c r="AB666" i="2" s="1"/>
  <c r="T630" i="2"/>
  <c r="AB630" i="2" s="1"/>
  <c r="T618" i="2"/>
  <c r="AB618" i="2" s="1"/>
  <c r="T582" i="2"/>
  <c r="AB582" i="2" s="1"/>
  <c r="T570" i="2"/>
  <c r="AB570" i="2" s="1"/>
  <c r="T534" i="2"/>
  <c r="AB534" i="2" s="1"/>
  <c r="T522" i="2"/>
  <c r="AB522" i="2" s="1"/>
  <c r="T486" i="2"/>
  <c r="AB486" i="2" s="1"/>
  <c r="T474" i="2"/>
  <c r="AB474" i="2" s="1"/>
  <c r="T438" i="2"/>
  <c r="AB438" i="2" s="1"/>
  <c r="T426" i="2"/>
  <c r="AB426" i="2" s="1"/>
  <c r="T390" i="2"/>
  <c r="AB390" i="2" s="1"/>
  <c r="T378" i="2"/>
  <c r="AB378" i="2" s="1"/>
  <c r="T342" i="2"/>
  <c r="AB342" i="2" s="1"/>
  <c r="T330" i="2"/>
  <c r="AB330" i="2" s="1"/>
  <c r="T294" i="2"/>
  <c r="AB294" i="2" s="1"/>
  <c r="T282" i="2"/>
  <c r="AB282" i="2" s="1"/>
  <c r="T246" i="2"/>
  <c r="AB246" i="2" s="1"/>
  <c r="T234" i="2"/>
  <c r="AB234" i="2" s="1"/>
  <c r="T198" i="2"/>
  <c r="AB198" i="2" s="1"/>
  <c r="T186" i="2"/>
  <c r="AB186" i="2" s="1"/>
  <c r="T150" i="2"/>
  <c r="AB150" i="2" s="1"/>
  <c r="T138" i="2"/>
  <c r="AB138" i="2" s="1"/>
  <c r="T102" i="2"/>
  <c r="AB102" i="2" s="1"/>
  <c r="T90" i="2"/>
  <c r="AB90" i="2" s="1"/>
  <c r="T54" i="2"/>
  <c r="AB54" i="2" s="1"/>
  <c r="T42" i="2"/>
  <c r="AB42" i="2" s="1"/>
  <c r="T6" i="2"/>
  <c r="AB6" i="2" s="1"/>
  <c r="T1673" i="2"/>
  <c r="AB1673" i="2" s="1"/>
  <c r="T1661" i="2"/>
  <c r="AB1661" i="2" s="1"/>
  <c r="T1637" i="2"/>
  <c r="AB1637" i="2" s="1"/>
  <c r="T1613" i="2"/>
  <c r="AB1613" i="2" s="1"/>
  <c r="T1601" i="2"/>
  <c r="AB1601" i="2" s="1"/>
  <c r="T1577" i="2"/>
  <c r="AB1577" i="2" s="1"/>
  <c r="T1553" i="2"/>
  <c r="AB1553" i="2" s="1"/>
  <c r="T1529" i="2"/>
  <c r="AB1529" i="2" s="1"/>
  <c r="T1505" i="2"/>
  <c r="AB1505" i="2" s="1"/>
  <c r="T1481" i="2"/>
  <c r="AB1481" i="2" s="1"/>
  <c r="T1457" i="2"/>
  <c r="AB1457" i="2" s="1"/>
  <c r="T1433" i="2"/>
  <c r="AB1433" i="2" s="1"/>
  <c r="T1409" i="2"/>
  <c r="AB1409" i="2" s="1"/>
  <c r="T1385" i="2"/>
  <c r="AB1385" i="2" s="1"/>
  <c r="T1361" i="2"/>
  <c r="AB1361" i="2" s="1"/>
  <c r="T1337" i="2"/>
  <c r="AB1337" i="2" s="1"/>
  <c r="T1313" i="2"/>
  <c r="AB1313" i="2" s="1"/>
  <c r="T1289" i="2"/>
  <c r="AB1289" i="2" s="1"/>
  <c r="T1265" i="2"/>
  <c r="AB1265" i="2" s="1"/>
  <c r="T1241" i="2"/>
  <c r="AB1241" i="2" s="1"/>
  <c r="T1217" i="2"/>
  <c r="AB1217" i="2" s="1"/>
  <c r="T1193" i="2"/>
  <c r="AB1193" i="2" s="1"/>
  <c r="T1169" i="2"/>
  <c r="AB1169" i="2" s="1"/>
  <c r="T1145" i="2"/>
  <c r="AB1145" i="2" s="1"/>
  <c r="T1121" i="2"/>
  <c r="AB1121" i="2" s="1"/>
  <c r="T1097" i="2"/>
  <c r="AB1097" i="2" s="1"/>
  <c r="T1073" i="2"/>
  <c r="AB1073" i="2" s="1"/>
  <c r="T1049" i="2"/>
  <c r="AB1049" i="2" s="1"/>
  <c r="T1025" i="2"/>
  <c r="AB1025" i="2" s="1"/>
  <c r="T1001" i="2"/>
  <c r="AB1001" i="2" s="1"/>
  <c r="T977" i="2"/>
  <c r="AB977" i="2" s="1"/>
  <c r="T953" i="2"/>
  <c r="AB953" i="2" s="1"/>
  <c r="T929" i="2"/>
  <c r="AB929" i="2" s="1"/>
  <c r="T905" i="2"/>
  <c r="AB905" i="2" s="1"/>
  <c r="T881" i="2"/>
  <c r="AB881" i="2" s="1"/>
  <c r="T857" i="2"/>
  <c r="AB857" i="2" s="1"/>
  <c r="T833" i="2"/>
  <c r="AB833" i="2" s="1"/>
  <c r="T809" i="2"/>
  <c r="AB809" i="2" s="1"/>
  <c r="T797" i="2"/>
  <c r="AB797" i="2" s="1"/>
  <c r="T773" i="2"/>
  <c r="AB773" i="2" s="1"/>
  <c r="T749" i="2"/>
  <c r="AB749" i="2" s="1"/>
  <c r="T725" i="2"/>
  <c r="AB725" i="2" s="1"/>
  <c r="T713" i="2"/>
  <c r="AB713" i="2" s="1"/>
  <c r="T701" i="2"/>
  <c r="AB701" i="2" s="1"/>
  <c r="T689" i="2"/>
  <c r="AB689" i="2" s="1"/>
  <c r="T677" i="2"/>
  <c r="AB677" i="2" s="1"/>
  <c r="T665" i="2"/>
  <c r="AB665" i="2" s="1"/>
  <c r="T653" i="2"/>
  <c r="AB653" i="2" s="1"/>
  <c r="T641" i="2"/>
  <c r="AB641" i="2" s="1"/>
  <c r="T629" i="2"/>
  <c r="AB629" i="2" s="1"/>
  <c r="T617" i="2"/>
  <c r="AB617" i="2" s="1"/>
  <c r="T605" i="2"/>
  <c r="AB605" i="2" s="1"/>
  <c r="T593" i="2"/>
  <c r="AB593" i="2" s="1"/>
  <c r="T581" i="2"/>
  <c r="AB581" i="2" s="1"/>
  <c r="T569" i="2"/>
  <c r="AB569" i="2" s="1"/>
  <c r="AC569" i="2" s="1"/>
  <c r="T557" i="2"/>
  <c r="AB557" i="2" s="1"/>
  <c r="T545" i="2"/>
  <c r="AB545" i="2" s="1"/>
  <c r="T533" i="2"/>
  <c r="AB533" i="2" s="1"/>
  <c r="T521" i="2"/>
  <c r="AB521" i="2" s="1"/>
  <c r="T509" i="2"/>
  <c r="AB509" i="2" s="1"/>
  <c r="T497" i="2"/>
  <c r="AB497" i="2" s="1"/>
  <c r="T485" i="2"/>
  <c r="AB485" i="2" s="1"/>
  <c r="T473" i="2"/>
  <c r="AB473" i="2" s="1"/>
  <c r="T461" i="2"/>
  <c r="AB461" i="2" s="1"/>
  <c r="T449" i="2"/>
  <c r="AB449" i="2" s="1"/>
  <c r="T437" i="2"/>
  <c r="AB437" i="2" s="1"/>
  <c r="T425" i="2"/>
  <c r="AB425" i="2" s="1"/>
  <c r="T413" i="2"/>
  <c r="AB413" i="2" s="1"/>
  <c r="T401" i="2"/>
  <c r="AB401" i="2" s="1"/>
  <c r="T389" i="2"/>
  <c r="AB389" i="2" s="1"/>
  <c r="T377" i="2"/>
  <c r="AB377" i="2" s="1"/>
  <c r="T365" i="2"/>
  <c r="AB365" i="2" s="1"/>
  <c r="T353" i="2"/>
  <c r="AB353" i="2" s="1"/>
  <c r="T341" i="2"/>
  <c r="AB341" i="2" s="1"/>
  <c r="T1576" i="2"/>
  <c r="AB1576" i="2" s="1"/>
  <c r="T1564" i="2"/>
  <c r="AB1564" i="2" s="1"/>
  <c r="T1552" i="2"/>
  <c r="AB1552" i="2" s="1"/>
  <c r="T1540" i="2"/>
  <c r="AB1540" i="2" s="1"/>
  <c r="T1528" i="2"/>
  <c r="AB1528" i="2" s="1"/>
  <c r="T1516" i="2"/>
  <c r="AB1516" i="2" s="1"/>
  <c r="T1504" i="2"/>
  <c r="AB1504" i="2" s="1"/>
  <c r="T1492" i="2"/>
  <c r="AB1492" i="2" s="1"/>
  <c r="T1480" i="2"/>
  <c r="AB1480" i="2" s="1"/>
  <c r="T1468" i="2"/>
  <c r="AB1468" i="2" s="1"/>
  <c r="T1456" i="2"/>
  <c r="AB1456" i="2" s="1"/>
  <c r="T1444" i="2"/>
  <c r="AB1444" i="2" s="1"/>
  <c r="T1432" i="2"/>
  <c r="AB1432" i="2" s="1"/>
  <c r="T1420" i="2"/>
  <c r="AB1420" i="2" s="1"/>
  <c r="T1408" i="2"/>
  <c r="AB1408" i="2" s="1"/>
  <c r="T1396" i="2"/>
  <c r="AB1396" i="2" s="1"/>
  <c r="T1384" i="2"/>
  <c r="AB1384" i="2" s="1"/>
  <c r="T1372" i="2"/>
  <c r="AB1372" i="2" s="1"/>
  <c r="T1360" i="2"/>
  <c r="AB1360" i="2" s="1"/>
  <c r="T1348" i="2"/>
  <c r="AB1348" i="2" s="1"/>
  <c r="T1336" i="2"/>
  <c r="AB1336" i="2" s="1"/>
  <c r="T1324" i="2"/>
  <c r="AB1324" i="2" s="1"/>
  <c r="T1312" i="2"/>
  <c r="AB1312" i="2" s="1"/>
  <c r="T1300" i="2"/>
  <c r="AB1300" i="2" s="1"/>
  <c r="T1288" i="2"/>
  <c r="AB1288" i="2" s="1"/>
  <c r="T1276" i="2"/>
  <c r="AB1276" i="2" s="1"/>
  <c r="T1264" i="2"/>
  <c r="AB1264" i="2" s="1"/>
  <c r="T1252" i="2"/>
  <c r="AB1252" i="2" s="1"/>
  <c r="T1240" i="2"/>
  <c r="AB1240" i="2" s="1"/>
  <c r="T1228" i="2"/>
  <c r="AB1228" i="2" s="1"/>
  <c r="T1216" i="2"/>
  <c r="AB1216" i="2" s="1"/>
  <c r="T1204" i="2"/>
  <c r="AB1204" i="2" s="1"/>
  <c r="T1192" i="2"/>
  <c r="AB1192" i="2" s="1"/>
  <c r="T1180" i="2"/>
  <c r="AB1180" i="2" s="1"/>
  <c r="T1168" i="2"/>
  <c r="AB1168" i="2" s="1"/>
  <c r="T1156" i="2"/>
  <c r="AB1156" i="2" s="1"/>
  <c r="T1144" i="2"/>
  <c r="AB1144" i="2" s="1"/>
  <c r="T1132" i="2"/>
  <c r="AB1132" i="2" s="1"/>
  <c r="T1120" i="2"/>
  <c r="AB1120" i="2" s="1"/>
  <c r="T1108" i="2"/>
  <c r="AB1108" i="2" s="1"/>
  <c r="T1096" i="2"/>
  <c r="AB1096" i="2" s="1"/>
  <c r="T1084" i="2"/>
  <c r="AB1084" i="2" s="1"/>
  <c r="T1072" i="2"/>
  <c r="AB1072" i="2" s="1"/>
  <c r="T1060" i="2"/>
  <c r="AB1060" i="2" s="1"/>
  <c r="T1048" i="2"/>
  <c r="AB1048" i="2" s="1"/>
  <c r="T1036" i="2"/>
  <c r="AB1036" i="2" s="1"/>
  <c r="T1024" i="2"/>
  <c r="AB1024" i="2" s="1"/>
  <c r="T1012" i="2"/>
  <c r="AB1012" i="2" s="1"/>
  <c r="T1000" i="2"/>
  <c r="AB1000" i="2" s="1"/>
  <c r="T988" i="2"/>
  <c r="AB988" i="2" s="1"/>
  <c r="T976" i="2"/>
  <c r="AB976" i="2" s="1"/>
  <c r="T964" i="2"/>
  <c r="AB964" i="2" s="1"/>
  <c r="T952" i="2"/>
  <c r="AB952" i="2" s="1"/>
  <c r="T940" i="2"/>
  <c r="AB940" i="2" s="1"/>
  <c r="T928" i="2"/>
  <c r="AB928" i="2" s="1"/>
  <c r="T916" i="2"/>
  <c r="AB916" i="2" s="1"/>
  <c r="T904" i="2"/>
  <c r="AB904" i="2" s="1"/>
  <c r="T892" i="2"/>
  <c r="AB892" i="2" s="1"/>
  <c r="T880" i="2"/>
  <c r="AB880" i="2" s="1"/>
  <c r="T868" i="2"/>
  <c r="AB868" i="2" s="1"/>
  <c r="T856" i="2"/>
  <c r="AB856" i="2" s="1"/>
  <c r="T844" i="2"/>
  <c r="AB844" i="2" s="1"/>
  <c r="T832" i="2"/>
  <c r="AB832" i="2" s="1"/>
  <c r="AC832" i="2" s="1"/>
  <c r="T820" i="2"/>
  <c r="AB820" i="2" s="1"/>
  <c r="T808" i="2"/>
  <c r="AB808" i="2" s="1"/>
  <c r="T796" i="2"/>
  <c r="AB796" i="2" s="1"/>
  <c r="T784" i="2"/>
  <c r="AB784" i="2" s="1"/>
  <c r="T772" i="2"/>
  <c r="AB772" i="2" s="1"/>
  <c r="T760" i="2"/>
  <c r="AB760" i="2" s="1"/>
  <c r="T748" i="2"/>
  <c r="AB748" i="2" s="1"/>
  <c r="T736" i="2"/>
  <c r="AB736" i="2" s="1"/>
  <c r="T724" i="2"/>
  <c r="AB724" i="2" s="1"/>
  <c r="T712" i="2"/>
  <c r="AB712" i="2" s="1"/>
  <c r="T700" i="2"/>
  <c r="AB700" i="2" s="1"/>
  <c r="T688" i="2"/>
  <c r="AB688" i="2" s="1"/>
  <c r="AC688" i="2" s="1"/>
  <c r="T676" i="2"/>
  <c r="AB676" i="2" s="1"/>
  <c r="T664" i="2"/>
  <c r="AB664" i="2" s="1"/>
  <c r="T652" i="2"/>
  <c r="AB652" i="2" s="1"/>
  <c r="T640" i="2"/>
  <c r="AB640" i="2" s="1"/>
  <c r="T628" i="2"/>
  <c r="AB628" i="2" s="1"/>
  <c r="T616" i="2"/>
  <c r="AB616" i="2" s="1"/>
  <c r="T604" i="2"/>
  <c r="AB604" i="2" s="1"/>
  <c r="T592" i="2"/>
  <c r="AB592" i="2" s="1"/>
  <c r="T580" i="2"/>
  <c r="AB580" i="2" s="1"/>
  <c r="T568" i="2"/>
  <c r="AB568" i="2" s="1"/>
  <c r="T556" i="2"/>
  <c r="AB556" i="2" s="1"/>
  <c r="T544" i="2"/>
  <c r="AB544" i="2" s="1"/>
  <c r="T532" i="2"/>
  <c r="AB532" i="2" s="1"/>
  <c r="T520" i="2"/>
  <c r="AB520" i="2" s="1"/>
  <c r="T508" i="2"/>
  <c r="AB508" i="2" s="1"/>
  <c r="T496" i="2"/>
  <c r="AB496" i="2" s="1"/>
  <c r="T484" i="2"/>
  <c r="AB484" i="2" s="1"/>
  <c r="T472" i="2"/>
  <c r="AB472" i="2" s="1"/>
  <c r="T460" i="2"/>
  <c r="AB460" i="2" s="1"/>
  <c r="T448" i="2"/>
  <c r="AB448" i="2" s="1"/>
  <c r="T436" i="2"/>
  <c r="AB436" i="2" s="1"/>
  <c r="T424" i="2"/>
  <c r="AB424" i="2" s="1"/>
  <c r="T412" i="2"/>
  <c r="AB412" i="2" s="1"/>
  <c r="T400" i="2"/>
  <c r="AB400" i="2" s="1"/>
  <c r="T388" i="2"/>
  <c r="AB388" i="2" s="1"/>
  <c r="T376" i="2"/>
  <c r="AB376" i="2" s="1"/>
  <c r="T364" i="2"/>
  <c r="AB364" i="2" s="1"/>
  <c r="T407" i="2"/>
  <c r="AB407" i="2" s="1"/>
  <c r="T263" i="2"/>
  <c r="AB263" i="2" s="1"/>
  <c r="T119" i="2"/>
  <c r="AB119" i="2" s="1"/>
  <c r="T11" i="2"/>
  <c r="AB11" i="2" s="1"/>
  <c r="T103" i="2"/>
  <c r="AB103" i="2" s="1"/>
  <c r="T91" i="2"/>
  <c r="AB91" i="2" s="1"/>
  <c r="T79" i="2"/>
  <c r="AB79" i="2" s="1"/>
  <c r="T67" i="2"/>
  <c r="AB67" i="2" s="1"/>
  <c r="T55" i="2"/>
  <c r="AB55" i="2" s="1"/>
  <c r="AC55" i="2" s="1"/>
  <c r="T43" i="2"/>
  <c r="AB43" i="2" s="1"/>
  <c r="T31" i="2"/>
  <c r="AB31" i="2" s="1"/>
  <c r="T19" i="2"/>
  <c r="AB19" i="2" s="1"/>
  <c r="T7" i="2"/>
  <c r="AB7" i="2" s="1"/>
  <c r="T329" i="2"/>
  <c r="AB329" i="2" s="1"/>
  <c r="T317" i="2"/>
  <c r="AB317" i="2" s="1"/>
  <c r="T305" i="2"/>
  <c r="AB305" i="2" s="1"/>
  <c r="T293" i="2"/>
  <c r="AB293" i="2" s="1"/>
  <c r="T281" i="2"/>
  <c r="AB281" i="2" s="1"/>
  <c r="T269" i="2"/>
  <c r="AB269" i="2" s="1"/>
  <c r="T257" i="2"/>
  <c r="AB257" i="2" s="1"/>
  <c r="T245" i="2"/>
  <c r="AB245" i="2" s="1"/>
  <c r="T233" i="2"/>
  <c r="AB233" i="2" s="1"/>
  <c r="T221" i="2"/>
  <c r="AB221" i="2" s="1"/>
  <c r="T209" i="2"/>
  <c r="AB209" i="2" s="1"/>
  <c r="T197" i="2"/>
  <c r="AB197" i="2" s="1"/>
  <c r="T185" i="2"/>
  <c r="AB185" i="2" s="1"/>
  <c r="T173" i="2"/>
  <c r="AB173" i="2" s="1"/>
  <c r="T161" i="2"/>
  <c r="AB161" i="2" s="1"/>
  <c r="T149" i="2"/>
  <c r="AB149" i="2" s="1"/>
  <c r="T137" i="2"/>
  <c r="AB137" i="2" s="1"/>
  <c r="T125" i="2"/>
  <c r="AB125" i="2" s="1"/>
  <c r="T113" i="2"/>
  <c r="AB113" i="2" s="1"/>
  <c r="T101" i="2"/>
  <c r="AB101" i="2" s="1"/>
  <c r="T89" i="2"/>
  <c r="AB89" i="2" s="1"/>
  <c r="T77" i="2"/>
  <c r="AB77" i="2" s="1"/>
  <c r="T65" i="2"/>
  <c r="AB65" i="2" s="1"/>
  <c r="T53" i="2"/>
  <c r="AB53" i="2" s="1"/>
  <c r="T41" i="2"/>
  <c r="AB41" i="2" s="1"/>
  <c r="T29" i="2"/>
  <c r="AB29" i="2" s="1"/>
  <c r="T17" i="2"/>
  <c r="AB17" i="2" s="1"/>
  <c r="T5" i="2"/>
  <c r="AB5" i="2" s="1"/>
  <c r="T352" i="2"/>
  <c r="AB352" i="2" s="1"/>
  <c r="T340" i="2"/>
  <c r="AB340" i="2" s="1"/>
  <c r="T328" i="2"/>
  <c r="AB328" i="2" s="1"/>
  <c r="T316" i="2"/>
  <c r="AB316" i="2" s="1"/>
  <c r="T304" i="2"/>
  <c r="AB304" i="2" s="1"/>
  <c r="T292" i="2"/>
  <c r="AB292" i="2" s="1"/>
  <c r="T280" i="2"/>
  <c r="AB280" i="2" s="1"/>
  <c r="T268" i="2"/>
  <c r="AB268" i="2" s="1"/>
  <c r="T256" i="2"/>
  <c r="AB256" i="2" s="1"/>
  <c r="T244" i="2"/>
  <c r="AB244" i="2" s="1"/>
  <c r="T232" i="2"/>
  <c r="AB232" i="2" s="1"/>
  <c r="T220" i="2"/>
  <c r="AB220" i="2" s="1"/>
  <c r="T208" i="2"/>
  <c r="AB208" i="2" s="1"/>
  <c r="T196" i="2"/>
  <c r="AB196" i="2" s="1"/>
  <c r="T184" i="2"/>
  <c r="AB184" i="2" s="1"/>
  <c r="T172" i="2"/>
  <c r="AB172" i="2" s="1"/>
  <c r="AC172" i="2" s="1"/>
  <c r="T160" i="2"/>
  <c r="AB160" i="2" s="1"/>
  <c r="T148" i="2"/>
  <c r="AB148" i="2" s="1"/>
  <c r="AC148" i="2" s="1"/>
  <c r="T136" i="2"/>
  <c r="AB136" i="2" s="1"/>
  <c r="T124" i="2"/>
  <c r="AB124" i="2" s="1"/>
  <c r="T112" i="2"/>
  <c r="AB112" i="2" s="1"/>
  <c r="T100" i="2"/>
  <c r="AB100" i="2" s="1"/>
  <c r="T88" i="2"/>
  <c r="AB88" i="2" s="1"/>
  <c r="T76" i="2"/>
  <c r="AB76" i="2" s="1"/>
  <c r="T64" i="2"/>
  <c r="AB64" i="2" s="1"/>
  <c r="T52" i="2"/>
  <c r="AB52" i="2" s="1"/>
  <c r="T40" i="2"/>
  <c r="AB40" i="2" s="1"/>
  <c r="T28" i="2"/>
  <c r="AB28" i="2" s="1"/>
  <c r="AC28" i="2" s="1"/>
  <c r="T16" i="2"/>
  <c r="AB16" i="2" s="1"/>
  <c r="T4" i="2"/>
  <c r="AB4" i="2" s="1"/>
  <c r="AC4" i="2" s="1"/>
  <c r="T363" i="2"/>
  <c r="AB363" i="2" s="1"/>
  <c r="T351" i="2"/>
  <c r="AB351" i="2" s="1"/>
  <c r="T339" i="2"/>
  <c r="AB339" i="2" s="1"/>
  <c r="T327" i="2"/>
  <c r="AB327" i="2" s="1"/>
  <c r="T315" i="2"/>
  <c r="AB315" i="2" s="1"/>
  <c r="T303" i="2"/>
  <c r="AB303" i="2" s="1"/>
  <c r="T291" i="2"/>
  <c r="AB291" i="2" s="1"/>
  <c r="T279" i="2"/>
  <c r="AB279" i="2" s="1"/>
  <c r="T267" i="2"/>
  <c r="AB267" i="2" s="1"/>
  <c r="T255" i="2"/>
  <c r="AB255" i="2" s="1"/>
  <c r="T243" i="2"/>
  <c r="AB243" i="2" s="1"/>
  <c r="T231" i="2"/>
  <c r="AB231" i="2" s="1"/>
  <c r="T219" i="2"/>
  <c r="AB219" i="2" s="1"/>
  <c r="T207" i="2"/>
  <c r="AB207" i="2" s="1"/>
  <c r="T195" i="2"/>
  <c r="AB195" i="2" s="1"/>
  <c r="T183" i="2"/>
  <c r="AB183" i="2" s="1"/>
  <c r="T171" i="2"/>
  <c r="AB171" i="2" s="1"/>
  <c r="T159" i="2"/>
  <c r="AB159" i="2" s="1"/>
  <c r="T147" i="2"/>
  <c r="AB147" i="2" s="1"/>
  <c r="T135" i="2"/>
  <c r="AB135" i="2" s="1"/>
  <c r="T123" i="2"/>
  <c r="AB123" i="2" s="1"/>
  <c r="T111" i="2"/>
  <c r="AB111" i="2" s="1"/>
  <c r="T99" i="2"/>
  <c r="AB99" i="2" s="1"/>
  <c r="T87" i="2"/>
  <c r="AB87" i="2" s="1"/>
  <c r="T75" i="2"/>
  <c r="AB75" i="2" s="1"/>
  <c r="T63" i="2"/>
  <c r="AB63" i="2" s="1"/>
  <c r="T51" i="2"/>
  <c r="AB51" i="2" s="1"/>
  <c r="T39" i="2"/>
  <c r="AB39" i="2" s="1"/>
  <c r="T27" i="2"/>
  <c r="AB27" i="2" s="1"/>
  <c r="T15" i="2"/>
  <c r="AB15" i="2" s="1"/>
  <c r="T3" i="2"/>
  <c r="AB3" i="2" s="1"/>
  <c r="T230" i="2"/>
  <c r="AB230" i="2" s="1"/>
  <c r="T218" i="2"/>
  <c r="AB218" i="2" s="1"/>
  <c r="T206" i="2"/>
  <c r="AB206" i="2" s="1"/>
  <c r="T194" i="2"/>
  <c r="AB194" i="2" s="1"/>
  <c r="T182" i="2"/>
  <c r="AB182" i="2" s="1"/>
  <c r="T170" i="2"/>
  <c r="AB170" i="2" s="1"/>
  <c r="T158" i="2"/>
  <c r="AB158" i="2" s="1"/>
  <c r="T146" i="2"/>
  <c r="AB146" i="2" s="1"/>
  <c r="T134" i="2"/>
  <c r="AB134" i="2" s="1"/>
  <c r="T122" i="2"/>
  <c r="AB122" i="2" s="1"/>
  <c r="T110" i="2"/>
  <c r="AB110" i="2" s="1"/>
  <c r="T98" i="2"/>
  <c r="AB98" i="2" s="1"/>
  <c r="T86" i="2"/>
  <c r="AB86" i="2" s="1"/>
  <c r="T74" i="2"/>
  <c r="AB74" i="2" s="1"/>
  <c r="T62" i="2"/>
  <c r="AB62" i="2" s="1"/>
  <c r="T50" i="2"/>
  <c r="AB50" i="2" s="1"/>
  <c r="T38" i="2"/>
  <c r="AB38" i="2" s="1"/>
  <c r="T26" i="2"/>
  <c r="AB26" i="2" s="1"/>
  <c r="T14" i="2"/>
  <c r="AB14" i="2" s="1"/>
  <c r="T313" i="2"/>
  <c r="AB313" i="2" s="1"/>
  <c r="T301" i="2"/>
  <c r="AB301" i="2" s="1"/>
  <c r="T289" i="2"/>
  <c r="AB289" i="2" s="1"/>
  <c r="T277" i="2"/>
  <c r="AB277" i="2" s="1"/>
  <c r="T265" i="2"/>
  <c r="AB265" i="2" s="1"/>
  <c r="T253" i="2"/>
  <c r="AB253" i="2" s="1"/>
  <c r="T241" i="2"/>
  <c r="AB241" i="2" s="1"/>
  <c r="T229" i="2"/>
  <c r="AB229" i="2" s="1"/>
  <c r="T217" i="2"/>
  <c r="AB217" i="2" s="1"/>
  <c r="T205" i="2"/>
  <c r="AB205" i="2" s="1"/>
  <c r="T193" i="2"/>
  <c r="AB193" i="2" s="1"/>
  <c r="T181" i="2"/>
  <c r="AB181" i="2" s="1"/>
  <c r="T169" i="2"/>
  <c r="AB169" i="2" s="1"/>
  <c r="T157" i="2"/>
  <c r="AB157" i="2" s="1"/>
  <c r="T145" i="2"/>
  <c r="AB145" i="2" s="1"/>
  <c r="T133" i="2"/>
  <c r="AB133" i="2" s="1"/>
  <c r="T121" i="2"/>
  <c r="AB121" i="2" s="1"/>
  <c r="T109" i="2"/>
  <c r="AB109" i="2" s="1"/>
  <c r="T97" i="2"/>
  <c r="AB97" i="2" s="1"/>
  <c r="T85" i="2"/>
  <c r="AB85" i="2" s="1"/>
  <c r="AC85" i="2" s="1"/>
  <c r="T73" i="2"/>
  <c r="AB73" i="2" s="1"/>
  <c r="T61" i="2"/>
  <c r="AB61" i="2" s="1"/>
  <c r="T49" i="2"/>
  <c r="AB49" i="2" s="1"/>
  <c r="T37" i="2"/>
  <c r="AB37" i="2" s="1"/>
  <c r="T25" i="2"/>
  <c r="AB25" i="2" s="1"/>
  <c r="T13" i="2"/>
  <c r="AB13" i="2" s="1"/>
  <c r="T48" i="2"/>
  <c r="AB48" i="2" s="1"/>
  <c r="T36" i="2"/>
  <c r="AB36" i="2" s="1"/>
  <c r="T24" i="2"/>
  <c r="AB24" i="2" s="1"/>
  <c r="T12" i="2"/>
  <c r="AB12" i="2" s="1"/>
  <c r="Z2508" i="2"/>
  <c r="Z2497" i="2"/>
  <c r="Z2493" i="2"/>
  <c r="Z2617" i="2"/>
  <c r="Z2605" i="2"/>
  <c r="Z2593" i="2"/>
  <c r="Z2581" i="2"/>
  <c r="Z2569" i="2"/>
  <c r="Z2557" i="2"/>
  <c r="Z2542" i="2"/>
  <c r="Z2514" i="2"/>
  <c r="Z2511" i="2"/>
  <c r="Z2496" i="2"/>
  <c r="Z2626" i="2"/>
  <c r="Z2614" i="2"/>
  <c r="Z2602" i="2"/>
  <c r="Z2590" i="2"/>
  <c r="Z2578" i="2"/>
  <c r="Z2566" i="2"/>
  <c r="Z2539" i="2"/>
  <c r="Z2532" i="2"/>
  <c r="Z2528" i="2"/>
  <c r="Z2525" i="2"/>
  <c r="Z2522" i="2"/>
  <c r="Z2506" i="2"/>
  <c r="Z2503" i="2"/>
  <c r="Z2488" i="2"/>
  <c r="Z2485" i="2"/>
  <c r="Z2621" i="2"/>
  <c r="Z2609" i="2"/>
  <c r="Z2597" i="2"/>
  <c r="Z2585" i="2"/>
  <c r="Z2573" i="2"/>
  <c r="Z2561" i="2"/>
  <c r="Z2495" i="2"/>
  <c r="Z2616" i="2"/>
  <c r="Z2604" i="2"/>
  <c r="Z2592" i="2"/>
  <c r="Z2580" i="2"/>
  <c r="Z2568" i="2"/>
  <c r="Z2556" i="2"/>
  <c r="Z2552" i="2"/>
  <c r="Z2549" i="2"/>
  <c r="Z2546" i="2"/>
  <c r="Z2538" i="2"/>
  <c r="Z2535" i="2"/>
  <c r="Z2531" i="2"/>
  <c r="Z2524" i="2"/>
  <c r="Z2521" i="2"/>
  <c r="Z2517" i="2"/>
  <c r="Z2502" i="2"/>
  <c r="Z2499" i="2"/>
  <c r="Z2484" i="2"/>
  <c r="Z2623" i="2"/>
  <c r="Z2611" i="2"/>
  <c r="Z2599" i="2"/>
  <c r="Z2587" i="2"/>
  <c r="Z2575" i="2"/>
  <c r="Z2563" i="2"/>
  <c r="Z2510" i="2"/>
  <c r="Z2494" i="2"/>
  <c r="Z2491" i="2"/>
  <c r="Z2618" i="2"/>
  <c r="Z2606" i="2"/>
  <c r="Z2594" i="2"/>
  <c r="Z2582" i="2"/>
  <c r="Z2570" i="2"/>
  <c r="Z2558" i="2"/>
  <c r="Z2548" i="2"/>
  <c r="Z2545" i="2"/>
  <c r="Z2541" i="2"/>
  <c r="Z2530" i="2"/>
  <c r="Z2516" i="2"/>
  <c r="Z2513" i="2"/>
  <c r="Z2483" i="2"/>
  <c r="Z2625" i="2"/>
  <c r="Z2613" i="2"/>
  <c r="Z2601" i="2"/>
  <c r="Z2589" i="2"/>
  <c r="Z2577" i="2"/>
  <c r="Z2565" i="2"/>
  <c r="Z2554" i="2"/>
  <c r="Z2527" i="2"/>
  <c r="Z2520" i="2"/>
  <c r="Z2509" i="2"/>
  <c r="Z2505" i="2"/>
  <c r="Z2490" i="2"/>
  <c r="Z2487" i="2"/>
  <c r="Z2620" i="2"/>
  <c r="Z2608" i="2"/>
  <c r="Z2596" i="2"/>
  <c r="Z2584" i="2"/>
  <c r="Z2572" i="2"/>
  <c r="Z2560" i="2"/>
  <c r="Z2512" i="2"/>
  <c r="Z2498" i="2"/>
  <c r="Z2615" i="2"/>
  <c r="Z2603" i="2"/>
  <c r="Z2591" i="2"/>
  <c r="Z2579" i="2"/>
  <c r="Z2567" i="2"/>
  <c r="Z2555" i="2"/>
  <c r="Z2551" i="2"/>
  <c r="Z2544" i="2"/>
  <c r="Z2540" i="2"/>
  <c r="Z2537" i="2"/>
  <c r="Z2534" i="2"/>
  <c r="Z2526" i="2"/>
  <c r="Z2523" i="2"/>
  <c r="Z2519" i="2"/>
  <c r="Z2504" i="2"/>
  <c r="Z2501" i="2"/>
  <c r="Z2622" i="2"/>
  <c r="Z2610" i="2"/>
  <c r="Z2598" i="2"/>
  <c r="Z2586" i="2"/>
  <c r="Z2574" i="2"/>
  <c r="Q2556" i="2"/>
  <c r="Q2484" i="2"/>
  <c r="A2485" i="2"/>
  <c r="A2557" i="2"/>
  <c r="Q2557" i="2" s="1"/>
  <c r="Z5" i="2"/>
  <c r="Z17" i="2"/>
  <c r="Z29" i="2"/>
  <c r="Z41" i="2"/>
  <c r="Z53" i="2"/>
  <c r="Z65" i="2"/>
  <c r="Z77" i="2"/>
  <c r="Z89" i="2"/>
  <c r="Z101" i="2"/>
  <c r="Z113" i="2"/>
  <c r="Z125" i="2"/>
  <c r="Z137" i="2"/>
  <c r="Z149" i="2"/>
  <c r="Z161" i="2"/>
  <c r="Z173" i="2"/>
  <c r="Z185" i="2"/>
  <c r="Z197" i="2"/>
  <c r="Z209" i="2"/>
  <c r="Z221" i="2"/>
  <c r="Z233" i="2"/>
  <c r="Z245" i="2"/>
  <c r="Z257" i="2"/>
  <c r="Z269" i="2"/>
  <c r="Z281" i="2"/>
  <c r="Z293" i="2"/>
  <c r="Z305" i="2"/>
  <c r="Z317" i="2"/>
  <c r="Z329" i="2"/>
  <c r="Z341" i="2"/>
  <c r="Z353" i="2"/>
  <c r="Z365" i="2"/>
  <c r="Z377" i="2"/>
  <c r="Z389" i="2"/>
  <c r="Z401" i="2"/>
  <c r="Z413" i="2"/>
  <c r="Z425" i="2"/>
  <c r="Z437" i="2"/>
  <c r="Z449" i="2"/>
  <c r="Z461" i="2"/>
  <c r="Z473" i="2"/>
  <c r="Z485" i="2"/>
  <c r="Z497" i="2"/>
  <c r="Z509" i="2"/>
  <c r="Z521" i="2"/>
  <c r="Z533" i="2"/>
  <c r="Z545" i="2"/>
  <c r="Z557" i="2"/>
  <c r="Z569" i="2"/>
  <c r="Z581" i="2"/>
  <c r="Z593" i="2"/>
  <c r="Z605" i="2"/>
  <c r="Z617" i="2"/>
  <c r="Z629" i="2"/>
  <c r="Z641" i="2"/>
  <c r="Z653" i="2"/>
  <c r="Z665" i="2"/>
  <c r="Z677" i="2"/>
  <c r="Z689" i="2"/>
  <c r="Z701" i="2"/>
  <c r="Z713" i="2"/>
  <c r="Z725" i="2"/>
  <c r="Z737" i="2"/>
  <c r="Z749" i="2"/>
  <c r="Z761" i="2"/>
  <c r="Z773" i="2"/>
  <c r="Z785" i="2"/>
  <c r="Z797" i="2"/>
  <c r="Z809" i="2"/>
  <c r="Z821" i="2"/>
  <c r="Z833" i="2"/>
  <c r="Z845" i="2"/>
  <c r="Z857" i="2"/>
  <c r="Z869" i="2"/>
  <c r="Z881" i="2"/>
  <c r="Z893" i="2"/>
  <c r="Z905" i="2"/>
  <c r="Z917" i="2"/>
  <c r="Z929" i="2"/>
  <c r="Z941" i="2"/>
  <c r="Z953" i="2"/>
  <c r="Z965" i="2"/>
  <c r="Z977" i="2"/>
  <c r="Z989" i="2"/>
  <c r="Z1001" i="2"/>
  <c r="Z1013" i="2"/>
  <c r="Z1025" i="2"/>
  <c r="Z1037" i="2"/>
  <c r="Z1049" i="2"/>
  <c r="Z1061" i="2"/>
  <c r="Z1073" i="2"/>
  <c r="Z1085" i="2"/>
  <c r="Z1097" i="2"/>
  <c r="Z1109" i="2"/>
  <c r="Z1121" i="2"/>
  <c r="Z1133" i="2"/>
  <c r="Z1145" i="2"/>
  <c r="Z1157" i="2"/>
  <c r="Z1169" i="2"/>
  <c r="Z1181" i="2"/>
  <c r="Z1193" i="2"/>
  <c r="Z1205" i="2"/>
  <c r="Z1217" i="2"/>
  <c r="Z1229" i="2"/>
  <c r="Z1241" i="2"/>
  <c r="Z1253" i="2"/>
  <c r="Z1265" i="2"/>
  <c r="Z1277" i="2"/>
  <c r="Z1289" i="2"/>
  <c r="Z1301" i="2"/>
  <c r="Z1313" i="2"/>
  <c r="Z1325" i="2"/>
  <c r="Z1337" i="2"/>
  <c r="Z1349" i="2"/>
  <c r="Z1361" i="2"/>
  <c r="Z1373" i="2"/>
  <c r="Z1385" i="2"/>
  <c r="Z1397" i="2"/>
  <c r="Z1409" i="2"/>
  <c r="Z1421" i="2"/>
  <c r="Z1433" i="2"/>
  <c r="Z1445" i="2"/>
  <c r="Z1457" i="2"/>
  <c r="Z1469" i="2"/>
  <c r="Z1481" i="2"/>
  <c r="Z1493" i="2"/>
  <c r="Z1505" i="2"/>
  <c r="Z1517" i="2"/>
  <c r="Z1529" i="2"/>
  <c r="Z1541" i="2"/>
  <c r="Z6" i="2"/>
  <c r="Z18" i="2"/>
  <c r="Z30" i="2"/>
  <c r="Z42" i="2"/>
  <c r="Z54" i="2"/>
  <c r="Z66" i="2"/>
  <c r="Z78" i="2"/>
  <c r="Z90" i="2"/>
  <c r="Z102" i="2"/>
  <c r="Z114" i="2"/>
  <c r="Z126" i="2"/>
  <c r="Z138" i="2"/>
  <c r="Z150" i="2"/>
  <c r="Z162" i="2"/>
  <c r="Z174" i="2"/>
  <c r="Z186" i="2"/>
  <c r="Z198" i="2"/>
  <c r="Z210" i="2"/>
  <c r="Z222" i="2"/>
  <c r="Z234" i="2"/>
  <c r="Z246" i="2"/>
  <c r="Z258" i="2"/>
  <c r="Z270" i="2"/>
  <c r="Z282" i="2"/>
  <c r="Z294" i="2"/>
  <c r="Z306" i="2"/>
  <c r="Z318" i="2"/>
  <c r="Z330" i="2"/>
  <c r="Z342" i="2"/>
  <c r="Z354" i="2"/>
  <c r="Z366" i="2"/>
  <c r="Z378" i="2"/>
  <c r="Z390" i="2"/>
  <c r="Z402" i="2"/>
  <c r="Z414" i="2"/>
  <c r="Z426" i="2"/>
  <c r="Z438" i="2"/>
  <c r="Z450" i="2"/>
  <c r="Z462" i="2"/>
  <c r="Z474" i="2"/>
  <c r="Z486" i="2"/>
  <c r="Z498" i="2"/>
  <c r="Z510" i="2"/>
  <c r="Z522" i="2"/>
  <c r="Z534" i="2"/>
  <c r="Z546" i="2"/>
  <c r="Z558" i="2"/>
  <c r="Z570" i="2"/>
  <c r="Z582" i="2"/>
  <c r="Z594" i="2"/>
  <c r="Z606" i="2"/>
  <c r="Z618" i="2"/>
  <c r="Z630" i="2"/>
  <c r="Z642" i="2"/>
  <c r="Z654" i="2"/>
  <c r="Z666" i="2"/>
  <c r="Z678" i="2"/>
  <c r="Z690" i="2"/>
  <c r="Z702" i="2"/>
  <c r="Z714" i="2"/>
  <c r="Z726" i="2"/>
  <c r="Z738" i="2"/>
  <c r="Z750" i="2"/>
  <c r="Z762" i="2"/>
  <c r="Z774" i="2"/>
  <c r="Z786" i="2"/>
  <c r="Z798" i="2"/>
  <c r="Z810" i="2"/>
  <c r="Z822" i="2"/>
  <c r="Z834" i="2"/>
  <c r="Z846" i="2"/>
  <c r="Z858" i="2"/>
  <c r="Z870" i="2"/>
  <c r="Z882" i="2"/>
  <c r="Z894" i="2"/>
  <c r="Z906" i="2"/>
  <c r="Z918" i="2"/>
  <c r="Z930" i="2"/>
  <c r="Z942" i="2"/>
  <c r="Z954" i="2"/>
  <c r="Z966" i="2"/>
  <c r="Z978" i="2"/>
  <c r="Z990" i="2"/>
  <c r="Z1002" i="2"/>
  <c r="Z1014" i="2"/>
  <c r="Z1026" i="2"/>
  <c r="Z1038" i="2"/>
  <c r="Z1050" i="2"/>
  <c r="Z1062" i="2"/>
  <c r="Z1074" i="2"/>
  <c r="Z1086" i="2"/>
  <c r="Z1098" i="2"/>
  <c r="Z1110" i="2"/>
  <c r="Z1122" i="2"/>
  <c r="Z1134" i="2"/>
  <c r="Z1146" i="2"/>
  <c r="Z1158" i="2"/>
  <c r="Z1170" i="2"/>
  <c r="Z1182" i="2"/>
  <c r="Z1194" i="2"/>
  <c r="Z1206" i="2"/>
  <c r="Z1218" i="2"/>
  <c r="Z1230" i="2"/>
  <c r="Z1242" i="2"/>
  <c r="Z1254" i="2"/>
  <c r="Z1266" i="2"/>
  <c r="Z1278" i="2"/>
  <c r="Z1290" i="2"/>
  <c r="Z1302" i="2"/>
  <c r="Z1314" i="2"/>
  <c r="Z1326" i="2"/>
  <c r="Z1338" i="2"/>
  <c r="Z1350" i="2"/>
  <c r="Z1362" i="2"/>
  <c r="Z1374" i="2"/>
  <c r="Z1386" i="2"/>
  <c r="Z1398" i="2"/>
  <c r="Z1410" i="2"/>
  <c r="Z1422" i="2"/>
  <c r="Z1434" i="2"/>
  <c r="Z1446" i="2"/>
  <c r="Z1458" i="2"/>
  <c r="Z1470" i="2"/>
  <c r="Z1482" i="2"/>
  <c r="Z1494" i="2"/>
  <c r="Z1506" i="2"/>
  <c r="Z1518" i="2"/>
  <c r="Z1530" i="2"/>
  <c r="Z1542" i="2"/>
  <c r="Z7" i="2"/>
  <c r="Z19" i="2"/>
  <c r="Z31" i="2"/>
  <c r="Z43" i="2"/>
  <c r="Z55" i="2"/>
  <c r="Z67" i="2"/>
  <c r="Z79" i="2"/>
  <c r="Z91" i="2"/>
  <c r="Z103" i="2"/>
  <c r="Z115" i="2"/>
  <c r="Z127" i="2"/>
  <c r="Z139" i="2"/>
  <c r="Z151" i="2"/>
  <c r="Z163" i="2"/>
  <c r="Z175" i="2"/>
  <c r="Z187" i="2"/>
  <c r="Z199" i="2"/>
  <c r="Z211" i="2"/>
  <c r="Z223" i="2"/>
  <c r="Z235" i="2"/>
  <c r="Z247" i="2"/>
  <c r="Z259" i="2"/>
  <c r="Z271" i="2"/>
  <c r="Z283" i="2"/>
  <c r="Z295" i="2"/>
  <c r="Z307" i="2"/>
  <c r="Z319" i="2"/>
  <c r="Z331" i="2"/>
  <c r="Z343" i="2"/>
  <c r="Z355" i="2"/>
  <c r="Z367" i="2"/>
  <c r="Z379" i="2"/>
  <c r="Z391" i="2"/>
  <c r="Z403" i="2"/>
  <c r="Z415" i="2"/>
  <c r="Z427" i="2"/>
  <c r="Z439" i="2"/>
  <c r="Z451" i="2"/>
  <c r="Z463" i="2"/>
  <c r="Z475" i="2"/>
  <c r="Z487" i="2"/>
  <c r="Z499" i="2"/>
  <c r="Z511" i="2"/>
  <c r="Z523" i="2"/>
  <c r="Z535" i="2"/>
  <c r="Z547" i="2"/>
  <c r="Z559" i="2"/>
  <c r="Z571" i="2"/>
  <c r="Z583" i="2"/>
  <c r="Z595" i="2"/>
  <c r="Z607" i="2"/>
  <c r="Z619" i="2"/>
  <c r="Z631" i="2"/>
  <c r="Z643" i="2"/>
  <c r="Z655" i="2"/>
  <c r="Z667" i="2"/>
  <c r="Z679" i="2"/>
  <c r="Z691" i="2"/>
  <c r="Z703" i="2"/>
  <c r="Z715" i="2"/>
  <c r="Z727" i="2"/>
  <c r="Z739" i="2"/>
  <c r="Z751" i="2"/>
  <c r="Z763" i="2"/>
  <c r="Z775" i="2"/>
  <c r="Z787" i="2"/>
  <c r="Z799" i="2"/>
  <c r="Z811" i="2"/>
  <c r="Z823" i="2"/>
  <c r="Z835" i="2"/>
  <c r="Z847" i="2"/>
  <c r="Z859" i="2"/>
  <c r="Z871" i="2"/>
  <c r="Z883" i="2"/>
  <c r="Z895" i="2"/>
  <c r="Z907" i="2"/>
  <c r="Z919" i="2"/>
  <c r="Z931" i="2"/>
  <c r="Z943" i="2"/>
  <c r="Z955" i="2"/>
  <c r="Z967" i="2"/>
  <c r="Z979" i="2"/>
  <c r="Z991" i="2"/>
  <c r="Z1003" i="2"/>
  <c r="Z1015" i="2"/>
  <c r="Z1027" i="2"/>
  <c r="Z1039" i="2"/>
  <c r="Z1051" i="2"/>
  <c r="Z1063" i="2"/>
  <c r="Z1075" i="2"/>
  <c r="Z1087" i="2"/>
  <c r="Z1099" i="2"/>
  <c r="Z1111" i="2"/>
  <c r="Z1123" i="2"/>
  <c r="Z1135" i="2"/>
  <c r="Z1147" i="2"/>
  <c r="Z1159" i="2"/>
  <c r="Z1171" i="2"/>
  <c r="Z1183" i="2"/>
  <c r="Z1195" i="2"/>
  <c r="Z1207" i="2"/>
  <c r="Z1219" i="2"/>
  <c r="Z1231" i="2"/>
  <c r="Z1243" i="2"/>
  <c r="Z1255" i="2"/>
  <c r="Z1267" i="2"/>
  <c r="Z1279" i="2"/>
  <c r="Z1291" i="2"/>
  <c r="Z1303" i="2"/>
  <c r="Z1315" i="2"/>
  <c r="Z1327" i="2"/>
  <c r="Z1339" i="2"/>
  <c r="Z1351" i="2"/>
  <c r="Z1363" i="2"/>
  <c r="Z1375" i="2"/>
  <c r="Z1387" i="2"/>
  <c r="Z1399" i="2"/>
  <c r="Z1411" i="2"/>
  <c r="Z1423" i="2"/>
  <c r="Z1435" i="2"/>
  <c r="Z1447" i="2"/>
  <c r="Z1459" i="2"/>
  <c r="Z1471" i="2"/>
  <c r="Z1483" i="2"/>
  <c r="Z1495" i="2"/>
  <c r="Z1507" i="2"/>
  <c r="Z1519" i="2"/>
  <c r="Z1531" i="2"/>
  <c r="Z1543" i="2"/>
  <c r="Z8" i="2"/>
  <c r="Z20" i="2"/>
  <c r="Z32" i="2"/>
  <c r="Z44" i="2"/>
  <c r="Z56" i="2"/>
  <c r="Z68" i="2"/>
  <c r="Z80" i="2"/>
  <c r="Z92" i="2"/>
  <c r="Z104" i="2"/>
  <c r="Z116" i="2"/>
  <c r="Z128" i="2"/>
  <c r="Z140" i="2"/>
  <c r="Z152" i="2"/>
  <c r="Z164" i="2"/>
  <c r="Z176" i="2"/>
  <c r="Z188" i="2"/>
  <c r="Z200" i="2"/>
  <c r="Z212" i="2"/>
  <c r="Z224" i="2"/>
  <c r="Z236" i="2"/>
  <c r="Z248" i="2"/>
  <c r="Z260" i="2"/>
  <c r="Z272" i="2"/>
  <c r="Z284" i="2"/>
  <c r="Z296" i="2"/>
  <c r="Z308" i="2"/>
  <c r="Z320" i="2"/>
  <c r="Z332" i="2"/>
  <c r="Z344" i="2"/>
  <c r="Z356" i="2"/>
  <c r="Z368" i="2"/>
  <c r="Z380" i="2"/>
  <c r="Z392" i="2"/>
  <c r="Z404" i="2"/>
  <c r="Z416" i="2"/>
  <c r="Z428" i="2"/>
  <c r="Z440" i="2"/>
  <c r="Z452" i="2"/>
  <c r="Z464" i="2"/>
  <c r="Z476" i="2"/>
  <c r="Z488" i="2"/>
  <c r="Z500" i="2"/>
  <c r="Z512" i="2"/>
  <c r="Z524" i="2"/>
  <c r="Z536" i="2"/>
  <c r="Z548" i="2"/>
  <c r="Z560" i="2"/>
  <c r="Z572" i="2"/>
  <c r="Z584" i="2"/>
  <c r="Z596" i="2"/>
  <c r="Z608" i="2"/>
  <c r="Z620" i="2"/>
  <c r="Z632" i="2"/>
  <c r="Z644" i="2"/>
  <c r="Z656" i="2"/>
  <c r="Z668" i="2"/>
  <c r="Z680" i="2"/>
  <c r="Z692" i="2"/>
  <c r="Z704" i="2"/>
  <c r="Z716" i="2"/>
  <c r="Z728" i="2"/>
  <c r="Z740" i="2"/>
  <c r="Z752" i="2"/>
  <c r="Z764" i="2"/>
  <c r="Z776" i="2"/>
  <c r="Z788" i="2"/>
  <c r="Z800" i="2"/>
  <c r="Z812" i="2"/>
  <c r="Z824" i="2"/>
  <c r="Z836" i="2"/>
  <c r="Z848" i="2"/>
  <c r="Z860" i="2"/>
  <c r="Z872" i="2"/>
  <c r="Z884" i="2"/>
  <c r="Z896" i="2"/>
  <c r="Z908" i="2"/>
  <c r="Z920" i="2"/>
  <c r="Z932" i="2"/>
  <c r="Z944" i="2"/>
  <c r="Z956" i="2"/>
  <c r="Z968" i="2"/>
  <c r="Z980" i="2"/>
  <c r="Z992" i="2"/>
  <c r="Z1004" i="2"/>
  <c r="Z1016" i="2"/>
  <c r="Z1028" i="2"/>
  <c r="Z1040" i="2"/>
  <c r="Z1052" i="2"/>
  <c r="Z1064" i="2"/>
  <c r="Z1076" i="2"/>
  <c r="Z1088" i="2"/>
  <c r="Z1100" i="2"/>
  <c r="Z1112" i="2"/>
  <c r="Z1124" i="2"/>
  <c r="Z1136" i="2"/>
  <c r="Z1148" i="2"/>
  <c r="Z1160" i="2"/>
  <c r="Z1172" i="2"/>
  <c r="Z1184" i="2"/>
  <c r="Z1196" i="2"/>
  <c r="Z1208" i="2"/>
  <c r="Z1220" i="2"/>
  <c r="Z1232" i="2"/>
  <c r="Z1244" i="2"/>
  <c r="Z1256" i="2"/>
  <c r="Z1268" i="2"/>
  <c r="Z1280" i="2"/>
  <c r="Z1292" i="2"/>
  <c r="Z1304" i="2"/>
  <c r="Z1316" i="2"/>
  <c r="Z1328" i="2"/>
  <c r="Z1340" i="2"/>
  <c r="Z1352" i="2"/>
  <c r="Z1364" i="2"/>
  <c r="Z1376" i="2"/>
  <c r="Z1388" i="2"/>
  <c r="Z1400" i="2"/>
  <c r="Z1412" i="2"/>
  <c r="Z1424" i="2"/>
  <c r="Z1436" i="2"/>
  <c r="Z1448" i="2"/>
  <c r="Z1460" i="2"/>
  <c r="Z1472" i="2"/>
  <c r="Z1484" i="2"/>
  <c r="Z1496" i="2"/>
  <c r="Z1508" i="2"/>
  <c r="Z1520" i="2"/>
  <c r="Z1532" i="2"/>
  <c r="Z1544" i="2"/>
  <c r="Z9" i="2"/>
  <c r="Z21" i="2"/>
  <c r="Z33" i="2"/>
  <c r="Z45" i="2"/>
  <c r="Z57" i="2"/>
  <c r="Z69" i="2"/>
  <c r="Z81" i="2"/>
  <c r="Z93" i="2"/>
  <c r="Z105" i="2"/>
  <c r="Z117" i="2"/>
  <c r="Z129" i="2"/>
  <c r="Z141" i="2"/>
  <c r="Z153" i="2"/>
  <c r="Z165" i="2"/>
  <c r="Z177" i="2"/>
  <c r="Z189" i="2"/>
  <c r="Z201" i="2"/>
  <c r="Z213" i="2"/>
  <c r="Z225" i="2"/>
  <c r="Z237" i="2"/>
  <c r="Z249" i="2"/>
  <c r="Z261" i="2"/>
  <c r="Z273" i="2"/>
  <c r="Z285" i="2"/>
  <c r="Z297" i="2"/>
  <c r="Z309" i="2"/>
  <c r="Z321" i="2"/>
  <c r="Z333" i="2"/>
  <c r="Z345" i="2"/>
  <c r="Z357" i="2"/>
  <c r="Z369" i="2"/>
  <c r="Z381" i="2"/>
  <c r="Z393" i="2"/>
  <c r="Z405" i="2"/>
  <c r="Z417" i="2"/>
  <c r="Z429" i="2"/>
  <c r="Z441" i="2"/>
  <c r="Z453" i="2"/>
  <c r="Z465" i="2"/>
  <c r="Z477" i="2"/>
  <c r="Z489" i="2"/>
  <c r="Z501" i="2"/>
  <c r="Z513" i="2"/>
  <c r="Z525" i="2"/>
  <c r="Z537" i="2"/>
  <c r="Z549" i="2"/>
  <c r="Z561" i="2"/>
  <c r="Z573" i="2"/>
  <c r="Z585" i="2"/>
  <c r="Z597" i="2"/>
  <c r="Z609" i="2"/>
  <c r="Z621" i="2"/>
  <c r="Z633" i="2"/>
  <c r="Z10" i="2"/>
  <c r="Z22" i="2"/>
  <c r="Z34" i="2"/>
  <c r="Z46" i="2"/>
  <c r="Z58" i="2"/>
  <c r="Z70" i="2"/>
  <c r="Z82" i="2"/>
  <c r="Z94" i="2"/>
  <c r="Z106" i="2"/>
  <c r="Z118" i="2"/>
  <c r="Z130" i="2"/>
  <c r="Z142" i="2"/>
  <c r="Z154" i="2"/>
  <c r="Z166" i="2"/>
  <c r="Z178" i="2"/>
  <c r="Z190" i="2"/>
  <c r="Z202" i="2"/>
  <c r="Z214" i="2"/>
  <c r="Z226" i="2"/>
  <c r="Z238" i="2"/>
  <c r="Z250" i="2"/>
  <c r="Z262" i="2"/>
  <c r="Z274" i="2"/>
  <c r="Z286" i="2"/>
  <c r="Z298" i="2"/>
  <c r="Z310" i="2"/>
  <c r="Z322" i="2"/>
  <c r="Z334" i="2"/>
  <c r="Z346" i="2"/>
  <c r="Z358" i="2"/>
  <c r="Z370" i="2"/>
  <c r="Z382" i="2"/>
  <c r="Z394" i="2"/>
  <c r="Z406" i="2"/>
  <c r="Z418" i="2"/>
  <c r="Z430" i="2"/>
  <c r="Z442" i="2"/>
  <c r="Z454" i="2"/>
  <c r="Z466" i="2"/>
  <c r="Z478" i="2"/>
  <c r="Z490" i="2"/>
  <c r="Z502" i="2"/>
  <c r="Z514" i="2"/>
  <c r="Z526" i="2"/>
  <c r="Z538" i="2"/>
  <c r="Z550" i="2"/>
  <c r="Z562" i="2"/>
  <c r="Z574" i="2"/>
  <c r="Z586" i="2"/>
  <c r="Z598" i="2"/>
  <c r="Z610" i="2"/>
  <c r="Z622" i="2"/>
  <c r="Z634" i="2"/>
  <c r="Z646" i="2"/>
  <c r="Z658" i="2"/>
  <c r="Z670" i="2"/>
  <c r="Z682" i="2"/>
  <c r="Z694" i="2"/>
  <c r="Z706" i="2"/>
  <c r="Z718" i="2"/>
  <c r="Z730" i="2"/>
  <c r="Z742" i="2"/>
  <c r="Z754" i="2"/>
  <c r="Z766" i="2"/>
  <c r="Z778" i="2"/>
  <c r="Z790" i="2"/>
  <c r="Z802" i="2"/>
  <c r="Z814" i="2"/>
  <c r="Z826" i="2"/>
  <c r="Z838" i="2"/>
  <c r="Z850" i="2"/>
  <c r="Z862" i="2"/>
  <c r="Z874" i="2"/>
  <c r="Z886" i="2"/>
  <c r="Z898" i="2"/>
  <c r="Z910" i="2"/>
  <c r="Z922" i="2"/>
  <c r="Z934" i="2"/>
  <c r="Z946" i="2"/>
  <c r="Z958" i="2"/>
  <c r="Z970" i="2"/>
  <c r="Z982" i="2"/>
  <c r="Z994" i="2"/>
  <c r="Z1006" i="2"/>
  <c r="Z1018" i="2"/>
  <c r="Z1030" i="2"/>
  <c r="Z1042" i="2"/>
  <c r="Z1054" i="2"/>
  <c r="Z1066" i="2"/>
  <c r="Z1078" i="2"/>
  <c r="Z1090" i="2"/>
  <c r="Z1102" i="2"/>
  <c r="Z1114" i="2"/>
  <c r="Z1126" i="2"/>
  <c r="Z1138" i="2"/>
  <c r="Z1150" i="2"/>
  <c r="Z1162" i="2"/>
  <c r="Z1174" i="2"/>
  <c r="Z1186" i="2"/>
  <c r="Z1198" i="2"/>
  <c r="Z1210" i="2"/>
  <c r="Z1222" i="2"/>
  <c r="Z1234" i="2"/>
  <c r="Z1246" i="2"/>
  <c r="Z1258" i="2"/>
  <c r="Z1270" i="2"/>
  <c r="Z1282" i="2"/>
  <c r="Z1294" i="2"/>
  <c r="Z1306" i="2"/>
  <c r="Z1318" i="2"/>
  <c r="Z1330" i="2"/>
  <c r="Z1342" i="2"/>
  <c r="Z1354" i="2"/>
  <c r="Z1366" i="2"/>
  <c r="Z1378" i="2"/>
  <c r="Z1390" i="2"/>
  <c r="Z1402" i="2"/>
  <c r="Z1414" i="2"/>
  <c r="Z1426" i="2"/>
  <c r="Z1438" i="2"/>
  <c r="Z1450" i="2"/>
  <c r="Z1462" i="2"/>
  <c r="Z1474" i="2"/>
  <c r="Z1486" i="2"/>
  <c r="Z1498" i="2"/>
  <c r="Z1510" i="2"/>
  <c r="Z1522" i="2"/>
  <c r="Z1534" i="2"/>
  <c r="Z1546" i="2"/>
  <c r="Z11" i="2"/>
  <c r="Z23" i="2"/>
  <c r="Z35" i="2"/>
  <c r="Z47" i="2"/>
  <c r="Z59" i="2"/>
  <c r="Z71" i="2"/>
  <c r="Z83" i="2"/>
  <c r="Z95" i="2"/>
  <c r="Z107" i="2"/>
  <c r="Z119" i="2"/>
  <c r="Z131" i="2"/>
  <c r="Z143" i="2"/>
  <c r="Z155" i="2"/>
  <c r="Z167" i="2"/>
  <c r="Z179" i="2"/>
  <c r="Z191" i="2"/>
  <c r="Z203" i="2"/>
  <c r="Z215" i="2"/>
  <c r="Z227" i="2"/>
  <c r="Z239" i="2"/>
  <c r="Z251" i="2"/>
  <c r="Z263" i="2"/>
  <c r="Z275" i="2"/>
  <c r="Z287" i="2"/>
  <c r="Z299" i="2"/>
  <c r="Z311" i="2"/>
  <c r="Z323" i="2"/>
  <c r="Z335" i="2"/>
  <c r="Z347" i="2"/>
  <c r="Z359" i="2"/>
  <c r="Z371" i="2"/>
  <c r="Z383" i="2"/>
  <c r="Z395" i="2"/>
  <c r="Z407" i="2"/>
  <c r="Z419" i="2"/>
  <c r="Z431" i="2"/>
  <c r="Z443" i="2"/>
  <c r="Z455" i="2"/>
  <c r="Z467" i="2"/>
  <c r="Z479" i="2"/>
  <c r="Z491" i="2"/>
  <c r="Z503" i="2"/>
  <c r="Z515" i="2"/>
  <c r="Z527" i="2"/>
  <c r="Z539" i="2"/>
  <c r="Z551" i="2"/>
  <c r="Z563" i="2"/>
  <c r="Z575" i="2"/>
  <c r="Z587" i="2"/>
  <c r="Z599" i="2"/>
  <c r="Z611" i="2"/>
  <c r="Z623" i="2"/>
  <c r="Z635" i="2"/>
  <c r="Z647" i="2"/>
  <c r="Z659" i="2"/>
  <c r="Z671" i="2"/>
  <c r="Z683" i="2"/>
  <c r="Z695" i="2"/>
  <c r="Z707" i="2"/>
  <c r="Z719" i="2"/>
  <c r="Z731" i="2"/>
  <c r="Z743" i="2"/>
  <c r="Z755" i="2"/>
  <c r="Z767" i="2"/>
  <c r="Z779" i="2"/>
  <c r="Z791" i="2"/>
  <c r="Z803" i="2"/>
  <c r="Z815" i="2"/>
  <c r="Z827" i="2"/>
  <c r="Z839" i="2"/>
  <c r="Z851" i="2"/>
  <c r="Z863" i="2"/>
  <c r="Z875" i="2"/>
  <c r="Z887" i="2"/>
  <c r="Z899" i="2"/>
  <c r="Z911" i="2"/>
  <c r="Z923" i="2"/>
  <c r="Z935" i="2"/>
  <c r="Z947" i="2"/>
  <c r="Z959" i="2"/>
  <c r="Z971" i="2"/>
  <c r="Z983" i="2"/>
  <c r="Z995" i="2"/>
  <c r="Z1007" i="2"/>
  <c r="Z1019" i="2"/>
  <c r="Z1031" i="2"/>
  <c r="Z1043" i="2"/>
  <c r="Z1055" i="2"/>
  <c r="Z1067" i="2"/>
  <c r="Z1079" i="2"/>
  <c r="Z1091" i="2"/>
  <c r="Z1103" i="2"/>
  <c r="Z1115" i="2"/>
  <c r="Z1127" i="2"/>
  <c r="Z1139" i="2"/>
  <c r="Z1151" i="2"/>
  <c r="Z1163" i="2"/>
  <c r="Z1175" i="2"/>
  <c r="Z1187" i="2"/>
  <c r="Z1199" i="2"/>
  <c r="Z1211" i="2"/>
  <c r="Z1223" i="2"/>
  <c r="Z1235" i="2"/>
  <c r="Z1247" i="2"/>
  <c r="Z1259" i="2"/>
  <c r="Z1271" i="2"/>
  <c r="Z1283" i="2"/>
  <c r="Z1295" i="2"/>
  <c r="Z1307" i="2"/>
  <c r="Z1319" i="2"/>
  <c r="Z1331" i="2"/>
  <c r="Z1343" i="2"/>
  <c r="Z1355" i="2"/>
  <c r="Z1367" i="2"/>
  <c r="Z1379" i="2"/>
  <c r="Z1391" i="2"/>
  <c r="Z1403" i="2"/>
  <c r="Z1415" i="2"/>
  <c r="Z1427" i="2"/>
  <c r="Z1439" i="2"/>
  <c r="Z1451" i="2"/>
  <c r="Z1463" i="2"/>
  <c r="Z1475" i="2"/>
  <c r="Z1487" i="2"/>
  <c r="Z1499" i="2"/>
  <c r="Z1511" i="2"/>
  <c r="Z1523" i="2"/>
  <c r="Z1535" i="2"/>
  <c r="Z1547" i="2"/>
  <c r="Z12" i="2"/>
  <c r="Z24" i="2"/>
  <c r="Z36" i="2"/>
  <c r="Z48" i="2"/>
  <c r="Z60" i="2"/>
  <c r="Z72" i="2"/>
  <c r="Z84" i="2"/>
  <c r="Z96" i="2"/>
  <c r="Z108" i="2"/>
  <c r="Z120" i="2"/>
  <c r="Z132" i="2"/>
  <c r="Z144" i="2"/>
  <c r="Z156" i="2"/>
  <c r="Z168" i="2"/>
  <c r="Z180" i="2"/>
  <c r="Z192" i="2"/>
  <c r="Z204" i="2"/>
  <c r="Z216" i="2"/>
  <c r="Z228" i="2"/>
  <c r="Z240" i="2"/>
  <c r="Z252" i="2"/>
  <c r="Z264" i="2"/>
  <c r="Z276" i="2"/>
  <c r="Z288" i="2"/>
  <c r="Z300" i="2"/>
  <c r="Z312" i="2"/>
  <c r="Z324" i="2"/>
  <c r="Z336" i="2"/>
  <c r="Z348" i="2"/>
  <c r="Z360" i="2"/>
  <c r="Z372" i="2"/>
  <c r="Z384" i="2"/>
  <c r="Z396" i="2"/>
  <c r="Z408" i="2"/>
  <c r="Z420" i="2"/>
  <c r="Z432" i="2"/>
  <c r="Z444" i="2"/>
  <c r="Z456" i="2"/>
  <c r="Z468" i="2"/>
  <c r="Z480" i="2"/>
  <c r="Z492" i="2"/>
  <c r="Z504" i="2"/>
  <c r="Z516" i="2"/>
  <c r="Z528" i="2"/>
  <c r="Z540" i="2"/>
  <c r="Z552" i="2"/>
  <c r="Z564" i="2"/>
  <c r="Z576" i="2"/>
  <c r="Z588" i="2"/>
  <c r="Z600" i="2"/>
  <c r="Z612" i="2"/>
  <c r="Z624" i="2"/>
  <c r="Z636" i="2"/>
  <c r="Z648" i="2"/>
  <c r="Z660" i="2"/>
  <c r="Z672" i="2"/>
  <c r="Z684" i="2"/>
  <c r="Z696" i="2"/>
  <c r="Z708" i="2"/>
  <c r="Z720" i="2"/>
  <c r="Z732" i="2"/>
  <c r="Z744" i="2"/>
  <c r="Z756" i="2"/>
  <c r="Z768" i="2"/>
  <c r="Z780" i="2"/>
  <c r="Z792" i="2"/>
  <c r="Z804" i="2"/>
  <c r="Z816" i="2"/>
  <c r="Z828" i="2"/>
  <c r="Z840" i="2"/>
  <c r="Z852" i="2"/>
  <c r="Z864" i="2"/>
  <c r="Z876" i="2"/>
  <c r="Z888" i="2"/>
  <c r="Z900" i="2"/>
  <c r="Z912" i="2"/>
  <c r="Z924" i="2"/>
  <c r="Z936" i="2"/>
  <c r="Z948" i="2"/>
  <c r="Z960" i="2"/>
  <c r="Z972" i="2"/>
  <c r="Z984" i="2"/>
  <c r="Z996" i="2"/>
  <c r="Z1008" i="2"/>
  <c r="Z1020" i="2"/>
  <c r="Z1032" i="2"/>
  <c r="Z1044" i="2"/>
  <c r="Z1056" i="2"/>
  <c r="Z1068" i="2"/>
  <c r="Z1080" i="2"/>
  <c r="Z1092" i="2"/>
  <c r="Z1104" i="2"/>
  <c r="Z1116" i="2"/>
  <c r="Z1128" i="2"/>
  <c r="Z1140" i="2"/>
  <c r="Z1152" i="2"/>
  <c r="Z1164" i="2"/>
  <c r="Z1176" i="2"/>
  <c r="Z1188" i="2"/>
  <c r="Z1200" i="2"/>
  <c r="Z1212" i="2"/>
  <c r="Z1224" i="2"/>
  <c r="Z1236" i="2"/>
  <c r="Z1248" i="2"/>
  <c r="Z1260" i="2"/>
  <c r="Z1272" i="2"/>
  <c r="Z1284" i="2"/>
  <c r="Z1296" i="2"/>
  <c r="Z1308" i="2"/>
  <c r="Z1320" i="2"/>
  <c r="Z1332" i="2"/>
  <c r="Z1344" i="2"/>
  <c r="Z1356" i="2"/>
  <c r="Z1368" i="2"/>
  <c r="Z1380" i="2"/>
  <c r="Z1392" i="2"/>
  <c r="Z1404" i="2"/>
  <c r="Z1416" i="2"/>
  <c r="Z1428" i="2"/>
  <c r="Z1440" i="2"/>
  <c r="Z1452" i="2"/>
  <c r="Z1464" i="2"/>
  <c r="Z1476" i="2"/>
  <c r="Z1488" i="2"/>
  <c r="Z1500" i="2"/>
  <c r="Z1512" i="2"/>
  <c r="Z1524" i="2"/>
  <c r="Z1536" i="2"/>
  <c r="Z1548" i="2"/>
  <c r="Z14" i="2"/>
  <c r="Z4" i="2"/>
  <c r="Z16" i="2"/>
  <c r="Z28" i="2"/>
  <c r="Z40" i="2"/>
  <c r="Z52" i="2"/>
  <c r="Z64" i="2"/>
  <c r="Z76" i="2"/>
  <c r="Z88" i="2"/>
  <c r="Z100" i="2"/>
  <c r="Z112" i="2"/>
  <c r="Z124" i="2"/>
  <c r="Z136" i="2"/>
  <c r="Z148" i="2"/>
  <c r="Z160" i="2"/>
  <c r="Z172" i="2"/>
  <c r="Z184" i="2"/>
  <c r="Z196" i="2"/>
  <c r="Z208" i="2"/>
  <c r="Z220" i="2"/>
  <c r="Z232" i="2"/>
  <c r="Z244" i="2"/>
  <c r="Z256" i="2"/>
  <c r="Z268" i="2"/>
  <c r="Z280" i="2"/>
  <c r="Z292" i="2"/>
  <c r="Z304" i="2"/>
  <c r="Z316" i="2"/>
  <c r="Z328" i="2"/>
  <c r="Z340" i="2"/>
  <c r="Z352" i="2"/>
  <c r="Z364" i="2"/>
  <c r="Z376" i="2"/>
  <c r="Z388" i="2"/>
  <c r="Z400" i="2"/>
  <c r="Z412" i="2"/>
  <c r="Z424" i="2"/>
  <c r="Z436" i="2"/>
  <c r="Z448" i="2"/>
  <c r="Z460" i="2"/>
  <c r="Z472" i="2"/>
  <c r="Z484" i="2"/>
  <c r="Z496" i="2"/>
  <c r="Z508" i="2"/>
  <c r="Z520" i="2"/>
  <c r="Z532" i="2"/>
  <c r="Z544" i="2"/>
  <c r="Z556" i="2"/>
  <c r="Z568" i="2"/>
  <c r="Z580" i="2"/>
  <c r="Z592" i="2"/>
  <c r="Z604" i="2"/>
  <c r="Z616" i="2"/>
  <c r="Z628" i="2"/>
  <c r="Z640" i="2"/>
  <c r="Z652" i="2"/>
  <c r="Z664" i="2"/>
  <c r="Z676" i="2"/>
  <c r="Z688" i="2"/>
  <c r="Z700" i="2"/>
  <c r="Z712" i="2"/>
  <c r="Z724" i="2"/>
  <c r="Z736" i="2"/>
  <c r="Z748" i="2"/>
  <c r="Z760" i="2"/>
  <c r="Z772" i="2"/>
  <c r="Z784" i="2"/>
  <c r="Z796" i="2"/>
  <c r="Z808" i="2"/>
  <c r="Z820" i="2"/>
  <c r="Z832" i="2"/>
  <c r="Z844" i="2"/>
  <c r="Z856" i="2"/>
  <c r="Z868" i="2"/>
  <c r="Z880" i="2"/>
  <c r="Z892" i="2"/>
  <c r="Z904" i="2"/>
  <c r="Z916" i="2"/>
  <c r="Z928" i="2"/>
  <c r="Z940" i="2"/>
  <c r="Z952" i="2"/>
  <c r="Z964" i="2"/>
  <c r="Z976" i="2"/>
  <c r="Z988" i="2"/>
  <c r="Z1000" i="2"/>
  <c r="Z1012" i="2"/>
  <c r="Z1024" i="2"/>
  <c r="Z1036" i="2"/>
  <c r="Z1048" i="2"/>
  <c r="Z1060" i="2"/>
  <c r="Z1072" i="2"/>
  <c r="Z1084" i="2"/>
  <c r="Z1096" i="2"/>
  <c r="Z1108" i="2"/>
  <c r="Z1120" i="2"/>
  <c r="Z1132" i="2"/>
  <c r="Z1144" i="2"/>
  <c r="Z1156" i="2"/>
  <c r="Z1168" i="2"/>
  <c r="Z1180" i="2"/>
  <c r="Z1192" i="2"/>
  <c r="Z1204" i="2"/>
  <c r="Z1216" i="2"/>
  <c r="Z1228" i="2"/>
  <c r="Z1240" i="2"/>
  <c r="Z1252" i="2"/>
  <c r="Z1264" i="2"/>
  <c r="Z1276" i="2"/>
  <c r="Z1288" i="2"/>
  <c r="Z1300" i="2"/>
  <c r="Z1312" i="2"/>
  <c r="Z1324" i="2"/>
  <c r="Z1336" i="2"/>
  <c r="Z1348" i="2"/>
  <c r="Z1360" i="2"/>
  <c r="Z1372" i="2"/>
  <c r="Z1384" i="2"/>
  <c r="Z1396" i="2"/>
  <c r="Z1408" i="2"/>
  <c r="Z1420" i="2"/>
  <c r="Z1432" i="2"/>
  <c r="Z1444" i="2"/>
  <c r="Z1456" i="2"/>
  <c r="Z1468" i="2"/>
  <c r="Z1480" i="2"/>
  <c r="Z1492" i="2"/>
  <c r="Z1504" i="2"/>
  <c r="Z1516" i="2"/>
  <c r="Z1528" i="2"/>
  <c r="Z1540" i="2"/>
  <c r="Z1552" i="2"/>
  <c r="Z25" i="2"/>
  <c r="Z73" i="2"/>
  <c r="Z121" i="2"/>
  <c r="Z169" i="2"/>
  <c r="Z217" i="2"/>
  <c r="Z265" i="2"/>
  <c r="Z313" i="2"/>
  <c r="Z361" i="2"/>
  <c r="Z409" i="2"/>
  <c r="Z457" i="2"/>
  <c r="Z505" i="2"/>
  <c r="Z553" i="2"/>
  <c r="Z601" i="2"/>
  <c r="Z645" i="2"/>
  <c r="Z681" i="2"/>
  <c r="Z717" i="2"/>
  <c r="Z753" i="2"/>
  <c r="Z789" i="2"/>
  <c r="Z825" i="2"/>
  <c r="Z861" i="2"/>
  <c r="Z897" i="2"/>
  <c r="Z933" i="2"/>
  <c r="Z969" i="2"/>
  <c r="Z1005" i="2"/>
  <c r="Z1041" i="2"/>
  <c r="Z1077" i="2"/>
  <c r="Z1113" i="2"/>
  <c r="Z1149" i="2"/>
  <c r="Z1185" i="2"/>
  <c r="Z1221" i="2"/>
  <c r="Z1257" i="2"/>
  <c r="Z1293" i="2"/>
  <c r="Z1329" i="2"/>
  <c r="Z1365" i="2"/>
  <c r="Z1401" i="2"/>
  <c r="Z1437" i="2"/>
  <c r="Z1473" i="2"/>
  <c r="Z1509" i="2"/>
  <c r="Z1545" i="2"/>
  <c r="Z1561" i="2"/>
  <c r="Z1573" i="2"/>
  <c r="Z1585" i="2"/>
  <c r="Z1597" i="2"/>
  <c r="Z1609" i="2"/>
  <c r="Z1621" i="2"/>
  <c r="Z1633" i="2"/>
  <c r="Z1645" i="2"/>
  <c r="Z1657" i="2"/>
  <c r="Z1669" i="2"/>
  <c r="Z1681" i="2"/>
  <c r="Z1693" i="2"/>
  <c r="Z1705" i="2"/>
  <c r="Z1717" i="2"/>
  <c r="Z1729" i="2"/>
  <c r="Z1741" i="2"/>
  <c r="Z1753" i="2"/>
  <c r="Z1765" i="2"/>
  <c r="Z1777" i="2"/>
  <c r="Z1789" i="2"/>
  <c r="Z1801" i="2"/>
  <c r="Z1813" i="2"/>
  <c r="Z1825" i="2"/>
  <c r="Z1837" i="2"/>
  <c r="Z1849" i="2"/>
  <c r="Z1861" i="2"/>
  <c r="Z1873" i="2"/>
  <c r="Z1885" i="2"/>
  <c r="Z1897" i="2"/>
  <c r="Z1909" i="2"/>
  <c r="Z1921" i="2"/>
  <c r="Z1933" i="2"/>
  <c r="Z1945" i="2"/>
  <c r="Z1957" i="2"/>
  <c r="Z1969" i="2"/>
  <c r="Z1981" i="2"/>
  <c r="Z1993" i="2"/>
  <c r="Z2005" i="2"/>
  <c r="Z2017" i="2"/>
  <c r="Z2029" i="2"/>
  <c r="Z2041" i="2"/>
  <c r="Z2053" i="2"/>
  <c r="Z2065" i="2"/>
  <c r="Z2077" i="2"/>
  <c r="Z2089" i="2"/>
  <c r="Z2101" i="2"/>
  <c r="Z2113" i="2"/>
  <c r="Z2125" i="2"/>
  <c r="Z2137" i="2"/>
  <c r="Z2149" i="2"/>
  <c r="Z2161" i="2"/>
  <c r="Z2173" i="2"/>
  <c r="Z2185" i="2"/>
  <c r="Z2197" i="2"/>
  <c r="Z2209" i="2"/>
  <c r="Z2221" i="2"/>
  <c r="Z2233" i="2"/>
  <c r="Z2245" i="2"/>
  <c r="Z2257" i="2"/>
  <c r="Z2269" i="2"/>
  <c r="Z2281" i="2"/>
  <c r="Z2293" i="2"/>
  <c r="Z2305" i="2"/>
  <c r="Z2317" i="2"/>
  <c r="Z2329" i="2"/>
  <c r="Z2341" i="2"/>
  <c r="Z2353" i="2"/>
  <c r="Z2365" i="2"/>
  <c r="Z2377" i="2"/>
  <c r="Z2389" i="2"/>
  <c r="Z2401" i="2"/>
  <c r="Z2413" i="2"/>
  <c r="Z2425" i="2"/>
  <c r="Z2437" i="2"/>
  <c r="Z2449" i="2"/>
  <c r="Z2461" i="2"/>
  <c r="Z2473" i="2"/>
  <c r="Z26" i="2"/>
  <c r="Z74" i="2"/>
  <c r="Z122" i="2"/>
  <c r="Z170" i="2"/>
  <c r="Z218" i="2"/>
  <c r="Z266" i="2"/>
  <c r="Z314" i="2"/>
  <c r="Z362" i="2"/>
  <c r="Z410" i="2"/>
  <c r="Z458" i="2"/>
  <c r="Z506" i="2"/>
  <c r="Z554" i="2"/>
  <c r="Z602" i="2"/>
  <c r="Z649" i="2"/>
  <c r="Z685" i="2"/>
  <c r="Z721" i="2"/>
  <c r="Z757" i="2"/>
  <c r="Z793" i="2"/>
  <c r="Z829" i="2"/>
  <c r="Z865" i="2"/>
  <c r="Z901" i="2"/>
  <c r="Z937" i="2"/>
  <c r="Z973" i="2"/>
  <c r="Z1009" i="2"/>
  <c r="Z1045" i="2"/>
  <c r="Z1081" i="2"/>
  <c r="Z1117" i="2"/>
  <c r="Z1153" i="2"/>
  <c r="Z1189" i="2"/>
  <c r="Z1225" i="2"/>
  <c r="Z1261" i="2"/>
  <c r="Z1297" i="2"/>
  <c r="Z1333" i="2"/>
  <c r="Z1369" i="2"/>
  <c r="Z1405" i="2"/>
  <c r="Z1441" i="2"/>
  <c r="Z1477" i="2"/>
  <c r="Z1513" i="2"/>
  <c r="Z1549" i="2"/>
  <c r="Z1562" i="2"/>
  <c r="Z1574" i="2"/>
  <c r="Z1586" i="2"/>
  <c r="Z1598" i="2"/>
  <c r="Z1610" i="2"/>
  <c r="Z1622" i="2"/>
  <c r="Z1634" i="2"/>
  <c r="Z1646" i="2"/>
  <c r="Z1658" i="2"/>
  <c r="Z1670" i="2"/>
  <c r="Z1682" i="2"/>
  <c r="Z1694" i="2"/>
  <c r="Z1706" i="2"/>
  <c r="Z1718" i="2"/>
  <c r="Z1730" i="2"/>
  <c r="Z1742" i="2"/>
  <c r="Z1754" i="2"/>
  <c r="Z1766" i="2"/>
  <c r="Z1778" i="2"/>
  <c r="Z1790" i="2"/>
  <c r="Z1802" i="2"/>
  <c r="Z1814" i="2"/>
  <c r="Z1826" i="2"/>
  <c r="Z1838" i="2"/>
  <c r="Z1850" i="2"/>
  <c r="Z1862" i="2"/>
  <c r="Z1874" i="2"/>
  <c r="Z1886" i="2"/>
  <c r="Z1898" i="2"/>
  <c r="Z1910" i="2"/>
  <c r="Z1922" i="2"/>
  <c r="Z1934" i="2"/>
  <c r="Z1946" i="2"/>
  <c r="Z1958" i="2"/>
  <c r="Z1970" i="2"/>
  <c r="Z1982" i="2"/>
  <c r="Z1994" i="2"/>
  <c r="Z2006" i="2"/>
  <c r="Z2018" i="2"/>
  <c r="Z2030" i="2"/>
  <c r="Z2042" i="2"/>
  <c r="Z2054" i="2"/>
  <c r="Z2066" i="2"/>
  <c r="Z2078" i="2"/>
  <c r="Z2090" i="2"/>
  <c r="Z2102" i="2"/>
  <c r="Z2114" i="2"/>
  <c r="Z2126" i="2"/>
  <c r="Z2138" i="2"/>
  <c r="Z2150" i="2"/>
  <c r="Z2162" i="2"/>
  <c r="Z2174" i="2"/>
  <c r="Z2186" i="2"/>
  <c r="Z2198" i="2"/>
  <c r="Z2210" i="2"/>
  <c r="Z2222" i="2"/>
  <c r="Z2234" i="2"/>
  <c r="Z2246" i="2"/>
  <c r="Z2258" i="2"/>
  <c r="Z2270" i="2"/>
  <c r="Z2282" i="2"/>
  <c r="Z2294" i="2"/>
  <c r="Z2306" i="2"/>
  <c r="Z2318" i="2"/>
  <c r="Z2330" i="2"/>
  <c r="Z2342" i="2"/>
  <c r="Z2354" i="2"/>
  <c r="Z2366" i="2"/>
  <c r="Z2378" i="2"/>
  <c r="Z2390" i="2"/>
  <c r="Z2402" i="2"/>
  <c r="Z2414" i="2"/>
  <c r="Z2426" i="2"/>
  <c r="Z2438" i="2"/>
  <c r="Z2450" i="2"/>
  <c r="Z2462" i="2"/>
  <c r="Z2474" i="2"/>
  <c r="Z27" i="2"/>
  <c r="Z75" i="2"/>
  <c r="Z123" i="2"/>
  <c r="Z171" i="2"/>
  <c r="Z219" i="2"/>
  <c r="Z267" i="2"/>
  <c r="Z315" i="2"/>
  <c r="Z363" i="2"/>
  <c r="Z411" i="2"/>
  <c r="Z459" i="2"/>
  <c r="Z507" i="2"/>
  <c r="Z555" i="2"/>
  <c r="Z603" i="2"/>
  <c r="Z650" i="2"/>
  <c r="Z686" i="2"/>
  <c r="Z722" i="2"/>
  <c r="Z758" i="2"/>
  <c r="Z794" i="2"/>
  <c r="Z830" i="2"/>
  <c r="Z866" i="2"/>
  <c r="Z902" i="2"/>
  <c r="Z938" i="2"/>
  <c r="Z974" i="2"/>
  <c r="Z1010" i="2"/>
  <c r="Z1046" i="2"/>
  <c r="Z1082" i="2"/>
  <c r="Z1118" i="2"/>
  <c r="Z1154" i="2"/>
  <c r="Z1190" i="2"/>
  <c r="Z1226" i="2"/>
  <c r="Z1262" i="2"/>
  <c r="Z1298" i="2"/>
  <c r="Z1334" i="2"/>
  <c r="Z1370" i="2"/>
  <c r="Z1406" i="2"/>
  <c r="Z1442" i="2"/>
  <c r="Z1478" i="2"/>
  <c r="Z1514" i="2"/>
  <c r="Z1550" i="2"/>
  <c r="Z1563" i="2"/>
  <c r="Z1575" i="2"/>
  <c r="Z1587" i="2"/>
  <c r="Z1599" i="2"/>
  <c r="Z1611" i="2"/>
  <c r="Z1623" i="2"/>
  <c r="Z1635" i="2"/>
  <c r="Z1647" i="2"/>
  <c r="Z1659" i="2"/>
  <c r="Z1671" i="2"/>
  <c r="Z1683" i="2"/>
  <c r="Z1695" i="2"/>
  <c r="Z1707" i="2"/>
  <c r="Z1719" i="2"/>
  <c r="Z1731" i="2"/>
  <c r="Z1743" i="2"/>
  <c r="Z1755" i="2"/>
  <c r="Z1767" i="2"/>
  <c r="Z1779" i="2"/>
  <c r="Z1791" i="2"/>
  <c r="Z1803" i="2"/>
  <c r="Z1815" i="2"/>
  <c r="Z1827" i="2"/>
  <c r="Z1839" i="2"/>
  <c r="Z1851" i="2"/>
  <c r="Z1863" i="2"/>
  <c r="Z1875" i="2"/>
  <c r="Z1887" i="2"/>
  <c r="Z1899" i="2"/>
  <c r="Z1911" i="2"/>
  <c r="Z1923" i="2"/>
  <c r="Z1935" i="2"/>
  <c r="Z1947" i="2"/>
  <c r="Z1959" i="2"/>
  <c r="Z1971" i="2"/>
  <c r="Z1983" i="2"/>
  <c r="Z1995" i="2"/>
  <c r="Z2007" i="2"/>
  <c r="Z2019" i="2"/>
  <c r="Z2031" i="2"/>
  <c r="Z2043" i="2"/>
  <c r="Z2055" i="2"/>
  <c r="Z2067" i="2"/>
  <c r="Z2079" i="2"/>
  <c r="Z2091" i="2"/>
  <c r="Z2103" i="2"/>
  <c r="Z2115" i="2"/>
  <c r="Z2127" i="2"/>
  <c r="Z2139" i="2"/>
  <c r="Z2151" i="2"/>
  <c r="Z2163" i="2"/>
  <c r="Z2175" i="2"/>
  <c r="Z2187" i="2"/>
  <c r="Z2199" i="2"/>
  <c r="Z2211" i="2"/>
  <c r="Z2223" i="2"/>
  <c r="Z2235" i="2"/>
  <c r="Z2247" i="2"/>
  <c r="Z2259" i="2"/>
  <c r="Z2271" i="2"/>
  <c r="Z2283" i="2"/>
  <c r="Z2295" i="2"/>
  <c r="Z2307" i="2"/>
  <c r="Z2319" i="2"/>
  <c r="Z2331" i="2"/>
  <c r="Z2343" i="2"/>
  <c r="Z2355" i="2"/>
  <c r="Z2367" i="2"/>
  <c r="Z2379" i="2"/>
  <c r="Z2391" i="2"/>
  <c r="Z2403" i="2"/>
  <c r="Z2415" i="2"/>
  <c r="Z2427" i="2"/>
  <c r="Z2439" i="2"/>
  <c r="Z2451" i="2"/>
  <c r="Z2463" i="2"/>
  <c r="Z2475" i="2"/>
  <c r="Z37" i="2"/>
  <c r="Z85" i="2"/>
  <c r="Z133" i="2"/>
  <c r="Z181" i="2"/>
  <c r="Z229" i="2"/>
  <c r="Z277" i="2"/>
  <c r="Z325" i="2"/>
  <c r="Z373" i="2"/>
  <c r="Z421" i="2"/>
  <c r="Z469" i="2"/>
  <c r="Z517" i="2"/>
  <c r="Z565" i="2"/>
  <c r="Z613" i="2"/>
  <c r="Z651" i="2"/>
  <c r="Z687" i="2"/>
  <c r="Z723" i="2"/>
  <c r="Z759" i="2"/>
  <c r="Z795" i="2"/>
  <c r="Z831" i="2"/>
  <c r="Z867" i="2"/>
  <c r="Z903" i="2"/>
  <c r="Z939" i="2"/>
  <c r="Z975" i="2"/>
  <c r="Z1011" i="2"/>
  <c r="Z1047" i="2"/>
  <c r="Z1083" i="2"/>
  <c r="Z1119" i="2"/>
  <c r="Z1155" i="2"/>
  <c r="Z1191" i="2"/>
  <c r="Z1227" i="2"/>
  <c r="Z1263" i="2"/>
  <c r="Z1299" i="2"/>
  <c r="Z1335" i="2"/>
  <c r="Z1371" i="2"/>
  <c r="Z1407" i="2"/>
  <c r="Z1443" i="2"/>
  <c r="Z1479" i="2"/>
  <c r="Z1515" i="2"/>
  <c r="Z1551" i="2"/>
  <c r="Z1564" i="2"/>
  <c r="Z1576" i="2"/>
  <c r="Z1588" i="2"/>
  <c r="Z1600" i="2"/>
  <c r="Z1612" i="2"/>
  <c r="Z1624" i="2"/>
  <c r="Z1636" i="2"/>
  <c r="Z1648" i="2"/>
  <c r="Z1660" i="2"/>
  <c r="Z1672" i="2"/>
  <c r="Z1684" i="2"/>
  <c r="Z1696" i="2"/>
  <c r="Z1708" i="2"/>
  <c r="Z1720" i="2"/>
  <c r="Z1732" i="2"/>
  <c r="Z1744" i="2"/>
  <c r="Z1756" i="2"/>
  <c r="Z1768" i="2"/>
  <c r="Z1780" i="2"/>
  <c r="Z1792" i="2"/>
  <c r="Z1804" i="2"/>
  <c r="Z1816" i="2"/>
  <c r="Z1828" i="2"/>
  <c r="Z1840" i="2"/>
  <c r="Z1852" i="2"/>
  <c r="Z1864" i="2"/>
  <c r="Z1876" i="2"/>
  <c r="Z1888" i="2"/>
  <c r="Z1900" i="2"/>
  <c r="Z1912" i="2"/>
  <c r="Z1924" i="2"/>
  <c r="Z1936" i="2"/>
  <c r="Z1948" i="2"/>
  <c r="Z1960" i="2"/>
  <c r="Z1972" i="2"/>
  <c r="Z1984" i="2"/>
  <c r="Z1996" i="2"/>
  <c r="Z2008" i="2"/>
  <c r="Z2020" i="2"/>
  <c r="Z2032" i="2"/>
  <c r="Z2044" i="2"/>
  <c r="Z2056" i="2"/>
  <c r="Z2068" i="2"/>
  <c r="Z2080" i="2"/>
  <c r="Z2092" i="2"/>
  <c r="Z2104" i="2"/>
  <c r="Z2116" i="2"/>
  <c r="Z2128" i="2"/>
  <c r="Z2140" i="2"/>
  <c r="Z2152" i="2"/>
  <c r="Z2164" i="2"/>
  <c r="Z2176" i="2"/>
  <c r="Z2188" i="2"/>
  <c r="Z2200" i="2"/>
  <c r="Z2212" i="2"/>
  <c r="Z2224" i="2"/>
  <c r="Z2236" i="2"/>
  <c r="Z2248" i="2"/>
  <c r="Z2260" i="2"/>
  <c r="Z2272" i="2"/>
  <c r="Z2284" i="2"/>
  <c r="Z2296" i="2"/>
  <c r="Z2308" i="2"/>
  <c r="Z2320" i="2"/>
  <c r="Z2332" i="2"/>
  <c r="Z2344" i="2"/>
  <c r="Z2356" i="2"/>
  <c r="Z2368" i="2"/>
  <c r="Z2380" i="2"/>
  <c r="Z2392" i="2"/>
  <c r="Z2404" i="2"/>
  <c r="Z2416" i="2"/>
  <c r="Z2428" i="2"/>
  <c r="Z2440" i="2"/>
  <c r="Z2452" i="2"/>
  <c r="Z2464" i="2"/>
  <c r="Z2476" i="2"/>
  <c r="Z38" i="2"/>
  <c r="Z86" i="2"/>
  <c r="Z134" i="2"/>
  <c r="Z182" i="2"/>
  <c r="Z230" i="2"/>
  <c r="Z278" i="2"/>
  <c r="Z326" i="2"/>
  <c r="Z374" i="2"/>
  <c r="Z422" i="2"/>
  <c r="Z470" i="2"/>
  <c r="Z518" i="2"/>
  <c r="Z566" i="2"/>
  <c r="Z614" i="2"/>
  <c r="Z657" i="2"/>
  <c r="Z693" i="2"/>
  <c r="Z729" i="2"/>
  <c r="Z765" i="2"/>
  <c r="Z801" i="2"/>
  <c r="Z837" i="2"/>
  <c r="Z873" i="2"/>
  <c r="Z909" i="2"/>
  <c r="Z945" i="2"/>
  <c r="Z981" i="2"/>
  <c r="Z1017" i="2"/>
  <c r="Z1053" i="2"/>
  <c r="Z1089" i="2"/>
  <c r="Z1125" i="2"/>
  <c r="Z1161" i="2"/>
  <c r="Z1197" i="2"/>
  <c r="Z1233" i="2"/>
  <c r="Z1269" i="2"/>
  <c r="Z1305" i="2"/>
  <c r="Z1341" i="2"/>
  <c r="Z1377" i="2"/>
  <c r="Z1413" i="2"/>
  <c r="Z1449" i="2"/>
  <c r="Z1485" i="2"/>
  <c r="Z1521" i="2"/>
  <c r="Z1553" i="2"/>
  <c r="Z1565" i="2"/>
  <c r="Z1577" i="2"/>
  <c r="Z1589" i="2"/>
  <c r="Z1601" i="2"/>
  <c r="Z1613" i="2"/>
  <c r="Z1625" i="2"/>
  <c r="Z1637" i="2"/>
  <c r="Z1649" i="2"/>
  <c r="Z1661" i="2"/>
  <c r="Z1673" i="2"/>
  <c r="Z1685" i="2"/>
  <c r="Z1697" i="2"/>
  <c r="Z1709" i="2"/>
  <c r="Z1721" i="2"/>
  <c r="Z1733" i="2"/>
  <c r="Z1745" i="2"/>
  <c r="Z1757" i="2"/>
  <c r="Z1769" i="2"/>
  <c r="Z1781" i="2"/>
  <c r="Z1793" i="2"/>
  <c r="Z1805" i="2"/>
  <c r="Z1817" i="2"/>
  <c r="Z1829" i="2"/>
  <c r="Z1841" i="2"/>
  <c r="Z1853" i="2"/>
  <c r="Z1865" i="2"/>
  <c r="Z1877" i="2"/>
  <c r="Z1889" i="2"/>
  <c r="Z1901" i="2"/>
  <c r="Z1913" i="2"/>
  <c r="Z1925" i="2"/>
  <c r="Z1937" i="2"/>
  <c r="Z1949" i="2"/>
  <c r="Z1961" i="2"/>
  <c r="Z1973" i="2"/>
  <c r="Z1985" i="2"/>
  <c r="Z1997" i="2"/>
  <c r="Z2009" i="2"/>
  <c r="Z2021" i="2"/>
  <c r="Z2033" i="2"/>
  <c r="Z2045" i="2"/>
  <c r="Z2057" i="2"/>
  <c r="Z2069" i="2"/>
  <c r="Z2081" i="2"/>
  <c r="Z2093" i="2"/>
  <c r="Z2105" i="2"/>
  <c r="Z2117" i="2"/>
  <c r="Z2129" i="2"/>
  <c r="Z2141" i="2"/>
  <c r="Z2153" i="2"/>
  <c r="Z2165" i="2"/>
  <c r="Z2177" i="2"/>
  <c r="Z2189" i="2"/>
  <c r="Z2201" i="2"/>
  <c r="Z2213" i="2"/>
  <c r="Z2225" i="2"/>
  <c r="Z2237" i="2"/>
  <c r="Z2249" i="2"/>
  <c r="Z2261" i="2"/>
  <c r="Z2273" i="2"/>
  <c r="Z2285" i="2"/>
  <c r="Z2297" i="2"/>
  <c r="Z2309" i="2"/>
  <c r="Z2321" i="2"/>
  <c r="Z2333" i="2"/>
  <c r="Z2345" i="2"/>
  <c r="Z2357" i="2"/>
  <c r="Z2369" i="2"/>
  <c r="Z2381" i="2"/>
  <c r="Z2393" i="2"/>
  <c r="Z2405" i="2"/>
  <c r="Z2417" i="2"/>
  <c r="Z2429" i="2"/>
  <c r="Z2441" i="2"/>
  <c r="Z2453" i="2"/>
  <c r="Z2465" i="2"/>
  <c r="Z2477" i="2"/>
  <c r="Z39" i="2"/>
  <c r="Z87" i="2"/>
  <c r="Z135" i="2"/>
  <c r="Z183" i="2"/>
  <c r="Z231" i="2"/>
  <c r="Z279" i="2"/>
  <c r="Z327" i="2"/>
  <c r="Z375" i="2"/>
  <c r="Z423" i="2"/>
  <c r="Z471" i="2"/>
  <c r="Z519" i="2"/>
  <c r="Z567" i="2"/>
  <c r="Z615" i="2"/>
  <c r="Z661" i="2"/>
  <c r="Z697" i="2"/>
  <c r="Z733" i="2"/>
  <c r="Z769" i="2"/>
  <c r="Z805" i="2"/>
  <c r="Z841" i="2"/>
  <c r="Z877" i="2"/>
  <c r="Z913" i="2"/>
  <c r="Z949" i="2"/>
  <c r="Z985" i="2"/>
  <c r="Z1021" i="2"/>
  <c r="Z1057" i="2"/>
  <c r="Z1093" i="2"/>
  <c r="Z1129" i="2"/>
  <c r="Z1165" i="2"/>
  <c r="Z1201" i="2"/>
  <c r="Z1237" i="2"/>
  <c r="Z1273" i="2"/>
  <c r="Z1309" i="2"/>
  <c r="Z1345" i="2"/>
  <c r="Z1381" i="2"/>
  <c r="Z1417" i="2"/>
  <c r="Z1453" i="2"/>
  <c r="Z1489" i="2"/>
  <c r="Z1525" i="2"/>
  <c r="Z1554" i="2"/>
  <c r="Z1566" i="2"/>
  <c r="Z1578" i="2"/>
  <c r="Z1590" i="2"/>
  <c r="Z1602" i="2"/>
  <c r="Z1614" i="2"/>
  <c r="Z1626" i="2"/>
  <c r="Z1638" i="2"/>
  <c r="Z1650" i="2"/>
  <c r="Z1662" i="2"/>
  <c r="Z1674" i="2"/>
  <c r="Z1686" i="2"/>
  <c r="Z1698" i="2"/>
  <c r="Z1710" i="2"/>
  <c r="Z1722" i="2"/>
  <c r="Z1734" i="2"/>
  <c r="Z1746" i="2"/>
  <c r="Z1758" i="2"/>
  <c r="Z1770" i="2"/>
  <c r="Z1782" i="2"/>
  <c r="Z1794" i="2"/>
  <c r="Z1806" i="2"/>
  <c r="Z1818" i="2"/>
  <c r="Z1830" i="2"/>
  <c r="Z1842" i="2"/>
  <c r="Z1854" i="2"/>
  <c r="Z1866" i="2"/>
  <c r="Z1878" i="2"/>
  <c r="Z1890" i="2"/>
  <c r="Z1902" i="2"/>
  <c r="Z1914" i="2"/>
  <c r="Z1926" i="2"/>
  <c r="Z1938" i="2"/>
  <c r="Z1950" i="2"/>
  <c r="Z1962" i="2"/>
  <c r="Z1974" i="2"/>
  <c r="Z1986" i="2"/>
  <c r="Z1998" i="2"/>
  <c r="Z2010" i="2"/>
  <c r="Z2022" i="2"/>
  <c r="Z2034" i="2"/>
  <c r="Z2046" i="2"/>
  <c r="Z2058" i="2"/>
  <c r="Z2070" i="2"/>
  <c r="Z2082" i="2"/>
  <c r="Z2094" i="2"/>
  <c r="Z2106" i="2"/>
  <c r="Z2118" i="2"/>
  <c r="Z2130" i="2"/>
  <c r="Z2142" i="2"/>
  <c r="Z2154" i="2"/>
  <c r="Z2166" i="2"/>
  <c r="Z2178" i="2"/>
  <c r="Z2190" i="2"/>
  <c r="Z2202" i="2"/>
  <c r="Z2214" i="2"/>
  <c r="Z2226" i="2"/>
  <c r="Z2238" i="2"/>
  <c r="Z2250" i="2"/>
  <c r="Z2262" i="2"/>
  <c r="Z2274" i="2"/>
  <c r="Z2286" i="2"/>
  <c r="Z2298" i="2"/>
  <c r="Z2310" i="2"/>
  <c r="Z2322" i="2"/>
  <c r="Z2334" i="2"/>
  <c r="Z2346" i="2"/>
  <c r="Z2358" i="2"/>
  <c r="Z2370" i="2"/>
  <c r="Z2382" i="2"/>
  <c r="Z2394" i="2"/>
  <c r="Z2406" i="2"/>
  <c r="Z2418" i="2"/>
  <c r="Z2430" i="2"/>
  <c r="Z2442" i="2"/>
  <c r="Z2454" i="2"/>
  <c r="Z2466" i="2"/>
  <c r="Z2478" i="2"/>
  <c r="Z49" i="2"/>
  <c r="Z97" i="2"/>
  <c r="Z145" i="2"/>
  <c r="Z193" i="2"/>
  <c r="Z241" i="2"/>
  <c r="Z289" i="2"/>
  <c r="Z337" i="2"/>
  <c r="Z385" i="2"/>
  <c r="Z433" i="2"/>
  <c r="Z481" i="2"/>
  <c r="Z529" i="2"/>
  <c r="Z577" i="2"/>
  <c r="Z625" i="2"/>
  <c r="Z662" i="2"/>
  <c r="Z698" i="2"/>
  <c r="Z734" i="2"/>
  <c r="Z770" i="2"/>
  <c r="Z806" i="2"/>
  <c r="Z842" i="2"/>
  <c r="Z878" i="2"/>
  <c r="Z914" i="2"/>
  <c r="Z950" i="2"/>
  <c r="Z986" i="2"/>
  <c r="Z1022" i="2"/>
  <c r="Z1058" i="2"/>
  <c r="Z1094" i="2"/>
  <c r="Z1130" i="2"/>
  <c r="Z1166" i="2"/>
  <c r="Z1202" i="2"/>
  <c r="Z1238" i="2"/>
  <c r="Z1274" i="2"/>
  <c r="Z1310" i="2"/>
  <c r="Z1346" i="2"/>
  <c r="Z1382" i="2"/>
  <c r="Z1418" i="2"/>
  <c r="Z1454" i="2"/>
  <c r="Z1490" i="2"/>
  <c r="Z1526" i="2"/>
  <c r="Z1555" i="2"/>
  <c r="Z1567" i="2"/>
  <c r="Z1579" i="2"/>
  <c r="Z1591" i="2"/>
  <c r="Z1603" i="2"/>
  <c r="Z1615" i="2"/>
  <c r="Z1627" i="2"/>
  <c r="Z1639" i="2"/>
  <c r="Z1651" i="2"/>
  <c r="Z1663" i="2"/>
  <c r="Z1675" i="2"/>
  <c r="Z1687" i="2"/>
  <c r="Z1699" i="2"/>
  <c r="Z1711" i="2"/>
  <c r="Z1723" i="2"/>
  <c r="Z1735" i="2"/>
  <c r="Z1747" i="2"/>
  <c r="Z1759" i="2"/>
  <c r="Z1771" i="2"/>
  <c r="Z1783" i="2"/>
  <c r="Z1795" i="2"/>
  <c r="Z1807" i="2"/>
  <c r="Z1819" i="2"/>
  <c r="Z1831" i="2"/>
  <c r="Z1843" i="2"/>
  <c r="Z1855" i="2"/>
  <c r="Z1867" i="2"/>
  <c r="Z1879" i="2"/>
  <c r="Z1891" i="2"/>
  <c r="Z1903" i="2"/>
  <c r="Z1915" i="2"/>
  <c r="Z1927" i="2"/>
  <c r="Z1939" i="2"/>
  <c r="Z1951" i="2"/>
  <c r="Z1963" i="2"/>
  <c r="Z1975" i="2"/>
  <c r="Z1987" i="2"/>
  <c r="Z1999" i="2"/>
  <c r="Z2011" i="2"/>
  <c r="Z2023" i="2"/>
  <c r="Z2035" i="2"/>
  <c r="Z2047" i="2"/>
  <c r="Z2059" i="2"/>
  <c r="Z2071" i="2"/>
  <c r="Z2083" i="2"/>
  <c r="Z2095" i="2"/>
  <c r="Z2107" i="2"/>
  <c r="Z2119" i="2"/>
  <c r="Z2131" i="2"/>
  <c r="Z2143" i="2"/>
  <c r="Z2155" i="2"/>
  <c r="Z2167" i="2"/>
  <c r="Z2179" i="2"/>
  <c r="Z2191" i="2"/>
  <c r="Z2203" i="2"/>
  <c r="Z2215" i="2"/>
  <c r="Z2227" i="2"/>
  <c r="Z2239" i="2"/>
  <c r="Z2251" i="2"/>
  <c r="Z2263" i="2"/>
  <c r="Z2275" i="2"/>
  <c r="Z2287" i="2"/>
  <c r="Z2299" i="2"/>
  <c r="Z2311" i="2"/>
  <c r="Z2323" i="2"/>
  <c r="Z2335" i="2"/>
  <c r="Z2347" i="2"/>
  <c r="Z2359" i="2"/>
  <c r="Z2371" i="2"/>
  <c r="Z2383" i="2"/>
  <c r="Z2395" i="2"/>
  <c r="Z2407" i="2"/>
  <c r="Z2419" i="2"/>
  <c r="Z2431" i="2"/>
  <c r="Z2443" i="2"/>
  <c r="Z2455" i="2"/>
  <c r="Z2467" i="2"/>
  <c r="Z2479" i="2"/>
  <c r="Z50" i="2"/>
  <c r="Z98" i="2"/>
  <c r="Z146" i="2"/>
  <c r="Z194" i="2"/>
  <c r="Z242" i="2"/>
  <c r="Z290" i="2"/>
  <c r="Z338" i="2"/>
  <c r="Z386" i="2"/>
  <c r="Z434" i="2"/>
  <c r="Z482" i="2"/>
  <c r="Z530" i="2"/>
  <c r="Z578" i="2"/>
  <c r="Z626" i="2"/>
  <c r="Z663" i="2"/>
  <c r="Z699" i="2"/>
  <c r="Z735" i="2"/>
  <c r="Z771" i="2"/>
  <c r="Z807" i="2"/>
  <c r="Z843" i="2"/>
  <c r="Z879" i="2"/>
  <c r="Z915" i="2"/>
  <c r="Z951" i="2"/>
  <c r="Z987" i="2"/>
  <c r="Z1023" i="2"/>
  <c r="Z1059" i="2"/>
  <c r="Z1095" i="2"/>
  <c r="Z1131" i="2"/>
  <c r="Z1167" i="2"/>
  <c r="Z1203" i="2"/>
  <c r="Z1239" i="2"/>
  <c r="Z1275" i="2"/>
  <c r="Z1311" i="2"/>
  <c r="Z1347" i="2"/>
  <c r="Z1383" i="2"/>
  <c r="Z1419" i="2"/>
  <c r="Z1455" i="2"/>
  <c r="Z1491" i="2"/>
  <c r="Z1527" i="2"/>
  <c r="Z1556" i="2"/>
  <c r="Z1568" i="2"/>
  <c r="Z1580" i="2"/>
  <c r="Z1592" i="2"/>
  <c r="Z1604" i="2"/>
  <c r="Z1616" i="2"/>
  <c r="Z1628" i="2"/>
  <c r="Z1640" i="2"/>
  <c r="Z1652" i="2"/>
  <c r="Z1664" i="2"/>
  <c r="Z1676" i="2"/>
  <c r="Z1688" i="2"/>
  <c r="Z1700" i="2"/>
  <c r="Z1712" i="2"/>
  <c r="Z1724" i="2"/>
  <c r="Z1736" i="2"/>
  <c r="Z1748" i="2"/>
  <c r="Z1760" i="2"/>
  <c r="Z1772" i="2"/>
  <c r="Z1784" i="2"/>
  <c r="Z1796" i="2"/>
  <c r="Z1808" i="2"/>
  <c r="Z1820" i="2"/>
  <c r="Z1832" i="2"/>
  <c r="Z1844" i="2"/>
  <c r="Z1856" i="2"/>
  <c r="Z1868" i="2"/>
  <c r="Z1880" i="2"/>
  <c r="Z1892" i="2"/>
  <c r="Z1904" i="2"/>
  <c r="Z1916" i="2"/>
  <c r="Z1928" i="2"/>
  <c r="Z1940" i="2"/>
  <c r="Z1952" i="2"/>
  <c r="Z1964" i="2"/>
  <c r="Z1976" i="2"/>
  <c r="Z1988" i="2"/>
  <c r="Z2000" i="2"/>
  <c r="Z2012" i="2"/>
  <c r="Z2024" i="2"/>
  <c r="Z2036" i="2"/>
  <c r="Z2048" i="2"/>
  <c r="Z2060" i="2"/>
  <c r="Z2072" i="2"/>
  <c r="Z2084" i="2"/>
  <c r="Z2096" i="2"/>
  <c r="Z2108" i="2"/>
  <c r="Z2120" i="2"/>
  <c r="Z2132" i="2"/>
  <c r="Z2144" i="2"/>
  <c r="Z2156" i="2"/>
  <c r="Z2168" i="2"/>
  <c r="Z2180" i="2"/>
  <c r="Z2192" i="2"/>
  <c r="Z2204" i="2"/>
  <c r="Z2216" i="2"/>
  <c r="Z2228" i="2"/>
  <c r="Z2240" i="2"/>
  <c r="Z2252" i="2"/>
  <c r="Z2264" i="2"/>
  <c r="Z2276" i="2"/>
  <c r="Z2288" i="2"/>
  <c r="Z2300" i="2"/>
  <c r="Z2312" i="2"/>
  <c r="Z2324" i="2"/>
  <c r="Z2336" i="2"/>
  <c r="Z2348" i="2"/>
  <c r="Z2360" i="2"/>
  <c r="Z2372" i="2"/>
  <c r="Z2384" i="2"/>
  <c r="Z2396" i="2"/>
  <c r="Z2408" i="2"/>
  <c r="Z2420" i="2"/>
  <c r="Z2432" i="2"/>
  <c r="Z2444" i="2"/>
  <c r="Z2456" i="2"/>
  <c r="Z2468" i="2"/>
  <c r="Z2480" i="2"/>
  <c r="Z51" i="2"/>
  <c r="Z99" i="2"/>
  <c r="Z147" i="2"/>
  <c r="Z195" i="2"/>
  <c r="Z243" i="2"/>
  <c r="Z291" i="2"/>
  <c r="Z339" i="2"/>
  <c r="Z387" i="2"/>
  <c r="Z435" i="2"/>
  <c r="Z483" i="2"/>
  <c r="Z531" i="2"/>
  <c r="Z579" i="2"/>
  <c r="Z627" i="2"/>
  <c r="Z669" i="2"/>
  <c r="Z705" i="2"/>
  <c r="Z741" i="2"/>
  <c r="Z777" i="2"/>
  <c r="Z813" i="2"/>
  <c r="Z849" i="2"/>
  <c r="Z885" i="2"/>
  <c r="Z921" i="2"/>
  <c r="Z957" i="2"/>
  <c r="Z993" i="2"/>
  <c r="Z1029" i="2"/>
  <c r="Z1065" i="2"/>
  <c r="Z1101" i="2"/>
  <c r="Z1137" i="2"/>
  <c r="Z1173" i="2"/>
  <c r="Z1209" i="2"/>
  <c r="Z1245" i="2"/>
  <c r="Z1281" i="2"/>
  <c r="Z1317" i="2"/>
  <c r="Z1353" i="2"/>
  <c r="Z1389" i="2"/>
  <c r="Z1425" i="2"/>
  <c r="Z1461" i="2"/>
  <c r="Z1497" i="2"/>
  <c r="Z1533" i="2"/>
  <c r="Z1557" i="2"/>
  <c r="Z1569" i="2"/>
  <c r="Z1581" i="2"/>
  <c r="Z1593" i="2"/>
  <c r="Z1605" i="2"/>
  <c r="Z1617" i="2"/>
  <c r="Z1629" i="2"/>
  <c r="Z1641" i="2"/>
  <c r="Z1653" i="2"/>
  <c r="Z1665" i="2"/>
  <c r="Z1677" i="2"/>
  <c r="Z1689" i="2"/>
  <c r="Z1701" i="2"/>
  <c r="Z1713" i="2"/>
  <c r="Z1725" i="2"/>
  <c r="Z1737" i="2"/>
  <c r="Z1749" i="2"/>
  <c r="Z1761" i="2"/>
  <c r="Z1773" i="2"/>
  <c r="Z1785" i="2"/>
  <c r="Z1797" i="2"/>
  <c r="Z1809" i="2"/>
  <c r="Z1821" i="2"/>
  <c r="Z1833" i="2"/>
  <c r="Z1845" i="2"/>
  <c r="Z1857" i="2"/>
  <c r="Z1869" i="2"/>
  <c r="Z1881" i="2"/>
  <c r="Z1893" i="2"/>
  <c r="Z1905" i="2"/>
  <c r="Z1917" i="2"/>
  <c r="Z1929" i="2"/>
  <c r="Z1941" i="2"/>
  <c r="Z1953" i="2"/>
  <c r="Z1965" i="2"/>
  <c r="Z1977" i="2"/>
  <c r="Z1989" i="2"/>
  <c r="Z2001" i="2"/>
  <c r="Z2013" i="2"/>
  <c r="Z2025" i="2"/>
  <c r="Z15" i="2"/>
  <c r="Z63" i="2"/>
  <c r="Z111" i="2"/>
  <c r="Z159" i="2"/>
  <c r="Z207" i="2"/>
  <c r="Z255" i="2"/>
  <c r="Z303" i="2"/>
  <c r="Z351" i="2"/>
  <c r="Z399" i="2"/>
  <c r="Z447" i="2"/>
  <c r="Z495" i="2"/>
  <c r="Z543" i="2"/>
  <c r="Z591" i="2"/>
  <c r="Z639" i="2"/>
  <c r="Z675" i="2"/>
  <c r="Z711" i="2"/>
  <c r="Z747" i="2"/>
  <c r="Z783" i="2"/>
  <c r="Z819" i="2"/>
  <c r="Z855" i="2"/>
  <c r="Z891" i="2"/>
  <c r="Z927" i="2"/>
  <c r="Z963" i="2"/>
  <c r="Z999" i="2"/>
  <c r="Z1035" i="2"/>
  <c r="Z1071" i="2"/>
  <c r="Z1107" i="2"/>
  <c r="Z1143" i="2"/>
  <c r="Z1179" i="2"/>
  <c r="Z1215" i="2"/>
  <c r="Z1251" i="2"/>
  <c r="Z1287" i="2"/>
  <c r="Z1323" i="2"/>
  <c r="Z1359" i="2"/>
  <c r="Z1395" i="2"/>
  <c r="Z1431" i="2"/>
  <c r="Z1467" i="2"/>
  <c r="Z1503" i="2"/>
  <c r="Z1539" i="2"/>
  <c r="Z1560" i="2"/>
  <c r="Z1572" i="2"/>
  <c r="Z1584" i="2"/>
  <c r="Z1596" i="2"/>
  <c r="Z1608" i="2"/>
  <c r="Z1620" i="2"/>
  <c r="Z1632" i="2"/>
  <c r="Z1644" i="2"/>
  <c r="Z1656" i="2"/>
  <c r="Z1668" i="2"/>
  <c r="Z1680" i="2"/>
  <c r="Z1692" i="2"/>
  <c r="Z1704" i="2"/>
  <c r="Z1716" i="2"/>
  <c r="Z1728" i="2"/>
  <c r="Z1740" i="2"/>
  <c r="Z1752" i="2"/>
  <c r="Z1764" i="2"/>
  <c r="Z1776" i="2"/>
  <c r="Z1788" i="2"/>
  <c r="Z1800" i="2"/>
  <c r="Z1812" i="2"/>
  <c r="Z1824" i="2"/>
  <c r="Z1836" i="2"/>
  <c r="Z1848" i="2"/>
  <c r="Z1860" i="2"/>
  <c r="Z1872" i="2"/>
  <c r="Z1884" i="2"/>
  <c r="Z1896" i="2"/>
  <c r="Z1908" i="2"/>
  <c r="Z1920" i="2"/>
  <c r="Z1932" i="2"/>
  <c r="Z1944" i="2"/>
  <c r="Z1956" i="2"/>
  <c r="Z1968" i="2"/>
  <c r="Z1980" i="2"/>
  <c r="Z1992" i="2"/>
  <c r="Z2004" i="2"/>
  <c r="Z2016" i="2"/>
  <c r="Z2028" i="2"/>
  <c r="Z2040" i="2"/>
  <c r="Z2052" i="2"/>
  <c r="Z2064" i="2"/>
  <c r="Z2076" i="2"/>
  <c r="Z2088" i="2"/>
  <c r="Z2100" i="2"/>
  <c r="Z2112" i="2"/>
  <c r="Z2124" i="2"/>
  <c r="Z2136" i="2"/>
  <c r="Z2148" i="2"/>
  <c r="Z2160" i="2"/>
  <c r="Z2172" i="2"/>
  <c r="Z2184" i="2"/>
  <c r="Z2196" i="2"/>
  <c r="Z2208" i="2"/>
  <c r="Z2220" i="2"/>
  <c r="Z2232" i="2"/>
  <c r="Z2244" i="2"/>
  <c r="Z2256" i="2"/>
  <c r="Z2268" i="2"/>
  <c r="Z2280" i="2"/>
  <c r="Z2292" i="2"/>
  <c r="Z2304" i="2"/>
  <c r="Z2316" i="2"/>
  <c r="Z2328" i="2"/>
  <c r="Z2340" i="2"/>
  <c r="Z2352" i="2"/>
  <c r="Z2364" i="2"/>
  <c r="Z2376" i="2"/>
  <c r="Z2388" i="2"/>
  <c r="Z2400" i="2"/>
  <c r="Z2412" i="2"/>
  <c r="Z2424" i="2"/>
  <c r="Z2436" i="2"/>
  <c r="Z2448" i="2"/>
  <c r="Z2460" i="2"/>
  <c r="Z2472" i="2"/>
  <c r="Z3" i="2"/>
  <c r="Z301" i="2"/>
  <c r="Z589" i="2"/>
  <c r="Z817" i="2"/>
  <c r="Z1033" i="2"/>
  <c r="Z1249" i="2"/>
  <c r="Z1465" i="2"/>
  <c r="Z1594" i="2"/>
  <c r="Z1666" i="2"/>
  <c r="Z1738" i="2"/>
  <c r="Z1810" i="2"/>
  <c r="Z1882" i="2"/>
  <c r="Z1954" i="2"/>
  <c r="Z2026" i="2"/>
  <c r="Z2074" i="2"/>
  <c r="Z2122" i="2"/>
  <c r="Z2170" i="2"/>
  <c r="Z2218" i="2"/>
  <c r="Z2266" i="2"/>
  <c r="Z2314" i="2"/>
  <c r="Z2362" i="2"/>
  <c r="Z2410" i="2"/>
  <c r="Z2458" i="2"/>
  <c r="Z13" i="2"/>
  <c r="Z302" i="2"/>
  <c r="Z590" i="2"/>
  <c r="Z818" i="2"/>
  <c r="Z1034" i="2"/>
  <c r="Z1250" i="2"/>
  <c r="Z1466" i="2"/>
  <c r="Z1595" i="2"/>
  <c r="Z1667" i="2"/>
  <c r="Z1739" i="2"/>
  <c r="Z1811" i="2"/>
  <c r="Z1883" i="2"/>
  <c r="Z1955" i="2"/>
  <c r="Z2027" i="2"/>
  <c r="Z2075" i="2"/>
  <c r="Z2123" i="2"/>
  <c r="Z2171" i="2"/>
  <c r="Z2219" i="2"/>
  <c r="Z2267" i="2"/>
  <c r="Z2315" i="2"/>
  <c r="Z2363" i="2"/>
  <c r="Z2411" i="2"/>
  <c r="Z2459" i="2"/>
  <c r="Z61" i="2"/>
  <c r="Z349" i="2"/>
  <c r="Z637" i="2"/>
  <c r="Z853" i="2"/>
  <c r="Z1069" i="2"/>
  <c r="Z1285" i="2"/>
  <c r="Z1501" i="2"/>
  <c r="Z1606" i="2"/>
  <c r="Z1678" i="2"/>
  <c r="Z1750" i="2"/>
  <c r="Z1822" i="2"/>
  <c r="Z1894" i="2"/>
  <c r="Z1966" i="2"/>
  <c r="Z2037" i="2"/>
  <c r="Z2085" i="2"/>
  <c r="Z2133" i="2"/>
  <c r="Z2181" i="2"/>
  <c r="Z2229" i="2"/>
  <c r="Z2277" i="2"/>
  <c r="Z2325" i="2"/>
  <c r="Z2373" i="2"/>
  <c r="Z2421" i="2"/>
  <c r="Z2469" i="2"/>
  <c r="Z62" i="2"/>
  <c r="Z350" i="2"/>
  <c r="Z638" i="2"/>
  <c r="Z854" i="2"/>
  <c r="Z1070" i="2"/>
  <c r="Z1286" i="2"/>
  <c r="Z1502" i="2"/>
  <c r="Z1607" i="2"/>
  <c r="Z1679" i="2"/>
  <c r="Z1751" i="2"/>
  <c r="Z1823" i="2"/>
  <c r="Z1895" i="2"/>
  <c r="Z1967" i="2"/>
  <c r="Z2038" i="2"/>
  <c r="Z2086" i="2"/>
  <c r="Z2134" i="2"/>
  <c r="Z2182" i="2"/>
  <c r="Z2230" i="2"/>
  <c r="Z2278" i="2"/>
  <c r="Z2326" i="2"/>
  <c r="Z2374" i="2"/>
  <c r="Z2422" i="2"/>
  <c r="Z2470" i="2"/>
  <c r="Z109" i="2"/>
  <c r="Z397" i="2"/>
  <c r="Z673" i="2"/>
  <c r="Z889" i="2"/>
  <c r="Z1105" i="2"/>
  <c r="Z1321" i="2"/>
  <c r="Z1537" i="2"/>
  <c r="Z1618" i="2"/>
  <c r="Z1690" i="2"/>
  <c r="Z1762" i="2"/>
  <c r="Z1834" i="2"/>
  <c r="Z1906" i="2"/>
  <c r="Z1978" i="2"/>
  <c r="Z2039" i="2"/>
  <c r="Z2087" i="2"/>
  <c r="Z2135" i="2"/>
  <c r="Z2183" i="2"/>
  <c r="Z2231" i="2"/>
  <c r="Z2279" i="2"/>
  <c r="Z2327" i="2"/>
  <c r="Z2375" i="2"/>
  <c r="Z2423" i="2"/>
  <c r="Z2471" i="2"/>
  <c r="Z110" i="2"/>
  <c r="Z398" i="2"/>
  <c r="Z674" i="2"/>
  <c r="Z890" i="2"/>
  <c r="Z1106" i="2"/>
  <c r="Z1322" i="2"/>
  <c r="Z1538" i="2"/>
  <c r="Z1619" i="2"/>
  <c r="Z1691" i="2"/>
  <c r="Z1763" i="2"/>
  <c r="Z1835" i="2"/>
  <c r="Z1907" i="2"/>
  <c r="Z1979" i="2"/>
  <c r="Z2049" i="2"/>
  <c r="Z2097" i="2"/>
  <c r="Z2145" i="2"/>
  <c r="Z2193" i="2"/>
  <c r="Z2241" i="2"/>
  <c r="Z2289" i="2"/>
  <c r="Z2337" i="2"/>
  <c r="Z2385" i="2"/>
  <c r="Z2433" i="2"/>
  <c r="Z2481" i="2"/>
  <c r="Z157" i="2"/>
  <c r="Z445" i="2"/>
  <c r="Z709" i="2"/>
  <c r="Z925" i="2"/>
  <c r="Z1141" i="2"/>
  <c r="Z1357" i="2"/>
  <c r="Z1558" i="2"/>
  <c r="Z1630" i="2"/>
  <c r="Z1702" i="2"/>
  <c r="Z1774" i="2"/>
  <c r="Z1846" i="2"/>
  <c r="Z1918" i="2"/>
  <c r="Z1990" i="2"/>
  <c r="Z2050" i="2"/>
  <c r="Z2098" i="2"/>
  <c r="Z2146" i="2"/>
  <c r="Z2194" i="2"/>
  <c r="Z2242" i="2"/>
  <c r="Z2290" i="2"/>
  <c r="Z2338" i="2"/>
  <c r="Z2386" i="2"/>
  <c r="Z2434" i="2"/>
  <c r="Z2482" i="2"/>
  <c r="Z158" i="2"/>
  <c r="Z446" i="2"/>
  <c r="Z710" i="2"/>
  <c r="Z926" i="2"/>
  <c r="Z1142" i="2"/>
  <c r="Z1358" i="2"/>
  <c r="Z1559" i="2"/>
  <c r="Z1631" i="2"/>
  <c r="Z1703" i="2"/>
  <c r="Z1775" i="2"/>
  <c r="Z1847" i="2"/>
  <c r="Z1919" i="2"/>
  <c r="Z1991" i="2"/>
  <c r="Z2051" i="2"/>
  <c r="Z2099" i="2"/>
  <c r="Z2147" i="2"/>
  <c r="Z2195" i="2"/>
  <c r="Z2243" i="2"/>
  <c r="Z2291" i="2"/>
  <c r="Z2339" i="2"/>
  <c r="Z2387" i="2"/>
  <c r="Z2435" i="2"/>
  <c r="Z2" i="2"/>
  <c r="Z206" i="2"/>
  <c r="Z494" i="2"/>
  <c r="Z746" i="2"/>
  <c r="Z962" i="2"/>
  <c r="Z1178" i="2"/>
  <c r="Z1394" i="2"/>
  <c r="Z1571" i="2"/>
  <c r="Z1643" i="2"/>
  <c r="Z1715" i="2"/>
  <c r="Z1787" i="2"/>
  <c r="Z1859" i="2"/>
  <c r="Z1931" i="2"/>
  <c r="Z2003" i="2"/>
  <c r="Z2062" i="2"/>
  <c r="Z2110" i="2"/>
  <c r="Z2158" i="2"/>
  <c r="Z2206" i="2"/>
  <c r="Z2254" i="2"/>
  <c r="Z2302" i="2"/>
  <c r="Z2350" i="2"/>
  <c r="Z2398" i="2"/>
  <c r="Z2446" i="2"/>
  <c r="Z253" i="2"/>
  <c r="Z541" i="2"/>
  <c r="Z781" i="2"/>
  <c r="Z997" i="2"/>
  <c r="Z1213" i="2"/>
  <c r="Z1429" i="2"/>
  <c r="Z1582" i="2"/>
  <c r="Z1654" i="2"/>
  <c r="Z1726" i="2"/>
  <c r="Z1798" i="2"/>
  <c r="Z1870" i="2"/>
  <c r="Z1942" i="2"/>
  <c r="Z2014" i="2"/>
  <c r="Z2063" i="2"/>
  <c r="Z2111" i="2"/>
  <c r="Z2159" i="2"/>
  <c r="Z2207" i="2"/>
  <c r="Z2255" i="2"/>
  <c r="Z2303" i="2"/>
  <c r="Z2351" i="2"/>
  <c r="Z2399" i="2"/>
  <c r="Z2447" i="2"/>
  <c r="Z1393" i="2"/>
  <c r="Z1930" i="2"/>
  <c r="Z2253" i="2"/>
  <c r="Z1430" i="2"/>
  <c r="Z1943" i="2"/>
  <c r="Z2265" i="2"/>
  <c r="Z205" i="2"/>
  <c r="Z1570" i="2"/>
  <c r="Z2002" i="2"/>
  <c r="Z2301" i="2"/>
  <c r="Z254" i="2"/>
  <c r="Z1583" i="2"/>
  <c r="Z2015" i="2"/>
  <c r="Z2313" i="2"/>
  <c r="Z493" i="2"/>
  <c r="Z1642" i="2"/>
  <c r="Z2061" i="2"/>
  <c r="Z2349" i="2"/>
  <c r="Z542" i="2"/>
  <c r="Z1655" i="2"/>
  <c r="Z2073" i="2"/>
  <c r="Z2361" i="2"/>
  <c r="Z782" i="2"/>
  <c r="Z1727" i="2"/>
  <c r="Z2121" i="2"/>
  <c r="Z2409" i="2"/>
  <c r="Z961" i="2"/>
  <c r="Z1786" i="2"/>
  <c r="Z2157" i="2"/>
  <c r="Z2445" i="2"/>
  <c r="Z998" i="2"/>
  <c r="Z1799" i="2"/>
  <c r="Z2169" i="2"/>
  <c r="Z2457" i="2"/>
  <c r="Z1177" i="2"/>
  <c r="Z1858" i="2"/>
  <c r="Z2205" i="2"/>
  <c r="Z2397" i="2"/>
  <c r="Z2217" i="2"/>
  <c r="Z2109" i="2"/>
  <c r="Z1871" i="2"/>
  <c r="Z1714" i="2"/>
  <c r="Z1214" i="2"/>
  <c r="Z745" i="2"/>
  <c r="AC231" i="2" l="1"/>
  <c r="AC713" i="2"/>
  <c r="AC1498" i="2"/>
  <c r="AC1333" i="2"/>
  <c r="AC658" i="2"/>
  <c r="AC1407" i="2"/>
  <c r="AC400" i="2"/>
  <c r="AC101" i="2"/>
  <c r="AC1264" i="2"/>
  <c r="AC1484" i="2"/>
  <c r="AC2364" i="2"/>
  <c r="AC229" i="2"/>
  <c r="AC316" i="2"/>
  <c r="AC544" i="2"/>
  <c r="AC749" i="2"/>
  <c r="AC1601" i="2"/>
  <c r="AC1578" i="2"/>
  <c r="AC319" i="2"/>
  <c r="AC607" i="2"/>
  <c r="AC895" i="2"/>
  <c r="AC1039" i="2"/>
  <c r="AC140" i="2"/>
  <c r="AC284" i="2"/>
  <c r="AC428" i="2"/>
  <c r="AC969" i="2"/>
  <c r="AC1113" i="2"/>
  <c r="AC1738" i="2"/>
  <c r="AC959" i="2"/>
  <c r="AC1103" i="2"/>
  <c r="AC1247" i="2"/>
  <c r="AC1391" i="2"/>
  <c r="AC402" i="2"/>
  <c r="AC1775" i="2"/>
  <c r="AC1919" i="2"/>
  <c r="AC2063" i="2"/>
  <c r="AC2207" i="2"/>
  <c r="AC654" i="2"/>
  <c r="AC924" i="2"/>
  <c r="AC1068" i="2"/>
  <c r="AC1212" i="2"/>
  <c r="AC1356" i="2"/>
  <c r="AC1069" i="2"/>
  <c r="AC1213" i="2"/>
  <c r="AC1501" i="2"/>
  <c r="AC1645" i="2"/>
  <c r="AC2007" i="2"/>
  <c r="AC1720" i="2"/>
  <c r="AC1864" i="2"/>
  <c r="AC2008" i="2"/>
  <c r="AC2152" i="2"/>
  <c r="AC2296" i="2"/>
  <c r="AC2440" i="2"/>
  <c r="AC1037" i="2"/>
  <c r="AC30" i="2"/>
  <c r="AC1340" i="2"/>
  <c r="AC1772" i="2"/>
  <c r="AC1737" i="2"/>
  <c r="AC1881" i="2"/>
  <c r="AC418" i="2"/>
  <c r="AC2154" i="2"/>
  <c r="AC1903" i="2"/>
  <c r="AC2192" i="2"/>
  <c r="AC2301" i="2"/>
  <c r="AC2089" i="2"/>
  <c r="AC2351" i="2"/>
  <c r="AC546" i="2"/>
  <c r="AC2377" i="2"/>
  <c r="AC1897" i="2"/>
  <c r="AC1754" i="2"/>
  <c r="AC2042" i="2"/>
  <c r="AC1847" i="2"/>
  <c r="AC422" i="2"/>
  <c r="AC134" i="2"/>
  <c r="AC100" i="2"/>
  <c r="AC1434" i="2"/>
  <c r="AC932" i="2"/>
  <c r="AC1220" i="2"/>
  <c r="AC58" i="2"/>
  <c r="AC442" i="2"/>
  <c r="AC1654" i="2"/>
  <c r="AC1810" i="2"/>
  <c r="AC323" i="2"/>
  <c r="AC433" i="2"/>
  <c r="AC567" i="2"/>
  <c r="AC711" i="2"/>
  <c r="AC996" i="2"/>
  <c r="AC1140" i="2"/>
  <c r="AC374" i="2"/>
  <c r="AC662" i="2"/>
  <c r="AC1094" i="2"/>
  <c r="AC1791" i="2"/>
  <c r="AC1650" i="2"/>
  <c r="AC1556" i="2"/>
  <c r="AC1988" i="2"/>
  <c r="AC1521" i="2"/>
  <c r="AC2097" i="2"/>
  <c r="AC790" i="2"/>
  <c r="AC2038" i="2"/>
  <c r="AC2297" i="2"/>
  <c r="AC2441" i="2"/>
  <c r="AC2119" i="2"/>
  <c r="AC2269" i="2"/>
  <c r="AC2408" i="2"/>
  <c r="AC2413" i="2"/>
  <c r="AC2422" i="2"/>
  <c r="AC2220" i="2"/>
  <c r="AC2412" i="2"/>
  <c r="AC1394" i="2"/>
  <c r="AC1826" i="2"/>
  <c r="AC2114" i="2"/>
  <c r="AC2258" i="2"/>
  <c r="AC2462" i="2"/>
  <c r="AC860" i="2"/>
  <c r="AC1665" i="2"/>
  <c r="AC716" i="2"/>
  <c r="AC1148" i="2"/>
  <c r="AC639" i="2"/>
  <c r="AC226" i="2"/>
  <c r="AC590" i="2"/>
  <c r="AC1022" i="2"/>
  <c r="AC1431" i="2"/>
  <c r="AC2336" i="2"/>
  <c r="AC2480" i="2"/>
  <c r="AC2445" i="2"/>
  <c r="AC157" i="2"/>
  <c r="AC1674" i="2"/>
  <c r="AC1076" i="2"/>
  <c r="AC852" i="2"/>
  <c r="AC1284" i="2"/>
  <c r="AC950" i="2"/>
  <c r="AC1844" i="2"/>
  <c r="AC1894" i="2"/>
  <c r="AC1250" i="2"/>
  <c r="AC73" i="2"/>
  <c r="AC217" i="2"/>
  <c r="AC50" i="2"/>
  <c r="AC194" i="2"/>
  <c r="AC99" i="2"/>
  <c r="AC243" i="2"/>
  <c r="AC16" i="2"/>
  <c r="AC160" i="2"/>
  <c r="AC89" i="2"/>
  <c r="AC233" i="2"/>
  <c r="AC437" i="2"/>
  <c r="AC581" i="2"/>
  <c r="AC725" i="2"/>
  <c r="AC1001" i="2"/>
  <c r="AC1577" i="2"/>
  <c r="AC150" i="2"/>
  <c r="AC438" i="2"/>
  <c r="AC738" i="2"/>
  <c r="AC978" i="2"/>
  <c r="AC1266" i="2"/>
  <c r="AC451" i="2"/>
  <c r="AC595" i="2"/>
  <c r="AC739" i="2"/>
  <c r="AC883" i="2"/>
  <c r="AC1027" i="2"/>
  <c r="AC1315" i="2"/>
  <c r="AC1136" i="2"/>
  <c r="AC62" i="2"/>
  <c r="AC1120" i="2"/>
  <c r="AC1004" i="2"/>
  <c r="AC495" i="2"/>
  <c r="AC765" i="2"/>
  <c r="AC734" i="2"/>
  <c r="AC1166" i="2"/>
  <c r="AC1466" i="2"/>
  <c r="AC206" i="2"/>
  <c r="AC1916" i="2"/>
  <c r="AC278" i="2"/>
  <c r="AC572" i="2"/>
  <c r="AC783" i="2"/>
  <c r="AC446" i="2"/>
  <c r="AC878" i="2"/>
  <c r="AC2025" i="2"/>
  <c r="AC39" i="2"/>
  <c r="AC327" i="2"/>
  <c r="AC244" i="2"/>
  <c r="AC119" i="2"/>
  <c r="AC858" i="2"/>
  <c r="AC1146" i="2"/>
  <c r="AC356" i="2"/>
  <c r="AC500" i="2"/>
  <c r="AC644" i="2"/>
  <c r="AC788" i="2"/>
  <c r="AC129" i="2"/>
  <c r="AC273" i="2"/>
  <c r="AC417" i="2"/>
  <c r="AC561" i="2"/>
  <c r="AC634" i="2"/>
  <c r="AC515" i="2"/>
  <c r="AC887" i="2"/>
  <c r="AC1031" i="2"/>
  <c r="AC1175" i="2"/>
  <c r="AC1319" i="2"/>
  <c r="AC999" i="2"/>
  <c r="AC1547" i="2"/>
  <c r="AC1428" i="2"/>
  <c r="AC1572" i="2"/>
  <c r="AC1141" i="2"/>
  <c r="AC845" i="2"/>
  <c r="AC1215" i="2"/>
  <c r="AC1647" i="2"/>
  <c r="AC821" i="2"/>
  <c r="AC1253" i="2"/>
  <c r="AC1182" i="2"/>
  <c r="AC1675" i="2"/>
  <c r="AC1700" i="2"/>
  <c r="AC2226" i="2"/>
  <c r="AC2370" i="2"/>
  <c r="AC2264" i="2"/>
  <c r="AC2318" i="2"/>
  <c r="AC1788" i="2"/>
  <c r="AC1932" i="2"/>
  <c r="AC2076" i="2"/>
  <c r="AC1825" i="2"/>
  <c r="AC1969" i="2"/>
  <c r="AC1970" i="2"/>
  <c r="AC205" i="2"/>
  <c r="AC38" i="2"/>
  <c r="AC31" i="2"/>
  <c r="AC425" i="2"/>
  <c r="AC138" i="2"/>
  <c r="AC426" i="2"/>
  <c r="AC714" i="2"/>
  <c r="AC777" i="2"/>
  <c r="AC1089" i="2"/>
  <c r="AC1233" i="2"/>
  <c r="AC922" i="2"/>
  <c r="AC1210" i="2"/>
  <c r="AC625" i="2"/>
  <c r="AC769" i="2"/>
  <c r="AC471" i="2"/>
  <c r="AC615" i="2"/>
  <c r="AC759" i="2"/>
  <c r="AC1595" i="2"/>
  <c r="AC1189" i="2"/>
  <c r="AC710" i="2"/>
  <c r="AC998" i="2"/>
  <c r="AC1142" i="2"/>
  <c r="AC1551" i="2"/>
  <c r="AC965" i="2"/>
  <c r="AC304" i="2"/>
  <c r="AC43" i="2"/>
  <c r="AC388" i="2"/>
  <c r="AC532" i="2"/>
  <c r="AC676" i="2"/>
  <c r="AC820" i="2"/>
  <c r="AC964" i="2"/>
  <c r="AC1108" i="2"/>
  <c r="AC1252" i="2"/>
  <c r="AC1396" i="2"/>
  <c r="AC1540" i="2"/>
  <c r="AC1289" i="2"/>
  <c r="AC163" i="2"/>
  <c r="AC307" i="2"/>
  <c r="AC1171" i="2"/>
  <c r="AC311" i="2"/>
  <c r="AC111" i="2"/>
  <c r="AC255" i="2"/>
  <c r="AC245" i="2"/>
  <c r="AC976" i="2"/>
  <c r="AC1408" i="2"/>
  <c r="AC1552" i="2"/>
  <c r="AC750" i="2"/>
  <c r="AC1002" i="2"/>
  <c r="AC1290" i="2"/>
  <c r="AC175" i="2"/>
  <c r="AC463" i="2"/>
  <c r="AC751" i="2"/>
  <c r="AC1183" i="2"/>
  <c r="AC455" i="2"/>
  <c r="AC57" i="2"/>
  <c r="AC201" i="2"/>
  <c r="AC345" i="2"/>
  <c r="AC489" i="2"/>
  <c r="AC633" i="2"/>
  <c r="AC154" i="2"/>
  <c r="AC346" i="2"/>
  <c r="AC718" i="2"/>
  <c r="AC35" i="2"/>
  <c r="AC227" i="2"/>
  <c r="AC803" i="2"/>
  <c r="AC120" i="2"/>
  <c r="AC264" i="2"/>
  <c r="AC408" i="2"/>
  <c r="AC552" i="2"/>
  <c r="AC696" i="2"/>
  <c r="AC649" i="2"/>
  <c r="AC927" i="2"/>
  <c r="AC1475" i="2"/>
  <c r="AC1619" i="2"/>
  <c r="AC1500" i="2"/>
  <c r="AC1644" i="2"/>
  <c r="AC1143" i="2"/>
  <c r="AC1575" i="2"/>
  <c r="AC462" i="2"/>
  <c r="AC966" i="2"/>
  <c r="AC1459" i="2"/>
  <c r="AC1987" i="2"/>
  <c r="AC2203" i="2"/>
  <c r="AC2419" i="2"/>
  <c r="AC1628" i="2"/>
  <c r="AC2060" i="2"/>
  <c r="AC1305" i="2"/>
  <c r="AC1449" i="2"/>
  <c r="AC2169" i="2"/>
  <c r="AC2298" i="2"/>
  <c r="AC2442" i="2"/>
  <c r="AC1716" i="2"/>
  <c r="AC1860" i="2"/>
  <c r="AC2004" i="2"/>
  <c r="AC2148" i="2"/>
  <c r="AC2041" i="2"/>
  <c r="AC1610" i="2"/>
  <c r="AC2186" i="2"/>
  <c r="AC186" i="2"/>
  <c r="AC538" i="2"/>
  <c r="AC1603" i="2"/>
  <c r="AC61" i="2"/>
  <c r="AC182" i="2"/>
  <c r="AC87" i="2"/>
  <c r="AC292" i="2"/>
  <c r="AC77" i="2"/>
  <c r="AC221" i="2"/>
  <c r="AC376" i="2"/>
  <c r="AC520" i="2"/>
  <c r="AC664" i="2"/>
  <c r="AC808" i="2"/>
  <c r="AC952" i="2"/>
  <c r="AC1096" i="2"/>
  <c r="AC1240" i="2"/>
  <c r="AC1384" i="2"/>
  <c r="AC1528" i="2"/>
  <c r="AC977" i="2"/>
  <c r="AC1265" i="2"/>
  <c r="AC1553" i="2"/>
  <c r="AC954" i="2"/>
  <c r="AC1242" i="2"/>
  <c r="AC151" i="2"/>
  <c r="AC295" i="2"/>
  <c r="AC439" i="2"/>
  <c r="AC583" i="2"/>
  <c r="AC727" i="2"/>
  <c r="AC871" i="2"/>
  <c r="AC1015" i="2"/>
  <c r="AC1159" i="2"/>
  <c r="AC1303" i="2"/>
  <c r="AC167" i="2"/>
  <c r="AC116" i="2"/>
  <c r="AC260" i="2"/>
  <c r="AC404" i="2"/>
  <c r="AC548" i="2"/>
  <c r="AC692" i="2"/>
  <c r="AC836" i="2"/>
  <c r="AC980" i="2"/>
  <c r="AC1124" i="2"/>
  <c r="AC33" i="2"/>
  <c r="AC177" i="2"/>
  <c r="AC321" i="2"/>
  <c r="AC465" i="2"/>
  <c r="AC609" i="2"/>
  <c r="AC945" i="2"/>
  <c r="AC118" i="2"/>
  <c r="AC310" i="2"/>
  <c r="AC694" i="2"/>
  <c r="AC1714" i="2"/>
  <c r="AC1858" i="2"/>
  <c r="AC191" i="2"/>
  <c r="AC575" i="2"/>
  <c r="AC767" i="2"/>
  <c r="AC935" i="2"/>
  <c r="AC1079" i="2"/>
  <c r="AC1223" i="2"/>
  <c r="AC1367" i="2"/>
  <c r="AC96" i="2"/>
  <c r="AC240" i="2"/>
  <c r="AC384" i="2"/>
  <c r="AC528" i="2"/>
  <c r="AC672" i="2"/>
  <c r="AC337" i="2"/>
  <c r="AC481" i="2"/>
  <c r="AC1451" i="2"/>
  <c r="AC2183" i="2"/>
  <c r="AC900" i="2"/>
  <c r="AC1044" i="2"/>
  <c r="AC1188" i="2"/>
  <c r="AC1332" i="2"/>
  <c r="AC1476" i="2"/>
  <c r="AC1620" i="2"/>
  <c r="AC901" i="2"/>
  <c r="AC1045" i="2"/>
  <c r="AC566" i="2"/>
  <c r="AC854" i="2"/>
  <c r="AC1263" i="2"/>
  <c r="AC1695" i="2"/>
  <c r="AC1839" i="2"/>
  <c r="AC1983" i="2"/>
  <c r="AC1696" i="2"/>
  <c r="AC1840" i="2"/>
  <c r="AC1984" i="2"/>
  <c r="AC2128" i="2"/>
  <c r="AC2272" i="2"/>
  <c r="AC2416" i="2"/>
  <c r="AC1373" i="2"/>
  <c r="AC1546" i="2"/>
  <c r="AC302" i="2"/>
  <c r="AC2403" i="2"/>
  <c r="AC1257" i="2"/>
  <c r="AC2350" i="2"/>
  <c r="AC97" i="2"/>
  <c r="AC241" i="2"/>
  <c r="AC74" i="2"/>
  <c r="AC218" i="2"/>
  <c r="AC123" i="2"/>
  <c r="AC267" i="2"/>
  <c r="AC40" i="2"/>
  <c r="AC184" i="2"/>
  <c r="AC328" i="2"/>
  <c r="AC113" i="2"/>
  <c r="AC257" i="2"/>
  <c r="AC67" i="2"/>
  <c r="AC412" i="2"/>
  <c r="AC556" i="2"/>
  <c r="AC700" i="2"/>
  <c r="AC844" i="2"/>
  <c r="AC988" i="2"/>
  <c r="AC1132" i="2"/>
  <c r="AC1276" i="2"/>
  <c r="AC1420" i="2"/>
  <c r="AC1564" i="2"/>
  <c r="AC461" i="2"/>
  <c r="AC605" i="2"/>
  <c r="AC773" i="2"/>
  <c r="AC1049" i="2"/>
  <c r="AC1337" i="2"/>
  <c r="AC1613" i="2"/>
  <c r="AC198" i="2"/>
  <c r="AC486" i="2"/>
  <c r="AC774" i="2"/>
  <c r="AC1026" i="2"/>
  <c r="AC1314" i="2"/>
  <c r="AC1602" i="2"/>
  <c r="AC187" i="2"/>
  <c r="AC2369" i="2"/>
  <c r="AC12" i="2"/>
  <c r="AC109" i="2"/>
  <c r="AC253" i="2"/>
  <c r="AC86" i="2"/>
  <c r="AC230" i="2"/>
  <c r="AC135" i="2"/>
  <c r="AC279" i="2"/>
  <c r="AC52" i="2"/>
  <c r="AC196" i="2"/>
  <c r="AC340" i="2"/>
  <c r="AC125" i="2"/>
  <c r="AC269" i="2"/>
  <c r="AC79" i="2"/>
  <c r="AC424" i="2"/>
  <c r="AC568" i="2"/>
  <c r="AC712" i="2"/>
  <c r="AC856" i="2"/>
  <c r="AC1000" i="2"/>
  <c r="AC272" i="2"/>
  <c r="AC1258" i="2"/>
  <c r="AC1287" i="2"/>
  <c r="AC1246" i="2"/>
  <c r="AC24" i="2"/>
  <c r="AC121" i="2"/>
  <c r="AC265" i="2"/>
  <c r="AC98" i="2"/>
  <c r="AC3" i="2"/>
  <c r="AC147" i="2"/>
  <c r="AC291" i="2"/>
  <c r="AC64" i="2"/>
  <c r="AC208" i="2"/>
  <c r="AC352" i="2"/>
  <c r="AC137" i="2"/>
  <c r="AC281" i="2"/>
  <c r="AC91" i="2"/>
  <c r="AC436" i="2"/>
  <c r="AC580" i="2"/>
  <c r="AC724" i="2"/>
  <c r="AC868" i="2"/>
  <c r="AC1012" i="2"/>
  <c r="AC1156" i="2"/>
  <c r="AC1300" i="2"/>
  <c r="AC1444" i="2"/>
  <c r="AC341" i="2"/>
  <c r="AC485" i="2"/>
  <c r="AC629" i="2"/>
  <c r="AC809" i="2"/>
  <c r="AC1097" i="2"/>
  <c r="AC1385" i="2"/>
  <c r="AC1661" i="2"/>
  <c r="AC246" i="2"/>
  <c r="AC534" i="2"/>
  <c r="AC798" i="2"/>
  <c r="AC1074" i="2"/>
  <c r="AC1362" i="2"/>
  <c r="AC1626" i="2"/>
  <c r="AC211" i="2"/>
  <c r="AC355" i="2"/>
  <c r="AC499" i="2"/>
  <c r="AC643" i="2"/>
  <c r="AC704" i="2"/>
  <c r="AC474" i="2"/>
  <c r="AC1534" i="2"/>
  <c r="AC36" i="2"/>
  <c r="AC133" i="2"/>
  <c r="AC277" i="2"/>
  <c r="AC110" i="2"/>
  <c r="AC15" i="2"/>
  <c r="AC159" i="2"/>
  <c r="AC303" i="2"/>
  <c r="AC76" i="2"/>
  <c r="AC220" i="2"/>
  <c r="AC5" i="2"/>
  <c r="AC149" i="2"/>
  <c r="AC293" i="2"/>
  <c r="AC103" i="2"/>
  <c r="AC448" i="2"/>
  <c r="AC592" i="2"/>
  <c r="AC736" i="2"/>
  <c r="AC880" i="2"/>
  <c r="AC1024" i="2"/>
  <c r="AC1168" i="2"/>
  <c r="AC1312" i="2"/>
  <c r="AC1456" i="2"/>
  <c r="AC353" i="2"/>
  <c r="AC497" i="2"/>
  <c r="AC641" i="2"/>
  <c r="AC833" i="2"/>
  <c r="AC1121" i="2"/>
  <c r="AC1409" i="2"/>
  <c r="AC1673" i="2"/>
  <c r="AC282" i="2"/>
  <c r="AC570" i="2"/>
  <c r="AC810" i="2"/>
  <c r="AC1098" i="2"/>
  <c r="AC1386" i="2"/>
  <c r="AC1638" i="2"/>
  <c r="AC223" i="2"/>
  <c r="AC367" i="2"/>
  <c r="AC511" i="2"/>
  <c r="AC655" i="2"/>
  <c r="AC1554" i="2"/>
  <c r="AC992" i="2"/>
  <c r="AC1025" i="2"/>
  <c r="AC825" i="2"/>
  <c r="AC2115" i="2"/>
  <c r="AC1322" i="2"/>
  <c r="AC48" i="2"/>
  <c r="AC145" i="2"/>
  <c r="AC289" i="2"/>
  <c r="AC122" i="2"/>
  <c r="AC27" i="2"/>
  <c r="AC171" i="2"/>
  <c r="AC315" i="2"/>
  <c r="AC88" i="2"/>
  <c r="AC232" i="2"/>
  <c r="AC17" i="2"/>
  <c r="AC161" i="2"/>
  <c r="AC305" i="2"/>
  <c r="AC11" i="2"/>
  <c r="AC460" i="2"/>
  <c r="AC604" i="2"/>
  <c r="AC748" i="2"/>
  <c r="AC892" i="2"/>
  <c r="AC1036" i="2"/>
  <c r="AC1180" i="2"/>
  <c r="AC1324" i="2"/>
  <c r="AC1468" i="2"/>
  <c r="AC365" i="2"/>
  <c r="AC509" i="2"/>
  <c r="AC653" i="2"/>
  <c r="AC857" i="2"/>
  <c r="AC1145" i="2"/>
  <c r="AC1433" i="2"/>
  <c r="AC6" i="2"/>
  <c r="AC294" i="2"/>
  <c r="AC582" i="2"/>
  <c r="AC834" i="2"/>
  <c r="AC1122" i="2"/>
  <c r="AC1410" i="2"/>
  <c r="AC1662" i="2"/>
  <c r="AC235" i="2"/>
  <c r="AC379" i="2"/>
  <c r="AC523" i="2"/>
  <c r="AC128" i="2"/>
  <c r="AC593" i="2"/>
  <c r="AC2354" i="2"/>
  <c r="AC173" i="2"/>
  <c r="AC616" i="2"/>
  <c r="AC1192" i="2"/>
  <c r="AC377" i="2"/>
  <c r="AC1169" i="2"/>
  <c r="AC618" i="2"/>
  <c r="AC247" i="2"/>
  <c r="AC823" i="2"/>
  <c r="AC1399" i="2"/>
  <c r="AC897" i="2"/>
  <c r="AC1185" i="2"/>
  <c r="AC707" i="2"/>
  <c r="AC336" i="2"/>
  <c r="AC1429" i="2"/>
  <c r="AC806" i="2"/>
  <c r="AC2080" i="2"/>
  <c r="AC1781" i="2"/>
  <c r="AC2213" i="2"/>
  <c r="AC1531" i="2"/>
  <c r="AC2311" i="2"/>
  <c r="AC1953" i="2"/>
  <c r="AC2043" i="2"/>
  <c r="AC2317" i="2"/>
  <c r="AC1682" i="2"/>
  <c r="AC416" i="2"/>
  <c r="AC449" i="2"/>
  <c r="AC970" i="2"/>
  <c r="AC958" i="2"/>
  <c r="AC301" i="2"/>
  <c r="AC904" i="2"/>
  <c r="AC1480" i="2"/>
  <c r="AC881" i="2"/>
  <c r="AC330" i="2"/>
  <c r="AC391" i="2"/>
  <c r="AC967" i="2"/>
  <c r="AC68" i="2"/>
  <c r="AC250" i="2"/>
  <c r="AC1114" i="2"/>
  <c r="AC131" i="2"/>
  <c r="AC503" i="2"/>
  <c r="AC624" i="2"/>
  <c r="AC423" i="2"/>
  <c r="AC791" i="2"/>
  <c r="AC1991" i="2"/>
  <c r="AC1285" i="2"/>
  <c r="AC1503" i="2"/>
  <c r="AC1648" i="2"/>
  <c r="AC2224" i="2"/>
  <c r="AC1565" i="2"/>
  <c r="AC270" i="2"/>
  <c r="AC1974" i="2"/>
  <c r="AC1879" i="2"/>
  <c r="AC1412" i="2"/>
  <c r="AC1102" i="2"/>
  <c r="AC2182" i="2"/>
  <c r="AC2331" i="2"/>
  <c r="AC2378" i="2"/>
  <c r="AC1538" i="2"/>
  <c r="AC25" i="2"/>
  <c r="AC169" i="2"/>
  <c r="AC313" i="2"/>
  <c r="AC146" i="2"/>
  <c r="AC51" i="2"/>
  <c r="AC195" i="2"/>
  <c r="AC339" i="2"/>
  <c r="AC112" i="2"/>
  <c r="AC256" i="2"/>
  <c r="AC41" i="2"/>
  <c r="AC185" i="2"/>
  <c r="AC329" i="2"/>
  <c r="AC263" i="2"/>
  <c r="AC484" i="2"/>
  <c r="AC628" i="2"/>
  <c r="AC772" i="2"/>
  <c r="AC916" i="2"/>
  <c r="AC1060" i="2"/>
  <c r="AC1204" i="2"/>
  <c r="AC1348" i="2"/>
  <c r="AC1492" i="2"/>
  <c r="AC389" i="2"/>
  <c r="AC533" i="2"/>
  <c r="AC677" i="2"/>
  <c r="AC905" i="2"/>
  <c r="AC1193" i="2"/>
  <c r="AC1481" i="2"/>
  <c r="AC54" i="2"/>
  <c r="AC342" i="2"/>
  <c r="AC630" i="2"/>
  <c r="AC882" i="2"/>
  <c r="AC1170" i="2"/>
  <c r="AC1458" i="2"/>
  <c r="AC115" i="2"/>
  <c r="AC259" i="2"/>
  <c r="AC403" i="2"/>
  <c r="AC547" i="2"/>
  <c r="AC691" i="2"/>
  <c r="AC560" i="2"/>
  <c r="AC419" i="2"/>
  <c r="AC13" i="2"/>
  <c r="AC317" i="2"/>
  <c r="AC760" i="2"/>
  <c r="AC1336" i="2"/>
  <c r="AC665" i="2"/>
  <c r="AC1457" i="2"/>
  <c r="AC679" i="2"/>
  <c r="AC1255" i="2"/>
  <c r="AC717" i="2"/>
  <c r="AC826" i="2"/>
  <c r="AC192" i="2"/>
  <c r="AC768" i="2"/>
  <c r="AC721" i="2"/>
  <c r="AC855" i="2"/>
  <c r="AC1703" i="2"/>
  <c r="AC1686" i="2"/>
  <c r="AC997" i="2"/>
  <c r="AC1573" i="2"/>
  <c r="AC518" i="2"/>
  <c r="AC1359" i="2"/>
  <c r="AC1936" i="2"/>
  <c r="AC2368" i="2"/>
  <c r="AC1925" i="2"/>
  <c r="AC702" i="2"/>
  <c r="AC1830" i="2"/>
  <c r="AC1268" i="2"/>
  <c r="AC1377" i="2"/>
  <c r="AC1809" i="2"/>
  <c r="AC2187" i="2"/>
  <c r="AC2366" i="2"/>
  <c r="AC2373" i="2"/>
  <c r="AC2423" i="2"/>
  <c r="AC37" i="2"/>
  <c r="AC181" i="2"/>
  <c r="AC14" i="2"/>
  <c r="AC158" i="2"/>
  <c r="AC63" i="2"/>
  <c r="AC207" i="2"/>
  <c r="AC351" i="2"/>
  <c r="AC124" i="2"/>
  <c r="AC268" i="2"/>
  <c r="AC53" i="2"/>
  <c r="AC197" i="2"/>
  <c r="AC7" i="2"/>
  <c r="AC407" i="2"/>
  <c r="AC496" i="2"/>
  <c r="AC640" i="2"/>
  <c r="AC784" i="2"/>
  <c r="AC928" i="2"/>
  <c r="AC1072" i="2"/>
  <c r="AC1216" i="2"/>
  <c r="AC1360" i="2"/>
  <c r="AC1504" i="2"/>
  <c r="AC401" i="2"/>
  <c r="AC545" i="2"/>
  <c r="AC689" i="2"/>
  <c r="AC929" i="2"/>
  <c r="AC1217" i="2"/>
  <c r="AC1505" i="2"/>
  <c r="AC90" i="2"/>
  <c r="AC378" i="2"/>
  <c r="AC666" i="2"/>
  <c r="AC906" i="2"/>
  <c r="AC1194" i="2"/>
  <c r="AC1482" i="2"/>
  <c r="AC127" i="2"/>
  <c r="AC271" i="2"/>
  <c r="AC415" i="2"/>
  <c r="AC559" i="2"/>
  <c r="AC703" i="2"/>
  <c r="AC847" i="2"/>
  <c r="AC991" i="2"/>
  <c r="AC848" i="2"/>
  <c r="AC1313" i="2"/>
  <c r="AC1357" i="2"/>
  <c r="AC2259" i="2"/>
  <c r="AC183" i="2"/>
  <c r="AC29" i="2"/>
  <c r="AC472" i="2"/>
  <c r="AC1048" i="2"/>
  <c r="AC521" i="2"/>
  <c r="AC42" i="2"/>
  <c r="AC535" i="2"/>
  <c r="AC1111" i="2"/>
  <c r="AC212" i="2"/>
  <c r="AC1041" i="2"/>
  <c r="AC1402" i="2"/>
  <c r="AC480" i="2"/>
  <c r="AC577" i="2"/>
  <c r="AC2135" i="2"/>
  <c r="AC853" i="2"/>
  <c r="AC1717" i="2"/>
  <c r="AC1071" i="2"/>
  <c r="AC1792" i="2"/>
  <c r="AC2069" i="2"/>
  <c r="AC2118" i="2"/>
  <c r="AC2095" i="2"/>
  <c r="AC2132" i="2"/>
  <c r="AC1566" i="2"/>
  <c r="AC1390" i="2"/>
  <c r="AC2475" i="2"/>
  <c r="AC2279" i="2"/>
  <c r="AC49" i="2"/>
  <c r="AC193" i="2"/>
  <c r="AC26" i="2"/>
  <c r="AC170" i="2"/>
  <c r="AC75" i="2"/>
  <c r="AC219" i="2"/>
  <c r="AC363" i="2"/>
  <c r="AC136" i="2"/>
  <c r="AC280" i="2"/>
  <c r="AC65" i="2"/>
  <c r="AC209" i="2"/>
  <c r="AC19" i="2"/>
  <c r="AC364" i="2"/>
  <c r="AC508" i="2"/>
  <c r="AC652" i="2"/>
  <c r="AC796" i="2"/>
  <c r="AC940" i="2"/>
  <c r="AC1084" i="2"/>
  <c r="AC1228" i="2"/>
  <c r="AC1372" i="2"/>
  <c r="AC1516" i="2"/>
  <c r="AC413" i="2"/>
  <c r="AC557" i="2"/>
  <c r="AC701" i="2"/>
  <c r="AC953" i="2"/>
  <c r="AC1241" i="2"/>
  <c r="AC1529" i="2"/>
  <c r="AC102" i="2"/>
  <c r="AC390" i="2"/>
  <c r="AC678" i="2"/>
  <c r="AC930" i="2"/>
  <c r="AC1218" i="2"/>
  <c r="AC1506" i="2"/>
  <c r="AC139" i="2"/>
  <c r="AC283" i="2"/>
  <c r="AC427" i="2"/>
  <c r="AC571" i="2"/>
  <c r="AC715" i="2"/>
  <c r="AC859" i="2"/>
  <c r="AC1003" i="2"/>
  <c r="AC1147" i="2"/>
  <c r="AC1291" i="2"/>
  <c r="AC23" i="2"/>
  <c r="AC104" i="2"/>
  <c r="AC45" i="2"/>
  <c r="AC189" i="2"/>
  <c r="AC333" i="2"/>
  <c r="AC477" i="2"/>
  <c r="AC621" i="2"/>
  <c r="AC801" i="2"/>
  <c r="AC957" i="2"/>
  <c r="AC1101" i="2"/>
  <c r="AC1245" i="2"/>
  <c r="AC142" i="2"/>
  <c r="AC334" i="2"/>
  <c r="AC526" i="2"/>
  <c r="AC706" i="2"/>
  <c r="AC946" i="2"/>
  <c r="AC1234" i="2"/>
  <c r="AC1522" i="2"/>
  <c r="AC1726" i="2"/>
  <c r="AC1870" i="2"/>
  <c r="AC203" i="2"/>
  <c r="AC395" i="2"/>
  <c r="AC587" i="2"/>
  <c r="AC779" i="2"/>
  <c r="AC947" i="2"/>
  <c r="AC1091" i="2"/>
  <c r="AC1235" i="2"/>
  <c r="AC1379" i="2"/>
  <c r="AC108" i="2"/>
  <c r="AC252" i="2"/>
  <c r="AC396" i="2"/>
  <c r="AC540" i="2"/>
  <c r="AC684" i="2"/>
  <c r="AC349" i="2"/>
  <c r="AC493" i="2"/>
  <c r="AC637" i="2"/>
  <c r="AC781" i="2"/>
  <c r="AC483" i="2"/>
  <c r="AC627" i="2"/>
  <c r="AC771" i="2"/>
  <c r="AC915" i="2"/>
  <c r="AC1059" i="2"/>
  <c r="AC1463" i="2"/>
  <c r="AC1607" i="2"/>
  <c r="AC1763" i="2"/>
  <c r="AC1907" i="2"/>
  <c r="AC2051" i="2"/>
  <c r="AC2195" i="2"/>
  <c r="AC510" i="2"/>
  <c r="AC912" i="2"/>
  <c r="AC1056" i="2"/>
  <c r="AC1200" i="2"/>
  <c r="AC1344" i="2"/>
  <c r="AC1488" i="2"/>
  <c r="AC1632" i="2"/>
  <c r="AC913" i="2"/>
  <c r="AC1057" i="2"/>
  <c r="AC1201" i="2"/>
  <c r="AC1345" i="2"/>
  <c r="AC1489" i="2"/>
  <c r="AC1633" i="2"/>
  <c r="AC514" i="2"/>
  <c r="AC290" i="2"/>
  <c r="AC434" i="2"/>
  <c r="AC578" i="2"/>
  <c r="AC722" i="2"/>
  <c r="AC866" i="2"/>
  <c r="AC1010" i="2"/>
  <c r="AC1154" i="2"/>
  <c r="AC1131" i="2"/>
  <c r="AC1275" i="2"/>
  <c r="AC1419" i="2"/>
  <c r="AC1563" i="2"/>
  <c r="AC1707" i="2"/>
  <c r="AC1851" i="2"/>
  <c r="AC1995" i="2"/>
  <c r="AC1708" i="2"/>
  <c r="AC1852" i="2"/>
  <c r="AC1996" i="2"/>
  <c r="AC2140" i="2"/>
  <c r="AC2284" i="2"/>
  <c r="AC2428" i="2"/>
  <c r="AC1013" i="2"/>
  <c r="AC1397" i="2"/>
  <c r="AC1697" i="2"/>
  <c r="AC1841" i="2"/>
  <c r="AC1985" i="2"/>
  <c r="AC331" i="2"/>
  <c r="AC475" i="2"/>
  <c r="AC619" i="2"/>
  <c r="AC763" i="2"/>
  <c r="AC907" i="2"/>
  <c r="AC1051" i="2"/>
  <c r="AC1195" i="2"/>
  <c r="AC1339" i="2"/>
  <c r="AC8" i="2"/>
  <c r="AC152" i="2"/>
  <c r="AC296" i="2"/>
  <c r="AC440" i="2"/>
  <c r="AC584" i="2"/>
  <c r="AC728" i="2"/>
  <c r="AC872" i="2"/>
  <c r="AC1016" i="2"/>
  <c r="AC1160" i="2"/>
  <c r="AC69" i="2"/>
  <c r="AC213" i="2"/>
  <c r="AC357" i="2"/>
  <c r="AC501" i="2"/>
  <c r="AC645" i="2"/>
  <c r="AC837" i="2"/>
  <c r="AC981" i="2"/>
  <c r="AC1125" i="2"/>
  <c r="AC1269" i="2"/>
  <c r="AC166" i="2"/>
  <c r="AC358" i="2"/>
  <c r="AC550" i="2"/>
  <c r="AC742" i="2"/>
  <c r="AC994" i="2"/>
  <c r="AC1282" i="2"/>
  <c r="AC1570" i="2"/>
  <c r="AC1750" i="2"/>
  <c r="AC47" i="2"/>
  <c r="AC239" i="2"/>
  <c r="AC431" i="2"/>
  <c r="AC623" i="2"/>
  <c r="AC827" i="2"/>
  <c r="AC971" i="2"/>
  <c r="AC1115" i="2"/>
  <c r="AC1259" i="2"/>
  <c r="AC1403" i="2"/>
  <c r="AC132" i="2"/>
  <c r="AC276" i="2"/>
  <c r="AC420" i="2"/>
  <c r="AC564" i="2"/>
  <c r="AC708" i="2"/>
  <c r="AC373" i="2"/>
  <c r="AC517" i="2"/>
  <c r="AC661" i="2"/>
  <c r="AC690" i="2"/>
  <c r="AC507" i="2"/>
  <c r="AC651" i="2"/>
  <c r="AC795" i="2"/>
  <c r="AC939" i="2"/>
  <c r="AC551" i="2"/>
  <c r="AC1487" i="2"/>
  <c r="AC1643" i="2"/>
  <c r="AC1787" i="2"/>
  <c r="AC1931" i="2"/>
  <c r="AC2075" i="2"/>
  <c r="AC2219" i="2"/>
  <c r="AC762" i="2"/>
  <c r="AC936" i="2"/>
  <c r="AC1080" i="2"/>
  <c r="AC1224" i="2"/>
  <c r="AC1368" i="2"/>
  <c r="AC1512" i="2"/>
  <c r="AC793" i="2"/>
  <c r="AC937" i="2"/>
  <c r="AC1081" i="2"/>
  <c r="AC1225" i="2"/>
  <c r="AC1369" i="2"/>
  <c r="AC1513" i="2"/>
  <c r="AC1657" i="2"/>
  <c r="AC82" i="2"/>
  <c r="AC314" i="2"/>
  <c r="AC458" i="2"/>
  <c r="AC602" i="2"/>
  <c r="AC746" i="2"/>
  <c r="AC890" i="2"/>
  <c r="AC1034" i="2"/>
  <c r="AC1178" i="2"/>
  <c r="AC1155" i="2"/>
  <c r="AC1299" i="2"/>
  <c r="AC1443" i="2"/>
  <c r="AC1587" i="2"/>
  <c r="AC1731" i="2"/>
  <c r="AC1875" i="2"/>
  <c r="AC1144" i="2"/>
  <c r="AC1288" i="2"/>
  <c r="AC1432" i="2"/>
  <c r="AC1576" i="2"/>
  <c r="AC473" i="2"/>
  <c r="AC617" i="2"/>
  <c r="AC797" i="2"/>
  <c r="AC1073" i="2"/>
  <c r="AC1361" i="2"/>
  <c r="AC1637" i="2"/>
  <c r="AC234" i="2"/>
  <c r="AC522" i="2"/>
  <c r="AC786" i="2"/>
  <c r="AC1050" i="2"/>
  <c r="AC1338" i="2"/>
  <c r="AC1614" i="2"/>
  <c r="AC199" i="2"/>
  <c r="AC343" i="2"/>
  <c r="AC487" i="2"/>
  <c r="AC631" i="2"/>
  <c r="AC775" i="2"/>
  <c r="AC919" i="2"/>
  <c r="AC1063" i="2"/>
  <c r="AC1207" i="2"/>
  <c r="AC1351" i="2"/>
  <c r="AC20" i="2"/>
  <c r="AC164" i="2"/>
  <c r="AC308" i="2"/>
  <c r="AC452" i="2"/>
  <c r="AC596" i="2"/>
  <c r="AC740" i="2"/>
  <c r="AC884" i="2"/>
  <c r="AC1028" i="2"/>
  <c r="AC1172" i="2"/>
  <c r="AC81" i="2"/>
  <c r="AC225" i="2"/>
  <c r="AC369" i="2"/>
  <c r="AC513" i="2"/>
  <c r="AC657" i="2"/>
  <c r="AC849" i="2"/>
  <c r="AC993" i="2"/>
  <c r="AC1137" i="2"/>
  <c r="AC1281" i="2"/>
  <c r="AC190" i="2"/>
  <c r="AC382" i="2"/>
  <c r="AC574" i="2"/>
  <c r="AC766" i="2"/>
  <c r="AC1018" i="2"/>
  <c r="AC1306" i="2"/>
  <c r="AC1594" i="2"/>
  <c r="AC1762" i="2"/>
  <c r="AC59" i="2"/>
  <c r="AC251" i="2"/>
  <c r="AC443" i="2"/>
  <c r="AC635" i="2"/>
  <c r="AC839" i="2"/>
  <c r="AC983" i="2"/>
  <c r="AC1127" i="2"/>
  <c r="AC1271" i="2"/>
  <c r="AC1415" i="2"/>
  <c r="AC144" i="2"/>
  <c r="AC288" i="2"/>
  <c r="AC432" i="2"/>
  <c r="AC576" i="2"/>
  <c r="AC720" i="2"/>
  <c r="AC385" i="2"/>
  <c r="AC529" i="2"/>
  <c r="AC673" i="2"/>
  <c r="AC375" i="2"/>
  <c r="AC519" i="2"/>
  <c r="AC663" i="2"/>
  <c r="AC807" i="2"/>
  <c r="AC951" i="2"/>
  <c r="AC599" i="2"/>
  <c r="AC1499" i="2"/>
  <c r="AC1655" i="2"/>
  <c r="AC1799" i="2"/>
  <c r="AC1943" i="2"/>
  <c r="AC2087" i="2"/>
  <c r="AC2231" i="2"/>
  <c r="AC804" i="2"/>
  <c r="AC948" i="2"/>
  <c r="AC1092" i="2"/>
  <c r="AC1236" i="2"/>
  <c r="AC1380" i="2"/>
  <c r="AC1524" i="2"/>
  <c r="AC805" i="2"/>
  <c r="AC949" i="2"/>
  <c r="AC1093" i="2"/>
  <c r="AC1237" i="2"/>
  <c r="AC787" i="2"/>
  <c r="AC931" i="2"/>
  <c r="AC1075" i="2"/>
  <c r="AC1219" i="2"/>
  <c r="AC1363" i="2"/>
  <c r="AC32" i="2"/>
  <c r="AC176" i="2"/>
  <c r="AC320" i="2"/>
  <c r="AC464" i="2"/>
  <c r="AC608" i="2"/>
  <c r="AC752" i="2"/>
  <c r="AC896" i="2"/>
  <c r="AC1040" i="2"/>
  <c r="AC1184" i="2"/>
  <c r="AC93" i="2"/>
  <c r="AC237" i="2"/>
  <c r="AC381" i="2"/>
  <c r="AC525" i="2"/>
  <c r="AC669" i="2"/>
  <c r="AC861" i="2"/>
  <c r="AC1005" i="2"/>
  <c r="AC1149" i="2"/>
  <c r="AC10" i="2"/>
  <c r="AC202" i="2"/>
  <c r="AC394" i="2"/>
  <c r="AC586" i="2"/>
  <c r="AC778" i="2"/>
  <c r="AC1042" i="2"/>
  <c r="AC1330" i="2"/>
  <c r="AC1606" i="2"/>
  <c r="AC1774" i="2"/>
  <c r="AC83" i="2"/>
  <c r="AC275" i="2"/>
  <c r="AC467" i="2"/>
  <c r="AC659" i="2"/>
  <c r="AC851" i="2"/>
  <c r="AC995" i="2"/>
  <c r="AC1139" i="2"/>
  <c r="AC1283" i="2"/>
  <c r="AC71" i="2"/>
  <c r="AC156" i="2"/>
  <c r="AC300" i="2"/>
  <c r="AC444" i="2"/>
  <c r="AC588" i="2"/>
  <c r="AC732" i="2"/>
  <c r="AC397" i="2"/>
  <c r="AC541" i="2"/>
  <c r="AC685" i="2"/>
  <c r="AC387" i="2"/>
  <c r="AC531" i="2"/>
  <c r="AC675" i="2"/>
  <c r="AC819" i="2"/>
  <c r="AC963" i="2"/>
  <c r="AC647" i="2"/>
  <c r="AC1511" i="2"/>
  <c r="AC1667" i="2"/>
  <c r="AC1811" i="2"/>
  <c r="AC1955" i="2"/>
  <c r="AC2099" i="2"/>
  <c r="AC2243" i="2"/>
  <c r="AC816" i="2"/>
  <c r="AC960" i="2"/>
  <c r="AC1104" i="2"/>
  <c r="AC1248" i="2"/>
  <c r="AC1392" i="2"/>
  <c r="AC1536" i="2"/>
  <c r="AC817" i="2"/>
  <c r="AC961" i="2"/>
  <c r="AC1105" i="2"/>
  <c r="AC1249" i="2"/>
  <c r="AC1393" i="2"/>
  <c r="AC1537" i="2"/>
  <c r="AC1681" i="2"/>
  <c r="AC1061" i="2"/>
  <c r="AC338" i="2"/>
  <c r="AC482" i="2"/>
  <c r="AC626" i="2"/>
  <c r="AC770" i="2"/>
  <c r="AC914" i="2"/>
  <c r="AC1058" i="2"/>
  <c r="AC1202" i="2"/>
  <c r="AC1179" i="2"/>
  <c r="AC1323" i="2"/>
  <c r="AC1467" i="2"/>
  <c r="AC1611" i="2"/>
  <c r="AC1755" i="2"/>
  <c r="AC1899" i="2"/>
  <c r="AC1612" i="2"/>
  <c r="AC799" i="2"/>
  <c r="AC943" i="2"/>
  <c r="AC1087" i="2"/>
  <c r="AC1231" i="2"/>
  <c r="AC1375" i="2"/>
  <c r="AC44" i="2"/>
  <c r="AC188" i="2"/>
  <c r="AC332" i="2"/>
  <c r="AC476" i="2"/>
  <c r="AC620" i="2"/>
  <c r="AC764" i="2"/>
  <c r="AC908" i="2"/>
  <c r="AC1052" i="2"/>
  <c r="AC1196" i="2"/>
  <c r="AC105" i="2"/>
  <c r="AC249" i="2"/>
  <c r="AC393" i="2"/>
  <c r="AC537" i="2"/>
  <c r="AC681" i="2"/>
  <c r="AC873" i="2"/>
  <c r="AC1017" i="2"/>
  <c r="AC1161" i="2"/>
  <c r="AC22" i="2"/>
  <c r="AC214" i="2"/>
  <c r="AC406" i="2"/>
  <c r="AC598" i="2"/>
  <c r="AC802" i="2"/>
  <c r="AC1066" i="2"/>
  <c r="AC1354" i="2"/>
  <c r="AC1618" i="2"/>
  <c r="AC1786" i="2"/>
  <c r="AC95" i="2"/>
  <c r="AC287" i="2"/>
  <c r="AC479" i="2"/>
  <c r="AC671" i="2"/>
  <c r="AC863" i="2"/>
  <c r="AC1007" i="2"/>
  <c r="AC1151" i="2"/>
  <c r="AC1295" i="2"/>
  <c r="AC215" i="2"/>
  <c r="AC168" i="2"/>
  <c r="AC312" i="2"/>
  <c r="AC456" i="2"/>
  <c r="AC600" i="2"/>
  <c r="AC744" i="2"/>
  <c r="AC409" i="2"/>
  <c r="AC553" i="2"/>
  <c r="AC697" i="2"/>
  <c r="AC399" i="2"/>
  <c r="AC543" i="2"/>
  <c r="AC687" i="2"/>
  <c r="AC831" i="2"/>
  <c r="AC975" i="2"/>
  <c r="AC695" i="2"/>
  <c r="AC1523" i="2"/>
  <c r="AC1679" i="2"/>
  <c r="AC1823" i="2"/>
  <c r="AC1967" i="2"/>
  <c r="AC2111" i="2"/>
  <c r="AC2255" i="2"/>
  <c r="AC828" i="2"/>
  <c r="AC972" i="2"/>
  <c r="AC1116" i="2"/>
  <c r="AC1260" i="2"/>
  <c r="AC1404" i="2"/>
  <c r="AC1548" i="2"/>
  <c r="AC829" i="2"/>
  <c r="AC973" i="2"/>
  <c r="AC1117" i="2"/>
  <c r="AC1261" i="2"/>
  <c r="AC1405" i="2"/>
  <c r="AC1549" i="2"/>
  <c r="AC1693" i="2"/>
  <c r="AC989" i="2"/>
  <c r="AC350" i="2"/>
  <c r="AC494" i="2"/>
  <c r="AC638" i="2"/>
  <c r="AC782" i="2"/>
  <c r="AC926" i="2"/>
  <c r="AC1070" i="2"/>
  <c r="AC1214" i="2"/>
  <c r="AC1191" i="2"/>
  <c r="AC1335" i="2"/>
  <c r="AC1479" i="2"/>
  <c r="AC667" i="2"/>
  <c r="AC811" i="2"/>
  <c r="AC955" i="2"/>
  <c r="AC1099" i="2"/>
  <c r="AC1243" i="2"/>
  <c r="AC1387" i="2"/>
  <c r="AC56" i="2"/>
  <c r="AC200" i="2"/>
  <c r="AC344" i="2"/>
  <c r="AC488" i="2"/>
  <c r="AC632" i="2"/>
  <c r="AC776" i="2"/>
  <c r="AC920" i="2"/>
  <c r="AC1064" i="2"/>
  <c r="AC1208" i="2"/>
  <c r="AC117" i="2"/>
  <c r="AC261" i="2"/>
  <c r="AC405" i="2"/>
  <c r="AC549" i="2"/>
  <c r="AC693" i="2"/>
  <c r="AC885" i="2"/>
  <c r="AC1029" i="2"/>
  <c r="AC1173" i="2"/>
  <c r="AC46" i="2"/>
  <c r="AC238" i="2"/>
  <c r="AC430" i="2"/>
  <c r="AC622" i="2"/>
  <c r="AC814" i="2"/>
  <c r="AC1090" i="2"/>
  <c r="AC1378" i="2"/>
  <c r="AC1642" i="2"/>
  <c r="AC1798" i="2"/>
  <c r="AC107" i="2"/>
  <c r="AC299" i="2"/>
  <c r="AC491" i="2"/>
  <c r="AC683" i="2"/>
  <c r="AC875" i="2"/>
  <c r="AC1019" i="2"/>
  <c r="AC1163" i="2"/>
  <c r="AC1307" i="2"/>
  <c r="AC359" i="2"/>
  <c r="AC180" i="2"/>
  <c r="AC324" i="2"/>
  <c r="AC468" i="2"/>
  <c r="AC612" i="2"/>
  <c r="AC756" i="2"/>
  <c r="AC421" i="2"/>
  <c r="AC565" i="2"/>
  <c r="AC709" i="2"/>
  <c r="AC411" i="2"/>
  <c r="AC555" i="2"/>
  <c r="AC699" i="2"/>
  <c r="AC843" i="2"/>
  <c r="AC987" i="2"/>
  <c r="AC731" i="2"/>
  <c r="AC1535" i="2"/>
  <c r="AC1691" i="2"/>
  <c r="AC1835" i="2"/>
  <c r="AC1979" i="2"/>
  <c r="AC2123" i="2"/>
  <c r="AC846" i="2"/>
  <c r="AC840" i="2"/>
  <c r="AC984" i="2"/>
  <c r="AC1128" i="2"/>
  <c r="AC1272" i="2"/>
  <c r="AC1416" i="2"/>
  <c r="AC1560" i="2"/>
  <c r="AC841" i="2"/>
  <c r="AC985" i="2"/>
  <c r="AC1129" i="2"/>
  <c r="AC1273" i="2"/>
  <c r="AC1417" i="2"/>
  <c r="AC1561" i="2"/>
  <c r="AC1705" i="2"/>
  <c r="AC917" i="2"/>
  <c r="AC362" i="2"/>
  <c r="AC506" i="2"/>
  <c r="AC650" i="2"/>
  <c r="AC794" i="2"/>
  <c r="AC938" i="2"/>
  <c r="AC1082" i="2"/>
  <c r="AC1226" i="2"/>
  <c r="AC1203" i="2"/>
  <c r="AC1347" i="2"/>
  <c r="AC1491" i="2"/>
  <c r="AC835" i="2"/>
  <c r="AC979" i="2"/>
  <c r="AC1123" i="2"/>
  <c r="AC1267" i="2"/>
  <c r="AC1411" i="2"/>
  <c r="AC80" i="2"/>
  <c r="AC224" i="2"/>
  <c r="AC368" i="2"/>
  <c r="AC512" i="2"/>
  <c r="AC656" i="2"/>
  <c r="AC800" i="2"/>
  <c r="AC944" i="2"/>
  <c r="AC1088" i="2"/>
  <c r="AC1232" i="2"/>
  <c r="AC141" i="2"/>
  <c r="AC285" i="2"/>
  <c r="AC429" i="2"/>
  <c r="AC573" i="2"/>
  <c r="AC729" i="2"/>
  <c r="AC909" i="2"/>
  <c r="AC1053" i="2"/>
  <c r="AC1197" i="2"/>
  <c r="AC70" i="2"/>
  <c r="AC262" i="2"/>
  <c r="AC454" i="2"/>
  <c r="AC646" i="2"/>
  <c r="AC850" i="2"/>
  <c r="AC1138" i="2"/>
  <c r="AC1426" i="2"/>
  <c r="AC1678" i="2"/>
  <c r="AC1822" i="2"/>
  <c r="AC143" i="2"/>
  <c r="AC335" i="2"/>
  <c r="AC527" i="2"/>
  <c r="AC719" i="2"/>
  <c r="AC899" i="2"/>
  <c r="AC1043" i="2"/>
  <c r="AC1187" i="2"/>
  <c r="AC1331" i="2"/>
  <c r="AC60" i="2"/>
  <c r="AC204" i="2"/>
  <c r="AC348" i="2"/>
  <c r="AC492" i="2"/>
  <c r="AC636" i="2"/>
  <c r="AC780" i="2"/>
  <c r="AC445" i="2"/>
  <c r="AC589" i="2"/>
  <c r="AC733" i="2"/>
  <c r="AC435" i="2"/>
  <c r="AC579" i="2"/>
  <c r="AC723" i="2"/>
  <c r="AC867" i="2"/>
  <c r="AC1011" i="2"/>
  <c r="AC815" i="2"/>
  <c r="AC1559" i="2"/>
  <c r="AC1715" i="2"/>
  <c r="AC1859" i="2"/>
  <c r="AC2003" i="2"/>
  <c r="AC2147" i="2"/>
  <c r="AC258" i="2"/>
  <c r="AC864" i="2"/>
  <c r="AC1008" i="2"/>
  <c r="AC1152" i="2"/>
  <c r="AC1296" i="2"/>
  <c r="AC1440" i="2"/>
  <c r="AC1584" i="2"/>
  <c r="AC865" i="2"/>
  <c r="AC1009" i="2"/>
  <c r="AC1153" i="2"/>
  <c r="AC1297" i="2"/>
  <c r="AC1441" i="2"/>
  <c r="AC1585" i="2"/>
  <c r="AC1729" i="2"/>
  <c r="AC242" i="2"/>
  <c r="AC386" i="2"/>
  <c r="AC530" i="2"/>
  <c r="AC674" i="2"/>
  <c r="AC818" i="2"/>
  <c r="AC962" i="2"/>
  <c r="AC1106" i="2"/>
  <c r="AC1083" i="2"/>
  <c r="AC1227" i="2"/>
  <c r="AC1371" i="2"/>
  <c r="AC1515" i="2"/>
  <c r="AC1659" i="2"/>
  <c r="AC1803" i="2"/>
  <c r="AC1947" i="2"/>
  <c r="AC1135" i="2"/>
  <c r="AC1279" i="2"/>
  <c r="AC1423" i="2"/>
  <c r="AC92" i="2"/>
  <c r="AC236" i="2"/>
  <c r="AC380" i="2"/>
  <c r="AC524" i="2"/>
  <c r="AC668" i="2"/>
  <c r="AC812" i="2"/>
  <c r="AC956" i="2"/>
  <c r="AC1100" i="2"/>
  <c r="AC9" i="2"/>
  <c r="AC153" i="2"/>
  <c r="AC297" i="2"/>
  <c r="AC441" i="2"/>
  <c r="AC585" i="2"/>
  <c r="AC741" i="2"/>
  <c r="AC921" i="2"/>
  <c r="AC1065" i="2"/>
  <c r="AC1209" i="2"/>
  <c r="AC94" i="2"/>
  <c r="AC286" i="2"/>
  <c r="AC478" i="2"/>
  <c r="AC670" i="2"/>
  <c r="AC874" i="2"/>
  <c r="AC1162" i="2"/>
  <c r="AC1450" i="2"/>
  <c r="AC1690" i="2"/>
  <c r="AC1834" i="2"/>
  <c r="AC155" i="2"/>
  <c r="AC347" i="2"/>
  <c r="AC539" i="2"/>
  <c r="AC743" i="2"/>
  <c r="AC911" i="2"/>
  <c r="AC1055" i="2"/>
  <c r="AC1199" i="2"/>
  <c r="AC1343" i="2"/>
  <c r="AC72" i="2"/>
  <c r="AC216" i="2"/>
  <c r="AC360" i="2"/>
  <c r="AC504" i="2"/>
  <c r="AC648" i="2"/>
  <c r="AC792" i="2"/>
  <c r="AC457" i="2"/>
  <c r="AC601" i="2"/>
  <c r="AC745" i="2"/>
  <c r="AC447" i="2"/>
  <c r="AC591" i="2"/>
  <c r="AC735" i="2"/>
  <c r="AC879" i="2"/>
  <c r="AC1023" i="2"/>
  <c r="AC1427" i="2"/>
  <c r="AC1571" i="2"/>
  <c r="AC1727" i="2"/>
  <c r="AC1871" i="2"/>
  <c r="AC2015" i="2"/>
  <c r="AC2159" i="2"/>
  <c r="AC78" i="2"/>
  <c r="AC876" i="2"/>
  <c r="AC1020" i="2"/>
  <c r="AC1164" i="2"/>
  <c r="AC1308" i="2"/>
  <c r="AC1452" i="2"/>
  <c r="AC1596" i="2"/>
  <c r="AC877" i="2"/>
  <c r="AC1021" i="2"/>
  <c r="AC1165" i="2"/>
  <c r="AC1309" i="2"/>
  <c r="AC1453" i="2"/>
  <c r="AC1597" i="2"/>
  <c r="AC1741" i="2"/>
  <c r="AC254" i="2"/>
  <c r="AC398" i="2"/>
  <c r="AC542" i="2"/>
  <c r="AC686" i="2"/>
  <c r="AC830" i="2"/>
  <c r="AC974" i="2"/>
  <c r="AC1118" i="2"/>
  <c r="AC1095" i="2"/>
  <c r="AC1239" i="2"/>
  <c r="AC1383" i="2"/>
  <c r="AC1527" i="2"/>
  <c r="AC1671" i="2"/>
  <c r="AC1815" i="2"/>
  <c r="AC1959" i="2"/>
  <c r="AC1672" i="2"/>
  <c r="AC1816" i="2"/>
  <c r="AC1960" i="2"/>
  <c r="AC2104" i="2"/>
  <c r="AC2248" i="2"/>
  <c r="AC2392" i="2"/>
  <c r="AC248" i="2"/>
  <c r="AC392" i="2"/>
  <c r="AC536" i="2"/>
  <c r="AC680" i="2"/>
  <c r="AC824" i="2"/>
  <c r="AC968" i="2"/>
  <c r="AC1112" i="2"/>
  <c r="AC21" i="2"/>
  <c r="AC165" i="2"/>
  <c r="AC309" i="2"/>
  <c r="AC453" i="2"/>
  <c r="AC597" i="2"/>
  <c r="AC753" i="2"/>
  <c r="AC933" i="2"/>
  <c r="AC1077" i="2"/>
  <c r="AC1221" i="2"/>
  <c r="AC106" i="2"/>
  <c r="AC298" i="2"/>
  <c r="AC490" i="2"/>
  <c r="AC682" i="2"/>
  <c r="AC898" i="2"/>
  <c r="AC1186" i="2"/>
  <c r="AC1474" i="2"/>
  <c r="AC1702" i="2"/>
  <c r="AC1846" i="2"/>
  <c r="AC179" i="2"/>
  <c r="AC371" i="2"/>
  <c r="AC563" i="2"/>
  <c r="AC755" i="2"/>
  <c r="AC923" i="2"/>
  <c r="AC1067" i="2"/>
  <c r="AC1211" i="2"/>
  <c r="AC1355" i="2"/>
  <c r="AC84" i="2"/>
  <c r="AC228" i="2"/>
  <c r="AC372" i="2"/>
  <c r="AC516" i="2"/>
  <c r="AC660" i="2"/>
  <c r="AC325" i="2"/>
  <c r="AC469" i="2"/>
  <c r="AC613" i="2"/>
  <c r="AC757" i="2"/>
  <c r="AC459" i="2"/>
  <c r="AC603" i="2"/>
  <c r="AC747" i="2"/>
  <c r="AC891" i="2"/>
  <c r="AC1035" i="2"/>
  <c r="AC1439" i="2"/>
  <c r="AC1583" i="2"/>
  <c r="AC1739" i="2"/>
  <c r="AC1883" i="2"/>
  <c r="AC2027" i="2"/>
  <c r="AC2171" i="2"/>
  <c r="AC222" i="2"/>
  <c r="AC888" i="2"/>
  <c r="AC1032" i="2"/>
  <c r="AC1176" i="2"/>
  <c r="AC1320" i="2"/>
  <c r="AC1464" i="2"/>
  <c r="AC1608" i="2"/>
  <c r="AC889" i="2"/>
  <c r="AC1033" i="2"/>
  <c r="AC1177" i="2"/>
  <c r="AC1321" i="2"/>
  <c r="AC1465" i="2"/>
  <c r="AC1609" i="2"/>
  <c r="AC990" i="2"/>
  <c r="AC266" i="2"/>
  <c r="AC410" i="2"/>
  <c r="AC554" i="2"/>
  <c r="AC698" i="2"/>
  <c r="AC842" i="2"/>
  <c r="AC986" i="2"/>
  <c r="AC1130" i="2"/>
  <c r="AC1107" i="2"/>
  <c r="AC1251" i="2"/>
  <c r="AC1395" i="2"/>
  <c r="AC1539" i="2"/>
  <c r="AC1683" i="2"/>
  <c r="AC1827" i="2"/>
  <c r="AC1971" i="2"/>
  <c r="AC2129" i="2"/>
  <c r="AC18" i="2"/>
  <c r="AC450" i="2"/>
  <c r="AC942" i="2"/>
  <c r="AC1374" i="2"/>
  <c r="AC1746" i="2"/>
  <c r="AC1890" i="2"/>
  <c r="AC2034" i="2"/>
  <c r="AC1447" i="2"/>
  <c r="AC1591" i="2"/>
  <c r="AC1747" i="2"/>
  <c r="AC1963" i="2"/>
  <c r="AC2179" i="2"/>
  <c r="AC2395" i="2"/>
  <c r="AC1328" i="2"/>
  <c r="AC1472" i="2"/>
  <c r="AC1616" i="2"/>
  <c r="AC1760" i="2"/>
  <c r="AC1904" i="2"/>
  <c r="AC2048" i="2"/>
  <c r="AC1293" i="2"/>
  <c r="AC1437" i="2"/>
  <c r="AC1581" i="2"/>
  <c r="AC1725" i="2"/>
  <c r="AC1869" i="2"/>
  <c r="AC2013" i="2"/>
  <c r="AC2157" i="2"/>
  <c r="AC322" i="2"/>
  <c r="AC934" i="2"/>
  <c r="AC1222" i="2"/>
  <c r="AC1510" i="2"/>
  <c r="AC1954" i="2"/>
  <c r="AC2098" i="2"/>
  <c r="AC2242" i="2"/>
  <c r="AC2103" i="2"/>
  <c r="AC2247" i="2"/>
  <c r="AC2391" i="2"/>
  <c r="AC2137" i="2"/>
  <c r="AC2357" i="2"/>
  <c r="AC2401" i="2"/>
  <c r="AC2286" i="2"/>
  <c r="AC2430" i="2"/>
  <c r="AC1867" i="2"/>
  <c r="AC2299" i="2"/>
  <c r="AC2180" i="2"/>
  <c r="AC2324" i="2"/>
  <c r="AC2468" i="2"/>
  <c r="AC2289" i="2"/>
  <c r="AC2433" i="2"/>
  <c r="AC2338" i="2"/>
  <c r="AC2482" i="2"/>
  <c r="AC2339" i="2"/>
  <c r="AC2340" i="2"/>
  <c r="AC785" i="2"/>
  <c r="AC1704" i="2"/>
  <c r="AC1848" i="2"/>
  <c r="AC1992" i="2"/>
  <c r="AC2136" i="2"/>
  <c r="AC2280" i="2"/>
  <c r="AC2293" i="2"/>
  <c r="AC1885" i="2"/>
  <c r="AC2029" i="2"/>
  <c r="AC1310" i="2"/>
  <c r="AC1454" i="2"/>
  <c r="AC1598" i="2"/>
  <c r="AC1742" i="2"/>
  <c r="AC1886" i="2"/>
  <c r="AC2030" i="2"/>
  <c r="AC2174" i="2"/>
  <c r="AC2342" i="2"/>
  <c r="AC1588" i="2"/>
  <c r="AC1732" i="2"/>
  <c r="AC1876" i="2"/>
  <c r="AC2020" i="2"/>
  <c r="AC2164" i="2"/>
  <c r="AC2308" i="2"/>
  <c r="AC2452" i="2"/>
  <c r="AC1085" i="2"/>
  <c r="AC1445" i="2"/>
  <c r="AC1721" i="2"/>
  <c r="AC1865" i="2"/>
  <c r="AC2009" i="2"/>
  <c r="AC2153" i="2"/>
  <c r="AC66" i="2"/>
  <c r="AC498" i="2"/>
  <c r="AC1014" i="2"/>
  <c r="AC1446" i="2"/>
  <c r="AC1770" i="2"/>
  <c r="AC1914" i="2"/>
  <c r="AC2058" i="2"/>
  <c r="AC1471" i="2"/>
  <c r="AC1615" i="2"/>
  <c r="AC1783" i="2"/>
  <c r="AC1999" i="2"/>
  <c r="AC2215" i="2"/>
  <c r="AC2431" i="2"/>
  <c r="AC1352" i="2"/>
  <c r="AC1496" i="2"/>
  <c r="AC1640" i="2"/>
  <c r="AC1784" i="2"/>
  <c r="AC1928" i="2"/>
  <c r="AC2072" i="2"/>
  <c r="AC1317" i="2"/>
  <c r="AC1461" i="2"/>
  <c r="AC1605" i="2"/>
  <c r="AC1749" i="2"/>
  <c r="AC1893" i="2"/>
  <c r="AC2037" i="2"/>
  <c r="AC2181" i="2"/>
  <c r="AC466" i="2"/>
  <c r="AC982" i="2"/>
  <c r="AC1270" i="2"/>
  <c r="AC1558" i="2"/>
  <c r="AC1978" i="2"/>
  <c r="AC2122" i="2"/>
  <c r="AC2266" i="2"/>
  <c r="AC2127" i="2"/>
  <c r="AC2271" i="2"/>
  <c r="AC2415" i="2"/>
  <c r="AC2473" i="2"/>
  <c r="AC2381" i="2"/>
  <c r="AC2166" i="2"/>
  <c r="AC2310" i="2"/>
  <c r="AC2454" i="2"/>
  <c r="AC1939" i="2"/>
  <c r="AC2371" i="2"/>
  <c r="AC2204" i="2"/>
  <c r="AC2348" i="2"/>
  <c r="AC2101" i="2"/>
  <c r="AC2313" i="2"/>
  <c r="AC2457" i="2"/>
  <c r="AC2362" i="2"/>
  <c r="AC2257" i="2"/>
  <c r="AC2363" i="2"/>
  <c r="AC2388" i="2"/>
  <c r="AC114" i="2"/>
  <c r="AC1728" i="2"/>
  <c r="AC1872" i="2"/>
  <c r="AC2016" i="2"/>
  <c r="AC2160" i="2"/>
  <c r="AC2316" i="2"/>
  <c r="AC1753" i="2"/>
  <c r="AC1909" i="2"/>
  <c r="AC2053" i="2"/>
  <c r="AC1334" i="2"/>
  <c r="AC1478" i="2"/>
  <c r="AC1622" i="2"/>
  <c r="AC1766" i="2"/>
  <c r="AC1910" i="2"/>
  <c r="AC2054" i="2"/>
  <c r="AC2198" i="2"/>
  <c r="AC2402" i="2"/>
  <c r="AC1381" i="2"/>
  <c r="AC1525" i="2"/>
  <c r="AC1669" i="2"/>
  <c r="AC1133" i="2"/>
  <c r="AC326" i="2"/>
  <c r="AC470" i="2"/>
  <c r="AC614" i="2"/>
  <c r="AC758" i="2"/>
  <c r="AC902" i="2"/>
  <c r="AC1046" i="2"/>
  <c r="AC1190" i="2"/>
  <c r="AC1167" i="2"/>
  <c r="AC1311" i="2"/>
  <c r="AC1455" i="2"/>
  <c r="AC1599" i="2"/>
  <c r="AC1743" i="2"/>
  <c r="AC1887" i="2"/>
  <c r="AC1600" i="2"/>
  <c r="AC1744" i="2"/>
  <c r="AC1888" i="2"/>
  <c r="AC2032" i="2"/>
  <c r="AC2176" i="2"/>
  <c r="AC2320" i="2"/>
  <c r="AC2464" i="2"/>
  <c r="AC1109" i="2"/>
  <c r="AC1469" i="2"/>
  <c r="AC1733" i="2"/>
  <c r="AC1877" i="2"/>
  <c r="AC2021" i="2"/>
  <c r="AC2165" i="2"/>
  <c r="AC126" i="2"/>
  <c r="AC558" i="2"/>
  <c r="AC1038" i="2"/>
  <c r="AC1470" i="2"/>
  <c r="AC1782" i="2"/>
  <c r="AC1926" i="2"/>
  <c r="AC2070" i="2"/>
  <c r="AC1483" i="2"/>
  <c r="AC1627" i="2"/>
  <c r="AC1807" i="2"/>
  <c r="AC2023" i="2"/>
  <c r="AC2239" i="2"/>
  <c r="AC2455" i="2"/>
  <c r="AC1364" i="2"/>
  <c r="AC1508" i="2"/>
  <c r="AC1652" i="2"/>
  <c r="AC1796" i="2"/>
  <c r="AC1940" i="2"/>
  <c r="AC2084" i="2"/>
  <c r="AC1329" i="2"/>
  <c r="AC1473" i="2"/>
  <c r="AC1617" i="2"/>
  <c r="AC1761" i="2"/>
  <c r="AC1905" i="2"/>
  <c r="AC2049" i="2"/>
  <c r="AC2193" i="2"/>
  <c r="AC562" i="2"/>
  <c r="AC1006" i="2"/>
  <c r="AC1294" i="2"/>
  <c r="AC1582" i="2"/>
  <c r="AC1990" i="2"/>
  <c r="AC2134" i="2"/>
  <c r="AC2278" i="2"/>
  <c r="AC2139" i="2"/>
  <c r="AC2283" i="2"/>
  <c r="AC2427" i="2"/>
  <c r="AC2306" i="2"/>
  <c r="AC2393" i="2"/>
  <c r="AC2178" i="2"/>
  <c r="AC2322" i="2"/>
  <c r="AC2466" i="2"/>
  <c r="AC1975" i="2"/>
  <c r="AC2407" i="2"/>
  <c r="AC2216" i="2"/>
  <c r="AC2360" i="2"/>
  <c r="AC2209" i="2"/>
  <c r="AC2325" i="2"/>
  <c r="AC2469" i="2"/>
  <c r="AC2374" i="2"/>
  <c r="AC2353" i="2"/>
  <c r="AC2375" i="2"/>
  <c r="AC2424" i="2"/>
  <c r="AC370" i="2"/>
  <c r="AC1740" i="2"/>
  <c r="AC1884" i="2"/>
  <c r="AC2028" i="2"/>
  <c r="AC2172" i="2"/>
  <c r="AC2328" i="2"/>
  <c r="AC1765" i="2"/>
  <c r="AC1921" i="2"/>
  <c r="AC2065" i="2"/>
  <c r="AC1346" i="2"/>
  <c r="AC1490" i="2"/>
  <c r="AC1634" i="2"/>
  <c r="AC1778" i="2"/>
  <c r="AC1922" i="2"/>
  <c r="AC2066" i="2"/>
  <c r="AC2210" i="2"/>
  <c r="AC2414" i="2"/>
  <c r="AC1756" i="2"/>
  <c r="AC1900" i="2"/>
  <c r="AC2044" i="2"/>
  <c r="AC2188" i="2"/>
  <c r="AC2332" i="2"/>
  <c r="AC1206" i="2"/>
  <c r="AC1157" i="2"/>
  <c r="AC1493" i="2"/>
  <c r="AC1745" i="2"/>
  <c r="AC1889" i="2"/>
  <c r="AC2033" i="2"/>
  <c r="AC2177" i="2"/>
  <c r="AC162" i="2"/>
  <c r="AC594" i="2"/>
  <c r="AC1086" i="2"/>
  <c r="AC1518" i="2"/>
  <c r="AC1794" i="2"/>
  <c r="AC1938" i="2"/>
  <c r="AC2082" i="2"/>
  <c r="AC1495" i="2"/>
  <c r="AC1639" i="2"/>
  <c r="AC1819" i="2"/>
  <c r="AC2035" i="2"/>
  <c r="AC2251" i="2"/>
  <c r="AC2467" i="2"/>
  <c r="AC1376" i="2"/>
  <c r="AC1520" i="2"/>
  <c r="AC1664" i="2"/>
  <c r="AC1808" i="2"/>
  <c r="AC1952" i="2"/>
  <c r="AC2096" i="2"/>
  <c r="AC1341" i="2"/>
  <c r="AC1485" i="2"/>
  <c r="AC1629" i="2"/>
  <c r="AC1773" i="2"/>
  <c r="AC1917" i="2"/>
  <c r="AC2061" i="2"/>
  <c r="AC2205" i="2"/>
  <c r="AC610" i="2"/>
  <c r="AC1030" i="2"/>
  <c r="AC1318" i="2"/>
  <c r="AC1630" i="2"/>
  <c r="AC2002" i="2"/>
  <c r="AC2146" i="2"/>
  <c r="AC2290" i="2"/>
  <c r="AC2151" i="2"/>
  <c r="AC2295" i="2"/>
  <c r="AC2439" i="2"/>
  <c r="AC2261" i="2"/>
  <c r="AC2405" i="2"/>
  <c r="AC2190" i="2"/>
  <c r="AC2334" i="2"/>
  <c r="AC2478" i="2"/>
  <c r="AC2011" i="2"/>
  <c r="AC2443" i="2"/>
  <c r="AC2228" i="2"/>
  <c r="AC2372" i="2"/>
  <c r="AC2329" i="2"/>
  <c r="AC2337" i="2"/>
  <c r="AC2481" i="2"/>
  <c r="AC2386" i="2"/>
  <c r="AC2330" i="2"/>
  <c r="AC2387" i="2"/>
  <c r="AC2460" i="2"/>
  <c r="AC1277" i="2"/>
  <c r="AC1752" i="2"/>
  <c r="AC1896" i="2"/>
  <c r="AC2040" i="2"/>
  <c r="AC2184" i="2"/>
  <c r="AC2352" i="2"/>
  <c r="AC1777" i="2"/>
  <c r="AC1933" i="2"/>
  <c r="AC1134" i="2"/>
  <c r="AC1358" i="2"/>
  <c r="AC1502" i="2"/>
  <c r="AC1646" i="2"/>
  <c r="AC1790" i="2"/>
  <c r="AC1934" i="2"/>
  <c r="AC2078" i="2"/>
  <c r="AC2222" i="2"/>
  <c r="AC2426" i="2"/>
  <c r="AC1623" i="2"/>
  <c r="AC1767" i="2"/>
  <c r="AC1911" i="2"/>
  <c r="AC1624" i="2"/>
  <c r="AC1768" i="2"/>
  <c r="AC1912" i="2"/>
  <c r="AC2056" i="2"/>
  <c r="AC2200" i="2"/>
  <c r="AC2344" i="2"/>
  <c r="AC737" i="2"/>
  <c r="AC1181" i="2"/>
  <c r="AC1517" i="2"/>
  <c r="AC1757" i="2"/>
  <c r="AC1901" i="2"/>
  <c r="AC2045" i="2"/>
  <c r="AC2189" i="2"/>
  <c r="AC174" i="2"/>
  <c r="AC606" i="2"/>
  <c r="AC1110" i="2"/>
  <c r="AC1542" i="2"/>
  <c r="AC1806" i="2"/>
  <c r="AC1950" i="2"/>
  <c r="AC2094" i="2"/>
  <c r="AC1507" i="2"/>
  <c r="AC1651" i="2"/>
  <c r="AC1843" i="2"/>
  <c r="AC2059" i="2"/>
  <c r="AC2275" i="2"/>
  <c r="AC1244" i="2"/>
  <c r="AC1388" i="2"/>
  <c r="AC1532" i="2"/>
  <c r="AC1676" i="2"/>
  <c r="AC1820" i="2"/>
  <c r="AC1964" i="2"/>
  <c r="AC2108" i="2"/>
  <c r="AC1353" i="2"/>
  <c r="AC1497" i="2"/>
  <c r="AC1641" i="2"/>
  <c r="AC1785" i="2"/>
  <c r="AC1929" i="2"/>
  <c r="AC2073" i="2"/>
  <c r="AC2217" i="2"/>
  <c r="AC730" i="2"/>
  <c r="AC1054" i="2"/>
  <c r="AC1342" i="2"/>
  <c r="AC1666" i="2"/>
  <c r="AC2014" i="2"/>
  <c r="AC2158" i="2"/>
  <c r="AC2019" i="2"/>
  <c r="AC2163" i="2"/>
  <c r="AC2307" i="2"/>
  <c r="AC2451" i="2"/>
  <c r="AC2273" i="2"/>
  <c r="AC2417" i="2"/>
  <c r="AC2202" i="2"/>
  <c r="AC2346" i="2"/>
  <c r="AC2173" i="2"/>
  <c r="AC2047" i="2"/>
  <c r="AC2479" i="2"/>
  <c r="AC2240" i="2"/>
  <c r="AC2384" i="2"/>
  <c r="AC2437" i="2"/>
  <c r="AC2349" i="2"/>
  <c r="AC2185" i="2"/>
  <c r="AC2398" i="2"/>
  <c r="AC1631" i="2"/>
  <c r="AC2399" i="2"/>
  <c r="AC2113" i="2"/>
  <c r="AC1205" i="2"/>
  <c r="AC1764" i="2"/>
  <c r="AC1908" i="2"/>
  <c r="AC2052" i="2"/>
  <c r="AC2196" i="2"/>
  <c r="AC2376" i="2"/>
  <c r="AC1789" i="2"/>
  <c r="AC1945" i="2"/>
  <c r="AC1062" i="2"/>
  <c r="AC1370" i="2"/>
  <c r="AC1514" i="2"/>
  <c r="AC1658" i="2"/>
  <c r="AC1802" i="2"/>
  <c r="AC1946" i="2"/>
  <c r="AC2090" i="2"/>
  <c r="AC2234" i="2"/>
  <c r="AC2438" i="2"/>
  <c r="AC1635" i="2"/>
  <c r="AC1779" i="2"/>
  <c r="AC1923" i="2"/>
  <c r="AC1636" i="2"/>
  <c r="AC1780" i="2"/>
  <c r="AC1924" i="2"/>
  <c r="AC2068" i="2"/>
  <c r="AC2212" i="2"/>
  <c r="AC2356" i="2"/>
  <c r="AC761" i="2"/>
  <c r="AC1229" i="2"/>
  <c r="AC1541" i="2"/>
  <c r="AC1769" i="2"/>
  <c r="AC1913" i="2"/>
  <c r="AC2057" i="2"/>
  <c r="AC2201" i="2"/>
  <c r="AC210" i="2"/>
  <c r="AC642" i="2"/>
  <c r="AC1158" i="2"/>
  <c r="AC1590" i="2"/>
  <c r="AC1818" i="2"/>
  <c r="AC1962" i="2"/>
  <c r="AC2106" i="2"/>
  <c r="AC1519" i="2"/>
  <c r="AC1663" i="2"/>
  <c r="AC1855" i="2"/>
  <c r="AC2071" i="2"/>
  <c r="AC2287" i="2"/>
  <c r="AC1256" i="2"/>
  <c r="AC1400" i="2"/>
  <c r="AC1544" i="2"/>
  <c r="AC1688" i="2"/>
  <c r="AC1832" i="2"/>
  <c r="AC1976" i="2"/>
  <c r="AC2120" i="2"/>
  <c r="AC1365" i="2"/>
  <c r="AC1509" i="2"/>
  <c r="AC1653" i="2"/>
  <c r="AC1797" i="2"/>
  <c r="AC1941" i="2"/>
  <c r="AC2085" i="2"/>
  <c r="AC2229" i="2"/>
  <c r="AC754" i="2"/>
  <c r="AC1078" i="2"/>
  <c r="AC1366" i="2"/>
  <c r="AC1882" i="2"/>
  <c r="AC2026" i="2"/>
  <c r="AC2170" i="2"/>
  <c r="AC2031" i="2"/>
  <c r="AC2175" i="2"/>
  <c r="AC2319" i="2"/>
  <c r="AC2463" i="2"/>
  <c r="AC2285" i="2"/>
  <c r="AC2429" i="2"/>
  <c r="AC2214" i="2"/>
  <c r="AC2358" i="2"/>
  <c r="AC2221" i="2"/>
  <c r="AC2083" i="2"/>
  <c r="AC2161" i="2"/>
  <c r="AC2252" i="2"/>
  <c r="AC2396" i="2"/>
  <c r="AC2461" i="2"/>
  <c r="AC2361" i="2"/>
  <c r="AC2305" i="2"/>
  <c r="AC2410" i="2"/>
  <c r="AC2267" i="2"/>
  <c r="AC2411" i="2"/>
  <c r="AC2233" i="2"/>
  <c r="AC1776" i="2"/>
  <c r="AC1920" i="2"/>
  <c r="AC2064" i="2"/>
  <c r="AC2208" i="2"/>
  <c r="AC2400" i="2"/>
  <c r="AC1801" i="2"/>
  <c r="AC1957" i="2"/>
  <c r="AC1238" i="2"/>
  <c r="AC1382" i="2"/>
  <c r="AC1526" i="2"/>
  <c r="AC1670" i="2"/>
  <c r="AC1814" i="2"/>
  <c r="AC1958" i="2"/>
  <c r="AC2102" i="2"/>
  <c r="AC2246" i="2"/>
  <c r="AC2450" i="2"/>
  <c r="AC1660" i="2"/>
  <c r="AC1804" i="2"/>
  <c r="AC1948" i="2"/>
  <c r="AC2092" i="2"/>
  <c r="AC2236" i="2"/>
  <c r="AC2380" i="2"/>
  <c r="AC869" i="2"/>
  <c r="AC1301" i="2"/>
  <c r="AC1589" i="2"/>
  <c r="AC1793" i="2"/>
  <c r="AC1937" i="2"/>
  <c r="AC2081" i="2"/>
  <c r="AC2225" i="2"/>
  <c r="AC306" i="2"/>
  <c r="AC726" i="2"/>
  <c r="AC1230" i="2"/>
  <c r="AC1698" i="2"/>
  <c r="AC1842" i="2"/>
  <c r="AC1986" i="2"/>
  <c r="AC2130" i="2"/>
  <c r="AC1543" i="2"/>
  <c r="AC1687" i="2"/>
  <c r="AC1891" i="2"/>
  <c r="AC2107" i="2"/>
  <c r="AC2323" i="2"/>
  <c r="AC1280" i="2"/>
  <c r="AC1424" i="2"/>
  <c r="AC1568" i="2"/>
  <c r="AC1712" i="2"/>
  <c r="AC1856" i="2"/>
  <c r="AC2000" i="2"/>
  <c r="AC2144" i="2"/>
  <c r="AC1389" i="2"/>
  <c r="AC1533" i="2"/>
  <c r="AC1677" i="2"/>
  <c r="AC1821" i="2"/>
  <c r="AC1965" i="2"/>
  <c r="AC2109" i="2"/>
  <c r="AC34" i="2"/>
  <c r="AC838" i="2"/>
  <c r="AC1126" i="2"/>
  <c r="AC1414" i="2"/>
  <c r="AC1906" i="2"/>
  <c r="AC2050" i="2"/>
  <c r="AC2194" i="2"/>
  <c r="AC2055" i="2"/>
  <c r="AC2199" i="2"/>
  <c r="AC2343" i="2"/>
  <c r="AC2197" i="2"/>
  <c r="AC2309" i="2"/>
  <c r="AC2465" i="2"/>
  <c r="AC2238" i="2"/>
  <c r="AC2382" i="2"/>
  <c r="AC1723" i="2"/>
  <c r="AC2155" i="2"/>
  <c r="AC2389" i="2"/>
  <c r="AC2276" i="2"/>
  <c r="AC2420" i="2"/>
  <c r="AC2241" i="2"/>
  <c r="AC2385" i="2"/>
  <c r="AC2294" i="2"/>
  <c r="AC2434" i="2"/>
  <c r="AC2291" i="2"/>
  <c r="AC2447" i="2"/>
  <c r="AC2341" i="2"/>
  <c r="AC1656" i="2"/>
  <c r="AC1800" i="2"/>
  <c r="AC1944" i="2"/>
  <c r="AC2088" i="2"/>
  <c r="AC2232" i="2"/>
  <c r="AC2436" i="2"/>
  <c r="AC1837" i="2"/>
  <c r="AC1981" i="2"/>
  <c r="AC1262" i="2"/>
  <c r="AC1406" i="2"/>
  <c r="AC1550" i="2"/>
  <c r="AC1694" i="2"/>
  <c r="AC1838" i="2"/>
  <c r="AC1982" i="2"/>
  <c r="AC2126" i="2"/>
  <c r="AC2270" i="2"/>
  <c r="AC2474" i="2"/>
  <c r="AC893" i="2"/>
  <c r="AC1325" i="2"/>
  <c r="AC1625" i="2"/>
  <c r="AC1805" i="2"/>
  <c r="AC1949" i="2"/>
  <c r="AC2093" i="2"/>
  <c r="AC2237" i="2"/>
  <c r="AC318" i="2"/>
  <c r="AC822" i="2"/>
  <c r="AC1254" i="2"/>
  <c r="AC1710" i="2"/>
  <c r="AC1854" i="2"/>
  <c r="AC1998" i="2"/>
  <c r="AC2142" i="2"/>
  <c r="AC1555" i="2"/>
  <c r="AC1699" i="2"/>
  <c r="AC1915" i="2"/>
  <c r="AC2131" i="2"/>
  <c r="AC2347" i="2"/>
  <c r="AC1292" i="2"/>
  <c r="AC1436" i="2"/>
  <c r="AC1580" i="2"/>
  <c r="AC1724" i="2"/>
  <c r="AC1868" i="2"/>
  <c r="AC2012" i="2"/>
  <c r="AC705" i="2"/>
  <c r="AC1401" i="2"/>
  <c r="AC1545" i="2"/>
  <c r="AC1689" i="2"/>
  <c r="AC1833" i="2"/>
  <c r="AC1977" i="2"/>
  <c r="AC2121" i="2"/>
  <c r="AC130" i="2"/>
  <c r="AC862" i="2"/>
  <c r="AC1150" i="2"/>
  <c r="AC1438" i="2"/>
  <c r="AC1918" i="2"/>
  <c r="AC2062" i="2"/>
  <c r="AC2206" i="2"/>
  <c r="AC2067" i="2"/>
  <c r="AC2211" i="2"/>
  <c r="AC2355" i="2"/>
  <c r="AC2245" i="2"/>
  <c r="AC2321" i="2"/>
  <c r="AC2477" i="2"/>
  <c r="AC2250" i="2"/>
  <c r="AC2394" i="2"/>
  <c r="AC1759" i="2"/>
  <c r="AC2191" i="2"/>
  <c r="AC2449" i="2"/>
  <c r="AC2288" i="2"/>
  <c r="AC2432" i="2"/>
  <c r="AC2253" i="2"/>
  <c r="AC2397" i="2"/>
  <c r="AC2302" i="2"/>
  <c r="AC2446" i="2"/>
  <c r="AC2303" i="2"/>
  <c r="AC2459" i="2"/>
  <c r="AC1494" i="2"/>
  <c r="AC1668" i="2"/>
  <c r="AC1812" i="2"/>
  <c r="AC1956" i="2"/>
  <c r="AC2100" i="2"/>
  <c r="AC2244" i="2"/>
  <c r="AC2448" i="2"/>
  <c r="AC1849" i="2"/>
  <c r="AC1993" i="2"/>
  <c r="AC1274" i="2"/>
  <c r="AC1418" i="2"/>
  <c r="AC1562" i="2"/>
  <c r="AC1706" i="2"/>
  <c r="AC1850" i="2"/>
  <c r="AC1994" i="2"/>
  <c r="AC2138" i="2"/>
  <c r="AC2390" i="2"/>
  <c r="AC2453" i="2"/>
  <c r="AC1684" i="2"/>
  <c r="AC1828" i="2"/>
  <c r="AC1972" i="2"/>
  <c r="AC2116" i="2"/>
  <c r="AC2260" i="2"/>
  <c r="AC2404" i="2"/>
  <c r="AC941" i="2"/>
  <c r="AC1349" i="2"/>
  <c r="AC1649" i="2"/>
  <c r="AC1817" i="2"/>
  <c r="AC1961" i="2"/>
  <c r="AC2105" i="2"/>
  <c r="AC2249" i="2"/>
  <c r="AC354" i="2"/>
  <c r="AC870" i="2"/>
  <c r="AC1302" i="2"/>
  <c r="AC1722" i="2"/>
  <c r="AC1866" i="2"/>
  <c r="AC2010" i="2"/>
  <c r="AC1350" i="2"/>
  <c r="AC1567" i="2"/>
  <c r="AC1711" i="2"/>
  <c r="AC1927" i="2"/>
  <c r="AC2143" i="2"/>
  <c r="AC2359" i="2"/>
  <c r="AC1304" i="2"/>
  <c r="AC1448" i="2"/>
  <c r="AC1592" i="2"/>
  <c r="AC1736" i="2"/>
  <c r="AC1880" i="2"/>
  <c r="AC2024" i="2"/>
  <c r="AC789" i="2"/>
  <c r="AC1413" i="2"/>
  <c r="AC1557" i="2"/>
  <c r="AC1701" i="2"/>
  <c r="AC1845" i="2"/>
  <c r="AC1989" i="2"/>
  <c r="AC2133" i="2"/>
  <c r="AC178" i="2"/>
  <c r="AC886" i="2"/>
  <c r="AC1174" i="2"/>
  <c r="AC1462" i="2"/>
  <c r="AC1930" i="2"/>
  <c r="AC2074" i="2"/>
  <c r="AC2218" i="2"/>
  <c r="AC2079" i="2"/>
  <c r="AC2223" i="2"/>
  <c r="AC2367" i="2"/>
  <c r="AC2365" i="2"/>
  <c r="AC2333" i="2"/>
  <c r="AC2149" i="2"/>
  <c r="AC2262" i="2"/>
  <c r="AC2406" i="2"/>
  <c r="AC1795" i="2"/>
  <c r="AC2227" i="2"/>
  <c r="AC2156" i="2"/>
  <c r="AC2300" i="2"/>
  <c r="AC2444" i="2"/>
  <c r="AC2265" i="2"/>
  <c r="AC2409" i="2"/>
  <c r="AC2314" i="2"/>
  <c r="AC2458" i="2"/>
  <c r="AC2315" i="2"/>
  <c r="AC2471" i="2"/>
  <c r="AC1422" i="2"/>
  <c r="AC1680" i="2"/>
  <c r="AC1824" i="2"/>
  <c r="AC1968" i="2"/>
  <c r="AC2112" i="2"/>
  <c r="AC2256" i="2"/>
  <c r="AC2472" i="2"/>
  <c r="AC1861" i="2"/>
  <c r="AC2005" i="2"/>
  <c r="AC1286" i="2"/>
  <c r="AC1430" i="2"/>
  <c r="AC1574" i="2"/>
  <c r="AC1718" i="2"/>
  <c r="AC1862" i="2"/>
  <c r="AC2006" i="2"/>
  <c r="AC2150" i="2"/>
  <c r="AC2077" i="2"/>
  <c r="AC2435" i="2"/>
  <c r="AC1973" i="2"/>
  <c r="AC2117" i="2"/>
  <c r="AC1278" i="2"/>
  <c r="AC414" i="2"/>
  <c r="AC894" i="2"/>
  <c r="AC1326" i="2"/>
  <c r="AC1734" i="2"/>
  <c r="AC1878" i="2"/>
  <c r="AC2022" i="2"/>
  <c r="AC1435" i="2"/>
  <c r="AC1579" i="2"/>
  <c r="AC1735" i="2"/>
  <c r="AC1951" i="2"/>
  <c r="AC2167" i="2"/>
  <c r="AC2383" i="2"/>
  <c r="AC1316" i="2"/>
  <c r="AC1460" i="2"/>
  <c r="AC1604" i="2"/>
  <c r="AC1748" i="2"/>
  <c r="AC1892" i="2"/>
  <c r="AC2036" i="2"/>
  <c r="AC813" i="2"/>
  <c r="AC1425" i="2"/>
  <c r="AC1569" i="2"/>
  <c r="AC1713" i="2"/>
  <c r="AC1857" i="2"/>
  <c r="AC2001" i="2"/>
  <c r="AC2145" i="2"/>
  <c r="AC274" i="2"/>
  <c r="AC910" i="2"/>
  <c r="AC1198" i="2"/>
  <c r="AC1486" i="2"/>
  <c r="AC1942" i="2"/>
  <c r="AC2086" i="2"/>
  <c r="AC2230" i="2"/>
  <c r="AC2091" i="2"/>
  <c r="AC2235" i="2"/>
  <c r="AC2379" i="2"/>
  <c r="AC2476" i="2"/>
  <c r="AC2345" i="2"/>
  <c r="AC2281" i="2"/>
  <c r="AC2274" i="2"/>
  <c r="AC2418" i="2"/>
  <c r="AC1831" i="2"/>
  <c r="AC2263" i="2"/>
  <c r="AC2168" i="2"/>
  <c r="AC2312" i="2"/>
  <c r="AC2456" i="2"/>
  <c r="AC2277" i="2"/>
  <c r="AC2421" i="2"/>
  <c r="AC2326" i="2"/>
  <c r="AC2470" i="2"/>
  <c r="AC2327" i="2"/>
  <c r="AC2304" i="2"/>
  <c r="AC918" i="2"/>
  <c r="AC1692" i="2"/>
  <c r="AC1836" i="2"/>
  <c r="AC1980" i="2"/>
  <c r="AC2124" i="2"/>
  <c r="AC2268" i="2"/>
  <c r="AC2125" i="2"/>
  <c r="AC1873" i="2"/>
  <c r="AC2017" i="2"/>
  <c r="AC1298" i="2"/>
  <c r="AC1442" i="2"/>
  <c r="AC1586" i="2"/>
  <c r="AC1730" i="2"/>
  <c r="AC1874" i="2"/>
  <c r="AC2018" i="2"/>
  <c r="AC2162" i="2"/>
  <c r="AC2282" i="2"/>
  <c r="AC1813" i="2"/>
  <c r="AR2057" i="6"/>
  <c r="AX2057" i="6" s="1"/>
  <c r="AR2063" i="6"/>
  <c r="AX2063" i="6" s="1"/>
  <c r="AR2459" i="6"/>
  <c r="AX2459" i="6" s="1"/>
  <c r="AR2930" i="6"/>
  <c r="AX2930" i="6" s="1"/>
  <c r="AR3247" i="6"/>
  <c r="AX3247" i="6" s="1"/>
  <c r="AR4107" i="6"/>
  <c r="AX4107" i="6" s="1"/>
  <c r="AR1497" i="6"/>
  <c r="AX1497" i="6" s="1"/>
  <c r="AR1646" i="6"/>
  <c r="AX1646" i="6" s="1"/>
  <c r="AR1638" i="6"/>
  <c r="AX1638" i="6" s="1"/>
  <c r="AR1768" i="6"/>
  <c r="AX1768" i="6" s="1"/>
  <c r="AR1626" i="6"/>
  <c r="AX1626" i="6" s="1"/>
  <c r="AR1913" i="6"/>
  <c r="AX1913" i="6" s="1"/>
  <c r="AR2049" i="6"/>
  <c r="AX2049" i="6" s="1"/>
  <c r="AR2145" i="6"/>
  <c r="AX2145" i="6" s="1"/>
  <c r="AR1852" i="6"/>
  <c r="AX1852" i="6" s="1"/>
  <c r="AR2019" i="6"/>
  <c r="AX2019" i="6" s="1"/>
  <c r="AR2115" i="6"/>
  <c r="AX2115" i="6" s="1"/>
  <c r="AR1954" i="6"/>
  <c r="AX1954" i="6" s="1"/>
  <c r="AR1951" i="6"/>
  <c r="AX1951" i="6" s="1"/>
  <c r="AR2053" i="6"/>
  <c r="AX2053" i="6" s="1"/>
  <c r="AR2149" i="6"/>
  <c r="AX2149" i="6" s="1"/>
  <c r="AR1946" i="6"/>
  <c r="AX1946" i="6" s="1"/>
  <c r="AR2055" i="6"/>
  <c r="AX2055" i="6" s="1"/>
  <c r="AR2151" i="6"/>
  <c r="AX2151" i="6" s="1"/>
  <c r="AR2214" i="6"/>
  <c r="AX2214" i="6" s="1"/>
  <c r="AR2222" i="6"/>
  <c r="AX2222" i="6" s="1"/>
  <c r="AR2231" i="6"/>
  <c r="AX2231" i="6" s="1"/>
  <c r="AR2252" i="6"/>
  <c r="AX2252" i="6" s="1"/>
  <c r="AR2235" i="6"/>
  <c r="AX2235" i="6" s="1"/>
  <c r="AR2290" i="6"/>
  <c r="AX2290" i="6" s="1"/>
  <c r="AR2536" i="6"/>
  <c r="AX2536" i="6" s="1"/>
  <c r="AR2483" i="6"/>
  <c r="AX2483" i="6" s="1"/>
  <c r="AR2458" i="6"/>
  <c r="AX2458" i="6" s="1"/>
  <c r="AR2652" i="6"/>
  <c r="AX2652" i="6" s="1"/>
  <c r="AR2378" i="6"/>
  <c r="AX2378" i="6" s="1"/>
  <c r="AR2447" i="6"/>
  <c r="AX2447" i="6" s="1"/>
  <c r="AR2648" i="6"/>
  <c r="AX2648" i="6" s="1"/>
  <c r="AR2696" i="6"/>
  <c r="AX2696" i="6" s="1"/>
  <c r="AR2702" i="6"/>
  <c r="AX2702" i="6" s="1"/>
  <c r="AR2684" i="6"/>
  <c r="AX2684" i="6" s="1"/>
  <c r="AR2918" i="6"/>
  <c r="AX2918" i="6" s="1"/>
  <c r="AR2872" i="6"/>
  <c r="AX2872" i="6" s="1"/>
  <c r="AR2961" i="6"/>
  <c r="AX2961" i="6" s="1"/>
  <c r="AR3044" i="6"/>
  <c r="AX3044" i="6" s="1"/>
  <c r="AR3085" i="6"/>
  <c r="AX3085" i="6" s="1"/>
  <c r="AR3186" i="6"/>
  <c r="AX3186" i="6" s="1"/>
  <c r="AR3294" i="6"/>
  <c r="AX3294" i="6" s="1"/>
  <c r="AR3240" i="6"/>
  <c r="AX3240" i="6" s="1"/>
  <c r="AR3187" i="6"/>
  <c r="AX3187" i="6" s="1"/>
  <c r="AR3281" i="6"/>
  <c r="AX3281" i="6" s="1"/>
  <c r="AR3233" i="6"/>
  <c r="AX3233" i="6" s="1"/>
  <c r="AR3319" i="6"/>
  <c r="AX3319" i="6" s="1"/>
  <c r="AR3230" i="6"/>
  <c r="AX3230" i="6" s="1"/>
  <c r="AR3155" i="6"/>
  <c r="AX3155" i="6" s="1"/>
  <c r="AR3658" i="6"/>
  <c r="AX3658" i="6" s="1"/>
  <c r="AR3774" i="6"/>
  <c r="AX3774" i="6" s="1"/>
  <c r="AR3830" i="6"/>
  <c r="AX3830" i="6" s="1"/>
  <c r="AR3690" i="6"/>
  <c r="AX3690" i="6" s="1"/>
  <c r="AR3395" i="6"/>
  <c r="AX3395" i="6" s="1"/>
  <c r="AR3923" i="6"/>
  <c r="AX3923" i="6" s="1"/>
  <c r="AR3915" i="6"/>
  <c r="AX3915" i="6" s="1"/>
  <c r="AR4071" i="6"/>
  <c r="AX4071" i="6" s="1"/>
  <c r="AR4086" i="6"/>
  <c r="AX4086" i="6" s="1"/>
  <c r="AR4166" i="6"/>
  <c r="AX4166" i="6" s="1"/>
  <c r="AR4190" i="6"/>
  <c r="AX4190" i="6" s="1"/>
  <c r="AR4211" i="6"/>
  <c r="AX4211" i="6" s="1"/>
  <c r="AR4043" i="6"/>
  <c r="AX4043" i="6" s="1"/>
  <c r="AR4103" i="6"/>
  <c r="AX4103" i="6" s="1"/>
  <c r="AR4270" i="6"/>
  <c r="AX4270" i="6" s="1"/>
  <c r="AR4517" i="6"/>
  <c r="AX4517" i="6" s="1"/>
  <c r="AR4453" i="6"/>
  <c r="AX4453" i="6" s="1"/>
  <c r="AR4392" i="6"/>
  <c r="AX4392" i="6" s="1"/>
  <c r="AR2153" i="6"/>
  <c r="AX2153" i="6" s="1"/>
  <c r="AR2159" i="6"/>
  <c r="AX2159" i="6" s="1"/>
  <c r="AR2664" i="6"/>
  <c r="AX2664" i="6" s="1"/>
  <c r="AR3047" i="6"/>
  <c r="AX3047" i="6" s="1"/>
  <c r="AR3203" i="6"/>
  <c r="AX3203" i="6" s="1"/>
  <c r="AR4198" i="6"/>
  <c r="AX4198" i="6" s="1"/>
  <c r="AR1523" i="6"/>
  <c r="AX1523" i="6" s="1"/>
  <c r="AR1658" i="6"/>
  <c r="AX1658" i="6" s="1"/>
  <c r="AR1530" i="6"/>
  <c r="AX1530" i="6" s="1"/>
  <c r="AR1784" i="6"/>
  <c r="AX1784" i="6" s="1"/>
  <c r="AR1742" i="6"/>
  <c r="AX1742" i="6" s="1"/>
  <c r="AR1969" i="6"/>
  <c r="AX1969" i="6" s="1"/>
  <c r="AR2065" i="6"/>
  <c r="AX2065" i="6" s="1"/>
  <c r="AR2161" i="6"/>
  <c r="AX2161" i="6" s="1"/>
  <c r="AR1889" i="6"/>
  <c r="AX1889" i="6" s="1"/>
  <c r="AR2035" i="6"/>
  <c r="AX2035" i="6" s="1"/>
  <c r="AR2131" i="6"/>
  <c r="AX2131" i="6" s="1"/>
  <c r="AR1972" i="6"/>
  <c r="AX1972" i="6" s="1"/>
  <c r="AR1973" i="6"/>
  <c r="AX1973" i="6" s="1"/>
  <c r="AR2069" i="6"/>
  <c r="AX2069" i="6" s="1"/>
  <c r="AR2165" i="6"/>
  <c r="AX2165" i="6" s="1"/>
  <c r="AR1975" i="6"/>
  <c r="AX1975" i="6" s="1"/>
  <c r="AR2071" i="6"/>
  <c r="AX2071" i="6" s="1"/>
  <c r="AR2167" i="6"/>
  <c r="AX2167" i="6" s="1"/>
  <c r="AR2226" i="6"/>
  <c r="AX2226" i="6" s="1"/>
  <c r="AR2197" i="6"/>
  <c r="AX2197" i="6" s="1"/>
  <c r="AR2246" i="6"/>
  <c r="AX2246" i="6" s="1"/>
  <c r="AR2265" i="6"/>
  <c r="AX2265" i="6" s="1"/>
  <c r="AR2301" i="6"/>
  <c r="AX2301" i="6" s="1"/>
  <c r="AR2286" i="6"/>
  <c r="AX2286" i="6" s="1"/>
  <c r="AR2287" i="6"/>
  <c r="AX2287" i="6" s="1"/>
  <c r="AR2516" i="6"/>
  <c r="AX2516" i="6" s="1"/>
  <c r="AR2471" i="6"/>
  <c r="AX2471" i="6" s="1"/>
  <c r="AR2676" i="6"/>
  <c r="AX2676" i="6" s="1"/>
  <c r="AR2394" i="6"/>
  <c r="AX2394" i="6" s="1"/>
  <c r="AR2402" i="6"/>
  <c r="AX2402" i="6" s="1"/>
  <c r="AR2419" i="6"/>
  <c r="AX2419" i="6" s="1"/>
  <c r="AR2718" i="6"/>
  <c r="AX2718" i="6" s="1"/>
  <c r="AR2732" i="6"/>
  <c r="AX2732" i="6" s="1"/>
  <c r="AR2724" i="6"/>
  <c r="AX2724" i="6" s="1"/>
  <c r="AR2828" i="6"/>
  <c r="AX2828" i="6" s="1"/>
  <c r="AR2901" i="6"/>
  <c r="AX2901" i="6" s="1"/>
  <c r="AR3117" i="6"/>
  <c r="AX3117" i="6" s="1"/>
  <c r="AR3063" i="6"/>
  <c r="AX3063" i="6" s="1"/>
  <c r="AR3146" i="6"/>
  <c r="AX3146" i="6" s="1"/>
  <c r="AR3194" i="6"/>
  <c r="AX3194" i="6" s="1"/>
  <c r="AR3033" i="6"/>
  <c r="AX3033" i="6" s="1"/>
  <c r="AR3215" i="6"/>
  <c r="AX3215" i="6" s="1"/>
  <c r="AR3283" i="6"/>
  <c r="AX3283" i="6" s="1"/>
  <c r="AR3556" i="6"/>
  <c r="AX3556" i="6" s="1"/>
  <c r="AR3329" i="6"/>
  <c r="AX3329" i="6" s="1"/>
  <c r="AR3328" i="6"/>
  <c r="AX3328" i="6" s="1"/>
  <c r="AR3271" i="6"/>
  <c r="AX3271" i="6" s="1"/>
  <c r="AR3371" i="6"/>
  <c r="AX3371" i="6" s="1"/>
  <c r="AR3682" i="6"/>
  <c r="AX3682" i="6" s="1"/>
  <c r="AR3602" i="6"/>
  <c r="AX3602" i="6" s="1"/>
  <c r="AR3646" i="6"/>
  <c r="AX3646" i="6" s="1"/>
  <c r="AR3714" i="6"/>
  <c r="AX3714" i="6" s="1"/>
  <c r="AR3675" i="6"/>
  <c r="AX3675" i="6" s="1"/>
  <c r="AR3883" i="6"/>
  <c r="AX3883" i="6" s="1"/>
  <c r="AR3991" i="6"/>
  <c r="AX3991" i="6" s="1"/>
  <c r="AR4087" i="6"/>
  <c r="AX4087" i="6" s="1"/>
  <c r="AR4131" i="6"/>
  <c r="AX4131" i="6" s="1"/>
  <c r="AR4230" i="6"/>
  <c r="AX4230" i="6" s="1"/>
  <c r="AR4254" i="6"/>
  <c r="AX4254" i="6" s="1"/>
  <c r="AR4275" i="6"/>
  <c r="AX4275" i="6" s="1"/>
  <c r="AR4099" i="6"/>
  <c r="AX4099" i="6" s="1"/>
  <c r="AR4203" i="6"/>
  <c r="AX4203" i="6" s="1"/>
  <c r="AR4336" i="6"/>
  <c r="AX4336" i="6" s="1"/>
  <c r="AR4437" i="6"/>
  <c r="AX4437" i="6" s="1"/>
  <c r="AR4456" i="6"/>
  <c r="AX4456" i="6" s="1"/>
  <c r="AR4488" i="6"/>
  <c r="AX4488" i="6" s="1"/>
  <c r="AR1504" i="6"/>
  <c r="AX1504" i="6" s="1"/>
  <c r="AR1965" i="6"/>
  <c r="AX1965" i="6" s="1"/>
  <c r="AR2254" i="6"/>
  <c r="AX2254" i="6" s="1"/>
  <c r="AR2720" i="6"/>
  <c r="AX2720" i="6" s="1"/>
  <c r="AR3257" i="6"/>
  <c r="AX3257" i="6" s="1"/>
  <c r="AR3651" i="6"/>
  <c r="AX3651" i="6" s="1"/>
  <c r="AR4328" i="6"/>
  <c r="AX4328" i="6" s="1"/>
  <c r="AR1540" i="6"/>
  <c r="AX1540" i="6" s="1"/>
  <c r="AR1664" i="6"/>
  <c r="AX1664" i="6" s="1"/>
  <c r="AR1610" i="6"/>
  <c r="AX1610" i="6" s="1"/>
  <c r="AR1792" i="6"/>
  <c r="AX1792" i="6" s="1"/>
  <c r="AR1710" i="6"/>
  <c r="AX1710" i="6" s="1"/>
  <c r="AR1977" i="6"/>
  <c r="AX1977" i="6" s="1"/>
  <c r="AR2073" i="6"/>
  <c r="AX2073" i="6" s="1"/>
  <c r="AR2169" i="6"/>
  <c r="AX2169" i="6" s="1"/>
  <c r="AR1959" i="6"/>
  <c r="AX1959" i="6" s="1"/>
  <c r="AR2043" i="6"/>
  <c r="AX2043" i="6" s="1"/>
  <c r="AR2139" i="6"/>
  <c r="AX2139" i="6" s="1"/>
  <c r="AR1662" i="6"/>
  <c r="AX1662" i="6" s="1"/>
  <c r="AR1981" i="6"/>
  <c r="AX1981" i="6" s="1"/>
  <c r="AR2077" i="6"/>
  <c r="AX2077" i="6" s="1"/>
  <c r="AR2173" i="6"/>
  <c r="AX2173" i="6" s="1"/>
  <c r="AR1983" i="6"/>
  <c r="AX1983" i="6" s="1"/>
  <c r="AR2079" i="6"/>
  <c r="AX2079" i="6" s="1"/>
  <c r="AR2175" i="6"/>
  <c r="AX2175" i="6" s="1"/>
  <c r="AR2202" i="6"/>
  <c r="AX2202" i="6" s="1"/>
  <c r="AR2211" i="6"/>
  <c r="AX2211" i="6" s="1"/>
  <c r="AR2247" i="6"/>
  <c r="AX2247" i="6" s="1"/>
  <c r="AR2272" i="6"/>
  <c r="AX2272" i="6" s="1"/>
  <c r="AR2232" i="6"/>
  <c r="AX2232" i="6" s="1"/>
  <c r="AR2269" i="6"/>
  <c r="AX2269" i="6" s="1"/>
  <c r="AR2399" i="6"/>
  <c r="AX2399" i="6" s="1"/>
  <c r="AR2540" i="6"/>
  <c r="AX2540" i="6" s="1"/>
  <c r="AR2510" i="6"/>
  <c r="AX2510" i="6" s="1"/>
  <c r="AR2688" i="6"/>
  <c r="AX2688" i="6" s="1"/>
  <c r="AR2472" i="6"/>
  <c r="AX2472" i="6" s="1"/>
  <c r="AR2490" i="6"/>
  <c r="AX2490" i="6" s="1"/>
  <c r="AR2594" i="6"/>
  <c r="AX2594" i="6" s="1"/>
  <c r="AR2730" i="6"/>
  <c r="AX2730" i="6" s="1"/>
  <c r="AR2704" i="6"/>
  <c r="AX2704" i="6" s="1"/>
  <c r="AR2736" i="6"/>
  <c r="AX2736" i="6" s="1"/>
  <c r="AR2838" i="6"/>
  <c r="AX2838" i="6" s="1"/>
  <c r="AR2929" i="6"/>
  <c r="AX2929" i="6" s="1"/>
  <c r="AR3123" i="6"/>
  <c r="AX3123" i="6" s="1"/>
  <c r="AR3075" i="6"/>
  <c r="AX3075" i="6" s="1"/>
  <c r="AR3150" i="6"/>
  <c r="AX3150" i="6" s="1"/>
  <c r="AR3198" i="6"/>
  <c r="AX3198" i="6" s="1"/>
  <c r="AR3131" i="6"/>
  <c r="AX3131" i="6" s="1"/>
  <c r="AR3243" i="6"/>
  <c r="AX3243" i="6" s="1"/>
  <c r="AR3288" i="6"/>
  <c r="AX3288" i="6" s="1"/>
  <c r="AR3580" i="6"/>
  <c r="AX3580" i="6" s="1"/>
  <c r="AR3357" i="6"/>
  <c r="AX3357" i="6" s="1"/>
  <c r="AR2865" i="6"/>
  <c r="AX2865" i="6" s="1"/>
  <c r="AR3316" i="6"/>
  <c r="AX3316" i="6" s="1"/>
  <c r="AR3722" i="6"/>
  <c r="AX3722" i="6" s="1"/>
  <c r="AR3683" i="6"/>
  <c r="AX3683" i="6" s="1"/>
  <c r="AR3749" i="6"/>
  <c r="AX3749" i="6" s="1"/>
  <c r="AR3670" i="6"/>
  <c r="AX3670" i="6" s="1"/>
  <c r="AR3715" i="6"/>
  <c r="AX3715" i="6" s="1"/>
  <c r="AR3699" i="6"/>
  <c r="AX3699" i="6" s="1"/>
  <c r="AR3909" i="6"/>
  <c r="AX3909" i="6" s="1"/>
  <c r="AR3999" i="6"/>
  <c r="AX3999" i="6" s="1"/>
  <c r="AR4095" i="6"/>
  <c r="AX4095" i="6" s="1"/>
  <c r="AR4163" i="6"/>
  <c r="AX4163" i="6" s="1"/>
  <c r="AR4262" i="6"/>
  <c r="AX4262" i="6" s="1"/>
  <c r="AR4324" i="6"/>
  <c r="AX4324" i="6" s="1"/>
  <c r="AR3654" i="6"/>
  <c r="AX3654" i="6" s="1"/>
  <c r="AR4102" i="6"/>
  <c r="AX4102" i="6" s="1"/>
  <c r="AR4235" i="6"/>
  <c r="AX4235" i="6" s="1"/>
  <c r="AR4344" i="6"/>
  <c r="AX4344" i="6" s="1"/>
  <c r="AR4480" i="6"/>
  <c r="AX4480" i="6" s="1"/>
  <c r="AR4493" i="6"/>
  <c r="AX4493" i="6" s="1"/>
  <c r="AR4368" i="6"/>
  <c r="AX4368" i="6" s="1"/>
  <c r="AR1833" i="6"/>
  <c r="AX1833" i="6" s="1"/>
  <c r="AR2220" i="6"/>
  <c r="AX2220" i="6" s="1"/>
  <c r="AR2386" i="6"/>
  <c r="AX2386" i="6" s="1"/>
  <c r="AR3142" i="6"/>
  <c r="AX3142" i="6" s="1"/>
  <c r="AR3659" i="6"/>
  <c r="AX3659" i="6" s="1"/>
  <c r="AR4222" i="6"/>
  <c r="AX4222" i="6" s="1"/>
  <c r="AR1564" i="6"/>
  <c r="AX1564" i="6" s="1"/>
  <c r="AR1670" i="6"/>
  <c r="AX1670" i="6" s="1"/>
  <c r="AR1747" i="6"/>
  <c r="AX1747" i="6" s="1"/>
  <c r="AR1800" i="6"/>
  <c r="AX1800" i="6" s="1"/>
  <c r="AR1562" i="6"/>
  <c r="AX1562" i="6" s="1"/>
  <c r="AR1985" i="6"/>
  <c r="AX1985" i="6" s="1"/>
  <c r="AR2081" i="6"/>
  <c r="AX2081" i="6" s="1"/>
  <c r="AR2177" i="6"/>
  <c r="AX2177" i="6" s="1"/>
  <c r="AR1962" i="6"/>
  <c r="AX1962" i="6" s="1"/>
  <c r="AR2051" i="6"/>
  <c r="AX2051" i="6" s="1"/>
  <c r="AR2147" i="6"/>
  <c r="AX2147" i="6" s="1"/>
  <c r="AR1804" i="6"/>
  <c r="AX1804" i="6" s="1"/>
  <c r="AR1989" i="6"/>
  <c r="AX1989" i="6" s="1"/>
  <c r="AR2085" i="6"/>
  <c r="AX2085" i="6" s="1"/>
  <c r="AR2181" i="6"/>
  <c r="AX2181" i="6" s="1"/>
  <c r="AR1991" i="6"/>
  <c r="AX1991" i="6" s="1"/>
  <c r="AR2087" i="6"/>
  <c r="AX2087" i="6" s="1"/>
  <c r="AR2183" i="6"/>
  <c r="AX2183" i="6" s="1"/>
  <c r="AR2209" i="6"/>
  <c r="AX2209" i="6" s="1"/>
  <c r="AR2217" i="6"/>
  <c r="AX2217" i="6" s="1"/>
  <c r="AR2249" i="6"/>
  <c r="AX2249" i="6" s="1"/>
  <c r="AR2278" i="6"/>
  <c r="AX2278" i="6" s="1"/>
  <c r="AR2233" i="6"/>
  <c r="AX2233" i="6" s="1"/>
  <c r="AR2270" i="6"/>
  <c r="AX2270" i="6" s="1"/>
  <c r="AR2410" i="6"/>
  <c r="AX2410" i="6" s="1"/>
  <c r="AR2407" i="6"/>
  <c r="AX2407" i="6" s="1"/>
  <c r="AR2534" i="6"/>
  <c r="AX2534" i="6" s="1"/>
  <c r="AR2314" i="6"/>
  <c r="AX2314" i="6" s="1"/>
  <c r="AR2474" i="6"/>
  <c r="AX2474" i="6" s="1"/>
  <c r="AR2491" i="6"/>
  <c r="AX2491" i="6" s="1"/>
  <c r="AR2612" i="6"/>
  <c r="AX2612" i="6" s="1"/>
  <c r="AR2588" i="6"/>
  <c r="AX2588" i="6" s="1"/>
  <c r="AR2680" i="6"/>
  <c r="AX2680" i="6" s="1"/>
  <c r="AR2712" i="6"/>
  <c r="AX2712" i="6" s="1"/>
  <c r="AR2738" i="6"/>
  <c r="AX2738" i="6" s="1"/>
  <c r="AR2947" i="6"/>
  <c r="AX2947" i="6" s="1"/>
  <c r="AR2913" i="6"/>
  <c r="AX2913" i="6" s="1"/>
  <c r="AR3084" i="6"/>
  <c r="AX3084" i="6" s="1"/>
  <c r="AR3154" i="6"/>
  <c r="AX3154" i="6" s="1"/>
  <c r="AR3202" i="6"/>
  <c r="AX3202" i="6" s="1"/>
  <c r="AR3175" i="6"/>
  <c r="AX3175" i="6" s="1"/>
  <c r="AR3285" i="6"/>
  <c r="AX3285" i="6" s="1"/>
  <c r="AR3333" i="6"/>
  <c r="AX3333" i="6" s="1"/>
  <c r="AR3590" i="6"/>
  <c r="AX3590" i="6" s="1"/>
  <c r="AR3381" i="6"/>
  <c r="AX3381" i="6" s="1"/>
  <c r="AR3135" i="6"/>
  <c r="AX3135" i="6" s="1"/>
  <c r="AR2644" i="6"/>
  <c r="AX2644" i="6" s="1"/>
  <c r="AR3754" i="6"/>
  <c r="AX3754" i="6" s="1"/>
  <c r="AR3706" i="6"/>
  <c r="AX3706" i="6" s="1"/>
  <c r="AR3750" i="6"/>
  <c r="AX3750" i="6" s="1"/>
  <c r="AR3694" i="6"/>
  <c r="AX3694" i="6" s="1"/>
  <c r="AR3764" i="6"/>
  <c r="AX3764" i="6" s="1"/>
  <c r="AR3733" i="6"/>
  <c r="AX3733" i="6" s="1"/>
  <c r="AR3894" i="6"/>
  <c r="AX3894" i="6" s="1"/>
  <c r="AR4007" i="6"/>
  <c r="AX4007" i="6" s="1"/>
  <c r="AR3906" i="6"/>
  <c r="AX3906" i="6" s="1"/>
  <c r="AR4195" i="6"/>
  <c r="AX4195" i="6" s="1"/>
  <c r="AR4123" i="6"/>
  <c r="AX4123" i="6" s="1"/>
  <c r="AR4332" i="6"/>
  <c r="AX4332" i="6" s="1"/>
  <c r="AR3903" i="6"/>
  <c r="AX3903" i="6" s="1"/>
  <c r="AR4118" i="6"/>
  <c r="AX4118" i="6" s="1"/>
  <c r="AR4267" i="6"/>
  <c r="AX4267" i="6" s="1"/>
  <c r="AR4352" i="6"/>
  <c r="AX4352" i="6" s="1"/>
  <c r="AR4501" i="6"/>
  <c r="AX4501" i="6" s="1"/>
  <c r="AR4497" i="6"/>
  <c r="AX4497" i="6" s="1"/>
  <c r="AR4448" i="6"/>
  <c r="AX4448" i="6" s="1"/>
  <c r="AR1652" i="6"/>
  <c r="AX1652" i="6" s="1"/>
  <c r="AR1964" i="6"/>
  <c r="AX1964" i="6" s="1"/>
  <c r="AR2253" i="6"/>
  <c r="AX2253" i="6" s="1"/>
  <c r="AR2698" i="6"/>
  <c r="AX2698" i="6" s="1"/>
  <c r="AR3167" i="6"/>
  <c r="AX3167" i="6" s="1"/>
  <c r="AR3691" i="6"/>
  <c r="AX3691" i="6" s="1"/>
  <c r="AR4171" i="6"/>
  <c r="AX4171" i="6" s="1"/>
  <c r="AR1588" i="6"/>
  <c r="AX1588" i="6" s="1"/>
  <c r="AR1678" i="6"/>
  <c r="AX1678" i="6" s="1"/>
  <c r="AR1726" i="6"/>
  <c r="AX1726" i="6" s="1"/>
  <c r="AR1808" i="6"/>
  <c r="AX1808" i="6" s="1"/>
  <c r="AR1668" i="6"/>
  <c r="AX1668" i="6" s="1"/>
  <c r="AR1993" i="6"/>
  <c r="AX1993" i="6" s="1"/>
  <c r="AR2089" i="6"/>
  <c r="AX2089" i="6" s="1"/>
  <c r="AR2185" i="6"/>
  <c r="AX2185" i="6" s="1"/>
  <c r="AR1963" i="6"/>
  <c r="AX1963" i="6" s="1"/>
  <c r="AR2059" i="6"/>
  <c r="AX2059" i="6" s="1"/>
  <c r="AR2155" i="6"/>
  <c r="AX2155" i="6" s="1"/>
  <c r="AR1817" i="6"/>
  <c r="AX1817" i="6" s="1"/>
  <c r="AR1997" i="6"/>
  <c r="AX1997" i="6" s="1"/>
  <c r="AR2093" i="6"/>
  <c r="AX2093" i="6" s="1"/>
  <c r="AR1801" i="6"/>
  <c r="AX1801" i="6" s="1"/>
  <c r="AR1999" i="6"/>
  <c r="AX1999" i="6" s="1"/>
  <c r="AR2095" i="6"/>
  <c r="AX2095" i="6" s="1"/>
  <c r="AR2191" i="6"/>
  <c r="AX2191" i="6" s="1"/>
  <c r="AR2215" i="6"/>
  <c r="AX2215" i="6" s="1"/>
  <c r="AR2223" i="6"/>
  <c r="AX2223" i="6" s="1"/>
  <c r="AR2250" i="6"/>
  <c r="AX2250" i="6" s="1"/>
  <c r="AR2288" i="6"/>
  <c r="AX2288" i="6" s="1"/>
  <c r="AR2257" i="6"/>
  <c r="AX2257" i="6" s="1"/>
  <c r="AR2291" i="6"/>
  <c r="AX2291" i="6" s="1"/>
  <c r="AR2415" i="6"/>
  <c r="AX2415" i="6" s="1"/>
  <c r="AR2426" i="6"/>
  <c r="AX2426" i="6" s="1"/>
  <c r="AR2558" i="6"/>
  <c r="AX2558" i="6" s="1"/>
  <c r="AR2322" i="6"/>
  <c r="AX2322" i="6" s="1"/>
  <c r="AR2475" i="6"/>
  <c r="AX2475" i="6" s="1"/>
  <c r="AR2518" i="6"/>
  <c r="AX2518" i="6" s="1"/>
  <c r="AR2610" i="6"/>
  <c r="AX2610" i="6" s="1"/>
  <c r="AR2632" i="6"/>
  <c r="AX2632" i="6" s="1"/>
  <c r="AR2706" i="6"/>
  <c r="AX2706" i="6" s="1"/>
  <c r="AR2855" i="6"/>
  <c r="AX2855" i="6" s="1"/>
  <c r="AR2804" i="6"/>
  <c r="AX2804" i="6" s="1"/>
  <c r="AR2970" i="6"/>
  <c r="AX2970" i="6" s="1"/>
  <c r="AR2985" i="6"/>
  <c r="AX2985" i="6" s="1"/>
  <c r="AR3091" i="6"/>
  <c r="AX3091" i="6" s="1"/>
  <c r="AR3158" i="6"/>
  <c r="AX3158" i="6" s="1"/>
  <c r="AR3206" i="6"/>
  <c r="AX3206" i="6" s="1"/>
  <c r="AR3244" i="6"/>
  <c r="AX3244" i="6" s="1"/>
  <c r="AR3295" i="6"/>
  <c r="AX3295" i="6" s="1"/>
  <c r="AR3058" i="6"/>
  <c r="AX3058" i="6" s="1"/>
  <c r="AR3598" i="6"/>
  <c r="AX3598" i="6" s="1"/>
  <c r="AR3405" i="6"/>
  <c r="AX3405" i="6" s="1"/>
  <c r="AR3143" i="6"/>
  <c r="AX3143" i="6" s="1"/>
  <c r="AR3183" i="6"/>
  <c r="AX3183" i="6" s="1"/>
  <c r="AR3347" i="6"/>
  <c r="AX3347" i="6" s="1"/>
  <c r="AR3707" i="6"/>
  <c r="AX3707" i="6" s="1"/>
  <c r="AR3788" i="6"/>
  <c r="AX3788" i="6" s="1"/>
  <c r="AR3718" i="6"/>
  <c r="AX3718" i="6" s="1"/>
  <c r="AR3534" i="6"/>
  <c r="AX3534" i="6" s="1"/>
  <c r="AR3734" i="6"/>
  <c r="AX3734" i="6" s="1"/>
  <c r="AR3899" i="6"/>
  <c r="AX3899" i="6" s="1"/>
  <c r="AR4015" i="6"/>
  <c r="AX4015" i="6" s="1"/>
  <c r="AR3925" i="6"/>
  <c r="AX3925" i="6" s="1"/>
  <c r="AR4227" i="6"/>
  <c r="AX4227" i="6" s="1"/>
  <c r="AR4155" i="6"/>
  <c r="AX4155" i="6" s="1"/>
  <c r="AR4340" i="6"/>
  <c r="AX4340" i="6" s="1"/>
  <c r="AR3987" i="6"/>
  <c r="AX3987" i="6" s="1"/>
  <c r="AR4150" i="6"/>
  <c r="AX4150" i="6" s="1"/>
  <c r="AR3902" i="6"/>
  <c r="AX3902" i="6" s="1"/>
  <c r="AR4360" i="6"/>
  <c r="AX4360" i="6" s="1"/>
  <c r="AR4505" i="6"/>
  <c r="AX4505" i="6" s="1"/>
  <c r="AR4469" i="6"/>
  <c r="AX4469" i="6" s="1"/>
  <c r="AR4416" i="6"/>
  <c r="AX4416" i="6" s="1"/>
  <c r="AR1612" i="6"/>
  <c r="AX1612" i="6" s="1"/>
  <c r="AR1686" i="6"/>
  <c r="AX1686" i="6" s="1"/>
  <c r="AR1620" i="6"/>
  <c r="AX1620" i="6" s="1"/>
  <c r="AR1816" i="6"/>
  <c r="AX1816" i="6" s="1"/>
  <c r="AR1761" i="6"/>
  <c r="AX1761" i="6" s="1"/>
  <c r="AR2001" i="6"/>
  <c r="AX2001" i="6" s="1"/>
  <c r="AR2097" i="6"/>
  <c r="AX2097" i="6" s="1"/>
  <c r="AR2193" i="6"/>
  <c r="AX2193" i="6" s="1"/>
  <c r="AR1971" i="6"/>
  <c r="AX1971" i="6" s="1"/>
  <c r="AR2067" i="6"/>
  <c r="AX2067" i="6" s="1"/>
  <c r="AR2163" i="6"/>
  <c r="AX2163" i="6" s="1"/>
  <c r="AR1905" i="6"/>
  <c r="AX1905" i="6" s="1"/>
  <c r="AR2005" i="6"/>
  <c r="AX2005" i="6" s="1"/>
  <c r="AR2101" i="6"/>
  <c r="AX2101" i="6" s="1"/>
  <c r="AR1844" i="6"/>
  <c r="AX1844" i="6" s="1"/>
  <c r="AR2007" i="6"/>
  <c r="AX2007" i="6" s="1"/>
  <c r="AR2103" i="6"/>
  <c r="AX2103" i="6" s="1"/>
  <c r="AR2199" i="6"/>
  <c r="AX2199" i="6" s="1"/>
  <c r="AR2221" i="6"/>
  <c r="AX2221" i="6" s="1"/>
  <c r="AR2189" i="6"/>
  <c r="AX2189" i="6" s="1"/>
  <c r="AR2238" i="6"/>
  <c r="AX2238" i="6" s="1"/>
  <c r="AR2300" i="6"/>
  <c r="AX2300" i="6" s="1"/>
  <c r="AR2284" i="6"/>
  <c r="AX2284" i="6" s="1"/>
  <c r="AR2282" i="6"/>
  <c r="AX2282" i="6" s="1"/>
  <c r="AR2439" i="6"/>
  <c r="AX2439" i="6" s="1"/>
  <c r="AR2442" i="6"/>
  <c r="AX2442" i="6" s="1"/>
  <c r="AR2306" i="6"/>
  <c r="AX2306" i="6" s="1"/>
  <c r="AR2330" i="6"/>
  <c r="AX2330" i="6" s="1"/>
  <c r="AR2487" i="6"/>
  <c r="AX2487" i="6" s="1"/>
  <c r="AR2276" i="6"/>
  <c r="AX2276" i="6" s="1"/>
  <c r="AR2620" i="6"/>
  <c r="AX2620" i="6" s="1"/>
  <c r="AR2656" i="6"/>
  <c r="AX2656" i="6" s="1"/>
  <c r="AR2722" i="6"/>
  <c r="AX2722" i="6" s="1"/>
  <c r="AR2692" i="6"/>
  <c r="AX2692" i="6" s="1"/>
  <c r="AR2860" i="6"/>
  <c r="AX2860" i="6" s="1"/>
  <c r="AR2977" i="6"/>
  <c r="AX2977" i="6" s="1"/>
  <c r="AR3009" i="6"/>
  <c r="AX3009" i="6" s="1"/>
  <c r="AR2922" i="6"/>
  <c r="AX2922" i="6" s="1"/>
  <c r="AR3162" i="6"/>
  <c r="AX3162" i="6" s="1"/>
  <c r="AR3210" i="6"/>
  <c r="AX3210" i="6" s="1"/>
  <c r="AR3304" i="6"/>
  <c r="AX3304" i="6" s="1"/>
  <c r="AR3349" i="6"/>
  <c r="AX3349" i="6" s="1"/>
  <c r="AR3102" i="6"/>
  <c r="AX3102" i="6" s="1"/>
  <c r="AR3606" i="6"/>
  <c r="AX3606" i="6" s="1"/>
  <c r="AR3429" i="6"/>
  <c r="AX3429" i="6" s="1"/>
  <c r="AR3191" i="6"/>
  <c r="AX3191" i="6" s="1"/>
  <c r="AR3261" i="6"/>
  <c r="AX3261" i="6" s="1"/>
  <c r="AR3638" i="6"/>
  <c r="AX3638" i="6" s="1"/>
  <c r="AR3746" i="6"/>
  <c r="AX3746" i="6" s="1"/>
  <c r="AR3794" i="6"/>
  <c r="AX3794" i="6" s="1"/>
  <c r="AR3626" i="6"/>
  <c r="AX3626" i="6" s="1"/>
  <c r="AR3741" i="6"/>
  <c r="AX3741" i="6" s="1"/>
  <c r="AR3782" i="6"/>
  <c r="AX3782" i="6" s="1"/>
  <c r="AR3919" i="6"/>
  <c r="AX3919" i="6" s="1"/>
  <c r="AR4023" i="6"/>
  <c r="AX4023" i="6" s="1"/>
  <c r="AR3943" i="6"/>
  <c r="AX3943" i="6" s="1"/>
  <c r="AR4259" i="6"/>
  <c r="AX4259" i="6" s="1"/>
  <c r="AR4187" i="6"/>
  <c r="AX4187" i="6" s="1"/>
  <c r="AR4348" i="6"/>
  <c r="AX4348" i="6" s="1"/>
  <c r="AR3995" i="6"/>
  <c r="AX3995" i="6" s="1"/>
  <c r="AR4182" i="6"/>
  <c r="AX4182" i="6" s="1"/>
  <c r="AR4059" i="6"/>
  <c r="AX4059" i="6" s="1"/>
  <c r="AR4464" i="6"/>
  <c r="AX4464" i="6" s="1"/>
  <c r="AR4512" i="6"/>
  <c r="AX4512" i="6" s="1"/>
  <c r="AR4496" i="6"/>
  <c r="AX4496" i="6" s="1"/>
  <c r="AR4461" i="6"/>
  <c r="AX4461" i="6" s="1"/>
  <c r="AR2027" i="6"/>
  <c r="AX2027" i="6" s="1"/>
  <c r="AR2228" i="6"/>
  <c r="AX2228" i="6" s="1"/>
  <c r="AR2614" i="6"/>
  <c r="AX2614" i="6" s="1"/>
  <c r="AR3190" i="6"/>
  <c r="AX3190" i="6" s="1"/>
  <c r="AR3582" i="6"/>
  <c r="AX3582" i="6" s="1"/>
  <c r="AR4243" i="6"/>
  <c r="AX4243" i="6" s="1"/>
  <c r="AR1509" i="6"/>
  <c r="AX1509" i="6" s="1"/>
  <c r="AR1694" i="6"/>
  <c r="AX1694" i="6" s="1"/>
  <c r="AR1644" i="6"/>
  <c r="AX1644" i="6" s="1"/>
  <c r="AR1824" i="6"/>
  <c r="AX1824" i="6" s="1"/>
  <c r="AR1780" i="6"/>
  <c r="AX1780" i="6" s="1"/>
  <c r="AR2009" i="6"/>
  <c r="AX2009" i="6" s="1"/>
  <c r="AR2105" i="6"/>
  <c r="AX2105" i="6" s="1"/>
  <c r="AR1632" i="6"/>
  <c r="AX1632" i="6" s="1"/>
  <c r="AR1979" i="6"/>
  <c r="AX1979" i="6" s="1"/>
  <c r="AR2075" i="6"/>
  <c r="AX2075" i="6" s="1"/>
  <c r="AR2171" i="6"/>
  <c r="AX2171" i="6" s="1"/>
  <c r="AR1656" i="6"/>
  <c r="AX1656" i="6" s="1"/>
  <c r="AR2013" i="6"/>
  <c r="AX2013" i="6" s="1"/>
  <c r="AR2109" i="6"/>
  <c r="AX2109" i="6" s="1"/>
  <c r="AR1921" i="6"/>
  <c r="AX1921" i="6" s="1"/>
  <c r="AR2015" i="6"/>
  <c r="AX2015" i="6" s="1"/>
  <c r="AR2111" i="6"/>
  <c r="AX2111" i="6" s="1"/>
  <c r="AR1764" i="6"/>
  <c r="AX1764" i="6" s="1"/>
  <c r="AR2227" i="6"/>
  <c r="AX2227" i="6" s="1"/>
  <c r="AR2190" i="6"/>
  <c r="AX2190" i="6" s="1"/>
  <c r="AR2240" i="6"/>
  <c r="AX2240" i="6" s="1"/>
  <c r="AR2237" i="6"/>
  <c r="AX2237" i="6" s="1"/>
  <c r="AR2294" i="6"/>
  <c r="AX2294" i="6" s="1"/>
  <c r="AR2418" i="6"/>
  <c r="AX2418" i="6" s="1"/>
  <c r="AR2550" i="6"/>
  <c r="AX2550" i="6" s="1"/>
  <c r="AR2443" i="6"/>
  <c r="AX2443" i="6" s="1"/>
  <c r="AR2431" i="6"/>
  <c r="AX2431" i="6" s="1"/>
  <c r="AR2338" i="6"/>
  <c r="AX2338" i="6" s="1"/>
  <c r="AR2514" i="6"/>
  <c r="AX2514" i="6" s="1"/>
  <c r="AR2450" i="6"/>
  <c r="AX2450" i="6" s="1"/>
  <c r="AR2694" i="6"/>
  <c r="AX2694" i="6" s="1"/>
  <c r="AR2700" i="6"/>
  <c r="AX2700" i="6" s="1"/>
  <c r="AR2734" i="6"/>
  <c r="AX2734" i="6" s="1"/>
  <c r="AR2726" i="6"/>
  <c r="AX2726" i="6" s="1"/>
  <c r="AR2879" i="6"/>
  <c r="AX2879" i="6" s="1"/>
  <c r="AR3001" i="6"/>
  <c r="AX3001" i="6" s="1"/>
  <c r="AR3026" i="6"/>
  <c r="AX3026" i="6" s="1"/>
  <c r="AR3002" i="6"/>
  <c r="AX3002" i="6" s="1"/>
  <c r="AR3166" i="6"/>
  <c r="AX3166" i="6" s="1"/>
  <c r="AR3214" i="6"/>
  <c r="AX3214" i="6" s="1"/>
  <c r="AR3087" i="6"/>
  <c r="AX3087" i="6" s="1"/>
  <c r="AR3373" i="6"/>
  <c r="AX3373" i="6" s="1"/>
  <c r="AR3159" i="6"/>
  <c r="AX3159" i="6" s="1"/>
  <c r="AR3614" i="6"/>
  <c r="AX3614" i="6" s="1"/>
  <c r="AR3094" i="6"/>
  <c r="AX3094" i="6" s="1"/>
  <c r="AR3307" i="6"/>
  <c r="AX3307" i="6" s="1"/>
  <c r="AR3305" i="6"/>
  <c r="AX3305" i="6" s="1"/>
  <c r="AR3662" i="6"/>
  <c r="AX3662" i="6" s="1"/>
  <c r="AR3757" i="6"/>
  <c r="AX3757" i="6" s="1"/>
  <c r="AR3800" i="6"/>
  <c r="AX3800" i="6" s="1"/>
  <c r="AR3627" i="6"/>
  <c r="AX3627" i="6" s="1"/>
  <c r="AR3742" i="6"/>
  <c r="AX3742" i="6" s="1"/>
  <c r="AR3698" i="6"/>
  <c r="AX3698" i="6" s="1"/>
  <c r="AR3619" i="6"/>
  <c r="AX3619" i="6" s="1"/>
  <c r="AR4031" i="6"/>
  <c r="AX4031" i="6" s="1"/>
  <c r="AR3836" i="6"/>
  <c r="AX3836" i="6" s="1"/>
  <c r="AR3971" i="6"/>
  <c r="AX3971" i="6" s="1"/>
  <c r="AR4219" i="6"/>
  <c r="AX4219" i="6" s="1"/>
  <c r="AR4356" i="6"/>
  <c r="AX4356" i="6" s="1"/>
  <c r="AR4003" i="6"/>
  <c r="AX4003" i="6" s="1"/>
  <c r="AR4214" i="6"/>
  <c r="AX4214" i="6" s="1"/>
  <c r="AR4067" i="6"/>
  <c r="AX4067" i="6" s="1"/>
  <c r="AR4508" i="6"/>
  <c r="AX4508" i="6" s="1"/>
  <c r="AR4521" i="6"/>
  <c r="AX4521" i="6" s="1"/>
  <c r="AR4408" i="6"/>
  <c r="AX4408" i="6" s="1"/>
  <c r="AR1929" i="6"/>
  <c r="AX1929" i="6" s="1"/>
  <c r="AR1967" i="6"/>
  <c r="AX1967" i="6" s="1"/>
  <c r="AR2495" i="6"/>
  <c r="AX2495" i="6" s="1"/>
  <c r="AR2889" i="6"/>
  <c r="AX2889" i="6" s="1"/>
  <c r="AR3326" i="6"/>
  <c r="AX3326" i="6" s="1"/>
  <c r="AR4079" i="6"/>
  <c r="AX4079" i="6" s="1"/>
  <c r="AR4445" i="6"/>
  <c r="AX4445" i="6" s="1"/>
  <c r="AR1622" i="6"/>
  <c r="AX1622" i="6" s="1"/>
  <c r="AR1524" i="6"/>
  <c r="AX1524" i="6" s="1"/>
  <c r="AR1734" i="6"/>
  <c r="AX1734" i="6" s="1"/>
  <c r="AR1832" i="6"/>
  <c r="AX1832" i="6" s="1"/>
  <c r="AR1857" i="6"/>
  <c r="AX1857" i="6" s="1"/>
  <c r="AR2017" i="6"/>
  <c r="AX2017" i="6" s="1"/>
  <c r="AR2113" i="6"/>
  <c r="AX2113" i="6" s="1"/>
  <c r="AR1777" i="6"/>
  <c r="AX1777" i="6" s="1"/>
  <c r="AR1987" i="6"/>
  <c r="AX1987" i="6" s="1"/>
  <c r="AR2083" i="6"/>
  <c r="AX2083" i="6" s="1"/>
  <c r="AR2179" i="6"/>
  <c r="AX2179" i="6" s="1"/>
  <c r="AR1769" i="6"/>
  <c r="AX1769" i="6" s="1"/>
  <c r="AR2021" i="6"/>
  <c r="AX2021" i="6" s="1"/>
  <c r="AR2117" i="6"/>
  <c r="AX2117" i="6" s="1"/>
  <c r="AR1785" i="6"/>
  <c r="AX1785" i="6" s="1"/>
  <c r="AR2023" i="6"/>
  <c r="AX2023" i="6" s="1"/>
  <c r="AR2119" i="6"/>
  <c r="AX2119" i="6" s="1"/>
  <c r="AR1812" i="6"/>
  <c r="AX1812" i="6" s="1"/>
  <c r="AR2201" i="6"/>
  <c r="AX2201" i="6" s="1"/>
  <c r="AR2207" i="6"/>
  <c r="AX2207" i="6" s="1"/>
  <c r="AR2241" i="6"/>
  <c r="AX2241" i="6" s="1"/>
  <c r="AR2239" i="6"/>
  <c r="AX2239" i="6" s="1"/>
  <c r="AR2259" i="6"/>
  <c r="AX2259" i="6" s="1"/>
  <c r="AR2466" i="6"/>
  <c r="AX2466" i="6" s="1"/>
  <c r="AR2271" i="6"/>
  <c r="AX2271" i="6" s="1"/>
  <c r="AR2455" i="6"/>
  <c r="AX2455" i="6" s="1"/>
  <c r="AR2608" i="6"/>
  <c r="AX2608" i="6" s="1"/>
  <c r="AR2346" i="6"/>
  <c r="AX2346" i="6" s="1"/>
  <c r="AR2538" i="6"/>
  <c r="AX2538" i="6" s="1"/>
  <c r="AR2451" i="6"/>
  <c r="AX2451" i="6" s="1"/>
  <c r="AR2716" i="6"/>
  <c r="AX2716" i="6" s="1"/>
  <c r="AR2849" i="6"/>
  <c r="AX2849" i="6" s="1"/>
  <c r="AR2837" i="6"/>
  <c r="AX2837" i="6" s="1"/>
  <c r="AR2820" i="6"/>
  <c r="AX2820" i="6" s="1"/>
  <c r="AR2954" i="6"/>
  <c r="AX2954" i="6" s="1"/>
  <c r="AR3025" i="6"/>
  <c r="AX3025" i="6" s="1"/>
  <c r="AR3072" i="6"/>
  <c r="AX3072" i="6" s="1"/>
  <c r="AR3232" i="6"/>
  <c r="AX3232" i="6" s="1"/>
  <c r="AR3170" i="6"/>
  <c r="AX3170" i="6" s="1"/>
  <c r="AR3218" i="6"/>
  <c r="AX3218" i="6" s="1"/>
  <c r="AR3147" i="6"/>
  <c r="AX3147" i="6" s="1"/>
  <c r="AR3397" i="6"/>
  <c r="AX3397" i="6" s="1"/>
  <c r="AR3207" i="6"/>
  <c r="AX3207" i="6" s="1"/>
  <c r="AR3622" i="6"/>
  <c r="AX3622" i="6" s="1"/>
  <c r="AR3171" i="6"/>
  <c r="AX3171" i="6" s="1"/>
  <c r="AR3312" i="6"/>
  <c r="AX3312" i="6" s="1"/>
  <c r="AR3341" i="6"/>
  <c r="AX3341" i="6" s="1"/>
  <c r="AR3686" i="6"/>
  <c r="AX3686" i="6" s="1"/>
  <c r="AR3758" i="6"/>
  <c r="AX3758" i="6" s="1"/>
  <c r="AR3806" i="6"/>
  <c r="AX3806" i="6" s="1"/>
  <c r="AR3642" i="6"/>
  <c r="AX3642" i="6" s="1"/>
  <c r="AR3765" i="6"/>
  <c r="AX3765" i="6" s="1"/>
  <c r="AR3702" i="6"/>
  <c r="AX3702" i="6" s="1"/>
  <c r="AR3674" i="6"/>
  <c r="AX3674" i="6" s="1"/>
  <c r="AR4039" i="6"/>
  <c r="AX4039" i="6" s="1"/>
  <c r="AR3650" i="6"/>
  <c r="AX3650" i="6" s="1"/>
  <c r="AR4110" i="6"/>
  <c r="AX4110" i="6" s="1"/>
  <c r="AR4251" i="6"/>
  <c r="AX4251" i="6" s="1"/>
  <c r="AR4364" i="6"/>
  <c r="AX4364" i="6" s="1"/>
  <c r="AR4011" i="6"/>
  <c r="AX4011" i="6" s="1"/>
  <c r="AR4246" i="6"/>
  <c r="AX4246" i="6" s="1"/>
  <c r="AR4142" i="6"/>
  <c r="AX4142" i="6" s="1"/>
  <c r="AR4509" i="6"/>
  <c r="AX4509" i="6" s="1"/>
  <c r="AR4424" i="6"/>
  <c r="AX4424" i="6" s="1"/>
  <c r="AR4429" i="6"/>
  <c r="AX4429" i="6" s="1"/>
  <c r="AR1485" i="6"/>
  <c r="AX1485" i="6" s="1"/>
  <c r="AR2123" i="6"/>
  <c r="AX2123" i="6" s="1"/>
  <c r="AR2244" i="6"/>
  <c r="AX2244" i="6" s="1"/>
  <c r="AR2660" i="6"/>
  <c r="AX2660" i="6" s="1"/>
  <c r="AR3318" i="6"/>
  <c r="AX3318" i="6" s="1"/>
  <c r="AR3610" i="6"/>
  <c r="AX3610" i="6" s="1"/>
  <c r="AR4094" i="6"/>
  <c r="AX4094" i="6" s="1"/>
  <c r="AR1515" i="6"/>
  <c r="AX1515" i="6" s="1"/>
  <c r="AR1628" i="6"/>
  <c r="AX1628" i="6" s="1"/>
  <c r="AR1521" i="6"/>
  <c r="AX1521" i="6" s="1"/>
  <c r="AR1491" i="6"/>
  <c r="AX1491" i="6" s="1"/>
  <c r="AR1586" i="6"/>
  <c r="AX1586" i="6" s="1"/>
  <c r="AR1876" i="6"/>
  <c r="AX1876" i="6" s="1"/>
  <c r="AR2025" i="6"/>
  <c r="AX2025" i="6" s="1"/>
  <c r="AR2121" i="6"/>
  <c r="AX2121" i="6" s="1"/>
  <c r="AR1873" i="6"/>
  <c r="AX1873" i="6" s="1"/>
  <c r="AR1995" i="6"/>
  <c r="AX1995" i="6" s="1"/>
  <c r="AR2091" i="6"/>
  <c r="AX2091" i="6" s="1"/>
  <c r="AR2187" i="6"/>
  <c r="AX2187" i="6" s="1"/>
  <c r="AR1788" i="6"/>
  <c r="AX1788" i="6" s="1"/>
  <c r="AR2029" i="6"/>
  <c r="AX2029" i="6" s="1"/>
  <c r="AR2125" i="6"/>
  <c r="AX2125" i="6" s="1"/>
  <c r="AR1881" i="6"/>
  <c r="AX1881" i="6" s="1"/>
  <c r="AR2031" i="6"/>
  <c r="AX2031" i="6" s="1"/>
  <c r="AR2127" i="6"/>
  <c r="AX2127" i="6" s="1"/>
  <c r="AR1825" i="6"/>
  <c r="AX1825" i="6" s="1"/>
  <c r="AR2204" i="6"/>
  <c r="AX2204" i="6" s="1"/>
  <c r="AR2213" i="6"/>
  <c r="AX2213" i="6" s="1"/>
  <c r="AR2243" i="6"/>
  <c r="AX2243" i="6" s="1"/>
  <c r="AR2255" i="6"/>
  <c r="AX2255" i="6" s="1"/>
  <c r="AR2267" i="6"/>
  <c r="AX2267" i="6" s="1"/>
  <c r="AR2467" i="6"/>
  <c r="AX2467" i="6" s="1"/>
  <c r="AR2423" i="6"/>
  <c r="AX2423" i="6" s="1"/>
  <c r="AR2496" i="6"/>
  <c r="AX2496" i="6" s="1"/>
  <c r="AR2616" i="6"/>
  <c r="AX2616" i="6" s="1"/>
  <c r="AR2354" i="6"/>
  <c r="AX2354" i="6" s="1"/>
  <c r="AR2562" i="6"/>
  <c r="AX2562" i="6" s="1"/>
  <c r="AR2463" i="6"/>
  <c r="AX2463" i="6" s="1"/>
  <c r="AR2728" i="6"/>
  <c r="AX2728" i="6" s="1"/>
  <c r="AR2861" i="6"/>
  <c r="AX2861" i="6" s="1"/>
  <c r="AR2672" i="6"/>
  <c r="AX2672" i="6" s="1"/>
  <c r="AR2853" i="6"/>
  <c r="AX2853" i="6" s="1"/>
  <c r="AR2714" i="6"/>
  <c r="AX2714" i="6" s="1"/>
  <c r="AR3049" i="6"/>
  <c r="AX3049" i="6" s="1"/>
  <c r="AR3111" i="6"/>
  <c r="AX3111" i="6" s="1"/>
  <c r="AR3256" i="6"/>
  <c r="AX3256" i="6" s="1"/>
  <c r="AR3174" i="6"/>
  <c r="AX3174" i="6" s="1"/>
  <c r="AR3222" i="6"/>
  <c r="AX3222" i="6" s="1"/>
  <c r="AR3195" i="6"/>
  <c r="AX3195" i="6" s="1"/>
  <c r="AR3421" i="6"/>
  <c r="AX3421" i="6" s="1"/>
  <c r="AR3331" i="6"/>
  <c r="AX3331" i="6" s="1"/>
  <c r="AR3630" i="6"/>
  <c r="AX3630" i="6" s="1"/>
  <c r="AR3219" i="6"/>
  <c r="AX3219" i="6" s="1"/>
  <c r="AR3109" i="6"/>
  <c r="AX3109" i="6" s="1"/>
  <c r="AR3365" i="6"/>
  <c r="AX3365" i="6" s="1"/>
  <c r="AR3710" i="6"/>
  <c r="AX3710" i="6" s="1"/>
  <c r="AR3773" i="6"/>
  <c r="AX3773" i="6" s="1"/>
  <c r="AR3812" i="6"/>
  <c r="AX3812" i="6" s="1"/>
  <c r="AR3643" i="6"/>
  <c r="AX3643" i="6" s="1"/>
  <c r="AR3419" i="6"/>
  <c r="AX3419" i="6" s="1"/>
  <c r="AR3882" i="6"/>
  <c r="AX3882" i="6" s="1"/>
  <c r="AR3786" i="6"/>
  <c r="AX3786" i="6" s="1"/>
  <c r="AR4047" i="6"/>
  <c r="AX4047" i="6" s="1"/>
  <c r="AR3731" i="6"/>
  <c r="AX3731" i="6" s="1"/>
  <c r="AR4083" i="6"/>
  <c r="AX4083" i="6" s="1"/>
  <c r="AR3979" i="6"/>
  <c r="AX3979" i="6" s="1"/>
  <c r="AR3941" i="6"/>
  <c r="AX3941" i="6" s="1"/>
  <c r="AR4019" i="6"/>
  <c r="AX4019" i="6" s="1"/>
  <c r="AR3963" i="6"/>
  <c r="AX3963" i="6" s="1"/>
  <c r="AR4174" i="6"/>
  <c r="AX4174" i="6" s="1"/>
  <c r="AR4376" i="6"/>
  <c r="AX4376" i="6" s="1"/>
  <c r="AR4440" i="6"/>
  <c r="AX4440" i="6" s="1"/>
  <c r="AR4472" i="6"/>
  <c r="AX4472" i="6" s="1"/>
  <c r="AR1776" i="6"/>
  <c r="AX1776" i="6" s="1"/>
  <c r="AR2061" i="6"/>
  <c r="AX2061" i="6" s="1"/>
  <c r="AR2229" i="6"/>
  <c r="AX2229" i="6" s="1"/>
  <c r="AR2710" i="6"/>
  <c r="AX2710" i="6" s="1"/>
  <c r="AR3532" i="6"/>
  <c r="AX3532" i="6" s="1"/>
  <c r="AR3842" i="6"/>
  <c r="AX3842" i="6" s="1"/>
  <c r="AR4400" i="6"/>
  <c r="AX4400" i="6" s="1"/>
  <c r="AR1479" i="6"/>
  <c r="AX1479" i="6" s="1"/>
  <c r="AR1634" i="6"/>
  <c r="AX1634" i="6" s="1"/>
  <c r="AR1606" i="6"/>
  <c r="AX1606" i="6" s="1"/>
  <c r="AR1702" i="6"/>
  <c r="AX1702" i="6" s="1"/>
  <c r="AR1718" i="6"/>
  <c r="AX1718" i="6" s="1"/>
  <c r="AR1943" i="6"/>
  <c r="AX1943" i="6" s="1"/>
  <c r="AR2033" i="6"/>
  <c r="AX2033" i="6" s="1"/>
  <c r="AR2129" i="6"/>
  <c r="AX2129" i="6" s="1"/>
  <c r="AR1892" i="6"/>
  <c r="AX1892" i="6" s="1"/>
  <c r="AR2003" i="6"/>
  <c r="AX2003" i="6" s="1"/>
  <c r="AR2099" i="6"/>
  <c r="AX2099" i="6" s="1"/>
  <c r="AR2195" i="6"/>
  <c r="AX2195" i="6" s="1"/>
  <c r="AR1865" i="6"/>
  <c r="AX1865" i="6" s="1"/>
  <c r="AR2037" i="6"/>
  <c r="AX2037" i="6" s="1"/>
  <c r="AR2133" i="6"/>
  <c r="AX2133" i="6" s="1"/>
  <c r="AR1932" i="6"/>
  <c r="AX1932" i="6" s="1"/>
  <c r="AR2039" i="6"/>
  <c r="AX2039" i="6" s="1"/>
  <c r="AR2135" i="6"/>
  <c r="AX2135" i="6" s="1"/>
  <c r="AR1897" i="6"/>
  <c r="AX1897" i="6" s="1"/>
  <c r="AR2210" i="6"/>
  <c r="AX2210" i="6" s="1"/>
  <c r="AR2219" i="6"/>
  <c r="AX2219" i="6" s="1"/>
  <c r="AR2245" i="6"/>
  <c r="AX2245" i="6" s="1"/>
  <c r="AR2256" i="6"/>
  <c r="AX2256" i="6" s="1"/>
  <c r="AR2274" i="6"/>
  <c r="AX2274" i="6" s="1"/>
  <c r="AR2479" i="6"/>
  <c r="AX2479" i="6" s="1"/>
  <c r="AR2427" i="6"/>
  <c r="AX2427" i="6" s="1"/>
  <c r="AR2520" i="6"/>
  <c r="AX2520" i="6" s="1"/>
  <c r="AR2628" i="6"/>
  <c r="AX2628" i="6" s="1"/>
  <c r="AR2362" i="6"/>
  <c r="AX2362" i="6" s="1"/>
  <c r="AR2434" i="6"/>
  <c r="AX2434" i="6" s="1"/>
  <c r="AR2624" i="6"/>
  <c r="AX2624" i="6" s="1"/>
  <c r="AR2740" i="6"/>
  <c r="AX2740" i="6" s="1"/>
  <c r="AR2873" i="6"/>
  <c r="AX2873" i="6" s="1"/>
  <c r="AR2708" i="6"/>
  <c r="AX2708" i="6" s="1"/>
  <c r="AR2867" i="6"/>
  <c r="AX2867" i="6" s="1"/>
  <c r="AR2825" i="6"/>
  <c r="AX2825" i="6" s="1"/>
  <c r="AR2891" i="6"/>
  <c r="AX2891" i="6" s="1"/>
  <c r="AR2978" i="6"/>
  <c r="AX2978" i="6" s="1"/>
  <c r="AR3040" i="6"/>
  <c r="AX3040" i="6" s="1"/>
  <c r="AR3178" i="6"/>
  <c r="AX3178" i="6" s="1"/>
  <c r="AR3246" i="6"/>
  <c r="AX3246" i="6" s="1"/>
  <c r="AR3223" i="6"/>
  <c r="AX3223" i="6" s="1"/>
  <c r="AR3127" i="6"/>
  <c r="AX3127" i="6" s="1"/>
  <c r="AR3069" i="6"/>
  <c r="AX3069" i="6" s="1"/>
  <c r="AR3151" i="6"/>
  <c r="AX3151" i="6" s="1"/>
  <c r="AR3280" i="6"/>
  <c r="AX3280" i="6" s="1"/>
  <c r="AR3163" i="6"/>
  <c r="AX3163" i="6" s="1"/>
  <c r="AR3389" i="6"/>
  <c r="AX3389" i="6" s="1"/>
  <c r="AR3725" i="6"/>
  <c r="AX3725" i="6" s="1"/>
  <c r="AR3302" i="6"/>
  <c r="AX3302" i="6" s="1"/>
  <c r="AR3818" i="6"/>
  <c r="AX3818" i="6" s="1"/>
  <c r="AR3666" i="6"/>
  <c r="AX3666" i="6" s="1"/>
  <c r="AR3766" i="6"/>
  <c r="AX3766" i="6" s="1"/>
  <c r="AR3887" i="6"/>
  <c r="AX3887" i="6" s="1"/>
  <c r="AR3678" i="6"/>
  <c r="AX3678" i="6" s="1"/>
  <c r="AR4055" i="6"/>
  <c r="AX4055" i="6" s="1"/>
  <c r="AR3927" i="6"/>
  <c r="AX3927" i="6" s="1"/>
  <c r="AR4111" i="6"/>
  <c r="AX4111" i="6" s="1"/>
  <c r="AR4126" i="6"/>
  <c r="AX4126" i="6" s="1"/>
  <c r="AR4147" i="6"/>
  <c r="AX4147" i="6" s="1"/>
  <c r="AR4027" i="6"/>
  <c r="AX4027" i="6" s="1"/>
  <c r="AR4051" i="6"/>
  <c r="AX4051" i="6" s="1"/>
  <c r="AR4206" i="6"/>
  <c r="AX4206" i="6" s="1"/>
  <c r="AR4477" i="6"/>
  <c r="AX4477" i="6" s="1"/>
  <c r="AR4504" i="6"/>
  <c r="AX4504" i="6" s="1"/>
  <c r="AR4432" i="6"/>
  <c r="AX4432" i="6" s="1"/>
  <c r="AR1650" i="6"/>
  <c r="AX1650" i="6" s="1"/>
  <c r="AR2157" i="6"/>
  <c r="AX2157" i="6" s="1"/>
  <c r="AR2560" i="6"/>
  <c r="AX2560" i="6" s="1"/>
  <c r="AR2936" i="6"/>
  <c r="AX2936" i="6" s="1"/>
  <c r="AR3254" i="6"/>
  <c r="AX3254" i="6" s="1"/>
  <c r="AR3929" i="6"/>
  <c r="AX3929" i="6" s="1"/>
  <c r="AR4384" i="6"/>
  <c r="AX4384" i="6" s="1"/>
  <c r="AR1535" i="6"/>
  <c r="AX1535" i="6" s="1"/>
  <c r="AR1640" i="6"/>
  <c r="AX1640" i="6" s="1"/>
  <c r="AR1503" i="6"/>
  <c r="AX1503" i="6" s="1"/>
  <c r="AR1760" i="6"/>
  <c r="AX1760" i="6" s="1"/>
  <c r="AR1538" i="6"/>
  <c r="AX1538" i="6" s="1"/>
  <c r="AR1809" i="6"/>
  <c r="AX1809" i="6" s="1"/>
  <c r="AR2041" i="6"/>
  <c r="AX2041" i="6" s="1"/>
  <c r="AR2137" i="6"/>
  <c r="AX2137" i="6" s="1"/>
  <c r="AR1793" i="6"/>
  <c r="AX1793" i="6" s="1"/>
  <c r="AR2011" i="6"/>
  <c r="AX2011" i="6" s="1"/>
  <c r="AR2107" i="6"/>
  <c r="AX2107" i="6" s="1"/>
  <c r="AR1849" i="6"/>
  <c r="AX1849" i="6" s="1"/>
  <c r="AR1884" i="6"/>
  <c r="AX1884" i="6" s="1"/>
  <c r="AR2045" i="6"/>
  <c r="AX2045" i="6" s="1"/>
  <c r="AR2141" i="6"/>
  <c r="AX2141" i="6" s="1"/>
  <c r="AR1841" i="6"/>
  <c r="AX1841" i="6" s="1"/>
  <c r="AR2047" i="6"/>
  <c r="AX2047" i="6" s="1"/>
  <c r="AR2143" i="6"/>
  <c r="AX2143" i="6" s="1"/>
  <c r="AR1916" i="6"/>
  <c r="AX1916" i="6" s="1"/>
  <c r="AR2216" i="6"/>
  <c r="AX2216" i="6" s="1"/>
  <c r="AR2225" i="6"/>
  <c r="AX2225" i="6" s="1"/>
  <c r="AR2248" i="6"/>
  <c r="AX2248" i="6" s="1"/>
  <c r="AR2234" i="6"/>
  <c r="AX2234" i="6" s="1"/>
  <c r="AR2302" i="6"/>
  <c r="AX2302" i="6" s="1"/>
  <c r="AR2512" i="6"/>
  <c r="AX2512" i="6" s="1"/>
  <c r="AR2482" i="6"/>
  <c r="AX2482" i="6" s="1"/>
  <c r="AR2618" i="6"/>
  <c r="AX2618" i="6" s="1"/>
  <c r="AR2640" i="6"/>
  <c r="AX2640" i="6" s="1"/>
  <c r="AR2370" i="6"/>
  <c r="AX2370" i="6" s="1"/>
  <c r="AR2435" i="6"/>
  <c r="AX2435" i="6" s="1"/>
  <c r="AR2636" i="6"/>
  <c r="AX2636" i="6" s="1"/>
  <c r="AR2604" i="6"/>
  <c r="AX2604" i="6" s="1"/>
  <c r="AR2598" i="6"/>
  <c r="AX2598" i="6" s="1"/>
  <c r="AR2668" i="6"/>
  <c r="AX2668" i="6" s="1"/>
  <c r="AR2885" i="6"/>
  <c r="AX2885" i="6" s="1"/>
  <c r="AR2848" i="6"/>
  <c r="AX2848" i="6" s="1"/>
  <c r="AR2903" i="6"/>
  <c r="AX2903" i="6" s="1"/>
  <c r="AR2897" i="6"/>
  <c r="AX2897" i="6" s="1"/>
  <c r="AR3054" i="6"/>
  <c r="AX3054" i="6" s="1"/>
  <c r="AR3182" i="6"/>
  <c r="AX3182" i="6" s="1"/>
  <c r="AR3270" i="6"/>
  <c r="AX3270" i="6" s="1"/>
  <c r="AR3237" i="6"/>
  <c r="AX3237" i="6" s="1"/>
  <c r="AR3139" i="6"/>
  <c r="AX3139" i="6" s="1"/>
  <c r="AR3179" i="6"/>
  <c r="AX3179" i="6" s="1"/>
  <c r="AR3199" i="6"/>
  <c r="AX3199" i="6" s="1"/>
  <c r="AR3309" i="6"/>
  <c r="AX3309" i="6" s="1"/>
  <c r="AR3211" i="6"/>
  <c r="AX3211" i="6" s="1"/>
  <c r="AR3413" i="6"/>
  <c r="AX3413" i="6" s="1"/>
  <c r="AR3726" i="6"/>
  <c r="AX3726" i="6" s="1"/>
  <c r="AR3635" i="6"/>
  <c r="AX3635" i="6" s="1"/>
  <c r="AR3824" i="6"/>
  <c r="AX3824" i="6" s="1"/>
  <c r="AR3667" i="6"/>
  <c r="AX3667" i="6" s="1"/>
  <c r="AR3558" i="6"/>
  <c r="AX3558" i="6" s="1"/>
  <c r="AR3781" i="6"/>
  <c r="AX3781" i="6" s="1"/>
  <c r="AR3895" i="6"/>
  <c r="AX3895" i="6" s="1"/>
  <c r="AR4063" i="6"/>
  <c r="AX4063" i="6" s="1"/>
  <c r="AR4075" i="6"/>
  <c r="AX4075" i="6" s="1"/>
  <c r="AR4134" i="6"/>
  <c r="AX4134" i="6" s="1"/>
  <c r="AR4158" i="6"/>
  <c r="AX4158" i="6" s="1"/>
  <c r="AR4179" i="6"/>
  <c r="AX4179" i="6" s="1"/>
  <c r="AR4035" i="6"/>
  <c r="AX4035" i="6" s="1"/>
  <c r="AR4091" i="6"/>
  <c r="AX4091" i="6" s="1"/>
  <c r="AR4238" i="6"/>
  <c r="AX4238" i="6" s="1"/>
  <c r="AR4513" i="6"/>
  <c r="AX4513" i="6" s="1"/>
  <c r="AR4520" i="6"/>
  <c r="AX4520" i="6" s="1"/>
  <c r="AR4485" i="6"/>
  <c r="AX4485" i="6" s="1"/>
  <c r="Q2485" i="2"/>
  <c r="A2486" i="2"/>
  <c r="Q2486" i="2" s="1"/>
  <c r="A2558" i="2"/>
  <c r="Q2558" i="2" s="1"/>
  <c r="A2487" i="2" l="1"/>
  <c r="Q2487" i="2" s="1"/>
  <c r="A2559" i="2"/>
  <c r="Q2559" i="2" s="1"/>
  <c r="A2488" i="2" l="1"/>
  <c r="Q2488" i="2" s="1"/>
  <c r="A2560" i="2"/>
  <c r="Q2560" i="2" s="1"/>
  <c r="A2489" i="2" l="1"/>
  <c r="Q2489" i="2" s="1"/>
  <c r="A2561" i="2"/>
  <c r="Q2561" i="2" s="1"/>
  <c r="A2490" i="2" l="1"/>
  <c r="Q2490" i="2" s="1"/>
  <c r="A2562" i="2"/>
  <c r="Q2562" i="2" s="1"/>
  <c r="A2491" i="2" l="1"/>
  <c r="Q2491" i="2" s="1"/>
  <c r="A2563" i="2"/>
  <c r="Q2563" i="2" s="1"/>
  <c r="A2492" i="2" l="1"/>
  <c r="Q2492" i="2" s="1"/>
  <c r="A2564" i="2"/>
  <c r="Q2564" i="2" s="1"/>
  <c r="A2493" i="2" l="1"/>
  <c r="Q2493" i="2" s="1"/>
  <c r="A2565" i="2"/>
  <c r="Q2565" i="2" s="1"/>
  <c r="A2494" i="2" l="1"/>
  <c r="Q2494" i="2" s="1"/>
  <c r="A2566" i="2"/>
  <c r="Q2566" i="2" s="1"/>
  <c r="A2495" i="2" l="1"/>
  <c r="Q2495" i="2" s="1"/>
  <c r="A2567" i="2"/>
  <c r="Q2567" i="2" s="1"/>
  <c r="A2496" i="2" l="1"/>
  <c r="Q2496" i="2" s="1"/>
  <c r="A2568" i="2"/>
  <c r="Q2568" i="2" s="1"/>
  <c r="A2497" i="2" l="1"/>
  <c r="Q2497" i="2" s="1"/>
  <c r="A2569" i="2"/>
  <c r="Q2569" i="2" s="1"/>
  <c r="A2498" i="2" l="1"/>
  <c r="Q2498" i="2" s="1"/>
  <c r="A2570" i="2"/>
  <c r="Q2570" i="2" s="1"/>
  <c r="A2499" i="2" l="1"/>
  <c r="Q2499" i="2" s="1"/>
  <c r="A2571" i="2"/>
  <c r="Q2571" i="2" s="1"/>
  <c r="A2500" i="2"/>
  <c r="Q2500" i="2" s="1"/>
  <c r="A2572" i="2" l="1"/>
  <c r="Q2572" i="2" s="1"/>
  <c r="A2501" i="2"/>
  <c r="Q2501" i="2" s="1"/>
  <c r="A2573" i="2" l="1"/>
  <c r="Q2573" i="2" s="1"/>
  <c r="A2502" i="2"/>
  <c r="Q2502" i="2" s="1"/>
  <c r="A2574" i="2" l="1"/>
  <c r="Q2574" i="2" s="1"/>
  <c r="A2503" i="2"/>
  <c r="Q2503" i="2" s="1"/>
  <c r="A2575" i="2" l="1"/>
  <c r="Q2575" i="2" s="1"/>
  <c r="A2504" i="2"/>
  <c r="Q2504" i="2" s="1"/>
  <c r="A2576" i="2" l="1"/>
  <c r="Q2576" i="2" s="1"/>
  <c r="A2505" i="2"/>
  <c r="Q2505" i="2" s="1"/>
  <c r="A2577" i="2" l="1"/>
  <c r="Q2577" i="2" s="1"/>
  <c r="A2506" i="2"/>
  <c r="Q2506" i="2" s="1"/>
  <c r="A2578" i="2" l="1"/>
  <c r="Q2578" i="2" s="1"/>
  <c r="A2507" i="2"/>
  <c r="Q2507" i="2" s="1"/>
  <c r="A2579" i="2" l="1"/>
  <c r="Q2579" i="2" s="1"/>
  <c r="A2508" i="2"/>
  <c r="Q2508" i="2" s="1"/>
  <c r="A2580" i="2" l="1"/>
  <c r="Q2580" i="2" s="1"/>
  <c r="A2509" i="2"/>
  <c r="Q2509" i="2" s="1"/>
  <c r="A2581" i="2" l="1"/>
  <c r="Q2581" i="2" s="1"/>
  <c r="A2510" i="2"/>
  <c r="Q2510" i="2" s="1"/>
  <c r="A2582" i="2" l="1"/>
  <c r="Q2582" i="2" s="1"/>
  <c r="A2511" i="2"/>
  <c r="Q2511" i="2" s="1"/>
  <c r="A2583" i="2" l="1"/>
  <c r="Q2583" i="2" s="1"/>
  <c r="A2512" i="2"/>
  <c r="Q2512" i="2" s="1"/>
  <c r="A2584" i="2" l="1"/>
  <c r="Q2584" i="2" s="1"/>
  <c r="A2513" i="2"/>
  <c r="Q2513" i="2" s="1"/>
  <c r="A2585" i="2" l="1"/>
  <c r="Q2585" i="2" s="1"/>
  <c r="A2514" i="2"/>
  <c r="Q2514" i="2" s="1"/>
  <c r="A2586" i="2" l="1"/>
  <c r="Q2586" i="2" s="1"/>
  <c r="A2515" i="2"/>
  <c r="Q2515" i="2" s="1"/>
  <c r="A2587" i="2" l="1"/>
  <c r="Q2587" i="2" s="1"/>
  <c r="A2516" i="2"/>
  <c r="Q2516" i="2" s="1"/>
  <c r="A2588" i="2" l="1"/>
  <c r="Q2588" i="2" s="1"/>
  <c r="A2517" i="2"/>
  <c r="Q2517" i="2" s="1"/>
  <c r="A2589" i="2" l="1"/>
  <c r="Q2589" i="2" s="1"/>
  <c r="A2518" i="2"/>
  <c r="Q2518" i="2" s="1"/>
  <c r="A2590" i="2" l="1"/>
  <c r="Q2590" i="2" s="1"/>
  <c r="A2519" i="2"/>
  <c r="Q2519" i="2" s="1"/>
  <c r="A2591" i="2" l="1"/>
  <c r="Q2591" i="2" s="1"/>
  <c r="A2520" i="2"/>
  <c r="Q2520" i="2" s="1"/>
  <c r="A2592" i="2" l="1"/>
  <c r="Q2592" i="2" s="1"/>
  <c r="A2521" i="2"/>
  <c r="Q2521" i="2" s="1"/>
  <c r="A2593" i="2" l="1"/>
  <c r="Q2593" i="2" s="1"/>
  <c r="A2522" i="2"/>
  <c r="Q2522" i="2" s="1"/>
  <c r="A2594" i="2" l="1"/>
  <c r="Q2594" i="2" s="1"/>
  <c r="A2523" i="2"/>
  <c r="Q2523" i="2" s="1"/>
  <c r="A2595" i="2" l="1"/>
  <c r="Q2595" i="2" s="1"/>
  <c r="A2524" i="2"/>
  <c r="Q2524" i="2" s="1"/>
  <c r="A2596" i="2" l="1"/>
  <c r="Q2596" i="2" s="1"/>
  <c r="A2525" i="2"/>
  <c r="Q2525" i="2" s="1"/>
  <c r="A2597" i="2" l="1"/>
  <c r="Q2597" i="2" s="1"/>
  <c r="A2526" i="2"/>
  <c r="Q2526" i="2" s="1"/>
  <c r="A2598" i="2" l="1"/>
  <c r="Q2598" i="2" s="1"/>
  <c r="A2527" i="2"/>
  <c r="Q2527" i="2" s="1"/>
  <c r="A2599" i="2" l="1"/>
  <c r="Q2599" i="2" s="1"/>
  <c r="A2528" i="2"/>
  <c r="Q2528" i="2" s="1"/>
  <c r="A2600" i="2" l="1"/>
  <c r="Q2600" i="2" s="1"/>
  <c r="A2529" i="2"/>
  <c r="Q2529" i="2" s="1"/>
  <c r="A2601" i="2" l="1"/>
  <c r="Q2601" i="2" s="1"/>
  <c r="A2530" i="2"/>
  <c r="Q2530" i="2" s="1"/>
  <c r="A2602" i="2" l="1"/>
  <c r="Q2602" i="2" s="1"/>
  <c r="A2531" i="2"/>
  <c r="Q2531" i="2" s="1"/>
  <c r="A2603" i="2" l="1"/>
  <c r="Q2603" i="2" s="1"/>
  <c r="A2532" i="2"/>
  <c r="Q2532" i="2" s="1"/>
  <c r="A2604" i="2" l="1"/>
  <c r="Q2604" i="2" s="1"/>
  <c r="A2533" i="2"/>
  <c r="Q2533" i="2" s="1"/>
  <c r="A2605" i="2" l="1"/>
  <c r="Q2605" i="2" s="1"/>
  <c r="A2534" i="2"/>
  <c r="Q2534" i="2" s="1"/>
  <c r="A2606" i="2" l="1"/>
  <c r="Q2606" i="2" s="1"/>
  <c r="A2535" i="2"/>
  <c r="Q2535" i="2" s="1"/>
  <c r="A2607" i="2" l="1"/>
  <c r="Q2607" i="2" s="1"/>
  <c r="A2536" i="2"/>
  <c r="Q2536" i="2" s="1"/>
  <c r="A2608" i="2" l="1"/>
  <c r="Q2608" i="2" s="1"/>
  <c r="A2537" i="2"/>
  <c r="Q2537" i="2" s="1"/>
  <c r="A2609" i="2" l="1"/>
  <c r="Q2609" i="2" s="1"/>
  <c r="A2538" i="2"/>
  <c r="Q2538" i="2" s="1"/>
  <c r="A2610" i="2" l="1"/>
  <c r="Q2610" i="2" s="1"/>
  <c r="A2539" i="2"/>
  <c r="Q2539" i="2" s="1"/>
  <c r="A2611" i="2" l="1"/>
  <c r="Q2611" i="2" s="1"/>
  <c r="A2540" i="2"/>
  <c r="Q2540" i="2" s="1"/>
  <c r="A2612" i="2" l="1"/>
  <c r="Q2612" i="2" s="1"/>
  <c r="A2541" i="2"/>
  <c r="Q2541" i="2" s="1"/>
  <c r="A2613" i="2" l="1"/>
  <c r="Q2613" i="2" s="1"/>
  <c r="A2542" i="2"/>
  <c r="Q2542" i="2" s="1"/>
  <c r="A2614" i="2" l="1"/>
  <c r="Q2614" i="2" s="1"/>
  <c r="A2543" i="2"/>
  <c r="Q2543" i="2" s="1"/>
  <c r="A2615" i="2" l="1"/>
  <c r="Q2615" i="2" s="1"/>
  <c r="A2544" i="2"/>
  <c r="Q2544" i="2" s="1"/>
  <c r="A2616" i="2" l="1"/>
  <c r="Q2616" i="2" s="1"/>
  <c r="A2545" i="2"/>
  <c r="Q2545" i="2" s="1"/>
  <c r="A2617" i="2" l="1"/>
  <c r="Q2617" i="2" s="1"/>
  <c r="A2546" i="2"/>
  <c r="Q2546" i="2" s="1"/>
  <c r="A2618" i="2" l="1"/>
  <c r="Q2618" i="2" s="1"/>
  <c r="A2547" i="2"/>
  <c r="Q2547" i="2" s="1"/>
  <c r="A2619" i="2" l="1"/>
  <c r="Q2619" i="2" s="1"/>
  <c r="A2548" i="2"/>
  <c r="Q2548" i="2" s="1"/>
  <c r="A2620" i="2" l="1"/>
  <c r="Q2620" i="2" s="1"/>
  <c r="A2549" i="2"/>
  <c r="Q2549" i="2" s="1"/>
  <c r="A2621" i="2" l="1"/>
  <c r="Q2621" i="2" s="1"/>
  <c r="A2550" i="2"/>
  <c r="Q2550" i="2" s="1"/>
  <c r="A2622" i="2" l="1"/>
  <c r="Q2622" i="2" s="1"/>
  <c r="A2551" i="2"/>
  <c r="Q2551" i="2" s="1"/>
  <c r="A2623" i="2" l="1"/>
  <c r="Q2623" i="2" s="1"/>
  <c r="A2552" i="2"/>
  <c r="Q2552" i="2" s="1"/>
  <c r="A2624" i="2" l="1"/>
  <c r="Q2624" i="2" s="1"/>
  <c r="A2553" i="2"/>
  <c r="Q2553" i="2" s="1"/>
  <c r="A2625" i="2" l="1"/>
  <c r="Q2625" i="2" s="1"/>
  <c r="A2554" i="2"/>
  <c r="Q2554" i="2" s="1"/>
  <c r="U2554" i="2" l="1"/>
  <c r="U2621" i="2"/>
  <c r="U2625" i="2"/>
  <c r="T2552" i="2"/>
  <c r="AB2552" i="2" s="1"/>
  <c r="AC2552" i="2" s="1"/>
  <c r="T2551" i="2"/>
  <c r="AB2551" i="2" s="1"/>
  <c r="AC2551" i="2" s="1"/>
  <c r="T2623" i="2"/>
  <c r="AB2623" i="2" s="1"/>
  <c r="AC2623" i="2" s="1"/>
  <c r="T2622" i="2"/>
  <c r="AB2622" i="2" s="1"/>
  <c r="AC2622" i="2" s="1"/>
  <c r="T2625" i="2"/>
  <c r="AB2625" i="2" s="1"/>
  <c r="AC2625" i="2" s="1"/>
  <c r="A2626" i="2"/>
  <c r="Q2626" i="2" s="1"/>
  <c r="U2546" i="2" l="1"/>
  <c r="U2" i="2"/>
  <c r="AA2" i="2" s="1"/>
  <c r="AC2" i="2" s="1"/>
  <c r="T2554" i="2"/>
  <c r="AB2554" i="2" s="1"/>
  <c r="AC2554" i="2" s="1"/>
  <c r="U2623" i="2"/>
  <c r="U2626" i="2"/>
  <c r="U2483" i="2"/>
  <c r="U2555" i="2"/>
  <c r="U2556" i="2"/>
  <c r="U2484" i="2"/>
  <c r="U2557" i="2"/>
  <c r="U2558" i="2"/>
  <c r="U2486" i="2"/>
  <c r="U2485" i="2"/>
  <c r="U2487" i="2"/>
  <c r="U2559" i="2"/>
  <c r="U2560" i="2"/>
  <c r="U2561" i="2"/>
  <c r="U2562" i="2"/>
  <c r="U2488" i="2"/>
  <c r="U2563" i="2"/>
  <c r="U2489" i="2"/>
  <c r="U2490" i="2"/>
  <c r="U2564" i="2"/>
  <c r="U2492" i="2"/>
  <c r="U2565" i="2"/>
  <c r="U2491" i="2"/>
  <c r="U2566" i="2"/>
  <c r="U2569" i="2"/>
  <c r="U2567" i="2"/>
  <c r="U2568" i="2"/>
  <c r="U2493" i="2"/>
  <c r="U2495" i="2"/>
  <c r="U2498" i="2"/>
  <c r="U2494" i="2"/>
  <c r="U2496" i="2"/>
  <c r="U2497" i="2"/>
  <c r="U2571" i="2"/>
  <c r="U2570" i="2"/>
  <c r="U2501" i="2"/>
  <c r="U2572" i="2"/>
  <c r="U2499" i="2"/>
  <c r="U2500" i="2"/>
  <c r="U2573" i="2"/>
  <c r="U2502" i="2"/>
  <c r="U2574" i="2"/>
  <c r="U2575" i="2"/>
  <c r="U2503" i="2"/>
  <c r="U2576" i="2"/>
  <c r="U2504" i="2"/>
  <c r="U2577" i="2"/>
  <c r="U2505" i="2"/>
  <c r="U2578" i="2"/>
  <c r="U2506" i="2"/>
  <c r="U2580" i="2"/>
  <c r="U2507" i="2"/>
  <c r="U2579" i="2"/>
  <c r="U2508" i="2"/>
  <c r="U2581" i="2"/>
  <c r="U2512" i="2"/>
  <c r="U2583" i="2"/>
  <c r="U2510" i="2"/>
  <c r="U2582" i="2"/>
  <c r="U2509" i="2"/>
  <c r="U2511" i="2"/>
  <c r="U2585" i="2"/>
  <c r="U2584" i="2"/>
  <c r="U2513" i="2"/>
  <c r="U2586" i="2"/>
  <c r="U2514" i="2"/>
  <c r="U2517" i="2"/>
  <c r="U2515" i="2"/>
  <c r="U2587" i="2"/>
  <c r="U2588" i="2"/>
  <c r="U2516" i="2"/>
  <c r="U2589" i="2"/>
  <c r="U2519" i="2"/>
  <c r="U2590" i="2"/>
  <c r="U2518" i="2"/>
  <c r="U2591" i="2"/>
  <c r="U2592" i="2"/>
  <c r="U2520" i="2"/>
  <c r="U2593" i="2"/>
  <c r="U2594" i="2"/>
  <c r="U2521" i="2"/>
  <c r="U2522" i="2"/>
  <c r="U2523" i="2"/>
  <c r="U2595" i="2"/>
  <c r="U2596" i="2"/>
  <c r="U2597" i="2"/>
  <c r="U2524" i="2"/>
  <c r="U2598" i="2"/>
  <c r="U2525" i="2"/>
  <c r="U2526" i="2"/>
  <c r="U2599" i="2"/>
  <c r="U2600" i="2"/>
  <c r="U2527" i="2"/>
  <c r="U2528" i="2"/>
  <c r="U2601" i="2"/>
  <c r="U2602" i="2"/>
  <c r="U2529" i="2"/>
  <c r="U2530" i="2"/>
  <c r="U2603" i="2"/>
  <c r="U2531" i="2"/>
  <c r="U2604" i="2"/>
  <c r="U2532" i="2"/>
  <c r="U2605" i="2"/>
  <c r="U2533" i="2"/>
  <c r="U2606" i="2"/>
  <c r="U2534" i="2"/>
  <c r="U2607" i="2"/>
  <c r="U2608" i="2"/>
  <c r="U2535" i="2"/>
  <c r="U2536" i="2"/>
  <c r="U2609" i="2"/>
  <c r="U2537" i="2"/>
  <c r="U2610" i="2"/>
  <c r="U2538" i="2"/>
  <c r="U2611" i="2"/>
  <c r="U2539" i="2"/>
  <c r="U2612" i="2"/>
  <c r="U2540" i="2"/>
  <c r="U2613" i="2"/>
  <c r="U2541" i="2"/>
  <c r="U2614" i="2"/>
  <c r="U2542" i="2"/>
  <c r="U2615" i="2"/>
  <c r="U2616" i="2"/>
  <c r="U2543" i="2"/>
  <c r="U2544" i="2"/>
  <c r="U2617" i="2"/>
  <c r="U2553" i="2"/>
  <c r="U2551" i="2"/>
  <c r="U2549" i="2"/>
  <c r="U2547" i="2"/>
  <c r="U2545" i="2"/>
  <c r="U2618" i="2"/>
  <c r="U2620" i="2"/>
  <c r="U2622" i="2"/>
  <c r="U2624" i="2"/>
  <c r="U2548" i="2"/>
  <c r="U2619" i="2"/>
  <c r="U2550" i="2"/>
  <c r="U2552" i="2"/>
  <c r="T2626" i="2"/>
  <c r="AB2626" i="2" s="1"/>
  <c r="AC2626" i="2" s="1"/>
  <c r="T2483" i="2"/>
  <c r="AB2483" i="2" s="1"/>
  <c r="AC2483" i="2" s="1"/>
  <c r="T2555" i="2"/>
  <c r="AB2555" i="2" s="1"/>
  <c r="AC2555" i="2" s="1"/>
  <c r="T2484" i="2"/>
  <c r="AB2484" i="2" s="1"/>
  <c r="AC2484" i="2" s="1"/>
  <c r="T2557" i="2"/>
  <c r="AB2557" i="2" s="1"/>
  <c r="AC2557" i="2" s="1"/>
  <c r="T2556" i="2"/>
  <c r="AB2556" i="2" s="1"/>
  <c r="AC2556" i="2" s="1"/>
  <c r="T2485" i="2"/>
  <c r="AB2485" i="2" s="1"/>
  <c r="AC2485" i="2" s="1"/>
  <c r="T2486" i="2"/>
  <c r="AB2486" i="2" s="1"/>
  <c r="AC2486" i="2" s="1"/>
  <c r="T2558" i="2"/>
  <c r="AB2558" i="2" s="1"/>
  <c r="AC2558" i="2" s="1"/>
  <c r="T2487" i="2"/>
  <c r="AB2487" i="2" s="1"/>
  <c r="AC2487" i="2" s="1"/>
  <c r="T2559" i="2"/>
  <c r="AB2559" i="2" s="1"/>
  <c r="AC2559" i="2" s="1"/>
  <c r="T2562" i="2"/>
  <c r="AB2562" i="2" s="1"/>
  <c r="AC2562" i="2" s="1"/>
  <c r="T2560" i="2"/>
  <c r="AB2560" i="2" s="1"/>
  <c r="AC2560" i="2" s="1"/>
  <c r="T2488" i="2"/>
  <c r="AB2488" i="2" s="1"/>
  <c r="AC2488" i="2" s="1"/>
  <c r="T2561" i="2"/>
  <c r="AB2561" i="2" s="1"/>
  <c r="AC2561" i="2" s="1"/>
  <c r="T2489" i="2"/>
  <c r="AB2489" i="2" s="1"/>
  <c r="AC2489" i="2" s="1"/>
  <c r="T2563" i="2"/>
  <c r="AB2563" i="2" s="1"/>
  <c r="AC2563" i="2" s="1"/>
  <c r="T2490" i="2"/>
  <c r="AB2490" i="2" s="1"/>
  <c r="AC2490" i="2" s="1"/>
  <c r="T2491" i="2"/>
  <c r="AB2491" i="2" s="1"/>
  <c r="AC2491" i="2" s="1"/>
  <c r="T2564" i="2"/>
  <c r="AB2564" i="2" s="1"/>
  <c r="AC2564" i="2" s="1"/>
  <c r="T2565" i="2"/>
  <c r="AB2565" i="2" s="1"/>
  <c r="AC2565" i="2" s="1"/>
  <c r="T2492" i="2"/>
  <c r="AB2492" i="2" s="1"/>
  <c r="AC2492" i="2" s="1"/>
  <c r="T2566" i="2"/>
  <c r="AB2566" i="2" s="1"/>
  <c r="AC2566" i="2" s="1"/>
  <c r="T2493" i="2"/>
  <c r="AB2493" i="2" s="1"/>
  <c r="AC2493" i="2" s="1"/>
  <c r="T2494" i="2"/>
  <c r="AB2494" i="2" s="1"/>
  <c r="AC2494" i="2" s="1"/>
  <c r="T2567" i="2"/>
  <c r="AB2567" i="2" s="1"/>
  <c r="AC2567" i="2" s="1"/>
  <c r="T2495" i="2"/>
  <c r="AB2495" i="2" s="1"/>
  <c r="AC2495" i="2" s="1"/>
  <c r="T2568" i="2"/>
  <c r="AB2568" i="2" s="1"/>
  <c r="AC2568" i="2" s="1"/>
  <c r="T2569" i="2"/>
  <c r="AB2569" i="2" s="1"/>
  <c r="AC2569" i="2" s="1"/>
  <c r="T2496" i="2"/>
  <c r="AB2496" i="2" s="1"/>
  <c r="AC2496" i="2" s="1"/>
  <c r="T2497" i="2"/>
  <c r="AB2497" i="2" s="1"/>
  <c r="AC2497" i="2" s="1"/>
  <c r="T2570" i="2"/>
  <c r="AB2570" i="2" s="1"/>
  <c r="AC2570" i="2" s="1"/>
  <c r="T2571" i="2"/>
  <c r="AB2571" i="2" s="1"/>
  <c r="AC2571" i="2" s="1"/>
  <c r="T2498" i="2"/>
  <c r="AB2498" i="2" s="1"/>
  <c r="AC2498" i="2" s="1"/>
  <c r="T2499" i="2"/>
  <c r="AB2499" i="2" s="1"/>
  <c r="AC2499" i="2" s="1"/>
  <c r="T2572" i="2"/>
  <c r="AB2572" i="2" s="1"/>
  <c r="AC2572" i="2" s="1"/>
  <c r="T2573" i="2"/>
  <c r="AB2573" i="2" s="1"/>
  <c r="AC2573" i="2" s="1"/>
  <c r="T2500" i="2"/>
  <c r="AB2500" i="2" s="1"/>
  <c r="AC2500" i="2" s="1"/>
  <c r="T2501" i="2"/>
  <c r="AB2501" i="2" s="1"/>
  <c r="AC2501" i="2" s="1"/>
  <c r="T2574" i="2"/>
  <c r="AB2574" i="2" s="1"/>
  <c r="AC2574" i="2" s="1"/>
  <c r="T2575" i="2"/>
  <c r="AB2575" i="2" s="1"/>
  <c r="AC2575" i="2" s="1"/>
  <c r="T2502" i="2"/>
  <c r="AB2502" i="2" s="1"/>
  <c r="AC2502" i="2" s="1"/>
  <c r="T2503" i="2"/>
  <c r="AB2503" i="2" s="1"/>
  <c r="AC2503" i="2" s="1"/>
  <c r="T2576" i="2"/>
  <c r="AB2576" i="2" s="1"/>
  <c r="AC2576" i="2" s="1"/>
  <c r="T2577" i="2"/>
  <c r="AB2577" i="2" s="1"/>
  <c r="AC2577" i="2" s="1"/>
  <c r="T2504" i="2"/>
  <c r="AB2504" i="2" s="1"/>
  <c r="AC2504" i="2" s="1"/>
  <c r="T2505" i="2"/>
  <c r="AB2505" i="2" s="1"/>
  <c r="AC2505" i="2" s="1"/>
  <c r="T2578" i="2"/>
  <c r="AB2578" i="2" s="1"/>
  <c r="AC2578" i="2" s="1"/>
  <c r="T2579" i="2"/>
  <c r="AB2579" i="2" s="1"/>
  <c r="AC2579" i="2" s="1"/>
  <c r="T2506" i="2"/>
  <c r="AB2506" i="2" s="1"/>
  <c r="AC2506" i="2" s="1"/>
  <c r="T2507" i="2"/>
  <c r="AB2507" i="2" s="1"/>
  <c r="AC2507" i="2" s="1"/>
  <c r="T2580" i="2"/>
  <c r="AB2580" i="2" s="1"/>
  <c r="AC2580" i="2" s="1"/>
  <c r="T2581" i="2"/>
  <c r="AB2581" i="2" s="1"/>
  <c r="AC2581" i="2" s="1"/>
  <c r="T2508" i="2"/>
  <c r="AB2508" i="2" s="1"/>
  <c r="AC2508" i="2" s="1"/>
  <c r="T2509" i="2"/>
  <c r="AB2509" i="2" s="1"/>
  <c r="AC2509" i="2" s="1"/>
  <c r="T2582" i="2"/>
  <c r="AB2582" i="2" s="1"/>
  <c r="AC2582" i="2" s="1"/>
  <c r="T2583" i="2"/>
  <c r="AB2583" i="2" s="1"/>
  <c r="AC2583" i="2" s="1"/>
  <c r="T2510" i="2"/>
  <c r="AB2510" i="2" s="1"/>
  <c r="AC2510" i="2" s="1"/>
  <c r="T2511" i="2"/>
  <c r="AB2511" i="2" s="1"/>
  <c r="AC2511" i="2" s="1"/>
  <c r="T2584" i="2"/>
  <c r="AB2584" i="2" s="1"/>
  <c r="AC2584" i="2" s="1"/>
  <c r="T2585" i="2"/>
  <c r="AB2585" i="2" s="1"/>
  <c r="AC2585" i="2" s="1"/>
  <c r="T2512" i="2"/>
  <c r="AB2512" i="2" s="1"/>
  <c r="AC2512" i="2" s="1"/>
  <c r="T2513" i="2"/>
  <c r="AB2513" i="2" s="1"/>
  <c r="AC2513" i="2" s="1"/>
  <c r="T2586" i="2"/>
  <c r="AB2586" i="2" s="1"/>
  <c r="AC2586" i="2" s="1"/>
  <c r="T2587" i="2"/>
  <c r="AB2587" i="2" s="1"/>
  <c r="AC2587" i="2" s="1"/>
  <c r="T2514" i="2"/>
  <c r="AB2514" i="2" s="1"/>
  <c r="AC2514" i="2" s="1"/>
  <c r="T2515" i="2"/>
  <c r="AB2515" i="2" s="1"/>
  <c r="AC2515" i="2" s="1"/>
  <c r="T2588" i="2"/>
  <c r="AB2588" i="2" s="1"/>
  <c r="AC2588" i="2" s="1"/>
  <c r="T2589" i="2"/>
  <c r="AB2589" i="2" s="1"/>
  <c r="AC2589" i="2" s="1"/>
  <c r="T2516" i="2"/>
  <c r="AB2516" i="2" s="1"/>
  <c r="AC2516" i="2" s="1"/>
  <c r="T2517" i="2"/>
  <c r="AB2517" i="2" s="1"/>
  <c r="AC2517" i="2" s="1"/>
  <c r="T2590" i="2"/>
  <c r="AB2590" i="2" s="1"/>
  <c r="AC2590" i="2" s="1"/>
  <c r="T2591" i="2"/>
  <c r="AB2591" i="2" s="1"/>
  <c r="AC2591" i="2" s="1"/>
  <c r="T2518" i="2"/>
  <c r="AB2518" i="2" s="1"/>
  <c r="AC2518" i="2" s="1"/>
  <c r="T2519" i="2"/>
  <c r="AB2519" i="2" s="1"/>
  <c r="AC2519" i="2" s="1"/>
  <c r="T2592" i="2"/>
  <c r="AB2592" i="2" s="1"/>
  <c r="AC2592" i="2" s="1"/>
  <c r="T2593" i="2"/>
  <c r="AB2593" i="2" s="1"/>
  <c r="AC2593" i="2" s="1"/>
  <c r="T2520" i="2"/>
  <c r="AB2520" i="2" s="1"/>
  <c r="AC2520" i="2" s="1"/>
  <c r="T2594" i="2"/>
  <c r="AB2594" i="2" s="1"/>
  <c r="AC2594" i="2" s="1"/>
  <c r="T2521" i="2"/>
  <c r="AB2521" i="2" s="1"/>
  <c r="AC2521" i="2" s="1"/>
  <c r="T2595" i="2"/>
  <c r="AB2595" i="2" s="1"/>
  <c r="AC2595" i="2" s="1"/>
  <c r="T2522" i="2"/>
  <c r="AB2522" i="2" s="1"/>
  <c r="AC2522" i="2" s="1"/>
  <c r="T2523" i="2"/>
  <c r="AB2523" i="2" s="1"/>
  <c r="AC2523" i="2" s="1"/>
  <c r="T2596" i="2"/>
  <c r="AB2596" i="2" s="1"/>
  <c r="AC2596" i="2" s="1"/>
  <c r="T2597" i="2"/>
  <c r="AB2597" i="2" s="1"/>
  <c r="AC2597" i="2" s="1"/>
  <c r="T2524" i="2"/>
  <c r="AB2524" i="2" s="1"/>
  <c r="AC2524" i="2" s="1"/>
  <c r="T2525" i="2"/>
  <c r="AB2525" i="2" s="1"/>
  <c r="AC2525" i="2" s="1"/>
  <c r="T2598" i="2"/>
  <c r="AB2598" i="2" s="1"/>
  <c r="AC2598" i="2" s="1"/>
  <c r="T2599" i="2"/>
  <c r="AB2599" i="2" s="1"/>
  <c r="AC2599" i="2" s="1"/>
  <c r="T2526" i="2"/>
  <c r="AB2526" i="2" s="1"/>
  <c r="AC2526" i="2" s="1"/>
  <c r="T2527" i="2"/>
  <c r="AB2527" i="2" s="1"/>
  <c r="AC2527" i="2" s="1"/>
  <c r="T2600" i="2"/>
  <c r="AB2600" i="2" s="1"/>
  <c r="AC2600" i="2" s="1"/>
  <c r="T2601" i="2"/>
  <c r="AB2601" i="2" s="1"/>
  <c r="AC2601" i="2" s="1"/>
  <c r="T2528" i="2"/>
  <c r="AB2528" i="2" s="1"/>
  <c r="AC2528" i="2" s="1"/>
  <c r="T2529" i="2"/>
  <c r="AB2529" i="2" s="1"/>
  <c r="AC2529" i="2" s="1"/>
  <c r="T2602" i="2"/>
  <c r="AB2602" i="2" s="1"/>
  <c r="AC2602" i="2" s="1"/>
  <c r="T2603" i="2"/>
  <c r="AB2603" i="2" s="1"/>
  <c r="AC2603" i="2" s="1"/>
  <c r="T2530" i="2"/>
  <c r="AB2530" i="2" s="1"/>
  <c r="AC2530" i="2" s="1"/>
  <c r="T2531" i="2"/>
  <c r="AB2531" i="2" s="1"/>
  <c r="AC2531" i="2" s="1"/>
  <c r="T2604" i="2"/>
  <c r="AB2604" i="2" s="1"/>
  <c r="AC2604" i="2" s="1"/>
  <c r="T2605" i="2"/>
  <c r="AB2605" i="2" s="1"/>
  <c r="AC2605" i="2" s="1"/>
  <c r="T2532" i="2"/>
  <c r="AB2532" i="2" s="1"/>
  <c r="AC2532" i="2" s="1"/>
  <c r="T2533" i="2"/>
  <c r="AB2533" i="2" s="1"/>
  <c r="AC2533" i="2" s="1"/>
  <c r="T2606" i="2"/>
  <c r="AB2606" i="2" s="1"/>
  <c r="AC2606" i="2" s="1"/>
  <c r="T2607" i="2"/>
  <c r="AB2607" i="2" s="1"/>
  <c r="AC2607" i="2" s="1"/>
  <c r="T2534" i="2"/>
  <c r="AB2534" i="2" s="1"/>
  <c r="AC2534" i="2" s="1"/>
  <c r="T2535" i="2"/>
  <c r="AB2535" i="2" s="1"/>
  <c r="AC2535" i="2" s="1"/>
  <c r="T2608" i="2"/>
  <c r="AB2608" i="2" s="1"/>
  <c r="AC2608" i="2" s="1"/>
  <c r="T2609" i="2"/>
  <c r="AB2609" i="2" s="1"/>
  <c r="AC2609" i="2" s="1"/>
  <c r="T2536" i="2"/>
  <c r="AB2536" i="2" s="1"/>
  <c r="AC2536" i="2" s="1"/>
  <c r="T2537" i="2"/>
  <c r="AB2537" i="2" s="1"/>
  <c r="AC2537" i="2" s="1"/>
  <c r="T2610" i="2"/>
  <c r="AB2610" i="2" s="1"/>
  <c r="AC2610" i="2" s="1"/>
  <c r="T2611" i="2"/>
  <c r="AB2611" i="2" s="1"/>
  <c r="AC2611" i="2" s="1"/>
  <c r="T2538" i="2"/>
  <c r="AB2538" i="2" s="1"/>
  <c r="AC2538" i="2" s="1"/>
  <c r="T2539" i="2"/>
  <c r="AB2539" i="2" s="1"/>
  <c r="AC2539" i="2" s="1"/>
  <c r="T2612" i="2"/>
  <c r="AB2612" i="2" s="1"/>
  <c r="AC2612" i="2" s="1"/>
  <c r="T2613" i="2"/>
  <c r="AB2613" i="2" s="1"/>
  <c r="AC2613" i="2" s="1"/>
  <c r="T2540" i="2"/>
  <c r="AB2540" i="2" s="1"/>
  <c r="AC2540" i="2" s="1"/>
  <c r="T2541" i="2"/>
  <c r="AB2541" i="2" s="1"/>
  <c r="AC2541" i="2" s="1"/>
  <c r="T2614" i="2"/>
  <c r="AB2614" i="2" s="1"/>
  <c r="AC2614" i="2" s="1"/>
  <c r="T2615" i="2"/>
  <c r="AB2615" i="2" s="1"/>
  <c r="AC2615" i="2" s="1"/>
  <c r="T2543" i="2"/>
  <c r="AB2543" i="2" s="1"/>
  <c r="AC2543" i="2" s="1"/>
  <c r="T2542" i="2"/>
  <c r="AB2542" i="2" s="1"/>
  <c r="AC2542" i="2" s="1"/>
  <c r="T2545" i="2"/>
  <c r="AB2545" i="2" s="1"/>
  <c r="AC2545" i="2" s="1"/>
  <c r="T2616" i="2"/>
  <c r="AB2616" i="2" s="1"/>
  <c r="AC2616" i="2" s="1"/>
  <c r="T2617" i="2"/>
  <c r="AB2617" i="2" s="1"/>
  <c r="AC2617" i="2" s="1"/>
  <c r="T2620" i="2"/>
  <c r="AB2620" i="2" s="1"/>
  <c r="AC2620" i="2" s="1"/>
  <c r="T2544" i="2"/>
  <c r="AB2544" i="2" s="1"/>
  <c r="AC2544" i="2" s="1"/>
  <c r="T2618" i="2"/>
  <c r="AB2618" i="2" s="1"/>
  <c r="AC2618" i="2" s="1"/>
  <c r="T2547" i="2"/>
  <c r="AB2547" i="2" s="1"/>
  <c r="AC2547" i="2" s="1"/>
  <c r="T2624" i="2"/>
  <c r="AB2624" i="2" s="1"/>
  <c r="AC2624" i="2" s="1"/>
  <c r="T2553" i="2"/>
  <c r="AB2553" i="2" s="1"/>
  <c r="AC2553" i="2" s="1"/>
  <c r="T2621" i="2"/>
  <c r="AB2621" i="2" s="1"/>
  <c r="AC2621" i="2" s="1"/>
  <c r="T2550" i="2"/>
  <c r="AB2550" i="2" s="1"/>
  <c r="AC2550" i="2" s="1"/>
  <c r="T2549" i="2"/>
  <c r="AB2549" i="2" s="1"/>
  <c r="AC2549" i="2" s="1"/>
  <c r="T2546" i="2"/>
  <c r="AB2546" i="2" s="1"/>
  <c r="AC2546" i="2" s="1"/>
  <c r="T2548" i="2"/>
  <c r="AB2548" i="2" s="1"/>
  <c r="AC2548" i="2" s="1"/>
  <c r="T2619" i="2"/>
  <c r="AB2619" i="2" s="1"/>
  <c r="AC2619" i="2" s="1"/>
  <c r="AO906" i="6"/>
  <c r="AP906" i="6" s="1"/>
  <c r="AO17" i="6"/>
  <c r="AP17" i="6" s="1"/>
  <c r="AO783" i="6"/>
  <c r="AP783" i="6" s="1"/>
  <c r="AO1019" i="6"/>
  <c r="AP1019" i="6" s="1"/>
  <c r="AO1198" i="6"/>
  <c r="AP1198" i="6" s="1"/>
  <c r="AO43" i="6"/>
  <c r="AP43" i="6" s="1"/>
  <c r="AO1052" i="6"/>
  <c r="AP1052" i="6" s="1"/>
  <c r="AO152" i="6"/>
  <c r="AP152" i="6" s="1"/>
  <c r="AO153" i="6"/>
  <c r="AP153" i="6" s="1"/>
  <c r="AO856" i="6"/>
  <c r="AP856" i="6" s="1"/>
  <c r="AO13" i="6"/>
  <c r="AP13" i="6" s="1"/>
  <c r="AO958" i="6"/>
  <c r="AP958" i="6" s="1"/>
  <c r="AO1015" i="6"/>
  <c r="AP1015" i="6" s="1"/>
  <c r="AO45" i="6"/>
  <c r="AP45" i="6" s="1"/>
  <c r="AO623" i="6"/>
  <c r="AP623" i="6" s="1"/>
  <c r="AO22" i="6"/>
  <c r="AP22" i="6" s="1"/>
  <c r="AO1366" i="6"/>
  <c r="AP1366" i="6" s="1"/>
  <c r="AO424" i="6"/>
  <c r="AP424" i="6" s="1"/>
  <c r="AO1119" i="6"/>
  <c r="AP1119" i="6" s="1"/>
  <c r="AO1374" i="6"/>
  <c r="AP1374" i="6" s="1"/>
  <c r="AO1377" i="6"/>
  <c r="AP1377" i="6" s="1"/>
  <c r="AO327" i="6"/>
  <c r="AP327" i="6" s="1"/>
  <c r="AO1235" i="6"/>
  <c r="AP1235" i="6" s="1"/>
  <c r="AO1112" i="6"/>
  <c r="AP1112" i="6" s="1"/>
  <c r="AO101" i="6"/>
  <c r="AP101" i="6" s="1"/>
  <c r="AO155" i="6"/>
  <c r="AP155" i="6" s="1"/>
  <c r="AO315" i="6"/>
  <c r="AP315" i="6" s="1"/>
  <c r="AO142" i="6"/>
  <c r="AP142" i="6" s="1"/>
  <c r="AO1282" i="6"/>
  <c r="AP1282" i="6" s="1"/>
  <c r="AO685" i="6"/>
  <c r="AP685" i="6" s="1"/>
  <c r="AO1124" i="6"/>
  <c r="AP1124" i="6" s="1"/>
  <c r="AO1008" i="6"/>
  <c r="AP1008" i="6" s="1"/>
  <c r="AO104" i="6"/>
  <c r="AP104" i="6" s="1"/>
  <c r="AO1363" i="6"/>
  <c r="AP1363" i="6" s="1"/>
  <c r="AO428" i="6"/>
  <c r="AP428" i="6" s="1"/>
  <c r="AO859" i="6"/>
  <c r="AP859" i="6" s="1"/>
  <c r="AO323" i="6"/>
  <c r="AP323" i="6" s="1"/>
  <c r="AO536" i="6"/>
  <c r="AP536" i="6" s="1"/>
  <c r="AO587" i="6"/>
  <c r="AP587" i="6" s="1"/>
  <c r="AO1231" i="6"/>
  <c r="AP1231" i="6" s="1"/>
  <c r="AO711" i="6"/>
  <c r="AP711" i="6" s="1"/>
  <c r="AO1017" i="6"/>
  <c r="AP1017" i="6" s="1"/>
  <c r="AO1113" i="6"/>
  <c r="AP1113" i="6" s="1"/>
  <c r="AO1054" i="6"/>
  <c r="AP1054" i="6" s="1"/>
  <c r="AO8" i="6"/>
  <c r="AP8" i="6" s="1"/>
  <c r="AO1120" i="6"/>
  <c r="AP1120" i="6" s="1"/>
  <c r="AO336" i="6"/>
  <c r="AP336" i="6" s="1"/>
  <c r="AO953" i="6"/>
  <c r="AP953" i="6" s="1"/>
  <c r="AO1378" i="6"/>
  <c r="AP1378" i="6" s="1"/>
  <c r="AO684" i="6"/>
  <c r="AP684" i="6" s="1"/>
  <c r="AO677" i="6"/>
  <c r="AP677" i="6" s="1"/>
  <c r="AO333" i="6"/>
  <c r="AP333" i="6" s="1"/>
  <c r="AO1009" i="6"/>
  <c r="AP1009" i="6" s="1"/>
  <c r="AO105" i="6"/>
  <c r="AP105" i="6" s="1"/>
  <c r="AO106" i="6"/>
  <c r="AP106" i="6" s="1"/>
  <c r="AO616" i="6"/>
  <c r="AP616" i="6" s="1"/>
  <c r="AO24" i="6"/>
  <c r="AP24" i="6" s="1"/>
  <c r="AO1369" i="6"/>
  <c r="AP1369" i="6" s="1"/>
  <c r="AO1368" i="6"/>
  <c r="AP1368" i="6" s="1"/>
  <c r="AO154" i="6"/>
  <c r="AP154" i="6" s="1"/>
  <c r="AO863" i="6"/>
  <c r="AP863" i="6" s="1"/>
  <c r="AO861" i="6"/>
  <c r="AP861" i="6" s="1"/>
  <c r="AO1237" i="6"/>
  <c r="AP1237" i="6" s="1"/>
  <c r="AO852" i="6"/>
  <c r="AP852" i="6" s="1"/>
  <c r="AO621" i="6"/>
  <c r="AP621" i="6" s="1"/>
  <c r="AO320" i="6"/>
  <c r="AP320" i="6" s="1"/>
  <c r="AO585" i="6"/>
  <c r="AP585" i="6" s="1"/>
  <c r="AO681" i="6"/>
  <c r="AP681" i="6" s="1"/>
  <c r="AO904" i="6"/>
  <c r="AP904" i="6" s="1"/>
  <c r="AO42" i="6"/>
  <c r="AP42" i="6" s="1"/>
  <c r="AO316" i="6"/>
  <c r="AP316" i="6" s="1"/>
  <c r="AO675" i="6"/>
  <c r="AP675" i="6" s="1"/>
  <c r="AO762" i="6"/>
  <c r="AP762" i="6" s="1"/>
  <c r="AO772" i="6"/>
  <c r="AP772" i="6" s="1"/>
  <c r="AO1107" i="6"/>
  <c r="AP1107" i="6" s="1"/>
  <c r="AO1049" i="6"/>
  <c r="AP1049" i="6" s="1"/>
  <c r="AO108" i="6"/>
  <c r="AP108" i="6" s="1"/>
  <c r="AO1361" i="6"/>
  <c r="AP1361" i="6" s="1"/>
  <c r="AO875" i="6"/>
  <c r="AP875" i="6" s="1"/>
  <c r="AO952" i="6"/>
  <c r="AP952" i="6" s="1"/>
  <c r="AO961" i="6"/>
  <c r="AP961" i="6" s="1"/>
  <c r="AO679" i="6"/>
  <c r="AP679" i="6" s="1"/>
  <c r="AO1003" i="6"/>
  <c r="AP1003" i="6" s="1"/>
  <c r="AO773" i="6"/>
  <c r="AP773" i="6" s="1"/>
  <c r="AO775" i="6"/>
  <c r="AP775" i="6" s="1"/>
  <c r="AO778" i="6"/>
  <c r="AP778" i="6" s="1"/>
  <c r="AO776" i="6"/>
  <c r="AP776" i="6" s="1"/>
  <c r="AO779" i="6"/>
  <c r="AP779" i="6" s="1"/>
  <c r="AO771" i="6"/>
  <c r="AP771" i="6" s="1"/>
  <c r="AO774" i="6"/>
  <c r="AP774" i="6" s="1"/>
  <c r="AO777" i="6"/>
  <c r="AP777" i="6" s="1"/>
  <c r="AO780" i="6"/>
  <c r="AP780" i="6" s="1"/>
  <c r="AO617" i="6"/>
  <c r="AP617" i="6" s="1"/>
  <c r="AO16" i="6"/>
  <c r="AP16" i="6" s="1"/>
  <c r="AO1359" i="6"/>
  <c r="AP1359" i="6" s="1"/>
  <c r="AO1362" i="6"/>
  <c r="AP1362" i="6" s="1"/>
  <c r="AO1364" i="6"/>
  <c r="AP1364" i="6" s="1"/>
  <c r="AO1367" i="6"/>
  <c r="AP1367" i="6" s="1"/>
  <c r="AO1360" i="6"/>
  <c r="AP1360" i="6" s="1"/>
  <c r="AO868" i="6"/>
  <c r="AP868" i="6" s="1"/>
  <c r="AO147" i="6"/>
  <c r="AP147" i="6" s="1"/>
  <c r="AO860" i="6"/>
  <c r="AP860" i="6" s="1"/>
  <c r="AO1128" i="6"/>
  <c r="AP1128" i="6" s="1"/>
  <c r="AO330" i="6"/>
  <c r="AP330" i="6" s="1"/>
  <c r="AO335" i="6"/>
  <c r="AP335" i="6" s="1"/>
  <c r="AO332" i="6"/>
  <c r="AP332" i="6" s="1"/>
  <c r="AO334" i="6"/>
  <c r="AP334" i="6" s="1"/>
  <c r="AO337" i="6"/>
  <c r="AP337" i="6" s="1"/>
  <c r="AO328" i="6"/>
  <c r="AP328" i="6" s="1"/>
  <c r="AO331" i="6"/>
  <c r="AP331" i="6" s="1"/>
  <c r="AO535" i="6"/>
  <c r="AP535" i="6" s="1"/>
  <c r="AO1382" i="6"/>
  <c r="AP1382" i="6" s="1"/>
  <c r="AO1228" i="6"/>
  <c r="AP1228" i="6" s="1"/>
  <c r="AO765" i="6"/>
  <c r="AP765" i="6" s="1"/>
  <c r="AO571" i="6"/>
  <c r="AP571" i="6" s="1"/>
  <c r="AO848" i="6"/>
  <c r="AP848" i="6" s="1"/>
  <c r="AO846" i="6"/>
  <c r="AP846" i="6" s="1"/>
  <c r="AO843" i="6"/>
  <c r="AP843" i="6" s="1"/>
  <c r="AO849" i="6"/>
  <c r="AP849" i="6" s="1"/>
  <c r="AO851" i="6"/>
  <c r="AP851" i="6" s="1"/>
  <c r="AO844" i="6"/>
  <c r="AP844" i="6" s="1"/>
  <c r="AO853" i="6"/>
  <c r="AP853" i="6" s="1"/>
  <c r="AO847" i="6"/>
  <c r="AP847" i="6" s="1"/>
  <c r="AO850" i="6"/>
  <c r="AP850" i="6" s="1"/>
  <c r="AO99" i="6"/>
  <c r="AP99" i="6" s="1"/>
  <c r="AO100" i="6"/>
  <c r="AP100" i="6" s="1"/>
  <c r="AO102" i="6"/>
  <c r="AP102" i="6" s="1"/>
  <c r="AO103" i="6"/>
  <c r="AP103" i="6" s="1"/>
  <c r="AO109" i="6"/>
  <c r="AP109" i="6" s="1"/>
  <c r="AO769" i="6"/>
  <c r="AP769" i="6" s="1"/>
  <c r="AO1117" i="6"/>
  <c r="AP1117" i="6" s="1"/>
  <c r="AO1110" i="6"/>
  <c r="AP1110" i="6" s="1"/>
  <c r="AO1111" i="6"/>
  <c r="AP1111" i="6" s="1"/>
  <c r="AO1115" i="6"/>
  <c r="AP1115" i="6" s="1"/>
  <c r="AO1116" i="6"/>
  <c r="AP1116" i="6" s="1"/>
  <c r="AO1114" i="6"/>
  <c r="AP1114" i="6" s="1"/>
  <c r="AO1108" i="6"/>
  <c r="AP1108" i="6" s="1"/>
  <c r="AO1109" i="6"/>
  <c r="AP1109" i="6" s="1"/>
  <c r="AO911" i="6"/>
  <c r="AP911" i="6" s="1"/>
  <c r="AO912" i="6"/>
  <c r="AP912" i="6" s="1"/>
  <c r="AO907" i="6"/>
  <c r="AP907" i="6" s="1"/>
  <c r="AO913" i="6"/>
  <c r="AP913" i="6" s="1"/>
  <c r="AO903" i="6"/>
  <c r="AP903" i="6" s="1"/>
  <c r="AO908" i="6"/>
  <c r="AP908" i="6" s="1"/>
  <c r="AO909" i="6"/>
  <c r="AP909" i="6" s="1"/>
  <c r="AO910" i="6"/>
  <c r="AP910" i="6" s="1"/>
  <c r="AO905" i="6"/>
  <c r="AP905" i="6" s="1"/>
  <c r="AO241" i="6"/>
  <c r="AP241" i="6" s="1"/>
  <c r="AO232" i="6"/>
  <c r="AP232" i="6" s="1"/>
  <c r="AO234" i="6"/>
  <c r="AP234" i="6" s="1"/>
  <c r="AO238" i="6"/>
  <c r="AP238" i="6" s="1"/>
  <c r="AO231" i="6"/>
  <c r="AP231" i="6" s="1"/>
  <c r="AO233" i="6"/>
  <c r="AP233" i="6" s="1"/>
  <c r="AO236" i="6"/>
  <c r="AP236" i="6" s="1"/>
  <c r="AO239" i="6"/>
  <c r="AP239" i="6" s="1"/>
  <c r="AO240" i="6"/>
  <c r="AP240" i="6" s="1"/>
  <c r="AO235" i="6"/>
  <c r="AP235" i="6" s="1"/>
  <c r="AO237" i="6"/>
  <c r="AP237" i="6" s="1"/>
  <c r="AO1053" i="6"/>
  <c r="AP1053" i="6" s="1"/>
  <c r="AO1050" i="6"/>
  <c r="AP1050" i="6" s="1"/>
  <c r="AO1048" i="6"/>
  <c r="AP1048" i="6" s="1"/>
  <c r="AO1055" i="6"/>
  <c r="AP1055" i="6" s="1"/>
  <c r="AO1047" i="6"/>
  <c r="AP1047" i="6" s="1"/>
  <c r="AO1057" i="6"/>
  <c r="AP1057" i="6" s="1"/>
  <c r="AO1056" i="6"/>
  <c r="AP1056" i="6" s="1"/>
  <c r="AO1051" i="6"/>
  <c r="AP1051" i="6" s="1"/>
  <c r="AO41" i="6"/>
  <c r="AP41" i="6" s="1"/>
  <c r="AO46" i="6"/>
  <c r="AP46" i="6" s="1"/>
  <c r="AO47" i="6"/>
  <c r="AP47" i="6" s="1"/>
  <c r="AO49" i="6"/>
  <c r="AP49" i="6" s="1"/>
  <c r="AO40" i="6"/>
  <c r="AP40" i="6" s="1"/>
  <c r="AO39" i="6"/>
  <c r="AP39" i="6" s="1"/>
  <c r="AO48" i="6"/>
  <c r="AP48" i="6" s="1"/>
  <c r="AO44" i="6"/>
  <c r="AP44" i="6" s="1"/>
  <c r="AO1004" i="6"/>
  <c r="AP1004" i="6" s="1"/>
  <c r="AO1001" i="6"/>
  <c r="AP1001" i="6" s="1"/>
  <c r="AO999" i="6"/>
  <c r="AP999" i="6" s="1"/>
  <c r="AO1006" i="6"/>
  <c r="AP1006" i="6" s="1"/>
  <c r="AO1005" i="6"/>
  <c r="AP1005" i="6" s="1"/>
  <c r="AO1007" i="6"/>
  <c r="AP1007" i="6" s="1"/>
  <c r="AO1002" i="6"/>
  <c r="AP1002" i="6" s="1"/>
  <c r="AO1000" i="6"/>
  <c r="AP1000" i="6" s="1"/>
  <c r="AO781" i="6"/>
  <c r="AP781" i="6" s="1"/>
  <c r="AO107" i="6"/>
  <c r="AP107" i="6" s="1"/>
  <c r="AO619" i="6"/>
  <c r="AP619" i="6" s="1"/>
  <c r="AO624" i="6"/>
  <c r="AP624" i="6" s="1"/>
  <c r="AO625" i="6"/>
  <c r="AP625" i="6" s="1"/>
  <c r="AO615" i="6"/>
  <c r="AP615" i="6" s="1"/>
  <c r="AO618" i="6"/>
  <c r="AP618" i="6" s="1"/>
  <c r="AO622" i="6"/>
  <c r="AP622" i="6" s="1"/>
  <c r="AO620" i="6"/>
  <c r="AP620" i="6" s="1"/>
  <c r="AO20" i="6"/>
  <c r="AP20" i="6" s="1"/>
  <c r="AO19" i="6"/>
  <c r="AP19" i="6" s="1"/>
  <c r="AO21" i="6"/>
  <c r="AP21" i="6" s="1"/>
  <c r="AO15" i="6"/>
  <c r="AP15" i="6" s="1"/>
  <c r="AO23" i="6"/>
  <c r="AP23" i="6" s="1"/>
  <c r="AO18" i="6"/>
  <c r="AP18" i="6" s="1"/>
  <c r="AO25" i="6"/>
  <c r="AP25" i="6" s="1"/>
  <c r="AO1365" i="6"/>
  <c r="AP1365" i="6" s="1"/>
  <c r="AO433" i="6"/>
  <c r="AP433" i="6" s="1"/>
  <c r="AO427" i="6"/>
  <c r="AP427" i="6" s="1"/>
  <c r="AO423" i="6"/>
  <c r="AP423" i="6" s="1"/>
  <c r="AO425" i="6"/>
  <c r="AP425" i="6" s="1"/>
  <c r="AO430" i="6"/>
  <c r="AP430" i="6" s="1"/>
  <c r="AO426" i="6"/>
  <c r="AP426" i="6" s="1"/>
  <c r="AO432" i="6"/>
  <c r="AP432" i="6" s="1"/>
  <c r="AO429" i="6"/>
  <c r="AP429" i="6" s="1"/>
  <c r="AO431" i="6"/>
  <c r="AP431" i="6" s="1"/>
  <c r="AO870" i="6"/>
  <c r="AP870" i="6" s="1"/>
  <c r="AO874" i="6"/>
  <c r="AP874" i="6" s="1"/>
  <c r="AO876" i="6"/>
  <c r="AP876" i="6" s="1"/>
  <c r="AO867" i="6"/>
  <c r="AP867" i="6" s="1"/>
  <c r="AO872" i="6"/>
  <c r="AP872" i="6" s="1"/>
  <c r="AO869" i="6"/>
  <c r="AP869" i="6" s="1"/>
  <c r="AO877" i="6"/>
  <c r="AP877" i="6" s="1"/>
  <c r="AO871" i="6"/>
  <c r="AP871" i="6" s="1"/>
  <c r="AO873" i="6"/>
  <c r="AP873" i="6" s="1"/>
  <c r="AO148" i="6"/>
  <c r="AP148" i="6" s="1"/>
  <c r="AO149" i="6"/>
  <c r="AP149" i="6" s="1"/>
  <c r="AO151" i="6"/>
  <c r="AP151" i="6" s="1"/>
  <c r="AO150" i="6"/>
  <c r="AP150" i="6" s="1"/>
  <c r="AO156" i="6"/>
  <c r="AP156" i="6" s="1"/>
  <c r="AO157" i="6"/>
  <c r="AP157" i="6" s="1"/>
  <c r="AO862" i="6"/>
  <c r="AP862" i="6" s="1"/>
  <c r="AO864" i="6"/>
  <c r="AP864" i="6" s="1"/>
  <c r="AO865" i="6"/>
  <c r="AP865" i="6" s="1"/>
  <c r="AO857" i="6"/>
  <c r="AP857" i="6" s="1"/>
  <c r="AO855" i="6"/>
  <c r="AP855" i="6" s="1"/>
  <c r="AO858" i="6"/>
  <c r="AP858" i="6" s="1"/>
  <c r="AO9" i="6"/>
  <c r="AP9" i="6" s="1"/>
  <c r="AO4" i="6"/>
  <c r="AP4" i="6" s="1"/>
  <c r="AO6" i="6"/>
  <c r="AP6" i="6" s="1"/>
  <c r="AO10" i="6"/>
  <c r="AP10" i="6" s="1"/>
  <c r="AO5" i="6"/>
  <c r="AP5" i="6" s="1"/>
  <c r="AO11" i="6"/>
  <c r="AP11" i="6" s="1"/>
  <c r="AO7" i="6"/>
  <c r="AP7" i="6" s="1"/>
  <c r="AO12" i="6"/>
  <c r="AP12" i="6" s="1"/>
  <c r="AO1121" i="6"/>
  <c r="AP1121" i="6" s="1"/>
  <c r="AO1129" i="6"/>
  <c r="AP1129" i="6" s="1"/>
  <c r="AO1125" i="6"/>
  <c r="AP1125" i="6" s="1"/>
  <c r="AO1126" i="6"/>
  <c r="AP1126" i="6" s="1"/>
  <c r="AO1127" i="6"/>
  <c r="AP1127" i="6" s="1"/>
  <c r="AO1123" i="6"/>
  <c r="AP1123" i="6" s="1"/>
  <c r="AO1122" i="6"/>
  <c r="AP1122" i="6" s="1"/>
  <c r="AO329" i="6"/>
  <c r="AP329" i="6" s="1"/>
  <c r="AO319" i="6"/>
  <c r="AP319" i="6" s="1"/>
  <c r="AO321" i="6"/>
  <c r="AP321" i="6" s="1"/>
  <c r="AO322" i="6"/>
  <c r="AP322" i="6" s="1"/>
  <c r="AO317" i="6"/>
  <c r="AP317" i="6" s="1"/>
  <c r="AO325" i="6"/>
  <c r="AP325" i="6" s="1"/>
  <c r="AO324" i="6"/>
  <c r="AP324" i="6" s="1"/>
  <c r="AO318" i="6"/>
  <c r="AP318" i="6" s="1"/>
  <c r="AO786" i="6"/>
  <c r="AP786" i="6" s="1"/>
  <c r="AO789" i="6"/>
  <c r="AP789" i="6" s="1"/>
  <c r="AO792" i="6"/>
  <c r="AP792" i="6" s="1"/>
  <c r="AO793" i="6"/>
  <c r="AP793" i="6" s="1"/>
  <c r="AO784" i="6"/>
  <c r="AP784" i="6" s="1"/>
  <c r="AO787" i="6"/>
  <c r="AP787" i="6" s="1"/>
  <c r="AO785" i="6"/>
  <c r="AP785" i="6" s="1"/>
  <c r="AO788" i="6"/>
  <c r="AP788" i="6" s="1"/>
  <c r="AO791" i="6"/>
  <c r="AP791" i="6" s="1"/>
  <c r="AO790" i="6"/>
  <c r="AP790" i="6" s="1"/>
  <c r="AO537" i="6"/>
  <c r="AP537" i="6" s="1"/>
  <c r="AO541" i="6"/>
  <c r="AP541" i="6" s="1"/>
  <c r="AO539" i="6"/>
  <c r="AP539" i="6" s="1"/>
  <c r="AO532" i="6"/>
  <c r="AP532" i="6" s="1"/>
  <c r="AO534" i="6"/>
  <c r="AP534" i="6" s="1"/>
  <c r="AO540" i="6"/>
  <c r="AP540" i="6" s="1"/>
  <c r="AO531" i="6"/>
  <c r="AP531" i="6" s="1"/>
  <c r="AO538" i="6"/>
  <c r="AP538" i="6" s="1"/>
  <c r="AO533" i="6"/>
  <c r="AP533" i="6" s="1"/>
  <c r="AO954" i="6"/>
  <c r="AP954" i="6" s="1"/>
  <c r="AO959" i="6"/>
  <c r="AP959" i="6" s="1"/>
  <c r="AO957" i="6"/>
  <c r="AP957" i="6" s="1"/>
  <c r="AO960" i="6"/>
  <c r="AP960" i="6" s="1"/>
  <c r="AO951" i="6"/>
  <c r="AP951" i="6" s="1"/>
  <c r="AO956" i="6"/>
  <c r="AP956" i="6" s="1"/>
  <c r="AO955" i="6"/>
  <c r="AP955" i="6" s="1"/>
  <c r="AO143" i="6"/>
  <c r="AP143" i="6" s="1"/>
  <c r="AO136" i="6"/>
  <c r="AP136" i="6" s="1"/>
  <c r="AO137" i="6"/>
  <c r="AP137" i="6" s="1"/>
  <c r="AO144" i="6"/>
  <c r="AP144" i="6" s="1"/>
  <c r="AO138" i="6"/>
  <c r="AP138" i="6" s="1"/>
  <c r="AO145" i="6"/>
  <c r="AP145" i="6" s="1"/>
  <c r="AO139" i="6"/>
  <c r="AP139" i="6" s="1"/>
  <c r="AO140" i="6"/>
  <c r="AP140" i="6" s="1"/>
  <c r="AO135" i="6"/>
  <c r="AP135" i="6" s="1"/>
  <c r="AO141" i="6"/>
  <c r="AP141" i="6" s="1"/>
  <c r="AO1371" i="6"/>
  <c r="AP1371" i="6" s="1"/>
  <c r="AO1372" i="6"/>
  <c r="AP1372" i="6" s="1"/>
  <c r="AO1381" i="6"/>
  <c r="AP1381" i="6" s="1"/>
  <c r="AO1373" i="6"/>
  <c r="AP1373" i="6" s="1"/>
  <c r="AO1376" i="6"/>
  <c r="AP1376" i="6" s="1"/>
  <c r="AO1375" i="6"/>
  <c r="AP1375" i="6" s="1"/>
  <c r="AO1380" i="6"/>
  <c r="AP1380" i="6" s="1"/>
  <c r="AO1358" i="6"/>
  <c r="AP1358" i="6" s="1"/>
  <c r="AO1370" i="6"/>
  <c r="AP1370" i="6" s="1"/>
  <c r="AO1379" i="6"/>
  <c r="AP1379" i="6" s="1"/>
  <c r="AO1284" i="6"/>
  <c r="AP1284" i="6" s="1"/>
  <c r="AO1278" i="6"/>
  <c r="AP1278" i="6" s="1"/>
  <c r="AO1280" i="6"/>
  <c r="AP1280" i="6" s="1"/>
  <c r="AO1275" i="6"/>
  <c r="AP1275" i="6" s="1"/>
  <c r="AO1277" i="6"/>
  <c r="AP1277" i="6" s="1"/>
  <c r="AO1279" i="6"/>
  <c r="AP1279" i="6" s="1"/>
  <c r="AO1281" i="6"/>
  <c r="AP1281" i="6" s="1"/>
  <c r="AO1283" i="6"/>
  <c r="AP1283" i="6" s="1"/>
  <c r="AO1276" i="6"/>
  <c r="AP1276" i="6" s="1"/>
  <c r="AO1285" i="6"/>
  <c r="AP1285" i="6" s="1"/>
  <c r="AO584" i="6"/>
  <c r="AP584" i="6" s="1"/>
  <c r="AO588" i="6"/>
  <c r="AP588" i="6" s="1"/>
  <c r="AO586" i="6"/>
  <c r="AP586" i="6" s="1"/>
  <c r="AO579" i="6"/>
  <c r="AP579" i="6" s="1"/>
  <c r="AO589" i="6"/>
  <c r="AP589" i="6" s="1"/>
  <c r="AO580" i="6"/>
  <c r="AP580" i="6" s="1"/>
  <c r="AO581" i="6"/>
  <c r="AP581" i="6" s="1"/>
  <c r="AO582" i="6"/>
  <c r="AP582" i="6" s="1"/>
  <c r="AO583" i="6"/>
  <c r="AP583" i="6" s="1"/>
  <c r="AO128" i="6"/>
  <c r="AP128" i="6" s="1"/>
  <c r="AO123" i="6"/>
  <c r="AP123" i="6" s="1"/>
  <c r="AO125" i="6"/>
  <c r="AP125" i="6" s="1"/>
  <c r="AO133" i="6"/>
  <c r="AP133" i="6" s="1"/>
  <c r="AO127" i="6"/>
  <c r="AP127" i="6" s="1"/>
  <c r="AO129" i="6"/>
  <c r="AP129" i="6" s="1"/>
  <c r="AO132" i="6"/>
  <c r="AP132" i="6" s="1"/>
  <c r="AO130" i="6"/>
  <c r="AP130" i="6" s="1"/>
  <c r="AO124" i="6"/>
  <c r="AP124" i="6" s="1"/>
  <c r="AO126" i="6"/>
  <c r="AP126" i="6" s="1"/>
  <c r="AO131" i="6"/>
  <c r="AP131" i="6" s="1"/>
  <c r="AO676" i="6"/>
  <c r="AP676" i="6" s="1"/>
  <c r="AO683" i="6"/>
  <c r="AP683" i="6" s="1"/>
  <c r="AO682" i="6"/>
  <c r="AP682" i="6" s="1"/>
  <c r="AO680" i="6"/>
  <c r="AP680" i="6" s="1"/>
  <c r="AO678" i="6"/>
  <c r="AP678" i="6" s="1"/>
  <c r="AO1229" i="6"/>
  <c r="AP1229" i="6" s="1"/>
  <c r="AO1234" i="6"/>
  <c r="AP1234" i="6" s="1"/>
  <c r="AO1233" i="6"/>
  <c r="AP1233" i="6" s="1"/>
  <c r="AO1230" i="6"/>
  <c r="AP1230" i="6" s="1"/>
  <c r="AO1236" i="6"/>
  <c r="AP1236" i="6" s="1"/>
  <c r="AO1227" i="6"/>
  <c r="AP1227" i="6" s="1"/>
  <c r="AO1232" i="6"/>
  <c r="AP1232" i="6" s="1"/>
  <c r="AO768" i="6"/>
  <c r="AP768" i="6" s="1"/>
  <c r="AO761" i="6"/>
  <c r="AP761" i="6" s="1"/>
  <c r="AO763" i="6"/>
  <c r="AP763" i="6" s="1"/>
  <c r="AO766" i="6"/>
  <c r="AP766" i="6" s="1"/>
  <c r="AO760" i="6"/>
  <c r="AP760" i="6" s="1"/>
  <c r="AO764" i="6"/>
  <c r="AP764" i="6" s="1"/>
  <c r="AO767" i="6"/>
  <c r="AP767" i="6" s="1"/>
  <c r="AO759" i="6"/>
  <c r="AP759" i="6" s="1"/>
  <c r="AO721" i="6"/>
  <c r="AP721" i="6" s="1"/>
  <c r="AO712" i="6"/>
  <c r="AP712" i="6" s="1"/>
  <c r="AO714" i="6"/>
  <c r="AP714" i="6" s="1"/>
  <c r="AO716" i="6"/>
  <c r="AP716" i="6" s="1"/>
  <c r="AO718" i="6"/>
  <c r="AP718" i="6" s="1"/>
  <c r="AO713" i="6"/>
  <c r="AP713" i="6" s="1"/>
  <c r="AO715" i="6"/>
  <c r="AP715" i="6" s="1"/>
  <c r="AO720" i="6"/>
  <c r="AP720" i="6" s="1"/>
  <c r="AO717" i="6"/>
  <c r="AP717" i="6" s="1"/>
  <c r="AO719" i="6"/>
  <c r="AP719" i="6" s="1"/>
  <c r="AO572" i="6"/>
  <c r="AP572" i="6" s="1"/>
  <c r="AO576" i="6"/>
  <c r="AP576" i="6" s="1"/>
  <c r="AO573" i="6"/>
  <c r="AP573" i="6" s="1"/>
  <c r="AO574" i="6"/>
  <c r="AP574" i="6" s="1"/>
  <c r="AO575" i="6"/>
  <c r="AP575" i="6" s="1"/>
  <c r="AO567" i="6"/>
  <c r="AP567" i="6" s="1"/>
  <c r="AO577" i="6"/>
  <c r="AP577" i="6" s="1"/>
  <c r="AO568" i="6"/>
  <c r="AP568" i="6" s="1"/>
  <c r="AO569" i="6"/>
  <c r="AP569" i="6" s="1"/>
  <c r="AO570" i="6"/>
  <c r="AP570" i="6" s="1"/>
  <c r="AO845" i="6"/>
  <c r="AP845" i="6" s="1"/>
  <c r="AO1021" i="6"/>
  <c r="AP1021" i="6" s="1"/>
  <c r="AO1012" i="6"/>
  <c r="AP1012" i="6" s="1"/>
  <c r="AO1020" i="6"/>
  <c r="AP1020" i="6" s="1"/>
  <c r="AO1014" i="6"/>
  <c r="AP1014" i="6" s="1"/>
  <c r="AO1018" i="6"/>
  <c r="AP1018" i="6" s="1"/>
  <c r="AO1016" i="6"/>
  <c r="AP1016" i="6" s="1"/>
  <c r="AO1011" i="6"/>
  <c r="AP1011" i="6" s="1"/>
  <c r="AO1013" i="6"/>
  <c r="AP1013" i="6" s="1"/>
  <c r="AO489" i="6"/>
  <c r="AP489" i="6" s="1"/>
  <c r="AO490" i="6"/>
  <c r="AP490" i="6" s="1"/>
  <c r="AO286" i="6"/>
  <c r="AP286" i="6" s="1"/>
  <c r="AO820" i="6"/>
  <c r="AP820" i="6" s="1"/>
  <c r="AO900" i="6"/>
  <c r="AP900" i="6" s="1"/>
  <c r="AO1157" i="6"/>
  <c r="AP1157" i="6" s="1"/>
  <c r="AO351" i="6"/>
  <c r="AP351" i="6" s="1"/>
  <c r="AO693" i="6"/>
  <c r="AP693" i="6" s="1"/>
  <c r="AO816" i="6"/>
  <c r="AP816" i="6" s="1"/>
  <c r="AO79" i="6"/>
  <c r="AP79" i="6" s="1"/>
  <c r="AO437" i="6"/>
  <c r="AP437" i="6" s="1"/>
  <c r="AO388" i="6"/>
  <c r="AP388" i="6" s="1"/>
  <c r="AO748" i="6"/>
  <c r="AP748" i="6" s="1"/>
  <c r="AO883" i="6"/>
  <c r="AP883" i="6" s="1"/>
  <c r="AO189" i="6"/>
  <c r="AP189" i="6" s="1"/>
  <c r="AO172" i="6"/>
  <c r="AP172" i="6" s="1"/>
  <c r="AO175" i="6"/>
  <c r="AP175" i="6" s="1"/>
  <c r="AO368" i="6"/>
  <c r="AP368" i="6" s="1"/>
  <c r="AO262" i="6"/>
  <c r="AP262" i="6" s="1"/>
  <c r="AO930" i="6"/>
  <c r="AP930" i="6" s="1"/>
  <c r="AO972" i="6"/>
  <c r="AP972" i="6" s="1"/>
  <c r="AO522" i="6"/>
  <c r="AP522" i="6" s="1"/>
  <c r="AO916" i="6"/>
  <c r="AP916" i="6" s="1"/>
  <c r="AO1026" i="6"/>
  <c r="AP1026" i="6" s="1"/>
  <c r="AO1136" i="6"/>
  <c r="AP1136" i="6" s="1"/>
  <c r="AO983" i="6"/>
  <c r="AP983" i="6" s="1"/>
  <c r="AO159" i="6"/>
  <c r="AP159" i="6" s="1"/>
  <c r="AO757" i="6"/>
  <c r="AP757" i="6" s="1"/>
  <c r="AO671" i="6"/>
  <c r="AP671" i="6" s="1"/>
  <c r="AO825" i="6"/>
  <c r="AP825" i="6" s="1"/>
  <c r="AO733" i="6"/>
  <c r="AP733" i="6" s="1"/>
  <c r="AO802" i="6"/>
  <c r="AP802" i="6" s="1"/>
  <c r="AO1037" i="6"/>
  <c r="AP1037" i="6" s="1"/>
  <c r="AO936" i="6"/>
  <c r="AP936" i="6" s="1"/>
  <c r="AO353" i="6"/>
  <c r="AP353" i="6" s="1"/>
  <c r="AO947" i="6"/>
  <c r="AP947" i="6" s="1"/>
  <c r="AO87" i="6"/>
  <c r="AP87" i="6" s="1"/>
  <c r="AO493" i="6"/>
  <c r="AP493" i="6" s="1"/>
  <c r="AO192" i="6"/>
  <c r="AP192" i="6" s="1"/>
  <c r="AO371" i="6"/>
  <c r="AP371" i="6" s="1"/>
  <c r="AO801" i="6"/>
  <c r="AP801" i="6" s="1"/>
  <c r="AO207" i="6"/>
  <c r="AP207" i="6" s="1"/>
  <c r="AO276" i="6"/>
  <c r="AP276" i="6" s="1"/>
  <c r="AO1302" i="6"/>
  <c r="AP1302" i="6" s="1"/>
  <c r="AO1308" i="6"/>
  <c r="AP1308" i="6" s="1"/>
  <c r="AO841" i="6"/>
  <c r="AP841" i="6" s="1"/>
  <c r="AO287" i="6"/>
  <c r="AP287" i="6" s="1"/>
  <c r="AO668" i="6"/>
  <c r="AP668" i="6" s="1"/>
  <c r="AO667" i="6"/>
  <c r="AP667" i="6" s="1"/>
  <c r="AO462" i="6"/>
  <c r="AP462" i="6" s="1"/>
  <c r="AO895" i="6"/>
  <c r="AP895" i="6" s="1"/>
  <c r="AO1155" i="6"/>
  <c r="AP1155" i="6" s="1"/>
  <c r="AO1044" i="6"/>
  <c r="AP1044" i="6" s="1"/>
  <c r="AO1036" i="6"/>
  <c r="AP1036" i="6" s="1"/>
  <c r="AO630" i="6"/>
  <c r="AP630" i="6" s="1"/>
  <c r="AO928" i="6"/>
  <c r="AP928" i="6" s="1"/>
  <c r="AO293" i="6"/>
  <c r="AP293" i="6" s="1"/>
  <c r="AO517" i="6"/>
  <c r="AP517" i="6" s="1"/>
  <c r="AO88" i="6"/>
  <c r="AP88" i="6" s="1"/>
  <c r="AO441" i="6"/>
  <c r="AP441" i="6" s="1"/>
  <c r="AO1105" i="6"/>
  <c r="AP1105" i="6" s="1"/>
  <c r="AO755" i="6"/>
  <c r="AP755" i="6" s="1"/>
  <c r="AO1312" i="6"/>
  <c r="AP1312" i="6" s="1"/>
  <c r="AO484" i="6"/>
  <c r="AP484" i="6" s="1"/>
  <c r="AO894" i="6"/>
  <c r="AP894" i="6" s="1"/>
  <c r="AO370" i="6"/>
  <c r="AP370" i="6" s="1"/>
  <c r="AO1162" i="6"/>
  <c r="AP1162" i="6" s="1"/>
  <c r="AO551" i="6"/>
  <c r="AP551" i="6" s="1"/>
  <c r="AO355" i="6"/>
  <c r="AP355" i="6" s="1"/>
  <c r="AO277" i="6"/>
  <c r="AP277" i="6" s="1"/>
  <c r="AO944" i="6"/>
  <c r="AP944" i="6" s="1"/>
  <c r="AO1303" i="6"/>
  <c r="AP1303" i="6" s="1"/>
  <c r="AO975" i="6"/>
  <c r="AP975" i="6" s="1"/>
  <c r="AO643" i="6"/>
  <c r="AP643" i="6" s="1"/>
  <c r="AO289" i="6"/>
  <c r="AP289" i="6" s="1"/>
  <c r="AO828" i="6"/>
  <c r="AP828" i="6" s="1"/>
  <c r="AO632" i="6"/>
  <c r="AP632" i="6" s="1"/>
  <c r="AO932" i="6"/>
  <c r="AP932" i="6" s="1"/>
  <c r="AO352" i="6"/>
  <c r="AP352" i="6" s="1"/>
  <c r="AO812" i="6"/>
  <c r="AP812" i="6" s="1"/>
  <c r="AO387" i="6"/>
  <c r="AP387" i="6" s="1"/>
  <c r="AO888" i="6"/>
  <c r="AP888" i="6" s="1"/>
  <c r="AO1200" i="6"/>
  <c r="AP1200" i="6" s="1"/>
  <c r="AO1191" i="6"/>
  <c r="AP1191" i="6" s="1"/>
  <c r="AO1193" i="6"/>
  <c r="AP1193" i="6" s="1"/>
  <c r="AO1192" i="6"/>
  <c r="AP1192" i="6" s="1"/>
  <c r="AO1195" i="6"/>
  <c r="AP1195" i="6" s="1"/>
  <c r="AO1194" i="6"/>
  <c r="AP1194" i="6" s="1"/>
  <c r="AO1201" i="6"/>
  <c r="AP1201" i="6" s="1"/>
  <c r="AO1196" i="6"/>
  <c r="AP1196" i="6" s="1"/>
  <c r="AO1199" i="6"/>
  <c r="AP1199" i="6" s="1"/>
  <c r="AO1197" i="6"/>
  <c r="AP1197" i="6" s="1"/>
  <c r="AO486" i="6"/>
  <c r="AP486" i="6" s="1"/>
  <c r="AO179" i="6"/>
  <c r="AP179" i="6" s="1"/>
  <c r="AO797" i="6"/>
  <c r="AP797" i="6" s="1"/>
  <c r="AO1165" i="6"/>
  <c r="AP1165" i="6" s="1"/>
  <c r="AO261" i="6"/>
  <c r="AP261" i="6" s="1"/>
  <c r="AO297" i="6"/>
  <c r="AP297" i="6" s="1"/>
  <c r="AO1350" i="6"/>
  <c r="AP1350" i="6" s="1"/>
  <c r="AO91" i="6"/>
  <c r="AP91" i="6" s="1"/>
  <c r="AO416" i="6"/>
  <c r="AP416" i="6" s="1"/>
  <c r="AO160" i="6"/>
  <c r="AP160" i="6" s="1"/>
  <c r="AO669" i="6"/>
  <c r="AP669" i="6" s="1"/>
  <c r="AO821" i="6"/>
  <c r="AP821" i="6" s="1"/>
  <c r="AO725" i="6"/>
  <c r="AP725" i="6" s="1"/>
  <c r="AO730" i="6"/>
  <c r="AP730" i="6" s="1"/>
  <c r="AO1164" i="6"/>
  <c r="AP1164" i="6" s="1"/>
  <c r="AO631" i="6"/>
  <c r="AP631" i="6" s="1"/>
  <c r="AO553" i="6"/>
  <c r="AP553" i="6" s="1"/>
  <c r="AO689" i="6"/>
  <c r="AP689" i="6" s="1"/>
  <c r="AO270" i="6"/>
  <c r="AP270" i="6" s="1"/>
  <c r="AO1252" i="6"/>
  <c r="AP1252" i="6" s="1"/>
  <c r="AO97" i="6"/>
  <c r="AP97" i="6" s="1"/>
  <c r="AO1139" i="6"/>
  <c r="AP1139" i="6" s="1"/>
  <c r="AO436" i="6"/>
  <c r="AP436" i="6" s="1"/>
  <c r="AO1100" i="6"/>
  <c r="AP1100" i="6" s="1"/>
  <c r="AO459" i="6"/>
  <c r="AP459" i="6" s="1"/>
  <c r="AO365" i="6"/>
  <c r="AP365" i="6" s="1"/>
  <c r="AO795" i="6"/>
  <c r="AP795" i="6" s="1"/>
  <c r="AO259" i="6"/>
  <c r="AP259" i="6" s="1"/>
  <c r="AO1045" i="6"/>
  <c r="AP1045" i="6" s="1"/>
  <c r="AO543" i="6"/>
  <c r="AP543" i="6" s="1"/>
  <c r="AO687" i="6"/>
  <c r="AP687" i="6" s="1"/>
  <c r="AO1145" i="6"/>
  <c r="AP1145" i="6" s="1"/>
  <c r="AO512" i="6"/>
  <c r="AP512" i="6" s="1"/>
  <c r="AO1304" i="6"/>
  <c r="AP1304" i="6" s="1"/>
  <c r="AO978" i="6"/>
  <c r="AP978" i="6" s="1"/>
  <c r="AO753" i="6"/>
  <c r="AP753" i="6" s="1"/>
  <c r="AO881" i="6"/>
  <c r="AP881" i="6" s="1"/>
  <c r="AO487" i="6"/>
  <c r="AP487" i="6" s="1"/>
  <c r="AO492" i="6"/>
  <c r="AP492" i="6" s="1"/>
  <c r="AO174" i="6"/>
  <c r="AP174" i="6" s="1"/>
  <c r="AO177" i="6"/>
  <c r="AP177" i="6" s="1"/>
  <c r="AO176" i="6"/>
  <c r="AP176" i="6" s="1"/>
  <c r="AO178" i="6"/>
  <c r="AP178" i="6" s="1"/>
  <c r="AO180" i="6"/>
  <c r="AP180" i="6" s="1"/>
  <c r="AO171" i="6"/>
  <c r="AP171" i="6" s="1"/>
  <c r="AO173" i="6"/>
  <c r="AP173" i="6" s="1"/>
  <c r="AO891" i="6"/>
  <c r="AP891" i="6" s="1"/>
  <c r="AO731" i="6"/>
  <c r="AP731" i="6" s="1"/>
  <c r="AO724" i="6"/>
  <c r="AP724" i="6" s="1"/>
  <c r="AO726" i="6"/>
  <c r="AP726" i="6" s="1"/>
  <c r="AO728" i="6"/>
  <c r="AP728" i="6" s="1"/>
  <c r="AO723" i="6"/>
  <c r="AP723" i="6" s="1"/>
  <c r="AO732" i="6"/>
  <c r="AP732" i="6" s="1"/>
  <c r="AO727" i="6"/>
  <c r="AP727" i="6" s="1"/>
  <c r="AO364" i="6"/>
  <c r="AP364" i="6" s="1"/>
  <c r="AO258" i="6"/>
  <c r="AP258" i="6" s="1"/>
  <c r="AO1035" i="6"/>
  <c r="AP1035" i="6" s="1"/>
  <c r="AO1038" i="6"/>
  <c r="AP1038" i="6" s="1"/>
  <c r="AO1042" i="6"/>
  <c r="AP1042" i="6" s="1"/>
  <c r="AO1039" i="6"/>
  <c r="AP1039" i="6" s="1"/>
  <c r="AO1041" i="6"/>
  <c r="AP1041" i="6" s="1"/>
  <c r="AO1043" i="6"/>
  <c r="AP1043" i="6" s="1"/>
  <c r="AO637" i="6"/>
  <c r="AP637" i="6" s="1"/>
  <c r="AO636" i="6"/>
  <c r="AP636" i="6" s="1"/>
  <c r="AO628" i="6"/>
  <c r="AP628" i="6" s="1"/>
  <c r="AO627" i="6"/>
  <c r="AP627" i="6" s="1"/>
  <c r="AO629" i="6"/>
  <c r="AP629" i="6" s="1"/>
  <c r="AO634" i="6"/>
  <c r="AP634" i="6" s="1"/>
  <c r="AO633" i="6"/>
  <c r="AP633" i="6" s="1"/>
  <c r="AO1093" i="6"/>
  <c r="AP1093" i="6" s="1"/>
  <c r="AO1091" i="6"/>
  <c r="AP1091" i="6" s="1"/>
  <c r="AO1083" i="6"/>
  <c r="AP1083" i="6" s="1"/>
  <c r="AO1084" i="6"/>
  <c r="AP1084" i="6" s="1"/>
  <c r="AO1085" i="6"/>
  <c r="AP1085" i="6" s="1"/>
  <c r="AO1086" i="6"/>
  <c r="AP1086" i="6" s="1"/>
  <c r="AO1087" i="6"/>
  <c r="AP1087" i="6" s="1"/>
  <c r="AO1088" i="6"/>
  <c r="AP1088" i="6" s="1"/>
  <c r="AO1092" i="6"/>
  <c r="AP1092" i="6" s="1"/>
  <c r="AO1089" i="6"/>
  <c r="AP1089" i="6" s="1"/>
  <c r="AO1090" i="6"/>
  <c r="AP1090" i="6" s="1"/>
  <c r="AO651" i="6"/>
  <c r="AP651" i="6" s="1"/>
  <c r="AO656" i="6"/>
  <c r="AP656" i="6" s="1"/>
  <c r="AO661" i="6"/>
  <c r="AP661" i="6" s="1"/>
  <c r="AO652" i="6"/>
  <c r="AP652" i="6" s="1"/>
  <c r="AO657" i="6"/>
  <c r="AP657" i="6" s="1"/>
  <c r="AO655" i="6"/>
  <c r="AP655" i="6" s="1"/>
  <c r="AO653" i="6"/>
  <c r="AP653" i="6" s="1"/>
  <c r="AO658" i="6"/>
  <c r="AP658" i="6" s="1"/>
  <c r="AO660" i="6"/>
  <c r="AP660" i="6" s="1"/>
  <c r="AO654" i="6"/>
  <c r="AP654" i="6" s="1"/>
  <c r="AO659" i="6"/>
  <c r="AP659" i="6" s="1"/>
  <c r="AO385" i="6"/>
  <c r="AP385" i="6" s="1"/>
  <c r="AO1024" i="6"/>
  <c r="AP1024" i="6" s="1"/>
  <c r="AO941" i="6"/>
  <c r="AP941" i="6" s="1"/>
  <c r="AO1352" i="6"/>
  <c r="AP1352" i="6" s="1"/>
  <c r="AO1103" i="6"/>
  <c r="AP1103" i="6" s="1"/>
  <c r="AO1099" i="6"/>
  <c r="AP1099" i="6" s="1"/>
  <c r="AO1104" i="6"/>
  <c r="AP1104" i="6" s="1"/>
  <c r="AO1098" i="6"/>
  <c r="AP1098" i="6" s="1"/>
  <c r="AO1097" i="6"/>
  <c r="AP1097" i="6" s="1"/>
  <c r="AO1095" i="6"/>
  <c r="AP1095" i="6" s="1"/>
  <c r="AO1096" i="6"/>
  <c r="AP1096" i="6" s="1"/>
  <c r="AO1101" i="6"/>
  <c r="AP1101" i="6" s="1"/>
  <c r="AO1181" i="6"/>
  <c r="AP1181" i="6" s="1"/>
  <c r="AO1208" i="6"/>
  <c r="AP1208" i="6" s="1"/>
  <c r="AO1204" i="6"/>
  <c r="AP1204" i="6" s="1"/>
  <c r="AO1209" i="6"/>
  <c r="AP1209" i="6" s="1"/>
  <c r="AO1210" i="6"/>
  <c r="AP1210" i="6" s="1"/>
  <c r="AO1203" i="6"/>
  <c r="AP1203" i="6" s="1"/>
  <c r="AO1212" i="6"/>
  <c r="AP1212" i="6" s="1"/>
  <c r="AO1205" i="6"/>
  <c r="AP1205" i="6" s="1"/>
  <c r="AO1206" i="6"/>
  <c r="AP1206" i="6" s="1"/>
  <c r="AO1213" i="6"/>
  <c r="AP1213" i="6" s="1"/>
  <c r="AO1207" i="6"/>
  <c r="AP1207" i="6" s="1"/>
  <c r="AO1211" i="6"/>
  <c r="AP1211" i="6" s="1"/>
  <c r="AO491" i="6"/>
  <c r="AP491" i="6" s="1"/>
  <c r="AO483" i="6"/>
  <c r="AP483" i="6" s="1"/>
  <c r="AO485" i="6"/>
  <c r="AP485" i="6" s="1"/>
  <c r="AO488" i="6"/>
  <c r="AP488" i="6" s="1"/>
  <c r="AO280" i="6"/>
  <c r="AP280" i="6" s="1"/>
  <c r="AO283" i="6"/>
  <c r="AP283" i="6" s="1"/>
  <c r="AO284" i="6"/>
  <c r="AP284" i="6" s="1"/>
  <c r="AO288" i="6"/>
  <c r="AP288" i="6" s="1"/>
  <c r="AO285" i="6"/>
  <c r="AP285" i="6" s="1"/>
  <c r="AO282" i="6"/>
  <c r="AP282" i="6" s="1"/>
  <c r="AO281" i="6"/>
  <c r="AP281" i="6" s="1"/>
  <c r="AO279" i="6"/>
  <c r="AP279" i="6" s="1"/>
  <c r="AO670" i="6"/>
  <c r="AP670" i="6" s="1"/>
  <c r="AO666" i="6"/>
  <c r="AP666" i="6" s="1"/>
  <c r="AO673" i="6"/>
  <c r="AP673" i="6" s="1"/>
  <c r="AO672" i="6"/>
  <c r="AP672" i="6" s="1"/>
  <c r="AO664" i="6"/>
  <c r="AP664" i="6" s="1"/>
  <c r="AO665" i="6"/>
  <c r="AP665" i="6" s="1"/>
  <c r="AO663" i="6"/>
  <c r="AP663" i="6" s="1"/>
  <c r="AO824" i="6"/>
  <c r="AP824" i="6" s="1"/>
  <c r="AO829" i="6"/>
  <c r="AP829" i="6" s="1"/>
  <c r="AO822" i="6"/>
  <c r="AP822" i="6" s="1"/>
  <c r="AO826" i="6"/>
  <c r="AP826" i="6" s="1"/>
  <c r="AO823" i="6"/>
  <c r="AP823" i="6" s="1"/>
  <c r="AO827" i="6"/>
  <c r="AP827" i="6" s="1"/>
  <c r="AO819" i="6"/>
  <c r="AP819" i="6" s="1"/>
  <c r="AO190" i="6"/>
  <c r="AP190" i="6" s="1"/>
  <c r="AO187" i="6"/>
  <c r="AP187" i="6" s="1"/>
  <c r="AO183" i="6"/>
  <c r="AP183" i="6" s="1"/>
  <c r="AO188" i="6"/>
  <c r="AP188" i="6" s="1"/>
  <c r="AO191" i="6"/>
  <c r="AP191" i="6" s="1"/>
  <c r="AO186" i="6"/>
  <c r="AP186" i="6" s="1"/>
  <c r="AO184" i="6"/>
  <c r="AP184" i="6" s="1"/>
  <c r="AO193" i="6"/>
  <c r="AP193" i="6" s="1"/>
  <c r="AO185" i="6"/>
  <c r="AP185" i="6" s="1"/>
  <c r="AO461" i="6"/>
  <c r="AP461" i="6" s="1"/>
  <c r="AO464" i="6"/>
  <c r="AP464" i="6" s="1"/>
  <c r="AO467" i="6"/>
  <c r="AP467" i="6" s="1"/>
  <c r="AO465" i="6"/>
  <c r="AP465" i="6" s="1"/>
  <c r="AO468" i="6"/>
  <c r="AP468" i="6" s="1"/>
  <c r="AO463" i="6"/>
  <c r="AP463" i="6" s="1"/>
  <c r="AO466" i="6"/>
  <c r="AP466" i="6" s="1"/>
  <c r="AO469" i="6"/>
  <c r="AP469" i="6" s="1"/>
  <c r="AO460" i="6"/>
  <c r="AP460" i="6" s="1"/>
  <c r="AO181" i="6"/>
  <c r="AP181" i="6" s="1"/>
  <c r="AO901" i="6"/>
  <c r="AP901" i="6" s="1"/>
  <c r="AO897" i="6"/>
  <c r="AP897" i="6" s="1"/>
  <c r="AO892" i="6"/>
  <c r="AP892" i="6" s="1"/>
  <c r="AO896" i="6"/>
  <c r="AP896" i="6" s="1"/>
  <c r="AO893" i="6"/>
  <c r="AP893" i="6" s="1"/>
  <c r="AO898" i="6"/>
  <c r="AP898" i="6" s="1"/>
  <c r="AO899" i="6"/>
  <c r="AP899" i="6" s="1"/>
  <c r="AO729" i="6"/>
  <c r="AP729" i="6" s="1"/>
  <c r="AO366" i="6"/>
  <c r="AP366" i="6" s="1"/>
  <c r="AO369" i="6"/>
  <c r="AP369" i="6" s="1"/>
  <c r="AO367" i="6"/>
  <c r="AP367" i="6" s="1"/>
  <c r="AO372" i="6"/>
  <c r="AP372" i="6" s="1"/>
  <c r="AO363" i="6"/>
  <c r="AP363" i="6" s="1"/>
  <c r="AO373" i="6"/>
  <c r="AP373" i="6" s="1"/>
  <c r="AO800" i="6"/>
  <c r="AP800" i="6" s="1"/>
  <c r="AO796" i="6"/>
  <c r="AP796" i="6" s="1"/>
  <c r="AO799" i="6"/>
  <c r="AP799" i="6" s="1"/>
  <c r="AO804" i="6"/>
  <c r="AP804" i="6" s="1"/>
  <c r="AO803" i="6"/>
  <c r="AP803" i="6" s="1"/>
  <c r="AO805" i="6"/>
  <c r="AP805" i="6" s="1"/>
  <c r="AO798" i="6"/>
  <c r="AP798" i="6" s="1"/>
  <c r="AO1161" i="6"/>
  <c r="AP1161" i="6" s="1"/>
  <c r="AO1159" i="6"/>
  <c r="AP1159" i="6" s="1"/>
  <c r="AO1163" i="6"/>
  <c r="AP1163" i="6" s="1"/>
  <c r="AO1158" i="6"/>
  <c r="AP1158" i="6" s="1"/>
  <c r="AO1156" i="6"/>
  <c r="AP1156" i="6" s="1"/>
  <c r="AO1160" i="6"/>
  <c r="AP1160" i="6" s="1"/>
  <c r="AO260" i="6"/>
  <c r="AP260" i="6" s="1"/>
  <c r="AO264" i="6"/>
  <c r="AP264" i="6" s="1"/>
  <c r="AO255" i="6"/>
  <c r="AP255" i="6" s="1"/>
  <c r="AO257" i="6"/>
  <c r="AP257" i="6" s="1"/>
  <c r="AO265" i="6"/>
  <c r="AP265" i="6" s="1"/>
  <c r="AO256" i="6"/>
  <c r="AP256" i="6" s="1"/>
  <c r="AO263" i="6"/>
  <c r="AP263" i="6" s="1"/>
  <c r="AO1040" i="6"/>
  <c r="AP1040" i="6" s="1"/>
  <c r="AO635" i="6"/>
  <c r="AP635" i="6" s="1"/>
  <c r="AO544" i="6"/>
  <c r="AP544" i="6" s="1"/>
  <c r="AO546" i="6"/>
  <c r="AP546" i="6" s="1"/>
  <c r="AO548" i="6"/>
  <c r="AP548" i="6" s="1"/>
  <c r="AO550" i="6"/>
  <c r="AP550" i="6" s="1"/>
  <c r="AO552" i="6"/>
  <c r="AP552" i="6" s="1"/>
  <c r="AO549" i="6"/>
  <c r="AP549" i="6" s="1"/>
  <c r="AO547" i="6"/>
  <c r="AP547" i="6" s="1"/>
  <c r="AO545" i="6"/>
  <c r="AP545" i="6" s="1"/>
  <c r="AO934" i="6"/>
  <c r="AP934" i="6" s="1"/>
  <c r="AO937" i="6"/>
  <c r="AP937" i="6" s="1"/>
  <c r="AO931" i="6"/>
  <c r="AP931" i="6" s="1"/>
  <c r="AO929" i="6"/>
  <c r="AP929" i="6" s="1"/>
  <c r="AO933" i="6"/>
  <c r="AP933" i="6" s="1"/>
  <c r="AO935" i="6"/>
  <c r="AP935" i="6" s="1"/>
  <c r="AO927" i="6"/>
  <c r="AP927" i="6" s="1"/>
  <c r="AO292" i="6"/>
  <c r="AP292" i="6" s="1"/>
  <c r="AO294" i="6"/>
  <c r="AP294" i="6" s="1"/>
  <c r="AO296" i="6"/>
  <c r="AP296" i="6" s="1"/>
  <c r="AO291" i="6"/>
  <c r="AP291" i="6" s="1"/>
  <c r="AO298" i="6"/>
  <c r="AP298" i="6" s="1"/>
  <c r="AO295" i="6"/>
  <c r="AP295" i="6" s="1"/>
  <c r="AO299" i="6"/>
  <c r="AP299" i="6" s="1"/>
  <c r="AO300" i="6"/>
  <c r="AP300" i="6" s="1"/>
  <c r="AO301" i="6"/>
  <c r="AP301" i="6" s="1"/>
  <c r="AO968" i="6"/>
  <c r="AP968" i="6" s="1"/>
  <c r="AO970" i="6"/>
  <c r="AP970" i="6" s="1"/>
  <c r="AO967" i="6"/>
  <c r="AP967" i="6" s="1"/>
  <c r="AO971" i="6"/>
  <c r="AP971" i="6" s="1"/>
  <c r="AO973" i="6"/>
  <c r="AP973" i="6" s="1"/>
  <c r="AO969" i="6"/>
  <c r="AP969" i="6" s="1"/>
  <c r="AO965" i="6"/>
  <c r="AP965" i="6" s="1"/>
  <c r="AO963" i="6"/>
  <c r="AP963" i="6" s="1"/>
  <c r="AO964" i="6"/>
  <c r="AP964" i="6" s="1"/>
  <c r="AO966" i="6"/>
  <c r="AP966" i="6" s="1"/>
  <c r="AO1240" i="6"/>
  <c r="AP1240" i="6" s="1"/>
  <c r="AO1249" i="6"/>
  <c r="AP1249" i="6" s="1"/>
  <c r="AO1246" i="6"/>
  <c r="AP1246" i="6" s="1"/>
  <c r="AO1241" i="6"/>
  <c r="AP1241" i="6" s="1"/>
  <c r="AO1242" i="6"/>
  <c r="AP1242" i="6" s="1"/>
  <c r="AO1247" i="6"/>
  <c r="AP1247" i="6" s="1"/>
  <c r="AO1243" i="6"/>
  <c r="AP1243" i="6" s="1"/>
  <c r="AO1244" i="6"/>
  <c r="AP1244" i="6" s="1"/>
  <c r="AO1248" i="6"/>
  <c r="AP1248" i="6" s="1"/>
  <c r="AO1239" i="6"/>
  <c r="AP1239" i="6" s="1"/>
  <c r="AO1245" i="6"/>
  <c r="AP1245" i="6" s="1"/>
  <c r="AO598" i="6"/>
  <c r="AP598" i="6" s="1"/>
  <c r="AO599" i="6"/>
  <c r="AP599" i="6" s="1"/>
  <c r="AO591" i="6"/>
  <c r="AP591" i="6" s="1"/>
  <c r="AO592" i="6"/>
  <c r="AP592" i="6" s="1"/>
  <c r="AO593" i="6"/>
  <c r="AP593" i="6" s="1"/>
  <c r="AO601" i="6"/>
  <c r="AP601" i="6" s="1"/>
  <c r="AO594" i="6"/>
  <c r="AP594" i="6" s="1"/>
  <c r="AO595" i="6"/>
  <c r="AP595" i="6" s="1"/>
  <c r="AO596" i="6"/>
  <c r="AP596" i="6" s="1"/>
  <c r="AO597" i="6"/>
  <c r="AP597" i="6" s="1"/>
  <c r="AO600" i="6"/>
  <c r="AP600" i="6" s="1"/>
  <c r="AO202" i="6"/>
  <c r="AP202" i="6" s="1"/>
  <c r="AO197" i="6"/>
  <c r="AP197" i="6" s="1"/>
  <c r="AO199" i="6"/>
  <c r="AP199" i="6" s="1"/>
  <c r="AO204" i="6"/>
  <c r="AP204" i="6" s="1"/>
  <c r="AO195" i="6"/>
  <c r="AP195" i="6" s="1"/>
  <c r="AO201" i="6"/>
  <c r="AP201" i="6" s="1"/>
  <c r="AO203" i="6"/>
  <c r="AP203" i="6" s="1"/>
  <c r="AO205" i="6"/>
  <c r="AP205" i="6" s="1"/>
  <c r="AO196" i="6"/>
  <c r="AP196" i="6" s="1"/>
  <c r="AO198" i="6"/>
  <c r="AP198" i="6" s="1"/>
  <c r="AO200" i="6"/>
  <c r="AP200" i="6" s="1"/>
  <c r="AO495" i="6"/>
  <c r="AP495" i="6" s="1"/>
  <c r="AO497" i="6"/>
  <c r="AP497" i="6" s="1"/>
  <c r="AO499" i="6"/>
  <c r="AP499" i="6" s="1"/>
  <c r="AO501" i="6"/>
  <c r="AP501" i="6" s="1"/>
  <c r="AO496" i="6"/>
  <c r="AP496" i="6" s="1"/>
  <c r="AO505" i="6"/>
  <c r="AP505" i="6" s="1"/>
  <c r="AO498" i="6"/>
  <c r="AP498" i="6" s="1"/>
  <c r="AO500" i="6"/>
  <c r="AP500" i="6" s="1"/>
  <c r="AO504" i="6"/>
  <c r="AP504" i="6" s="1"/>
  <c r="AO502" i="6"/>
  <c r="AP502" i="6" s="1"/>
  <c r="AO503" i="6"/>
  <c r="AP503" i="6" s="1"/>
  <c r="AO399" i="6"/>
  <c r="AP399" i="6" s="1"/>
  <c r="AO405" i="6"/>
  <c r="AP405" i="6" s="1"/>
  <c r="AO400" i="6"/>
  <c r="AP400" i="6" s="1"/>
  <c r="AO406" i="6"/>
  <c r="AP406" i="6" s="1"/>
  <c r="AO409" i="6"/>
  <c r="AP409" i="6" s="1"/>
  <c r="AO401" i="6"/>
  <c r="AP401" i="6" s="1"/>
  <c r="AO407" i="6"/>
  <c r="AP407" i="6" s="1"/>
  <c r="AO403" i="6"/>
  <c r="AP403" i="6" s="1"/>
  <c r="AO402" i="6"/>
  <c r="AP402" i="6" s="1"/>
  <c r="AO408" i="6"/>
  <c r="AP408" i="6" s="1"/>
  <c r="AO404" i="6"/>
  <c r="AP404" i="6" s="1"/>
  <c r="AO115" i="6"/>
  <c r="AP115" i="6" s="1"/>
  <c r="AO117" i="6"/>
  <c r="AP117" i="6" s="1"/>
  <c r="AO119" i="6"/>
  <c r="AP119" i="6" s="1"/>
  <c r="AO121" i="6"/>
  <c r="AP121" i="6" s="1"/>
  <c r="AO112" i="6"/>
  <c r="AP112" i="6" s="1"/>
  <c r="AO120" i="6"/>
  <c r="AP120" i="6" s="1"/>
  <c r="AO114" i="6"/>
  <c r="AP114" i="6" s="1"/>
  <c r="AO116" i="6"/>
  <c r="AP116" i="6" s="1"/>
  <c r="AO118" i="6"/>
  <c r="AP118" i="6" s="1"/>
  <c r="AO111" i="6"/>
  <c r="AP111" i="6" s="1"/>
  <c r="AO113" i="6"/>
  <c r="AP113" i="6" s="1"/>
  <c r="AO997" i="6"/>
  <c r="AP997" i="6" s="1"/>
  <c r="AO992" i="6"/>
  <c r="AP992" i="6" s="1"/>
  <c r="AO989" i="6"/>
  <c r="AP989" i="6" s="1"/>
  <c r="AO993" i="6"/>
  <c r="AP993" i="6" s="1"/>
  <c r="AO987" i="6"/>
  <c r="AP987" i="6" s="1"/>
  <c r="AO995" i="6"/>
  <c r="AP995" i="6" s="1"/>
  <c r="AO988" i="6"/>
  <c r="AP988" i="6" s="1"/>
  <c r="AO994" i="6"/>
  <c r="AP994" i="6" s="1"/>
  <c r="AO990" i="6"/>
  <c r="AP990" i="6" s="1"/>
  <c r="AO996" i="6"/>
  <c r="AP996" i="6" s="1"/>
  <c r="AO991" i="6"/>
  <c r="AP991" i="6" s="1"/>
  <c r="AO1272" i="6"/>
  <c r="AP1272" i="6" s="1"/>
  <c r="AO1263" i="6"/>
  <c r="AP1263" i="6" s="1"/>
  <c r="AO1265" i="6"/>
  <c r="AP1265" i="6" s="1"/>
  <c r="AO1271" i="6"/>
  <c r="AP1271" i="6" s="1"/>
  <c r="AO1267" i="6"/>
  <c r="AP1267" i="6" s="1"/>
  <c r="AO1273" i="6"/>
  <c r="AP1273" i="6" s="1"/>
  <c r="AO1269" i="6"/>
  <c r="AP1269" i="6" s="1"/>
  <c r="AO1266" i="6"/>
  <c r="AP1266" i="6" s="1"/>
  <c r="AO1264" i="6"/>
  <c r="AP1264" i="6" s="1"/>
  <c r="AO1268" i="6"/>
  <c r="AP1268" i="6" s="1"/>
  <c r="AO1270" i="6"/>
  <c r="AP1270" i="6" s="1"/>
  <c r="AO745" i="6"/>
  <c r="AP745" i="6" s="1"/>
  <c r="AO739" i="6"/>
  <c r="AP739" i="6" s="1"/>
  <c r="AO741" i="6"/>
  <c r="AP741" i="6" s="1"/>
  <c r="AO744" i="6"/>
  <c r="AP744" i="6" s="1"/>
  <c r="AO743" i="6"/>
  <c r="AP743" i="6" s="1"/>
  <c r="AO742" i="6"/>
  <c r="AP742" i="6" s="1"/>
  <c r="AO735" i="6"/>
  <c r="AP735" i="6" s="1"/>
  <c r="AO737" i="6"/>
  <c r="AP737" i="6" s="1"/>
  <c r="AO736" i="6"/>
  <c r="AP736" i="6" s="1"/>
  <c r="AO738" i="6"/>
  <c r="AP738" i="6" s="1"/>
  <c r="AO740" i="6"/>
  <c r="AP740" i="6" s="1"/>
  <c r="AO452" i="6"/>
  <c r="AP452" i="6" s="1"/>
  <c r="AO456" i="6"/>
  <c r="AP456" i="6" s="1"/>
  <c r="AO455" i="6"/>
  <c r="AP455" i="6" s="1"/>
  <c r="AO454" i="6"/>
  <c r="AP454" i="6" s="1"/>
  <c r="AO457" i="6"/>
  <c r="AP457" i="6" s="1"/>
  <c r="AO447" i="6"/>
  <c r="AP447" i="6" s="1"/>
  <c r="AO449" i="6"/>
  <c r="AP449" i="6" s="1"/>
  <c r="AO451" i="6"/>
  <c r="AP451" i="6" s="1"/>
  <c r="AO453" i="6"/>
  <c r="AP453" i="6" s="1"/>
  <c r="AO448" i="6"/>
  <c r="AP448" i="6" s="1"/>
  <c r="AO450" i="6"/>
  <c r="AP450" i="6" s="1"/>
  <c r="AO604" i="6"/>
  <c r="AP604" i="6" s="1"/>
  <c r="AO606" i="6"/>
  <c r="AP606" i="6" s="1"/>
  <c r="AO608" i="6"/>
  <c r="AP608" i="6" s="1"/>
  <c r="AO610" i="6"/>
  <c r="AP610" i="6" s="1"/>
  <c r="AO603" i="6"/>
  <c r="AP603" i="6" s="1"/>
  <c r="AO605" i="6"/>
  <c r="AP605" i="6" s="1"/>
  <c r="AO607" i="6"/>
  <c r="AP607" i="6" s="1"/>
  <c r="AO612" i="6"/>
  <c r="AP612" i="6" s="1"/>
  <c r="AO609" i="6"/>
  <c r="AP609" i="6" s="1"/>
  <c r="AO611" i="6"/>
  <c r="AP611" i="6" s="1"/>
  <c r="AO613" i="6"/>
  <c r="AP613" i="6" s="1"/>
  <c r="AO526" i="6"/>
  <c r="AP526" i="6" s="1"/>
  <c r="AO528" i="6"/>
  <c r="AP528" i="6" s="1"/>
  <c r="AO525" i="6"/>
  <c r="AP525" i="6" s="1"/>
  <c r="AO527" i="6"/>
  <c r="AP527" i="6" s="1"/>
  <c r="AO529" i="6"/>
  <c r="AP529" i="6" s="1"/>
  <c r="AO519" i="6"/>
  <c r="AP519" i="6" s="1"/>
  <c r="AO523" i="6"/>
  <c r="AP523" i="6" s="1"/>
  <c r="AO520" i="6"/>
  <c r="AP520" i="6" s="1"/>
  <c r="AO521" i="6"/>
  <c r="AP521" i="6" s="1"/>
  <c r="AO524" i="6"/>
  <c r="AP524" i="6" s="1"/>
  <c r="AO1077" i="6"/>
  <c r="AP1077" i="6" s="1"/>
  <c r="AO1078" i="6"/>
  <c r="AP1078" i="6" s="1"/>
  <c r="AO1079" i="6"/>
  <c r="AP1079" i="6" s="1"/>
  <c r="AO1081" i="6"/>
  <c r="AP1081" i="6" s="1"/>
  <c r="AO1071" i="6"/>
  <c r="AP1071" i="6" s="1"/>
  <c r="AO1072" i="6"/>
  <c r="AP1072" i="6" s="1"/>
  <c r="AO1073" i="6"/>
  <c r="AP1073" i="6" s="1"/>
  <c r="AO1074" i="6"/>
  <c r="AP1074" i="6" s="1"/>
  <c r="AO1075" i="6"/>
  <c r="AP1075" i="6" s="1"/>
  <c r="AO1080" i="6"/>
  <c r="AP1080" i="6" s="1"/>
  <c r="AO1076" i="6"/>
  <c r="AP1076" i="6" s="1"/>
  <c r="AO225" i="6"/>
  <c r="AP225" i="6" s="1"/>
  <c r="AO227" i="6"/>
  <c r="AP227" i="6" s="1"/>
  <c r="AO220" i="6"/>
  <c r="AP220" i="6" s="1"/>
  <c r="AO222" i="6"/>
  <c r="AP222" i="6" s="1"/>
  <c r="AO224" i="6"/>
  <c r="AP224" i="6" s="1"/>
  <c r="AO226" i="6"/>
  <c r="AP226" i="6" s="1"/>
  <c r="AO228" i="6"/>
  <c r="AP228" i="6" s="1"/>
  <c r="AO219" i="6"/>
  <c r="AP219" i="6" s="1"/>
  <c r="AO221" i="6"/>
  <c r="AP221" i="6" s="1"/>
  <c r="AO229" i="6"/>
  <c r="AP229" i="6" s="1"/>
  <c r="AO223" i="6"/>
  <c r="AP223" i="6" s="1"/>
  <c r="AO343" i="6"/>
  <c r="AP343" i="6" s="1"/>
  <c r="AO340" i="6"/>
  <c r="AP340" i="6" s="1"/>
  <c r="AO342" i="6"/>
  <c r="AP342" i="6" s="1"/>
  <c r="AO344" i="6"/>
  <c r="AP344" i="6" s="1"/>
  <c r="AO346" i="6"/>
  <c r="AP346" i="6" s="1"/>
  <c r="AO347" i="6"/>
  <c r="AP347" i="6" s="1"/>
  <c r="AO348" i="6"/>
  <c r="AP348" i="6" s="1"/>
  <c r="AO339" i="6"/>
  <c r="AP339" i="6" s="1"/>
  <c r="AO341" i="6"/>
  <c r="AP341" i="6" s="1"/>
  <c r="AO349" i="6"/>
  <c r="AP349" i="6" s="1"/>
  <c r="AO345" i="6"/>
  <c r="AP345" i="6" s="1"/>
  <c r="AO51" i="6"/>
  <c r="AP51" i="6" s="1"/>
  <c r="AO53" i="6"/>
  <c r="AP53" i="6" s="1"/>
  <c r="AO54" i="6"/>
  <c r="AP54" i="6" s="1"/>
  <c r="AO55" i="6"/>
  <c r="AP55" i="6" s="1"/>
  <c r="AO57" i="6"/>
  <c r="AP57" i="6" s="1"/>
  <c r="AO61" i="6"/>
  <c r="AP61" i="6" s="1"/>
  <c r="AO58" i="6"/>
  <c r="AP58" i="6" s="1"/>
  <c r="AO59" i="6"/>
  <c r="AP59" i="6" s="1"/>
  <c r="AO56" i="6"/>
  <c r="AP56" i="6" s="1"/>
  <c r="AO52" i="6"/>
  <c r="AP52" i="6" s="1"/>
  <c r="AO60" i="6"/>
  <c r="AP60" i="6" s="1"/>
  <c r="AO1215" i="6"/>
  <c r="AP1215" i="6" s="1"/>
  <c r="AO1219" i="6"/>
  <c r="AP1219" i="6" s="1"/>
  <c r="AO1221" i="6"/>
  <c r="AP1221" i="6" s="1"/>
  <c r="AO1216" i="6"/>
  <c r="AP1216" i="6" s="1"/>
  <c r="AO1222" i="6"/>
  <c r="AP1222" i="6" s="1"/>
  <c r="AO1217" i="6"/>
  <c r="AP1217" i="6" s="1"/>
  <c r="AO1223" i="6"/>
  <c r="AP1223" i="6" s="1"/>
  <c r="AO1218" i="6"/>
  <c r="AP1218" i="6" s="1"/>
  <c r="AO1220" i="6"/>
  <c r="AP1220" i="6" s="1"/>
  <c r="AO1224" i="6"/>
  <c r="AP1224" i="6" s="1"/>
  <c r="AO1225" i="6"/>
  <c r="AP1225" i="6" s="1"/>
  <c r="AO558" i="6"/>
  <c r="AP558" i="6" s="1"/>
  <c r="AO560" i="6"/>
  <c r="AP560" i="6" s="1"/>
  <c r="AO563" i="6"/>
  <c r="AP563" i="6" s="1"/>
  <c r="AO562" i="6"/>
  <c r="AP562" i="6" s="1"/>
  <c r="AO561" i="6"/>
  <c r="AP561" i="6" s="1"/>
  <c r="AO559" i="6"/>
  <c r="AP559" i="6" s="1"/>
  <c r="AO565" i="6"/>
  <c r="AP565" i="6" s="1"/>
  <c r="AO557" i="6"/>
  <c r="AP557" i="6" s="1"/>
  <c r="AO555" i="6"/>
  <c r="AP555" i="6" s="1"/>
  <c r="AO556" i="6"/>
  <c r="AP556" i="6" s="1"/>
  <c r="AO564" i="6"/>
  <c r="AP564" i="6" s="1"/>
  <c r="AO252" i="6"/>
  <c r="AP252" i="6" s="1"/>
  <c r="AO243" i="6"/>
  <c r="AP243" i="6" s="1"/>
  <c r="AO244" i="6"/>
  <c r="AP244" i="6" s="1"/>
  <c r="AO247" i="6"/>
  <c r="AP247" i="6" s="1"/>
  <c r="AO245" i="6"/>
  <c r="AP245" i="6" s="1"/>
  <c r="AO253" i="6"/>
  <c r="AP253" i="6" s="1"/>
  <c r="AO249" i="6"/>
  <c r="AP249" i="6" s="1"/>
  <c r="AO251" i="6"/>
  <c r="AP251" i="6" s="1"/>
  <c r="AO246" i="6"/>
  <c r="AP246" i="6" s="1"/>
  <c r="AO248" i="6"/>
  <c r="AP248" i="6" s="1"/>
  <c r="AO250" i="6"/>
  <c r="AP250" i="6" s="1"/>
  <c r="AO1288" i="6"/>
  <c r="AP1288" i="6" s="1"/>
  <c r="AO1295" i="6"/>
  <c r="AP1295" i="6" s="1"/>
  <c r="AO1292" i="6"/>
  <c r="AP1292" i="6" s="1"/>
  <c r="AO1293" i="6"/>
  <c r="AP1293" i="6" s="1"/>
  <c r="AO1297" i="6"/>
  <c r="AP1297" i="6" s="1"/>
  <c r="AO1294" i="6"/>
  <c r="AP1294" i="6" s="1"/>
  <c r="AO1296" i="6"/>
  <c r="AP1296" i="6" s="1"/>
  <c r="AO1287" i="6"/>
  <c r="AP1287" i="6" s="1"/>
  <c r="AO1291" i="6"/>
  <c r="AP1291" i="6" s="1"/>
  <c r="AO1290" i="6"/>
  <c r="AP1290" i="6" s="1"/>
  <c r="AO1289" i="6"/>
  <c r="AP1289" i="6" s="1"/>
  <c r="AO1333" i="6"/>
  <c r="AP1333" i="6" s="1"/>
  <c r="AO1327" i="6"/>
  <c r="AP1327" i="6" s="1"/>
  <c r="AO1329" i="6"/>
  <c r="AP1329" i="6" s="1"/>
  <c r="AO1330" i="6"/>
  <c r="AP1330" i="6" s="1"/>
  <c r="AO1331" i="6"/>
  <c r="AP1331" i="6" s="1"/>
  <c r="AO1332" i="6"/>
  <c r="AP1332" i="6" s="1"/>
  <c r="AO1324" i="6"/>
  <c r="AP1324" i="6" s="1"/>
  <c r="AO1325" i="6"/>
  <c r="AP1325" i="6" s="1"/>
  <c r="AO1326" i="6"/>
  <c r="AP1326" i="6" s="1"/>
  <c r="AO1323" i="6"/>
  <c r="AP1323" i="6" s="1"/>
  <c r="AO1328" i="6"/>
  <c r="AP1328" i="6" s="1"/>
  <c r="AO361" i="6"/>
  <c r="AP361" i="6" s="1"/>
  <c r="AO357" i="6"/>
  <c r="AP357" i="6" s="1"/>
  <c r="AO354" i="6"/>
  <c r="AP354" i="6" s="1"/>
  <c r="AO359" i="6"/>
  <c r="AP359" i="6" s="1"/>
  <c r="AO356" i="6"/>
  <c r="AP356" i="6" s="1"/>
  <c r="AO358" i="6"/>
  <c r="AP358" i="6" s="1"/>
  <c r="AO360" i="6"/>
  <c r="AP360" i="6" s="1"/>
  <c r="AO215" i="6"/>
  <c r="AP215" i="6" s="1"/>
  <c r="AO214" i="6"/>
  <c r="AP214" i="6" s="1"/>
  <c r="AO216" i="6"/>
  <c r="AP216" i="6" s="1"/>
  <c r="AO209" i="6"/>
  <c r="AP209" i="6" s="1"/>
  <c r="AO217" i="6"/>
  <c r="AP217" i="6" s="1"/>
  <c r="AO211" i="6"/>
  <c r="AP211" i="6" s="1"/>
  <c r="AO213" i="6"/>
  <c r="AP213" i="6" s="1"/>
  <c r="AO208" i="6"/>
  <c r="AP208" i="6" s="1"/>
  <c r="AO210" i="6"/>
  <c r="AP210" i="6" s="1"/>
  <c r="AO212" i="6"/>
  <c r="AP212" i="6" s="1"/>
  <c r="AO383" i="6"/>
  <c r="AP383" i="6" s="1"/>
  <c r="AO381" i="6"/>
  <c r="AP381" i="6" s="1"/>
  <c r="AO376" i="6"/>
  <c r="AP376" i="6" s="1"/>
  <c r="AO377" i="6"/>
  <c r="AP377" i="6" s="1"/>
  <c r="AO375" i="6"/>
  <c r="AP375" i="6" s="1"/>
  <c r="AO378" i="6"/>
  <c r="AP378" i="6" s="1"/>
  <c r="AO379" i="6"/>
  <c r="AP379" i="6" s="1"/>
  <c r="AO382" i="6"/>
  <c r="AP382" i="6" s="1"/>
  <c r="AO380" i="6"/>
  <c r="AP380" i="6" s="1"/>
  <c r="AO384" i="6"/>
  <c r="AP384" i="6" s="1"/>
  <c r="AO696" i="6"/>
  <c r="AP696" i="6" s="1"/>
  <c r="AO688" i="6"/>
  <c r="AP688" i="6" s="1"/>
  <c r="AO691" i="6"/>
  <c r="AP691" i="6" s="1"/>
  <c r="AO694" i="6"/>
  <c r="AP694" i="6" s="1"/>
  <c r="AO695" i="6"/>
  <c r="AP695" i="6" s="1"/>
  <c r="AO697" i="6"/>
  <c r="AP697" i="6" s="1"/>
  <c r="AO692" i="6"/>
  <c r="AP692" i="6" s="1"/>
  <c r="AO690" i="6"/>
  <c r="AP690" i="6" s="1"/>
  <c r="AO1153" i="6"/>
  <c r="AP1153" i="6" s="1"/>
  <c r="AO1148" i="6"/>
  <c r="AP1148" i="6" s="1"/>
  <c r="AO1143" i="6"/>
  <c r="AP1143" i="6" s="1"/>
  <c r="AO1146" i="6"/>
  <c r="AP1146" i="6" s="1"/>
  <c r="AO1149" i="6"/>
  <c r="AP1149" i="6" s="1"/>
  <c r="AO1144" i="6"/>
  <c r="AP1144" i="6" s="1"/>
  <c r="AO1150" i="6"/>
  <c r="AP1150" i="6" s="1"/>
  <c r="AO1152" i="6"/>
  <c r="AP1152" i="6" s="1"/>
  <c r="AO1151" i="6"/>
  <c r="AP1151" i="6" s="1"/>
  <c r="AO1147" i="6"/>
  <c r="AP1147" i="6" s="1"/>
  <c r="AO271" i="6"/>
  <c r="AP271" i="6" s="1"/>
  <c r="AO274" i="6"/>
  <c r="AP274" i="6" s="1"/>
  <c r="AO273" i="6"/>
  <c r="AP273" i="6" s="1"/>
  <c r="AO275" i="6"/>
  <c r="AP275" i="6" s="1"/>
  <c r="AO268" i="6"/>
  <c r="AP268" i="6" s="1"/>
  <c r="AO272" i="6"/>
  <c r="AP272" i="6" s="1"/>
  <c r="AO269" i="6"/>
  <c r="AP269" i="6" s="1"/>
  <c r="AO267" i="6"/>
  <c r="AP267" i="6" s="1"/>
  <c r="AO920" i="6"/>
  <c r="AP920" i="6" s="1"/>
  <c r="AO921" i="6"/>
  <c r="AP921" i="6" s="1"/>
  <c r="AO922" i="6"/>
  <c r="AP922" i="6" s="1"/>
  <c r="AO917" i="6"/>
  <c r="AP917" i="6" s="1"/>
  <c r="AO923" i="6"/>
  <c r="AP923" i="6" s="1"/>
  <c r="AO918" i="6"/>
  <c r="AP918" i="6" s="1"/>
  <c r="AO924" i="6"/>
  <c r="AP924" i="6" s="1"/>
  <c r="AO919" i="6"/>
  <c r="AP919" i="6" s="1"/>
  <c r="AO925" i="6"/>
  <c r="AP925" i="6" s="1"/>
  <c r="AO915" i="6"/>
  <c r="AP915" i="6" s="1"/>
  <c r="AO516" i="6"/>
  <c r="AP516" i="6" s="1"/>
  <c r="AO514" i="6"/>
  <c r="AP514" i="6" s="1"/>
  <c r="AO513" i="6"/>
  <c r="AP513" i="6" s="1"/>
  <c r="AO511" i="6"/>
  <c r="AP511" i="6" s="1"/>
  <c r="AO507" i="6"/>
  <c r="AP507" i="6" s="1"/>
  <c r="AO515" i="6"/>
  <c r="AP515" i="6" s="1"/>
  <c r="AO508" i="6"/>
  <c r="AP508" i="6" s="1"/>
  <c r="AO510" i="6"/>
  <c r="AP510" i="6" s="1"/>
  <c r="AO509" i="6"/>
  <c r="AP509" i="6" s="1"/>
  <c r="AO1032" i="6"/>
  <c r="AP1032" i="6" s="1"/>
  <c r="AO1023" i="6"/>
  <c r="AP1023" i="6" s="1"/>
  <c r="AO1025" i="6"/>
  <c r="AP1025" i="6" s="1"/>
  <c r="AO1027" i="6"/>
  <c r="AP1027" i="6" s="1"/>
  <c r="AO1029" i="6"/>
  <c r="AP1029" i="6" s="1"/>
  <c r="AO1031" i="6"/>
  <c r="AP1031" i="6" s="1"/>
  <c r="AO1033" i="6"/>
  <c r="AP1033" i="6" s="1"/>
  <c r="AO1030" i="6"/>
  <c r="AP1030" i="6" s="1"/>
  <c r="AO1028" i="6"/>
  <c r="AP1028" i="6" s="1"/>
  <c r="AO949" i="6"/>
  <c r="AP949" i="6" s="1"/>
  <c r="AO943" i="6"/>
  <c r="AP943" i="6" s="1"/>
  <c r="AO940" i="6"/>
  <c r="AP940" i="6" s="1"/>
  <c r="AO942" i="6"/>
  <c r="AP942" i="6" s="1"/>
  <c r="AO945" i="6"/>
  <c r="AP945" i="6" s="1"/>
  <c r="AO946" i="6"/>
  <c r="AP946" i="6" s="1"/>
  <c r="AO948" i="6"/>
  <c r="AP948" i="6" s="1"/>
  <c r="AO939" i="6"/>
  <c r="AP939" i="6" s="1"/>
  <c r="AO1260" i="6"/>
  <c r="AP1260" i="6" s="1"/>
  <c r="AO1251" i="6"/>
  <c r="AP1251" i="6" s="1"/>
  <c r="AO1253" i="6"/>
  <c r="AP1253" i="6" s="1"/>
  <c r="AO1255" i="6"/>
  <c r="AP1255" i="6" s="1"/>
  <c r="AO1257" i="6"/>
  <c r="AP1257" i="6" s="1"/>
  <c r="AO1254" i="6"/>
  <c r="AP1254" i="6" s="1"/>
  <c r="AO1256" i="6"/>
  <c r="AP1256" i="6" s="1"/>
  <c r="AO1258" i="6"/>
  <c r="AP1258" i="6" s="1"/>
  <c r="AO1259" i="6"/>
  <c r="AP1259" i="6" s="1"/>
  <c r="AO1261" i="6"/>
  <c r="AP1261" i="6" s="1"/>
  <c r="AO1353" i="6"/>
  <c r="AP1353" i="6" s="1"/>
  <c r="AO1354" i="6"/>
  <c r="AP1354" i="6" s="1"/>
  <c r="AO1355" i="6"/>
  <c r="AP1355" i="6" s="1"/>
  <c r="AO1356" i="6"/>
  <c r="AP1356" i="6" s="1"/>
  <c r="AO1357" i="6"/>
  <c r="AP1357" i="6" s="1"/>
  <c r="AO1348" i="6"/>
  <c r="AP1348" i="6" s="1"/>
  <c r="AO1347" i="6"/>
  <c r="AP1347" i="6" s="1"/>
  <c r="AO1349" i="6"/>
  <c r="AP1349" i="6" s="1"/>
  <c r="AO1346" i="6"/>
  <c r="AP1346" i="6" s="1"/>
  <c r="AO1351" i="6"/>
  <c r="AP1351" i="6" s="1"/>
  <c r="AO811" i="6"/>
  <c r="AP811" i="6" s="1"/>
  <c r="AO815" i="6"/>
  <c r="AP815" i="6" s="1"/>
  <c r="AO817" i="6"/>
  <c r="AP817" i="6" s="1"/>
  <c r="AO808" i="6"/>
  <c r="AP808" i="6" s="1"/>
  <c r="AO807" i="6"/>
  <c r="AP807" i="6" s="1"/>
  <c r="AO813" i="6"/>
  <c r="AP813" i="6" s="1"/>
  <c r="AO809" i="6"/>
  <c r="AP809" i="6" s="1"/>
  <c r="AO814" i="6"/>
  <c r="AP814" i="6" s="1"/>
  <c r="AO810" i="6"/>
  <c r="AP810" i="6" s="1"/>
  <c r="AO95" i="6"/>
  <c r="AP95" i="6" s="1"/>
  <c r="AO96" i="6"/>
  <c r="AP96" i="6" s="1"/>
  <c r="AO89" i="6"/>
  <c r="AP89" i="6" s="1"/>
  <c r="AO92" i="6"/>
  <c r="AP92" i="6" s="1"/>
  <c r="AO93" i="6"/>
  <c r="AP93" i="6" s="1"/>
  <c r="AO94" i="6"/>
  <c r="AP94" i="6" s="1"/>
  <c r="AO90" i="6"/>
  <c r="AP90" i="6" s="1"/>
  <c r="AO81" i="6"/>
  <c r="AP81" i="6" s="1"/>
  <c r="AO83" i="6"/>
  <c r="AP83" i="6" s="1"/>
  <c r="AO85" i="6"/>
  <c r="AP85" i="6" s="1"/>
  <c r="AO76" i="6"/>
  <c r="AP76" i="6" s="1"/>
  <c r="AO84" i="6"/>
  <c r="AP84" i="6" s="1"/>
  <c r="AO78" i="6"/>
  <c r="AP78" i="6" s="1"/>
  <c r="AO80" i="6"/>
  <c r="AP80" i="6" s="1"/>
  <c r="AO82" i="6"/>
  <c r="AP82" i="6" s="1"/>
  <c r="AO75" i="6"/>
  <c r="AP75" i="6" s="1"/>
  <c r="AO77" i="6"/>
  <c r="AP77" i="6" s="1"/>
  <c r="AO1141" i="6"/>
  <c r="AP1141" i="6" s="1"/>
  <c r="AO1137" i="6"/>
  <c r="AP1137" i="6" s="1"/>
  <c r="AO1131" i="6"/>
  <c r="AP1131" i="6" s="1"/>
  <c r="AO1138" i="6"/>
  <c r="AP1138" i="6" s="1"/>
  <c r="AO1133" i="6"/>
  <c r="AP1133" i="6" s="1"/>
  <c r="AO1140" i="6"/>
  <c r="AP1140" i="6" s="1"/>
  <c r="AO1134" i="6"/>
  <c r="AP1134" i="6" s="1"/>
  <c r="AO1132" i="6"/>
  <c r="AP1132" i="6" s="1"/>
  <c r="AO1135" i="6"/>
  <c r="AP1135" i="6" s="1"/>
  <c r="AO442" i="6"/>
  <c r="AP442" i="6" s="1"/>
  <c r="AO444" i="6"/>
  <c r="AP444" i="6" s="1"/>
  <c r="AO439" i="6"/>
  <c r="AP439" i="6" s="1"/>
  <c r="AO443" i="6"/>
  <c r="AP443" i="6" s="1"/>
  <c r="AO445" i="6"/>
  <c r="AP445" i="6" s="1"/>
  <c r="AO438" i="6"/>
  <c r="AP438" i="6" s="1"/>
  <c r="AO435" i="6"/>
  <c r="AP435" i="6" s="1"/>
  <c r="AO440" i="6"/>
  <c r="AP440" i="6" s="1"/>
  <c r="AO1306" i="6"/>
  <c r="AP1306" i="6" s="1"/>
  <c r="AO1307" i="6"/>
  <c r="AP1307" i="6" s="1"/>
  <c r="AO1300" i="6"/>
  <c r="AP1300" i="6" s="1"/>
  <c r="AO1309" i="6"/>
  <c r="AP1309" i="6" s="1"/>
  <c r="AO1301" i="6"/>
  <c r="AP1301" i="6" s="1"/>
  <c r="AO1299" i="6"/>
  <c r="AP1299" i="6" s="1"/>
  <c r="AO1305" i="6"/>
  <c r="AP1305" i="6" s="1"/>
  <c r="AO977" i="6"/>
  <c r="AP977" i="6" s="1"/>
  <c r="AO979" i="6"/>
  <c r="AP979" i="6" s="1"/>
  <c r="AO980" i="6"/>
  <c r="AP980" i="6" s="1"/>
  <c r="AO981" i="6"/>
  <c r="AP981" i="6" s="1"/>
  <c r="AO982" i="6"/>
  <c r="AP982" i="6" s="1"/>
  <c r="AO976" i="6"/>
  <c r="AP976" i="6" s="1"/>
  <c r="AO984" i="6"/>
  <c r="AP984" i="6" s="1"/>
  <c r="AO985" i="6"/>
  <c r="AP985" i="6" s="1"/>
  <c r="AO418" i="6"/>
  <c r="AP418" i="6" s="1"/>
  <c r="AO413" i="6"/>
  <c r="AP413" i="6" s="1"/>
  <c r="AO419" i="6"/>
  <c r="AP419" i="6" s="1"/>
  <c r="AO415" i="6"/>
  <c r="AP415" i="6" s="1"/>
  <c r="AO414" i="6"/>
  <c r="AP414" i="6" s="1"/>
  <c r="AO421" i="6"/>
  <c r="AP421" i="6" s="1"/>
  <c r="AO420" i="6"/>
  <c r="AP420" i="6" s="1"/>
  <c r="AO411" i="6"/>
  <c r="AP411" i="6" s="1"/>
  <c r="AO417" i="6"/>
  <c r="AP417" i="6" s="1"/>
  <c r="AO412" i="6"/>
  <c r="AP412" i="6" s="1"/>
  <c r="AO168" i="6"/>
  <c r="AP168" i="6" s="1"/>
  <c r="AO167" i="6"/>
  <c r="AP167" i="6" s="1"/>
  <c r="AO161" i="6"/>
  <c r="AP161" i="6" s="1"/>
  <c r="AO169" i="6"/>
  <c r="AP169" i="6" s="1"/>
  <c r="AO163" i="6"/>
  <c r="AP163" i="6" s="1"/>
  <c r="AO165" i="6"/>
  <c r="AP165" i="6" s="1"/>
  <c r="AO162" i="6"/>
  <c r="AP162" i="6" s="1"/>
  <c r="AO164" i="6"/>
  <c r="AP164" i="6" s="1"/>
  <c r="AO166" i="6"/>
  <c r="AP166" i="6" s="1"/>
  <c r="AO1102" i="6"/>
  <c r="AP1102" i="6" s="1"/>
  <c r="AO392" i="6"/>
  <c r="AP392" i="6" s="1"/>
  <c r="AO393" i="6"/>
  <c r="AP393" i="6" s="1"/>
  <c r="AO394" i="6"/>
  <c r="AP394" i="6" s="1"/>
  <c r="AO395" i="6"/>
  <c r="AP395" i="6" s="1"/>
  <c r="AO389" i="6"/>
  <c r="AP389" i="6" s="1"/>
  <c r="AO396" i="6"/>
  <c r="AP396" i="6" s="1"/>
  <c r="AO390" i="6"/>
  <c r="AP390" i="6" s="1"/>
  <c r="AO397" i="6"/>
  <c r="AP397" i="6" s="1"/>
  <c r="AO391" i="6"/>
  <c r="AP391" i="6" s="1"/>
  <c r="AO754" i="6"/>
  <c r="AP754" i="6" s="1"/>
  <c r="AO750" i="6"/>
  <c r="AP750" i="6" s="1"/>
  <c r="AO751" i="6"/>
  <c r="AP751" i="6" s="1"/>
  <c r="AO756" i="6"/>
  <c r="AP756" i="6" s="1"/>
  <c r="AO747" i="6"/>
  <c r="AP747" i="6" s="1"/>
  <c r="AO749" i="6"/>
  <c r="AP749" i="6" s="1"/>
  <c r="AO752" i="6"/>
  <c r="AP752" i="6" s="1"/>
  <c r="AO880" i="6"/>
  <c r="AP880" i="6" s="1"/>
  <c r="AO885" i="6"/>
  <c r="AP885" i="6" s="1"/>
  <c r="AO882" i="6"/>
  <c r="AP882" i="6" s="1"/>
  <c r="AO887" i="6"/>
  <c r="AP887" i="6" s="1"/>
  <c r="AO884" i="6"/>
  <c r="AP884" i="6" s="1"/>
  <c r="AO886" i="6"/>
  <c r="AP886" i="6" s="1"/>
  <c r="AO879" i="6"/>
  <c r="AP879" i="6" s="1"/>
  <c r="AO889" i="6"/>
  <c r="AP889" i="6" s="1"/>
  <c r="AO1318" i="6"/>
  <c r="AP1318" i="6" s="1"/>
  <c r="AO1319" i="6"/>
  <c r="AP1319" i="6" s="1"/>
  <c r="AO1321" i="6"/>
  <c r="AP1321" i="6" s="1"/>
  <c r="AO1320" i="6"/>
  <c r="AP1320" i="6" s="1"/>
  <c r="AO1313" i="6"/>
  <c r="AP1313" i="6" s="1"/>
  <c r="AO1314" i="6"/>
  <c r="AP1314" i="6" s="1"/>
  <c r="AO1315" i="6"/>
  <c r="AP1315" i="6" s="1"/>
  <c r="AO1316" i="6"/>
  <c r="AP1316" i="6" s="1"/>
  <c r="AO1317" i="6"/>
  <c r="AP1317" i="6" s="1"/>
  <c r="AO1311" i="6"/>
  <c r="AP1311" i="6" s="1"/>
  <c r="AO708" i="6"/>
  <c r="AP708" i="6" s="1"/>
  <c r="AO704" i="6"/>
  <c r="AP704" i="6" s="1"/>
  <c r="AO706" i="6"/>
  <c r="AP706" i="6" s="1"/>
  <c r="AO699" i="6"/>
  <c r="AP699" i="6" s="1"/>
  <c r="AO701" i="6"/>
  <c r="AP701" i="6" s="1"/>
  <c r="AO703" i="6"/>
  <c r="AP703" i="6" s="1"/>
  <c r="AO705" i="6"/>
  <c r="AP705" i="6" s="1"/>
  <c r="AO707" i="6"/>
  <c r="AP707" i="6" s="1"/>
  <c r="AO709" i="6"/>
  <c r="AP709" i="6" s="1"/>
  <c r="AO700" i="6"/>
  <c r="AP700" i="6" s="1"/>
  <c r="AO702" i="6"/>
  <c r="AP702" i="6" s="1"/>
  <c r="AO68" i="6"/>
  <c r="AP68" i="6" s="1"/>
  <c r="AO70" i="6"/>
  <c r="AP70" i="6" s="1"/>
  <c r="AO63" i="6"/>
  <c r="AP63" i="6" s="1"/>
  <c r="AO65" i="6"/>
  <c r="AP65" i="6" s="1"/>
  <c r="AO67" i="6"/>
  <c r="AP67" i="6" s="1"/>
  <c r="AO69" i="6"/>
  <c r="AP69" i="6" s="1"/>
  <c r="AO71" i="6"/>
  <c r="AP71" i="6" s="1"/>
  <c r="AO73" i="6"/>
  <c r="AP73" i="6" s="1"/>
  <c r="AO64" i="6"/>
  <c r="AP64" i="6" s="1"/>
  <c r="AO72" i="6"/>
  <c r="AP72" i="6" s="1"/>
  <c r="AO66" i="6"/>
  <c r="AP66" i="6" s="1"/>
  <c r="AO644" i="6"/>
  <c r="AP644" i="6" s="1"/>
  <c r="AO648" i="6"/>
  <c r="AP648" i="6" s="1"/>
  <c r="AO639" i="6"/>
  <c r="AP639" i="6" s="1"/>
  <c r="AO646" i="6"/>
  <c r="AP646" i="6" s="1"/>
  <c r="AO641" i="6"/>
  <c r="AP641" i="6" s="1"/>
  <c r="AO645" i="6"/>
  <c r="AP645" i="6" s="1"/>
  <c r="AO647" i="6"/>
  <c r="AP647" i="6" s="1"/>
  <c r="AO649" i="6"/>
  <c r="AP649" i="6" s="1"/>
  <c r="AO640" i="6"/>
  <c r="AP640" i="6" s="1"/>
  <c r="AO642" i="6"/>
  <c r="AP642" i="6" s="1"/>
  <c r="AO835" i="6"/>
  <c r="AP835" i="6" s="1"/>
  <c r="AO832" i="6"/>
  <c r="AP832" i="6" s="1"/>
  <c r="AO833" i="6"/>
  <c r="AP833" i="6" s="1"/>
  <c r="AO836" i="6"/>
  <c r="AP836" i="6" s="1"/>
  <c r="AO831" i="6"/>
  <c r="AP831" i="6" s="1"/>
  <c r="AO839" i="6"/>
  <c r="AP839" i="6" s="1"/>
  <c r="AO834" i="6"/>
  <c r="AP834" i="6" s="1"/>
  <c r="AO837" i="6"/>
  <c r="AP837" i="6" s="1"/>
  <c r="AO838" i="6"/>
  <c r="AP838" i="6" s="1"/>
  <c r="AO840" i="6"/>
  <c r="AP840" i="6" s="1"/>
  <c r="AO1183" i="6"/>
  <c r="AP1183" i="6" s="1"/>
  <c r="AO1185" i="6"/>
  <c r="AP1185" i="6" s="1"/>
  <c r="AO1182" i="6"/>
  <c r="AP1182" i="6" s="1"/>
  <c r="AO1189" i="6"/>
  <c r="AP1189" i="6" s="1"/>
  <c r="AO1184" i="6"/>
  <c r="AP1184" i="6" s="1"/>
  <c r="AO1180" i="6"/>
  <c r="AP1180" i="6" s="1"/>
  <c r="AO1186" i="6"/>
  <c r="AP1186" i="6" s="1"/>
  <c r="AO1187" i="6"/>
  <c r="AP1187" i="6" s="1"/>
  <c r="AO1188" i="6"/>
  <c r="AP1188" i="6" s="1"/>
  <c r="AO1179" i="6"/>
  <c r="AP1179" i="6" s="1"/>
  <c r="AO1344" i="6"/>
  <c r="AP1344" i="6" s="1"/>
  <c r="AO1336" i="6"/>
  <c r="AP1336" i="6" s="1"/>
  <c r="AO1337" i="6"/>
  <c r="AP1337" i="6" s="1"/>
  <c r="AO1338" i="6"/>
  <c r="AP1338" i="6" s="1"/>
  <c r="AO1339" i="6"/>
  <c r="AP1339" i="6" s="1"/>
  <c r="AO1335" i="6"/>
  <c r="AP1335" i="6" s="1"/>
  <c r="AO1340" i="6"/>
  <c r="AP1340" i="6" s="1"/>
  <c r="AO1341" i="6"/>
  <c r="AP1341" i="6" s="1"/>
  <c r="AO1342" i="6"/>
  <c r="AP1342" i="6" s="1"/>
  <c r="AO1343" i="6"/>
  <c r="AP1343" i="6" s="1"/>
  <c r="AO1178" i="6"/>
  <c r="AP1178" i="6" s="1"/>
  <c r="AO1190" i="6"/>
  <c r="AP1190" i="6" s="1"/>
  <c r="AO1202" i="6"/>
  <c r="AP1202" i="6" s="1"/>
  <c r="AO1214" i="6"/>
  <c r="AP1214" i="6" s="1"/>
  <c r="AO1226" i="6"/>
  <c r="AP1226" i="6" s="1"/>
  <c r="AO1238" i="6"/>
  <c r="AP1238" i="6" s="1"/>
  <c r="AO1250" i="6"/>
  <c r="AP1250" i="6" s="1"/>
  <c r="AO1262" i="6"/>
  <c r="AP1262" i="6" s="1"/>
  <c r="AO1274" i="6"/>
  <c r="AP1274" i="6" s="1"/>
  <c r="AO1286" i="6"/>
  <c r="AP1286" i="6" s="1"/>
  <c r="AO1298" i="6"/>
  <c r="AP1298" i="6" s="1"/>
  <c r="AO1310" i="6"/>
  <c r="AP1310" i="6" s="1"/>
  <c r="AO1322" i="6"/>
  <c r="AP1322" i="6" s="1"/>
  <c r="AO1334" i="6"/>
  <c r="AP1334" i="6" s="1"/>
  <c r="AO1345" i="6"/>
  <c r="AP1345" i="6" s="1"/>
  <c r="AO473" i="6"/>
  <c r="AP473" i="6" s="1"/>
  <c r="AO475" i="6"/>
  <c r="AP475" i="6" s="1"/>
  <c r="AO477" i="6"/>
  <c r="AP477" i="6" s="1"/>
  <c r="AO479" i="6"/>
  <c r="AP479" i="6" s="1"/>
  <c r="AO480" i="6"/>
  <c r="AP480" i="6" s="1"/>
  <c r="AO481" i="6"/>
  <c r="AP481" i="6" s="1"/>
  <c r="AO474" i="6"/>
  <c r="AP474" i="6" s="1"/>
  <c r="AO471" i="6"/>
  <c r="AP471" i="6" s="1"/>
  <c r="AO472" i="6"/>
  <c r="AP472" i="6" s="1"/>
  <c r="AO476" i="6"/>
  <c r="AP476" i="6" s="1"/>
  <c r="AO478" i="6"/>
  <c r="AP478" i="6" s="1"/>
  <c r="AO305" i="6"/>
  <c r="AP305" i="6" s="1"/>
  <c r="AO307" i="6"/>
  <c r="AP307" i="6" s="1"/>
  <c r="AO309" i="6"/>
  <c r="AP309" i="6" s="1"/>
  <c r="AO306" i="6"/>
  <c r="AP306" i="6" s="1"/>
  <c r="AO311" i="6"/>
  <c r="AP311" i="6" s="1"/>
  <c r="AO313" i="6"/>
  <c r="AP313" i="6" s="1"/>
  <c r="AO304" i="6"/>
  <c r="AP304" i="6" s="1"/>
  <c r="AO312" i="6"/>
  <c r="AP312" i="6" s="1"/>
  <c r="AO310" i="6"/>
  <c r="AP310" i="6" s="1"/>
  <c r="AO308" i="6"/>
  <c r="AP308" i="6" s="1"/>
  <c r="AO303" i="6"/>
  <c r="AP303" i="6" s="1"/>
  <c r="AO1059" i="6"/>
  <c r="AP1059" i="6" s="1"/>
  <c r="AO1062" i="6"/>
  <c r="AP1062" i="6" s="1"/>
  <c r="AO1069" i="6"/>
  <c r="AP1069" i="6" s="1"/>
  <c r="AO1065" i="6"/>
  <c r="AP1065" i="6" s="1"/>
  <c r="AO1067" i="6"/>
  <c r="AP1067" i="6" s="1"/>
  <c r="AO1066" i="6"/>
  <c r="AP1066" i="6" s="1"/>
  <c r="AO1061" i="6"/>
  <c r="AP1061" i="6" s="1"/>
  <c r="AO1064" i="6"/>
  <c r="AP1064" i="6" s="1"/>
  <c r="AO1063" i="6"/>
  <c r="AP1063" i="6" s="1"/>
  <c r="AO1060" i="6"/>
  <c r="AP1060" i="6" s="1"/>
  <c r="AO1068" i="6"/>
  <c r="AP1068" i="6" s="1"/>
  <c r="AO1171" i="6"/>
  <c r="AP1171" i="6" s="1"/>
  <c r="AO1173" i="6"/>
  <c r="AP1173" i="6" s="1"/>
  <c r="AO1175" i="6"/>
  <c r="AP1175" i="6" s="1"/>
  <c r="AO1170" i="6"/>
  <c r="AP1170" i="6" s="1"/>
  <c r="AO1177" i="6"/>
  <c r="AP1177" i="6" s="1"/>
  <c r="AO1168" i="6"/>
  <c r="AP1168" i="6" s="1"/>
  <c r="AO1172" i="6"/>
  <c r="AP1172" i="6" s="1"/>
  <c r="AO1174" i="6"/>
  <c r="AP1174" i="6" s="1"/>
  <c r="AO1167" i="6"/>
  <c r="AP1167" i="6" s="1"/>
  <c r="AO1169" i="6"/>
  <c r="AP1169" i="6" s="1"/>
  <c r="AO38" i="6"/>
  <c r="AP38" i="6" s="1"/>
  <c r="AO50" i="6"/>
  <c r="AP50" i="6" s="1"/>
  <c r="AO62" i="6"/>
  <c r="AP62" i="6" s="1"/>
  <c r="AO74" i="6"/>
  <c r="AP74" i="6" s="1"/>
  <c r="AO86" i="6"/>
  <c r="AP86" i="6" s="1"/>
  <c r="AO98" i="6"/>
  <c r="AP98" i="6" s="1"/>
  <c r="AO110" i="6"/>
  <c r="AP110" i="6" s="1"/>
  <c r="AO122" i="6"/>
  <c r="AP122" i="6" s="1"/>
  <c r="AO134" i="6"/>
  <c r="AP134" i="6" s="1"/>
  <c r="AO146" i="6"/>
  <c r="AP146" i="6" s="1"/>
  <c r="AO158" i="6"/>
  <c r="AP158" i="6" s="1"/>
  <c r="AO170" i="6"/>
  <c r="AP170" i="6" s="1"/>
  <c r="AO182" i="6"/>
  <c r="AP182" i="6" s="1"/>
  <c r="AO194" i="6"/>
  <c r="AP194" i="6" s="1"/>
  <c r="AO206" i="6"/>
  <c r="AP206" i="6" s="1"/>
  <c r="AO218" i="6"/>
  <c r="AP218" i="6" s="1"/>
  <c r="AO230" i="6"/>
  <c r="AP230" i="6" s="1"/>
  <c r="AO242" i="6"/>
  <c r="AP242" i="6" s="1"/>
  <c r="AO254" i="6"/>
  <c r="AP254" i="6" s="1"/>
  <c r="AO266" i="6"/>
  <c r="AP266" i="6" s="1"/>
  <c r="AO278" i="6"/>
  <c r="AP278" i="6" s="1"/>
  <c r="AO290" i="6"/>
  <c r="AP290" i="6" s="1"/>
  <c r="AO302" i="6"/>
  <c r="AP302" i="6" s="1"/>
  <c r="AO314" i="6"/>
  <c r="AP314" i="6" s="1"/>
  <c r="AO326" i="6"/>
  <c r="AP326" i="6" s="1"/>
  <c r="AO338" i="6"/>
  <c r="AP338" i="6" s="1"/>
  <c r="AO350" i="6"/>
  <c r="AP350" i="6" s="1"/>
  <c r="AO362" i="6"/>
  <c r="AP362" i="6" s="1"/>
  <c r="AO374" i="6"/>
  <c r="AP374" i="6" s="1"/>
  <c r="AO386" i="6"/>
  <c r="AP386" i="6" s="1"/>
  <c r="AO398" i="6"/>
  <c r="AP398" i="6" s="1"/>
  <c r="AO410" i="6"/>
  <c r="AP410" i="6" s="1"/>
  <c r="AO422" i="6"/>
  <c r="AP422" i="6" s="1"/>
  <c r="AO434" i="6"/>
  <c r="AP434" i="6" s="1"/>
  <c r="AO446" i="6"/>
  <c r="AP446" i="6" s="1"/>
  <c r="AO458" i="6"/>
  <c r="AP458" i="6" s="1"/>
  <c r="AO470" i="6"/>
  <c r="AP470" i="6" s="1"/>
  <c r="AO482" i="6"/>
  <c r="AP482" i="6" s="1"/>
  <c r="AO494" i="6"/>
  <c r="AP494" i="6" s="1"/>
  <c r="AO506" i="6"/>
  <c r="AP506" i="6" s="1"/>
  <c r="AO518" i="6"/>
  <c r="AP518" i="6" s="1"/>
  <c r="AO530" i="6"/>
  <c r="AP530" i="6" s="1"/>
  <c r="AO542" i="6"/>
  <c r="AP542" i="6" s="1"/>
  <c r="AO554" i="6"/>
  <c r="AP554" i="6" s="1"/>
  <c r="AO566" i="6"/>
  <c r="AP566" i="6" s="1"/>
  <c r="AO578" i="6"/>
  <c r="AP578" i="6" s="1"/>
  <c r="AO590" i="6"/>
  <c r="AP590" i="6" s="1"/>
  <c r="AO602" i="6"/>
  <c r="AP602" i="6" s="1"/>
  <c r="AO614" i="6"/>
  <c r="AP614" i="6" s="1"/>
  <c r="AO626" i="6"/>
  <c r="AP626" i="6" s="1"/>
  <c r="AO638" i="6"/>
  <c r="AP638" i="6" s="1"/>
  <c r="AO650" i="6"/>
  <c r="AP650" i="6" s="1"/>
  <c r="AO662" i="6"/>
  <c r="AP662" i="6" s="1"/>
  <c r="AO674" i="6"/>
  <c r="AP674" i="6" s="1"/>
  <c r="AO686" i="6"/>
  <c r="AP686" i="6" s="1"/>
  <c r="AO698" i="6"/>
  <c r="AP698" i="6" s="1"/>
  <c r="AO710" i="6"/>
  <c r="AP710" i="6" s="1"/>
  <c r="AO722" i="6"/>
  <c r="AP722" i="6" s="1"/>
  <c r="AO734" i="6"/>
  <c r="AP734" i="6" s="1"/>
  <c r="AO746" i="6"/>
  <c r="AP746" i="6" s="1"/>
  <c r="AO758" i="6"/>
  <c r="AP758" i="6" s="1"/>
  <c r="AO770" i="6"/>
  <c r="AP770" i="6" s="1"/>
  <c r="AO782" i="6"/>
  <c r="AP782" i="6" s="1"/>
  <c r="AO794" i="6"/>
  <c r="AP794" i="6" s="1"/>
  <c r="AO806" i="6"/>
  <c r="AP806" i="6" s="1"/>
  <c r="AO818" i="6"/>
  <c r="AP818" i="6" s="1"/>
  <c r="AO830" i="6"/>
  <c r="AP830" i="6" s="1"/>
  <c r="AO842" i="6"/>
  <c r="AP842" i="6" s="1"/>
  <c r="AO854" i="6"/>
  <c r="AP854" i="6" s="1"/>
  <c r="AO866" i="6"/>
  <c r="AP866" i="6" s="1"/>
  <c r="AO878" i="6"/>
  <c r="AP878" i="6" s="1"/>
  <c r="AO890" i="6"/>
  <c r="AP890" i="6" s="1"/>
  <c r="AO902" i="6"/>
  <c r="AP902" i="6" s="1"/>
  <c r="AO914" i="6"/>
  <c r="AP914" i="6" s="1"/>
  <c r="AO926" i="6"/>
  <c r="AP926" i="6" s="1"/>
  <c r="AO938" i="6"/>
  <c r="AP938" i="6" s="1"/>
  <c r="AO950" i="6"/>
  <c r="AP950" i="6" s="1"/>
  <c r="AO962" i="6"/>
  <c r="AP962" i="6" s="1"/>
  <c r="AO974" i="6"/>
  <c r="AP974" i="6" s="1"/>
  <c r="AO986" i="6"/>
  <c r="AP986" i="6" s="1"/>
  <c r="AO998" i="6"/>
  <c r="AP998" i="6" s="1"/>
  <c r="AO1010" i="6"/>
  <c r="AP1010" i="6" s="1"/>
  <c r="AO1022" i="6"/>
  <c r="AP1022" i="6" s="1"/>
  <c r="AO1034" i="6"/>
  <c r="AP1034" i="6" s="1"/>
  <c r="AO1046" i="6"/>
  <c r="AP1046" i="6" s="1"/>
  <c r="AO1058" i="6"/>
  <c r="AP1058" i="6" s="1"/>
  <c r="AO1070" i="6"/>
  <c r="AP1070" i="6" s="1"/>
  <c r="AO1082" i="6"/>
  <c r="AP1082" i="6" s="1"/>
  <c r="AO1094" i="6"/>
  <c r="AP1094" i="6" s="1"/>
  <c r="AO1106" i="6"/>
  <c r="AP1106" i="6" s="1"/>
  <c r="AO1118" i="6"/>
  <c r="AP1118" i="6" s="1"/>
  <c r="AO1130" i="6"/>
  <c r="AP1130" i="6" s="1"/>
  <c r="AO1142" i="6"/>
  <c r="AP1142" i="6" s="1"/>
  <c r="AO1154" i="6"/>
  <c r="AP1154" i="6" s="1"/>
  <c r="AO1166" i="6"/>
  <c r="AP1166" i="6" s="1"/>
  <c r="AO1176" i="6"/>
  <c r="AP1176" i="6" s="1"/>
  <c r="AO35" i="6"/>
  <c r="AP35" i="6" s="1"/>
  <c r="AO37" i="6"/>
  <c r="AP37" i="6" s="1"/>
  <c r="AO28" i="6"/>
  <c r="AP28" i="6" s="1"/>
  <c r="AO30" i="6"/>
  <c r="AP30" i="6" s="1"/>
  <c r="AO32" i="6"/>
  <c r="AP32" i="6" s="1"/>
  <c r="AO34" i="6"/>
  <c r="AP34" i="6" s="1"/>
  <c r="AO36" i="6"/>
  <c r="AP36" i="6" s="1"/>
  <c r="AO27" i="6"/>
  <c r="AP27" i="6" s="1"/>
  <c r="AO29" i="6"/>
  <c r="AP29" i="6" s="1"/>
  <c r="AO31" i="6"/>
  <c r="AP31" i="6" s="1"/>
  <c r="AO3" i="6"/>
  <c r="AP3" i="6" s="1"/>
  <c r="AO14" i="6"/>
  <c r="AP14" i="6" s="1"/>
  <c r="AO26" i="6"/>
  <c r="AP26" i="6" s="1"/>
  <c r="AO33" i="6"/>
  <c r="AP33" i="6" s="1"/>
  <c r="AR274" i="6" l="1"/>
  <c r="AX274" i="6" s="1"/>
  <c r="AR1070" i="6"/>
  <c r="AX1070" i="6" s="1"/>
  <c r="AR62" i="6"/>
  <c r="AX62" i="6" s="1"/>
  <c r="AR706" i="6"/>
  <c r="AX706" i="6" s="1"/>
  <c r="AR1357" i="6"/>
  <c r="AX1357" i="6" s="1"/>
  <c r="AR1296" i="6"/>
  <c r="AX1296" i="6" s="1"/>
  <c r="AR1269" i="6"/>
  <c r="AX1269" i="6" s="1"/>
  <c r="AR937" i="6"/>
  <c r="AX937" i="6" s="1"/>
  <c r="AR1085" i="6"/>
  <c r="AX1085" i="6" s="1"/>
  <c r="AR841" i="6"/>
  <c r="AX841" i="6" s="1"/>
  <c r="AR126" i="6"/>
  <c r="AX126" i="6" s="1"/>
  <c r="AR431" i="6"/>
  <c r="AX431" i="6" s="1"/>
  <c r="AR1382" i="6"/>
  <c r="AX1382" i="6" s="1"/>
  <c r="AR22" i="6"/>
  <c r="AX22" i="6" s="1"/>
  <c r="AR37" i="6"/>
  <c r="AX37" i="6" s="1"/>
  <c r="AR308" i="6"/>
  <c r="AX308" i="6" s="1"/>
  <c r="AR1102" i="6"/>
  <c r="AX1102" i="6" s="1"/>
  <c r="AR511" i="6"/>
  <c r="AX511" i="6" s="1"/>
  <c r="AR562" i="6"/>
  <c r="AX562" i="6" s="1"/>
  <c r="AR1273" i="6"/>
  <c r="AX1273" i="6" s="1"/>
  <c r="AR798" i="6"/>
  <c r="AX798" i="6" s="1"/>
  <c r="AR1084" i="6"/>
  <c r="AX1084" i="6" s="1"/>
  <c r="AR1037" i="6"/>
  <c r="AX1037" i="6" s="1"/>
  <c r="AR534" i="6"/>
  <c r="AX534" i="6" s="1"/>
  <c r="AR847" i="6"/>
  <c r="AX847" i="6" s="1"/>
  <c r="AR1360" i="6"/>
  <c r="AX1360" i="6" s="1"/>
  <c r="AR29" i="6"/>
  <c r="AX29" i="6" s="1"/>
  <c r="AR34" i="6"/>
  <c r="AX34" i="6" s="1"/>
  <c r="AR1106" i="6"/>
  <c r="AX1106" i="6" s="1"/>
  <c r="AR962" i="6"/>
  <c r="AR818" i="6"/>
  <c r="AX818" i="6" s="1"/>
  <c r="AR674" i="6"/>
  <c r="AX674" i="6" s="1"/>
  <c r="AR530" i="6"/>
  <c r="AX530" i="6" s="1"/>
  <c r="AR386" i="6"/>
  <c r="AX386" i="6" s="1"/>
  <c r="AR242" i="6"/>
  <c r="AX242" i="6" s="1"/>
  <c r="AR98" i="6"/>
  <c r="AR1170" i="6"/>
  <c r="AX1170" i="6" s="1"/>
  <c r="AR1069" i="6"/>
  <c r="AX1069" i="6" s="1"/>
  <c r="AR307" i="6"/>
  <c r="AX307" i="6" s="1"/>
  <c r="AR473" i="6"/>
  <c r="AX473" i="6" s="1"/>
  <c r="AR1214" i="6"/>
  <c r="AX1214" i="6" s="1"/>
  <c r="AR1336" i="6"/>
  <c r="AR840" i="6"/>
  <c r="AX840" i="6" s="1"/>
  <c r="AR649" i="6"/>
  <c r="AX649" i="6" s="1"/>
  <c r="AR71" i="6"/>
  <c r="AX71" i="6" s="1"/>
  <c r="AR703" i="6"/>
  <c r="AX703" i="6" s="1"/>
  <c r="AR1320" i="6"/>
  <c r="AX1320" i="6" s="1"/>
  <c r="AR752" i="6"/>
  <c r="AX752" i="6" s="1"/>
  <c r="AR395" i="6"/>
  <c r="AX395" i="6" s="1"/>
  <c r="AR167" i="6"/>
  <c r="AX167" i="6" s="1"/>
  <c r="AR985" i="6"/>
  <c r="AX985" i="6" s="1"/>
  <c r="AR1300" i="6"/>
  <c r="AX1300" i="6" s="1"/>
  <c r="AR1132" i="6"/>
  <c r="AX1132" i="6" s="1"/>
  <c r="AR78" i="6"/>
  <c r="AR95" i="6"/>
  <c r="AX95" i="6" s="1"/>
  <c r="AR1349" i="6"/>
  <c r="AX1349" i="6" s="1"/>
  <c r="AR1254" i="6"/>
  <c r="AX1254" i="6" s="1"/>
  <c r="AR943" i="6"/>
  <c r="AX943" i="6" s="1"/>
  <c r="AR510" i="6"/>
  <c r="AX510" i="6" s="1"/>
  <c r="AR918" i="6"/>
  <c r="AX918" i="6" s="1"/>
  <c r="AR1153" i="6"/>
  <c r="AX1153" i="6" s="1"/>
  <c r="AR379" i="6"/>
  <c r="AX379" i="6" s="1"/>
  <c r="AR217" i="6"/>
  <c r="AX217" i="6" s="1"/>
  <c r="AR1328" i="6"/>
  <c r="AX1328" i="6" s="1"/>
  <c r="AR1290" i="6"/>
  <c r="AX1290" i="6" s="1"/>
  <c r="AR246" i="6"/>
  <c r="AR557" i="6"/>
  <c r="AX557" i="6" s="1"/>
  <c r="AR1223" i="6"/>
  <c r="AX1223" i="6" s="1"/>
  <c r="AR58" i="6"/>
  <c r="AX58" i="6" s="1"/>
  <c r="AR347" i="6"/>
  <c r="AX347" i="6" s="1"/>
  <c r="AR224" i="6"/>
  <c r="AX224" i="6" s="1"/>
  <c r="AR1081" i="6"/>
  <c r="AX1081" i="6" s="1"/>
  <c r="AR528" i="6"/>
  <c r="AX528" i="6" s="1"/>
  <c r="AR604" i="6"/>
  <c r="AX604" i="6" s="1"/>
  <c r="AR740" i="6"/>
  <c r="AX740" i="6" s="1"/>
  <c r="AR1268" i="6"/>
  <c r="AX1268" i="6" s="1"/>
  <c r="AR990" i="6"/>
  <c r="AX990" i="6" s="1"/>
  <c r="AR116" i="6"/>
  <c r="AR407" i="6"/>
  <c r="AX407" i="6" s="1"/>
  <c r="AR505" i="6"/>
  <c r="AX505" i="6" s="1"/>
  <c r="AR195" i="6"/>
  <c r="AX195" i="6" s="1"/>
  <c r="AR592" i="6"/>
  <c r="AX592" i="6" s="1"/>
  <c r="AR1246" i="6"/>
  <c r="AX1246" i="6" s="1"/>
  <c r="AR968" i="6"/>
  <c r="AX968" i="6" s="1"/>
  <c r="AR933" i="6"/>
  <c r="AX933" i="6" s="1"/>
  <c r="AR544" i="6"/>
  <c r="AX544" i="6" s="1"/>
  <c r="AR1158" i="6"/>
  <c r="AX1158" i="6" s="1"/>
  <c r="AR363" i="6"/>
  <c r="AX363" i="6" s="1"/>
  <c r="AR901" i="6"/>
  <c r="AX901" i="6" s="1"/>
  <c r="AR193" i="6"/>
  <c r="AX193" i="6" s="1"/>
  <c r="AR822" i="6"/>
  <c r="AX822" i="6" s="1"/>
  <c r="AR282" i="6"/>
  <c r="AX282" i="6" s="1"/>
  <c r="AR1213" i="6"/>
  <c r="AX1213" i="6" s="1"/>
  <c r="AR1095" i="6"/>
  <c r="AX1095" i="6" s="1"/>
  <c r="AR660" i="6"/>
  <c r="AX660" i="6" s="1"/>
  <c r="AR1088" i="6"/>
  <c r="AX1088" i="6" s="1"/>
  <c r="AR628" i="6"/>
  <c r="AX628" i="6" s="1"/>
  <c r="AR732" i="6"/>
  <c r="AX732" i="6" s="1"/>
  <c r="AR177" i="6"/>
  <c r="AX177" i="6" s="1"/>
  <c r="AR1045" i="6"/>
  <c r="AX1045" i="6" s="1"/>
  <c r="AR553" i="6"/>
  <c r="AX553" i="6" s="1"/>
  <c r="AR261" i="6"/>
  <c r="AX261" i="6" s="1"/>
  <c r="AR1193" i="6"/>
  <c r="AX1193" i="6" s="1"/>
  <c r="AR975" i="6"/>
  <c r="AX975" i="6" s="1"/>
  <c r="AR1105" i="6"/>
  <c r="AX1105" i="6" s="1"/>
  <c r="AR667" i="6"/>
  <c r="AX667" i="6" s="1"/>
  <c r="AR87" i="6"/>
  <c r="AX87" i="6" s="1"/>
  <c r="AR1136" i="6"/>
  <c r="AX1136" i="6" s="1"/>
  <c r="AR748" i="6"/>
  <c r="AX748" i="6" s="1"/>
  <c r="AR489" i="6"/>
  <c r="AX489" i="6" s="1"/>
  <c r="AR568" i="6"/>
  <c r="AX568" i="6" s="1"/>
  <c r="AR713" i="6"/>
  <c r="AX713" i="6" s="1"/>
  <c r="AR761" i="6"/>
  <c r="AX761" i="6" s="1"/>
  <c r="AR683" i="6"/>
  <c r="AR1276" i="6"/>
  <c r="AX1276" i="6" s="1"/>
  <c r="AR1380" i="6"/>
  <c r="AX1380" i="6" s="1"/>
  <c r="AR138" i="6"/>
  <c r="AX138" i="6" s="1"/>
  <c r="AR533" i="6"/>
  <c r="AX533" i="6" s="1"/>
  <c r="AR785" i="6"/>
  <c r="AX785" i="6" s="1"/>
  <c r="AR321" i="6"/>
  <c r="AX321" i="6" s="1"/>
  <c r="AR11" i="6"/>
  <c r="AX11" i="6" s="1"/>
  <c r="AR157" i="6"/>
  <c r="AX157" i="6" s="1"/>
  <c r="AR876" i="6"/>
  <c r="AX876" i="6" s="1"/>
  <c r="AR1365" i="6"/>
  <c r="AX1365" i="6" s="1"/>
  <c r="AR625" i="6"/>
  <c r="AX625" i="6" s="1"/>
  <c r="AR1004" i="6"/>
  <c r="AR1047" i="6"/>
  <c r="AX1047" i="6" s="1"/>
  <c r="AR238" i="6"/>
  <c r="AX238" i="6" s="1"/>
  <c r="AR911" i="6"/>
  <c r="AR102" i="6"/>
  <c r="AX102" i="6" s="1"/>
  <c r="AR571" i="6"/>
  <c r="AX571" i="6" s="1"/>
  <c r="AR1128" i="6"/>
  <c r="AX1128" i="6" s="1"/>
  <c r="AR777" i="6"/>
  <c r="AX777" i="6" s="1"/>
  <c r="AR875" i="6"/>
  <c r="AX875" i="6" s="1"/>
  <c r="AR585" i="6"/>
  <c r="AX585" i="6" s="1"/>
  <c r="AR106" i="6"/>
  <c r="AX106" i="6" s="1"/>
  <c r="AR1113" i="6"/>
  <c r="AX1113" i="6" s="1"/>
  <c r="AR1124" i="6"/>
  <c r="AX1124" i="6" s="1"/>
  <c r="AR1119" i="6"/>
  <c r="AX1119" i="6" s="1"/>
  <c r="AR1052" i="6"/>
  <c r="AX1052" i="6" s="1"/>
  <c r="AR28" i="6"/>
  <c r="AX28" i="6" s="1"/>
  <c r="AR1322" i="6"/>
  <c r="AX1322" i="6" s="1"/>
  <c r="AR417" i="6"/>
  <c r="AX417" i="6" s="1"/>
  <c r="AR507" i="6"/>
  <c r="AR342" i="6"/>
  <c r="AX342" i="6" s="1"/>
  <c r="AR499" i="6"/>
  <c r="AX499" i="6" s="1"/>
  <c r="AR191" i="6"/>
  <c r="AX191" i="6" s="1"/>
  <c r="AR487" i="6"/>
  <c r="AX487" i="6" s="1"/>
  <c r="AR575" i="6"/>
  <c r="AX575" i="6" s="1"/>
  <c r="AR1122" i="6"/>
  <c r="AR39" i="6"/>
  <c r="AX39" i="6" s="1"/>
  <c r="AR852" i="6"/>
  <c r="AX852" i="6" s="1"/>
  <c r="AR338" i="6"/>
  <c r="AX338" i="6" s="1"/>
  <c r="AR646" i="6"/>
  <c r="AX646" i="6" s="1"/>
  <c r="AR1356" i="6"/>
  <c r="AX1356" i="6" s="1"/>
  <c r="AR376" i="6"/>
  <c r="AR524" i="6"/>
  <c r="AX524" i="6" s="1"/>
  <c r="AR1245" i="6"/>
  <c r="AX1245" i="6" s="1"/>
  <c r="AR1203" i="6"/>
  <c r="AX1203" i="6" s="1"/>
  <c r="AR387" i="6"/>
  <c r="AX387" i="6" s="1"/>
  <c r="AR1277" i="6"/>
  <c r="AX1277" i="6" s="1"/>
  <c r="AR905" i="6"/>
  <c r="AX905" i="6" s="1"/>
  <c r="AR776" i="6"/>
  <c r="AR32" i="6"/>
  <c r="AX32" i="6" s="1"/>
  <c r="AR1094" i="6"/>
  <c r="AX1094" i="6" s="1"/>
  <c r="AR950" i="6"/>
  <c r="AX950" i="6" s="1"/>
  <c r="AR806" i="6"/>
  <c r="AX806" i="6" s="1"/>
  <c r="AR662" i="6"/>
  <c r="AX662" i="6" s="1"/>
  <c r="AR518" i="6"/>
  <c r="AX518" i="6" s="1"/>
  <c r="AR374" i="6"/>
  <c r="AX374" i="6" s="1"/>
  <c r="AR230" i="6"/>
  <c r="AX230" i="6" s="1"/>
  <c r="AR86" i="6"/>
  <c r="AX86" i="6" s="1"/>
  <c r="AR1175" i="6"/>
  <c r="AX1175" i="6" s="1"/>
  <c r="AR1062" i="6"/>
  <c r="AR305" i="6"/>
  <c r="AX305" i="6" s="1"/>
  <c r="AR1345" i="6"/>
  <c r="AX1345" i="6" s="1"/>
  <c r="AR1202" i="6"/>
  <c r="AX1202" i="6" s="1"/>
  <c r="AR1344" i="6"/>
  <c r="AX1344" i="6" s="1"/>
  <c r="AR838" i="6"/>
  <c r="AX838" i="6" s="1"/>
  <c r="AR647" i="6"/>
  <c r="AX647" i="6" s="1"/>
  <c r="AR69" i="6"/>
  <c r="AX69" i="6" s="1"/>
  <c r="AR701" i="6"/>
  <c r="AX701" i="6" s="1"/>
  <c r="AR1321" i="6"/>
  <c r="AX1321" i="6" s="1"/>
  <c r="AR749" i="6"/>
  <c r="AX749" i="6" s="1"/>
  <c r="AR394" i="6"/>
  <c r="AX394" i="6" s="1"/>
  <c r="AR168" i="6"/>
  <c r="AR984" i="6"/>
  <c r="AX984" i="6" s="1"/>
  <c r="AR1307" i="6"/>
  <c r="AX1307" i="6" s="1"/>
  <c r="AR1134" i="6"/>
  <c r="AX1134" i="6" s="1"/>
  <c r="AR84" i="6"/>
  <c r="AX84" i="6" s="1"/>
  <c r="AR810" i="6"/>
  <c r="AX810" i="6" s="1"/>
  <c r="AR1347" i="6"/>
  <c r="AR1257" i="6"/>
  <c r="AX1257" i="6" s="1"/>
  <c r="AR949" i="6"/>
  <c r="AX949" i="6" s="1"/>
  <c r="AR508" i="6"/>
  <c r="AX508" i="6" s="1"/>
  <c r="AR923" i="6"/>
  <c r="AX923" i="6" s="1"/>
  <c r="AR690" i="6"/>
  <c r="AX690" i="6" s="1"/>
  <c r="AR378" i="6"/>
  <c r="AX378" i="6" s="1"/>
  <c r="AR209" i="6"/>
  <c r="AX209" i="6" s="1"/>
  <c r="AR1323" i="6"/>
  <c r="AX1323" i="6" s="1"/>
  <c r="AR1291" i="6"/>
  <c r="AX1291" i="6" s="1"/>
  <c r="AR251" i="6"/>
  <c r="AX251" i="6" s="1"/>
  <c r="AR565" i="6"/>
  <c r="AX565" i="6" s="1"/>
  <c r="AR1217" i="6"/>
  <c r="AR61" i="6"/>
  <c r="AX61" i="6" s="1"/>
  <c r="AR346" i="6"/>
  <c r="AX346" i="6" s="1"/>
  <c r="AR222" i="6"/>
  <c r="AX222" i="6" s="1"/>
  <c r="AR1079" i="6"/>
  <c r="AX1079" i="6" s="1"/>
  <c r="AR526" i="6"/>
  <c r="AX526" i="6" s="1"/>
  <c r="AR450" i="6"/>
  <c r="AX450" i="6" s="1"/>
  <c r="AR738" i="6"/>
  <c r="AX738" i="6" s="1"/>
  <c r="AR1264" i="6"/>
  <c r="AX1264" i="6" s="1"/>
  <c r="AR994" i="6"/>
  <c r="AX994" i="6" s="1"/>
  <c r="AR114" i="6"/>
  <c r="AX114" i="6" s="1"/>
  <c r="AR401" i="6"/>
  <c r="AX401" i="6" s="1"/>
  <c r="AR496" i="6"/>
  <c r="AR204" i="6"/>
  <c r="AX204" i="6" s="1"/>
  <c r="AR591" i="6"/>
  <c r="AX591" i="6" s="1"/>
  <c r="AR1249" i="6"/>
  <c r="AX1249" i="6" s="1"/>
  <c r="AR301" i="6"/>
  <c r="AX301" i="6" s="1"/>
  <c r="AR929" i="6"/>
  <c r="AR635" i="6"/>
  <c r="AX635" i="6" s="1"/>
  <c r="AR1163" i="6"/>
  <c r="AX1163" i="6" s="1"/>
  <c r="AR372" i="6"/>
  <c r="AX372" i="6" s="1"/>
  <c r="AR181" i="6"/>
  <c r="AX181" i="6" s="1"/>
  <c r="AR184" i="6"/>
  <c r="AX184" i="6" s="1"/>
  <c r="AR829" i="6"/>
  <c r="AX829" i="6" s="1"/>
  <c r="AR285" i="6"/>
  <c r="AR1206" i="6"/>
  <c r="AX1206" i="6" s="1"/>
  <c r="AR1097" i="6"/>
  <c r="AX1097" i="6" s="1"/>
  <c r="AR658" i="6"/>
  <c r="AX658" i="6" s="1"/>
  <c r="AR1087" i="6"/>
  <c r="AX1087" i="6" s="1"/>
  <c r="AR636" i="6"/>
  <c r="AX636" i="6" s="1"/>
  <c r="AR723" i="6"/>
  <c r="AR174" i="6"/>
  <c r="AX174" i="6" s="1"/>
  <c r="AR259" i="6"/>
  <c r="AX259" i="6" s="1"/>
  <c r="AR631" i="6"/>
  <c r="AX631" i="6" s="1"/>
  <c r="AR1165" i="6"/>
  <c r="AX1165" i="6" s="1"/>
  <c r="AR1191" i="6"/>
  <c r="AX1191" i="6" s="1"/>
  <c r="AR1303" i="6"/>
  <c r="AX1303" i="6" s="1"/>
  <c r="AR441" i="6"/>
  <c r="AX441" i="6" s="1"/>
  <c r="AR668" i="6"/>
  <c r="AX668" i="6" s="1"/>
  <c r="AR947" i="6"/>
  <c r="AX947" i="6" s="1"/>
  <c r="AR1026" i="6"/>
  <c r="AX1026" i="6" s="1"/>
  <c r="AR388" i="6"/>
  <c r="AX388" i="6" s="1"/>
  <c r="AR1013" i="6"/>
  <c r="AX1013" i="6" s="1"/>
  <c r="AR577" i="6"/>
  <c r="AX577" i="6" s="1"/>
  <c r="AR718" i="6"/>
  <c r="AX718" i="6" s="1"/>
  <c r="AR768" i="6"/>
  <c r="AX768" i="6" s="1"/>
  <c r="AR676" i="6"/>
  <c r="AX676" i="6" s="1"/>
  <c r="AR128" i="6"/>
  <c r="AX128" i="6" s="1"/>
  <c r="AR1283" i="6"/>
  <c r="AX1283" i="6" s="1"/>
  <c r="AR1375" i="6"/>
  <c r="AX1375" i="6" s="1"/>
  <c r="AR144" i="6"/>
  <c r="AX144" i="6" s="1"/>
  <c r="AR538" i="6"/>
  <c r="AX538" i="6" s="1"/>
  <c r="AR787" i="6"/>
  <c r="AX787" i="6" s="1"/>
  <c r="AR319" i="6"/>
  <c r="AX319" i="6" s="1"/>
  <c r="AR5" i="6"/>
  <c r="AX5" i="6" s="1"/>
  <c r="AR156" i="6"/>
  <c r="AX156" i="6" s="1"/>
  <c r="AR874" i="6"/>
  <c r="AX874" i="6" s="1"/>
  <c r="AR25" i="6"/>
  <c r="AX25" i="6" s="1"/>
  <c r="AR624" i="6"/>
  <c r="AX624" i="6" s="1"/>
  <c r="AR44" i="6"/>
  <c r="AX44" i="6" s="1"/>
  <c r="AR1055" i="6"/>
  <c r="AX1055" i="6" s="1"/>
  <c r="AR234" i="6"/>
  <c r="AX234" i="6" s="1"/>
  <c r="AR1109" i="6"/>
  <c r="AX1109" i="6" s="1"/>
  <c r="AR100" i="6"/>
  <c r="AX100" i="6" s="1"/>
  <c r="AR765" i="6"/>
  <c r="AX765" i="6" s="1"/>
  <c r="AR860" i="6"/>
  <c r="AX860" i="6" s="1"/>
  <c r="AR774" i="6"/>
  <c r="AX774" i="6" s="1"/>
  <c r="AR1361" i="6"/>
  <c r="AX1361" i="6" s="1"/>
  <c r="AR320" i="6"/>
  <c r="AX320" i="6" s="1"/>
  <c r="AR105" i="6"/>
  <c r="AX105" i="6" s="1"/>
  <c r="AR1017" i="6"/>
  <c r="AX1017" i="6" s="1"/>
  <c r="AR685" i="6"/>
  <c r="AX685" i="6" s="1"/>
  <c r="AR424" i="6"/>
  <c r="AX424" i="6" s="1"/>
  <c r="AR43" i="6"/>
  <c r="AX43" i="6" s="1"/>
  <c r="AR206" i="6"/>
  <c r="AX206" i="6" s="1"/>
  <c r="AR641" i="6"/>
  <c r="AX641" i="6" s="1"/>
  <c r="AR809" i="6"/>
  <c r="AX809" i="6" s="1"/>
  <c r="AR377" i="6"/>
  <c r="AX377" i="6" s="1"/>
  <c r="AR1077" i="6"/>
  <c r="AR197" i="6"/>
  <c r="AX197" i="6" s="1"/>
  <c r="AR663" i="6"/>
  <c r="AX663" i="6" s="1"/>
  <c r="AR730" i="6"/>
  <c r="AX730" i="6" s="1"/>
  <c r="AR1227" i="6"/>
  <c r="AX1227" i="6" s="1"/>
  <c r="AR151" i="6"/>
  <c r="AX151" i="6" s="1"/>
  <c r="AR868" i="6"/>
  <c r="AR1058" i="6"/>
  <c r="AX1058" i="6" s="1"/>
  <c r="AR472" i="6"/>
  <c r="AX472" i="6" s="1"/>
  <c r="AR411" i="6"/>
  <c r="AX411" i="6" s="1"/>
  <c r="AR1294" i="6"/>
  <c r="AX1294" i="6" s="1"/>
  <c r="AR295" i="6"/>
  <c r="AX295" i="6" s="1"/>
  <c r="AR1099" i="6"/>
  <c r="AX1099" i="6" s="1"/>
  <c r="AR355" i="6"/>
  <c r="AX355" i="6" s="1"/>
  <c r="AR1236" i="6"/>
  <c r="AX1236" i="6" s="1"/>
  <c r="AR429" i="6"/>
  <c r="AX429" i="6" s="1"/>
  <c r="AR587" i="6"/>
  <c r="AX587" i="6" s="1"/>
  <c r="AR30" i="6"/>
  <c r="AX30" i="6" s="1"/>
  <c r="AR1082" i="6"/>
  <c r="AX1082" i="6" s="1"/>
  <c r="AR938" i="6"/>
  <c r="AX938" i="6" s="1"/>
  <c r="AR794" i="6"/>
  <c r="AX794" i="6" s="1"/>
  <c r="AR650" i="6"/>
  <c r="AX650" i="6" s="1"/>
  <c r="AR506" i="6"/>
  <c r="AX506" i="6" s="1"/>
  <c r="AR362" i="6"/>
  <c r="AX362" i="6" s="1"/>
  <c r="AR218" i="6"/>
  <c r="AR74" i="6"/>
  <c r="AX74" i="6" s="1"/>
  <c r="AR1173" i="6"/>
  <c r="AX1173" i="6" s="1"/>
  <c r="AR1059" i="6"/>
  <c r="AX1059" i="6" s="1"/>
  <c r="AR478" i="6"/>
  <c r="AX478" i="6" s="1"/>
  <c r="AR1334" i="6"/>
  <c r="AX1334" i="6" s="1"/>
  <c r="AR1190" i="6"/>
  <c r="AR1179" i="6"/>
  <c r="AX1179" i="6" s="1"/>
  <c r="AR837" i="6"/>
  <c r="AX837" i="6" s="1"/>
  <c r="AR645" i="6"/>
  <c r="AX645" i="6" s="1"/>
  <c r="AR67" i="6"/>
  <c r="AX67" i="6" s="1"/>
  <c r="AR699" i="6"/>
  <c r="AX699" i="6" s="1"/>
  <c r="AR1319" i="6"/>
  <c r="AX1319" i="6" s="1"/>
  <c r="AR747" i="6"/>
  <c r="AX747" i="6" s="1"/>
  <c r="AR393" i="6"/>
  <c r="AX393" i="6" s="1"/>
  <c r="AR412" i="6"/>
  <c r="AX412" i="6" s="1"/>
  <c r="AR976" i="6"/>
  <c r="AX976" i="6" s="1"/>
  <c r="AR1306" i="6"/>
  <c r="AX1306" i="6" s="1"/>
  <c r="AR1140" i="6"/>
  <c r="AX1140" i="6" s="1"/>
  <c r="AR76" i="6"/>
  <c r="AX76" i="6" s="1"/>
  <c r="AR814" i="6"/>
  <c r="AX814" i="6" s="1"/>
  <c r="AR1348" i="6"/>
  <c r="AX1348" i="6" s="1"/>
  <c r="AR1255" i="6"/>
  <c r="AX1255" i="6" s="1"/>
  <c r="AR1028" i="6"/>
  <c r="AX1028" i="6" s="1"/>
  <c r="AR515" i="6"/>
  <c r="AX515" i="6" s="1"/>
  <c r="AR917" i="6"/>
  <c r="AX917" i="6" s="1"/>
  <c r="AR271" i="6"/>
  <c r="AX271" i="6" s="1"/>
  <c r="AR692" i="6"/>
  <c r="AX692" i="6" s="1"/>
  <c r="AR375" i="6"/>
  <c r="AX375" i="6" s="1"/>
  <c r="AR216" i="6"/>
  <c r="AX216" i="6" s="1"/>
  <c r="AR1326" i="6"/>
  <c r="AR1287" i="6"/>
  <c r="AX1287" i="6" s="1"/>
  <c r="AR249" i="6"/>
  <c r="AX249" i="6" s="1"/>
  <c r="AR559" i="6"/>
  <c r="AX559" i="6" s="1"/>
  <c r="AR1222" i="6"/>
  <c r="AX1222" i="6" s="1"/>
  <c r="AR57" i="6"/>
  <c r="AX57" i="6" s="1"/>
  <c r="AR344" i="6"/>
  <c r="AX344" i="6" s="1"/>
  <c r="AR220" i="6"/>
  <c r="AX220" i="6" s="1"/>
  <c r="AR1078" i="6"/>
  <c r="AX1078" i="6" s="1"/>
  <c r="AR613" i="6"/>
  <c r="AX613" i="6" s="1"/>
  <c r="AR448" i="6"/>
  <c r="AX448" i="6" s="1"/>
  <c r="AR736" i="6"/>
  <c r="AX736" i="6" s="1"/>
  <c r="AR1266" i="6"/>
  <c r="AX1266" i="6" s="1"/>
  <c r="AR988" i="6"/>
  <c r="AX988" i="6" s="1"/>
  <c r="AR120" i="6"/>
  <c r="AX120" i="6" s="1"/>
  <c r="AR409" i="6"/>
  <c r="AX409" i="6" s="1"/>
  <c r="AR501" i="6"/>
  <c r="AX501" i="6" s="1"/>
  <c r="AR199" i="6"/>
  <c r="AX199" i="6" s="1"/>
  <c r="AR599" i="6"/>
  <c r="AX599" i="6" s="1"/>
  <c r="AR1240" i="6"/>
  <c r="AX1240" i="6" s="1"/>
  <c r="AR300" i="6"/>
  <c r="AX300" i="6" s="1"/>
  <c r="AR931" i="6"/>
  <c r="AX931" i="6" s="1"/>
  <c r="AR1040" i="6"/>
  <c r="AX1040" i="6" s="1"/>
  <c r="AR1159" i="6"/>
  <c r="AX1159" i="6" s="1"/>
  <c r="AR367" i="6"/>
  <c r="AX367" i="6" s="1"/>
  <c r="AR460" i="6"/>
  <c r="AX460" i="6" s="1"/>
  <c r="AR186" i="6"/>
  <c r="AX186" i="6" s="1"/>
  <c r="AR824" i="6"/>
  <c r="AX824" i="6" s="1"/>
  <c r="AR288" i="6"/>
  <c r="AX288" i="6" s="1"/>
  <c r="AR1205" i="6"/>
  <c r="AX1205" i="6" s="1"/>
  <c r="AR1098" i="6"/>
  <c r="AR653" i="6"/>
  <c r="AX653" i="6" s="1"/>
  <c r="AR1086" i="6"/>
  <c r="AX1086" i="6" s="1"/>
  <c r="AR637" i="6"/>
  <c r="AX637" i="6" s="1"/>
  <c r="AR728" i="6"/>
  <c r="AX728" i="6" s="1"/>
  <c r="AR492" i="6"/>
  <c r="AX492" i="6" s="1"/>
  <c r="AR795" i="6"/>
  <c r="AX795" i="6" s="1"/>
  <c r="AR1164" i="6"/>
  <c r="AX1164" i="6" s="1"/>
  <c r="AR797" i="6"/>
  <c r="AX797" i="6" s="1"/>
  <c r="AR1200" i="6"/>
  <c r="AX1200" i="6" s="1"/>
  <c r="AR944" i="6"/>
  <c r="AX944" i="6" s="1"/>
  <c r="AR88" i="6"/>
  <c r="AX88" i="6" s="1"/>
  <c r="AR287" i="6"/>
  <c r="AX287" i="6" s="1"/>
  <c r="AR353" i="6"/>
  <c r="AX353" i="6" s="1"/>
  <c r="AR916" i="6"/>
  <c r="AX916" i="6" s="1"/>
  <c r="AR437" i="6"/>
  <c r="AX437" i="6" s="1"/>
  <c r="AR1011" i="6"/>
  <c r="AX1011" i="6" s="1"/>
  <c r="AR567" i="6"/>
  <c r="AX567" i="6" s="1"/>
  <c r="AR716" i="6"/>
  <c r="AR1232" i="6"/>
  <c r="AX1232" i="6" s="1"/>
  <c r="AR131" i="6"/>
  <c r="AX131" i="6" s="1"/>
  <c r="AR583" i="6"/>
  <c r="AX583" i="6" s="1"/>
  <c r="AR1281" i="6"/>
  <c r="AX1281" i="6" s="1"/>
  <c r="AR1376" i="6"/>
  <c r="AX1376" i="6" s="1"/>
  <c r="AR137" i="6"/>
  <c r="AX137" i="6" s="1"/>
  <c r="AR531" i="6"/>
  <c r="AX531" i="6" s="1"/>
  <c r="AR784" i="6"/>
  <c r="AX784" i="6" s="1"/>
  <c r="AR329" i="6"/>
  <c r="AX329" i="6" s="1"/>
  <c r="AR10" i="6"/>
  <c r="AX10" i="6" s="1"/>
  <c r="AR150" i="6"/>
  <c r="AX150" i="6" s="1"/>
  <c r="AR870" i="6"/>
  <c r="AX870" i="6" s="1"/>
  <c r="AR18" i="6"/>
  <c r="AX18" i="6" s="1"/>
  <c r="AR619" i="6"/>
  <c r="AX619" i="6" s="1"/>
  <c r="AR48" i="6"/>
  <c r="AX48" i="6" s="1"/>
  <c r="AR1048" i="6"/>
  <c r="AX1048" i="6" s="1"/>
  <c r="AR232" i="6"/>
  <c r="AX232" i="6" s="1"/>
  <c r="AR1108" i="6"/>
  <c r="AR99" i="6"/>
  <c r="AX99" i="6" s="1"/>
  <c r="AR1228" i="6"/>
  <c r="AX1228" i="6" s="1"/>
  <c r="AR147" i="6"/>
  <c r="AX147" i="6" s="1"/>
  <c r="AR771" i="6"/>
  <c r="AX771" i="6" s="1"/>
  <c r="AR108" i="6"/>
  <c r="AX108" i="6" s="1"/>
  <c r="AR621" i="6"/>
  <c r="AX621" i="6" s="1"/>
  <c r="AR1009" i="6"/>
  <c r="AX1009" i="6" s="1"/>
  <c r="AR711" i="6"/>
  <c r="AX711" i="6" s="1"/>
  <c r="AR1282" i="6"/>
  <c r="AX1282" i="6" s="1"/>
  <c r="AR1366" i="6"/>
  <c r="AX1366" i="6" s="1"/>
  <c r="AR1198" i="6"/>
  <c r="AX1198" i="6" s="1"/>
  <c r="AR638" i="6"/>
  <c r="AR1178" i="6"/>
  <c r="AX1178" i="6" s="1"/>
  <c r="AR982" i="6"/>
  <c r="AX982" i="6" s="1"/>
  <c r="AR697" i="6"/>
  <c r="AX697" i="6" s="1"/>
  <c r="AR406" i="6"/>
  <c r="AX406" i="6" s="1"/>
  <c r="AR469" i="6"/>
  <c r="AX469" i="6" s="1"/>
  <c r="AR365" i="6"/>
  <c r="AR1016" i="6"/>
  <c r="AX1016" i="6" s="1"/>
  <c r="AR793" i="6"/>
  <c r="AX793" i="6" s="1"/>
  <c r="AR107" i="6"/>
  <c r="AX107" i="6" s="1"/>
  <c r="AR1231" i="6"/>
  <c r="AX1231" i="6" s="1"/>
  <c r="AR1068" i="6"/>
  <c r="AX1068" i="6" s="1"/>
  <c r="AR63" i="6"/>
  <c r="AR1251" i="6"/>
  <c r="AR245" i="6"/>
  <c r="AX245" i="6" s="1"/>
  <c r="AR735" i="6"/>
  <c r="AX735" i="6" s="1"/>
  <c r="AR934" i="6"/>
  <c r="AX934" i="6" s="1"/>
  <c r="AR657" i="6"/>
  <c r="AX657" i="6" s="1"/>
  <c r="AR1308" i="6"/>
  <c r="AX1308" i="6" s="1"/>
  <c r="AR581" i="6"/>
  <c r="AX581" i="6" s="1"/>
  <c r="AR4" i="6"/>
  <c r="AX4" i="6" s="1"/>
  <c r="AR783" i="6"/>
  <c r="AX783" i="6" s="1"/>
  <c r="AR26" i="6"/>
  <c r="AX26" i="6" s="1"/>
  <c r="AR35" i="6"/>
  <c r="AX35" i="6" s="1"/>
  <c r="AR1046" i="6"/>
  <c r="AX1046" i="6" s="1"/>
  <c r="AR902" i="6"/>
  <c r="AX902" i="6" s="1"/>
  <c r="AR758" i="6"/>
  <c r="AX758" i="6" s="1"/>
  <c r="AR614" i="6"/>
  <c r="AX614" i="6" s="1"/>
  <c r="AR470" i="6"/>
  <c r="AX470" i="6" s="1"/>
  <c r="AR326" i="6"/>
  <c r="AX326" i="6" s="1"/>
  <c r="AR182" i="6"/>
  <c r="AR38" i="6"/>
  <c r="AX38" i="6" s="1"/>
  <c r="AR1060" i="6"/>
  <c r="AX1060" i="6" s="1"/>
  <c r="AR310" i="6"/>
  <c r="AX310" i="6" s="1"/>
  <c r="AR471" i="6"/>
  <c r="AX471" i="6" s="1"/>
  <c r="AR1298" i="6"/>
  <c r="AX1298" i="6" s="1"/>
  <c r="AR1342" i="6"/>
  <c r="AX1342" i="6" s="1"/>
  <c r="AR1186" i="6"/>
  <c r="AX1186" i="6" s="1"/>
  <c r="AR831" i="6"/>
  <c r="AX831" i="6" s="1"/>
  <c r="AR639" i="6"/>
  <c r="AX639" i="6" s="1"/>
  <c r="AR70" i="6"/>
  <c r="AX70" i="6" s="1"/>
  <c r="AR708" i="6"/>
  <c r="AX708" i="6" s="1"/>
  <c r="AR879" i="6"/>
  <c r="AX879" i="6" s="1"/>
  <c r="AR750" i="6"/>
  <c r="AX750" i="6" s="1"/>
  <c r="AR166" i="6"/>
  <c r="AX166" i="6" s="1"/>
  <c r="AR420" i="6"/>
  <c r="AX420" i="6" s="1"/>
  <c r="AR980" i="6"/>
  <c r="AX980" i="6" s="1"/>
  <c r="AR438" i="6"/>
  <c r="AX438" i="6" s="1"/>
  <c r="AR1131" i="6"/>
  <c r="AR81" i="6"/>
  <c r="AX81" i="6" s="1"/>
  <c r="AR807" i="6"/>
  <c r="AX807" i="6" s="1"/>
  <c r="AR1355" i="6"/>
  <c r="AX1355" i="6" s="1"/>
  <c r="AR1260" i="6"/>
  <c r="AX1260" i="6" s="1"/>
  <c r="AR1031" i="6"/>
  <c r="AX1031" i="6" s="1"/>
  <c r="AR513" i="6"/>
  <c r="AX513" i="6" s="1"/>
  <c r="AR920" i="6"/>
  <c r="AX920" i="6" s="1"/>
  <c r="AR1152" i="6"/>
  <c r="AX1152" i="6" s="1"/>
  <c r="AR694" i="6"/>
  <c r="AX694" i="6" s="1"/>
  <c r="AR381" i="6"/>
  <c r="AX381" i="6" s="1"/>
  <c r="AR360" i="6"/>
  <c r="AX360" i="6" s="1"/>
  <c r="AR1332" i="6"/>
  <c r="AX1332" i="6" s="1"/>
  <c r="AR1297" i="6"/>
  <c r="AX1297" i="6" s="1"/>
  <c r="AR247" i="6"/>
  <c r="AX247" i="6" s="1"/>
  <c r="AR563" i="6"/>
  <c r="AX563" i="6" s="1"/>
  <c r="AR1219" i="6"/>
  <c r="AX1219" i="6" s="1"/>
  <c r="AR53" i="6"/>
  <c r="AX53" i="6" s="1"/>
  <c r="AR343" i="6"/>
  <c r="AX343" i="6" s="1"/>
  <c r="AR1076" i="6"/>
  <c r="AX1076" i="6" s="1"/>
  <c r="AR521" i="6"/>
  <c r="AX521" i="6" s="1"/>
  <c r="AR612" i="6"/>
  <c r="AX612" i="6" s="1"/>
  <c r="AR449" i="6"/>
  <c r="AX449" i="6" s="1"/>
  <c r="AR742" i="6"/>
  <c r="AX742" i="6" s="1"/>
  <c r="AR1267" i="6"/>
  <c r="AX1267" i="6" s="1"/>
  <c r="AR993" i="6"/>
  <c r="AX993" i="6" s="1"/>
  <c r="AR119" i="6"/>
  <c r="AX119" i="6" s="1"/>
  <c r="AR405" i="6"/>
  <c r="AX405" i="6" s="1"/>
  <c r="AR495" i="6"/>
  <c r="AX495" i="6" s="1"/>
  <c r="AR600" i="6"/>
  <c r="AX600" i="6" s="1"/>
  <c r="AR1239" i="6"/>
  <c r="AR963" i="6"/>
  <c r="AX963" i="6" s="1"/>
  <c r="AR298" i="6"/>
  <c r="AX298" i="6" s="1"/>
  <c r="AR545" i="6"/>
  <c r="AX545" i="6" s="1"/>
  <c r="AR265" i="6"/>
  <c r="AX265" i="6" s="1"/>
  <c r="AR805" i="6"/>
  <c r="AX805" i="6" s="1"/>
  <c r="AR729" i="6"/>
  <c r="AX729" i="6" s="1"/>
  <c r="AR463" i="6"/>
  <c r="AX463" i="6" s="1"/>
  <c r="AR183" i="6"/>
  <c r="AX183" i="6" s="1"/>
  <c r="AR664" i="6"/>
  <c r="AX664" i="6" s="1"/>
  <c r="AR280" i="6"/>
  <c r="AX280" i="6" s="1"/>
  <c r="AR1210" i="6"/>
  <c r="AX1210" i="6" s="1"/>
  <c r="AR1103" i="6"/>
  <c r="AX1103" i="6" s="1"/>
  <c r="AR652" i="6"/>
  <c r="AX652" i="6" s="1"/>
  <c r="AR1083" i="6"/>
  <c r="AX1083" i="6" s="1"/>
  <c r="AR1039" i="6"/>
  <c r="AX1039" i="6" s="1"/>
  <c r="AR731" i="6"/>
  <c r="AX731" i="6" s="1"/>
  <c r="AR753" i="6"/>
  <c r="AX753" i="6" s="1"/>
  <c r="AR1100" i="6"/>
  <c r="AX1100" i="6" s="1"/>
  <c r="AR821" i="6"/>
  <c r="AX821" i="6" s="1"/>
  <c r="AR1197" i="6"/>
  <c r="AX1197" i="6" s="1"/>
  <c r="AR812" i="6"/>
  <c r="AX812" i="6" s="1"/>
  <c r="AR551" i="6"/>
  <c r="AX551" i="6" s="1"/>
  <c r="AR928" i="6"/>
  <c r="AX928" i="6" s="1"/>
  <c r="AR1302" i="6"/>
  <c r="AX1302" i="6" s="1"/>
  <c r="AR802" i="6"/>
  <c r="AX802" i="6" s="1"/>
  <c r="AR930" i="6"/>
  <c r="AX930" i="6" s="1"/>
  <c r="AR693" i="6"/>
  <c r="AX693" i="6" s="1"/>
  <c r="AR1014" i="6"/>
  <c r="AX1014" i="6" s="1"/>
  <c r="AR573" i="6"/>
  <c r="AX573" i="6" s="1"/>
  <c r="AR721" i="6"/>
  <c r="AX721" i="6" s="1"/>
  <c r="AR1230" i="6"/>
  <c r="AX1230" i="6" s="1"/>
  <c r="AR130" i="6"/>
  <c r="AX130" i="6" s="1"/>
  <c r="AR580" i="6"/>
  <c r="AX580" i="6" s="1"/>
  <c r="AR1275" i="6"/>
  <c r="AX1275" i="6" s="1"/>
  <c r="AR1372" i="6"/>
  <c r="AX1372" i="6" s="1"/>
  <c r="AR955" i="6"/>
  <c r="AX955" i="6" s="1"/>
  <c r="AR532" i="6"/>
  <c r="AR789" i="6"/>
  <c r="AX789" i="6" s="1"/>
  <c r="AR1127" i="6"/>
  <c r="AX1127" i="6" s="1"/>
  <c r="AR9" i="6"/>
  <c r="AX9" i="6" s="1"/>
  <c r="AR148" i="6"/>
  <c r="AX148" i="6" s="1"/>
  <c r="AR432" i="6"/>
  <c r="AX432" i="6" s="1"/>
  <c r="AR21" i="6"/>
  <c r="AX21" i="6" s="1"/>
  <c r="AR1000" i="6"/>
  <c r="AX1000" i="6" s="1"/>
  <c r="AR49" i="6"/>
  <c r="AX49" i="6" s="1"/>
  <c r="AR237" i="6"/>
  <c r="AX237" i="6" s="1"/>
  <c r="AR910" i="6"/>
  <c r="AX910" i="6" s="1"/>
  <c r="AR1115" i="6"/>
  <c r="AX1115" i="6" s="1"/>
  <c r="AR853" i="6"/>
  <c r="AX853" i="6" s="1"/>
  <c r="AR331" i="6"/>
  <c r="AX331" i="6" s="1"/>
  <c r="AR1367" i="6"/>
  <c r="AX1367" i="6" s="1"/>
  <c r="AR778" i="6"/>
  <c r="AX778" i="6" s="1"/>
  <c r="AR772" i="6"/>
  <c r="AX772" i="6" s="1"/>
  <c r="AR861" i="6"/>
  <c r="AX861" i="6" s="1"/>
  <c r="AR684" i="6"/>
  <c r="AX684" i="6" s="1"/>
  <c r="AR536" i="6"/>
  <c r="AX536" i="6" s="1"/>
  <c r="AR155" i="6"/>
  <c r="AX155" i="6" s="1"/>
  <c r="AR45" i="6"/>
  <c r="AX45" i="6" s="1"/>
  <c r="AR17" i="6"/>
  <c r="AX17" i="6" s="1"/>
  <c r="AR782" i="6"/>
  <c r="AR1188" i="6"/>
  <c r="AX1188" i="6" s="1"/>
  <c r="AR1133" i="6"/>
  <c r="AX1133" i="6" s="1"/>
  <c r="AR1147" i="6"/>
  <c r="AX1147" i="6" s="1"/>
  <c r="AR227" i="6"/>
  <c r="AX227" i="6" s="1"/>
  <c r="AR369" i="6"/>
  <c r="AX369" i="6" s="1"/>
  <c r="AR726" i="6"/>
  <c r="AX726" i="6" s="1"/>
  <c r="AR522" i="6"/>
  <c r="AX522" i="6" s="1"/>
  <c r="AR1373" i="6"/>
  <c r="AX1373" i="6" s="1"/>
  <c r="AR1050" i="6"/>
  <c r="AX1050" i="6" s="1"/>
  <c r="AR333" i="6"/>
  <c r="AX333" i="6" s="1"/>
  <c r="AR626" i="6"/>
  <c r="AX626" i="6" s="1"/>
  <c r="AR1187" i="6"/>
  <c r="AX1187" i="6" s="1"/>
  <c r="AR1138" i="6"/>
  <c r="AX1138" i="6" s="1"/>
  <c r="AR1324" i="6"/>
  <c r="AX1324" i="6" s="1"/>
  <c r="AR451" i="6"/>
  <c r="AX451" i="6" s="1"/>
  <c r="AR202" i="6"/>
  <c r="AX202" i="6" s="1"/>
  <c r="AR665" i="6"/>
  <c r="AX665" i="6" s="1"/>
  <c r="AR459" i="6"/>
  <c r="AX459" i="6" s="1"/>
  <c r="AR1018" i="6"/>
  <c r="AX1018" i="6" s="1"/>
  <c r="AR792" i="6"/>
  <c r="AX792" i="6" s="1"/>
  <c r="AR15" i="6"/>
  <c r="AX15" i="6" s="1"/>
  <c r="AR623" i="6"/>
  <c r="AX623" i="6" s="1"/>
  <c r="AR14" i="6"/>
  <c r="AX14" i="6" s="1"/>
  <c r="AR1176" i="6"/>
  <c r="AR1034" i="6"/>
  <c r="AX1034" i="6" s="1"/>
  <c r="AR890" i="6"/>
  <c r="AX890" i="6" s="1"/>
  <c r="AR746" i="6"/>
  <c r="AX746" i="6" s="1"/>
  <c r="AR602" i="6"/>
  <c r="AX602" i="6" s="1"/>
  <c r="AR458" i="6"/>
  <c r="AX458" i="6" s="1"/>
  <c r="AR314" i="6"/>
  <c r="AR170" i="6"/>
  <c r="AX170" i="6" s="1"/>
  <c r="AR1169" i="6"/>
  <c r="AX1169" i="6" s="1"/>
  <c r="AR1063" i="6"/>
  <c r="AX1063" i="6" s="1"/>
  <c r="AR312" i="6"/>
  <c r="AX312" i="6" s="1"/>
  <c r="AR474" i="6"/>
  <c r="AX474" i="6" s="1"/>
  <c r="AR1286" i="6"/>
  <c r="AR1341" i="6"/>
  <c r="AX1341" i="6" s="1"/>
  <c r="AR1180" i="6"/>
  <c r="AX1180" i="6" s="1"/>
  <c r="AR836" i="6"/>
  <c r="AX836" i="6" s="1"/>
  <c r="AR648" i="6"/>
  <c r="AX648" i="6" s="1"/>
  <c r="AR68" i="6"/>
  <c r="AX68" i="6" s="1"/>
  <c r="AR1311" i="6"/>
  <c r="AX1311" i="6" s="1"/>
  <c r="AR886" i="6"/>
  <c r="AX886" i="6" s="1"/>
  <c r="AR754" i="6"/>
  <c r="AX754" i="6" s="1"/>
  <c r="AR164" i="6"/>
  <c r="AX164" i="6" s="1"/>
  <c r="AR421" i="6"/>
  <c r="AX421" i="6" s="1"/>
  <c r="AR979" i="6"/>
  <c r="AX979" i="6" s="1"/>
  <c r="AR445" i="6"/>
  <c r="AX445" i="6" s="1"/>
  <c r="AR1137" i="6"/>
  <c r="AX1137" i="6" s="1"/>
  <c r="AR90" i="6"/>
  <c r="AX90" i="6" s="1"/>
  <c r="AR808" i="6"/>
  <c r="AX808" i="6" s="1"/>
  <c r="AR1354" i="6"/>
  <c r="AX1354" i="6" s="1"/>
  <c r="AR939" i="6"/>
  <c r="AX939" i="6" s="1"/>
  <c r="AR1029" i="6"/>
  <c r="AX1029" i="6" s="1"/>
  <c r="AR514" i="6"/>
  <c r="AX514" i="6" s="1"/>
  <c r="AR267" i="6"/>
  <c r="AX267" i="6" s="1"/>
  <c r="AR1150" i="6"/>
  <c r="AX1150" i="6" s="1"/>
  <c r="AR691" i="6"/>
  <c r="AX691" i="6" s="1"/>
  <c r="AR383" i="6"/>
  <c r="AX383" i="6" s="1"/>
  <c r="AR358" i="6"/>
  <c r="AR1331" i="6"/>
  <c r="AX1331" i="6" s="1"/>
  <c r="AR1293" i="6"/>
  <c r="AX1293" i="6" s="1"/>
  <c r="AR244" i="6"/>
  <c r="AX244" i="6" s="1"/>
  <c r="AR560" i="6"/>
  <c r="AX560" i="6" s="1"/>
  <c r="AR1215" i="6"/>
  <c r="AX1215" i="6" s="1"/>
  <c r="AR51" i="6"/>
  <c r="AR223" i="6"/>
  <c r="AX223" i="6" s="1"/>
  <c r="AR1080" i="6"/>
  <c r="AX1080" i="6" s="1"/>
  <c r="AR520" i="6"/>
  <c r="AX520" i="6" s="1"/>
  <c r="AR607" i="6"/>
  <c r="AX607" i="6" s="1"/>
  <c r="AR447" i="6"/>
  <c r="AX447" i="6" s="1"/>
  <c r="AR743" i="6"/>
  <c r="AX743" i="6" s="1"/>
  <c r="AR1271" i="6"/>
  <c r="AX1271" i="6" s="1"/>
  <c r="AR989" i="6"/>
  <c r="AX989" i="6" s="1"/>
  <c r="AR117" i="6"/>
  <c r="AX117" i="6" s="1"/>
  <c r="AR399" i="6"/>
  <c r="AX399" i="6" s="1"/>
  <c r="AR200" i="6"/>
  <c r="AX200" i="6" s="1"/>
  <c r="AR597" i="6"/>
  <c r="AX597" i="6" s="1"/>
  <c r="AR1248" i="6"/>
  <c r="AX1248" i="6" s="1"/>
  <c r="AR965" i="6"/>
  <c r="AX965" i="6" s="1"/>
  <c r="AR291" i="6"/>
  <c r="AX291" i="6" s="1"/>
  <c r="AR547" i="6"/>
  <c r="AX547" i="6" s="1"/>
  <c r="AR257" i="6"/>
  <c r="AX257" i="6" s="1"/>
  <c r="AR803" i="6"/>
  <c r="AX803" i="6" s="1"/>
  <c r="AR899" i="6"/>
  <c r="AX899" i="6" s="1"/>
  <c r="AR468" i="6"/>
  <c r="AX468" i="6" s="1"/>
  <c r="AR187" i="6"/>
  <c r="AX187" i="6" s="1"/>
  <c r="AR672" i="6"/>
  <c r="AX672" i="6" s="1"/>
  <c r="AR488" i="6"/>
  <c r="AX488" i="6" s="1"/>
  <c r="AR1209" i="6"/>
  <c r="AX1209" i="6" s="1"/>
  <c r="AR1352" i="6"/>
  <c r="AX1352" i="6" s="1"/>
  <c r="AR661" i="6"/>
  <c r="AX661" i="6" s="1"/>
  <c r="AR1091" i="6"/>
  <c r="AX1091" i="6" s="1"/>
  <c r="AR1042" i="6"/>
  <c r="AX1042" i="6" s="1"/>
  <c r="AR891" i="6"/>
  <c r="AX891" i="6" s="1"/>
  <c r="AR978" i="6"/>
  <c r="AX978" i="6" s="1"/>
  <c r="AR436" i="6"/>
  <c r="AX436" i="6" s="1"/>
  <c r="AR669" i="6"/>
  <c r="AX669" i="6" s="1"/>
  <c r="AR1199" i="6"/>
  <c r="AX1199" i="6" s="1"/>
  <c r="AR352" i="6"/>
  <c r="AX352" i="6" s="1"/>
  <c r="AR1162" i="6"/>
  <c r="AX1162" i="6" s="1"/>
  <c r="AR630" i="6"/>
  <c r="AR276" i="6"/>
  <c r="AX276" i="6" s="1"/>
  <c r="AR733" i="6"/>
  <c r="AX733" i="6" s="1"/>
  <c r="AR262" i="6"/>
  <c r="AX262" i="6" s="1"/>
  <c r="AR351" i="6"/>
  <c r="AX351" i="6" s="1"/>
  <c r="AR1020" i="6"/>
  <c r="AX1020" i="6" s="1"/>
  <c r="AR576" i="6"/>
  <c r="AX576" i="6" s="1"/>
  <c r="AR759" i="6"/>
  <c r="AX759" i="6" s="1"/>
  <c r="AR1233" i="6"/>
  <c r="AX1233" i="6" s="1"/>
  <c r="AR132" i="6"/>
  <c r="AX132" i="6" s="1"/>
  <c r="AR589" i="6"/>
  <c r="AX589" i="6" s="1"/>
  <c r="AR1280" i="6"/>
  <c r="AX1280" i="6" s="1"/>
  <c r="AR1371" i="6"/>
  <c r="AX1371" i="6" s="1"/>
  <c r="AR956" i="6"/>
  <c r="AX956" i="6" s="1"/>
  <c r="AR539" i="6"/>
  <c r="AX539" i="6" s="1"/>
  <c r="AR786" i="6"/>
  <c r="AX786" i="6" s="1"/>
  <c r="AR1126" i="6"/>
  <c r="AX1126" i="6" s="1"/>
  <c r="AR858" i="6"/>
  <c r="AX858" i="6" s="1"/>
  <c r="AR873" i="6"/>
  <c r="AX873" i="6" s="1"/>
  <c r="AR426" i="6"/>
  <c r="AX426" i="6" s="1"/>
  <c r="AR19" i="6"/>
  <c r="AX19" i="6" s="1"/>
  <c r="AR1002" i="6"/>
  <c r="AX1002" i="6" s="1"/>
  <c r="AR47" i="6"/>
  <c r="AX47" i="6" s="1"/>
  <c r="AR235" i="6"/>
  <c r="AX235" i="6" s="1"/>
  <c r="AR909" i="6"/>
  <c r="AX909" i="6" s="1"/>
  <c r="AR1111" i="6"/>
  <c r="AX1111" i="6" s="1"/>
  <c r="AR844" i="6"/>
  <c r="AX844" i="6" s="1"/>
  <c r="AR328" i="6"/>
  <c r="AX328" i="6" s="1"/>
  <c r="AR1364" i="6"/>
  <c r="AX1364" i="6" s="1"/>
  <c r="AR775" i="6"/>
  <c r="AX775" i="6" s="1"/>
  <c r="AR762" i="6"/>
  <c r="AR863" i="6"/>
  <c r="AX863" i="6" s="1"/>
  <c r="AR1378" i="6"/>
  <c r="AX1378" i="6" s="1"/>
  <c r="AR323" i="6"/>
  <c r="AX323" i="6" s="1"/>
  <c r="AR101" i="6"/>
  <c r="AX101" i="6" s="1"/>
  <c r="AR1015" i="6"/>
  <c r="AX1015" i="6" s="1"/>
  <c r="AR906" i="6"/>
  <c r="AX906" i="6" s="1"/>
  <c r="AR1171" i="6"/>
  <c r="AX1171" i="6" s="1"/>
  <c r="AR65" i="6"/>
  <c r="AX65" i="6" s="1"/>
  <c r="AR214" i="6"/>
  <c r="AX214" i="6" s="1"/>
  <c r="AR55" i="6"/>
  <c r="AX55" i="6" s="1"/>
  <c r="AR112" i="6"/>
  <c r="AX112" i="6" s="1"/>
  <c r="AR1161" i="6"/>
  <c r="AX1161" i="6" s="1"/>
  <c r="AR1043" i="6"/>
  <c r="AX1043" i="6" s="1"/>
  <c r="AR936" i="6"/>
  <c r="AX936" i="6" s="1"/>
  <c r="AR582" i="6"/>
  <c r="AX582" i="6" s="1"/>
  <c r="AR23" i="6"/>
  <c r="AX23" i="6" s="1"/>
  <c r="AR1049" i="6"/>
  <c r="AX1049" i="6" s="1"/>
  <c r="AR482" i="6"/>
  <c r="AR839" i="6"/>
  <c r="AX839" i="6" s="1"/>
  <c r="AR435" i="6"/>
  <c r="AX435" i="6" s="1"/>
  <c r="AR921" i="6"/>
  <c r="AX921" i="6" s="1"/>
  <c r="AR340" i="6"/>
  <c r="AX340" i="6" s="1"/>
  <c r="AR400" i="6"/>
  <c r="AX400" i="6" s="1"/>
  <c r="AR466" i="6"/>
  <c r="AX466" i="6" s="1"/>
  <c r="AR881" i="6"/>
  <c r="AX881" i="6" s="1"/>
  <c r="AR972" i="6"/>
  <c r="AX972" i="6" s="1"/>
  <c r="AR124" i="6"/>
  <c r="AX124" i="6" s="1"/>
  <c r="AR781" i="6"/>
  <c r="AX781" i="6" s="1"/>
  <c r="AR1237" i="6"/>
  <c r="AX1237" i="6" s="1"/>
  <c r="AR3" i="6"/>
  <c r="AR1166" i="6"/>
  <c r="AX1166" i="6" s="1"/>
  <c r="AR1022" i="6"/>
  <c r="AX1022" i="6" s="1"/>
  <c r="AR878" i="6"/>
  <c r="AX878" i="6" s="1"/>
  <c r="AR734" i="6"/>
  <c r="AX734" i="6" s="1"/>
  <c r="AR590" i="6"/>
  <c r="AX590" i="6" s="1"/>
  <c r="AR446" i="6"/>
  <c r="AX446" i="6" s="1"/>
  <c r="AR302" i="6"/>
  <c r="AX302" i="6" s="1"/>
  <c r="AR158" i="6"/>
  <c r="AX158" i="6" s="1"/>
  <c r="AR1167" i="6"/>
  <c r="AX1167" i="6" s="1"/>
  <c r="AR1064" i="6"/>
  <c r="AX1064" i="6" s="1"/>
  <c r="AR304" i="6"/>
  <c r="AX304" i="6" s="1"/>
  <c r="AR481" i="6"/>
  <c r="AX481" i="6" s="1"/>
  <c r="AR1274" i="6"/>
  <c r="AX1274" i="6" s="1"/>
  <c r="AR1340" i="6"/>
  <c r="AX1340" i="6" s="1"/>
  <c r="AR1184" i="6"/>
  <c r="AX1184" i="6" s="1"/>
  <c r="AR833" i="6"/>
  <c r="AX833" i="6" s="1"/>
  <c r="AR644" i="6"/>
  <c r="AX644" i="6" s="1"/>
  <c r="AR702" i="6"/>
  <c r="AX702" i="6" s="1"/>
  <c r="AR1317" i="6"/>
  <c r="AX1317" i="6" s="1"/>
  <c r="AR884" i="6"/>
  <c r="AX884" i="6" s="1"/>
  <c r="AR391" i="6"/>
  <c r="AX391" i="6" s="1"/>
  <c r="AR162" i="6"/>
  <c r="AX162" i="6" s="1"/>
  <c r="AR414" i="6"/>
  <c r="AX414" i="6" s="1"/>
  <c r="AR977" i="6"/>
  <c r="AR443" i="6"/>
  <c r="AX443" i="6" s="1"/>
  <c r="AR1141" i="6"/>
  <c r="AX1141" i="6" s="1"/>
  <c r="AR94" i="6"/>
  <c r="AX94" i="6" s="1"/>
  <c r="AR817" i="6"/>
  <c r="AX817" i="6" s="1"/>
  <c r="AR1353" i="6"/>
  <c r="AX1353" i="6" s="1"/>
  <c r="AR948" i="6"/>
  <c r="AX948" i="6" s="1"/>
  <c r="AR1027" i="6"/>
  <c r="AX1027" i="6" s="1"/>
  <c r="AR516" i="6"/>
  <c r="AX516" i="6" s="1"/>
  <c r="AR269" i="6"/>
  <c r="AX269" i="6" s="1"/>
  <c r="AR1144" i="6"/>
  <c r="AX1144" i="6" s="1"/>
  <c r="AR688" i="6"/>
  <c r="AX688" i="6" s="1"/>
  <c r="AR212" i="6"/>
  <c r="AX212" i="6" s="1"/>
  <c r="AR356" i="6"/>
  <c r="AX356" i="6" s="1"/>
  <c r="AR1330" i="6"/>
  <c r="AX1330" i="6" s="1"/>
  <c r="AR1292" i="6"/>
  <c r="AX1292" i="6" s="1"/>
  <c r="AR243" i="6"/>
  <c r="AX243" i="6" s="1"/>
  <c r="AR558" i="6"/>
  <c r="AX558" i="6" s="1"/>
  <c r="AR60" i="6"/>
  <c r="AX60" i="6" s="1"/>
  <c r="AR345" i="6"/>
  <c r="AX345" i="6" s="1"/>
  <c r="AR229" i="6"/>
  <c r="AX229" i="6" s="1"/>
  <c r="AR1075" i="6"/>
  <c r="AX1075" i="6" s="1"/>
  <c r="AR523" i="6"/>
  <c r="AX523" i="6" s="1"/>
  <c r="AR605" i="6"/>
  <c r="AX605" i="6" s="1"/>
  <c r="AR457" i="6"/>
  <c r="AX457" i="6" s="1"/>
  <c r="AR744" i="6"/>
  <c r="AX744" i="6" s="1"/>
  <c r="AR1265" i="6"/>
  <c r="AX1265" i="6" s="1"/>
  <c r="AR992" i="6"/>
  <c r="AX992" i="6" s="1"/>
  <c r="AR115" i="6"/>
  <c r="AX115" i="6" s="1"/>
  <c r="AR503" i="6"/>
  <c r="AX503" i="6" s="1"/>
  <c r="AR198" i="6"/>
  <c r="AX198" i="6" s="1"/>
  <c r="AR596" i="6"/>
  <c r="AX596" i="6" s="1"/>
  <c r="AR1244" i="6"/>
  <c r="AX1244" i="6" s="1"/>
  <c r="AR969" i="6"/>
  <c r="AX969" i="6" s="1"/>
  <c r="AR296" i="6"/>
  <c r="AX296" i="6" s="1"/>
  <c r="AR549" i="6"/>
  <c r="AX549" i="6" s="1"/>
  <c r="AR255" i="6"/>
  <c r="AR804" i="6"/>
  <c r="AX804" i="6" s="1"/>
  <c r="AR898" i="6"/>
  <c r="AX898" i="6" s="1"/>
  <c r="AR465" i="6"/>
  <c r="AX465" i="6" s="1"/>
  <c r="AR190" i="6"/>
  <c r="AX190" i="6" s="1"/>
  <c r="AR673" i="6"/>
  <c r="AX673" i="6" s="1"/>
  <c r="AR485" i="6"/>
  <c r="AX485" i="6" s="1"/>
  <c r="AR1204" i="6"/>
  <c r="AX1204" i="6" s="1"/>
  <c r="AR941" i="6"/>
  <c r="AX941" i="6" s="1"/>
  <c r="AR656" i="6"/>
  <c r="AX656" i="6" s="1"/>
  <c r="AR1093" i="6"/>
  <c r="AX1093" i="6" s="1"/>
  <c r="AR1038" i="6"/>
  <c r="AX1038" i="6" s="1"/>
  <c r="AR173" i="6"/>
  <c r="AR1304" i="6"/>
  <c r="AX1304" i="6" s="1"/>
  <c r="AR1139" i="6"/>
  <c r="AX1139" i="6" s="1"/>
  <c r="AR160" i="6"/>
  <c r="AX160" i="6" s="1"/>
  <c r="AR1196" i="6"/>
  <c r="AX1196" i="6" s="1"/>
  <c r="AR932" i="6"/>
  <c r="AX932" i="6" s="1"/>
  <c r="AR370" i="6"/>
  <c r="AX370" i="6" s="1"/>
  <c r="AR1036" i="6"/>
  <c r="AX1036" i="6" s="1"/>
  <c r="AR207" i="6"/>
  <c r="AX207" i="6" s="1"/>
  <c r="AR825" i="6"/>
  <c r="AX825" i="6" s="1"/>
  <c r="AR368" i="6"/>
  <c r="AX368" i="6" s="1"/>
  <c r="AR1157" i="6"/>
  <c r="AX1157" i="6" s="1"/>
  <c r="AR1012" i="6"/>
  <c r="AR572" i="6"/>
  <c r="AX572" i="6" s="1"/>
  <c r="AR767" i="6"/>
  <c r="AX767" i="6" s="1"/>
  <c r="AR1234" i="6"/>
  <c r="AX1234" i="6" s="1"/>
  <c r="AR129" i="6"/>
  <c r="AX129" i="6" s="1"/>
  <c r="AR579" i="6"/>
  <c r="AX579" i="6" s="1"/>
  <c r="AR1278" i="6"/>
  <c r="AR141" i="6"/>
  <c r="AX141" i="6" s="1"/>
  <c r="AR951" i="6"/>
  <c r="AX951" i="6" s="1"/>
  <c r="AR541" i="6"/>
  <c r="AX541" i="6" s="1"/>
  <c r="AR318" i="6"/>
  <c r="AX318" i="6" s="1"/>
  <c r="AR1125" i="6"/>
  <c r="AX1125" i="6" s="1"/>
  <c r="AR855" i="6"/>
  <c r="AR871" i="6"/>
  <c r="AX871" i="6" s="1"/>
  <c r="AR430" i="6"/>
  <c r="AX430" i="6" s="1"/>
  <c r="AR20" i="6"/>
  <c r="AX20" i="6" s="1"/>
  <c r="AR1007" i="6"/>
  <c r="AX1007" i="6" s="1"/>
  <c r="AR46" i="6"/>
  <c r="AX46" i="6" s="1"/>
  <c r="AR240" i="6"/>
  <c r="AX240" i="6" s="1"/>
  <c r="AR908" i="6"/>
  <c r="AX908" i="6" s="1"/>
  <c r="AR1110" i="6"/>
  <c r="AX1110" i="6" s="1"/>
  <c r="AR851" i="6"/>
  <c r="AX851" i="6" s="1"/>
  <c r="AR337" i="6"/>
  <c r="AX337" i="6" s="1"/>
  <c r="AR1362" i="6"/>
  <c r="AX1362" i="6" s="1"/>
  <c r="AR773" i="6"/>
  <c r="AX773" i="6" s="1"/>
  <c r="AR675" i="6"/>
  <c r="AX675" i="6" s="1"/>
  <c r="AR154" i="6"/>
  <c r="AX154" i="6" s="1"/>
  <c r="AR953" i="6"/>
  <c r="AX953" i="6" s="1"/>
  <c r="AR859" i="6"/>
  <c r="AX859" i="6" s="1"/>
  <c r="AR1112" i="6"/>
  <c r="AX1112" i="6" s="1"/>
  <c r="AR958" i="6"/>
  <c r="AX958" i="6" s="1"/>
  <c r="AR350" i="6"/>
  <c r="AX350" i="6" s="1"/>
  <c r="AR834" i="6"/>
  <c r="AX834" i="6" s="1"/>
  <c r="AR440" i="6"/>
  <c r="AX440" i="6" s="1"/>
  <c r="AR1325" i="6"/>
  <c r="AX1325" i="6" s="1"/>
  <c r="AR611" i="6"/>
  <c r="AX611" i="6" s="1"/>
  <c r="AR598" i="6"/>
  <c r="AX598" i="6" s="1"/>
  <c r="AR284" i="6"/>
  <c r="AX284" i="6" s="1"/>
  <c r="AR277" i="6"/>
  <c r="AX277" i="6" s="1"/>
  <c r="AR6" i="6"/>
  <c r="AX6" i="6" s="1"/>
  <c r="AR779" i="6"/>
  <c r="AX779" i="6" s="1"/>
  <c r="AR33" i="6"/>
  <c r="AX33" i="6" s="1"/>
  <c r="AR1343" i="6"/>
  <c r="AX1343" i="6" s="1"/>
  <c r="AR981" i="6"/>
  <c r="AX981" i="6" s="1"/>
  <c r="AR1151" i="6"/>
  <c r="AX1151" i="6" s="1"/>
  <c r="AR225" i="6"/>
  <c r="AX225" i="6" s="1"/>
  <c r="AR121" i="6"/>
  <c r="AX121" i="6" s="1"/>
  <c r="AR366" i="6"/>
  <c r="AX366" i="6" s="1"/>
  <c r="AR724" i="6"/>
  <c r="AX724" i="6" s="1"/>
  <c r="AR574" i="6"/>
  <c r="AX574" i="6" s="1"/>
  <c r="AR143" i="6"/>
  <c r="AX143" i="6" s="1"/>
  <c r="AR149" i="6"/>
  <c r="AX149" i="6" s="1"/>
  <c r="AR1107" i="6"/>
  <c r="AX1107" i="6" s="1"/>
  <c r="AR31" i="6"/>
  <c r="AX31" i="6" s="1"/>
  <c r="AR1154" i="6"/>
  <c r="AR1010" i="6"/>
  <c r="AX1010" i="6" s="1"/>
  <c r="AR866" i="6"/>
  <c r="AX866" i="6" s="1"/>
  <c r="AR722" i="6"/>
  <c r="AX722" i="6" s="1"/>
  <c r="AR578" i="6"/>
  <c r="AX578" i="6" s="1"/>
  <c r="AR434" i="6"/>
  <c r="AX434" i="6" s="1"/>
  <c r="AR290" i="6"/>
  <c r="AR146" i="6"/>
  <c r="AX146" i="6" s="1"/>
  <c r="AR1174" i="6"/>
  <c r="AX1174" i="6" s="1"/>
  <c r="AR1061" i="6"/>
  <c r="AX1061" i="6" s="1"/>
  <c r="AR313" i="6"/>
  <c r="AX313" i="6" s="1"/>
  <c r="AR480" i="6"/>
  <c r="AX480" i="6" s="1"/>
  <c r="AR1262" i="6"/>
  <c r="AR1335" i="6"/>
  <c r="AX1335" i="6" s="1"/>
  <c r="AR1189" i="6"/>
  <c r="AX1189" i="6" s="1"/>
  <c r="AR832" i="6"/>
  <c r="AX832" i="6" s="1"/>
  <c r="AR66" i="6"/>
  <c r="AX66" i="6" s="1"/>
  <c r="AR700" i="6"/>
  <c r="AX700" i="6" s="1"/>
  <c r="AR1316" i="6"/>
  <c r="AX1316" i="6" s="1"/>
  <c r="AR887" i="6"/>
  <c r="AX887" i="6" s="1"/>
  <c r="AR397" i="6"/>
  <c r="AX397" i="6" s="1"/>
  <c r="AR165" i="6"/>
  <c r="AX165" i="6" s="1"/>
  <c r="AR415" i="6"/>
  <c r="AX415" i="6" s="1"/>
  <c r="AR1305" i="6"/>
  <c r="AX1305" i="6" s="1"/>
  <c r="AR439" i="6"/>
  <c r="AR77" i="6"/>
  <c r="AX77" i="6" s="1"/>
  <c r="AR93" i="6"/>
  <c r="AX93" i="6" s="1"/>
  <c r="AR815" i="6"/>
  <c r="AX815" i="6" s="1"/>
  <c r="AR1261" i="6"/>
  <c r="AX1261" i="6" s="1"/>
  <c r="AR946" i="6"/>
  <c r="AX946" i="6" s="1"/>
  <c r="AR1025" i="6"/>
  <c r="AR915" i="6"/>
  <c r="AX915" i="6" s="1"/>
  <c r="AR272" i="6"/>
  <c r="AX272" i="6" s="1"/>
  <c r="AR1149" i="6"/>
  <c r="AX1149" i="6" s="1"/>
  <c r="AR696" i="6"/>
  <c r="AX696" i="6" s="1"/>
  <c r="AR210" i="6"/>
  <c r="AX210" i="6" s="1"/>
  <c r="AR359" i="6"/>
  <c r="AX359" i="6" s="1"/>
  <c r="AR1329" i="6"/>
  <c r="AX1329" i="6" s="1"/>
  <c r="AR1295" i="6"/>
  <c r="AX1295" i="6" s="1"/>
  <c r="AR252" i="6"/>
  <c r="AX252" i="6" s="1"/>
  <c r="AR1225" i="6"/>
  <c r="AX1225" i="6" s="1"/>
  <c r="AR52" i="6"/>
  <c r="AX52" i="6" s="1"/>
  <c r="AR349" i="6"/>
  <c r="AX349" i="6" s="1"/>
  <c r="AR221" i="6"/>
  <c r="AX221" i="6" s="1"/>
  <c r="AR1074" i="6"/>
  <c r="AX1074" i="6" s="1"/>
  <c r="AR519" i="6"/>
  <c r="AX519" i="6" s="1"/>
  <c r="AR603" i="6"/>
  <c r="AX603" i="6" s="1"/>
  <c r="AR454" i="6"/>
  <c r="AX454" i="6" s="1"/>
  <c r="AR741" i="6"/>
  <c r="AX741" i="6" s="1"/>
  <c r="AR1263" i="6"/>
  <c r="AX1263" i="6" s="1"/>
  <c r="AR997" i="6"/>
  <c r="AX997" i="6" s="1"/>
  <c r="AR404" i="6"/>
  <c r="AX404" i="6" s="1"/>
  <c r="AR502" i="6"/>
  <c r="AX502" i="6" s="1"/>
  <c r="AR196" i="6"/>
  <c r="AX196" i="6" s="1"/>
  <c r="AR595" i="6"/>
  <c r="AX595" i="6" s="1"/>
  <c r="AR1243" i="6"/>
  <c r="AX1243" i="6" s="1"/>
  <c r="AR973" i="6"/>
  <c r="AX973" i="6" s="1"/>
  <c r="AR294" i="6"/>
  <c r="AX294" i="6" s="1"/>
  <c r="AR552" i="6"/>
  <c r="AX552" i="6" s="1"/>
  <c r="AR264" i="6"/>
  <c r="AX264" i="6" s="1"/>
  <c r="AR799" i="6"/>
  <c r="AX799" i="6" s="1"/>
  <c r="AR893" i="6"/>
  <c r="AX893" i="6" s="1"/>
  <c r="AR467" i="6"/>
  <c r="AX467" i="6" s="1"/>
  <c r="AR819" i="6"/>
  <c r="AX819" i="6" s="1"/>
  <c r="AR666" i="6"/>
  <c r="AX666" i="6" s="1"/>
  <c r="AR483" i="6"/>
  <c r="AX483" i="6" s="1"/>
  <c r="AR1208" i="6"/>
  <c r="AX1208" i="6" s="1"/>
  <c r="AR1024" i="6"/>
  <c r="AX1024" i="6" s="1"/>
  <c r="AR651" i="6"/>
  <c r="AX651" i="6" s="1"/>
  <c r="AR633" i="6"/>
  <c r="AX633" i="6" s="1"/>
  <c r="AR1035" i="6"/>
  <c r="AR171" i="6"/>
  <c r="AX171" i="6" s="1"/>
  <c r="AR512" i="6"/>
  <c r="AX512" i="6" s="1"/>
  <c r="AR97" i="6"/>
  <c r="AX97" i="6" s="1"/>
  <c r="AR416" i="6"/>
  <c r="AX416" i="6" s="1"/>
  <c r="AR1201" i="6"/>
  <c r="AX1201" i="6" s="1"/>
  <c r="AR632" i="6"/>
  <c r="AX632" i="6" s="1"/>
  <c r="AR894" i="6"/>
  <c r="AX894" i="6" s="1"/>
  <c r="AR1044" i="6"/>
  <c r="AX1044" i="6" s="1"/>
  <c r="AR801" i="6"/>
  <c r="AX801" i="6" s="1"/>
  <c r="AR671" i="6"/>
  <c r="AX671" i="6" s="1"/>
  <c r="AR175" i="6"/>
  <c r="AX175" i="6" s="1"/>
  <c r="AR900" i="6"/>
  <c r="AX900" i="6" s="1"/>
  <c r="AR1021" i="6"/>
  <c r="AX1021" i="6" s="1"/>
  <c r="AR719" i="6"/>
  <c r="AX719" i="6" s="1"/>
  <c r="AR764" i="6"/>
  <c r="AX764" i="6" s="1"/>
  <c r="AR1229" i="6"/>
  <c r="AX1229" i="6" s="1"/>
  <c r="AR127" i="6"/>
  <c r="AX127" i="6" s="1"/>
  <c r="AR586" i="6"/>
  <c r="AX586" i="6" s="1"/>
  <c r="AR1284" i="6"/>
  <c r="AX1284" i="6" s="1"/>
  <c r="AR135" i="6"/>
  <c r="AR960" i="6"/>
  <c r="AX960" i="6" s="1"/>
  <c r="AR537" i="6"/>
  <c r="AX537" i="6" s="1"/>
  <c r="AR324" i="6"/>
  <c r="AX324" i="6" s="1"/>
  <c r="AR1129" i="6"/>
  <c r="AX1129" i="6" s="1"/>
  <c r="AR857" i="6"/>
  <c r="AX857" i="6" s="1"/>
  <c r="AR877" i="6"/>
  <c r="AX877" i="6" s="1"/>
  <c r="AR425" i="6"/>
  <c r="AX425" i="6" s="1"/>
  <c r="AR620" i="6"/>
  <c r="AX620" i="6" s="1"/>
  <c r="AR1005" i="6"/>
  <c r="AX1005" i="6" s="1"/>
  <c r="AR41" i="6"/>
  <c r="AX41" i="6" s="1"/>
  <c r="AR239" i="6"/>
  <c r="AX239" i="6" s="1"/>
  <c r="AR903" i="6"/>
  <c r="AX903" i="6" s="1"/>
  <c r="AR1117" i="6"/>
  <c r="AX1117" i="6" s="1"/>
  <c r="AR849" i="6"/>
  <c r="AX849" i="6" s="1"/>
  <c r="AR334" i="6"/>
  <c r="AX334" i="6" s="1"/>
  <c r="AR1359" i="6"/>
  <c r="AX1359" i="6" s="1"/>
  <c r="AR1003" i="6"/>
  <c r="AX1003" i="6" s="1"/>
  <c r="AR316" i="6"/>
  <c r="AX316" i="6" s="1"/>
  <c r="AR1368" i="6"/>
  <c r="AX1368" i="6" s="1"/>
  <c r="AR336" i="6"/>
  <c r="AX336" i="6" s="1"/>
  <c r="AR428" i="6"/>
  <c r="AX428" i="6" s="1"/>
  <c r="AR1235" i="6"/>
  <c r="AX1235" i="6" s="1"/>
  <c r="AR13" i="6"/>
  <c r="AX13" i="6" s="1"/>
  <c r="AR926" i="6"/>
  <c r="AX926" i="6" s="1"/>
  <c r="AR476" i="6"/>
  <c r="AX476" i="6" s="1"/>
  <c r="AR392" i="6"/>
  <c r="AX392" i="6" s="1"/>
  <c r="AR1030" i="6"/>
  <c r="AX1030" i="6" s="1"/>
  <c r="AR561" i="6"/>
  <c r="AX561" i="6" s="1"/>
  <c r="AR453" i="6"/>
  <c r="AX453" i="6" s="1"/>
  <c r="AR966" i="6"/>
  <c r="AX966" i="6" s="1"/>
  <c r="AR1212" i="6"/>
  <c r="AX1212" i="6" s="1"/>
  <c r="AR888" i="6"/>
  <c r="AX888" i="6" s="1"/>
  <c r="AR79" i="6"/>
  <c r="AX79" i="6" s="1"/>
  <c r="AR540" i="6"/>
  <c r="AX540" i="6" s="1"/>
  <c r="AR241" i="6"/>
  <c r="AX241" i="6" s="1"/>
  <c r="AR1019" i="6"/>
  <c r="AX1019" i="6" s="1"/>
  <c r="AR770" i="6"/>
  <c r="AX770" i="6" s="1"/>
  <c r="AR50" i="6"/>
  <c r="AX50" i="6" s="1"/>
  <c r="AR704" i="6"/>
  <c r="AX704" i="6" s="1"/>
  <c r="AR1033" i="6"/>
  <c r="AX1033" i="6" s="1"/>
  <c r="AR1221" i="6"/>
  <c r="AX1221" i="6" s="1"/>
  <c r="AR987" i="6"/>
  <c r="AX987" i="6" s="1"/>
  <c r="AR256" i="6"/>
  <c r="AX256" i="6" s="1"/>
  <c r="AR1041" i="6"/>
  <c r="AX1041" i="6" s="1"/>
  <c r="AR293" i="6"/>
  <c r="AX293" i="6" s="1"/>
  <c r="AR1381" i="6"/>
  <c r="AX1381" i="6" s="1"/>
  <c r="AR1053" i="6"/>
  <c r="AX1053" i="6" s="1"/>
  <c r="AR535" i="6"/>
  <c r="AX535" i="6" s="1"/>
  <c r="AR1142" i="6"/>
  <c r="AX1142" i="6" s="1"/>
  <c r="AR998" i="6"/>
  <c r="AX998" i="6" s="1"/>
  <c r="AR854" i="6"/>
  <c r="AX854" i="6" s="1"/>
  <c r="AR710" i="6"/>
  <c r="AX710" i="6" s="1"/>
  <c r="AR566" i="6"/>
  <c r="AX566" i="6" s="1"/>
  <c r="AR422" i="6"/>
  <c r="AR278" i="6"/>
  <c r="AX278" i="6" s="1"/>
  <c r="AR134" i="6"/>
  <c r="AX134" i="6" s="1"/>
  <c r="AR1172" i="6"/>
  <c r="AX1172" i="6" s="1"/>
  <c r="AR1066" i="6"/>
  <c r="AX1066" i="6" s="1"/>
  <c r="AR311" i="6"/>
  <c r="AX311" i="6" s="1"/>
  <c r="AR479" i="6"/>
  <c r="AX479" i="6" s="1"/>
  <c r="AR1250" i="6"/>
  <c r="AX1250" i="6" s="1"/>
  <c r="AR1339" i="6"/>
  <c r="AX1339" i="6" s="1"/>
  <c r="AR1182" i="6"/>
  <c r="AX1182" i="6" s="1"/>
  <c r="AR835" i="6"/>
  <c r="AX835" i="6" s="1"/>
  <c r="AR72" i="6"/>
  <c r="AX72" i="6" s="1"/>
  <c r="AR709" i="6"/>
  <c r="AX709" i="6" s="1"/>
  <c r="AR1315" i="6"/>
  <c r="AX1315" i="6" s="1"/>
  <c r="AR882" i="6"/>
  <c r="AX882" i="6" s="1"/>
  <c r="AR390" i="6"/>
  <c r="AX390" i="6" s="1"/>
  <c r="AR163" i="6"/>
  <c r="AX163" i="6" s="1"/>
  <c r="AR419" i="6"/>
  <c r="AX419" i="6" s="1"/>
  <c r="AR1299" i="6"/>
  <c r="AX1299" i="6" s="1"/>
  <c r="AR444" i="6"/>
  <c r="AX444" i="6" s="1"/>
  <c r="AR75" i="6"/>
  <c r="AX75" i="6" s="1"/>
  <c r="AR92" i="6"/>
  <c r="AX92" i="6" s="1"/>
  <c r="AR811" i="6"/>
  <c r="AX811" i="6" s="1"/>
  <c r="AR1259" i="6"/>
  <c r="AX1259" i="6" s="1"/>
  <c r="AR945" i="6"/>
  <c r="AX945" i="6" s="1"/>
  <c r="AR1023" i="6"/>
  <c r="AX1023" i="6" s="1"/>
  <c r="AR925" i="6"/>
  <c r="AX925" i="6" s="1"/>
  <c r="AR268" i="6"/>
  <c r="AX268" i="6" s="1"/>
  <c r="AR1146" i="6"/>
  <c r="AX1146" i="6" s="1"/>
  <c r="AR384" i="6"/>
  <c r="AX384" i="6" s="1"/>
  <c r="AR208" i="6"/>
  <c r="AR354" i="6"/>
  <c r="AX354" i="6" s="1"/>
  <c r="AR1327" i="6"/>
  <c r="AX1327" i="6" s="1"/>
  <c r="AR1288" i="6"/>
  <c r="AX1288" i="6" s="1"/>
  <c r="AR564" i="6"/>
  <c r="AX564" i="6" s="1"/>
  <c r="AR1224" i="6"/>
  <c r="AX1224" i="6" s="1"/>
  <c r="AR341" i="6"/>
  <c r="AX341" i="6" s="1"/>
  <c r="AR219" i="6"/>
  <c r="AX219" i="6" s="1"/>
  <c r="AR1073" i="6"/>
  <c r="AX1073" i="6" s="1"/>
  <c r="AR529" i="6"/>
  <c r="AX529" i="6" s="1"/>
  <c r="AR610" i="6"/>
  <c r="AX610" i="6" s="1"/>
  <c r="AR455" i="6"/>
  <c r="AX455" i="6" s="1"/>
  <c r="AR739" i="6"/>
  <c r="AR1272" i="6"/>
  <c r="AX1272" i="6" s="1"/>
  <c r="AR113" i="6"/>
  <c r="AX113" i="6" s="1"/>
  <c r="AR408" i="6"/>
  <c r="AX408" i="6" s="1"/>
  <c r="AR504" i="6"/>
  <c r="AX504" i="6" s="1"/>
  <c r="AR205" i="6"/>
  <c r="AX205" i="6" s="1"/>
  <c r="AR594" i="6"/>
  <c r="AR1247" i="6"/>
  <c r="AX1247" i="6" s="1"/>
  <c r="AR971" i="6"/>
  <c r="AX971" i="6" s="1"/>
  <c r="AR292" i="6"/>
  <c r="AX292" i="6" s="1"/>
  <c r="AR550" i="6"/>
  <c r="AX550" i="6" s="1"/>
  <c r="AR260" i="6"/>
  <c r="AX260" i="6" s="1"/>
  <c r="AR796" i="6"/>
  <c r="AX796" i="6" s="1"/>
  <c r="AR896" i="6"/>
  <c r="AX896" i="6" s="1"/>
  <c r="AR464" i="6"/>
  <c r="AX464" i="6" s="1"/>
  <c r="AR827" i="6"/>
  <c r="AX827" i="6" s="1"/>
  <c r="AR670" i="6"/>
  <c r="AX670" i="6" s="1"/>
  <c r="AR491" i="6"/>
  <c r="AX491" i="6" s="1"/>
  <c r="AR1181" i="6"/>
  <c r="AR385" i="6"/>
  <c r="AX385" i="6" s="1"/>
  <c r="AR1090" i="6"/>
  <c r="AX1090" i="6" s="1"/>
  <c r="AR634" i="6"/>
  <c r="AX634" i="6" s="1"/>
  <c r="AR258" i="6"/>
  <c r="AX258" i="6" s="1"/>
  <c r="AR180" i="6"/>
  <c r="AX180" i="6" s="1"/>
  <c r="AR1145" i="6"/>
  <c r="AR1252" i="6"/>
  <c r="AX1252" i="6" s="1"/>
  <c r="AR91" i="6"/>
  <c r="AX91" i="6" s="1"/>
  <c r="AR1194" i="6"/>
  <c r="AX1194" i="6" s="1"/>
  <c r="AR828" i="6"/>
  <c r="AX828" i="6" s="1"/>
  <c r="AR484" i="6"/>
  <c r="AX484" i="6" s="1"/>
  <c r="AR1155" i="6"/>
  <c r="AX1155" i="6" s="1"/>
  <c r="AR371" i="6"/>
  <c r="AX371" i="6" s="1"/>
  <c r="AR757" i="6"/>
  <c r="AX757" i="6" s="1"/>
  <c r="AR172" i="6"/>
  <c r="AX172" i="6" s="1"/>
  <c r="AR820" i="6"/>
  <c r="AX820" i="6" s="1"/>
  <c r="AR845" i="6"/>
  <c r="AX845" i="6" s="1"/>
  <c r="AR717" i="6"/>
  <c r="AX717" i="6" s="1"/>
  <c r="AR760" i="6"/>
  <c r="AX760" i="6" s="1"/>
  <c r="AR678" i="6"/>
  <c r="AX678" i="6" s="1"/>
  <c r="AR133" i="6"/>
  <c r="AX133" i="6" s="1"/>
  <c r="AR588" i="6"/>
  <c r="AX588" i="6" s="1"/>
  <c r="AR1379" i="6"/>
  <c r="AX1379" i="6" s="1"/>
  <c r="AR140" i="6"/>
  <c r="AX140" i="6" s="1"/>
  <c r="AR957" i="6"/>
  <c r="AX957" i="6" s="1"/>
  <c r="AR790" i="6"/>
  <c r="AX790" i="6" s="1"/>
  <c r="AR325" i="6"/>
  <c r="AX325" i="6" s="1"/>
  <c r="AR1121" i="6"/>
  <c r="AX1121" i="6" s="1"/>
  <c r="AR865" i="6"/>
  <c r="AX865" i="6" s="1"/>
  <c r="AR869" i="6"/>
  <c r="AX869" i="6" s="1"/>
  <c r="AR423" i="6"/>
  <c r="AX423" i="6" s="1"/>
  <c r="AR622" i="6"/>
  <c r="AX622" i="6" s="1"/>
  <c r="AR1006" i="6"/>
  <c r="AX1006" i="6" s="1"/>
  <c r="AR1051" i="6"/>
  <c r="AX1051" i="6" s="1"/>
  <c r="AR236" i="6"/>
  <c r="AX236" i="6" s="1"/>
  <c r="AR913" i="6"/>
  <c r="AX913" i="6" s="1"/>
  <c r="AR769" i="6"/>
  <c r="AX769" i="6" s="1"/>
  <c r="AR843" i="6"/>
  <c r="AX843" i="6" s="1"/>
  <c r="AR332" i="6"/>
  <c r="AX332" i="6" s="1"/>
  <c r="AR16" i="6"/>
  <c r="AX16" i="6" s="1"/>
  <c r="AR679" i="6"/>
  <c r="AX679" i="6" s="1"/>
  <c r="AR42" i="6"/>
  <c r="AR1369" i="6"/>
  <c r="AX1369" i="6" s="1"/>
  <c r="AR1120" i="6"/>
  <c r="AX1120" i="6" s="1"/>
  <c r="AR1363" i="6"/>
  <c r="AX1363" i="6" s="1"/>
  <c r="AR327" i="6"/>
  <c r="AX327" i="6" s="1"/>
  <c r="AR856" i="6"/>
  <c r="AX856" i="6" s="1"/>
  <c r="AR303" i="6"/>
  <c r="AR756" i="6"/>
  <c r="AX756" i="6" s="1"/>
  <c r="AR1253" i="6"/>
  <c r="AX1253" i="6" s="1"/>
  <c r="AR253" i="6"/>
  <c r="AX253" i="6" s="1"/>
  <c r="AR995" i="6"/>
  <c r="AX995" i="6" s="1"/>
  <c r="AR263" i="6"/>
  <c r="AX263" i="6" s="1"/>
  <c r="AR655" i="6"/>
  <c r="AX655" i="6" s="1"/>
  <c r="AR517" i="6"/>
  <c r="AX517" i="6" s="1"/>
  <c r="AR1279" i="6"/>
  <c r="AX1279" i="6" s="1"/>
  <c r="AR1114" i="6"/>
  <c r="AX1114" i="6" s="1"/>
  <c r="AR142" i="6"/>
  <c r="AX142" i="6" s="1"/>
  <c r="AR194" i="6"/>
  <c r="AX194" i="6" s="1"/>
  <c r="AR889" i="6"/>
  <c r="AX889" i="6" s="1"/>
  <c r="AR813" i="6"/>
  <c r="AX813" i="6" s="1"/>
  <c r="AR215" i="6"/>
  <c r="AX215" i="6" s="1"/>
  <c r="AR609" i="6"/>
  <c r="AX609" i="6" s="1"/>
  <c r="AR964" i="6"/>
  <c r="AX964" i="6" s="1"/>
  <c r="AR283" i="6"/>
  <c r="AX283" i="6" s="1"/>
  <c r="AR486" i="6"/>
  <c r="AX486" i="6" s="1"/>
  <c r="AR712" i="6"/>
  <c r="AX712" i="6" s="1"/>
  <c r="AR1116" i="6"/>
  <c r="AX1116" i="6" s="1"/>
  <c r="AR315" i="6"/>
  <c r="AX315" i="6" s="1"/>
  <c r="AR27" i="6"/>
  <c r="AX27" i="6" s="1"/>
  <c r="AR1130" i="6"/>
  <c r="AX1130" i="6" s="1"/>
  <c r="AR986" i="6"/>
  <c r="AX986" i="6" s="1"/>
  <c r="AR842" i="6"/>
  <c r="AX842" i="6" s="1"/>
  <c r="AR698" i="6"/>
  <c r="AX698" i="6" s="1"/>
  <c r="AR554" i="6"/>
  <c r="AR410" i="6"/>
  <c r="AR266" i="6"/>
  <c r="AX266" i="6" s="1"/>
  <c r="AR122" i="6"/>
  <c r="AR1168" i="6"/>
  <c r="AX1168" i="6" s="1"/>
  <c r="AR1067" i="6"/>
  <c r="AX1067" i="6" s="1"/>
  <c r="AR306" i="6"/>
  <c r="AX306" i="6" s="1"/>
  <c r="AR477" i="6"/>
  <c r="AX477" i="6" s="1"/>
  <c r="AR1238" i="6"/>
  <c r="AX1238" i="6" s="1"/>
  <c r="AR1338" i="6"/>
  <c r="AX1338" i="6" s="1"/>
  <c r="AR1185" i="6"/>
  <c r="AX1185" i="6" s="1"/>
  <c r="AR642" i="6"/>
  <c r="AX642" i="6" s="1"/>
  <c r="AR64" i="6"/>
  <c r="AX64" i="6" s="1"/>
  <c r="AR707" i="6"/>
  <c r="AX707" i="6" s="1"/>
  <c r="AR1314" i="6"/>
  <c r="AX1314" i="6" s="1"/>
  <c r="AR885" i="6"/>
  <c r="AX885" i="6" s="1"/>
  <c r="AR396" i="6"/>
  <c r="AX396" i="6" s="1"/>
  <c r="AR169" i="6"/>
  <c r="AX169" i="6" s="1"/>
  <c r="AR413" i="6"/>
  <c r="AX413" i="6" s="1"/>
  <c r="AR1301" i="6"/>
  <c r="AX1301" i="6" s="1"/>
  <c r="AR442" i="6"/>
  <c r="AX442" i="6" s="1"/>
  <c r="AR82" i="6"/>
  <c r="AX82" i="6" s="1"/>
  <c r="AR89" i="6"/>
  <c r="AX89" i="6" s="1"/>
  <c r="AR1351" i="6"/>
  <c r="AX1351" i="6" s="1"/>
  <c r="AR1258" i="6"/>
  <c r="AX1258" i="6" s="1"/>
  <c r="AR942" i="6"/>
  <c r="AX942" i="6" s="1"/>
  <c r="AR1032" i="6"/>
  <c r="AX1032" i="6" s="1"/>
  <c r="AR919" i="6"/>
  <c r="AR275" i="6"/>
  <c r="AX275" i="6" s="1"/>
  <c r="AR1143" i="6"/>
  <c r="AX1143" i="6" s="1"/>
  <c r="AR380" i="6"/>
  <c r="AX380" i="6" s="1"/>
  <c r="AR213" i="6"/>
  <c r="AX213" i="6" s="1"/>
  <c r="AR357" i="6"/>
  <c r="AX357" i="6" s="1"/>
  <c r="AR1333" i="6"/>
  <c r="AX1333" i="6" s="1"/>
  <c r="AR250" i="6"/>
  <c r="AX250" i="6" s="1"/>
  <c r="AR556" i="6"/>
  <c r="AX556" i="6" s="1"/>
  <c r="AR1220" i="6"/>
  <c r="AX1220" i="6" s="1"/>
  <c r="AR56" i="6"/>
  <c r="AX56" i="6" s="1"/>
  <c r="AR339" i="6"/>
  <c r="AX339" i="6" s="1"/>
  <c r="AR228" i="6"/>
  <c r="AX228" i="6" s="1"/>
  <c r="AR1072" i="6"/>
  <c r="AX1072" i="6" s="1"/>
  <c r="AR527" i="6"/>
  <c r="AX527" i="6" s="1"/>
  <c r="AR608" i="6"/>
  <c r="AX608" i="6" s="1"/>
  <c r="AR456" i="6"/>
  <c r="AX456" i="6" s="1"/>
  <c r="AR745" i="6"/>
  <c r="AX745" i="6" s="1"/>
  <c r="AR991" i="6"/>
  <c r="AX991" i="6" s="1"/>
  <c r="AR111" i="6"/>
  <c r="AX111" i="6" s="1"/>
  <c r="AR402" i="6"/>
  <c r="AX402" i="6" s="1"/>
  <c r="AR500" i="6"/>
  <c r="AX500" i="6" s="1"/>
  <c r="AR203" i="6"/>
  <c r="AX203" i="6" s="1"/>
  <c r="AR601" i="6"/>
  <c r="AX601" i="6" s="1"/>
  <c r="AR1242" i="6"/>
  <c r="AX1242" i="6" s="1"/>
  <c r="AR967" i="6"/>
  <c r="AX967" i="6" s="1"/>
  <c r="AR927" i="6"/>
  <c r="AX927" i="6" s="1"/>
  <c r="AR548" i="6"/>
  <c r="AX548" i="6" s="1"/>
  <c r="AR1160" i="6"/>
  <c r="AX1160" i="6" s="1"/>
  <c r="AR800" i="6"/>
  <c r="AX800" i="6" s="1"/>
  <c r="AR892" i="6"/>
  <c r="AX892" i="6" s="1"/>
  <c r="AR461" i="6"/>
  <c r="AX461" i="6" s="1"/>
  <c r="AR823" i="6"/>
  <c r="AX823" i="6" s="1"/>
  <c r="AR279" i="6"/>
  <c r="AX279" i="6" s="1"/>
  <c r="AR1211" i="6"/>
  <c r="AX1211" i="6" s="1"/>
  <c r="AR1101" i="6"/>
  <c r="AX1101" i="6" s="1"/>
  <c r="AR659" i="6"/>
  <c r="AX659" i="6" s="1"/>
  <c r="AR1089" i="6"/>
  <c r="AX1089" i="6" s="1"/>
  <c r="AR629" i="6"/>
  <c r="AX629" i="6" s="1"/>
  <c r="AR364" i="6"/>
  <c r="AX364" i="6" s="1"/>
  <c r="AR178" i="6"/>
  <c r="AX178" i="6" s="1"/>
  <c r="AR687" i="6"/>
  <c r="AX687" i="6" s="1"/>
  <c r="AR270" i="6"/>
  <c r="AR1350" i="6"/>
  <c r="AX1350" i="6" s="1"/>
  <c r="AR1195" i="6"/>
  <c r="AX1195" i="6" s="1"/>
  <c r="AR289" i="6"/>
  <c r="AX289" i="6" s="1"/>
  <c r="AR1312" i="6"/>
  <c r="AX1312" i="6" s="1"/>
  <c r="AR895" i="6"/>
  <c r="AX895" i="6" s="1"/>
  <c r="AR192" i="6"/>
  <c r="AX192" i="6" s="1"/>
  <c r="AR159" i="6"/>
  <c r="AX159" i="6" s="1"/>
  <c r="AR189" i="6"/>
  <c r="AX189" i="6" s="1"/>
  <c r="AR286" i="6"/>
  <c r="AX286" i="6" s="1"/>
  <c r="AR570" i="6"/>
  <c r="AX570" i="6" s="1"/>
  <c r="AR720" i="6"/>
  <c r="AX720" i="6" s="1"/>
  <c r="AR766" i="6"/>
  <c r="AX766" i="6" s="1"/>
  <c r="AR680" i="6"/>
  <c r="AX680" i="6" s="1"/>
  <c r="AR125" i="6"/>
  <c r="AX125" i="6" s="1"/>
  <c r="AR584" i="6"/>
  <c r="AX584" i="6" s="1"/>
  <c r="AR1370" i="6"/>
  <c r="AX1370" i="6" s="1"/>
  <c r="AR139" i="6"/>
  <c r="AX139" i="6" s="1"/>
  <c r="AR959" i="6"/>
  <c r="AX959" i="6" s="1"/>
  <c r="AR791" i="6"/>
  <c r="AX791" i="6" s="1"/>
  <c r="AR317" i="6"/>
  <c r="AX317" i="6" s="1"/>
  <c r="AR12" i="6"/>
  <c r="AX12" i="6" s="1"/>
  <c r="AR864" i="6"/>
  <c r="AX864" i="6" s="1"/>
  <c r="AR872" i="6"/>
  <c r="AX872" i="6" s="1"/>
  <c r="AR427" i="6"/>
  <c r="AX427" i="6" s="1"/>
  <c r="AR618" i="6"/>
  <c r="AX618" i="6" s="1"/>
  <c r="AR999" i="6"/>
  <c r="AX999" i="6" s="1"/>
  <c r="AR1056" i="6"/>
  <c r="AX1056" i="6" s="1"/>
  <c r="AR233" i="6"/>
  <c r="AX233" i="6" s="1"/>
  <c r="AR907" i="6"/>
  <c r="AX907" i="6" s="1"/>
  <c r="AR109" i="6"/>
  <c r="AX109" i="6" s="1"/>
  <c r="AR846" i="6"/>
  <c r="AX846" i="6" s="1"/>
  <c r="AR335" i="6"/>
  <c r="AX335" i="6" s="1"/>
  <c r="AR617" i="6"/>
  <c r="AX617" i="6" s="1"/>
  <c r="AR961" i="6"/>
  <c r="AX961" i="6" s="1"/>
  <c r="AR904" i="6"/>
  <c r="AX904" i="6" s="1"/>
  <c r="AR24" i="6"/>
  <c r="AX24" i="6" s="1"/>
  <c r="AR8" i="6"/>
  <c r="AX8" i="6" s="1"/>
  <c r="AR104" i="6"/>
  <c r="AX104" i="6" s="1"/>
  <c r="AR1377" i="6"/>
  <c r="AX1377" i="6" s="1"/>
  <c r="AR153" i="6"/>
  <c r="AX153" i="6" s="1"/>
  <c r="AR494" i="6"/>
  <c r="AX494" i="6" s="1"/>
  <c r="AR1318" i="6"/>
  <c r="AX1318" i="6" s="1"/>
  <c r="AR85" i="6"/>
  <c r="AX85" i="6" s="1"/>
  <c r="AR922" i="6"/>
  <c r="AX922" i="6" s="1"/>
  <c r="AR1216" i="6"/>
  <c r="AX1216" i="6" s="1"/>
  <c r="AR737" i="6"/>
  <c r="AX737" i="6" s="1"/>
  <c r="AR299" i="6"/>
  <c r="AX299" i="6" s="1"/>
  <c r="AR1104" i="6"/>
  <c r="AX1104" i="6" s="1"/>
  <c r="AR179" i="6"/>
  <c r="AX179" i="6" s="1"/>
  <c r="AR714" i="6"/>
  <c r="AX714" i="6" s="1"/>
  <c r="AR136" i="6"/>
  <c r="AX136" i="6" s="1"/>
  <c r="AR850" i="6"/>
  <c r="AX850" i="6" s="1"/>
  <c r="AR914" i="6"/>
  <c r="AX914" i="6" s="1"/>
  <c r="AR1310" i="6"/>
  <c r="AR751" i="6"/>
  <c r="AX751" i="6" s="1"/>
  <c r="AR83" i="6"/>
  <c r="AX83" i="6" s="1"/>
  <c r="AR695" i="6"/>
  <c r="AX695" i="6" s="1"/>
  <c r="AR54" i="6"/>
  <c r="AX54" i="6" s="1"/>
  <c r="AR497" i="6"/>
  <c r="AX497" i="6" s="1"/>
  <c r="AR188" i="6"/>
  <c r="AR725" i="6"/>
  <c r="AX725" i="6" s="1"/>
  <c r="AR816" i="6"/>
  <c r="AX816" i="6" s="1"/>
  <c r="AR1123" i="6"/>
  <c r="AX1123" i="6" s="1"/>
  <c r="AR40" i="6"/>
  <c r="AX40" i="6" s="1"/>
  <c r="AR677" i="6"/>
  <c r="AX677" i="6" s="1"/>
  <c r="AR36" i="6"/>
  <c r="AR1118" i="6"/>
  <c r="AX1118" i="6" s="1"/>
  <c r="AR974" i="6"/>
  <c r="AX974" i="6" s="1"/>
  <c r="AR830" i="6"/>
  <c r="AR686" i="6"/>
  <c r="AX686" i="6" s="1"/>
  <c r="AR542" i="6"/>
  <c r="AX542" i="6" s="1"/>
  <c r="AR398" i="6"/>
  <c r="AR254" i="6"/>
  <c r="AX254" i="6" s="1"/>
  <c r="AR110" i="6"/>
  <c r="AX110" i="6" s="1"/>
  <c r="AR1177" i="6"/>
  <c r="AX1177" i="6" s="1"/>
  <c r="AR1065" i="6"/>
  <c r="AX1065" i="6" s="1"/>
  <c r="AR309" i="6"/>
  <c r="AX309" i="6" s="1"/>
  <c r="AR475" i="6"/>
  <c r="AX475" i="6" s="1"/>
  <c r="AR1226" i="6"/>
  <c r="AX1226" i="6" s="1"/>
  <c r="AR1337" i="6"/>
  <c r="AX1337" i="6" s="1"/>
  <c r="AR1183" i="6"/>
  <c r="AX1183" i="6" s="1"/>
  <c r="AR640" i="6"/>
  <c r="AX640" i="6" s="1"/>
  <c r="AR73" i="6"/>
  <c r="AX73" i="6" s="1"/>
  <c r="AR705" i="6"/>
  <c r="AX705" i="6" s="1"/>
  <c r="AR1313" i="6"/>
  <c r="AX1313" i="6" s="1"/>
  <c r="AR880" i="6"/>
  <c r="AX880" i="6" s="1"/>
  <c r="AR389" i="6"/>
  <c r="AX389" i="6" s="1"/>
  <c r="AR161" i="6"/>
  <c r="AX161" i="6" s="1"/>
  <c r="AR418" i="6"/>
  <c r="AX418" i="6" s="1"/>
  <c r="AR1309" i="6"/>
  <c r="AX1309" i="6" s="1"/>
  <c r="AR1135" i="6"/>
  <c r="AX1135" i="6" s="1"/>
  <c r="AR80" i="6"/>
  <c r="AX80" i="6" s="1"/>
  <c r="AR96" i="6"/>
  <c r="AX96" i="6" s="1"/>
  <c r="AR1346" i="6"/>
  <c r="AX1346" i="6" s="1"/>
  <c r="AR1256" i="6"/>
  <c r="AX1256" i="6" s="1"/>
  <c r="AR940" i="6"/>
  <c r="AR509" i="6"/>
  <c r="AX509" i="6" s="1"/>
  <c r="AR924" i="6"/>
  <c r="AX924" i="6" s="1"/>
  <c r="AR273" i="6"/>
  <c r="AX273" i="6" s="1"/>
  <c r="AR1148" i="6"/>
  <c r="AX1148" i="6" s="1"/>
  <c r="AR382" i="6"/>
  <c r="AX382" i="6" s="1"/>
  <c r="AR211" i="6"/>
  <c r="AX211" i="6" s="1"/>
  <c r="AR361" i="6"/>
  <c r="AX361" i="6" s="1"/>
  <c r="AR1289" i="6"/>
  <c r="AX1289" i="6" s="1"/>
  <c r="AR248" i="6"/>
  <c r="AX248" i="6" s="1"/>
  <c r="AR555" i="6"/>
  <c r="AX555" i="6" s="1"/>
  <c r="AR1218" i="6"/>
  <c r="AX1218" i="6" s="1"/>
  <c r="AR59" i="6"/>
  <c r="AX59" i="6" s="1"/>
  <c r="AR348" i="6"/>
  <c r="AX348" i="6" s="1"/>
  <c r="AR226" i="6"/>
  <c r="AX226" i="6" s="1"/>
  <c r="AR1071" i="6"/>
  <c r="AX1071" i="6" s="1"/>
  <c r="AR525" i="6"/>
  <c r="AX525" i="6" s="1"/>
  <c r="AR606" i="6"/>
  <c r="AX606" i="6" s="1"/>
  <c r="AR452" i="6"/>
  <c r="AX452" i="6" s="1"/>
  <c r="AR1270" i="6"/>
  <c r="AX1270" i="6" s="1"/>
  <c r="AR996" i="6"/>
  <c r="AX996" i="6" s="1"/>
  <c r="AR118" i="6"/>
  <c r="AX118" i="6" s="1"/>
  <c r="AR403" i="6"/>
  <c r="AX403" i="6" s="1"/>
  <c r="AR498" i="6"/>
  <c r="AX498" i="6" s="1"/>
  <c r="AR201" i="6"/>
  <c r="AX201" i="6" s="1"/>
  <c r="AR593" i="6"/>
  <c r="AX593" i="6" s="1"/>
  <c r="AR1241" i="6"/>
  <c r="AX1241" i="6" s="1"/>
  <c r="AR970" i="6"/>
  <c r="AX970" i="6" s="1"/>
  <c r="AR935" i="6"/>
  <c r="AX935" i="6" s="1"/>
  <c r="AR546" i="6"/>
  <c r="AX546" i="6" s="1"/>
  <c r="AR1156" i="6"/>
  <c r="AX1156" i="6" s="1"/>
  <c r="AR373" i="6"/>
  <c r="AX373" i="6" s="1"/>
  <c r="AR897" i="6"/>
  <c r="AX897" i="6" s="1"/>
  <c r="AR185" i="6"/>
  <c r="AX185" i="6" s="1"/>
  <c r="AR826" i="6"/>
  <c r="AX826" i="6" s="1"/>
  <c r="AR281" i="6"/>
  <c r="AX281" i="6" s="1"/>
  <c r="AR1207" i="6"/>
  <c r="AR1096" i="6"/>
  <c r="AX1096" i="6" s="1"/>
  <c r="AR654" i="6"/>
  <c r="AX654" i="6" s="1"/>
  <c r="AR1092" i="6"/>
  <c r="AX1092" i="6" s="1"/>
  <c r="AR627" i="6"/>
  <c r="AX627" i="6" s="1"/>
  <c r="AR727" i="6"/>
  <c r="AX727" i="6" s="1"/>
  <c r="AR176" i="6"/>
  <c r="AR543" i="6"/>
  <c r="AX543" i="6" s="1"/>
  <c r="AR689" i="6"/>
  <c r="AX689" i="6" s="1"/>
  <c r="AR297" i="6"/>
  <c r="AX297" i="6" s="1"/>
  <c r="AR1192" i="6"/>
  <c r="AX1192" i="6" s="1"/>
  <c r="AR643" i="6"/>
  <c r="AX643" i="6" s="1"/>
  <c r="AR755" i="6"/>
  <c r="AX755" i="6" s="1"/>
  <c r="AR462" i="6"/>
  <c r="AX462" i="6" s="1"/>
  <c r="AR493" i="6"/>
  <c r="AX493" i="6" s="1"/>
  <c r="AR983" i="6"/>
  <c r="AX983" i="6" s="1"/>
  <c r="AR883" i="6"/>
  <c r="AX883" i="6" s="1"/>
  <c r="AR490" i="6"/>
  <c r="AX490" i="6" s="1"/>
  <c r="AR569" i="6"/>
  <c r="AR715" i="6"/>
  <c r="AX715" i="6" s="1"/>
  <c r="AR763" i="6"/>
  <c r="AX763" i="6" s="1"/>
  <c r="AR682" i="6"/>
  <c r="AX682" i="6" s="1"/>
  <c r="AR123" i="6"/>
  <c r="AX123" i="6" s="1"/>
  <c r="AR1285" i="6"/>
  <c r="AX1285" i="6" s="1"/>
  <c r="AR1358" i="6"/>
  <c r="AX1358" i="6" s="1"/>
  <c r="AR145" i="6"/>
  <c r="AX145" i="6" s="1"/>
  <c r="AR954" i="6"/>
  <c r="AX954" i="6" s="1"/>
  <c r="AR788" i="6"/>
  <c r="AX788" i="6" s="1"/>
  <c r="AR322" i="6"/>
  <c r="AX322" i="6" s="1"/>
  <c r="AR7" i="6"/>
  <c r="AX7" i="6" s="1"/>
  <c r="AR862" i="6"/>
  <c r="AX862" i="6" s="1"/>
  <c r="AR867" i="6"/>
  <c r="AX867" i="6" s="1"/>
  <c r="AR433" i="6"/>
  <c r="AX433" i="6" s="1"/>
  <c r="AR615" i="6"/>
  <c r="AX615" i="6" s="1"/>
  <c r="AR1001" i="6"/>
  <c r="AX1001" i="6" s="1"/>
  <c r="AR1057" i="6"/>
  <c r="AX1057" i="6" s="1"/>
  <c r="AR231" i="6"/>
  <c r="AR912" i="6"/>
  <c r="AX912" i="6" s="1"/>
  <c r="AR103" i="6"/>
  <c r="AX103" i="6" s="1"/>
  <c r="AR848" i="6"/>
  <c r="AX848" i="6" s="1"/>
  <c r="AR330" i="6"/>
  <c r="AX330" i="6" s="1"/>
  <c r="AR780" i="6"/>
  <c r="AX780" i="6" s="1"/>
  <c r="AR952" i="6"/>
  <c r="AR681" i="6"/>
  <c r="AX681" i="6" s="1"/>
  <c r="AR616" i="6"/>
  <c r="AX616" i="6" s="1"/>
  <c r="AR1054" i="6"/>
  <c r="AX1054" i="6" s="1"/>
  <c r="AR1008" i="6"/>
  <c r="AX1008" i="6" s="1"/>
  <c r="AR1374" i="6"/>
  <c r="AX1374" i="6" s="1"/>
  <c r="AR152" i="6"/>
  <c r="J11" i="6"/>
  <c r="J9" i="6"/>
  <c r="J8" i="6"/>
  <c r="AE3" i="6" l="1"/>
  <c r="AE85" i="6"/>
  <c r="AE75" i="6"/>
  <c r="AF75" i="6" s="1"/>
  <c r="AE73" i="6"/>
  <c r="J4" i="6"/>
  <c r="L4" i="6" s="1"/>
  <c r="AE13" i="6"/>
  <c r="AE7" i="6"/>
  <c r="AE92" i="6"/>
  <c r="J7" i="6"/>
  <c r="L7" i="6" s="1"/>
  <c r="AE74" i="6"/>
  <c r="AF74" i="6" s="1"/>
  <c r="AX830" i="6"/>
  <c r="AE56" i="6"/>
  <c r="AF56" i="6" s="1"/>
  <c r="AE83" i="6"/>
  <c r="AF83" i="6" s="1"/>
  <c r="AE45" i="6"/>
  <c r="AG45" i="6" s="1"/>
  <c r="AE110" i="6"/>
  <c r="AG110" i="6" s="1"/>
  <c r="AE70" i="6"/>
  <c r="AG70" i="6" s="1"/>
  <c r="AE54" i="6"/>
  <c r="AF54" i="6" s="1"/>
  <c r="AE81" i="6"/>
  <c r="AE80" i="6"/>
  <c r="AG80" i="6" s="1"/>
  <c r="AE33" i="6"/>
  <c r="J10" i="6"/>
  <c r="L10" i="6" s="1"/>
  <c r="AE72" i="6"/>
  <c r="AG72" i="6" s="1"/>
  <c r="AE39" i="6"/>
  <c r="AG39" i="6" s="1"/>
  <c r="AE108" i="6"/>
  <c r="AF108" i="6" s="1"/>
  <c r="AE25" i="6"/>
  <c r="AG25" i="6" s="1"/>
  <c r="AX1035" i="6"/>
  <c r="AX1251" i="6"/>
  <c r="AX929" i="6"/>
  <c r="AX776" i="6"/>
  <c r="AX911" i="6"/>
  <c r="AE84" i="6"/>
  <c r="AG84" i="6" s="1"/>
  <c r="AE34" i="6"/>
  <c r="AE49" i="6"/>
  <c r="AG49" i="6" s="1"/>
  <c r="AE18" i="6"/>
  <c r="AG18" i="6" s="1"/>
  <c r="AE76" i="6"/>
  <c r="AG76" i="6" s="1"/>
  <c r="AE63" i="6"/>
  <c r="AG63" i="6" s="1"/>
  <c r="AE44" i="6"/>
  <c r="AF44" i="6" s="1"/>
  <c r="AE51" i="6"/>
  <c r="AG51" i="6" s="1"/>
  <c r="AE9" i="6"/>
  <c r="AG9" i="6" s="1"/>
  <c r="AE53" i="6"/>
  <c r="AG53" i="6" s="1"/>
  <c r="AE38" i="6"/>
  <c r="AF38" i="6" s="1"/>
  <c r="AE90" i="6"/>
  <c r="AG90" i="6" s="1"/>
  <c r="AE96" i="6"/>
  <c r="AE82" i="6"/>
  <c r="J6" i="6"/>
  <c r="L6" i="6" s="1"/>
  <c r="AE24" i="6"/>
  <c r="AF24" i="6" s="1"/>
  <c r="AE77" i="6"/>
  <c r="AF77" i="6" s="1"/>
  <c r="AE50" i="6"/>
  <c r="AG50" i="6" s="1"/>
  <c r="AX532" i="6"/>
  <c r="AE17" i="6"/>
  <c r="AF17" i="6" s="1"/>
  <c r="AE40" i="6"/>
  <c r="AG40" i="6" s="1"/>
  <c r="AX410" i="6"/>
  <c r="AE23" i="6"/>
  <c r="AF23" i="6" s="1"/>
  <c r="AE91" i="6"/>
  <c r="AE87" i="6"/>
  <c r="AF87" i="6" s="1"/>
  <c r="AE52" i="6"/>
  <c r="AX554" i="6"/>
  <c r="AE111" i="6"/>
  <c r="AF111" i="6" s="1"/>
  <c r="AE103" i="6"/>
  <c r="AG103" i="6" s="1"/>
  <c r="AE78" i="6"/>
  <c r="AG78" i="6" s="1"/>
  <c r="AE47" i="6"/>
  <c r="AG47" i="6" s="1"/>
  <c r="AE48" i="6"/>
  <c r="AG48" i="6" s="1"/>
  <c r="AE58" i="6"/>
  <c r="AG58" i="6" s="1"/>
  <c r="AE32" i="6"/>
  <c r="AF32" i="6" s="1"/>
  <c r="AE97" i="6"/>
  <c r="AG97" i="6" s="1"/>
  <c r="AE99" i="6"/>
  <c r="AE15" i="6"/>
  <c r="AF15" i="6" s="1"/>
  <c r="AE42" i="6"/>
  <c r="AE112" i="6"/>
  <c r="AF112" i="6" s="1"/>
  <c r="AE113" i="6"/>
  <c r="AG113" i="6" s="1"/>
  <c r="AE21" i="6"/>
  <c r="AF21" i="6" s="1"/>
  <c r="AE29" i="6"/>
  <c r="AG29" i="6" s="1"/>
  <c r="AE37" i="6"/>
  <c r="AF37" i="6" s="1"/>
  <c r="AE66" i="6"/>
  <c r="AF66" i="6" s="1"/>
  <c r="AE31" i="6"/>
  <c r="AG31" i="6" s="1"/>
  <c r="AE65" i="6"/>
  <c r="AG65" i="6" s="1"/>
  <c r="AE105" i="6"/>
  <c r="AF105" i="6" s="1"/>
  <c r="AE115" i="6"/>
  <c r="AF115" i="6" s="1"/>
  <c r="AE67" i="6"/>
  <c r="AG67" i="6" s="1"/>
  <c r="AE100" i="6"/>
  <c r="AE94" i="6"/>
  <c r="AG94" i="6" s="1"/>
  <c r="AE86" i="6"/>
  <c r="AG86" i="6" s="1"/>
  <c r="AE106" i="6"/>
  <c r="AG106" i="6" s="1"/>
  <c r="J5" i="6"/>
  <c r="L5" i="6" s="1"/>
  <c r="AE55" i="6"/>
  <c r="AF55" i="6" s="1"/>
  <c r="AE69" i="6"/>
  <c r="AG69" i="6" s="1"/>
  <c r="AE35" i="6"/>
  <c r="AF35" i="6" s="1"/>
  <c r="AE14" i="6"/>
  <c r="AG14" i="6" s="1"/>
  <c r="AE8" i="6"/>
  <c r="AF8" i="6" s="1"/>
  <c r="AE10" i="6"/>
  <c r="AE98" i="6"/>
  <c r="AF98" i="6" s="1"/>
  <c r="AE19" i="6"/>
  <c r="AE62" i="6"/>
  <c r="AF62" i="6" s="1"/>
  <c r="AE117" i="6"/>
  <c r="AG117" i="6" s="1"/>
  <c r="AE104" i="6"/>
  <c r="AG104" i="6" s="1"/>
  <c r="AE71" i="6"/>
  <c r="AF71" i="6" s="1"/>
  <c r="AE116" i="6"/>
  <c r="AF116" i="6" s="1"/>
  <c r="AE118" i="6"/>
  <c r="AG118" i="6" s="1"/>
  <c r="AE16" i="6"/>
  <c r="AG16" i="6" s="1"/>
  <c r="AE101" i="6"/>
  <c r="AG101" i="6" s="1"/>
  <c r="AE27" i="6"/>
  <c r="AG27" i="6" s="1"/>
  <c r="AE46" i="6"/>
  <c r="AE59" i="6"/>
  <c r="AG59" i="6" s="1"/>
  <c r="AE89" i="6"/>
  <c r="AE12" i="6"/>
  <c r="AG12" i="6" s="1"/>
  <c r="AE41" i="6"/>
  <c r="AG41" i="6" s="1"/>
  <c r="AE102" i="6"/>
  <c r="AG102" i="6" s="1"/>
  <c r="AE109" i="6"/>
  <c r="AG109" i="6" s="1"/>
  <c r="AE36" i="6"/>
  <c r="AG36" i="6" s="1"/>
  <c r="AE107" i="6"/>
  <c r="AF107" i="6" s="1"/>
  <c r="AE30" i="6"/>
  <c r="AG30" i="6" s="1"/>
  <c r="AE20" i="6"/>
  <c r="AG20" i="6" s="1"/>
  <c r="AE6" i="6"/>
  <c r="AG6" i="6" s="1"/>
  <c r="AE11" i="6"/>
  <c r="AE95" i="6"/>
  <c r="AF95" i="6" s="1"/>
  <c r="AE26" i="6"/>
  <c r="AE4" i="6"/>
  <c r="AG4" i="6" s="1"/>
  <c r="AE114" i="6"/>
  <c r="AG114" i="6" s="1"/>
  <c r="AE88" i="6"/>
  <c r="AF88" i="6" s="1"/>
  <c r="AE60" i="6"/>
  <c r="AG60" i="6" s="1"/>
  <c r="AE5" i="6"/>
  <c r="AG5" i="6" s="1"/>
  <c r="AE22" i="6"/>
  <c r="AG22" i="6" s="1"/>
  <c r="AE64" i="6"/>
  <c r="AF64" i="6" s="1"/>
  <c r="AE43" i="6"/>
  <c r="AF43" i="6" s="1"/>
  <c r="AE28" i="6"/>
  <c r="AF28" i="6" s="1"/>
  <c r="AE79" i="6"/>
  <c r="AG79" i="6" s="1"/>
  <c r="AE68" i="6"/>
  <c r="AG68" i="6" s="1"/>
  <c r="AE61" i="6"/>
  <c r="AF61" i="6" s="1"/>
  <c r="AE93" i="6"/>
  <c r="AF93" i="6" s="1"/>
  <c r="AE57" i="6"/>
  <c r="AG57" i="6" s="1"/>
  <c r="AX152" i="6"/>
  <c r="AX952" i="6"/>
  <c r="AX231" i="6"/>
  <c r="AX569" i="6"/>
  <c r="AX176" i="6"/>
  <c r="AX1207" i="6"/>
  <c r="AX940" i="6"/>
  <c r="AX398" i="6"/>
  <c r="AX36" i="6"/>
  <c r="AX188" i="6"/>
  <c r="AX1310" i="6"/>
  <c r="AX270" i="6"/>
  <c r="AX919" i="6"/>
  <c r="AX122" i="6"/>
  <c r="AX303" i="6"/>
  <c r="AX42" i="6"/>
  <c r="AX1145" i="6"/>
  <c r="AX1181" i="6"/>
  <c r="AX594" i="6"/>
  <c r="AX739" i="6"/>
  <c r="AX208" i="6"/>
  <c r="AX422" i="6"/>
  <c r="AX135" i="6"/>
  <c r="AX1025" i="6"/>
  <c r="AX439" i="6"/>
  <c r="AX1262" i="6"/>
  <c r="AX290" i="6"/>
  <c r="AX1154" i="6"/>
  <c r="AX855" i="6"/>
  <c r="AX1278" i="6"/>
  <c r="AX1012" i="6"/>
  <c r="AX173" i="6"/>
  <c r="AX255" i="6"/>
  <c r="AX977" i="6"/>
  <c r="AX3" i="6"/>
  <c r="AX482" i="6"/>
  <c r="AX762" i="6"/>
  <c r="AX630" i="6"/>
  <c r="AX51" i="6"/>
  <c r="AX358" i="6"/>
  <c r="AX1286" i="6"/>
  <c r="AX314" i="6"/>
  <c r="AX1176" i="6"/>
  <c r="AX782" i="6"/>
  <c r="AX1239" i="6"/>
  <c r="AX1131" i="6"/>
  <c r="AX182" i="6"/>
  <c r="AX63" i="6"/>
  <c r="AX365" i="6"/>
  <c r="AX638" i="6"/>
  <c r="AX1108" i="6"/>
  <c r="AX716" i="6"/>
  <c r="AX1098" i="6"/>
  <c r="AX1326" i="6"/>
  <c r="AX1190" i="6"/>
  <c r="AX218" i="6"/>
  <c r="AX868" i="6"/>
  <c r="AX1077" i="6"/>
  <c r="AX723" i="6"/>
  <c r="AX285" i="6"/>
  <c r="AX496" i="6"/>
  <c r="AX1217" i="6"/>
  <c r="AX1347" i="6"/>
  <c r="AX168" i="6"/>
  <c r="AX1062" i="6"/>
  <c r="AX376" i="6"/>
  <c r="AX1122" i="6"/>
  <c r="AX507" i="6"/>
  <c r="AX1004" i="6"/>
  <c r="AX683" i="6"/>
  <c r="AX116" i="6"/>
  <c r="AX246" i="6"/>
  <c r="AX78" i="6"/>
  <c r="AX1336" i="6"/>
  <c r="AX98" i="6"/>
  <c r="AX962" i="6"/>
  <c r="J3" i="6"/>
  <c r="K3" i="6" s="1"/>
  <c r="AN917" i="6"/>
  <c r="AQ917" i="6" s="1"/>
  <c r="AN923" i="6"/>
  <c r="AQ923" i="6" s="1"/>
  <c r="AN918" i="6"/>
  <c r="AQ918" i="6" s="1"/>
  <c r="AN924" i="6"/>
  <c r="AQ924" i="6" s="1"/>
  <c r="AN922" i="6"/>
  <c r="AQ922" i="6" s="1"/>
  <c r="AN919" i="6"/>
  <c r="AQ919" i="6" s="1"/>
  <c r="AN920" i="6"/>
  <c r="AQ920" i="6" s="1"/>
  <c r="AN925" i="6"/>
  <c r="AQ925" i="6" s="1"/>
  <c r="AN926" i="6"/>
  <c r="AQ926" i="6" s="1"/>
  <c r="AN915" i="6"/>
  <c r="AQ915" i="6" s="1"/>
  <c r="AN921" i="6"/>
  <c r="AQ921" i="6" s="1"/>
  <c r="AG82" i="6"/>
  <c r="AN916" i="6"/>
  <c r="AQ916" i="6" s="1"/>
  <c r="AF82" i="6"/>
  <c r="AN457" i="6"/>
  <c r="AQ457" i="6" s="1"/>
  <c r="AN453" i="6"/>
  <c r="AQ453" i="6" s="1"/>
  <c r="AN451" i="6"/>
  <c r="AQ451" i="6" s="1"/>
  <c r="AN458" i="6"/>
  <c r="AQ458" i="6" s="1"/>
  <c r="AN452" i="6"/>
  <c r="AQ452" i="6" s="1"/>
  <c r="AN455" i="6"/>
  <c r="AQ455" i="6" s="1"/>
  <c r="AN449" i="6"/>
  <c r="AQ449" i="6" s="1"/>
  <c r="AN450" i="6"/>
  <c r="AQ450" i="6" s="1"/>
  <c r="AN448" i="6"/>
  <c r="AQ448" i="6" s="1"/>
  <c r="AN456" i="6"/>
  <c r="AQ456" i="6" s="1"/>
  <c r="AN447" i="6"/>
  <c r="AQ447" i="6" s="1"/>
  <c r="AN454" i="6"/>
  <c r="AQ454" i="6" s="1"/>
  <c r="AN884" i="6"/>
  <c r="AQ884" i="6" s="1"/>
  <c r="AN886" i="6"/>
  <c r="AQ886" i="6" s="1"/>
  <c r="AN879" i="6"/>
  <c r="AQ879" i="6" s="1"/>
  <c r="AN890" i="6"/>
  <c r="AQ890" i="6" s="1"/>
  <c r="AN882" i="6"/>
  <c r="AQ882" i="6" s="1"/>
  <c r="AN885" i="6"/>
  <c r="AQ885" i="6" s="1"/>
  <c r="AN889" i="6"/>
  <c r="AQ889" i="6" s="1"/>
  <c r="AN881" i="6"/>
  <c r="AQ881" i="6" s="1"/>
  <c r="AN888" i="6"/>
  <c r="AQ888" i="6" s="1"/>
  <c r="AN887" i="6"/>
  <c r="AQ887" i="6" s="1"/>
  <c r="AN880" i="6"/>
  <c r="AQ880" i="6" s="1"/>
  <c r="AN883" i="6"/>
  <c r="AQ883" i="6" s="1"/>
  <c r="AN756" i="6"/>
  <c r="AQ756" i="6" s="1"/>
  <c r="AN747" i="6"/>
  <c r="AQ747" i="6" s="1"/>
  <c r="AN750" i="6"/>
  <c r="AQ750" i="6" s="1"/>
  <c r="AN752" i="6"/>
  <c r="AQ752" i="6" s="1"/>
  <c r="AN757" i="6"/>
  <c r="AQ757" i="6" s="1"/>
  <c r="AN748" i="6"/>
  <c r="AQ748" i="6" s="1"/>
  <c r="AN753" i="6"/>
  <c r="AQ753" i="6" s="1"/>
  <c r="AN749" i="6"/>
  <c r="AQ749" i="6" s="1"/>
  <c r="AN754" i="6"/>
  <c r="AQ754" i="6" s="1"/>
  <c r="AN758" i="6"/>
  <c r="AQ758" i="6" s="1"/>
  <c r="AN751" i="6"/>
  <c r="AQ751" i="6" s="1"/>
  <c r="AN755" i="6"/>
  <c r="AQ755" i="6" s="1"/>
  <c r="AN294" i="6"/>
  <c r="AQ294" i="6" s="1"/>
  <c r="AN296" i="6"/>
  <c r="AQ296" i="6" s="1"/>
  <c r="AN298" i="6"/>
  <c r="AQ298" i="6" s="1"/>
  <c r="AN302" i="6"/>
  <c r="AQ302" i="6" s="1"/>
  <c r="AN291" i="6"/>
  <c r="AQ291" i="6" s="1"/>
  <c r="AN295" i="6"/>
  <c r="AQ295" i="6" s="1"/>
  <c r="AN297" i="6"/>
  <c r="AQ297" i="6" s="1"/>
  <c r="AN299" i="6"/>
  <c r="AQ299" i="6" s="1"/>
  <c r="AN301" i="6"/>
  <c r="AQ301" i="6" s="1"/>
  <c r="AN300" i="6"/>
  <c r="AQ300" i="6" s="1"/>
  <c r="AN293" i="6"/>
  <c r="AQ293" i="6" s="1"/>
  <c r="AN292" i="6"/>
  <c r="AQ292" i="6" s="1"/>
  <c r="AN666" i="6"/>
  <c r="AQ666" i="6" s="1"/>
  <c r="AN667" i="6"/>
  <c r="AQ667" i="6" s="1"/>
  <c r="AN672" i="6"/>
  <c r="AQ672" i="6" s="1"/>
  <c r="AN668" i="6"/>
  <c r="AQ668" i="6" s="1"/>
  <c r="AN664" i="6"/>
  <c r="AQ664" i="6" s="1"/>
  <c r="AN674" i="6"/>
  <c r="AQ674" i="6" s="1"/>
  <c r="AN665" i="6"/>
  <c r="AQ665" i="6" s="1"/>
  <c r="AN670" i="6"/>
  <c r="AQ670" i="6" s="1"/>
  <c r="AN673" i="6"/>
  <c r="AQ673" i="6" s="1"/>
  <c r="AN671" i="6"/>
  <c r="AQ671" i="6" s="1"/>
  <c r="AN663" i="6"/>
  <c r="AQ663" i="6" s="1"/>
  <c r="AN669" i="6"/>
  <c r="AQ669" i="6" s="1"/>
  <c r="AN312" i="6"/>
  <c r="AQ312" i="6" s="1"/>
  <c r="AN303" i="6"/>
  <c r="AQ303" i="6" s="1"/>
  <c r="AN307" i="6"/>
  <c r="AQ307" i="6" s="1"/>
  <c r="AN305" i="6"/>
  <c r="AQ305" i="6" s="1"/>
  <c r="AN309" i="6"/>
  <c r="AQ309" i="6" s="1"/>
  <c r="AN311" i="6"/>
  <c r="AQ311" i="6" s="1"/>
  <c r="AN304" i="6"/>
  <c r="AQ304" i="6" s="1"/>
  <c r="AN306" i="6"/>
  <c r="AQ306" i="6" s="1"/>
  <c r="AN308" i="6"/>
  <c r="AQ308" i="6" s="1"/>
  <c r="AN314" i="6"/>
  <c r="AQ314" i="6" s="1"/>
  <c r="AN313" i="6"/>
  <c r="AQ313" i="6" s="1"/>
  <c r="AN310" i="6"/>
  <c r="AQ310" i="6" s="1"/>
  <c r="AN1056" i="6"/>
  <c r="AQ1056" i="6" s="1"/>
  <c r="AN1050" i="6"/>
  <c r="AQ1050" i="6" s="1"/>
  <c r="AN1054" i="6"/>
  <c r="AQ1054" i="6" s="1"/>
  <c r="AN1053" i="6"/>
  <c r="AQ1053" i="6" s="1"/>
  <c r="AN1047" i="6"/>
  <c r="AQ1047" i="6" s="1"/>
  <c r="AN1052" i="6"/>
  <c r="AQ1052" i="6" s="1"/>
  <c r="AN1058" i="6"/>
  <c r="AQ1058" i="6" s="1"/>
  <c r="AN1048" i="6"/>
  <c r="AQ1048" i="6" s="1"/>
  <c r="AN1057" i="6"/>
  <c r="AQ1057" i="6" s="1"/>
  <c r="AN1051" i="6"/>
  <c r="AQ1051" i="6" s="1"/>
  <c r="AN1049" i="6"/>
  <c r="AQ1049" i="6" s="1"/>
  <c r="AN1055" i="6"/>
  <c r="AQ1055" i="6" s="1"/>
  <c r="AN594" i="6"/>
  <c r="AQ594" i="6" s="1"/>
  <c r="AN595" i="6"/>
  <c r="AQ595" i="6" s="1"/>
  <c r="AN596" i="6"/>
  <c r="AQ596" i="6" s="1"/>
  <c r="AN598" i="6"/>
  <c r="AQ598" i="6" s="1"/>
  <c r="AN597" i="6"/>
  <c r="AQ597" i="6" s="1"/>
  <c r="AN599" i="6"/>
  <c r="AQ599" i="6" s="1"/>
  <c r="AN592" i="6"/>
  <c r="AQ592" i="6" s="1"/>
  <c r="AN591" i="6"/>
  <c r="AQ591" i="6" s="1"/>
  <c r="AN593" i="6"/>
  <c r="AQ593" i="6" s="1"/>
  <c r="AN601" i="6"/>
  <c r="AQ601" i="6" s="1"/>
  <c r="AN602" i="6"/>
  <c r="AQ602" i="6" s="1"/>
  <c r="AN600" i="6"/>
  <c r="AQ600" i="6" s="1"/>
  <c r="AN621" i="6"/>
  <c r="AQ621" i="6" s="1"/>
  <c r="AN623" i="6"/>
  <c r="AQ623" i="6" s="1"/>
  <c r="AN625" i="6"/>
  <c r="AQ625" i="6" s="1"/>
  <c r="AN620" i="6"/>
  <c r="AQ620" i="6" s="1"/>
  <c r="AN616" i="6"/>
  <c r="AQ616" i="6" s="1"/>
  <c r="AN624" i="6"/>
  <c r="AQ624" i="6" s="1"/>
  <c r="AN615" i="6"/>
  <c r="AQ615" i="6" s="1"/>
  <c r="AN619" i="6"/>
  <c r="AQ619" i="6" s="1"/>
  <c r="AN617" i="6"/>
  <c r="AQ617" i="6" s="1"/>
  <c r="AN622" i="6"/>
  <c r="AQ622" i="6" s="1"/>
  <c r="AN626" i="6"/>
  <c r="AQ626" i="6" s="1"/>
  <c r="AN618" i="6"/>
  <c r="AQ618" i="6" s="1"/>
  <c r="AN509" i="6"/>
  <c r="AQ509" i="6" s="1"/>
  <c r="AN516" i="6"/>
  <c r="AQ516" i="6" s="1"/>
  <c r="AN510" i="6"/>
  <c r="AQ510" i="6" s="1"/>
  <c r="AN507" i="6"/>
  <c r="AQ507" i="6" s="1"/>
  <c r="AN513" i="6"/>
  <c r="AQ513" i="6" s="1"/>
  <c r="AN514" i="6"/>
  <c r="AQ514" i="6" s="1"/>
  <c r="AN512" i="6"/>
  <c r="AQ512" i="6" s="1"/>
  <c r="AN515" i="6"/>
  <c r="AQ515" i="6" s="1"/>
  <c r="AN508" i="6"/>
  <c r="AQ508" i="6" s="1"/>
  <c r="AN517" i="6"/>
  <c r="AQ517" i="6" s="1"/>
  <c r="AN518" i="6"/>
  <c r="AQ518" i="6" s="1"/>
  <c r="AN511" i="6"/>
  <c r="AQ511" i="6" s="1"/>
  <c r="AN1060" i="6"/>
  <c r="AQ1060" i="6" s="1"/>
  <c r="AN1059" i="6"/>
  <c r="AQ1059" i="6" s="1"/>
  <c r="AN1069" i="6"/>
  <c r="AQ1069" i="6" s="1"/>
  <c r="AN1070" i="6"/>
  <c r="AQ1070" i="6" s="1"/>
  <c r="AN1068" i="6"/>
  <c r="AQ1068" i="6" s="1"/>
  <c r="AN1067" i="6"/>
  <c r="AQ1067" i="6" s="1"/>
  <c r="AN1066" i="6"/>
  <c r="AQ1066" i="6" s="1"/>
  <c r="AN1064" i="6"/>
  <c r="AQ1064" i="6" s="1"/>
  <c r="AN1062" i="6"/>
  <c r="AQ1062" i="6" s="1"/>
  <c r="AN1061" i="6"/>
  <c r="AQ1061" i="6" s="1"/>
  <c r="AN1063" i="6"/>
  <c r="AQ1063" i="6" s="1"/>
  <c r="AN1065" i="6"/>
  <c r="AQ1065" i="6" s="1"/>
  <c r="L9" i="6"/>
  <c r="K9" i="6"/>
  <c r="AN1196" i="6"/>
  <c r="AQ1196" i="6" s="1"/>
  <c r="AN1202" i="6"/>
  <c r="AQ1202" i="6" s="1"/>
  <c r="AN1193" i="6"/>
  <c r="AQ1193" i="6" s="1"/>
  <c r="AN1200" i="6"/>
  <c r="AQ1200" i="6" s="1"/>
  <c r="AN1194" i="6"/>
  <c r="AQ1194" i="6" s="1"/>
  <c r="AN1199" i="6"/>
  <c r="AQ1199" i="6" s="1"/>
  <c r="AN1191" i="6"/>
  <c r="AQ1191" i="6" s="1"/>
  <c r="AN1198" i="6"/>
  <c r="AQ1198" i="6" s="1"/>
  <c r="AN1197" i="6"/>
  <c r="AQ1197" i="6" s="1"/>
  <c r="AN1192" i="6"/>
  <c r="AQ1192" i="6" s="1"/>
  <c r="AN1201" i="6"/>
  <c r="AQ1201" i="6" s="1"/>
  <c r="AN1195" i="6"/>
  <c r="AQ1195" i="6" s="1"/>
  <c r="AN1230" i="6"/>
  <c r="AQ1230" i="6" s="1"/>
  <c r="AN1231" i="6"/>
  <c r="AQ1231" i="6" s="1"/>
  <c r="AN1237" i="6"/>
  <c r="AQ1237" i="6" s="1"/>
  <c r="AN1232" i="6"/>
  <c r="AQ1232" i="6" s="1"/>
  <c r="AN1238" i="6"/>
  <c r="AQ1238" i="6" s="1"/>
  <c r="AN1236" i="6"/>
  <c r="AQ1236" i="6" s="1"/>
  <c r="AN1227" i="6"/>
  <c r="AQ1227" i="6" s="1"/>
  <c r="AN1233" i="6"/>
  <c r="AQ1233" i="6" s="1"/>
  <c r="AN1234" i="6"/>
  <c r="AQ1234" i="6" s="1"/>
  <c r="AN1235" i="6"/>
  <c r="AQ1235" i="6" s="1"/>
  <c r="AN1228" i="6"/>
  <c r="AQ1228" i="6" s="1"/>
  <c r="AN1229" i="6"/>
  <c r="AQ1229" i="6" s="1"/>
  <c r="AN1082" i="6"/>
  <c r="AQ1082" i="6" s="1"/>
  <c r="AN1078" i="6"/>
  <c r="AQ1078" i="6" s="1"/>
  <c r="AN1072" i="6"/>
  <c r="AQ1072" i="6" s="1"/>
  <c r="AN1073" i="6"/>
  <c r="AQ1073" i="6" s="1"/>
  <c r="AN1074" i="6"/>
  <c r="AQ1074" i="6" s="1"/>
  <c r="AN1071" i="6"/>
  <c r="AQ1071" i="6" s="1"/>
  <c r="AN1076" i="6"/>
  <c r="AQ1076" i="6" s="1"/>
  <c r="AN1077" i="6"/>
  <c r="AQ1077" i="6" s="1"/>
  <c r="AN1080" i="6"/>
  <c r="AQ1080" i="6" s="1"/>
  <c r="AN1081" i="6"/>
  <c r="AQ1081" i="6" s="1"/>
  <c r="AN1079" i="6"/>
  <c r="AQ1079" i="6" s="1"/>
  <c r="AN1075" i="6"/>
  <c r="AQ1075" i="6" s="1"/>
  <c r="AN1333" i="6"/>
  <c r="AQ1333" i="6" s="1"/>
  <c r="AN1334" i="6"/>
  <c r="AQ1334" i="6" s="1"/>
  <c r="AN1323" i="6"/>
  <c r="AQ1323" i="6" s="1"/>
  <c r="AN1331" i="6"/>
  <c r="AQ1331" i="6" s="1"/>
  <c r="AN1324" i="6"/>
  <c r="AQ1324" i="6" s="1"/>
  <c r="AN1325" i="6"/>
  <c r="AQ1325" i="6" s="1"/>
  <c r="AN1327" i="6"/>
  <c r="AQ1327" i="6" s="1"/>
  <c r="AN1328" i="6"/>
  <c r="AQ1328" i="6" s="1"/>
  <c r="AN1329" i="6"/>
  <c r="AQ1329" i="6" s="1"/>
  <c r="AN1330" i="6"/>
  <c r="AQ1330" i="6" s="1"/>
  <c r="AN1332" i="6"/>
  <c r="AQ1332" i="6" s="1"/>
  <c r="AN1326" i="6"/>
  <c r="AQ1326" i="6" s="1"/>
  <c r="AN563" i="6"/>
  <c r="AQ563" i="6" s="1"/>
  <c r="AN565" i="6"/>
  <c r="AQ565" i="6" s="1"/>
  <c r="AN555" i="6"/>
  <c r="AQ555" i="6" s="1"/>
  <c r="AN562" i="6"/>
  <c r="AQ562" i="6" s="1"/>
  <c r="AN561" i="6"/>
  <c r="AQ561" i="6" s="1"/>
  <c r="AN556" i="6"/>
  <c r="AQ556" i="6" s="1"/>
  <c r="AN560" i="6"/>
  <c r="AQ560" i="6" s="1"/>
  <c r="AG52" i="6"/>
  <c r="AN557" i="6"/>
  <c r="AQ557" i="6" s="1"/>
  <c r="AN559" i="6"/>
  <c r="AQ559" i="6" s="1"/>
  <c r="AN558" i="6"/>
  <c r="AQ558" i="6" s="1"/>
  <c r="AN564" i="6"/>
  <c r="AQ564" i="6" s="1"/>
  <c r="AN566" i="6"/>
  <c r="AQ566" i="6" s="1"/>
  <c r="AF52" i="6"/>
  <c r="AN1043" i="6"/>
  <c r="AQ1043" i="6" s="1"/>
  <c r="AG92" i="6"/>
  <c r="AN1038" i="6"/>
  <c r="AQ1038" i="6" s="1"/>
  <c r="AN1045" i="6"/>
  <c r="AQ1045" i="6" s="1"/>
  <c r="AN1036" i="6"/>
  <c r="AQ1036" i="6" s="1"/>
  <c r="AN1040" i="6"/>
  <c r="AQ1040" i="6" s="1"/>
  <c r="AN1042" i="6"/>
  <c r="AQ1042" i="6" s="1"/>
  <c r="AN1046" i="6"/>
  <c r="AQ1046" i="6" s="1"/>
  <c r="AN1044" i="6"/>
  <c r="AQ1044" i="6" s="1"/>
  <c r="AN1037" i="6"/>
  <c r="AQ1037" i="6" s="1"/>
  <c r="AN1039" i="6"/>
  <c r="AQ1039" i="6" s="1"/>
  <c r="AN1041" i="6"/>
  <c r="AQ1041" i="6" s="1"/>
  <c r="AN1035" i="6"/>
  <c r="AQ1035" i="6" s="1"/>
  <c r="AF92" i="6"/>
  <c r="AN806" i="6"/>
  <c r="AQ806" i="6" s="1"/>
  <c r="AN805" i="6"/>
  <c r="AQ805" i="6" s="1"/>
  <c r="AN799" i="6"/>
  <c r="AQ799" i="6" s="1"/>
  <c r="AN803" i="6"/>
  <c r="AQ803" i="6" s="1"/>
  <c r="AN796" i="6"/>
  <c r="AQ796" i="6" s="1"/>
  <c r="AN795" i="6"/>
  <c r="AQ795" i="6" s="1"/>
  <c r="AN800" i="6"/>
  <c r="AQ800" i="6" s="1"/>
  <c r="AN802" i="6"/>
  <c r="AQ802" i="6" s="1"/>
  <c r="AN804" i="6"/>
  <c r="AQ804" i="6" s="1"/>
  <c r="AN801" i="6"/>
  <c r="AQ801" i="6" s="1"/>
  <c r="AN797" i="6"/>
  <c r="AQ797" i="6" s="1"/>
  <c r="AN798" i="6"/>
  <c r="AQ798" i="6" s="1"/>
  <c r="AN609" i="6"/>
  <c r="AQ609" i="6" s="1"/>
  <c r="AN611" i="6"/>
  <c r="AQ611" i="6" s="1"/>
  <c r="AN613" i="6"/>
  <c r="AQ613" i="6" s="1"/>
  <c r="AN610" i="6"/>
  <c r="AQ610" i="6" s="1"/>
  <c r="AN604" i="6"/>
  <c r="AQ604" i="6" s="1"/>
  <c r="AN608" i="6"/>
  <c r="AQ608" i="6" s="1"/>
  <c r="AN605" i="6"/>
  <c r="AQ605" i="6" s="1"/>
  <c r="AN606" i="6"/>
  <c r="AQ606" i="6" s="1"/>
  <c r="AN612" i="6"/>
  <c r="AQ612" i="6" s="1"/>
  <c r="AN614" i="6"/>
  <c r="AQ614" i="6" s="1"/>
  <c r="AN603" i="6"/>
  <c r="AQ603" i="6" s="1"/>
  <c r="AN607" i="6"/>
  <c r="AQ607" i="6" s="1"/>
  <c r="AN710" i="6"/>
  <c r="AQ710" i="6" s="1"/>
  <c r="AN706" i="6"/>
  <c r="AQ706" i="6" s="1"/>
  <c r="AN699" i="6"/>
  <c r="AQ699" i="6" s="1"/>
  <c r="AN703" i="6"/>
  <c r="AQ703" i="6" s="1"/>
  <c r="AN705" i="6"/>
  <c r="AQ705" i="6" s="1"/>
  <c r="AN707" i="6"/>
  <c r="AQ707" i="6" s="1"/>
  <c r="AN700" i="6"/>
  <c r="AQ700" i="6" s="1"/>
  <c r="AN701" i="6"/>
  <c r="AQ701" i="6" s="1"/>
  <c r="AN702" i="6"/>
  <c r="AQ702" i="6" s="1"/>
  <c r="AN708" i="6"/>
  <c r="AQ708" i="6" s="1"/>
  <c r="AN704" i="6"/>
  <c r="AQ704" i="6" s="1"/>
  <c r="AN709" i="6"/>
  <c r="AQ709" i="6" s="1"/>
  <c r="AN519" i="6"/>
  <c r="AQ519" i="6" s="1"/>
  <c r="AN520" i="6"/>
  <c r="AQ520" i="6" s="1"/>
  <c r="AN524" i="6"/>
  <c r="AQ524" i="6" s="1"/>
  <c r="AN526" i="6"/>
  <c r="AQ526" i="6" s="1"/>
  <c r="AN528" i="6"/>
  <c r="AQ528" i="6" s="1"/>
  <c r="AN523" i="6"/>
  <c r="AQ523" i="6" s="1"/>
  <c r="AN530" i="6"/>
  <c r="AQ530" i="6" s="1"/>
  <c r="AN521" i="6"/>
  <c r="AQ521" i="6" s="1"/>
  <c r="AN527" i="6"/>
  <c r="AQ527" i="6" s="1"/>
  <c r="AN525" i="6"/>
  <c r="AQ525" i="6" s="1"/>
  <c r="AN522" i="6"/>
  <c r="AQ522" i="6" s="1"/>
  <c r="AN529" i="6"/>
  <c r="AQ529" i="6" s="1"/>
  <c r="AN1211" i="6"/>
  <c r="AQ1211" i="6" s="1"/>
  <c r="AN1212" i="6"/>
  <c r="AQ1212" i="6" s="1"/>
  <c r="AN1206" i="6"/>
  <c r="AQ1206" i="6" s="1"/>
  <c r="AN1208" i="6"/>
  <c r="AQ1208" i="6" s="1"/>
  <c r="AN1214" i="6"/>
  <c r="AQ1214" i="6" s="1"/>
  <c r="AN1204" i="6"/>
  <c r="AQ1204" i="6" s="1"/>
  <c r="AN1213" i="6"/>
  <c r="AQ1213" i="6" s="1"/>
  <c r="AN1207" i="6"/>
  <c r="AQ1207" i="6" s="1"/>
  <c r="AN1205" i="6"/>
  <c r="AQ1205" i="6" s="1"/>
  <c r="AN1210" i="6"/>
  <c r="AQ1210" i="6" s="1"/>
  <c r="AN1203" i="6"/>
  <c r="AQ1203" i="6" s="1"/>
  <c r="AN1209" i="6"/>
  <c r="AQ1209" i="6" s="1"/>
  <c r="AN535" i="6"/>
  <c r="AQ535" i="6" s="1"/>
  <c r="AN537" i="6"/>
  <c r="AQ537" i="6" s="1"/>
  <c r="AN533" i="6"/>
  <c r="AQ533" i="6" s="1"/>
  <c r="AN539" i="6"/>
  <c r="AQ539" i="6" s="1"/>
  <c r="AN541" i="6"/>
  <c r="AQ541" i="6" s="1"/>
  <c r="AN532" i="6"/>
  <c r="AQ532" i="6" s="1"/>
  <c r="AN536" i="6"/>
  <c r="AQ536" i="6" s="1"/>
  <c r="AN538" i="6"/>
  <c r="AQ538" i="6" s="1"/>
  <c r="AN540" i="6"/>
  <c r="AQ540" i="6" s="1"/>
  <c r="AN534" i="6"/>
  <c r="AQ534" i="6" s="1"/>
  <c r="AN531" i="6"/>
  <c r="AQ531" i="6" s="1"/>
  <c r="AN542" i="6"/>
  <c r="AQ542" i="6" s="1"/>
  <c r="AN481" i="6"/>
  <c r="AQ481" i="6" s="1"/>
  <c r="AN471" i="6"/>
  <c r="AQ471" i="6" s="1"/>
  <c r="AN474" i="6"/>
  <c r="AQ474" i="6" s="1"/>
  <c r="AN476" i="6"/>
  <c r="AQ476" i="6" s="1"/>
  <c r="AN475" i="6"/>
  <c r="AQ475" i="6" s="1"/>
  <c r="AN478" i="6"/>
  <c r="AQ478" i="6" s="1"/>
  <c r="AN480" i="6"/>
  <c r="AQ480" i="6" s="1"/>
  <c r="AN473" i="6"/>
  <c r="AQ473" i="6" s="1"/>
  <c r="AN477" i="6"/>
  <c r="AQ477" i="6" s="1"/>
  <c r="AN479" i="6"/>
  <c r="AQ479" i="6" s="1"/>
  <c r="AN472" i="6"/>
  <c r="AQ472" i="6" s="1"/>
  <c r="AN482" i="6"/>
  <c r="AQ482" i="6" s="1"/>
  <c r="AN19" i="6"/>
  <c r="AQ19" i="6" s="1"/>
  <c r="AN23" i="6"/>
  <c r="AQ23" i="6" s="1"/>
  <c r="AN24" i="6"/>
  <c r="AQ24" i="6" s="1"/>
  <c r="AN16" i="6"/>
  <c r="AQ16" i="6" s="1"/>
  <c r="AN21" i="6"/>
  <c r="AQ21" i="6" s="1"/>
  <c r="AG7" i="6"/>
  <c r="AN25" i="6"/>
  <c r="AQ25" i="6" s="1"/>
  <c r="AN18" i="6"/>
  <c r="AQ18" i="6" s="1"/>
  <c r="AN20" i="6"/>
  <c r="AQ20" i="6" s="1"/>
  <c r="AN22" i="6"/>
  <c r="AQ22" i="6" s="1"/>
  <c r="AN26" i="6"/>
  <c r="AQ26" i="6" s="1"/>
  <c r="AN17" i="6"/>
  <c r="AQ17" i="6" s="1"/>
  <c r="AN15" i="6"/>
  <c r="AQ15" i="6" s="1"/>
  <c r="AF7" i="6"/>
  <c r="AN927" i="6"/>
  <c r="AQ927" i="6" s="1"/>
  <c r="AN936" i="6"/>
  <c r="AQ936" i="6" s="1"/>
  <c r="AN938" i="6"/>
  <c r="AQ938" i="6" s="1"/>
  <c r="AN931" i="6"/>
  <c r="AQ931" i="6" s="1"/>
  <c r="AN928" i="6"/>
  <c r="AQ928" i="6" s="1"/>
  <c r="AN929" i="6"/>
  <c r="AQ929" i="6" s="1"/>
  <c r="AN933" i="6"/>
  <c r="AQ933" i="6" s="1"/>
  <c r="AN935" i="6"/>
  <c r="AQ935" i="6" s="1"/>
  <c r="AN937" i="6"/>
  <c r="AQ937" i="6" s="1"/>
  <c r="AN934" i="6"/>
  <c r="AQ934" i="6" s="1"/>
  <c r="AN932" i="6"/>
  <c r="AQ932" i="6" s="1"/>
  <c r="AN930" i="6"/>
  <c r="AQ930" i="6" s="1"/>
  <c r="AN939" i="6"/>
  <c r="AQ939" i="6" s="1"/>
  <c r="AN947" i="6"/>
  <c r="AQ947" i="6" s="1"/>
  <c r="AN941" i="6"/>
  <c r="AQ941" i="6" s="1"/>
  <c r="AN945" i="6"/>
  <c r="AQ945" i="6" s="1"/>
  <c r="AN949" i="6"/>
  <c r="AQ949" i="6" s="1"/>
  <c r="AN946" i="6"/>
  <c r="AQ946" i="6" s="1"/>
  <c r="AN943" i="6"/>
  <c r="AQ943" i="6" s="1"/>
  <c r="AN940" i="6"/>
  <c r="AQ940" i="6" s="1"/>
  <c r="AN944" i="6"/>
  <c r="AQ944" i="6" s="1"/>
  <c r="AN948" i="6"/>
  <c r="AQ948" i="6" s="1"/>
  <c r="AN950" i="6"/>
  <c r="AQ950" i="6" s="1"/>
  <c r="AN942" i="6"/>
  <c r="AQ942" i="6" s="1"/>
  <c r="AN899" i="6"/>
  <c r="AQ899" i="6" s="1"/>
  <c r="AN895" i="6"/>
  <c r="AQ895" i="6" s="1"/>
  <c r="AN896" i="6"/>
  <c r="AQ896" i="6" s="1"/>
  <c r="AN894" i="6"/>
  <c r="AQ894" i="6" s="1"/>
  <c r="AN902" i="6"/>
  <c r="AQ902" i="6" s="1"/>
  <c r="AN897" i="6"/>
  <c r="AQ897" i="6" s="1"/>
  <c r="AN893" i="6"/>
  <c r="AQ893" i="6" s="1"/>
  <c r="AN898" i="6"/>
  <c r="AQ898" i="6" s="1"/>
  <c r="AN892" i="6"/>
  <c r="AQ892" i="6" s="1"/>
  <c r="AN900" i="6"/>
  <c r="AQ900" i="6" s="1"/>
  <c r="AN901" i="6"/>
  <c r="AQ901" i="6" s="1"/>
  <c r="AN891" i="6"/>
  <c r="AQ891" i="6" s="1"/>
  <c r="AF80" i="6"/>
  <c r="AN677" i="6"/>
  <c r="AQ677" i="6" s="1"/>
  <c r="AN680" i="6"/>
  <c r="AQ680" i="6" s="1"/>
  <c r="AN682" i="6"/>
  <c r="AQ682" i="6" s="1"/>
  <c r="AN686" i="6"/>
  <c r="AQ686" i="6" s="1"/>
  <c r="AN678" i="6"/>
  <c r="AQ678" i="6" s="1"/>
  <c r="AN683" i="6"/>
  <c r="AQ683" i="6" s="1"/>
  <c r="AN684" i="6"/>
  <c r="AQ684" i="6" s="1"/>
  <c r="AN679" i="6"/>
  <c r="AQ679" i="6" s="1"/>
  <c r="AN675" i="6"/>
  <c r="AQ675" i="6" s="1"/>
  <c r="AN676" i="6"/>
  <c r="AQ676" i="6" s="1"/>
  <c r="AN681" i="6"/>
  <c r="AQ681" i="6" s="1"/>
  <c r="AN685" i="6"/>
  <c r="AQ685" i="6" s="1"/>
  <c r="AN278" i="6"/>
  <c r="AQ278" i="6" s="1"/>
  <c r="AN267" i="6"/>
  <c r="AQ267" i="6" s="1"/>
  <c r="AN270" i="6"/>
  <c r="AQ270" i="6" s="1"/>
  <c r="AN274" i="6"/>
  <c r="AQ274" i="6" s="1"/>
  <c r="AN269" i="6"/>
  <c r="AQ269" i="6" s="1"/>
  <c r="AN275" i="6"/>
  <c r="AQ275" i="6" s="1"/>
  <c r="AN273" i="6"/>
  <c r="AQ273" i="6" s="1"/>
  <c r="AN277" i="6"/>
  <c r="AQ277" i="6" s="1"/>
  <c r="AN276" i="6"/>
  <c r="AQ276" i="6" s="1"/>
  <c r="AN272" i="6"/>
  <c r="AQ272" i="6" s="1"/>
  <c r="AN271" i="6"/>
  <c r="AQ271" i="6" s="1"/>
  <c r="AN268" i="6"/>
  <c r="AQ268" i="6" s="1"/>
  <c r="AN1352" i="6"/>
  <c r="AQ1352" i="6" s="1"/>
  <c r="AN1353" i="6"/>
  <c r="AQ1353" i="6" s="1"/>
  <c r="AN1354" i="6"/>
  <c r="AQ1354" i="6" s="1"/>
  <c r="AN1355" i="6"/>
  <c r="AQ1355" i="6" s="1"/>
  <c r="AN1357" i="6"/>
  <c r="AQ1357" i="6" s="1"/>
  <c r="AN1347" i="6"/>
  <c r="AQ1347" i="6" s="1"/>
  <c r="AN1348" i="6"/>
  <c r="AQ1348" i="6" s="1"/>
  <c r="AN1356" i="6"/>
  <c r="AQ1356" i="6" s="1"/>
  <c r="AN1358" i="6"/>
  <c r="AQ1358" i="6" s="1"/>
  <c r="AN1350" i="6"/>
  <c r="AQ1350" i="6" s="1"/>
  <c r="AN1349" i="6"/>
  <c r="AQ1349" i="6" s="1"/>
  <c r="AN1351" i="6"/>
  <c r="AQ1351" i="6" s="1"/>
  <c r="AN909" i="6"/>
  <c r="AQ909" i="6" s="1"/>
  <c r="AN904" i="6"/>
  <c r="AQ904" i="6" s="1"/>
  <c r="AN905" i="6"/>
  <c r="AQ905" i="6" s="1"/>
  <c r="AN911" i="6"/>
  <c r="AQ911" i="6" s="1"/>
  <c r="AN906" i="6"/>
  <c r="AQ906" i="6" s="1"/>
  <c r="AN912" i="6"/>
  <c r="AQ912" i="6" s="1"/>
  <c r="AN910" i="6"/>
  <c r="AQ910" i="6" s="1"/>
  <c r="AN907" i="6"/>
  <c r="AQ907" i="6" s="1"/>
  <c r="AN908" i="6"/>
  <c r="AQ908" i="6" s="1"/>
  <c r="AN913" i="6"/>
  <c r="AQ913" i="6" s="1"/>
  <c r="AG81" i="6"/>
  <c r="AN903" i="6"/>
  <c r="AQ903" i="6" s="1"/>
  <c r="AN914" i="6"/>
  <c r="AQ914" i="6" s="1"/>
  <c r="AF81" i="6"/>
  <c r="AN78" i="6"/>
  <c r="AQ78" i="6" s="1"/>
  <c r="AN77" i="6"/>
  <c r="AQ77" i="6" s="1"/>
  <c r="AN83" i="6"/>
  <c r="AQ83" i="6" s="1"/>
  <c r="AN86" i="6"/>
  <c r="AQ86" i="6" s="1"/>
  <c r="AN79" i="6"/>
  <c r="AQ79" i="6" s="1"/>
  <c r="AN85" i="6"/>
  <c r="AQ85" i="6" s="1"/>
  <c r="AN81" i="6"/>
  <c r="AQ81" i="6" s="1"/>
  <c r="AN76" i="6"/>
  <c r="AQ76" i="6" s="1"/>
  <c r="AN80" i="6"/>
  <c r="AQ80" i="6" s="1"/>
  <c r="AN82" i="6"/>
  <c r="AQ82" i="6" s="1"/>
  <c r="AN75" i="6"/>
  <c r="AQ75" i="6" s="1"/>
  <c r="AN84" i="6"/>
  <c r="AQ84" i="6" s="1"/>
  <c r="AN96" i="6"/>
  <c r="AQ96" i="6" s="1"/>
  <c r="AN89" i="6"/>
  <c r="AQ89" i="6" s="1"/>
  <c r="AN97" i="6"/>
  <c r="AQ97" i="6" s="1"/>
  <c r="AN98" i="6"/>
  <c r="AQ98" i="6" s="1"/>
  <c r="AG13" i="6"/>
  <c r="AN87" i="6"/>
  <c r="AQ87" i="6" s="1"/>
  <c r="AN92" i="6"/>
  <c r="AQ92" i="6" s="1"/>
  <c r="AN94" i="6"/>
  <c r="AQ94" i="6" s="1"/>
  <c r="AN93" i="6"/>
  <c r="AQ93" i="6" s="1"/>
  <c r="AN91" i="6"/>
  <c r="AQ91" i="6" s="1"/>
  <c r="AN90" i="6"/>
  <c r="AQ90" i="6" s="1"/>
  <c r="AN95" i="6"/>
  <c r="AQ95" i="6" s="1"/>
  <c r="AN88" i="6"/>
  <c r="AQ88" i="6" s="1"/>
  <c r="AF13" i="6"/>
  <c r="AN1312" i="6"/>
  <c r="AQ1312" i="6" s="1"/>
  <c r="AN1314" i="6"/>
  <c r="AQ1314" i="6" s="1"/>
  <c r="AN1315" i="6"/>
  <c r="AQ1315" i="6" s="1"/>
  <c r="AN1317" i="6"/>
  <c r="AQ1317" i="6" s="1"/>
  <c r="AN1318" i="6"/>
  <c r="AQ1318" i="6" s="1"/>
  <c r="AN1319" i="6"/>
  <c r="AQ1319" i="6" s="1"/>
  <c r="AN1316" i="6"/>
  <c r="AQ1316" i="6" s="1"/>
  <c r="AN1311" i="6"/>
  <c r="AQ1311" i="6" s="1"/>
  <c r="AN1322" i="6"/>
  <c r="AQ1322" i="6" s="1"/>
  <c r="AN1313" i="6"/>
  <c r="AQ1313" i="6" s="1"/>
  <c r="AN1320" i="6"/>
  <c r="AQ1320" i="6" s="1"/>
  <c r="AN1321" i="6"/>
  <c r="AQ1321" i="6" s="1"/>
  <c r="AN1239" i="6"/>
  <c r="AQ1239" i="6" s="1"/>
  <c r="AN1240" i="6"/>
  <c r="AQ1240" i="6" s="1"/>
  <c r="AN1245" i="6"/>
  <c r="AQ1245" i="6" s="1"/>
  <c r="AN1241" i="6"/>
  <c r="AQ1241" i="6" s="1"/>
  <c r="AN1247" i="6"/>
  <c r="AQ1247" i="6" s="1"/>
  <c r="AN1249" i="6"/>
  <c r="AQ1249" i="6" s="1"/>
  <c r="AN1250" i="6"/>
  <c r="AQ1250" i="6" s="1"/>
  <c r="AN1246" i="6"/>
  <c r="AQ1246" i="6" s="1"/>
  <c r="AN1242" i="6"/>
  <c r="AQ1242" i="6" s="1"/>
  <c r="AN1244" i="6"/>
  <c r="AQ1244" i="6" s="1"/>
  <c r="AN1248" i="6"/>
  <c r="AQ1248" i="6" s="1"/>
  <c r="AN1243" i="6"/>
  <c r="AQ1243" i="6" s="1"/>
  <c r="AN109" i="6"/>
  <c r="AQ109" i="6" s="1"/>
  <c r="AN102" i="6"/>
  <c r="AQ102" i="6" s="1"/>
  <c r="AN99" i="6"/>
  <c r="AQ99" i="6" s="1"/>
  <c r="AN106" i="6"/>
  <c r="AQ106" i="6" s="1"/>
  <c r="AN104" i="6"/>
  <c r="AQ104" i="6" s="1"/>
  <c r="AN110" i="6"/>
  <c r="AQ110" i="6" s="1"/>
  <c r="AN101" i="6"/>
  <c r="AQ101" i="6" s="1"/>
  <c r="AN105" i="6"/>
  <c r="AQ105" i="6" s="1"/>
  <c r="AN107" i="6"/>
  <c r="AQ107" i="6" s="1"/>
  <c r="AN100" i="6"/>
  <c r="AQ100" i="6" s="1"/>
  <c r="AN108" i="6"/>
  <c r="AQ108" i="6" s="1"/>
  <c r="AN103" i="6"/>
  <c r="AQ103" i="6" s="1"/>
  <c r="AN1020" i="6"/>
  <c r="AQ1020" i="6" s="1"/>
  <c r="AN1022" i="6"/>
  <c r="AQ1022" i="6" s="1"/>
  <c r="AN1011" i="6"/>
  <c r="AQ1011" i="6" s="1"/>
  <c r="AN1017" i="6"/>
  <c r="AQ1017" i="6" s="1"/>
  <c r="AN1019" i="6"/>
  <c r="AQ1019" i="6" s="1"/>
  <c r="AN1013" i="6"/>
  <c r="AQ1013" i="6" s="1"/>
  <c r="AN1012" i="6"/>
  <c r="AQ1012" i="6" s="1"/>
  <c r="AN1014" i="6"/>
  <c r="AQ1014" i="6" s="1"/>
  <c r="AN1018" i="6"/>
  <c r="AQ1018" i="6" s="1"/>
  <c r="AN1015" i="6"/>
  <c r="AQ1015" i="6" s="1"/>
  <c r="AN1021" i="6"/>
  <c r="AQ1021" i="6" s="1"/>
  <c r="AN1016" i="6"/>
  <c r="AQ1016" i="6" s="1"/>
  <c r="AF90" i="6"/>
  <c r="AN769" i="6"/>
  <c r="AQ769" i="6" s="1"/>
  <c r="AN761" i="6"/>
  <c r="AQ761" i="6" s="1"/>
  <c r="AN767" i="6"/>
  <c r="AQ767" i="6" s="1"/>
  <c r="AN770" i="6"/>
  <c r="AQ770" i="6" s="1"/>
  <c r="AN759" i="6"/>
  <c r="AQ759" i="6" s="1"/>
  <c r="AN762" i="6"/>
  <c r="AQ762" i="6" s="1"/>
  <c r="AN768" i="6"/>
  <c r="AQ768" i="6" s="1"/>
  <c r="AN763" i="6"/>
  <c r="AQ763" i="6" s="1"/>
  <c r="AN766" i="6"/>
  <c r="AQ766" i="6" s="1"/>
  <c r="AN764" i="6"/>
  <c r="AQ764" i="6" s="1"/>
  <c r="AN760" i="6"/>
  <c r="AQ760" i="6" s="1"/>
  <c r="AN765" i="6"/>
  <c r="AQ765" i="6" s="1"/>
  <c r="AN587" i="6"/>
  <c r="AQ587" i="6" s="1"/>
  <c r="AN586" i="6"/>
  <c r="AQ586" i="6" s="1"/>
  <c r="AN588" i="6"/>
  <c r="AQ588" i="6" s="1"/>
  <c r="AN580" i="6"/>
  <c r="AQ580" i="6" s="1"/>
  <c r="AN590" i="6"/>
  <c r="AQ590" i="6" s="1"/>
  <c r="AN589" i="6"/>
  <c r="AQ589" i="6" s="1"/>
  <c r="AN581" i="6"/>
  <c r="AQ581" i="6" s="1"/>
  <c r="AN583" i="6"/>
  <c r="AQ583" i="6" s="1"/>
  <c r="AN584" i="6"/>
  <c r="AQ584" i="6" s="1"/>
  <c r="AN585" i="6"/>
  <c r="AQ585" i="6" s="1"/>
  <c r="AN579" i="6"/>
  <c r="AQ579" i="6" s="1"/>
  <c r="AN582" i="6"/>
  <c r="AQ582" i="6" s="1"/>
  <c r="AG98" i="6"/>
  <c r="AN1118" i="6"/>
  <c r="AQ1118" i="6" s="1"/>
  <c r="AN1109" i="6"/>
  <c r="AQ1109" i="6" s="1"/>
  <c r="AN1111" i="6"/>
  <c r="AQ1111" i="6" s="1"/>
  <c r="AN1112" i="6"/>
  <c r="AQ1112" i="6" s="1"/>
  <c r="AN1113" i="6"/>
  <c r="AQ1113" i="6" s="1"/>
  <c r="AN1107" i="6"/>
  <c r="AQ1107" i="6" s="1"/>
  <c r="AN1114" i="6"/>
  <c r="AQ1114" i="6" s="1"/>
  <c r="AN1116" i="6"/>
  <c r="AQ1116" i="6" s="1"/>
  <c r="AN1115" i="6"/>
  <c r="AQ1115" i="6" s="1"/>
  <c r="AN1108" i="6"/>
  <c r="AQ1108" i="6" s="1"/>
  <c r="AN1117" i="6"/>
  <c r="AQ1117" i="6" s="1"/>
  <c r="AN1110" i="6"/>
  <c r="AQ1110" i="6" s="1"/>
  <c r="AN1275" i="6"/>
  <c r="AQ1275" i="6" s="1"/>
  <c r="AN1278" i="6"/>
  <c r="AQ1278" i="6" s="1"/>
  <c r="AN1281" i="6"/>
  <c r="AQ1281" i="6" s="1"/>
  <c r="AN1284" i="6"/>
  <c r="AQ1284" i="6" s="1"/>
  <c r="AN1277" i="6"/>
  <c r="AQ1277" i="6" s="1"/>
  <c r="AN1280" i="6"/>
  <c r="AQ1280" i="6" s="1"/>
  <c r="AN1283" i="6"/>
  <c r="AQ1283" i="6" s="1"/>
  <c r="AN1286" i="6"/>
  <c r="AQ1286" i="6" s="1"/>
  <c r="AN1279" i="6"/>
  <c r="AQ1279" i="6" s="1"/>
  <c r="AN1282" i="6"/>
  <c r="AQ1282" i="6" s="1"/>
  <c r="AN1285" i="6"/>
  <c r="AQ1285" i="6" s="1"/>
  <c r="AN1276" i="6"/>
  <c r="AQ1276" i="6" s="1"/>
  <c r="AN860" i="6"/>
  <c r="AQ860" i="6" s="1"/>
  <c r="AN862" i="6"/>
  <c r="AQ862" i="6" s="1"/>
  <c r="AN864" i="6"/>
  <c r="AQ864" i="6" s="1"/>
  <c r="AN866" i="6"/>
  <c r="AQ866" i="6" s="1"/>
  <c r="AN865" i="6"/>
  <c r="AQ865" i="6" s="1"/>
  <c r="AN856" i="6"/>
  <c r="AQ856" i="6" s="1"/>
  <c r="AN857" i="6"/>
  <c r="AQ857" i="6" s="1"/>
  <c r="AN863" i="6"/>
  <c r="AQ863" i="6" s="1"/>
  <c r="AN859" i="6"/>
  <c r="AQ859" i="6" s="1"/>
  <c r="AN858" i="6"/>
  <c r="AQ858" i="6" s="1"/>
  <c r="AN855" i="6"/>
  <c r="AQ855" i="6" s="1"/>
  <c r="AN861" i="6"/>
  <c r="AQ861" i="6" s="1"/>
  <c r="AN1190" i="6"/>
  <c r="AQ1190" i="6" s="1"/>
  <c r="AN1186" i="6"/>
  <c r="AQ1186" i="6" s="1"/>
  <c r="AN1187" i="6"/>
  <c r="AQ1187" i="6" s="1"/>
  <c r="AN1179" i="6"/>
  <c r="AQ1179" i="6" s="1"/>
  <c r="AN1180" i="6"/>
  <c r="AQ1180" i="6" s="1"/>
  <c r="AN1182" i="6"/>
  <c r="AQ1182" i="6" s="1"/>
  <c r="AN1184" i="6"/>
  <c r="AQ1184" i="6" s="1"/>
  <c r="AN1181" i="6"/>
  <c r="AQ1181" i="6" s="1"/>
  <c r="AN1185" i="6"/>
  <c r="AQ1185" i="6" s="1"/>
  <c r="AN1183" i="6"/>
  <c r="AQ1183" i="6" s="1"/>
  <c r="AN1188" i="6"/>
  <c r="AQ1188" i="6" s="1"/>
  <c r="AN1189" i="6"/>
  <c r="AQ1189" i="6" s="1"/>
  <c r="AN794" i="6"/>
  <c r="AQ794" i="6" s="1"/>
  <c r="AN783" i="6"/>
  <c r="AQ783" i="6" s="1"/>
  <c r="AN786" i="6"/>
  <c r="AQ786" i="6" s="1"/>
  <c r="AN788" i="6"/>
  <c r="AQ788" i="6" s="1"/>
  <c r="AN789" i="6"/>
  <c r="AQ789" i="6" s="1"/>
  <c r="AN784" i="6"/>
  <c r="AQ784" i="6" s="1"/>
  <c r="AN792" i="6"/>
  <c r="AQ792" i="6" s="1"/>
  <c r="AN787" i="6"/>
  <c r="AQ787" i="6" s="1"/>
  <c r="AN790" i="6"/>
  <c r="AQ790" i="6" s="1"/>
  <c r="AN793" i="6"/>
  <c r="AQ793" i="6" s="1"/>
  <c r="AN791" i="6"/>
  <c r="AQ791" i="6" s="1"/>
  <c r="AN785" i="6"/>
  <c r="AQ785" i="6" s="1"/>
  <c r="AN1369" i="6"/>
  <c r="AQ1369" i="6" s="1"/>
  <c r="AN1359" i="6"/>
  <c r="AQ1359" i="6" s="1"/>
  <c r="AN1363" i="6"/>
  <c r="AQ1363" i="6" s="1"/>
  <c r="AN1364" i="6"/>
  <c r="AQ1364" i="6" s="1"/>
  <c r="AN1367" i="6"/>
  <c r="AQ1367" i="6" s="1"/>
  <c r="AN1361" i="6"/>
  <c r="AQ1361" i="6" s="1"/>
  <c r="AN1362" i="6"/>
  <c r="AQ1362" i="6" s="1"/>
  <c r="AN1366" i="6"/>
  <c r="AQ1366" i="6" s="1"/>
  <c r="AN1360" i="6"/>
  <c r="AQ1360" i="6" s="1"/>
  <c r="AN1368" i="6"/>
  <c r="AQ1368" i="6" s="1"/>
  <c r="AN1365" i="6"/>
  <c r="AQ1365" i="6" s="1"/>
  <c r="AN1370" i="6"/>
  <c r="AQ1370" i="6" s="1"/>
  <c r="AN27" i="6"/>
  <c r="AQ27" i="6" s="1"/>
  <c r="AN31" i="6"/>
  <c r="AQ31" i="6" s="1"/>
  <c r="AN33" i="6"/>
  <c r="AQ33" i="6" s="1"/>
  <c r="AN35" i="6"/>
  <c r="AQ35" i="6" s="1"/>
  <c r="AN32" i="6"/>
  <c r="AQ32" i="6" s="1"/>
  <c r="AN37" i="6"/>
  <c r="AQ37" i="6" s="1"/>
  <c r="AN29" i="6"/>
  <c r="AQ29" i="6" s="1"/>
  <c r="AN28" i="6"/>
  <c r="AQ28" i="6" s="1"/>
  <c r="AN30" i="6"/>
  <c r="AQ30" i="6" s="1"/>
  <c r="AN34" i="6"/>
  <c r="AQ34" i="6" s="1"/>
  <c r="AN36" i="6"/>
  <c r="AQ36" i="6" s="1"/>
  <c r="AN38" i="6"/>
  <c r="AQ38" i="6" s="1"/>
  <c r="AN1258" i="6"/>
  <c r="AQ1258" i="6" s="1"/>
  <c r="AN1256" i="6"/>
  <c r="AQ1256" i="6" s="1"/>
  <c r="AN1252" i="6"/>
  <c r="AQ1252" i="6" s="1"/>
  <c r="AN1254" i="6"/>
  <c r="AQ1254" i="6" s="1"/>
  <c r="AN1251" i="6"/>
  <c r="AQ1251" i="6" s="1"/>
  <c r="AN1259" i="6"/>
  <c r="AQ1259" i="6" s="1"/>
  <c r="AN1257" i="6"/>
  <c r="AQ1257" i="6" s="1"/>
  <c r="AN1262" i="6"/>
  <c r="AQ1262" i="6" s="1"/>
  <c r="AN1260" i="6"/>
  <c r="AQ1260" i="6" s="1"/>
  <c r="AN1261" i="6"/>
  <c r="AQ1261" i="6" s="1"/>
  <c r="AN1255" i="6"/>
  <c r="AQ1255" i="6" s="1"/>
  <c r="AN1253" i="6"/>
  <c r="AQ1253" i="6" s="1"/>
  <c r="AF110" i="6"/>
  <c r="AN1306" i="6"/>
  <c r="AQ1306" i="6" s="1"/>
  <c r="AN1308" i="6"/>
  <c r="AQ1308" i="6" s="1"/>
  <c r="AN1309" i="6"/>
  <c r="AQ1309" i="6" s="1"/>
  <c r="AN1310" i="6"/>
  <c r="AQ1310" i="6" s="1"/>
  <c r="AN1301" i="6"/>
  <c r="AQ1301" i="6" s="1"/>
  <c r="AN1300" i="6"/>
  <c r="AQ1300" i="6" s="1"/>
  <c r="AN1299" i="6"/>
  <c r="AQ1299" i="6" s="1"/>
  <c r="AN1305" i="6"/>
  <c r="AQ1305" i="6" s="1"/>
  <c r="AN1307" i="6"/>
  <c r="AQ1307" i="6" s="1"/>
  <c r="AN1303" i="6"/>
  <c r="AQ1303" i="6" s="1"/>
  <c r="AN1302" i="6"/>
  <c r="AQ1302" i="6" s="1"/>
  <c r="AN1304" i="6"/>
  <c r="AQ1304" i="6" s="1"/>
  <c r="AN985" i="6"/>
  <c r="AQ985" i="6" s="1"/>
  <c r="AN981" i="6"/>
  <c r="AQ981" i="6" s="1"/>
  <c r="AN986" i="6"/>
  <c r="AQ986" i="6" s="1"/>
  <c r="AN976" i="6"/>
  <c r="AQ976" i="6" s="1"/>
  <c r="AN978" i="6"/>
  <c r="AQ978" i="6" s="1"/>
  <c r="AN980" i="6"/>
  <c r="AQ980" i="6" s="1"/>
  <c r="AN982" i="6"/>
  <c r="AQ982" i="6" s="1"/>
  <c r="AN983" i="6"/>
  <c r="AQ983" i="6" s="1"/>
  <c r="AN977" i="6"/>
  <c r="AQ977" i="6" s="1"/>
  <c r="AN979" i="6"/>
  <c r="AQ979" i="6" s="1"/>
  <c r="AN975" i="6"/>
  <c r="AQ975" i="6" s="1"/>
  <c r="AN984" i="6"/>
  <c r="AQ984" i="6" s="1"/>
  <c r="AN722" i="6"/>
  <c r="AQ722" i="6" s="1"/>
  <c r="AN711" i="6"/>
  <c r="AQ711" i="6" s="1"/>
  <c r="AN715" i="6"/>
  <c r="AQ715" i="6" s="1"/>
  <c r="AN717" i="6"/>
  <c r="AQ717" i="6" s="1"/>
  <c r="AN719" i="6"/>
  <c r="AQ719" i="6" s="1"/>
  <c r="AN721" i="6"/>
  <c r="AQ721" i="6" s="1"/>
  <c r="AN713" i="6"/>
  <c r="AQ713" i="6" s="1"/>
  <c r="AN712" i="6"/>
  <c r="AQ712" i="6" s="1"/>
  <c r="AN716" i="6"/>
  <c r="AQ716" i="6" s="1"/>
  <c r="AN714" i="6"/>
  <c r="AQ714" i="6" s="1"/>
  <c r="AN720" i="6"/>
  <c r="AQ720" i="6" s="1"/>
  <c r="AN718" i="6"/>
  <c r="AQ718" i="6" s="1"/>
  <c r="AN1104" i="6"/>
  <c r="AQ1104" i="6" s="1"/>
  <c r="AN1105" i="6"/>
  <c r="AQ1105" i="6" s="1"/>
  <c r="AN1106" i="6"/>
  <c r="AQ1106" i="6" s="1"/>
  <c r="AN1096" i="6"/>
  <c r="AQ1096" i="6" s="1"/>
  <c r="AN1097" i="6"/>
  <c r="AQ1097" i="6" s="1"/>
  <c r="AN1098" i="6"/>
  <c r="AQ1098" i="6" s="1"/>
  <c r="AN1102" i="6"/>
  <c r="AQ1102" i="6" s="1"/>
  <c r="AN1099" i="6"/>
  <c r="AQ1099" i="6" s="1"/>
  <c r="AN1101" i="6"/>
  <c r="AQ1101" i="6" s="1"/>
  <c r="AN1103" i="6"/>
  <c r="AQ1103" i="6" s="1"/>
  <c r="AN1095" i="6"/>
  <c r="AQ1095" i="6" s="1"/>
  <c r="AN1100" i="6"/>
  <c r="AQ1100" i="6" s="1"/>
  <c r="AN1373" i="6"/>
  <c r="AQ1373" i="6" s="1"/>
  <c r="AN1375" i="6"/>
  <c r="AQ1375" i="6" s="1"/>
  <c r="AN1377" i="6"/>
  <c r="AQ1377" i="6" s="1"/>
  <c r="AN1381" i="6"/>
  <c r="AQ1381" i="6" s="1"/>
  <c r="AN1372" i="6"/>
  <c r="AQ1372" i="6" s="1"/>
  <c r="AN1380" i="6"/>
  <c r="AQ1380" i="6" s="1"/>
  <c r="AN1382" i="6"/>
  <c r="AQ1382" i="6" s="1"/>
  <c r="AN1371" i="6"/>
  <c r="AQ1371" i="6" s="1"/>
  <c r="AN1374" i="6"/>
  <c r="AQ1374" i="6" s="1"/>
  <c r="AN1379" i="6"/>
  <c r="AQ1379" i="6" s="1"/>
  <c r="AN1378" i="6"/>
  <c r="AQ1378" i="6" s="1"/>
  <c r="AN1376" i="6"/>
  <c r="AQ1376" i="6" s="1"/>
  <c r="AN177" i="6"/>
  <c r="AQ177" i="6" s="1"/>
  <c r="AN173" i="6"/>
  <c r="AQ173" i="6" s="1"/>
  <c r="AN180" i="6"/>
  <c r="AQ180" i="6" s="1"/>
  <c r="AN174" i="6"/>
  <c r="AQ174" i="6" s="1"/>
  <c r="AN181" i="6"/>
  <c r="AQ181" i="6" s="1"/>
  <c r="AN182" i="6"/>
  <c r="AQ182" i="6" s="1"/>
  <c r="AN175" i="6"/>
  <c r="AQ175" i="6" s="1"/>
  <c r="AN172" i="6"/>
  <c r="AQ172" i="6" s="1"/>
  <c r="AN176" i="6"/>
  <c r="AQ176" i="6" s="1"/>
  <c r="AN171" i="6"/>
  <c r="AQ171" i="6" s="1"/>
  <c r="AN179" i="6"/>
  <c r="AQ179" i="6" s="1"/>
  <c r="AN178" i="6"/>
  <c r="AQ178" i="6" s="1"/>
  <c r="AN1221" i="6"/>
  <c r="AQ1221" i="6" s="1"/>
  <c r="AN1217" i="6"/>
  <c r="AQ1217" i="6" s="1"/>
  <c r="AN1223" i="6"/>
  <c r="AQ1223" i="6" s="1"/>
  <c r="AN1218" i="6"/>
  <c r="AQ1218" i="6" s="1"/>
  <c r="AN1219" i="6"/>
  <c r="AQ1219" i="6" s="1"/>
  <c r="AN1225" i="6"/>
  <c r="AQ1225" i="6" s="1"/>
  <c r="AN1220" i="6"/>
  <c r="AQ1220" i="6" s="1"/>
  <c r="AN1226" i="6"/>
  <c r="AQ1226" i="6" s="1"/>
  <c r="AN1224" i="6"/>
  <c r="AQ1224" i="6" s="1"/>
  <c r="AN1215" i="6"/>
  <c r="AQ1215" i="6" s="1"/>
  <c r="AG107" i="6"/>
  <c r="AN1216" i="6"/>
  <c r="AQ1216" i="6" s="1"/>
  <c r="AN1222" i="6"/>
  <c r="AQ1222" i="6" s="1"/>
  <c r="AN364" i="6"/>
  <c r="AQ364" i="6" s="1"/>
  <c r="AN368" i="6"/>
  <c r="AQ368" i="6" s="1"/>
  <c r="AN363" i="6"/>
  <c r="AQ363" i="6" s="1"/>
  <c r="AN365" i="6"/>
  <c r="AQ365" i="6" s="1"/>
  <c r="AN369" i="6"/>
  <c r="AQ369" i="6" s="1"/>
  <c r="AN366" i="6"/>
  <c r="AQ366" i="6" s="1"/>
  <c r="AN371" i="6"/>
  <c r="AQ371" i="6" s="1"/>
  <c r="AN373" i="6"/>
  <c r="AQ373" i="6" s="1"/>
  <c r="AN372" i="6"/>
  <c r="AQ372" i="6" s="1"/>
  <c r="AN370" i="6"/>
  <c r="AQ370" i="6" s="1"/>
  <c r="AN374" i="6"/>
  <c r="AQ374" i="6" s="1"/>
  <c r="AN367" i="6"/>
  <c r="AQ367" i="6" s="1"/>
  <c r="AN649" i="6"/>
  <c r="AQ649" i="6" s="1"/>
  <c r="AN647" i="6"/>
  <c r="AQ647" i="6" s="1"/>
  <c r="AN646" i="6"/>
  <c r="AQ646" i="6" s="1"/>
  <c r="AN650" i="6"/>
  <c r="AQ650" i="6" s="1"/>
  <c r="AN641" i="6"/>
  <c r="AQ641" i="6" s="1"/>
  <c r="AN640" i="6"/>
  <c r="AQ640" i="6" s="1"/>
  <c r="AN644" i="6"/>
  <c r="AQ644" i="6" s="1"/>
  <c r="AN639" i="6"/>
  <c r="AQ639" i="6" s="1"/>
  <c r="AN642" i="6"/>
  <c r="AQ642" i="6" s="1"/>
  <c r="AN645" i="6"/>
  <c r="AQ645" i="6" s="1"/>
  <c r="AN648" i="6"/>
  <c r="AQ648" i="6" s="1"/>
  <c r="AN643" i="6"/>
  <c r="AQ643" i="6" s="1"/>
  <c r="AN280" i="6"/>
  <c r="AQ280" i="6" s="1"/>
  <c r="AN282" i="6"/>
  <c r="AQ282" i="6" s="1"/>
  <c r="AN287" i="6"/>
  <c r="AQ287" i="6" s="1"/>
  <c r="AN281" i="6"/>
  <c r="AQ281" i="6" s="1"/>
  <c r="AN283" i="6"/>
  <c r="AQ283" i="6" s="1"/>
  <c r="AN290" i="6"/>
  <c r="AQ290" i="6" s="1"/>
  <c r="AN286" i="6"/>
  <c r="AQ286" i="6" s="1"/>
  <c r="AN289" i="6"/>
  <c r="AQ289" i="6" s="1"/>
  <c r="AN288" i="6"/>
  <c r="AQ288" i="6" s="1"/>
  <c r="AN284" i="6"/>
  <c r="AQ284" i="6" s="1"/>
  <c r="AN285" i="6"/>
  <c r="AQ285" i="6" s="1"/>
  <c r="AN279" i="6"/>
  <c r="AQ279" i="6" s="1"/>
  <c r="AN835" i="6"/>
  <c r="AQ835" i="6" s="1"/>
  <c r="AN838" i="6"/>
  <c r="AQ838" i="6" s="1"/>
  <c r="AN833" i="6"/>
  <c r="AQ833" i="6" s="1"/>
  <c r="AN836" i="6"/>
  <c r="AQ836" i="6" s="1"/>
  <c r="AN841" i="6"/>
  <c r="AQ841" i="6" s="1"/>
  <c r="AN839" i="6"/>
  <c r="AQ839" i="6" s="1"/>
  <c r="AN837" i="6"/>
  <c r="AQ837" i="6" s="1"/>
  <c r="AN840" i="6"/>
  <c r="AQ840" i="6" s="1"/>
  <c r="AN842" i="6"/>
  <c r="AQ842" i="6" s="1"/>
  <c r="AN831" i="6"/>
  <c r="AQ831" i="6" s="1"/>
  <c r="AN832" i="6"/>
  <c r="AQ832" i="6" s="1"/>
  <c r="AN834" i="6"/>
  <c r="AQ834" i="6" s="1"/>
  <c r="AN133" i="6"/>
  <c r="AQ133" i="6" s="1"/>
  <c r="AN128" i="6"/>
  <c r="AQ128" i="6" s="1"/>
  <c r="AN132" i="6"/>
  <c r="AQ132" i="6" s="1"/>
  <c r="AN123" i="6"/>
  <c r="AQ123" i="6" s="1"/>
  <c r="AN127" i="6"/>
  <c r="AQ127" i="6" s="1"/>
  <c r="AN129" i="6"/>
  <c r="AQ129" i="6" s="1"/>
  <c r="AN131" i="6"/>
  <c r="AQ131" i="6" s="1"/>
  <c r="AN134" i="6"/>
  <c r="AQ134" i="6" s="1"/>
  <c r="AN125" i="6"/>
  <c r="AQ125" i="6" s="1"/>
  <c r="AN124" i="6"/>
  <c r="AQ124" i="6" s="1"/>
  <c r="AN126" i="6"/>
  <c r="AQ126" i="6" s="1"/>
  <c r="AN130" i="6"/>
  <c r="AQ130" i="6" s="1"/>
  <c r="AN1289" i="6"/>
  <c r="AQ1289" i="6" s="1"/>
  <c r="AN1298" i="6"/>
  <c r="AQ1298" i="6" s="1"/>
  <c r="AN1294" i="6"/>
  <c r="AQ1294" i="6" s="1"/>
  <c r="AN1291" i="6"/>
  <c r="AQ1291" i="6" s="1"/>
  <c r="AN1292" i="6"/>
  <c r="AQ1292" i="6" s="1"/>
  <c r="AN1297" i="6"/>
  <c r="AQ1297" i="6" s="1"/>
  <c r="AN1290" i="6"/>
  <c r="AQ1290" i="6" s="1"/>
  <c r="AN1296" i="6"/>
  <c r="AQ1296" i="6" s="1"/>
  <c r="AN1288" i="6"/>
  <c r="AQ1288" i="6" s="1"/>
  <c r="AN1287" i="6"/>
  <c r="AQ1287" i="6" s="1"/>
  <c r="AN1293" i="6"/>
  <c r="AQ1293" i="6" s="1"/>
  <c r="AN1295" i="6"/>
  <c r="AQ1295" i="6" s="1"/>
  <c r="AN873" i="6"/>
  <c r="AQ873" i="6" s="1"/>
  <c r="AN867" i="6"/>
  <c r="AQ867" i="6" s="1"/>
  <c r="AN878" i="6"/>
  <c r="AQ878" i="6" s="1"/>
  <c r="AN868" i="6"/>
  <c r="AQ868" i="6" s="1"/>
  <c r="AN870" i="6"/>
  <c r="AQ870" i="6" s="1"/>
  <c r="AN872" i="6"/>
  <c r="AQ872" i="6" s="1"/>
  <c r="AN877" i="6"/>
  <c r="AQ877" i="6" s="1"/>
  <c r="AN876" i="6"/>
  <c r="AQ876" i="6" s="1"/>
  <c r="AN869" i="6"/>
  <c r="AQ869" i="6" s="1"/>
  <c r="AN871" i="6"/>
  <c r="AQ871" i="6" s="1"/>
  <c r="AN875" i="6"/>
  <c r="AQ875" i="6" s="1"/>
  <c r="AN874" i="6"/>
  <c r="AQ874" i="6" s="1"/>
  <c r="L11" i="6"/>
  <c r="K11" i="6"/>
  <c r="AN160" i="6"/>
  <c r="AQ160" i="6" s="1"/>
  <c r="AN164" i="6"/>
  <c r="AQ164" i="6" s="1"/>
  <c r="AN166" i="6"/>
  <c r="AQ166" i="6" s="1"/>
  <c r="AN168" i="6"/>
  <c r="AQ168" i="6" s="1"/>
  <c r="AN170" i="6"/>
  <c r="AQ170" i="6" s="1"/>
  <c r="AN162" i="6"/>
  <c r="AQ162" i="6" s="1"/>
  <c r="AG19" i="6"/>
  <c r="AN163" i="6"/>
  <c r="AQ163" i="6" s="1"/>
  <c r="AN159" i="6"/>
  <c r="AQ159" i="6" s="1"/>
  <c r="AN165" i="6"/>
  <c r="AQ165" i="6" s="1"/>
  <c r="AN167" i="6"/>
  <c r="AQ167" i="6" s="1"/>
  <c r="AN169" i="6"/>
  <c r="AQ169" i="6" s="1"/>
  <c r="AN161" i="6"/>
  <c r="AQ161" i="6" s="1"/>
  <c r="AF19" i="6"/>
  <c r="AN1010" i="6"/>
  <c r="AQ1010" i="6" s="1"/>
  <c r="AN1004" i="6"/>
  <c r="AQ1004" i="6" s="1"/>
  <c r="AN1002" i="6"/>
  <c r="AQ1002" i="6" s="1"/>
  <c r="AN1003" i="6"/>
  <c r="AQ1003" i="6" s="1"/>
  <c r="AN1009" i="6"/>
  <c r="AQ1009" i="6" s="1"/>
  <c r="AN999" i="6"/>
  <c r="AQ999" i="6" s="1"/>
  <c r="AN1005" i="6"/>
  <c r="AQ1005" i="6" s="1"/>
  <c r="AN1008" i="6"/>
  <c r="AQ1008" i="6" s="1"/>
  <c r="AN1000" i="6"/>
  <c r="AQ1000" i="6" s="1"/>
  <c r="AN1006" i="6"/>
  <c r="AQ1006" i="6" s="1"/>
  <c r="AN1001" i="6"/>
  <c r="AQ1001" i="6" s="1"/>
  <c r="AN1007" i="6"/>
  <c r="AQ1007" i="6" s="1"/>
  <c r="AG89" i="6"/>
  <c r="AF89" i="6"/>
  <c r="AN1265" i="6"/>
  <c r="AQ1265" i="6" s="1"/>
  <c r="AN1268" i="6"/>
  <c r="AQ1268" i="6" s="1"/>
  <c r="AN1272" i="6"/>
  <c r="AQ1272" i="6" s="1"/>
  <c r="AN1266" i="6"/>
  <c r="AQ1266" i="6" s="1"/>
  <c r="AN1270" i="6"/>
  <c r="AQ1270" i="6" s="1"/>
  <c r="AN1264" i="6"/>
  <c r="AQ1264" i="6" s="1"/>
  <c r="AN1274" i="6"/>
  <c r="AQ1274" i="6" s="1"/>
  <c r="AN1267" i="6"/>
  <c r="AQ1267" i="6" s="1"/>
  <c r="AN1269" i="6"/>
  <c r="AQ1269" i="6" s="1"/>
  <c r="AN1273" i="6"/>
  <c r="AQ1273" i="6" s="1"/>
  <c r="AN1271" i="6"/>
  <c r="AQ1271" i="6" s="1"/>
  <c r="AN1263" i="6"/>
  <c r="AQ1263" i="6" s="1"/>
  <c r="AN61" i="6"/>
  <c r="AQ61" i="6" s="1"/>
  <c r="AN52" i="6"/>
  <c r="AQ52" i="6" s="1"/>
  <c r="AN55" i="6"/>
  <c r="AQ55" i="6" s="1"/>
  <c r="AN60" i="6"/>
  <c r="AQ60" i="6" s="1"/>
  <c r="AN53" i="6"/>
  <c r="AQ53" i="6" s="1"/>
  <c r="AN56" i="6"/>
  <c r="AQ56" i="6" s="1"/>
  <c r="AG10" i="6"/>
  <c r="AN57" i="6"/>
  <c r="AQ57" i="6" s="1"/>
  <c r="AN54" i="6"/>
  <c r="AQ54" i="6" s="1"/>
  <c r="AN58" i="6"/>
  <c r="AQ58" i="6" s="1"/>
  <c r="AN59" i="6"/>
  <c r="AQ59" i="6" s="1"/>
  <c r="AN51" i="6"/>
  <c r="AQ51" i="6" s="1"/>
  <c r="AN62" i="6"/>
  <c r="AQ62" i="6" s="1"/>
  <c r="AF10" i="6"/>
  <c r="AN1166" i="6"/>
  <c r="AQ1166" i="6" s="1"/>
  <c r="AN1164" i="6"/>
  <c r="AQ1164" i="6" s="1"/>
  <c r="AN1156" i="6"/>
  <c r="AQ1156" i="6" s="1"/>
  <c r="AN1160" i="6"/>
  <c r="AQ1160" i="6" s="1"/>
  <c r="AN1157" i="6"/>
  <c r="AQ1157" i="6" s="1"/>
  <c r="AN1161" i="6"/>
  <c r="AQ1161" i="6" s="1"/>
  <c r="AN1165" i="6"/>
  <c r="AQ1165" i="6" s="1"/>
  <c r="AN1158" i="6"/>
  <c r="AQ1158" i="6" s="1"/>
  <c r="AN1155" i="6"/>
  <c r="AQ1155" i="6" s="1"/>
  <c r="AN1163" i="6"/>
  <c r="AQ1163" i="6" s="1"/>
  <c r="AN1162" i="6"/>
  <c r="AQ1162" i="6" s="1"/>
  <c r="AN1159" i="6"/>
  <c r="AQ1159" i="6" s="1"/>
  <c r="AN808" i="6"/>
  <c r="AQ808" i="6" s="1"/>
  <c r="AN812" i="6"/>
  <c r="AQ812" i="6" s="1"/>
  <c r="AN814" i="6"/>
  <c r="AQ814" i="6" s="1"/>
  <c r="AN816" i="6"/>
  <c r="AQ816" i="6" s="1"/>
  <c r="AN809" i="6"/>
  <c r="AQ809" i="6" s="1"/>
  <c r="AN818" i="6"/>
  <c r="AQ818" i="6" s="1"/>
  <c r="AN807" i="6"/>
  <c r="AQ807" i="6" s="1"/>
  <c r="AG73" i="6"/>
  <c r="AN813" i="6"/>
  <c r="AQ813" i="6" s="1"/>
  <c r="AN815" i="6"/>
  <c r="AQ815" i="6" s="1"/>
  <c r="AN810" i="6"/>
  <c r="AQ810" i="6" s="1"/>
  <c r="AN811" i="6"/>
  <c r="AQ811" i="6" s="1"/>
  <c r="AN817" i="6"/>
  <c r="AQ817" i="6" s="1"/>
  <c r="AF73" i="6"/>
  <c r="AN325" i="6"/>
  <c r="AQ325" i="6" s="1"/>
  <c r="AN323" i="6"/>
  <c r="AQ323" i="6" s="1"/>
  <c r="AN324" i="6"/>
  <c r="AQ324" i="6" s="1"/>
  <c r="AN319" i="6"/>
  <c r="AQ319" i="6" s="1"/>
  <c r="AN317" i="6"/>
  <c r="AQ317" i="6" s="1"/>
  <c r="AN318" i="6"/>
  <c r="AQ318" i="6" s="1"/>
  <c r="AN326" i="6"/>
  <c r="AQ326" i="6" s="1"/>
  <c r="AN316" i="6"/>
  <c r="AQ316" i="6" s="1"/>
  <c r="AN320" i="6"/>
  <c r="AQ320" i="6" s="1"/>
  <c r="AN315" i="6"/>
  <c r="AQ315" i="6" s="1"/>
  <c r="AN322" i="6"/>
  <c r="AQ322" i="6" s="1"/>
  <c r="AN321" i="6"/>
  <c r="AQ321" i="6" s="1"/>
  <c r="AN735" i="6"/>
  <c r="AQ735" i="6" s="1"/>
  <c r="AN744" i="6"/>
  <c r="AQ744" i="6" s="1"/>
  <c r="AN745" i="6"/>
  <c r="AQ745" i="6" s="1"/>
  <c r="AN736" i="6"/>
  <c r="AQ736" i="6" s="1"/>
  <c r="AN743" i="6"/>
  <c r="AQ743" i="6" s="1"/>
  <c r="AN739" i="6"/>
  <c r="AQ739" i="6" s="1"/>
  <c r="AN740" i="6"/>
  <c r="AQ740" i="6" s="1"/>
  <c r="AN737" i="6"/>
  <c r="AQ737" i="6" s="1"/>
  <c r="AN738" i="6"/>
  <c r="AQ738" i="6" s="1"/>
  <c r="AN741" i="6"/>
  <c r="AQ741" i="6" s="1"/>
  <c r="AN746" i="6"/>
  <c r="AQ746" i="6" s="1"/>
  <c r="AN742" i="6"/>
  <c r="AQ742" i="6" s="1"/>
  <c r="AN113" i="6"/>
  <c r="AQ113" i="6" s="1"/>
  <c r="AN116" i="6"/>
  <c r="AQ116" i="6" s="1"/>
  <c r="AN112" i="6"/>
  <c r="AQ112" i="6" s="1"/>
  <c r="AN114" i="6"/>
  <c r="AQ114" i="6" s="1"/>
  <c r="AN122" i="6"/>
  <c r="AQ122" i="6" s="1"/>
  <c r="AN120" i="6"/>
  <c r="AQ120" i="6" s="1"/>
  <c r="AN111" i="6"/>
  <c r="AQ111" i="6" s="1"/>
  <c r="AN117" i="6"/>
  <c r="AQ117" i="6" s="1"/>
  <c r="AN119" i="6"/>
  <c r="AQ119" i="6" s="1"/>
  <c r="AN121" i="6"/>
  <c r="AQ121" i="6" s="1"/>
  <c r="AN118" i="6"/>
  <c r="AQ118" i="6" s="1"/>
  <c r="AN115" i="6"/>
  <c r="AQ115" i="6" s="1"/>
  <c r="AN1146" i="6"/>
  <c r="AQ1146" i="6" s="1"/>
  <c r="AN1148" i="6"/>
  <c r="AQ1148" i="6" s="1"/>
  <c r="AN1143" i="6"/>
  <c r="AQ1143" i="6" s="1"/>
  <c r="AN1149" i="6"/>
  <c r="AQ1149" i="6" s="1"/>
  <c r="AN1144" i="6"/>
  <c r="AQ1144" i="6" s="1"/>
  <c r="AN1150" i="6"/>
  <c r="AQ1150" i="6" s="1"/>
  <c r="AN1145" i="6"/>
  <c r="AQ1145" i="6" s="1"/>
  <c r="AN1154" i="6"/>
  <c r="AQ1154" i="6" s="1"/>
  <c r="AN1147" i="6"/>
  <c r="AQ1147" i="6" s="1"/>
  <c r="AN1151" i="6"/>
  <c r="AQ1151" i="6" s="1"/>
  <c r="AN1152" i="6"/>
  <c r="AQ1152" i="6" s="1"/>
  <c r="AN1153" i="6"/>
  <c r="AQ1153" i="6" s="1"/>
  <c r="AF101" i="6"/>
  <c r="AN251" i="6"/>
  <c r="AQ251" i="6" s="1"/>
  <c r="AN245" i="6"/>
  <c r="AQ245" i="6" s="1"/>
  <c r="AN246" i="6"/>
  <c r="AQ246" i="6" s="1"/>
  <c r="AN253" i="6"/>
  <c r="AQ253" i="6" s="1"/>
  <c r="AN248" i="6"/>
  <c r="AQ248" i="6" s="1"/>
  <c r="AN250" i="6"/>
  <c r="AQ250" i="6" s="1"/>
  <c r="AN252" i="6"/>
  <c r="AQ252" i="6" s="1"/>
  <c r="AN254" i="6"/>
  <c r="AQ254" i="6" s="1"/>
  <c r="AN247" i="6"/>
  <c r="AQ247" i="6" s="1"/>
  <c r="AN243" i="6"/>
  <c r="AQ243" i="6" s="1"/>
  <c r="AN244" i="6"/>
  <c r="AQ244" i="6" s="1"/>
  <c r="AG26" i="6"/>
  <c r="AN249" i="6"/>
  <c r="AQ249" i="6" s="1"/>
  <c r="AF26" i="6"/>
  <c r="AN958" i="6"/>
  <c r="AQ958" i="6" s="1"/>
  <c r="AN955" i="6"/>
  <c r="AQ955" i="6" s="1"/>
  <c r="AN951" i="6"/>
  <c r="AQ951" i="6" s="1"/>
  <c r="AN959" i="6"/>
  <c r="AQ959" i="6" s="1"/>
  <c r="AN961" i="6"/>
  <c r="AQ961" i="6" s="1"/>
  <c r="AG85" i="6"/>
  <c r="AN957" i="6"/>
  <c r="AQ957" i="6" s="1"/>
  <c r="AN952" i="6"/>
  <c r="AQ952" i="6" s="1"/>
  <c r="AN956" i="6"/>
  <c r="AQ956" i="6" s="1"/>
  <c r="AN953" i="6"/>
  <c r="AQ953" i="6" s="1"/>
  <c r="AN962" i="6"/>
  <c r="AQ962" i="6" s="1"/>
  <c r="AN954" i="6"/>
  <c r="AQ954" i="6" s="1"/>
  <c r="AN960" i="6"/>
  <c r="AQ960" i="6" s="1"/>
  <c r="AF85" i="6"/>
  <c r="AN199" i="6"/>
  <c r="AQ199" i="6" s="1"/>
  <c r="AN201" i="6"/>
  <c r="AQ201" i="6" s="1"/>
  <c r="AN203" i="6"/>
  <c r="AQ203" i="6" s="1"/>
  <c r="AN195" i="6"/>
  <c r="AQ195" i="6" s="1"/>
  <c r="AN205" i="6"/>
  <c r="AQ205" i="6" s="1"/>
  <c r="AN198" i="6"/>
  <c r="AQ198" i="6" s="1"/>
  <c r="AN196" i="6"/>
  <c r="AQ196" i="6" s="1"/>
  <c r="AN200" i="6"/>
  <c r="AQ200" i="6" s="1"/>
  <c r="AN202" i="6"/>
  <c r="AQ202" i="6" s="1"/>
  <c r="AN206" i="6"/>
  <c r="AQ206" i="6" s="1"/>
  <c r="AN197" i="6"/>
  <c r="AQ197" i="6" s="1"/>
  <c r="AN204" i="6"/>
  <c r="AQ204" i="6" s="1"/>
  <c r="K8" i="6"/>
  <c r="L8" i="6"/>
  <c r="AN354" i="6"/>
  <c r="AQ354" i="6" s="1"/>
  <c r="AN358" i="6"/>
  <c r="AQ358" i="6" s="1"/>
  <c r="AN356" i="6"/>
  <c r="AQ356" i="6" s="1"/>
  <c r="AN362" i="6"/>
  <c r="AQ362" i="6" s="1"/>
  <c r="AN353" i="6"/>
  <c r="AQ353" i="6" s="1"/>
  <c r="AN355" i="6"/>
  <c r="AQ355" i="6" s="1"/>
  <c r="AN361" i="6"/>
  <c r="AQ361" i="6" s="1"/>
  <c r="AN360" i="6"/>
  <c r="AQ360" i="6" s="1"/>
  <c r="AN352" i="6"/>
  <c r="AQ352" i="6" s="1"/>
  <c r="AN351" i="6"/>
  <c r="AQ351" i="6" s="1"/>
  <c r="AN359" i="6"/>
  <c r="AQ359" i="6" s="1"/>
  <c r="AN357" i="6"/>
  <c r="AQ357" i="6" s="1"/>
  <c r="AN184" i="6"/>
  <c r="AQ184" i="6" s="1"/>
  <c r="AN191" i="6"/>
  <c r="AQ191" i="6" s="1"/>
  <c r="AN193" i="6"/>
  <c r="AQ193" i="6" s="1"/>
  <c r="AN183" i="6"/>
  <c r="AQ183" i="6" s="1"/>
  <c r="AN185" i="6"/>
  <c r="AQ185" i="6" s="1"/>
  <c r="AN186" i="6"/>
  <c r="AQ186" i="6" s="1"/>
  <c r="AN189" i="6"/>
  <c r="AQ189" i="6" s="1"/>
  <c r="AN190" i="6"/>
  <c r="AQ190" i="6" s="1"/>
  <c r="AN194" i="6"/>
  <c r="AQ194" i="6" s="1"/>
  <c r="AN187" i="6"/>
  <c r="AQ187" i="6" s="1"/>
  <c r="AN188" i="6"/>
  <c r="AQ188" i="6" s="1"/>
  <c r="AN192" i="6"/>
  <c r="AQ192" i="6" s="1"/>
  <c r="AN727" i="6"/>
  <c r="AQ727" i="6" s="1"/>
  <c r="AN732" i="6"/>
  <c r="AQ732" i="6" s="1"/>
  <c r="AN728" i="6"/>
  <c r="AQ728" i="6" s="1"/>
  <c r="AN723" i="6"/>
  <c r="AQ723" i="6" s="1"/>
  <c r="AN731" i="6"/>
  <c r="AQ731" i="6" s="1"/>
  <c r="AN730" i="6"/>
  <c r="AQ730" i="6" s="1"/>
  <c r="AN725" i="6"/>
  <c r="AQ725" i="6" s="1"/>
  <c r="AN724" i="6"/>
  <c r="AQ724" i="6" s="1"/>
  <c r="AN726" i="6"/>
  <c r="AQ726" i="6" s="1"/>
  <c r="AN729" i="6"/>
  <c r="AQ729" i="6" s="1"/>
  <c r="AN733" i="6"/>
  <c r="AQ733" i="6" s="1"/>
  <c r="AN734" i="6"/>
  <c r="AQ734" i="6" s="1"/>
  <c r="AN497" i="6"/>
  <c r="AQ497" i="6" s="1"/>
  <c r="AN500" i="6"/>
  <c r="AQ500" i="6" s="1"/>
  <c r="AN501" i="6"/>
  <c r="AQ501" i="6" s="1"/>
  <c r="AN503" i="6"/>
  <c r="AQ503" i="6" s="1"/>
  <c r="AN502" i="6"/>
  <c r="AQ502" i="6" s="1"/>
  <c r="AN495" i="6"/>
  <c r="AQ495" i="6" s="1"/>
  <c r="AN504" i="6"/>
  <c r="AQ504" i="6" s="1"/>
  <c r="AN505" i="6"/>
  <c r="AQ505" i="6" s="1"/>
  <c r="AN498" i="6"/>
  <c r="AQ498" i="6" s="1"/>
  <c r="AN499" i="6"/>
  <c r="AQ499" i="6" s="1"/>
  <c r="AN496" i="6"/>
  <c r="AQ496" i="6" s="1"/>
  <c r="AN506" i="6"/>
  <c r="AQ506" i="6" s="1"/>
  <c r="AN693" i="6"/>
  <c r="AQ693" i="6" s="1"/>
  <c r="AN694" i="6"/>
  <c r="AQ694" i="6" s="1"/>
  <c r="AN696" i="6"/>
  <c r="AQ696" i="6" s="1"/>
  <c r="AN688" i="6"/>
  <c r="AQ688" i="6" s="1"/>
  <c r="AN691" i="6"/>
  <c r="AQ691" i="6" s="1"/>
  <c r="AN697" i="6"/>
  <c r="AQ697" i="6" s="1"/>
  <c r="AN689" i="6"/>
  <c r="AQ689" i="6" s="1"/>
  <c r="AN692" i="6"/>
  <c r="AQ692" i="6" s="1"/>
  <c r="AN695" i="6"/>
  <c r="AQ695" i="6" s="1"/>
  <c r="AN698" i="6"/>
  <c r="AQ698" i="6" s="1"/>
  <c r="AN687" i="6"/>
  <c r="AQ687" i="6" s="1"/>
  <c r="AN690" i="6"/>
  <c r="AQ690" i="6" s="1"/>
  <c r="AN378" i="6"/>
  <c r="AQ378" i="6" s="1"/>
  <c r="AN377" i="6"/>
  <c r="AQ377" i="6" s="1"/>
  <c r="AN379" i="6"/>
  <c r="AQ379" i="6" s="1"/>
  <c r="AN375" i="6"/>
  <c r="AQ375" i="6" s="1"/>
  <c r="AN376" i="6"/>
  <c r="AQ376" i="6" s="1"/>
  <c r="AN380" i="6"/>
  <c r="AQ380" i="6" s="1"/>
  <c r="AN382" i="6"/>
  <c r="AQ382" i="6" s="1"/>
  <c r="AN383" i="6"/>
  <c r="AQ383" i="6" s="1"/>
  <c r="AN384" i="6"/>
  <c r="AQ384" i="6" s="1"/>
  <c r="AN381" i="6"/>
  <c r="AQ381" i="6" s="1"/>
  <c r="AN386" i="6"/>
  <c r="AQ386" i="6" s="1"/>
  <c r="AN385" i="6"/>
  <c r="AQ385" i="6" s="1"/>
  <c r="AN567" i="6"/>
  <c r="AQ567" i="6" s="1"/>
  <c r="AN569" i="6"/>
  <c r="AQ569" i="6" s="1"/>
  <c r="AN570" i="6"/>
  <c r="AQ570" i="6" s="1"/>
  <c r="AN571" i="6"/>
  <c r="AQ571" i="6" s="1"/>
  <c r="AN573" i="6"/>
  <c r="AQ573" i="6" s="1"/>
  <c r="AN576" i="6"/>
  <c r="AQ576" i="6" s="1"/>
  <c r="AN577" i="6"/>
  <c r="AQ577" i="6" s="1"/>
  <c r="AN568" i="6"/>
  <c r="AQ568" i="6" s="1"/>
  <c r="AN572" i="6"/>
  <c r="AQ572" i="6" s="1"/>
  <c r="AN575" i="6"/>
  <c r="AQ575" i="6" s="1"/>
  <c r="AN574" i="6"/>
  <c r="AQ574" i="6" s="1"/>
  <c r="AN578" i="6"/>
  <c r="AQ578" i="6" s="1"/>
  <c r="AF53" i="6"/>
  <c r="AN1029" i="6"/>
  <c r="AQ1029" i="6" s="1"/>
  <c r="AN1031" i="6"/>
  <c r="AQ1031" i="6" s="1"/>
  <c r="AN1033" i="6"/>
  <c r="AQ1033" i="6" s="1"/>
  <c r="AN1025" i="6"/>
  <c r="AQ1025" i="6" s="1"/>
  <c r="AN1024" i="6"/>
  <c r="AQ1024" i="6" s="1"/>
  <c r="AN1028" i="6"/>
  <c r="AQ1028" i="6" s="1"/>
  <c r="AN1026" i="6"/>
  <c r="AQ1026" i="6" s="1"/>
  <c r="AN1030" i="6"/>
  <c r="AQ1030" i="6" s="1"/>
  <c r="AN1032" i="6"/>
  <c r="AQ1032" i="6" s="1"/>
  <c r="AN1034" i="6"/>
  <c r="AQ1034" i="6" s="1"/>
  <c r="AN1023" i="6"/>
  <c r="AQ1023" i="6" s="1"/>
  <c r="AN1027" i="6"/>
  <c r="AQ1027" i="6" s="1"/>
  <c r="AG91" i="6"/>
  <c r="AF91" i="6"/>
  <c r="AN1336" i="6"/>
  <c r="AQ1336" i="6" s="1"/>
  <c r="AN1343" i="6"/>
  <c r="AQ1343" i="6" s="1"/>
  <c r="AN1337" i="6"/>
  <c r="AQ1337" i="6" s="1"/>
  <c r="AN1339" i="6"/>
  <c r="AQ1339" i="6" s="1"/>
  <c r="AN1341" i="6"/>
  <c r="AQ1341" i="6" s="1"/>
  <c r="AN1340" i="6"/>
  <c r="AQ1340" i="6" s="1"/>
  <c r="AN1342" i="6"/>
  <c r="AQ1342" i="6" s="1"/>
  <c r="AN1344" i="6"/>
  <c r="AQ1344" i="6" s="1"/>
  <c r="AN1346" i="6"/>
  <c r="AQ1346" i="6" s="1"/>
  <c r="AN1335" i="6"/>
  <c r="AQ1335" i="6" s="1"/>
  <c r="AN1338" i="6"/>
  <c r="AQ1338" i="6" s="1"/>
  <c r="AN1345" i="6"/>
  <c r="AQ1345" i="6" s="1"/>
  <c r="AN433" i="6"/>
  <c r="AQ433" i="6" s="1"/>
  <c r="AN423" i="6"/>
  <c r="AQ423" i="6" s="1"/>
  <c r="AN427" i="6"/>
  <c r="AQ427" i="6" s="1"/>
  <c r="AN424" i="6"/>
  <c r="AQ424" i="6" s="1"/>
  <c r="AN431" i="6"/>
  <c r="AQ431" i="6" s="1"/>
  <c r="AN428" i="6"/>
  <c r="AQ428" i="6" s="1"/>
  <c r="AN430" i="6"/>
  <c r="AQ430" i="6" s="1"/>
  <c r="AN432" i="6"/>
  <c r="AQ432" i="6" s="1"/>
  <c r="AN425" i="6"/>
  <c r="AQ425" i="6" s="1"/>
  <c r="AN434" i="6"/>
  <c r="AQ434" i="6" s="1"/>
  <c r="AN429" i="6"/>
  <c r="AQ429" i="6" s="1"/>
  <c r="AN426" i="6"/>
  <c r="AQ426" i="6" s="1"/>
  <c r="AN329" i="6"/>
  <c r="AQ329" i="6" s="1"/>
  <c r="AN327" i="6"/>
  <c r="AQ327" i="6" s="1"/>
  <c r="AN337" i="6"/>
  <c r="AQ337" i="6" s="1"/>
  <c r="AN332" i="6"/>
  <c r="AQ332" i="6" s="1"/>
  <c r="AN334" i="6"/>
  <c r="AQ334" i="6" s="1"/>
  <c r="AN331" i="6"/>
  <c r="AQ331" i="6" s="1"/>
  <c r="AN338" i="6"/>
  <c r="AQ338" i="6" s="1"/>
  <c r="AN336" i="6"/>
  <c r="AQ336" i="6" s="1"/>
  <c r="AN330" i="6"/>
  <c r="AQ330" i="6" s="1"/>
  <c r="AN328" i="6"/>
  <c r="AQ328" i="6" s="1"/>
  <c r="AN333" i="6"/>
  <c r="AQ333" i="6" s="1"/>
  <c r="AG33" i="6"/>
  <c r="AN335" i="6"/>
  <c r="AQ335" i="6" s="1"/>
  <c r="AF33" i="6"/>
  <c r="AN1126" i="6"/>
  <c r="AQ1126" i="6" s="1"/>
  <c r="AN1130" i="6"/>
  <c r="AQ1130" i="6" s="1"/>
  <c r="AG99" i="6"/>
  <c r="AN1121" i="6"/>
  <c r="AQ1121" i="6" s="1"/>
  <c r="AN1124" i="6"/>
  <c r="AQ1124" i="6" s="1"/>
  <c r="AN1120" i="6"/>
  <c r="AQ1120" i="6" s="1"/>
  <c r="AN1119" i="6"/>
  <c r="AQ1119" i="6" s="1"/>
  <c r="AN1123" i="6"/>
  <c r="AQ1123" i="6" s="1"/>
  <c r="AN1122" i="6"/>
  <c r="AQ1122" i="6" s="1"/>
  <c r="AN1128" i="6"/>
  <c r="AQ1128" i="6" s="1"/>
  <c r="AN1129" i="6"/>
  <c r="AQ1129" i="6" s="1"/>
  <c r="AN1125" i="6"/>
  <c r="AQ1125" i="6" s="1"/>
  <c r="AN1127" i="6"/>
  <c r="AQ1127" i="6" s="1"/>
  <c r="AF99" i="6"/>
  <c r="AN141" i="6"/>
  <c r="AQ141" i="6" s="1"/>
  <c r="AN135" i="6"/>
  <c r="AQ135" i="6" s="1"/>
  <c r="AN136" i="6"/>
  <c r="AQ136" i="6" s="1"/>
  <c r="AN137" i="6"/>
  <c r="AQ137" i="6" s="1"/>
  <c r="AN142" i="6"/>
  <c r="AQ142" i="6" s="1"/>
  <c r="AN144" i="6"/>
  <c r="AQ144" i="6" s="1"/>
  <c r="AN146" i="6"/>
  <c r="AQ146" i="6" s="1"/>
  <c r="AN138" i="6"/>
  <c r="AQ138" i="6" s="1"/>
  <c r="AN139" i="6"/>
  <c r="AQ139" i="6" s="1"/>
  <c r="AN145" i="6"/>
  <c r="AQ145" i="6" s="1"/>
  <c r="AN140" i="6"/>
  <c r="AQ140" i="6" s="1"/>
  <c r="AN143" i="6"/>
  <c r="AQ143" i="6" s="1"/>
  <c r="AN3" i="6"/>
  <c r="AQ3" i="6" s="1"/>
  <c r="AN13" i="6"/>
  <c r="AQ13" i="6" s="1"/>
  <c r="AN4" i="6"/>
  <c r="AQ4" i="6" s="1"/>
  <c r="AN12" i="6"/>
  <c r="AQ12" i="6" s="1"/>
  <c r="AN6" i="6"/>
  <c r="AQ6" i="6" s="1"/>
  <c r="AN8" i="6"/>
  <c r="AQ8" i="6" s="1"/>
  <c r="AN10" i="6"/>
  <c r="AQ10" i="6" s="1"/>
  <c r="AN14" i="6"/>
  <c r="AQ14" i="6" s="1"/>
  <c r="AN5" i="6"/>
  <c r="AQ5" i="6" s="1"/>
  <c r="AN7" i="6"/>
  <c r="AQ7" i="6" s="1"/>
  <c r="AN11" i="6"/>
  <c r="AQ11" i="6" s="1"/>
  <c r="AN9" i="6"/>
  <c r="AQ9" i="6" s="1"/>
  <c r="AN483" i="6"/>
  <c r="AQ483" i="6" s="1"/>
  <c r="AG46" i="6"/>
  <c r="AN485" i="6"/>
  <c r="AQ485" i="6" s="1"/>
  <c r="AN486" i="6"/>
  <c r="AQ486" i="6" s="1"/>
  <c r="AN487" i="6"/>
  <c r="AQ487" i="6" s="1"/>
  <c r="AN491" i="6"/>
  <c r="AQ491" i="6" s="1"/>
  <c r="AN489" i="6"/>
  <c r="AQ489" i="6" s="1"/>
  <c r="AN494" i="6"/>
  <c r="AQ494" i="6" s="1"/>
  <c r="AN492" i="6"/>
  <c r="AQ492" i="6" s="1"/>
  <c r="AN493" i="6"/>
  <c r="AQ493" i="6" s="1"/>
  <c r="AN484" i="6"/>
  <c r="AQ484" i="6" s="1"/>
  <c r="AN490" i="6"/>
  <c r="AQ490" i="6" s="1"/>
  <c r="AN488" i="6"/>
  <c r="AQ488" i="6" s="1"/>
  <c r="AF46" i="6"/>
  <c r="AN825" i="6"/>
  <c r="AQ825" i="6" s="1"/>
  <c r="AN822" i="6"/>
  <c r="AQ822" i="6" s="1"/>
  <c r="AN826" i="6"/>
  <c r="AQ826" i="6" s="1"/>
  <c r="AN830" i="6"/>
  <c r="AQ830" i="6" s="1"/>
  <c r="AN823" i="6"/>
  <c r="AQ823" i="6" s="1"/>
  <c r="AN819" i="6"/>
  <c r="AQ819" i="6" s="1"/>
  <c r="AN824" i="6"/>
  <c r="AQ824" i="6" s="1"/>
  <c r="AN828" i="6"/>
  <c r="AQ828" i="6" s="1"/>
  <c r="AN829" i="6"/>
  <c r="AQ829" i="6" s="1"/>
  <c r="AN827" i="6"/>
  <c r="AQ827" i="6" s="1"/>
  <c r="AN821" i="6"/>
  <c r="AQ821" i="6" s="1"/>
  <c r="AN820" i="6"/>
  <c r="AQ820" i="6" s="1"/>
  <c r="AN344" i="6"/>
  <c r="AQ344" i="6" s="1"/>
  <c r="AN341" i="6"/>
  <c r="AQ341" i="6" s="1"/>
  <c r="AN345" i="6"/>
  <c r="AQ345" i="6" s="1"/>
  <c r="AN343" i="6"/>
  <c r="AQ343" i="6" s="1"/>
  <c r="AN347" i="6"/>
  <c r="AQ347" i="6" s="1"/>
  <c r="AN349" i="6"/>
  <c r="AQ349" i="6" s="1"/>
  <c r="AG34" i="6"/>
  <c r="AN346" i="6"/>
  <c r="AQ346" i="6" s="1"/>
  <c r="AN348" i="6"/>
  <c r="AQ348" i="6" s="1"/>
  <c r="AN350" i="6"/>
  <c r="AQ350" i="6" s="1"/>
  <c r="AN339" i="6"/>
  <c r="AQ339" i="6" s="1"/>
  <c r="AN340" i="6"/>
  <c r="AQ340" i="6" s="1"/>
  <c r="AN342" i="6"/>
  <c r="AQ342" i="6" s="1"/>
  <c r="AF34" i="6"/>
  <c r="AN470" i="6"/>
  <c r="AQ470" i="6" s="1"/>
  <c r="AN461" i="6"/>
  <c r="AQ461" i="6" s="1"/>
  <c r="AN465" i="6"/>
  <c r="AQ465" i="6" s="1"/>
  <c r="AN462" i="6"/>
  <c r="AQ462" i="6" s="1"/>
  <c r="AN468" i="6"/>
  <c r="AQ468" i="6" s="1"/>
  <c r="AN463" i="6"/>
  <c r="AQ463" i="6" s="1"/>
  <c r="AN466" i="6"/>
  <c r="AQ466" i="6" s="1"/>
  <c r="AN464" i="6"/>
  <c r="AQ464" i="6" s="1"/>
  <c r="AN459" i="6"/>
  <c r="AQ459" i="6" s="1"/>
  <c r="AN460" i="6"/>
  <c r="AQ460" i="6" s="1"/>
  <c r="AN467" i="6"/>
  <c r="AQ467" i="6" s="1"/>
  <c r="AN469" i="6"/>
  <c r="AQ469" i="6" s="1"/>
  <c r="AN1087" i="6"/>
  <c r="AQ1087" i="6" s="1"/>
  <c r="AN1090" i="6"/>
  <c r="AQ1090" i="6" s="1"/>
  <c r="AN1088" i="6"/>
  <c r="AQ1088" i="6" s="1"/>
  <c r="AN1089" i="6"/>
  <c r="AQ1089" i="6" s="1"/>
  <c r="AG96" i="6"/>
  <c r="AN1091" i="6"/>
  <c r="AQ1091" i="6" s="1"/>
  <c r="AN1092" i="6"/>
  <c r="AQ1092" i="6" s="1"/>
  <c r="AN1093" i="6"/>
  <c r="AQ1093" i="6" s="1"/>
  <c r="AN1094" i="6"/>
  <c r="AQ1094" i="6" s="1"/>
  <c r="AN1084" i="6"/>
  <c r="AQ1084" i="6" s="1"/>
  <c r="AN1085" i="6"/>
  <c r="AQ1085" i="6" s="1"/>
  <c r="AN1086" i="6"/>
  <c r="AQ1086" i="6" s="1"/>
  <c r="AN1083" i="6"/>
  <c r="AQ1083" i="6" s="1"/>
  <c r="AF96" i="6"/>
  <c r="AN843" i="6"/>
  <c r="AQ843" i="6" s="1"/>
  <c r="AN854" i="6"/>
  <c r="AQ854" i="6" s="1"/>
  <c r="AN849" i="6"/>
  <c r="AQ849" i="6" s="1"/>
  <c r="AN846" i="6"/>
  <c r="AQ846" i="6" s="1"/>
  <c r="AN844" i="6"/>
  <c r="AQ844" i="6" s="1"/>
  <c r="AN847" i="6"/>
  <c r="AQ847" i="6" s="1"/>
  <c r="AN845" i="6"/>
  <c r="AQ845" i="6" s="1"/>
  <c r="AN852" i="6"/>
  <c r="AQ852" i="6" s="1"/>
  <c r="AN848" i="6"/>
  <c r="AQ848" i="6" s="1"/>
  <c r="AN851" i="6"/>
  <c r="AQ851" i="6" s="1"/>
  <c r="AN853" i="6"/>
  <c r="AQ853" i="6" s="1"/>
  <c r="AN850" i="6"/>
  <c r="AQ850" i="6" s="1"/>
  <c r="AN634" i="6"/>
  <c r="AQ634" i="6" s="1"/>
  <c r="AN631" i="6"/>
  <c r="AQ631" i="6" s="1"/>
  <c r="AN633" i="6"/>
  <c r="AQ633" i="6" s="1"/>
  <c r="AN628" i="6"/>
  <c r="AQ628" i="6" s="1"/>
  <c r="AN629" i="6"/>
  <c r="AQ629" i="6" s="1"/>
  <c r="AN632" i="6"/>
  <c r="AQ632" i="6" s="1"/>
  <c r="AN638" i="6"/>
  <c r="AQ638" i="6" s="1"/>
  <c r="AN636" i="6"/>
  <c r="AQ636" i="6" s="1"/>
  <c r="AN627" i="6"/>
  <c r="AQ627" i="6" s="1"/>
  <c r="AN635" i="6"/>
  <c r="AQ635" i="6" s="1"/>
  <c r="AN637" i="6"/>
  <c r="AQ637" i="6" s="1"/>
  <c r="AN630" i="6"/>
  <c r="AQ630" i="6" s="1"/>
  <c r="AN547" i="6"/>
  <c r="AQ547" i="6" s="1"/>
  <c r="AN550" i="6"/>
  <c r="AQ550" i="6" s="1"/>
  <c r="AN543" i="6"/>
  <c r="AQ543" i="6" s="1"/>
  <c r="AN549" i="6"/>
  <c r="AQ549" i="6" s="1"/>
  <c r="AN545" i="6"/>
  <c r="AQ545" i="6" s="1"/>
  <c r="AN551" i="6"/>
  <c r="AQ551" i="6" s="1"/>
  <c r="AN554" i="6"/>
  <c r="AQ554" i="6" s="1"/>
  <c r="AN546" i="6"/>
  <c r="AQ546" i="6" s="1"/>
  <c r="AN552" i="6"/>
  <c r="AQ552" i="6" s="1"/>
  <c r="AN548" i="6"/>
  <c r="AQ548" i="6" s="1"/>
  <c r="AN553" i="6"/>
  <c r="AQ553" i="6" s="1"/>
  <c r="AN544" i="6"/>
  <c r="AQ544" i="6" s="1"/>
  <c r="AN1177" i="6"/>
  <c r="AQ1177" i="6" s="1"/>
  <c r="AN1169" i="6"/>
  <c r="AQ1169" i="6" s="1"/>
  <c r="AN1168" i="6"/>
  <c r="AQ1168" i="6" s="1"/>
  <c r="AN1170" i="6"/>
  <c r="AQ1170" i="6" s="1"/>
  <c r="AN1174" i="6"/>
  <c r="AQ1174" i="6" s="1"/>
  <c r="AN1176" i="6"/>
  <c r="AQ1176" i="6" s="1"/>
  <c r="AN1178" i="6"/>
  <c r="AQ1178" i="6" s="1"/>
  <c r="AN1171" i="6"/>
  <c r="AQ1171" i="6" s="1"/>
  <c r="AN1173" i="6"/>
  <c r="AQ1173" i="6" s="1"/>
  <c r="AN1175" i="6"/>
  <c r="AQ1175" i="6" s="1"/>
  <c r="AN1172" i="6"/>
  <c r="AQ1172" i="6" s="1"/>
  <c r="AN1167" i="6"/>
  <c r="AQ1167" i="6" s="1"/>
  <c r="AN151" i="6"/>
  <c r="AQ151" i="6" s="1"/>
  <c r="AN153" i="6"/>
  <c r="AQ153" i="6" s="1"/>
  <c r="AN157" i="6"/>
  <c r="AQ157" i="6" s="1"/>
  <c r="AN148" i="6"/>
  <c r="AQ148" i="6" s="1"/>
  <c r="AN150" i="6"/>
  <c r="AQ150" i="6" s="1"/>
  <c r="AN152" i="6"/>
  <c r="AQ152" i="6" s="1"/>
  <c r="AN154" i="6"/>
  <c r="AQ154" i="6" s="1"/>
  <c r="AN156" i="6"/>
  <c r="AQ156" i="6" s="1"/>
  <c r="AN158" i="6"/>
  <c r="AQ158" i="6" s="1"/>
  <c r="AN149" i="6"/>
  <c r="AQ149" i="6" s="1"/>
  <c r="AN147" i="6"/>
  <c r="AQ147" i="6" s="1"/>
  <c r="AN155" i="6"/>
  <c r="AQ155" i="6" s="1"/>
  <c r="AN654" i="6"/>
  <c r="AQ654" i="6" s="1"/>
  <c r="AN659" i="6"/>
  <c r="AQ659" i="6" s="1"/>
  <c r="AN660" i="6"/>
  <c r="AQ660" i="6" s="1"/>
  <c r="AN651" i="6"/>
  <c r="AQ651" i="6" s="1"/>
  <c r="AN656" i="6"/>
  <c r="AQ656" i="6" s="1"/>
  <c r="AN661" i="6"/>
  <c r="AQ661" i="6" s="1"/>
  <c r="AN652" i="6"/>
  <c r="AQ652" i="6" s="1"/>
  <c r="AN653" i="6"/>
  <c r="AQ653" i="6" s="1"/>
  <c r="AN662" i="6"/>
  <c r="AQ662" i="6" s="1"/>
  <c r="AN658" i="6"/>
  <c r="AQ658" i="6" s="1"/>
  <c r="AN657" i="6"/>
  <c r="AQ657" i="6" s="1"/>
  <c r="AN655" i="6"/>
  <c r="AQ655" i="6" s="1"/>
  <c r="AN391" i="6"/>
  <c r="AQ391" i="6" s="1"/>
  <c r="AN398" i="6"/>
  <c r="AQ398" i="6" s="1"/>
  <c r="AN393" i="6"/>
  <c r="AQ393" i="6" s="1"/>
  <c r="AN394" i="6"/>
  <c r="AQ394" i="6" s="1"/>
  <c r="AN395" i="6"/>
  <c r="AQ395" i="6" s="1"/>
  <c r="AN387" i="6"/>
  <c r="AQ387" i="6" s="1"/>
  <c r="AN392" i="6"/>
  <c r="AQ392" i="6" s="1"/>
  <c r="AN396" i="6"/>
  <c r="AQ396" i="6" s="1"/>
  <c r="AN397" i="6"/>
  <c r="AQ397" i="6" s="1"/>
  <c r="AN388" i="6"/>
  <c r="AQ388" i="6" s="1"/>
  <c r="AN390" i="6"/>
  <c r="AQ390" i="6" s="1"/>
  <c r="AN389" i="6"/>
  <c r="AQ389" i="6" s="1"/>
  <c r="AN50" i="6"/>
  <c r="AQ50" i="6" s="1"/>
  <c r="AN45" i="6"/>
  <c r="AQ45" i="6" s="1"/>
  <c r="AN49" i="6"/>
  <c r="AQ49" i="6" s="1"/>
  <c r="AN48" i="6"/>
  <c r="AQ48" i="6" s="1"/>
  <c r="AN47" i="6"/>
  <c r="AQ47" i="6" s="1"/>
  <c r="AN39" i="6"/>
  <c r="AQ39" i="6" s="1"/>
  <c r="AN43" i="6"/>
  <c r="AQ43" i="6" s="1"/>
  <c r="AN46" i="6"/>
  <c r="AQ46" i="6" s="1"/>
  <c r="AN42" i="6"/>
  <c r="AQ42" i="6" s="1"/>
  <c r="AN44" i="6"/>
  <c r="AQ44" i="6" s="1"/>
  <c r="AN41" i="6"/>
  <c r="AQ41" i="6" s="1"/>
  <c r="AN40" i="6"/>
  <c r="AQ40" i="6" s="1"/>
  <c r="AF9" i="6"/>
  <c r="AN225" i="6"/>
  <c r="AQ225" i="6" s="1"/>
  <c r="AN224" i="6"/>
  <c r="AQ224" i="6" s="1"/>
  <c r="AN230" i="6"/>
  <c r="AQ230" i="6" s="1"/>
  <c r="AN227" i="6"/>
  <c r="AQ227" i="6" s="1"/>
  <c r="AN222" i="6"/>
  <c r="AQ222" i="6" s="1"/>
  <c r="AN229" i="6"/>
  <c r="AQ229" i="6" s="1"/>
  <c r="AN226" i="6"/>
  <c r="AQ226" i="6" s="1"/>
  <c r="AN221" i="6"/>
  <c r="AQ221" i="6" s="1"/>
  <c r="AN223" i="6"/>
  <c r="AQ223" i="6" s="1"/>
  <c r="AN228" i="6"/>
  <c r="AQ228" i="6" s="1"/>
  <c r="AN220" i="6"/>
  <c r="AQ220" i="6" s="1"/>
  <c r="AN219" i="6"/>
  <c r="AQ219" i="6" s="1"/>
  <c r="AN407" i="6"/>
  <c r="AQ407" i="6" s="1"/>
  <c r="AN402" i="6"/>
  <c r="AQ402" i="6" s="1"/>
  <c r="AN403" i="6"/>
  <c r="AQ403" i="6" s="1"/>
  <c r="AN409" i="6"/>
  <c r="AQ409" i="6" s="1"/>
  <c r="AN404" i="6"/>
  <c r="AQ404" i="6" s="1"/>
  <c r="AN399" i="6"/>
  <c r="AQ399" i="6" s="1"/>
  <c r="AN410" i="6"/>
  <c r="AQ410" i="6" s="1"/>
  <c r="AN400" i="6"/>
  <c r="AQ400" i="6" s="1"/>
  <c r="AN405" i="6"/>
  <c r="AQ405" i="6" s="1"/>
  <c r="AN406" i="6"/>
  <c r="AQ406" i="6" s="1"/>
  <c r="AN408" i="6"/>
  <c r="AQ408" i="6" s="1"/>
  <c r="AN401" i="6"/>
  <c r="AQ401" i="6" s="1"/>
  <c r="AN411" i="6"/>
  <c r="AQ411" i="6" s="1"/>
  <c r="AN417" i="6"/>
  <c r="AQ417" i="6" s="1"/>
  <c r="AN412" i="6"/>
  <c r="AQ412" i="6" s="1"/>
  <c r="AN414" i="6"/>
  <c r="AQ414" i="6" s="1"/>
  <c r="AN418" i="6"/>
  <c r="AQ418" i="6" s="1"/>
  <c r="AN422" i="6"/>
  <c r="AQ422" i="6" s="1"/>
  <c r="AN413" i="6"/>
  <c r="AQ413" i="6" s="1"/>
  <c r="AN419" i="6"/>
  <c r="AQ419" i="6" s="1"/>
  <c r="AN415" i="6"/>
  <c r="AQ415" i="6" s="1"/>
  <c r="AN421" i="6"/>
  <c r="AQ421" i="6" s="1"/>
  <c r="AN416" i="6"/>
  <c r="AQ416" i="6" s="1"/>
  <c r="AN420" i="6"/>
  <c r="AQ420" i="6" s="1"/>
  <c r="AF40" i="6"/>
  <c r="AN233" i="6"/>
  <c r="AQ233" i="6" s="1"/>
  <c r="AN242" i="6"/>
  <c r="AQ242" i="6" s="1"/>
  <c r="AN239" i="6"/>
  <c r="AQ239" i="6" s="1"/>
  <c r="AN240" i="6"/>
  <c r="AQ240" i="6" s="1"/>
  <c r="AN237" i="6"/>
  <c r="AQ237" i="6" s="1"/>
  <c r="AN241" i="6"/>
  <c r="AQ241" i="6" s="1"/>
  <c r="AN238" i="6"/>
  <c r="AQ238" i="6" s="1"/>
  <c r="AN236" i="6"/>
  <c r="AQ236" i="6" s="1"/>
  <c r="AN231" i="6"/>
  <c r="AQ231" i="6" s="1"/>
  <c r="AN232" i="6"/>
  <c r="AQ232" i="6" s="1"/>
  <c r="AN234" i="6"/>
  <c r="AQ234" i="6" s="1"/>
  <c r="AN235" i="6"/>
  <c r="AQ235" i="6" s="1"/>
  <c r="AN70" i="6"/>
  <c r="AQ70" i="6" s="1"/>
  <c r="AN72" i="6"/>
  <c r="AQ72" i="6" s="1"/>
  <c r="AN74" i="6"/>
  <c r="AQ74" i="6" s="1"/>
  <c r="AN67" i="6"/>
  <c r="AQ67" i="6" s="1"/>
  <c r="AN63" i="6"/>
  <c r="AQ63" i="6" s="1"/>
  <c r="AN69" i="6"/>
  <c r="AQ69" i="6" s="1"/>
  <c r="AN71" i="6"/>
  <c r="AQ71" i="6" s="1"/>
  <c r="AN73" i="6"/>
  <c r="AQ73" i="6" s="1"/>
  <c r="AG11" i="6"/>
  <c r="AN66" i="6"/>
  <c r="AQ66" i="6" s="1"/>
  <c r="AN68" i="6"/>
  <c r="AQ68" i="6" s="1"/>
  <c r="AN65" i="6"/>
  <c r="AQ65" i="6" s="1"/>
  <c r="AN64" i="6"/>
  <c r="AQ64" i="6" s="1"/>
  <c r="AF11" i="6"/>
  <c r="AN437" i="6"/>
  <c r="AQ437" i="6" s="1"/>
  <c r="AN443" i="6"/>
  <c r="AQ443" i="6" s="1"/>
  <c r="AN441" i="6"/>
  <c r="AQ441" i="6" s="1"/>
  <c r="AN438" i="6"/>
  <c r="AQ438" i="6" s="1"/>
  <c r="AN442" i="6"/>
  <c r="AQ442" i="6" s="1"/>
  <c r="AN435" i="6"/>
  <c r="AQ435" i="6" s="1"/>
  <c r="AN439" i="6"/>
  <c r="AQ439" i="6" s="1"/>
  <c r="AG42" i="6"/>
  <c r="AN436" i="6"/>
  <c r="AQ436" i="6" s="1"/>
  <c r="AN445" i="6"/>
  <c r="AQ445" i="6" s="1"/>
  <c r="AN444" i="6"/>
  <c r="AQ444" i="6" s="1"/>
  <c r="AN446" i="6"/>
  <c r="AQ446" i="6" s="1"/>
  <c r="AN440" i="6"/>
  <c r="AQ440" i="6" s="1"/>
  <c r="AF42" i="6"/>
  <c r="AN266" i="6"/>
  <c r="AQ266" i="6" s="1"/>
  <c r="AN258" i="6"/>
  <c r="AQ258" i="6" s="1"/>
  <c r="AN265" i="6"/>
  <c r="AQ265" i="6" s="1"/>
  <c r="AN264" i="6"/>
  <c r="AQ264" i="6" s="1"/>
  <c r="AN263" i="6"/>
  <c r="AQ263" i="6" s="1"/>
  <c r="AN256" i="6"/>
  <c r="AQ256" i="6" s="1"/>
  <c r="AN260" i="6"/>
  <c r="AQ260" i="6" s="1"/>
  <c r="AN255" i="6"/>
  <c r="AQ255" i="6" s="1"/>
  <c r="AN257" i="6"/>
  <c r="AQ257" i="6" s="1"/>
  <c r="AN261" i="6"/>
  <c r="AQ261" i="6" s="1"/>
  <c r="AN259" i="6"/>
  <c r="AQ259" i="6" s="1"/>
  <c r="AN262" i="6"/>
  <c r="AQ262" i="6" s="1"/>
  <c r="AN994" i="6"/>
  <c r="AQ994" i="6" s="1"/>
  <c r="AN998" i="6"/>
  <c r="AQ998" i="6" s="1"/>
  <c r="AN993" i="6"/>
  <c r="AQ993" i="6" s="1"/>
  <c r="AN987" i="6"/>
  <c r="AQ987" i="6" s="1"/>
  <c r="AN988" i="6"/>
  <c r="AQ988" i="6" s="1"/>
  <c r="AN995" i="6"/>
  <c r="AQ995" i="6" s="1"/>
  <c r="AN990" i="6"/>
  <c r="AQ990" i="6" s="1"/>
  <c r="AN996" i="6"/>
  <c r="AQ996" i="6" s="1"/>
  <c r="AN989" i="6"/>
  <c r="AQ989" i="6" s="1"/>
  <c r="AN991" i="6"/>
  <c r="AQ991" i="6" s="1"/>
  <c r="AN992" i="6"/>
  <c r="AQ992" i="6" s="1"/>
  <c r="AN997" i="6"/>
  <c r="AQ997" i="6" s="1"/>
  <c r="AN1142" i="6"/>
  <c r="AQ1142" i="6" s="1"/>
  <c r="AN1132" i="6"/>
  <c r="AQ1132" i="6" s="1"/>
  <c r="AG100" i="6"/>
  <c r="AN1134" i="6"/>
  <c r="AQ1134" i="6" s="1"/>
  <c r="AN1133" i="6"/>
  <c r="AQ1133" i="6" s="1"/>
  <c r="AN1135" i="6"/>
  <c r="AQ1135" i="6" s="1"/>
  <c r="AN1141" i="6"/>
  <c r="AQ1141" i="6" s="1"/>
  <c r="AN1136" i="6"/>
  <c r="AQ1136" i="6" s="1"/>
  <c r="AN1131" i="6"/>
  <c r="AQ1131" i="6" s="1"/>
  <c r="AN1138" i="6"/>
  <c r="AQ1138" i="6" s="1"/>
  <c r="AN1139" i="6"/>
  <c r="AQ1139" i="6" s="1"/>
  <c r="AN1140" i="6"/>
  <c r="AQ1140" i="6" s="1"/>
  <c r="AN1137" i="6"/>
  <c r="AQ1137" i="6" s="1"/>
  <c r="AF100" i="6"/>
  <c r="AN974" i="6"/>
  <c r="AQ974" i="6" s="1"/>
  <c r="AN964" i="6"/>
  <c r="AQ964" i="6" s="1"/>
  <c r="AN963" i="6"/>
  <c r="AQ963" i="6" s="1"/>
  <c r="AN971" i="6"/>
  <c r="AQ971" i="6" s="1"/>
  <c r="AN970" i="6"/>
  <c r="AQ970" i="6" s="1"/>
  <c r="AN972" i="6"/>
  <c r="AQ972" i="6" s="1"/>
  <c r="AN967" i="6"/>
  <c r="AQ967" i="6" s="1"/>
  <c r="AN968" i="6"/>
  <c r="AQ968" i="6" s="1"/>
  <c r="AN966" i="6"/>
  <c r="AQ966" i="6" s="1"/>
  <c r="AN965" i="6"/>
  <c r="AQ965" i="6" s="1"/>
  <c r="AN973" i="6"/>
  <c r="AQ973" i="6" s="1"/>
  <c r="AN969" i="6"/>
  <c r="AQ969" i="6" s="1"/>
  <c r="AN216" i="6"/>
  <c r="AQ216" i="6" s="1"/>
  <c r="AN215" i="6"/>
  <c r="AQ215" i="6" s="1"/>
  <c r="AN210" i="6"/>
  <c r="AQ210" i="6" s="1"/>
  <c r="AN217" i="6"/>
  <c r="AQ217" i="6" s="1"/>
  <c r="AN208" i="6"/>
  <c r="AQ208" i="6" s="1"/>
  <c r="AN212" i="6"/>
  <c r="AQ212" i="6" s="1"/>
  <c r="AN214" i="6"/>
  <c r="AQ214" i="6" s="1"/>
  <c r="AN218" i="6"/>
  <c r="AQ218" i="6" s="1"/>
  <c r="AN207" i="6"/>
  <c r="AQ207" i="6" s="1"/>
  <c r="AN211" i="6"/>
  <c r="AQ211" i="6" s="1"/>
  <c r="AN213" i="6"/>
  <c r="AQ213" i="6" s="1"/>
  <c r="AN209" i="6"/>
  <c r="AQ209" i="6" s="1"/>
  <c r="AN780" i="6"/>
  <c r="AQ780" i="6" s="1"/>
  <c r="AN775" i="6"/>
  <c r="AQ775" i="6" s="1"/>
  <c r="AN776" i="6"/>
  <c r="AQ776" i="6" s="1"/>
  <c r="AN778" i="6"/>
  <c r="AQ778" i="6" s="1"/>
  <c r="AN781" i="6"/>
  <c r="AQ781" i="6" s="1"/>
  <c r="AN773" i="6"/>
  <c r="AQ773" i="6" s="1"/>
  <c r="AN782" i="6"/>
  <c r="AQ782" i="6" s="1"/>
  <c r="AN774" i="6"/>
  <c r="AQ774" i="6" s="1"/>
  <c r="AN772" i="6"/>
  <c r="AQ772" i="6" s="1"/>
  <c r="AN777" i="6"/>
  <c r="AQ777" i="6" s="1"/>
  <c r="AN771" i="6"/>
  <c r="AQ771" i="6" s="1"/>
  <c r="AN779" i="6"/>
  <c r="AQ779" i="6" s="1"/>
  <c r="AF70" i="6"/>
  <c r="AF86" i="6" l="1"/>
  <c r="AG75" i="6"/>
  <c r="AF58" i="6"/>
  <c r="AG35" i="6"/>
  <c r="AF16" i="6"/>
  <c r="AG3" i="6"/>
  <c r="AF3" i="6"/>
  <c r="AF47" i="6"/>
  <c r="AF41" i="6"/>
  <c r="AG111" i="6"/>
  <c r="AG74" i="6"/>
  <c r="AF5" i="6"/>
  <c r="AG44" i="6"/>
  <c r="AG37" i="6"/>
  <c r="AG83" i="6"/>
  <c r="AF25" i="6"/>
  <c r="AF36" i="6"/>
  <c r="AG23" i="6"/>
  <c r="AG8" i="6"/>
  <c r="AG54" i="6"/>
  <c r="AF6" i="6"/>
  <c r="AF30" i="6"/>
  <c r="AF97" i="6"/>
  <c r="AF39" i="6"/>
  <c r="AF103" i="6"/>
  <c r="AF76" i="6"/>
  <c r="AF106" i="6"/>
  <c r="AG28" i="6"/>
  <c r="AF79" i="6"/>
  <c r="AG115" i="6"/>
  <c r="AG55" i="6"/>
  <c r="AG116" i="6"/>
  <c r="AG56" i="6"/>
  <c r="AG108" i="6"/>
  <c r="AG38" i="6"/>
  <c r="AF27" i="6"/>
  <c r="K4" i="6"/>
  <c r="AG95" i="6"/>
  <c r="AG66" i="6"/>
  <c r="AF51" i="6"/>
  <c r="AF118" i="6"/>
  <c r="AF69" i="6"/>
  <c r="AF22" i="6"/>
  <c r="AF48" i="6"/>
  <c r="AG17" i="6"/>
  <c r="AF45" i="6"/>
  <c r="AG64" i="6"/>
  <c r="AF31" i="6"/>
  <c r="AG105" i="6"/>
  <c r="AG32" i="6"/>
  <c r="AF18" i="6"/>
  <c r="AF65" i="6"/>
  <c r="AG61" i="6"/>
  <c r="AG43" i="6"/>
  <c r="AG24" i="6"/>
  <c r="AF14" i="6"/>
  <c r="AF117" i="6"/>
  <c r="AF20" i="6"/>
  <c r="AF72" i="6"/>
  <c r="AF94" i="6"/>
  <c r="AF113" i="6"/>
  <c r="AG62" i="6"/>
  <c r="K7" i="6"/>
  <c r="AF49" i="6"/>
  <c r="AG15" i="6"/>
  <c r="AF12" i="6"/>
  <c r="AG87" i="6"/>
  <c r="AF84" i="6"/>
  <c r="AF59" i="6"/>
  <c r="AF67" i="6"/>
  <c r="K10" i="6"/>
  <c r="K6" i="6"/>
  <c r="AG88" i="6"/>
  <c r="AG21" i="6"/>
  <c r="AF50" i="6"/>
  <c r="AG71" i="6"/>
  <c r="AF4" i="6"/>
  <c r="AF63" i="6"/>
  <c r="AF29" i="6"/>
  <c r="AF104" i="6"/>
  <c r="AG112" i="6"/>
  <c r="AG77" i="6"/>
  <c r="AF102" i="6"/>
  <c r="AF78" i="6"/>
  <c r="K5" i="6"/>
  <c r="AF109" i="6"/>
  <c r="AF60" i="6"/>
  <c r="AF68" i="6"/>
  <c r="AF57" i="6"/>
  <c r="L3" i="6"/>
  <c r="AF114" i="6"/>
  <c r="AG93" i="6"/>
  <c r="S11" i="6"/>
  <c r="U11" i="6" s="1"/>
  <c r="S29" i="6"/>
  <c r="U29" i="6" s="1"/>
  <c r="S15" i="6"/>
  <c r="U15" i="6" s="1"/>
  <c r="S5" i="6"/>
  <c r="U5" i="6" s="1"/>
  <c r="S17" i="6"/>
  <c r="U17" i="6" s="1"/>
  <c r="S24" i="6"/>
  <c r="U24" i="6" s="1"/>
  <c r="S18" i="6"/>
  <c r="U18" i="6" s="1"/>
  <c r="S30" i="6"/>
  <c r="U30" i="6" s="1"/>
  <c r="S25" i="6"/>
  <c r="U25" i="6" s="1"/>
  <c r="S21" i="6"/>
  <c r="U21" i="6" s="1"/>
  <c r="S13" i="6"/>
  <c r="U13" i="6" s="1"/>
  <c r="S3" i="6"/>
  <c r="U3" i="6" s="1"/>
  <c r="S8" i="6"/>
  <c r="U8" i="6" s="1"/>
  <c r="S23" i="6"/>
  <c r="U23" i="6" s="1"/>
  <c r="S10" i="6"/>
  <c r="U10" i="6" s="1"/>
  <c r="S19" i="6"/>
  <c r="U19" i="6" s="1"/>
  <c r="S9" i="6"/>
  <c r="U9" i="6" s="1"/>
  <c r="S14" i="6"/>
  <c r="U14" i="6" s="1"/>
  <c r="AS1177" i="6" s="1"/>
  <c r="S7" i="6"/>
  <c r="U7" i="6" s="1"/>
  <c r="S16" i="6"/>
  <c r="U16" i="6" s="1"/>
  <c r="S6" i="6"/>
  <c r="U6" i="6" s="1"/>
  <c r="S12" i="6"/>
  <c r="U12" i="6" s="1"/>
  <c r="S26" i="6"/>
  <c r="U26" i="6" s="1"/>
  <c r="S20" i="6"/>
  <c r="U20" i="6" s="1"/>
  <c r="S27" i="6"/>
  <c r="U27" i="6" s="1"/>
  <c r="S4" i="6"/>
  <c r="U4" i="6" s="1"/>
  <c r="S28" i="6"/>
  <c r="U28" i="6" s="1"/>
  <c r="S22" i="6"/>
  <c r="U22" i="6" s="1"/>
  <c r="AS655" i="6" s="1"/>
  <c r="AS70" i="6" l="1"/>
  <c r="AS185" i="6"/>
  <c r="AS67" i="6"/>
  <c r="AT67" i="6" s="1"/>
  <c r="AS199" i="6"/>
  <c r="AS1123" i="6"/>
  <c r="AT1123" i="6" s="1"/>
  <c r="AS69" i="6"/>
  <c r="AS189" i="6"/>
  <c r="AY189" i="6" s="1"/>
  <c r="AS66" i="6"/>
  <c r="AS178" i="6"/>
  <c r="AT178" i="6" s="1"/>
  <c r="AS188" i="6"/>
  <c r="AT188" i="6" s="1"/>
  <c r="AS472" i="6"/>
  <c r="AT472" i="6" s="1"/>
  <c r="AS65" i="6"/>
  <c r="AT65" i="6" s="1"/>
  <c r="AS385" i="6"/>
  <c r="AT385" i="6" s="1"/>
  <c r="AS71" i="6"/>
  <c r="AT71" i="6" s="1"/>
  <c r="AS194" i="6"/>
  <c r="AY194" i="6" s="1"/>
  <c r="AS1589" i="6"/>
  <c r="AS73" i="6"/>
  <c r="AY73" i="6" s="1"/>
  <c r="AS68" i="6"/>
  <c r="AS190" i="6"/>
  <c r="AT190" i="6" s="1"/>
  <c r="AS64" i="6"/>
  <c r="AS186" i="6"/>
  <c r="AT186" i="6" s="1"/>
  <c r="AS187" i="6"/>
  <c r="AT187" i="6" s="1"/>
  <c r="AS193" i="6"/>
  <c r="AT193" i="6" s="1"/>
  <c r="AS184" i="6"/>
  <c r="AT184" i="6" s="1"/>
  <c r="AS63" i="6"/>
  <c r="AT63" i="6" s="1"/>
  <c r="AS859" i="6"/>
  <c r="AT859" i="6" s="1"/>
  <c r="AS72" i="6"/>
  <c r="AT72" i="6" s="1"/>
  <c r="AS191" i="6"/>
  <c r="AS625" i="6"/>
  <c r="AT625" i="6" s="1"/>
  <c r="AS939" i="6"/>
  <c r="AS183" i="6"/>
  <c r="AT183" i="6" s="1"/>
  <c r="AS74" i="6"/>
  <c r="AS192" i="6"/>
  <c r="AT192" i="6" s="1"/>
  <c r="AS737" i="6"/>
  <c r="AT737" i="6" s="1"/>
  <c r="AS1324" i="6"/>
  <c r="AT1324" i="6" s="1"/>
  <c r="AS136" i="6"/>
  <c r="AT136" i="6" s="1"/>
  <c r="AS943" i="6"/>
  <c r="AT943" i="6" s="1"/>
  <c r="AS612" i="6"/>
  <c r="AT612" i="6" s="1"/>
  <c r="AS1138" i="6"/>
  <c r="AT1138" i="6" s="1"/>
  <c r="AS431" i="6"/>
  <c r="AS533" i="6"/>
  <c r="AT533" i="6" s="1"/>
  <c r="AS148" i="6"/>
  <c r="AS809" i="6"/>
  <c r="AT809" i="6" s="1"/>
  <c r="AS511" i="6"/>
  <c r="AS736" i="6"/>
  <c r="AT736" i="6" s="1"/>
  <c r="AS815" i="6"/>
  <c r="AT815" i="6" s="1"/>
  <c r="AS1080" i="6"/>
  <c r="AT1080" i="6" s="1"/>
  <c r="AS1050" i="6"/>
  <c r="AY1050" i="6" s="1"/>
  <c r="AS857" i="6"/>
  <c r="AT857" i="6" s="1"/>
  <c r="AS709" i="6"/>
  <c r="AY709" i="6" s="1"/>
  <c r="AS410" i="6"/>
  <c r="AT410" i="6" s="1"/>
  <c r="AS274" i="6"/>
  <c r="AS156" i="6"/>
  <c r="AY156" i="6" s="1"/>
  <c r="AS1135" i="6"/>
  <c r="AS776" i="6"/>
  <c r="AT776" i="6" s="1"/>
  <c r="AS411" i="6"/>
  <c r="AS876" i="6"/>
  <c r="AT876" i="6" s="1"/>
  <c r="AS287" i="6"/>
  <c r="AY287" i="6" s="1"/>
  <c r="AS592" i="6"/>
  <c r="AT592" i="6" s="1"/>
  <c r="AS1320" i="6"/>
  <c r="AT1320" i="6" s="1"/>
  <c r="AS705" i="6"/>
  <c r="AT705" i="6" s="1"/>
  <c r="AS513" i="6"/>
  <c r="AT513" i="6" s="1"/>
  <c r="AS569" i="6"/>
  <c r="AT569" i="6" s="1"/>
  <c r="AS1004" i="6"/>
  <c r="AT1004" i="6" s="1"/>
  <c r="AS910" i="6"/>
  <c r="AT910" i="6" s="1"/>
  <c r="AS1347" i="6"/>
  <c r="AT1347" i="6" s="1"/>
  <c r="AS837" i="6"/>
  <c r="AT837" i="6" s="1"/>
  <c r="AS12" i="6"/>
  <c r="AS94" i="6"/>
  <c r="AT94" i="6" s="1"/>
  <c r="AS1061" i="6"/>
  <c r="AY1061" i="6" s="1"/>
  <c r="AS846" i="6"/>
  <c r="AT846" i="6" s="1"/>
  <c r="AS16" i="6"/>
  <c r="AT16" i="6" s="1"/>
  <c r="AS217" i="6"/>
  <c r="AT217" i="6" s="1"/>
  <c r="AS102" i="6"/>
  <c r="AT102" i="6" s="1"/>
  <c r="AS1264" i="6"/>
  <c r="AT1264" i="6" s="1"/>
  <c r="AS1026" i="6"/>
  <c r="AS852" i="6"/>
  <c r="AY852" i="6" s="1"/>
  <c r="AS860" i="6"/>
  <c r="AS622" i="6"/>
  <c r="AT622" i="6" s="1"/>
  <c r="AS1059" i="6"/>
  <c r="AS1098" i="6"/>
  <c r="AT1098" i="6" s="1"/>
  <c r="AS221" i="6"/>
  <c r="AT221" i="6" s="1"/>
  <c r="AS285" i="6"/>
  <c r="AT285" i="6" s="1"/>
  <c r="AS917" i="6"/>
  <c r="AY917" i="6" s="1"/>
  <c r="AS702" i="6"/>
  <c r="AT702" i="6" s="1"/>
  <c r="AS757" i="6"/>
  <c r="AY757" i="6" s="1"/>
  <c r="AS1034" i="6"/>
  <c r="AT1034" i="6" s="1"/>
  <c r="AS293" i="6"/>
  <c r="AS456" i="6"/>
  <c r="AT456" i="6" s="1"/>
  <c r="AS468" i="6"/>
  <c r="AS930" i="6"/>
  <c r="AT930" i="6" s="1"/>
  <c r="AS1051" i="6"/>
  <c r="AS542" i="6"/>
  <c r="AT542" i="6" s="1"/>
  <c r="AS962" i="6"/>
  <c r="AT962" i="6" s="1"/>
  <c r="AS89" i="6"/>
  <c r="AT89" i="6" s="1"/>
  <c r="AS77" i="6"/>
  <c r="AT77" i="6" s="1"/>
  <c r="AS86" i="6"/>
  <c r="AT86" i="6" s="1"/>
  <c r="AS628" i="6"/>
  <c r="AT628" i="6" s="1"/>
  <c r="AS613" i="6"/>
  <c r="AT613" i="6" s="1"/>
  <c r="AS890" i="6"/>
  <c r="AS114" i="6"/>
  <c r="AT114" i="6" s="1"/>
  <c r="AS1103" i="6"/>
  <c r="AS1293" i="6"/>
  <c r="AY1293" i="6" s="1"/>
  <c r="AS1014" i="6"/>
  <c r="AS263" i="6"/>
  <c r="AT263" i="6" s="1"/>
  <c r="AS786" i="6"/>
  <c r="AT786" i="6" s="1"/>
  <c r="AS907" i="6"/>
  <c r="AT907" i="6" s="1"/>
  <c r="AS1261" i="6"/>
  <c r="AT1261" i="6" s="1"/>
  <c r="AS818" i="6"/>
  <c r="AY818" i="6" s="1"/>
  <c r="AS683" i="6"/>
  <c r="AT683" i="6" s="1"/>
  <c r="AS447" i="6"/>
  <c r="AT447" i="6" s="1"/>
  <c r="AS276" i="6"/>
  <c r="AS484" i="6"/>
  <c r="AT484" i="6" s="1"/>
  <c r="AS1052" i="6"/>
  <c r="AS266" i="6"/>
  <c r="AY266" i="6" s="1"/>
  <c r="AS305" i="6"/>
  <c r="AS1377" i="6"/>
  <c r="AT1377" i="6" s="1"/>
  <c r="AS453" i="6"/>
  <c r="AT453" i="6" s="1"/>
  <c r="AS119" i="6"/>
  <c r="AY119" i="6" s="1"/>
  <c r="AS424" i="6"/>
  <c r="AT424" i="6" s="1"/>
  <c r="AS833" i="6"/>
  <c r="AT833" i="6" s="1"/>
  <c r="AS466" i="6"/>
  <c r="AT466" i="6" s="1"/>
  <c r="AS742" i="6"/>
  <c r="AT742" i="6" s="1"/>
  <c r="AS518" i="6"/>
  <c r="AS229" i="6"/>
  <c r="AT229" i="6" s="1"/>
  <c r="AS1012" i="6"/>
  <c r="AT1012" i="6" s="1"/>
  <c r="AS79" i="6"/>
  <c r="AT79" i="6" s="1"/>
  <c r="AS908" i="6"/>
  <c r="AS1102" i="6"/>
  <c r="AT1102" i="6" s="1"/>
  <c r="AS531" i="6"/>
  <c r="AT531" i="6" s="1"/>
  <c r="AS849" i="6"/>
  <c r="AT849" i="6" s="1"/>
  <c r="AS1108" i="6"/>
  <c r="AT1108" i="6" s="1"/>
  <c r="AS663" i="6"/>
  <c r="AT663" i="6" s="1"/>
  <c r="AS97" i="6"/>
  <c r="AT97" i="6" s="1"/>
  <c r="AS689" i="6"/>
  <c r="AT689" i="6" s="1"/>
  <c r="AS292" i="6"/>
  <c r="AS598" i="6"/>
  <c r="AT598" i="6" s="1"/>
  <c r="AS1381" i="6"/>
  <c r="AS793" i="6"/>
  <c r="AT793" i="6" s="1"/>
  <c r="AS444" i="6"/>
  <c r="AS150" i="6"/>
  <c r="AT150" i="6" s="1"/>
  <c r="AS834" i="6"/>
  <c r="AS289" i="6"/>
  <c r="AT289" i="6" s="1"/>
  <c r="AS1310" i="6"/>
  <c r="AT1310" i="6" s="1"/>
  <c r="AS31" i="6"/>
  <c r="AT31" i="6" s="1"/>
  <c r="AS1336" i="6"/>
  <c r="AT1336" i="6" s="1"/>
  <c r="AS609" i="6"/>
  <c r="AT609" i="6" s="1"/>
  <c r="AS519" i="6"/>
  <c r="AS137" i="6"/>
  <c r="AY137" i="6" s="1"/>
  <c r="AS248" i="6"/>
  <c r="AS607" i="6"/>
  <c r="AT607" i="6" s="1"/>
  <c r="AS883" i="6"/>
  <c r="AS668" i="6"/>
  <c r="AT668" i="6" s="1"/>
  <c r="AS505" i="6"/>
  <c r="AT505" i="6" s="1"/>
  <c r="AS782" i="6"/>
  <c r="AT782" i="6" s="1"/>
  <c r="AS567" i="6"/>
  <c r="AT567" i="6" s="1"/>
  <c r="AS261" i="6"/>
  <c r="AT261" i="6" s="1"/>
  <c r="AS690" i="6"/>
  <c r="AY690" i="6" s="1"/>
  <c r="AS1099" i="6"/>
  <c r="AT1099" i="6" s="1"/>
  <c r="AS220" i="6"/>
  <c r="AS1113" i="6"/>
  <c r="AT1113" i="6" s="1"/>
  <c r="AS1002" i="6"/>
  <c r="AS433" i="6"/>
  <c r="AT433" i="6" s="1"/>
  <c r="AS1331" i="6"/>
  <c r="AT1331" i="6" s="1"/>
  <c r="AS104" i="6"/>
  <c r="AT104" i="6" s="1"/>
  <c r="AS336" i="6"/>
  <c r="AT336" i="6" s="1"/>
  <c r="AS463" i="6"/>
  <c r="AT463" i="6" s="1"/>
  <c r="AS739" i="6"/>
  <c r="AT739" i="6" s="1"/>
  <c r="AS524" i="6"/>
  <c r="AT524" i="6" s="1"/>
  <c r="AS1003" i="6"/>
  <c r="AY1003" i="6" s="1"/>
  <c r="AS638" i="6"/>
  <c r="AT638" i="6" s="1"/>
  <c r="AS423" i="6"/>
  <c r="AS616" i="6"/>
  <c r="AT616" i="6" s="1"/>
  <c r="AS881" i="6"/>
  <c r="AS1378" i="6"/>
  <c r="AT1378" i="6" s="1"/>
  <c r="AS1344" i="6"/>
  <c r="AT1344" i="6" s="1"/>
  <c r="AS611" i="6"/>
  <c r="AT611" i="6" s="1"/>
  <c r="AS528" i="6"/>
  <c r="AS440" i="6"/>
  <c r="AT440" i="6" s="1"/>
  <c r="AS507" i="6"/>
  <c r="AT507" i="6" s="1"/>
  <c r="AS969" i="6"/>
  <c r="AT969" i="6" s="1"/>
  <c r="AS976" i="6"/>
  <c r="AT976" i="6" s="1"/>
  <c r="AS665" i="6"/>
  <c r="AT665" i="6" s="1"/>
  <c r="AS1373" i="6"/>
  <c r="AS785" i="6"/>
  <c r="AT785" i="6" s="1"/>
  <c r="AS994" i="6"/>
  <c r="AS481" i="6"/>
  <c r="AT481" i="6" s="1"/>
  <c r="AS597" i="6"/>
  <c r="AT597" i="6" s="1"/>
  <c r="AS249" i="6"/>
  <c r="AT249" i="6" s="1"/>
  <c r="AS695" i="6"/>
  <c r="AT695" i="6" s="1"/>
  <c r="AS753" i="6"/>
  <c r="AT753" i="6" s="1"/>
  <c r="AS432" i="6"/>
  <c r="AT432" i="6" s="1"/>
  <c r="AS853" i="6"/>
  <c r="AT853" i="6" s="1"/>
  <c r="AS554" i="6"/>
  <c r="AT554" i="6" s="1"/>
  <c r="AS210" i="6"/>
  <c r="AT210" i="6" s="1"/>
  <c r="AS83" i="6"/>
  <c r="AS215" i="6"/>
  <c r="AY215" i="6" s="1"/>
  <c r="AS941" i="6"/>
  <c r="AS497" i="6"/>
  <c r="AT497" i="6" s="1"/>
  <c r="AS1279" i="6"/>
  <c r="AY1279" i="6" s="1"/>
  <c r="AS920" i="6"/>
  <c r="AY920" i="6" s="1"/>
  <c r="AS1300" i="6"/>
  <c r="AT1300" i="6" s="1"/>
  <c r="AS105" i="6"/>
  <c r="AT105" i="6" s="1"/>
  <c r="AS96" i="6"/>
  <c r="AT96" i="6" s="1"/>
  <c r="AS863" i="6"/>
  <c r="AY863" i="6" s="1"/>
  <c r="AS552" i="6"/>
  <c r="AT552" i="6" s="1"/>
  <c r="AS1379" i="6"/>
  <c r="AT1379" i="6" s="1"/>
  <c r="AS1019" i="6"/>
  <c r="AS1252" i="6"/>
  <c r="AT1252" i="6" s="1"/>
  <c r="AS813" i="6"/>
  <c r="AS1110" i="6"/>
  <c r="AT1110" i="6" s="1"/>
  <c r="AS516" i="6"/>
  <c r="AT516" i="6" s="1"/>
  <c r="AS1372" i="6"/>
  <c r="AT1372" i="6" s="1"/>
  <c r="AS1350" i="6"/>
  <c r="AT1350" i="6" s="1"/>
  <c r="AS467" i="6"/>
  <c r="AT467" i="6" s="1"/>
  <c r="AS1348" i="6"/>
  <c r="AT1348" i="6" s="1"/>
  <c r="AS624" i="6"/>
  <c r="AT624" i="6" s="1"/>
  <c r="AS947" i="6"/>
  <c r="AT947" i="6" s="1"/>
  <c r="AS1257" i="6"/>
  <c r="AT1257" i="6" s="1"/>
  <c r="AS1360" i="6"/>
  <c r="AS807" i="6"/>
  <c r="AT807" i="6" s="1"/>
  <c r="AS577" i="6"/>
  <c r="AS728" i="6"/>
  <c r="AT728" i="6" s="1"/>
  <c r="AS1001" i="6"/>
  <c r="AT1001" i="6" s="1"/>
  <c r="AS281" i="6"/>
  <c r="AT281" i="6" s="1"/>
  <c r="AS1371" i="6"/>
  <c r="AT1371" i="6" s="1"/>
  <c r="AS997" i="6"/>
  <c r="AT997" i="6" s="1"/>
  <c r="AS1292" i="6"/>
  <c r="AT1292" i="6" s="1"/>
  <c r="AS343" i="6"/>
  <c r="AT343" i="6" s="1"/>
  <c r="AS568" i="6"/>
  <c r="AT568" i="6" s="1"/>
  <c r="AS57" i="6"/>
  <c r="AT57" i="6" s="1"/>
  <c r="AS827" i="6"/>
  <c r="AS698" i="6"/>
  <c r="AT698" i="6" s="1"/>
  <c r="AS1054" i="6"/>
  <c r="AS1339" i="6"/>
  <c r="AT1339" i="6" s="1"/>
  <c r="AS977" i="6"/>
  <c r="AS146" i="6"/>
  <c r="AT146" i="6" s="1"/>
  <c r="AS139" i="6"/>
  <c r="AT139" i="6" s="1"/>
  <c r="AS345" i="6"/>
  <c r="AT345" i="6" s="1"/>
  <c r="AS686" i="6"/>
  <c r="AT686" i="6" s="1"/>
  <c r="AS610" i="6"/>
  <c r="AT610" i="6" s="1"/>
  <c r="AS751" i="6"/>
  <c r="AT751" i="6" s="1"/>
  <c r="AS677" i="6"/>
  <c r="AT677" i="6" s="1"/>
  <c r="AS227" i="6"/>
  <c r="AS101" i="6"/>
  <c r="AT101" i="6" s="1"/>
  <c r="AS1106" i="6"/>
  <c r="AS886" i="6"/>
  <c r="AT886" i="6" s="1"/>
  <c r="AS1027" i="6"/>
  <c r="AT1027" i="6" s="1"/>
  <c r="AS953" i="6"/>
  <c r="AT953" i="6" s="1"/>
  <c r="AS24" i="6"/>
  <c r="AT24" i="6" s="1"/>
  <c r="AS42" i="6"/>
  <c r="AT42" i="6" s="1"/>
  <c r="AS950" i="6"/>
  <c r="AT950" i="6" s="1"/>
  <c r="AS812" i="6"/>
  <c r="AT812" i="6" s="1"/>
  <c r="AS450" i="6"/>
  <c r="AT450" i="6" s="1"/>
  <c r="AS300" i="6"/>
  <c r="AT300" i="6" s="1"/>
  <c r="AS30" i="6"/>
  <c r="AS591" i="6"/>
  <c r="AT591" i="6" s="1"/>
  <c r="AS937" i="6"/>
  <c r="AS1291" i="6"/>
  <c r="AT1291" i="6" s="1"/>
  <c r="AS929" i="6"/>
  <c r="AT929" i="6" s="1"/>
  <c r="AS47" i="6"/>
  <c r="AT47" i="6" s="1"/>
  <c r="AS1356" i="6"/>
  <c r="AT1356" i="6" s="1"/>
  <c r="AS926" i="6"/>
  <c r="AT926" i="6" s="1"/>
  <c r="AS1282" i="6"/>
  <c r="AT1282" i="6" s="1"/>
  <c r="AS500" i="6"/>
  <c r="AT500" i="6" s="1"/>
  <c r="AS1349" i="6"/>
  <c r="AT1349" i="6" s="1"/>
  <c r="AS230" i="6"/>
  <c r="AT230" i="6" s="1"/>
  <c r="AS223" i="6"/>
  <c r="AS855" i="6"/>
  <c r="AT855" i="6" s="1"/>
  <c r="AS913" i="6"/>
  <c r="AS1064" i="6"/>
  <c r="AT1064" i="6" s="1"/>
  <c r="AS990" i="6"/>
  <c r="AT990" i="6" s="1"/>
  <c r="AS772" i="6"/>
  <c r="AT772" i="6" s="1"/>
  <c r="AS214" i="6"/>
  <c r="AT214" i="6" s="1"/>
  <c r="AS1101" i="6"/>
  <c r="AT1101" i="6" s="1"/>
  <c r="AS699" i="6"/>
  <c r="AT699" i="6" s="1"/>
  <c r="AS901" i="6"/>
  <c r="AT901" i="6" s="1"/>
  <c r="AS1340" i="6"/>
  <c r="AT1340" i="6" s="1"/>
  <c r="AS978" i="6"/>
  <c r="AT978" i="6" s="1"/>
  <c r="AS904" i="6"/>
  <c r="AS58" i="6"/>
  <c r="AT58" i="6" s="1"/>
  <c r="AS1271" i="6"/>
  <c r="AS1322" i="6"/>
  <c r="AT1322" i="6" s="1"/>
  <c r="AS457" i="6"/>
  <c r="AT457" i="6" s="1"/>
  <c r="AS464" i="6"/>
  <c r="AT464" i="6" s="1"/>
  <c r="AS1025" i="6"/>
  <c r="AT1025" i="6" s="1"/>
  <c r="AS50" i="6"/>
  <c r="AY50" i="6" s="1"/>
  <c r="AS43" i="6"/>
  <c r="AT43" i="6" s="1"/>
  <c r="AS675" i="6"/>
  <c r="AT675" i="6" s="1"/>
  <c r="AS445" i="6"/>
  <c r="AT445" i="6" s="1"/>
  <c r="AS1375" i="6"/>
  <c r="AT1375" i="6" s="1"/>
  <c r="AS880" i="6"/>
  <c r="AS34" i="6"/>
  <c r="AT34" i="6" s="1"/>
  <c r="AS1000" i="6"/>
  <c r="AS1317" i="6"/>
  <c r="AT1317" i="6" s="1"/>
  <c r="AS1288" i="6"/>
  <c r="AT1288" i="6" s="1"/>
  <c r="AS599" i="6"/>
  <c r="AT599" i="6" s="1"/>
  <c r="AS984" i="6"/>
  <c r="AT984" i="6" s="1"/>
  <c r="AS1139" i="6"/>
  <c r="AT1139" i="6" s="1"/>
  <c r="AS1278" i="6"/>
  <c r="AT1278" i="6" s="1"/>
  <c r="AS840" i="6"/>
  <c r="AT840" i="6" s="1"/>
  <c r="AS1053" i="6"/>
  <c r="AY1053" i="6" s="1"/>
  <c r="AS1031" i="6"/>
  <c r="AT1031" i="6" s="1"/>
  <c r="AS744" i="6"/>
  <c r="AS573" i="6"/>
  <c r="AT573" i="6" s="1"/>
  <c r="AS330" i="6"/>
  <c r="AS1134" i="6"/>
  <c r="AT1134" i="6" s="1"/>
  <c r="AS1283" i="6"/>
  <c r="AT1283" i="6" s="1"/>
  <c r="AS780" i="6"/>
  <c r="AT780" i="6" s="1"/>
  <c r="AS1298" i="6"/>
  <c r="AT1298" i="6" s="1"/>
  <c r="AS1366" i="6"/>
  <c r="AY1366" i="6" s="1"/>
  <c r="AS1363" i="6"/>
  <c r="AT1363" i="6" s="1"/>
  <c r="AS425" i="6"/>
  <c r="AT425" i="6" s="1"/>
  <c r="AS310" i="6"/>
  <c r="AT310" i="6" s="1"/>
  <c r="AS981" i="6"/>
  <c r="AT981" i="6" s="1"/>
  <c r="AS1286" i="6"/>
  <c r="AT1286" i="6" s="1"/>
  <c r="AS421" i="6"/>
  <c r="AT421" i="6" s="1"/>
  <c r="AS572" i="6"/>
  <c r="AS498" i="6"/>
  <c r="AT498" i="6" s="1"/>
  <c r="AS51" i="6"/>
  <c r="AT51" i="6" s="1"/>
  <c r="AS295" i="6"/>
  <c r="AT295" i="6" s="1"/>
  <c r="AS1359" i="6"/>
  <c r="AY1359" i="6" s="1"/>
  <c r="AS13" i="6"/>
  <c r="AT13" i="6" s="1"/>
  <c r="AS478" i="6"/>
  <c r="AT478" i="6" s="1"/>
  <c r="AS619" i="6"/>
  <c r="AT619" i="6" s="1"/>
  <c r="AS545" i="6"/>
  <c r="AT545" i="6" s="1"/>
  <c r="AS48" i="6"/>
  <c r="AT48" i="6" s="1"/>
  <c r="AS257" i="6"/>
  <c r="AS915" i="6"/>
  <c r="AT915" i="6" s="1"/>
  <c r="AS1117" i="6"/>
  <c r="AS1268" i="6"/>
  <c r="AT1268" i="6" s="1"/>
  <c r="AS282" i="6"/>
  <c r="AT282" i="6" s="1"/>
  <c r="AS832" i="6"/>
  <c r="AT832" i="6" s="1"/>
  <c r="AS130" i="6"/>
  <c r="AT130" i="6" s="1"/>
  <c r="AS731" i="6"/>
  <c r="AT731" i="6" s="1"/>
  <c r="AS674" i="6"/>
  <c r="AT674" i="6" s="1"/>
  <c r="AS454" i="6"/>
  <c r="AY454" i="6" s="1"/>
  <c r="AS595" i="6"/>
  <c r="AY595" i="6" s="1"/>
  <c r="AS521" i="6"/>
  <c r="AT521" i="6" s="1"/>
  <c r="AS262" i="6"/>
  <c r="AS825" i="6"/>
  <c r="AY825" i="6" s="1"/>
  <c r="AS949" i="6"/>
  <c r="AS1303" i="6"/>
  <c r="AT1303" i="6" s="1"/>
  <c r="AS509" i="6"/>
  <c r="AY509" i="6" s="1"/>
  <c r="AS59" i="6"/>
  <c r="AT59" i="6" s="1"/>
  <c r="AS741" i="6"/>
  <c r="AT741" i="6" s="1"/>
  <c r="AS1370" i="6"/>
  <c r="AT1370" i="6" s="1"/>
  <c r="AS1294" i="6"/>
  <c r="AT1294" i="6" s="1"/>
  <c r="AS571" i="6"/>
  <c r="AT571" i="6" s="1"/>
  <c r="AS940" i="6"/>
  <c r="AT940" i="6" s="1"/>
  <c r="AS141" i="6"/>
  <c r="AT141" i="6" s="1"/>
  <c r="AS1096" i="6"/>
  <c r="AS494" i="6"/>
  <c r="AT494" i="6" s="1"/>
  <c r="AS850" i="6"/>
  <c r="AS991" i="6"/>
  <c r="AT991" i="6" s="1"/>
  <c r="AS773" i="6"/>
  <c r="AT773" i="6" s="1"/>
  <c r="AS132" i="6"/>
  <c r="AT132" i="6" s="1"/>
  <c r="AS6" i="6"/>
  <c r="AT6" i="6" s="1"/>
  <c r="AS88" i="6"/>
  <c r="AT88" i="6" s="1"/>
  <c r="AS337" i="6"/>
  <c r="AT337" i="6" s="1"/>
  <c r="AS632" i="6"/>
  <c r="AT632" i="6" s="1"/>
  <c r="AS414" i="6"/>
  <c r="AT414" i="6" s="1"/>
  <c r="AS340" i="6"/>
  <c r="AT340" i="6" s="1"/>
  <c r="AS117" i="6"/>
  <c r="AS924" i="6"/>
  <c r="AT924" i="6" s="1"/>
  <c r="AS1334" i="6"/>
  <c r="AY1334" i="6" s="1"/>
  <c r="AS469" i="6"/>
  <c r="AT469" i="6" s="1"/>
  <c r="AS620" i="6"/>
  <c r="AT620" i="6" s="1"/>
  <c r="AS546" i="6"/>
  <c r="AT546" i="6" s="1"/>
  <c r="AS313" i="6"/>
  <c r="AY313" i="6" s="1"/>
  <c r="AS296" i="6"/>
  <c r="AT296" i="6" s="1"/>
  <c r="AS1355" i="6"/>
  <c r="AY1355" i="6" s="1"/>
  <c r="AS746" i="6"/>
  <c r="AT746" i="6" s="1"/>
  <c r="AS958" i="6"/>
  <c r="AT958" i="6" s="1"/>
  <c r="AS955" i="6"/>
  <c r="AT955" i="6" s="1"/>
  <c r="AS593" i="6"/>
  <c r="AS143" i="6"/>
  <c r="AT143" i="6" s="1"/>
  <c r="AS17" i="6"/>
  <c r="AT17" i="6" s="1"/>
  <c r="AS1022" i="6"/>
  <c r="AT1022" i="6" s="1"/>
  <c r="AS946" i="6"/>
  <c r="AT946" i="6" s="1"/>
  <c r="AS954" i="6"/>
  <c r="AY954" i="6" s="1"/>
  <c r="AS448" i="6"/>
  <c r="AT448" i="6" s="1"/>
  <c r="AS149" i="6"/>
  <c r="AT149" i="6" s="1"/>
  <c r="AS429" i="6"/>
  <c r="AT429" i="6" s="1"/>
  <c r="AS957" i="6"/>
  <c r="AT957" i="6" s="1"/>
  <c r="AS909" i="6"/>
  <c r="AY909" i="6" s="1"/>
  <c r="AS1032" i="6"/>
  <c r="AY1032" i="6" s="1"/>
  <c r="AS408" i="6"/>
  <c r="AS1223" i="6"/>
  <c r="AY1223" i="6" s="1"/>
  <c r="AS888" i="6"/>
  <c r="AY888" i="6" s="1"/>
  <c r="AS1332" i="6"/>
  <c r="AT1332" i="6" s="1"/>
  <c r="AS515" i="6"/>
  <c r="AT515" i="6" s="1"/>
  <c r="AS479" i="6"/>
  <c r="AT479" i="6" s="1"/>
  <c r="AS1276" i="6"/>
  <c r="AT1276" i="6" s="1"/>
  <c r="AS1314" i="6"/>
  <c r="AT1314" i="6" s="1"/>
  <c r="AS1319" i="6"/>
  <c r="AT1319" i="6" s="1"/>
  <c r="AS1218" i="6"/>
  <c r="AT1218" i="6" s="1"/>
  <c r="AS899" i="6"/>
  <c r="AT899" i="6" s="1"/>
  <c r="AS1296" i="6"/>
  <c r="AT1296" i="6" s="1"/>
  <c r="AS1010" i="6"/>
  <c r="AS1222" i="6"/>
  <c r="AT1222" i="6" s="1"/>
  <c r="AS1219" i="6"/>
  <c r="AT1219" i="6" s="1"/>
  <c r="AS100" i="6"/>
  <c r="AT100" i="6" s="1"/>
  <c r="AS22" i="6"/>
  <c r="AT22" i="6" s="1"/>
  <c r="AS405" i="6"/>
  <c r="AT405" i="6" s="1"/>
  <c r="AS1142" i="6"/>
  <c r="AT1142" i="6" s="1"/>
  <c r="AS76" i="6"/>
  <c r="AT76" i="6" s="1"/>
  <c r="AS428" i="6"/>
  <c r="AT428" i="6" s="1"/>
  <c r="AS1277" i="6"/>
  <c r="AT1277" i="6" s="1"/>
  <c r="AS158" i="6"/>
  <c r="AT158" i="6" s="1"/>
  <c r="AS151" i="6"/>
  <c r="AT151" i="6" s="1"/>
  <c r="AS1215" i="6"/>
  <c r="AS1273" i="6"/>
  <c r="AT1273" i="6" s="1"/>
  <c r="AS327" i="6"/>
  <c r="AT327" i="6" s="1"/>
  <c r="AS475" i="6"/>
  <c r="AT475" i="6" s="1"/>
  <c r="AS401" i="6"/>
  <c r="AT401" i="6" s="1"/>
  <c r="AS95" i="6"/>
  <c r="AT95" i="6" s="1"/>
  <c r="AS113" i="6"/>
  <c r="AY113" i="6" s="1"/>
  <c r="AS771" i="6"/>
  <c r="AT771" i="6" s="1"/>
  <c r="AS973" i="6"/>
  <c r="AT973" i="6" s="1"/>
  <c r="AS980" i="6"/>
  <c r="AT980" i="6" s="1"/>
  <c r="AS906" i="6"/>
  <c r="AT906" i="6" s="1"/>
  <c r="AS688" i="6"/>
  <c r="AT688" i="6" s="1"/>
  <c r="AS321" i="6"/>
  <c r="AS1266" i="6"/>
  <c r="AT1266" i="6" s="1"/>
  <c r="AS530" i="6"/>
  <c r="AT530" i="6" s="1"/>
  <c r="AS256" i="6"/>
  <c r="AY256" i="6" s="1"/>
  <c r="AS451" i="6"/>
  <c r="AT451" i="6" s="1"/>
  <c r="AS964" i="6"/>
  <c r="AT964" i="6" s="1"/>
  <c r="AS118" i="6"/>
  <c r="AT118" i="6" s="1"/>
  <c r="AS1323" i="6"/>
  <c r="AT1323" i="6" s="1"/>
  <c r="AS517" i="6"/>
  <c r="AT517" i="6" s="1"/>
  <c r="AS1015" i="6"/>
  <c r="AT1015" i="6" s="1"/>
  <c r="AS952" i="6"/>
  <c r="AS250" i="6"/>
  <c r="AT250" i="6" s="1"/>
  <c r="AS1041" i="6"/>
  <c r="AS1226" i="6"/>
  <c r="AT1226" i="6" s="1"/>
  <c r="AS1006" i="6"/>
  <c r="AY1006" i="6" s="1"/>
  <c r="AS427" i="6"/>
  <c r="AT427" i="6" s="1"/>
  <c r="AS508" i="6"/>
  <c r="AY508" i="6" s="1"/>
  <c r="AS332" i="6"/>
  <c r="AT332" i="6" s="1"/>
  <c r="AS729" i="6"/>
  <c r="AT729" i="6" s="1"/>
  <c r="AS350" i="6"/>
  <c r="AT350" i="6" s="1"/>
  <c r="AS706" i="6"/>
  <c r="AT706" i="6" s="1"/>
  <c r="AS847" i="6"/>
  <c r="AT847" i="6" s="1"/>
  <c r="AS629" i="6"/>
  <c r="AT629" i="6" s="1"/>
  <c r="AS323" i="6"/>
  <c r="AT323" i="6" s="1"/>
  <c r="AS53" i="6"/>
  <c r="AS1346" i="6"/>
  <c r="AY1346" i="6" s="1"/>
  <c r="AS1270" i="6"/>
  <c r="AT1270" i="6" s="1"/>
  <c r="AS488" i="6"/>
  <c r="AT488" i="6" s="1"/>
  <c r="AS37" i="6"/>
  <c r="AT37" i="6" s="1"/>
  <c r="AS255" i="6"/>
  <c r="AT255" i="6" s="1"/>
  <c r="AS308" i="6"/>
  <c r="AT308" i="6" s="1"/>
  <c r="AS348" i="6"/>
  <c r="AY348" i="6" s="1"/>
  <c r="AS1046" i="6"/>
  <c r="AT1046" i="6" s="1"/>
  <c r="AS302" i="6"/>
  <c r="AY302" i="6" s="1"/>
  <c r="AS476" i="6"/>
  <c r="AT476" i="6" s="1"/>
  <c r="AS402" i="6"/>
  <c r="AT402" i="6" s="1"/>
  <c r="AS243" i="6"/>
  <c r="AS152" i="6"/>
  <c r="AT152" i="6" s="1"/>
  <c r="AS1008" i="6"/>
  <c r="AT1008" i="6" s="1"/>
  <c r="AS602" i="6"/>
  <c r="AT602" i="6" s="1"/>
  <c r="AS814" i="6"/>
  <c r="AT814" i="6" s="1"/>
  <c r="AS811" i="6"/>
  <c r="AT811" i="6" s="1"/>
  <c r="AS449" i="6"/>
  <c r="AT449" i="6" s="1"/>
  <c r="AS334" i="6"/>
  <c r="AT334" i="6" s="1"/>
  <c r="AS1326" i="6"/>
  <c r="AT1326" i="6" s="1"/>
  <c r="AS878" i="6"/>
  <c r="AY878" i="6" s="1"/>
  <c r="AS514" i="6"/>
  <c r="AT514" i="6" s="1"/>
  <c r="AS810" i="6"/>
  <c r="AT810" i="6" s="1"/>
  <c r="AS219" i="6"/>
  <c r="AS5" i="6"/>
  <c r="AT5" i="6" s="1"/>
  <c r="AS1254" i="6"/>
  <c r="AT1254" i="6" s="1"/>
  <c r="AS756" i="6"/>
  <c r="AT756" i="6" s="1"/>
  <c r="AS326" i="6"/>
  <c r="AT326" i="6" s="1"/>
  <c r="AS960" i="6"/>
  <c r="AY960" i="6" s="1"/>
  <c r="AS1074" i="6"/>
  <c r="AT1074" i="6" s="1"/>
  <c r="AS1307" i="6"/>
  <c r="AT1307" i="6" s="1"/>
  <c r="AS265" i="6"/>
  <c r="AT265" i="6" s="1"/>
  <c r="AS983" i="6"/>
  <c r="AT983" i="6" s="1"/>
  <c r="AS1137" i="6"/>
  <c r="AS1115" i="6"/>
  <c r="AT1115" i="6" s="1"/>
  <c r="AS887" i="6"/>
  <c r="AS948" i="6"/>
  <c r="AT948" i="6" s="1"/>
  <c r="AS959" i="6"/>
  <c r="AT959" i="6" s="1"/>
  <c r="AS791" i="6"/>
  <c r="AY791" i="6" s="1"/>
  <c r="AS294" i="6"/>
  <c r="AT294" i="6" s="1"/>
  <c r="AS923" i="6"/>
  <c r="AT923" i="6" s="1"/>
  <c r="AS866" i="6"/>
  <c r="AT866" i="6" s="1"/>
  <c r="AS1078" i="6"/>
  <c r="AT1078" i="6" s="1"/>
  <c r="AS1075" i="6"/>
  <c r="AT1075" i="6" s="1"/>
  <c r="AS868" i="6"/>
  <c r="AT868" i="6" s="1"/>
  <c r="AS213" i="6"/>
  <c r="AS732" i="6"/>
  <c r="AT732" i="6" s="1"/>
  <c r="AS998" i="6"/>
  <c r="AS1354" i="6"/>
  <c r="AY1354" i="6" s="1"/>
  <c r="AS121" i="6"/>
  <c r="AT121" i="6" s="1"/>
  <c r="AS1133" i="6"/>
  <c r="AT1133" i="6" s="1"/>
  <c r="AS14" i="6"/>
  <c r="AT14" i="6" s="1"/>
  <c r="AS7" i="6"/>
  <c r="AT7" i="6" s="1"/>
  <c r="AS1071" i="6"/>
  <c r="AT1071" i="6" s="1"/>
  <c r="AS985" i="6"/>
  <c r="AT985" i="6" s="1"/>
  <c r="AS1280" i="6"/>
  <c r="AT1280" i="6" s="1"/>
  <c r="AS318" i="6"/>
  <c r="AT318" i="6" s="1"/>
  <c r="AS988" i="6"/>
  <c r="AS286" i="6"/>
  <c r="AT286" i="6" s="1"/>
  <c r="AS1272" i="6"/>
  <c r="AS627" i="6"/>
  <c r="AT627" i="6" s="1"/>
  <c r="AS829" i="6"/>
  <c r="AT829" i="6" s="1"/>
  <c r="AS836" i="6"/>
  <c r="AT836" i="6" s="1"/>
  <c r="AS618" i="6"/>
  <c r="AT618" i="6" s="1"/>
  <c r="AS544" i="6"/>
  <c r="AT544" i="6" s="1"/>
  <c r="AS33" i="6"/>
  <c r="AT33" i="6" s="1"/>
  <c r="AS873" i="6"/>
  <c r="AY873" i="6" s="1"/>
  <c r="AS1105" i="6"/>
  <c r="AT1105" i="6" s="1"/>
  <c r="AS1256" i="6"/>
  <c r="AT1256" i="6" s="1"/>
  <c r="AS244" i="6"/>
  <c r="AS820" i="6"/>
  <c r="AT820" i="6" s="1"/>
  <c r="AS309" i="6"/>
  <c r="AS1035" i="6"/>
  <c r="AT1035" i="6" s="1"/>
  <c r="AS1306" i="6"/>
  <c r="AT1306" i="6" s="1"/>
  <c r="AS871" i="6"/>
  <c r="AT871" i="6" s="1"/>
  <c r="AS808" i="6"/>
  <c r="AT808" i="6" s="1"/>
  <c r="AS106" i="6"/>
  <c r="AT106" i="6" s="1"/>
  <c r="AS492" i="6"/>
  <c r="AT492" i="6" s="1"/>
  <c r="AS1082" i="6"/>
  <c r="AT1082" i="6" s="1"/>
  <c r="AS862" i="6"/>
  <c r="AY862" i="6" s="1"/>
  <c r="AS112" i="6"/>
  <c r="AY112" i="6" s="1"/>
  <c r="AS279" i="6"/>
  <c r="AS1299" i="6"/>
  <c r="AT1299" i="6" s="1"/>
  <c r="AS1357" i="6"/>
  <c r="AS418" i="6"/>
  <c r="AT418" i="6" s="1"/>
  <c r="AS703" i="6"/>
  <c r="AT703" i="6" s="1"/>
  <c r="AS485" i="6"/>
  <c r="AT485" i="6" s="1"/>
  <c r="AS35" i="6"/>
  <c r="AT35" i="6" s="1"/>
  <c r="AS1329" i="6"/>
  <c r="AT1329" i="6" s="1"/>
  <c r="AS1058" i="6"/>
  <c r="AT1058" i="6" s="1"/>
  <c r="AS982" i="6"/>
  <c r="AY982" i="6" s="1"/>
  <c r="AS344" i="6"/>
  <c r="AT344" i="6" s="1"/>
  <c r="AS1337" i="6"/>
  <c r="AT1337" i="6" s="1"/>
  <c r="AS111" i="6"/>
  <c r="AS20" i="6"/>
  <c r="AT20" i="6" s="1"/>
  <c r="AS1038" i="6"/>
  <c r="AS902" i="6"/>
  <c r="AT902" i="6" s="1"/>
  <c r="AS1258" i="6"/>
  <c r="AT1258" i="6" s="1"/>
  <c r="AS325" i="6"/>
  <c r="AY325" i="6" s="1"/>
  <c r="AS1325" i="6"/>
  <c r="AT1325" i="6" s="1"/>
  <c r="AS99" i="6"/>
  <c r="AY99" i="6" s="1"/>
  <c r="AS8" i="6"/>
  <c r="AT8" i="6" s="1"/>
  <c r="AS443" i="6"/>
  <c r="AT443" i="6" s="1"/>
  <c r="AS458" i="6"/>
  <c r="AT458" i="6" s="1"/>
  <c r="AS670" i="6"/>
  <c r="AT670" i="6" s="1"/>
  <c r="AS667" i="6"/>
  <c r="AS892" i="6"/>
  <c r="AT892" i="6" s="1"/>
  <c r="AS971" i="6"/>
  <c r="AS734" i="6"/>
  <c r="AY734" i="6" s="1"/>
  <c r="AS1316" i="6"/>
  <c r="AT1316" i="6" s="1"/>
  <c r="AS666" i="6"/>
  <c r="AY666" i="6" s="1"/>
  <c r="AS75" i="6"/>
  <c r="AT75" i="6" s="1"/>
  <c r="AS851" i="6"/>
  <c r="AT851" i="6" s="1"/>
  <c r="AS1224" i="6"/>
  <c r="AT1224" i="6" s="1"/>
  <c r="AS708" i="6"/>
  <c r="AT708" i="6" s="1"/>
  <c r="AS864" i="6"/>
  <c r="AT864" i="6" s="1"/>
  <c r="AS551" i="6"/>
  <c r="AT551" i="6" s="1"/>
  <c r="AS936" i="6"/>
  <c r="AS1362" i="6"/>
  <c r="AT1362" i="6" s="1"/>
  <c r="AS407" i="6"/>
  <c r="AS1221" i="6"/>
  <c r="AT1221" i="6" s="1"/>
  <c r="AS621" i="6"/>
  <c r="AT621" i="6" s="1"/>
  <c r="AS258" i="6"/>
  <c r="AT258" i="6" s="1"/>
  <c r="AS1341" i="6"/>
  <c r="AT1341" i="6" s="1"/>
  <c r="AS1056" i="6"/>
  <c r="AT1056" i="6" s="1"/>
  <c r="AS1290" i="6"/>
  <c r="AT1290" i="6" s="1"/>
  <c r="AS1367" i="6"/>
  <c r="AT1367" i="6" s="1"/>
  <c r="AS347" i="6"/>
  <c r="AT347" i="6" s="1"/>
  <c r="AS578" i="6"/>
  <c r="AT578" i="6" s="1"/>
  <c r="AS934" i="6"/>
  <c r="AS931" i="6"/>
  <c r="AT931" i="6" s="1"/>
  <c r="AS724" i="6"/>
  <c r="AS1269" i="6"/>
  <c r="AT1269" i="6" s="1"/>
  <c r="AS854" i="6"/>
  <c r="AT854" i="6" s="1"/>
  <c r="AS1066" i="6"/>
  <c r="AT1066" i="6" s="1"/>
  <c r="AS1351" i="6"/>
  <c r="AT1351" i="6" s="1"/>
  <c r="AS989" i="6"/>
  <c r="AT989" i="6" s="1"/>
  <c r="AS60" i="6"/>
  <c r="AT60" i="6" s="1"/>
  <c r="AS78" i="6"/>
  <c r="AT78" i="6" s="1"/>
  <c r="AS927" i="6"/>
  <c r="AY927" i="6" s="1"/>
  <c r="AS841" i="6"/>
  <c r="AT841" i="6" s="1"/>
  <c r="AS1136" i="6"/>
  <c r="AS918" i="6"/>
  <c r="AT918" i="6" s="1"/>
  <c r="AS844" i="6"/>
  <c r="AS142" i="6"/>
  <c r="AT142" i="6" s="1"/>
  <c r="AS885" i="6"/>
  <c r="AT885" i="6" s="1"/>
  <c r="AS483" i="6"/>
  <c r="AT483" i="6" s="1"/>
  <c r="AS685" i="6"/>
  <c r="AT685" i="6" s="1"/>
  <c r="AS692" i="6"/>
  <c r="AT692" i="6" s="1"/>
  <c r="AS474" i="6"/>
  <c r="AT474" i="6" s="1"/>
  <c r="AS400" i="6"/>
  <c r="AT400" i="6" s="1"/>
  <c r="AS224" i="6"/>
  <c r="AT224" i="6" s="1"/>
  <c r="AS1335" i="6"/>
  <c r="AT1335" i="6" s="1"/>
  <c r="AS961" i="6"/>
  <c r="AS1112" i="6"/>
  <c r="AT1112" i="6" s="1"/>
  <c r="AS894" i="6"/>
  <c r="AS676" i="6"/>
  <c r="AT676" i="6" s="1"/>
  <c r="AS21" i="6"/>
  <c r="AT21" i="6" s="1"/>
  <c r="AS891" i="6"/>
  <c r="AT891" i="6" s="1"/>
  <c r="AS1018" i="6"/>
  <c r="AT1018" i="6" s="1"/>
  <c r="AS727" i="6"/>
  <c r="AT727" i="6" s="1"/>
  <c r="AS664" i="6"/>
  <c r="AT664" i="6" s="1"/>
  <c r="AS297" i="6"/>
  <c r="AT297" i="6" s="1"/>
  <c r="AS635" i="6"/>
  <c r="AT635" i="6" s="1"/>
  <c r="AS938" i="6"/>
  <c r="AT938" i="6" s="1"/>
  <c r="AS574" i="6"/>
  <c r="AS870" i="6"/>
  <c r="AT870" i="6" s="1"/>
  <c r="AS135" i="6"/>
  <c r="AS44" i="6"/>
  <c r="AY44" i="6" s="1"/>
  <c r="AS1011" i="6"/>
  <c r="AT1011" i="6" s="1"/>
  <c r="AS1069" i="6"/>
  <c r="AT1069" i="6" s="1"/>
  <c r="AS61" i="6"/>
  <c r="AT61" i="6" s="1"/>
  <c r="AS415" i="6"/>
  <c r="AT415" i="6" s="1"/>
  <c r="AS341" i="6"/>
  <c r="AT341" i="6" s="1"/>
  <c r="AS226" i="6"/>
  <c r="AT226" i="6" s="1"/>
  <c r="AS972" i="6"/>
  <c r="AT972" i="6" s="1"/>
  <c r="AS914" i="6"/>
  <c r="AT914" i="6" s="1"/>
  <c r="AS838" i="6"/>
  <c r="AS1267" i="6"/>
  <c r="AT1267" i="6" s="1"/>
  <c r="AS1049" i="6"/>
  <c r="AS218" i="6"/>
  <c r="AT218" i="6" s="1"/>
  <c r="AS211" i="6"/>
  <c r="AT211" i="6" s="1"/>
  <c r="AS491" i="6"/>
  <c r="AT491" i="6" s="1"/>
  <c r="AS758" i="6"/>
  <c r="AT758" i="6" s="1"/>
  <c r="AS1114" i="6"/>
  <c r="AT1114" i="6" s="1"/>
  <c r="AS1255" i="6"/>
  <c r="AT1255" i="6" s="1"/>
  <c r="AS1037" i="6"/>
  <c r="AT1037" i="6" s="1"/>
  <c r="AS62" i="6"/>
  <c r="AT62" i="6" s="1"/>
  <c r="AS55" i="6"/>
  <c r="AT55" i="6" s="1"/>
  <c r="AS1263" i="6"/>
  <c r="AS268" i="6"/>
  <c r="AT268" i="6" s="1"/>
  <c r="AS526" i="6"/>
  <c r="AS523" i="6"/>
  <c r="AT523" i="6" s="1"/>
  <c r="AS748" i="6"/>
  <c r="AT748" i="6" s="1"/>
  <c r="AS46" i="6"/>
  <c r="AT46" i="6" s="1"/>
  <c r="AS1065" i="6"/>
  <c r="AT1065" i="6" s="1"/>
  <c r="AS446" i="6"/>
  <c r="AT446" i="6" s="1"/>
  <c r="AS1028" i="6"/>
  <c r="AT1028" i="6" s="1"/>
  <c r="AS522" i="6"/>
  <c r="AT522" i="6" s="1"/>
  <c r="AS38" i="6"/>
  <c r="AT38" i="6" s="1"/>
  <c r="AS3" i="6"/>
  <c r="AT3" i="6" s="1"/>
  <c r="AS1308" i="6"/>
  <c r="AS755" i="6"/>
  <c r="AT755" i="6" s="1"/>
  <c r="AS1259" i="6"/>
  <c r="AS672" i="6"/>
  <c r="AT672" i="6" s="1"/>
  <c r="AS1044" i="6"/>
  <c r="AY1044" i="6" s="1"/>
  <c r="AS1017" i="6"/>
  <c r="AT1017" i="6" s="1"/>
  <c r="AS789" i="6"/>
  <c r="AT789" i="6" s="1"/>
  <c r="AS792" i="6"/>
  <c r="AY792" i="6" s="1"/>
  <c r="AS1343" i="6"/>
  <c r="AT1343" i="6" s="1"/>
  <c r="AS540" i="6"/>
  <c r="AY540" i="6" s="1"/>
  <c r="AS995" i="6"/>
  <c r="AT995" i="6" s="1"/>
  <c r="AS525" i="6"/>
  <c r="AT525" i="6" s="1"/>
  <c r="AS911" i="6"/>
  <c r="AS1020" i="6"/>
  <c r="AT1020" i="6" s="1"/>
  <c r="AS1380" i="6"/>
  <c r="AS434" i="6"/>
  <c r="AY434" i="6" s="1"/>
  <c r="AS790" i="6"/>
  <c r="AY790" i="6" s="1"/>
  <c r="AS787" i="6"/>
  <c r="AT787" i="6" s="1"/>
  <c r="AS436" i="6"/>
  <c r="AY436" i="6" s="1"/>
  <c r="AS260" i="6"/>
  <c r="AY260" i="6" s="1"/>
  <c r="AS875" i="6"/>
  <c r="AT875" i="6" s="1"/>
  <c r="AS710" i="6"/>
  <c r="AT710" i="6" s="1"/>
  <c r="AS922" i="6"/>
  <c r="AT922" i="6" s="1"/>
  <c r="AS1063" i="6"/>
  <c r="AT1063" i="6" s="1"/>
  <c r="AS845" i="6"/>
  <c r="AS251" i="6"/>
  <c r="AT251" i="6" s="1"/>
  <c r="AS269" i="6"/>
  <c r="AS783" i="6"/>
  <c r="AY783" i="6" s="1"/>
  <c r="AS697" i="6"/>
  <c r="AT697" i="6" s="1"/>
  <c r="AS992" i="6"/>
  <c r="AT992" i="6" s="1"/>
  <c r="AS774" i="6"/>
  <c r="AT774" i="6" s="1"/>
  <c r="AS700" i="6"/>
  <c r="AY700" i="6" s="1"/>
  <c r="AS333" i="6"/>
  <c r="AT333" i="6" s="1"/>
  <c r="AS253" i="6"/>
  <c r="AT253" i="6" s="1"/>
  <c r="AS339" i="6"/>
  <c r="AT339" i="6" s="1"/>
  <c r="AS541" i="6"/>
  <c r="AT541" i="6" s="1"/>
  <c r="AS548" i="6"/>
  <c r="AS316" i="6"/>
  <c r="AT316" i="6" s="1"/>
  <c r="AS315" i="6"/>
  <c r="AS80" i="6"/>
  <c r="AY80" i="6" s="1"/>
  <c r="AS1047" i="6"/>
  <c r="AT1047" i="6" s="1"/>
  <c r="AS817" i="6"/>
  <c r="AT817" i="6" s="1"/>
  <c r="AS968" i="6"/>
  <c r="AT968" i="6" s="1"/>
  <c r="AS750" i="6"/>
  <c r="AY750" i="6" s="1"/>
  <c r="AS532" i="6"/>
  <c r="AT532" i="6" s="1"/>
  <c r="AS212" i="6"/>
  <c r="AT212" i="6" s="1"/>
  <c r="AS747" i="6"/>
  <c r="AT747" i="6" s="1"/>
  <c r="AS874" i="6"/>
  <c r="AY874" i="6" s="1"/>
  <c r="AS439" i="6"/>
  <c r="AT439" i="6" s="1"/>
  <c r="AS520" i="6"/>
  <c r="AT520" i="6" s="1"/>
  <c r="AS153" i="6"/>
  <c r="AS777" i="6"/>
  <c r="AY777" i="6" s="1"/>
  <c r="AS794" i="6"/>
  <c r="AY794" i="6" s="1"/>
  <c r="AS430" i="6"/>
  <c r="AT430" i="6" s="1"/>
  <c r="AS726" i="6"/>
  <c r="AY726" i="6" s="1"/>
  <c r="AS98" i="6"/>
  <c r="AT98" i="6" s="1"/>
  <c r="AS91" i="6"/>
  <c r="AT91" i="6" s="1"/>
  <c r="AS867" i="6"/>
  <c r="AT867" i="6" s="1"/>
  <c r="AS925" i="6"/>
  <c r="AT925" i="6" s="1"/>
  <c r="AS1364" i="6"/>
  <c r="AT1364" i="6" s="1"/>
  <c r="AS40" i="6"/>
  <c r="AS928" i="6"/>
  <c r="AT928" i="6" s="1"/>
  <c r="AS82" i="6"/>
  <c r="AS1067" i="6"/>
  <c r="AY1067" i="6" s="1"/>
  <c r="AS626" i="6"/>
  <c r="AT626" i="6" s="1"/>
  <c r="AS694" i="6"/>
  <c r="AT694" i="6" s="1"/>
  <c r="AS979" i="6"/>
  <c r="AT979" i="6" s="1"/>
  <c r="AS905" i="6"/>
  <c r="AT905" i="6" s="1"/>
  <c r="AS633" i="6"/>
  <c r="AT633" i="6" s="1"/>
  <c r="AS614" i="6"/>
  <c r="AT614" i="6" s="1"/>
  <c r="AS970" i="6"/>
  <c r="AT970" i="6" s="1"/>
  <c r="AS1111" i="6"/>
  <c r="AT1111" i="6" s="1"/>
  <c r="AS893" i="6"/>
  <c r="AS252" i="6"/>
  <c r="AT252" i="6" s="1"/>
  <c r="AS126" i="6"/>
  <c r="AS975" i="6"/>
  <c r="AT975" i="6" s="1"/>
  <c r="AS1321" i="6"/>
  <c r="AT1321" i="6" s="1"/>
  <c r="AS1328" i="6"/>
  <c r="AT1328" i="6" s="1"/>
  <c r="AS966" i="6"/>
  <c r="AT966" i="6" s="1"/>
  <c r="AS604" i="6"/>
  <c r="AY604" i="6" s="1"/>
  <c r="AS93" i="6"/>
  <c r="AT93" i="6" s="1"/>
  <c r="AS537" i="6"/>
  <c r="AT537" i="6" s="1"/>
  <c r="AS222" i="6"/>
  <c r="AT222" i="6" s="1"/>
  <c r="AS884" i="6"/>
  <c r="AY884" i="6" s="1"/>
  <c r="AS1301" i="6"/>
  <c r="AS228" i="6"/>
  <c r="AT228" i="6" s="1"/>
  <c r="AS1338" i="6"/>
  <c r="AS945" i="6"/>
  <c r="AY945" i="6" s="1"/>
  <c r="AS1281" i="6"/>
  <c r="AT1281" i="6" s="1"/>
  <c r="AS861" i="6"/>
  <c r="AT861" i="6" s="1"/>
  <c r="AS576" i="6"/>
  <c r="AT576" i="6" s="1"/>
  <c r="AS503" i="6"/>
  <c r="AT503" i="6" s="1"/>
  <c r="AS455" i="6"/>
  <c r="AT455" i="6" s="1"/>
  <c r="AS1068" i="6"/>
  <c r="AT1068" i="6" s="1"/>
  <c r="AS1305" i="6"/>
  <c r="AY1305" i="6" s="1"/>
  <c r="AS996" i="6"/>
  <c r="AT996" i="6" s="1"/>
  <c r="AS1062" i="6"/>
  <c r="AS419" i="6"/>
  <c r="AT419" i="6" s="1"/>
  <c r="AS1284" i="6"/>
  <c r="AS328" i="6"/>
  <c r="AY328" i="6" s="1"/>
  <c r="AS465" i="6"/>
  <c r="AY465" i="6" s="1"/>
  <c r="AS1036" i="6"/>
  <c r="AT1036" i="6" s="1"/>
  <c r="AS157" i="6"/>
  <c r="AT157" i="6" s="1"/>
  <c r="AS502" i="6"/>
  <c r="AT502" i="6" s="1"/>
  <c r="AS499" i="6"/>
  <c r="AT499" i="6" s="1"/>
  <c r="AS207" i="6"/>
  <c r="AT207" i="6" s="1"/>
  <c r="AS116" i="6"/>
  <c r="AT116" i="6" s="1"/>
  <c r="AS208" i="6"/>
  <c r="AS422" i="6"/>
  <c r="AT422" i="6" s="1"/>
  <c r="AS778" i="6"/>
  <c r="AY778" i="6" s="1"/>
  <c r="AS919" i="6"/>
  <c r="AS701" i="6"/>
  <c r="AT701" i="6" s="1"/>
  <c r="AS107" i="6"/>
  <c r="AT107" i="6" s="1"/>
  <c r="AS125" i="6"/>
  <c r="AT125" i="6" s="1"/>
  <c r="AS495" i="6"/>
  <c r="AT495" i="6" s="1"/>
  <c r="AS553" i="6"/>
  <c r="AT553" i="6" s="1"/>
  <c r="AS848" i="6"/>
  <c r="AT848" i="6" s="1"/>
  <c r="AS630" i="6"/>
  <c r="AT630" i="6" s="1"/>
  <c r="AS412" i="6"/>
  <c r="AT412" i="6" s="1"/>
  <c r="AS636" i="6"/>
  <c r="AY636" i="6" s="1"/>
  <c r="AS1262" i="6"/>
  <c r="AT1262" i="6" s="1"/>
  <c r="AS1330" i="6"/>
  <c r="AT1330" i="6" s="1"/>
  <c r="AS404" i="6"/>
  <c r="AS1253" i="6"/>
  <c r="AT1253" i="6" s="1"/>
  <c r="AS27" i="6"/>
  <c r="AT27" i="6" s="1"/>
  <c r="AS271" i="6"/>
  <c r="AT271" i="6" s="1"/>
  <c r="AS903" i="6"/>
  <c r="AT903" i="6" s="1"/>
  <c r="AS673" i="6"/>
  <c r="AT673" i="6" s="1"/>
  <c r="AS824" i="6"/>
  <c r="AT824" i="6" s="1"/>
  <c r="AS606" i="6"/>
  <c r="AT606" i="6" s="1"/>
  <c r="AS303" i="6"/>
  <c r="AT303" i="6" s="1"/>
  <c r="AS603" i="6"/>
  <c r="AY603" i="6" s="1"/>
  <c r="AS730" i="6"/>
  <c r="AS291" i="6"/>
  <c r="AY291" i="6" s="1"/>
  <c r="AS9" i="6"/>
  <c r="AS1311" i="6"/>
  <c r="AY1311" i="6" s="1"/>
  <c r="AS506" i="6"/>
  <c r="AT506" i="6" s="1"/>
  <c r="AS133" i="6"/>
  <c r="AT133" i="6" s="1"/>
  <c r="AS438" i="6"/>
  <c r="AT438" i="6" s="1"/>
  <c r="AS288" i="6"/>
  <c r="AT288" i="6" s="1"/>
  <c r="AS18" i="6"/>
  <c r="AT18" i="6" s="1"/>
  <c r="AS723" i="6"/>
  <c r="AT723" i="6" s="1"/>
  <c r="AS781" i="6"/>
  <c r="AT781" i="6" s="1"/>
  <c r="AS1220" i="6"/>
  <c r="AT1220" i="6" s="1"/>
  <c r="AS858" i="6"/>
  <c r="AS784" i="6"/>
  <c r="AT784" i="6" s="1"/>
  <c r="AS273" i="6"/>
  <c r="AS539" i="6"/>
  <c r="AY539" i="6" s="1"/>
  <c r="AS482" i="6"/>
  <c r="AT482" i="6" s="1"/>
  <c r="AS550" i="6"/>
  <c r="AY550" i="6" s="1"/>
  <c r="AS835" i="6"/>
  <c r="AT835" i="6" s="1"/>
  <c r="AS617" i="6"/>
  <c r="AT617" i="6" s="1"/>
  <c r="AS264" i="6"/>
  <c r="AT264" i="6" s="1"/>
  <c r="AS138" i="6"/>
  <c r="AT138" i="6" s="1"/>
  <c r="AS1275" i="6"/>
  <c r="AT1275" i="6" s="1"/>
  <c r="AS470" i="6"/>
  <c r="AT470" i="6" s="1"/>
  <c r="AS826" i="6"/>
  <c r="AS967" i="6"/>
  <c r="AT967" i="6" s="1"/>
  <c r="AS749" i="6"/>
  <c r="AS108" i="6"/>
  <c r="AT108" i="6" s="1"/>
  <c r="AS317" i="6"/>
  <c r="AT317" i="6" s="1"/>
  <c r="AS831" i="6"/>
  <c r="AT831" i="6" s="1"/>
  <c r="AS1033" i="6"/>
  <c r="AT1033" i="6" s="1"/>
  <c r="AS1040" i="6"/>
  <c r="AT1040" i="6" s="1"/>
  <c r="AS822" i="6"/>
  <c r="AT822" i="6" s="1"/>
  <c r="AS460" i="6"/>
  <c r="AT460" i="6" s="1"/>
  <c r="AS284" i="6"/>
  <c r="AT284" i="6" s="1"/>
  <c r="AS1251" i="6"/>
  <c r="AT1251" i="6" s="1"/>
  <c r="AS1309" i="6"/>
  <c r="AS740" i="6"/>
  <c r="AT740" i="6" s="1"/>
  <c r="AS1013" i="6"/>
  <c r="AS84" i="6"/>
  <c r="AT84" i="6" s="1"/>
  <c r="AS993" i="6"/>
  <c r="AT993" i="6" s="1"/>
  <c r="AS1048" i="6"/>
  <c r="AT1048" i="6" s="1"/>
  <c r="AS897" i="6"/>
  <c r="AT897" i="6" s="1"/>
  <c r="AS480" i="6"/>
  <c r="AT480" i="6" s="1"/>
  <c r="AS1216" i="6"/>
  <c r="AT1216" i="6" s="1"/>
  <c r="AS1043" i="6"/>
  <c r="AT1043" i="6" s="1"/>
  <c r="AS1060" i="6"/>
  <c r="AY1060" i="6" s="1"/>
  <c r="AS935" i="6"/>
  <c r="AT935" i="6" s="1"/>
  <c r="AS420" i="6"/>
  <c r="AS1005" i="6"/>
  <c r="AT1005" i="6" s="1"/>
  <c r="AS1079" i="6"/>
  <c r="AS900" i="6"/>
  <c r="AT900" i="6" s="1"/>
  <c r="AS1374" i="6"/>
  <c r="AT1374" i="6" s="1"/>
  <c r="AS1104" i="6"/>
  <c r="AT1104" i="6" s="1"/>
  <c r="AS489" i="6"/>
  <c r="AT489" i="6" s="1"/>
  <c r="AS1297" i="6"/>
  <c r="AT1297" i="6" s="1"/>
  <c r="AS1304" i="6"/>
  <c r="AT1304" i="6" s="1"/>
  <c r="AS942" i="6"/>
  <c r="AT942" i="6" s="1"/>
  <c r="AS307" i="6"/>
  <c r="AY307" i="6" s="1"/>
  <c r="AS1353" i="6"/>
  <c r="AT1353" i="6" s="1"/>
  <c r="AS85" i="6"/>
  <c r="AS634" i="6"/>
  <c r="AT634" i="6" s="1"/>
  <c r="AS775" i="6"/>
  <c r="AS413" i="6"/>
  <c r="AT413" i="6" s="1"/>
  <c r="AS298" i="6"/>
  <c r="AT298" i="6" s="1"/>
  <c r="AS1302" i="6"/>
  <c r="AT1302" i="6" s="1"/>
  <c r="AS1274" i="6"/>
  <c r="AY1274" i="6" s="1"/>
  <c r="AS409" i="6"/>
  <c r="AT409" i="6" s="1"/>
  <c r="AS704" i="6"/>
  <c r="AT704" i="6" s="1"/>
  <c r="AS486" i="6"/>
  <c r="AT486" i="6" s="1"/>
  <c r="AS25" i="6"/>
  <c r="AT25" i="6" s="1"/>
  <c r="AS45" i="6"/>
  <c r="AT45" i="6" s="1"/>
  <c r="AS779" i="6"/>
  <c r="AS1118" i="6"/>
  <c r="AT1118" i="6" s="1"/>
  <c r="AS1042" i="6"/>
  <c r="AS1327" i="6"/>
  <c r="AY1327" i="6" s="1"/>
  <c r="AS1109" i="6"/>
  <c r="AT1109" i="6" s="1"/>
  <c r="AS134" i="6"/>
  <c r="AY134" i="6" s="1"/>
  <c r="AS127" i="6"/>
  <c r="AT127" i="6" s="1"/>
  <c r="AS615" i="6"/>
  <c r="AT615" i="6" s="1"/>
  <c r="AS529" i="6"/>
  <c r="AT529" i="6" s="1"/>
  <c r="AS680" i="6"/>
  <c r="AT680" i="6" s="1"/>
  <c r="AS462" i="6"/>
  <c r="AT462" i="6" s="1"/>
  <c r="AS15" i="6"/>
  <c r="AY15" i="6" s="1"/>
  <c r="AS259" i="6"/>
  <c r="AS459" i="6"/>
  <c r="AY459" i="6" s="1"/>
  <c r="AS442" i="6"/>
  <c r="AS882" i="6"/>
  <c r="AT882" i="6" s="1"/>
  <c r="AS147" i="6"/>
  <c r="AT147" i="6" s="1"/>
  <c r="AS56" i="6"/>
  <c r="AT56" i="6" s="1"/>
  <c r="AS1023" i="6"/>
  <c r="AT1023" i="6" s="1"/>
  <c r="AS1369" i="6"/>
  <c r="AT1369" i="6" s="1"/>
  <c r="AS1376" i="6"/>
  <c r="AT1376" i="6" s="1"/>
  <c r="AS1361" i="6"/>
  <c r="AT1361" i="6" s="1"/>
  <c r="AS144" i="6"/>
  <c r="AT144" i="6" s="1"/>
  <c r="AS209" i="6"/>
  <c r="AT209" i="6" s="1"/>
  <c r="AS435" i="6"/>
  <c r="AS637" i="6"/>
  <c r="AY637" i="6" s="1"/>
  <c r="AS1076" i="6"/>
  <c r="AS570" i="6"/>
  <c r="AT570" i="6" s="1"/>
  <c r="AS496" i="6"/>
  <c r="AT496" i="6" s="1"/>
  <c r="AS129" i="6"/>
  <c r="AT129" i="6" s="1"/>
  <c r="AS681" i="6"/>
  <c r="AT681" i="6" s="1"/>
  <c r="AS338" i="6"/>
  <c r="AT338" i="6" s="1"/>
  <c r="AS406" i="6"/>
  <c r="AT406" i="6" s="1"/>
  <c r="AS691" i="6"/>
  <c r="AT691" i="6" s="1"/>
  <c r="AS473" i="6"/>
  <c r="AT473" i="6" s="1"/>
  <c r="AS120" i="6"/>
  <c r="AT120" i="6" s="1"/>
  <c r="AS329" i="6"/>
  <c r="AS1131" i="6"/>
  <c r="AS304" i="6"/>
  <c r="AS682" i="6"/>
  <c r="AT682" i="6" s="1"/>
  <c r="AS823" i="6"/>
  <c r="AT823" i="6" s="1"/>
  <c r="AS605" i="6"/>
  <c r="AT605" i="6" s="1"/>
  <c r="AS299" i="6"/>
  <c r="AY299" i="6" s="1"/>
  <c r="AS29" i="6"/>
  <c r="AT29" i="6" s="1"/>
  <c r="AS687" i="6"/>
  <c r="AT687" i="6" s="1"/>
  <c r="AS889" i="6"/>
  <c r="AT889" i="6" s="1"/>
  <c r="AS896" i="6"/>
  <c r="AT896" i="6" s="1"/>
  <c r="AS678" i="6"/>
  <c r="AT678" i="6" s="1"/>
  <c r="AS277" i="6"/>
  <c r="AS140" i="6"/>
  <c r="AT140" i="6" s="1"/>
  <c r="AS1107" i="6"/>
  <c r="AS1021" i="6"/>
  <c r="AT1021" i="6" s="1"/>
  <c r="AS596" i="6"/>
  <c r="AT596" i="6" s="1"/>
  <c r="AS869" i="6"/>
  <c r="AT869" i="6" s="1"/>
  <c r="AS275" i="6"/>
  <c r="AT275" i="6" s="1"/>
  <c r="AY1347" i="6"/>
  <c r="AS417" i="6"/>
  <c r="AY417" i="6" s="1"/>
  <c r="AS504" i="6"/>
  <c r="AY504" i="6" s="1"/>
  <c r="AS290" i="6"/>
  <c r="AT290" i="6" s="1"/>
  <c r="AS1140" i="6"/>
  <c r="AY1140" i="6" s="1"/>
  <c r="AS145" i="6"/>
  <c r="AS1116" i="6"/>
  <c r="AT1116" i="6" s="1"/>
  <c r="AS575" i="6"/>
  <c r="AT575" i="6" s="1"/>
  <c r="AS527" i="6"/>
  <c r="AY527" i="6" s="1"/>
  <c r="AS501" i="6"/>
  <c r="AT501" i="6" s="1"/>
  <c r="AS1368" i="6"/>
  <c r="AT1368" i="6" s="1"/>
  <c r="AS912" i="6"/>
  <c r="AT912" i="6" s="1"/>
  <c r="AS696" i="6"/>
  <c r="AT696" i="6" s="1"/>
  <c r="AS301" i="6"/>
  <c r="AT301" i="6" s="1"/>
  <c r="AS1029" i="6"/>
  <c r="AT1029" i="6" s="1"/>
  <c r="AS600" i="6"/>
  <c r="AT600" i="6" s="1"/>
  <c r="AS1095" i="6"/>
  <c r="AT1095" i="6" s="1"/>
  <c r="AS1009" i="6"/>
  <c r="AS1016" i="6"/>
  <c r="AT1016" i="6" s="1"/>
  <c r="AS510" i="6"/>
  <c r="AY510" i="6" s="1"/>
  <c r="AS26" i="6"/>
  <c r="AT26" i="6" s="1"/>
  <c r="AS19" i="6"/>
  <c r="AT19" i="6" s="1"/>
  <c r="AS1007" i="6"/>
  <c r="AT1007" i="6" s="1"/>
  <c r="AS1285" i="6"/>
  <c r="AT1285" i="6" s="1"/>
  <c r="AS490" i="6"/>
  <c r="AT490" i="6" s="1"/>
  <c r="AS631" i="6"/>
  <c r="AT631" i="6" s="1"/>
  <c r="AS28" i="6"/>
  <c r="AT28" i="6" s="1"/>
  <c r="AS154" i="6"/>
  <c r="AT154" i="6" s="1"/>
  <c r="AS933" i="6"/>
  <c r="AT933" i="6" s="1"/>
  <c r="AS986" i="6"/>
  <c r="AS4" i="6"/>
  <c r="AY4" i="6" s="1"/>
  <c r="AS416" i="6"/>
  <c r="AY416" i="6" s="1"/>
  <c r="AS342" i="6"/>
  <c r="AT342" i="6" s="1"/>
  <c r="AS92" i="6"/>
  <c r="AT92" i="6" s="1"/>
  <c r="AS1295" i="6"/>
  <c r="AT1295" i="6" s="1"/>
  <c r="AS974" i="6"/>
  <c r="AT974" i="6" s="1"/>
  <c r="AS898" i="6"/>
  <c r="AY898" i="6" s="1"/>
  <c r="AS1039" i="6"/>
  <c r="AY1039" i="6" s="1"/>
  <c r="AS965" i="6"/>
  <c r="AT965" i="6" s="1"/>
  <c r="AS324" i="6"/>
  <c r="AT324" i="6" s="1"/>
  <c r="AS54" i="6"/>
  <c r="AY54" i="6" s="1"/>
  <c r="AS471" i="6"/>
  <c r="AS1318" i="6"/>
  <c r="AT1318" i="6" s="1"/>
  <c r="AS536" i="6"/>
  <c r="AY536" i="6" s="1"/>
  <c r="AS280" i="6"/>
  <c r="AT280" i="6" s="1"/>
  <c r="AS122" i="6"/>
  <c r="AS115" i="6"/>
  <c r="AT115" i="6" s="1"/>
  <c r="AS270" i="6"/>
  <c r="AT270" i="6" s="1"/>
  <c r="AS1100" i="6"/>
  <c r="AT1100" i="6" s="1"/>
  <c r="AS738" i="6"/>
  <c r="AT738" i="6" s="1"/>
  <c r="AS254" i="6"/>
  <c r="AT254" i="6" s="1"/>
  <c r="AS247" i="6"/>
  <c r="AT247" i="6" s="1"/>
  <c r="AS879" i="6"/>
  <c r="AY879" i="6" s="1"/>
  <c r="AS1225" i="6"/>
  <c r="AS944" i="6"/>
  <c r="AT944" i="6" s="1"/>
  <c r="AS1217" i="6"/>
  <c r="AS335" i="6"/>
  <c r="AT335" i="6" s="1"/>
  <c r="AS1358" i="6"/>
  <c r="AT1358" i="6" s="1"/>
  <c r="AS493" i="6"/>
  <c r="AT493" i="6" s="1"/>
  <c r="AS932" i="6"/>
  <c r="AT932" i="6" s="1"/>
  <c r="AS426" i="6"/>
  <c r="AT426" i="6" s="1"/>
  <c r="AS267" i="6"/>
  <c r="AT267" i="6" s="1"/>
  <c r="AS320" i="6"/>
  <c r="AT320" i="6" s="1"/>
  <c r="AS1287" i="6"/>
  <c r="AT1287" i="6" s="1"/>
  <c r="AS1345" i="6"/>
  <c r="AT1345" i="6" s="1"/>
  <c r="AS124" i="6"/>
  <c r="AS547" i="6"/>
  <c r="AT547" i="6" s="1"/>
  <c r="AS314" i="6"/>
  <c r="AT314" i="6" s="1"/>
  <c r="AS311" i="6"/>
  <c r="AT311" i="6" s="1"/>
  <c r="AS987" i="6"/>
  <c r="AT987" i="6" s="1"/>
  <c r="AS1333" i="6"/>
  <c r="AY1333" i="6" s="1"/>
  <c r="AS538" i="6"/>
  <c r="AY538" i="6" s="1"/>
  <c r="AS679" i="6"/>
  <c r="AT679" i="6" s="1"/>
  <c r="AS461" i="6"/>
  <c r="AT461" i="6" s="1"/>
  <c r="AS155" i="6"/>
  <c r="AT155" i="6" s="1"/>
  <c r="AS1072" i="6"/>
  <c r="AT1072" i="6" s="1"/>
  <c r="AS543" i="6"/>
  <c r="AT543" i="6" s="1"/>
  <c r="AS745" i="6"/>
  <c r="AS752" i="6"/>
  <c r="AY752" i="6" s="1"/>
  <c r="AS534" i="6"/>
  <c r="AY534" i="6" s="1"/>
  <c r="AS87" i="6"/>
  <c r="AT87" i="6" s="1"/>
  <c r="AS331" i="6"/>
  <c r="AT331" i="6" s="1"/>
  <c r="AS963" i="6"/>
  <c r="AT963" i="6" s="1"/>
  <c r="AS877" i="6"/>
  <c r="AT877" i="6" s="1"/>
  <c r="AS452" i="6"/>
  <c r="AT452" i="6" s="1"/>
  <c r="AS725" i="6"/>
  <c r="AT725" i="6" s="1"/>
  <c r="AS131" i="6"/>
  <c r="AT131" i="6" s="1"/>
  <c r="AS1260" i="6"/>
  <c r="AT1260" i="6" s="1"/>
  <c r="AS1077" i="6"/>
  <c r="AT1077" i="6" s="1"/>
  <c r="AS1132" i="6"/>
  <c r="AS1365" i="6"/>
  <c r="AT1365" i="6" s="1"/>
  <c r="AS707" i="6"/>
  <c r="AY707" i="6" s="1"/>
  <c r="AS671" i="6"/>
  <c r="AT671" i="6" s="1"/>
  <c r="AS623" i="6"/>
  <c r="AT623" i="6" s="1"/>
  <c r="AS1055" i="6"/>
  <c r="AT1055" i="6" s="1"/>
  <c r="AS669" i="6"/>
  <c r="AT669" i="6" s="1"/>
  <c r="AS828" i="6"/>
  <c r="AT828" i="6" s="1"/>
  <c r="AS1024" i="6"/>
  <c r="AT1024" i="6" s="1"/>
  <c r="AS816" i="6"/>
  <c r="AY816" i="6" s="1"/>
  <c r="AS839" i="6"/>
  <c r="AT839" i="6" s="1"/>
  <c r="AS1312" i="6"/>
  <c r="AT1312" i="6" s="1"/>
  <c r="AS477" i="6"/>
  <c r="AS743" i="6"/>
  <c r="AT743" i="6" s="1"/>
  <c r="AS951" i="6"/>
  <c r="AY951" i="6" s="1"/>
  <c r="AS865" i="6"/>
  <c r="AT865" i="6" s="1"/>
  <c r="AS872" i="6"/>
  <c r="AT872" i="6" s="1"/>
  <c r="AS1289" i="6"/>
  <c r="AY1289" i="6" s="1"/>
  <c r="AS216" i="6"/>
  <c r="AT216" i="6" s="1"/>
  <c r="AS90" i="6"/>
  <c r="AT90" i="6" s="1"/>
  <c r="AS441" i="6"/>
  <c r="AT441" i="6" s="1"/>
  <c r="AS1141" i="6"/>
  <c r="AT1141" i="6" s="1"/>
  <c r="AS346" i="6"/>
  <c r="AT346" i="6" s="1"/>
  <c r="AS487" i="6"/>
  <c r="AT487" i="6" s="1"/>
  <c r="AS856" i="6"/>
  <c r="AS10" i="6"/>
  <c r="AT10" i="6" s="1"/>
  <c r="AS684" i="6"/>
  <c r="AT684" i="6" s="1"/>
  <c r="AS842" i="6"/>
  <c r="AT842" i="6" s="1"/>
  <c r="AS1342" i="6"/>
  <c r="AT1342" i="6" s="1"/>
  <c r="AS49" i="6"/>
  <c r="AT49" i="6" s="1"/>
  <c r="AS1265" i="6"/>
  <c r="AT1265" i="6" s="1"/>
  <c r="AS39" i="6"/>
  <c r="AT39" i="6" s="1"/>
  <c r="AS283" i="6"/>
  <c r="AT283" i="6" s="1"/>
  <c r="AS921" i="6"/>
  <c r="AT921" i="6" s="1"/>
  <c r="AS830" i="6"/>
  <c r="AT830" i="6" s="1"/>
  <c r="AS754" i="6"/>
  <c r="AT754" i="6" s="1"/>
  <c r="AS895" i="6"/>
  <c r="AS821" i="6"/>
  <c r="AT821" i="6" s="1"/>
  <c r="AS36" i="6"/>
  <c r="AT36" i="6" s="1"/>
  <c r="AS245" i="6"/>
  <c r="AT245" i="6" s="1"/>
  <c r="AS306" i="6"/>
  <c r="AT306" i="6" s="1"/>
  <c r="AS1030" i="6"/>
  <c r="AT1030" i="6" s="1"/>
  <c r="AS1315" i="6"/>
  <c r="AT1315" i="6" s="1"/>
  <c r="AS1097" i="6"/>
  <c r="AT1097" i="6" s="1"/>
  <c r="AS312" i="6"/>
  <c r="AT312" i="6" s="1"/>
  <c r="AS1382" i="6"/>
  <c r="AY1382" i="6" s="1"/>
  <c r="AS956" i="6"/>
  <c r="AT956" i="6" s="1"/>
  <c r="AS594" i="6"/>
  <c r="AS110" i="6"/>
  <c r="AS103" i="6"/>
  <c r="AY103" i="6" s="1"/>
  <c r="AS735" i="6"/>
  <c r="AT735" i="6" s="1"/>
  <c r="AS1081" i="6"/>
  <c r="AT1081" i="6" s="1"/>
  <c r="AS512" i="6"/>
  <c r="AT512" i="6" s="1"/>
  <c r="AS1073" i="6"/>
  <c r="AT1073" i="6" s="1"/>
  <c r="AS693" i="6"/>
  <c r="AT693" i="6" s="1"/>
  <c r="AS1070" i="6"/>
  <c r="AT1070" i="6" s="1"/>
  <c r="AS349" i="6"/>
  <c r="AT349" i="6" s="1"/>
  <c r="AS788" i="6"/>
  <c r="AT788" i="6" s="1"/>
  <c r="AS109" i="6"/>
  <c r="AT109" i="6" s="1"/>
  <c r="AS123" i="6"/>
  <c r="AT123" i="6" s="1"/>
  <c r="AS32" i="6"/>
  <c r="AS999" i="6"/>
  <c r="AY999" i="6" s="1"/>
  <c r="AS1057" i="6"/>
  <c r="AT1057" i="6" s="1"/>
  <c r="AS1352" i="6"/>
  <c r="AT1352" i="6" s="1"/>
  <c r="AS403" i="6"/>
  <c r="AT403" i="6" s="1"/>
  <c r="AS916" i="6"/>
  <c r="AT916" i="6" s="1"/>
  <c r="AS23" i="6"/>
  <c r="AT23" i="6" s="1"/>
  <c r="AS41" i="6"/>
  <c r="AT41" i="6" s="1"/>
  <c r="AS843" i="6"/>
  <c r="AT843" i="6" s="1"/>
  <c r="AS1045" i="6"/>
  <c r="AT1045" i="6" s="1"/>
  <c r="AS52" i="6"/>
  <c r="AT52" i="6" s="1"/>
  <c r="AS535" i="6"/>
  <c r="AT535" i="6" s="1"/>
  <c r="AS278" i="6"/>
  <c r="AY278" i="6" s="1"/>
  <c r="AS11" i="6"/>
  <c r="AT11" i="6" s="1"/>
  <c r="AS549" i="6"/>
  <c r="AT549" i="6" s="1"/>
  <c r="AS399" i="6"/>
  <c r="AT399" i="6" s="1"/>
  <c r="AS601" i="6"/>
  <c r="AY601" i="6" s="1"/>
  <c r="AS608" i="6"/>
  <c r="AT608" i="6" s="1"/>
  <c r="AS1313" i="6"/>
  <c r="AT1313" i="6" s="1"/>
  <c r="AS819" i="6"/>
  <c r="AT819" i="6" s="1"/>
  <c r="AS733" i="6"/>
  <c r="AY733" i="6" s="1"/>
  <c r="AS246" i="6"/>
  <c r="AT246" i="6" s="1"/>
  <c r="AS437" i="6"/>
  <c r="AY437" i="6" s="1"/>
  <c r="AS322" i="6"/>
  <c r="AT322" i="6" s="1"/>
  <c r="AT1308" i="6"/>
  <c r="AY1308" i="6"/>
  <c r="AT1259" i="6"/>
  <c r="AY1259" i="6"/>
  <c r="AT1044" i="6"/>
  <c r="AT911" i="6"/>
  <c r="AY911" i="6"/>
  <c r="AT1380" i="6"/>
  <c r="AY1380" i="6"/>
  <c r="AT436" i="6"/>
  <c r="AT845" i="6"/>
  <c r="AY845" i="6"/>
  <c r="AT269" i="6"/>
  <c r="AY269" i="6"/>
  <c r="AT315" i="6"/>
  <c r="AY315" i="6"/>
  <c r="AT1338" i="6"/>
  <c r="AY1338" i="6"/>
  <c r="AY576" i="6"/>
  <c r="AT1284" i="6"/>
  <c r="AY1284" i="6"/>
  <c r="AT465" i="6"/>
  <c r="AT778" i="6"/>
  <c r="AT189" i="6"/>
  <c r="AT404" i="6"/>
  <c r="AY404" i="6"/>
  <c r="AT68" i="6"/>
  <c r="AY68" i="6"/>
  <c r="AT730" i="6"/>
  <c r="AY730" i="6"/>
  <c r="AT9" i="6"/>
  <c r="AY9" i="6"/>
  <c r="AY506" i="6"/>
  <c r="AT858" i="6"/>
  <c r="AY858" i="6"/>
  <c r="AT273" i="6"/>
  <c r="AY273" i="6"/>
  <c r="AT826" i="6"/>
  <c r="AY826" i="6"/>
  <c r="AT749" i="6"/>
  <c r="AY749" i="6"/>
  <c r="AT1309" i="6"/>
  <c r="AY1309" i="6"/>
  <c r="AT1013" i="6"/>
  <c r="AY1013" i="6"/>
  <c r="AT293" i="6"/>
  <c r="AY293" i="6"/>
  <c r="AT420" i="6"/>
  <c r="AY420" i="6"/>
  <c r="AT1079" i="6"/>
  <c r="AY1079" i="6"/>
  <c r="AY1374" i="6"/>
  <c r="AT85" i="6"/>
  <c r="AY85" i="6"/>
  <c r="AT775" i="6"/>
  <c r="AY775" i="6"/>
  <c r="AT779" i="6"/>
  <c r="AY779" i="6"/>
  <c r="AT1042" i="6"/>
  <c r="AY1042" i="6"/>
  <c r="AY1109" i="6"/>
  <c r="AT259" i="6"/>
  <c r="AY259" i="6"/>
  <c r="AT442" i="6"/>
  <c r="AY442" i="6"/>
  <c r="AT435" i="6"/>
  <c r="AY435" i="6"/>
  <c r="AT1076" i="6"/>
  <c r="AY1076" i="6"/>
  <c r="AT329" i="6"/>
  <c r="AY329" i="6"/>
  <c r="AT304" i="6"/>
  <c r="AY304" i="6"/>
  <c r="AT277" i="6"/>
  <c r="AY277" i="6"/>
  <c r="AT1107" i="6"/>
  <c r="AY1107" i="6"/>
  <c r="AY1262" i="6"/>
  <c r="AT145" i="6"/>
  <c r="AY145" i="6"/>
  <c r="AT1009" i="6"/>
  <c r="AY1009" i="6"/>
  <c r="AT510" i="6"/>
  <c r="AT986" i="6"/>
  <c r="AY986" i="6"/>
  <c r="AT416" i="6"/>
  <c r="AY92" i="6"/>
  <c r="AT471" i="6"/>
  <c r="AY471" i="6"/>
  <c r="AY1318" i="6"/>
  <c r="AT536" i="6"/>
  <c r="AT1225" i="6"/>
  <c r="AY1225" i="6"/>
  <c r="AT124" i="6"/>
  <c r="AY124" i="6"/>
  <c r="AT185" i="6"/>
  <c r="AY185" i="6"/>
  <c r="AT745" i="6"/>
  <c r="AY745" i="6"/>
  <c r="AT534" i="6"/>
  <c r="AY1286" i="6"/>
  <c r="AY683" i="6"/>
  <c r="AT655" i="6"/>
  <c r="AY655" i="6"/>
  <c r="AT1589" i="6"/>
  <c r="AY1589" i="6"/>
  <c r="AT1132" i="6"/>
  <c r="AY1132" i="6"/>
  <c r="AT707" i="6"/>
  <c r="AT477" i="6"/>
  <c r="AY477" i="6"/>
  <c r="AT951" i="6"/>
  <c r="AT856" i="6"/>
  <c r="AY856" i="6"/>
  <c r="AY10" i="6"/>
  <c r="AT895" i="6"/>
  <c r="AY895" i="6"/>
  <c r="AT110" i="6"/>
  <c r="AY110" i="6"/>
  <c r="AT191" i="6"/>
  <c r="AY191" i="6"/>
  <c r="AT32" i="6"/>
  <c r="AY32" i="6"/>
  <c r="AT194" i="6"/>
  <c r="AY187" i="6"/>
  <c r="AY36" i="6"/>
  <c r="AT548" i="6"/>
  <c r="AY548" i="6"/>
  <c r="AT153" i="6"/>
  <c r="AY153" i="6"/>
  <c r="AT726" i="6"/>
  <c r="AT40" i="6"/>
  <c r="AY40" i="6"/>
  <c r="AT82" i="6"/>
  <c r="AY82" i="6"/>
  <c r="AT74" i="6"/>
  <c r="AY74" i="6"/>
  <c r="AT893" i="6"/>
  <c r="AY893" i="6"/>
  <c r="AT126" i="6"/>
  <c r="AY126" i="6"/>
  <c r="AT1301" i="6"/>
  <c r="AY1301" i="6"/>
  <c r="AT577" i="6"/>
  <c r="AY577" i="6"/>
  <c r="AY698" i="6"/>
  <c r="AY139" i="6"/>
  <c r="AY751" i="6"/>
  <c r="AT1106" i="6"/>
  <c r="AY1106" i="6"/>
  <c r="AT937" i="6"/>
  <c r="AY937" i="6"/>
  <c r="AY1349" i="6"/>
  <c r="AY214" i="6"/>
  <c r="AT904" i="6"/>
  <c r="AY904" i="6"/>
  <c r="AY1113" i="6"/>
  <c r="AT1026" i="6"/>
  <c r="AY1026" i="6"/>
  <c r="AT1293" i="6"/>
  <c r="AT1002" i="6"/>
  <c r="AY1002" i="6"/>
  <c r="AT528" i="6"/>
  <c r="AY528" i="6"/>
  <c r="AT852" i="6"/>
  <c r="AT1014" i="6"/>
  <c r="AY1014" i="6"/>
  <c r="AT939" i="6"/>
  <c r="AY939" i="6"/>
  <c r="AT248" i="6"/>
  <c r="AY248" i="6"/>
  <c r="AT1051" i="6"/>
  <c r="AY1051" i="6"/>
  <c r="AT83" i="6"/>
  <c r="AY83" i="6"/>
  <c r="AY837" i="6"/>
  <c r="AT883" i="6"/>
  <c r="AY883" i="6"/>
  <c r="AT215" i="6"/>
  <c r="AT518" i="6"/>
  <c r="AY518" i="6"/>
  <c r="AT1373" i="6"/>
  <c r="AY1373" i="6"/>
  <c r="AY447" i="6"/>
  <c r="AY793" i="6"/>
  <c r="AT1279" i="6"/>
  <c r="AT70" i="6"/>
  <c r="AY70" i="6"/>
  <c r="AT411" i="6"/>
  <c r="AY411" i="6"/>
  <c r="AT1052" i="6"/>
  <c r="AY1052" i="6"/>
  <c r="AT834" i="6"/>
  <c r="AY834" i="6"/>
  <c r="AT266" i="6"/>
  <c r="AT881" i="6"/>
  <c r="AY881" i="6"/>
  <c r="AT220" i="6"/>
  <c r="AY220" i="6"/>
  <c r="AS225" i="6"/>
  <c r="AY439" i="6"/>
  <c r="AY1012" i="6"/>
  <c r="AT813" i="6"/>
  <c r="AY813" i="6"/>
  <c r="AT1360" i="6"/>
  <c r="AY1360" i="6"/>
  <c r="AY1001" i="6"/>
  <c r="AT1054" i="6"/>
  <c r="AY1054" i="6"/>
  <c r="AY886" i="6"/>
  <c r="AT30" i="6"/>
  <c r="AY30" i="6"/>
  <c r="AT1271" i="6"/>
  <c r="AY1271" i="6"/>
  <c r="AT1103" i="6"/>
  <c r="AY1103" i="6"/>
  <c r="AY612" i="6"/>
  <c r="AT468" i="6"/>
  <c r="AY468" i="6"/>
  <c r="AY609" i="6"/>
  <c r="AT431" i="6"/>
  <c r="AY431" i="6"/>
  <c r="AY513" i="6"/>
  <c r="AT64" i="6"/>
  <c r="AY64" i="6"/>
  <c r="AT519" i="6"/>
  <c r="AY519" i="6"/>
  <c r="AT148" i="6"/>
  <c r="AY148" i="6"/>
  <c r="AT860" i="6"/>
  <c r="AY860" i="6"/>
  <c r="AT66" i="6"/>
  <c r="AY66" i="6"/>
  <c r="AT1059" i="6"/>
  <c r="AY1059" i="6"/>
  <c r="AT292" i="6"/>
  <c r="AY292" i="6"/>
  <c r="AT274" i="6"/>
  <c r="AY274" i="6"/>
  <c r="AT1381" i="6"/>
  <c r="AY1381" i="6"/>
  <c r="AT941" i="6"/>
  <c r="AY941" i="6"/>
  <c r="AT12" i="6"/>
  <c r="AY12" i="6"/>
  <c r="AY497" i="6"/>
  <c r="AT444" i="6"/>
  <c r="AY444" i="6"/>
  <c r="AT994" i="6"/>
  <c r="AY994" i="6"/>
  <c r="AT1135" i="6"/>
  <c r="AY1135" i="6"/>
  <c r="AT276" i="6"/>
  <c r="AY276" i="6"/>
  <c r="AT423" i="6"/>
  <c r="AY423" i="6"/>
  <c r="AY481" i="6"/>
  <c r="AY484" i="6"/>
  <c r="AT908" i="6"/>
  <c r="AY908" i="6"/>
  <c r="AT690" i="6"/>
  <c r="AT890" i="6"/>
  <c r="AY890" i="6"/>
  <c r="AY737" i="6"/>
  <c r="AT287" i="6"/>
  <c r="AT305" i="6"/>
  <c r="AY305" i="6"/>
  <c r="AT511" i="6"/>
  <c r="AY511" i="6"/>
  <c r="AS81" i="6"/>
  <c r="AT827" i="6"/>
  <c r="AY827" i="6"/>
  <c r="AT227" i="6"/>
  <c r="AY227" i="6"/>
  <c r="AY591" i="6"/>
  <c r="AT223" i="6"/>
  <c r="AY223" i="6"/>
  <c r="AT1000" i="6"/>
  <c r="AY1000" i="6"/>
  <c r="AY984" i="6"/>
  <c r="AT744" i="6"/>
  <c r="AY744" i="6"/>
  <c r="AT330" i="6"/>
  <c r="AY330" i="6"/>
  <c r="AY421" i="6"/>
  <c r="AT572" i="6"/>
  <c r="AY572" i="6"/>
  <c r="AT257" i="6"/>
  <c r="AY257" i="6"/>
  <c r="AT1117" i="6"/>
  <c r="AY1117" i="6"/>
  <c r="AT595" i="6"/>
  <c r="AT262" i="6"/>
  <c r="AY262" i="6"/>
  <c r="AT949" i="6"/>
  <c r="AY949" i="6"/>
  <c r="AY1303" i="6"/>
  <c r="AT1096" i="6"/>
  <c r="AY1096" i="6"/>
  <c r="AT850" i="6"/>
  <c r="AY850" i="6"/>
  <c r="AT117" i="6"/>
  <c r="AY117" i="6"/>
  <c r="AT1334" i="6"/>
  <c r="AY469" i="6"/>
  <c r="AY958" i="6"/>
  <c r="AT593" i="6"/>
  <c r="AY593" i="6"/>
  <c r="AY17" i="6"/>
  <c r="AY1022" i="6"/>
  <c r="AS272" i="6"/>
  <c r="AT1019" i="6"/>
  <c r="AY1019" i="6"/>
  <c r="AY728" i="6"/>
  <c r="AY300" i="6"/>
  <c r="AT913" i="6"/>
  <c r="AY913" i="6"/>
  <c r="AY1322" i="6"/>
  <c r="AT880" i="6"/>
  <c r="AY880" i="6"/>
  <c r="AT199" i="6"/>
  <c r="AY199" i="6"/>
  <c r="AT1032" i="6"/>
  <c r="AT408" i="6"/>
  <c r="AY408" i="6"/>
  <c r="AT888" i="6"/>
  <c r="AT1010" i="6"/>
  <c r="AY1010" i="6"/>
  <c r="AY100" i="6"/>
  <c r="AT1215" i="6"/>
  <c r="AY1215" i="6"/>
  <c r="AT113" i="6"/>
  <c r="AT321" i="6"/>
  <c r="AY321" i="6"/>
  <c r="AT256" i="6"/>
  <c r="AT1041" i="6"/>
  <c r="AY1041" i="6"/>
  <c r="AT1006" i="6"/>
  <c r="AY427" i="6"/>
  <c r="AT508" i="6"/>
  <c r="AT53" i="6"/>
  <c r="AY53" i="6"/>
  <c r="AT1346" i="6"/>
  <c r="AT243" i="6"/>
  <c r="AY243" i="6"/>
  <c r="AY1008" i="6"/>
  <c r="AY449" i="6"/>
  <c r="AT219" i="6"/>
  <c r="AY219" i="6"/>
  <c r="AS128" i="6"/>
  <c r="AY496" i="6"/>
  <c r="AY1004" i="6"/>
  <c r="AT1137" i="6"/>
  <c r="AY1137" i="6"/>
  <c r="AT887" i="6"/>
  <c r="AY887" i="6"/>
  <c r="AT213" i="6"/>
  <c r="AY213" i="6"/>
  <c r="AT998" i="6"/>
  <c r="AY998" i="6"/>
  <c r="AT1354" i="6"/>
  <c r="AT988" i="6"/>
  <c r="AY988" i="6"/>
  <c r="AT1272" i="6"/>
  <c r="AY1272" i="6"/>
  <c r="AT244" i="6"/>
  <c r="AY244" i="6"/>
  <c r="AT309" i="6"/>
  <c r="AY309" i="6"/>
  <c r="AT279" i="6"/>
  <c r="AY279" i="6"/>
  <c r="AT1357" i="6"/>
  <c r="AY1357" i="6"/>
  <c r="AT111" i="6"/>
  <c r="AY111" i="6"/>
  <c r="AT1038" i="6"/>
  <c r="AY1038" i="6"/>
  <c r="AT667" i="6"/>
  <c r="AY667" i="6"/>
  <c r="AT971" i="6"/>
  <c r="AY971" i="6"/>
  <c r="AS319" i="6"/>
  <c r="AY314" i="6"/>
  <c r="AT1177" i="6"/>
  <c r="AY1177" i="6"/>
  <c r="AT936" i="6"/>
  <c r="AY936" i="6"/>
  <c r="AT407" i="6"/>
  <c r="AY407" i="6"/>
  <c r="AY1221" i="6"/>
  <c r="AT934" i="6"/>
  <c r="AY934" i="6"/>
  <c r="AT724" i="6"/>
  <c r="AY724" i="6"/>
  <c r="AT69" i="6"/>
  <c r="AY69" i="6"/>
  <c r="AT1136" i="6"/>
  <c r="AY1136" i="6"/>
  <c r="AT844" i="6"/>
  <c r="AY844" i="6"/>
  <c r="AY885" i="6"/>
  <c r="AY685" i="6"/>
  <c r="AT961" i="6"/>
  <c r="AY961" i="6"/>
  <c r="AT894" i="6"/>
  <c r="AY894" i="6"/>
  <c r="AY21" i="6"/>
  <c r="AT574" i="6"/>
  <c r="AY574" i="6"/>
  <c r="AT838" i="6"/>
  <c r="AY838" i="6"/>
  <c r="AT1049" i="6"/>
  <c r="AY1049" i="6"/>
  <c r="AT1263" i="6"/>
  <c r="AY1263" i="6"/>
  <c r="AT526" i="6"/>
  <c r="AY526" i="6"/>
  <c r="AY422" i="6"/>
  <c r="AS4829" i="6"/>
  <c r="AS2176" i="6"/>
  <c r="AS3160" i="6"/>
  <c r="AS3580" i="6"/>
  <c r="AS3922" i="6"/>
  <c r="AS4262" i="6"/>
  <c r="AS4825" i="6"/>
  <c r="AS3097" i="6"/>
  <c r="AS4860" i="6"/>
  <c r="AS3132" i="6"/>
  <c r="AS3083" i="6"/>
  <c r="AS3382" i="6"/>
  <c r="AS3417" i="6"/>
  <c r="AS3452" i="6"/>
  <c r="AS3487" i="6"/>
  <c r="AS1161" i="6"/>
  <c r="AS3522" i="6"/>
  <c r="AS2106" i="6"/>
  <c r="AS2762" i="6"/>
  <c r="AS3350" i="6"/>
  <c r="AS3725" i="6"/>
  <c r="AS4067" i="6"/>
  <c r="AS4408" i="6"/>
  <c r="AS4750" i="6"/>
  <c r="AS4093" i="6"/>
  <c r="AS2365" i="6"/>
  <c r="AS4128" i="6"/>
  <c r="AS2400" i="6"/>
  <c r="AS2351" i="6"/>
  <c r="AS2650" i="6"/>
  <c r="AS4413" i="6"/>
  <c r="AS2685" i="6"/>
  <c r="AS4448" i="6"/>
  <c r="AS2720" i="6"/>
  <c r="AS4483" i="6"/>
  <c r="AS2755" i="6"/>
  <c r="AS4518" i="6"/>
  <c r="AS2790" i="6"/>
  <c r="AS3593" i="6"/>
  <c r="AS3878" i="6"/>
  <c r="AS4217" i="6"/>
  <c r="AS4559" i="6"/>
  <c r="AS4900" i="6"/>
  <c r="AS2570" i="6"/>
  <c r="AS3290" i="6"/>
  <c r="AS3505" i="6"/>
  <c r="AS1204" i="6"/>
  <c r="AS3540" i="6"/>
  <c r="AS1170" i="6"/>
  <c r="AS1888" i="6"/>
  <c r="AS3825" i="6"/>
  <c r="AS1972" i="6"/>
  <c r="AS3860" i="6"/>
  <c r="AS2056" i="6"/>
  <c r="AS3895" i="6"/>
  <c r="AS2137" i="6"/>
  <c r="AS3930" i="6"/>
  <c r="AS2202" i="6"/>
  <c r="AS4397" i="6"/>
  <c r="AS4709" i="6"/>
  <c r="AS1091" i="6"/>
  <c r="AS2945" i="6"/>
  <c r="AS3479" i="6"/>
  <c r="AS3830" i="6"/>
  <c r="AS4645" i="6"/>
  <c r="AS2917" i="6"/>
  <c r="AS4680" i="6"/>
  <c r="AS2952" i="6"/>
  <c r="AS2903" i="6"/>
  <c r="AS3202" i="6"/>
  <c r="AS4965" i="6"/>
  <c r="AS3237" i="6"/>
  <c r="AS5000" i="6"/>
  <c r="AS3272" i="6"/>
  <c r="AS3307" i="6"/>
  <c r="AS3342" i="6"/>
  <c r="AS4919" i="6"/>
  <c r="AS2546" i="6"/>
  <c r="AS3242" i="6"/>
  <c r="AS3640" i="6"/>
  <c r="AS3982" i="6"/>
  <c r="AS4322" i="6"/>
  <c r="AS4661" i="6"/>
  <c r="AS4057" i="6"/>
  <c r="AS2329" i="6"/>
  <c r="AS4092" i="6"/>
  <c r="AS2364" i="6"/>
  <c r="AS2315" i="6"/>
  <c r="AS2614" i="6"/>
  <c r="AS4377" i="6"/>
  <c r="AS2649" i="6"/>
  <c r="AS4412" i="6"/>
  <c r="AS2684" i="6"/>
  <c r="AS4447" i="6"/>
  <c r="AS2719" i="6"/>
  <c r="AS4482" i="6"/>
  <c r="AS2754" i="6"/>
  <c r="AS3503" i="6"/>
  <c r="AS3791" i="6"/>
  <c r="AS4132" i="6"/>
  <c r="AS4474" i="6"/>
  <c r="AS4814" i="6"/>
  <c r="AS2246" i="6"/>
  <c r="AS3182" i="6"/>
  <c r="AS3469" i="6"/>
  <c r="AS3504" i="6"/>
  <c r="AS1200" i="6"/>
  <c r="AS1084" i="6"/>
  <c r="AS1800" i="6"/>
  <c r="AS3789" i="6"/>
  <c r="AS1884" i="6"/>
  <c r="AS3824" i="6"/>
  <c r="AS1968" i="6"/>
  <c r="AS3859" i="6"/>
  <c r="AS2052" i="6"/>
  <c r="AS3894" i="6"/>
  <c r="AS2136" i="6"/>
  <c r="AS4312" i="6"/>
  <c r="AS4624" i="6"/>
  <c r="AS4966" i="6"/>
  <c r="AS2729" i="6"/>
  <c r="AS3371" i="6"/>
  <c r="AS3743" i="6"/>
  <c r="AS4609" i="6"/>
  <c r="AS2881" i="6"/>
  <c r="AS4644" i="6"/>
  <c r="AS2916" i="6"/>
  <c r="AS2867" i="6"/>
  <c r="AS3166" i="6"/>
  <c r="AS4929" i="6"/>
  <c r="AS3201" i="6"/>
  <c r="AS4964" i="6"/>
  <c r="AS3236" i="6"/>
  <c r="AS4999" i="6"/>
  <c r="AS3271" i="6"/>
  <c r="AS3306" i="6"/>
  <c r="AS4834" i="6"/>
  <c r="AS2198" i="6"/>
  <c r="AS3110" i="6"/>
  <c r="AS3554" i="6"/>
  <c r="AS3893" i="6"/>
  <c r="AS4235" i="6"/>
  <c r="AS4576" i="6"/>
  <c r="AS4021" i="6"/>
  <c r="AS2293" i="6"/>
  <c r="AS4056" i="6"/>
  <c r="AS2328" i="6"/>
  <c r="AS2279" i="6"/>
  <c r="AS2578" i="6"/>
  <c r="AS4341" i="6"/>
  <c r="AS2613" i="6"/>
  <c r="AS4376" i="6"/>
  <c r="AS2648" i="6"/>
  <c r="AS4411" i="6"/>
  <c r="AS2683" i="6"/>
  <c r="AS4446" i="6"/>
  <c r="AS2718" i="6"/>
  <c r="AS3395" i="6"/>
  <c r="AS3706" i="6"/>
  <c r="AS4046" i="6"/>
  <c r="AS4385" i="6"/>
  <c r="AS4727" i="6"/>
  <c r="AS2990" i="6"/>
  <c r="AS3433" i="6"/>
  <c r="AS3468" i="6"/>
  <c r="AS1715" i="6"/>
  <c r="AS3753" i="6"/>
  <c r="AS1799" i="6"/>
  <c r="AS3788" i="6"/>
  <c r="AS1883" i="6"/>
  <c r="AS3823" i="6"/>
  <c r="AS1967" i="6"/>
  <c r="AS3858" i="6"/>
  <c r="AS2051" i="6"/>
  <c r="AS4226" i="6"/>
  <c r="AS4538" i="6"/>
  <c r="AS4877" i="6"/>
  <c r="AS2513" i="6"/>
  <c r="AS3263" i="6"/>
  <c r="AS3658" i="6"/>
  <c r="AS4573" i="6"/>
  <c r="AS2845" i="6"/>
  <c r="AS4608" i="6"/>
  <c r="AS2880" i="6"/>
  <c r="AS2831" i="6"/>
  <c r="AS3130" i="6"/>
  <c r="AS4893" i="6"/>
  <c r="AS3165" i="6"/>
  <c r="AS4928" i="6"/>
  <c r="AS3200" i="6"/>
  <c r="AS4963" i="6"/>
  <c r="AS3235" i="6"/>
  <c r="AS4998" i="6"/>
  <c r="AS3270" i="6"/>
  <c r="AS4745" i="6"/>
  <c r="AS1176" i="6"/>
  <c r="AS2894" i="6"/>
  <c r="AS3449" i="6"/>
  <c r="AS3808" i="6"/>
  <c r="AS4150" i="6"/>
  <c r="AS4490" i="6"/>
  <c r="AS3985" i="6"/>
  <c r="AS2257" i="6"/>
  <c r="AS4020" i="6"/>
  <c r="AS2292" i="6"/>
  <c r="AS2243" i="6"/>
  <c r="AS2542" i="6"/>
  <c r="AS4305" i="6"/>
  <c r="AS2577" i="6"/>
  <c r="AS4340" i="6"/>
  <c r="AS2612" i="6"/>
  <c r="AS4375" i="6"/>
  <c r="AS2647" i="6"/>
  <c r="AS4410" i="6"/>
  <c r="AS2682" i="6"/>
  <c r="AS3287" i="6"/>
  <c r="AS3617" i="6"/>
  <c r="AS3959" i="6"/>
  <c r="AS4300" i="6"/>
  <c r="AS4642" i="6"/>
  <c r="AS4982" i="6"/>
  <c r="AS2774" i="6"/>
  <c r="AS3397" i="6"/>
  <c r="AS3432" i="6"/>
  <c r="AS1629" i="6"/>
  <c r="AS3717" i="6"/>
  <c r="AS1713" i="6"/>
  <c r="AS3752" i="6"/>
  <c r="AS1797" i="6"/>
  <c r="AS3787" i="6"/>
  <c r="AS1881" i="6"/>
  <c r="AS3822" i="6"/>
  <c r="AS1965" i="6"/>
  <c r="AS3291" i="6"/>
  <c r="AS722" i="6"/>
  <c r="AS1507" i="6"/>
  <c r="AS713" i="6"/>
  <c r="AS1530" i="6"/>
  <c r="AS3567" i="6"/>
  <c r="AS795" i="6"/>
  <c r="AS1580" i="6"/>
  <c r="AS1783" i="6"/>
  <c r="AS2183" i="6"/>
  <c r="AS1931" i="6"/>
  <c r="AS3843" i="6"/>
  <c r="AS2015" i="6"/>
  <c r="AS1417" i="6"/>
  <c r="AS1630" i="6"/>
  <c r="AS1856" i="6"/>
  <c r="AS2059" i="6"/>
  <c r="AS2356" i="6"/>
  <c r="AS4119" i="6"/>
  <c r="AS2391" i="6"/>
  <c r="AS1550" i="6"/>
  <c r="AS1693" i="6"/>
  <c r="AS1906" i="6"/>
  <c r="AS2132" i="6"/>
  <c r="AS1541" i="6"/>
  <c r="AS1245" i="6"/>
  <c r="AS2632" i="6"/>
  <c r="AS4395" i="6"/>
  <c r="AS2667" i="6"/>
  <c r="AS1623" i="6"/>
  <c r="AS1826" i="6"/>
  <c r="AS1969" i="6"/>
  <c r="AS2182" i="6"/>
  <c r="AS1817" i="6"/>
  <c r="AS233" i="6"/>
  <c r="AS4959" i="6"/>
  <c r="AS3231" i="6"/>
  <c r="AS2187" i="6"/>
  <c r="AS662" i="6"/>
  <c r="AS805" i="6"/>
  <c r="AS1244" i="6"/>
  <c r="AS1447" i="6"/>
  <c r="AS653" i="6"/>
  <c r="AS1732" i="6"/>
  <c r="AS1470" i="6"/>
  <c r="AS3651" i="6"/>
  <c r="AS1554" i="6"/>
  <c r="AS1438" i="6"/>
  <c r="AS1664" i="6"/>
  <c r="AS1867" i="6"/>
  <c r="AS2417" i="6"/>
  <c r="AS2308" i="6"/>
  <c r="AS4071" i="6"/>
  <c r="AS2343" i="6"/>
  <c r="AS1502" i="6"/>
  <c r="AS1645" i="6"/>
  <c r="AS1858" i="6"/>
  <c r="AS2084" i="6"/>
  <c r="AS356" i="6"/>
  <c r="AS559" i="6"/>
  <c r="AS1493" i="6"/>
  <c r="AS1475" i="6"/>
  <c r="AS2728" i="6"/>
  <c r="AS4491" i="6"/>
  <c r="AS2763" i="6"/>
  <c r="AS1719" i="6"/>
  <c r="AS1922" i="6"/>
  <c r="AS2065" i="6"/>
  <c r="AS1913" i="6"/>
  <c r="AS167" i="6"/>
  <c r="AS3004" i="6"/>
  <c r="AS4767" i="6"/>
  <c r="AS3039" i="6"/>
  <c r="AS1995" i="6"/>
  <c r="AS2189" i="6"/>
  <c r="AS3459" i="6"/>
  <c r="AS1092" i="6"/>
  <c r="AS1246" i="6"/>
  <c r="AS1472" i="6"/>
  <c r="AS1675" i="6"/>
  <c r="AS2260" i="6"/>
  <c r="AS4023" i="6"/>
  <c r="AS2295" i="6"/>
  <c r="AS1454" i="6"/>
  <c r="AS1597" i="6"/>
  <c r="AS1810" i="6"/>
  <c r="AS2036" i="6"/>
  <c r="AS1445" i="6"/>
  <c r="AS4486" i="6"/>
  <c r="AS4798" i="6"/>
  <c r="AS2128" i="6"/>
  <c r="AS3149" i="6"/>
  <c r="AS3575" i="6"/>
  <c r="AS3916" i="6"/>
  <c r="AS4681" i="6"/>
  <c r="AS2953" i="6"/>
  <c r="AS4716" i="6"/>
  <c r="AS2988" i="6"/>
  <c r="AS2939" i="6"/>
  <c r="AS3238" i="6"/>
  <c r="AS3273" i="6"/>
  <c r="AS3308" i="6"/>
  <c r="AS3343" i="6"/>
  <c r="AS3378" i="6"/>
  <c r="AS4660" i="6"/>
  <c r="AS4943" i="6"/>
  <c r="AS2678" i="6"/>
  <c r="AS3341" i="6"/>
  <c r="AS3722" i="6"/>
  <c r="AS4061" i="6"/>
  <c r="AS4403" i="6"/>
  <c r="AS3949" i="6"/>
  <c r="AS2221" i="6"/>
  <c r="AS3984" i="6"/>
  <c r="AS2256" i="6"/>
  <c r="AS2207" i="6"/>
  <c r="AS2506" i="6"/>
  <c r="AS4269" i="6"/>
  <c r="AS2541" i="6"/>
  <c r="AS4304" i="6"/>
  <c r="AS2576" i="6"/>
  <c r="AS4339" i="6"/>
  <c r="AS2611" i="6"/>
  <c r="AS4374" i="6"/>
  <c r="AS2646" i="6"/>
  <c r="AS3173" i="6"/>
  <c r="AS3532" i="6"/>
  <c r="AS3874" i="6"/>
  <c r="AS4214" i="6"/>
  <c r="AS4553" i="6"/>
  <c r="AS4895" i="6"/>
  <c r="AS2558" i="6"/>
  <c r="AS3361" i="6"/>
  <c r="AS767" i="6"/>
  <c r="AS3396" i="6"/>
  <c r="AS1542" i="6"/>
  <c r="AS3681" i="6"/>
  <c r="AS1626" i="6"/>
  <c r="AS3716" i="6"/>
  <c r="AS1710" i="6"/>
  <c r="AS3751" i="6"/>
  <c r="AS1794" i="6"/>
  <c r="AS3786" i="6"/>
  <c r="AS1878" i="6"/>
  <c r="AS4054" i="6"/>
  <c r="AS4366" i="6"/>
  <c r="AS4706" i="6"/>
  <c r="AS2933" i="6"/>
  <c r="AS3472" i="6"/>
  <c r="AS4501" i="6"/>
  <c r="AS2773" i="6"/>
  <c r="AS4536" i="6"/>
  <c r="AS2808" i="6"/>
  <c r="AS2759" i="6"/>
  <c r="AS3058" i="6"/>
  <c r="AS4821" i="6"/>
  <c r="AS3093" i="6"/>
  <c r="AS4856" i="6"/>
  <c r="AS3128" i="6"/>
  <c r="AS4891" i="6"/>
  <c r="AS3163" i="6"/>
  <c r="AS4926" i="6"/>
  <c r="AS3198" i="6"/>
  <c r="AS4574" i="6"/>
  <c r="AS4858" i="6"/>
  <c r="AS2462" i="6"/>
  <c r="AS3233" i="6"/>
  <c r="AS3635" i="6"/>
  <c r="AS3976" i="6"/>
  <c r="AS4318" i="6"/>
  <c r="AS3913" i="6"/>
  <c r="AS2173" i="6"/>
  <c r="AS3948" i="6"/>
  <c r="AS2220" i="6"/>
  <c r="AS2147" i="6"/>
  <c r="AS2470" i="6"/>
  <c r="AS4233" i="6"/>
  <c r="AS2505" i="6"/>
  <c r="AS4268" i="6"/>
  <c r="AS2540" i="6"/>
  <c r="AS4303" i="6"/>
  <c r="AS2575" i="6"/>
  <c r="AS4338" i="6"/>
  <c r="AS2610" i="6"/>
  <c r="AS2981" i="6"/>
  <c r="AS3424" i="6"/>
  <c r="AS3785" i="6"/>
  <c r="AS4127" i="6"/>
  <c r="AS4468" i="6"/>
  <c r="AS4810" i="6"/>
  <c r="AS2222" i="6"/>
  <c r="AS3325" i="6"/>
  <c r="AS3360" i="6"/>
  <c r="AS765" i="6"/>
  <c r="AS564" i="6"/>
  <c r="AS1456" i="6"/>
  <c r="AS3645" i="6"/>
  <c r="AS1540" i="6"/>
  <c r="AS3680" i="6"/>
  <c r="AS1624" i="6"/>
  <c r="AS3715" i="6"/>
  <c r="AS1708" i="6"/>
  <c r="AS3750" i="6"/>
  <c r="AS1792" i="6"/>
  <c r="AS3965" i="6"/>
  <c r="AS4277" i="6"/>
  <c r="AS4619" i="6"/>
  <c r="AS4960" i="6"/>
  <c r="AS2717" i="6"/>
  <c r="AS3364" i="6"/>
  <c r="AS4465" i="6"/>
  <c r="AS2737" i="6"/>
  <c r="AS4500" i="6"/>
  <c r="AS2772" i="6"/>
  <c r="AS2723" i="6"/>
  <c r="AS3022" i="6"/>
  <c r="AS4785" i="6"/>
  <c r="AS3057" i="6"/>
  <c r="AS4820" i="6"/>
  <c r="AS3092" i="6"/>
  <c r="AS4855" i="6"/>
  <c r="AS3127" i="6"/>
  <c r="AS4890" i="6"/>
  <c r="AS3162" i="6"/>
  <c r="AS4487" i="6"/>
  <c r="AS4769" i="6"/>
  <c r="AS1811" i="6"/>
  <c r="AS3098" i="6"/>
  <c r="AS3550" i="6"/>
  <c r="AS3890" i="6"/>
  <c r="AS4229" i="6"/>
  <c r="AS3877" i="6"/>
  <c r="AS2097" i="6"/>
  <c r="AS3912" i="6"/>
  <c r="AS2172" i="6"/>
  <c r="AS2063" i="6"/>
  <c r="AS2434" i="6"/>
  <c r="AS4197" i="6"/>
  <c r="AS2469" i="6"/>
  <c r="AS4232" i="6"/>
  <c r="AS2504" i="6"/>
  <c r="AS4267" i="6"/>
  <c r="AS2539" i="6"/>
  <c r="AS4302" i="6"/>
  <c r="AS2574" i="6"/>
  <c r="AS2765" i="6"/>
  <c r="AS3316" i="6"/>
  <c r="AS3700" i="6"/>
  <c r="AS4042" i="6"/>
  <c r="AS4382" i="6"/>
  <c r="AS4721" i="6"/>
  <c r="AS1235" i="6"/>
  <c r="AS3289" i="6"/>
  <c r="AS3324" i="6"/>
  <c r="AS3609" i="6"/>
  <c r="AS1452" i="6"/>
  <c r="AS3644" i="6"/>
  <c r="AS1536" i="6"/>
  <c r="AS3679" i="6"/>
  <c r="AS1620" i="6"/>
  <c r="AS3714" i="6"/>
  <c r="AS1704" i="6"/>
  <c r="AS3880" i="6"/>
  <c r="AS4192" i="6"/>
  <c r="AS4534" i="6"/>
  <c r="AS4874" i="6"/>
  <c r="AS2501" i="6"/>
  <c r="AS3256" i="6"/>
  <c r="AS4429" i="6"/>
  <c r="AS2701" i="6"/>
  <c r="AS4464" i="6"/>
  <c r="AS2736" i="6"/>
  <c r="AS2687" i="6"/>
  <c r="AS2986" i="6"/>
  <c r="AS4749" i="6"/>
  <c r="AS3021" i="6"/>
  <c r="AS4784" i="6"/>
  <c r="AS3056" i="6"/>
  <c r="AS4819" i="6"/>
  <c r="AS3091" i="6"/>
  <c r="AS4854" i="6"/>
  <c r="AS3126" i="6"/>
  <c r="AS4402" i="6"/>
  <c r="AS4684" i="6"/>
  <c r="AS2882" i="6"/>
  <c r="AS3446" i="6"/>
  <c r="AS3803" i="6"/>
  <c r="AS4144" i="6"/>
  <c r="AS3841" i="6"/>
  <c r="AS2010" i="6"/>
  <c r="AS3876" i="6"/>
  <c r="AS2094" i="6"/>
  <c r="AS1977" i="6"/>
  <c r="AS2398" i="6"/>
  <c r="AS4161" i="6"/>
  <c r="AS2433" i="6"/>
  <c r="AS4196" i="6"/>
  <c r="AS2468" i="6"/>
  <c r="AS4231" i="6"/>
  <c r="AS2503" i="6"/>
  <c r="AS4266" i="6"/>
  <c r="AS2538" i="6"/>
  <c r="AS2549" i="6"/>
  <c r="AS3208" i="6"/>
  <c r="AS3614" i="6"/>
  <c r="AS3953" i="6"/>
  <c r="AS4295" i="6"/>
  <c r="AS4636" i="6"/>
  <c r="AS4981" i="6"/>
  <c r="AS3253" i="6"/>
  <c r="AS3288" i="6"/>
  <c r="AS3573" i="6"/>
  <c r="AS3608" i="6"/>
  <c r="AS1451" i="6"/>
  <c r="AS3643" i="6"/>
  <c r="AS1535" i="6"/>
  <c r="AS3678" i="6"/>
  <c r="AS1619" i="6"/>
  <c r="AS3112" i="6"/>
  <c r="AS4875" i="6"/>
  <c r="AS3147" i="6"/>
  <c r="AS2103" i="6"/>
  <c r="AS375" i="6"/>
  <c r="AS721" i="6"/>
  <c r="AS1160" i="6"/>
  <c r="AS366" i="6"/>
  <c r="AS163" i="6"/>
  <c r="AS1185" i="6"/>
  <c r="AS3423" i="6"/>
  <c r="AS651" i="6"/>
  <c r="AS1210" i="6"/>
  <c r="AS1436" i="6"/>
  <c r="AS1639" i="6"/>
  <c r="AS642" i="6"/>
  <c r="AS1847" i="6"/>
  <c r="AS1584" i="6"/>
  <c r="AS3699" i="6"/>
  <c r="AS1668" i="6"/>
  <c r="AS1130" i="6"/>
  <c r="AS1486" i="6"/>
  <c r="AS1712" i="6"/>
  <c r="AS1915" i="6"/>
  <c r="AS1121" i="6"/>
  <c r="AS2321" i="6"/>
  <c r="AS2212" i="6"/>
  <c r="AS3975" i="6"/>
  <c r="AS2247" i="6"/>
  <c r="AS1203" i="6"/>
  <c r="AS1406" i="6"/>
  <c r="AS1549" i="6"/>
  <c r="AS1762" i="6"/>
  <c r="AS1988" i="6"/>
  <c r="AS2191" i="6"/>
  <c r="AS1397" i="6"/>
  <c r="AS2488" i="6"/>
  <c r="AS4251" i="6"/>
  <c r="AS2523" i="6"/>
  <c r="AS1479" i="6"/>
  <c r="AS1682" i="6"/>
  <c r="AS1825" i="6"/>
  <c r="AS2038" i="6"/>
  <c r="AS1673" i="6"/>
  <c r="AS4815" i="6"/>
  <c r="AS3087" i="6"/>
  <c r="AS2043" i="6"/>
  <c r="AS661" i="6"/>
  <c r="AS241" i="6"/>
  <c r="AS1386" i="6"/>
  <c r="AS1125" i="6"/>
  <c r="AS3507" i="6"/>
  <c r="AS1209" i="6"/>
  <c r="AS1520" i="6"/>
  <c r="AS1723" i="6"/>
  <c r="AS242" i="6"/>
  <c r="AS2273" i="6"/>
  <c r="AS2133" i="6"/>
  <c r="AS3927" i="6"/>
  <c r="AS2199" i="6"/>
  <c r="AS1155" i="6"/>
  <c r="AS1501" i="6"/>
  <c r="AS1714" i="6"/>
  <c r="AS1940" i="6"/>
  <c r="AS2143" i="6"/>
  <c r="AS352" i="6"/>
  <c r="AS1128" i="6"/>
  <c r="AS2584" i="6"/>
  <c r="AS4347" i="6"/>
  <c r="AS2619" i="6"/>
  <c r="AS1575" i="6"/>
  <c r="AS1778" i="6"/>
  <c r="AS1921" i="6"/>
  <c r="AS2134" i="6"/>
  <c r="AS1769" i="6"/>
  <c r="AS2860" i="6"/>
  <c r="AS4623" i="6"/>
  <c r="AS2895" i="6"/>
  <c r="AS1851" i="6"/>
  <c r="AS2054" i="6"/>
  <c r="AS2045" i="6"/>
  <c r="AS3315" i="6"/>
  <c r="AS585" i="6"/>
  <c r="AS1531" i="6"/>
  <c r="AS2016" i="6"/>
  <c r="AS3879" i="6"/>
  <c r="AS2100" i="6"/>
  <c r="AS1453" i="6"/>
  <c r="AS1666" i="6"/>
  <c r="AS1892" i="6"/>
  <c r="AS2095" i="6"/>
  <c r="AS367" i="6"/>
  <c r="AS232" i="6"/>
  <c r="AS4139" i="6"/>
  <c r="AS4451" i="6"/>
  <c r="AS4792" i="6"/>
  <c r="AS2070" i="6"/>
  <c r="AS3146" i="6"/>
  <c r="AS3569" i="6"/>
  <c r="AS4537" i="6"/>
  <c r="AS2809" i="6"/>
  <c r="AS4572" i="6"/>
  <c r="AS2844" i="6"/>
  <c r="AS2795" i="6"/>
  <c r="AS3094" i="6"/>
  <c r="AS4857" i="6"/>
  <c r="AS3129" i="6"/>
  <c r="AS4892" i="6"/>
  <c r="AS3164" i="6"/>
  <c r="AS4927" i="6"/>
  <c r="AS3199" i="6"/>
  <c r="AS4962" i="6"/>
  <c r="AS3234" i="6"/>
  <c r="AS4313" i="6"/>
  <c r="AS4598" i="6"/>
  <c r="AS4937" i="6"/>
  <c r="AS2666" i="6"/>
  <c r="AS3338" i="6"/>
  <c r="AS3718" i="6"/>
  <c r="AS4058" i="6"/>
  <c r="AS3805" i="6"/>
  <c r="AS1924" i="6"/>
  <c r="AS3840" i="6"/>
  <c r="AS2008" i="6"/>
  <c r="AS1890" i="6"/>
  <c r="AS2362" i="6"/>
  <c r="AS4125" i="6"/>
  <c r="AS2397" i="6"/>
  <c r="AS4160" i="6"/>
  <c r="AS2432" i="6"/>
  <c r="AS4195" i="6"/>
  <c r="AS2467" i="6"/>
  <c r="AS4230" i="6"/>
  <c r="AS2502" i="6"/>
  <c r="AS2210" i="6"/>
  <c r="AS3041" i="6"/>
  <c r="AS3527" i="6"/>
  <c r="AS3868" i="6"/>
  <c r="AS4210" i="6"/>
  <c r="AS4550" i="6"/>
  <c r="AS4945" i="6"/>
  <c r="AS3217" i="6"/>
  <c r="AS4980" i="6"/>
  <c r="AS3252" i="6"/>
  <c r="AS3502" i="6"/>
  <c r="AS1197" i="6"/>
  <c r="AS3537" i="6"/>
  <c r="AS3572" i="6"/>
  <c r="AS3607" i="6"/>
  <c r="AS1449" i="6"/>
  <c r="AS3642" i="6"/>
  <c r="AS1446" i="6"/>
  <c r="AS3707" i="6"/>
  <c r="AS4019" i="6"/>
  <c r="AS4360" i="6"/>
  <c r="AS4702" i="6"/>
  <c r="AS2921" i="6"/>
  <c r="AS4357" i="6"/>
  <c r="AS2629" i="6"/>
  <c r="AS4392" i="6"/>
  <c r="AS2664" i="6"/>
  <c r="AS2615" i="6"/>
  <c r="AS2914" i="6"/>
  <c r="AS4677" i="6"/>
  <c r="AS2949" i="6"/>
  <c r="AS4712" i="6"/>
  <c r="AS2984" i="6"/>
  <c r="AS4747" i="6"/>
  <c r="AS3019" i="6"/>
  <c r="AS4782" i="6"/>
  <c r="AS3054" i="6"/>
  <c r="AS4228" i="6"/>
  <c r="AS4511" i="6"/>
  <c r="AS4852" i="6"/>
  <c r="AS2438" i="6"/>
  <c r="AS3230" i="6"/>
  <c r="AS3629" i="6"/>
  <c r="AS3971" i="6"/>
  <c r="AS3769" i="6"/>
  <c r="AS1836" i="6"/>
  <c r="AS3804" i="6"/>
  <c r="AS1920" i="6"/>
  <c r="AS1804" i="6"/>
  <c r="AS2326" i="6"/>
  <c r="AS4089" i="6"/>
  <c r="AS2361" i="6"/>
  <c r="AS4124" i="6"/>
  <c r="AS2396" i="6"/>
  <c r="AS4159" i="6"/>
  <c r="AS2431" i="6"/>
  <c r="AS4194" i="6"/>
  <c r="AS2466" i="6"/>
  <c r="AS1206" i="6"/>
  <c r="AS2825" i="6"/>
  <c r="AS3419" i="6"/>
  <c r="AS3782" i="6"/>
  <c r="AS4121" i="6"/>
  <c r="AS4463" i="6"/>
  <c r="AS4909" i="6"/>
  <c r="AS3181" i="6"/>
  <c r="AS4944" i="6"/>
  <c r="AS3216" i="6"/>
  <c r="AS3167" i="6"/>
  <c r="AS3466" i="6"/>
  <c r="AS3501" i="6"/>
  <c r="AS1194" i="6"/>
  <c r="AS3536" i="6"/>
  <c r="AS3571" i="6"/>
  <c r="AS3606" i="6"/>
  <c r="AS3622" i="6"/>
  <c r="AS3934" i="6"/>
  <c r="AS4274" i="6"/>
  <c r="AS4613" i="6"/>
  <c r="AS4955" i="6"/>
  <c r="AS2705" i="6"/>
  <c r="AS4321" i="6"/>
  <c r="AS2593" i="6"/>
  <c r="AS4356" i="6"/>
  <c r="AS2628" i="6"/>
  <c r="AS2579" i="6"/>
  <c r="AS2878" i="6"/>
  <c r="AS4641" i="6"/>
  <c r="AS2913" i="6"/>
  <c r="AS4676" i="6"/>
  <c r="AS2948" i="6"/>
  <c r="AS4711" i="6"/>
  <c r="AS2983" i="6"/>
  <c r="AS4746" i="6"/>
  <c r="AS3018" i="6"/>
  <c r="AS4142" i="6"/>
  <c r="AS4426" i="6"/>
  <c r="AS4766" i="6"/>
  <c r="AS1752" i="6"/>
  <c r="AS3086" i="6"/>
  <c r="AS3544" i="6"/>
  <c r="AS3886" i="6"/>
  <c r="AS3733" i="6"/>
  <c r="AS1751" i="6"/>
  <c r="AS3768" i="6"/>
  <c r="AS1835" i="6"/>
  <c r="AS1716" i="6"/>
  <c r="AS2290" i="6"/>
  <c r="AS4053" i="6"/>
  <c r="AS2325" i="6"/>
  <c r="AS4088" i="6"/>
  <c r="AS2360" i="6"/>
  <c r="AS4123" i="6"/>
  <c r="AS2395" i="6"/>
  <c r="AS4158" i="6"/>
  <c r="AS2430" i="6"/>
  <c r="AS4946" i="6"/>
  <c r="AS2609" i="6"/>
  <c r="AS3311" i="6"/>
  <c r="AS3695" i="6"/>
  <c r="AS4036" i="6"/>
  <c r="AS4378" i="6"/>
  <c r="AS4873" i="6"/>
  <c r="AS3145" i="6"/>
  <c r="AS4908" i="6"/>
  <c r="AS3180" i="6"/>
  <c r="AS3131" i="6"/>
  <c r="AS3430" i="6"/>
  <c r="AS3465" i="6"/>
  <c r="AS3500" i="6"/>
  <c r="AS1192" i="6"/>
  <c r="AS3535" i="6"/>
  <c r="AS3570" i="6"/>
  <c r="AS2441" i="6"/>
  <c r="AS3533" i="6"/>
  <c r="AS3845" i="6"/>
  <c r="AS4187" i="6"/>
  <c r="AS4528" i="6"/>
  <c r="AS4870" i="6"/>
  <c r="AS2489" i="6"/>
  <c r="AS4285" i="6"/>
  <c r="AS2557" i="6"/>
  <c r="AS4320" i="6"/>
  <c r="AS2592" i="6"/>
  <c r="AS2543" i="6"/>
  <c r="AS2842" i="6"/>
  <c r="AS4605" i="6"/>
  <c r="AS2877" i="6"/>
  <c r="AS4640" i="6"/>
  <c r="AS2912" i="6"/>
  <c r="AS4675" i="6"/>
  <c r="AS2947" i="6"/>
  <c r="AS4710" i="6"/>
  <c r="AS2982" i="6"/>
  <c r="AS4055" i="6"/>
  <c r="AS4337" i="6"/>
  <c r="AS4679" i="6"/>
  <c r="AS2870" i="6"/>
  <c r="AS3437" i="6"/>
  <c r="AS3797" i="6"/>
  <c r="AS3697" i="6"/>
  <c r="AS1665" i="6"/>
  <c r="AS3732" i="6"/>
  <c r="AS1749" i="6"/>
  <c r="AS1631" i="6"/>
  <c r="AS2254" i="6"/>
  <c r="AS4017" i="6"/>
  <c r="AS2289" i="6"/>
  <c r="AS4052" i="6"/>
  <c r="AS2324" i="6"/>
  <c r="AS4087" i="6"/>
  <c r="AS2359" i="6"/>
  <c r="AS4122" i="6"/>
  <c r="AS2394" i="6"/>
  <c r="AS4859" i="6"/>
  <c r="AS2330" i="6"/>
  <c r="AS3203" i="6"/>
  <c r="AS3610" i="6"/>
  <c r="AS3950" i="6"/>
  <c r="AS4289" i="6"/>
  <c r="AS4837" i="6"/>
  <c r="AS3109" i="6"/>
  <c r="AS4872" i="6"/>
  <c r="AS3144" i="6"/>
  <c r="AS3095" i="6"/>
  <c r="AS3394" i="6"/>
  <c r="AS3429" i="6"/>
  <c r="AS3464" i="6"/>
  <c r="AS3499" i="6"/>
  <c r="AS1188" i="6"/>
  <c r="AS3534" i="6"/>
  <c r="AS2225" i="6"/>
  <c r="AS2968" i="6"/>
  <c r="AS4731" i="6"/>
  <c r="AS3003" i="6"/>
  <c r="AS1959" i="6"/>
  <c r="AS2162" i="6"/>
  <c r="AS2153" i="6"/>
  <c r="AS3279" i="6"/>
  <c r="AS1495" i="6"/>
  <c r="AS1500" i="6"/>
  <c r="AS1240" i="6"/>
  <c r="AS3555" i="6"/>
  <c r="AS1129" i="6"/>
  <c r="AS1568" i="6"/>
  <c r="AS1771" i="6"/>
  <c r="AS236" i="6"/>
  <c r="AS2159" i="6"/>
  <c r="AS1902" i="6"/>
  <c r="AS3831" i="6"/>
  <c r="AS1986" i="6"/>
  <c r="AS1405" i="6"/>
  <c r="AS1618" i="6"/>
  <c r="AS1844" i="6"/>
  <c r="AS2047" i="6"/>
  <c r="AS177" i="6"/>
  <c r="AS2453" i="6"/>
  <c r="AS2344" i="6"/>
  <c r="AS4107" i="6"/>
  <c r="AS2379" i="6"/>
  <c r="AS1538" i="6"/>
  <c r="AS1681" i="6"/>
  <c r="AS1894" i="6"/>
  <c r="AS2120" i="6"/>
  <c r="AS392" i="6"/>
  <c r="AS1529" i="6"/>
  <c r="AS2908" i="6"/>
  <c r="AS4671" i="6"/>
  <c r="AS2943" i="6"/>
  <c r="AS1899" i="6"/>
  <c r="AS2102" i="6"/>
  <c r="AS374" i="6"/>
  <c r="AS1159" i="6"/>
  <c r="AS2093" i="6"/>
  <c r="AS365" i="6"/>
  <c r="AS174" i="6"/>
  <c r="AS3363" i="6"/>
  <c r="AS1150" i="6"/>
  <c r="AS1579" i="6"/>
  <c r="AS582" i="6"/>
  <c r="AS2049" i="6"/>
  <c r="AS1787" i="6"/>
  <c r="AS3783" i="6"/>
  <c r="AS1871" i="6"/>
  <c r="AS1214" i="6"/>
  <c r="AS1570" i="6"/>
  <c r="AS1796" i="6"/>
  <c r="AS1999" i="6"/>
  <c r="AS1205" i="6"/>
  <c r="AS645" i="6"/>
  <c r="AS2440" i="6"/>
  <c r="AS4203" i="6"/>
  <c r="AS2475" i="6"/>
  <c r="AS1431" i="6"/>
  <c r="AS1634" i="6"/>
  <c r="AS1777" i="6"/>
  <c r="AS1990" i="6"/>
  <c r="AS1625" i="6"/>
  <c r="AS2716" i="6"/>
  <c r="AS4479" i="6"/>
  <c r="AS2751" i="6"/>
  <c r="AS1707" i="6"/>
  <c r="AS1910" i="6"/>
  <c r="AS2053" i="6"/>
  <c r="AS764" i="6"/>
  <c r="AS1901" i="6"/>
  <c r="AS4899" i="6"/>
  <c r="AS3171" i="6"/>
  <c r="AS2127" i="6"/>
  <c r="AS1184" i="6"/>
  <c r="AS1387" i="6"/>
  <c r="AS390" i="6"/>
  <c r="AS240" i="6"/>
  <c r="AS1672" i="6"/>
  <c r="AS3735" i="6"/>
  <c r="AS1756" i="6"/>
  <c r="AS1166" i="6"/>
  <c r="AS1522" i="6"/>
  <c r="AS1748" i="6"/>
  <c r="AS1951" i="6"/>
  <c r="AS1157" i="6"/>
  <c r="AS3794" i="6"/>
  <c r="AS4106" i="6"/>
  <c r="AS4445" i="6"/>
  <c r="AS4787" i="6"/>
  <c r="AS2013" i="6"/>
  <c r="AS3136" i="6"/>
  <c r="AS4393" i="6"/>
  <c r="AS2665" i="6"/>
  <c r="AS4428" i="6"/>
  <c r="AS2700" i="6"/>
  <c r="AS2651" i="6"/>
  <c r="AS2950" i="6"/>
  <c r="AS4713" i="6"/>
  <c r="AS2985" i="6"/>
  <c r="AS4748" i="6"/>
  <c r="AS3020" i="6"/>
  <c r="AS4783" i="6"/>
  <c r="AS3055" i="6"/>
  <c r="AS4818" i="6"/>
  <c r="AS3090" i="6"/>
  <c r="AS3970" i="6"/>
  <c r="AS4252" i="6"/>
  <c r="AS4594" i="6"/>
  <c r="AS4934" i="6"/>
  <c r="AS2654" i="6"/>
  <c r="AS3329" i="6"/>
  <c r="AS3712" i="6"/>
  <c r="AS3661" i="6"/>
  <c r="AS1578" i="6"/>
  <c r="AS3696" i="6"/>
  <c r="AS1662" i="6"/>
  <c r="AS1545" i="6"/>
  <c r="AS2218" i="6"/>
  <c r="AS3981" i="6"/>
  <c r="AS2253" i="6"/>
  <c r="AS4016" i="6"/>
  <c r="AS2288" i="6"/>
  <c r="AS4051" i="6"/>
  <c r="AS2323" i="6"/>
  <c r="AS4086" i="6"/>
  <c r="AS2358" i="6"/>
  <c r="AS4774" i="6"/>
  <c r="AS1494" i="6"/>
  <c r="AS3029" i="6"/>
  <c r="AS3520" i="6"/>
  <c r="AS3863" i="6"/>
  <c r="AS4204" i="6"/>
  <c r="AS4801" i="6"/>
  <c r="AS3073" i="6"/>
  <c r="AS4836" i="6"/>
  <c r="AS3108" i="6"/>
  <c r="AS3059" i="6"/>
  <c r="AS3358" i="6"/>
  <c r="AS3393" i="6"/>
  <c r="AS3428" i="6"/>
  <c r="AS3463" i="6"/>
  <c r="AS3498" i="6"/>
  <c r="AS1761" i="6"/>
  <c r="AS3317" i="6"/>
  <c r="AS3674" i="6"/>
  <c r="AS4013" i="6"/>
  <c r="AS4355" i="6"/>
  <c r="AS4696" i="6"/>
  <c r="AS4213" i="6"/>
  <c r="AS2485" i="6"/>
  <c r="AS4248" i="6"/>
  <c r="AS2520" i="6"/>
  <c r="AS2471" i="6"/>
  <c r="AS2770" i="6"/>
  <c r="AS4533" i="6"/>
  <c r="AS2805" i="6"/>
  <c r="AS4568" i="6"/>
  <c r="AS2840" i="6"/>
  <c r="AS4603" i="6"/>
  <c r="AS2875" i="6"/>
  <c r="AS4638" i="6"/>
  <c r="AS2910" i="6"/>
  <c r="AS3881" i="6"/>
  <c r="AS4166" i="6"/>
  <c r="AS4505" i="6"/>
  <c r="AS4847" i="6"/>
  <c r="AS2414" i="6"/>
  <c r="AS3221" i="6"/>
  <c r="AS3626" i="6"/>
  <c r="AS3625" i="6"/>
  <c r="AS1492" i="6"/>
  <c r="AS3660" i="6"/>
  <c r="AS1576" i="6"/>
  <c r="AS1458" i="6"/>
  <c r="AS2169" i="6"/>
  <c r="AS3945" i="6"/>
  <c r="AS2217" i="6"/>
  <c r="AS3980" i="6"/>
  <c r="AS2252" i="6"/>
  <c r="AS4015" i="6"/>
  <c r="AS2287" i="6"/>
  <c r="AS4050" i="6"/>
  <c r="AS2322" i="6"/>
  <c r="AS4685" i="6"/>
  <c r="AS4997" i="6"/>
  <c r="AS2813" i="6"/>
  <c r="AS3412" i="6"/>
  <c r="AS3778" i="6"/>
  <c r="AS4118" i="6"/>
  <c r="AS4765" i="6"/>
  <c r="AS3037" i="6"/>
  <c r="AS4800" i="6"/>
  <c r="AS3072" i="6"/>
  <c r="AS3023" i="6"/>
  <c r="AS3322" i="6"/>
  <c r="AS3357" i="6"/>
  <c r="AS3392" i="6"/>
  <c r="AS3427" i="6"/>
  <c r="AS3462" i="6"/>
  <c r="AS1242" i="6"/>
  <c r="AS3209" i="6"/>
  <c r="AS3587" i="6"/>
  <c r="AS3928" i="6"/>
  <c r="AS4270" i="6"/>
  <c r="AS4610" i="6"/>
  <c r="AS4949" i="6"/>
  <c r="AS4177" i="6"/>
  <c r="AS2449" i="6"/>
  <c r="AS4212" i="6"/>
  <c r="AS2484" i="6"/>
  <c r="AS2435" i="6"/>
  <c r="AS2734" i="6"/>
  <c r="AS4497" i="6"/>
  <c r="AS2769" i="6"/>
  <c r="AS4532" i="6"/>
  <c r="AS2804" i="6"/>
  <c r="AS4567" i="6"/>
  <c r="AS2839" i="6"/>
  <c r="AS4602" i="6"/>
  <c r="AS2874" i="6"/>
  <c r="AS3796" i="6"/>
  <c r="AS4079" i="6"/>
  <c r="AS4420" i="6"/>
  <c r="AS4762" i="6"/>
  <c r="AS1696" i="6"/>
  <c r="AS3074" i="6"/>
  <c r="AS3539" i="6"/>
  <c r="AS3589" i="6"/>
  <c r="AS1404" i="6"/>
  <c r="AS3624" i="6"/>
  <c r="AS1488" i="6"/>
  <c r="AS2088" i="6"/>
  <c r="AS3909" i="6"/>
  <c r="AS2166" i="6"/>
  <c r="AS3944" i="6"/>
  <c r="AS2216" i="6"/>
  <c r="AS3979" i="6"/>
  <c r="AS2251" i="6"/>
  <c r="AS4014" i="6"/>
  <c r="AS2286" i="6"/>
  <c r="AS4600" i="6"/>
  <c r="AS4912" i="6"/>
  <c r="AS2597" i="6"/>
  <c r="AS3304" i="6"/>
  <c r="AS3689" i="6"/>
  <c r="AS4031" i="6"/>
  <c r="AS4729" i="6"/>
  <c r="AS3001" i="6"/>
  <c r="AS4764" i="6"/>
  <c r="AS3036" i="6"/>
  <c r="AS2987" i="6"/>
  <c r="AS3286" i="6"/>
  <c r="AS3321" i="6"/>
  <c r="AS3356" i="6"/>
  <c r="AS3391" i="6"/>
  <c r="AS3426" i="6"/>
  <c r="AS3050" i="6"/>
  <c r="AS3494" i="6"/>
  <c r="AS3842" i="6"/>
  <c r="AS4181" i="6"/>
  <c r="AS4523" i="6"/>
  <c r="AS4864" i="6"/>
  <c r="AS4141" i="6"/>
  <c r="AS2413" i="6"/>
  <c r="AS4176" i="6"/>
  <c r="AS2448" i="6"/>
  <c r="AS2399" i="6"/>
  <c r="AS2698" i="6"/>
  <c r="AS4461" i="6"/>
  <c r="AS2733" i="6"/>
  <c r="AS4496" i="6"/>
  <c r="AS2768" i="6"/>
  <c r="AS4531" i="6"/>
  <c r="AS2803" i="6"/>
  <c r="AS4566" i="6"/>
  <c r="AS2838" i="6"/>
  <c r="AS3710" i="6"/>
  <c r="AS3994" i="6"/>
  <c r="AS4334" i="6"/>
  <c r="AS4673" i="6"/>
  <c r="AS2858" i="6"/>
  <c r="AS3434" i="6"/>
  <c r="AS3553" i="6"/>
  <c r="AS3588" i="6"/>
  <c r="AS1403" i="6"/>
  <c r="AS2003" i="6"/>
  <c r="AS3873" i="6"/>
  <c r="AS2087" i="6"/>
  <c r="AS3908" i="6"/>
  <c r="AS2164" i="6"/>
  <c r="AS3943" i="6"/>
  <c r="AS2215" i="6"/>
  <c r="AS3978" i="6"/>
  <c r="AS2250" i="6"/>
  <c r="AS4514" i="6"/>
  <c r="AS4826" i="6"/>
  <c r="AS2306" i="6"/>
  <c r="AS3196" i="6"/>
  <c r="AS3604" i="6"/>
  <c r="AS3946" i="6"/>
  <c r="AS4693" i="6"/>
  <c r="AS2965" i="6"/>
  <c r="AS4728" i="6"/>
  <c r="AS3000" i="6"/>
  <c r="AS2951" i="6"/>
  <c r="AS3250" i="6"/>
  <c r="AS3285" i="6"/>
  <c r="AS3320" i="6"/>
  <c r="AS3355" i="6"/>
  <c r="AS3390" i="6"/>
  <c r="AS2980" i="6"/>
  <c r="AS2824" i="6"/>
  <c r="AS4587" i="6"/>
  <c r="AS2859" i="6"/>
  <c r="AS1815" i="6"/>
  <c r="AS2018" i="6"/>
  <c r="AS646" i="6"/>
  <c r="AS2009" i="6"/>
  <c r="AS3100" i="6"/>
  <c r="AS4863" i="6"/>
  <c r="AS3135" i="6"/>
  <c r="AS2091" i="6"/>
  <c r="AS363" i="6"/>
  <c r="AS566" i="6"/>
  <c r="AS1148" i="6"/>
  <c r="AS354" i="6"/>
  <c r="AS557" i="6"/>
  <c r="AS204" i="6"/>
  <c r="AS1156" i="6"/>
  <c r="AS3411" i="6"/>
  <c r="AS639" i="6"/>
  <c r="AS1198" i="6"/>
  <c r="AS1424" i="6"/>
  <c r="AS1627" i="6"/>
  <c r="AS1818" i="6"/>
  <c r="AS1557" i="6"/>
  <c r="AS3687" i="6"/>
  <c r="AS1641" i="6"/>
  <c r="AS1474" i="6"/>
  <c r="AS1700" i="6"/>
  <c r="AS1903" i="6"/>
  <c r="AS171" i="6"/>
  <c r="AS2309" i="6"/>
  <c r="AS2200" i="6"/>
  <c r="AS3963" i="6"/>
  <c r="AS2235" i="6"/>
  <c r="AS1191" i="6"/>
  <c r="AS1394" i="6"/>
  <c r="AS1537" i="6"/>
  <c r="AS1750" i="6"/>
  <c r="AS1976" i="6"/>
  <c r="AS2179" i="6"/>
  <c r="AS1385" i="6"/>
  <c r="AS388" i="6"/>
  <c r="AS2764" i="6"/>
  <c r="AS4527" i="6"/>
  <c r="AS2799" i="6"/>
  <c r="AS1755" i="6"/>
  <c r="AS1958" i="6"/>
  <c r="AS2101" i="6"/>
  <c r="AS373" i="6"/>
  <c r="AS586" i="6"/>
  <c r="AS1949" i="6"/>
  <c r="AS203" i="6"/>
  <c r="AS4947" i="6"/>
  <c r="AS3219" i="6"/>
  <c r="AS2175" i="6"/>
  <c r="AS650" i="6"/>
  <c r="AS1232" i="6"/>
  <c r="AS1435" i="6"/>
  <c r="AS641" i="6"/>
  <c r="AS235" i="6"/>
  <c r="AS1703" i="6"/>
  <c r="AS1440" i="6"/>
  <c r="AS3639" i="6"/>
  <c r="AS1524" i="6"/>
  <c r="AS1213" i="6"/>
  <c r="AS1426" i="6"/>
  <c r="AS1652" i="6"/>
  <c r="AS1855" i="6"/>
  <c r="AS2405" i="6"/>
  <c r="AS2296" i="6"/>
  <c r="AS4059" i="6"/>
  <c r="AS2331" i="6"/>
  <c r="AS1490" i="6"/>
  <c r="AS1633" i="6"/>
  <c r="AS1846" i="6"/>
  <c r="AS2072" i="6"/>
  <c r="AS1481" i="6"/>
  <c r="AS2572" i="6"/>
  <c r="AS4335" i="6"/>
  <c r="AS2607" i="6"/>
  <c r="AS1563" i="6"/>
  <c r="AS1766" i="6"/>
  <c r="AS1909" i="6"/>
  <c r="AS2122" i="6"/>
  <c r="AS394" i="6"/>
  <c r="AS1757" i="6"/>
  <c r="AS760" i="6"/>
  <c r="AS173" i="6"/>
  <c r="AS2992" i="6"/>
  <c r="AS4755" i="6"/>
  <c r="AS3027" i="6"/>
  <c r="AS1983" i="6"/>
  <c r="AS2186" i="6"/>
  <c r="AS1243" i="6"/>
  <c r="AS2177" i="6"/>
  <c r="AS3591" i="6"/>
  <c r="AS1410" i="6"/>
  <c r="AS1165" i="6"/>
  <c r="AS1604" i="6"/>
  <c r="AS1807" i="6"/>
  <c r="AS3425" i="6"/>
  <c r="AS3760" i="6"/>
  <c r="AS4102" i="6"/>
  <c r="AS4442" i="6"/>
  <c r="AS4781" i="6"/>
  <c r="AS1955" i="6"/>
  <c r="AS4249" i="6"/>
  <c r="AS2521" i="6"/>
  <c r="AS4284" i="6"/>
  <c r="AS2556" i="6"/>
  <c r="AS2507" i="6"/>
  <c r="AS2806" i="6"/>
  <c r="AS4569" i="6"/>
  <c r="AS2841" i="6"/>
  <c r="AS4604" i="6"/>
  <c r="AS2876" i="6"/>
  <c r="AS4639" i="6"/>
  <c r="AS2911" i="6"/>
  <c r="AS4674" i="6"/>
  <c r="AS2946" i="6"/>
  <c r="AS3623" i="6"/>
  <c r="AS3905" i="6"/>
  <c r="AS4247" i="6"/>
  <c r="AS4588" i="6"/>
  <c r="AS4930" i="6"/>
  <c r="AS2642" i="6"/>
  <c r="AS3326" i="6"/>
  <c r="AS3517" i="6"/>
  <c r="AS1233" i="6"/>
  <c r="AS3552" i="6"/>
  <c r="AS1199" i="6"/>
  <c r="AS1917" i="6"/>
  <c r="AS3837" i="6"/>
  <c r="AS2001" i="6"/>
  <c r="AS3872" i="6"/>
  <c r="AS2085" i="6"/>
  <c r="AS3907" i="6"/>
  <c r="AS2161" i="6"/>
  <c r="AS3942" i="6"/>
  <c r="AS2214" i="6"/>
  <c r="AS4427" i="6"/>
  <c r="AS4739" i="6"/>
  <c r="AS1437" i="6"/>
  <c r="AS3017" i="6"/>
  <c r="AS3515" i="6"/>
  <c r="AS3857" i="6"/>
  <c r="AS4657" i="6"/>
  <c r="AS2929" i="6"/>
  <c r="AS4692" i="6"/>
  <c r="AS2964" i="6"/>
  <c r="AS2915" i="6"/>
  <c r="AS3214" i="6"/>
  <c r="AS4977" i="6"/>
  <c r="AS3249" i="6"/>
  <c r="AS3284" i="6"/>
  <c r="AS3319" i="6"/>
  <c r="AS3354" i="6"/>
  <c r="AS4948" i="6"/>
  <c r="AS2618" i="6"/>
  <c r="AS3278" i="6"/>
  <c r="AS3670" i="6"/>
  <c r="AS4010" i="6"/>
  <c r="AS4349" i="6"/>
  <c r="AS4691" i="6"/>
  <c r="AS4069" i="6"/>
  <c r="AS2341" i="6"/>
  <c r="AS4104" i="6"/>
  <c r="AS2376" i="6"/>
  <c r="AS2327" i="6"/>
  <c r="AS2626" i="6"/>
  <c r="AS4389" i="6"/>
  <c r="AS2661" i="6"/>
  <c r="AS4424" i="6"/>
  <c r="AS2696" i="6"/>
  <c r="AS4459" i="6"/>
  <c r="AS2731" i="6"/>
  <c r="AS4494" i="6"/>
  <c r="AS2766" i="6"/>
  <c r="AS3538" i="6"/>
  <c r="AS3820" i="6"/>
  <c r="AS4162" i="6"/>
  <c r="AS4502" i="6"/>
  <c r="AS4841" i="6"/>
  <c r="AS2390" i="6"/>
  <c r="AS3218" i="6"/>
  <c r="AS3481" i="6"/>
  <c r="AS1146" i="6"/>
  <c r="AS3516" i="6"/>
  <c r="AS1230" i="6"/>
  <c r="AS1830" i="6"/>
  <c r="AS3801" i="6"/>
  <c r="AS1914" i="6"/>
  <c r="AS3836" i="6"/>
  <c r="AS1998" i="6"/>
  <c r="AS3871" i="6"/>
  <c r="AS2082" i="6"/>
  <c r="AS3906" i="6"/>
  <c r="AS2160" i="6"/>
  <c r="AS4342" i="6"/>
  <c r="AS4654" i="6"/>
  <c r="AS4994" i="6"/>
  <c r="AS2801" i="6"/>
  <c r="AS3407" i="6"/>
  <c r="AS3772" i="6"/>
  <c r="AS4621" i="6"/>
  <c r="AS2893" i="6"/>
  <c r="AS4656" i="6"/>
  <c r="AS2928" i="6"/>
  <c r="AS2879" i="6"/>
  <c r="AS3178" i="6"/>
  <c r="AS4941" i="6"/>
  <c r="AS3213" i="6"/>
  <c r="AS4976" i="6"/>
  <c r="AS3248" i="6"/>
  <c r="AS3283" i="6"/>
  <c r="AS3318" i="6"/>
  <c r="AS4862" i="6"/>
  <c r="AS2342" i="6"/>
  <c r="AS3161" i="6"/>
  <c r="AS3581" i="6"/>
  <c r="AS3923" i="6"/>
  <c r="AS4264" i="6"/>
  <c r="AS4606" i="6"/>
  <c r="AS4033" i="6"/>
  <c r="AS2305" i="6"/>
  <c r="AS4068" i="6"/>
  <c r="AS2340" i="6"/>
  <c r="AS2291" i="6"/>
  <c r="AS2590" i="6"/>
  <c r="AS4353" i="6"/>
  <c r="AS2625" i="6"/>
  <c r="AS4388" i="6"/>
  <c r="AS2660" i="6"/>
  <c r="AS4423" i="6"/>
  <c r="AS2695" i="6"/>
  <c r="AS4458" i="6"/>
  <c r="AS2730" i="6"/>
  <c r="AS3431" i="6"/>
  <c r="AS3734" i="6"/>
  <c r="AS4073" i="6"/>
  <c r="AS4415" i="6"/>
  <c r="AS4756" i="6"/>
  <c r="AS1638" i="6"/>
  <c r="AS3062" i="6"/>
  <c r="AS3445" i="6"/>
  <c r="AS3480" i="6"/>
  <c r="AS1144" i="6"/>
  <c r="AS1744" i="6"/>
  <c r="AS3765" i="6"/>
  <c r="AS1828" i="6"/>
  <c r="AS3800" i="6"/>
  <c r="AS1912" i="6"/>
  <c r="AS3835" i="6"/>
  <c r="AS1996" i="6"/>
  <c r="AS3870" i="6"/>
  <c r="AS2080" i="6"/>
  <c r="AS4253" i="6"/>
  <c r="AS4565" i="6"/>
  <c r="AS4907" i="6"/>
  <c r="AS2585" i="6"/>
  <c r="AS3299" i="6"/>
  <c r="AS3686" i="6"/>
  <c r="AS4585" i="6"/>
  <c r="AS2857" i="6"/>
  <c r="AS4620" i="6"/>
  <c r="AS2892" i="6"/>
  <c r="AS2843" i="6"/>
  <c r="AS3142" i="6"/>
  <c r="AS4905" i="6"/>
  <c r="AS3177" i="6"/>
  <c r="AS4940" i="6"/>
  <c r="AS3212" i="6"/>
  <c r="AS4975" i="6"/>
  <c r="AS3247" i="6"/>
  <c r="AS3282" i="6"/>
  <c r="AS4775" i="6"/>
  <c r="AS1523" i="6"/>
  <c r="AS2966" i="6"/>
  <c r="AS3485" i="6"/>
  <c r="AS3838" i="6"/>
  <c r="AS4178" i="6"/>
  <c r="AS4517" i="6"/>
  <c r="AS3997" i="6"/>
  <c r="AS2269" i="6"/>
  <c r="AS4032" i="6"/>
  <c r="AS2304" i="6"/>
  <c r="AS2255" i="6"/>
  <c r="AS2554" i="6"/>
  <c r="AS4317" i="6"/>
  <c r="AS2589" i="6"/>
  <c r="AS4352" i="6"/>
  <c r="AS2624" i="6"/>
  <c r="AS4387" i="6"/>
  <c r="AS2659" i="6"/>
  <c r="AS4422" i="6"/>
  <c r="AS2694" i="6"/>
  <c r="AS3323" i="6"/>
  <c r="AS3647" i="6"/>
  <c r="AS3988" i="6"/>
  <c r="AS4330" i="6"/>
  <c r="AS4670" i="6"/>
  <c r="AS2846" i="6"/>
  <c r="AS3409" i="6"/>
  <c r="AS3444" i="6"/>
  <c r="AS1656" i="6"/>
  <c r="AS3729" i="6"/>
  <c r="AS1740" i="6"/>
  <c r="AS3764" i="6"/>
  <c r="AS1824" i="6"/>
  <c r="AS3799" i="6"/>
  <c r="AS1908" i="6"/>
  <c r="AS3834" i="6"/>
  <c r="AS1992" i="6"/>
  <c r="AS4168" i="6"/>
  <c r="AS4480" i="6"/>
  <c r="AS4822" i="6"/>
  <c r="AS2282" i="6"/>
  <c r="AS3191" i="6"/>
  <c r="AS3599" i="6"/>
  <c r="AS4549" i="6"/>
  <c r="AS2821" i="6"/>
  <c r="AS4584" i="6"/>
  <c r="AS2856" i="6"/>
  <c r="AS2807" i="6"/>
  <c r="AS3106" i="6"/>
  <c r="AS4869" i="6"/>
  <c r="AS3141" i="6"/>
  <c r="AS4904" i="6"/>
  <c r="AS3176" i="6"/>
  <c r="AS4939" i="6"/>
  <c r="AS3211" i="6"/>
  <c r="AS4974" i="6"/>
  <c r="AS3246" i="6"/>
  <c r="AS2680" i="6"/>
  <c r="AS4443" i="6"/>
  <c r="AS2715" i="6"/>
  <c r="AS1671" i="6"/>
  <c r="AS1874" i="6"/>
  <c r="AS2017" i="6"/>
  <c r="AS1865" i="6"/>
  <c r="AS2956" i="6"/>
  <c r="AS4719" i="6"/>
  <c r="AS2991" i="6"/>
  <c r="AS1947" i="6"/>
  <c r="AS2150" i="6"/>
  <c r="AS565" i="6"/>
  <c r="AS1207" i="6"/>
  <c r="AS2141" i="6"/>
  <c r="AS4995" i="6"/>
  <c r="AS3267" i="6"/>
  <c r="AS393" i="6"/>
  <c r="AS1483" i="6"/>
  <c r="AS1473" i="6"/>
  <c r="AS1211" i="6"/>
  <c r="AS3543" i="6"/>
  <c r="AS1556" i="6"/>
  <c r="AS1759" i="6"/>
  <c r="AS762" i="6"/>
  <c r="AS2135" i="6"/>
  <c r="AS1872" i="6"/>
  <c r="AS3819" i="6"/>
  <c r="AS1956" i="6"/>
  <c r="AS1250" i="6"/>
  <c r="AS1393" i="6"/>
  <c r="AS1606" i="6"/>
  <c r="AS1832" i="6"/>
  <c r="AS2035" i="6"/>
  <c r="AS1241" i="6"/>
  <c r="AS165" i="6"/>
  <c r="AS2620" i="6"/>
  <c r="AS4383" i="6"/>
  <c r="AS2655" i="6"/>
  <c r="AS1611" i="6"/>
  <c r="AS1814" i="6"/>
  <c r="AS1957" i="6"/>
  <c r="AS2170" i="6"/>
  <c r="AS1805" i="6"/>
  <c r="AS3040" i="6"/>
  <c r="AS4803" i="6"/>
  <c r="AS3075" i="6"/>
  <c r="AS2031" i="6"/>
  <c r="AS649" i="6"/>
  <c r="AS1088" i="6"/>
  <c r="AS181" i="6"/>
  <c r="AS3495" i="6"/>
  <c r="AS1180" i="6"/>
  <c r="AS1508" i="6"/>
  <c r="AS1711" i="6"/>
  <c r="AS714" i="6"/>
  <c r="AS176" i="6"/>
  <c r="AS2261" i="6"/>
  <c r="AS2104" i="6"/>
  <c r="AS3915" i="6"/>
  <c r="AS2178" i="6"/>
  <c r="AS1143" i="6"/>
  <c r="AS1489" i="6"/>
  <c r="AS1702" i="6"/>
  <c r="AS1928" i="6"/>
  <c r="AS2131" i="6"/>
  <c r="AS2428" i="6"/>
  <c r="AS4191" i="6"/>
  <c r="AS2463" i="6"/>
  <c r="AS1419" i="6"/>
  <c r="AS1622" i="6"/>
  <c r="AS1765" i="6"/>
  <c r="AS1978" i="6"/>
  <c r="AS1613" i="6"/>
  <c r="AS202" i="6"/>
  <c r="AS2848" i="6"/>
  <c r="AS4611" i="6"/>
  <c r="AS2883" i="6"/>
  <c r="AS1839" i="6"/>
  <c r="AS2042" i="6"/>
  <c r="AS2033" i="6"/>
  <c r="AS234" i="6"/>
  <c r="AS3447" i="6"/>
  <c r="AS1234" i="6"/>
  <c r="AS1460" i="6"/>
  <c r="AS1663" i="6"/>
  <c r="AS182" i="6"/>
  <c r="AS2834" i="6"/>
  <c r="AS3386" i="6"/>
  <c r="AS3755" i="6"/>
  <c r="AS4096" i="6"/>
  <c r="AS4438" i="6"/>
  <c r="AS4778" i="6"/>
  <c r="AS4105" i="6"/>
  <c r="AS2377" i="6"/>
  <c r="AS4140" i="6"/>
  <c r="AS2412" i="6"/>
  <c r="AS2363" i="6"/>
  <c r="AS2662" i="6"/>
  <c r="AS4425" i="6"/>
  <c r="AS2697" i="6"/>
  <c r="AS4460" i="6"/>
  <c r="AS2732" i="6"/>
  <c r="AS4495" i="6"/>
  <c r="AS2767" i="6"/>
  <c r="AS4530" i="6"/>
  <c r="AS2802" i="6"/>
  <c r="AS3215" i="6"/>
  <c r="AS3562" i="6"/>
  <c r="AS3902" i="6"/>
  <c r="AS4241" i="6"/>
  <c r="AS4583" i="6"/>
  <c r="AS4924" i="6"/>
  <c r="AS2630" i="6"/>
  <c r="AS3373" i="6"/>
  <c r="AS3408" i="6"/>
  <c r="AS1571" i="6"/>
  <c r="AS3693" i="6"/>
  <c r="AS1655" i="6"/>
  <c r="AS3728" i="6"/>
  <c r="AS1739" i="6"/>
  <c r="AS3763" i="6"/>
  <c r="AS1823" i="6"/>
  <c r="AS3798" i="6"/>
  <c r="AS1907" i="6"/>
  <c r="AS4082" i="6"/>
  <c r="AS4394" i="6"/>
  <c r="AS4733" i="6"/>
  <c r="AS3005" i="6"/>
  <c r="AS3508" i="6"/>
  <c r="AS4513" i="6"/>
  <c r="AS2785" i="6"/>
  <c r="AS4548" i="6"/>
  <c r="AS2820" i="6"/>
  <c r="AS2771" i="6"/>
  <c r="AS3070" i="6"/>
  <c r="AS4833" i="6"/>
  <c r="AS3105" i="6"/>
  <c r="AS4868" i="6"/>
  <c r="AS3140" i="6"/>
  <c r="AS4903" i="6"/>
  <c r="AS3175" i="6"/>
  <c r="AS4938" i="6"/>
  <c r="AS3210" i="6"/>
  <c r="AS4601" i="6"/>
  <c r="AS4886" i="6"/>
  <c r="AS2534" i="6"/>
  <c r="AS3269" i="6"/>
  <c r="AS3664" i="6"/>
  <c r="AS4006" i="6"/>
  <c r="AS4346" i="6"/>
  <c r="AS3925" i="6"/>
  <c r="AS2197" i="6"/>
  <c r="AS3960" i="6"/>
  <c r="AS2232" i="6"/>
  <c r="AS2171" i="6"/>
  <c r="AS2482" i="6"/>
  <c r="AS4245" i="6"/>
  <c r="AS2517" i="6"/>
  <c r="AS4280" i="6"/>
  <c r="AS2552" i="6"/>
  <c r="AS4315" i="6"/>
  <c r="AS2587" i="6"/>
  <c r="AS4350" i="6"/>
  <c r="AS2622" i="6"/>
  <c r="AS3053" i="6"/>
  <c r="AS3460" i="6"/>
  <c r="AS3815" i="6"/>
  <c r="AS4156" i="6"/>
  <c r="AS4498" i="6"/>
  <c r="AS4838" i="6"/>
  <c r="AS2366" i="6"/>
  <c r="AS3337" i="6"/>
  <c r="AS3372" i="6"/>
  <c r="AS1485" i="6"/>
  <c r="AS3657" i="6"/>
  <c r="AS1569" i="6"/>
  <c r="AS3692" i="6"/>
  <c r="AS1653" i="6"/>
  <c r="AS3727" i="6"/>
  <c r="AS1737" i="6"/>
  <c r="AS3762" i="6"/>
  <c r="AS1821" i="6"/>
  <c r="AS3995" i="6"/>
  <c r="AS4307" i="6"/>
  <c r="AS4648" i="6"/>
  <c r="AS4990" i="6"/>
  <c r="AS2789" i="6"/>
  <c r="AS3400" i="6"/>
  <c r="AS4477" i="6"/>
  <c r="AS2749" i="6"/>
  <c r="AS4512" i="6"/>
  <c r="AS2784" i="6"/>
  <c r="AS2735" i="6"/>
  <c r="AS3034" i="6"/>
  <c r="AS4797" i="6"/>
  <c r="AS3069" i="6"/>
  <c r="AS4832" i="6"/>
  <c r="AS3104" i="6"/>
  <c r="AS4867" i="6"/>
  <c r="AS3139" i="6"/>
  <c r="AS4902" i="6"/>
  <c r="AS3174" i="6"/>
  <c r="AS4516" i="6"/>
  <c r="AS4799" i="6"/>
  <c r="AS2152" i="6"/>
  <c r="AS3158" i="6"/>
  <c r="AS3578" i="6"/>
  <c r="AS3917" i="6"/>
  <c r="AS4259" i="6"/>
  <c r="AS3889" i="6"/>
  <c r="AS2124" i="6"/>
  <c r="AS3924" i="6"/>
  <c r="AS2196" i="6"/>
  <c r="AS2092" i="6"/>
  <c r="AS2446" i="6"/>
  <c r="AS4209" i="6"/>
  <c r="AS2481" i="6"/>
  <c r="AS4244" i="6"/>
  <c r="AS2516" i="6"/>
  <c r="AS4279" i="6"/>
  <c r="AS2551" i="6"/>
  <c r="AS4314" i="6"/>
  <c r="AS2586" i="6"/>
  <c r="AS2837" i="6"/>
  <c r="AS3352" i="6"/>
  <c r="AS3730" i="6"/>
  <c r="AS4070" i="6"/>
  <c r="AS4409" i="6"/>
  <c r="AS4751" i="6"/>
  <c r="AS1581" i="6"/>
  <c r="AS3301" i="6"/>
  <c r="AS3336" i="6"/>
  <c r="AS1398" i="6"/>
  <c r="AS3621" i="6"/>
  <c r="AS1482" i="6"/>
  <c r="AS3656" i="6"/>
  <c r="AS1566" i="6"/>
  <c r="AS3691" i="6"/>
  <c r="AS1650" i="6"/>
  <c r="AS3726" i="6"/>
  <c r="AS1734" i="6"/>
  <c r="AS3910" i="6"/>
  <c r="AS4222" i="6"/>
  <c r="AS4562" i="6"/>
  <c r="AS4901" i="6"/>
  <c r="AS2573" i="6"/>
  <c r="AS3292" i="6"/>
  <c r="AS4441" i="6"/>
  <c r="AS2713" i="6"/>
  <c r="AS4476" i="6"/>
  <c r="AS2748" i="6"/>
  <c r="AS2699" i="6"/>
  <c r="AS2998" i="6"/>
  <c r="AS4761" i="6"/>
  <c r="AS3033" i="6"/>
  <c r="AS4796" i="6"/>
  <c r="AS3068" i="6"/>
  <c r="AS4831" i="6"/>
  <c r="AS3103" i="6"/>
  <c r="AS4866" i="6"/>
  <c r="AS3138" i="6"/>
  <c r="AS4430" i="6"/>
  <c r="AS4714" i="6"/>
  <c r="AS1120" i="6"/>
  <c r="AS2954" i="6"/>
  <c r="AS3482" i="6"/>
  <c r="AS3832" i="6"/>
  <c r="AS4174" i="6"/>
  <c r="AS3853" i="6"/>
  <c r="AS2039" i="6"/>
  <c r="AS3888" i="6"/>
  <c r="AS2123" i="6"/>
  <c r="AS2004" i="6"/>
  <c r="AS2410" i="6"/>
  <c r="AS4173" i="6"/>
  <c r="AS2445" i="6"/>
  <c r="AS4208" i="6"/>
  <c r="AS2480" i="6"/>
  <c r="AS4243" i="6"/>
  <c r="AS2515" i="6"/>
  <c r="AS4278" i="6"/>
  <c r="AS2550" i="6"/>
  <c r="AS2621" i="6"/>
  <c r="AS3244" i="6"/>
  <c r="AS3641" i="6"/>
  <c r="AS3983" i="6"/>
  <c r="AS4324" i="6"/>
  <c r="AS4666" i="6"/>
  <c r="AS4993" i="6"/>
  <c r="AS3265" i="6"/>
  <c r="AS383" i="6"/>
  <c r="AS3300" i="6"/>
  <c r="AS3585" i="6"/>
  <c r="AS1396" i="6"/>
  <c r="AS3620" i="6"/>
  <c r="AS1480" i="6"/>
  <c r="AS3655" i="6"/>
  <c r="AS1564" i="6"/>
  <c r="AS3690" i="6"/>
  <c r="AS1648" i="6"/>
  <c r="AS3821" i="6"/>
  <c r="AS4133" i="6"/>
  <c r="AS4475" i="6"/>
  <c r="AS4816" i="6"/>
  <c r="AS2258" i="6"/>
  <c r="AS3184" i="6"/>
  <c r="AS4405" i="6"/>
  <c r="AS2677" i="6"/>
  <c r="AS4440" i="6"/>
  <c r="AS2712" i="6"/>
  <c r="AS2663" i="6"/>
  <c r="AS2962" i="6"/>
  <c r="AS4725" i="6"/>
  <c r="AS2997" i="6"/>
  <c r="AS4760" i="6"/>
  <c r="AS3032" i="6"/>
  <c r="AS4795" i="6"/>
  <c r="AS3067" i="6"/>
  <c r="AS4830" i="6"/>
  <c r="AS3102" i="6"/>
  <c r="AS2536" i="6"/>
  <c r="AS4299" i="6"/>
  <c r="AS2571" i="6"/>
  <c r="AS1527" i="6"/>
  <c r="AS1730" i="6"/>
  <c r="AS1873" i="6"/>
  <c r="AS2086" i="6"/>
  <c r="AS358" i="6"/>
  <c r="AS584" i="6"/>
  <c r="AS1721" i="6"/>
  <c r="AS2812" i="6"/>
  <c r="AS4575" i="6"/>
  <c r="AS2847" i="6"/>
  <c r="AS1803" i="6"/>
  <c r="AS2006" i="6"/>
  <c r="AS1997" i="6"/>
  <c r="AS3088" i="6"/>
  <c r="AS4851" i="6"/>
  <c r="AS3123" i="6"/>
  <c r="AS2079" i="6"/>
  <c r="AS351" i="6"/>
  <c r="AS1127" i="6"/>
  <c r="AS3399" i="6"/>
  <c r="AS1186" i="6"/>
  <c r="AS1412" i="6"/>
  <c r="AS1615" i="6"/>
  <c r="AS1788" i="6"/>
  <c r="AS1528" i="6"/>
  <c r="AS3675" i="6"/>
  <c r="AS1612" i="6"/>
  <c r="AS1249" i="6"/>
  <c r="AS1462" i="6"/>
  <c r="AS1688" i="6"/>
  <c r="AS1891" i="6"/>
  <c r="AS159" i="6"/>
  <c r="AS2476" i="6"/>
  <c r="AS4239" i="6"/>
  <c r="AS2511" i="6"/>
  <c r="AS1467" i="6"/>
  <c r="AS1670" i="6"/>
  <c r="AS1813" i="6"/>
  <c r="AS2026" i="6"/>
  <c r="AS205" i="6"/>
  <c r="AS1661" i="6"/>
  <c r="AS2896" i="6"/>
  <c r="AS4659" i="6"/>
  <c r="AS2931" i="6"/>
  <c r="AS1887" i="6"/>
  <c r="AS2090" i="6"/>
  <c r="AS362" i="6"/>
  <c r="AS718" i="6"/>
  <c r="AS1147" i="6"/>
  <c r="AS2081" i="6"/>
  <c r="AS353" i="6"/>
  <c r="AS162" i="6"/>
  <c r="AS587" i="6"/>
  <c r="AS3351" i="6"/>
  <c r="AS579" i="6"/>
  <c r="AS1567" i="6"/>
  <c r="AS2020" i="6"/>
  <c r="AS1758" i="6"/>
  <c r="AS3771" i="6"/>
  <c r="AS1842" i="6"/>
  <c r="AS1202" i="6"/>
  <c r="AS1558" i="6"/>
  <c r="AS1784" i="6"/>
  <c r="AS1987" i="6"/>
  <c r="AS1193" i="6"/>
  <c r="AS2393" i="6"/>
  <c r="AS2284" i="6"/>
  <c r="AS4047" i="6"/>
  <c r="AS2319" i="6"/>
  <c r="AS1478" i="6"/>
  <c r="AS1621" i="6"/>
  <c r="AS1834" i="6"/>
  <c r="AS2060" i="6"/>
  <c r="AS1469" i="6"/>
  <c r="AS1416" i="6"/>
  <c r="AS2704" i="6"/>
  <c r="AS4467" i="6"/>
  <c r="AS2739" i="6"/>
  <c r="AS1695" i="6"/>
  <c r="AS1898" i="6"/>
  <c r="AS2041" i="6"/>
  <c r="AS1889" i="6"/>
  <c r="AS395" i="6"/>
  <c r="AS3303" i="6"/>
  <c r="AS1090" i="6"/>
  <c r="AS1519" i="6"/>
  <c r="AS4690" i="6"/>
  <c r="AS4972" i="6"/>
  <c r="AS2750" i="6"/>
  <c r="AS3377" i="6"/>
  <c r="AS3749" i="6"/>
  <c r="AS4091" i="6"/>
  <c r="AS4432" i="6"/>
  <c r="AS3961" i="6"/>
  <c r="AS2233" i="6"/>
  <c r="AS3996" i="6"/>
  <c r="AS2268" i="6"/>
  <c r="AS2219" i="6"/>
  <c r="AS2518" i="6"/>
  <c r="AS4281" i="6"/>
  <c r="AS2553" i="6"/>
  <c r="AS4316" i="6"/>
  <c r="AS2588" i="6"/>
  <c r="AS4351" i="6"/>
  <c r="AS2623" i="6"/>
  <c r="AS4386" i="6"/>
  <c r="AS2658" i="6"/>
  <c r="AS2354" i="6"/>
  <c r="AS3113" i="6"/>
  <c r="AS3556" i="6"/>
  <c r="AS3898" i="6"/>
  <c r="AS4238" i="6"/>
  <c r="AS4577" i="6"/>
  <c r="AS4957" i="6"/>
  <c r="AS3229" i="6"/>
  <c r="AS4992" i="6"/>
  <c r="AS3264" i="6"/>
  <c r="AS381" i="6"/>
  <c r="AS3514" i="6"/>
  <c r="AS3549" i="6"/>
  <c r="AS3584" i="6"/>
  <c r="AS1392" i="6"/>
  <c r="AS3619" i="6"/>
  <c r="AS1476" i="6"/>
  <c r="AS3654" i="6"/>
  <c r="AS1560" i="6"/>
  <c r="AS3736" i="6"/>
  <c r="AS4048" i="6"/>
  <c r="AS4390" i="6"/>
  <c r="AS4730" i="6"/>
  <c r="AS2993" i="6"/>
  <c r="AS4369" i="6"/>
  <c r="AS2641" i="6"/>
  <c r="AS4404" i="6"/>
  <c r="AS2676" i="6"/>
  <c r="AS2627" i="6"/>
  <c r="AS2926" i="6"/>
  <c r="AS4689" i="6"/>
  <c r="AS2961" i="6"/>
  <c r="AS4724" i="6"/>
  <c r="AS2996" i="6"/>
  <c r="AS4759" i="6"/>
  <c r="AS3031" i="6"/>
  <c r="AS4794" i="6"/>
  <c r="AS3066" i="6"/>
  <c r="AS4258" i="6"/>
  <c r="AS4540" i="6"/>
  <c r="AS4882" i="6"/>
  <c r="AS2522" i="6"/>
  <c r="AS3266" i="6"/>
  <c r="AS3659" i="6"/>
  <c r="AS4000" i="6"/>
  <c r="AS3781" i="6"/>
  <c r="AS1866" i="6"/>
  <c r="AS3816" i="6"/>
  <c r="AS1950" i="6"/>
  <c r="AS1833" i="6"/>
  <c r="AS2338" i="6"/>
  <c r="AS4101" i="6"/>
  <c r="AS2373" i="6"/>
  <c r="AS4136" i="6"/>
  <c r="AS2408" i="6"/>
  <c r="AS4171" i="6"/>
  <c r="AS2443" i="6"/>
  <c r="AS4206" i="6"/>
  <c r="AS2478" i="6"/>
  <c r="AS1552" i="6"/>
  <c r="AS2897" i="6"/>
  <c r="AS3455" i="6"/>
  <c r="AS3809" i="6"/>
  <c r="AS4151" i="6"/>
  <c r="AS4492" i="6"/>
  <c r="AS4921" i="6"/>
  <c r="AS3193" i="6"/>
  <c r="AS4956" i="6"/>
  <c r="AS3228" i="6"/>
  <c r="AS3179" i="6"/>
  <c r="AS3478" i="6"/>
  <c r="AS3513" i="6"/>
  <c r="AS3548" i="6"/>
  <c r="AS3583" i="6"/>
  <c r="AS1391" i="6"/>
  <c r="AS3618" i="6"/>
  <c r="AS3650" i="6"/>
  <c r="AS3962" i="6"/>
  <c r="AS4301" i="6"/>
  <c r="AS4643" i="6"/>
  <c r="AS4984" i="6"/>
  <c r="AS2777" i="6"/>
  <c r="AS4333" i="6"/>
  <c r="AS2605" i="6"/>
  <c r="AS4368" i="6"/>
  <c r="AS2640" i="6"/>
  <c r="AS2591" i="6"/>
  <c r="AS2890" i="6"/>
  <c r="AS4653" i="6"/>
  <c r="AS2925" i="6"/>
  <c r="AS4688" i="6"/>
  <c r="AS2960" i="6"/>
  <c r="AS4723" i="6"/>
  <c r="AS2995" i="6"/>
  <c r="AS4758" i="6"/>
  <c r="AS3030" i="6"/>
  <c r="AS4169" i="6"/>
  <c r="AS4454" i="6"/>
  <c r="AS4793" i="6"/>
  <c r="AS2099" i="6"/>
  <c r="AS3148" i="6"/>
  <c r="AS3574" i="6"/>
  <c r="AS3914" i="6"/>
  <c r="AS3745" i="6"/>
  <c r="AS1780" i="6"/>
  <c r="AS3780" i="6"/>
  <c r="AS1864" i="6"/>
  <c r="AS1746" i="6"/>
  <c r="AS2302" i="6"/>
  <c r="AS4065" i="6"/>
  <c r="AS2337" i="6"/>
  <c r="AS4100" i="6"/>
  <c r="AS2372" i="6"/>
  <c r="AS4135" i="6"/>
  <c r="AS2407" i="6"/>
  <c r="AS4170" i="6"/>
  <c r="AS2442" i="6"/>
  <c r="AS4973" i="6"/>
  <c r="AS2681" i="6"/>
  <c r="AS3347" i="6"/>
  <c r="AS3724" i="6"/>
  <c r="AS4066" i="6"/>
  <c r="AS4406" i="6"/>
  <c r="AS4885" i="6"/>
  <c r="AS3157" i="6"/>
  <c r="AS4920" i="6"/>
  <c r="AS3192" i="6"/>
  <c r="AS3143" i="6"/>
  <c r="AS3442" i="6"/>
  <c r="AS3477" i="6"/>
  <c r="AS3512" i="6"/>
  <c r="AS3547" i="6"/>
  <c r="AS3582" i="6"/>
  <c r="AS3563" i="6"/>
  <c r="AS3875" i="6"/>
  <c r="AS4216" i="6"/>
  <c r="AS4558" i="6"/>
  <c r="AS4898" i="6"/>
  <c r="AS2561" i="6"/>
  <c r="AS4297" i="6"/>
  <c r="AS2569" i="6"/>
  <c r="AS4332" i="6"/>
  <c r="AS2604" i="6"/>
  <c r="AS2555" i="6"/>
  <c r="AS2854" i="6"/>
  <c r="AS4617" i="6"/>
  <c r="AS2889" i="6"/>
  <c r="AS4652" i="6"/>
  <c r="AS2924" i="6"/>
  <c r="AS4687" i="6"/>
  <c r="AS2959" i="6"/>
  <c r="AS4722" i="6"/>
  <c r="AS2994" i="6"/>
  <c r="AS4084" i="6"/>
  <c r="AS4367" i="6"/>
  <c r="AS4708" i="6"/>
  <c r="AS2942" i="6"/>
  <c r="AS3473" i="6"/>
  <c r="AS3827" i="6"/>
  <c r="AS3709" i="6"/>
  <c r="AS1692" i="6"/>
  <c r="AS3744" i="6"/>
  <c r="AS1776" i="6"/>
  <c r="AS1660" i="6"/>
  <c r="AS2266" i="6"/>
  <c r="AS4029" i="6"/>
  <c r="AS2301" i="6"/>
  <c r="AS4064" i="6"/>
  <c r="AS2336" i="6"/>
  <c r="AS4099" i="6"/>
  <c r="AS2371" i="6"/>
  <c r="AS4134" i="6"/>
  <c r="AS2406" i="6"/>
  <c r="AS4888" i="6"/>
  <c r="AS2465" i="6"/>
  <c r="AS3239" i="6"/>
  <c r="AS3638" i="6"/>
  <c r="AS3977" i="6"/>
  <c r="AS4319" i="6"/>
  <c r="AS4849" i="6"/>
  <c r="AS3121" i="6"/>
  <c r="AS4884" i="6"/>
  <c r="AS3156" i="6"/>
  <c r="AS3107" i="6"/>
  <c r="AS3406" i="6"/>
  <c r="AS3441" i="6"/>
  <c r="AS3476" i="6"/>
  <c r="AS3511" i="6"/>
  <c r="AS3546" i="6"/>
  <c r="AS2297" i="6"/>
  <c r="AS3461" i="6"/>
  <c r="AS3790" i="6"/>
  <c r="AS4130" i="6"/>
  <c r="AS4469" i="6"/>
  <c r="AS4811" i="6"/>
  <c r="AS2234" i="6"/>
  <c r="AS4261" i="6"/>
  <c r="AS2533" i="6"/>
  <c r="AS4296" i="6"/>
  <c r="AS2568" i="6"/>
  <c r="AS2519" i="6"/>
  <c r="AS2818" i="6"/>
  <c r="AS4581" i="6"/>
  <c r="AS2853" i="6"/>
  <c r="AS4616" i="6"/>
  <c r="AS2888" i="6"/>
  <c r="AS4651" i="6"/>
  <c r="AS2923" i="6"/>
  <c r="AS4686" i="6"/>
  <c r="AS2958" i="6"/>
  <c r="AS2392" i="6"/>
  <c r="AS4155" i="6"/>
  <c r="AS2427" i="6"/>
  <c r="AS1383" i="6"/>
  <c r="AS1586" i="6"/>
  <c r="AS1729" i="6"/>
  <c r="AS1942" i="6"/>
  <c r="AS2168" i="6"/>
  <c r="AS643" i="6"/>
  <c r="AS1577" i="6"/>
  <c r="AS580" i="6"/>
  <c r="AS166" i="6"/>
  <c r="AS2668" i="6"/>
  <c r="AS4431" i="6"/>
  <c r="AS2703" i="6"/>
  <c r="AS1659" i="6"/>
  <c r="AS1862" i="6"/>
  <c r="AS2005" i="6"/>
  <c r="AS716" i="6"/>
  <c r="AS1853" i="6"/>
  <c r="AS2944" i="6"/>
  <c r="AS4707" i="6"/>
  <c r="AS2979" i="6"/>
  <c r="AS1935" i="6"/>
  <c r="AS2138" i="6"/>
  <c r="AS766" i="6"/>
  <c r="AS1195" i="6"/>
  <c r="AS2129" i="6"/>
  <c r="AS4983" i="6"/>
  <c r="AS3255" i="6"/>
  <c r="AS1471" i="6"/>
  <c r="AS1444" i="6"/>
  <c r="AS1182" i="6"/>
  <c r="AS3531" i="6"/>
  <c r="AS759" i="6"/>
  <c r="AS1544" i="6"/>
  <c r="AS1747" i="6"/>
  <c r="AS2332" i="6"/>
  <c r="AS4095" i="6"/>
  <c r="AS2367" i="6"/>
  <c r="AS1526" i="6"/>
  <c r="AS1669" i="6"/>
  <c r="AS1882" i="6"/>
  <c r="AS2108" i="6"/>
  <c r="AS380" i="6"/>
  <c r="AS583" i="6"/>
  <c r="AS1517" i="6"/>
  <c r="AS1533" i="6"/>
  <c r="AS2752" i="6"/>
  <c r="AS4515" i="6"/>
  <c r="AS2787" i="6"/>
  <c r="AS1743" i="6"/>
  <c r="AS1946" i="6"/>
  <c r="AS2089" i="6"/>
  <c r="AS361" i="6"/>
  <c r="AS800" i="6"/>
  <c r="AS1937" i="6"/>
  <c r="AS4935" i="6"/>
  <c r="AS3207" i="6"/>
  <c r="AS2163" i="6"/>
  <c r="AS1423" i="6"/>
  <c r="AS1674" i="6"/>
  <c r="AS1413" i="6"/>
  <c r="AS3627" i="6"/>
  <c r="AS1497" i="6"/>
  <c r="AS1201" i="6"/>
  <c r="AS1414" i="6"/>
  <c r="AS1640" i="6"/>
  <c r="AS1843" i="6"/>
  <c r="AS2249" i="6"/>
  <c r="AS2075" i="6"/>
  <c r="AS3903" i="6"/>
  <c r="AS2154" i="6"/>
  <c r="AS1477" i="6"/>
  <c r="AS1690" i="6"/>
  <c r="AS1916" i="6"/>
  <c r="AS2119" i="6"/>
  <c r="AS391" i="6"/>
  <c r="AS2560" i="6"/>
  <c r="AS4323" i="6"/>
  <c r="AS2595" i="6"/>
  <c r="AS1551" i="6"/>
  <c r="AS1754" i="6"/>
  <c r="AS1897" i="6"/>
  <c r="AS2110" i="6"/>
  <c r="AS382" i="6"/>
  <c r="AS1745" i="6"/>
  <c r="AS161" i="6"/>
  <c r="AS4887" i="6"/>
  <c r="AS3159" i="6"/>
  <c r="AS2115" i="6"/>
  <c r="AS387" i="6"/>
  <c r="AS590" i="6"/>
  <c r="AS1172" i="6"/>
  <c r="AS378" i="6"/>
  <c r="AS581" i="6"/>
  <c r="AS175" i="6"/>
  <c r="AS4343" i="6"/>
  <c r="AS4625" i="6"/>
  <c r="AS4967" i="6"/>
  <c r="AS2738" i="6"/>
  <c r="AS3374" i="6"/>
  <c r="AS3746" i="6"/>
  <c r="AS4085" i="6"/>
  <c r="AS3817" i="6"/>
  <c r="AS1953" i="6"/>
  <c r="AS3852" i="6"/>
  <c r="AS2037" i="6"/>
  <c r="AS1919" i="6"/>
  <c r="AS2374" i="6"/>
  <c r="AS4137" i="6"/>
  <c r="AS2409" i="6"/>
  <c r="AS4172" i="6"/>
  <c r="AS2444" i="6"/>
  <c r="AS4207" i="6"/>
  <c r="AS2479" i="6"/>
  <c r="AS4242" i="6"/>
  <c r="AS2514" i="6"/>
  <c r="AS4802" i="6"/>
  <c r="AS1840" i="6"/>
  <c r="AS3101" i="6"/>
  <c r="AS3551" i="6"/>
  <c r="AS3892" i="6"/>
  <c r="AS4234" i="6"/>
  <c r="AS4813" i="6"/>
  <c r="AS3085" i="6"/>
  <c r="AS4848" i="6"/>
  <c r="AS3120" i="6"/>
  <c r="AS3071" i="6"/>
  <c r="AS3370" i="6"/>
  <c r="AS803" i="6"/>
  <c r="AS3405" i="6"/>
  <c r="AS3440" i="6"/>
  <c r="AS3475" i="6"/>
  <c r="AS3510" i="6"/>
  <c r="AS1932" i="6"/>
  <c r="AS3353" i="6"/>
  <c r="AS3701" i="6"/>
  <c r="AS4043" i="6"/>
  <c r="AS4384" i="6"/>
  <c r="AS4726" i="6"/>
  <c r="AS4225" i="6"/>
  <c r="AS2497" i="6"/>
  <c r="AS4260" i="6"/>
  <c r="AS2532" i="6"/>
  <c r="AS2483" i="6"/>
  <c r="AS2782" i="6"/>
  <c r="AS4545" i="6"/>
  <c r="AS2817" i="6"/>
  <c r="AS4580" i="6"/>
  <c r="AS2852" i="6"/>
  <c r="AS4615" i="6"/>
  <c r="AS2887" i="6"/>
  <c r="AS4650" i="6"/>
  <c r="AS2922" i="6"/>
  <c r="AS3911" i="6"/>
  <c r="AS4193" i="6"/>
  <c r="AS4535" i="6"/>
  <c r="AS4876" i="6"/>
  <c r="AS2510" i="6"/>
  <c r="AS3257" i="6"/>
  <c r="AS3653" i="6"/>
  <c r="AS3637" i="6"/>
  <c r="AS1521" i="6"/>
  <c r="AS3672" i="6"/>
  <c r="AS1605" i="6"/>
  <c r="AS1487" i="6"/>
  <c r="AS2193" i="6"/>
  <c r="AS3957" i="6"/>
  <c r="AS2229" i="6"/>
  <c r="AS3992" i="6"/>
  <c r="AS2264" i="6"/>
  <c r="AS4027" i="6"/>
  <c r="AS2299" i="6"/>
  <c r="AS4062" i="6"/>
  <c r="AS2334" i="6"/>
  <c r="AS4715" i="6"/>
  <c r="AS2885" i="6"/>
  <c r="AS3448" i="6"/>
  <c r="AS3806" i="6"/>
  <c r="AS4145" i="6"/>
  <c r="AS4777" i="6"/>
  <c r="AS3049" i="6"/>
  <c r="AS4812" i="6"/>
  <c r="AS3084" i="6"/>
  <c r="AS3035" i="6"/>
  <c r="AS3334" i="6"/>
  <c r="AS659" i="6"/>
  <c r="AS3369" i="6"/>
  <c r="AS801" i="6"/>
  <c r="AS3404" i="6"/>
  <c r="AS3439" i="6"/>
  <c r="AS3474" i="6"/>
  <c r="AS1415" i="6"/>
  <c r="AS3245" i="6"/>
  <c r="AS3616" i="6"/>
  <c r="AS3958" i="6"/>
  <c r="AS4298" i="6"/>
  <c r="AS4637" i="6"/>
  <c r="AS4979" i="6"/>
  <c r="AS4189" i="6"/>
  <c r="AS2461" i="6"/>
  <c r="AS4224" i="6"/>
  <c r="AS2496" i="6"/>
  <c r="AS2447" i="6"/>
  <c r="AS2746" i="6"/>
  <c r="AS4509" i="6"/>
  <c r="AS2781" i="6"/>
  <c r="AS4544" i="6"/>
  <c r="AS2816" i="6"/>
  <c r="AS4579" i="6"/>
  <c r="AS2851" i="6"/>
  <c r="AS4614" i="6"/>
  <c r="AS2886" i="6"/>
  <c r="AS3826" i="6"/>
  <c r="AS4108" i="6"/>
  <c r="AS4450" i="6"/>
  <c r="AS4790" i="6"/>
  <c r="AS2040" i="6"/>
  <c r="AS3137" i="6"/>
  <c r="AS3568" i="6"/>
  <c r="AS3601" i="6"/>
  <c r="AS1434" i="6"/>
  <c r="AS3636" i="6"/>
  <c r="AS1518" i="6"/>
  <c r="AS1401" i="6"/>
  <c r="AS2118" i="6"/>
  <c r="AS3921" i="6"/>
  <c r="AS2190" i="6"/>
  <c r="AS3956" i="6"/>
  <c r="AS2228" i="6"/>
  <c r="AS3991" i="6"/>
  <c r="AS2263" i="6"/>
  <c r="AS4026" i="6"/>
  <c r="AS2298" i="6"/>
  <c r="AS4630" i="6"/>
  <c r="AS4942" i="6"/>
  <c r="AS2669" i="6"/>
  <c r="AS3340" i="6"/>
  <c r="AS3719" i="6"/>
  <c r="AS4060" i="6"/>
  <c r="AS4741" i="6"/>
  <c r="AS3013" i="6"/>
  <c r="AS4776" i="6"/>
  <c r="AS3048" i="6"/>
  <c r="AS2999" i="6"/>
  <c r="AS3298" i="6"/>
  <c r="AS3333" i="6"/>
  <c r="AS657" i="6"/>
  <c r="AS3368" i="6"/>
  <c r="AS3403" i="6"/>
  <c r="AS3438" i="6"/>
  <c r="AS3122" i="6"/>
  <c r="AS3530" i="6"/>
  <c r="AS3869" i="6"/>
  <c r="AS4211" i="6"/>
  <c r="AS4552" i="6"/>
  <c r="AS4894" i="6"/>
  <c r="AS4153" i="6"/>
  <c r="AS2425" i="6"/>
  <c r="AS4188" i="6"/>
  <c r="AS2460" i="6"/>
  <c r="AS2411" i="6"/>
  <c r="AS2710" i="6"/>
  <c r="AS4473" i="6"/>
  <c r="AS2745" i="6"/>
  <c r="AS4508" i="6"/>
  <c r="AS2780" i="6"/>
  <c r="AS4543" i="6"/>
  <c r="AS2815" i="6"/>
  <c r="AS4578" i="6"/>
  <c r="AS2850" i="6"/>
  <c r="AS3737" i="6"/>
  <c r="AS4022" i="6"/>
  <c r="AS4361" i="6"/>
  <c r="AS4703" i="6"/>
  <c r="AS2930" i="6"/>
  <c r="AS3470" i="6"/>
  <c r="AS3565" i="6"/>
  <c r="AS3600" i="6"/>
  <c r="AS1432" i="6"/>
  <c r="AS2032" i="6"/>
  <c r="AS3885" i="6"/>
  <c r="AS2116" i="6"/>
  <c r="AS3920" i="6"/>
  <c r="AS2188" i="6"/>
  <c r="AS3955" i="6"/>
  <c r="AS2227" i="6"/>
  <c r="AS3990" i="6"/>
  <c r="AS2262" i="6"/>
  <c r="AS4541" i="6"/>
  <c r="AS4853" i="6"/>
  <c r="AS2450" i="6"/>
  <c r="AS3232" i="6"/>
  <c r="AS3634" i="6"/>
  <c r="AS3974" i="6"/>
  <c r="AS4705" i="6"/>
  <c r="AS2977" i="6"/>
  <c r="AS4740" i="6"/>
  <c r="AS3012" i="6"/>
  <c r="AS2963" i="6"/>
  <c r="AS3262" i="6"/>
  <c r="AS371" i="6"/>
  <c r="AS3297" i="6"/>
  <c r="AS3332" i="6"/>
  <c r="AS648" i="6"/>
  <c r="AS3367" i="6"/>
  <c r="AS3402" i="6"/>
  <c r="AS3052" i="6"/>
  <c r="AS2906" i="6"/>
  <c r="AS3422" i="6"/>
  <c r="AS3784" i="6"/>
  <c r="AS4126" i="6"/>
  <c r="AS4466" i="6"/>
  <c r="AS4805" i="6"/>
  <c r="AS4117" i="6"/>
  <c r="AS2389" i="6"/>
  <c r="AS4152" i="6"/>
  <c r="AS2424" i="6"/>
  <c r="AS2375" i="6"/>
  <c r="AS2674" i="6"/>
  <c r="AS4437" i="6"/>
  <c r="AS2709" i="6"/>
  <c r="AS4472" i="6"/>
  <c r="AS2744" i="6"/>
  <c r="AS4507" i="6"/>
  <c r="AS2779" i="6"/>
  <c r="AS4542" i="6"/>
  <c r="AS2814" i="6"/>
  <c r="AS2357" i="6"/>
  <c r="AS2248" i="6"/>
  <c r="AS4011" i="6"/>
  <c r="AS2283" i="6"/>
  <c r="AS1239" i="6"/>
  <c r="AS1442" i="6"/>
  <c r="AS1585" i="6"/>
  <c r="AS1798" i="6"/>
  <c r="AS2024" i="6"/>
  <c r="AS1433" i="6"/>
  <c r="AS2524" i="6"/>
  <c r="AS4287" i="6"/>
  <c r="AS2559" i="6"/>
  <c r="AS1515" i="6"/>
  <c r="AS1718" i="6"/>
  <c r="AS1861" i="6"/>
  <c r="AS2074" i="6"/>
  <c r="AS1709" i="6"/>
  <c r="AS712" i="6"/>
  <c r="AS2800" i="6"/>
  <c r="AS4563" i="6"/>
  <c r="AS2835" i="6"/>
  <c r="AS1791" i="6"/>
  <c r="AS1994" i="6"/>
  <c r="AS1985" i="6"/>
  <c r="AS239" i="6"/>
  <c r="AS3076" i="6"/>
  <c r="AS4839" i="6"/>
  <c r="AS3111" i="6"/>
  <c r="AS2067" i="6"/>
  <c r="AS1124" i="6"/>
  <c r="AS180" i="6"/>
  <c r="AS3387" i="6"/>
  <c r="AS1174" i="6"/>
  <c r="AS1400" i="6"/>
  <c r="AS1603" i="6"/>
  <c r="AS2181" i="6"/>
  <c r="AS3951" i="6"/>
  <c r="AS2223" i="6"/>
  <c r="AS1179" i="6"/>
  <c r="AS1525" i="6"/>
  <c r="AS1738" i="6"/>
  <c r="AS1964" i="6"/>
  <c r="AS2167" i="6"/>
  <c r="AS376" i="6"/>
  <c r="AS1187" i="6"/>
  <c r="AS2608" i="6"/>
  <c r="AS4371" i="6"/>
  <c r="AS2643" i="6"/>
  <c r="AS1599" i="6"/>
  <c r="AS1802" i="6"/>
  <c r="AS1945" i="6"/>
  <c r="AS2158" i="6"/>
  <c r="AS656" i="6"/>
  <c r="AS1793" i="6"/>
  <c r="AS796" i="6"/>
  <c r="AS3028" i="6"/>
  <c r="AS4791" i="6"/>
  <c r="AS3063" i="6"/>
  <c r="AS2019" i="6"/>
  <c r="AS160" i="6"/>
  <c r="AS3483" i="6"/>
  <c r="AS1151" i="6"/>
  <c r="AS711" i="6"/>
  <c r="AS1496" i="6"/>
  <c r="AS1699" i="6"/>
  <c r="AS164" i="6"/>
  <c r="AS1991" i="6"/>
  <c r="AS1728" i="6"/>
  <c r="AS3759" i="6"/>
  <c r="AS1812" i="6"/>
  <c r="AS1190" i="6"/>
  <c r="AS1546" i="6"/>
  <c r="AS1772" i="6"/>
  <c r="AS1975" i="6"/>
  <c r="AS1181" i="6"/>
  <c r="AS2416" i="6"/>
  <c r="AS4179" i="6"/>
  <c r="AS2451" i="6"/>
  <c r="AS1407" i="6"/>
  <c r="AS1610" i="6"/>
  <c r="AS1753" i="6"/>
  <c r="AS1966" i="6"/>
  <c r="AS2192" i="6"/>
  <c r="AS1601" i="6"/>
  <c r="AS4743" i="6"/>
  <c r="AS3015" i="6"/>
  <c r="AS1971" i="6"/>
  <c r="AS2174" i="6"/>
  <c r="AS589" i="6"/>
  <c r="AS802" i="6"/>
  <c r="AS1231" i="6"/>
  <c r="AS2165" i="6"/>
  <c r="AS3998" i="6"/>
  <c r="AS4282" i="6"/>
  <c r="AS4622" i="6"/>
  <c r="AS4961" i="6"/>
  <c r="AS2726" i="6"/>
  <c r="AS3365" i="6"/>
  <c r="AS3742" i="6"/>
  <c r="AS3673" i="6"/>
  <c r="AS1607" i="6"/>
  <c r="AS3708" i="6"/>
  <c r="AS1691" i="6"/>
  <c r="AS1572" i="6"/>
  <c r="AS2230" i="6"/>
  <c r="AS3993" i="6"/>
  <c r="AS2265" i="6"/>
  <c r="AS4028" i="6"/>
  <c r="AS2300" i="6"/>
  <c r="AS4063" i="6"/>
  <c r="AS2335" i="6"/>
  <c r="AS4098" i="6"/>
  <c r="AS2370" i="6"/>
  <c r="AS4456" i="6"/>
  <c r="AS4768" i="6"/>
  <c r="AS1782" i="6"/>
  <c r="AS3089" i="6"/>
  <c r="AS3545" i="6"/>
  <c r="AS3887" i="6"/>
  <c r="AS4669" i="6"/>
  <c r="AS2941" i="6"/>
  <c r="AS4704" i="6"/>
  <c r="AS2976" i="6"/>
  <c r="AS2927" i="6"/>
  <c r="AS3226" i="6"/>
  <c r="AS4989" i="6"/>
  <c r="AS3261" i="6"/>
  <c r="AS369" i="6"/>
  <c r="AS3296" i="6"/>
  <c r="AS3331" i="6"/>
  <c r="AS647" i="6"/>
  <c r="AS3366" i="6"/>
  <c r="AS4978" i="6"/>
  <c r="AS2690" i="6"/>
  <c r="AS3314" i="6"/>
  <c r="AS3698" i="6"/>
  <c r="AS4037" i="6"/>
  <c r="AS4379" i="6"/>
  <c r="AS4720" i="6"/>
  <c r="AS4081" i="6"/>
  <c r="AS2353" i="6"/>
  <c r="AS4116" i="6"/>
  <c r="AS2388" i="6"/>
  <c r="AS2339" i="6"/>
  <c r="AS2638" i="6"/>
  <c r="AS4401" i="6"/>
  <c r="AS2673" i="6"/>
  <c r="AS4436" i="6"/>
  <c r="AS2708" i="6"/>
  <c r="AS4471" i="6"/>
  <c r="AS2743" i="6"/>
  <c r="AS4506" i="6"/>
  <c r="AS2778" i="6"/>
  <c r="AS3566" i="6"/>
  <c r="AS3850" i="6"/>
  <c r="AS4190" i="6"/>
  <c r="AS4529" i="6"/>
  <c r="AS4871" i="6"/>
  <c r="AS2498" i="6"/>
  <c r="AS3254" i="6"/>
  <c r="AS3493" i="6"/>
  <c r="AS1175" i="6"/>
  <c r="AS3528" i="6"/>
  <c r="AS1859" i="6"/>
  <c r="AS3813" i="6"/>
  <c r="AS1943" i="6"/>
  <c r="AS3848" i="6"/>
  <c r="AS2027" i="6"/>
  <c r="AS3883" i="6"/>
  <c r="AS2111" i="6"/>
  <c r="AS3918" i="6"/>
  <c r="AS2184" i="6"/>
  <c r="AS4370" i="6"/>
  <c r="AS4682" i="6"/>
  <c r="AS2873" i="6"/>
  <c r="AS3443" i="6"/>
  <c r="AS3802" i="6"/>
  <c r="AS4633" i="6"/>
  <c r="AS2905" i="6"/>
  <c r="AS4668" i="6"/>
  <c r="AS2940" i="6"/>
  <c r="AS2891" i="6"/>
  <c r="AS3190" i="6"/>
  <c r="AS4953" i="6"/>
  <c r="AS3225" i="6"/>
  <c r="AS4988" i="6"/>
  <c r="AS3260" i="6"/>
  <c r="AS360" i="6"/>
  <c r="AS3295" i="6"/>
  <c r="AS3330" i="6"/>
  <c r="AS4889" i="6"/>
  <c r="AS2474" i="6"/>
  <c r="AS3206" i="6"/>
  <c r="AS3611" i="6"/>
  <c r="AS3952" i="6"/>
  <c r="AS4294" i="6"/>
  <c r="AS4634" i="6"/>
  <c r="AS4045" i="6"/>
  <c r="AS2317" i="6"/>
  <c r="AS4080" i="6"/>
  <c r="AS2352" i="6"/>
  <c r="AS2303" i="6"/>
  <c r="AS2602" i="6"/>
  <c r="AS4365" i="6"/>
  <c r="AS2637" i="6"/>
  <c r="AS4400" i="6"/>
  <c r="AS2672" i="6"/>
  <c r="AS4435" i="6"/>
  <c r="AS2707" i="6"/>
  <c r="AS4470" i="6"/>
  <c r="AS2742" i="6"/>
  <c r="AS3467" i="6"/>
  <c r="AS3761" i="6"/>
  <c r="AS4103" i="6"/>
  <c r="AS4444" i="6"/>
  <c r="AS4786" i="6"/>
  <c r="AS1984" i="6"/>
  <c r="AS3134" i="6"/>
  <c r="AS3457" i="6"/>
  <c r="AS1089" i="6"/>
  <c r="AS3492" i="6"/>
  <c r="AS1173" i="6"/>
  <c r="AS1773" i="6"/>
  <c r="AS3777" i="6"/>
  <c r="AS1857" i="6"/>
  <c r="AS3812" i="6"/>
  <c r="AS1941" i="6"/>
  <c r="AS3847" i="6"/>
  <c r="AS2025" i="6"/>
  <c r="AS3882" i="6"/>
  <c r="AS2109" i="6"/>
  <c r="AS4283" i="6"/>
  <c r="AS4595" i="6"/>
  <c r="AS4936" i="6"/>
  <c r="AS2657" i="6"/>
  <c r="AS3335" i="6"/>
  <c r="AS3713" i="6"/>
  <c r="AS4597" i="6"/>
  <c r="AS2869" i="6"/>
  <c r="AS4632" i="6"/>
  <c r="AS2904" i="6"/>
  <c r="AS2855" i="6"/>
  <c r="AS3154" i="6"/>
  <c r="AS4917" i="6"/>
  <c r="AS3189" i="6"/>
  <c r="AS4952" i="6"/>
  <c r="AS3224" i="6"/>
  <c r="AS4987" i="6"/>
  <c r="AS3259" i="6"/>
  <c r="AS359" i="6"/>
  <c r="AS3294" i="6"/>
  <c r="AS4804" i="6"/>
  <c r="AS1869" i="6"/>
  <c r="AS3038" i="6"/>
  <c r="AS3521" i="6"/>
  <c r="AS3866" i="6"/>
  <c r="AS4205" i="6"/>
  <c r="AS4547" i="6"/>
  <c r="AS4009" i="6"/>
  <c r="AS2281" i="6"/>
  <c r="AS4044" i="6"/>
  <c r="AS2316" i="6"/>
  <c r="AS2267" i="6"/>
  <c r="AS2566" i="6"/>
  <c r="AS4329" i="6"/>
  <c r="AS2601" i="6"/>
  <c r="AS4364" i="6"/>
  <c r="AS2636" i="6"/>
  <c r="AS4399" i="6"/>
  <c r="AS2671" i="6"/>
  <c r="AS4434" i="6"/>
  <c r="AS2706" i="6"/>
  <c r="AS3359" i="6"/>
  <c r="AS3676" i="6"/>
  <c r="AS4018" i="6"/>
  <c r="AS4358" i="6"/>
  <c r="AS4697" i="6"/>
  <c r="AS2918" i="6"/>
  <c r="AS3421" i="6"/>
  <c r="AS3456" i="6"/>
  <c r="AS1086" i="6"/>
  <c r="AS1686" i="6"/>
  <c r="AS3741" i="6"/>
  <c r="AS1770" i="6"/>
  <c r="AS3776" i="6"/>
  <c r="AS1854" i="6"/>
  <c r="AS3811" i="6"/>
  <c r="AS1938" i="6"/>
  <c r="AS3846" i="6"/>
  <c r="AS2022" i="6"/>
  <c r="AS4198" i="6"/>
  <c r="AS4510" i="6"/>
  <c r="AS4850" i="6"/>
  <c r="AS2426" i="6"/>
  <c r="AS3227" i="6"/>
  <c r="AS3628" i="6"/>
  <c r="AS4561" i="6"/>
  <c r="AS2833" i="6"/>
  <c r="AS4596" i="6"/>
  <c r="AS2868" i="6"/>
  <c r="AS2819" i="6"/>
  <c r="AS3118" i="6"/>
  <c r="AS4881" i="6"/>
  <c r="AS3153" i="6"/>
  <c r="AS4916" i="6"/>
  <c r="AS3188" i="6"/>
  <c r="AS4951" i="6"/>
  <c r="AS3223" i="6"/>
  <c r="AS4986" i="6"/>
  <c r="AS3258" i="6"/>
  <c r="AS4718" i="6"/>
  <c r="AS720" i="6"/>
  <c r="AS2822" i="6"/>
  <c r="AS3413" i="6"/>
  <c r="AS3779" i="6"/>
  <c r="AS4120" i="6"/>
  <c r="AS4462" i="6"/>
  <c r="AS3973" i="6"/>
  <c r="AS2245" i="6"/>
  <c r="AS4008" i="6"/>
  <c r="AS2280" i="6"/>
  <c r="AS2231" i="6"/>
  <c r="AS2530" i="6"/>
  <c r="AS4293" i="6"/>
  <c r="AS2565" i="6"/>
  <c r="AS4328" i="6"/>
  <c r="AS2600" i="6"/>
  <c r="AS4363" i="6"/>
  <c r="AS2635" i="6"/>
  <c r="AS4398" i="6"/>
  <c r="AS2670" i="6"/>
  <c r="AS2213" i="6"/>
  <c r="AS1989" i="6"/>
  <c r="AS3867" i="6"/>
  <c r="AS2073" i="6"/>
  <c r="AS1441" i="6"/>
  <c r="AS1654" i="6"/>
  <c r="AS1880" i="6"/>
  <c r="AS2083" i="6"/>
  <c r="AS355" i="6"/>
  <c r="AS169" i="6"/>
  <c r="AS2380" i="6"/>
  <c r="AS4143" i="6"/>
  <c r="AS2415" i="6"/>
  <c r="AS1574" i="6"/>
  <c r="AS1717" i="6"/>
  <c r="AS1930" i="6"/>
  <c r="AS2156" i="6"/>
  <c r="AS1565" i="6"/>
  <c r="AS2656" i="6"/>
  <c r="AS4419" i="6"/>
  <c r="AS2691" i="6"/>
  <c r="AS1647" i="6"/>
  <c r="AS1850" i="6"/>
  <c r="AS1993" i="6"/>
  <c r="AS1841" i="6"/>
  <c r="AS2932" i="6"/>
  <c r="AS4695" i="6"/>
  <c r="AS2967" i="6"/>
  <c r="AS1923" i="6"/>
  <c r="AS2126" i="6"/>
  <c r="AS398" i="6"/>
  <c r="AS1183" i="6"/>
  <c r="AS2117" i="6"/>
  <c r="AS389" i="6"/>
  <c r="AS198" i="6"/>
  <c r="AS588" i="6"/>
  <c r="AS4971" i="6"/>
  <c r="AS3243" i="6"/>
  <c r="AS196" i="6"/>
  <c r="AS1459" i="6"/>
  <c r="AS1845" i="6"/>
  <c r="AS3807" i="6"/>
  <c r="AS1929" i="6"/>
  <c r="AS1238" i="6"/>
  <c r="AS1594" i="6"/>
  <c r="AS1820" i="6"/>
  <c r="AS2023" i="6"/>
  <c r="AS1229" i="6"/>
  <c r="AS2464" i="6"/>
  <c r="AS4227" i="6"/>
  <c r="AS2499" i="6"/>
  <c r="AS1455" i="6"/>
  <c r="AS1658" i="6"/>
  <c r="AS1801" i="6"/>
  <c r="AS2014" i="6"/>
  <c r="AS715" i="6"/>
  <c r="AS1649" i="6"/>
  <c r="AS652" i="6"/>
  <c r="AS238" i="6"/>
  <c r="AS2884" i="6"/>
  <c r="AS4647" i="6"/>
  <c r="AS2919" i="6"/>
  <c r="AS1875" i="6"/>
  <c r="AS2078" i="6"/>
  <c r="AS2069" i="6"/>
  <c r="AS3339" i="6"/>
  <c r="AS770" i="6"/>
  <c r="AS1126" i="6"/>
  <c r="AS1555" i="6"/>
  <c r="AS558" i="6"/>
  <c r="AS761" i="6"/>
  <c r="AS1644" i="6"/>
  <c r="AS1384" i="6"/>
  <c r="AS3615" i="6"/>
  <c r="AS1468" i="6"/>
  <c r="AS1189" i="6"/>
  <c r="AS1402" i="6"/>
  <c r="AS1628" i="6"/>
  <c r="AS1831" i="6"/>
  <c r="AS2381" i="6"/>
  <c r="AS2272" i="6"/>
  <c r="AS4035" i="6"/>
  <c r="AS2307" i="6"/>
  <c r="AS1466" i="6"/>
  <c r="AS1609" i="6"/>
  <c r="AS1822" i="6"/>
  <c r="AS2048" i="6"/>
  <c r="AS1457" i="6"/>
  <c r="AS2836" i="6"/>
  <c r="AS4599" i="6"/>
  <c r="AS2871" i="6"/>
  <c r="AS1827" i="6"/>
  <c r="AS2030" i="6"/>
  <c r="AS658" i="6"/>
  <c r="AS1087" i="6"/>
  <c r="AS2021" i="6"/>
  <c r="AS172" i="6"/>
  <c r="AS3652" i="6"/>
  <c r="AS3935" i="6"/>
  <c r="AS4276" i="6"/>
  <c r="AS4618" i="6"/>
  <c r="AS4958" i="6"/>
  <c r="AS2714" i="6"/>
  <c r="AS3362" i="6"/>
  <c r="AS3529" i="6"/>
  <c r="AS3564" i="6"/>
  <c r="AS1228" i="6"/>
  <c r="AS1944" i="6"/>
  <c r="AS3849" i="6"/>
  <c r="AS2028" i="6"/>
  <c r="AS3884" i="6"/>
  <c r="AS2112" i="6"/>
  <c r="AS3919" i="6"/>
  <c r="AS2185" i="6"/>
  <c r="AS3954" i="6"/>
  <c r="AS2226" i="6"/>
  <c r="AS4109" i="6"/>
  <c r="AS4421" i="6"/>
  <c r="AS4763" i="6"/>
  <c r="AS1725" i="6"/>
  <c r="AS3077" i="6"/>
  <c r="AS3542" i="6"/>
  <c r="AS4525" i="6"/>
  <c r="AS2797" i="6"/>
  <c r="AS4560" i="6"/>
  <c r="AS2832" i="6"/>
  <c r="AS2783" i="6"/>
  <c r="AS3082" i="6"/>
  <c r="AS4845" i="6"/>
  <c r="AS3117" i="6"/>
  <c r="AS4880" i="6"/>
  <c r="AS3152" i="6"/>
  <c r="AS4915" i="6"/>
  <c r="AS3187" i="6"/>
  <c r="AS4950" i="6"/>
  <c r="AS3222" i="6"/>
  <c r="AS4631" i="6"/>
  <c r="AS4913" i="6"/>
  <c r="AS2606" i="6"/>
  <c r="AS3305" i="6"/>
  <c r="AS3694" i="6"/>
  <c r="AS4034" i="6"/>
  <c r="AS4373" i="6"/>
  <c r="AS3937" i="6"/>
  <c r="AS2209" i="6"/>
  <c r="AS3972" i="6"/>
  <c r="AS2244" i="6"/>
  <c r="AS2195" i="6"/>
  <c r="AS2494" i="6"/>
  <c r="AS4257" i="6"/>
  <c r="AS2529" i="6"/>
  <c r="AS4292" i="6"/>
  <c r="AS2564" i="6"/>
  <c r="AS4327" i="6"/>
  <c r="AS2599" i="6"/>
  <c r="AS4362" i="6"/>
  <c r="AS2634" i="6"/>
  <c r="AS3125" i="6"/>
  <c r="AS3496" i="6"/>
  <c r="AS3844" i="6"/>
  <c r="AS4186" i="6"/>
  <c r="AS4526" i="6"/>
  <c r="AS4865" i="6"/>
  <c r="AS2486" i="6"/>
  <c r="AS3349" i="6"/>
  <c r="AS719" i="6"/>
  <c r="AS3384" i="6"/>
  <c r="AS660" i="6"/>
  <c r="AS1512" i="6"/>
  <c r="AS3669" i="6"/>
  <c r="AS1596" i="6"/>
  <c r="AS3704" i="6"/>
  <c r="AS1680" i="6"/>
  <c r="AS3739" i="6"/>
  <c r="AS1764" i="6"/>
  <c r="AS3774" i="6"/>
  <c r="AS1848" i="6"/>
  <c r="AS4024" i="6"/>
  <c r="AS4336" i="6"/>
  <c r="AS4678" i="6"/>
  <c r="AS2861" i="6"/>
  <c r="AS3436" i="6"/>
  <c r="AS4489" i="6"/>
  <c r="AS2761" i="6"/>
  <c r="AS4524" i="6"/>
  <c r="AS2796" i="6"/>
  <c r="AS2747" i="6"/>
  <c r="AS3046" i="6"/>
  <c r="AS4809" i="6"/>
  <c r="AS3081" i="6"/>
  <c r="AS4844" i="6"/>
  <c r="AS3116" i="6"/>
  <c r="AS4879" i="6"/>
  <c r="AS3151" i="6"/>
  <c r="AS4914" i="6"/>
  <c r="AS3186" i="6"/>
  <c r="AS4546" i="6"/>
  <c r="AS4828" i="6"/>
  <c r="AS2318" i="6"/>
  <c r="AS3197" i="6"/>
  <c r="AS3605" i="6"/>
  <c r="AS3947" i="6"/>
  <c r="AS4288" i="6"/>
  <c r="AS3901" i="6"/>
  <c r="AS2149" i="6"/>
  <c r="AS3936" i="6"/>
  <c r="AS2208" i="6"/>
  <c r="AS2121" i="6"/>
  <c r="AS2458" i="6"/>
  <c r="AS4221" i="6"/>
  <c r="AS2493" i="6"/>
  <c r="AS4256" i="6"/>
  <c r="AS2528" i="6"/>
  <c r="AS4291" i="6"/>
  <c r="AS2563" i="6"/>
  <c r="AS4326" i="6"/>
  <c r="AS2598" i="6"/>
  <c r="AS2909" i="6"/>
  <c r="AS3388" i="6"/>
  <c r="AS3758" i="6"/>
  <c r="AS4097" i="6"/>
  <c r="AS4439" i="6"/>
  <c r="AS4780" i="6"/>
  <c r="AS1926" i="6"/>
  <c r="AS3313" i="6"/>
  <c r="AS3348" i="6"/>
  <c r="AS717" i="6"/>
  <c r="AS1427" i="6"/>
  <c r="AS3633" i="6"/>
  <c r="AS1511" i="6"/>
  <c r="AS3668" i="6"/>
  <c r="AS1595" i="6"/>
  <c r="AS3703" i="6"/>
  <c r="AS1679" i="6"/>
  <c r="AS3738" i="6"/>
  <c r="AS1763" i="6"/>
  <c r="AS3938" i="6"/>
  <c r="AS4250" i="6"/>
  <c r="AS4589" i="6"/>
  <c r="AS4931" i="6"/>
  <c r="AS2645" i="6"/>
  <c r="AS3328" i="6"/>
  <c r="AS4453" i="6"/>
  <c r="AS2725" i="6"/>
  <c r="AS4488" i="6"/>
  <c r="AS2760" i="6"/>
  <c r="AS2711" i="6"/>
  <c r="AS3010" i="6"/>
  <c r="AS4773" i="6"/>
  <c r="AS3045" i="6"/>
  <c r="AS4808" i="6"/>
  <c r="AS3080" i="6"/>
  <c r="AS4843" i="6"/>
  <c r="AS3115" i="6"/>
  <c r="AS4878" i="6"/>
  <c r="AS3150" i="6"/>
  <c r="AS4457" i="6"/>
  <c r="AS4742" i="6"/>
  <c r="AS1464" i="6"/>
  <c r="AS3026" i="6"/>
  <c r="AS3518" i="6"/>
  <c r="AS3862" i="6"/>
  <c r="AS4202" i="6"/>
  <c r="AS3865" i="6"/>
  <c r="AS2068" i="6"/>
  <c r="AS3900" i="6"/>
  <c r="AS2148" i="6"/>
  <c r="AS2034" i="6"/>
  <c r="AS2422" i="6"/>
  <c r="AS4185" i="6"/>
  <c r="AS2457" i="6"/>
  <c r="AS4220" i="6"/>
  <c r="AS2492" i="6"/>
  <c r="AS4255" i="6"/>
  <c r="AS2527" i="6"/>
  <c r="AS4290" i="6"/>
  <c r="AS2562" i="6"/>
  <c r="AS2693" i="6"/>
  <c r="AS3280" i="6"/>
  <c r="AS3671" i="6"/>
  <c r="AS4012" i="6"/>
  <c r="AS4354" i="6"/>
  <c r="AS4694" i="6"/>
  <c r="AS3277" i="6"/>
  <c r="AS3312" i="6"/>
  <c r="AS372" i="6"/>
  <c r="AS3597" i="6"/>
  <c r="AS1425" i="6"/>
  <c r="AS3632" i="6"/>
  <c r="AS1509" i="6"/>
  <c r="AS3667" i="6"/>
  <c r="AS1593" i="6"/>
  <c r="AS3702" i="6"/>
  <c r="AS1677" i="6"/>
  <c r="AS3851" i="6"/>
  <c r="AS4163" i="6"/>
  <c r="AS4504" i="6"/>
  <c r="AS4846" i="6"/>
  <c r="AS2402" i="6"/>
  <c r="AS3220" i="6"/>
  <c r="AS4417" i="6"/>
  <c r="AS2689" i="6"/>
  <c r="AS4452" i="6"/>
  <c r="AS2724" i="6"/>
  <c r="AS2675" i="6"/>
  <c r="AS2974" i="6"/>
  <c r="AS4737" i="6"/>
  <c r="AS3009" i="6"/>
  <c r="AS4772" i="6"/>
  <c r="AS3044" i="6"/>
  <c r="AS4807" i="6"/>
  <c r="AS3079" i="6"/>
  <c r="AS4842" i="6"/>
  <c r="AS3114" i="6"/>
  <c r="AS4372" i="6"/>
  <c r="AS4655" i="6"/>
  <c r="AS4996" i="6"/>
  <c r="AS2810" i="6"/>
  <c r="AS3410" i="6"/>
  <c r="AS3773" i="6"/>
  <c r="AS4115" i="6"/>
  <c r="AS3829" i="6"/>
  <c r="AS1980" i="6"/>
  <c r="AS3864" i="6"/>
  <c r="AS2064" i="6"/>
  <c r="AS1948" i="6"/>
  <c r="AS2386" i="6"/>
  <c r="AS4149" i="6"/>
  <c r="AS2421" i="6"/>
  <c r="AS4184" i="6"/>
  <c r="AS2456" i="6"/>
  <c r="AS4219" i="6"/>
  <c r="AS2491" i="6"/>
  <c r="AS4254" i="6"/>
  <c r="AS2526" i="6"/>
  <c r="AS1905" i="6"/>
  <c r="AS1643" i="6"/>
  <c r="AS3723" i="6"/>
  <c r="AS1727" i="6"/>
  <c r="AS1154" i="6"/>
  <c r="AS1510" i="6"/>
  <c r="AS1736" i="6"/>
  <c r="AS1939" i="6"/>
  <c r="AS1145" i="6"/>
  <c r="AS2345" i="6"/>
  <c r="AS2236" i="6"/>
  <c r="AS3999" i="6"/>
  <c r="AS2271" i="6"/>
  <c r="AS1227" i="6"/>
  <c r="AS1430" i="6"/>
  <c r="AS1573" i="6"/>
  <c r="AS1786" i="6"/>
  <c r="AS2012" i="6"/>
  <c r="AS1421" i="6"/>
  <c r="AS2512" i="6"/>
  <c r="AS4275" i="6"/>
  <c r="AS2547" i="6"/>
  <c r="AS1503" i="6"/>
  <c r="AS1706" i="6"/>
  <c r="AS1849" i="6"/>
  <c r="AS2062" i="6"/>
  <c r="AS560" i="6"/>
  <c r="AS763" i="6"/>
  <c r="AS1697" i="6"/>
  <c r="AS2788" i="6"/>
  <c r="AS4551" i="6"/>
  <c r="AS2823" i="6"/>
  <c r="AS1779" i="6"/>
  <c r="AS1982" i="6"/>
  <c r="AS2125" i="6"/>
  <c r="AS397" i="6"/>
  <c r="AS1973" i="6"/>
  <c r="AS3064" i="6"/>
  <c r="AS4827" i="6"/>
  <c r="AS3099" i="6"/>
  <c r="AS2055" i="6"/>
  <c r="AS168" i="6"/>
  <c r="AS1499" i="6"/>
  <c r="AS3663" i="6"/>
  <c r="AS1583" i="6"/>
  <c r="AS1094" i="6"/>
  <c r="AS1237" i="6"/>
  <c r="AS1450" i="6"/>
  <c r="AS1676" i="6"/>
  <c r="AS1879" i="6"/>
  <c r="AS1085" i="6"/>
  <c r="AS2429" i="6"/>
  <c r="AS2320" i="6"/>
  <c r="AS4083" i="6"/>
  <c r="AS2355" i="6"/>
  <c r="AS1514" i="6"/>
  <c r="AS1657" i="6"/>
  <c r="AS1870" i="6"/>
  <c r="AS2096" i="6"/>
  <c r="AS368" i="6"/>
  <c r="AS1505" i="6"/>
  <c r="AS1504" i="6"/>
  <c r="AS2740" i="6"/>
  <c r="AS4503" i="6"/>
  <c r="AS2775" i="6"/>
  <c r="AS1731" i="6"/>
  <c r="AS1934" i="6"/>
  <c r="AS2077" i="6"/>
  <c r="AS562" i="6"/>
  <c r="AS1925" i="6"/>
  <c r="AS179" i="6"/>
  <c r="AS396" i="6"/>
  <c r="AS4923" i="6"/>
  <c r="AS3195" i="6"/>
  <c r="AS2151" i="6"/>
  <c r="AS769" i="6"/>
  <c r="AS1208" i="6"/>
  <c r="AS1411" i="6"/>
  <c r="AS3471" i="6"/>
  <c r="AS1122" i="6"/>
  <c r="AS1484" i="6"/>
  <c r="AS1687" i="6"/>
  <c r="AS206" i="6"/>
  <c r="AS2237" i="6"/>
  <c r="AS2046" i="6"/>
  <c r="AS3891" i="6"/>
  <c r="AS2130" i="6"/>
  <c r="AS1119" i="6"/>
  <c r="AS1465" i="6"/>
  <c r="AS1678" i="6"/>
  <c r="AS1904" i="6"/>
  <c r="AS2107" i="6"/>
  <c r="AS379" i="6"/>
  <c r="AS237" i="6"/>
  <c r="AS2692" i="6"/>
  <c r="AS4455" i="6"/>
  <c r="AS2727" i="6"/>
  <c r="AS1683" i="6"/>
  <c r="AS1886" i="6"/>
  <c r="AS2029" i="6"/>
  <c r="AS1877" i="6"/>
  <c r="AS3251" i="6"/>
  <c r="AS3590" i="6"/>
  <c r="AS3929" i="6"/>
  <c r="AS4271" i="6"/>
  <c r="AS4612" i="6"/>
  <c r="AS4954" i="6"/>
  <c r="AS2702" i="6"/>
  <c r="AS3385" i="6"/>
  <c r="AS3420" i="6"/>
  <c r="AS804" i="6"/>
  <c r="AS1600" i="6"/>
  <c r="AS3705" i="6"/>
  <c r="AS1684" i="6"/>
  <c r="AS3740" i="6"/>
  <c r="AS1768" i="6"/>
  <c r="AS3775" i="6"/>
  <c r="AS1852" i="6"/>
  <c r="AS3810" i="6"/>
  <c r="AS1936" i="6"/>
  <c r="AS3766" i="6"/>
  <c r="AS4078" i="6"/>
  <c r="AS4418" i="6"/>
  <c r="AS4757" i="6"/>
  <c r="AS1667" i="6"/>
  <c r="AS3065" i="6"/>
  <c r="AS4381" i="6"/>
  <c r="AS2653" i="6"/>
  <c r="AS4416" i="6"/>
  <c r="AS2688" i="6"/>
  <c r="AS2639" i="6"/>
  <c r="AS2938" i="6"/>
  <c r="AS4701" i="6"/>
  <c r="AS2973" i="6"/>
  <c r="AS4736" i="6"/>
  <c r="AS3008" i="6"/>
  <c r="AS4771" i="6"/>
  <c r="AS3043" i="6"/>
  <c r="AS4806" i="6"/>
  <c r="AS3078" i="6"/>
  <c r="AS4286" i="6"/>
  <c r="AS4570" i="6"/>
  <c r="AS4910" i="6"/>
  <c r="AS2594" i="6"/>
  <c r="AS3302" i="6"/>
  <c r="AS3688" i="6"/>
  <c r="AS4030" i="6"/>
  <c r="AS3793" i="6"/>
  <c r="AS1895" i="6"/>
  <c r="AS3828" i="6"/>
  <c r="AS1979" i="6"/>
  <c r="AS1860" i="6"/>
  <c r="AS2350" i="6"/>
  <c r="AS4113" i="6"/>
  <c r="AS2385" i="6"/>
  <c r="AS4148" i="6"/>
  <c r="AS2420" i="6"/>
  <c r="AS4183" i="6"/>
  <c r="AS2455" i="6"/>
  <c r="AS4218" i="6"/>
  <c r="AS2490" i="6"/>
  <c r="AS1896" i="6"/>
  <c r="AS2969" i="6"/>
  <c r="AS3491" i="6"/>
  <c r="AS3839" i="6"/>
  <c r="AS4180" i="6"/>
  <c r="AS4522" i="6"/>
  <c r="AS4933" i="6"/>
  <c r="AS3205" i="6"/>
  <c r="AS4968" i="6"/>
  <c r="AS3240" i="6"/>
  <c r="AS3490" i="6"/>
  <c r="AS1168" i="6"/>
  <c r="AS3525" i="6"/>
  <c r="AS3560" i="6"/>
  <c r="AS3595" i="6"/>
  <c r="AS1420" i="6"/>
  <c r="AS3630" i="6"/>
  <c r="AS1389" i="6"/>
  <c r="AS3677" i="6"/>
  <c r="AS3989" i="6"/>
  <c r="AS4331" i="6"/>
  <c r="AS4672" i="6"/>
  <c r="AS384" i="6"/>
  <c r="AS2849" i="6"/>
  <c r="AS4345" i="6"/>
  <c r="AS2617" i="6"/>
  <c r="AS4380" i="6"/>
  <c r="AS2652" i="6"/>
  <c r="AS2603" i="6"/>
  <c r="AS2902" i="6"/>
  <c r="AS4665" i="6"/>
  <c r="AS2937" i="6"/>
  <c r="AS4700" i="6"/>
  <c r="AS2972" i="6"/>
  <c r="AS4735" i="6"/>
  <c r="AS3007" i="6"/>
  <c r="AS4770" i="6"/>
  <c r="AS3042" i="6"/>
  <c r="AS4199" i="6"/>
  <c r="AS4481" i="6"/>
  <c r="AS4823" i="6"/>
  <c r="AS2294" i="6"/>
  <c r="AS3194" i="6"/>
  <c r="AS3602" i="6"/>
  <c r="AS3941" i="6"/>
  <c r="AS3757" i="6"/>
  <c r="AS1809" i="6"/>
  <c r="AS3792" i="6"/>
  <c r="AS1893" i="6"/>
  <c r="AS1775" i="6"/>
  <c r="AS2314" i="6"/>
  <c r="AS4077" i="6"/>
  <c r="AS2349" i="6"/>
  <c r="AS4112" i="6"/>
  <c r="AS2384" i="6"/>
  <c r="AS4147" i="6"/>
  <c r="AS2419" i="6"/>
  <c r="AS4182" i="6"/>
  <c r="AS2454" i="6"/>
  <c r="AS768" i="6"/>
  <c r="AS2753" i="6"/>
  <c r="AS3383" i="6"/>
  <c r="AS3754" i="6"/>
  <c r="AS4094" i="6"/>
  <c r="AS4433" i="6"/>
  <c r="AS4897" i="6"/>
  <c r="AS3169" i="6"/>
  <c r="AS4932" i="6"/>
  <c r="AS3204" i="6"/>
  <c r="AS3155" i="6"/>
  <c r="AS3454" i="6"/>
  <c r="AS3489" i="6"/>
  <c r="AS1164" i="6"/>
  <c r="AS3524" i="6"/>
  <c r="AS1248" i="6"/>
  <c r="AS3559" i="6"/>
  <c r="AS3594" i="6"/>
  <c r="AS3592" i="6"/>
  <c r="AS3904" i="6"/>
  <c r="AS4246" i="6"/>
  <c r="AS4586" i="6"/>
  <c r="AS4925" i="6"/>
  <c r="AS2633" i="6"/>
  <c r="AS4309" i="6"/>
  <c r="AS2581" i="6"/>
  <c r="AS4344" i="6"/>
  <c r="AS2616" i="6"/>
  <c r="AS2567" i="6"/>
  <c r="AS2866" i="6"/>
  <c r="AS4629" i="6"/>
  <c r="AS2901" i="6"/>
  <c r="AS4664" i="6"/>
  <c r="AS2936" i="6"/>
  <c r="AS4699" i="6"/>
  <c r="AS2971" i="6"/>
  <c r="AS4734" i="6"/>
  <c r="AS3006" i="6"/>
  <c r="AS4114" i="6"/>
  <c r="AS4396" i="6"/>
  <c r="AS4738" i="6"/>
  <c r="AS1408" i="6"/>
  <c r="AS3014" i="6"/>
  <c r="AS3509" i="6"/>
  <c r="AS3856" i="6"/>
  <c r="AS3721" i="6"/>
  <c r="AS1722" i="6"/>
  <c r="AS3756" i="6"/>
  <c r="AS1806" i="6"/>
  <c r="AS1689" i="6"/>
  <c r="AS2278" i="6"/>
  <c r="AS4041" i="6"/>
  <c r="AS2313" i="6"/>
  <c r="AS4076" i="6"/>
  <c r="AS2348" i="6"/>
  <c r="AS4111" i="6"/>
  <c r="AS2383" i="6"/>
  <c r="AS4146" i="6"/>
  <c r="AS2418" i="6"/>
  <c r="AS4918" i="6"/>
  <c r="AS2537" i="6"/>
  <c r="AS3275" i="6"/>
  <c r="AS3665" i="6"/>
  <c r="AS4007" i="6"/>
  <c r="AS4348" i="6"/>
  <c r="AS4861" i="6"/>
  <c r="AS3133" i="6"/>
  <c r="AS4896" i="6"/>
  <c r="AS3168" i="6"/>
  <c r="AS3119" i="6"/>
  <c r="AS3418" i="6"/>
  <c r="AS3453" i="6"/>
  <c r="AS3488" i="6"/>
  <c r="AS1163" i="6"/>
  <c r="AS3523" i="6"/>
  <c r="AS1247" i="6"/>
  <c r="AS3558" i="6"/>
  <c r="AS2369" i="6"/>
  <c r="AS3497" i="6"/>
  <c r="AS3818" i="6"/>
  <c r="AS4157" i="6"/>
  <c r="AS4499" i="6"/>
  <c r="AS4840" i="6"/>
  <c r="AS2378" i="6"/>
  <c r="AS4273" i="6"/>
  <c r="AS2545" i="6"/>
  <c r="AS4308" i="6"/>
  <c r="AS2580" i="6"/>
  <c r="AS2531" i="6"/>
  <c r="AS2830" i="6"/>
  <c r="AS4593" i="6"/>
  <c r="AS2865" i="6"/>
  <c r="AS4628" i="6"/>
  <c r="AS2900" i="6"/>
  <c r="AS4663" i="6"/>
  <c r="AS2935" i="6"/>
  <c r="AS4698" i="6"/>
  <c r="AS2970" i="6"/>
  <c r="AS4025" i="6"/>
  <c r="AS4310" i="6"/>
  <c r="AS4649" i="6"/>
  <c r="AS4991" i="6"/>
  <c r="AS2798" i="6"/>
  <c r="AS3401" i="6"/>
  <c r="AS3770" i="6"/>
  <c r="AS3685" i="6"/>
  <c r="AS1636" i="6"/>
  <c r="AS3720" i="6"/>
  <c r="AS1720" i="6"/>
  <c r="AS1602" i="6"/>
  <c r="AS2242" i="6"/>
  <c r="AS4005" i="6"/>
  <c r="AS2277" i="6"/>
  <c r="AS4040" i="6"/>
  <c r="AS2312" i="6"/>
  <c r="AS4075" i="6"/>
  <c r="AS2347" i="6"/>
  <c r="AS4110" i="6"/>
  <c r="AS2382" i="6"/>
  <c r="AS1559" i="6"/>
  <c r="AS3579" i="6"/>
  <c r="AS1153" i="6"/>
  <c r="AS1592" i="6"/>
  <c r="AS1795" i="6"/>
  <c r="AS798" i="6"/>
  <c r="AS2201" i="6"/>
  <c r="AS1960" i="6"/>
  <c r="AS3855" i="6"/>
  <c r="AS2044" i="6"/>
  <c r="AS1083" i="6"/>
  <c r="AS1429" i="6"/>
  <c r="AS1642" i="6"/>
  <c r="AS1868" i="6"/>
  <c r="AS2071" i="6"/>
  <c r="AS201" i="6"/>
  <c r="AS357" i="6"/>
  <c r="AS2368" i="6"/>
  <c r="AS4131" i="6"/>
  <c r="AS2403" i="6"/>
  <c r="AS1562" i="6"/>
  <c r="AS1705" i="6"/>
  <c r="AS1918" i="6"/>
  <c r="AS2144" i="6"/>
  <c r="AS1553" i="6"/>
  <c r="AS556" i="6"/>
  <c r="AS2644" i="6"/>
  <c r="AS4407" i="6"/>
  <c r="AS2679" i="6"/>
  <c r="AS1635" i="6"/>
  <c r="AS1838" i="6"/>
  <c r="AS1981" i="6"/>
  <c r="AS2194" i="6"/>
  <c r="AS1829" i="6"/>
  <c r="AS2920" i="6"/>
  <c r="AS4683" i="6"/>
  <c r="AS2955" i="6"/>
  <c r="AS1911" i="6"/>
  <c r="AS2114" i="6"/>
  <c r="AS386" i="6"/>
  <c r="AS1171" i="6"/>
  <c r="AS2105" i="6"/>
  <c r="AS377" i="6"/>
  <c r="AS1152" i="6"/>
  <c r="AS3519" i="6"/>
  <c r="AS1236" i="6"/>
  <c r="AS1093" i="6"/>
  <c r="AS1532" i="6"/>
  <c r="AS1735" i="6"/>
  <c r="AS200" i="6"/>
  <c r="AS2285" i="6"/>
  <c r="AS2157" i="6"/>
  <c r="AS3939" i="6"/>
  <c r="AS2211" i="6"/>
  <c r="AS1167" i="6"/>
  <c r="AS1513" i="6"/>
  <c r="AS1726" i="6"/>
  <c r="AS1952" i="6"/>
  <c r="AS2155" i="6"/>
  <c r="AS364" i="6"/>
  <c r="AS1158" i="6"/>
  <c r="AS2596" i="6"/>
  <c r="AS4359" i="6"/>
  <c r="AS2631" i="6"/>
  <c r="AS1587" i="6"/>
  <c r="AS1790" i="6"/>
  <c r="AS1933" i="6"/>
  <c r="AS2146" i="6"/>
  <c r="AS644" i="6"/>
  <c r="AS1781" i="6"/>
  <c r="AS197" i="6"/>
  <c r="AS3016" i="6"/>
  <c r="AS4779" i="6"/>
  <c r="AS3051" i="6"/>
  <c r="AS2007" i="6"/>
  <c r="AS3327" i="6"/>
  <c r="AS555" i="6"/>
  <c r="AS1543" i="6"/>
  <c r="AS1962" i="6"/>
  <c r="AS1701" i="6"/>
  <c r="AS3747" i="6"/>
  <c r="AS1785" i="6"/>
  <c r="AS1178" i="6"/>
  <c r="AS1534" i="6"/>
  <c r="AS1760" i="6"/>
  <c r="AS1963" i="6"/>
  <c r="AS1169" i="6"/>
  <c r="AS231" i="6"/>
  <c r="AS2548" i="6"/>
  <c r="AS4311" i="6"/>
  <c r="AS2583" i="6"/>
  <c r="AS1539" i="6"/>
  <c r="AS1742" i="6"/>
  <c r="AS1885" i="6"/>
  <c r="AS2098" i="6"/>
  <c r="AS370" i="6"/>
  <c r="AS799" i="6"/>
  <c r="AS1733" i="6"/>
  <c r="AS2477" i="6"/>
  <c r="AS3170" i="6"/>
  <c r="AS3586" i="6"/>
  <c r="AS3926" i="6"/>
  <c r="AS4265" i="6"/>
  <c r="AS4607" i="6"/>
  <c r="AS4969" i="6"/>
  <c r="AS3241" i="6"/>
  <c r="AS3276" i="6"/>
  <c r="AS3526" i="6"/>
  <c r="AS3561" i="6"/>
  <c r="AS3596" i="6"/>
  <c r="AS1422" i="6"/>
  <c r="AS3631" i="6"/>
  <c r="AS1506" i="6"/>
  <c r="AS3666" i="6"/>
  <c r="AS1590" i="6"/>
  <c r="AS3389" i="6"/>
  <c r="AS3731" i="6"/>
  <c r="AS4072" i="6"/>
  <c r="AS4414" i="6"/>
  <c r="AS4754" i="6"/>
  <c r="AS1608" i="6"/>
  <c r="AS4237" i="6"/>
  <c r="AS2509" i="6"/>
  <c r="AS4272" i="6"/>
  <c r="AS2544" i="6"/>
  <c r="AS2495" i="6"/>
  <c r="AS2794" i="6"/>
  <c r="AS4557" i="6"/>
  <c r="AS2829" i="6"/>
  <c r="AS4592" i="6"/>
  <c r="AS2864" i="6"/>
  <c r="AS4627" i="6"/>
  <c r="AS2899" i="6"/>
  <c r="AS4662" i="6"/>
  <c r="AS2934" i="6"/>
  <c r="AS3940" i="6"/>
  <c r="AS4223" i="6"/>
  <c r="AS4564" i="6"/>
  <c r="AS4906" i="6"/>
  <c r="AS2582" i="6"/>
  <c r="AS3293" i="6"/>
  <c r="AS3683" i="6"/>
  <c r="AS3649" i="6"/>
  <c r="AS1548" i="6"/>
  <c r="AS3684" i="6"/>
  <c r="AS1632" i="6"/>
  <c r="AS1516" i="6"/>
  <c r="AS2206" i="6"/>
  <c r="AS3969" i="6"/>
  <c r="AS2241" i="6"/>
  <c r="AS4004" i="6"/>
  <c r="AS2276" i="6"/>
  <c r="AS4039" i="6"/>
  <c r="AS2311" i="6"/>
  <c r="AS4074" i="6"/>
  <c r="AS2346" i="6"/>
  <c r="AS4744" i="6"/>
  <c r="AS1149" i="6"/>
  <c r="AS2957" i="6"/>
  <c r="AS3484" i="6"/>
  <c r="AS3833" i="6"/>
  <c r="AS4175" i="6"/>
  <c r="AS4789" i="6"/>
  <c r="AS3061" i="6"/>
  <c r="AS4824" i="6"/>
  <c r="AS3096" i="6"/>
  <c r="AS3047" i="6"/>
  <c r="AS3346" i="6"/>
  <c r="AS3381" i="6"/>
  <c r="AS3416" i="6"/>
  <c r="AS3451" i="6"/>
  <c r="AS3486" i="6"/>
  <c r="AS1588" i="6"/>
  <c r="AS3281" i="6"/>
  <c r="AS3646" i="6"/>
  <c r="AS3986" i="6"/>
  <c r="AS4325" i="6"/>
  <c r="AS4667" i="6"/>
  <c r="AS4201" i="6"/>
  <c r="AS2473" i="6"/>
  <c r="AS4236" i="6"/>
  <c r="AS2508" i="6"/>
  <c r="AS2459" i="6"/>
  <c r="AS2758" i="6"/>
  <c r="AS4521" i="6"/>
  <c r="AS2793" i="6"/>
  <c r="AS4556" i="6"/>
  <c r="AS2828" i="6"/>
  <c r="AS4591" i="6"/>
  <c r="AS2863" i="6"/>
  <c r="AS4626" i="6"/>
  <c r="AS2898" i="6"/>
  <c r="AS3854" i="6"/>
  <c r="AS4138" i="6"/>
  <c r="AS4478" i="6"/>
  <c r="AS4817" i="6"/>
  <c r="AS2270" i="6"/>
  <c r="AS3185" i="6"/>
  <c r="AS3598" i="6"/>
  <c r="AS3613" i="6"/>
  <c r="AS1463" i="6"/>
  <c r="AS3648" i="6"/>
  <c r="AS1547" i="6"/>
  <c r="AS1428" i="6"/>
  <c r="AS2145" i="6"/>
  <c r="AS3933" i="6"/>
  <c r="AS2205" i="6"/>
  <c r="AS3968" i="6"/>
  <c r="AS2240" i="6"/>
  <c r="AS4003" i="6"/>
  <c r="AS2275" i="6"/>
  <c r="AS4038" i="6"/>
  <c r="AS2310" i="6"/>
  <c r="AS4658" i="6"/>
  <c r="AS4970" i="6"/>
  <c r="AS2741" i="6"/>
  <c r="AS3376" i="6"/>
  <c r="AS3748" i="6"/>
  <c r="AS4090" i="6"/>
  <c r="AS4753" i="6"/>
  <c r="AS3025" i="6"/>
  <c r="AS4788" i="6"/>
  <c r="AS3060" i="6"/>
  <c r="AS3011" i="6"/>
  <c r="AS3310" i="6"/>
  <c r="AS563" i="6"/>
  <c r="AS3345" i="6"/>
  <c r="AS3380" i="6"/>
  <c r="AS3415" i="6"/>
  <c r="AS3450" i="6"/>
  <c r="AS3172" i="6"/>
  <c r="AS3557" i="6"/>
  <c r="AS3899" i="6"/>
  <c r="AS4240" i="6"/>
  <c r="AS4582" i="6"/>
  <c r="AS4922" i="6"/>
  <c r="AS4165" i="6"/>
  <c r="AS2437" i="6"/>
  <c r="AS4200" i="6"/>
  <c r="AS2472" i="6"/>
  <c r="AS2423" i="6"/>
  <c r="AS2722" i="6"/>
  <c r="AS4485" i="6"/>
  <c r="AS2757" i="6"/>
  <c r="AS4520" i="6"/>
  <c r="AS2792" i="6"/>
  <c r="AS4555" i="6"/>
  <c r="AS2827" i="6"/>
  <c r="AS4590" i="6"/>
  <c r="AS2862" i="6"/>
  <c r="AS3767" i="6"/>
  <c r="AS4049" i="6"/>
  <c r="AS4391" i="6"/>
  <c r="AS4732" i="6"/>
  <c r="AS3002" i="6"/>
  <c r="AS3506" i="6"/>
  <c r="AS3577" i="6"/>
  <c r="AS3612" i="6"/>
  <c r="AS1461" i="6"/>
  <c r="AS2061" i="6"/>
  <c r="AS3897" i="6"/>
  <c r="AS2142" i="6"/>
  <c r="AS3932" i="6"/>
  <c r="AS2204" i="6"/>
  <c r="AS3967" i="6"/>
  <c r="AS2239" i="6"/>
  <c r="AS4002" i="6"/>
  <c r="AS2274" i="6"/>
  <c r="AS4571" i="6"/>
  <c r="AS4883" i="6"/>
  <c r="AS2525" i="6"/>
  <c r="AS3268" i="6"/>
  <c r="AS3662" i="6"/>
  <c r="AS4001" i="6"/>
  <c r="AS4717" i="6"/>
  <c r="AS2989" i="6"/>
  <c r="AS4752" i="6"/>
  <c r="AS3024" i="6"/>
  <c r="AS2975" i="6"/>
  <c r="AS3274" i="6"/>
  <c r="AS3309" i="6"/>
  <c r="AS561" i="6"/>
  <c r="AS3344" i="6"/>
  <c r="AS3379" i="6"/>
  <c r="AS3414" i="6"/>
  <c r="AS3124" i="6"/>
  <c r="AS2978" i="6"/>
  <c r="AS3458" i="6"/>
  <c r="AS3814" i="6"/>
  <c r="AS4154" i="6"/>
  <c r="AS4493" i="6"/>
  <c r="AS4835" i="6"/>
  <c r="AS4129" i="6"/>
  <c r="AS2401" i="6"/>
  <c r="AS4164" i="6"/>
  <c r="AS2436" i="6"/>
  <c r="AS2387" i="6"/>
  <c r="AS2686" i="6"/>
  <c r="AS4449" i="6"/>
  <c r="AS2721" i="6"/>
  <c r="AS4484" i="6"/>
  <c r="AS2756" i="6"/>
  <c r="AS4519" i="6"/>
  <c r="AS2791" i="6"/>
  <c r="AS4554" i="6"/>
  <c r="AS2826" i="6"/>
  <c r="AS3682" i="6"/>
  <c r="AS3964" i="6"/>
  <c r="AS4306" i="6"/>
  <c r="AS4646" i="6"/>
  <c r="AS4985" i="6"/>
  <c r="AS2786" i="6"/>
  <c r="AS3398" i="6"/>
  <c r="AS3541" i="6"/>
  <c r="AS3576" i="6"/>
  <c r="AS1974" i="6"/>
  <c r="AS3861" i="6"/>
  <c r="AS2058" i="6"/>
  <c r="AS3896" i="6"/>
  <c r="AS2140" i="6"/>
  <c r="AS3931" i="6"/>
  <c r="AS2203" i="6"/>
  <c r="AS3966" i="6"/>
  <c r="AS2238" i="6"/>
  <c r="AS1212" i="6"/>
  <c r="AS3435" i="6"/>
  <c r="AS1448" i="6"/>
  <c r="AS1651" i="6"/>
  <c r="AS654" i="6"/>
  <c r="AS170" i="6"/>
  <c r="AS1876" i="6"/>
  <c r="AS1614" i="6"/>
  <c r="AS3711" i="6"/>
  <c r="AS1698" i="6"/>
  <c r="AS1498" i="6"/>
  <c r="AS1724" i="6"/>
  <c r="AS1927" i="6"/>
  <c r="AS195" i="6"/>
  <c r="AS2333" i="6"/>
  <c r="AS2224" i="6"/>
  <c r="AS3987" i="6"/>
  <c r="AS2259" i="6"/>
  <c r="AS1418" i="6"/>
  <c r="AS1561" i="6"/>
  <c r="AS1774" i="6"/>
  <c r="AS2000" i="6"/>
  <c r="AS1409" i="6"/>
  <c r="AS2500" i="6"/>
  <c r="AS4263" i="6"/>
  <c r="AS2535" i="6"/>
  <c r="AS1491" i="6"/>
  <c r="AS1694" i="6"/>
  <c r="AS1837" i="6"/>
  <c r="AS2050" i="6"/>
  <c r="AS1685" i="6"/>
  <c r="AS2776" i="6"/>
  <c r="AS4539" i="6"/>
  <c r="AS2811" i="6"/>
  <c r="AS1767" i="6"/>
  <c r="AS1970" i="6"/>
  <c r="AS2113" i="6"/>
  <c r="AS1961" i="6"/>
  <c r="AS3375" i="6"/>
  <c r="AS806" i="6"/>
  <c r="AS1162" i="6"/>
  <c r="AS1388" i="6"/>
  <c r="AS1591" i="6"/>
  <c r="AS797" i="6"/>
  <c r="AS2076" i="6"/>
  <c r="AS1816" i="6"/>
  <c r="AS3795" i="6"/>
  <c r="AS1900" i="6"/>
  <c r="AS1582" i="6"/>
  <c r="AS1808" i="6"/>
  <c r="AS2011" i="6"/>
  <c r="AS2452" i="6"/>
  <c r="AS4215" i="6"/>
  <c r="AS2487" i="6"/>
  <c r="AS1443" i="6"/>
  <c r="AS1646" i="6"/>
  <c r="AS1789" i="6"/>
  <c r="AS2002" i="6"/>
  <c r="AS1637" i="6"/>
  <c r="AS640" i="6"/>
  <c r="AS2872" i="6"/>
  <c r="AS4635" i="6"/>
  <c r="AS2907" i="6"/>
  <c r="AS1863" i="6"/>
  <c r="AS2066" i="6"/>
  <c r="AS2057" i="6"/>
  <c r="AS4911" i="6"/>
  <c r="AS3183" i="6"/>
  <c r="AS2139" i="6"/>
  <c r="AS1196" i="6"/>
  <c r="AS1399" i="6"/>
  <c r="AS1617" i="6"/>
  <c r="AS3603" i="6"/>
  <c r="AS1439" i="6"/>
  <c r="AS1390" i="6"/>
  <c r="AS1616" i="6"/>
  <c r="AS1819" i="6"/>
  <c r="AS2404" i="6"/>
  <c r="AS4167" i="6"/>
  <c r="AS2439" i="6"/>
  <c r="AS1395" i="6"/>
  <c r="AS1598" i="6"/>
  <c r="AS1741" i="6"/>
  <c r="AS1954" i="6"/>
  <c r="AS2180" i="6"/>
  <c r="AT538" i="6" l="1"/>
  <c r="AY605" i="6"/>
  <c r="AY482" i="6"/>
  <c r="AT794" i="6"/>
  <c r="AY623" i="6"/>
  <c r="AT790" i="6"/>
  <c r="AY748" i="6"/>
  <c r="AY1011" i="6"/>
  <c r="AY987" i="6"/>
  <c r="AY596" i="6"/>
  <c r="AY107" i="6"/>
  <c r="AY621" i="6"/>
  <c r="AY1316" i="6"/>
  <c r="AY703" i="6"/>
  <c r="AY829" i="6"/>
  <c r="AY327" i="6"/>
  <c r="AY1047" i="6"/>
  <c r="AY317" i="6"/>
  <c r="AY959" i="6"/>
  <c r="AY626" i="6"/>
  <c r="AY697" i="6"/>
  <c r="AY19" i="6"/>
  <c r="AY854" i="6"/>
  <c r="AY147" i="6"/>
  <c r="AY298" i="6"/>
  <c r="AY993" i="6"/>
  <c r="AY211" i="6"/>
  <c r="AY1219" i="6"/>
  <c r="AY1321" i="6"/>
  <c r="AY1258" i="6"/>
  <c r="AY1306" i="6"/>
  <c r="AY121" i="6"/>
  <c r="AY501" i="6"/>
  <c r="AY823" i="6"/>
  <c r="AY27" i="6"/>
  <c r="AY1254" i="6"/>
  <c r="AY1270" i="6"/>
  <c r="AY530" i="6"/>
  <c r="AY1281" i="6"/>
  <c r="AY498" i="6"/>
  <c r="AY1317" i="6"/>
  <c r="AY809" i="6"/>
  <c r="AY190" i="6"/>
  <c r="AY79" i="6"/>
  <c r="AY602" i="6"/>
  <c r="AY1378" i="6"/>
  <c r="AY776" i="6"/>
  <c r="AY930" i="6"/>
  <c r="AY475" i="6"/>
  <c r="AY1332" i="6"/>
  <c r="AY991" i="6"/>
  <c r="AY1134" i="6"/>
  <c r="AY1064" i="6"/>
  <c r="AY271" i="6"/>
  <c r="AY1268" i="6"/>
  <c r="AY433" i="6"/>
  <c r="AY1291" i="6"/>
  <c r="AY488" i="6"/>
  <c r="AY622" i="6"/>
  <c r="AY607" i="6"/>
  <c r="AY817" i="6"/>
  <c r="AY183" i="6"/>
  <c r="AY861" i="6"/>
  <c r="AY1339" i="6"/>
  <c r="AY1110" i="6"/>
  <c r="AT1359" i="6"/>
  <c r="AT1061" i="6"/>
  <c r="AT313" i="6"/>
  <c r="AY130" i="6"/>
  <c r="AY1350" i="6"/>
  <c r="AY118" i="6"/>
  <c r="AY1276" i="6"/>
  <c r="AY505" i="6"/>
  <c r="AY448" i="6"/>
  <c r="AY221" i="6"/>
  <c r="AY1356" i="6"/>
  <c r="AY1371" i="6"/>
  <c r="AY1025" i="6"/>
  <c r="AY188" i="6"/>
  <c r="AY741" i="6"/>
  <c r="AY1298" i="6"/>
  <c r="AY453" i="6"/>
  <c r="AY729" i="6"/>
  <c r="AY815" i="6"/>
  <c r="AY531" i="6"/>
  <c r="AY962" i="6"/>
  <c r="AY1142" i="6"/>
  <c r="AY1300" i="6"/>
  <c r="AY24" i="6"/>
  <c r="AY308" i="6"/>
  <c r="AY6" i="6"/>
  <c r="AY786" i="6"/>
  <c r="AY336" i="6"/>
  <c r="AY695" i="6"/>
  <c r="AY192" i="6"/>
  <c r="AY405" i="6"/>
  <c r="AY178" i="6"/>
  <c r="AY611" i="6"/>
  <c r="AT99" i="6"/>
  <c r="AY7" i="6"/>
  <c r="AT898" i="6"/>
  <c r="AY186" i="6"/>
  <c r="AT960" i="6"/>
  <c r="AY684" i="6"/>
  <c r="AY575" i="6"/>
  <c r="AY735" i="6"/>
  <c r="AY1080" i="6"/>
  <c r="AT119" i="6"/>
  <c r="AY193" i="6"/>
  <c r="AY1324" i="6"/>
  <c r="AY1057" i="6"/>
  <c r="AY592" i="6"/>
  <c r="AY907" i="6"/>
  <c r="AY289" i="6"/>
  <c r="AY846" i="6"/>
  <c r="AY849" i="6"/>
  <c r="AY105" i="6"/>
  <c r="AY463" i="6"/>
  <c r="AY753" i="6"/>
  <c r="AY472" i="6"/>
  <c r="AY89" i="6"/>
  <c r="AY440" i="6"/>
  <c r="AY285" i="6"/>
  <c r="AY115" i="6"/>
  <c r="AT44" i="6"/>
  <c r="AT734" i="6"/>
  <c r="AT1223" i="6"/>
  <c r="AT825" i="6"/>
  <c r="AY598" i="6"/>
  <c r="AT156" i="6"/>
  <c r="AT137" i="6"/>
  <c r="AY456" i="6"/>
  <c r="AT777" i="6"/>
  <c r="AY1123" i="6"/>
  <c r="AT73" i="6"/>
  <c r="AY1222" i="6"/>
  <c r="AY101" i="6"/>
  <c r="AY494" i="6"/>
  <c r="AY114" i="6"/>
  <c r="AY910" i="6"/>
  <c r="AY152" i="6"/>
  <c r="AY142" i="6"/>
  <c r="AY1035" i="6"/>
  <c r="AY1273" i="6"/>
  <c r="AY34" i="6"/>
  <c r="AY807" i="6"/>
  <c r="AY570" i="6"/>
  <c r="AY948" i="6"/>
  <c r="AY924" i="6"/>
  <c r="AY1266" i="6"/>
  <c r="AY143" i="6"/>
  <c r="AY573" i="6"/>
  <c r="AY58" i="6"/>
  <c r="AY229" i="6"/>
  <c r="AY785" i="6"/>
  <c r="AT1067" i="6"/>
  <c r="AT1327" i="6"/>
  <c r="AT539" i="6"/>
  <c r="AY676" i="6"/>
  <c r="AY533" i="6"/>
  <c r="AY549" i="6"/>
  <c r="AT527" i="6"/>
  <c r="AY418" i="6"/>
  <c r="AY1226" i="6"/>
  <c r="AY1252" i="6"/>
  <c r="AT80" i="6"/>
  <c r="AY5" i="6"/>
  <c r="AY900" i="6"/>
  <c r="AT328" i="6"/>
  <c r="AY523" i="6"/>
  <c r="AY616" i="6"/>
  <c r="AY625" i="6"/>
  <c r="AT783" i="6"/>
  <c r="AY882" i="6"/>
  <c r="AY1269" i="6"/>
  <c r="AY902" i="6"/>
  <c r="AY627" i="6"/>
  <c r="AY915" i="6"/>
  <c r="AT434" i="6"/>
  <c r="AY218" i="6"/>
  <c r="AY672" i="6"/>
  <c r="AY855" i="6"/>
  <c r="AY413" i="6"/>
  <c r="AY108" i="6"/>
  <c r="AT1311" i="6"/>
  <c r="AT50" i="6"/>
  <c r="AT1366" i="6"/>
  <c r="AY1265" i="6"/>
  <c r="AT945" i="6"/>
  <c r="AY415" i="6"/>
  <c r="AY923" i="6"/>
  <c r="AT260" i="6"/>
  <c r="AY682" i="6"/>
  <c r="AY98" i="6"/>
  <c r="AY1253" i="6"/>
  <c r="AY1352" i="6"/>
  <c r="AY1030" i="6"/>
  <c r="AY851" i="6"/>
  <c r="AT920" i="6"/>
  <c r="AY975" i="6"/>
  <c r="AT792" i="6"/>
  <c r="AY671" i="6"/>
  <c r="AY84" i="6"/>
  <c r="AY1114" i="6"/>
  <c r="AY544" i="6"/>
  <c r="AT954" i="6"/>
  <c r="AY1021" i="6"/>
  <c r="AY989" i="6"/>
  <c r="AY1056" i="6"/>
  <c r="AY446" i="6"/>
  <c r="AY692" i="6"/>
  <c r="AY106" i="6"/>
  <c r="AY280" i="6"/>
  <c r="AY727" i="6"/>
  <c r="AY1329" i="6"/>
  <c r="AY701" i="6"/>
  <c r="AY811" i="6"/>
  <c r="AT700" i="6"/>
  <c r="AY425" i="6"/>
  <c r="AY512" i="6"/>
  <c r="AT863" i="6"/>
  <c r="AY1342" i="6"/>
  <c r="AY901" i="6"/>
  <c r="AY1312" i="6"/>
  <c r="AY1218" i="6"/>
  <c r="AY619" i="6"/>
  <c r="AY403" i="6"/>
  <c r="AY610" i="6"/>
  <c r="AT636" i="6"/>
  <c r="AY675" i="6"/>
  <c r="AT15" i="6"/>
  <c r="AY55" i="6"/>
  <c r="AY551" i="6"/>
  <c r="AY306" i="6"/>
  <c r="AY872" i="6"/>
  <c r="AY331" i="6"/>
  <c r="AT54" i="6"/>
  <c r="AY1358" i="6"/>
  <c r="AT1140" i="6"/>
  <c r="AT302" i="6"/>
  <c r="AT601" i="6"/>
  <c r="AT982" i="6"/>
  <c r="AT459" i="6"/>
  <c r="AY955" i="6"/>
  <c r="AY1379" i="6"/>
  <c r="AY252" i="6"/>
  <c r="AT752" i="6"/>
  <c r="AT4" i="6"/>
  <c r="AT637" i="6"/>
  <c r="AT291" i="6"/>
  <c r="AY1330" i="6"/>
  <c r="AY340" i="6"/>
  <c r="AY141" i="6"/>
  <c r="AY521" i="6"/>
  <c r="AY981" i="6"/>
  <c r="AY410" i="6"/>
  <c r="AY1375" i="6"/>
  <c r="AY520" i="6"/>
  <c r="AY755" i="6"/>
  <c r="AY821" i="6"/>
  <c r="AY784" i="6"/>
  <c r="AY48" i="6"/>
  <c r="AY210" i="6"/>
  <c r="AY228" i="6"/>
  <c r="AY928" i="6"/>
  <c r="AT1289" i="6"/>
  <c r="AY944" i="6"/>
  <c r="AY870" i="6"/>
  <c r="AY1112" i="6"/>
  <c r="AY1031" i="6"/>
  <c r="AY665" i="6"/>
  <c r="AY251" i="6"/>
  <c r="AY918" i="6"/>
  <c r="AY892" i="6"/>
  <c r="AY20" i="6"/>
  <c r="AY57" i="6"/>
  <c r="AY677" i="6"/>
  <c r="AY1138" i="6"/>
  <c r="AY742" i="6"/>
  <c r="AY67" i="6"/>
  <c r="AY569" i="6"/>
  <c r="AY1005" i="6"/>
  <c r="AY1267" i="6"/>
  <c r="AY1299" i="6"/>
  <c r="AY820" i="6"/>
  <c r="AY286" i="6"/>
  <c r="AY732" i="6"/>
  <c r="AY1115" i="6"/>
  <c r="AY402" i="6"/>
  <c r="AY638" i="6"/>
  <c r="AT103" i="6"/>
  <c r="AY1365" i="6"/>
  <c r="AY1116" i="6"/>
  <c r="AY967" i="6"/>
  <c r="AY419" i="6"/>
  <c r="AY268" i="6"/>
  <c r="AY931" i="6"/>
  <c r="AY1362" i="6"/>
  <c r="AY810" i="6"/>
  <c r="AY323" i="6"/>
  <c r="AY978" i="6"/>
  <c r="AY1034" i="6"/>
  <c r="AY140" i="6"/>
  <c r="AY634" i="6"/>
  <c r="AY250" i="6"/>
  <c r="AY688" i="6"/>
  <c r="AY151" i="6"/>
  <c r="AY613" i="6"/>
  <c r="AY689" i="6"/>
  <c r="AY1264" i="6"/>
  <c r="AY743" i="6"/>
  <c r="AY1016" i="6"/>
  <c r="AY740" i="6"/>
  <c r="AY1296" i="6"/>
  <c r="AY1257" i="6"/>
  <c r="AY1099" i="6"/>
  <c r="AY230" i="6"/>
  <c r="AY72" i="6"/>
  <c r="AY316" i="6"/>
  <c r="AY1020" i="6"/>
  <c r="AT999" i="6"/>
  <c r="AY547" i="6"/>
  <c r="AY1118" i="6"/>
  <c r="AY11" i="6"/>
  <c r="AT733" i="6"/>
  <c r="AY819" i="6"/>
  <c r="AY865" i="6"/>
  <c r="AY26" i="6"/>
  <c r="AY842" i="6"/>
  <c r="AY342" i="6"/>
  <c r="AT1050" i="6"/>
  <c r="AY399" i="6"/>
  <c r="AY335" i="6"/>
  <c r="AY87" i="6"/>
  <c r="AT278" i="6"/>
  <c r="AY311" i="6"/>
  <c r="AT927" i="6"/>
  <c r="AY1105" i="6"/>
  <c r="AY65" i="6"/>
  <c r="AT917" i="6"/>
  <c r="AT437" i="6"/>
  <c r="AY1292" i="6"/>
  <c r="AT1060" i="6"/>
  <c r="AY154" i="6"/>
  <c r="AY1282" i="6"/>
  <c r="AT1355" i="6"/>
  <c r="AT873" i="6"/>
  <c r="AT348" i="6"/>
  <c r="AT540" i="6"/>
  <c r="AT816" i="6"/>
  <c r="AY486" i="6"/>
  <c r="AY1304" i="6"/>
  <c r="AY1216" i="6"/>
  <c r="AY1376" i="6"/>
  <c r="AY529" i="6"/>
  <c r="AY704" i="6"/>
  <c r="AY138" i="6"/>
  <c r="AY782" i="6"/>
  <c r="AY537" i="6"/>
  <c r="AT1382" i="6"/>
  <c r="AY867" i="6"/>
  <c r="AY691" i="6"/>
  <c r="AY297" i="6"/>
  <c r="AY686" i="6"/>
  <c r="AY91" i="6"/>
  <c r="AY301" i="6"/>
  <c r="AT504" i="6"/>
  <c r="AY630" i="6"/>
  <c r="AY320" i="6"/>
  <c r="AY631" i="6"/>
  <c r="AT862" i="6"/>
  <c r="AT878" i="6"/>
  <c r="AT454" i="6"/>
  <c r="AY702" i="6"/>
  <c r="AT818" i="6"/>
  <c r="AT307" i="6"/>
  <c r="AT1305" i="6"/>
  <c r="AY116" i="6"/>
  <c r="AY86" i="6"/>
  <c r="AY925" i="6"/>
  <c r="AY339" i="6"/>
  <c r="AY600" i="6"/>
  <c r="AY995" i="6"/>
  <c r="AY38" i="6"/>
  <c r="AY847" i="6"/>
  <c r="AY957" i="6"/>
  <c r="AY746" i="6"/>
  <c r="AY524" i="6"/>
  <c r="AY857" i="6"/>
  <c r="AY747" i="6"/>
  <c r="AY109" i="6"/>
  <c r="AY956" i="6"/>
  <c r="AY830" i="6"/>
  <c r="AY346" i="6"/>
  <c r="AY347" i="6"/>
  <c r="AY1280" i="6"/>
  <c r="AY290" i="6"/>
  <c r="AY500" i="6"/>
  <c r="AY840" i="6"/>
  <c r="AY52" i="6"/>
  <c r="AY63" i="6"/>
  <c r="AY943" i="6"/>
  <c r="AY839" i="6"/>
  <c r="AY385" i="6"/>
  <c r="AY781" i="6"/>
  <c r="AY922" i="6"/>
  <c r="AY62" i="6"/>
  <c r="AY972" i="6"/>
  <c r="AY635" i="6"/>
  <c r="AY458" i="6"/>
  <c r="AY1075" i="6"/>
  <c r="AY1015" i="6"/>
  <c r="AY632" i="6"/>
  <c r="AY144" i="6"/>
  <c r="AY284" i="6"/>
  <c r="AY1275" i="6"/>
  <c r="AY864" i="6"/>
  <c r="AY624" i="6"/>
  <c r="AY217" i="6"/>
  <c r="AY343" i="6"/>
  <c r="AY1260" i="6"/>
  <c r="AY1072" i="6"/>
  <c r="AY473" i="6"/>
  <c r="AY412" i="6"/>
  <c r="AY344" i="6"/>
  <c r="AY265" i="6"/>
  <c r="AY980" i="6"/>
  <c r="AY571" i="6"/>
  <c r="AY261" i="6"/>
  <c r="AY669" i="6"/>
  <c r="AY1287" i="6"/>
  <c r="AY896" i="6"/>
  <c r="AY462" i="6"/>
  <c r="AY224" i="6"/>
  <c r="AY812" i="6"/>
  <c r="AY969" i="6"/>
  <c r="AY833" i="6"/>
  <c r="AY853" i="6"/>
  <c r="AY663" i="6"/>
  <c r="AY222" i="6"/>
  <c r="AY247" i="6"/>
  <c r="AY324" i="6"/>
  <c r="AY25" i="6"/>
  <c r="AY1277" i="6"/>
  <c r="AY705" i="6"/>
  <c r="AY970" i="6"/>
  <c r="AY31" i="6"/>
  <c r="AY303" i="6"/>
  <c r="AT112" i="6"/>
  <c r="AT909" i="6"/>
  <c r="AT1053" i="6"/>
  <c r="AT709" i="6"/>
  <c r="AT757" i="6"/>
  <c r="AT1003" i="6"/>
  <c r="AT884" i="6"/>
  <c r="AT874" i="6"/>
  <c r="AT879" i="6"/>
  <c r="AT603" i="6"/>
  <c r="AY670" i="6"/>
  <c r="AY983" i="6"/>
  <c r="AY158" i="6"/>
  <c r="AY1111" i="6"/>
  <c r="AY525" i="6"/>
  <c r="AY914" i="6"/>
  <c r="AY841" i="6"/>
  <c r="AY1256" i="6"/>
  <c r="AY629" i="6"/>
  <c r="AY45" i="6"/>
  <c r="AY545" i="6"/>
  <c r="AY938" i="6"/>
  <c r="AY947" i="6"/>
  <c r="AY97" i="6"/>
  <c r="AY1340" i="6"/>
  <c r="AY628" i="6"/>
  <c r="AY445" i="6"/>
  <c r="AY102" i="6"/>
  <c r="AY543" i="6"/>
  <c r="AY1077" i="6"/>
  <c r="AY1337" i="6"/>
  <c r="AY414" i="6"/>
  <c r="AY310" i="6"/>
  <c r="AY552" i="6"/>
  <c r="AY123" i="6"/>
  <c r="AY933" i="6"/>
  <c r="AY1251" i="6"/>
  <c r="AY514" i="6"/>
  <c r="AY899" i="6"/>
  <c r="AY859" i="6"/>
  <c r="AY976" i="6"/>
  <c r="AY466" i="6"/>
  <c r="AY554" i="6"/>
  <c r="AY450" i="6"/>
  <c r="AY1063" i="6"/>
  <c r="AY678" i="6"/>
  <c r="AY1353" i="6"/>
  <c r="AY318" i="6"/>
  <c r="AY3" i="6"/>
  <c r="AY1364" i="6"/>
  <c r="AY754" i="6"/>
  <c r="AY1345" i="6"/>
  <c r="AY120" i="6"/>
  <c r="AY470" i="6"/>
  <c r="AY996" i="6"/>
  <c r="AY578" i="6"/>
  <c r="AY868" i="6"/>
  <c r="AY71" i="6"/>
  <c r="AY568" i="6"/>
  <c r="AY1095" i="6"/>
  <c r="AY209" i="6"/>
  <c r="AY1220" i="6"/>
  <c r="AY1335" i="6"/>
  <c r="AY476" i="6"/>
  <c r="AY906" i="6"/>
  <c r="AY1336" i="6"/>
  <c r="AY487" i="6"/>
  <c r="AY935" i="6"/>
  <c r="AY541" i="6"/>
  <c r="AY940" i="6"/>
  <c r="AY246" i="6"/>
  <c r="AY708" i="6"/>
  <c r="AY1363" i="6"/>
  <c r="AY424" i="6"/>
  <c r="AY1046" i="6"/>
  <c r="AY517" i="6"/>
  <c r="AY428" i="6"/>
  <c r="AY723" i="6"/>
  <c r="AY710" i="6"/>
  <c r="AY921" i="6"/>
  <c r="AY1361" i="6"/>
  <c r="AY739" i="6"/>
  <c r="AY1307" i="6"/>
  <c r="AY429" i="6"/>
  <c r="AY674" i="6"/>
  <c r="AY77" i="6"/>
  <c r="AY131" i="6"/>
  <c r="AY28" i="6"/>
  <c r="AY1326" i="6"/>
  <c r="AY1037" i="6"/>
  <c r="AY43" i="6"/>
  <c r="AY614" i="6"/>
  <c r="AY212" i="6"/>
  <c r="AY254" i="6"/>
  <c r="AY443" i="6"/>
  <c r="AY1082" i="6"/>
  <c r="AY985" i="6"/>
  <c r="AY337" i="6"/>
  <c r="AY16" i="6"/>
  <c r="AY1261" i="6"/>
  <c r="AY96" i="6"/>
  <c r="AY253" i="6"/>
  <c r="AY942" i="6"/>
  <c r="AY207" i="6"/>
  <c r="AY1108" i="6"/>
  <c r="AY400" i="6"/>
  <c r="AY1320" i="6"/>
  <c r="AY1310" i="6"/>
  <c r="AY1045" i="6"/>
  <c r="AY1141" i="6"/>
  <c r="AY606" i="6"/>
  <c r="AY1367" i="6"/>
  <c r="AY155" i="6"/>
  <c r="AY965" i="6"/>
  <c r="AY680" i="6"/>
  <c r="AY1068" i="6"/>
  <c r="AY226" i="6"/>
  <c r="AY973" i="6"/>
  <c r="AY950" i="6"/>
  <c r="AY699" i="6"/>
  <c r="AY1348" i="6"/>
  <c r="AY1029" i="6"/>
  <c r="AY460" i="6"/>
  <c r="AY1078" i="6"/>
  <c r="AY706" i="6"/>
  <c r="AY1319" i="6"/>
  <c r="AY1294" i="6"/>
  <c r="AY478" i="6"/>
  <c r="AY432" i="6"/>
  <c r="AY788" i="6"/>
  <c r="AY507" i="6"/>
  <c r="AY889" i="6"/>
  <c r="AY522" i="6"/>
  <c r="AY567" i="6"/>
  <c r="AY136" i="6"/>
  <c r="AY1043" i="6"/>
  <c r="AY184" i="6"/>
  <c r="AY78" i="6"/>
  <c r="AY1278" i="6"/>
  <c r="AY332" i="6"/>
  <c r="AY1372" i="6"/>
  <c r="AY295" i="6"/>
  <c r="AY1102" i="6"/>
  <c r="AY104" i="6"/>
  <c r="AY255" i="6"/>
  <c r="AY1285" i="6"/>
  <c r="AT299" i="6"/>
  <c r="AT1274" i="6"/>
  <c r="AY1033" i="6"/>
  <c r="AY774" i="6"/>
  <c r="AY35" i="6"/>
  <c r="AY14" i="6"/>
  <c r="AY599" i="6"/>
  <c r="AY94" i="6"/>
  <c r="AY47" i="6"/>
  <c r="AY132" i="6"/>
  <c r="AY270" i="6"/>
  <c r="AY876" i="6"/>
  <c r="AY968" i="6"/>
  <c r="AY693" i="6"/>
  <c r="AY758" i="6"/>
  <c r="AY1018" i="6"/>
  <c r="AY1341" i="6"/>
  <c r="AY326" i="6"/>
  <c r="AY95" i="6"/>
  <c r="AY146" i="6"/>
  <c r="AY464" i="6"/>
  <c r="AY979" i="6"/>
  <c r="AY974" i="6"/>
  <c r="AY897" i="6"/>
  <c r="AY832" i="6"/>
  <c r="AY249" i="6"/>
  <c r="AY216" i="6"/>
  <c r="AY877" i="6"/>
  <c r="AY932" i="6"/>
  <c r="AY681" i="6"/>
  <c r="AY127" i="6"/>
  <c r="AY903" i="6"/>
  <c r="AY1351" i="6"/>
  <c r="AY1325" i="6"/>
  <c r="AY618" i="6"/>
  <c r="AY668" i="6"/>
  <c r="AY542" i="6"/>
  <c r="AY966" i="6"/>
  <c r="AY275" i="6"/>
  <c r="AY546" i="6"/>
  <c r="AY1377" i="6"/>
  <c r="AY736" i="6"/>
  <c r="AY489" i="6"/>
  <c r="AY835" i="6"/>
  <c r="AY1065" i="6"/>
  <c r="AY75" i="6"/>
  <c r="AY294" i="6"/>
  <c r="AY964" i="6"/>
  <c r="AY479" i="6"/>
  <c r="AY780" i="6"/>
  <c r="AY1098" i="6"/>
  <c r="AY1313" i="6"/>
  <c r="AY912" i="6"/>
  <c r="AY157" i="6"/>
  <c r="AY953" i="6"/>
  <c r="AY59" i="6"/>
  <c r="AY150" i="6"/>
  <c r="AY772" i="6"/>
  <c r="AY1315" i="6"/>
  <c r="AY438" i="6"/>
  <c r="AY789" i="6"/>
  <c r="AY61" i="6"/>
  <c r="AY808" i="6"/>
  <c r="AY281" i="6"/>
  <c r="AY263" i="6"/>
  <c r="AY23" i="6"/>
  <c r="AY1023" i="6"/>
  <c r="AY495" i="6"/>
  <c r="AT666" i="6"/>
  <c r="AT325" i="6"/>
  <c r="AT791" i="6"/>
  <c r="AT509" i="6"/>
  <c r="AT1333" i="6"/>
  <c r="AT134" i="6"/>
  <c r="AT550" i="6"/>
  <c r="AY1069" i="6"/>
  <c r="AY37" i="6"/>
  <c r="AY515" i="6"/>
  <c r="AY1283" i="6"/>
  <c r="AY990" i="6"/>
  <c r="AY1027" i="6"/>
  <c r="AY1017" i="6"/>
  <c r="AY535" i="6"/>
  <c r="AY56" i="6"/>
  <c r="AY1133" i="6"/>
  <c r="AY773" i="6"/>
  <c r="AY1331" i="6"/>
  <c r="AY787" i="6"/>
  <c r="AY322" i="6"/>
  <c r="AY608" i="6"/>
  <c r="AY963" i="6"/>
  <c r="AY831" i="6"/>
  <c r="AY133" i="6"/>
  <c r="AY1066" i="6"/>
  <c r="AY258" i="6"/>
  <c r="AY22" i="6"/>
  <c r="AY597" i="6"/>
  <c r="AY992" i="6"/>
  <c r="AY1048" i="6"/>
  <c r="AY836" i="6"/>
  <c r="AY620" i="6"/>
  <c r="AY1344" i="6"/>
  <c r="AY516" i="6"/>
  <c r="AY49" i="6"/>
  <c r="AY1368" i="6"/>
  <c r="AY869" i="6"/>
  <c r="AY1104" i="6"/>
  <c r="AY491" i="6"/>
  <c r="AY51" i="6"/>
  <c r="AY401" i="6"/>
  <c r="AY871" i="6"/>
  <c r="AY814" i="6"/>
  <c r="AY946" i="6"/>
  <c r="AY430" i="6"/>
  <c r="AY1073" i="6"/>
  <c r="AY493" i="6"/>
  <c r="AY129" i="6"/>
  <c r="AY125" i="6"/>
  <c r="AY1036" i="6"/>
  <c r="AY46" i="6"/>
  <c r="AY483" i="6"/>
  <c r="AY451" i="6"/>
  <c r="AY457" i="6"/>
  <c r="AY929" i="6"/>
  <c r="AY1055" i="6"/>
  <c r="AY1007" i="6"/>
  <c r="AY1302" i="6"/>
  <c r="AY485" i="6"/>
  <c r="AY756" i="6"/>
  <c r="AY282" i="6"/>
  <c r="AY1295" i="6"/>
  <c r="AY891" i="6"/>
  <c r="AY1288" i="6"/>
  <c r="AY1328" i="6"/>
  <c r="AY694" i="6"/>
  <c r="AY916" i="6"/>
  <c r="AT604" i="6"/>
  <c r="AT750" i="6"/>
  <c r="AT1039" i="6"/>
  <c r="AT417" i="6"/>
  <c r="AY866" i="6"/>
  <c r="AY1074" i="6"/>
  <c r="AY334" i="6"/>
  <c r="AY18" i="6"/>
  <c r="AY848" i="6"/>
  <c r="AY60" i="6"/>
  <c r="AY905" i="6"/>
  <c r="AY725" i="6"/>
  <c r="AY461" i="6"/>
  <c r="AY267" i="6"/>
  <c r="AY738" i="6"/>
  <c r="AY490" i="6"/>
  <c r="AY696" i="6"/>
  <c r="AY406" i="6"/>
  <c r="AY1369" i="6"/>
  <c r="AY615" i="6"/>
  <c r="AY409" i="6"/>
  <c r="AY1297" i="6"/>
  <c r="AY480" i="6"/>
  <c r="AY8" i="6"/>
  <c r="AY1058" i="6"/>
  <c r="AY492" i="6"/>
  <c r="AY33" i="6"/>
  <c r="AY1071" i="6"/>
  <c r="AY997" i="6"/>
  <c r="AY1370" i="6"/>
  <c r="AY731" i="6"/>
  <c r="AY13" i="6"/>
  <c r="AY345" i="6"/>
  <c r="AY467" i="6"/>
  <c r="AY843" i="6"/>
  <c r="AY349" i="6"/>
  <c r="AY1081" i="6"/>
  <c r="AY245" i="6"/>
  <c r="AY283" i="6"/>
  <c r="AY441" i="6"/>
  <c r="AY1024" i="6"/>
  <c r="AY288" i="6"/>
  <c r="AY824" i="6"/>
  <c r="AY553" i="6"/>
  <c r="AY455" i="6"/>
  <c r="AT977" i="6"/>
  <c r="AY977" i="6"/>
  <c r="AY664" i="6"/>
  <c r="AY474" i="6"/>
  <c r="AY1290" i="6"/>
  <c r="AY1224" i="6"/>
  <c r="AY452" i="6"/>
  <c r="AY679" i="6"/>
  <c r="AY426" i="6"/>
  <c r="AY1100" i="6"/>
  <c r="AY687" i="6"/>
  <c r="AY338" i="6"/>
  <c r="AT122" i="6"/>
  <c r="AY122" i="6"/>
  <c r="AY1101" i="6"/>
  <c r="AY296" i="6"/>
  <c r="AY88" i="6"/>
  <c r="AY926" i="6"/>
  <c r="AY41" i="6"/>
  <c r="AY1070" i="6"/>
  <c r="AY312" i="6"/>
  <c r="AY39" i="6"/>
  <c r="AY90" i="6"/>
  <c r="AY828" i="6"/>
  <c r="AY822" i="6"/>
  <c r="AY264" i="6"/>
  <c r="AY673" i="6"/>
  <c r="AY499" i="6"/>
  <c r="AY503" i="6"/>
  <c r="AY341" i="6"/>
  <c r="AY149" i="6"/>
  <c r="AY29" i="6"/>
  <c r="AT1217" i="6"/>
  <c r="AY1217" i="6"/>
  <c r="AT919" i="6"/>
  <c r="AY919" i="6"/>
  <c r="AT135" i="6"/>
  <c r="AY135" i="6"/>
  <c r="AY1323" i="6"/>
  <c r="AY771" i="6"/>
  <c r="AY76" i="6"/>
  <c r="AY1314" i="6"/>
  <c r="AY1097" i="6"/>
  <c r="AY1040" i="6"/>
  <c r="AY617" i="6"/>
  <c r="AY502" i="6"/>
  <c r="AT1131" i="6"/>
  <c r="AY1131" i="6"/>
  <c r="AY1028" i="6"/>
  <c r="AY1255" i="6"/>
  <c r="AY93" i="6"/>
  <c r="AY633" i="6"/>
  <c r="AY532" i="6"/>
  <c r="AT1062" i="6"/>
  <c r="AY1062" i="6"/>
  <c r="AY350" i="6"/>
  <c r="AY1139" i="6"/>
  <c r="AY42" i="6"/>
  <c r="AY333" i="6"/>
  <c r="AY875" i="6"/>
  <c r="AY1343" i="6"/>
  <c r="AT594" i="6"/>
  <c r="AY594" i="6"/>
  <c r="AT208" i="6"/>
  <c r="AY208" i="6"/>
  <c r="AT952" i="6"/>
  <c r="AY952" i="6"/>
  <c r="AT2113" i="6"/>
  <c r="AY2113" i="6"/>
  <c r="AT3967" i="6"/>
  <c r="AY3967" i="6"/>
  <c r="AT4744" i="6"/>
  <c r="AY4744" i="6"/>
  <c r="AT1735" i="6"/>
  <c r="AY1735" i="6"/>
  <c r="AT3756" i="6"/>
  <c r="AY3756" i="6"/>
  <c r="AT4218" i="6"/>
  <c r="AY4218" i="6"/>
  <c r="AT2429" i="6"/>
  <c r="AY2429" i="6"/>
  <c r="AT3667" i="6"/>
  <c r="AY3667" i="6"/>
  <c r="AT2244" i="6"/>
  <c r="AY2244" i="6"/>
  <c r="AT1468" i="6"/>
  <c r="AY1468" i="6"/>
  <c r="AT3676" i="6"/>
  <c r="AY3676" i="6"/>
  <c r="AT1943" i="6"/>
  <c r="AY1943" i="6"/>
  <c r="AT1966" i="6"/>
  <c r="AY1966" i="6"/>
  <c r="AT4542" i="6"/>
  <c r="AY4542" i="6"/>
  <c r="AT2781" i="6"/>
  <c r="AY2781" i="6"/>
  <c r="AT161" i="6"/>
  <c r="AY161" i="6"/>
  <c r="AT3977" i="6"/>
  <c r="AY3977" i="6"/>
  <c r="AT3179" i="6"/>
  <c r="AY3179" i="6"/>
  <c r="AT2623" i="6"/>
  <c r="AY2623" i="6"/>
  <c r="AT3102" i="6"/>
  <c r="AY3102" i="6"/>
  <c r="AT1569" i="6"/>
  <c r="AY1569" i="6"/>
  <c r="AT2463" i="6"/>
  <c r="AY2463" i="6"/>
  <c r="AT4517" i="6"/>
  <c r="AY4517" i="6"/>
  <c r="AT4010" i="6"/>
  <c r="AY4010" i="6"/>
  <c r="AT2572" i="6"/>
  <c r="AY2572" i="6"/>
  <c r="AT3494" i="6"/>
  <c r="AY3494" i="6"/>
  <c r="AT4746" i="6"/>
  <c r="AY4746" i="6"/>
  <c r="AT2500" i="6"/>
  <c r="AY2500" i="6"/>
  <c r="AT2741" i="6"/>
  <c r="AY2741" i="6"/>
  <c r="AT4683" i="6"/>
  <c r="AY4683" i="6"/>
  <c r="AT4699" i="6"/>
  <c r="AY4699" i="6"/>
  <c r="AT804" i="6"/>
  <c r="AY804" i="6"/>
  <c r="AT1948" i="6"/>
  <c r="AY1948" i="6"/>
  <c r="AT3936" i="6"/>
  <c r="AY3936" i="6"/>
  <c r="AT3615" i="6"/>
  <c r="AY3615" i="6"/>
  <c r="AT4044" i="6"/>
  <c r="AY4044" i="6"/>
  <c r="AT2353" i="6"/>
  <c r="AY2353" i="6"/>
  <c r="AT1433" i="6"/>
  <c r="AY1433" i="6"/>
  <c r="AT4509" i="6"/>
  <c r="AY4509" i="6"/>
  <c r="AT1745" i="6"/>
  <c r="AY1745" i="6"/>
  <c r="AT2266" i="6"/>
  <c r="AY2266" i="6"/>
  <c r="AT4000" i="6"/>
  <c r="AY4000" i="6"/>
  <c r="AT1567" i="6"/>
  <c r="AY1567" i="6"/>
  <c r="AT3292" i="6"/>
  <c r="AY3292" i="6"/>
  <c r="AT4733" i="6"/>
  <c r="AY4733" i="6"/>
  <c r="AT2956" i="6"/>
  <c r="AY2956" i="6"/>
  <c r="AT2660" i="6"/>
  <c r="AY2660" i="6"/>
  <c r="AT3907" i="6"/>
  <c r="AY3907" i="6"/>
  <c r="AT4947" i="6"/>
  <c r="AY4947" i="6"/>
  <c r="AT3050" i="6"/>
  <c r="AY3050" i="6"/>
  <c r="AT4213" i="6"/>
  <c r="AY4213" i="6"/>
  <c r="AT1618" i="6"/>
  <c r="AY1618" i="6"/>
  <c r="AT2983" i="6"/>
  <c r="AY2983" i="6"/>
  <c r="AT585" i="6"/>
  <c r="AY585" i="6"/>
  <c r="AT4854" i="6"/>
  <c r="AY4854" i="6"/>
  <c r="AT2981" i="6"/>
  <c r="AY2981" i="6"/>
  <c r="AT2221" i="6"/>
  <c r="AY2221" i="6"/>
  <c r="AT3717" i="6"/>
  <c r="AY3717" i="6"/>
  <c r="AT4322" i="6"/>
  <c r="AY4322" i="6"/>
  <c r="AT1614" i="6"/>
  <c r="AY1614" i="6"/>
  <c r="AT2066" i="6"/>
  <c r="AY2066" i="6"/>
  <c r="AT1837" i="6"/>
  <c r="AY1837" i="6"/>
  <c r="AT4129" i="6"/>
  <c r="AY4129" i="6"/>
  <c r="AT4520" i="6"/>
  <c r="AY4520" i="6"/>
  <c r="AT2270" i="6"/>
  <c r="AY2270" i="6"/>
  <c r="AT3969" i="6"/>
  <c r="AY3969" i="6"/>
  <c r="AT555" i="6"/>
  <c r="AY555" i="6"/>
  <c r="AT1439" i="6"/>
  <c r="AY1439" i="6"/>
  <c r="AT4635" i="6"/>
  <c r="AY4635" i="6"/>
  <c r="AT1808" i="6"/>
  <c r="AY1808" i="6"/>
  <c r="AT1961" i="6"/>
  <c r="AY1961" i="6"/>
  <c r="AT2535" i="6"/>
  <c r="AY2535" i="6"/>
  <c r="AT195" i="6"/>
  <c r="AY195" i="6"/>
  <c r="AT3435" i="6"/>
  <c r="AY3435" i="6"/>
  <c r="AT3541" i="6"/>
  <c r="AY3541" i="6"/>
  <c r="AT2756" i="6"/>
  <c r="AY2756" i="6"/>
  <c r="AT4154" i="6"/>
  <c r="AY4154" i="6"/>
  <c r="AT3024" i="6"/>
  <c r="AY3024" i="6"/>
  <c r="AT2239" i="6"/>
  <c r="AY2239" i="6"/>
  <c r="AT4732" i="6"/>
  <c r="AY4732" i="6"/>
  <c r="AT2722" i="6"/>
  <c r="AY2722" i="6"/>
  <c r="AT3450" i="6"/>
  <c r="AY3450" i="6"/>
  <c r="AT3748" i="6"/>
  <c r="AY3748" i="6"/>
  <c r="AT3933" i="6"/>
  <c r="AY3933" i="6"/>
  <c r="AT4138" i="6"/>
  <c r="AY4138" i="6"/>
  <c r="AT2508" i="6"/>
  <c r="AY2508" i="6"/>
  <c r="AT3416" i="6"/>
  <c r="AY3416" i="6"/>
  <c r="AT1149" i="6"/>
  <c r="AY1149" i="6"/>
  <c r="AT1632" i="6"/>
  <c r="AY1632" i="6"/>
  <c r="AT4662" i="6"/>
  <c r="AY4662" i="6"/>
  <c r="AT4237" i="6"/>
  <c r="AY4237" i="6"/>
  <c r="AT3596" i="6"/>
  <c r="AY3596" i="6"/>
  <c r="AT1733" i="6"/>
  <c r="AY1733" i="6"/>
  <c r="AT1963" i="6"/>
  <c r="AY1963" i="6"/>
  <c r="AT3051" i="6"/>
  <c r="AY3051" i="6"/>
  <c r="AT2596" i="6"/>
  <c r="AY2596" i="6"/>
  <c r="AT200" i="6"/>
  <c r="AY200" i="6"/>
  <c r="AT1911" i="6"/>
  <c r="AY1911" i="6"/>
  <c r="AT556" i="6"/>
  <c r="AY556" i="6"/>
  <c r="AT1868" i="6"/>
  <c r="AY1868" i="6"/>
  <c r="AT3579" i="6"/>
  <c r="AY3579" i="6"/>
  <c r="AT1720" i="6"/>
  <c r="AY1720" i="6"/>
  <c r="AT4698" i="6"/>
  <c r="AY4698" i="6"/>
  <c r="AT4273" i="6"/>
  <c r="AY4273" i="6"/>
  <c r="AT3488" i="6"/>
  <c r="AY3488" i="6"/>
  <c r="AT2537" i="6"/>
  <c r="AY2537" i="6"/>
  <c r="AT1806" i="6"/>
  <c r="AY1806" i="6"/>
  <c r="AT4734" i="6"/>
  <c r="AY4734" i="6"/>
  <c r="AT4309" i="6"/>
  <c r="AY4309" i="6"/>
  <c r="AT3489" i="6"/>
  <c r="AY3489" i="6"/>
  <c r="AT768" i="6"/>
  <c r="AY768" i="6"/>
  <c r="AT3792" i="6"/>
  <c r="AY3792" i="6"/>
  <c r="AT3007" i="6"/>
  <c r="AY3007" i="6"/>
  <c r="AT2849" i="6"/>
  <c r="AY2849" i="6"/>
  <c r="AT1168" i="6"/>
  <c r="AY1168" i="6"/>
  <c r="AT2490" i="6"/>
  <c r="AY2490" i="6"/>
  <c r="AT1895" i="6"/>
  <c r="AY1895" i="6"/>
  <c r="AT4771" i="6"/>
  <c r="AY4771" i="6"/>
  <c r="AT1667" i="6"/>
  <c r="AY1667" i="6"/>
  <c r="AT3705" i="6"/>
  <c r="AY3705" i="6"/>
  <c r="AT1877" i="6"/>
  <c r="AY1877" i="6"/>
  <c r="AT1465" i="6"/>
  <c r="AY1465" i="6"/>
  <c r="AT1208" i="6"/>
  <c r="AY1208" i="6"/>
  <c r="AT2775" i="6"/>
  <c r="AY2775" i="6"/>
  <c r="AT2320" i="6"/>
  <c r="AY2320" i="6"/>
  <c r="AT2055" i="6"/>
  <c r="AY2055" i="6"/>
  <c r="AT1697" i="6"/>
  <c r="AY1697" i="6"/>
  <c r="AT1786" i="6"/>
  <c r="AY1786" i="6"/>
  <c r="AT1154" i="6"/>
  <c r="AY1154" i="6"/>
  <c r="AT4149" i="6"/>
  <c r="AY4149" i="6"/>
  <c r="AT4655" i="6"/>
  <c r="AY4655" i="6"/>
  <c r="AT2724" i="6"/>
  <c r="AY2724" i="6"/>
  <c r="AT1593" i="6"/>
  <c r="AY1593" i="6"/>
  <c r="AT3671" i="6"/>
  <c r="AY3671" i="6"/>
  <c r="AT2034" i="6"/>
  <c r="AY2034" i="6"/>
  <c r="AT3150" i="6"/>
  <c r="AY3150" i="6"/>
  <c r="AT2725" i="6"/>
  <c r="AY2725" i="6"/>
  <c r="AT1595" i="6"/>
  <c r="AY1595" i="6"/>
  <c r="AT3758" i="6"/>
  <c r="AY3758" i="6"/>
  <c r="AT2121" i="6"/>
  <c r="AY2121" i="6"/>
  <c r="AT3186" i="6"/>
  <c r="AY3186" i="6"/>
  <c r="AT2761" i="6"/>
  <c r="AY2761" i="6"/>
  <c r="AT3704" i="6"/>
  <c r="AY3704" i="6"/>
  <c r="AT3844" i="6"/>
  <c r="AY3844" i="6"/>
  <c r="AT2195" i="6"/>
  <c r="AY2195" i="6"/>
  <c r="AT3222" i="6"/>
  <c r="AY3222" i="6"/>
  <c r="AT2797" i="6"/>
  <c r="AY2797" i="6"/>
  <c r="AT2112" i="6"/>
  <c r="AY2112" i="6"/>
  <c r="AT4276" i="6"/>
  <c r="AY4276" i="6"/>
  <c r="AT1457" i="6"/>
  <c r="AY1457" i="6"/>
  <c r="AT1189" i="6"/>
  <c r="AY1189" i="6"/>
  <c r="AT2078" i="6"/>
  <c r="AY2078" i="6"/>
  <c r="AT1455" i="6"/>
  <c r="AY1455" i="6"/>
  <c r="AT1459" i="6"/>
  <c r="AY1459" i="6"/>
  <c r="AT2967" i="6"/>
  <c r="AY2967" i="6"/>
  <c r="AT1930" i="6"/>
  <c r="AY1930" i="6"/>
  <c r="AT2073" i="6"/>
  <c r="AY2073" i="6"/>
  <c r="AT2530" i="6"/>
  <c r="AY2530" i="6"/>
  <c r="AT4718" i="6"/>
  <c r="AY4718" i="6"/>
  <c r="AT4596" i="6"/>
  <c r="AY4596" i="6"/>
  <c r="AT3811" i="6"/>
  <c r="AY3811" i="6"/>
  <c r="AT4018" i="6"/>
  <c r="AY4018" i="6"/>
  <c r="AT2267" i="6"/>
  <c r="AY2267" i="6"/>
  <c r="AT3294" i="6"/>
  <c r="AY3294" i="6"/>
  <c r="AT2869" i="6"/>
  <c r="AY2869" i="6"/>
  <c r="AT1941" i="6"/>
  <c r="AY1941" i="6"/>
  <c r="AT4444" i="6"/>
  <c r="AY4444" i="6"/>
  <c r="AT2602" i="6"/>
  <c r="AY2602" i="6"/>
  <c r="AT4889" i="6"/>
  <c r="AY4889" i="6"/>
  <c r="AT2905" i="6"/>
  <c r="AY2905" i="6"/>
  <c r="AT3848" i="6"/>
  <c r="AY3848" i="6"/>
  <c r="AT3850" i="6"/>
  <c r="AY3850" i="6"/>
  <c r="AT2388" i="6"/>
  <c r="AY2388" i="6"/>
  <c r="AT647" i="6"/>
  <c r="AY647" i="6"/>
  <c r="AT3887" i="6"/>
  <c r="AY3887" i="6"/>
  <c r="AT2265" i="6"/>
  <c r="AY2265" i="6"/>
  <c r="AT4622" i="6"/>
  <c r="AY4622" i="6"/>
  <c r="AT2192" i="6"/>
  <c r="AY2192" i="6"/>
  <c r="AT1190" i="6"/>
  <c r="AY1190" i="6"/>
  <c r="AT2019" i="6"/>
  <c r="AY2019" i="6"/>
  <c r="AT4371" i="6"/>
  <c r="AY4371" i="6"/>
  <c r="AT1603" i="6"/>
  <c r="AY1603" i="6"/>
  <c r="AT1994" i="6"/>
  <c r="AY1994" i="6"/>
  <c r="AT4287" i="6"/>
  <c r="AY4287" i="6"/>
  <c r="AT2814" i="6"/>
  <c r="AY2814" i="6"/>
  <c r="AT2389" i="6"/>
  <c r="AY2389" i="6"/>
  <c r="AT3332" i="6"/>
  <c r="AY3332" i="6"/>
  <c r="AT2450" i="6"/>
  <c r="AY2450" i="6"/>
  <c r="AT1432" i="6"/>
  <c r="AY1432" i="6"/>
  <c r="AT4543" i="6"/>
  <c r="AY4543" i="6"/>
  <c r="AT4552" i="6"/>
  <c r="AY4552" i="6"/>
  <c r="AT3048" i="6"/>
  <c r="AY3048" i="6"/>
  <c r="AT2263" i="6"/>
  <c r="AY2263" i="6"/>
  <c r="AT3568" i="6"/>
  <c r="AY3568" i="6"/>
  <c r="AT4544" i="6"/>
  <c r="AY4544" i="6"/>
  <c r="AT3958" i="6"/>
  <c r="AY3958" i="6"/>
  <c r="AT3084" i="6"/>
  <c r="AY3084" i="6"/>
  <c r="AT4027" i="6"/>
  <c r="AY4027" i="6"/>
  <c r="AT3257" i="6"/>
  <c r="AY3257" i="6"/>
  <c r="AT2817" i="6"/>
  <c r="AY2817" i="6"/>
  <c r="AT3353" i="6"/>
  <c r="AY3353" i="6"/>
  <c r="AT4813" i="6"/>
  <c r="AY4813" i="6"/>
  <c r="AT4172" i="6"/>
  <c r="AY4172" i="6"/>
  <c r="AT2738" i="6"/>
  <c r="AY2738" i="6"/>
  <c r="AT4887" i="6"/>
  <c r="AY4887" i="6"/>
  <c r="AT2119" i="6"/>
  <c r="AY2119" i="6"/>
  <c r="AT1497" i="6"/>
  <c r="AY1497" i="6"/>
  <c r="AT1946" i="6"/>
  <c r="AY1946" i="6"/>
  <c r="AT1526" i="6"/>
  <c r="AY1526" i="6"/>
  <c r="AT4983" i="6"/>
  <c r="AY4983" i="6"/>
  <c r="AT1862" i="6"/>
  <c r="AY1862" i="6"/>
  <c r="AT1586" i="6"/>
  <c r="AY1586" i="6"/>
  <c r="AT4581" i="6"/>
  <c r="AY4581" i="6"/>
  <c r="AT3461" i="6"/>
  <c r="AY3461" i="6"/>
  <c r="AT4319" i="6"/>
  <c r="AY4319" i="6"/>
  <c r="AT2301" i="6"/>
  <c r="AY2301" i="6"/>
  <c r="AT4367" i="6"/>
  <c r="AY4367" i="6"/>
  <c r="AT2604" i="6"/>
  <c r="AY2604" i="6"/>
  <c r="AT3512" i="6"/>
  <c r="AY3512" i="6"/>
  <c r="AT2681" i="6"/>
  <c r="AY2681" i="6"/>
  <c r="AT1864" i="6"/>
  <c r="AY1864" i="6"/>
  <c r="AT4758" i="6"/>
  <c r="AY4758" i="6"/>
  <c r="AT4333" i="6"/>
  <c r="AY4333" i="6"/>
  <c r="AT3478" i="6"/>
  <c r="AY3478" i="6"/>
  <c r="AT2478" i="6"/>
  <c r="AY2478" i="6"/>
  <c r="AT1866" i="6"/>
  <c r="AY1866" i="6"/>
  <c r="AT4759" i="6"/>
  <c r="AY4759" i="6"/>
  <c r="AT4730" i="6"/>
  <c r="AY4730" i="6"/>
  <c r="AT381" i="6"/>
  <c r="AY381" i="6"/>
  <c r="AT4386" i="6"/>
  <c r="AY4386" i="6"/>
  <c r="AT3961" i="6"/>
  <c r="AY3961" i="6"/>
  <c r="AT1889" i="6"/>
  <c r="AY1889" i="6"/>
  <c r="AT1478" i="6"/>
  <c r="AY1478" i="6"/>
  <c r="AT1758" i="6"/>
  <c r="AY1758" i="6"/>
  <c r="AT2090" i="6"/>
  <c r="AY2090" i="6"/>
  <c r="AT4239" i="6"/>
  <c r="AY4239" i="6"/>
  <c r="AT1412" i="6"/>
  <c r="AY1412" i="6"/>
  <c r="AT2847" i="6"/>
  <c r="AY2847" i="6"/>
  <c r="AT2536" i="6"/>
  <c r="AY2536" i="6"/>
  <c r="AT4440" i="6"/>
  <c r="AY4440" i="6"/>
  <c r="AT3655" i="6"/>
  <c r="AY3655" i="6"/>
  <c r="AT3641" i="6"/>
  <c r="AY3641" i="6"/>
  <c r="AT2004" i="6"/>
  <c r="AY2004" i="6"/>
  <c r="AT3138" i="6"/>
  <c r="AY3138" i="6"/>
  <c r="AT2713" i="6"/>
  <c r="AY2713" i="6"/>
  <c r="AT1566" i="6"/>
  <c r="AY1566" i="6"/>
  <c r="AT3352" i="6"/>
  <c r="AY3352" i="6"/>
  <c r="AT2196" i="6"/>
  <c r="AY2196" i="6"/>
  <c r="AT4902" i="6"/>
  <c r="AY4902" i="6"/>
  <c r="AT4477" i="6"/>
  <c r="AY4477" i="6"/>
  <c r="AT3692" i="6"/>
  <c r="AY3692" i="6"/>
  <c r="AT3053" i="6"/>
  <c r="AY3053" i="6"/>
  <c r="AT3960" i="6"/>
  <c r="AY3960" i="6"/>
  <c r="AT3175" i="6"/>
  <c r="AY3175" i="6"/>
  <c r="AT3508" i="6"/>
  <c r="AY3508" i="6"/>
  <c r="AT3693" i="6"/>
  <c r="AY3693" i="6"/>
  <c r="AT4530" i="6"/>
  <c r="AY4530" i="6"/>
  <c r="AT4105" i="6"/>
  <c r="AY4105" i="6"/>
  <c r="AT234" i="6"/>
  <c r="AY234" i="6"/>
  <c r="AT1419" i="6"/>
  <c r="AY1419" i="6"/>
  <c r="AT2261" i="6"/>
  <c r="AY2261" i="6"/>
  <c r="AT4803" i="6"/>
  <c r="AY4803" i="6"/>
  <c r="AT2035" i="6"/>
  <c r="AY2035" i="6"/>
  <c r="AT3543" i="6"/>
  <c r="AY3543" i="6"/>
  <c r="AT2991" i="6"/>
  <c r="AY2991" i="6"/>
  <c r="AT3211" i="6"/>
  <c r="AY3211" i="6"/>
  <c r="AT3599" i="6"/>
  <c r="AY3599" i="6"/>
  <c r="AT1740" i="6"/>
  <c r="AY1740" i="6"/>
  <c r="AT4422" i="6"/>
  <c r="AY4422" i="6"/>
  <c r="AT3997" i="6"/>
  <c r="AY3997" i="6"/>
  <c r="AT4940" i="6"/>
  <c r="AY4940" i="6"/>
  <c r="AT4907" i="6"/>
  <c r="AY4907" i="6"/>
  <c r="AT1144" i="6"/>
  <c r="AY1144" i="6"/>
  <c r="AT2695" i="6"/>
  <c r="AY2695" i="6"/>
  <c r="AT4606" i="6"/>
  <c r="AY4606" i="6"/>
  <c r="AT4941" i="6"/>
  <c r="AY4941" i="6"/>
  <c r="AT4342" i="6"/>
  <c r="AY4342" i="6"/>
  <c r="AT1146" i="6"/>
  <c r="AY1146" i="6"/>
  <c r="AT4459" i="6"/>
  <c r="AY4459" i="6"/>
  <c r="AT4349" i="6"/>
  <c r="AY4349" i="6"/>
  <c r="AT2915" i="6"/>
  <c r="AY2915" i="6"/>
  <c r="AT3942" i="6"/>
  <c r="AY3942" i="6"/>
  <c r="AT3326" i="6"/>
  <c r="AY3326" i="6"/>
  <c r="AT4604" i="6"/>
  <c r="AY4604" i="6"/>
  <c r="AT4102" i="6"/>
  <c r="AY4102" i="6"/>
  <c r="AT3027" i="6"/>
  <c r="AY3027" i="6"/>
  <c r="AT4335" i="6"/>
  <c r="AY4335" i="6"/>
  <c r="AT1652" i="6"/>
  <c r="AY1652" i="6"/>
  <c r="AT2175" i="6"/>
  <c r="AY2175" i="6"/>
  <c r="AT2764" i="6"/>
  <c r="AY2764" i="6"/>
  <c r="AT2309" i="6"/>
  <c r="AY2309" i="6"/>
  <c r="AT639" i="6"/>
  <c r="AY639" i="6"/>
  <c r="AT3100" i="6"/>
  <c r="AY3100" i="6"/>
  <c r="AT3285" i="6"/>
  <c r="AY3285" i="6"/>
  <c r="AT4514" i="6"/>
  <c r="AY4514" i="6"/>
  <c r="AT3553" i="6"/>
  <c r="AY3553" i="6"/>
  <c r="AT4496" i="6"/>
  <c r="AY4496" i="6"/>
  <c r="AT3842" i="6"/>
  <c r="AY3842" i="6"/>
  <c r="AT4729" i="6"/>
  <c r="AY4729" i="6"/>
  <c r="AT3944" i="6"/>
  <c r="AY3944" i="6"/>
  <c r="AT4420" i="6"/>
  <c r="AY4420" i="6"/>
  <c r="AT2435" i="6"/>
  <c r="AY2435" i="6"/>
  <c r="AT3462" i="6"/>
  <c r="AY3462" i="6"/>
  <c r="AT3412" i="6"/>
  <c r="AY3412" i="6"/>
  <c r="AT2169" i="6"/>
  <c r="AY2169" i="6"/>
  <c r="AT3881" i="6"/>
  <c r="AY3881" i="6"/>
  <c r="AT4248" i="6"/>
  <c r="AY4248" i="6"/>
  <c r="AT3393" i="6"/>
  <c r="AY3393" i="6"/>
  <c r="AT4774" i="6"/>
  <c r="AY4774" i="6"/>
  <c r="AT3696" i="6"/>
  <c r="AY3696" i="6"/>
  <c r="AT3055" i="6"/>
  <c r="AY3055" i="6"/>
  <c r="AT3136" i="6"/>
  <c r="AY3136" i="6"/>
  <c r="AT3735" i="6"/>
  <c r="AY3735" i="6"/>
  <c r="AT1910" i="6"/>
  <c r="AY1910" i="6"/>
  <c r="AT2440" i="6"/>
  <c r="AY2440" i="6"/>
  <c r="AT1579" i="6"/>
  <c r="AY1579" i="6"/>
  <c r="AT2908" i="6"/>
  <c r="AY2908" i="6"/>
  <c r="AT2047" i="6"/>
  <c r="AY2047" i="6"/>
  <c r="AT3555" i="6"/>
  <c r="AY3555" i="6"/>
  <c r="AT3534" i="6"/>
  <c r="AY3534" i="6"/>
  <c r="AT3950" i="6"/>
  <c r="AY3950" i="6"/>
  <c r="AT4017" i="6"/>
  <c r="AY4017" i="6"/>
  <c r="AT4055" i="6"/>
  <c r="AY4055" i="6"/>
  <c r="AT4320" i="6"/>
  <c r="AY4320" i="6"/>
  <c r="AT1192" i="6"/>
  <c r="AY1192" i="6"/>
  <c r="AT3311" i="6"/>
  <c r="AY3311" i="6"/>
  <c r="AT1716" i="6"/>
  <c r="AY1716" i="6"/>
  <c r="AT3018" i="6"/>
  <c r="AY3018" i="6"/>
  <c r="AT2593" i="6"/>
  <c r="AY2593" i="6"/>
  <c r="AT3501" i="6"/>
  <c r="AY3501" i="6"/>
  <c r="AT1206" i="6"/>
  <c r="AY1206" i="6"/>
  <c r="AT3804" i="6"/>
  <c r="AY3804" i="6"/>
  <c r="AT3019" i="6"/>
  <c r="AY3019" i="6"/>
  <c r="AT2921" i="6"/>
  <c r="AY2921" i="6"/>
  <c r="AT3502" i="6"/>
  <c r="AY3502" i="6"/>
  <c r="AT4230" i="6"/>
  <c r="AY4230" i="6"/>
  <c r="AT3805" i="6"/>
  <c r="AY3805" i="6"/>
  <c r="AT3164" i="6"/>
  <c r="AY3164" i="6"/>
  <c r="AT2070" i="6"/>
  <c r="AY2070" i="6"/>
  <c r="AT2016" i="6"/>
  <c r="AY2016" i="6"/>
  <c r="AT1921" i="6"/>
  <c r="AY1921" i="6"/>
  <c r="AT1155" i="6"/>
  <c r="AY1155" i="6"/>
  <c r="AT241" i="6"/>
  <c r="AY241" i="6"/>
  <c r="AT2488" i="6"/>
  <c r="AY2488" i="6"/>
  <c r="AT1121" i="6"/>
  <c r="AY1121" i="6"/>
  <c r="AT1210" i="6"/>
  <c r="AY1210" i="6"/>
  <c r="AT3112" i="6"/>
  <c r="AY3112" i="6"/>
  <c r="AT4295" i="6"/>
  <c r="AY4295" i="6"/>
  <c r="AT4161" i="6"/>
  <c r="AY4161" i="6"/>
  <c r="AT4402" i="6"/>
  <c r="AY4402" i="6"/>
  <c r="AT4464" i="6"/>
  <c r="AY4464" i="6"/>
  <c r="AT3679" i="6"/>
  <c r="AY3679" i="6"/>
  <c r="AT3316" i="6"/>
  <c r="AY3316" i="6"/>
  <c r="AT2172" i="6"/>
  <c r="AY2172" i="6"/>
  <c r="AT4890" i="6"/>
  <c r="AY4890" i="6"/>
  <c r="AT4465" i="6"/>
  <c r="AY4465" i="6"/>
  <c r="AT3680" i="6"/>
  <c r="AY3680" i="6"/>
  <c r="AT3785" i="6"/>
  <c r="AY3785" i="6"/>
  <c r="AT2147" i="6"/>
  <c r="AY2147" i="6"/>
  <c r="AT3198" i="6"/>
  <c r="AY3198" i="6"/>
  <c r="AT2773" i="6"/>
  <c r="AY2773" i="6"/>
  <c r="AT3716" i="6"/>
  <c r="AY3716" i="6"/>
  <c r="AT3532" i="6"/>
  <c r="AY3532" i="6"/>
  <c r="AT2256" i="6"/>
  <c r="AY2256" i="6"/>
  <c r="AT3343" i="6"/>
  <c r="AY3343" i="6"/>
  <c r="AT2128" i="6"/>
  <c r="AY2128" i="6"/>
  <c r="AT1472" i="6"/>
  <c r="AY1472" i="6"/>
  <c r="AT1922" i="6"/>
  <c r="AY1922" i="6"/>
  <c r="AT1502" i="6"/>
  <c r="AY1502" i="6"/>
  <c r="AT653" i="6"/>
  <c r="AY653" i="6"/>
  <c r="AT1826" i="6"/>
  <c r="AY1826" i="6"/>
  <c r="AT4119" i="6"/>
  <c r="AY4119" i="6"/>
  <c r="AT795" i="6"/>
  <c r="AY795" i="6"/>
  <c r="AT3752" i="6"/>
  <c r="AY3752" i="6"/>
  <c r="AT3287" i="6"/>
  <c r="AY3287" i="6"/>
  <c r="AT4020" i="6"/>
  <c r="AY4020" i="6"/>
  <c r="AT3235" i="6"/>
  <c r="AY3235" i="6"/>
  <c r="AT3658" i="6"/>
  <c r="AY3658" i="6"/>
  <c r="AT1799" i="6"/>
  <c r="AY1799" i="6"/>
  <c r="AT4446" i="6"/>
  <c r="AY4446" i="6"/>
  <c r="AT4021" i="6"/>
  <c r="AY4021" i="6"/>
  <c r="AT4964" i="6"/>
  <c r="AY4964" i="6"/>
  <c r="AT4966" i="6"/>
  <c r="AY4966" i="6"/>
  <c r="AT1084" i="6"/>
  <c r="AY1084" i="6"/>
  <c r="AT4482" i="6"/>
  <c r="AY4482" i="6"/>
  <c r="AT4057" i="6"/>
  <c r="AY4057" i="6"/>
  <c r="AT3237" i="6"/>
  <c r="AY3237" i="6"/>
  <c r="AT4709" i="6"/>
  <c r="AY4709" i="6"/>
  <c r="AT3540" i="6"/>
  <c r="AY3540" i="6"/>
  <c r="AT2755" i="6"/>
  <c r="AY2755" i="6"/>
  <c r="AT4750" i="6"/>
  <c r="AY4750" i="6"/>
  <c r="AT3382" i="6"/>
  <c r="AY3382" i="6"/>
  <c r="AT4031" i="6"/>
  <c r="AY4031" i="6"/>
  <c r="AT645" i="6"/>
  <c r="AY645" i="6"/>
  <c r="AT2254" i="6"/>
  <c r="AY2254" i="6"/>
  <c r="AT4702" i="6"/>
  <c r="AY4702" i="6"/>
  <c r="AT2199" i="6"/>
  <c r="AY2199" i="6"/>
  <c r="AT1536" i="6"/>
  <c r="AY1536" i="6"/>
  <c r="AT4501" i="6"/>
  <c r="AY4501" i="6"/>
  <c r="AT1447" i="6"/>
  <c r="AY1447" i="6"/>
  <c r="AT3753" i="6"/>
  <c r="AY3753" i="6"/>
  <c r="AT4661" i="6"/>
  <c r="AY4661" i="6"/>
  <c r="AT1954" i="6"/>
  <c r="AY1954" i="6"/>
  <c r="AT3380" i="6"/>
  <c r="AY3380" i="6"/>
  <c r="AT4754" i="6"/>
  <c r="AY4754" i="6"/>
  <c r="AT4925" i="6"/>
  <c r="AY4925" i="6"/>
  <c r="AT4418" i="6"/>
  <c r="AY4418" i="6"/>
  <c r="AT3114" i="6"/>
  <c r="AY3114" i="6"/>
  <c r="AT3669" i="6"/>
  <c r="AY3669" i="6"/>
  <c r="AT4227" i="6"/>
  <c r="AY4227" i="6"/>
  <c r="AT1857" i="6"/>
  <c r="AY1857" i="6"/>
  <c r="AT2230" i="6"/>
  <c r="AY2230" i="6"/>
  <c r="AT2779" i="6"/>
  <c r="AY2779" i="6"/>
  <c r="AT3245" i="6"/>
  <c r="AY3245" i="6"/>
  <c r="AT1413" i="6"/>
  <c r="AY1413" i="6"/>
  <c r="AT2994" i="6"/>
  <c r="AY2994" i="6"/>
  <c r="AT4724" i="6"/>
  <c r="AY4724" i="6"/>
  <c r="AT2931" i="6"/>
  <c r="AY2931" i="6"/>
  <c r="AT1482" i="6"/>
  <c r="AY1482" i="6"/>
  <c r="AT3408" i="6"/>
  <c r="AY3408" i="6"/>
  <c r="AT3176" i="6"/>
  <c r="AY3176" i="6"/>
  <c r="AT3923" i="6"/>
  <c r="AY3923" i="6"/>
  <c r="AT4930" i="6"/>
  <c r="AY4930" i="6"/>
  <c r="AT1385" i="6"/>
  <c r="AY1385" i="6"/>
  <c r="AT3689" i="6"/>
  <c r="AY3689" i="6"/>
  <c r="AT3059" i="6"/>
  <c r="AY3059" i="6"/>
  <c r="AT1500" i="6"/>
  <c r="AY1500" i="6"/>
  <c r="AT3167" i="6"/>
  <c r="AY3167" i="6"/>
  <c r="AT4451" i="6"/>
  <c r="AY4451" i="6"/>
  <c r="AT1977" i="6"/>
  <c r="AY1977" i="6"/>
  <c r="AT3645" i="6"/>
  <c r="AY3645" i="6"/>
  <c r="AT3273" i="6"/>
  <c r="AY3273" i="6"/>
  <c r="AT3985" i="6"/>
  <c r="AY3985" i="6"/>
  <c r="AT4447" i="6"/>
  <c r="AY4447" i="6"/>
  <c r="AT1927" i="6"/>
  <c r="AY1927" i="6"/>
  <c r="AT3854" i="6"/>
  <c r="AY3854" i="6"/>
  <c r="AT1760" i="6"/>
  <c r="AY1760" i="6"/>
  <c r="AT2935" i="6"/>
  <c r="AY2935" i="6"/>
  <c r="AT3454" i="6"/>
  <c r="AY3454" i="6"/>
  <c r="AT4757" i="6"/>
  <c r="AY4757" i="6"/>
  <c r="AT1727" i="6"/>
  <c r="AY1727" i="6"/>
  <c r="AT4453" i="6"/>
  <c r="AY4453" i="6"/>
  <c r="AT4950" i="6"/>
  <c r="AY4950" i="6"/>
  <c r="AT3258" i="6"/>
  <c r="AY3258" i="6"/>
  <c r="AT2303" i="6"/>
  <c r="AY2303" i="6"/>
  <c r="AT3063" i="6"/>
  <c r="AY3063" i="6"/>
  <c r="AT3297" i="6"/>
  <c r="AY3297" i="6"/>
  <c r="AT4812" i="6"/>
  <c r="AY4812" i="6"/>
  <c r="AT2409" i="6"/>
  <c r="AY2409" i="6"/>
  <c r="AT2297" i="6"/>
  <c r="AY2297" i="6"/>
  <c r="AT2995" i="6"/>
  <c r="AY2995" i="6"/>
  <c r="AT3264" i="6"/>
  <c r="AY3264" i="6"/>
  <c r="AT4575" i="6"/>
  <c r="AY4575" i="6"/>
  <c r="AT2837" i="6"/>
  <c r="AY2837" i="6"/>
  <c r="AT3005" i="6"/>
  <c r="AY3005" i="6"/>
  <c r="AT3040" i="6"/>
  <c r="AY3040" i="6"/>
  <c r="AT3177" i="6"/>
  <c r="AY3177" i="6"/>
  <c r="AT2696" i="6"/>
  <c r="AY2696" i="6"/>
  <c r="AT3219" i="6"/>
  <c r="AY3219" i="6"/>
  <c r="AT3434" i="6"/>
  <c r="AY3434" i="6"/>
  <c r="AT1458" i="6"/>
  <c r="AY1458" i="6"/>
  <c r="AT1150" i="6"/>
  <c r="AY1150" i="6"/>
  <c r="AT1835" i="6"/>
  <c r="AY1835" i="6"/>
  <c r="AT1531" i="6"/>
  <c r="AY1531" i="6"/>
  <c r="AT2398" i="6"/>
  <c r="AY2398" i="6"/>
  <c r="AT4926" i="6"/>
  <c r="AY4926" i="6"/>
  <c r="AT2343" i="6"/>
  <c r="AY2343" i="6"/>
  <c r="AT2257" i="6"/>
  <c r="AY2257" i="6"/>
  <c r="AT1204" i="6"/>
  <c r="AY1204" i="6"/>
  <c r="AT640" i="6"/>
  <c r="AY640" i="6"/>
  <c r="AT2989" i="6"/>
  <c r="AY2989" i="6"/>
  <c r="AT3346" i="6"/>
  <c r="AY3346" i="6"/>
  <c r="AT1532" i="6"/>
  <c r="AY1532" i="6"/>
  <c r="AT2418" i="6"/>
  <c r="AY2418" i="6"/>
  <c r="AT4736" i="6"/>
  <c r="AY4736" i="6"/>
  <c r="AT3723" i="6"/>
  <c r="AY3723" i="6"/>
  <c r="AT1511" i="6"/>
  <c r="AY1511" i="6"/>
  <c r="AT3652" i="6"/>
  <c r="AY3652" i="6"/>
  <c r="AT4986" i="6"/>
  <c r="AY4986" i="6"/>
  <c r="AT3802" i="6"/>
  <c r="AY3802" i="6"/>
  <c r="AT4791" i="6"/>
  <c r="AY4791" i="6"/>
  <c r="AT3869" i="6"/>
  <c r="AY3869" i="6"/>
  <c r="AT3510" i="6"/>
  <c r="AY3510" i="6"/>
  <c r="AT2703" i="6"/>
  <c r="AY2703" i="6"/>
  <c r="AT4723" i="6"/>
  <c r="AY4723" i="6"/>
  <c r="AT4830" i="6"/>
  <c r="AY4830" i="6"/>
  <c r="AT4867" i="6"/>
  <c r="AY4867" i="6"/>
  <c r="AT4438" i="6"/>
  <c r="AY4438" i="6"/>
  <c r="AT1656" i="6"/>
  <c r="AY1656" i="6"/>
  <c r="AT3906" i="6"/>
  <c r="AY3906" i="6"/>
  <c r="AT2992" i="6"/>
  <c r="AY2992" i="6"/>
  <c r="AT2951" i="6"/>
  <c r="AY2951" i="6"/>
  <c r="AT1576" i="6"/>
  <c r="AY1576" i="6"/>
  <c r="AT2751" i="6"/>
  <c r="AY2751" i="6"/>
  <c r="AT4285" i="6"/>
  <c r="AY4285" i="6"/>
  <c r="AT2984" i="6"/>
  <c r="AY2984" i="6"/>
  <c r="AT1575" i="6"/>
  <c r="AY1575" i="6"/>
  <c r="AT4429" i="6"/>
  <c r="AY4429" i="6"/>
  <c r="AT3948" i="6"/>
  <c r="AY3948" i="6"/>
  <c r="AT2059" i="6"/>
  <c r="AY2059" i="6"/>
  <c r="AT4235" i="6"/>
  <c r="AY4235" i="6"/>
  <c r="AT3504" i="6"/>
  <c r="AY3504" i="6"/>
  <c r="AT1741" i="6"/>
  <c r="AY1741" i="6"/>
  <c r="AT1399" i="6"/>
  <c r="AY1399" i="6"/>
  <c r="AT1637" i="6"/>
  <c r="AY1637" i="6"/>
  <c r="AT3795" i="6"/>
  <c r="AY3795" i="6"/>
  <c r="AT1767" i="6"/>
  <c r="AY1767" i="6"/>
  <c r="AT1409" i="6"/>
  <c r="AY1409" i="6"/>
  <c r="AT1498" i="6"/>
  <c r="AY1498" i="6"/>
  <c r="AT3966" i="6"/>
  <c r="AY3966" i="6"/>
  <c r="AT4985" i="6"/>
  <c r="AY4985" i="6"/>
  <c r="AT4449" i="6"/>
  <c r="AY4449" i="6"/>
  <c r="AT2978" i="6"/>
  <c r="AY2978" i="6"/>
  <c r="AT4717" i="6"/>
  <c r="AY4717" i="6"/>
  <c r="AT3932" i="6"/>
  <c r="AY3932" i="6"/>
  <c r="AT3767" i="6"/>
  <c r="AY3767" i="6"/>
  <c r="AT4200" i="6"/>
  <c r="AY4200" i="6"/>
  <c r="AT3345" i="6"/>
  <c r="AY3345" i="6"/>
  <c r="AT4970" i="6"/>
  <c r="AY4970" i="6"/>
  <c r="AT1547" i="6"/>
  <c r="AY1547" i="6"/>
  <c r="AT4626" i="6"/>
  <c r="AY4626" i="6"/>
  <c r="AT4201" i="6"/>
  <c r="AY4201" i="6"/>
  <c r="AT3047" i="6"/>
  <c r="AY3047" i="6"/>
  <c r="AT4074" i="6"/>
  <c r="AY4074" i="6"/>
  <c r="AT3649" i="6"/>
  <c r="AY3649" i="6"/>
  <c r="AT2864" i="6"/>
  <c r="AY2864" i="6"/>
  <c r="AT4414" i="6"/>
  <c r="AY4414" i="6"/>
  <c r="AT3276" i="6"/>
  <c r="AY3276" i="6"/>
  <c r="AT2098" i="6"/>
  <c r="AY2098" i="6"/>
  <c r="AT1178" i="6"/>
  <c r="AY1178" i="6"/>
  <c r="AT197" i="6"/>
  <c r="AY197" i="6"/>
  <c r="AT2155" i="6"/>
  <c r="AY2155" i="6"/>
  <c r="AT1093" i="6"/>
  <c r="AY1093" i="6"/>
  <c r="AT2920" i="6"/>
  <c r="AY2920" i="6"/>
  <c r="AT1918" i="6"/>
  <c r="AY1918" i="6"/>
  <c r="AT1083" i="6"/>
  <c r="AY1083" i="6"/>
  <c r="AT4110" i="6"/>
  <c r="AY4110" i="6"/>
  <c r="AT3685" i="6"/>
  <c r="AY3685" i="6"/>
  <c r="AT2900" i="6"/>
  <c r="AY2900" i="6"/>
  <c r="AT4499" i="6"/>
  <c r="AY4499" i="6"/>
  <c r="AT3119" i="6"/>
  <c r="AY3119" i="6"/>
  <c r="AT4146" i="6"/>
  <c r="AY4146" i="6"/>
  <c r="AT3721" i="6"/>
  <c r="AY3721" i="6"/>
  <c r="AT2936" i="6"/>
  <c r="AY2936" i="6"/>
  <c r="AT4586" i="6"/>
  <c r="AY4586" i="6"/>
  <c r="AT3204" i="6"/>
  <c r="AY3204" i="6"/>
  <c r="AT2419" i="6"/>
  <c r="AY2419" i="6"/>
  <c r="AT3941" i="6"/>
  <c r="AY3941" i="6"/>
  <c r="AT4700" i="6"/>
  <c r="AY4700" i="6"/>
  <c r="AT4331" i="6"/>
  <c r="AY4331" i="6"/>
  <c r="AT4968" i="6"/>
  <c r="AY4968" i="6"/>
  <c r="AT4183" i="6"/>
  <c r="AY4183" i="6"/>
  <c r="AT3688" i="6"/>
  <c r="AY3688" i="6"/>
  <c r="AT2973" i="6"/>
  <c r="AY2973" i="6"/>
  <c r="AT4078" i="6"/>
  <c r="AY4078" i="6"/>
  <c r="AT3420" i="6"/>
  <c r="AY3420" i="6"/>
  <c r="AT1683" i="6"/>
  <c r="AY1683" i="6"/>
  <c r="AT3891" i="6"/>
  <c r="AY3891" i="6"/>
  <c r="AT3195" i="6"/>
  <c r="AY3195" i="6"/>
  <c r="AT1504" i="6"/>
  <c r="AY1504" i="6"/>
  <c r="AT1879" i="6"/>
  <c r="AY1879" i="6"/>
  <c r="AT3064" i="6"/>
  <c r="AY3064" i="6"/>
  <c r="AT2062" i="6"/>
  <c r="AY2062" i="6"/>
  <c r="AT1227" i="6"/>
  <c r="AY1227" i="6"/>
  <c r="AT1643" i="6"/>
  <c r="AY1643" i="6"/>
  <c r="AT2064" i="6"/>
  <c r="AY2064" i="6"/>
  <c r="AT4842" i="6"/>
  <c r="AY4842" i="6"/>
  <c r="AT4417" i="6"/>
  <c r="AY4417" i="6"/>
  <c r="AT3632" i="6"/>
  <c r="AY3632" i="6"/>
  <c r="AT2562" i="6"/>
  <c r="AY2562" i="6"/>
  <c r="AT2068" i="6"/>
  <c r="AY2068" i="6"/>
  <c r="AT4843" i="6"/>
  <c r="AY4843" i="6"/>
  <c r="AT2645" i="6"/>
  <c r="AY2645" i="6"/>
  <c r="AT3633" i="6"/>
  <c r="AY3633" i="6"/>
  <c r="AT2598" i="6"/>
  <c r="AY2598" i="6"/>
  <c r="AT2149" i="6"/>
  <c r="AY2149" i="6"/>
  <c r="AT4879" i="6"/>
  <c r="AY4879" i="6"/>
  <c r="AT2861" i="6"/>
  <c r="AY2861" i="6"/>
  <c r="AT1512" i="6"/>
  <c r="AY1512" i="6"/>
  <c r="AT2634" i="6"/>
  <c r="AY2634" i="6"/>
  <c r="AT2209" i="6"/>
  <c r="AY2209" i="6"/>
  <c r="AT4915" i="6"/>
  <c r="AY4915" i="6"/>
  <c r="AT3077" i="6"/>
  <c r="AY3077" i="6"/>
  <c r="AT3849" i="6"/>
  <c r="AY3849" i="6"/>
  <c r="AT172" i="6"/>
  <c r="AY172" i="6"/>
  <c r="AT1609" i="6"/>
  <c r="AY1609" i="6"/>
  <c r="AT1384" i="6"/>
  <c r="AY1384" i="6"/>
  <c r="AT4647" i="6"/>
  <c r="AY4647" i="6"/>
  <c r="AT2464" i="6"/>
  <c r="AY2464" i="6"/>
  <c r="AT4971" i="6"/>
  <c r="AY4971" i="6"/>
  <c r="AT1841" i="6"/>
  <c r="AY1841" i="6"/>
  <c r="AT2415" i="6"/>
  <c r="AY2415" i="6"/>
  <c r="AT2213" i="6"/>
  <c r="AY2213" i="6"/>
  <c r="AT4008" i="6"/>
  <c r="AY4008" i="6"/>
  <c r="AT3223" i="6"/>
  <c r="AY3223" i="6"/>
  <c r="AT3628" i="6"/>
  <c r="AY3628" i="6"/>
  <c r="AT1770" i="6"/>
  <c r="AY1770" i="6"/>
  <c r="AT2706" i="6"/>
  <c r="AY2706" i="6"/>
  <c r="AT2281" i="6"/>
  <c r="AY2281" i="6"/>
  <c r="AT4987" i="6"/>
  <c r="AY4987" i="6"/>
  <c r="AT3335" i="6"/>
  <c r="AY3335" i="6"/>
  <c r="AT3777" i="6"/>
  <c r="AY3777" i="6"/>
  <c r="AT3467" i="6"/>
  <c r="AY3467" i="6"/>
  <c r="AT4080" i="6"/>
  <c r="AY4080" i="6"/>
  <c r="AT360" i="6"/>
  <c r="AY360" i="6"/>
  <c r="AT3443" i="6"/>
  <c r="AY3443" i="6"/>
  <c r="AT1859" i="6"/>
  <c r="AY1859" i="6"/>
  <c r="AT4506" i="6"/>
  <c r="AY4506" i="6"/>
  <c r="AT4081" i="6"/>
  <c r="AY4081" i="6"/>
  <c r="AT369" i="6"/>
  <c r="AY369" i="6"/>
  <c r="AT1782" i="6"/>
  <c r="AY1782" i="6"/>
  <c r="AT1572" i="6"/>
  <c r="AY1572" i="6"/>
  <c r="AT2165" i="6"/>
  <c r="AY2165" i="6"/>
  <c r="AT1610" i="6"/>
  <c r="AY1610" i="6"/>
  <c r="AT1728" i="6"/>
  <c r="AY1728" i="6"/>
  <c r="AT3028" i="6"/>
  <c r="AY3028" i="6"/>
  <c r="AT376" i="6"/>
  <c r="AY376" i="6"/>
  <c r="AT3387" i="6"/>
  <c r="AY3387" i="6"/>
  <c r="AT4563" i="6"/>
  <c r="AY4563" i="6"/>
  <c r="AT2024" i="6"/>
  <c r="AY2024" i="6"/>
  <c r="AT4507" i="6"/>
  <c r="AY4507" i="6"/>
  <c r="AT4466" i="6"/>
  <c r="AY4466" i="6"/>
  <c r="AT3262" i="6"/>
  <c r="AY3262" i="6"/>
  <c r="AT2262" i="6"/>
  <c r="AY2262" i="6"/>
  <c r="AT3470" i="6"/>
  <c r="AY3470" i="6"/>
  <c r="AT2745" i="6"/>
  <c r="AY2745" i="6"/>
  <c r="AT3530" i="6"/>
  <c r="AY3530" i="6"/>
  <c r="AT4741" i="6"/>
  <c r="AY4741" i="6"/>
  <c r="AT3956" i="6"/>
  <c r="AY3956" i="6"/>
  <c r="AT4790" i="6"/>
  <c r="AY4790" i="6"/>
  <c r="AT2746" i="6"/>
  <c r="AY2746" i="6"/>
  <c r="AT1415" i="6"/>
  <c r="AY1415" i="6"/>
  <c r="AT4777" i="6"/>
  <c r="AY4777" i="6"/>
  <c r="AT2229" i="6"/>
  <c r="AY2229" i="6"/>
  <c r="AT4535" i="6"/>
  <c r="AY4535" i="6"/>
  <c r="AT2483" i="6"/>
  <c r="AY2483" i="6"/>
  <c r="AT3475" i="6"/>
  <c r="AY3475" i="6"/>
  <c r="AT3551" i="6"/>
  <c r="AY3551" i="6"/>
  <c r="AT2374" i="6"/>
  <c r="AY2374" i="6"/>
  <c r="AT4343" i="6"/>
  <c r="AY4343" i="6"/>
  <c r="AT382" i="6"/>
  <c r="AY382" i="6"/>
  <c r="AT1477" i="6"/>
  <c r="AY1477" i="6"/>
  <c r="AT1674" i="6"/>
  <c r="AY1674" i="6"/>
  <c r="AT4515" i="6"/>
  <c r="AY4515" i="6"/>
  <c r="AT2332" i="6"/>
  <c r="AY2332" i="6"/>
  <c r="AT766" i="6"/>
  <c r="AY766" i="6"/>
  <c r="AT4431" i="6"/>
  <c r="AY4431" i="6"/>
  <c r="AT4155" i="6"/>
  <c r="AY4155" i="6"/>
  <c r="AT2568" i="6"/>
  <c r="AY2568" i="6"/>
  <c r="AT3511" i="6"/>
  <c r="AY3511" i="6"/>
  <c r="AT3239" i="6"/>
  <c r="AY3239" i="6"/>
  <c r="AT1660" i="6"/>
  <c r="AY1660" i="6"/>
  <c r="AT4722" i="6"/>
  <c r="AY4722" i="6"/>
  <c r="AT4297" i="6"/>
  <c r="AY4297" i="6"/>
  <c r="AT3143" i="6"/>
  <c r="AY3143" i="6"/>
  <c r="AT4170" i="6"/>
  <c r="AY4170" i="6"/>
  <c r="AT3745" i="6"/>
  <c r="AY3745" i="6"/>
  <c r="AT2960" i="6"/>
  <c r="AY2960" i="6"/>
  <c r="AT4643" i="6"/>
  <c r="AY4643" i="6"/>
  <c r="AT4956" i="6"/>
  <c r="AY4956" i="6"/>
  <c r="AT4171" i="6"/>
  <c r="AY4171" i="6"/>
  <c r="AT3659" i="6"/>
  <c r="AY3659" i="6"/>
  <c r="AT2961" i="6"/>
  <c r="AY2961" i="6"/>
  <c r="AT3736" i="6"/>
  <c r="AY3736" i="6"/>
  <c r="AT3229" i="6"/>
  <c r="AY3229" i="6"/>
  <c r="AT2588" i="6"/>
  <c r="AY2588" i="6"/>
  <c r="AT3749" i="6"/>
  <c r="AY3749" i="6"/>
  <c r="AT1695" i="6"/>
  <c r="AY1695" i="6"/>
  <c r="AT2284" i="6"/>
  <c r="AY2284" i="6"/>
  <c r="AT579" i="6"/>
  <c r="AY579" i="6"/>
  <c r="AT4659" i="6"/>
  <c r="AY4659" i="6"/>
  <c r="AT1891" i="6"/>
  <c r="AY1891" i="6"/>
  <c r="AT1127" i="6"/>
  <c r="AY1127" i="6"/>
  <c r="AT1721" i="6"/>
  <c r="AY1721" i="6"/>
  <c r="AT3067" i="6"/>
  <c r="AY3067" i="6"/>
  <c r="AT3184" i="6"/>
  <c r="AY3184" i="6"/>
  <c r="AT1396" i="6"/>
  <c r="AY1396" i="6"/>
  <c r="AT2550" i="6"/>
  <c r="AY2550" i="6"/>
  <c r="AT2039" i="6"/>
  <c r="AY2039" i="6"/>
  <c r="AT4831" i="6"/>
  <c r="AY4831" i="6"/>
  <c r="AT2573" i="6"/>
  <c r="AY2573" i="6"/>
  <c r="AT3621" i="6"/>
  <c r="AY3621" i="6"/>
  <c r="AT4314" i="6"/>
  <c r="AY4314" i="6"/>
  <c r="AT3889" i="6"/>
  <c r="AY3889" i="6"/>
  <c r="AT3104" i="6"/>
  <c r="AY3104" i="6"/>
  <c r="AT4990" i="6"/>
  <c r="AY4990" i="6"/>
  <c r="AT1485" i="6"/>
  <c r="AY1485" i="6"/>
  <c r="AT2587" i="6"/>
  <c r="AY2587" i="6"/>
  <c r="AT4346" i="6"/>
  <c r="AY4346" i="6"/>
  <c r="AT4868" i="6"/>
  <c r="AY4868" i="6"/>
  <c r="AT4394" i="6"/>
  <c r="AY4394" i="6"/>
  <c r="AT3373" i="6"/>
  <c r="AY3373" i="6"/>
  <c r="AT2732" i="6"/>
  <c r="AY2732" i="6"/>
  <c r="AT4096" i="6"/>
  <c r="AY4096" i="6"/>
  <c r="AT1839" i="6"/>
  <c r="AY1839" i="6"/>
  <c r="AT2428" i="6"/>
  <c r="AY2428" i="6"/>
  <c r="AT1711" i="6"/>
  <c r="AY1711" i="6"/>
  <c r="AT2170" i="6"/>
  <c r="AY2170" i="6"/>
  <c r="AT1393" i="6"/>
  <c r="AY1393" i="6"/>
  <c r="AT1483" i="6"/>
  <c r="AY1483" i="6"/>
  <c r="AT1865" i="6"/>
  <c r="AY1865" i="6"/>
  <c r="AT4904" i="6"/>
  <c r="AY4904" i="6"/>
  <c r="AT4822" i="6"/>
  <c r="AY4822" i="6"/>
  <c r="AT3444" i="6"/>
  <c r="AY3444" i="6"/>
  <c r="AT2624" i="6"/>
  <c r="AY2624" i="6"/>
  <c r="AT3838" i="6"/>
  <c r="AY3838" i="6"/>
  <c r="AT3142" i="6"/>
  <c r="AY3142" i="6"/>
  <c r="AT2080" i="6"/>
  <c r="AY2080" i="6"/>
  <c r="AT3062" i="6"/>
  <c r="AY3062" i="6"/>
  <c r="AT4388" i="6"/>
  <c r="AY4388" i="6"/>
  <c r="AT3581" i="6"/>
  <c r="AY3581" i="6"/>
  <c r="AT2928" i="6"/>
  <c r="AY2928" i="6"/>
  <c r="AT2082" i="6"/>
  <c r="AY2082" i="6"/>
  <c r="AT2390" i="6"/>
  <c r="AY2390" i="6"/>
  <c r="AT2661" i="6"/>
  <c r="AY2661" i="6"/>
  <c r="AT3278" i="6"/>
  <c r="AY3278" i="6"/>
  <c r="AT2929" i="6"/>
  <c r="AY2929" i="6"/>
  <c r="AT2085" i="6"/>
  <c r="AY2085" i="6"/>
  <c r="AT4588" i="6"/>
  <c r="AY4588" i="6"/>
  <c r="AT2806" i="6"/>
  <c r="AY2806" i="6"/>
  <c r="AT1807" i="6"/>
  <c r="AY1807" i="6"/>
  <c r="AT173" i="6"/>
  <c r="AY173" i="6"/>
  <c r="AT2072" i="6"/>
  <c r="AY2072" i="6"/>
  <c r="AT1524" i="6"/>
  <c r="AY1524" i="6"/>
  <c r="AT203" i="6"/>
  <c r="AY203" i="6"/>
  <c r="AT2179" i="6"/>
  <c r="AY2179" i="6"/>
  <c r="AT1700" i="6"/>
  <c r="AY1700" i="6"/>
  <c r="AT204" i="6"/>
  <c r="AY204" i="6"/>
  <c r="AT2018" i="6"/>
  <c r="AY2018" i="6"/>
  <c r="AT3000" i="6"/>
  <c r="AY3000" i="6"/>
  <c r="AT2215" i="6"/>
  <c r="AY2215" i="6"/>
  <c r="AT4673" i="6"/>
  <c r="AY4673" i="6"/>
  <c r="AT2698" i="6"/>
  <c r="AY2698" i="6"/>
  <c r="AT3426" i="6"/>
  <c r="AY3426" i="6"/>
  <c r="AT3304" i="6"/>
  <c r="AY3304" i="6"/>
  <c r="AT2088" i="6"/>
  <c r="AY2088" i="6"/>
  <c r="AT2874" i="6"/>
  <c r="AY2874" i="6"/>
  <c r="AT2449" i="6"/>
  <c r="AY2449" i="6"/>
  <c r="AT3357" i="6"/>
  <c r="AY3357" i="6"/>
  <c r="AT4685" i="6"/>
  <c r="AY4685" i="6"/>
  <c r="AT3660" i="6"/>
  <c r="AY3660" i="6"/>
  <c r="AT2875" i="6"/>
  <c r="AY2875" i="6"/>
  <c r="AT4696" i="6"/>
  <c r="AY4696" i="6"/>
  <c r="AT3108" i="6"/>
  <c r="AY3108" i="6"/>
  <c r="AT2323" i="6"/>
  <c r="AY2323" i="6"/>
  <c r="AT3712" i="6"/>
  <c r="AY3712" i="6"/>
  <c r="AT4748" i="6"/>
  <c r="AY4748" i="6"/>
  <c r="AT4445" i="6"/>
  <c r="AY4445" i="6"/>
  <c r="AT390" i="6"/>
  <c r="AY390" i="6"/>
  <c r="AT4479" i="6"/>
  <c r="AY4479" i="6"/>
  <c r="AT1999" i="6"/>
  <c r="AY1999" i="6"/>
  <c r="AT174" i="6"/>
  <c r="AY174" i="6"/>
  <c r="AT2120" i="6"/>
  <c r="AY2120" i="6"/>
  <c r="AT1405" i="6"/>
  <c r="AY1405" i="6"/>
  <c r="AT1495" i="6"/>
  <c r="AY1495" i="6"/>
  <c r="AT3464" i="6"/>
  <c r="AY3464" i="6"/>
  <c r="AT2330" i="6"/>
  <c r="AY2330" i="6"/>
  <c r="AT1749" i="6"/>
  <c r="AY1749" i="6"/>
  <c r="AT2947" i="6"/>
  <c r="AY2947" i="6"/>
  <c r="AT2489" i="6"/>
  <c r="AY2489" i="6"/>
  <c r="AT3430" i="6"/>
  <c r="AY3430" i="6"/>
  <c r="AT2430" i="6"/>
  <c r="AY2430" i="6"/>
  <c r="AT1751" i="6"/>
  <c r="AY1751" i="6"/>
  <c r="AT4711" i="6"/>
  <c r="AY4711" i="6"/>
  <c r="AT4955" i="6"/>
  <c r="AY4955" i="6"/>
  <c r="AT3216" i="6"/>
  <c r="AY3216" i="6"/>
  <c r="AT2431" i="6"/>
  <c r="AY2431" i="6"/>
  <c r="AT3971" i="6"/>
  <c r="AY3971" i="6"/>
  <c r="AT4712" i="6"/>
  <c r="AY4712" i="6"/>
  <c r="AT4019" i="6"/>
  <c r="AY4019" i="6"/>
  <c r="AT3217" i="6"/>
  <c r="AY3217" i="6"/>
  <c r="AT2432" i="6"/>
  <c r="AY2432" i="6"/>
  <c r="AT3338" i="6"/>
  <c r="AY3338" i="6"/>
  <c r="AT4857" i="6"/>
  <c r="AY4857" i="6"/>
  <c r="AT4139" i="6"/>
  <c r="AY4139" i="6"/>
  <c r="AT3315" i="6"/>
  <c r="AY3315" i="6"/>
  <c r="AT2619" i="6"/>
  <c r="AY2619" i="6"/>
  <c r="AT2133" i="6"/>
  <c r="AY2133" i="6"/>
  <c r="AT3087" i="6"/>
  <c r="AY3087" i="6"/>
  <c r="AT1988" i="6"/>
  <c r="AY1988" i="6"/>
  <c r="AT1486" i="6"/>
  <c r="AY1486" i="6"/>
  <c r="AT1185" i="6"/>
  <c r="AY1185" i="6"/>
  <c r="AT1535" i="6"/>
  <c r="AY1535" i="6"/>
  <c r="AT3208" i="6"/>
  <c r="AY3208" i="6"/>
  <c r="AT2094" i="6"/>
  <c r="AY2094" i="6"/>
  <c r="AT3091" i="6"/>
  <c r="AY3091" i="6"/>
  <c r="AT3256" i="6"/>
  <c r="AY3256" i="6"/>
  <c r="AT1452" i="6"/>
  <c r="AY1452" i="6"/>
  <c r="AT4302" i="6"/>
  <c r="AY4302" i="6"/>
  <c r="AT3877" i="6"/>
  <c r="AY3877" i="6"/>
  <c r="AT3092" i="6"/>
  <c r="AY3092" i="6"/>
  <c r="AT4960" i="6"/>
  <c r="AY4960" i="6"/>
  <c r="AT1456" i="6"/>
  <c r="AY1456" i="6"/>
  <c r="AT2610" i="6"/>
  <c r="AY2610" i="6"/>
  <c r="AT2173" i="6"/>
  <c r="AY2173" i="6"/>
  <c r="AT4891" i="6"/>
  <c r="AY4891" i="6"/>
  <c r="AT2933" i="6"/>
  <c r="AY2933" i="6"/>
  <c r="AT1542" i="6"/>
  <c r="AY1542" i="6"/>
  <c r="AT4374" i="6"/>
  <c r="AY4374" i="6"/>
  <c r="AT3949" i="6"/>
  <c r="AY3949" i="6"/>
  <c r="AT3238" i="6"/>
  <c r="AY3238" i="6"/>
  <c r="AT1445" i="6"/>
  <c r="AY1445" i="6"/>
  <c r="AT3459" i="6"/>
  <c r="AY3459" i="6"/>
  <c r="AT4491" i="6"/>
  <c r="AY4491" i="6"/>
  <c r="AT2308" i="6"/>
  <c r="AY2308" i="6"/>
  <c r="AT805" i="6"/>
  <c r="AY805" i="6"/>
  <c r="AT4395" i="6"/>
  <c r="AY4395" i="6"/>
  <c r="AT1856" i="6"/>
  <c r="AY1856" i="6"/>
  <c r="AT713" i="6"/>
  <c r="AY713" i="6"/>
  <c r="AT1629" i="6"/>
  <c r="AY1629" i="6"/>
  <c r="AT2647" i="6"/>
  <c r="AY2647" i="6"/>
  <c r="AT4490" i="6"/>
  <c r="AY4490" i="6"/>
  <c r="AT4928" i="6"/>
  <c r="AY4928" i="6"/>
  <c r="AT4877" i="6"/>
  <c r="AY4877" i="6"/>
  <c r="AT3468" i="6"/>
  <c r="AY3468" i="6"/>
  <c r="AT2648" i="6"/>
  <c r="AY2648" i="6"/>
  <c r="AT3893" i="6"/>
  <c r="AY3893" i="6"/>
  <c r="AT3166" i="6"/>
  <c r="AY3166" i="6"/>
  <c r="AT2136" i="6"/>
  <c r="AY2136" i="6"/>
  <c r="AT3469" i="6"/>
  <c r="AY3469" i="6"/>
  <c r="AT2684" i="6"/>
  <c r="AY2684" i="6"/>
  <c r="AT3982" i="6"/>
  <c r="AY3982" i="6"/>
  <c r="AT2903" i="6"/>
  <c r="AY2903" i="6"/>
  <c r="AT3930" i="6"/>
  <c r="AY3930" i="6"/>
  <c r="AT3290" i="6"/>
  <c r="AY3290" i="6"/>
  <c r="AT4448" i="6"/>
  <c r="AY4448" i="6"/>
  <c r="AT3725" i="6"/>
  <c r="AY3725" i="6"/>
  <c r="AT4860" i="6"/>
  <c r="AY4860" i="6"/>
  <c r="AT3814" i="6"/>
  <c r="AY3814" i="6"/>
  <c r="AT1608" i="6"/>
  <c r="AY1608" i="6"/>
  <c r="AT4918" i="6"/>
  <c r="AY4918" i="6"/>
  <c r="AT1600" i="6"/>
  <c r="AY1600" i="6"/>
  <c r="AT4878" i="6"/>
  <c r="AY4878" i="6"/>
  <c r="AT196" i="6"/>
  <c r="AY196" i="6"/>
  <c r="AT3566" i="6"/>
  <c r="AY3566" i="6"/>
  <c r="AT2780" i="6"/>
  <c r="AY2780" i="6"/>
  <c r="AT2367" i="6"/>
  <c r="AY2367" i="6"/>
  <c r="AT2197" i="6"/>
  <c r="AY2197" i="6"/>
  <c r="AT3953" i="6"/>
  <c r="AY3953" i="6"/>
  <c r="AT3308" i="6"/>
  <c r="AY3308" i="6"/>
  <c r="AT4483" i="6"/>
  <c r="AY4483" i="6"/>
  <c r="AT2238" i="6"/>
  <c r="AY2238" i="6"/>
  <c r="AT2473" i="6"/>
  <c r="AY2473" i="6"/>
  <c r="AT364" i="6"/>
  <c r="AY364" i="6"/>
  <c r="AT3155" i="6"/>
  <c r="AY3155" i="6"/>
  <c r="AT560" i="6"/>
  <c r="AY560" i="6"/>
  <c r="AT2028" i="6"/>
  <c r="AY2028" i="6"/>
  <c r="AT3776" i="6"/>
  <c r="AY3776" i="6"/>
  <c r="AT3296" i="6"/>
  <c r="AY3296" i="6"/>
  <c r="AT4508" i="6"/>
  <c r="AY4508" i="6"/>
  <c r="AT2787" i="6"/>
  <c r="AY2787" i="6"/>
  <c r="AT2812" i="6"/>
  <c r="AY2812" i="6"/>
  <c r="AT392" i="6"/>
  <c r="AY392" i="6"/>
  <c r="AT1598" i="6"/>
  <c r="AY1598" i="6"/>
  <c r="AT1196" i="6"/>
  <c r="AY1196" i="6"/>
  <c r="AT2002" i="6"/>
  <c r="AY2002" i="6"/>
  <c r="AT1816" i="6"/>
  <c r="AY1816" i="6"/>
  <c r="AT2811" i="6"/>
  <c r="AY2811" i="6"/>
  <c r="AT2000" i="6"/>
  <c r="AY2000" i="6"/>
  <c r="AT1698" i="6"/>
  <c r="AY1698" i="6"/>
  <c r="AT2203" i="6"/>
  <c r="AY2203" i="6"/>
  <c r="AT4646" i="6"/>
  <c r="AY4646" i="6"/>
  <c r="AT2686" i="6"/>
  <c r="AY2686" i="6"/>
  <c r="AT3124" i="6"/>
  <c r="AY3124" i="6"/>
  <c r="AT4001" i="6"/>
  <c r="AY4001" i="6"/>
  <c r="AT2142" i="6"/>
  <c r="AY2142" i="6"/>
  <c r="AT2862" i="6"/>
  <c r="AY2862" i="6"/>
  <c r="AT2437" i="6"/>
  <c r="AY2437" i="6"/>
  <c r="AT563" i="6"/>
  <c r="AY563" i="6"/>
  <c r="AT4658" i="6"/>
  <c r="AY4658" i="6"/>
  <c r="AT3648" i="6"/>
  <c r="AY3648" i="6"/>
  <c r="AT2863" i="6"/>
  <c r="AY2863" i="6"/>
  <c r="AT4667" i="6"/>
  <c r="AY4667" i="6"/>
  <c r="AT3096" i="6"/>
  <c r="AY3096" i="6"/>
  <c r="AT2311" i="6"/>
  <c r="AY2311" i="6"/>
  <c r="AT3683" i="6"/>
  <c r="AY3683" i="6"/>
  <c r="AT4592" i="6"/>
  <c r="AY4592" i="6"/>
  <c r="AT4072" i="6"/>
  <c r="AY4072" i="6"/>
  <c r="AT3241" i="6"/>
  <c r="AY3241" i="6"/>
  <c r="AT1885" i="6"/>
  <c r="AY1885" i="6"/>
  <c r="AT1785" i="6"/>
  <c r="AY1785" i="6"/>
  <c r="AT1781" i="6"/>
  <c r="AY1781" i="6"/>
  <c r="AT1952" i="6"/>
  <c r="AY1952" i="6"/>
  <c r="AT1236" i="6"/>
  <c r="AY1236" i="6"/>
  <c r="AT1829" i="6"/>
  <c r="AY1829" i="6"/>
  <c r="AT1705" i="6"/>
  <c r="AY1705" i="6"/>
  <c r="AT2044" i="6"/>
  <c r="AY2044" i="6"/>
  <c r="AT2347" i="6"/>
  <c r="AY2347" i="6"/>
  <c r="AT3770" i="6"/>
  <c r="AY3770" i="6"/>
  <c r="AT4628" i="6"/>
  <c r="AY4628" i="6"/>
  <c r="AT4157" i="6"/>
  <c r="AY4157" i="6"/>
  <c r="AT3168" i="6"/>
  <c r="AY3168" i="6"/>
  <c r="AT2383" i="6"/>
  <c r="AY2383" i="6"/>
  <c r="AT3856" i="6"/>
  <c r="AY3856" i="6"/>
  <c r="AT4664" i="6"/>
  <c r="AY4664" i="6"/>
  <c r="AT4246" i="6"/>
  <c r="AY4246" i="6"/>
  <c r="AT4932" i="6"/>
  <c r="AY4932" i="6"/>
  <c r="AT4147" i="6"/>
  <c r="AY4147" i="6"/>
  <c r="AT3602" i="6"/>
  <c r="AY3602" i="6"/>
  <c r="AT2937" i="6"/>
  <c r="AY2937" i="6"/>
  <c r="AT3989" i="6"/>
  <c r="AY3989" i="6"/>
  <c r="AT3205" i="6"/>
  <c r="AY3205" i="6"/>
  <c r="AT2420" i="6"/>
  <c r="AY2420" i="6"/>
  <c r="AT3302" i="6"/>
  <c r="AY3302" i="6"/>
  <c r="AT4701" i="6"/>
  <c r="AY4701" i="6"/>
  <c r="AT3766" i="6"/>
  <c r="AY3766" i="6"/>
  <c r="AT3385" i="6"/>
  <c r="AY3385" i="6"/>
  <c r="AT2727" i="6"/>
  <c r="AY2727" i="6"/>
  <c r="AT2046" i="6"/>
  <c r="AY2046" i="6"/>
  <c r="AT4923" i="6"/>
  <c r="AY4923" i="6"/>
  <c r="AT1505" i="6"/>
  <c r="AY1505" i="6"/>
  <c r="AT1676" i="6"/>
  <c r="AY1676" i="6"/>
  <c r="AT1973" i="6"/>
  <c r="AY1973" i="6"/>
  <c r="AT1849" i="6"/>
  <c r="AY1849" i="6"/>
  <c r="AT2271" i="6"/>
  <c r="AY2271" i="6"/>
  <c r="AT1905" i="6"/>
  <c r="AY1905" i="6"/>
  <c r="AT3864" i="6"/>
  <c r="AY3864" i="6"/>
  <c r="AT3079" i="6"/>
  <c r="AY3079" i="6"/>
  <c r="AT3220" i="6"/>
  <c r="AY3220" i="6"/>
  <c r="AT1425" i="6"/>
  <c r="AY1425" i="6"/>
  <c r="AT4290" i="6"/>
  <c r="AY4290" i="6"/>
  <c r="AT3865" i="6"/>
  <c r="AY3865" i="6"/>
  <c r="AT3080" i="6"/>
  <c r="AY3080" i="6"/>
  <c r="AT4931" i="6"/>
  <c r="AY4931" i="6"/>
  <c r="AT1427" i="6"/>
  <c r="AY1427" i="6"/>
  <c r="AT4326" i="6"/>
  <c r="AY4326" i="6"/>
  <c r="AT3901" i="6"/>
  <c r="AY3901" i="6"/>
  <c r="AT3116" i="6"/>
  <c r="AY3116" i="6"/>
  <c r="AT4678" i="6"/>
  <c r="AY4678" i="6"/>
  <c r="AT660" i="6"/>
  <c r="AY660" i="6"/>
  <c r="AT4362" i="6"/>
  <c r="AY4362" i="6"/>
  <c r="AT3937" i="6"/>
  <c r="AY3937" i="6"/>
  <c r="AT3152" i="6"/>
  <c r="AY3152" i="6"/>
  <c r="AT1725" i="6"/>
  <c r="AY1725" i="6"/>
  <c r="AT1944" i="6"/>
  <c r="AY1944" i="6"/>
  <c r="AT2021" i="6"/>
  <c r="AY2021" i="6"/>
  <c r="AT1466" i="6"/>
  <c r="AY1466" i="6"/>
  <c r="AT1644" i="6"/>
  <c r="AY1644" i="6"/>
  <c r="AT2884" i="6"/>
  <c r="AY2884" i="6"/>
  <c r="AT1229" i="6"/>
  <c r="AY1229" i="6"/>
  <c r="AT588" i="6"/>
  <c r="AY588" i="6"/>
  <c r="AT1993" i="6"/>
  <c r="AY1993" i="6"/>
  <c r="AT4143" i="6"/>
  <c r="AY4143" i="6"/>
  <c r="AT2670" i="6"/>
  <c r="AY2670" i="6"/>
  <c r="AT2245" i="6"/>
  <c r="AY2245" i="6"/>
  <c r="AT4951" i="6"/>
  <c r="AY4951" i="6"/>
  <c r="AT3227" i="6"/>
  <c r="AY3227" i="6"/>
  <c r="AT3741" i="6"/>
  <c r="AY3741" i="6"/>
  <c r="AT4434" i="6"/>
  <c r="AY4434" i="6"/>
  <c r="AT4009" i="6"/>
  <c r="AY4009" i="6"/>
  <c r="AT3224" i="6"/>
  <c r="AY3224" i="6"/>
  <c r="AT2657" i="6"/>
  <c r="AY2657" i="6"/>
  <c r="AT1773" i="6"/>
  <c r="AY1773" i="6"/>
  <c r="AT2742" i="6"/>
  <c r="AY2742" i="6"/>
  <c r="AT2317" i="6"/>
  <c r="AY2317" i="6"/>
  <c r="AT3260" i="6"/>
  <c r="AY3260" i="6"/>
  <c r="AT2873" i="6"/>
  <c r="AY2873" i="6"/>
  <c r="AT3528" i="6"/>
  <c r="AY3528" i="6"/>
  <c r="AT2743" i="6"/>
  <c r="AY2743" i="6"/>
  <c r="AT4720" i="6"/>
  <c r="AY4720" i="6"/>
  <c r="AT3261" i="6"/>
  <c r="AY3261" i="6"/>
  <c r="AT4768" i="6"/>
  <c r="AY4768" i="6"/>
  <c r="AT1691" i="6"/>
  <c r="AY1691" i="6"/>
  <c r="AT1231" i="6"/>
  <c r="AY1231" i="6"/>
  <c r="AT1407" i="6"/>
  <c r="AY1407" i="6"/>
  <c r="AT1991" i="6"/>
  <c r="AY1991" i="6"/>
  <c r="AT796" i="6"/>
  <c r="AY796" i="6"/>
  <c r="AT2167" i="6"/>
  <c r="AY2167" i="6"/>
  <c r="AT180" i="6"/>
  <c r="AY180" i="6"/>
  <c r="AT2800" i="6"/>
  <c r="AY2800" i="6"/>
  <c r="AT1798" i="6"/>
  <c r="AY1798" i="6"/>
  <c r="AT2744" i="6"/>
  <c r="AY2744" i="6"/>
  <c r="AT4126" i="6"/>
  <c r="AY4126" i="6"/>
  <c r="AT2963" i="6"/>
  <c r="AY2963" i="6"/>
  <c r="AT3990" i="6"/>
  <c r="AY3990" i="6"/>
  <c r="AT2930" i="6"/>
  <c r="AY2930" i="6"/>
  <c r="AT4473" i="6"/>
  <c r="AY4473" i="6"/>
  <c r="AT3122" i="6"/>
  <c r="AY3122" i="6"/>
  <c r="AT4060" i="6"/>
  <c r="AY4060" i="6"/>
  <c r="AT2190" i="6"/>
  <c r="AY2190" i="6"/>
  <c r="AT4450" i="6"/>
  <c r="AY4450" i="6"/>
  <c r="AT2447" i="6"/>
  <c r="AY2447" i="6"/>
  <c r="AT3474" i="6"/>
  <c r="AY3474" i="6"/>
  <c r="AT4145" i="6"/>
  <c r="AY4145" i="6"/>
  <c r="AT3957" i="6"/>
  <c r="AY3957" i="6"/>
  <c r="AT4193" i="6"/>
  <c r="AY4193" i="6"/>
  <c r="AT2532" i="6"/>
  <c r="AY2532" i="6"/>
  <c r="AT3440" i="6"/>
  <c r="AY3440" i="6"/>
  <c r="AT3101" i="6"/>
  <c r="AY3101" i="6"/>
  <c r="AT1919" i="6"/>
  <c r="AY1919" i="6"/>
  <c r="AT175" i="6"/>
  <c r="AY175" i="6"/>
  <c r="AT2110" i="6"/>
  <c r="AY2110" i="6"/>
  <c r="AT2154" i="6"/>
  <c r="AY2154" i="6"/>
  <c r="AT1423" i="6"/>
  <c r="AY1423" i="6"/>
  <c r="AT2752" i="6"/>
  <c r="AY2752" i="6"/>
  <c r="AT1747" i="6"/>
  <c r="AY1747" i="6"/>
  <c r="AT2138" i="6"/>
  <c r="AY2138" i="6"/>
  <c r="AT2668" i="6"/>
  <c r="AY2668" i="6"/>
  <c r="AT2392" i="6"/>
  <c r="AY2392" i="6"/>
  <c r="AT4296" i="6"/>
  <c r="AY4296" i="6"/>
  <c r="AT3476" i="6"/>
  <c r="AY3476" i="6"/>
  <c r="AT2465" i="6"/>
  <c r="AY2465" i="6"/>
  <c r="AT1776" i="6"/>
  <c r="AY1776" i="6"/>
  <c r="AT2959" i="6"/>
  <c r="AY2959" i="6"/>
  <c r="AT2561" i="6"/>
  <c r="AY2561" i="6"/>
  <c r="AT3192" i="6"/>
  <c r="AY3192" i="6"/>
  <c r="AT2407" i="6"/>
  <c r="AY2407" i="6"/>
  <c r="AT3914" i="6"/>
  <c r="AY3914" i="6"/>
  <c r="AT4688" i="6"/>
  <c r="AY4688" i="6"/>
  <c r="AT4301" i="6"/>
  <c r="AY4301" i="6"/>
  <c r="AT3193" i="6"/>
  <c r="AY3193" i="6"/>
  <c r="AT2408" i="6"/>
  <c r="AY2408" i="6"/>
  <c r="AT3266" i="6"/>
  <c r="AY3266" i="6"/>
  <c r="AT4689" i="6"/>
  <c r="AY4689" i="6"/>
  <c r="AT1560" i="6"/>
  <c r="AY1560" i="6"/>
  <c r="AT4957" i="6"/>
  <c r="AY4957" i="6"/>
  <c r="AT4316" i="6"/>
  <c r="AY4316" i="6"/>
  <c r="AT3377" i="6"/>
  <c r="AY3377" i="6"/>
  <c r="AT2739" i="6"/>
  <c r="AY2739" i="6"/>
  <c r="AT2393" i="6"/>
  <c r="AY2393" i="6"/>
  <c r="AT3351" i="6"/>
  <c r="AY3351" i="6"/>
  <c r="AT2896" i="6"/>
  <c r="AY2896" i="6"/>
  <c r="AT1688" i="6"/>
  <c r="AY1688" i="6"/>
  <c r="AT351" i="6"/>
  <c r="AY351" i="6"/>
  <c r="AT584" i="6"/>
  <c r="AY584" i="6"/>
  <c r="AT4795" i="6"/>
  <c r="AY4795" i="6"/>
  <c r="AT2258" i="6"/>
  <c r="AY2258" i="6"/>
  <c r="AT3585" i="6"/>
  <c r="AY3585" i="6"/>
  <c r="AT4278" i="6"/>
  <c r="AY4278" i="6"/>
  <c r="AT3853" i="6"/>
  <c r="AY3853" i="6"/>
  <c r="AT3068" i="6"/>
  <c r="AY3068" i="6"/>
  <c r="AT4901" i="6"/>
  <c r="AY4901" i="6"/>
  <c r="AT1398" i="6"/>
  <c r="AY1398" i="6"/>
  <c r="AT2551" i="6"/>
  <c r="AY2551" i="6"/>
  <c r="AT4259" i="6"/>
  <c r="AY4259" i="6"/>
  <c r="AT4832" i="6"/>
  <c r="AY4832" i="6"/>
  <c r="AT4648" i="6"/>
  <c r="AY4648" i="6"/>
  <c r="AT3372" i="6"/>
  <c r="AY3372" i="6"/>
  <c r="AT4315" i="6"/>
  <c r="AY4315" i="6"/>
  <c r="AT4006" i="6"/>
  <c r="AY4006" i="6"/>
  <c r="AT3105" i="6"/>
  <c r="AY3105" i="6"/>
  <c r="AT4082" i="6"/>
  <c r="AY4082" i="6"/>
  <c r="AT2630" i="6"/>
  <c r="AY2630" i="6"/>
  <c r="AT4460" i="6"/>
  <c r="AY4460" i="6"/>
  <c r="AT3755" i="6"/>
  <c r="AY3755" i="6"/>
  <c r="AT2883" i="6"/>
  <c r="AY2883" i="6"/>
  <c r="AT2131" i="6"/>
  <c r="AY2131" i="6"/>
  <c r="AT1508" i="6"/>
  <c r="AY1508" i="6"/>
  <c r="AT1957" i="6"/>
  <c r="AY1957" i="6"/>
  <c r="AT1250" i="6"/>
  <c r="AY1250" i="6"/>
  <c r="AT393" i="6"/>
  <c r="AY393" i="6"/>
  <c r="AT2017" i="6"/>
  <c r="AY2017" i="6"/>
  <c r="AT3141" i="6"/>
  <c r="AY3141" i="6"/>
  <c r="AT4480" i="6"/>
  <c r="AY4480" i="6"/>
  <c r="AT3409" i="6"/>
  <c r="AY3409" i="6"/>
  <c r="AT4352" i="6"/>
  <c r="AY4352" i="6"/>
  <c r="AT3485" i="6"/>
  <c r="AY3485" i="6"/>
  <c r="AT2843" i="6"/>
  <c r="AY2843" i="6"/>
  <c r="AT3870" i="6"/>
  <c r="AY3870" i="6"/>
  <c r="AT1638" i="6"/>
  <c r="AY1638" i="6"/>
  <c r="AT2625" i="6"/>
  <c r="AY2625" i="6"/>
  <c r="AT3161" i="6"/>
  <c r="AY3161" i="6"/>
  <c r="AT4656" i="6"/>
  <c r="AY4656" i="6"/>
  <c r="AT3871" i="6"/>
  <c r="AY3871" i="6"/>
  <c r="AT4841" i="6"/>
  <c r="AY4841" i="6"/>
  <c r="AT4389" i="6"/>
  <c r="AY4389" i="6"/>
  <c r="AT2618" i="6"/>
  <c r="AY2618" i="6"/>
  <c r="AT4657" i="6"/>
  <c r="AY4657" i="6"/>
  <c r="AT3872" i="6"/>
  <c r="AY3872" i="6"/>
  <c r="AT4247" i="6"/>
  <c r="AY4247" i="6"/>
  <c r="AT2507" i="6"/>
  <c r="AY2507" i="6"/>
  <c r="AT1604" i="6"/>
  <c r="AY1604" i="6"/>
  <c r="AT760" i="6"/>
  <c r="AY760" i="6"/>
  <c r="AT1846" i="6"/>
  <c r="AY1846" i="6"/>
  <c r="AT3639" i="6"/>
  <c r="AY3639" i="6"/>
  <c r="AT1949" i="6"/>
  <c r="AY1949" i="6"/>
  <c r="AT1976" i="6"/>
  <c r="AY1976" i="6"/>
  <c r="AT1474" i="6"/>
  <c r="AY1474" i="6"/>
  <c r="AT557" i="6"/>
  <c r="AY557" i="6"/>
  <c r="AT1815" i="6"/>
  <c r="AY1815" i="6"/>
  <c r="AT4728" i="6"/>
  <c r="AY4728" i="6"/>
  <c r="AT3943" i="6"/>
  <c r="AY3943" i="6"/>
  <c r="AT4334" i="6"/>
  <c r="AY4334" i="6"/>
  <c r="AT2399" i="6"/>
  <c r="AY2399" i="6"/>
  <c r="AT3391" i="6"/>
  <c r="AY3391" i="6"/>
  <c r="AT2597" i="6"/>
  <c r="AY2597" i="6"/>
  <c r="AT1488" i="6"/>
  <c r="AY1488" i="6"/>
  <c r="AT4602" i="6"/>
  <c r="AY4602" i="6"/>
  <c r="AT4177" i="6"/>
  <c r="AY4177" i="6"/>
  <c r="AT3322" i="6"/>
  <c r="AY3322" i="6"/>
  <c r="AT2322" i="6"/>
  <c r="AY2322" i="6"/>
  <c r="AT1492" i="6"/>
  <c r="AY1492" i="6"/>
  <c r="AT4603" i="6"/>
  <c r="AY4603" i="6"/>
  <c r="AT4355" i="6"/>
  <c r="AY4355" i="6"/>
  <c r="AT4836" i="6"/>
  <c r="AY4836" i="6"/>
  <c r="AT4051" i="6"/>
  <c r="AY4051" i="6"/>
  <c r="AT3329" i="6"/>
  <c r="AY3329" i="6"/>
  <c r="AT2985" i="6"/>
  <c r="AY2985" i="6"/>
  <c r="AT4106" i="6"/>
  <c r="AY4106" i="6"/>
  <c r="AT1387" i="6"/>
  <c r="AY1387" i="6"/>
  <c r="AT2716" i="6"/>
  <c r="AY2716" i="6"/>
  <c r="AT1796" i="6"/>
  <c r="AY1796" i="6"/>
  <c r="AT365" i="6"/>
  <c r="AY365" i="6"/>
  <c r="AT1894" i="6"/>
  <c r="AY1894" i="6"/>
  <c r="AT1986" i="6"/>
  <c r="AY1986" i="6"/>
  <c r="AT3279" i="6"/>
  <c r="AY3279" i="6"/>
  <c r="AT3429" i="6"/>
  <c r="AY3429" i="6"/>
  <c r="AT4859" i="6"/>
  <c r="AY4859" i="6"/>
  <c r="AT3732" i="6"/>
  <c r="AY3732" i="6"/>
  <c r="AT4675" i="6"/>
  <c r="AY4675" i="6"/>
  <c r="AT4870" i="6"/>
  <c r="AY4870" i="6"/>
  <c r="AT3131" i="6"/>
  <c r="AY3131" i="6"/>
  <c r="AT4158" i="6"/>
  <c r="AY4158" i="6"/>
  <c r="AT3733" i="6"/>
  <c r="AY3733" i="6"/>
  <c r="AT2948" i="6"/>
  <c r="AY2948" i="6"/>
  <c r="AT4613" i="6"/>
  <c r="AY4613" i="6"/>
  <c r="AT4944" i="6"/>
  <c r="AY4944" i="6"/>
  <c r="AT4159" i="6"/>
  <c r="AY4159" i="6"/>
  <c r="AT3629" i="6"/>
  <c r="AY3629" i="6"/>
  <c r="AT2949" i="6"/>
  <c r="AY2949" i="6"/>
  <c r="AT3707" i="6"/>
  <c r="AY3707" i="6"/>
  <c r="AT4945" i="6"/>
  <c r="AY4945" i="6"/>
  <c r="AT4160" i="6"/>
  <c r="AY4160" i="6"/>
  <c r="AT2666" i="6"/>
  <c r="AY2666" i="6"/>
  <c r="AT3094" i="6"/>
  <c r="AY3094" i="6"/>
  <c r="AT232" i="6"/>
  <c r="AY232" i="6"/>
  <c r="AT2045" i="6"/>
  <c r="AY2045" i="6"/>
  <c r="AT4347" i="6"/>
  <c r="AY4347" i="6"/>
  <c r="AT2273" i="6"/>
  <c r="AY2273" i="6"/>
  <c r="AT4815" i="6"/>
  <c r="AY4815" i="6"/>
  <c r="AT1762" i="6"/>
  <c r="AY1762" i="6"/>
  <c r="AT1130" i="6"/>
  <c r="AY1130" i="6"/>
  <c r="AT163" i="6"/>
  <c r="AY163" i="6"/>
  <c r="AT3643" i="6"/>
  <c r="AY3643" i="6"/>
  <c r="AT2549" i="6"/>
  <c r="AY2549" i="6"/>
  <c r="AT3876" i="6"/>
  <c r="AY3876" i="6"/>
  <c r="AT4819" i="6"/>
  <c r="AY4819" i="6"/>
  <c r="AT2501" i="6"/>
  <c r="AY2501" i="6"/>
  <c r="AT3609" i="6"/>
  <c r="AY3609" i="6"/>
  <c r="AT2539" i="6"/>
  <c r="AY2539" i="6"/>
  <c r="AT4229" i="6"/>
  <c r="AY4229" i="6"/>
  <c r="AT4820" i="6"/>
  <c r="AY4820" i="6"/>
  <c r="AT4619" i="6"/>
  <c r="AY4619" i="6"/>
  <c r="AT564" i="6"/>
  <c r="AY564" i="6"/>
  <c r="AT4338" i="6"/>
  <c r="AY4338" i="6"/>
  <c r="AT3913" i="6"/>
  <c r="AY3913" i="6"/>
  <c r="AT3128" i="6"/>
  <c r="AY3128" i="6"/>
  <c r="AT4706" i="6"/>
  <c r="AY4706" i="6"/>
  <c r="AT3396" i="6"/>
  <c r="AY3396" i="6"/>
  <c r="AT2611" i="6"/>
  <c r="AY2611" i="6"/>
  <c r="AT4403" i="6"/>
  <c r="AY4403" i="6"/>
  <c r="AT2939" i="6"/>
  <c r="AY2939" i="6"/>
  <c r="AT2036" i="6"/>
  <c r="AY2036" i="6"/>
  <c r="AT2189" i="6"/>
  <c r="AY2189" i="6"/>
  <c r="AT2728" i="6"/>
  <c r="AY2728" i="6"/>
  <c r="AT2417" i="6"/>
  <c r="AY2417" i="6"/>
  <c r="AT662" i="6"/>
  <c r="AY662" i="6"/>
  <c r="AT2632" i="6"/>
  <c r="AY2632" i="6"/>
  <c r="AT1630" i="6"/>
  <c r="AY1630" i="6"/>
  <c r="AT1507" i="6"/>
  <c r="AY1507" i="6"/>
  <c r="AT3432" i="6"/>
  <c r="AY3432" i="6"/>
  <c r="AT4375" i="6"/>
  <c r="AY4375" i="6"/>
  <c r="AT4150" i="6"/>
  <c r="AY4150" i="6"/>
  <c r="AT3165" i="6"/>
  <c r="AY3165" i="6"/>
  <c r="AT4538" i="6"/>
  <c r="AY4538" i="6"/>
  <c r="AT3433" i="6"/>
  <c r="AY3433" i="6"/>
  <c r="AT4376" i="6"/>
  <c r="AY4376" i="6"/>
  <c r="AT3554" i="6"/>
  <c r="AY3554" i="6"/>
  <c r="AT2867" i="6"/>
  <c r="AY2867" i="6"/>
  <c r="AT3894" i="6"/>
  <c r="AY3894" i="6"/>
  <c r="AT3182" i="6"/>
  <c r="AY3182" i="6"/>
  <c r="AT4412" i="6"/>
  <c r="AY4412" i="6"/>
  <c r="AT3640" i="6"/>
  <c r="AY3640" i="6"/>
  <c r="AT2952" i="6"/>
  <c r="AY2952" i="6"/>
  <c r="AT2137" i="6"/>
  <c r="AY2137" i="6"/>
  <c r="AT2570" i="6"/>
  <c r="AY2570" i="6"/>
  <c r="AT2685" i="6"/>
  <c r="AY2685" i="6"/>
  <c r="AT3350" i="6"/>
  <c r="AY3350" i="6"/>
  <c r="AT3097" i="6"/>
  <c r="AY3097" i="6"/>
  <c r="AT1582" i="6"/>
  <c r="AY1582" i="6"/>
  <c r="AT4391" i="6"/>
  <c r="AY4391" i="6"/>
  <c r="AT799" i="6"/>
  <c r="AY799" i="6"/>
  <c r="AT1559" i="6"/>
  <c r="AY1559" i="6"/>
  <c r="AT4735" i="6"/>
  <c r="AY4735" i="6"/>
  <c r="AT2029" i="6"/>
  <c r="AY2029" i="6"/>
  <c r="AT2386" i="6"/>
  <c r="AY2386" i="6"/>
  <c r="AT3668" i="6"/>
  <c r="AY3668" i="6"/>
  <c r="AT3496" i="6"/>
  <c r="AY3496" i="6"/>
  <c r="AT4695" i="6"/>
  <c r="AY4695" i="6"/>
  <c r="AT3330" i="6"/>
  <c r="AY3330" i="6"/>
  <c r="AT1812" i="6"/>
  <c r="AY1812" i="6"/>
  <c r="AT4853" i="6"/>
  <c r="AY4853" i="6"/>
  <c r="AT3616" i="6"/>
  <c r="AY3616" i="6"/>
  <c r="AT4234" i="6"/>
  <c r="AY4234" i="6"/>
  <c r="AT2129" i="6"/>
  <c r="AY2129" i="6"/>
  <c r="AT3477" i="6"/>
  <c r="AY3477" i="6"/>
  <c r="AT4390" i="6"/>
  <c r="AY4390" i="6"/>
  <c r="AT1186" i="6"/>
  <c r="AY1186" i="6"/>
  <c r="AT3656" i="6"/>
  <c r="AY3656" i="6"/>
  <c r="AT1571" i="6"/>
  <c r="AY1571" i="6"/>
  <c r="AT1832" i="6"/>
  <c r="AY1832" i="6"/>
  <c r="AT4565" i="6"/>
  <c r="AY4565" i="6"/>
  <c r="AT2161" i="6"/>
  <c r="AY2161" i="6"/>
  <c r="AT1426" i="6"/>
  <c r="AY1426" i="6"/>
  <c r="AT2733" i="6"/>
  <c r="AY2733" i="6"/>
  <c r="AT2485" i="6"/>
  <c r="AY2485" i="6"/>
  <c r="AT1672" i="6"/>
  <c r="AY1672" i="6"/>
  <c r="AT3610" i="6"/>
  <c r="AY3610" i="6"/>
  <c r="AT2466" i="6"/>
  <c r="AY2466" i="6"/>
  <c r="AT1778" i="6"/>
  <c r="AY1778" i="6"/>
  <c r="AT3126" i="6"/>
  <c r="AY3126" i="6"/>
  <c r="AT2220" i="6"/>
  <c r="AY2220" i="6"/>
  <c r="AT1719" i="6"/>
  <c r="AY1719" i="6"/>
  <c r="AT2683" i="6"/>
  <c r="AY2683" i="6"/>
  <c r="AT4397" i="6"/>
  <c r="AY4397" i="6"/>
  <c r="AT1617" i="6"/>
  <c r="AY1617" i="6"/>
  <c r="AT4049" i="6"/>
  <c r="AY4049" i="6"/>
  <c r="AT2346" i="6"/>
  <c r="AY2346" i="6"/>
  <c r="AT2144" i="6"/>
  <c r="AY2144" i="6"/>
  <c r="AT1722" i="6"/>
  <c r="AY1722" i="6"/>
  <c r="AT4030" i="6"/>
  <c r="AY4030" i="6"/>
  <c r="AT1430" i="6"/>
  <c r="AY1430" i="6"/>
  <c r="AT2909" i="6"/>
  <c r="AY2909" i="6"/>
  <c r="AT1822" i="6"/>
  <c r="AY1822" i="6"/>
  <c r="AT4561" i="6"/>
  <c r="AY4561" i="6"/>
  <c r="AT3813" i="6"/>
  <c r="AY3813" i="6"/>
  <c r="AT3759" i="6"/>
  <c r="AY3759" i="6"/>
  <c r="AT3565" i="6"/>
  <c r="AY3565" i="6"/>
  <c r="AT4876" i="6"/>
  <c r="AY4876" i="6"/>
  <c r="AT4095" i="6"/>
  <c r="AY4095" i="6"/>
  <c r="AT3442" i="6"/>
  <c r="AY3442" i="6"/>
  <c r="AT4351" i="6"/>
  <c r="AY4351" i="6"/>
  <c r="AT4405" i="6"/>
  <c r="AY4405" i="6"/>
  <c r="AT2124" i="6"/>
  <c r="AY2124" i="6"/>
  <c r="AT4495" i="6"/>
  <c r="AY4495" i="6"/>
  <c r="AT2282" i="6"/>
  <c r="AY2282" i="6"/>
  <c r="AT2879" i="6"/>
  <c r="AY2879" i="6"/>
  <c r="AT3425" i="6"/>
  <c r="AY3425" i="6"/>
  <c r="AT1903" i="6"/>
  <c r="AY1903" i="6"/>
  <c r="AT3909" i="6"/>
  <c r="AY3909" i="6"/>
  <c r="AT1205" i="6"/>
  <c r="AY1205" i="6"/>
  <c r="AT3465" i="6"/>
  <c r="AY3465" i="6"/>
  <c r="AT4980" i="6"/>
  <c r="AY4980" i="6"/>
  <c r="AT3423" i="6"/>
  <c r="AY3423" i="6"/>
  <c r="AT2097" i="6"/>
  <c r="AY2097" i="6"/>
  <c r="AT2646" i="6"/>
  <c r="AY2646" i="6"/>
  <c r="AT4929" i="6"/>
  <c r="AY4929" i="6"/>
  <c r="AT3132" i="6"/>
  <c r="AY3132" i="6"/>
  <c r="AT1395" i="6"/>
  <c r="AY1395" i="6"/>
  <c r="AT2139" i="6"/>
  <c r="AY2139" i="6"/>
  <c r="AT1789" i="6"/>
  <c r="AY1789" i="6"/>
  <c r="AT2076" i="6"/>
  <c r="AY2076" i="6"/>
  <c r="AT4539" i="6"/>
  <c r="AY4539" i="6"/>
  <c r="AT1774" i="6"/>
  <c r="AY1774" i="6"/>
  <c r="AT3711" i="6"/>
  <c r="AY3711" i="6"/>
  <c r="AT3931" i="6"/>
  <c r="AY3931" i="6"/>
  <c r="AT4306" i="6"/>
  <c r="AY4306" i="6"/>
  <c r="AT2387" i="6"/>
  <c r="AY2387" i="6"/>
  <c r="AT3414" i="6"/>
  <c r="AY3414" i="6"/>
  <c r="AT3662" i="6"/>
  <c r="AY3662" i="6"/>
  <c r="AT3897" i="6"/>
  <c r="AY3897" i="6"/>
  <c r="AT4590" i="6"/>
  <c r="AY4590" i="6"/>
  <c r="AT4165" i="6"/>
  <c r="AY4165" i="6"/>
  <c r="AT3310" i="6"/>
  <c r="AY3310" i="6"/>
  <c r="AT2310" i="6"/>
  <c r="AY2310" i="6"/>
  <c r="AT1463" i="6"/>
  <c r="AY1463" i="6"/>
  <c r="AT4591" i="6"/>
  <c r="AY4591" i="6"/>
  <c r="AT4325" i="6"/>
  <c r="AY4325" i="6"/>
  <c r="AT4824" i="6"/>
  <c r="AY4824" i="6"/>
  <c r="AT4039" i="6"/>
  <c r="AY4039" i="6"/>
  <c r="AT3293" i="6"/>
  <c r="AY3293" i="6"/>
  <c r="AT2829" i="6"/>
  <c r="AY2829" i="6"/>
  <c r="AT3731" i="6"/>
  <c r="AY3731" i="6"/>
  <c r="AT4969" i="6"/>
  <c r="AY4969" i="6"/>
  <c r="AT1742" i="6"/>
  <c r="AY1742" i="6"/>
  <c r="AT3747" i="6"/>
  <c r="AY3747" i="6"/>
  <c r="AT644" i="6"/>
  <c r="AY644" i="6"/>
  <c r="AT1726" i="6"/>
  <c r="AY1726" i="6"/>
  <c r="AT3519" i="6"/>
  <c r="AY3519" i="6"/>
  <c r="AT2194" i="6"/>
  <c r="AY2194" i="6"/>
  <c r="AT1562" i="6"/>
  <c r="AY1562" i="6"/>
  <c r="AT3855" i="6"/>
  <c r="AY3855" i="6"/>
  <c r="AT4075" i="6"/>
  <c r="AY4075" i="6"/>
  <c r="AT3401" i="6"/>
  <c r="AY3401" i="6"/>
  <c r="AT2865" i="6"/>
  <c r="AY2865" i="6"/>
  <c r="AT3818" i="6"/>
  <c r="AY3818" i="6"/>
  <c r="AT4896" i="6"/>
  <c r="AY4896" i="6"/>
  <c r="AT4111" i="6"/>
  <c r="AY4111" i="6"/>
  <c r="AT3509" i="6"/>
  <c r="AY3509" i="6"/>
  <c r="AT2901" i="6"/>
  <c r="AY2901" i="6"/>
  <c r="AT3904" i="6"/>
  <c r="AY3904" i="6"/>
  <c r="AT3169" i="6"/>
  <c r="AY3169" i="6"/>
  <c r="AT2384" i="6"/>
  <c r="AY2384" i="6"/>
  <c r="AT3194" i="6"/>
  <c r="AY3194" i="6"/>
  <c r="AT4665" i="6"/>
  <c r="AY4665" i="6"/>
  <c r="AT3677" i="6"/>
  <c r="AY3677" i="6"/>
  <c r="AT4933" i="6"/>
  <c r="AY4933" i="6"/>
  <c r="AT4148" i="6"/>
  <c r="AY4148" i="6"/>
  <c r="AT2594" i="6"/>
  <c r="AY2594" i="6"/>
  <c r="AT2938" i="6"/>
  <c r="AY2938" i="6"/>
  <c r="AT1936" i="6"/>
  <c r="AY1936" i="6"/>
  <c r="AT2702" i="6"/>
  <c r="AY2702" i="6"/>
  <c r="AT4455" i="6"/>
  <c r="AY4455" i="6"/>
  <c r="AT2237" i="6"/>
  <c r="AY2237" i="6"/>
  <c r="AT396" i="6"/>
  <c r="AY396" i="6"/>
  <c r="AT368" i="6"/>
  <c r="AY368" i="6"/>
  <c r="AT1450" i="6"/>
  <c r="AY1450" i="6"/>
  <c r="AT397" i="6"/>
  <c r="AY397" i="6"/>
  <c r="AT1706" i="6"/>
  <c r="AY1706" i="6"/>
  <c r="AT3999" i="6"/>
  <c r="AY3999" i="6"/>
  <c r="AT2526" i="6"/>
  <c r="AY2526" i="6"/>
  <c r="AT1980" i="6"/>
  <c r="AY1980" i="6"/>
  <c r="AT4807" i="6"/>
  <c r="AY4807" i="6"/>
  <c r="AT2402" i="6"/>
  <c r="AY2402" i="6"/>
  <c r="AT3597" i="6"/>
  <c r="AY3597" i="6"/>
  <c r="AT2527" i="6"/>
  <c r="AY2527" i="6"/>
  <c r="AT4202" i="6"/>
  <c r="AY4202" i="6"/>
  <c r="AT4808" i="6"/>
  <c r="AY4808" i="6"/>
  <c r="AT4589" i="6"/>
  <c r="AY4589" i="6"/>
  <c r="AT717" i="6"/>
  <c r="AY717" i="6"/>
  <c r="AT2563" i="6"/>
  <c r="AY2563" i="6"/>
  <c r="AT4288" i="6"/>
  <c r="AY4288" i="6"/>
  <c r="AT4844" i="6"/>
  <c r="AY4844" i="6"/>
  <c r="AT4336" i="6"/>
  <c r="AY4336" i="6"/>
  <c r="AT3384" i="6"/>
  <c r="AY3384" i="6"/>
  <c r="AT2599" i="6"/>
  <c r="AY2599" i="6"/>
  <c r="AT4373" i="6"/>
  <c r="AY4373" i="6"/>
  <c r="AT4880" i="6"/>
  <c r="AY4880" i="6"/>
  <c r="AT4763" i="6"/>
  <c r="AY4763" i="6"/>
  <c r="AT1228" i="6"/>
  <c r="AY1228" i="6"/>
  <c r="AT1087" i="6"/>
  <c r="AY1087" i="6"/>
  <c r="AT2307" i="6"/>
  <c r="AY2307" i="6"/>
  <c r="AT761" i="6"/>
  <c r="AY761" i="6"/>
  <c r="AT238" i="6"/>
  <c r="AY238" i="6"/>
  <c r="AT2023" i="6"/>
  <c r="AY2023" i="6"/>
  <c r="AT198" i="6"/>
  <c r="AY198" i="6"/>
  <c r="AT1850" i="6"/>
  <c r="AY1850" i="6"/>
  <c r="AT2380" i="6"/>
  <c r="AY2380" i="6"/>
  <c r="AT4398" i="6"/>
  <c r="AY4398" i="6"/>
  <c r="AT3973" i="6"/>
  <c r="AY3973" i="6"/>
  <c r="AT3188" i="6"/>
  <c r="AY3188" i="6"/>
  <c r="AT2426" i="6"/>
  <c r="AY2426" i="6"/>
  <c r="AT1686" i="6"/>
  <c r="AY1686" i="6"/>
  <c r="AT2671" i="6"/>
  <c r="AY2671" i="6"/>
  <c r="AT4547" i="6"/>
  <c r="AY4547" i="6"/>
  <c r="AT4952" i="6"/>
  <c r="AY4952" i="6"/>
  <c r="AT4936" i="6"/>
  <c r="AY4936" i="6"/>
  <c r="AT1173" i="6"/>
  <c r="AY1173" i="6"/>
  <c r="AT4470" i="6"/>
  <c r="AY4470" i="6"/>
  <c r="AT4045" i="6"/>
  <c r="AY4045" i="6"/>
  <c r="AT4988" i="6"/>
  <c r="AY4988" i="6"/>
  <c r="AT4682" i="6"/>
  <c r="AY4682" i="6"/>
  <c r="AT1175" i="6"/>
  <c r="AY1175" i="6"/>
  <c r="AT4471" i="6"/>
  <c r="AY4471" i="6"/>
  <c r="AT4379" i="6"/>
  <c r="AY4379" i="6"/>
  <c r="AT4989" i="6"/>
  <c r="AY4989" i="6"/>
  <c r="AT4456" i="6"/>
  <c r="AY4456" i="6"/>
  <c r="AT3708" i="6"/>
  <c r="AY3708" i="6"/>
  <c r="AT802" i="6"/>
  <c r="AY802" i="6"/>
  <c r="AT2451" i="6"/>
  <c r="AY2451" i="6"/>
  <c r="AT164" i="6"/>
  <c r="AY164" i="6"/>
  <c r="AT1793" i="6"/>
  <c r="AY1793" i="6"/>
  <c r="AT1964" i="6"/>
  <c r="AY1964" i="6"/>
  <c r="AT1124" i="6"/>
  <c r="AY1124" i="6"/>
  <c r="AT712" i="6"/>
  <c r="AY712" i="6"/>
  <c r="AT1585" i="6"/>
  <c r="AY1585" i="6"/>
  <c r="AT4472" i="6"/>
  <c r="AY4472" i="6"/>
  <c r="AT3784" i="6"/>
  <c r="AY3784" i="6"/>
  <c r="AT3012" i="6"/>
  <c r="AY3012" i="6"/>
  <c r="AT2227" i="6"/>
  <c r="AY2227" i="6"/>
  <c r="AT4703" i="6"/>
  <c r="AY4703" i="6"/>
  <c r="AT2710" i="6"/>
  <c r="AY2710" i="6"/>
  <c r="AT3438" i="6"/>
  <c r="AY3438" i="6"/>
  <c r="AT3719" i="6"/>
  <c r="AY3719" i="6"/>
  <c r="AT3921" i="6"/>
  <c r="AY3921" i="6"/>
  <c r="AT4108" i="6"/>
  <c r="AY4108" i="6"/>
  <c r="AT2496" i="6"/>
  <c r="AY2496" i="6"/>
  <c r="AT3439" i="6"/>
  <c r="AY3439" i="6"/>
  <c r="AT3806" i="6"/>
  <c r="AY3806" i="6"/>
  <c r="AT2193" i="6"/>
  <c r="AY2193" i="6"/>
  <c r="AT3911" i="6"/>
  <c r="AY3911" i="6"/>
  <c r="AT4260" i="6"/>
  <c r="AY4260" i="6"/>
  <c r="AT3405" i="6"/>
  <c r="AY3405" i="6"/>
  <c r="AT1840" i="6"/>
  <c r="AY1840" i="6"/>
  <c r="AT2037" i="6"/>
  <c r="AY2037" i="6"/>
  <c r="AT581" i="6"/>
  <c r="AY581" i="6"/>
  <c r="AT1897" i="6"/>
  <c r="AY1897" i="6"/>
  <c r="AT3903" i="6"/>
  <c r="AY3903" i="6"/>
  <c r="AT2163" i="6"/>
  <c r="AY2163" i="6"/>
  <c r="AT1533" i="6"/>
  <c r="AY1533" i="6"/>
  <c r="AT1544" i="6"/>
  <c r="AY1544" i="6"/>
  <c r="AT1935" i="6"/>
  <c r="AY1935" i="6"/>
  <c r="AT166" i="6"/>
  <c r="AY166" i="6"/>
  <c r="AT2958" i="6"/>
  <c r="AY2958" i="6"/>
  <c r="AT2533" i="6"/>
  <c r="AY2533" i="6"/>
  <c r="AT3441" i="6"/>
  <c r="AY3441" i="6"/>
  <c r="AT4888" i="6"/>
  <c r="AY4888" i="6"/>
  <c r="AT3744" i="6"/>
  <c r="AY3744" i="6"/>
  <c r="AT4687" i="6"/>
  <c r="AY4687" i="6"/>
  <c r="AT4898" i="6"/>
  <c r="AY4898" i="6"/>
  <c r="AT4920" i="6"/>
  <c r="AY4920" i="6"/>
  <c r="AT4135" i="6"/>
  <c r="AY4135" i="6"/>
  <c r="AT3574" i="6"/>
  <c r="AY3574" i="6"/>
  <c r="AT2925" i="6"/>
  <c r="AY2925" i="6"/>
  <c r="AT3962" i="6"/>
  <c r="AY3962" i="6"/>
  <c r="AT4921" i="6"/>
  <c r="AY4921" i="6"/>
  <c r="AT4136" i="6"/>
  <c r="AY4136" i="6"/>
  <c r="AT2522" i="6"/>
  <c r="AY2522" i="6"/>
  <c r="AT2926" i="6"/>
  <c r="AY2926" i="6"/>
  <c r="AT3654" i="6"/>
  <c r="AY3654" i="6"/>
  <c r="AT4577" i="6"/>
  <c r="AY4577" i="6"/>
  <c r="AT2553" i="6"/>
  <c r="AY2553" i="6"/>
  <c r="AT2750" i="6"/>
  <c r="AY2750" i="6"/>
  <c r="AT4467" i="6"/>
  <c r="AY4467" i="6"/>
  <c r="AT1193" i="6"/>
  <c r="AY1193" i="6"/>
  <c r="AT587" i="6"/>
  <c r="AY587" i="6"/>
  <c r="AT1661" i="6"/>
  <c r="AY1661" i="6"/>
  <c r="AT1462" i="6"/>
  <c r="AY1462" i="6"/>
  <c r="AT2079" i="6"/>
  <c r="AY2079" i="6"/>
  <c r="AT358" i="6"/>
  <c r="AY358" i="6"/>
  <c r="AT3032" i="6"/>
  <c r="AY3032" i="6"/>
  <c r="AT4816" i="6"/>
  <c r="AY4816" i="6"/>
  <c r="AT3300" i="6"/>
  <c r="AY3300" i="6"/>
  <c r="AT2515" i="6"/>
  <c r="AY2515" i="6"/>
  <c r="AT4174" i="6"/>
  <c r="AY4174" i="6"/>
  <c r="AT4796" i="6"/>
  <c r="AY4796" i="6"/>
  <c r="AT4562" i="6"/>
  <c r="AY4562" i="6"/>
  <c r="AT3336" i="6"/>
  <c r="AY3336" i="6"/>
  <c r="AT4279" i="6"/>
  <c r="AY4279" i="6"/>
  <c r="AT3917" i="6"/>
  <c r="AY3917" i="6"/>
  <c r="AT3069" i="6"/>
  <c r="AY3069" i="6"/>
  <c r="AT4307" i="6"/>
  <c r="AY4307" i="6"/>
  <c r="AT3337" i="6"/>
  <c r="AY3337" i="6"/>
  <c r="AT2552" i="6"/>
  <c r="AY2552" i="6"/>
  <c r="AT3664" i="6"/>
  <c r="AY3664" i="6"/>
  <c r="AT4833" i="6"/>
  <c r="AY4833" i="6"/>
  <c r="AT1907" i="6"/>
  <c r="AY1907" i="6"/>
  <c r="AT4924" i="6"/>
  <c r="AY4924" i="6"/>
  <c r="AT2697" i="6"/>
  <c r="AY2697" i="6"/>
  <c r="AT3386" i="6"/>
  <c r="AY3386" i="6"/>
  <c r="AT4611" i="6"/>
  <c r="AY4611" i="6"/>
  <c r="AT1928" i="6"/>
  <c r="AY1928" i="6"/>
  <c r="AT1180" i="6"/>
  <c r="AY1180" i="6"/>
  <c r="AT1814" i="6"/>
  <c r="AY1814" i="6"/>
  <c r="AT1956" i="6"/>
  <c r="AY1956" i="6"/>
  <c r="AT3267" i="6"/>
  <c r="AY3267" i="6"/>
  <c r="AT1874" i="6"/>
  <c r="AY1874" i="6"/>
  <c r="AT4869" i="6"/>
  <c r="AY4869" i="6"/>
  <c r="AT4168" i="6"/>
  <c r="AY4168" i="6"/>
  <c r="AT2846" i="6"/>
  <c r="AY2846" i="6"/>
  <c r="AT2589" i="6"/>
  <c r="AY2589" i="6"/>
  <c r="AT2966" i="6"/>
  <c r="AY2966" i="6"/>
  <c r="AT2892" i="6"/>
  <c r="AY2892" i="6"/>
  <c r="AT1996" i="6"/>
  <c r="AY1996" i="6"/>
  <c r="AT4756" i="6"/>
  <c r="AY4756" i="6"/>
  <c r="AT4353" i="6"/>
  <c r="AY4353" i="6"/>
  <c r="AT2342" i="6"/>
  <c r="AY2342" i="6"/>
  <c r="AT2893" i="6"/>
  <c r="AY2893" i="6"/>
  <c r="AT1998" i="6"/>
  <c r="AY1998" i="6"/>
  <c r="AT4502" i="6"/>
  <c r="AY4502" i="6"/>
  <c r="AT2626" i="6"/>
  <c r="AY2626" i="6"/>
  <c r="AT4948" i="6"/>
  <c r="AY4948" i="6"/>
  <c r="AT3857" i="6"/>
  <c r="AY3857" i="6"/>
  <c r="AT2001" i="6"/>
  <c r="AY2001" i="6"/>
  <c r="AT3905" i="6"/>
  <c r="AY3905" i="6"/>
  <c r="AT2556" i="6"/>
  <c r="AY2556" i="6"/>
  <c r="AT1165" i="6"/>
  <c r="AY1165" i="6"/>
  <c r="AT1757" i="6"/>
  <c r="AY1757" i="6"/>
  <c r="AT1633" i="6"/>
  <c r="AY1633" i="6"/>
  <c r="AT1440" i="6"/>
  <c r="AY1440" i="6"/>
  <c r="AT586" i="6"/>
  <c r="AY586" i="6"/>
  <c r="AT1750" i="6"/>
  <c r="AY1750" i="6"/>
  <c r="AT1641" i="6"/>
  <c r="AY1641" i="6"/>
  <c r="AT354" i="6"/>
  <c r="AY354" i="6"/>
  <c r="AT2859" i="6"/>
  <c r="AY2859" i="6"/>
  <c r="AT2965" i="6"/>
  <c r="AY2965" i="6"/>
  <c r="AT2164" i="6"/>
  <c r="AY2164" i="6"/>
  <c r="AT3994" i="6"/>
  <c r="AY3994" i="6"/>
  <c r="AT2448" i="6"/>
  <c r="AY2448" i="6"/>
  <c r="AT3356" i="6"/>
  <c r="AY3356" i="6"/>
  <c r="AT4912" i="6"/>
  <c r="AY4912" i="6"/>
  <c r="AT3624" i="6"/>
  <c r="AY3624" i="6"/>
  <c r="AT2839" i="6"/>
  <c r="AY2839" i="6"/>
  <c r="AT4949" i="6"/>
  <c r="AY4949" i="6"/>
  <c r="AT3023" i="6"/>
  <c r="AY3023" i="6"/>
  <c r="AT4050" i="6"/>
  <c r="AY4050" i="6"/>
  <c r="AT3625" i="6"/>
  <c r="AY3625" i="6"/>
  <c r="AT2840" i="6"/>
  <c r="AY2840" i="6"/>
  <c r="AT4013" i="6"/>
  <c r="AY4013" i="6"/>
  <c r="AT3073" i="6"/>
  <c r="AY3073" i="6"/>
  <c r="AT2288" i="6"/>
  <c r="AY2288" i="6"/>
  <c r="AT2654" i="6"/>
  <c r="AY2654" i="6"/>
  <c r="AT4713" i="6"/>
  <c r="AY4713" i="6"/>
  <c r="AT3794" i="6"/>
  <c r="AY3794" i="6"/>
  <c r="AT1184" i="6"/>
  <c r="AY1184" i="6"/>
  <c r="AT1625" i="6"/>
  <c r="AY1625" i="6"/>
  <c r="AT1570" i="6"/>
  <c r="AY1570" i="6"/>
  <c r="AT2093" i="6"/>
  <c r="AY2093" i="6"/>
  <c r="AT1681" i="6"/>
  <c r="AY1681" i="6"/>
  <c r="AT3831" i="6"/>
  <c r="AY3831" i="6"/>
  <c r="AT2153" i="6"/>
  <c r="AY2153" i="6"/>
  <c r="AT3394" i="6"/>
  <c r="AY3394" i="6"/>
  <c r="AT2394" i="6"/>
  <c r="AY2394" i="6"/>
  <c r="AT1665" i="6"/>
  <c r="AY1665" i="6"/>
  <c r="AT2912" i="6"/>
  <c r="AY2912" i="6"/>
  <c r="AT4528" i="6"/>
  <c r="AY4528" i="6"/>
  <c r="AT3180" i="6"/>
  <c r="AY3180" i="6"/>
  <c r="AT2395" i="6"/>
  <c r="AY2395" i="6"/>
  <c r="AT3886" i="6"/>
  <c r="AY3886" i="6"/>
  <c r="AT4676" i="6"/>
  <c r="AY4676" i="6"/>
  <c r="AT4274" i="6"/>
  <c r="AY4274" i="6"/>
  <c r="AT3181" i="6"/>
  <c r="AY3181" i="6"/>
  <c r="AT2396" i="6"/>
  <c r="AY2396" i="6"/>
  <c r="AT3230" i="6"/>
  <c r="AY3230" i="6"/>
  <c r="AT4677" i="6"/>
  <c r="AY4677" i="6"/>
  <c r="AT1446" i="6"/>
  <c r="AY1446" i="6"/>
  <c r="AT4550" i="6"/>
  <c r="AY4550" i="6"/>
  <c r="AT2397" i="6"/>
  <c r="AY2397" i="6"/>
  <c r="AT4937" i="6"/>
  <c r="AY4937" i="6"/>
  <c r="AT2795" i="6"/>
  <c r="AY2795" i="6"/>
  <c r="AT367" i="6"/>
  <c r="AY367" i="6"/>
  <c r="AT2054" i="6"/>
  <c r="AY2054" i="6"/>
  <c r="AT2584" i="6"/>
  <c r="AY2584" i="6"/>
  <c r="AT242" i="6"/>
  <c r="AY242" i="6"/>
  <c r="AT1673" i="6"/>
  <c r="AY1673" i="6"/>
  <c r="AT1549" i="6"/>
  <c r="AY1549" i="6"/>
  <c r="AT1668" i="6"/>
  <c r="AY1668" i="6"/>
  <c r="AT366" i="6"/>
  <c r="AY366" i="6"/>
  <c r="AT1451" i="6"/>
  <c r="AY1451" i="6"/>
  <c r="AT2538" i="6"/>
  <c r="AY2538" i="6"/>
  <c r="AT2010" i="6"/>
  <c r="AY2010" i="6"/>
  <c r="AT3056" i="6"/>
  <c r="AY3056" i="6"/>
  <c r="AT4874" i="6"/>
  <c r="AY4874" i="6"/>
  <c r="AT3324" i="6"/>
  <c r="AY3324" i="6"/>
  <c r="AT4267" i="6"/>
  <c r="AY4267" i="6"/>
  <c r="AT3890" i="6"/>
  <c r="AY3890" i="6"/>
  <c r="AT3057" i="6"/>
  <c r="AY3057" i="6"/>
  <c r="AT4277" i="6"/>
  <c r="AY4277" i="6"/>
  <c r="AT765" i="6"/>
  <c r="AY765" i="6"/>
  <c r="AT2575" i="6"/>
  <c r="AY2575" i="6"/>
  <c r="AT4318" i="6"/>
  <c r="AY4318" i="6"/>
  <c r="AT4856" i="6"/>
  <c r="AY4856" i="6"/>
  <c r="AT4366" i="6"/>
  <c r="AY4366" i="6"/>
  <c r="AT767" i="6"/>
  <c r="AY767" i="6"/>
  <c r="AT4339" i="6"/>
  <c r="AY4339" i="6"/>
  <c r="AT4061" i="6"/>
  <c r="AY4061" i="6"/>
  <c r="AT2988" i="6"/>
  <c r="AY2988" i="6"/>
  <c r="AT1810" i="6"/>
  <c r="AY1810" i="6"/>
  <c r="AT1995" i="6"/>
  <c r="AY1995" i="6"/>
  <c r="AT1475" i="6"/>
  <c r="AY1475" i="6"/>
  <c r="AT1867" i="6"/>
  <c r="AY1867" i="6"/>
  <c r="AT2187" i="6"/>
  <c r="AY2187" i="6"/>
  <c r="AT1245" i="6"/>
  <c r="AY1245" i="6"/>
  <c r="AT1417" i="6"/>
  <c r="AY1417" i="6"/>
  <c r="AT722" i="6"/>
  <c r="AY722" i="6"/>
  <c r="AT3397" i="6"/>
  <c r="AY3397" i="6"/>
  <c r="AT2612" i="6"/>
  <c r="AY2612" i="6"/>
  <c r="AT3808" i="6"/>
  <c r="AY3808" i="6"/>
  <c r="AT4893" i="6"/>
  <c r="AY4893" i="6"/>
  <c r="AT4226" i="6"/>
  <c r="AY4226" i="6"/>
  <c r="AT2990" i="6"/>
  <c r="AY2990" i="6"/>
  <c r="AT2613" i="6"/>
  <c r="AY2613" i="6"/>
  <c r="AT3110" i="6"/>
  <c r="AY3110" i="6"/>
  <c r="AT2916" i="6"/>
  <c r="AY2916" i="6"/>
  <c r="AT2052" i="6"/>
  <c r="AY2052" i="6"/>
  <c r="AT2246" i="6"/>
  <c r="AY2246" i="6"/>
  <c r="AT2649" i="6"/>
  <c r="AY2649" i="6"/>
  <c r="AT3242" i="6"/>
  <c r="AY3242" i="6"/>
  <c r="AT4680" i="6"/>
  <c r="AY4680" i="6"/>
  <c r="AT3895" i="6"/>
  <c r="AY3895" i="6"/>
  <c r="AT4900" i="6"/>
  <c r="AY4900" i="6"/>
  <c r="AT4413" i="6"/>
  <c r="AY4413" i="6"/>
  <c r="AT2762" i="6"/>
  <c r="AY2762" i="6"/>
  <c r="AT4825" i="6"/>
  <c r="AY4825" i="6"/>
  <c r="AT1212" i="6"/>
  <c r="AY1212" i="6"/>
  <c r="AT3415" i="6"/>
  <c r="AY3415" i="6"/>
  <c r="AT3561" i="6"/>
  <c r="AY3561" i="6"/>
  <c r="AT3720" i="6"/>
  <c r="AY3720" i="6"/>
  <c r="AT2454" i="6"/>
  <c r="AY2454" i="6"/>
  <c r="AT769" i="6"/>
  <c r="AY769" i="6"/>
  <c r="AT3280" i="6"/>
  <c r="AY3280" i="6"/>
  <c r="AT3884" i="6"/>
  <c r="AY3884" i="6"/>
  <c r="AT3867" i="6"/>
  <c r="AY3867" i="6"/>
  <c r="AT2316" i="6"/>
  <c r="AY2316" i="6"/>
  <c r="AT4116" i="6"/>
  <c r="AY4116" i="6"/>
  <c r="AT1400" i="6"/>
  <c r="AY1400" i="6"/>
  <c r="AT4776" i="6"/>
  <c r="AY4776" i="6"/>
  <c r="AT4545" i="6"/>
  <c r="AY4545" i="6"/>
  <c r="AT1659" i="6"/>
  <c r="AY1659" i="6"/>
  <c r="AT3780" i="6"/>
  <c r="AY3780" i="6"/>
  <c r="AT4432" i="6"/>
  <c r="AY4432" i="6"/>
  <c r="AT2677" i="6"/>
  <c r="AY2677" i="6"/>
  <c r="AT3400" i="6"/>
  <c r="AY3400" i="6"/>
  <c r="AT2033" i="6"/>
  <c r="AY2033" i="6"/>
  <c r="AT3729" i="6"/>
  <c r="AY3729" i="6"/>
  <c r="AT2160" i="6"/>
  <c r="AY2160" i="6"/>
  <c r="AT3760" i="6"/>
  <c r="AY3760" i="6"/>
  <c r="AT3250" i="6"/>
  <c r="AY3250" i="6"/>
  <c r="AT2813" i="6"/>
  <c r="AY2813" i="6"/>
  <c r="AT2358" i="6"/>
  <c r="AY2358" i="6"/>
  <c r="AT1529" i="6"/>
  <c r="AY1529" i="6"/>
  <c r="AT2609" i="6"/>
  <c r="AY2609" i="6"/>
  <c r="AT2467" i="6"/>
  <c r="AY2467" i="6"/>
  <c r="AT1397" i="6"/>
  <c r="AY1397" i="6"/>
  <c r="AT3912" i="6"/>
  <c r="AY3912" i="6"/>
  <c r="AT1626" i="6"/>
  <c r="AY1626" i="6"/>
  <c r="AT3567" i="6"/>
  <c r="AY3567" i="6"/>
  <c r="AT3201" i="6"/>
  <c r="AY3201" i="6"/>
  <c r="AT4965" i="6"/>
  <c r="AY4965" i="6"/>
  <c r="AT1724" i="6"/>
  <c r="AY1724" i="6"/>
  <c r="AT1428" i="6"/>
  <c r="AY1428" i="6"/>
  <c r="AT3016" i="6"/>
  <c r="AY3016" i="6"/>
  <c r="AT3418" i="6"/>
  <c r="AY3418" i="6"/>
  <c r="AT3240" i="6"/>
  <c r="AY3240" i="6"/>
  <c r="AT2740" i="6"/>
  <c r="AY2740" i="6"/>
  <c r="AT3900" i="6"/>
  <c r="AY3900" i="6"/>
  <c r="AT3972" i="6"/>
  <c r="AY3972" i="6"/>
  <c r="AT2932" i="6"/>
  <c r="AY2932" i="6"/>
  <c r="AT3259" i="6"/>
  <c r="AY3259" i="6"/>
  <c r="AT3089" i="6"/>
  <c r="AY3089" i="6"/>
  <c r="AT371" i="6"/>
  <c r="AY371" i="6"/>
  <c r="AT3992" i="6"/>
  <c r="AY3992" i="6"/>
  <c r="AT1195" i="6"/>
  <c r="AY1195" i="6"/>
  <c r="AT2442" i="6"/>
  <c r="AY2442" i="6"/>
  <c r="AT4992" i="6"/>
  <c r="AY4992" i="6"/>
  <c r="AT3620" i="6"/>
  <c r="AY3620" i="6"/>
  <c r="AT3657" i="6"/>
  <c r="AY3657" i="6"/>
  <c r="AT1805" i="6"/>
  <c r="AY1805" i="6"/>
  <c r="AT4905" i="6"/>
  <c r="AY4905" i="6"/>
  <c r="AT4692" i="6"/>
  <c r="AY4692" i="6"/>
  <c r="AT646" i="6"/>
  <c r="AY646" i="6"/>
  <c r="AT3392" i="6"/>
  <c r="AY3392" i="6"/>
  <c r="AT4787" i="6"/>
  <c r="AY4787" i="6"/>
  <c r="AT1631" i="6"/>
  <c r="AY1631" i="6"/>
  <c r="AT4194" i="6"/>
  <c r="AY4194" i="6"/>
  <c r="AT3927" i="6"/>
  <c r="AY3927" i="6"/>
  <c r="AT3163" i="6"/>
  <c r="AY3163" i="6"/>
  <c r="AT4071" i="6"/>
  <c r="AY4071" i="6"/>
  <c r="AT4411" i="6"/>
  <c r="AY4411" i="6"/>
  <c r="AT4067" i="6"/>
  <c r="AY4067" i="6"/>
  <c r="AT1561" i="6"/>
  <c r="AY1561" i="6"/>
  <c r="AT3268" i="6"/>
  <c r="AY3268" i="6"/>
  <c r="AT4038" i="6"/>
  <c r="AY4038" i="6"/>
  <c r="AT3986" i="6"/>
  <c r="AY3986" i="6"/>
  <c r="AT2582" i="6"/>
  <c r="AY2582" i="6"/>
  <c r="AT1701" i="6"/>
  <c r="AY1701" i="6"/>
  <c r="AT1152" i="6"/>
  <c r="AY1152" i="6"/>
  <c r="AT1981" i="6"/>
  <c r="AY1981" i="6"/>
  <c r="AT2312" i="6"/>
  <c r="AY2312" i="6"/>
  <c r="AT2798" i="6"/>
  <c r="AY2798" i="6"/>
  <c r="AT4593" i="6"/>
  <c r="AY4593" i="6"/>
  <c r="AT3497" i="6"/>
  <c r="AY3497" i="6"/>
  <c r="AT3133" i="6"/>
  <c r="AY3133" i="6"/>
  <c r="AT2348" i="6"/>
  <c r="AY2348" i="6"/>
  <c r="AT3014" i="6"/>
  <c r="AY3014" i="6"/>
  <c r="AT4629" i="6"/>
  <c r="AY4629" i="6"/>
  <c r="AT3592" i="6"/>
  <c r="AY3592" i="6"/>
  <c r="AT4897" i="6"/>
  <c r="AY4897" i="6"/>
  <c r="AT4112" i="6"/>
  <c r="AY4112" i="6"/>
  <c r="AT2294" i="6"/>
  <c r="AY2294" i="6"/>
  <c r="AT2902" i="6"/>
  <c r="AY2902" i="6"/>
  <c r="AT1389" i="6"/>
  <c r="AY1389" i="6"/>
  <c r="AT4522" i="6"/>
  <c r="AY4522" i="6"/>
  <c r="AT2385" i="6"/>
  <c r="AY2385" i="6"/>
  <c r="AT4910" i="6"/>
  <c r="AY4910" i="6"/>
  <c r="AT2639" i="6"/>
  <c r="AY2639" i="6"/>
  <c r="AT3810" i="6"/>
  <c r="AY3810" i="6"/>
  <c r="AT4954" i="6"/>
  <c r="AY4954" i="6"/>
  <c r="AT2692" i="6"/>
  <c r="AY2692" i="6"/>
  <c r="AT206" i="6"/>
  <c r="AY206" i="6"/>
  <c r="AT179" i="6"/>
  <c r="AY179" i="6"/>
  <c r="AT2096" i="6"/>
  <c r="AY2096" i="6"/>
  <c r="AT1237" i="6"/>
  <c r="AY1237" i="6"/>
  <c r="AT2125" i="6"/>
  <c r="AY2125" i="6"/>
  <c r="AT1503" i="6"/>
  <c r="AY1503" i="6"/>
  <c r="AT2236" i="6"/>
  <c r="AY2236" i="6"/>
  <c r="AT4254" i="6"/>
  <c r="AY4254" i="6"/>
  <c r="AT3829" i="6"/>
  <c r="AY3829" i="6"/>
  <c r="AT3044" i="6"/>
  <c r="AY3044" i="6"/>
  <c r="AT4846" i="6"/>
  <c r="AY4846" i="6"/>
  <c r="AT372" i="6"/>
  <c r="AY372" i="6"/>
  <c r="AT4255" i="6"/>
  <c r="AY4255" i="6"/>
  <c r="AT3862" i="6"/>
  <c r="AY3862" i="6"/>
  <c r="AT3045" i="6"/>
  <c r="AY3045" i="6"/>
  <c r="AT4250" i="6"/>
  <c r="AY4250" i="6"/>
  <c r="AT3348" i="6"/>
  <c r="AY3348" i="6"/>
  <c r="AT4291" i="6"/>
  <c r="AY4291" i="6"/>
  <c r="AT3947" i="6"/>
  <c r="AY3947" i="6"/>
  <c r="AT3081" i="6"/>
  <c r="AY3081" i="6"/>
  <c r="AT4024" i="6"/>
  <c r="AY4024" i="6"/>
  <c r="AT719" i="6"/>
  <c r="AY719" i="6"/>
  <c r="AT4327" i="6"/>
  <c r="AY4327" i="6"/>
  <c r="AT4034" i="6"/>
  <c r="AY4034" i="6"/>
  <c r="AT3117" i="6"/>
  <c r="AY3117" i="6"/>
  <c r="AT4421" i="6"/>
  <c r="AY4421" i="6"/>
  <c r="AT3564" i="6"/>
  <c r="AY3564" i="6"/>
  <c r="AT658" i="6"/>
  <c r="AY658" i="6"/>
  <c r="AT4035" i="6"/>
  <c r="AY4035" i="6"/>
  <c r="AT558" i="6"/>
  <c r="AY558" i="6"/>
  <c r="AT652" i="6"/>
  <c r="AY652" i="6"/>
  <c r="AT1820" i="6"/>
  <c r="AY1820" i="6"/>
  <c r="AT389" i="6"/>
  <c r="AY389" i="6"/>
  <c r="AT1647" i="6"/>
  <c r="AY1647" i="6"/>
  <c r="AT169" i="6"/>
  <c r="AY169" i="6"/>
  <c r="AT2635" i="6"/>
  <c r="AY2635" i="6"/>
  <c r="AT4462" i="6"/>
  <c r="AY4462" i="6"/>
  <c r="AT4916" i="6"/>
  <c r="AY4916" i="6"/>
  <c r="AT4850" i="6"/>
  <c r="AY4850" i="6"/>
  <c r="AT1086" i="6"/>
  <c r="AY1086" i="6"/>
  <c r="AT4399" i="6"/>
  <c r="AY4399" i="6"/>
  <c r="AT4205" i="6"/>
  <c r="AY4205" i="6"/>
  <c r="AT3189" i="6"/>
  <c r="AY3189" i="6"/>
  <c r="AT4595" i="6"/>
  <c r="AY4595" i="6"/>
  <c r="AT3492" i="6"/>
  <c r="AY3492" i="6"/>
  <c r="AT2707" i="6"/>
  <c r="AY2707" i="6"/>
  <c r="AT4634" i="6"/>
  <c r="AY4634" i="6"/>
  <c r="AT3225" i="6"/>
  <c r="AY3225" i="6"/>
  <c r="AT4370" i="6"/>
  <c r="AY4370" i="6"/>
  <c r="AT3493" i="6"/>
  <c r="AY3493" i="6"/>
  <c r="AT2708" i="6"/>
  <c r="AY2708" i="6"/>
  <c r="AT4037" i="6"/>
  <c r="AY4037" i="6"/>
  <c r="AT3226" i="6"/>
  <c r="AY3226" i="6"/>
  <c r="AT2370" i="6"/>
  <c r="AY2370" i="6"/>
  <c r="AT1607" i="6"/>
  <c r="AY1607" i="6"/>
  <c r="AT589" i="6"/>
  <c r="AY589" i="6"/>
  <c r="AT4179" i="6"/>
  <c r="AY4179" i="6"/>
  <c r="AT1699" i="6"/>
  <c r="AY1699" i="6"/>
  <c r="AT656" i="6"/>
  <c r="AY656" i="6"/>
  <c r="AT1738" i="6"/>
  <c r="AY1738" i="6"/>
  <c r="AT2067" i="6"/>
  <c r="AY2067" i="6"/>
  <c r="AT1709" i="6"/>
  <c r="AY1709" i="6"/>
  <c r="AT1442" i="6"/>
  <c r="AY1442" i="6"/>
  <c r="AT2709" i="6"/>
  <c r="AY2709" i="6"/>
  <c r="AT3422" i="6"/>
  <c r="AY3422" i="6"/>
  <c r="AT4740" i="6"/>
  <c r="AY4740" i="6"/>
  <c r="AT3955" i="6"/>
  <c r="AY3955" i="6"/>
  <c r="AT4361" i="6"/>
  <c r="AY4361" i="6"/>
  <c r="AT2411" i="6"/>
  <c r="AY2411" i="6"/>
  <c r="AT3403" i="6"/>
  <c r="AY3403" i="6"/>
  <c r="AT3340" i="6"/>
  <c r="AY3340" i="6"/>
  <c r="AT2118" i="6"/>
  <c r="AY2118" i="6"/>
  <c r="AT3826" i="6"/>
  <c r="AY3826" i="6"/>
  <c r="AT4224" i="6"/>
  <c r="AY4224" i="6"/>
  <c r="AT3404" i="6"/>
  <c r="AY3404" i="6"/>
  <c r="AT3448" i="6"/>
  <c r="AY3448" i="6"/>
  <c r="AT1487" i="6"/>
  <c r="AY1487" i="6"/>
  <c r="AT2922" i="6"/>
  <c r="AY2922" i="6"/>
  <c r="AT2497" i="6"/>
  <c r="AY2497" i="6"/>
  <c r="AT803" i="6"/>
  <c r="AY803" i="6"/>
  <c r="AT4802" i="6"/>
  <c r="AY4802" i="6"/>
  <c r="AT3852" i="6"/>
  <c r="AY3852" i="6"/>
  <c r="AT378" i="6"/>
  <c r="AY378" i="6"/>
  <c r="AT1754" i="6"/>
  <c r="AY1754" i="6"/>
  <c r="AT2075" i="6"/>
  <c r="AY2075" i="6"/>
  <c r="AT3207" i="6"/>
  <c r="AY3207" i="6"/>
  <c r="AT1517" i="6"/>
  <c r="AY1517" i="6"/>
  <c r="AT759" i="6"/>
  <c r="AY759" i="6"/>
  <c r="AT2979" i="6"/>
  <c r="AY2979" i="6"/>
  <c r="AT580" i="6"/>
  <c r="AY580" i="6"/>
  <c r="AT4686" i="6"/>
  <c r="AY4686" i="6"/>
  <c r="AT4261" i="6"/>
  <c r="AY4261" i="6"/>
  <c r="AT3406" i="6"/>
  <c r="AY3406" i="6"/>
  <c r="AT2406" i="6"/>
  <c r="AY2406" i="6"/>
  <c r="AT1692" i="6"/>
  <c r="AY1692" i="6"/>
  <c r="AT2924" i="6"/>
  <c r="AY2924" i="6"/>
  <c r="AT4558" i="6"/>
  <c r="AY4558" i="6"/>
  <c r="AT3157" i="6"/>
  <c r="AY3157" i="6"/>
  <c r="AT2372" i="6"/>
  <c r="AY2372" i="6"/>
  <c r="AT3148" i="6"/>
  <c r="AY3148" i="6"/>
  <c r="AT4653" i="6"/>
  <c r="AY4653" i="6"/>
  <c r="AT3650" i="6"/>
  <c r="AY3650" i="6"/>
  <c r="AT4492" i="6"/>
  <c r="AY4492" i="6"/>
  <c r="AT2373" i="6"/>
  <c r="AY2373" i="6"/>
  <c r="AT4882" i="6"/>
  <c r="AY4882" i="6"/>
  <c r="AT2627" i="6"/>
  <c r="AY2627" i="6"/>
  <c r="AT1476" i="6"/>
  <c r="AY1476" i="6"/>
  <c r="AT4238" i="6"/>
  <c r="AY4238" i="6"/>
  <c r="AT4281" i="6"/>
  <c r="AY4281" i="6"/>
  <c r="AT4972" i="6"/>
  <c r="AY4972" i="6"/>
  <c r="AT2704" i="6"/>
  <c r="AY2704" i="6"/>
  <c r="AT1987" i="6"/>
  <c r="AY1987" i="6"/>
  <c r="AT162" i="6"/>
  <c r="AY162" i="6"/>
  <c r="AT205" i="6"/>
  <c r="AY205" i="6"/>
  <c r="AT1249" i="6"/>
  <c r="AY1249" i="6"/>
  <c r="AT3123" i="6"/>
  <c r="AY3123" i="6"/>
  <c r="AT2086" i="6"/>
  <c r="AY2086" i="6"/>
  <c r="AT4760" i="6"/>
  <c r="AY4760" i="6"/>
  <c r="AT4475" i="6"/>
  <c r="AY4475" i="6"/>
  <c r="AT383" i="6"/>
  <c r="AY383" i="6"/>
  <c r="AT4243" i="6"/>
  <c r="AY4243" i="6"/>
  <c r="AT3832" i="6"/>
  <c r="AY3832" i="6"/>
  <c r="AT3033" i="6"/>
  <c r="AY3033" i="6"/>
  <c r="AT4222" i="6"/>
  <c r="AY4222" i="6"/>
  <c r="AT3301" i="6"/>
  <c r="AY3301" i="6"/>
  <c r="AT2516" i="6"/>
  <c r="AY2516" i="6"/>
  <c r="AT3578" i="6"/>
  <c r="AY3578" i="6"/>
  <c r="AT4797" i="6"/>
  <c r="AY4797" i="6"/>
  <c r="AT3995" i="6"/>
  <c r="AY3995" i="6"/>
  <c r="AT2366" i="6"/>
  <c r="AY2366" i="6"/>
  <c r="AT4280" i="6"/>
  <c r="AY4280" i="6"/>
  <c r="AT3269" i="6"/>
  <c r="AY3269" i="6"/>
  <c r="AT3070" i="6"/>
  <c r="AY3070" i="6"/>
  <c r="AT3798" i="6"/>
  <c r="AY3798" i="6"/>
  <c r="AT4583" i="6"/>
  <c r="AY4583" i="6"/>
  <c r="AT4425" i="6"/>
  <c r="AY4425" i="6"/>
  <c r="AT2834" i="6"/>
  <c r="AY2834" i="6"/>
  <c r="AT2848" i="6"/>
  <c r="AY2848" i="6"/>
  <c r="AT1702" i="6"/>
  <c r="AY1702" i="6"/>
  <c r="AT3495" i="6"/>
  <c r="AY3495" i="6"/>
  <c r="AT1611" i="6"/>
  <c r="AY1611" i="6"/>
  <c r="AT3819" i="6"/>
  <c r="AY3819" i="6"/>
  <c r="AT4995" i="6"/>
  <c r="AY4995" i="6"/>
  <c r="AT1671" i="6"/>
  <c r="AY1671" i="6"/>
  <c r="AT3106" i="6"/>
  <c r="AY3106" i="6"/>
  <c r="AT1992" i="6"/>
  <c r="AY1992" i="6"/>
  <c r="AT4670" i="6"/>
  <c r="AY4670" i="6"/>
  <c r="AT4317" i="6"/>
  <c r="AY4317" i="6"/>
  <c r="AT1523" i="6"/>
  <c r="AY1523" i="6"/>
  <c r="AT4620" i="6"/>
  <c r="AY4620" i="6"/>
  <c r="AT3835" i="6"/>
  <c r="AY3835" i="6"/>
  <c r="AT4415" i="6"/>
  <c r="AY4415" i="6"/>
  <c r="AT2590" i="6"/>
  <c r="AY2590" i="6"/>
  <c r="AT4862" i="6"/>
  <c r="AY4862" i="6"/>
  <c r="AT4621" i="6"/>
  <c r="AY4621" i="6"/>
  <c r="AT3836" i="6"/>
  <c r="AY3836" i="6"/>
  <c r="AT4162" i="6"/>
  <c r="AY4162" i="6"/>
  <c r="AT2327" i="6"/>
  <c r="AY2327" i="6"/>
  <c r="AT3354" i="6"/>
  <c r="AY3354" i="6"/>
  <c r="AT3515" i="6"/>
  <c r="AY3515" i="6"/>
  <c r="AT3837" i="6"/>
  <c r="AY3837" i="6"/>
  <c r="AT3623" i="6"/>
  <c r="AY3623" i="6"/>
  <c r="AT4284" i="6"/>
  <c r="AY4284" i="6"/>
  <c r="AT1410" i="6"/>
  <c r="AY1410" i="6"/>
  <c r="AT394" i="6"/>
  <c r="AY394" i="6"/>
  <c r="AT1490" i="6"/>
  <c r="AY1490" i="6"/>
  <c r="AT1703" i="6"/>
  <c r="AY1703" i="6"/>
  <c r="AT373" i="6"/>
  <c r="AY373" i="6"/>
  <c r="AT1537" i="6"/>
  <c r="AY1537" i="6"/>
  <c r="AT3687" i="6"/>
  <c r="AY3687" i="6"/>
  <c r="AT1148" i="6"/>
  <c r="AY1148" i="6"/>
  <c r="AT4587" i="6"/>
  <c r="AY4587" i="6"/>
  <c r="AT4693" i="6"/>
  <c r="AY4693" i="6"/>
  <c r="AT3908" i="6"/>
  <c r="AY3908" i="6"/>
  <c r="AT3710" i="6"/>
  <c r="AY3710" i="6"/>
  <c r="AT4176" i="6"/>
  <c r="AY4176" i="6"/>
  <c r="AT3321" i="6"/>
  <c r="AY3321" i="6"/>
  <c r="AT4600" i="6"/>
  <c r="AY4600" i="6"/>
  <c r="AT1404" i="6"/>
  <c r="AY1404" i="6"/>
  <c r="AT4567" i="6"/>
  <c r="AY4567" i="6"/>
  <c r="AT4610" i="6"/>
  <c r="AY4610" i="6"/>
  <c r="AT3072" i="6"/>
  <c r="AY3072" i="6"/>
  <c r="AT2287" i="6"/>
  <c r="AY2287" i="6"/>
  <c r="AT3626" i="6"/>
  <c r="AY3626" i="6"/>
  <c r="AT4568" i="6"/>
  <c r="AY4568" i="6"/>
  <c r="AT3674" i="6"/>
  <c r="AY3674" i="6"/>
  <c r="AT4801" i="6"/>
  <c r="AY4801" i="6"/>
  <c r="AT4016" i="6"/>
  <c r="AY4016" i="6"/>
  <c r="AT4934" i="6"/>
  <c r="AY4934" i="6"/>
  <c r="AT2950" i="6"/>
  <c r="AY2950" i="6"/>
  <c r="AT1157" i="6"/>
  <c r="AY1157" i="6"/>
  <c r="AT2127" i="6"/>
  <c r="AY2127" i="6"/>
  <c r="AT1990" i="6"/>
  <c r="AY1990" i="6"/>
  <c r="AT1214" i="6"/>
  <c r="AY1214" i="6"/>
  <c r="AT1159" i="6"/>
  <c r="AY1159" i="6"/>
  <c r="AT1538" i="6"/>
  <c r="AY1538" i="6"/>
  <c r="AT1902" i="6"/>
  <c r="AY1902" i="6"/>
  <c r="AT2162" i="6"/>
  <c r="AY2162" i="6"/>
  <c r="AT3095" i="6"/>
  <c r="AY3095" i="6"/>
  <c r="AT4122" i="6"/>
  <c r="AY4122" i="6"/>
  <c r="AT3697" i="6"/>
  <c r="AY3697" i="6"/>
  <c r="AT4640" i="6"/>
  <c r="AY4640" i="6"/>
  <c r="AT4187" i="6"/>
  <c r="AY4187" i="6"/>
  <c r="AT4908" i="6"/>
  <c r="AY4908" i="6"/>
  <c r="AT4123" i="6"/>
  <c r="AY4123" i="6"/>
  <c r="AT3544" i="6"/>
  <c r="AY3544" i="6"/>
  <c r="AT2913" i="6"/>
  <c r="AY2913" i="6"/>
  <c r="AT3934" i="6"/>
  <c r="AY3934" i="6"/>
  <c r="AT4909" i="6"/>
  <c r="AY4909" i="6"/>
  <c r="AT4124" i="6"/>
  <c r="AY4124" i="6"/>
  <c r="AT2438" i="6"/>
  <c r="AY2438" i="6"/>
  <c r="AT2914" i="6"/>
  <c r="AY2914" i="6"/>
  <c r="AT3642" i="6"/>
  <c r="AY3642" i="6"/>
  <c r="AT4210" i="6"/>
  <c r="AY4210" i="6"/>
  <c r="AT4125" i="6"/>
  <c r="AY4125" i="6"/>
  <c r="AT4598" i="6"/>
  <c r="AY4598" i="6"/>
  <c r="AT2844" i="6"/>
  <c r="AY2844" i="6"/>
  <c r="AT2095" i="6"/>
  <c r="AY2095" i="6"/>
  <c r="AT1851" i="6"/>
  <c r="AY1851" i="6"/>
  <c r="AT1128" i="6"/>
  <c r="AY1128" i="6"/>
  <c r="AT1723" i="6"/>
  <c r="AY1723" i="6"/>
  <c r="AT2038" i="6"/>
  <c r="AY2038" i="6"/>
  <c r="AT1406" i="6"/>
  <c r="AY1406" i="6"/>
  <c r="AT3699" i="6"/>
  <c r="AY3699" i="6"/>
  <c r="AT1160" i="6"/>
  <c r="AY1160" i="6"/>
  <c r="AT3608" i="6"/>
  <c r="AY3608" i="6"/>
  <c r="AT4266" i="6"/>
  <c r="AY4266" i="6"/>
  <c r="AT3841" i="6"/>
  <c r="AY3841" i="6"/>
  <c r="AT4784" i="6"/>
  <c r="AY4784" i="6"/>
  <c r="AT4534" i="6"/>
  <c r="AY4534" i="6"/>
  <c r="AT3289" i="6"/>
  <c r="AY3289" i="6"/>
  <c r="AT2504" i="6"/>
  <c r="AY2504" i="6"/>
  <c r="AT3550" i="6"/>
  <c r="AY3550" i="6"/>
  <c r="AT4785" i="6"/>
  <c r="AY4785" i="6"/>
  <c r="AT3965" i="6"/>
  <c r="AY3965" i="6"/>
  <c r="AT3360" i="6"/>
  <c r="AY3360" i="6"/>
  <c r="AT4303" i="6"/>
  <c r="AY4303" i="6"/>
  <c r="AT3976" i="6"/>
  <c r="AY3976" i="6"/>
  <c r="AT3093" i="6"/>
  <c r="AY3093" i="6"/>
  <c r="AT4054" i="6"/>
  <c r="AY4054" i="6"/>
  <c r="AT3361" i="6"/>
  <c r="AY3361" i="6"/>
  <c r="AT2576" i="6"/>
  <c r="AY2576" i="6"/>
  <c r="AT3722" i="6"/>
  <c r="AY3722" i="6"/>
  <c r="AT4716" i="6"/>
  <c r="AY4716" i="6"/>
  <c r="AT1597" i="6"/>
  <c r="AY1597" i="6"/>
  <c r="AT3039" i="6"/>
  <c r="AY3039" i="6"/>
  <c r="AT1493" i="6"/>
  <c r="AY1493" i="6"/>
  <c r="AT1664" i="6"/>
  <c r="AY1664" i="6"/>
  <c r="AT3231" i="6"/>
  <c r="AY3231" i="6"/>
  <c r="AT1541" i="6"/>
  <c r="AY1541" i="6"/>
  <c r="AT2015" i="6"/>
  <c r="AY2015" i="6"/>
  <c r="AT3291" i="6"/>
  <c r="AY3291" i="6"/>
  <c r="AT2774" i="6"/>
  <c r="AY2774" i="6"/>
  <c r="AT4340" i="6"/>
  <c r="AY4340" i="6"/>
  <c r="AT3449" i="6"/>
  <c r="AY3449" i="6"/>
  <c r="AT3130" i="6"/>
  <c r="AY3130" i="6"/>
  <c r="AT2051" i="6"/>
  <c r="AY2051" i="6"/>
  <c r="AT4727" i="6"/>
  <c r="AY4727" i="6"/>
  <c r="AT4341" i="6"/>
  <c r="AY4341" i="6"/>
  <c r="AT2198" i="6"/>
  <c r="AY2198" i="6"/>
  <c r="AT4644" i="6"/>
  <c r="AY4644" i="6"/>
  <c r="AT3859" i="6"/>
  <c r="AY3859" i="6"/>
  <c r="AT4814" i="6"/>
  <c r="AY4814" i="6"/>
  <c r="AT4377" i="6"/>
  <c r="AY4377" i="6"/>
  <c r="AT2546" i="6"/>
  <c r="AY2546" i="6"/>
  <c r="AT2917" i="6"/>
  <c r="AY2917" i="6"/>
  <c r="AT2056" i="6"/>
  <c r="AY2056" i="6"/>
  <c r="AT4559" i="6"/>
  <c r="AY4559" i="6"/>
  <c r="AT2650" i="6"/>
  <c r="AY2650" i="6"/>
  <c r="AT2106" i="6"/>
  <c r="AY2106" i="6"/>
  <c r="AT4262" i="6"/>
  <c r="AY4262" i="6"/>
  <c r="AT3603" i="6"/>
  <c r="AY3603" i="6"/>
  <c r="AT4752" i="6"/>
  <c r="AY4752" i="6"/>
  <c r="AT3381" i="6"/>
  <c r="AY3381" i="6"/>
  <c r="AT4779" i="6"/>
  <c r="AY4779" i="6"/>
  <c r="AT2378" i="6"/>
  <c r="AY2378" i="6"/>
  <c r="AT1809" i="6"/>
  <c r="AY1809" i="6"/>
  <c r="AT1119" i="6"/>
  <c r="AY1119" i="6"/>
  <c r="AT4372" i="6"/>
  <c r="AY4372" i="6"/>
  <c r="AT4489" i="6"/>
  <c r="AY4489" i="6"/>
  <c r="AT2048" i="6"/>
  <c r="AY2048" i="6"/>
  <c r="AT2833" i="6"/>
  <c r="AY2833" i="6"/>
  <c r="AT3812" i="6"/>
  <c r="AY3812" i="6"/>
  <c r="AT3545" i="6"/>
  <c r="AY3545" i="6"/>
  <c r="AT4117" i="6"/>
  <c r="AY4117" i="6"/>
  <c r="AT2510" i="6"/>
  <c r="AY2510" i="6"/>
  <c r="AT1743" i="6"/>
  <c r="AY1743" i="6"/>
  <c r="AT4332" i="6"/>
  <c r="AY4332" i="6"/>
  <c r="AT3781" i="6"/>
  <c r="AY3781" i="6"/>
  <c r="AT1887" i="6"/>
  <c r="AY1887" i="6"/>
  <c r="AT4866" i="6"/>
  <c r="AY4866" i="6"/>
  <c r="AT2622" i="6"/>
  <c r="AY2622" i="6"/>
  <c r="AT1211" i="6"/>
  <c r="AY1211" i="6"/>
  <c r="AT4423" i="6"/>
  <c r="AY4423" i="6"/>
  <c r="AT2642" i="6"/>
  <c r="AY2642" i="6"/>
  <c r="AT3411" i="6"/>
  <c r="AY3411" i="6"/>
  <c r="AT4079" i="6"/>
  <c r="AY4079" i="6"/>
  <c r="AT4783" i="6"/>
  <c r="AY4783" i="6"/>
  <c r="AT1240" i="6"/>
  <c r="AY1240" i="6"/>
  <c r="AT4321" i="6"/>
  <c r="AY4321" i="6"/>
  <c r="AT4892" i="6"/>
  <c r="AY4892" i="6"/>
  <c r="AT1619" i="6"/>
  <c r="AY1619" i="6"/>
  <c r="AT1540" i="6"/>
  <c r="AY1540" i="6"/>
  <c r="AT4798" i="6"/>
  <c r="AY4798" i="6"/>
  <c r="AT2682" i="6"/>
  <c r="AY2682" i="6"/>
  <c r="AT4624" i="6"/>
  <c r="AY4624" i="6"/>
  <c r="AT2786" i="6"/>
  <c r="AY2786" i="6"/>
  <c r="AT2898" i="6"/>
  <c r="AY2898" i="6"/>
  <c r="AT1534" i="6"/>
  <c r="AY1534" i="6"/>
  <c r="AT4840" i="6"/>
  <c r="AY4840" i="6"/>
  <c r="AT2455" i="6"/>
  <c r="AY2455" i="6"/>
  <c r="AT4827" i="6"/>
  <c r="AY4827" i="6"/>
  <c r="AT3115" i="6"/>
  <c r="AY3115" i="6"/>
  <c r="AT3187" i="6"/>
  <c r="AY3187" i="6"/>
  <c r="AT1989" i="6"/>
  <c r="AY1989" i="6"/>
  <c r="AT3295" i="6"/>
  <c r="AY3295" i="6"/>
  <c r="AT1174" i="6"/>
  <c r="AY1174" i="6"/>
  <c r="AT3013" i="6"/>
  <c r="AY3013" i="6"/>
  <c r="AT3892" i="6"/>
  <c r="AY3892" i="6"/>
  <c r="AT2519" i="6"/>
  <c r="AY2519" i="6"/>
  <c r="AT4984" i="6"/>
  <c r="AY4984" i="6"/>
  <c r="AT4091" i="6"/>
  <c r="AY4091" i="6"/>
  <c r="AT2621" i="6"/>
  <c r="AY2621" i="6"/>
  <c r="AT3925" i="6"/>
  <c r="AY3925" i="6"/>
  <c r="AT1473" i="6"/>
  <c r="AY1473" i="6"/>
  <c r="AT3218" i="6"/>
  <c r="AY3218" i="6"/>
  <c r="AT3796" i="6"/>
  <c r="AY3796" i="6"/>
  <c r="AT240" i="6"/>
  <c r="AY240" i="6"/>
  <c r="AT4946" i="6"/>
  <c r="AY4946" i="6"/>
  <c r="AT4195" i="6"/>
  <c r="AY4195" i="6"/>
  <c r="AT1712" i="6"/>
  <c r="AY1712" i="6"/>
  <c r="AT2574" i="6"/>
  <c r="AY2574" i="6"/>
  <c r="AT3681" i="6"/>
  <c r="AY3681" i="6"/>
  <c r="AT2667" i="6"/>
  <c r="AY2667" i="6"/>
  <c r="AT3200" i="6"/>
  <c r="AY3200" i="6"/>
  <c r="AT2720" i="6"/>
  <c r="AY2720" i="6"/>
  <c r="AT1646" i="6"/>
  <c r="AY1646" i="6"/>
  <c r="AT2436" i="6"/>
  <c r="AY2436" i="6"/>
  <c r="AT2061" i="6"/>
  <c r="AY2061" i="6"/>
  <c r="AT4922" i="6"/>
  <c r="AY4922" i="6"/>
  <c r="AT3613" i="6"/>
  <c r="AY3613" i="6"/>
  <c r="AT3061" i="6"/>
  <c r="AY3061" i="6"/>
  <c r="AT4557" i="6"/>
  <c r="AY4557" i="6"/>
  <c r="AT4607" i="6"/>
  <c r="AY4607" i="6"/>
  <c r="AT2146" i="6"/>
  <c r="AY2146" i="6"/>
  <c r="AT1960" i="6"/>
  <c r="AY1960" i="6"/>
  <c r="AT4167" i="6"/>
  <c r="AY4167" i="6"/>
  <c r="AT4911" i="6"/>
  <c r="AY4911" i="6"/>
  <c r="AT1443" i="6"/>
  <c r="AY1443" i="6"/>
  <c r="AT1591" i="6"/>
  <c r="AY1591" i="6"/>
  <c r="AT1685" i="6"/>
  <c r="AY1685" i="6"/>
  <c r="AT1418" i="6"/>
  <c r="AY1418" i="6"/>
  <c r="AT1876" i="6"/>
  <c r="AY1876" i="6"/>
  <c r="AT3896" i="6"/>
  <c r="AY3896" i="6"/>
  <c r="AT3682" i="6"/>
  <c r="AY3682" i="6"/>
  <c r="AT4164" i="6"/>
  <c r="AY4164" i="6"/>
  <c r="AT3344" i="6"/>
  <c r="AY3344" i="6"/>
  <c r="AT2525" i="6"/>
  <c r="AY2525" i="6"/>
  <c r="AT1461" i="6"/>
  <c r="AY1461" i="6"/>
  <c r="AT4555" i="6"/>
  <c r="AY4555" i="6"/>
  <c r="AT4582" i="6"/>
  <c r="AY4582" i="6"/>
  <c r="AT3060" i="6"/>
  <c r="AY3060" i="6"/>
  <c r="AT2275" i="6"/>
  <c r="AY2275" i="6"/>
  <c r="AT3598" i="6"/>
  <c r="AY3598" i="6"/>
  <c r="AT4556" i="6"/>
  <c r="AY4556" i="6"/>
  <c r="AT3646" i="6"/>
  <c r="AY3646" i="6"/>
  <c r="AT4789" i="6"/>
  <c r="AY4789" i="6"/>
  <c r="AT4004" i="6"/>
  <c r="AY4004" i="6"/>
  <c r="AT4906" i="6"/>
  <c r="AY4906" i="6"/>
  <c r="AT2794" i="6"/>
  <c r="AY2794" i="6"/>
  <c r="AT1590" i="6"/>
  <c r="AY1590" i="6"/>
  <c r="AT4265" i="6"/>
  <c r="AY4265" i="6"/>
  <c r="AT2583" i="6"/>
  <c r="AY2583" i="6"/>
  <c r="AT1962" i="6"/>
  <c r="AY1962" i="6"/>
  <c r="AT1933" i="6"/>
  <c r="AY1933" i="6"/>
  <c r="AT1167" i="6"/>
  <c r="AY1167" i="6"/>
  <c r="AT377" i="6"/>
  <c r="AY377" i="6"/>
  <c r="AT1838" i="6"/>
  <c r="AY1838" i="6"/>
  <c r="AT4131" i="6"/>
  <c r="AY4131" i="6"/>
  <c r="AT2201" i="6"/>
  <c r="AY2201" i="6"/>
  <c r="AT4040" i="6"/>
  <c r="AY4040" i="6"/>
  <c r="AT4991" i="6"/>
  <c r="AY4991" i="6"/>
  <c r="AT2830" i="6"/>
  <c r="AY2830" i="6"/>
  <c r="AT2369" i="6"/>
  <c r="AY2369" i="6"/>
  <c r="AT4861" i="6"/>
  <c r="AY4861" i="6"/>
  <c r="AT4076" i="6"/>
  <c r="AY4076" i="6"/>
  <c r="AT1408" i="6"/>
  <c r="AY1408" i="6"/>
  <c r="AT2866" i="6"/>
  <c r="AY2866" i="6"/>
  <c r="AT3594" i="6"/>
  <c r="AY3594" i="6"/>
  <c r="AT4433" i="6"/>
  <c r="AY4433" i="6"/>
  <c r="AT2349" i="6"/>
  <c r="AY2349" i="6"/>
  <c r="AT4823" i="6"/>
  <c r="AY4823" i="6"/>
  <c r="AT2603" i="6"/>
  <c r="AY2603" i="6"/>
  <c r="AT3630" i="6"/>
  <c r="AY3630" i="6"/>
  <c r="AT4180" i="6"/>
  <c r="AY4180" i="6"/>
  <c r="AT4113" i="6"/>
  <c r="AY4113" i="6"/>
  <c r="AT4570" i="6"/>
  <c r="AY4570" i="6"/>
  <c r="AT2688" i="6"/>
  <c r="AY2688" i="6"/>
  <c r="AT1852" i="6"/>
  <c r="AY1852" i="6"/>
  <c r="AT4612" i="6"/>
  <c r="AY4612" i="6"/>
  <c r="AT237" i="6"/>
  <c r="AY237" i="6"/>
  <c r="AT1687" i="6"/>
  <c r="AY1687" i="6"/>
  <c r="AT1925" i="6"/>
  <c r="AY1925" i="6"/>
  <c r="AT1870" i="6"/>
  <c r="AY1870" i="6"/>
  <c r="AT1094" i="6"/>
  <c r="AY1094" i="6"/>
  <c r="AT1982" i="6"/>
  <c r="AY1982" i="6"/>
  <c r="AT2547" i="6"/>
  <c r="AY2547" i="6"/>
  <c r="AT2345" i="6"/>
  <c r="AY2345" i="6"/>
  <c r="AT2491" i="6"/>
  <c r="AY2491" i="6"/>
  <c r="AT4115" i="6"/>
  <c r="AY4115" i="6"/>
  <c r="AT4772" i="6"/>
  <c r="AY4772" i="6"/>
  <c r="AT4504" i="6"/>
  <c r="AY4504" i="6"/>
  <c r="AT3312" i="6"/>
  <c r="AY3312" i="6"/>
  <c r="AT2492" i="6"/>
  <c r="AY2492" i="6"/>
  <c r="AT3518" i="6"/>
  <c r="AY3518" i="6"/>
  <c r="AT4773" i="6"/>
  <c r="AY4773" i="6"/>
  <c r="AT3938" i="6"/>
  <c r="AY3938" i="6"/>
  <c r="AT3313" i="6"/>
  <c r="AY3313" i="6"/>
  <c r="AT2528" i="6"/>
  <c r="AY2528" i="6"/>
  <c r="AT3605" i="6"/>
  <c r="AY3605" i="6"/>
  <c r="AT4809" i="6"/>
  <c r="AY4809" i="6"/>
  <c r="AT1848" i="6"/>
  <c r="AY1848" i="6"/>
  <c r="AT3349" i="6"/>
  <c r="AY3349" i="6"/>
  <c r="AT2564" i="6"/>
  <c r="AY2564" i="6"/>
  <c r="AT3694" i="6"/>
  <c r="AY3694" i="6"/>
  <c r="AT4845" i="6"/>
  <c r="AY4845" i="6"/>
  <c r="AT4109" i="6"/>
  <c r="AY4109" i="6"/>
  <c r="AT3529" i="6"/>
  <c r="AY3529" i="6"/>
  <c r="AT2030" i="6"/>
  <c r="AY2030" i="6"/>
  <c r="AT2272" i="6"/>
  <c r="AY2272" i="6"/>
  <c r="AT1555" i="6"/>
  <c r="AY1555" i="6"/>
  <c r="AT1649" i="6"/>
  <c r="AY1649" i="6"/>
  <c r="AT1594" i="6"/>
  <c r="AY1594" i="6"/>
  <c r="AT2117" i="6"/>
  <c r="AY2117" i="6"/>
  <c r="AT2691" i="6"/>
  <c r="AY2691" i="6"/>
  <c r="AT355" i="6"/>
  <c r="AY355" i="6"/>
  <c r="AT4363" i="6"/>
  <c r="AY4363" i="6"/>
  <c r="AT4120" i="6"/>
  <c r="AY4120" i="6"/>
  <c r="AT3153" i="6"/>
  <c r="AY3153" i="6"/>
  <c r="AT4510" i="6"/>
  <c r="AY4510" i="6"/>
  <c r="AT3456" i="6"/>
  <c r="AY3456" i="6"/>
  <c r="AT2636" i="6"/>
  <c r="AY2636" i="6"/>
  <c r="AT3866" i="6"/>
  <c r="AY3866" i="6"/>
  <c r="AT4917" i="6"/>
  <c r="AY4917" i="6"/>
  <c r="AT4283" i="6"/>
  <c r="AY4283" i="6"/>
  <c r="AT1089" i="6"/>
  <c r="AY1089" i="6"/>
  <c r="AT4435" i="6"/>
  <c r="AY4435" i="6"/>
  <c r="AT4294" i="6"/>
  <c r="AY4294" i="6"/>
  <c r="AT4953" i="6"/>
  <c r="AY4953" i="6"/>
  <c r="AT2184" i="6"/>
  <c r="AY2184" i="6"/>
  <c r="AT3254" i="6"/>
  <c r="AY3254" i="6"/>
  <c r="AT4436" i="6"/>
  <c r="AY4436" i="6"/>
  <c r="AT3698" i="6"/>
  <c r="AY3698" i="6"/>
  <c r="AT2927" i="6"/>
  <c r="AY2927" i="6"/>
  <c r="AT4098" i="6"/>
  <c r="AY4098" i="6"/>
  <c r="AT3673" i="6"/>
  <c r="AY3673" i="6"/>
  <c r="AT2174" i="6"/>
  <c r="AY2174" i="6"/>
  <c r="AT2416" i="6"/>
  <c r="AY2416" i="6"/>
  <c r="AT1496" i="6"/>
  <c r="AY1496" i="6"/>
  <c r="AT2158" i="6"/>
  <c r="AY2158" i="6"/>
  <c r="AT1525" i="6"/>
  <c r="AY1525" i="6"/>
  <c r="AT3111" i="6"/>
  <c r="AY3111" i="6"/>
  <c r="AT2074" i="6"/>
  <c r="AY2074" i="6"/>
  <c r="AT1239" i="6"/>
  <c r="AY1239" i="6"/>
  <c r="AT4437" i="6"/>
  <c r="AY4437" i="6"/>
  <c r="AT2906" i="6"/>
  <c r="AY2906" i="6"/>
  <c r="AT2977" i="6"/>
  <c r="AY2977" i="6"/>
  <c r="AT2188" i="6"/>
  <c r="AY2188" i="6"/>
  <c r="AT4022" i="6"/>
  <c r="AY4022" i="6"/>
  <c r="AT2460" i="6"/>
  <c r="AY2460" i="6"/>
  <c r="AT3368" i="6"/>
  <c r="AY3368" i="6"/>
  <c r="AT2669" i="6"/>
  <c r="AY2669" i="6"/>
  <c r="AT1401" i="6"/>
  <c r="AY1401" i="6"/>
  <c r="AT2886" i="6"/>
  <c r="AY2886" i="6"/>
  <c r="AT2461" i="6"/>
  <c r="AY2461" i="6"/>
  <c r="AT801" i="6"/>
  <c r="AY801" i="6"/>
  <c r="AT2885" i="6"/>
  <c r="AY2885" i="6"/>
  <c r="AT1605" i="6"/>
  <c r="AY1605" i="6"/>
  <c r="AT4650" i="6"/>
  <c r="AY4650" i="6"/>
  <c r="AT4225" i="6"/>
  <c r="AY4225" i="6"/>
  <c r="AT3370" i="6"/>
  <c r="AY3370" i="6"/>
  <c r="AT2514" i="6"/>
  <c r="AY2514" i="6"/>
  <c r="AT1953" i="6"/>
  <c r="AY1953" i="6"/>
  <c r="AT1172" i="6"/>
  <c r="AY1172" i="6"/>
  <c r="AT1551" i="6"/>
  <c r="AY1551" i="6"/>
  <c r="AT2249" i="6"/>
  <c r="AY2249" i="6"/>
  <c r="AT4935" i="6"/>
  <c r="AY4935" i="6"/>
  <c r="AT583" i="6"/>
  <c r="AY583" i="6"/>
  <c r="AT3531" i="6"/>
  <c r="AY3531" i="6"/>
  <c r="AT4707" i="6"/>
  <c r="AY4707" i="6"/>
  <c r="AT1577" i="6"/>
  <c r="AY1577" i="6"/>
  <c r="AT2923" i="6"/>
  <c r="AY2923" i="6"/>
  <c r="AT2234" i="6"/>
  <c r="AY2234" i="6"/>
  <c r="AT3107" i="6"/>
  <c r="AY3107" i="6"/>
  <c r="AT4134" i="6"/>
  <c r="AY4134" i="6"/>
  <c r="AT3709" i="6"/>
  <c r="AY3709" i="6"/>
  <c r="AT4652" i="6"/>
  <c r="AY4652" i="6"/>
  <c r="AT4216" i="6"/>
  <c r="AY4216" i="6"/>
  <c r="AT4885" i="6"/>
  <c r="AY4885" i="6"/>
  <c r="AT4100" i="6"/>
  <c r="AY4100" i="6"/>
  <c r="AT2099" i="6"/>
  <c r="AY2099" i="6"/>
  <c r="AT2890" i="6"/>
  <c r="AY2890" i="6"/>
  <c r="AT3618" i="6"/>
  <c r="AY3618" i="6"/>
  <c r="AT4151" i="6"/>
  <c r="AY4151" i="6"/>
  <c r="AT4101" i="6"/>
  <c r="AY4101" i="6"/>
  <c r="AT4540" i="6"/>
  <c r="AY4540" i="6"/>
  <c r="AT2676" i="6"/>
  <c r="AY2676" i="6"/>
  <c r="AT3619" i="6"/>
  <c r="AY3619" i="6"/>
  <c r="AT3898" i="6"/>
  <c r="AY3898" i="6"/>
  <c r="AT2518" i="6"/>
  <c r="AY2518" i="6"/>
  <c r="AT4690" i="6"/>
  <c r="AY4690" i="6"/>
  <c r="AT1416" i="6"/>
  <c r="AY1416" i="6"/>
  <c r="AT1784" i="6"/>
  <c r="AY1784" i="6"/>
  <c r="AT353" i="6"/>
  <c r="AY353" i="6"/>
  <c r="AT2026" i="6"/>
  <c r="AY2026" i="6"/>
  <c r="AT1612" i="6"/>
  <c r="AY1612" i="6"/>
  <c r="AT4851" i="6"/>
  <c r="AY4851" i="6"/>
  <c r="AT1873" i="6"/>
  <c r="AY1873" i="6"/>
  <c r="AT2997" i="6"/>
  <c r="AY2997" i="6"/>
  <c r="AT4133" i="6"/>
  <c r="AY4133" i="6"/>
  <c r="AT3265" i="6"/>
  <c r="AY3265" i="6"/>
  <c r="AT2480" i="6"/>
  <c r="AY2480" i="6"/>
  <c r="AT3482" i="6"/>
  <c r="AY3482" i="6"/>
  <c r="AT4761" i="6"/>
  <c r="AY4761" i="6"/>
  <c r="AT3910" i="6"/>
  <c r="AY3910" i="6"/>
  <c r="AT1581" i="6"/>
  <c r="AY1581" i="6"/>
  <c r="AT4244" i="6"/>
  <c r="AY4244" i="6"/>
  <c r="AT3158" i="6"/>
  <c r="AY3158" i="6"/>
  <c r="AT3034" i="6"/>
  <c r="AY3034" i="6"/>
  <c r="AT1821" i="6"/>
  <c r="AY1821" i="6"/>
  <c r="AT4838" i="6"/>
  <c r="AY4838" i="6"/>
  <c r="AT2517" i="6"/>
  <c r="AY2517" i="6"/>
  <c r="AT2534" i="6"/>
  <c r="AY2534" i="6"/>
  <c r="AT2771" i="6"/>
  <c r="AY2771" i="6"/>
  <c r="AT1823" i="6"/>
  <c r="AY1823" i="6"/>
  <c r="AT4241" i="6"/>
  <c r="AY4241" i="6"/>
  <c r="AT2662" i="6"/>
  <c r="AY2662" i="6"/>
  <c r="AT182" i="6"/>
  <c r="AY182" i="6"/>
  <c r="AT202" i="6"/>
  <c r="AY202" i="6"/>
  <c r="AT1489" i="6"/>
  <c r="AY1489" i="6"/>
  <c r="AT181" i="6"/>
  <c r="AY181" i="6"/>
  <c r="AT2655" i="6"/>
  <c r="AY2655" i="6"/>
  <c r="AT1872" i="6"/>
  <c r="AY1872" i="6"/>
  <c r="AT2141" i="6"/>
  <c r="AY2141" i="6"/>
  <c r="AT2715" i="6"/>
  <c r="AY2715" i="6"/>
  <c r="AT2807" i="6"/>
  <c r="AY2807" i="6"/>
  <c r="AT3834" i="6"/>
  <c r="AY3834" i="6"/>
  <c r="AT4330" i="6"/>
  <c r="AY4330" i="6"/>
  <c r="AT2554" i="6"/>
  <c r="AY2554" i="6"/>
  <c r="AT4775" i="6"/>
  <c r="AY4775" i="6"/>
  <c r="AT2857" i="6"/>
  <c r="AY2857" i="6"/>
  <c r="AT1912" i="6"/>
  <c r="AY1912" i="6"/>
  <c r="AT4073" i="6"/>
  <c r="AY4073" i="6"/>
  <c r="AT2291" i="6"/>
  <c r="AY2291" i="6"/>
  <c r="AT3318" i="6"/>
  <c r="AY3318" i="6"/>
  <c r="AT3772" i="6"/>
  <c r="AY3772" i="6"/>
  <c r="AT1914" i="6"/>
  <c r="AY1914" i="6"/>
  <c r="AT3820" i="6"/>
  <c r="AY3820" i="6"/>
  <c r="AT2376" i="6"/>
  <c r="AY2376" i="6"/>
  <c r="AT3319" i="6"/>
  <c r="AY3319" i="6"/>
  <c r="AT3017" i="6"/>
  <c r="AY3017" i="6"/>
  <c r="AT1917" i="6"/>
  <c r="AY1917" i="6"/>
  <c r="AT2946" i="6"/>
  <c r="AY2946" i="6"/>
  <c r="AT2521" i="6"/>
  <c r="AY2521" i="6"/>
  <c r="AT3591" i="6"/>
  <c r="AY3591" i="6"/>
  <c r="AT2122" i="6"/>
  <c r="AY2122" i="6"/>
  <c r="AT2331" i="6"/>
  <c r="AY2331" i="6"/>
  <c r="AT235" i="6"/>
  <c r="AY235" i="6"/>
  <c r="AT2101" i="6"/>
  <c r="AY2101" i="6"/>
  <c r="AT1394" i="6"/>
  <c r="AY1394" i="6"/>
  <c r="AT1557" i="6"/>
  <c r="AY1557" i="6"/>
  <c r="AT566" i="6"/>
  <c r="AY566" i="6"/>
  <c r="AT2824" i="6"/>
  <c r="AY2824" i="6"/>
  <c r="AT3946" i="6"/>
  <c r="AY3946" i="6"/>
  <c r="AT2087" i="6"/>
  <c r="AY2087" i="6"/>
  <c r="AT2838" i="6"/>
  <c r="AY2838" i="6"/>
  <c r="AT2413" i="6"/>
  <c r="AY2413" i="6"/>
  <c r="AT3286" i="6"/>
  <c r="AY3286" i="6"/>
  <c r="AT2286" i="6"/>
  <c r="AY2286" i="6"/>
  <c r="AT3589" i="6"/>
  <c r="AY3589" i="6"/>
  <c r="AT2804" i="6"/>
  <c r="AY2804" i="6"/>
  <c r="AT4270" i="6"/>
  <c r="AY4270" i="6"/>
  <c r="AT4800" i="6"/>
  <c r="AY4800" i="6"/>
  <c r="AT4015" i="6"/>
  <c r="AY4015" i="6"/>
  <c r="AT3221" i="6"/>
  <c r="AY3221" i="6"/>
  <c r="AT2805" i="6"/>
  <c r="AY2805" i="6"/>
  <c r="AT3317" i="6"/>
  <c r="AY3317" i="6"/>
  <c r="AT4204" i="6"/>
  <c r="AY4204" i="6"/>
  <c r="AT2253" i="6"/>
  <c r="AY2253" i="6"/>
  <c r="AT4594" i="6"/>
  <c r="AY4594" i="6"/>
  <c r="AT2651" i="6"/>
  <c r="AY2651" i="6"/>
  <c r="AT1951" i="6"/>
  <c r="AY1951" i="6"/>
  <c r="AT3171" i="6"/>
  <c r="AY3171" i="6"/>
  <c r="AT1777" i="6"/>
  <c r="AY1777" i="6"/>
  <c r="AT1871" i="6"/>
  <c r="AY1871" i="6"/>
  <c r="AT374" i="6"/>
  <c r="AY374" i="6"/>
  <c r="AT2379" i="6"/>
  <c r="AY2379" i="6"/>
  <c r="AT2159" i="6"/>
  <c r="AY2159" i="6"/>
  <c r="AT1959" i="6"/>
  <c r="AY1959" i="6"/>
  <c r="AT3144" i="6"/>
  <c r="AY3144" i="6"/>
  <c r="AT2359" i="6"/>
  <c r="AY2359" i="6"/>
  <c r="AT3797" i="6"/>
  <c r="AY3797" i="6"/>
  <c r="AT2877" i="6"/>
  <c r="AY2877" i="6"/>
  <c r="AT3845" i="6"/>
  <c r="AY3845" i="6"/>
  <c r="AT3145" i="6"/>
  <c r="AY3145" i="6"/>
  <c r="AT2360" i="6"/>
  <c r="AY2360" i="6"/>
  <c r="AT3086" i="6"/>
  <c r="AY3086" i="6"/>
  <c r="AT4641" i="6"/>
  <c r="AY4641" i="6"/>
  <c r="AT3622" i="6"/>
  <c r="AY3622" i="6"/>
  <c r="AT4463" i="6"/>
  <c r="AY4463" i="6"/>
  <c r="AT2361" i="6"/>
  <c r="AY2361" i="6"/>
  <c r="AT4852" i="6"/>
  <c r="AY4852" i="6"/>
  <c r="AT2615" i="6"/>
  <c r="AY2615" i="6"/>
  <c r="AT1449" i="6"/>
  <c r="AY1449" i="6"/>
  <c r="AT3868" i="6"/>
  <c r="AY3868" i="6"/>
  <c r="AT2362" i="6"/>
  <c r="AY2362" i="6"/>
  <c r="AT4313" i="6"/>
  <c r="AY4313" i="6"/>
  <c r="AT4572" i="6"/>
  <c r="AY4572" i="6"/>
  <c r="AT1892" i="6"/>
  <c r="AY1892" i="6"/>
  <c r="AT2895" i="6"/>
  <c r="AY2895" i="6"/>
  <c r="AT352" i="6"/>
  <c r="AY352" i="6"/>
  <c r="AT1520" i="6"/>
  <c r="AY1520" i="6"/>
  <c r="AT1825" i="6"/>
  <c r="AY1825" i="6"/>
  <c r="AT1203" i="6"/>
  <c r="AY1203" i="6"/>
  <c r="AT1584" i="6"/>
  <c r="AY1584" i="6"/>
  <c r="AT721" i="6"/>
  <c r="AY721" i="6"/>
  <c r="AT3573" i="6"/>
  <c r="AY3573" i="6"/>
  <c r="AT2503" i="6"/>
  <c r="AY2503" i="6"/>
  <c r="AT4144" i="6"/>
  <c r="AY4144" i="6"/>
  <c r="AT3021" i="6"/>
  <c r="AY3021" i="6"/>
  <c r="AT4192" i="6"/>
  <c r="AY4192" i="6"/>
  <c r="AT1235" i="6"/>
  <c r="AY1235" i="6"/>
  <c r="AT4232" i="6"/>
  <c r="AY4232" i="6"/>
  <c r="AT3098" i="6"/>
  <c r="AY3098" i="6"/>
  <c r="AT3022" i="6"/>
  <c r="AY3022" i="6"/>
  <c r="AT1792" i="6"/>
  <c r="AY1792" i="6"/>
  <c r="AT3325" i="6"/>
  <c r="AY3325" i="6"/>
  <c r="AT2540" i="6"/>
  <c r="AY2540" i="6"/>
  <c r="AT3635" i="6"/>
  <c r="AY3635" i="6"/>
  <c r="AT4821" i="6"/>
  <c r="AY4821" i="6"/>
  <c r="AT1878" i="6"/>
  <c r="AY1878" i="6"/>
  <c r="AT2558" i="6"/>
  <c r="AY2558" i="6"/>
  <c r="AT4304" i="6"/>
  <c r="AY4304" i="6"/>
  <c r="AT3341" i="6"/>
  <c r="AY3341" i="6"/>
  <c r="AT2953" i="6"/>
  <c r="AY2953" i="6"/>
  <c r="AT1454" i="6"/>
  <c r="AY1454" i="6"/>
  <c r="AT4767" i="6"/>
  <c r="AY4767" i="6"/>
  <c r="AT559" i="6"/>
  <c r="AY559" i="6"/>
  <c r="AT1438" i="6"/>
  <c r="AY1438" i="6"/>
  <c r="AT4959" i="6"/>
  <c r="AY4959" i="6"/>
  <c r="AT2132" i="6"/>
  <c r="AY2132" i="6"/>
  <c r="AT3843" i="6"/>
  <c r="AY3843" i="6"/>
  <c r="AT1965" i="6"/>
  <c r="AY1965" i="6"/>
  <c r="AT4982" i="6"/>
  <c r="AY4982" i="6"/>
  <c r="AT2577" i="6"/>
  <c r="AY2577" i="6"/>
  <c r="AT2894" i="6"/>
  <c r="AY2894" i="6"/>
  <c r="AT2831" i="6"/>
  <c r="AY2831" i="6"/>
  <c r="AT3858" i="6"/>
  <c r="AY3858" i="6"/>
  <c r="AT4385" i="6"/>
  <c r="AY4385" i="6"/>
  <c r="AT2578" i="6"/>
  <c r="AY2578" i="6"/>
  <c r="AT4834" i="6"/>
  <c r="AY4834" i="6"/>
  <c r="AT2881" i="6"/>
  <c r="AY2881" i="6"/>
  <c r="AT1968" i="6"/>
  <c r="AY1968" i="6"/>
  <c r="AT4474" i="6"/>
  <c r="AY4474" i="6"/>
  <c r="AT2614" i="6"/>
  <c r="AY2614" i="6"/>
  <c r="AT4919" i="6"/>
  <c r="AY4919" i="6"/>
  <c r="AT4645" i="6"/>
  <c r="AY4645" i="6"/>
  <c r="AT3860" i="6"/>
  <c r="AY3860" i="6"/>
  <c r="AT4217" i="6"/>
  <c r="AY4217" i="6"/>
  <c r="AT2351" i="6"/>
  <c r="AY2351" i="6"/>
  <c r="AT3522" i="6"/>
  <c r="AY3522" i="6"/>
  <c r="AT3922" i="6"/>
  <c r="AY3922" i="6"/>
  <c r="AT319" i="6"/>
  <c r="AY319" i="6"/>
  <c r="AT128" i="6"/>
  <c r="AY128" i="6"/>
  <c r="AT2872" i="6"/>
  <c r="AY2872" i="6"/>
  <c r="AT2423" i="6"/>
  <c r="AY2423" i="6"/>
  <c r="AT3684" i="6"/>
  <c r="AY3684" i="6"/>
  <c r="AT2955" i="6"/>
  <c r="AY2955" i="6"/>
  <c r="AT2971" i="6"/>
  <c r="AY2971" i="6"/>
  <c r="AT3008" i="6"/>
  <c r="AY3008" i="6"/>
  <c r="AT1573" i="6"/>
  <c r="AY1573" i="6"/>
  <c r="AT3388" i="6"/>
  <c r="AY3388" i="6"/>
  <c r="AT4525" i="6"/>
  <c r="AY4525" i="6"/>
  <c r="AT1717" i="6"/>
  <c r="AY1717" i="6"/>
  <c r="AT4597" i="6"/>
  <c r="AY4597" i="6"/>
  <c r="AT4282" i="6"/>
  <c r="AY4282" i="6"/>
  <c r="AT4211" i="6"/>
  <c r="AY4211" i="6"/>
  <c r="AT1916" i="6"/>
  <c r="AY1916" i="6"/>
  <c r="AT4029" i="6"/>
  <c r="AY4029" i="6"/>
  <c r="AT2996" i="6"/>
  <c r="AY2996" i="6"/>
  <c r="AT2476" i="6"/>
  <c r="AY2476" i="6"/>
  <c r="AT4441" i="6"/>
  <c r="AY4441" i="6"/>
  <c r="AT2767" i="6"/>
  <c r="AY2767" i="6"/>
  <c r="AT4939" i="6"/>
  <c r="AY4939" i="6"/>
  <c r="AT3178" i="6"/>
  <c r="AY3178" i="6"/>
  <c r="AT4755" i="6"/>
  <c r="AY4755" i="6"/>
  <c r="AT2250" i="6"/>
  <c r="AY2250" i="6"/>
  <c r="AT2910" i="6"/>
  <c r="AY2910" i="6"/>
  <c r="AT1707" i="6"/>
  <c r="AY1707" i="6"/>
  <c r="AT2557" i="6"/>
  <c r="AY2557" i="6"/>
  <c r="AT1836" i="6"/>
  <c r="AY1836" i="6"/>
  <c r="AT4792" i="6"/>
  <c r="AY4792" i="6"/>
  <c r="AT2701" i="6"/>
  <c r="AY2701" i="6"/>
  <c r="AT3424" i="6"/>
  <c r="AY3424" i="6"/>
  <c r="AT1623" i="6"/>
  <c r="AY1623" i="6"/>
  <c r="AT3263" i="6"/>
  <c r="AY3263" i="6"/>
  <c r="AT2719" i="6"/>
  <c r="AY2719" i="6"/>
  <c r="AT2721" i="6"/>
  <c r="AY2721" i="6"/>
  <c r="AT4627" i="6"/>
  <c r="AY4627" i="6"/>
  <c r="AT1429" i="6"/>
  <c r="AY1429" i="6"/>
  <c r="AT4182" i="6"/>
  <c r="AY4182" i="6"/>
  <c r="AT1886" i="6"/>
  <c r="AY1886" i="6"/>
  <c r="AT1509" i="6"/>
  <c r="AY1509" i="6"/>
  <c r="AT3436" i="6"/>
  <c r="AY3436" i="6"/>
  <c r="AT3243" i="6"/>
  <c r="AY3243" i="6"/>
  <c r="AT3713" i="6"/>
  <c r="AY3713" i="6"/>
  <c r="AT3998" i="6"/>
  <c r="AY3998" i="6"/>
  <c r="AT4805" i="6"/>
  <c r="AY4805" i="6"/>
  <c r="AT3049" i="6"/>
  <c r="AY3049" i="6"/>
  <c r="AT1690" i="6"/>
  <c r="AY1690" i="6"/>
  <c r="AT2569" i="6"/>
  <c r="AY2569" i="6"/>
  <c r="AT4048" i="6"/>
  <c r="AY4048" i="6"/>
  <c r="AT3399" i="6"/>
  <c r="AY3399" i="6"/>
  <c r="AT2789" i="6"/>
  <c r="AY2789" i="6"/>
  <c r="AT2042" i="6"/>
  <c r="AY2042" i="6"/>
  <c r="AT4387" i="6"/>
  <c r="AY4387" i="6"/>
  <c r="AT4424" i="6"/>
  <c r="AY4424" i="6"/>
  <c r="AT1156" i="6"/>
  <c r="AY1156" i="6"/>
  <c r="AT4212" i="6"/>
  <c r="AY4212" i="6"/>
  <c r="AT4086" i="6"/>
  <c r="AY4086" i="6"/>
  <c r="AT3499" i="6"/>
  <c r="AY3499" i="6"/>
  <c r="AT2705" i="6"/>
  <c r="AY2705" i="6"/>
  <c r="AT3129" i="6"/>
  <c r="AY3129" i="6"/>
  <c r="AT3614" i="6"/>
  <c r="AY3614" i="6"/>
  <c r="AT2717" i="6"/>
  <c r="AY2717" i="6"/>
  <c r="AT4486" i="6"/>
  <c r="AY4486" i="6"/>
  <c r="AT1530" i="6"/>
  <c r="AY1530" i="6"/>
  <c r="AT3505" i="6"/>
  <c r="AY3505" i="6"/>
  <c r="AT2439" i="6"/>
  <c r="AY2439" i="6"/>
  <c r="AT3964" i="6"/>
  <c r="AY3964" i="6"/>
  <c r="AT2827" i="6"/>
  <c r="AY2827" i="6"/>
  <c r="AT3011" i="6"/>
  <c r="AY3011" i="6"/>
  <c r="AT2828" i="6"/>
  <c r="AY2828" i="6"/>
  <c r="AT2276" i="6"/>
  <c r="AY2276" i="6"/>
  <c r="AT3389" i="6"/>
  <c r="AY3389" i="6"/>
  <c r="AT1539" i="6"/>
  <c r="AY1539" i="6"/>
  <c r="AT1513" i="6"/>
  <c r="AY1513" i="6"/>
  <c r="AT2403" i="6"/>
  <c r="AY2403" i="6"/>
  <c r="AT2404" i="6"/>
  <c r="AY2404" i="6"/>
  <c r="AT2057" i="6"/>
  <c r="AY2057" i="6"/>
  <c r="AT2487" i="6"/>
  <c r="AY2487" i="6"/>
  <c r="AT1388" i="6"/>
  <c r="AY1388" i="6"/>
  <c r="AT2050" i="6"/>
  <c r="AY2050" i="6"/>
  <c r="AT2259" i="6"/>
  <c r="AY2259" i="6"/>
  <c r="AT170" i="6"/>
  <c r="AY170" i="6"/>
  <c r="AT2058" i="6"/>
  <c r="AY2058" i="6"/>
  <c r="AT2826" i="6"/>
  <c r="AY2826" i="6"/>
  <c r="AT2401" i="6"/>
  <c r="AY2401" i="6"/>
  <c r="AT561" i="6"/>
  <c r="AY561" i="6"/>
  <c r="AT4883" i="6"/>
  <c r="AY4883" i="6"/>
  <c r="AT3612" i="6"/>
  <c r="AY3612" i="6"/>
  <c r="AT2792" i="6"/>
  <c r="AY2792" i="6"/>
  <c r="AT4240" i="6"/>
  <c r="AY4240" i="6"/>
  <c r="AT4788" i="6"/>
  <c r="AY4788" i="6"/>
  <c r="AT4003" i="6"/>
  <c r="AY4003" i="6"/>
  <c r="AT3185" i="6"/>
  <c r="AY3185" i="6"/>
  <c r="AT2793" i="6"/>
  <c r="AY2793" i="6"/>
  <c r="AT3281" i="6"/>
  <c r="AY3281" i="6"/>
  <c r="AT4175" i="6"/>
  <c r="AY4175" i="6"/>
  <c r="AT2241" i="6"/>
  <c r="AY2241" i="6"/>
  <c r="AT4564" i="6"/>
  <c r="AY4564" i="6"/>
  <c r="AT2495" i="6"/>
  <c r="AY2495" i="6"/>
  <c r="AT3666" i="6"/>
  <c r="AY3666" i="6"/>
  <c r="AT3926" i="6"/>
  <c r="AY3926" i="6"/>
  <c r="AT4311" i="6"/>
  <c r="AY4311" i="6"/>
  <c r="AT1543" i="6"/>
  <c r="AY1543" i="6"/>
  <c r="AT1790" i="6"/>
  <c r="AY1790" i="6"/>
  <c r="AT2211" i="6"/>
  <c r="AY2211" i="6"/>
  <c r="AT2105" i="6"/>
  <c r="AY2105" i="6"/>
  <c r="AT1635" i="6"/>
  <c r="AY1635" i="6"/>
  <c r="AT2368" i="6"/>
  <c r="AY2368" i="6"/>
  <c r="AT798" i="6"/>
  <c r="AY798" i="6"/>
  <c r="AT2277" i="6"/>
  <c r="AY2277" i="6"/>
  <c r="AT4649" i="6"/>
  <c r="AY4649" i="6"/>
  <c r="AT2531" i="6"/>
  <c r="AY2531" i="6"/>
  <c r="AT3558" i="6"/>
  <c r="AY3558" i="6"/>
  <c r="AT4348" i="6"/>
  <c r="AY4348" i="6"/>
  <c r="AT2313" i="6"/>
  <c r="AY2313" i="6"/>
  <c r="AT4738" i="6"/>
  <c r="AY4738" i="6"/>
  <c r="AT2567" i="6"/>
  <c r="AY2567" i="6"/>
  <c r="AT3559" i="6"/>
  <c r="AY3559" i="6"/>
  <c r="AT4094" i="6"/>
  <c r="AY4094" i="6"/>
  <c r="AT4077" i="6"/>
  <c r="AY4077" i="6"/>
  <c r="AT4481" i="6"/>
  <c r="AY4481" i="6"/>
  <c r="AT2652" i="6"/>
  <c r="AY2652" i="6"/>
  <c r="AT1420" i="6"/>
  <c r="AY1420" i="6"/>
  <c r="AT3839" i="6"/>
  <c r="AY3839" i="6"/>
  <c r="AT2350" i="6"/>
  <c r="AY2350" i="6"/>
  <c r="AT4286" i="6"/>
  <c r="AY4286" i="6"/>
  <c r="AT4416" i="6"/>
  <c r="AY4416" i="6"/>
  <c r="AT3775" i="6"/>
  <c r="AY3775" i="6"/>
  <c r="AT4271" i="6"/>
  <c r="AY4271" i="6"/>
  <c r="AT379" i="6"/>
  <c r="AY379" i="6"/>
  <c r="AT1484" i="6"/>
  <c r="AY1484" i="6"/>
  <c r="AT562" i="6"/>
  <c r="AY562" i="6"/>
  <c r="AT1657" i="6"/>
  <c r="AY1657" i="6"/>
  <c r="AT1583" i="6"/>
  <c r="AY1583" i="6"/>
  <c r="AT1779" i="6"/>
  <c r="AY1779" i="6"/>
  <c r="AT4275" i="6"/>
  <c r="AY4275" i="6"/>
  <c r="AT1145" i="6"/>
  <c r="AY1145" i="6"/>
  <c r="AT4219" i="6"/>
  <c r="AY4219" i="6"/>
  <c r="AT3773" i="6"/>
  <c r="AY3773" i="6"/>
  <c r="AT3009" i="6"/>
  <c r="AY3009" i="6"/>
  <c r="AT4163" i="6"/>
  <c r="AY4163" i="6"/>
  <c r="AT3277" i="6"/>
  <c r="AY3277" i="6"/>
  <c r="AT4220" i="6"/>
  <c r="AY4220" i="6"/>
  <c r="AT3026" i="6"/>
  <c r="AY3026" i="6"/>
  <c r="AT3010" i="6"/>
  <c r="AY3010" i="6"/>
  <c r="AT1763" i="6"/>
  <c r="AY1763" i="6"/>
  <c r="AT1926" i="6"/>
  <c r="AY1926" i="6"/>
  <c r="AT4256" i="6"/>
  <c r="AY4256" i="6"/>
  <c r="AT3197" i="6"/>
  <c r="AY3197" i="6"/>
  <c r="AT3046" i="6"/>
  <c r="AY3046" i="6"/>
  <c r="AT3774" i="6"/>
  <c r="AY3774" i="6"/>
  <c r="AT2486" i="6"/>
  <c r="AY2486" i="6"/>
  <c r="AT4292" i="6"/>
  <c r="AY4292" i="6"/>
  <c r="AT3305" i="6"/>
  <c r="AY3305" i="6"/>
  <c r="AT3082" i="6"/>
  <c r="AY3082" i="6"/>
  <c r="AT2226" i="6"/>
  <c r="AY2226" i="6"/>
  <c r="AT3362" i="6"/>
  <c r="AY3362" i="6"/>
  <c r="AT1827" i="6"/>
  <c r="AY1827" i="6"/>
  <c r="AT2381" i="6"/>
  <c r="AY2381" i="6"/>
  <c r="AT1126" i="6"/>
  <c r="AY1126" i="6"/>
  <c r="AT715" i="6"/>
  <c r="AY715" i="6"/>
  <c r="AT1238" i="6"/>
  <c r="AY1238" i="6"/>
  <c r="AT1183" i="6"/>
  <c r="AY1183" i="6"/>
  <c r="AT4419" i="6"/>
  <c r="AY4419" i="6"/>
  <c r="AT2083" i="6"/>
  <c r="AY2083" i="6"/>
  <c r="AT2600" i="6"/>
  <c r="AY2600" i="6"/>
  <c r="AT3779" i="6"/>
  <c r="AY3779" i="6"/>
  <c r="AT4881" i="6"/>
  <c r="AY4881" i="6"/>
  <c r="AT4198" i="6"/>
  <c r="AY4198" i="6"/>
  <c r="AT3421" i="6"/>
  <c r="AY3421" i="6"/>
  <c r="AT4364" i="6"/>
  <c r="AY4364" i="6"/>
  <c r="AT3521" i="6"/>
  <c r="AY3521" i="6"/>
  <c r="AT3154" i="6"/>
  <c r="AY3154" i="6"/>
  <c r="AT2109" i="6"/>
  <c r="AY2109" i="6"/>
  <c r="AT3457" i="6"/>
  <c r="AY3457" i="6"/>
  <c r="AT2672" i="6"/>
  <c r="AY2672" i="6"/>
  <c r="AT3952" i="6"/>
  <c r="AY3952" i="6"/>
  <c r="AT3190" i="6"/>
  <c r="AY3190" i="6"/>
  <c r="AT3918" i="6"/>
  <c r="AY3918" i="6"/>
  <c r="AT2498" i="6"/>
  <c r="AY2498" i="6"/>
  <c r="AT2673" i="6"/>
  <c r="AY2673" i="6"/>
  <c r="AT3314" i="6"/>
  <c r="AY3314" i="6"/>
  <c r="AT2976" i="6"/>
  <c r="AY2976" i="6"/>
  <c r="AT2335" i="6"/>
  <c r="AY2335" i="6"/>
  <c r="AT3742" i="6"/>
  <c r="AY3742" i="6"/>
  <c r="AT1971" i="6"/>
  <c r="AY1971" i="6"/>
  <c r="AT1181" i="6"/>
  <c r="AY1181" i="6"/>
  <c r="AT711" i="6"/>
  <c r="AY711" i="6"/>
  <c r="AT1945" i="6"/>
  <c r="AY1945" i="6"/>
  <c r="AT1179" i="6"/>
  <c r="AY1179" i="6"/>
  <c r="AT4839" i="6"/>
  <c r="AY4839" i="6"/>
  <c r="AT1861" i="6"/>
  <c r="AY1861" i="6"/>
  <c r="AT2283" i="6"/>
  <c r="AY2283" i="6"/>
  <c r="AT2674" i="6"/>
  <c r="AY2674" i="6"/>
  <c r="AT3052" i="6"/>
  <c r="AY3052" i="6"/>
  <c r="AT4705" i="6"/>
  <c r="AY4705" i="6"/>
  <c r="AT3920" i="6"/>
  <c r="AY3920" i="6"/>
  <c r="AT3737" i="6"/>
  <c r="AY3737" i="6"/>
  <c r="AT4188" i="6"/>
  <c r="AY4188" i="6"/>
  <c r="AT657" i="6"/>
  <c r="AY657" i="6"/>
  <c r="AT4942" i="6"/>
  <c r="AY4942" i="6"/>
  <c r="AT1518" i="6"/>
  <c r="AY1518" i="6"/>
  <c r="AT4614" i="6"/>
  <c r="AY4614" i="6"/>
  <c r="AT4189" i="6"/>
  <c r="AY4189" i="6"/>
  <c r="AT3369" i="6"/>
  <c r="AY3369" i="6"/>
  <c r="AT4715" i="6"/>
  <c r="AY4715" i="6"/>
  <c r="AT3672" i="6"/>
  <c r="AY3672" i="6"/>
  <c r="AT2887" i="6"/>
  <c r="AY2887" i="6"/>
  <c r="AT4726" i="6"/>
  <c r="AY4726" i="6"/>
  <c r="AT3071" i="6"/>
  <c r="AY3071" i="6"/>
  <c r="AT4242" i="6"/>
  <c r="AY4242" i="6"/>
  <c r="AT3817" i="6"/>
  <c r="AY3817" i="6"/>
  <c r="AT590" i="6"/>
  <c r="AY590" i="6"/>
  <c r="AT2595" i="6"/>
  <c r="AY2595" i="6"/>
  <c r="AT1843" i="6"/>
  <c r="AY1843" i="6"/>
  <c r="AT1937" i="6"/>
  <c r="AY1937" i="6"/>
  <c r="AT380" i="6"/>
  <c r="AY380" i="6"/>
  <c r="AT1182" i="6"/>
  <c r="AY1182" i="6"/>
  <c r="AT2944" i="6"/>
  <c r="AY2944" i="6"/>
  <c r="AT643" i="6"/>
  <c r="AY643" i="6"/>
  <c r="AT4651" i="6"/>
  <c r="AY4651" i="6"/>
  <c r="AT4811" i="6"/>
  <c r="AY4811" i="6"/>
  <c r="AT3156" i="6"/>
  <c r="AY3156" i="6"/>
  <c r="AT2371" i="6"/>
  <c r="AY2371" i="6"/>
  <c r="AT3827" i="6"/>
  <c r="AY3827" i="6"/>
  <c r="AT2889" i="6"/>
  <c r="AY2889" i="6"/>
  <c r="AT3875" i="6"/>
  <c r="AY3875" i="6"/>
  <c r="AT4406" i="6"/>
  <c r="AY4406" i="6"/>
  <c r="AT2337" i="6"/>
  <c r="AY2337" i="6"/>
  <c r="AT4793" i="6"/>
  <c r="AY4793" i="6"/>
  <c r="AT2591" i="6"/>
  <c r="AY2591" i="6"/>
  <c r="AT1391" i="6"/>
  <c r="AY1391" i="6"/>
  <c r="AT3809" i="6"/>
  <c r="AY3809" i="6"/>
  <c r="AT2338" i="6"/>
  <c r="AY2338" i="6"/>
  <c r="AT4258" i="6"/>
  <c r="AY4258" i="6"/>
  <c r="AT4404" i="6"/>
  <c r="AY4404" i="6"/>
  <c r="AT1392" i="6"/>
  <c r="AY1392" i="6"/>
  <c r="AT3556" i="6"/>
  <c r="AY3556" i="6"/>
  <c r="AT2219" i="6"/>
  <c r="AY2219" i="6"/>
  <c r="AT1519" i="6"/>
  <c r="AY1519" i="6"/>
  <c r="AT1469" i="6"/>
  <c r="AY1469" i="6"/>
  <c r="AT1558" i="6"/>
  <c r="AY1558" i="6"/>
  <c r="AT2081" i="6"/>
  <c r="AY2081" i="6"/>
  <c r="AT1813" i="6"/>
  <c r="AY1813" i="6"/>
  <c r="AT3675" i="6"/>
  <c r="AY3675" i="6"/>
  <c r="AT3088" i="6"/>
  <c r="AY3088" i="6"/>
  <c r="AT1730" i="6"/>
  <c r="AY1730" i="6"/>
  <c r="AT4725" i="6"/>
  <c r="AY4725" i="6"/>
  <c r="AT3821" i="6"/>
  <c r="AY3821" i="6"/>
  <c r="AT4993" i="6"/>
  <c r="AY4993" i="6"/>
  <c r="AT4208" i="6"/>
  <c r="AY4208" i="6"/>
  <c r="AT2954" i="6"/>
  <c r="AY2954" i="6"/>
  <c r="AT2998" i="6"/>
  <c r="AY2998" i="6"/>
  <c r="AT1734" i="6"/>
  <c r="AY1734" i="6"/>
  <c r="AT4751" i="6"/>
  <c r="AY4751" i="6"/>
  <c r="AT2481" i="6"/>
  <c r="AY2481" i="6"/>
  <c r="AT2152" i="6"/>
  <c r="AY2152" i="6"/>
  <c r="AT2735" i="6"/>
  <c r="AY2735" i="6"/>
  <c r="AT3762" i="6"/>
  <c r="AY3762" i="6"/>
  <c r="AT4498" i="6"/>
  <c r="AY4498" i="6"/>
  <c r="AT4245" i="6"/>
  <c r="AY4245" i="6"/>
  <c r="AT4886" i="6"/>
  <c r="AY4886" i="6"/>
  <c r="AT2820" i="6"/>
  <c r="AY2820" i="6"/>
  <c r="AT3763" i="6"/>
  <c r="AY3763" i="6"/>
  <c r="AT3902" i="6"/>
  <c r="AY3902" i="6"/>
  <c r="AT2363" i="6"/>
  <c r="AY2363" i="6"/>
  <c r="AT1663" i="6"/>
  <c r="AY1663" i="6"/>
  <c r="AT1613" i="6"/>
  <c r="AY1613" i="6"/>
  <c r="AT1143" i="6"/>
  <c r="AY1143" i="6"/>
  <c r="AT1088" i="6"/>
  <c r="AY1088" i="6"/>
  <c r="AT4383" i="6"/>
  <c r="AY4383" i="6"/>
  <c r="AT2135" i="6"/>
  <c r="AY2135" i="6"/>
  <c r="AT1207" i="6"/>
  <c r="AY1207" i="6"/>
  <c r="AT4443" i="6"/>
  <c r="AY4443" i="6"/>
  <c r="AT2856" i="6"/>
  <c r="AY2856" i="6"/>
  <c r="AT1908" i="6"/>
  <c r="AY1908" i="6"/>
  <c r="AT3988" i="6"/>
  <c r="AY3988" i="6"/>
  <c r="AT2255" i="6"/>
  <c r="AY2255" i="6"/>
  <c r="AT3282" i="6"/>
  <c r="AY3282" i="6"/>
  <c r="AT4585" i="6"/>
  <c r="AY4585" i="6"/>
  <c r="AT3800" i="6"/>
  <c r="AY3800" i="6"/>
  <c r="AT3734" i="6"/>
  <c r="AY3734" i="6"/>
  <c r="AT2340" i="6"/>
  <c r="AY2340" i="6"/>
  <c r="AT3283" i="6"/>
  <c r="AY3283" i="6"/>
  <c r="AT3407" i="6"/>
  <c r="AY3407" i="6"/>
  <c r="AT3801" i="6"/>
  <c r="AY3801" i="6"/>
  <c r="AT3538" i="6"/>
  <c r="AY3538" i="6"/>
  <c r="AT4104" i="6"/>
  <c r="AY4104" i="6"/>
  <c r="AT3284" i="6"/>
  <c r="AY3284" i="6"/>
  <c r="AT1437" i="6"/>
  <c r="AY1437" i="6"/>
  <c r="AT1199" i="6"/>
  <c r="AY1199" i="6"/>
  <c r="AT4674" i="6"/>
  <c r="AY4674" i="6"/>
  <c r="AT4249" i="6"/>
  <c r="AY4249" i="6"/>
  <c r="AT2177" i="6"/>
  <c r="AY2177" i="6"/>
  <c r="AT1909" i="6"/>
  <c r="AY1909" i="6"/>
  <c r="AT4059" i="6"/>
  <c r="AY4059" i="6"/>
  <c r="AT641" i="6"/>
  <c r="AY641" i="6"/>
  <c r="AT1958" i="6"/>
  <c r="AY1958" i="6"/>
  <c r="AT1191" i="6"/>
  <c r="AY1191" i="6"/>
  <c r="AT1818" i="6"/>
  <c r="AY1818" i="6"/>
  <c r="AT363" i="6"/>
  <c r="AY363" i="6"/>
  <c r="AT2980" i="6"/>
  <c r="AY2980" i="6"/>
  <c r="AT3604" i="6"/>
  <c r="AY3604" i="6"/>
  <c r="AT3873" i="6"/>
  <c r="AY3873" i="6"/>
  <c r="AT4566" i="6"/>
  <c r="AY4566" i="6"/>
  <c r="AT4141" i="6"/>
  <c r="AY4141" i="6"/>
  <c r="AT2987" i="6"/>
  <c r="AY2987" i="6"/>
  <c r="AT4014" i="6"/>
  <c r="AY4014" i="6"/>
  <c r="AT3539" i="6"/>
  <c r="AY3539" i="6"/>
  <c r="AT4532" i="6"/>
  <c r="AY4532" i="6"/>
  <c r="AT3928" i="6"/>
  <c r="AY3928" i="6"/>
  <c r="AT3037" i="6"/>
  <c r="AY3037" i="6"/>
  <c r="AT2252" i="6"/>
  <c r="AY2252" i="6"/>
  <c r="AT2414" i="6"/>
  <c r="AY2414" i="6"/>
  <c r="AT4533" i="6"/>
  <c r="AY4533" i="6"/>
  <c r="AT1761" i="6"/>
  <c r="AY1761" i="6"/>
  <c r="AT3863" i="6"/>
  <c r="AY3863" i="6"/>
  <c r="AT3981" i="6"/>
  <c r="AY3981" i="6"/>
  <c r="AT4252" i="6"/>
  <c r="AY4252" i="6"/>
  <c r="AT2700" i="6"/>
  <c r="AY2700" i="6"/>
  <c r="AT1748" i="6"/>
  <c r="AY1748" i="6"/>
  <c r="AT4899" i="6"/>
  <c r="AY4899" i="6"/>
  <c r="AT1634" i="6"/>
  <c r="AY1634" i="6"/>
  <c r="AT3783" i="6"/>
  <c r="AY3783" i="6"/>
  <c r="AT2102" i="6"/>
  <c r="AY2102" i="6"/>
  <c r="AT4107" i="6"/>
  <c r="AY4107" i="6"/>
  <c r="AT236" i="6"/>
  <c r="AY236" i="6"/>
  <c r="AT3003" i="6"/>
  <c r="AY3003" i="6"/>
  <c r="AT4872" i="6"/>
  <c r="AY4872" i="6"/>
  <c r="AT4087" i="6"/>
  <c r="AY4087" i="6"/>
  <c r="AT3437" i="6"/>
  <c r="AY3437" i="6"/>
  <c r="AT4605" i="6"/>
  <c r="AY4605" i="6"/>
  <c r="AT3533" i="6"/>
  <c r="AY3533" i="6"/>
  <c r="AT4873" i="6"/>
  <c r="AY4873" i="6"/>
  <c r="AT4088" i="6"/>
  <c r="AY4088" i="6"/>
  <c r="AT1752" i="6"/>
  <c r="AY1752" i="6"/>
  <c r="AT2878" i="6"/>
  <c r="AY2878" i="6"/>
  <c r="AT3606" i="6"/>
  <c r="AY3606" i="6"/>
  <c r="AT4121" i="6"/>
  <c r="AY4121" i="6"/>
  <c r="AT4089" i="6"/>
  <c r="AY4089" i="6"/>
  <c r="AT4511" i="6"/>
  <c r="AY4511" i="6"/>
  <c r="AT2664" i="6"/>
  <c r="AY2664" i="6"/>
  <c r="AT3607" i="6"/>
  <c r="AY3607" i="6"/>
  <c r="AT3527" i="6"/>
  <c r="AY3527" i="6"/>
  <c r="AT1890" i="6"/>
  <c r="AY1890" i="6"/>
  <c r="AT3234" i="6"/>
  <c r="AY3234" i="6"/>
  <c r="AT2809" i="6"/>
  <c r="AY2809" i="6"/>
  <c r="AT1666" i="6"/>
  <c r="AY1666" i="6"/>
  <c r="AT4623" i="6"/>
  <c r="AY4623" i="6"/>
  <c r="AT2143" i="6"/>
  <c r="AY2143" i="6"/>
  <c r="AT1209" i="6"/>
  <c r="AY1209" i="6"/>
  <c r="AT1682" i="6"/>
  <c r="AY1682" i="6"/>
  <c r="AT2247" i="6"/>
  <c r="AY2247" i="6"/>
  <c r="AT1847" i="6"/>
  <c r="AY1847" i="6"/>
  <c r="AT375" i="6"/>
  <c r="AY375" i="6"/>
  <c r="AT3288" i="6"/>
  <c r="AY3288" i="6"/>
  <c r="AT4231" i="6"/>
  <c r="AY4231" i="6"/>
  <c r="AT3803" i="6"/>
  <c r="AY3803" i="6"/>
  <c r="AT4749" i="6"/>
  <c r="AY4749" i="6"/>
  <c r="AT3880" i="6"/>
  <c r="AY3880" i="6"/>
  <c r="AT4721" i="6"/>
  <c r="AY4721" i="6"/>
  <c r="AT2469" i="6"/>
  <c r="AY2469" i="6"/>
  <c r="AT1811" i="6"/>
  <c r="AY1811" i="6"/>
  <c r="AT2723" i="6"/>
  <c r="AY2723" i="6"/>
  <c r="AT3750" i="6"/>
  <c r="AY3750" i="6"/>
  <c r="AT2222" i="6"/>
  <c r="AY2222" i="6"/>
  <c r="AT4268" i="6"/>
  <c r="AY4268" i="6"/>
  <c r="AT3233" i="6"/>
  <c r="AY3233" i="6"/>
  <c r="AT3058" i="6"/>
  <c r="AY3058" i="6"/>
  <c r="AT3786" i="6"/>
  <c r="AY3786" i="6"/>
  <c r="AT4895" i="6"/>
  <c r="AY4895" i="6"/>
  <c r="AT2541" i="6"/>
  <c r="AY2541" i="6"/>
  <c r="AT2678" i="6"/>
  <c r="AY2678" i="6"/>
  <c r="AT4681" i="6"/>
  <c r="AY4681" i="6"/>
  <c r="AT2295" i="6"/>
  <c r="AY2295" i="6"/>
  <c r="AT3004" i="6"/>
  <c r="AY3004" i="6"/>
  <c r="AT356" i="6"/>
  <c r="AY356" i="6"/>
  <c r="AT1554" i="6"/>
  <c r="AY1554" i="6"/>
  <c r="AT233" i="6"/>
  <c r="AY233" i="6"/>
  <c r="AT1906" i="6"/>
  <c r="AY1906" i="6"/>
  <c r="AT1931" i="6"/>
  <c r="AY1931" i="6"/>
  <c r="AT3822" i="6"/>
  <c r="AY3822" i="6"/>
  <c r="AT4642" i="6"/>
  <c r="AY4642" i="6"/>
  <c r="AT4305" i="6"/>
  <c r="AY4305" i="6"/>
  <c r="AT1176" i="6"/>
  <c r="AY1176" i="6"/>
  <c r="AT2880" i="6"/>
  <c r="AY2880" i="6"/>
  <c r="AT1967" i="6"/>
  <c r="AY1967" i="6"/>
  <c r="AT4046" i="6"/>
  <c r="AY4046" i="6"/>
  <c r="AT2279" i="6"/>
  <c r="AY2279" i="6"/>
  <c r="AT3306" i="6"/>
  <c r="AY3306" i="6"/>
  <c r="AT4609" i="6"/>
  <c r="AY4609" i="6"/>
  <c r="AT3824" i="6"/>
  <c r="AY3824" i="6"/>
  <c r="AT4132" i="6"/>
  <c r="AY4132" i="6"/>
  <c r="AT2315" i="6"/>
  <c r="AY2315" i="6"/>
  <c r="AT3342" i="6"/>
  <c r="AY3342" i="6"/>
  <c r="AT3830" i="6"/>
  <c r="AY3830" i="6"/>
  <c r="AT1972" i="6"/>
  <c r="AY1972" i="6"/>
  <c r="AT3878" i="6"/>
  <c r="AY3878" i="6"/>
  <c r="AT2400" i="6"/>
  <c r="AY2400" i="6"/>
  <c r="AT1161" i="6"/>
  <c r="AY1161" i="6"/>
  <c r="AT3580" i="6"/>
  <c r="AY3580" i="6"/>
  <c r="AT225" i="6"/>
  <c r="AY225" i="6"/>
  <c r="AT4263" i="6"/>
  <c r="AY4263" i="6"/>
  <c r="AT2145" i="6"/>
  <c r="AY2145" i="6"/>
  <c r="AT1553" i="6"/>
  <c r="AY1553" i="6"/>
  <c r="AT2633" i="6"/>
  <c r="AY2633" i="6"/>
  <c r="AT3793" i="6"/>
  <c r="AY3793" i="6"/>
  <c r="AT3099" i="6"/>
  <c r="AY3099" i="6"/>
  <c r="AT2148" i="6"/>
  <c r="AY2148" i="6"/>
  <c r="AT1596" i="6"/>
  <c r="AY1596" i="6"/>
  <c r="AT1875" i="6"/>
  <c r="AY1875" i="6"/>
  <c r="AT1854" i="6"/>
  <c r="AY1854" i="6"/>
  <c r="AT4633" i="6"/>
  <c r="AY4633" i="6"/>
  <c r="AT2608" i="6"/>
  <c r="AY2608" i="6"/>
  <c r="AT3600" i="6"/>
  <c r="AY3600" i="6"/>
  <c r="AT2264" i="6"/>
  <c r="AY2264" i="6"/>
  <c r="AT4967" i="6"/>
  <c r="AY4967" i="6"/>
  <c r="AT2818" i="6"/>
  <c r="AY2818" i="6"/>
  <c r="AT4973" i="6"/>
  <c r="AY4973" i="6"/>
  <c r="AT2041" i="6"/>
  <c r="AY2041" i="6"/>
  <c r="AT1480" i="6"/>
  <c r="AY1480" i="6"/>
  <c r="AT3924" i="6"/>
  <c r="AY3924" i="6"/>
  <c r="AT176" i="6"/>
  <c r="AY176" i="6"/>
  <c r="AT2659" i="6"/>
  <c r="AY2659" i="6"/>
  <c r="AT3481" i="6"/>
  <c r="AY3481" i="6"/>
  <c r="AT171" i="6"/>
  <c r="AY171" i="6"/>
  <c r="AT2484" i="6"/>
  <c r="AY2484" i="6"/>
  <c r="AT2013" i="6"/>
  <c r="AY2013" i="6"/>
  <c r="AT2982" i="6"/>
  <c r="AY2982" i="6"/>
  <c r="AT3252" i="6"/>
  <c r="AY3252" i="6"/>
  <c r="AT1915" i="6"/>
  <c r="AY1915" i="6"/>
  <c r="AT3127" i="6"/>
  <c r="AY3127" i="6"/>
  <c r="AT3984" i="6"/>
  <c r="AY3984" i="6"/>
  <c r="AT1713" i="6"/>
  <c r="AY1713" i="6"/>
  <c r="AT1200" i="6"/>
  <c r="AY1200" i="6"/>
  <c r="AT1900" i="6"/>
  <c r="AY1900" i="6"/>
  <c r="AT2204" i="6"/>
  <c r="AY2204" i="6"/>
  <c r="AT1548" i="6"/>
  <c r="AY1548" i="6"/>
  <c r="AT2382" i="6"/>
  <c r="AY2382" i="6"/>
  <c r="AT3757" i="6"/>
  <c r="AY3757" i="6"/>
  <c r="AT2130" i="6"/>
  <c r="AY2130" i="6"/>
  <c r="AT2689" i="6"/>
  <c r="AY2689" i="6"/>
  <c r="AT3151" i="6"/>
  <c r="AY3151" i="6"/>
  <c r="AT2919" i="6"/>
  <c r="AY2919" i="6"/>
  <c r="AT3359" i="6"/>
  <c r="AY3359" i="6"/>
  <c r="AT2778" i="6"/>
  <c r="AY2778" i="6"/>
  <c r="AT2835" i="6"/>
  <c r="AY2835" i="6"/>
  <c r="AT2040" i="6"/>
  <c r="AY2040" i="6"/>
  <c r="AT4625" i="6"/>
  <c r="AY4625" i="6"/>
  <c r="AT3638" i="6"/>
  <c r="AY3638" i="6"/>
  <c r="AT2443" i="6"/>
  <c r="AY2443" i="6"/>
  <c r="AT4047" i="6"/>
  <c r="AY4047" i="6"/>
  <c r="AT3103" i="6"/>
  <c r="AY3103" i="6"/>
  <c r="AT4350" i="6"/>
  <c r="AY4350" i="6"/>
  <c r="AT4191" i="6"/>
  <c r="AY4191" i="6"/>
  <c r="AT4178" i="6"/>
  <c r="AY4178" i="6"/>
  <c r="AT3670" i="6"/>
  <c r="AY3670" i="6"/>
  <c r="AT1213" i="6"/>
  <c r="AY1213" i="6"/>
  <c r="AT4461" i="6"/>
  <c r="AY4461" i="6"/>
  <c r="AT3661" i="6"/>
  <c r="AY3661" i="6"/>
  <c r="AT3203" i="6"/>
  <c r="AY3203" i="6"/>
  <c r="AT3769" i="6"/>
  <c r="AY3769" i="6"/>
  <c r="AT2043" i="6"/>
  <c r="AY2043" i="6"/>
  <c r="AT4855" i="6"/>
  <c r="AY4855" i="6"/>
  <c r="AT1092" i="6"/>
  <c r="AY1092" i="6"/>
  <c r="AT4410" i="6"/>
  <c r="AY4410" i="6"/>
  <c r="AT2202" i="6"/>
  <c r="AY2202" i="6"/>
  <c r="AT3183" i="6"/>
  <c r="AY3183" i="6"/>
  <c r="AT3379" i="6"/>
  <c r="AY3379" i="6"/>
  <c r="AT1162" i="6"/>
  <c r="AY1162" i="6"/>
  <c r="AT3309" i="6"/>
  <c r="AY3309" i="6"/>
  <c r="AT3899" i="6"/>
  <c r="AY3899" i="6"/>
  <c r="AT3833" i="6"/>
  <c r="AY3833" i="6"/>
  <c r="AT1506" i="6"/>
  <c r="AY1506" i="6"/>
  <c r="AT1587" i="6"/>
  <c r="AY1587" i="6"/>
  <c r="AT3939" i="6"/>
  <c r="AY3939" i="6"/>
  <c r="AT1171" i="6"/>
  <c r="AY1171" i="6"/>
  <c r="AT2679" i="6"/>
  <c r="AY2679" i="6"/>
  <c r="AT357" i="6"/>
  <c r="AY357" i="6"/>
  <c r="AT1795" i="6"/>
  <c r="AY1795" i="6"/>
  <c r="AT4005" i="6"/>
  <c r="AY4005" i="6"/>
  <c r="AT4310" i="6"/>
  <c r="AY4310" i="6"/>
  <c r="AT2580" i="6"/>
  <c r="AY2580" i="6"/>
  <c r="AT1247" i="6"/>
  <c r="AY1247" i="6"/>
  <c r="AT4007" i="6"/>
  <c r="AY4007" i="6"/>
  <c r="AT4041" i="6"/>
  <c r="AY4041" i="6"/>
  <c r="AT4396" i="6"/>
  <c r="AY4396" i="6"/>
  <c r="AT2616" i="6"/>
  <c r="AY2616" i="6"/>
  <c r="AT1248" i="6"/>
  <c r="AY1248" i="6"/>
  <c r="AT3754" i="6"/>
  <c r="AY3754" i="6"/>
  <c r="AT2314" i="6"/>
  <c r="AY2314" i="6"/>
  <c r="AT4199" i="6"/>
  <c r="AY4199" i="6"/>
  <c r="AT4380" i="6"/>
  <c r="AY4380" i="6"/>
  <c r="AT3595" i="6"/>
  <c r="AY3595" i="6"/>
  <c r="AT3491" i="6"/>
  <c r="AY3491" i="6"/>
  <c r="AT1860" i="6"/>
  <c r="AY1860" i="6"/>
  <c r="AT3078" i="6"/>
  <c r="AY3078" i="6"/>
  <c r="AT2653" i="6"/>
  <c r="AY2653" i="6"/>
  <c r="AT1768" i="6"/>
  <c r="AY1768" i="6"/>
  <c r="AT3929" i="6"/>
  <c r="AY3929" i="6"/>
  <c r="AT2107" i="6"/>
  <c r="AY2107" i="6"/>
  <c r="AT1122" i="6"/>
  <c r="AY1122" i="6"/>
  <c r="AT2077" i="6"/>
  <c r="AY2077" i="6"/>
  <c r="AT1514" i="6"/>
  <c r="AY1514" i="6"/>
  <c r="AT3663" i="6"/>
  <c r="AY3663" i="6"/>
  <c r="AT2823" i="6"/>
  <c r="AY2823" i="6"/>
  <c r="AT2512" i="6"/>
  <c r="AY2512" i="6"/>
  <c r="AT1939" i="6"/>
  <c r="AY1939" i="6"/>
  <c r="AT2456" i="6"/>
  <c r="AY2456" i="6"/>
  <c r="AT3410" i="6"/>
  <c r="AY3410" i="6"/>
  <c r="AT4737" i="6"/>
  <c r="AY4737" i="6"/>
  <c r="AT3851" i="6"/>
  <c r="AY3851" i="6"/>
  <c r="AT4694" i="6"/>
  <c r="AY4694" i="6"/>
  <c r="AT2457" i="6"/>
  <c r="AY2457" i="6"/>
  <c r="AT1464" i="6"/>
  <c r="AY1464" i="6"/>
  <c r="AT2711" i="6"/>
  <c r="AY2711" i="6"/>
  <c r="AT3738" i="6"/>
  <c r="AY3738" i="6"/>
  <c r="AT4780" i="6"/>
  <c r="AY4780" i="6"/>
  <c r="AT2493" i="6"/>
  <c r="AY2493" i="6"/>
  <c r="AT2318" i="6"/>
  <c r="AY2318" i="6"/>
  <c r="AT2747" i="6"/>
  <c r="AY2747" i="6"/>
  <c r="AT1764" i="6"/>
  <c r="AY1764" i="6"/>
  <c r="AT4865" i="6"/>
  <c r="AY4865" i="6"/>
  <c r="AT2529" i="6"/>
  <c r="AY2529" i="6"/>
  <c r="AT2606" i="6"/>
  <c r="AY2606" i="6"/>
  <c r="AT2783" i="6"/>
  <c r="AY2783" i="6"/>
  <c r="AT3954" i="6"/>
  <c r="AY3954" i="6"/>
  <c r="AT2714" i="6"/>
  <c r="AY2714" i="6"/>
  <c r="AT2871" i="6"/>
  <c r="AY2871" i="6"/>
  <c r="AT1831" i="6"/>
  <c r="AY1831" i="6"/>
  <c r="AT770" i="6"/>
  <c r="AY770" i="6"/>
  <c r="AT2014" i="6"/>
  <c r="AY2014" i="6"/>
  <c r="AT1929" i="6"/>
  <c r="AY1929" i="6"/>
  <c r="AT398" i="6"/>
  <c r="AY398" i="6"/>
  <c r="AT2656" i="6"/>
  <c r="AY2656" i="6"/>
  <c r="AT1880" i="6"/>
  <c r="AY1880" i="6"/>
  <c r="AT4328" i="6"/>
  <c r="AY4328" i="6"/>
  <c r="AT3413" i="6"/>
  <c r="AY3413" i="6"/>
  <c r="AT3118" i="6"/>
  <c r="AY3118" i="6"/>
  <c r="AT2022" i="6"/>
  <c r="AY2022" i="6"/>
  <c r="AT2918" i="6"/>
  <c r="AY2918" i="6"/>
  <c r="AT2601" i="6"/>
  <c r="AY2601" i="6"/>
  <c r="AT3038" i="6"/>
  <c r="AY3038" i="6"/>
  <c r="AT2855" i="6"/>
  <c r="AY2855" i="6"/>
  <c r="AT3882" i="6"/>
  <c r="AY3882" i="6"/>
  <c r="AT3134" i="6"/>
  <c r="AY3134" i="6"/>
  <c r="AT4400" i="6"/>
  <c r="AY4400" i="6"/>
  <c r="AT3611" i="6"/>
  <c r="AY3611" i="6"/>
  <c r="AT2891" i="6"/>
  <c r="AY2891" i="6"/>
  <c r="AT2111" i="6"/>
  <c r="AY2111" i="6"/>
  <c r="AT4871" i="6"/>
  <c r="AY4871" i="6"/>
  <c r="AT4401" i="6"/>
  <c r="AY4401" i="6"/>
  <c r="AT2690" i="6"/>
  <c r="AY2690" i="6"/>
  <c r="AT4704" i="6"/>
  <c r="AY4704" i="6"/>
  <c r="AT4063" i="6"/>
  <c r="AY4063" i="6"/>
  <c r="AT3365" i="6"/>
  <c r="AY3365" i="6"/>
  <c r="AT3015" i="6"/>
  <c r="AY3015" i="6"/>
  <c r="AT1975" i="6"/>
  <c r="AY1975" i="6"/>
  <c r="AT1151" i="6"/>
  <c r="AY1151" i="6"/>
  <c r="AT1802" i="6"/>
  <c r="AY1802" i="6"/>
  <c r="AT2223" i="6"/>
  <c r="AY2223" i="6"/>
  <c r="AT3076" i="6"/>
  <c r="AY3076" i="6"/>
  <c r="AT1718" i="6"/>
  <c r="AY1718" i="6"/>
  <c r="AT4011" i="6"/>
  <c r="AY4011" i="6"/>
  <c r="AT2375" i="6"/>
  <c r="AY2375" i="6"/>
  <c r="AT3402" i="6"/>
  <c r="AY3402" i="6"/>
  <c r="AT3974" i="6"/>
  <c r="AY3974" i="6"/>
  <c r="AT2116" i="6"/>
  <c r="AY2116" i="6"/>
  <c r="AT2850" i="6"/>
  <c r="AY2850" i="6"/>
  <c r="AT2425" i="6"/>
  <c r="AY2425" i="6"/>
  <c r="AT3333" i="6"/>
  <c r="AY3333" i="6"/>
  <c r="AT4630" i="6"/>
  <c r="AY4630" i="6"/>
  <c r="AT3636" i="6"/>
  <c r="AY3636" i="6"/>
  <c r="AT2851" i="6"/>
  <c r="AY2851" i="6"/>
  <c r="AT4979" i="6"/>
  <c r="AY4979" i="6"/>
  <c r="AT659" i="6"/>
  <c r="AY659" i="6"/>
  <c r="AT2334" i="6"/>
  <c r="AY2334" i="6"/>
  <c r="AT1521" i="6"/>
  <c r="AY1521" i="6"/>
  <c r="AT4615" i="6"/>
  <c r="AY4615" i="6"/>
  <c r="AT4384" i="6"/>
  <c r="AY4384" i="6"/>
  <c r="AT3120" i="6"/>
  <c r="AY3120" i="6"/>
  <c r="AT2479" i="6"/>
  <c r="AY2479" i="6"/>
  <c r="AT4085" i="6"/>
  <c r="AY4085" i="6"/>
  <c r="AT387" i="6"/>
  <c r="AY387" i="6"/>
  <c r="AT4323" i="6"/>
  <c r="AY4323" i="6"/>
  <c r="AT1640" i="6"/>
  <c r="AY1640" i="6"/>
  <c r="AT800" i="6"/>
  <c r="AY800" i="6"/>
  <c r="AT2108" i="6"/>
  <c r="AY2108" i="6"/>
  <c r="AT1444" i="6"/>
  <c r="AY1444" i="6"/>
  <c r="AT1853" i="6"/>
  <c r="AY1853" i="6"/>
  <c r="AT2168" i="6"/>
  <c r="AY2168" i="6"/>
  <c r="AT2888" i="6"/>
  <c r="AY2888" i="6"/>
  <c r="AT4469" i="6"/>
  <c r="AY4469" i="6"/>
  <c r="AT4884" i="6"/>
  <c r="AY4884" i="6"/>
  <c r="AT4099" i="6"/>
  <c r="AY4099" i="6"/>
  <c r="AT3473" i="6"/>
  <c r="AY3473" i="6"/>
  <c r="AT4617" i="6"/>
  <c r="AY4617" i="6"/>
  <c r="AT3563" i="6"/>
  <c r="AY3563" i="6"/>
  <c r="AT4066" i="6"/>
  <c r="AY4066" i="6"/>
  <c r="AT4065" i="6"/>
  <c r="AY4065" i="6"/>
  <c r="AT4454" i="6"/>
  <c r="AY4454" i="6"/>
  <c r="AT2640" i="6"/>
  <c r="AY2640" i="6"/>
  <c r="AT3583" i="6"/>
  <c r="AY3583" i="6"/>
  <c r="AT3455" i="6"/>
  <c r="AY3455" i="6"/>
  <c r="AT1833" i="6"/>
  <c r="AY1833" i="6"/>
  <c r="AT3066" i="6"/>
  <c r="AY3066" i="6"/>
  <c r="AT2641" i="6"/>
  <c r="AY2641" i="6"/>
  <c r="AT3584" i="6"/>
  <c r="AY3584" i="6"/>
  <c r="AT3113" i="6"/>
  <c r="AY3113" i="6"/>
  <c r="AT2268" i="6"/>
  <c r="AY2268" i="6"/>
  <c r="AT1090" i="6"/>
  <c r="AY1090" i="6"/>
  <c r="AT2060" i="6"/>
  <c r="AY2060" i="6"/>
  <c r="AT1202" i="6"/>
  <c r="AY1202" i="6"/>
  <c r="AT1147" i="6"/>
  <c r="AY1147" i="6"/>
  <c r="AT1670" i="6"/>
  <c r="AY1670" i="6"/>
  <c r="AT1528" i="6"/>
  <c r="AY1528" i="6"/>
  <c r="AT1997" i="6"/>
  <c r="AY1997" i="6"/>
  <c r="AT1527" i="6"/>
  <c r="AY1527" i="6"/>
  <c r="AT2962" i="6"/>
  <c r="AY2962" i="6"/>
  <c r="AT1648" i="6"/>
  <c r="AY1648" i="6"/>
  <c r="AT4666" i="6"/>
  <c r="AY4666" i="6"/>
  <c r="AT2445" i="6"/>
  <c r="AY2445" i="6"/>
  <c r="AT1120" i="6"/>
  <c r="AY1120" i="6"/>
  <c r="AT2699" i="6"/>
  <c r="AY2699" i="6"/>
  <c r="AT3726" i="6"/>
  <c r="AY3726" i="6"/>
  <c r="AT4409" i="6"/>
  <c r="AY4409" i="6"/>
  <c r="AT4209" i="6"/>
  <c r="AY4209" i="6"/>
  <c r="AT4799" i="6"/>
  <c r="AY4799" i="6"/>
  <c r="AT2784" i="6"/>
  <c r="AY2784" i="6"/>
  <c r="AT1737" i="6"/>
  <c r="AY1737" i="6"/>
  <c r="AT4156" i="6"/>
  <c r="AY4156" i="6"/>
  <c r="AT2482" i="6"/>
  <c r="AY2482" i="6"/>
  <c r="AT4601" i="6"/>
  <c r="AY4601" i="6"/>
  <c r="AT4548" i="6"/>
  <c r="AY4548" i="6"/>
  <c r="AT1739" i="6"/>
  <c r="AY1739" i="6"/>
  <c r="AT3562" i="6"/>
  <c r="AY3562" i="6"/>
  <c r="AT2412" i="6"/>
  <c r="AY2412" i="6"/>
  <c r="AT1460" i="6"/>
  <c r="AY1460" i="6"/>
  <c r="AT1978" i="6"/>
  <c r="AY1978" i="6"/>
  <c r="AT2178" i="6"/>
  <c r="AY2178" i="6"/>
  <c r="AT649" i="6"/>
  <c r="AY649" i="6"/>
  <c r="AT2620" i="6"/>
  <c r="AY2620" i="6"/>
  <c r="AT762" i="6"/>
  <c r="AY762" i="6"/>
  <c r="AT565" i="6"/>
  <c r="AY565" i="6"/>
  <c r="AT2680" i="6"/>
  <c r="AY2680" i="6"/>
  <c r="AT4584" i="6"/>
  <c r="AY4584" i="6"/>
  <c r="AT3799" i="6"/>
  <c r="AY3799" i="6"/>
  <c r="AT3647" i="6"/>
  <c r="AY3647" i="6"/>
  <c r="AT2304" i="6"/>
  <c r="AY2304" i="6"/>
  <c r="AT3247" i="6"/>
  <c r="AY3247" i="6"/>
  <c r="AT3686" i="6"/>
  <c r="AY3686" i="6"/>
  <c r="AT1828" i="6"/>
  <c r="AY1828" i="6"/>
  <c r="AT3431" i="6"/>
  <c r="AY3431" i="6"/>
  <c r="AT4068" i="6"/>
  <c r="AY4068" i="6"/>
  <c r="AT3248" i="6"/>
  <c r="AY3248" i="6"/>
  <c r="AT2801" i="6"/>
  <c r="AY2801" i="6"/>
  <c r="AT1830" i="6"/>
  <c r="AY1830" i="6"/>
  <c r="AT2766" i="6"/>
  <c r="AY2766" i="6"/>
  <c r="AT2341" i="6"/>
  <c r="AY2341" i="6"/>
  <c r="AT3249" i="6"/>
  <c r="AY3249" i="6"/>
  <c r="AT4739" i="6"/>
  <c r="AY4739" i="6"/>
  <c r="AT3552" i="6"/>
  <c r="AY3552" i="6"/>
  <c r="AT2911" i="6"/>
  <c r="AY2911" i="6"/>
  <c r="AT1955" i="6"/>
  <c r="AY1955" i="6"/>
  <c r="AT1243" i="6"/>
  <c r="AY1243" i="6"/>
  <c r="AT1766" i="6"/>
  <c r="AY1766" i="6"/>
  <c r="AT2296" i="6"/>
  <c r="AY2296" i="6"/>
  <c r="AT1435" i="6"/>
  <c r="AY1435" i="6"/>
  <c r="AT1755" i="6"/>
  <c r="AY1755" i="6"/>
  <c r="AT2235" i="6"/>
  <c r="AY2235" i="6"/>
  <c r="AT1627" i="6"/>
  <c r="AY1627" i="6"/>
  <c r="AT2091" i="6"/>
  <c r="AY2091" i="6"/>
  <c r="AT3390" i="6"/>
  <c r="AY3390" i="6"/>
  <c r="AT3196" i="6"/>
  <c r="AY3196" i="6"/>
  <c r="AT2003" i="6"/>
  <c r="AY2003" i="6"/>
  <c r="AT2803" i="6"/>
  <c r="AY2803" i="6"/>
  <c r="AT4864" i="6"/>
  <c r="AY4864" i="6"/>
  <c r="AT3036" i="6"/>
  <c r="AY3036" i="6"/>
  <c r="AT2251" i="6"/>
  <c r="AY2251" i="6"/>
  <c r="AT3074" i="6"/>
  <c r="AY3074" i="6"/>
  <c r="AT2769" i="6"/>
  <c r="AY2769" i="6"/>
  <c r="AT3587" i="6"/>
  <c r="AY3587" i="6"/>
  <c r="AT4765" i="6"/>
  <c r="AY4765" i="6"/>
  <c r="AT3980" i="6"/>
  <c r="AY3980" i="6"/>
  <c r="AT4847" i="6"/>
  <c r="AY4847" i="6"/>
  <c r="AT2770" i="6"/>
  <c r="AY2770" i="6"/>
  <c r="AT3498" i="6"/>
  <c r="AY3498" i="6"/>
  <c r="AT3520" i="6"/>
  <c r="AY3520" i="6"/>
  <c r="AT2218" i="6"/>
  <c r="AY2218" i="6"/>
  <c r="AT3970" i="6"/>
  <c r="AY3970" i="6"/>
  <c r="AT4428" i="6"/>
  <c r="AY4428" i="6"/>
  <c r="AT1522" i="6"/>
  <c r="AY1522" i="6"/>
  <c r="AT1901" i="6"/>
  <c r="AY1901" i="6"/>
  <c r="AT1431" i="6"/>
  <c r="AY1431" i="6"/>
  <c r="AT1787" i="6"/>
  <c r="AY1787" i="6"/>
  <c r="AT1899" i="6"/>
  <c r="AY1899" i="6"/>
  <c r="AT2344" i="6"/>
  <c r="AY2344" i="6"/>
  <c r="AT1771" i="6"/>
  <c r="AY1771" i="6"/>
  <c r="AT4731" i="6"/>
  <c r="AY4731" i="6"/>
  <c r="AT3109" i="6"/>
  <c r="AY3109" i="6"/>
  <c r="AT2324" i="6"/>
  <c r="AY2324" i="6"/>
  <c r="AT2870" i="6"/>
  <c r="AY2870" i="6"/>
  <c r="AT2842" i="6"/>
  <c r="AY2842" i="6"/>
  <c r="AT2441" i="6"/>
  <c r="AY2441" i="6"/>
  <c r="AT4378" i="6"/>
  <c r="AY4378" i="6"/>
  <c r="AT2325" i="6"/>
  <c r="AY2325" i="6"/>
  <c r="AT4766" i="6"/>
  <c r="AY4766" i="6"/>
  <c r="AT2579" i="6"/>
  <c r="AY2579" i="6"/>
  <c r="AT3571" i="6"/>
  <c r="AY3571" i="6"/>
  <c r="AT3782" i="6"/>
  <c r="AY3782" i="6"/>
  <c r="AT2326" i="6"/>
  <c r="AY2326" i="6"/>
  <c r="AT4228" i="6"/>
  <c r="AY4228" i="6"/>
  <c r="AT4392" i="6"/>
  <c r="AY4392" i="6"/>
  <c r="AT3572" i="6"/>
  <c r="AY3572" i="6"/>
  <c r="AT3041" i="6"/>
  <c r="AY3041" i="6"/>
  <c r="AT2008" i="6"/>
  <c r="AY2008" i="6"/>
  <c r="AT4962" i="6"/>
  <c r="AY4962" i="6"/>
  <c r="AT4537" i="6"/>
  <c r="AY4537" i="6"/>
  <c r="AT1453" i="6"/>
  <c r="AY1453" i="6"/>
  <c r="AT2860" i="6"/>
  <c r="AY2860" i="6"/>
  <c r="AT1940" i="6"/>
  <c r="AY1940" i="6"/>
  <c r="AT3507" i="6"/>
  <c r="AY3507" i="6"/>
  <c r="AT1479" i="6"/>
  <c r="AY1479" i="6"/>
  <c r="AT3975" i="6"/>
  <c r="AY3975" i="6"/>
  <c r="AT642" i="6"/>
  <c r="AY642" i="6"/>
  <c r="AT2103" i="6"/>
  <c r="AY2103" i="6"/>
  <c r="AT3253" i="6"/>
  <c r="AY3253" i="6"/>
  <c r="AT2468" i="6"/>
  <c r="AY2468" i="6"/>
  <c r="AT3446" i="6"/>
  <c r="AY3446" i="6"/>
  <c r="AT2986" i="6"/>
  <c r="AY2986" i="6"/>
  <c r="AT1704" i="6"/>
  <c r="AY1704" i="6"/>
  <c r="AT4382" i="6"/>
  <c r="AY4382" i="6"/>
  <c r="AT4197" i="6"/>
  <c r="AY4197" i="6"/>
  <c r="AT4769" i="6"/>
  <c r="AY4769" i="6"/>
  <c r="AT2772" i="6"/>
  <c r="AY2772" i="6"/>
  <c r="AT1708" i="6"/>
  <c r="AY1708" i="6"/>
  <c r="AT4810" i="6"/>
  <c r="AY4810" i="6"/>
  <c r="AT2505" i="6"/>
  <c r="AY2505" i="6"/>
  <c r="AT2462" i="6"/>
  <c r="AY2462" i="6"/>
  <c r="AT2759" i="6"/>
  <c r="AY2759" i="6"/>
  <c r="AT1794" i="6"/>
  <c r="AY1794" i="6"/>
  <c r="AT4553" i="6"/>
  <c r="AY4553" i="6"/>
  <c r="AT4269" i="6"/>
  <c r="AY4269" i="6"/>
  <c r="AT4943" i="6"/>
  <c r="AY4943" i="6"/>
  <c r="AT3916" i="6"/>
  <c r="AY3916" i="6"/>
  <c r="AT4023" i="6"/>
  <c r="AY4023" i="6"/>
  <c r="AT167" i="6"/>
  <c r="AY167" i="6"/>
  <c r="AT2084" i="6"/>
  <c r="AY2084" i="6"/>
  <c r="AT3651" i="6"/>
  <c r="AY3651" i="6"/>
  <c r="AT1817" i="6"/>
  <c r="AY1817" i="6"/>
  <c r="AT1693" i="6"/>
  <c r="AY1693" i="6"/>
  <c r="AT2183" i="6"/>
  <c r="AY2183" i="6"/>
  <c r="AT1881" i="6"/>
  <c r="AY1881" i="6"/>
  <c r="AT4300" i="6"/>
  <c r="AY4300" i="6"/>
  <c r="AT2542" i="6"/>
  <c r="AY2542" i="6"/>
  <c r="AT4745" i="6"/>
  <c r="AY4745" i="6"/>
  <c r="AT4608" i="6"/>
  <c r="AY4608" i="6"/>
  <c r="AT3823" i="6"/>
  <c r="AY3823" i="6"/>
  <c r="AT3706" i="6"/>
  <c r="AY3706" i="6"/>
  <c r="AT2328" i="6"/>
  <c r="AY2328" i="6"/>
  <c r="AT3271" i="6"/>
  <c r="AY3271" i="6"/>
  <c r="AT3743" i="6"/>
  <c r="AY3743" i="6"/>
  <c r="AT1884" i="6"/>
  <c r="AY1884" i="6"/>
  <c r="AT3791" i="6"/>
  <c r="AY3791" i="6"/>
  <c r="AT2364" i="6"/>
  <c r="AY2364" i="6"/>
  <c r="AT3307" i="6"/>
  <c r="AY3307" i="6"/>
  <c r="AT3479" i="6"/>
  <c r="AY3479" i="6"/>
  <c r="AT3825" i="6"/>
  <c r="AY3825" i="6"/>
  <c r="AT3593" i="6"/>
  <c r="AY3593" i="6"/>
  <c r="AT4128" i="6"/>
  <c r="AY4128" i="6"/>
  <c r="AT3487" i="6"/>
  <c r="AY3487" i="6"/>
  <c r="AT3160" i="6"/>
  <c r="AY3160" i="6"/>
  <c r="AT272" i="6"/>
  <c r="AY272" i="6"/>
  <c r="AT2180" i="6"/>
  <c r="AY2180" i="6"/>
  <c r="AT4484" i="6"/>
  <c r="AY4484" i="6"/>
  <c r="AT4236" i="6"/>
  <c r="AY4236" i="6"/>
  <c r="AT1158" i="6"/>
  <c r="AY1158" i="6"/>
  <c r="AT3453" i="6"/>
  <c r="AY3453" i="6"/>
  <c r="AT3490" i="6"/>
  <c r="AY3490" i="6"/>
  <c r="AT4503" i="6"/>
  <c r="AY4503" i="6"/>
  <c r="AT4452" i="6"/>
  <c r="AY4452" i="6"/>
  <c r="AT4914" i="6"/>
  <c r="AY4914" i="6"/>
  <c r="AT3935" i="6"/>
  <c r="AY3935" i="6"/>
  <c r="AT2231" i="6"/>
  <c r="AY2231" i="6"/>
  <c r="AT4103" i="6"/>
  <c r="AY4103" i="6"/>
  <c r="AT3993" i="6"/>
  <c r="AY3993" i="6"/>
  <c r="AT2524" i="6"/>
  <c r="AY2524" i="6"/>
  <c r="AT3137" i="6"/>
  <c r="AY3137" i="6"/>
  <c r="AT3627" i="6"/>
  <c r="AY3627" i="6"/>
  <c r="AT4084" i="6"/>
  <c r="AY4084" i="6"/>
  <c r="AT4206" i="6"/>
  <c r="AY4206" i="6"/>
  <c r="AT2020" i="6"/>
  <c r="AY2020" i="6"/>
  <c r="AT2123" i="6"/>
  <c r="AY2123" i="6"/>
  <c r="AT4903" i="6"/>
  <c r="AY4903" i="6"/>
  <c r="AT4719" i="6"/>
  <c r="AY4719" i="6"/>
  <c r="AT3480" i="6"/>
  <c r="AY3480" i="6"/>
  <c r="AT2964" i="6"/>
  <c r="AY2964" i="6"/>
  <c r="AT388" i="6"/>
  <c r="AY388" i="6"/>
  <c r="AT2166" i="6"/>
  <c r="AY2166" i="6"/>
  <c r="AT1578" i="6"/>
  <c r="AY1578" i="6"/>
  <c r="AT1188" i="6"/>
  <c r="AY1188" i="6"/>
  <c r="AT3466" i="6"/>
  <c r="AY3466" i="6"/>
  <c r="AT4058" i="6"/>
  <c r="AY4058" i="6"/>
  <c r="AT651" i="6"/>
  <c r="AY651" i="6"/>
  <c r="AT3364" i="6"/>
  <c r="AY3364" i="6"/>
  <c r="AT1246" i="6"/>
  <c r="AY1246" i="6"/>
  <c r="AT4963" i="6"/>
  <c r="AY4963" i="6"/>
  <c r="AT3083" i="6"/>
  <c r="AY3083" i="6"/>
  <c r="AT3458" i="6"/>
  <c r="AY3458" i="6"/>
  <c r="AT3526" i="6"/>
  <c r="AY3526" i="6"/>
  <c r="AT4663" i="6"/>
  <c r="AY4663" i="6"/>
  <c r="AT2972" i="6"/>
  <c r="AY2972" i="6"/>
  <c r="AT1085" i="6"/>
  <c r="AY1085" i="6"/>
  <c r="AT3328" i="6"/>
  <c r="AY3328" i="6"/>
  <c r="AT3542" i="6"/>
  <c r="AY3542" i="6"/>
  <c r="AT2280" i="6"/>
  <c r="AY2280" i="6"/>
  <c r="AT2352" i="6"/>
  <c r="AY2352" i="6"/>
  <c r="AT1187" i="6"/>
  <c r="AY1187" i="6"/>
  <c r="AT2228" i="6"/>
  <c r="AY2228" i="6"/>
  <c r="AT4137" i="6"/>
  <c r="AY4137" i="6"/>
  <c r="AT3546" i="6"/>
  <c r="AY3546" i="6"/>
  <c r="AT3228" i="6"/>
  <c r="AY3228" i="6"/>
  <c r="AT159" i="6"/>
  <c r="AY159" i="6"/>
  <c r="AT2586" i="6"/>
  <c r="AY2586" i="6"/>
  <c r="AT714" i="6"/>
  <c r="AY714" i="6"/>
  <c r="AT3445" i="6"/>
  <c r="AY3445" i="6"/>
  <c r="AT4569" i="6"/>
  <c r="AY4569" i="6"/>
  <c r="AT3978" i="6"/>
  <c r="AY3978" i="6"/>
  <c r="AT4997" i="6"/>
  <c r="AY4997" i="6"/>
  <c r="AT3020" i="6"/>
  <c r="AY3020" i="6"/>
  <c r="AT4710" i="6"/>
  <c r="AY4710" i="6"/>
  <c r="AT4360" i="6"/>
  <c r="AY4360" i="6"/>
  <c r="AT2191" i="6"/>
  <c r="AY2191" i="6"/>
  <c r="AT3644" i="6"/>
  <c r="AY3644" i="6"/>
  <c r="AT3472" i="6"/>
  <c r="AY3472" i="6"/>
  <c r="AT2763" i="6"/>
  <c r="AY2763" i="6"/>
  <c r="AT1715" i="6"/>
  <c r="AY1715" i="6"/>
  <c r="AT3202" i="6"/>
  <c r="AY3202" i="6"/>
  <c r="AT797" i="6"/>
  <c r="AY797" i="6"/>
  <c r="AT2140" i="6"/>
  <c r="AY2140" i="6"/>
  <c r="AT4215" i="6"/>
  <c r="AY4215" i="6"/>
  <c r="AT3987" i="6"/>
  <c r="AY3987" i="6"/>
  <c r="AT3861" i="6"/>
  <c r="AY3861" i="6"/>
  <c r="AT4571" i="6"/>
  <c r="AY4571" i="6"/>
  <c r="AT3025" i="6"/>
  <c r="AY3025" i="6"/>
  <c r="AT4521" i="6"/>
  <c r="AY4521" i="6"/>
  <c r="AT4223" i="6"/>
  <c r="AY4223" i="6"/>
  <c r="AT2548" i="6"/>
  <c r="AY2548" i="6"/>
  <c r="AT1616" i="6"/>
  <c r="AY1616" i="6"/>
  <c r="AT1863" i="6"/>
  <c r="AY1863" i="6"/>
  <c r="AT2452" i="6"/>
  <c r="AY2452" i="6"/>
  <c r="AT806" i="6"/>
  <c r="AY806" i="6"/>
  <c r="AT1694" i="6"/>
  <c r="AY1694" i="6"/>
  <c r="AT2224" i="6"/>
  <c r="AY2224" i="6"/>
  <c r="AT1651" i="6"/>
  <c r="AY1651" i="6"/>
  <c r="AT1974" i="6"/>
  <c r="AY1974" i="6"/>
  <c r="AT2791" i="6"/>
  <c r="AY2791" i="6"/>
  <c r="AT4835" i="6"/>
  <c r="AY4835" i="6"/>
  <c r="AT3274" i="6"/>
  <c r="AY3274" i="6"/>
  <c r="AT2274" i="6"/>
  <c r="AY2274" i="6"/>
  <c r="AT3506" i="6"/>
  <c r="AY3506" i="6"/>
  <c r="AT2757" i="6"/>
  <c r="AY2757" i="6"/>
  <c r="AT3557" i="6"/>
  <c r="AY3557" i="6"/>
  <c r="AT4753" i="6"/>
  <c r="AY4753" i="6"/>
  <c r="AT3968" i="6"/>
  <c r="AY3968" i="6"/>
  <c r="AT4817" i="6"/>
  <c r="AY4817" i="6"/>
  <c r="AT2758" i="6"/>
  <c r="AY2758" i="6"/>
  <c r="AT3486" i="6"/>
  <c r="AY3486" i="6"/>
  <c r="AT3484" i="6"/>
  <c r="AY3484" i="6"/>
  <c r="AT2206" i="6"/>
  <c r="AY2206" i="6"/>
  <c r="AT3940" i="6"/>
  <c r="AY3940" i="6"/>
  <c r="AT4272" i="6"/>
  <c r="AY4272" i="6"/>
  <c r="AT3631" i="6"/>
  <c r="AY3631" i="6"/>
  <c r="AT3170" i="6"/>
  <c r="AY3170" i="6"/>
  <c r="AT231" i="6"/>
  <c r="AY231" i="6"/>
  <c r="AT3327" i="6"/>
  <c r="AY3327" i="6"/>
  <c r="AT2631" i="6"/>
  <c r="AY2631" i="6"/>
  <c r="AT2157" i="6"/>
  <c r="AY2157" i="6"/>
  <c r="AT386" i="6"/>
  <c r="AY386" i="6"/>
  <c r="AT4407" i="6"/>
  <c r="AY4407" i="6"/>
  <c r="AT201" i="6"/>
  <c r="AY201" i="6"/>
  <c r="AT1592" i="6"/>
  <c r="AY1592" i="6"/>
  <c r="AT2242" i="6"/>
  <c r="AY2242" i="6"/>
  <c r="AT4025" i="6"/>
  <c r="AY4025" i="6"/>
  <c r="AT4308" i="6"/>
  <c r="AY4308" i="6"/>
  <c r="AT3523" i="6"/>
  <c r="AY3523" i="6"/>
  <c r="AT3665" i="6"/>
  <c r="AY3665" i="6"/>
  <c r="AT2278" i="6"/>
  <c r="AY2278" i="6"/>
  <c r="AT4114" i="6"/>
  <c r="AY4114" i="6"/>
  <c r="AT4344" i="6"/>
  <c r="AY4344" i="6"/>
  <c r="AT3524" i="6"/>
  <c r="AY3524" i="6"/>
  <c r="AT3383" i="6"/>
  <c r="AY3383" i="6"/>
  <c r="AT1775" i="6"/>
  <c r="AY1775" i="6"/>
  <c r="AT3042" i="6"/>
  <c r="AY3042" i="6"/>
  <c r="AT2617" i="6"/>
  <c r="AY2617" i="6"/>
  <c r="AT3560" i="6"/>
  <c r="AY3560" i="6"/>
  <c r="AT2969" i="6"/>
  <c r="AY2969" i="6"/>
  <c r="AT1979" i="6"/>
  <c r="AY1979" i="6"/>
  <c r="AT4806" i="6"/>
  <c r="AY4806" i="6"/>
  <c r="AT4381" i="6"/>
  <c r="AY4381" i="6"/>
  <c r="AT3740" i="6"/>
  <c r="AY3740" i="6"/>
  <c r="AT3590" i="6"/>
  <c r="AY3590" i="6"/>
  <c r="AT1904" i="6"/>
  <c r="AY1904" i="6"/>
  <c r="AT3471" i="6"/>
  <c r="AY3471" i="6"/>
  <c r="AT1934" i="6"/>
  <c r="AY1934" i="6"/>
  <c r="AT2355" i="6"/>
  <c r="AY2355" i="6"/>
  <c r="AT1499" i="6"/>
  <c r="AY1499" i="6"/>
  <c r="AT4551" i="6"/>
  <c r="AY4551" i="6"/>
  <c r="AT1421" i="6"/>
  <c r="AY1421" i="6"/>
  <c r="AT1736" i="6"/>
  <c r="AY1736" i="6"/>
  <c r="AT4184" i="6"/>
  <c r="AY4184" i="6"/>
  <c r="AT2810" i="6"/>
  <c r="AY2810" i="6"/>
  <c r="AT2974" i="6"/>
  <c r="AY2974" i="6"/>
  <c r="AT1677" i="6"/>
  <c r="AY1677" i="6"/>
  <c r="AT4354" i="6"/>
  <c r="AY4354" i="6"/>
  <c r="AT4185" i="6"/>
  <c r="AY4185" i="6"/>
  <c r="AT4742" i="6"/>
  <c r="AY4742" i="6"/>
  <c r="AT2760" i="6"/>
  <c r="AY2760" i="6"/>
  <c r="AT1679" i="6"/>
  <c r="AY1679" i="6"/>
  <c r="AT4439" i="6"/>
  <c r="AY4439" i="6"/>
  <c r="AT4221" i="6"/>
  <c r="AY4221" i="6"/>
  <c r="AT4828" i="6"/>
  <c r="AY4828" i="6"/>
  <c r="AT2796" i="6"/>
  <c r="AY2796" i="6"/>
  <c r="AT3739" i="6"/>
  <c r="AY3739" i="6"/>
  <c r="AT4526" i="6"/>
  <c r="AY4526" i="6"/>
  <c r="AT4257" i="6"/>
  <c r="AY4257" i="6"/>
  <c r="AT4913" i="6"/>
  <c r="AY4913" i="6"/>
  <c r="AT2832" i="6"/>
  <c r="AY2832" i="6"/>
  <c r="AT2185" i="6"/>
  <c r="AY2185" i="6"/>
  <c r="AT4958" i="6"/>
  <c r="AY4958" i="6"/>
  <c r="AT4599" i="6"/>
  <c r="AY4599" i="6"/>
  <c r="AT1628" i="6"/>
  <c r="AY1628" i="6"/>
  <c r="AT3339" i="6"/>
  <c r="AY3339" i="6"/>
  <c r="AT1801" i="6"/>
  <c r="AY1801" i="6"/>
  <c r="AT3807" i="6"/>
  <c r="AY3807" i="6"/>
  <c r="AT2126" i="6"/>
  <c r="AY2126" i="6"/>
  <c r="AT1565" i="6"/>
  <c r="AY1565" i="6"/>
  <c r="AT1654" i="6"/>
  <c r="AY1654" i="6"/>
  <c r="AT2565" i="6"/>
  <c r="AY2565" i="6"/>
  <c r="AT2822" i="6"/>
  <c r="AY2822" i="6"/>
  <c r="AT2819" i="6"/>
  <c r="AY2819" i="6"/>
  <c r="AT3846" i="6"/>
  <c r="AY3846" i="6"/>
  <c r="AT4697" i="6"/>
  <c r="AY4697" i="6"/>
  <c r="AT4329" i="6"/>
  <c r="AY4329" i="6"/>
  <c r="AT1869" i="6"/>
  <c r="AY1869" i="6"/>
  <c r="AT2904" i="6"/>
  <c r="AY2904" i="6"/>
  <c r="AT2025" i="6"/>
  <c r="AY2025" i="6"/>
  <c r="AT1984" i="6"/>
  <c r="AY1984" i="6"/>
  <c r="AT2637" i="6"/>
  <c r="AY2637" i="6"/>
  <c r="AT3206" i="6"/>
  <c r="AY3206" i="6"/>
  <c r="AT2940" i="6"/>
  <c r="AY2940" i="6"/>
  <c r="AT3883" i="6"/>
  <c r="AY3883" i="6"/>
  <c r="AT4529" i="6"/>
  <c r="AY4529" i="6"/>
  <c r="AT2638" i="6"/>
  <c r="AY2638" i="6"/>
  <c r="AT4978" i="6"/>
  <c r="AY4978" i="6"/>
  <c r="AT2941" i="6"/>
  <c r="AY2941" i="6"/>
  <c r="AT2300" i="6"/>
  <c r="AY2300" i="6"/>
  <c r="AT2726" i="6"/>
  <c r="AY2726" i="6"/>
  <c r="AT4743" i="6"/>
  <c r="AY4743" i="6"/>
  <c r="AT1772" i="6"/>
  <c r="AY1772" i="6"/>
  <c r="AT3483" i="6"/>
  <c r="AY3483" i="6"/>
  <c r="AT1599" i="6"/>
  <c r="AY1599" i="6"/>
  <c r="AT3951" i="6"/>
  <c r="AY3951" i="6"/>
  <c r="AT239" i="6"/>
  <c r="AY239" i="6"/>
  <c r="AT1515" i="6"/>
  <c r="AY1515" i="6"/>
  <c r="AT2248" i="6"/>
  <c r="AY2248" i="6"/>
  <c r="AT2424" i="6"/>
  <c r="AY2424" i="6"/>
  <c r="AT3367" i="6"/>
  <c r="AY3367" i="6"/>
  <c r="AT3634" i="6"/>
  <c r="AY3634" i="6"/>
  <c r="AT3885" i="6"/>
  <c r="AY3885" i="6"/>
  <c r="AT4578" i="6"/>
  <c r="AY4578" i="6"/>
  <c r="AT4153" i="6"/>
  <c r="AY4153" i="6"/>
  <c r="AT3298" i="6"/>
  <c r="AY3298" i="6"/>
  <c r="AT2298" i="6"/>
  <c r="AY2298" i="6"/>
  <c r="AT1434" i="6"/>
  <c r="AY1434" i="6"/>
  <c r="AT4579" i="6"/>
  <c r="AY4579" i="6"/>
  <c r="AT4637" i="6"/>
  <c r="AY4637" i="6"/>
  <c r="AT3334" i="6"/>
  <c r="AY3334" i="6"/>
  <c r="AT4062" i="6"/>
  <c r="AY4062" i="6"/>
  <c r="AT3637" i="6"/>
  <c r="AY3637" i="6"/>
  <c r="AT2852" i="6"/>
  <c r="AY2852" i="6"/>
  <c r="AT4043" i="6"/>
  <c r="AY4043" i="6"/>
  <c r="AT4848" i="6"/>
  <c r="AY4848" i="6"/>
  <c r="AT4207" i="6"/>
  <c r="AY4207" i="6"/>
  <c r="AT3746" i="6"/>
  <c r="AY3746" i="6"/>
  <c r="AT2115" i="6"/>
  <c r="AY2115" i="6"/>
  <c r="AT2560" i="6"/>
  <c r="AY2560" i="6"/>
  <c r="AT1414" i="6"/>
  <c r="AY1414" i="6"/>
  <c r="AT361" i="6"/>
  <c r="AY361" i="6"/>
  <c r="AT1882" i="6"/>
  <c r="AY1882" i="6"/>
  <c r="AT1471" i="6"/>
  <c r="AY1471" i="6"/>
  <c r="AT716" i="6"/>
  <c r="AY716" i="6"/>
  <c r="AT1942" i="6"/>
  <c r="AY1942" i="6"/>
  <c r="AT4616" i="6"/>
  <c r="AY4616" i="6"/>
  <c r="AT4130" i="6"/>
  <c r="AY4130" i="6"/>
  <c r="AT3121" i="6"/>
  <c r="AY3121" i="6"/>
  <c r="AT2336" i="6"/>
  <c r="AY2336" i="6"/>
  <c r="AT2942" i="6"/>
  <c r="AY2942" i="6"/>
  <c r="AT2854" i="6"/>
  <c r="AY2854" i="6"/>
  <c r="AT3582" i="6"/>
  <c r="AY3582" i="6"/>
  <c r="AT3724" i="6"/>
  <c r="AY3724" i="6"/>
  <c r="AT2302" i="6"/>
  <c r="AY2302" i="6"/>
  <c r="AT4169" i="6"/>
  <c r="AY4169" i="6"/>
  <c r="AT4368" i="6"/>
  <c r="AY4368" i="6"/>
  <c r="AT3548" i="6"/>
  <c r="AY3548" i="6"/>
  <c r="AT2897" i="6"/>
  <c r="AY2897" i="6"/>
  <c r="AT1950" i="6"/>
  <c r="AY1950" i="6"/>
  <c r="AT4794" i="6"/>
  <c r="AY4794" i="6"/>
  <c r="AT4369" i="6"/>
  <c r="AY4369" i="6"/>
  <c r="AT3549" i="6"/>
  <c r="AY3549" i="6"/>
  <c r="AT2354" i="6"/>
  <c r="AY2354" i="6"/>
  <c r="AT3996" i="6"/>
  <c r="AY3996" i="6"/>
  <c r="AT3303" i="6"/>
  <c r="AY3303" i="6"/>
  <c r="AT1834" i="6"/>
  <c r="AY1834" i="6"/>
  <c r="AT1842" i="6"/>
  <c r="AY1842" i="6"/>
  <c r="AT718" i="6"/>
  <c r="AY718" i="6"/>
  <c r="AT1467" i="6"/>
  <c r="AY1467" i="6"/>
  <c r="AT1788" i="6"/>
  <c r="AY1788" i="6"/>
  <c r="AT2006" i="6"/>
  <c r="AY2006" i="6"/>
  <c r="AT2571" i="6"/>
  <c r="AY2571" i="6"/>
  <c r="AT2663" i="6"/>
  <c r="AY2663" i="6"/>
  <c r="AT3690" i="6"/>
  <c r="AY3690" i="6"/>
  <c r="AT4324" i="6"/>
  <c r="AY4324" i="6"/>
  <c r="AT4173" i="6"/>
  <c r="AY4173" i="6"/>
  <c r="AT4714" i="6"/>
  <c r="AY4714" i="6"/>
  <c r="AT2748" i="6"/>
  <c r="AY2748" i="6"/>
  <c r="AT1650" i="6"/>
  <c r="AY1650" i="6"/>
  <c r="AT4070" i="6"/>
  <c r="AY4070" i="6"/>
  <c r="AT2446" i="6"/>
  <c r="AY2446" i="6"/>
  <c r="AT4516" i="6"/>
  <c r="AY4516" i="6"/>
  <c r="AT4512" i="6"/>
  <c r="AY4512" i="6"/>
  <c r="AT3727" i="6"/>
  <c r="AY3727" i="6"/>
  <c r="AT3815" i="6"/>
  <c r="AY3815" i="6"/>
  <c r="AT2171" i="6"/>
  <c r="AY2171" i="6"/>
  <c r="AT3210" i="6"/>
  <c r="AY3210" i="6"/>
  <c r="AT2785" i="6"/>
  <c r="AY2785" i="6"/>
  <c r="AT3728" i="6"/>
  <c r="AY3728" i="6"/>
  <c r="AT3215" i="6"/>
  <c r="AY3215" i="6"/>
  <c r="AT4140" i="6"/>
  <c r="AY4140" i="6"/>
  <c r="AT1234" i="6"/>
  <c r="AY1234" i="6"/>
  <c r="AT1765" i="6"/>
  <c r="AY1765" i="6"/>
  <c r="AT3915" i="6"/>
  <c r="AY3915" i="6"/>
  <c r="AT2031" i="6"/>
  <c r="AY2031" i="6"/>
  <c r="AT165" i="6"/>
  <c r="AY165" i="6"/>
  <c r="AT1759" i="6"/>
  <c r="AY1759" i="6"/>
  <c r="AT2150" i="6"/>
  <c r="AY2150" i="6"/>
  <c r="AT3246" i="6"/>
  <c r="AY3246" i="6"/>
  <c r="AT2821" i="6"/>
  <c r="AY2821" i="6"/>
  <c r="AT1824" i="6"/>
  <c r="AY1824" i="6"/>
  <c r="AT3323" i="6"/>
  <c r="AY3323" i="6"/>
  <c r="AT4032" i="6"/>
  <c r="AY4032" i="6"/>
  <c r="AT4975" i="6"/>
  <c r="AY4975" i="6"/>
  <c r="AT3299" i="6"/>
  <c r="AY3299" i="6"/>
  <c r="AT3765" i="6"/>
  <c r="AY3765" i="6"/>
  <c r="AT2730" i="6"/>
  <c r="AY2730" i="6"/>
  <c r="AT2305" i="6"/>
  <c r="AY2305" i="6"/>
  <c r="AT4976" i="6"/>
  <c r="AY4976" i="6"/>
  <c r="AT4994" i="6"/>
  <c r="AY4994" i="6"/>
  <c r="AT1230" i="6"/>
  <c r="AY1230" i="6"/>
  <c r="AT4494" i="6"/>
  <c r="AY4494" i="6"/>
  <c r="AT4069" i="6"/>
  <c r="AY4069" i="6"/>
  <c r="AT4977" i="6"/>
  <c r="AY4977" i="6"/>
  <c r="AT4427" i="6"/>
  <c r="AY4427" i="6"/>
  <c r="AT1233" i="6"/>
  <c r="AY1233" i="6"/>
  <c r="AT4639" i="6"/>
  <c r="AY4639" i="6"/>
  <c r="AT4781" i="6"/>
  <c r="AY4781" i="6"/>
  <c r="AT2186" i="6"/>
  <c r="AY2186" i="6"/>
  <c r="AT1563" i="6"/>
  <c r="AY1563" i="6"/>
  <c r="AT2405" i="6"/>
  <c r="AY2405" i="6"/>
  <c r="AT1232" i="6"/>
  <c r="AY1232" i="6"/>
  <c r="AT2799" i="6"/>
  <c r="AY2799" i="6"/>
  <c r="AT3963" i="6"/>
  <c r="AY3963" i="6"/>
  <c r="AT1424" i="6"/>
  <c r="AY1424" i="6"/>
  <c r="AT3135" i="6"/>
  <c r="AY3135" i="6"/>
  <c r="AT3355" i="6"/>
  <c r="AY3355" i="6"/>
  <c r="AT2306" i="6"/>
  <c r="AY2306" i="6"/>
  <c r="AT1403" i="6"/>
  <c r="AY1403" i="6"/>
  <c r="AT4531" i="6"/>
  <c r="AY4531" i="6"/>
  <c r="AT4523" i="6"/>
  <c r="AY4523" i="6"/>
  <c r="AT4764" i="6"/>
  <c r="AY4764" i="6"/>
  <c r="AT3979" i="6"/>
  <c r="AY3979" i="6"/>
  <c r="AT1696" i="6"/>
  <c r="AY1696" i="6"/>
  <c r="AT4497" i="6"/>
  <c r="AY4497" i="6"/>
  <c r="AT3209" i="6"/>
  <c r="AY3209" i="6"/>
  <c r="AT4118" i="6"/>
  <c r="AY4118" i="6"/>
  <c r="AT2217" i="6"/>
  <c r="AY2217" i="6"/>
  <c r="AT4505" i="6"/>
  <c r="AY4505" i="6"/>
  <c r="AT2471" i="6"/>
  <c r="AY2471" i="6"/>
  <c r="AT3463" i="6"/>
  <c r="AY3463" i="6"/>
  <c r="AT3029" i="6"/>
  <c r="AY3029" i="6"/>
  <c r="AT1545" i="6"/>
  <c r="AY1545" i="6"/>
  <c r="AT3090" i="6"/>
  <c r="AY3090" i="6"/>
  <c r="AT2665" i="6"/>
  <c r="AY2665" i="6"/>
  <c r="AT1166" i="6"/>
  <c r="AY1166" i="6"/>
  <c r="AT764" i="6"/>
  <c r="AY764" i="6"/>
  <c r="AT2475" i="6"/>
  <c r="AY2475" i="6"/>
  <c r="AT2049" i="6"/>
  <c r="AY2049" i="6"/>
  <c r="AT2943" i="6"/>
  <c r="AY2943" i="6"/>
  <c r="AT2453" i="6"/>
  <c r="AY2453" i="6"/>
  <c r="AT1568" i="6"/>
  <c r="AY1568" i="6"/>
  <c r="AT2968" i="6"/>
  <c r="AY2968" i="6"/>
  <c r="AT4837" i="6"/>
  <c r="AY4837" i="6"/>
  <c r="AT4052" i="6"/>
  <c r="AY4052" i="6"/>
  <c r="AT4679" i="6"/>
  <c r="AY4679" i="6"/>
  <c r="AT2543" i="6"/>
  <c r="AY2543" i="6"/>
  <c r="AT3570" i="6"/>
  <c r="AY3570" i="6"/>
  <c r="AT4036" i="6"/>
  <c r="AY4036" i="6"/>
  <c r="AT4053" i="6"/>
  <c r="AY4053" i="6"/>
  <c r="AT4426" i="6"/>
  <c r="AY4426" i="6"/>
  <c r="AT2628" i="6"/>
  <c r="AY2628" i="6"/>
  <c r="AT3536" i="6"/>
  <c r="AY3536" i="6"/>
  <c r="AT3419" i="6"/>
  <c r="AY3419" i="6"/>
  <c r="AT1804" i="6"/>
  <c r="AY1804" i="6"/>
  <c r="AT3054" i="6"/>
  <c r="AY3054" i="6"/>
  <c r="AT2629" i="6"/>
  <c r="AY2629" i="6"/>
  <c r="AT3537" i="6"/>
  <c r="AY3537" i="6"/>
  <c r="AT2210" i="6"/>
  <c r="AY2210" i="6"/>
  <c r="AT3840" i="6"/>
  <c r="AY3840" i="6"/>
  <c r="AT3199" i="6"/>
  <c r="AY3199" i="6"/>
  <c r="AT3569" i="6"/>
  <c r="AY3569" i="6"/>
  <c r="AT2100" i="6"/>
  <c r="AY2100" i="6"/>
  <c r="AT1769" i="6"/>
  <c r="AY1769" i="6"/>
  <c r="AT1714" i="6"/>
  <c r="AY1714" i="6"/>
  <c r="AT1125" i="6"/>
  <c r="AY1125" i="6"/>
  <c r="AT2523" i="6"/>
  <c r="AY2523" i="6"/>
  <c r="AT2212" i="6"/>
  <c r="AY2212" i="6"/>
  <c r="AT1639" i="6"/>
  <c r="AY1639" i="6"/>
  <c r="AT3147" i="6"/>
  <c r="AY3147" i="6"/>
  <c r="AT4981" i="6"/>
  <c r="AY4981" i="6"/>
  <c r="AT4196" i="6"/>
  <c r="AY4196" i="6"/>
  <c r="AT2882" i="6"/>
  <c r="AY2882" i="6"/>
  <c r="AT2687" i="6"/>
  <c r="AY2687" i="6"/>
  <c r="AT3714" i="6"/>
  <c r="AY3714" i="6"/>
  <c r="AT4042" i="6"/>
  <c r="AY4042" i="6"/>
  <c r="AT2434" i="6"/>
  <c r="AY2434" i="6"/>
  <c r="AT4487" i="6"/>
  <c r="AY4487" i="6"/>
  <c r="AT4500" i="6"/>
  <c r="AY4500" i="6"/>
  <c r="AT3715" i="6"/>
  <c r="AY3715" i="6"/>
  <c r="AT4468" i="6"/>
  <c r="AY4468" i="6"/>
  <c r="AT4233" i="6"/>
  <c r="AY4233" i="6"/>
  <c r="AT4858" i="6"/>
  <c r="AY4858" i="6"/>
  <c r="AT2808" i="6"/>
  <c r="AY2808" i="6"/>
  <c r="AT3751" i="6"/>
  <c r="AY3751" i="6"/>
  <c r="AT4214" i="6"/>
  <c r="AY4214" i="6"/>
  <c r="AT2506" i="6"/>
  <c r="AY2506" i="6"/>
  <c r="AT4660" i="6"/>
  <c r="AY4660" i="6"/>
  <c r="AT3575" i="6"/>
  <c r="AY3575" i="6"/>
  <c r="AT2260" i="6"/>
  <c r="AY2260" i="6"/>
  <c r="AT1913" i="6"/>
  <c r="AY1913" i="6"/>
  <c r="AT1858" i="6"/>
  <c r="AY1858" i="6"/>
  <c r="AT1470" i="6"/>
  <c r="AY1470" i="6"/>
  <c r="AT2182" i="6"/>
  <c r="AY2182" i="6"/>
  <c r="AT1550" i="6"/>
  <c r="AY1550" i="6"/>
  <c r="AT1783" i="6"/>
  <c r="AY1783" i="6"/>
  <c r="AT3787" i="6"/>
  <c r="AY3787" i="6"/>
  <c r="AT3959" i="6"/>
  <c r="AY3959" i="6"/>
  <c r="AT2243" i="6"/>
  <c r="AY2243" i="6"/>
  <c r="AT3270" i="6"/>
  <c r="AY3270" i="6"/>
  <c r="AT2845" i="6"/>
  <c r="AY2845" i="6"/>
  <c r="AT1883" i="6"/>
  <c r="AY1883" i="6"/>
  <c r="AT3395" i="6"/>
  <c r="AY3395" i="6"/>
  <c r="AT4056" i="6"/>
  <c r="AY4056" i="6"/>
  <c r="AT4999" i="6"/>
  <c r="AY4999" i="6"/>
  <c r="AT3371" i="6"/>
  <c r="AY3371" i="6"/>
  <c r="AT3789" i="6"/>
  <c r="AY3789" i="6"/>
  <c r="AT3503" i="6"/>
  <c r="AY3503" i="6"/>
  <c r="AT4092" i="6"/>
  <c r="AY4092" i="6"/>
  <c r="AT3272" i="6"/>
  <c r="AY3272" i="6"/>
  <c r="AT2945" i="6"/>
  <c r="AY2945" i="6"/>
  <c r="AT1888" i="6"/>
  <c r="AY1888" i="6"/>
  <c r="AT2790" i="6"/>
  <c r="AY2790" i="6"/>
  <c r="AT2365" i="6"/>
  <c r="AY2365" i="6"/>
  <c r="AT3452" i="6"/>
  <c r="AY3452" i="6"/>
  <c r="AT2176" i="6"/>
  <c r="AY2176" i="6"/>
  <c r="AT3398" i="6"/>
  <c r="AY3398" i="6"/>
  <c r="AT3376" i="6"/>
  <c r="AY3376" i="6"/>
  <c r="AT2899" i="6"/>
  <c r="AY2899" i="6"/>
  <c r="AT1642" i="6"/>
  <c r="AY1642" i="6"/>
  <c r="AT384" i="6"/>
  <c r="AY384" i="6"/>
  <c r="AT763" i="6"/>
  <c r="AY763" i="6"/>
  <c r="AT2208" i="6"/>
  <c r="AY2208" i="6"/>
  <c r="AT2499" i="6"/>
  <c r="AY2499" i="6"/>
  <c r="AT359" i="6"/>
  <c r="AY359" i="6"/>
  <c r="AT3331" i="6"/>
  <c r="AY3331" i="6"/>
  <c r="AT1791" i="6"/>
  <c r="AY1791" i="6"/>
  <c r="AT3991" i="6"/>
  <c r="AY3991" i="6"/>
  <c r="AT1932" i="6"/>
  <c r="AY1932" i="6"/>
  <c r="AT1383" i="6"/>
  <c r="AY1383" i="6"/>
  <c r="AT2777" i="6"/>
  <c r="AY2777" i="6"/>
  <c r="AT2319" i="6"/>
  <c r="AY2319" i="6"/>
  <c r="AT3244" i="6"/>
  <c r="AY3244" i="6"/>
  <c r="AT3139" i="6"/>
  <c r="AY3139" i="6"/>
  <c r="AT4778" i="6"/>
  <c r="AY4778" i="6"/>
  <c r="AT3191" i="6"/>
  <c r="AY3191" i="6"/>
  <c r="AT4264" i="6"/>
  <c r="AY4264" i="6"/>
  <c r="AT2841" i="6"/>
  <c r="AY2841" i="6"/>
  <c r="AT2009" i="6"/>
  <c r="AY2009" i="6"/>
  <c r="AT3427" i="6"/>
  <c r="AY3427" i="6"/>
  <c r="AT3358" i="6"/>
  <c r="AY3358" i="6"/>
  <c r="AT1844" i="6"/>
  <c r="AY1844" i="6"/>
  <c r="AT3500" i="6"/>
  <c r="AY3500" i="6"/>
  <c r="AT4747" i="6"/>
  <c r="AY4747" i="6"/>
  <c r="AT661" i="6"/>
  <c r="AY661" i="6"/>
  <c r="AT2765" i="6"/>
  <c r="AY2765" i="6"/>
  <c r="AT3173" i="6"/>
  <c r="AY3173" i="6"/>
  <c r="AT2356" i="6"/>
  <c r="AY2356" i="6"/>
  <c r="AT4576" i="6"/>
  <c r="AY4576" i="6"/>
  <c r="AT4408" i="6"/>
  <c r="AY4408" i="6"/>
  <c r="AT1970" i="6"/>
  <c r="AY1970" i="6"/>
  <c r="AT2472" i="6"/>
  <c r="AY2472" i="6"/>
  <c r="AT370" i="6"/>
  <c r="AY370" i="6"/>
  <c r="AT1636" i="6"/>
  <c r="AY1636" i="6"/>
  <c r="AT4672" i="6"/>
  <c r="AY4672" i="6"/>
  <c r="AT2151" i="6"/>
  <c r="AY2151" i="6"/>
  <c r="AT2693" i="6"/>
  <c r="AY2693" i="6"/>
  <c r="AT3125" i="6"/>
  <c r="AY3125" i="6"/>
  <c r="AT1574" i="6"/>
  <c r="AY1574" i="6"/>
  <c r="AT3761" i="6"/>
  <c r="AY3761" i="6"/>
  <c r="AT1753" i="6"/>
  <c r="AY1753" i="6"/>
  <c r="AT4541" i="6"/>
  <c r="AY4541" i="6"/>
  <c r="AT2782" i="6"/>
  <c r="AY2782" i="6"/>
  <c r="AT2427" i="6"/>
  <c r="AY2427" i="6"/>
  <c r="AT1780" i="6"/>
  <c r="AY1780" i="6"/>
  <c r="AT1898" i="6"/>
  <c r="AY1898" i="6"/>
  <c r="AT3888" i="6"/>
  <c r="AY3888" i="6"/>
  <c r="AT3140" i="6"/>
  <c r="AY3140" i="6"/>
  <c r="AT1606" i="6"/>
  <c r="AY1606" i="6"/>
  <c r="AT4253" i="6"/>
  <c r="AY4253" i="6"/>
  <c r="AT1481" i="6"/>
  <c r="AY1481" i="6"/>
  <c r="AT2858" i="6"/>
  <c r="AY2858" i="6"/>
  <c r="AT4638" i="6"/>
  <c r="AY4638" i="6"/>
  <c r="AT3363" i="6"/>
  <c r="AY3363" i="6"/>
  <c r="AT3768" i="6"/>
  <c r="AY3768" i="6"/>
  <c r="AT3718" i="6"/>
  <c r="AY3718" i="6"/>
  <c r="AT3678" i="6"/>
  <c r="AY3678" i="6"/>
  <c r="AT1244" i="6"/>
  <c r="AY1244" i="6"/>
  <c r="AT2513" i="6"/>
  <c r="AY2513" i="6"/>
  <c r="AT4312" i="6"/>
  <c r="AY4312" i="6"/>
  <c r="AT2776" i="6"/>
  <c r="AY2776" i="6"/>
  <c r="AT1819" i="6"/>
  <c r="AY1819" i="6"/>
  <c r="AT654" i="6"/>
  <c r="AY654" i="6"/>
  <c r="AT4554" i="6"/>
  <c r="AY4554" i="6"/>
  <c r="AT3577" i="6"/>
  <c r="AY3577" i="6"/>
  <c r="AT2240" i="6"/>
  <c r="AY2240" i="6"/>
  <c r="AT1588" i="6"/>
  <c r="AY1588" i="6"/>
  <c r="AT2544" i="6"/>
  <c r="AY2544" i="6"/>
  <c r="AT3586" i="6"/>
  <c r="AY3586" i="6"/>
  <c r="AT1390" i="6"/>
  <c r="AY1390" i="6"/>
  <c r="AT2907" i="6"/>
  <c r="AY2907" i="6"/>
  <c r="AT2011" i="6"/>
  <c r="AY2011" i="6"/>
  <c r="AT3375" i="6"/>
  <c r="AY3375" i="6"/>
  <c r="AT1491" i="6"/>
  <c r="AY1491" i="6"/>
  <c r="AT2333" i="6"/>
  <c r="AY2333" i="6"/>
  <c r="AT1448" i="6"/>
  <c r="AY1448" i="6"/>
  <c r="AT3576" i="6"/>
  <c r="AY3576" i="6"/>
  <c r="AT4519" i="6"/>
  <c r="AY4519" i="6"/>
  <c r="AT4493" i="6"/>
  <c r="AY4493" i="6"/>
  <c r="AT2975" i="6"/>
  <c r="AY2975" i="6"/>
  <c r="AT4002" i="6"/>
  <c r="AY4002" i="6"/>
  <c r="AT3002" i="6"/>
  <c r="AY3002" i="6"/>
  <c r="AT4485" i="6"/>
  <c r="AY4485" i="6"/>
  <c r="AT3172" i="6"/>
  <c r="AY3172" i="6"/>
  <c r="AT4090" i="6"/>
  <c r="AY4090" i="6"/>
  <c r="AT2205" i="6"/>
  <c r="AY2205" i="6"/>
  <c r="AT4478" i="6"/>
  <c r="AY4478" i="6"/>
  <c r="AT2459" i="6"/>
  <c r="AY2459" i="6"/>
  <c r="AT3451" i="6"/>
  <c r="AY3451" i="6"/>
  <c r="AT2957" i="6"/>
  <c r="AY2957" i="6"/>
  <c r="AT1516" i="6"/>
  <c r="AY1516" i="6"/>
  <c r="AT2934" i="6"/>
  <c r="AY2934" i="6"/>
  <c r="AT2509" i="6"/>
  <c r="AY2509" i="6"/>
  <c r="AT1422" i="6"/>
  <c r="AY1422" i="6"/>
  <c r="AT2477" i="6"/>
  <c r="AY2477" i="6"/>
  <c r="AT1169" i="6"/>
  <c r="AY1169" i="6"/>
  <c r="AT2007" i="6"/>
  <c r="AY2007" i="6"/>
  <c r="AT4359" i="6"/>
  <c r="AY4359" i="6"/>
  <c r="AT2285" i="6"/>
  <c r="AY2285" i="6"/>
  <c r="AT2114" i="6"/>
  <c r="AY2114" i="6"/>
  <c r="AT2644" i="6"/>
  <c r="AY2644" i="6"/>
  <c r="AT2071" i="6"/>
  <c r="AY2071" i="6"/>
  <c r="AT1153" i="6"/>
  <c r="AY1153" i="6"/>
  <c r="AT1602" i="6"/>
  <c r="AY1602" i="6"/>
  <c r="AT2970" i="6"/>
  <c r="AY2970" i="6"/>
  <c r="AT2545" i="6"/>
  <c r="AY2545" i="6"/>
  <c r="AT1163" i="6"/>
  <c r="AY1163" i="6"/>
  <c r="AT3275" i="6"/>
  <c r="AY3275" i="6"/>
  <c r="AT1689" i="6"/>
  <c r="AY1689" i="6"/>
  <c r="AT3006" i="6"/>
  <c r="AY3006" i="6"/>
  <c r="AT2581" i="6"/>
  <c r="AY2581" i="6"/>
  <c r="AT1164" i="6"/>
  <c r="AY1164" i="6"/>
  <c r="AT2753" i="6"/>
  <c r="AY2753" i="6"/>
  <c r="AT1893" i="6"/>
  <c r="AY1893" i="6"/>
  <c r="AT4770" i="6"/>
  <c r="AY4770" i="6"/>
  <c r="AT4345" i="6"/>
  <c r="AY4345" i="6"/>
  <c r="AT3525" i="6"/>
  <c r="AY3525" i="6"/>
  <c r="AT1896" i="6"/>
  <c r="AY1896" i="6"/>
  <c r="AT3828" i="6"/>
  <c r="AY3828" i="6"/>
  <c r="AT3043" i="6"/>
  <c r="AY3043" i="6"/>
  <c r="AT3065" i="6"/>
  <c r="AY3065" i="6"/>
  <c r="AT1684" i="6"/>
  <c r="AY1684" i="6"/>
  <c r="AT3251" i="6"/>
  <c r="AY3251" i="6"/>
  <c r="AT1678" i="6"/>
  <c r="AY1678" i="6"/>
  <c r="AT1411" i="6"/>
  <c r="AY1411" i="6"/>
  <c r="AT1731" i="6"/>
  <c r="AY1731" i="6"/>
  <c r="AT4083" i="6"/>
  <c r="AY4083" i="6"/>
  <c r="AT168" i="6"/>
  <c r="AY168" i="6"/>
  <c r="AT2788" i="6"/>
  <c r="AY2788" i="6"/>
  <c r="AT2012" i="6"/>
  <c r="AY2012" i="6"/>
  <c r="AT1510" i="6"/>
  <c r="AY1510" i="6"/>
  <c r="AT2421" i="6"/>
  <c r="AY2421" i="6"/>
  <c r="AT4996" i="6"/>
  <c r="AY4996" i="6"/>
  <c r="AT2675" i="6"/>
  <c r="AY2675" i="6"/>
  <c r="AT3702" i="6"/>
  <c r="AY3702" i="6"/>
  <c r="AT4012" i="6"/>
  <c r="AY4012" i="6"/>
  <c r="AT2422" i="6"/>
  <c r="AY2422" i="6"/>
  <c r="AT4457" i="6"/>
  <c r="AY4457" i="6"/>
  <c r="AT4488" i="6"/>
  <c r="AY4488" i="6"/>
  <c r="AT3703" i="6"/>
  <c r="AY3703" i="6"/>
  <c r="AT4097" i="6"/>
  <c r="AY4097" i="6"/>
  <c r="AT2458" i="6"/>
  <c r="AY2458" i="6"/>
  <c r="AT4546" i="6"/>
  <c r="AY4546" i="6"/>
  <c r="AT4524" i="6"/>
  <c r="AY4524" i="6"/>
  <c r="AT1680" i="6"/>
  <c r="AY1680" i="6"/>
  <c r="AT4186" i="6"/>
  <c r="AY4186" i="6"/>
  <c r="AT2494" i="6"/>
  <c r="AY2494" i="6"/>
  <c r="AT4631" i="6"/>
  <c r="AY4631" i="6"/>
  <c r="AT4560" i="6"/>
  <c r="AY4560" i="6"/>
  <c r="AT3919" i="6"/>
  <c r="AY3919" i="6"/>
  <c r="AT4618" i="6"/>
  <c r="AY4618" i="6"/>
  <c r="AT2836" i="6"/>
  <c r="AY2836" i="6"/>
  <c r="AT1402" i="6"/>
  <c r="AY1402" i="6"/>
  <c r="AT2069" i="6"/>
  <c r="AY2069" i="6"/>
  <c r="AT1658" i="6"/>
  <c r="AY1658" i="6"/>
  <c r="AT1845" i="6"/>
  <c r="AY1845" i="6"/>
  <c r="AT1923" i="6"/>
  <c r="AY1923" i="6"/>
  <c r="AT2156" i="6"/>
  <c r="AY2156" i="6"/>
  <c r="AT1441" i="6"/>
  <c r="AY1441" i="6"/>
  <c r="AT4293" i="6"/>
  <c r="AY4293" i="6"/>
  <c r="AT720" i="6"/>
  <c r="AY720" i="6"/>
  <c r="AT2868" i="6"/>
  <c r="AY2868" i="6"/>
  <c r="AT1938" i="6"/>
  <c r="AY1938" i="6"/>
  <c r="AT4358" i="6"/>
  <c r="AY4358" i="6"/>
  <c r="AT2566" i="6"/>
  <c r="AY2566" i="6"/>
  <c r="AT4804" i="6"/>
  <c r="AY4804" i="6"/>
  <c r="AT4632" i="6"/>
  <c r="AY4632" i="6"/>
  <c r="AT3847" i="6"/>
  <c r="AY3847" i="6"/>
  <c r="AT4786" i="6"/>
  <c r="AY4786" i="6"/>
  <c r="AT4365" i="6"/>
  <c r="AY4365" i="6"/>
  <c r="AT2474" i="6"/>
  <c r="AY2474" i="6"/>
  <c r="AT4668" i="6"/>
  <c r="AY4668" i="6"/>
  <c r="AT2027" i="6"/>
  <c r="AY2027" i="6"/>
  <c r="AT4190" i="6"/>
  <c r="AY4190" i="6"/>
  <c r="AT2339" i="6"/>
  <c r="AY2339" i="6"/>
  <c r="AT3366" i="6"/>
  <c r="AY3366" i="6"/>
  <c r="AT4669" i="6"/>
  <c r="AY4669" i="6"/>
  <c r="AT4028" i="6"/>
  <c r="AY4028" i="6"/>
  <c r="AT4961" i="6"/>
  <c r="AY4961" i="6"/>
  <c r="AT1601" i="6"/>
  <c r="AY1601" i="6"/>
  <c r="AT1546" i="6"/>
  <c r="AY1546" i="6"/>
  <c r="AT160" i="6"/>
  <c r="AY160" i="6"/>
  <c r="AT2643" i="6"/>
  <c r="AY2643" i="6"/>
  <c r="AT2181" i="6"/>
  <c r="AY2181" i="6"/>
  <c r="AT1985" i="6"/>
  <c r="AY1985" i="6"/>
  <c r="AT2559" i="6"/>
  <c r="AY2559" i="6"/>
  <c r="AT2357" i="6"/>
  <c r="AY2357" i="6"/>
  <c r="AT4152" i="6"/>
  <c r="AY4152" i="6"/>
  <c r="AT648" i="6"/>
  <c r="AY648" i="6"/>
  <c r="AT3232" i="6"/>
  <c r="AY3232" i="6"/>
  <c r="AT2032" i="6"/>
  <c r="AY2032" i="6"/>
  <c r="AT2815" i="6"/>
  <c r="AY2815" i="6"/>
  <c r="AT4894" i="6"/>
  <c r="AY4894" i="6"/>
  <c r="AT2999" i="6"/>
  <c r="AY2999" i="6"/>
  <c r="AT4026" i="6"/>
  <c r="AY4026" i="6"/>
  <c r="AT3601" i="6"/>
  <c r="AY3601" i="6"/>
  <c r="AT2816" i="6"/>
  <c r="AY2816" i="6"/>
  <c r="AT4298" i="6"/>
  <c r="AY4298" i="6"/>
  <c r="AT3035" i="6"/>
  <c r="AY3035" i="6"/>
  <c r="AT2299" i="6"/>
  <c r="AY2299" i="6"/>
  <c r="AT3653" i="6"/>
  <c r="AY3653" i="6"/>
  <c r="AT4580" i="6"/>
  <c r="AY4580" i="6"/>
  <c r="AT3701" i="6"/>
  <c r="AY3701" i="6"/>
  <c r="AT3085" i="6"/>
  <c r="AY3085" i="6"/>
  <c r="AT2444" i="6"/>
  <c r="AY2444" i="6"/>
  <c r="AT3374" i="6"/>
  <c r="AY3374" i="6"/>
  <c r="AT3159" i="6"/>
  <c r="AY3159" i="6"/>
  <c r="AT391" i="6"/>
  <c r="AY391" i="6"/>
  <c r="AT1201" i="6"/>
  <c r="AY1201" i="6"/>
  <c r="AT2089" i="6"/>
  <c r="AY2089" i="6"/>
  <c r="AT1669" i="6"/>
  <c r="AY1669" i="6"/>
  <c r="AT3255" i="6"/>
  <c r="AY3255" i="6"/>
  <c r="AT2005" i="6"/>
  <c r="AY2005" i="6"/>
  <c r="AT1729" i="6"/>
  <c r="AY1729" i="6"/>
  <c r="AT2853" i="6"/>
  <c r="AY2853" i="6"/>
  <c r="AT3790" i="6"/>
  <c r="AY3790" i="6"/>
  <c r="AT4849" i="6"/>
  <c r="AY4849" i="6"/>
  <c r="AT4064" i="6"/>
  <c r="AY4064" i="6"/>
  <c r="AT4708" i="6"/>
  <c r="AY4708" i="6"/>
  <c r="AT2555" i="6"/>
  <c r="AY2555" i="6"/>
  <c r="AT3547" i="6"/>
  <c r="AY3547" i="6"/>
  <c r="AT3347" i="6"/>
  <c r="AY3347" i="6"/>
  <c r="AT1746" i="6"/>
  <c r="AY1746" i="6"/>
  <c r="AT3030" i="6"/>
  <c r="AY3030" i="6"/>
  <c r="AT2605" i="6"/>
  <c r="AY2605" i="6"/>
  <c r="AT3513" i="6"/>
  <c r="AY3513" i="6"/>
  <c r="AT1552" i="6"/>
  <c r="AY1552" i="6"/>
  <c r="AT3816" i="6"/>
  <c r="AY3816" i="6"/>
  <c r="AT3031" i="6"/>
  <c r="AY3031" i="6"/>
  <c r="AT2993" i="6"/>
  <c r="AY2993" i="6"/>
  <c r="AT3514" i="6"/>
  <c r="AY3514" i="6"/>
  <c r="AT2658" i="6"/>
  <c r="AY2658" i="6"/>
  <c r="AT2233" i="6"/>
  <c r="AY2233" i="6"/>
  <c r="AT395" i="6"/>
  <c r="AY395" i="6"/>
  <c r="AT1621" i="6"/>
  <c r="AY1621" i="6"/>
  <c r="AT3771" i="6"/>
  <c r="AY3771" i="6"/>
  <c r="AT362" i="6"/>
  <c r="AY362" i="6"/>
  <c r="AT2511" i="6"/>
  <c r="AY2511" i="6"/>
  <c r="AT1615" i="6"/>
  <c r="AY1615" i="6"/>
  <c r="AT1803" i="6"/>
  <c r="AY1803" i="6"/>
  <c r="AT4299" i="6"/>
  <c r="AY4299" i="6"/>
  <c r="AT2712" i="6"/>
  <c r="AY2712" i="6"/>
  <c r="AT1564" i="6"/>
  <c r="AY1564" i="6"/>
  <c r="AT3983" i="6"/>
  <c r="AY3983" i="6"/>
  <c r="AT2410" i="6"/>
  <c r="AY2410" i="6"/>
  <c r="AT4430" i="6"/>
  <c r="AY4430" i="6"/>
  <c r="AT4476" i="6"/>
  <c r="AY4476" i="6"/>
  <c r="AT3691" i="6"/>
  <c r="AY3691" i="6"/>
  <c r="AT3730" i="6"/>
  <c r="AY3730" i="6"/>
  <c r="AT2092" i="6"/>
  <c r="AY2092" i="6"/>
  <c r="AT3174" i="6"/>
  <c r="AY3174" i="6"/>
  <c r="AT2749" i="6"/>
  <c r="AY2749" i="6"/>
  <c r="AT1653" i="6"/>
  <c r="AY1653" i="6"/>
  <c r="AT3460" i="6"/>
  <c r="AY3460" i="6"/>
  <c r="AT2232" i="6"/>
  <c r="AY2232" i="6"/>
  <c r="AT4938" i="6"/>
  <c r="AY4938" i="6"/>
  <c r="AT4513" i="6"/>
  <c r="AY4513" i="6"/>
  <c r="AT1655" i="6"/>
  <c r="AY1655" i="6"/>
  <c r="AT2802" i="6"/>
  <c r="AY2802" i="6"/>
  <c r="AT2377" i="6"/>
  <c r="AY2377" i="6"/>
  <c r="AT3447" i="6"/>
  <c r="AY3447" i="6"/>
  <c r="AT1622" i="6"/>
  <c r="AY1622" i="6"/>
  <c r="AT2104" i="6"/>
  <c r="AY2104" i="6"/>
  <c r="AT3075" i="6"/>
  <c r="AY3075" i="6"/>
  <c r="AT1241" i="6"/>
  <c r="AY1241" i="6"/>
  <c r="AT1556" i="6"/>
  <c r="AY1556" i="6"/>
  <c r="AT1947" i="6"/>
  <c r="AY1947" i="6"/>
  <c r="AT4974" i="6"/>
  <c r="AY4974" i="6"/>
  <c r="AT4549" i="6"/>
  <c r="AY4549" i="6"/>
  <c r="AT3764" i="6"/>
  <c r="AY3764" i="6"/>
  <c r="AT2694" i="6"/>
  <c r="AY2694" i="6"/>
  <c r="AT2269" i="6"/>
  <c r="AY2269" i="6"/>
  <c r="AT3212" i="6"/>
  <c r="AY3212" i="6"/>
  <c r="AT2585" i="6"/>
  <c r="AY2585" i="6"/>
  <c r="AT1744" i="6"/>
  <c r="AY1744" i="6"/>
  <c r="AT4458" i="6"/>
  <c r="AY4458" i="6"/>
  <c r="AT4033" i="6"/>
  <c r="AY4033" i="6"/>
  <c r="AT3213" i="6"/>
  <c r="AY3213" i="6"/>
  <c r="AT4654" i="6"/>
  <c r="AY4654" i="6"/>
  <c r="AT3516" i="6"/>
  <c r="AY3516" i="6"/>
  <c r="AT2731" i="6"/>
  <c r="AY2731" i="6"/>
  <c r="AT4691" i="6"/>
  <c r="AY4691" i="6"/>
  <c r="AT3214" i="6"/>
  <c r="AY3214" i="6"/>
  <c r="AT2214" i="6"/>
  <c r="AY2214" i="6"/>
  <c r="AT3517" i="6"/>
  <c r="AY3517" i="6"/>
  <c r="AT2876" i="6"/>
  <c r="AY2876" i="6"/>
  <c r="AT4442" i="6"/>
  <c r="AY4442" i="6"/>
  <c r="AT1983" i="6"/>
  <c r="AY1983" i="6"/>
  <c r="AT2607" i="6"/>
  <c r="AY2607" i="6"/>
  <c r="AT1855" i="6"/>
  <c r="AY1855" i="6"/>
  <c r="AT650" i="6"/>
  <c r="AY650" i="6"/>
  <c r="AT4527" i="6"/>
  <c r="AY4527" i="6"/>
  <c r="AT2200" i="6"/>
  <c r="AY2200" i="6"/>
  <c r="AT1198" i="6"/>
  <c r="AY1198" i="6"/>
  <c r="AT4863" i="6"/>
  <c r="AY4863" i="6"/>
  <c r="AT3320" i="6"/>
  <c r="AY3320" i="6"/>
  <c r="AT4826" i="6"/>
  <c r="AY4826" i="6"/>
  <c r="AT3588" i="6"/>
  <c r="AY3588" i="6"/>
  <c r="AT2768" i="6"/>
  <c r="AY2768" i="6"/>
  <c r="AT4181" i="6"/>
  <c r="AY4181" i="6"/>
  <c r="AT3001" i="6"/>
  <c r="AY3001" i="6"/>
  <c r="AT2216" i="6"/>
  <c r="AY2216" i="6"/>
  <c r="AT4762" i="6"/>
  <c r="AY4762" i="6"/>
  <c r="AT2734" i="6"/>
  <c r="AY2734" i="6"/>
  <c r="AT1242" i="6"/>
  <c r="AY1242" i="6"/>
  <c r="AT3778" i="6"/>
  <c r="AY3778" i="6"/>
  <c r="AT3945" i="6"/>
  <c r="AY3945" i="6"/>
  <c r="AT4166" i="6"/>
  <c r="AY4166" i="6"/>
  <c r="AT2520" i="6"/>
  <c r="AY2520" i="6"/>
  <c r="AT3428" i="6"/>
  <c r="AY3428" i="6"/>
  <c r="AT1494" i="6"/>
  <c r="AY1494" i="6"/>
  <c r="AT1662" i="6"/>
  <c r="AY1662" i="6"/>
  <c r="AT4818" i="6"/>
  <c r="AY4818" i="6"/>
  <c r="AT4393" i="6"/>
  <c r="AY4393" i="6"/>
  <c r="AT1756" i="6"/>
  <c r="AY1756" i="6"/>
  <c r="AT2053" i="6"/>
  <c r="AY2053" i="6"/>
  <c r="AT4203" i="6"/>
  <c r="AY4203" i="6"/>
  <c r="AT582" i="6"/>
  <c r="AY582" i="6"/>
  <c r="AT4671" i="6"/>
  <c r="AY4671" i="6"/>
  <c r="AT177" i="6"/>
  <c r="AY177" i="6"/>
  <c r="AT1129" i="6"/>
  <c r="AY1129" i="6"/>
  <c r="AT2225" i="6"/>
  <c r="AY2225" i="6"/>
  <c r="AT4289" i="6"/>
  <c r="AY4289" i="6"/>
  <c r="AT2289" i="6"/>
  <c r="AY2289" i="6"/>
  <c r="AT4337" i="6"/>
  <c r="AY4337" i="6"/>
  <c r="AT2592" i="6"/>
  <c r="AY2592" i="6"/>
  <c r="AT3535" i="6"/>
  <c r="AY3535" i="6"/>
  <c r="AT3695" i="6"/>
  <c r="AY3695" i="6"/>
  <c r="AT2290" i="6"/>
  <c r="AY2290" i="6"/>
  <c r="AT4142" i="6"/>
  <c r="AY4142" i="6"/>
  <c r="AT4356" i="6"/>
  <c r="AY4356" i="6"/>
  <c r="AT1194" i="6"/>
  <c r="AY1194" i="6"/>
  <c r="AT2825" i="6"/>
  <c r="AY2825" i="6"/>
  <c r="AT1920" i="6"/>
  <c r="AY1920" i="6"/>
  <c r="AT4782" i="6"/>
  <c r="AY4782" i="6"/>
  <c r="AT4357" i="6"/>
  <c r="AY4357" i="6"/>
  <c r="AT1197" i="6"/>
  <c r="AY1197" i="6"/>
  <c r="AT2502" i="6"/>
  <c r="AY2502" i="6"/>
  <c r="AT1924" i="6"/>
  <c r="AY1924" i="6"/>
  <c r="AT4927" i="6"/>
  <c r="AY4927" i="6"/>
  <c r="AT3146" i="6"/>
  <c r="AY3146" i="6"/>
  <c r="AT3879" i="6"/>
  <c r="AY3879" i="6"/>
  <c r="AT2134" i="6"/>
  <c r="AY2134" i="6"/>
  <c r="AT1501" i="6"/>
  <c r="AY1501" i="6"/>
  <c r="AT1386" i="6"/>
  <c r="AY1386" i="6"/>
  <c r="AT4251" i="6"/>
  <c r="AY4251" i="6"/>
  <c r="AT2321" i="6"/>
  <c r="AY2321" i="6"/>
  <c r="AT1436" i="6"/>
  <c r="AY1436" i="6"/>
  <c r="AT4875" i="6"/>
  <c r="AY4875" i="6"/>
  <c r="AT4636" i="6"/>
  <c r="AY4636" i="6"/>
  <c r="AT2433" i="6"/>
  <c r="AY2433" i="6"/>
  <c r="AT4684" i="6"/>
  <c r="AY4684" i="6"/>
  <c r="AT2736" i="6"/>
  <c r="AY2736" i="6"/>
  <c r="AT1620" i="6"/>
  <c r="AY1620" i="6"/>
  <c r="AT3700" i="6"/>
  <c r="AY3700" i="6"/>
  <c r="AT2063" i="6"/>
  <c r="AY2063" i="6"/>
  <c r="AT3162" i="6"/>
  <c r="AY3162" i="6"/>
  <c r="AT2737" i="6"/>
  <c r="AY2737" i="6"/>
  <c r="AT1624" i="6"/>
  <c r="AY1624" i="6"/>
  <c r="AT4127" i="6"/>
  <c r="AY4127" i="6"/>
  <c r="AT2470" i="6"/>
  <c r="AY2470" i="6"/>
  <c r="AT4574" i="6"/>
  <c r="AY4574" i="6"/>
  <c r="AT4536" i="6"/>
  <c r="AY4536" i="6"/>
  <c r="AT1710" i="6"/>
  <c r="AY1710" i="6"/>
  <c r="AT3874" i="6"/>
  <c r="AY3874" i="6"/>
  <c r="AT2207" i="6"/>
  <c r="AY2207" i="6"/>
  <c r="AT3378" i="6"/>
  <c r="AY3378" i="6"/>
  <c r="AT3149" i="6"/>
  <c r="AY3149" i="6"/>
  <c r="AT1675" i="6"/>
  <c r="AY1675" i="6"/>
  <c r="AT2065" i="6"/>
  <c r="AY2065" i="6"/>
  <c r="AT1645" i="6"/>
  <c r="AY1645" i="6"/>
  <c r="AT1732" i="6"/>
  <c r="AY1732" i="6"/>
  <c r="AT1969" i="6"/>
  <c r="AY1969" i="6"/>
  <c r="AT2391" i="6"/>
  <c r="AY2391" i="6"/>
  <c r="AT1580" i="6"/>
  <c r="AY1580" i="6"/>
  <c r="AT1797" i="6"/>
  <c r="AY1797" i="6"/>
  <c r="AT3617" i="6"/>
  <c r="AY3617" i="6"/>
  <c r="AT2292" i="6"/>
  <c r="AY2292" i="6"/>
  <c r="AT4998" i="6"/>
  <c r="AY4998" i="6"/>
  <c r="AT4573" i="6"/>
  <c r="AY4573" i="6"/>
  <c r="AT3788" i="6"/>
  <c r="AY3788" i="6"/>
  <c r="AT2718" i="6"/>
  <c r="AY2718" i="6"/>
  <c r="AT2293" i="6"/>
  <c r="AY2293" i="6"/>
  <c r="AT3236" i="6"/>
  <c r="AY3236" i="6"/>
  <c r="AT2729" i="6"/>
  <c r="AY2729" i="6"/>
  <c r="AT1800" i="6"/>
  <c r="AY1800" i="6"/>
  <c r="AT2754" i="6"/>
  <c r="AY2754" i="6"/>
  <c r="AT2329" i="6"/>
  <c r="AY2329" i="6"/>
  <c r="AT5000" i="6"/>
  <c r="AY5000" i="6"/>
  <c r="AT1091" i="6"/>
  <c r="AY1091" i="6"/>
  <c r="AT1170" i="6"/>
  <c r="AY1170" i="6"/>
  <c r="AT4518" i="6"/>
  <c r="AY4518" i="6"/>
  <c r="AT4093" i="6"/>
  <c r="AY4093" i="6"/>
  <c r="AT3417" i="6"/>
  <c r="AY3417" i="6"/>
  <c r="AT4829" i="6"/>
  <c r="AY4829" i="6"/>
  <c r="AT81" i="6"/>
  <c r="AY81" i="6"/>
</calcChain>
</file>

<file path=xl/sharedStrings.xml><?xml version="1.0" encoding="utf-8"?>
<sst xmlns="http://schemas.openxmlformats.org/spreadsheetml/2006/main" count="18486" uniqueCount="381">
  <si>
    <t>Segment</t>
  </si>
  <si>
    <t>Year</t>
  </si>
  <si>
    <t>Month</t>
  </si>
  <si>
    <t>Arrival</t>
  </si>
  <si>
    <t>Nights</t>
  </si>
  <si>
    <t>Revenue</t>
  </si>
  <si>
    <t>Reservations</t>
  </si>
  <si>
    <t>Status</t>
  </si>
  <si>
    <t>Departure</t>
  </si>
  <si>
    <t>Guests</t>
  </si>
  <si>
    <t>Created</t>
  </si>
  <si>
    <t>Company</t>
  </si>
  <si>
    <t>Travel agency</t>
  </si>
  <si>
    <t>Email</t>
  </si>
  <si>
    <t>Rate</t>
  </si>
  <si>
    <t>Commission</t>
  </si>
  <si>
    <t>Payment Type</t>
  </si>
  <si>
    <t>Source</t>
  </si>
  <si>
    <t>Reservation Number</t>
  </si>
  <si>
    <t>Checked out</t>
  </si>
  <si>
    <t>Economy Queen</t>
  </si>
  <si>
    <t>Individual BAR</t>
  </si>
  <si>
    <t>EARLYBIRD 84 days</t>
  </si>
  <si>
    <t/>
  </si>
  <si>
    <t>In person</t>
  </si>
  <si>
    <t>GTRAVEL FARSUND</t>
  </si>
  <si>
    <t>Individual Corporate</t>
  </si>
  <si>
    <t>GDS BAR</t>
  </si>
  <si>
    <t>Visa</t>
  </si>
  <si>
    <t>Galileo1G</t>
  </si>
  <si>
    <t>Booking.com</t>
  </si>
  <si>
    <t>Individual OTA</t>
  </si>
  <si>
    <t>OTA BAR</t>
  </si>
  <si>
    <t>Mastercard</t>
  </si>
  <si>
    <t>OTA EARLYBIRD</t>
  </si>
  <si>
    <t>Expedia</t>
  </si>
  <si>
    <t>A-Hotels.com</t>
  </si>
  <si>
    <t>Expedia Affiliate Network</t>
  </si>
  <si>
    <t>Private Sale</t>
  </si>
  <si>
    <t>CWTSATOTRAVEL</t>
  </si>
  <si>
    <t>SabreAA</t>
  </si>
  <si>
    <t>Standard Queen</t>
  </si>
  <si>
    <t>Superior King</t>
  </si>
  <si>
    <t>Amex</t>
  </si>
  <si>
    <t>Family Room</t>
  </si>
  <si>
    <t>EARLYBIRD 42 days</t>
  </si>
  <si>
    <t>Mews Booking Engine</t>
  </si>
  <si>
    <t>Hotels.com</t>
  </si>
  <si>
    <t>2-bed Dorm</t>
  </si>
  <si>
    <t>Bed in 12-bed Dorm</t>
  </si>
  <si>
    <t>Hostelworld Group</t>
  </si>
  <si>
    <t>Hostelworld</t>
  </si>
  <si>
    <t>WEB BAR</t>
  </si>
  <si>
    <t>Bed in 4-bed Dorm</t>
  </si>
  <si>
    <t>EARLYBIRD 7 days</t>
  </si>
  <si>
    <t>BAR</t>
  </si>
  <si>
    <t>Telephone</t>
  </si>
  <si>
    <t>CAMPAIGN Season</t>
  </si>
  <si>
    <t>OTA Package BB</t>
  </si>
  <si>
    <t>A-Egencia</t>
  </si>
  <si>
    <t>Google Travel Agency</t>
  </si>
  <si>
    <t>Google Hotel Search</t>
  </si>
  <si>
    <t>Retail</t>
  </si>
  <si>
    <t>4-bed Dorm</t>
  </si>
  <si>
    <t>CAMPAIGN Stay 3</t>
  </si>
  <si>
    <t>A-Expedia Affiliate Network</t>
  </si>
  <si>
    <t>EARLYBIRD 1-6 days</t>
  </si>
  <si>
    <t>Bed in 6-bed Dorm</t>
  </si>
  <si>
    <t>A-Expedia</t>
  </si>
  <si>
    <t>Room Flex - Expedia</t>
  </si>
  <si>
    <t>EARLYBIRD 21 days</t>
  </si>
  <si>
    <t>Longstay 7 nights</t>
  </si>
  <si>
    <t>HRG NORDIC</t>
  </si>
  <si>
    <t>Amadeus1A</t>
  </si>
  <si>
    <t>BERG-HANSEN AGDER</t>
  </si>
  <si>
    <t>BERG-HANSEN NORDVEST AS (NO877553892MVA)</t>
  </si>
  <si>
    <t>Egencia</t>
  </si>
  <si>
    <t>Travelocity</t>
  </si>
  <si>
    <t>American Express Travel</t>
  </si>
  <si>
    <t>BravoNext, S.A</t>
  </si>
  <si>
    <t>6-bed Dorm</t>
  </si>
  <si>
    <t>ebookers</t>
  </si>
  <si>
    <t>A-American Express Travel</t>
  </si>
  <si>
    <t>Diners club</t>
  </si>
  <si>
    <t>AMERICAN EXPRESS GLOBAL</t>
  </si>
  <si>
    <t>G TRAVEL AS</t>
  </si>
  <si>
    <t>Orbitz</t>
  </si>
  <si>
    <t>Group Meeting</t>
  </si>
  <si>
    <t>Group Rate Room Only</t>
  </si>
  <si>
    <t>Hoist Group Sweden</t>
  </si>
  <si>
    <t>FCM TRAVEL SOLUTIONS AOG NEW</t>
  </si>
  <si>
    <t>AMERICAN EXPRESS VOYAGES</t>
  </si>
  <si>
    <t>TRAVELNET REISEVAREHUSET A/S</t>
  </si>
  <si>
    <t>12-bed Dorm</t>
  </si>
  <si>
    <t>VISP (994 520 911)</t>
  </si>
  <si>
    <t>Berg-Hansen Nord-Norge AS (NO996652262MVA)</t>
  </si>
  <si>
    <t>Room Flex - Booking.com</t>
  </si>
  <si>
    <t>Non Refundable Expedia</t>
  </si>
  <si>
    <t>Website</t>
  </si>
  <si>
    <t>CAMPAIGN Last Minute Deal</t>
  </si>
  <si>
    <t>Wotif</t>
  </si>
  <si>
    <t>Roomex</t>
  </si>
  <si>
    <t>Norled AS (NO981940768MVA)</t>
  </si>
  <si>
    <t>Message</t>
  </si>
  <si>
    <t>Discover</t>
  </si>
  <si>
    <t>Group Rate Room &amp; Breakfast</t>
  </si>
  <si>
    <t>Tr.cost</t>
  </si>
  <si>
    <t>(blank)</t>
  </si>
  <si>
    <t>Grand Total</t>
  </si>
  <si>
    <t>END</t>
  </si>
  <si>
    <t>Kickback</t>
  </si>
  <si>
    <t>Housekeeping Settings</t>
  </si>
  <si>
    <t>Stay Cost</t>
  </si>
  <si>
    <t>Departure Cost</t>
  </si>
  <si>
    <t>Commission Cost</t>
  </si>
  <si>
    <t>Transaction Cost</t>
  </si>
  <si>
    <t>Payment Cost</t>
  </si>
  <si>
    <t>HK Cost</t>
  </si>
  <si>
    <t>Contribution</t>
  </si>
  <si>
    <t># Nights</t>
  </si>
  <si>
    <t>Sum Contribution</t>
  </si>
  <si>
    <t>Sum Revenue</t>
  </si>
  <si>
    <t>Booking Dep</t>
  </si>
  <si>
    <t>Segments</t>
  </si>
  <si>
    <t>TURGRUPPE</t>
  </si>
  <si>
    <t>Miki Travel</t>
  </si>
  <si>
    <t>Faktura</t>
  </si>
  <si>
    <t>Mail</t>
  </si>
  <si>
    <t>COMP</t>
  </si>
  <si>
    <t>Tour Operator</t>
  </si>
  <si>
    <t>Sales Cost</t>
  </si>
  <si>
    <t>Period</t>
  </si>
  <si>
    <t>Monthly Cost</t>
  </si>
  <si>
    <t>Contribution / Night</t>
  </si>
  <si>
    <t>Segment Distribution</t>
  </si>
  <si>
    <t>Source Distribution</t>
  </si>
  <si>
    <t>Rate Code</t>
  </si>
  <si>
    <t>Rate Group</t>
  </si>
  <si>
    <t>Channel Code</t>
  </si>
  <si>
    <t>Channel Group</t>
  </si>
  <si>
    <t>RATE CODE GROUPS</t>
  </si>
  <si>
    <t>CHANNEL GROUPS</t>
  </si>
  <si>
    <t>Rate Code Group</t>
  </si>
  <si>
    <t>Channel Code Group</t>
  </si>
  <si>
    <t>WEB</t>
  </si>
  <si>
    <t>CAMPAIGN</t>
  </si>
  <si>
    <t>GDS</t>
  </si>
  <si>
    <t>GROUP</t>
  </si>
  <si>
    <t>CORPORATE</t>
  </si>
  <si>
    <t>OTA</t>
  </si>
  <si>
    <t>MAPPING</t>
  </si>
  <si>
    <t>OFFLINE</t>
  </si>
  <si>
    <t>GDS CORP</t>
  </si>
  <si>
    <t>WEBSITE</t>
  </si>
  <si>
    <t>META</t>
  </si>
  <si>
    <t>Source Group</t>
  </si>
  <si>
    <t>System Cost</t>
  </si>
  <si>
    <t>Account</t>
  </si>
  <si>
    <t>Account Name</t>
  </si>
  <si>
    <t>Category</t>
  </si>
  <si>
    <t>Sub Category</t>
  </si>
  <si>
    <t>Salg mat 25%</t>
  </si>
  <si>
    <t>Inntekter</t>
  </si>
  <si>
    <t>Salg mat og drikke</t>
  </si>
  <si>
    <t>Salg mat 15%</t>
  </si>
  <si>
    <t>Salg Kiosk 25%</t>
  </si>
  <si>
    <t>Salg annet</t>
  </si>
  <si>
    <t>Salg Kiosk 15%</t>
  </si>
  <si>
    <t>Losjiinntekter 12%</t>
  </si>
  <si>
    <t>Losji</t>
  </si>
  <si>
    <t>No show 0 %</t>
  </si>
  <si>
    <t>Rabatt og annen salgsinntektsreduksjon</t>
  </si>
  <si>
    <t>Fallback Mews, revenue</t>
  </si>
  <si>
    <t>Diverse Inntekter 25 %</t>
  </si>
  <si>
    <t>Rabatt mat</t>
  </si>
  <si>
    <t>Rabatt losji 12 %</t>
  </si>
  <si>
    <t>Rabatt losji 0%</t>
  </si>
  <si>
    <t>Fakturagebyr</t>
  </si>
  <si>
    <t>Provisjon Reisebyrå</t>
  </si>
  <si>
    <t>Provisjoner</t>
  </si>
  <si>
    <t>Provisjon kredittkort</t>
  </si>
  <si>
    <t>Varekostnad mat</t>
  </si>
  <si>
    <t>Varekost</t>
  </si>
  <si>
    <t>Varekost mat</t>
  </si>
  <si>
    <t>Varekostnad kaffe</t>
  </si>
  <si>
    <t>Varekostnad mineralvann</t>
  </si>
  <si>
    <t>Varekost drikke</t>
  </si>
  <si>
    <t>Varekostnad diverse</t>
  </si>
  <si>
    <t>Varekost annet</t>
  </si>
  <si>
    <t>Bonus Mat</t>
  </si>
  <si>
    <t>Innkjøp av varer for videresalg</t>
  </si>
  <si>
    <t>Kjøp/retur pant</t>
  </si>
  <si>
    <t>Lønn fast</t>
  </si>
  <si>
    <t>Personalkost</t>
  </si>
  <si>
    <t>Lønn</t>
  </si>
  <si>
    <t>Hellidagstillegg</t>
  </si>
  <si>
    <t>Sykepenger</t>
  </si>
  <si>
    <t>Periodisering Lønn</t>
  </si>
  <si>
    <t>Periodisering feriepenger</t>
  </si>
  <si>
    <t>Smusstillegg</t>
  </si>
  <si>
    <t xml:space="preserve">Feriepenger </t>
  </si>
  <si>
    <t>Andre personalkostnader</t>
  </si>
  <si>
    <t>Arbeidsgiveravgift</t>
  </si>
  <si>
    <t>Sosiale avgifter</t>
  </si>
  <si>
    <t>Arb.g.avg.av feriepenger</t>
  </si>
  <si>
    <t>Periodisering av arbeidsgiveravgift</t>
  </si>
  <si>
    <t>Periodisering av arbeidsgiveravgift av opptjente feriepenger</t>
  </si>
  <si>
    <t>Trekkpliktig del reise</t>
  </si>
  <si>
    <t>Uniforms/skokostnader</t>
  </si>
  <si>
    <t>Rens ansatte</t>
  </si>
  <si>
    <t>Overtidsmat</t>
  </si>
  <si>
    <t>Gaver/blomster</t>
  </si>
  <si>
    <t>Leiet arbeidskraft</t>
  </si>
  <si>
    <t>Gave til ansatte, fradragsberetttiget</t>
  </si>
  <si>
    <t>Revenue Cluster</t>
  </si>
  <si>
    <t>Yrkesskadeforsikring</t>
  </si>
  <si>
    <t>Pensjonsforsikring</t>
  </si>
  <si>
    <t>Annen Personalkostnad</t>
  </si>
  <si>
    <t>Frak, transport.kostnad, forsikring</t>
  </si>
  <si>
    <t>Driftsutgifter</t>
  </si>
  <si>
    <t>Administrasjonskostnader</t>
  </si>
  <si>
    <t>Elektrisk kraft</t>
  </si>
  <si>
    <t>Energi</t>
  </si>
  <si>
    <t>Komm. Avgifter</t>
  </si>
  <si>
    <t>Avg./lisenser/gebyrer</t>
  </si>
  <si>
    <t>Leie lokale</t>
  </si>
  <si>
    <t>Husleie</t>
  </si>
  <si>
    <t>Renovasjon, vann, avløp</t>
  </si>
  <si>
    <t>Elektrisitet og oppvarming</t>
  </si>
  <si>
    <t>Reparasjon og vedlikehold</t>
  </si>
  <si>
    <t>Renhold</t>
  </si>
  <si>
    <t>Driftsmatriell</t>
  </si>
  <si>
    <t>Annen kostnad lokaler</t>
  </si>
  <si>
    <t>Rengjøringsmidler</t>
  </si>
  <si>
    <t>Rengjøringsartikler</t>
  </si>
  <si>
    <t>Leie/vask sengetøy/håndduker</t>
  </si>
  <si>
    <t>Dekorasjoner/lys/blomster</t>
  </si>
  <si>
    <t>Papir/plas/rekv.driftsmateriell</t>
  </si>
  <si>
    <t>Suppl.Lintøy/sengetøy/duker</t>
  </si>
  <si>
    <t>Søppeltømming</t>
  </si>
  <si>
    <t>Supplering glass/bestikk</t>
  </si>
  <si>
    <t>Kjøkken/serveringsutstyr</t>
  </si>
  <si>
    <t>Driftsmateriell</t>
  </si>
  <si>
    <t>Omplassering gjest/turn aw.</t>
  </si>
  <si>
    <t>Markedsføring</t>
  </si>
  <si>
    <t>Kjøp inv/utstyr under 15000</t>
  </si>
  <si>
    <t>Inventar/utstyr diverse</t>
  </si>
  <si>
    <t>Varme, ventilasjon, sanitær</t>
  </si>
  <si>
    <t>Elektrisk/tekniskanlegg</t>
  </si>
  <si>
    <t>Heis</t>
  </si>
  <si>
    <t>Nøkkelanlegg</t>
  </si>
  <si>
    <t>Rep./vedlikehold inventar</t>
  </si>
  <si>
    <t>Inventar</t>
  </si>
  <si>
    <t>EDB -software/hardware</t>
  </si>
  <si>
    <t>IT kostnader</t>
  </si>
  <si>
    <t>Datautstyr</t>
  </si>
  <si>
    <t>Rekvisita</t>
  </si>
  <si>
    <t>EDB  - rekvisita/rep/lisenser</t>
  </si>
  <si>
    <t>Kaffemaskin</t>
  </si>
  <si>
    <t>Leasing</t>
  </si>
  <si>
    <t>Annet driftsmateriale</t>
  </si>
  <si>
    <t>Regnskapshonorar</t>
  </si>
  <si>
    <t>Eksterne honorarer</t>
  </si>
  <si>
    <t>Musikkhonorar</t>
  </si>
  <si>
    <t>Vakthold, kontroll</t>
  </si>
  <si>
    <t>Andre adm. Kostnader</t>
  </si>
  <si>
    <t>Telefon</t>
  </si>
  <si>
    <t>Datakommunikasjon hotell</t>
  </si>
  <si>
    <t>Trykksak</t>
  </si>
  <si>
    <t>Porto</t>
  </si>
  <si>
    <t>Møte, kurs, opplæring</t>
  </si>
  <si>
    <t>Annen kontorkostnad</t>
  </si>
  <si>
    <t>Interne møter/kurs</t>
  </si>
  <si>
    <t>Taxi, buss, bompenger</t>
  </si>
  <si>
    <t>Reise</t>
  </si>
  <si>
    <t>Annonser</t>
  </si>
  <si>
    <t>Reisekostnad, ikke opplysningspliktig</t>
  </si>
  <si>
    <t>Diettkostnad, ikke opplysningspliktig</t>
  </si>
  <si>
    <t>Reklamekostnad</t>
  </si>
  <si>
    <t>Management fees</t>
  </si>
  <si>
    <t>Management fee</t>
  </si>
  <si>
    <t>Kontingent, fradragsberettiget</t>
  </si>
  <si>
    <t>Forsikringspremier</t>
  </si>
  <si>
    <t>Servicekostnad</t>
  </si>
  <si>
    <t>Tonoavg./div.avg</t>
  </si>
  <si>
    <t>Skjenke-/ og bevillingsavgift</t>
  </si>
  <si>
    <t>Tv Lisenser</t>
  </si>
  <si>
    <t>Øredifferanser</t>
  </si>
  <si>
    <t>Eiendoms-og festeavgift</t>
  </si>
  <si>
    <t>Bank og kortgebyrer</t>
  </si>
  <si>
    <t>Annen kostnad, fradragsberettiget</t>
  </si>
  <si>
    <t>Annen kostnad, ikke fradragsberetigget</t>
  </si>
  <si>
    <t>Renteinntekt (finansinstitusjoner)</t>
  </si>
  <si>
    <t>Finans</t>
  </si>
  <si>
    <t>Finansinntekter</t>
  </si>
  <si>
    <t>Renteinntekter konsern</t>
  </si>
  <si>
    <t>Andre rentekostnader</t>
  </si>
  <si>
    <t>Finansutgifter</t>
  </si>
  <si>
    <t>Rentekostnader konsern</t>
  </si>
  <si>
    <t>Valutatap</t>
  </si>
  <si>
    <t>Andre finanskostnader</t>
  </si>
  <si>
    <t>Konto</t>
  </si>
  <si>
    <t>Kontonavn</t>
  </si>
  <si>
    <t>KONTO DATA</t>
  </si>
  <si>
    <t>Multipliser</t>
  </si>
  <si>
    <t>Provisjoner - Provisjoner</t>
  </si>
  <si>
    <t>Husleie - Husleie</t>
  </si>
  <si>
    <t>Inntekter - Salg mat og drikke</t>
  </si>
  <si>
    <t>Inntekter - Salg annet</t>
  </si>
  <si>
    <t>Inntekter - Losji</t>
  </si>
  <si>
    <t>Varekost - Varekost mat</t>
  </si>
  <si>
    <t>Varekost - Varekost drikke</t>
  </si>
  <si>
    <t>Varekost - Varekost annet</t>
  </si>
  <si>
    <t>Personalkost - Lønn</t>
  </si>
  <si>
    <t>Personalkost - Andre personalkostnader</t>
  </si>
  <si>
    <t>Personalkost - Sosiale avgifter</t>
  </si>
  <si>
    <t>Driftsutgifter - Administrasjonskostnader</t>
  </si>
  <si>
    <t>Driftsutgifter - Energi</t>
  </si>
  <si>
    <t>Driftsutgifter - Avg./lisenser/gebyrer</t>
  </si>
  <si>
    <t>Driftsutgifter - Reparasjon og vedlikehold</t>
  </si>
  <si>
    <t>Driftsutgifter - Driftsmatriell</t>
  </si>
  <si>
    <t>Driftsutgifter - Renhold</t>
  </si>
  <si>
    <t>Driftsutgifter - Markedsføring</t>
  </si>
  <si>
    <t>Driftsutgifter - IT kostnader</t>
  </si>
  <si>
    <t>Driftsutgifter - Leasing</t>
  </si>
  <si>
    <t>Driftsutgifter - Eksterne honorarer</t>
  </si>
  <si>
    <t>Driftsutgifter - Reise</t>
  </si>
  <si>
    <t>Management fee - Management fee</t>
  </si>
  <si>
    <t>Finans - Finansinntekter</t>
  </si>
  <si>
    <t>Finans - Finansutgifter</t>
  </si>
  <si>
    <t>Type</t>
  </si>
  <si>
    <t>Timer</t>
  </si>
  <si>
    <t>Inntekt</t>
  </si>
  <si>
    <t>Kostnad</t>
  </si>
  <si>
    <t>Dummy</t>
  </si>
  <si>
    <t>Per Guest</t>
  </si>
  <si>
    <t>Management Fee</t>
  </si>
  <si>
    <t>Kategori</t>
  </si>
  <si>
    <t>P&amp;L Kateogi</t>
  </si>
  <si>
    <t>P&amp;L Underkategori</t>
  </si>
  <si>
    <t>Sub</t>
  </si>
  <si>
    <t>Target</t>
  </si>
  <si>
    <t>%</t>
  </si>
  <si>
    <t>Of</t>
  </si>
  <si>
    <t>Kategori + Sub</t>
  </si>
  <si>
    <t>Ja</t>
  </si>
  <si>
    <t>Nei</t>
  </si>
  <si>
    <t>Sub Kategori</t>
  </si>
  <si>
    <t>NOK</t>
  </si>
  <si>
    <t>Share</t>
  </si>
  <si>
    <t>Adj Amount</t>
  </si>
  <si>
    <t>Index</t>
  </si>
  <si>
    <t>Current</t>
  </si>
  <si>
    <t>Adjustment</t>
  </si>
  <si>
    <t>Lookup</t>
  </si>
  <si>
    <t>Lookiup</t>
  </si>
  <si>
    <t>Kontoplan</t>
  </si>
  <si>
    <t>ACTUAL</t>
  </si>
  <si>
    <t>THEORY</t>
  </si>
  <si>
    <t>Adjusted</t>
  </si>
  <si>
    <t>Final Mult</t>
  </si>
  <si>
    <t>FORMULAS</t>
  </si>
  <si>
    <t>(All)</t>
  </si>
  <si>
    <t>Row Labels</t>
  </si>
  <si>
    <t>Sort</t>
  </si>
  <si>
    <t>Sorting</t>
  </si>
  <si>
    <t>Result</t>
  </si>
  <si>
    <t>Theoretical</t>
  </si>
  <si>
    <t>(Multiple Items)</t>
  </si>
  <si>
    <t>Difference</t>
  </si>
  <si>
    <t>NØKKELTALL</t>
  </si>
  <si>
    <t>Gjester</t>
  </si>
  <si>
    <t>Column Labels</t>
  </si>
  <si>
    <t>Antall</t>
  </si>
  <si>
    <t>Total Per Guest</t>
  </si>
  <si>
    <t>Per Labor Hour</t>
  </si>
  <si>
    <t>Total Per Labor Hour</t>
  </si>
  <si>
    <t>Corporate Agreement 15% Off</t>
  </si>
  <si>
    <t>7</t>
  </si>
  <si>
    <t>(tom)</t>
  </si>
  <si>
    <t>Totalsum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</si>
</sst>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\ %"/>
    <numFmt numFmtId="165" formatCode="dd/mm/yy;@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u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3" borderId="0" xfId="0" applyFill="1"/>
    <xf numFmtId="0" fontId="0" fillId="4" borderId="0" xfId="0" applyFill="1" applyProtection="1">
      <protection hidden="1"/>
    </xf>
    <xf numFmtId="49" fontId="4" fillId="4" borderId="1" xfId="0" applyNumberFormat="1" applyFont="1" applyFill="1" applyBorder="1" applyAlignment="1">
      <alignment horizontal="left" vertical="top" wrapText="1"/>
    </xf>
    <xf numFmtId="3" fontId="0" fillId="0" borderId="0" xfId="0" applyNumberFormat="1"/>
    <xf numFmtId="165" fontId="0" fillId="3" borderId="0" xfId="0" applyNumberFormat="1" applyFill="1"/>
    <xf numFmtId="3" fontId="0" fillId="3" borderId="0" xfId="0" applyNumberFormat="1" applyFill="1"/>
    <xf numFmtId="49" fontId="0" fillId="3" borderId="0" xfId="0" applyNumberFormat="1" applyFill="1"/>
    <xf numFmtId="0" fontId="0" fillId="7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3" borderId="1" xfId="0" applyFill="1" applyBorder="1" applyProtection="1">
      <protection locked="0"/>
    </xf>
    <xf numFmtId="0" fontId="0" fillId="7" borderId="0" xfId="0" applyFill="1" applyProtection="1">
      <protection hidden="1"/>
    </xf>
    <xf numFmtId="9" fontId="0" fillId="3" borderId="1" xfId="1" applyFont="1" applyFill="1" applyBorder="1" applyProtection="1">
      <protection locked="0"/>
    </xf>
    <xf numFmtId="0" fontId="0" fillId="7" borderId="0" xfId="0" applyFill="1" applyAlignment="1" applyProtection="1">
      <alignment horizontal="center"/>
      <protection hidden="1"/>
    </xf>
    <xf numFmtId="165" fontId="5" fillId="4" borderId="1" xfId="0" applyNumberFormat="1" applyFont="1" applyFill="1" applyBorder="1" applyAlignment="1">
      <alignment horizontal="left" vertical="top" wrapText="1"/>
    </xf>
    <xf numFmtId="49" fontId="6" fillId="4" borderId="1" xfId="0" applyNumberFormat="1" applyFont="1" applyFill="1" applyBorder="1" applyAlignment="1">
      <alignment horizontal="left" vertical="top" wrapText="1"/>
    </xf>
    <xf numFmtId="3" fontId="6" fillId="4" borderId="1" xfId="0" applyNumberFormat="1" applyFont="1" applyFill="1" applyBorder="1" applyAlignment="1">
      <alignment horizontal="left" vertical="top" wrapText="1"/>
    </xf>
    <xf numFmtId="3" fontId="4" fillId="2" borderId="1" xfId="0" applyNumberFormat="1" applyFont="1" applyFill="1" applyBorder="1" applyAlignment="1">
      <alignment horizontal="left" vertical="top" wrapText="1"/>
    </xf>
    <xf numFmtId="3" fontId="0" fillId="7" borderId="0" xfId="0" applyNumberFormat="1" applyFill="1"/>
    <xf numFmtId="0" fontId="0" fillId="0" borderId="0" xfId="0" pivotButton="1" applyAlignment="1">
      <alignment vertical="top"/>
    </xf>
    <xf numFmtId="0" fontId="0" fillId="0" borderId="0" xfId="0" applyAlignment="1">
      <alignment vertical="top" wrapText="1"/>
    </xf>
    <xf numFmtId="164" fontId="0" fillId="3" borderId="1" xfId="1" applyNumberFormat="1" applyFont="1" applyFill="1" applyBorder="1" applyProtection="1">
      <protection locked="0"/>
    </xf>
    <xf numFmtId="164" fontId="0" fillId="7" borderId="0" xfId="0" applyNumberFormat="1" applyFill="1" applyProtection="1">
      <protection hidden="1"/>
    </xf>
    <xf numFmtId="1" fontId="4" fillId="4" borderId="1" xfId="0" applyNumberFormat="1" applyFont="1" applyFill="1" applyBorder="1" applyAlignment="1">
      <alignment horizontal="left" vertical="top" wrapText="1"/>
    </xf>
    <xf numFmtId="1" fontId="0" fillId="3" borderId="0" xfId="0" applyNumberFormat="1" applyFill="1"/>
    <xf numFmtId="165" fontId="4" fillId="2" borderId="1" xfId="0" applyNumberFormat="1" applyFont="1" applyFill="1" applyBorder="1" applyAlignment="1">
      <alignment horizontal="left" vertical="top" wrapText="1"/>
    </xf>
    <xf numFmtId="9" fontId="4" fillId="2" borderId="1" xfId="1" applyFont="1" applyFill="1" applyBorder="1" applyAlignment="1">
      <alignment horizontal="left" vertical="top" wrapText="1"/>
    </xf>
    <xf numFmtId="165" fontId="0" fillId="5" borderId="0" xfId="0" applyNumberFormat="1" applyFill="1"/>
    <xf numFmtId="164" fontId="0" fillId="5" borderId="0" xfId="1" applyNumberFormat="1" applyFont="1" applyFill="1"/>
    <xf numFmtId="3" fontId="0" fillId="5" borderId="0" xfId="0" applyNumberFormat="1" applyFill="1"/>
    <xf numFmtId="9" fontId="0" fillId="5" borderId="0" xfId="1" applyFont="1" applyFill="1"/>
    <xf numFmtId="0" fontId="3" fillId="8" borderId="0" xfId="0" applyFont="1" applyFill="1" applyProtection="1">
      <protection hidden="1"/>
    </xf>
    <xf numFmtId="0" fontId="2" fillId="4" borderId="1" xfId="0" applyFont="1" applyFill="1" applyBorder="1" applyAlignment="1" applyProtection="1">
      <alignment vertical="top" wrapText="1"/>
      <protection hidden="1"/>
    </xf>
    <xf numFmtId="0" fontId="0" fillId="4" borderId="1" xfId="0" applyFill="1" applyBorder="1" applyAlignment="1" applyProtection="1">
      <alignment vertical="top" wrapText="1"/>
      <protection hidden="1"/>
    </xf>
    <xf numFmtId="164" fontId="0" fillId="4" borderId="1" xfId="0" applyNumberFormat="1" applyFill="1" applyBorder="1" applyAlignment="1" applyProtection="1">
      <alignment vertical="top" wrapText="1"/>
      <protection hidden="1"/>
    </xf>
    <xf numFmtId="0" fontId="0" fillId="7" borderId="0" xfId="0" applyFill="1" applyAlignment="1" applyProtection="1">
      <alignment vertical="top" wrapText="1"/>
      <protection hidden="1"/>
    </xf>
    <xf numFmtId="0" fontId="0" fillId="4" borderId="1" xfId="0" applyFill="1" applyBorder="1" applyAlignment="1" applyProtection="1">
      <alignment horizontal="center" vertical="top" wrapText="1"/>
      <protection hidden="1"/>
    </xf>
    <xf numFmtId="49" fontId="0" fillId="3" borderId="0" xfId="0" applyNumberFormat="1" applyFill="1" applyProtection="1">
      <protection locked="0"/>
    </xf>
    <xf numFmtId="3" fontId="0" fillId="3" borderId="1" xfId="1" applyNumberFormat="1" applyFont="1" applyFill="1" applyBorder="1" applyProtection="1">
      <protection locked="0"/>
    </xf>
    <xf numFmtId="3" fontId="0" fillId="3" borderId="1" xfId="0" applyNumberFormat="1" applyFill="1" applyBorder="1" applyAlignment="1" applyProtection="1">
      <alignment horizontal="center"/>
      <protection locked="0"/>
    </xf>
    <xf numFmtId="0" fontId="0" fillId="6" borderId="1" xfId="0" applyFill="1" applyBorder="1" applyProtection="1">
      <protection hidden="1"/>
    </xf>
    <xf numFmtId="3" fontId="0" fillId="6" borderId="1" xfId="0" applyNumberFormat="1" applyFill="1" applyBorder="1" applyProtection="1">
      <protection hidden="1"/>
    </xf>
    <xf numFmtId="0" fontId="2" fillId="6" borderId="1" xfId="0" applyFont="1" applyFill="1" applyBorder="1" applyProtection="1">
      <protection hidden="1"/>
    </xf>
    <xf numFmtId="3" fontId="0" fillId="4" borderId="0" xfId="0" applyNumberFormat="1" applyFill="1" applyProtection="1">
      <protection hidden="1"/>
    </xf>
    <xf numFmtId="0" fontId="3" fillId="8" borderId="1" xfId="0" applyFont="1" applyFill="1" applyBorder="1" applyProtection="1">
      <protection hidden="1"/>
    </xf>
    <xf numFmtId="0" fontId="0" fillId="5" borderId="1" xfId="0" applyFill="1" applyBorder="1" applyProtection="1">
      <protection hidden="1"/>
    </xf>
    <xf numFmtId="3" fontId="0" fillId="5" borderId="1" xfId="0" applyNumberFormat="1" applyFill="1" applyBorder="1" applyProtection="1">
      <protection hidden="1"/>
    </xf>
    <xf numFmtId="9" fontId="0" fillId="5" borderId="1" xfId="1" applyFont="1" applyFill="1" applyBorder="1" applyProtection="1">
      <protection hidden="1"/>
    </xf>
    <xf numFmtId="3" fontId="2" fillId="6" borderId="1" xfId="0" applyNumberFormat="1" applyFont="1" applyFill="1" applyBorder="1" applyProtection="1">
      <protection hidden="1"/>
    </xf>
    <xf numFmtId="0" fontId="2" fillId="6" borderId="6" xfId="0" applyFont="1" applyFill="1" applyBorder="1" applyAlignment="1" applyProtection="1">
      <alignment horizontal="center"/>
      <protection hidden="1"/>
    </xf>
    <xf numFmtId="3" fontId="2" fillId="6" borderId="1" xfId="0" applyNumberFormat="1" applyFont="1" applyFill="1" applyBorder="1" applyAlignment="1" applyProtection="1">
      <alignment horizontal="center"/>
      <protection hidden="1"/>
    </xf>
    <xf numFmtId="3" fontId="2" fillId="6" borderId="2" xfId="0" applyNumberFormat="1" applyFont="1" applyFill="1" applyBorder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3" fillId="8" borderId="1" xfId="0" applyFont="1" applyFill="1" applyBorder="1" applyAlignment="1" applyProtection="1">
      <alignment horizontal="center"/>
      <protection hidden="1"/>
    </xf>
    <xf numFmtId="3" fontId="0" fillId="4" borderId="0" xfId="0" applyNumberFormat="1" applyFill="1" applyAlignment="1" applyProtection="1">
      <alignment horizontal="center"/>
      <protection hidden="1"/>
    </xf>
    <xf numFmtId="0" fontId="2" fillId="4" borderId="7" xfId="0" applyFont="1" applyFill="1" applyBorder="1" applyProtection="1">
      <protection hidden="1"/>
    </xf>
    <xf numFmtId="0" fontId="0" fillId="5" borderId="8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164" fontId="0" fillId="5" borderId="1" xfId="1" applyNumberFormat="1" applyFont="1" applyFill="1" applyBorder="1" applyProtection="1">
      <protection hidden="1"/>
    </xf>
    <xf numFmtId="0" fontId="0" fillId="5" borderId="1" xfId="1" applyNumberFormat="1" applyFont="1" applyFill="1" applyBorder="1" applyProtection="1">
      <protection hidden="1"/>
    </xf>
    <xf numFmtId="0" fontId="0" fillId="0" borderId="0" xfId="0" applyAlignment="1">
      <alignment horizontal="left" indent="1"/>
    </xf>
    <xf numFmtId="3" fontId="0" fillId="3" borderId="1" xfId="0" applyNumberFormat="1" applyFill="1" applyBorder="1" applyProtection="1">
      <protection locked="0"/>
    </xf>
    <xf numFmtId="9" fontId="0" fillId="3" borderId="1" xfId="1" applyFont="1" applyFill="1" applyBorder="1" applyAlignment="1" applyProtection="1">
      <alignment horizontal="center"/>
      <protection locked="0"/>
    </xf>
    <xf numFmtId="164" fontId="0" fillId="3" borderId="1" xfId="1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indent="2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center"/>
      <protection hidden="1"/>
    </xf>
    <xf numFmtId="0" fontId="2" fillId="6" borderId="6" xfId="0" applyFont="1" applyFill="1" applyBorder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2" fillId="6" borderId="10" xfId="0" applyFont="1" applyFill="1" applyBorder="1" applyAlignment="1" applyProtection="1">
      <alignment horizontal="center"/>
      <protection hidden="1"/>
    </xf>
    <xf numFmtId="0" fontId="2" fillId="6" borderId="3" xfId="0" applyFont="1" applyFill="1" applyBorder="1" applyAlignment="1" applyProtection="1">
      <alignment horizontal="center"/>
      <protection hidden="1"/>
    </xf>
    <xf numFmtId="0" fontId="2" fillId="6" borderId="9" xfId="0" applyFont="1" applyFill="1" applyBorder="1" applyAlignment="1" applyProtection="1">
      <alignment horizontal="center"/>
      <protection hidden="1"/>
    </xf>
    <xf numFmtId="0" fontId="0" fillId="0" borderId="0" xfId="0" applyNumberFormat="1"/>
  </cellXfs>
  <cellStyles count="2">
    <cellStyle name="Normal" xfId="0" builtinId="0"/>
    <cellStyle name="Prosent" xfId="1" builtinId="5"/>
  </cellStyles>
  <dxfs count="162"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numFmt numFmtId="3" formatCode="#,##0"/>
    </dxf>
    <dxf>
      <alignment wrapText="1"/>
    </dxf>
    <dxf>
      <alignment wrapText="1"/>
    </dxf>
    <dxf>
      <alignment vertical="top"/>
    </dxf>
    <dxf>
      <alignment wrapText="1"/>
    </dxf>
    <dxf>
      <numFmt numFmtId="3" formatCode="#,##0"/>
    </dxf>
    <dxf>
      <numFmt numFmtId="3" formatCode="#,##0"/>
    </dxf>
    <dxf>
      <alignment vertical="top"/>
    </dxf>
    <dxf>
      <alignment wrapText="1"/>
    </dxf>
    <dxf>
      <numFmt numFmtId="166" formatCode="&quot;kr&quot;\ #,##0"/>
    </dxf>
    <dxf>
      <numFmt numFmtId="166" formatCode="&quot;kr&quot;\ #,##0"/>
    </dxf>
    <dxf>
      <font>
        <color rgb="FFFF0000"/>
      </font>
    </dxf>
    <dxf>
      <numFmt numFmtId="167" formatCode="\ "/>
    </dxf>
    <dxf>
      <font>
        <color rgb="FF00B050"/>
      </font>
    </dxf>
    <dxf>
      <alignment wrapText="1"/>
    </dxf>
    <dxf>
      <alignment vertical="top"/>
    </dxf>
    <dxf>
      <numFmt numFmtId="3" formatCode="#,##0"/>
    </dxf>
    <dxf>
      <numFmt numFmtId="3" formatCode="#,##0"/>
    </dxf>
    <dxf>
      <alignment wrapText="1"/>
    </dxf>
    <dxf>
      <alignment vertical="top"/>
    </dxf>
    <dxf>
      <alignment wrapText="1"/>
    </dxf>
    <dxf>
      <alignment wrapText="1"/>
    </dxf>
    <dxf>
      <numFmt numFmtId="3" formatCode="#,##0"/>
    </dxf>
    <dxf>
      <alignment vertical="top"/>
    </dxf>
    <dxf>
      <alignment vertical="top"/>
    </dxf>
    <dxf>
      <alignment vertical="top"/>
    </dxf>
    <dxf>
      <alignment wrapText="1"/>
    </dxf>
    <dxf>
      <alignment vertical="top"/>
    </dxf>
    <dxf>
      <alignment wrapText="1"/>
    </dxf>
    <dxf>
      <alignment vertical="top"/>
    </dxf>
    <dxf>
      <numFmt numFmtId="3" formatCode="#,##0"/>
    </dxf>
    <dxf>
      <numFmt numFmtId="3" formatCode="#,##0"/>
    </dxf>
    <dxf>
      <alignment wrapText="1"/>
    </dxf>
    <dxf>
      <alignment vertical="top"/>
    </dxf>
    <dxf>
      <alignment wrapText="1"/>
    </dxf>
    <dxf>
      <alignment wrapText="1"/>
    </dxf>
    <dxf>
      <numFmt numFmtId="3" formatCode="#,##0"/>
    </dxf>
    <dxf>
      <alignment vertical="top"/>
    </dxf>
    <dxf>
      <alignment vertical="top"/>
    </dxf>
    <dxf>
      <alignment vertical="top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je Thorstensen" refreshedDate="45362.073854282404" createdVersion="8" refreshedVersion="8" minRefreshableVersion="3" recordCount="1380" xr:uid="{B51AA4DF-E503-4E40-83E3-8AC4A5011D91}">
  <cacheSource type="worksheet">
    <worksheetSource name="konto_input"/>
  </cacheSource>
  <cacheFields count="20">
    <cacheField name="Year" numFmtId="0">
      <sharedItems containsString="0" containsBlank="1" containsNumber="1" containsInteger="1" minValue="2023" maxValue="2023" count="2">
        <n v="2023"/>
        <m/>
      </sharedItems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ccount" numFmtId="0">
      <sharedItems containsString="0" containsBlank="1" containsNumber="1" containsInteger="1" minValue="3000" maxValue="8190"/>
    </cacheField>
    <cacheField name="NOK" numFmtId="3">
      <sharedItems containsString="0" containsBlank="1" containsNumber="1" minValue="-3393132.3" maxValue="800020.86"/>
    </cacheField>
    <cacheField name="Account Name" numFmtId="0">
      <sharedItems count="115">
        <s v="Salg mat 25%"/>
        <s v="Salg mat 15%"/>
        <s v="Salg Kiosk 25%"/>
        <s v="Salg Kiosk 15%"/>
        <s v="Losjiinntekter 12%"/>
        <s v="No show 0 %"/>
        <s v="Rabatt og annen salgsinntektsreduksjon"/>
        <s v="Fallback Mews, revenue"/>
        <s v="Diverse Inntekter 25 %"/>
        <s v="Rabatt mat"/>
        <s v="Rabatt losji 12 %"/>
        <s v="Rabatt losji 0%"/>
        <s v="Fakturagebyr"/>
        <s v="Provisjon Reisebyrå"/>
        <s v="Provisjon kredittkort"/>
        <s v="Varekostnad mat"/>
        <s v="Varekostnad kaffe"/>
        <s v="Varekostnad mineralvann"/>
        <s v="Varekostnad diverse"/>
        <s v="Bonus Mat"/>
        <s v="Innkjøp av varer for videresalg"/>
        <s v="Kjøp/retur pant"/>
        <s v="Lønn fast"/>
        <s v="Hellidagstillegg"/>
        <s v="Sykepenger"/>
        <s v="Periodisering Lønn"/>
        <s v="Periodisering feriepenger"/>
        <s v="Smusstillegg"/>
        <s v="Feriepenger "/>
        <s v="Arbeidsgiveravgift"/>
        <s v="Arb.g.avg.av feriepenger"/>
        <s v="Periodisering av arbeidsgiveravgift"/>
        <s v="Periodisering av arbeidsgiveravgift av opptjente feriepenger"/>
        <s v="Trekkpliktig del reise"/>
        <s v="Uniforms/skokostnader"/>
        <s v="Rens ansatte"/>
        <s v="Overtidsmat"/>
        <s v="Gaver/blomster"/>
        <s v="Leiet arbeidskraft"/>
        <s v="Gave til ansatte, fradragsberetttiget"/>
        <s v="Revenue Cluster"/>
        <s v="Yrkesskadeforsikring"/>
        <s v="Pensjonsforsikring"/>
        <s v="Annen Personalkostnad"/>
        <s v="Frak, transport.kostnad, forsikring"/>
        <s v="Elektrisk kraft"/>
        <s v="Komm. Avgifter"/>
        <s v="Leie lokale"/>
        <s v="Renovasjon, vann, avløp"/>
        <s v="Elektrisitet og oppvarming"/>
        <s v="Reparasjon og vedlikehold"/>
        <s v="Renhold"/>
        <s v="Annen kostnad lokaler"/>
        <s v="Rengjøringsmidler"/>
        <s v="Rengjøringsartikler"/>
        <s v="Leie/vask sengetøy/håndduker"/>
        <s v="Dekorasjoner/lys/blomster"/>
        <s v="Papir/plas/rekv.driftsmateriell"/>
        <s v="Suppl.Lintøy/sengetøy/duker"/>
        <s v="Søppeltømming"/>
        <s v="Supplering glass/bestikk"/>
        <s v="Kjøkken/serveringsutstyr"/>
        <s v="Driftsmateriell"/>
        <s v="Omplassering gjest/turn aw."/>
        <s v="Kjøp inv/utstyr under 15000"/>
        <s v="Inventar/utstyr diverse"/>
        <s v="Varme, ventilasjon, sanitær"/>
        <s v="Elektrisk/tekniskanlegg"/>
        <s v="Heis"/>
        <s v="Nøkkelanlegg"/>
        <s v="Rep./vedlikehold inventar"/>
        <s v="Inventar"/>
        <s v="EDB -software/hardware"/>
        <s v="Datautstyr"/>
        <s v="Rekvisita"/>
        <s v="EDB  - rekvisita/rep/lisenser"/>
        <s v="Kaffemaskin"/>
        <s v="Annet driftsmateriale"/>
        <s v="Regnskapshonorar"/>
        <s v="Musikkhonorar"/>
        <s v="Vakthold, kontroll"/>
        <s v="Andre adm. Kostnader"/>
        <s v="Telefon"/>
        <s v="Datakommunikasjon hotell"/>
        <s v="Trykksak"/>
        <s v="Porto"/>
        <s v="Møte, kurs, opplæring"/>
        <s v="Annen kontorkostnad"/>
        <s v="Interne møter/kurs"/>
        <s v="Taxi, buss, bompenger"/>
        <s v="Annonser"/>
        <s v="Reisekostnad, ikke opplysningspliktig"/>
        <s v="Diettkostnad, ikke opplysningspliktig"/>
        <s v="Reklamekostnad"/>
        <s v="Management fees"/>
        <s v="Kontingent, fradragsberettiget"/>
        <s v="Forsikringspremier"/>
        <s v="Servicekostnad"/>
        <s v="Tonoavg./div.avg"/>
        <s v="Skjenke-/ og bevillingsavgift"/>
        <s v="Tv Lisenser"/>
        <s v="Øredifferanser"/>
        <s v="Eiendoms-og festeavgift"/>
        <s v="Bank og kortgebyrer"/>
        <s v="Annen kostnad, fradragsberettiget"/>
        <s v="Annen kostnad, ikke fradragsberetigget"/>
        <s v="Renteinntekt (finansinstitusjoner)"/>
        <s v="Renteinntekter konsern"/>
        <s v="Andre rentekostnader"/>
        <s v="Rentekostnader konsern"/>
        <s v="Valutatap"/>
        <s v="Andre finanskostnader"/>
        <s v=""/>
        <s v="Gjestedøgn" u="1"/>
        <s v="Arbeide Timer" u="1"/>
      </sharedItems>
    </cacheField>
    <cacheField name="Sub Category" numFmtId="0">
      <sharedItems count="28">
        <s v="Salg mat og drikke"/>
        <s v="Salg annet"/>
        <s v="Losji"/>
        <s v="Provisjoner"/>
        <s v="Varekost mat"/>
        <s v="Varekost drikke"/>
        <s v="Varekost annet"/>
        <s v="Lønn"/>
        <s v="Andre personalkostnader"/>
        <s v="Sosiale avgifter"/>
        <s v="Administrasjonskostnader"/>
        <s v="Energi"/>
        <s v="Avg./lisenser/gebyrer"/>
        <s v="Husleie"/>
        <s v="Reparasjon og vedlikehold"/>
        <s v="Driftsmatriell"/>
        <s v="Renhold"/>
        <s v="Markedsføring"/>
        <s v="IT kostnader"/>
        <s v="Leasing"/>
        <s v="Eksterne honorarer"/>
        <s v="Reise"/>
        <s v="Management fee"/>
        <s v="Finansinntekter"/>
        <s v="Finansutgifter"/>
        <s v=""/>
        <s v="Gjestedøgn" u="1"/>
        <s v="Timer" u="1"/>
      </sharedItems>
    </cacheField>
    <cacheField name="Category" numFmtId="0">
      <sharedItems count="10">
        <s v="Inntekter"/>
        <s v="Provisjoner"/>
        <s v="Varekost"/>
        <s v="Personalkost"/>
        <s v="Driftsutgifter"/>
        <s v="Husleie"/>
        <s v="Management fee"/>
        <s v="Finans"/>
        <s v=""/>
        <s v="Nøkkeltall" u="1"/>
      </sharedItems>
    </cacheField>
    <cacheField name="Type" numFmtId="0">
      <sharedItems containsMixedTypes="1" containsNumber="1" containsInteger="1" minValue="0" maxValue="0" count="3">
        <s v="Inntekt"/>
        <s v="Kostnad"/>
        <n v="0"/>
      </sharedItems>
    </cacheField>
    <cacheField name="Sort" numFmtId="0">
      <sharedItems containsMixedTypes="1" containsNumber="1" containsInteger="1" minValue="1" maxValue="25"/>
    </cacheField>
    <cacheField name="Adj Amount" numFmtId="0">
      <sharedItems containsSemiMixedTypes="0" containsString="0" containsNumber="1" minValue="-418421.36" maxValue="3393132.3"/>
    </cacheField>
    <cacheField name="Index" numFmtId="9">
      <sharedItems containsSemiMixedTypes="0" containsString="0" containsNumber="1" minValue="0.28948856617356133" maxValue="1.3146843880918613"/>
    </cacheField>
    <cacheField name="Adjusted" numFmtId="0">
      <sharedItems containsSemiMixedTypes="0" containsString="0" containsNumber="1" minValue="-410950.78117276856" maxValue="3393132.3"/>
    </cacheField>
    <cacheField name="Gjester" numFmtId="0">
      <sharedItems containsSemiMixedTypes="0" containsString="0" containsNumber="1" containsInteger="1" minValue="0" maxValue="4323"/>
    </cacheField>
    <cacheField name="Timer" numFmtId="0">
      <sharedItems containsSemiMixedTypes="0" containsString="0" containsNumber="1" minValue="0" maxValue="1943.6659999999999"/>
    </cacheField>
    <cacheField name="Antall" numFmtId="0">
      <sharedItems containsSemiMixedTypes="0" containsString="0" containsNumber="1" containsInteger="1" minValue="0" maxValue="1"/>
    </cacheField>
    <cacheField name="ACTUAL" numFmtId="3">
      <sharedItems containsMixedTypes="1" containsNumber="1" minValue="-800020.86" maxValue="3393132.3"/>
    </cacheField>
    <cacheField name="THEORY" numFmtId="3">
      <sharedItems containsMixedTypes="1" containsNumber="1" minValue="-785737.12721432315" maxValue="3393132.3"/>
    </cacheField>
    <cacheField name="diff_pnl" numFmtId="0" formula="THEORY-ACTUAL" databaseField="0"/>
    <cacheField name="Value per guest" numFmtId="0" formula="'Adj Amount'/Gjester*Antall" databaseField="0"/>
    <cacheField name="value_per_hour" numFmtId="0" formula="'Adj Amount'/Timer*Antall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je Thorstensen" refreshedDate="45362.610432870373" createdVersion="8" refreshedVersion="8" minRefreshableVersion="3" recordCount="2703" xr:uid="{A0EB6E42-3219-4875-AD48-4B27A8DC4ABB}">
  <cacheSource type="worksheet">
    <worksheetSource ref="A1:AC1048576" sheet="Reservation Input"/>
  </cacheSource>
  <cacheFields count="31">
    <cacheField name="Arrival" numFmtId="0">
      <sharedItems containsNonDate="0" containsDate="1" containsString="0" containsBlank="1" minDate="2023-06-01T11:41:02" maxDate="2024-08-12T00:00:00"/>
    </cacheField>
    <cacheField name="Nights" numFmtId="0">
      <sharedItems containsString="0" containsBlank="1" containsNumber="1" containsInteger="1" minValue="1" maxValue="20"/>
    </cacheField>
    <cacheField name="Revenue" numFmtId="0">
      <sharedItems containsString="0" containsBlank="1" containsNumber="1" minValue="0" maxValue="20000"/>
    </cacheField>
    <cacheField name="Reservations" numFmtId="0">
      <sharedItems containsString="0" containsBlank="1" containsNumber="1" containsInteger="1" minValue="1" maxValue="10"/>
    </cacheField>
    <cacheField name="Status" numFmtId="0">
      <sharedItems containsBlank="1"/>
    </cacheField>
    <cacheField name="Departure" numFmtId="0">
      <sharedItems containsNonDate="0" containsDate="1" containsString="0" containsBlank="1" minDate="2023-06-02T04:11:38" maxDate="2023-08-06T11:00:00"/>
    </cacheField>
    <cacheField name="Guests" numFmtId="0">
      <sharedItems containsString="0" containsBlank="1" containsNumber="1" containsInteger="1" minValue="1" maxValue="8"/>
    </cacheField>
    <cacheField name="Created" numFmtId="0">
      <sharedItems containsNonDate="0" containsDate="1" containsString="0" containsBlank="1" minDate="2022-06-08T22:44:34" maxDate="2023-07-31T01:16:53"/>
    </cacheField>
    <cacheField name="7" numFmtId="0">
      <sharedItems containsBlank="1"/>
    </cacheField>
    <cacheField name="Company" numFmtId="0">
      <sharedItems containsBlank="1"/>
    </cacheField>
    <cacheField name="Travel agency" numFmtId="0">
      <sharedItems containsBlank="1"/>
    </cacheField>
    <cacheField name="Segment" numFmtId="0">
      <sharedItems containsBlank="1" count="6">
        <s v="Individual BAR"/>
        <s v="Individual Corporate"/>
        <s v="Individual OTA"/>
        <s v="Group Meeting"/>
        <s v="Tour Operator"/>
        <m/>
      </sharedItems>
    </cacheField>
    <cacheField name="Rate" numFmtId="0">
      <sharedItems containsBlank="1" count="24">
        <s v="EARLYBIRD 84 days"/>
        <s v="GDS BAR"/>
        <s v="OTA BAR"/>
        <s v="OTA EARLYBIRD"/>
        <s v="EARLYBIRD 42 days"/>
        <s v="WEB BAR"/>
        <s v="EARLYBIRD 7 days"/>
        <s v="BAR"/>
        <s v="CAMPAIGN Season"/>
        <s v="OTA Package BB"/>
        <s v="CAMPAIGN Stay 3"/>
        <s v="EARLYBIRD 1-6 days"/>
        <s v="Room Flex - Expedia"/>
        <s v="EARLYBIRD 21 days"/>
        <s v="Longstay 7 nights"/>
        <s v="Group Rate Room Only"/>
        <s v="Corporate Agreement 15% Off"/>
        <s v="Room Flex - Booking.com"/>
        <s v="Non Refundable Expedia"/>
        <s v="CAMPAIGN Last Minute Deal"/>
        <s v="Group Rate Room &amp; Breakfast"/>
        <s v="TURGRUPPE"/>
        <s v="COMP"/>
        <m/>
      </sharedItems>
    </cacheField>
    <cacheField name="Payment Type" numFmtId="0">
      <sharedItems containsBlank="1"/>
    </cacheField>
    <cacheField name="Source" numFmtId="0">
      <sharedItems containsBlank="1" count="31">
        <s v="In person"/>
        <s v="Galileo1G"/>
        <s v="Booking.com"/>
        <s v="A-Hotels.com"/>
        <s v="Expedia Affiliate Network"/>
        <s v="Private Sale"/>
        <s v="SabreAA"/>
        <s v=""/>
        <s v="Mews Booking Engine"/>
        <s v="Hotels.com"/>
        <s v="Hostelworld"/>
        <s v="Expedia"/>
        <s v="Telephone"/>
        <s v="A-Egencia"/>
        <s v="Google Hotel Search"/>
        <s v="Retail"/>
        <s v="A-Expedia Affiliate Network"/>
        <s v="A-Expedia"/>
        <s v="Amadeus1A"/>
        <s v="Egencia"/>
        <s v="Travelocity"/>
        <s v="American Express Travel"/>
        <s v="Email"/>
        <s v="ebookers"/>
        <s v="A-American Express Travel"/>
        <s v="Orbitz"/>
        <s v="Website"/>
        <s v="Wotif"/>
        <s v="Message"/>
        <s v="Mail"/>
        <m/>
      </sharedItems>
    </cacheField>
    <cacheField name="Reservation Number" numFmtId="1">
      <sharedItems containsString="0" containsBlank="1" containsNumber="1" containsInteger="1" minValue="1" maxValue="2625"/>
    </cacheField>
    <cacheField name="Period" numFmtId="165">
      <sharedItems containsNonDate="0" containsDate="1" containsString="0" containsBlank="1" minDate="2023-06-01T00:00:00" maxDate="2024-08-02T00:00:00"/>
    </cacheField>
    <cacheField name="Rate Group" numFmtId="165">
      <sharedItems containsBlank="1" count="7">
        <s v="WEB"/>
        <s v="GDS BAR"/>
        <s v="OTA"/>
        <s v="GROUP"/>
        <s v="CORPORATE"/>
        <s v=""/>
        <m/>
      </sharedItems>
    </cacheField>
    <cacheField name="Source Group" numFmtId="165">
      <sharedItems containsBlank="1" count="7">
        <s v="OFFLINE"/>
        <s v="GDS"/>
        <s v="OTA"/>
        <s v=""/>
        <s v="WEBSITE"/>
        <s v="META"/>
        <m/>
      </sharedItems>
    </cacheField>
    <cacheField name="Segment Distribution" numFmtId="0">
      <sharedItems containsString="0" containsBlank="1" containsNumber="1" minValue="5.8927519151443723E-4" maxValue="1"/>
    </cacheField>
    <cacheField name="Source Distribution" numFmtId="0">
      <sharedItems containsString="0" containsBlank="1" containsNumber="1" minValue="5.8927519151443723E-4" maxValue="1"/>
    </cacheField>
    <cacheField name="Commission Cost" numFmtId="3">
      <sharedItems containsString="0" containsBlank="1" containsNumber="1" minValue="0" maxValue="2893.86"/>
    </cacheField>
    <cacheField name="Transaction Cost" numFmtId="3">
      <sharedItems containsString="0" containsBlank="1" containsNumber="1" containsInteger="1" minValue="0" maxValue="100"/>
    </cacheField>
    <cacheField name="Kickback" numFmtId="3">
      <sharedItems containsString="0" containsBlank="1" containsNumber="1" minValue="0" maxValue="136.44"/>
    </cacheField>
    <cacheField name="Payment Cost" numFmtId="3">
      <sharedItems containsString="0" containsBlank="1" containsNumber="1" minValue="0" maxValue="347.26319999999998"/>
    </cacheField>
    <cacheField name="HK Cost" numFmtId="3">
      <sharedItems containsString="0" containsBlank="1" containsNumber="1" minValue="115" maxValue="843.33333333333326"/>
    </cacheField>
    <cacheField name="System Cost" numFmtId="3">
      <sharedItems containsString="0" containsBlank="1" containsNumber="1" minValue="0" maxValue="2857.1428571428569"/>
    </cacheField>
    <cacheField name="Sales Cost" numFmtId="3">
      <sharedItems containsString="0" containsBlank="1" containsNumber="1" minValue="0" maxValue="10000"/>
    </cacheField>
    <cacheField name="Contribution" numFmtId="3">
      <sharedItems containsString="0" containsBlank="1" containsNumber="1" minValue="-9645.3500499999991" maxValue="19544.174454828659"/>
    </cacheField>
    <cacheField name="Contribution/Booking" numFmtId="0" formula="Contribution/Reservations" databaseField="0"/>
    <cacheField name="contribution_per_night" numFmtId="0" formula="Contribution/Night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0">
  <r>
    <x v="0"/>
    <x v="0"/>
    <n v="3000"/>
    <n v="-49316"/>
    <x v="0"/>
    <x v="0"/>
    <x v="0"/>
    <x v="0"/>
    <n v="2"/>
    <n v="49316"/>
    <n v="1"/>
    <n v="49316"/>
    <n v="2803"/>
    <n v="1698.7"/>
    <n v="1"/>
    <n v="49316"/>
    <n v="49316"/>
  </r>
  <r>
    <x v="0"/>
    <x v="1"/>
    <n v="3000"/>
    <n v="-59980"/>
    <x v="0"/>
    <x v="0"/>
    <x v="0"/>
    <x v="0"/>
    <n v="2"/>
    <n v="59980"/>
    <n v="1"/>
    <n v="59980"/>
    <n v="2750"/>
    <n v="1620.817"/>
    <n v="1"/>
    <n v="59980"/>
    <n v="59980"/>
  </r>
  <r>
    <x v="0"/>
    <x v="2"/>
    <n v="3000"/>
    <n v="-54424"/>
    <x v="0"/>
    <x v="0"/>
    <x v="0"/>
    <x v="0"/>
    <n v="2"/>
    <n v="54424"/>
    <n v="1"/>
    <n v="54424"/>
    <n v="3043"/>
    <n v="1839.2840000000001"/>
    <n v="1"/>
    <n v="54424"/>
    <n v="54424"/>
  </r>
  <r>
    <x v="0"/>
    <x v="3"/>
    <n v="3000"/>
    <n v="-55356"/>
    <x v="0"/>
    <x v="0"/>
    <x v="0"/>
    <x v="0"/>
    <n v="2"/>
    <n v="55356"/>
    <n v="1"/>
    <n v="55356"/>
    <n v="2916"/>
    <n v="1763.2"/>
    <n v="1"/>
    <n v="55356"/>
    <n v="55356"/>
  </r>
  <r>
    <x v="0"/>
    <x v="4"/>
    <n v="3000"/>
    <n v="-79664"/>
    <x v="0"/>
    <x v="0"/>
    <x v="0"/>
    <x v="0"/>
    <n v="2"/>
    <n v="79664"/>
    <n v="1"/>
    <n v="79664"/>
    <n v="3578"/>
    <n v="1816.85"/>
    <n v="1"/>
    <n v="79664"/>
    <n v="79664"/>
  </r>
  <r>
    <x v="0"/>
    <x v="5"/>
    <n v="3000"/>
    <n v="-89280"/>
    <x v="0"/>
    <x v="0"/>
    <x v="0"/>
    <x v="0"/>
    <n v="2"/>
    <n v="89280"/>
    <n v="1"/>
    <n v="89280"/>
    <n v="3708"/>
    <n v="1858.8330000000001"/>
    <n v="1"/>
    <n v="89280"/>
    <n v="89280"/>
  </r>
  <r>
    <x v="0"/>
    <x v="6"/>
    <n v="3000"/>
    <n v="-72067.199999999997"/>
    <x v="0"/>
    <x v="0"/>
    <x v="0"/>
    <x v="0"/>
    <n v="2"/>
    <n v="72067.199999999997"/>
    <n v="1"/>
    <n v="72067.199999999997"/>
    <n v="3431"/>
    <n v="1813.0340000000001"/>
    <n v="1"/>
    <n v="72067.199999999997"/>
    <n v="72067.199999999997"/>
  </r>
  <r>
    <x v="0"/>
    <x v="7"/>
    <n v="3000"/>
    <n v="-100596"/>
    <x v="0"/>
    <x v="0"/>
    <x v="0"/>
    <x v="0"/>
    <n v="2"/>
    <n v="100596"/>
    <n v="1"/>
    <n v="100596"/>
    <n v="4323"/>
    <n v="1943.6659999999999"/>
    <n v="1"/>
    <n v="100596"/>
    <n v="100596"/>
  </r>
  <r>
    <x v="0"/>
    <x v="8"/>
    <n v="3000"/>
    <n v="-81564.800000000003"/>
    <x v="0"/>
    <x v="0"/>
    <x v="0"/>
    <x v="0"/>
    <n v="2"/>
    <n v="81564.800000000003"/>
    <n v="1"/>
    <n v="81564.800000000003"/>
    <n v="3531"/>
    <n v="1846.634"/>
    <n v="1"/>
    <n v="81564.800000000003"/>
    <n v="81564.800000000003"/>
  </r>
  <r>
    <x v="0"/>
    <x v="9"/>
    <n v="3000"/>
    <n v="-127120.8"/>
    <x v="0"/>
    <x v="0"/>
    <x v="0"/>
    <x v="0"/>
    <n v="2"/>
    <n v="127120.8"/>
    <n v="1"/>
    <n v="127120.8"/>
    <n v="3338"/>
    <n v="1851.3"/>
    <n v="1"/>
    <n v="127120.8"/>
    <n v="127120.8"/>
  </r>
  <r>
    <x v="0"/>
    <x v="10"/>
    <n v="3000"/>
    <n v="-84307.199999999997"/>
    <x v="0"/>
    <x v="0"/>
    <x v="0"/>
    <x v="0"/>
    <n v="2"/>
    <n v="84307.199999999997"/>
    <n v="1"/>
    <n v="84307.199999999997"/>
    <n v="3267"/>
    <n v="1752.55"/>
    <n v="1"/>
    <n v="84307.199999999997"/>
    <n v="84307.199999999997"/>
  </r>
  <r>
    <x v="0"/>
    <x v="11"/>
    <n v="3000"/>
    <n v="-39816.400000000001"/>
    <x v="0"/>
    <x v="0"/>
    <x v="0"/>
    <x v="0"/>
    <n v="2"/>
    <n v="39816.400000000001"/>
    <n v="1"/>
    <n v="39816.400000000001"/>
    <n v="2003"/>
    <n v="1365.15"/>
    <n v="1"/>
    <n v="39816.400000000001"/>
    <n v="39816.400000000001"/>
  </r>
  <r>
    <x v="0"/>
    <x v="0"/>
    <n v="3001"/>
    <n v="0"/>
    <x v="1"/>
    <x v="0"/>
    <x v="0"/>
    <x v="0"/>
    <n v="2"/>
    <n v="0"/>
    <n v="1"/>
    <n v="0"/>
    <n v="2803"/>
    <n v="1698.7"/>
    <n v="1"/>
    <n v="0"/>
    <n v="0"/>
  </r>
  <r>
    <x v="0"/>
    <x v="1"/>
    <n v="3001"/>
    <n v="0"/>
    <x v="1"/>
    <x v="0"/>
    <x v="0"/>
    <x v="0"/>
    <n v="2"/>
    <n v="0"/>
    <n v="1"/>
    <n v="0"/>
    <n v="2750"/>
    <n v="1620.817"/>
    <n v="1"/>
    <n v="0"/>
    <n v="0"/>
  </r>
  <r>
    <x v="0"/>
    <x v="2"/>
    <n v="3001"/>
    <n v="-8748.48"/>
    <x v="1"/>
    <x v="0"/>
    <x v="0"/>
    <x v="0"/>
    <n v="2"/>
    <n v="8748.48"/>
    <n v="1"/>
    <n v="8748.48"/>
    <n v="3043"/>
    <n v="1839.2840000000001"/>
    <n v="1"/>
    <n v="8748.48"/>
    <n v="8748.48"/>
  </r>
  <r>
    <x v="0"/>
    <x v="3"/>
    <n v="3001"/>
    <n v="0"/>
    <x v="1"/>
    <x v="0"/>
    <x v="0"/>
    <x v="0"/>
    <n v="2"/>
    <n v="0"/>
    <n v="1"/>
    <n v="0"/>
    <n v="2916"/>
    <n v="1763.2"/>
    <n v="1"/>
    <n v="0"/>
    <n v="0"/>
  </r>
  <r>
    <x v="0"/>
    <x v="4"/>
    <n v="3001"/>
    <n v="0"/>
    <x v="1"/>
    <x v="0"/>
    <x v="0"/>
    <x v="0"/>
    <n v="2"/>
    <n v="0"/>
    <n v="1"/>
    <n v="0"/>
    <n v="3578"/>
    <n v="1816.85"/>
    <n v="1"/>
    <n v="0"/>
    <n v="0"/>
  </r>
  <r>
    <x v="0"/>
    <x v="5"/>
    <n v="3001"/>
    <n v="0"/>
    <x v="1"/>
    <x v="0"/>
    <x v="0"/>
    <x v="0"/>
    <n v="2"/>
    <n v="0"/>
    <n v="1"/>
    <n v="0"/>
    <n v="3708"/>
    <n v="1858.8330000000001"/>
    <n v="1"/>
    <n v="0"/>
    <n v="0"/>
  </r>
  <r>
    <x v="0"/>
    <x v="6"/>
    <n v="3001"/>
    <n v="0"/>
    <x v="1"/>
    <x v="0"/>
    <x v="0"/>
    <x v="0"/>
    <n v="2"/>
    <n v="0"/>
    <n v="1"/>
    <n v="0"/>
    <n v="3431"/>
    <n v="1813.0340000000001"/>
    <n v="1"/>
    <n v="0"/>
    <n v="0"/>
  </r>
  <r>
    <x v="0"/>
    <x v="7"/>
    <n v="3001"/>
    <n v="0"/>
    <x v="1"/>
    <x v="0"/>
    <x v="0"/>
    <x v="0"/>
    <n v="2"/>
    <n v="0"/>
    <n v="1"/>
    <n v="0"/>
    <n v="4323"/>
    <n v="1943.6659999999999"/>
    <n v="1"/>
    <n v="0"/>
    <n v="0"/>
  </r>
  <r>
    <x v="0"/>
    <x v="8"/>
    <n v="3001"/>
    <n v="0"/>
    <x v="1"/>
    <x v="0"/>
    <x v="0"/>
    <x v="0"/>
    <n v="2"/>
    <n v="0"/>
    <n v="1"/>
    <n v="0"/>
    <n v="3531"/>
    <n v="1846.634"/>
    <n v="1"/>
    <n v="0"/>
    <n v="0"/>
  </r>
  <r>
    <x v="0"/>
    <x v="9"/>
    <n v="3001"/>
    <n v="0"/>
    <x v="1"/>
    <x v="0"/>
    <x v="0"/>
    <x v="0"/>
    <n v="2"/>
    <n v="0"/>
    <n v="1"/>
    <n v="0"/>
    <n v="3338"/>
    <n v="1851.3"/>
    <n v="1"/>
    <n v="0"/>
    <n v="0"/>
  </r>
  <r>
    <x v="0"/>
    <x v="10"/>
    <n v="3001"/>
    <n v="0"/>
    <x v="1"/>
    <x v="0"/>
    <x v="0"/>
    <x v="0"/>
    <n v="2"/>
    <n v="0"/>
    <n v="1"/>
    <n v="0"/>
    <n v="3267"/>
    <n v="1752.55"/>
    <n v="1"/>
    <n v="0"/>
    <n v="0"/>
  </r>
  <r>
    <x v="0"/>
    <x v="11"/>
    <n v="3001"/>
    <n v="0"/>
    <x v="1"/>
    <x v="0"/>
    <x v="0"/>
    <x v="0"/>
    <n v="2"/>
    <n v="0"/>
    <n v="1"/>
    <n v="0"/>
    <n v="2003"/>
    <n v="1365.15"/>
    <n v="1"/>
    <n v="0"/>
    <n v="0"/>
  </r>
  <r>
    <x v="0"/>
    <x v="0"/>
    <n v="3060"/>
    <n v="-556"/>
    <x v="2"/>
    <x v="1"/>
    <x v="0"/>
    <x v="0"/>
    <n v="3"/>
    <n v="556"/>
    <n v="1"/>
    <n v="556"/>
    <n v="2803"/>
    <n v="1698.7"/>
    <n v="1"/>
    <n v="556"/>
    <n v="556"/>
  </r>
  <r>
    <x v="0"/>
    <x v="1"/>
    <n v="3060"/>
    <n v="-412"/>
    <x v="2"/>
    <x v="1"/>
    <x v="0"/>
    <x v="0"/>
    <n v="3"/>
    <n v="412"/>
    <n v="1"/>
    <n v="412"/>
    <n v="2750"/>
    <n v="1620.817"/>
    <n v="1"/>
    <n v="412"/>
    <n v="412"/>
  </r>
  <r>
    <x v="0"/>
    <x v="2"/>
    <n v="3060"/>
    <n v="-951.2"/>
    <x v="2"/>
    <x v="1"/>
    <x v="0"/>
    <x v="0"/>
    <n v="3"/>
    <n v="951.2"/>
    <n v="1"/>
    <n v="951.2"/>
    <n v="3043"/>
    <n v="1839.2840000000001"/>
    <n v="1"/>
    <n v="951.2"/>
    <n v="951.2"/>
  </r>
  <r>
    <x v="0"/>
    <x v="3"/>
    <n v="3060"/>
    <n v="-727.2"/>
    <x v="2"/>
    <x v="1"/>
    <x v="0"/>
    <x v="0"/>
    <n v="3"/>
    <n v="727.2"/>
    <n v="1"/>
    <n v="727.2"/>
    <n v="2916"/>
    <n v="1763.2"/>
    <n v="1"/>
    <n v="727.2"/>
    <n v="727.2"/>
  </r>
  <r>
    <x v="0"/>
    <x v="4"/>
    <n v="3060"/>
    <n v="-1152"/>
    <x v="2"/>
    <x v="1"/>
    <x v="0"/>
    <x v="0"/>
    <n v="3"/>
    <n v="1152"/>
    <n v="1"/>
    <n v="1152"/>
    <n v="3578"/>
    <n v="1816.85"/>
    <n v="1"/>
    <n v="1152"/>
    <n v="1152"/>
  </r>
  <r>
    <x v="0"/>
    <x v="5"/>
    <n v="3060"/>
    <n v="-848"/>
    <x v="2"/>
    <x v="1"/>
    <x v="0"/>
    <x v="0"/>
    <n v="3"/>
    <n v="848"/>
    <n v="1"/>
    <n v="848"/>
    <n v="3708"/>
    <n v="1858.8330000000001"/>
    <n v="1"/>
    <n v="848"/>
    <n v="848"/>
  </r>
  <r>
    <x v="0"/>
    <x v="6"/>
    <n v="3060"/>
    <n v="-120"/>
    <x v="2"/>
    <x v="1"/>
    <x v="0"/>
    <x v="0"/>
    <n v="3"/>
    <n v="120"/>
    <n v="1"/>
    <n v="120"/>
    <n v="3431"/>
    <n v="1813.0340000000001"/>
    <n v="1"/>
    <n v="120"/>
    <n v="120"/>
  </r>
  <r>
    <x v="0"/>
    <x v="7"/>
    <n v="3060"/>
    <n v="-240"/>
    <x v="2"/>
    <x v="1"/>
    <x v="0"/>
    <x v="0"/>
    <n v="3"/>
    <n v="240"/>
    <n v="1"/>
    <n v="240"/>
    <n v="4323"/>
    <n v="1943.6659999999999"/>
    <n v="1"/>
    <n v="240"/>
    <n v="240"/>
  </r>
  <r>
    <x v="0"/>
    <x v="8"/>
    <n v="3060"/>
    <n v="-1320"/>
    <x v="2"/>
    <x v="1"/>
    <x v="0"/>
    <x v="0"/>
    <n v="3"/>
    <n v="1320"/>
    <n v="1"/>
    <n v="1320"/>
    <n v="3531"/>
    <n v="1846.634"/>
    <n v="1"/>
    <n v="1320"/>
    <n v="1320"/>
  </r>
  <r>
    <x v="0"/>
    <x v="9"/>
    <n v="3060"/>
    <n v="-950.4"/>
    <x v="2"/>
    <x v="1"/>
    <x v="0"/>
    <x v="0"/>
    <n v="3"/>
    <n v="950.4"/>
    <n v="1"/>
    <n v="950.4"/>
    <n v="3338"/>
    <n v="1851.3"/>
    <n v="1"/>
    <n v="950.4"/>
    <n v="950.4"/>
  </r>
  <r>
    <x v="0"/>
    <x v="10"/>
    <n v="3060"/>
    <n v="-1266.4000000000001"/>
    <x v="2"/>
    <x v="1"/>
    <x v="0"/>
    <x v="0"/>
    <n v="3"/>
    <n v="1266.4000000000001"/>
    <n v="1"/>
    <n v="1266.4000000000001"/>
    <n v="3267"/>
    <n v="1752.55"/>
    <n v="1"/>
    <n v="1266.4000000000001"/>
    <n v="1266.4000000000001"/>
  </r>
  <r>
    <x v="0"/>
    <x v="11"/>
    <n v="3060"/>
    <n v="-379.2"/>
    <x v="2"/>
    <x v="1"/>
    <x v="0"/>
    <x v="0"/>
    <n v="3"/>
    <n v="379.2"/>
    <n v="1"/>
    <n v="379.2"/>
    <n v="2003"/>
    <n v="1365.15"/>
    <n v="1"/>
    <n v="379.2"/>
    <n v="379.2"/>
  </r>
  <r>
    <x v="0"/>
    <x v="0"/>
    <n v="3065"/>
    <n v="-4894.76"/>
    <x v="3"/>
    <x v="1"/>
    <x v="0"/>
    <x v="0"/>
    <n v="3"/>
    <n v="4894.76"/>
    <n v="1"/>
    <n v="4894.76"/>
    <n v="2803"/>
    <n v="1698.7"/>
    <n v="1"/>
    <n v="4894.76"/>
    <n v="4894.76"/>
  </r>
  <r>
    <x v="0"/>
    <x v="1"/>
    <n v="3065"/>
    <n v="-3947.82"/>
    <x v="3"/>
    <x v="1"/>
    <x v="0"/>
    <x v="0"/>
    <n v="3"/>
    <n v="3947.82"/>
    <n v="1"/>
    <n v="3947.82"/>
    <n v="2750"/>
    <n v="1620.817"/>
    <n v="1"/>
    <n v="3947.82"/>
    <n v="3947.82"/>
  </r>
  <r>
    <x v="0"/>
    <x v="2"/>
    <n v="3065"/>
    <n v="-5631.31"/>
    <x v="3"/>
    <x v="1"/>
    <x v="0"/>
    <x v="0"/>
    <n v="3"/>
    <n v="5631.31"/>
    <n v="1"/>
    <n v="5631.31"/>
    <n v="3043"/>
    <n v="1839.2840000000001"/>
    <n v="1"/>
    <n v="5631.31"/>
    <n v="5631.31"/>
  </r>
  <r>
    <x v="0"/>
    <x v="3"/>
    <n v="3065"/>
    <n v="-8226.07"/>
    <x v="3"/>
    <x v="1"/>
    <x v="0"/>
    <x v="0"/>
    <n v="3"/>
    <n v="8226.07"/>
    <n v="1"/>
    <n v="8226.07"/>
    <n v="2916"/>
    <n v="1763.2"/>
    <n v="1"/>
    <n v="8226.07"/>
    <n v="8226.07"/>
  </r>
  <r>
    <x v="0"/>
    <x v="4"/>
    <n v="3065"/>
    <n v="-7434.8"/>
    <x v="3"/>
    <x v="1"/>
    <x v="0"/>
    <x v="0"/>
    <n v="3"/>
    <n v="7434.8"/>
    <n v="1"/>
    <n v="7434.8"/>
    <n v="3578"/>
    <n v="1816.85"/>
    <n v="1"/>
    <n v="7434.8"/>
    <n v="7434.8"/>
  </r>
  <r>
    <x v="0"/>
    <x v="5"/>
    <n v="3065"/>
    <n v="-18813.07"/>
    <x v="3"/>
    <x v="1"/>
    <x v="0"/>
    <x v="0"/>
    <n v="3"/>
    <n v="18813.07"/>
    <n v="1"/>
    <n v="18813.07"/>
    <n v="3708"/>
    <n v="1858.8330000000001"/>
    <n v="1"/>
    <n v="18813.07"/>
    <n v="18813.07"/>
  </r>
  <r>
    <x v="0"/>
    <x v="6"/>
    <n v="3065"/>
    <n v="-11919.67"/>
    <x v="3"/>
    <x v="1"/>
    <x v="0"/>
    <x v="0"/>
    <n v="3"/>
    <n v="11919.67"/>
    <n v="1"/>
    <n v="11919.67"/>
    <n v="3431"/>
    <n v="1813.0340000000001"/>
    <n v="1"/>
    <n v="11919.67"/>
    <n v="11919.67"/>
  </r>
  <r>
    <x v="0"/>
    <x v="7"/>
    <n v="3065"/>
    <n v="-13708.7"/>
    <x v="3"/>
    <x v="1"/>
    <x v="0"/>
    <x v="0"/>
    <n v="3"/>
    <n v="13708.7"/>
    <n v="1"/>
    <n v="13708.7"/>
    <n v="4323"/>
    <n v="1943.6659999999999"/>
    <n v="1"/>
    <n v="13708.7"/>
    <n v="13708.7"/>
  </r>
  <r>
    <x v="0"/>
    <x v="8"/>
    <n v="3065"/>
    <n v="-14330.46"/>
    <x v="3"/>
    <x v="1"/>
    <x v="0"/>
    <x v="0"/>
    <n v="3"/>
    <n v="14330.46"/>
    <n v="1"/>
    <n v="14330.46"/>
    <n v="3531"/>
    <n v="1846.634"/>
    <n v="1"/>
    <n v="14330.46"/>
    <n v="14330.46"/>
  </r>
  <r>
    <x v="0"/>
    <x v="9"/>
    <n v="3065"/>
    <n v="-16288.68"/>
    <x v="3"/>
    <x v="1"/>
    <x v="0"/>
    <x v="0"/>
    <n v="3"/>
    <n v="16288.68"/>
    <n v="1"/>
    <n v="16288.68"/>
    <n v="3338"/>
    <n v="1851.3"/>
    <n v="1"/>
    <n v="16288.68"/>
    <n v="16288.68"/>
  </r>
  <r>
    <x v="0"/>
    <x v="10"/>
    <n v="3065"/>
    <n v="-10214.780000000001"/>
    <x v="3"/>
    <x v="1"/>
    <x v="0"/>
    <x v="0"/>
    <n v="3"/>
    <n v="10214.780000000001"/>
    <n v="1"/>
    <n v="10214.780000000001"/>
    <n v="3267"/>
    <n v="1752.55"/>
    <n v="1"/>
    <n v="10214.780000000001"/>
    <n v="10214.780000000001"/>
  </r>
  <r>
    <x v="0"/>
    <x v="11"/>
    <n v="3065"/>
    <n v="-5867.8"/>
    <x v="3"/>
    <x v="1"/>
    <x v="0"/>
    <x v="0"/>
    <n v="3"/>
    <n v="5867.8"/>
    <n v="1"/>
    <n v="5867.8"/>
    <n v="2003"/>
    <n v="1365.15"/>
    <n v="1"/>
    <n v="5867.8"/>
    <n v="5867.8"/>
  </r>
  <r>
    <x v="0"/>
    <x v="0"/>
    <n v="3100"/>
    <n v="-1243632.05"/>
    <x v="4"/>
    <x v="2"/>
    <x v="0"/>
    <x v="0"/>
    <n v="1"/>
    <n v="1243632.05"/>
    <n v="1"/>
    <n v="1243632.05"/>
    <n v="2803"/>
    <n v="1698.7"/>
    <n v="1"/>
    <n v="1243632.05"/>
    <n v="1243632.05"/>
  </r>
  <r>
    <x v="0"/>
    <x v="1"/>
    <n v="3100"/>
    <n v="-1408664.95"/>
    <x v="4"/>
    <x v="2"/>
    <x v="0"/>
    <x v="0"/>
    <n v="1"/>
    <n v="1408664.95"/>
    <n v="1"/>
    <n v="1408664.95"/>
    <n v="2750"/>
    <n v="1620.817"/>
    <n v="1"/>
    <n v="1408664.95"/>
    <n v="1408664.95"/>
  </r>
  <r>
    <x v="0"/>
    <x v="2"/>
    <n v="3100"/>
    <n v="-1560822.1"/>
    <x v="4"/>
    <x v="2"/>
    <x v="0"/>
    <x v="0"/>
    <n v="1"/>
    <n v="1560822.1"/>
    <n v="1"/>
    <n v="1560822.1"/>
    <n v="3043"/>
    <n v="1839.2840000000001"/>
    <n v="1"/>
    <n v="1560822.1"/>
    <n v="1560822.1"/>
  </r>
  <r>
    <x v="0"/>
    <x v="3"/>
    <n v="3100"/>
    <n v="-1719586.76"/>
    <x v="4"/>
    <x v="2"/>
    <x v="0"/>
    <x v="0"/>
    <n v="1"/>
    <n v="1719586.76"/>
    <n v="1"/>
    <n v="1719586.76"/>
    <n v="2916"/>
    <n v="1763.2"/>
    <n v="1"/>
    <n v="1719586.76"/>
    <n v="1719586.76"/>
  </r>
  <r>
    <x v="0"/>
    <x v="4"/>
    <n v="3100"/>
    <n v="-2338300.64"/>
    <x v="4"/>
    <x v="2"/>
    <x v="0"/>
    <x v="0"/>
    <n v="1"/>
    <n v="2338300.64"/>
    <n v="1"/>
    <n v="2338300.64"/>
    <n v="3578"/>
    <n v="1816.85"/>
    <n v="1"/>
    <n v="2338300.64"/>
    <n v="2338300.64"/>
  </r>
  <r>
    <x v="0"/>
    <x v="5"/>
    <n v="3100"/>
    <n v="-3393132.3"/>
    <x v="4"/>
    <x v="2"/>
    <x v="0"/>
    <x v="0"/>
    <n v="1"/>
    <n v="3393132.3"/>
    <n v="1"/>
    <n v="3393132.3"/>
    <n v="3708"/>
    <n v="1858.8330000000001"/>
    <n v="1"/>
    <n v="3393132.3"/>
    <n v="3393132.3"/>
  </r>
  <r>
    <x v="0"/>
    <x v="6"/>
    <n v="3100"/>
    <n v="-2151533.88"/>
    <x v="4"/>
    <x v="2"/>
    <x v="0"/>
    <x v="0"/>
    <n v="1"/>
    <n v="2151533.88"/>
    <n v="1"/>
    <n v="2151533.88"/>
    <n v="3431"/>
    <n v="1813.0340000000001"/>
    <n v="1"/>
    <n v="2151533.88"/>
    <n v="2151533.88"/>
  </r>
  <r>
    <x v="0"/>
    <x v="7"/>
    <n v="3100"/>
    <n v="-3194028.78"/>
    <x v="4"/>
    <x v="2"/>
    <x v="0"/>
    <x v="0"/>
    <n v="1"/>
    <n v="3194028.78"/>
    <n v="1"/>
    <n v="3194028.78"/>
    <n v="4323"/>
    <n v="1943.6659999999999"/>
    <n v="1"/>
    <n v="3194028.78"/>
    <n v="3194028.78"/>
  </r>
  <r>
    <x v="0"/>
    <x v="8"/>
    <n v="3100"/>
    <n v="-2676017.48"/>
    <x v="4"/>
    <x v="2"/>
    <x v="0"/>
    <x v="0"/>
    <n v="1"/>
    <n v="2676017.48"/>
    <n v="1"/>
    <n v="2676017.48"/>
    <n v="3531"/>
    <n v="1846.634"/>
    <n v="1"/>
    <n v="2676017.48"/>
    <n v="2676017.48"/>
  </r>
  <r>
    <x v="0"/>
    <x v="9"/>
    <n v="3100"/>
    <n v="-1923594.12"/>
    <x v="4"/>
    <x v="2"/>
    <x v="0"/>
    <x v="0"/>
    <n v="1"/>
    <n v="1923594.12"/>
    <n v="1"/>
    <n v="1923594.12"/>
    <n v="3338"/>
    <n v="1851.3"/>
    <n v="1"/>
    <n v="1923594.12"/>
    <n v="1923594.12"/>
  </r>
  <r>
    <x v="0"/>
    <x v="10"/>
    <n v="3100"/>
    <n v="-1770441.53"/>
    <x v="4"/>
    <x v="2"/>
    <x v="0"/>
    <x v="0"/>
    <n v="1"/>
    <n v="1770441.53"/>
    <n v="1"/>
    <n v="1770441.53"/>
    <n v="3267"/>
    <n v="1752.55"/>
    <n v="1"/>
    <n v="1770441.53"/>
    <n v="1770441.53"/>
  </r>
  <r>
    <x v="0"/>
    <x v="11"/>
    <n v="3100"/>
    <n v="-977609.1"/>
    <x v="4"/>
    <x v="2"/>
    <x v="0"/>
    <x v="0"/>
    <n v="1"/>
    <n v="977609.1"/>
    <n v="1"/>
    <n v="977609.1"/>
    <n v="2003"/>
    <n v="1365.15"/>
    <n v="1"/>
    <n v="977609.1"/>
    <n v="977609.1"/>
  </r>
  <r>
    <x v="0"/>
    <x v="0"/>
    <n v="3101"/>
    <n v="-32716.67"/>
    <x v="5"/>
    <x v="2"/>
    <x v="0"/>
    <x v="0"/>
    <n v="1"/>
    <n v="32716.67"/>
    <n v="0.6236104444600139"/>
    <n v="20402.457119951603"/>
    <n v="2803"/>
    <n v="1698.7"/>
    <n v="1"/>
    <n v="32716.67"/>
    <n v="20402.457119951603"/>
  </r>
  <r>
    <x v="0"/>
    <x v="1"/>
    <n v="3101"/>
    <n v="-44130.94"/>
    <x v="5"/>
    <x v="2"/>
    <x v="0"/>
    <x v="0"/>
    <n v="1"/>
    <n v="44130.94"/>
    <n v="0.6236104444600139"/>
    <n v="27520.515107838208"/>
    <n v="2750"/>
    <n v="1620.817"/>
    <n v="1"/>
    <n v="44130.94"/>
    <n v="27520.515107838208"/>
  </r>
  <r>
    <x v="0"/>
    <x v="2"/>
    <n v="3101"/>
    <n v="-66850.570000000007"/>
    <x v="5"/>
    <x v="2"/>
    <x v="0"/>
    <x v="0"/>
    <n v="1"/>
    <n v="66850.570000000007"/>
    <n v="0.6236104444600139"/>
    <n v="41688.713670105273"/>
    <n v="3043"/>
    <n v="1839.2840000000001"/>
    <n v="1"/>
    <n v="66850.570000000007"/>
    <n v="41688.713670105273"/>
  </r>
  <r>
    <x v="0"/>
    <x v="3"/>
    <n v="3101"/>
    <n v="-41895.65"/>
    <x v="5"/>
    <x v="2"/>
    <x v="0"/>
    <x v="0"/>
    <n v="1"/>
    <n v="41895.65"/>
    <n v="0.6236104444600139"/>
    <n v="26126.564917441181"/>
    <n v="2916"/>
    <n v="1763.2"/>
    <n v="1"/>
    <n v="41895.65"/>
    <n v="26126.564917441181"/>
  </r>
  <r>
    <x v="0"/>
    <x v="4"/>
    <n v="3101"/>
    <n v="-64136.99"/>
    <x v="5"/>
    <x v="2"/>
    <x v="0"/>
    <x v="0"/>
    <n v="1"/>
    <n v="64136.99"/>
    <n v="0.6236104444600139"/>
    <n v="39996.496840227468"/>
    <n v="3578"/>
    <n v="1816.85"/>
    <n v="1"/>
    <n v="64136.99"/>
    <n v="39996.496840227468"/>
  </r>
  <r>
    <x v="0"/>
    <x v="5"/>
    <n v="3101"/>
    <n v="-110399.13"/>
    <x v="5"/>
    <x v="2"/>
    <x v="0"/>
    <x v="0"/>
    <n v="1"/>
    <n v="110399.13"/>
    <n v="0.6236104444600139"/>
    <n v="68846.050527298852"/>
    <n v="3708"/>
    <n v="1858.8330000000001"/>
    <n v="1"/>
    <n v="110399.13"/>
    <n v="68846.050527298852"/>
  </r>
  <r>
    <x v="0"/>
    <x v="6"/>
    <n v="3101"/>
    <n v="-41582.21"/>
    <x v="5"/>
    <x v="2"/>
    <x v="0"/>
    <x v="0"/>
    <n v="1"/>
    <n v="41582.21"/>
    <n v="0.6236104444600139"/>
    <n v="25931.100459729634"/>
    <n v="3431"/>
    <n v="1813.0340000000001"/>
    <n v="1"/>
    <n v="41582.21"/>
    <n v="25931.100459729634"/>
  </r>
  <r>
    <x v="0"/>
    <x v="7"/>
    <n v="3101"/>
    <n v="-62845.9"/>
    <x v="5"/>
    <x v="2"/>
    <x v="0"/>
    <x v="0"/>
    <n v="1"/>
    <n v="62845.9"/>
    <n v="0.6236104444600139"/>
    <n v="39191.359631489591"/>
    <n v="4323"/>
    <n v="1943.6659999999999"/>
    <n v="1"/>
    <n v="62845.9"/>
    <n v="39191.359631489591"/>
  </r>
  <r>
    <x v="0"/>
    <x v="8"/>
    <n v="3101"/>
    <n v="-64315.92"/>
    <x v="5"/>
    <x v="2"/>
    <x v="0"/>
    <x v="0"/>
    <n v="1"/>
    <n v="64315.92"/>
    <n v="0.6236104444600139"/>
    <n v="40108.079457054693"/>
    <n v="3531"/>
    <n v="1846.634"/>
    <n v="1"/>
    <n v="64315.92"/>
    <n v="40108.079457054693"/>
  </r>
  <r>
    <x v="0"/>
    <x v="9"/>
    <n v="3101"/>
    <n v="-34897.96"/>
    <x v="5"/>
    <x v="2"/>
    <x v="0"/>
    <x v="0"/>
    <n v="1"/>
    <n v="34897.96"/>
    <n v="0.6236104444600139"/>
    <n v="21762.732346347788"/>
    <n v="3338"/>
    <n v="1851.3"/>
    <n v="1"/>
    <n v="34897.96"/>
    <n v="21762.732346347788"/>
  </r>
  <r>
    <x v="0"/>
    <x v="10"/>
    <n v="3101"/>
    <n v="-20963.78"/>
    <x v="5"/>
    <x v="2"/>
    <x v="0"/>
    <x v="0"/>
    <n v="1"/>
    <n v="20963.78"/>
    <n v="0.6236104444600139"/>
    <n v="13073.23216336195"/>
    <n v="3267"/>
    <n v="1752.55"/>
    <n v="1"/>
    <n v="20963.78"/>
    <n v="13073.23216336195"/>
  </r>
  <r>
    <x v="0"/>
    <x v="11"/>
    <n v="3101"/>
    <n v="-18537.009999999998"/>
    <x v="5"/>
    <x v="2"/>
    <x v="0"/>
    <x v="0"/>
    <n v="1"/>
    <n v="18537.009999999998"/>
    <n v="0.6236104444600139"/>
    <n v="11559.873045059721"/>
    <n v="2003"/>
    <n v="1365.15"/>
    <n v="1"/>
    <n v="18537.009999999998"/>
    <n v="11559.873045059721"/>
  </r>
  <r>
    <x v="0"/>
    <x v="0"/>
    <n v="3180"/>
    <n v="0"/>
    <x v="6"/>
    <x v="1"/>
    <x v="0"/>
    <x v="0"/>
    <n v="3"/>
    <n v="0"/>
    <n v="1"/>
    <n v="0"/>
    <n v="2803"/>
    <n v="1698.7"/>
    <n v="1"/>
    <n v="0"/>
    <n v="0"/>
  </r>
  <r>
    <x v="0"/>
    <x v="1"/>
    <n v="3180"/>
    <n v="0"/>
    <x v="6"/>
    <x v="1"/>
    <x v="0"/>
    <x v="0"/>
    <n v="3"/>
    <n v="0"/>
    <n v="1"/>
    <n v="0"/>
    <n v="2750"/>
    <n v="1620.817"/>
    <n v="1"/>
    <n v="0"/>
    <n v="0"/>
  </r>
  <r>
    <x v="0"/>
    <x v="2"/>
    <n v="3180"/>
    <n v="0"/>
    <x v="6"/>
    <x v="1"/>
    <x v="0"/>
    <x v="0"/>
    <n v="3"/>
    <n v="0"/>
    <n v="1"/>
    <n v="0"/>
    <n v="3043"/>
    <n v="1839.2840000000001"/>
    <n v="1"/>
    <n v="0"/>
    <n v="0"/>
  </r>
  <r>
    <x v="0"/>
    <x v="3"/>
    <n v="3180"/>
    <n v="0"/>
    <x v="6"/>
    <x v="1"/>
    <x v="0"/>
    <x v="0"/>
    <n v="3"/>
    <n v="0"/>
    <n v="1"/>
    <n v="0"/>
    <n v="2916"/>
    <n v="1763.2"/>
    <n v="1"/>
    <n v="0"/>
    <n v="0"/>
  </r>
  <r>
    <x v="0"/>
    <x v="4"/>
    <n v="3180"/>
    <n v="0"/>
    <x v="6"/>
    <x v="1"/>
    <x v="0"/>
    <x v="0"/>
    <n v="3"/>
    <n v="0"/>
    <n v="1"/>
    <n v="0"/>
    <n v="3578"/>
    <n v="1816.85"/>
    <n v="1"/>
    <n v="0"/>
    <n v="0"/>
  </r>
  <r>
    <x v="0"/>
    <x v="5"/>
    <n v="3180"/>
    <n v="0"/>
    <x v="6"/>
    <x v="1"/>
    <x v="0"/>
    <x v="0"/>
    <n v="3"/>
    <n v="0"/>
    <n v="1"/>
    <n v="0"/>
    <n v="3708"/>
    <n v="1858.8330000000001"/>
    <n v="1"/>
    <n v="0"/>
    <n v="0"/>
  </r>
  <r>
    <x v="0"/>
    <x v="6"/>
    <n v="3180"/>
    <n v="0"/>
    <x v="6"/>
    <x v="1"/>
    <x v="0"/>
    <x v="0"/>
    <n v="3"/>
    <n v="0"/>
    <n v="1"/>
    <n v="0"/>
    <n v="3431"/>
    <n v="1813.0340000000001"/>
    <n v="1"/>
    <n v="0"/>
    <n v="0"/>
  </r>
  <r>
    <x v="0"/>
    <x v="7"/>
    <n v="3180"/>
    <n v="0"/>
    <x v="6"/>
    <x v="1"/>
    <x v="0"/>
    <x v="0"/>
    <n v="3"/>
    <n v="0"/>
    <n v="1"/>
    <n v="0"/>
    <n v="4323"/>
    <n v="1943.6659999999999"/>
    <n v="1"/>
    <n v="0"/>
    <n v="0"/>
  </r>
  <r>
    <x v="0"/>
    <x v="8"/>
    <n v="3180"/>
    <n v="0"/>
    <x v="6"/>
    <x v="1"/>
    <x v="0"/>
    <x v="0"/>
    <n v="3"/>
    <n v="0"/>
    <n v="1"/>
    <n v="0"/>
    <n v="3531"/>
    <n v="1846.634"/>
    <n v="1"/>
    <n v="0"/>
    <n v="0"/>
  </r>
  <r>
    <x v="0"/>
    <x v="9"/>
    <n v="3180"/>
    <n v="0"/>
    <x v="6"/>
    <x v="1"/>
    <x v="0"/>
    <x v="0"/>
    <n v="3"/>
    <n v="0"/>
    <n v="1"/>
    <n v="0"/>
    <n v="3338"/>
    <n v="1851.3"/>
    <n v="1"/>
    <n v="0"/>
    <n v="0"/>
  </r>
  <r>
    <x v="0"/>
    <x v="10"/>
    <n v="3180"/>
    <n v="0"/>
    <x v="6"/>
    <x v="1"/>
    <x v="0"/>
    <x v="0"/>
    <n v="3"/>
    <n v="0"/>
    <n v="1"/>
    <n v="0"/>
    <n v="3267"/>
    <n v="1752.55"/>
    <n v="1"/>
    <n v="0"/>
    <n v="0"/>
  </r>
  <r>
    <x v="0"/>
    <x v="11"/>
    <n v="3180"/>
    <n v="0"/>
    <x v="6"/>
    <x v="1"/>
    <x v="0"/>
    <x v="0"/>
    <n v="3"/>
    <n v="0"/>
    <n v="1"/>
    <n v="0"/>
    <n v="2003"/>
    <n v="1365.15"/>
    <n v="1"/>
    <n v="0"/>
    <n v="0"/>
  </r>
  <r>
    <x v="0"/>
    <x v="0"/>
    <n v="3199"/>
    <n v="0"/>
    <x v="7"/>
    <x v="2"/>
    <x v="0"/>
    <x v="0"/>
    <n v="1"/>
    <n v="0"/>
    <n v="1"/>
    <n v="0"/>
    <n v="2803"/>
    <n v="1698.7"/>
    <n v="1"/>
    <n v="0"/>
    <n v="0"/>
  </r>
  <r>
    <x v="0"/>
    <x v="1"/>
    <n v="3199"/>
    <n v="-260.87"/>
    <x v="7"/>
    <x v="2"/>
    <x v="0"/>
    <x v="0"/>
    <n v="1"/>
    <n v="260.87"/>
    <n v="1"/>
    <n v="260.87"/>
    <n v="2750"/>
    <n v="1620.817"/>
    <n v="1"/>
    <n v="260.87"/>
    <n v="260.87"/>
  </r>
  <r>
    <x v="0"/>
    <x v="2"/>
    <n v="3199"/>
    <n v="0"/>
    <x v="7"/>
    <x v="2"/>
    <x v="0"/>
    <x v="0"/>
    <n v="1"/>
    <n v="0"/>
    <n v="1"/>
    <n v="0"/>
    <n v="3043"/>
    <n v="1839.2840000000001"/>
    <n v="1"/>
    <n v="0"/>
    <n v="0"/>
  </r>
  <r>
    <x v="0"/>
    <x v="3"/>
    <n v="3199"/>
    <n v="0"/>
    <x v="7"/>
    <x v="2"/>
    <x v="0"/>
    <x v="0"/>
    <n v="1"/>
    <n v="0"/>
    <n v="1"/>
    <n v="0"/>
    <n v="2916"/>
    <n v="1763.2"/>
    <n v="1"/>
    <n v="0"/>
    <n v="0"/>
  </r>
  <r>
    <x v="0"/>
    <x v="4"/>
    <n v="3199"/>
    <n v="0"/>
    <x v="7"/>
    <x v="2"/>
    <x v="0"/>
    <x v="0"/>
    <n v="1"/>
    <n v="0"/>
    <n v="1"/>
    <n v="0"/>
    <n v="3578"/>
    <n v="1816.85"/>
    <n v="1"/>
    <n v="0"/>
    <n v="0"/>
  </r>
  <r>
    <x v="0"/>
    <x v="5"/>
    <n v="3199"/>
    <n v="0"/>
    <x v="7"/>
    <x v="2"/>
    <x v="0"/>
    <x v="0"/>
    <n v="1"/>
    <n v="0"/>
    <n v="1"/>
    <n v="0"/>
    <n v="3708"/>
    <n v="1858.8330000000001"/>
    <n v="1"/>
    <n v="0"/>
    <n v="0"/>
  </r>
  <r>
    <x v="0"/>
    <x v="6"/>
    <n v="3199"/>
    <n v="-803.58"/>
    <x v="7"/>
    <x v="2"/>
    <x v="0"/>
    <x v="0"/>
    <n v="1"/>
    <n v="803.58"/>
    <n v="1"/>
    <n v="803.58"/>
    <n v="3431"/>
    <n v="1813.0340000000001"/>
    <n v="1"/>
    <n v="803.58"/>
    <n v="803.58"/>
  </r>
  <r>
    <x v="0"/>
    <x v="7"/>
    <n v="3199"/>
    <n v="0"/>
    <x v="7"/>
    <x v="2"/>
    <x v="0"/>
    <x v="0"/>
    <n v="1"/>
    <n v="0"/>
    <n v="1"/>
    <n v="0"/>
    <n v="4323"/>
    <n v="1943.6659999999999"/>
    <n v="1"/>
    <n v="0"/>
    <n v="0"/>
  </r>
  <r>
    <x v="0"/>
    <x v="8"/>
    <n v="3199"/>
    <n v="0"/>
    <x v="7"/>
    <x v="2"/>
    <x v="0"/>
    <x v="0"/>
    <n v="1"/>
    <n v="0"/>
    <n v="1"/>
    <n v="0"/>
    <n v="3531"/>
    <n v="1846.634"/>
    <n v="1"/>
    <n v="0"/>
    <n v="0"/>
  </r>
  <r>
    <x v="0"/>
    <x v="9"/>
    <n v="3199"/>
    <n v="0"/>
    <x v="7"/>
    <x v="2"/>
    <x v="0"/>
    <x v="0"/>
    <n v="1"/>
    <n v="0"/>
    <n v="1"/>
    <n v="0"/>
    <n v="3338"/>
    <n v="1851.3"/>
    <n v="1"/>
    <n v="0"/>
    <n v="0"/>
  </r>
  <r>
    <x v="0"/>
    <x v="10"/>
    <n v="3199"/>
    <n v="0"/>
    <x v="7"/>
    <x v="2"/>
    <x v="0"/>
    <x v="0"/>
    <n v="1"/>
    <n v="0"/>
    <n v="1"/>
    <n v="0"/>
    <n v="3267"/>
    <n v="1752.55"/>
    <n v="1"/>
    <n v="0"/>
    <n v="0"/>
  </r>
  <r>
    <x v="0"/>
    <x v="11"/>
    <n v="3199"/>
    <n v="0"/>
    <x v="7"/>
    <x v="2"/>
    <x v="0"/>
    <x v="0"/>
    <n v="1"/>
    <n v="0"/>
    <n v="1"/>
    <n v="0"/>
    <n v="2003"/>
    <n v="1365.15"/>
    <n v="1"/>
    <n v="0"/>
    <n v="0"/>
  </r>
  <r>
    <x v="0"/>
    <x v="0"/>
    <n v="3301"/>
    <n v="0"/>
    <x v="8"/>
    <x v="1"/>
    <x v="0"/>
    <x v="0"/>
    <n v="3"/>
    <n v="0"/>
    <n v="1"/>
    <n v="0"/>
    <n v="2803"/>
    <n v="1698.7"/>
    <n v="1"/>
    <n v="0"/>
    <n v="0"/>
  </r>
  <r>
    <x v="0"/>
    <x v="1"/>
    <n v="3301"/>
    <n v="0"/>
    <x v="8"/>
    <x v="1"/>
    <x v="0"/>
    <x v="0"/>
    <n v="3"/>
    <n v="0"/>
    <n v="1"/>
    <n v="0"/>
    <n v="2750"/>
    <n v="1620.817"/>
    <n v="1"/>
    <n v="0"/>
    <n v="0"/>
  </r>
  <r>
    <x v="0"/>
    <x v="2"/>
    <n v="3301"/>
    <n v="0"/>
    <x v="8"/>
    <x v="1"/>
    <x v="0"/>
    <x v="0"/>
    <n v="3"/>
    <n v="0"/>
    <n v="1"/>
    <n v="0"/>
    <n v="3043"/>
    <n v="1839.2840000000001"/>
    <n v="1"/>
    <n v="0"/>
    <n v="0"/>
  </r>
  <r>
    <x v="0"/>
    <x v="3"/>
    <n v="3301"/>
    <n v="0"/>
    <x v="8"/>
    <x v="1"/>
    <x v="0"/>
    <x v="0"/>
    <n v="3"/>
    <n v="0"/>
    <n v="1"/>
    <n v="0"/>
    <n v="2916"/>
    <n v="1763.2"/>
    <n v="1"/>
    <n v="0"/>
    <n v="0"/>
  </r>
  <r>
    <x v="0"/>
    <x v="4"/>
    <n v="3301"/>
    <n v="0"/>
    <x v="8"/>
    <x v="1"/>
    <x v="0"/>
    <x v="0"/>
    <n v="3"/>
    <n v="0"/>
    <n v="1"/>
    <n v="0"/>
    <n v="3578"/>
    <n v="1816.85"/>
    <n v="1"/>
    <n v="0"/>
    <n v="0"/>
  </r>
  <r>
    <x v="0"/>
    <x v="5"/>
    <n v="3301"/>
    <n v="0"/>
    <x v="8"/>
    <x v="1"/>
    <x v="0"/>
    <x v="0"/>
    <n v="3"/>
    <n v="0"/>
    <n v="1"/>
    <n v="0"/>
    <n v="3708"/>
    <n v="1858.8330000000001"/>
    <n v="1"/>
    <n v="0"/>
    <n v="0"/>
  </r>
  <r>
    <x v="0"/>
    <x v="6"/>
    <n v="3301"/>
    <n v="0"/>
    <x v="8"/>
    <x v="1"/>
    <x v="0"/>
    <x v="0"/>
    <n v="3"/>
    <n v="0"/>
    <n v="1"/>
    <n v="0"/>
    <n v="3431"/>
    <n v="1813.0340000000001"/>
    <n v="1"/>
    <n v="0"/>
    <n v="0"/>
  </r>
  <r>
    <x v="0"/>
    <x v="7"/>
    <n v="3301"/>
    <n v="0"/>
    <x v="8"/>
    <x v="1"/>
    <x v="0"/>
    <x v="0"/>
    <n v="3"/>
    <n v="0"/>
    <n v="1"/>
    <n v="0"/>
    <n v="4323"/>
    <n v="1943.6659999999999"/>
    <n v="1"/>
    <n v="0"/>
    <n v="0"/>
  </r>
  <r>
    <x v="0"/>
    <x v="8"/>
    <n v="3301"/>
    <n v="0"/>
    <x v="8"/>
    <x v="1"/>
    <x v="0"/>
    <x v="0"/>
    <n v="3"/>
    <n v="0"/>
    <n v="1"/>
    <n v="0"/>
    <n v="3531"/>
    <n v="1846.634"/>
    <n v="1"/>
    <n v="0"/>
    <n v="0"/>
  </r>
  <r>
    <x v="0"/>
    <x v="9"/>
    <n v="3301"/>
    <n v="0"/>
    <x v="8"/>
    <x v="1"/>
    <x v="0"/>
    <x v="0"/>
    <n v="3"/>
    <n v="0"/>
    <n v="1"/>
    <n v="0"/>
    <n v="3338"/>
    <n v="1851.3"/>
    <n v="1"/>
    <n v="0"/>
    <n v="0"/>
  </r>
  <r>
    <x v="0"/>
    <x v="10"/>
    <n v="3301"/>
    <n v="0"/>
    <x v="8"/>
    <x v="1"/>
    <x v="0"/>
    <x v="0"/>
    <n v="3"/>
    <n v="0"/>
    <n v="1"/>
    <n v="0"/>
    <n v="3267"/>
    <n v="1752.55"/>
    <n v="1"/>
    <n v="0"/>
    <n v="0"/>
  </r>
  <r>
    <x v="0"/>
    <x v="11"/>
    <n v="3301"/>
    <n v="0"/>
    <x v="8"/>
    <x v="1"/>
    <x v="0"/>
    <x v="0"/>
    <n v="3"/>
    <n v="0"/>
    <n v="1"/>
    <n v="0"/>
    <n v="2003"/>
    <n v="1365.15"/>
    <n v="1"/>
    <n v="0"/>
    <n v="0"/>
  </r>
  <r>
    <x v="0"/>
    <x v="0"/>
    <n v="3800"/>
    <n v="216"/>
    <x v="9"/>
    <x v="0"/>
    <x v="0"/>
    <x v="0"/>
    <n v="2"/>
    <n v="-216"/>
    <n v="1"/>
    <n v="-216"/>
    <n v="2803"/>
    <n v="1698.7"/>
    <n v="1"/>
    <n v="-216"/>
    <n v="-216"/>
  </r>
  <r>
    <x v="0"/>
    <x v="1"/>
    <n v="3800"/>
    <n v="580"/>
    <x v="9"/>
    <x v="0"/>
    <x v="0"/>
    <x v="0"/>
    <n v="2"/>
    <n v="-580"/>
    <n v="1"/>
    <n v="-580"/>
    <n v="2750"/>
    <n v="1620.817"/>
    <n v="1"/>
    <n v="-580"/>
    <n v="-580"/>
  </r>
  <r>
    <x v="0"/>
    <x v="2"/>
    <n v="3800"/>
    <n v="0"/>
    <x v="9"/>
    <x v="0"/>
    <x v="0"/>
    <x v="0"/>
    <n v="2"/>
    <n v="0"/>
    <n v="1"/>
    <n v="0"/>
    <n v="3043"/>
    <n v="1839.2840000000001"/>
    <n v="1"/>
    <n v="0"/>
    <n v="0"/>
  </r>
  <r>
    <x v="0"/>
    <x v="3"/>
    <n v="3800"/>
    <n v="232"/>
    <x v="9"/>
    <x v="0"/>
    <x v="0"/>
    <x v="0"/>
    <n v="2"/>
    <n v="-232"/>
    <n v="1"/>
    <n v="-232"/>
    <n v="2916"/>
    <n v="1763.2"/>
    <n v="1"/>
    <n v="-232"/>
    <n v="-232"/>
  </r>
  <r>
    <x v="0"/>
    <x v="4"/>
    <n v="3800"/>
    <n v="0"/>
    <x v="9"/>
    <x v="0"/>
    <x v="0"/>
    <x v="0"/>
    <n v="2"/>
    <n v="0"/>
    <n v="1"/>
    <n v="0"/>
    <n v="3578"/>
    <n v="1816.85"/>
    <n v="1"/>
    <n v="0"/>
    <n v="0"/>
  </r>
  <r>
    <x v="0"/>
    <x v="5"/>
    <n v="3800"/>
    <n v="116"/>
    <x v="9"/>
    <x v="0"/>
    <x v="0"/>
    <x v="0"/>
    <n v="2"/>
    <n v="-116"/>
    <n v="1"/>
    <n v="-116"/>
    <n v="3708"/>
    <n v="1858.8330000000001"/>
    <n v="1"/>
    <n v="-116"/>
    <n v="-116"/>
  </r>
  <r>
    <x v="0"/>
    <x v="6"/>
    <n v="3800"/>
    <n v="812"/>
    <x v="9"/>
    <x v="0"/>
    <x v="0"/>
    <x v="0"/>
    <n v="2"/>
    <n v="-812"/>
    <n v="1"/>
    <n v="-812"/>
    <n v="3431"/>
    <n v="1813.0340000000001"/>
    <n v="1"/>
    <n v="-812"/>
    <n v="-812"/>
  </r>
  <r>
    <x v="0"/>
    <x v="7"/>
    <n v="3800"/>
    <n v="0"/>
    <x v="9"/>
    <x v="0"/>
    <x v="0"/>
    <x v="0"/>
    <n v="2"/>
    <n v="0"/>
    <n v="1"/>
    <n v="0"/>
    <n v="4323"/>
    <n v="1943.6659999999999"/>
    <n v="1"/>
    <n v="0"/>
    <n v="0"/>
  </r>
  <r>
    <x v="0"/>
    <x v="8"/>
    <n v="3800"/>
    <n v="0"/>
    <x v="9"/>
    <x v="0"/>
    <x v="0"/>
    <x v="0"/>
    <n v="2"/>
    <n v="0"/>
    <n v="1"/>
    <n v="0"/>
    <n v="3531"/>
    <n v="1846.634"/>
    <n v="1"/>
    <n v="0"/>
    <n v="0"/>
  </r>
  <r>
    <x v="0"/>
    <x v="9"/>
    <n v="3800"/>
    <n v="232"/>
    <x v="9"/>
    <x v="0"/>
    <x v="0"/>
    <x v="0"/>
    <n v="2"/>
    <n v="-232"/>
    <n v="1"/>
    <n v="-232"/>
    <n v="3338"/>
    <n v="1851.3"/>
    <n v="1"/>
    <n v="-232"/>
    <n v="-232"/>
  </r>
  <r>
    <x v="0"/>
    <x v="10"/>
    <n v="3800"/>
    <n v="580"/>
    <x v="9"/>
    <x v="0"/>
    <x v="0"/>
    <x v="0"/>
    <n v="2"/>
    <n v="-580"/>
    <n v="1"/>
    <n v="-580"/>
    <n v="3267"/>
    <n v="1752.55"/>
    <n v="1"/>
    <n v="-580"/>
    <n v="-580"/>
  </r>
  <r>
    <x v="0"/>
    <x v="11"/>
    <n v="3800"/>
    <n v="0"/>
    <x v="9"/>
    <x v="0"/>
    <x v="0"/>
    <x v="0"/>
    <n v="2"/>
    <n v="0"/>
    <n v="1"/>
    <n v="0"/>
    <n v="2003"/>
    <n v="1365.15"/>
    <n v="1"/>
    <n v="0"/>
    <n v="0"/>
  </r>
  <r>
    <x v="0"/>
    <x v="0"/>
    <n v="3860"/>
    <n v="0"/>
    <x v="10"/>
    <x v="2"/>
    <x v="0"/>
    <x v="0"/>
    <n v="1"/>
    <n v="0"/>
    <n v="1"/>
    <n v="0"/>
    <n v="2803"/>
    <n v="1698.7"/>
    <n v="1"/>
    <n v="0"/>
    <n v="0"/>
  </r>
  <r>
    <x v="0"/>
    <x v="1"/>
    <n v="3860"/>
    <n v="0"/>
    <x v="10"/>
    <x v="2"/>
    <x v="0"/>
    <x v="0"/>
    <n v="1"/>
    <n v="0"/>
    <n v="1"/>
    <n v="0"/>
    <n v="2750"/>
    <n v="1620.817"/>
    <n v="1"/>
    <n v="0"/>
    <n v="0"/>
  </r>
  <r>
    <x v="0"/>
    <x v="2"/>
    <n v="3860"/>
    <n v="0"/>
    <x v="10"/>
    <x v="2"/>
    <x v="0"/>
    <x v="0"/>
    <n v="1"/>
    <n v="0"/>
    <n v="1"/>
    <n v="0"/>
    <n v="3043"/>
    <n v="1839.2840000000001"/>
    <n v="1"/>
    <n v="0"/>
    <n v="0"/>
  </r>
  <r>
    <x v="0"/>
    <x v="3"/>
    <n v="3860"/>
    <n v="0"/>
    <x v="10"/>
    <x v="2"/>
    <x v="0"/>
    <x v="0"/>
    <n v="1"/>
    <n v="0"/>
    <n v="1"/>
    <n v="0"/>
    <n v="2916"/>
    <n v="1763.2"/>
    <n v="1"/>
    <n v="0"/>
    <n v="0"/>
  </r>
  <r>
    <x v="0"/>
    <x v="4"/>
    <n v="3860"/>
    <n v="0"/>
    <x v="10"/>
    <x v="2"/>
    <x v="0"/>
    <x v="0"/>
    <n v="1"/>
    <n v="0"/>
    <n v="1"/>
    <n v="0"/>
    <n v="3578"/>
    <n v="1816.85"/>
    <n v="1"/>
    <n v="0"/>
    <n v="0"/>
  </r>
  <r>
    <x v="0"/>
    <x v="5"/>
    <n v="3860"/>
    <n v="0"/>
    <x v="10"/>
    <x v="2"/>
    <x v="0"/>
    <x v="0"/>
    <n v="1"/>
    <n v="0"/>
    <n v="1"/>
    <n v="0"/>
    <n v="3708"/>
    <n v="1858.8330000000001"/>
    <n v="1"/>
    <n v="0"/>
    <n v="0"/>
  </r>
  <r>
    <x v="0"/>
    <x v="6"/>
    <n v="3860"/>
    <n v="0"/>
    <x v="10"/>
    <x v="2"/>
    <x v="0"/>
    <x v="0"/>
    <n v="1"/>
    <n v="0"/>
    <n v="1"/>
    <n v="0"/>
    <n v="3431"/>
    <n v="1813.0340000000001"/>
    <n v="1"/>
    <n v="0"/>
    <n v="0"/>
  </r>
  <r>
    <x v="0"/>
    <x v="7"/>
    <n v="3860"/>
    <n v="0"/>
    <x v="10"/>
    <x v="2"/>
    <x v="0"/>
    <x v="0"/>
    <n v="1"/>
    <n v="0"/>
    <n v="1"/>
    <n v="0"/>
    <n v="4323"/>
    <n v="1943.6659999999999"/>
    <n v="1"/>
    <n v="0"/>
    <n v="0"/>
  </r>
  <r>
    <x v="0"/>
    <x v="8"/>
    <n v="3860"/>
    <n v="0"/>
    <x v="10"/>
    <x v="2"/>
    <x v="0"/>
    <x v="0"/>
    <n v="1"/>
    <n v="0"/>
    <n v="1"/>
    <n v="0"/>
    <n v="3531"/>
    <n v="1846.634"/>
    <n v="1"/>
    <n v="0"/>
    <n v="0"/>
  </r>
  <r>
    <x v="0"/>
    <x v="9"/>
    <n v="3860"/>
    <n v="0"/>
    <x v="10"/>
    <x v="2"/>
    <x v="0"/>
    <x v="0"/>
    <n v="1"/>
    <n v="0"/>
    <n v="1"/>
    <n v="0"/>
    <n v="3338"/>
    <n v="1851.3"/>
    <n v="1"/>
    <n v="0"/>
    <n v="0"/>
  </r>
  <r>
    <x v="0"/>
    <x v="10"/>
    <n v="3860"/>
    <n v="0"/>
    <x v="10"/>
    <x v="2"/>
    <x v="0"/>
    <x v="0"/>
    <n v="1"/>
    <n v="0"/>
    <n v="1"/>
    <n v="0"/>
    <n v="3267"/>
    <n v="1752.55"/>
    <n v="1"/>
    <n v="0"/>
    <n v="0"/>
  </r>
  <r>
    <x v="0"/>
    <x v="11"/>
    <n v="3860"/>
    <n v="0"/>
    <x v="10"/>
    <x v="2"/>
    <x v="0"/>
    <x v="0"/>
    <n v="1"/>
    <n v="0"/>
    <n v="1"/>
    <n v="0"/>
    <n v="2003"/>
    <n v="1365.15"/>
    <n v="1"/>
    <n v="0"/>
    <n v="0"/>
  </r>
  <r>
    <x v="0"/>
    <x v="0"/>
    <n v="3861"/>
    <n v="-36670.839999999997"/>
    <x v="11"/>
    <x v="2"/>
    <x v="0"/>
    <x v="0"/>
    <n v="1"/>
    <n v="36670.839999999997"/>
    <n v="1"/>
    <n v="36670.839999999997"/>
    <n v="2803"/>
    <n v="1698.7"/>
    <n v="1"/>
    <n v="36670.839999999997"/>
    <n v="36670.839999999997"/>
  </r>
  <r>
    <x v="0"/>
    <x v="1"/>
    <n v="3861"/>
    <n v="-31080.95"/>
    <x v="11"/>
    <x v="2"/>
    <x v="0"/>
    <x v="0"/>
    <n v="1"/>
    <n v="31080.95"/>
    <n v="1"/>
    <n v="31080.95"/>
    <n v="2750"/>
    <n v="1620.817"/>
    <n v="1"/>
    <n v="31080.95"/>
    <n v="31080.95"/>
  </r>
  <r>
    <x v="0"/>
    <x v="2"/>
    <n v="3861"/>
    <n v="-15738.14"/>
    <x v="11"/>
    <x v="2"/>
    <x v="0"/>
    <x v="0"/>
    <n v="1"/>
    <n v="15738.14"/>
    <n v="1"/>
    <n v="15738.14"/>
    <n v="3043"/>
    <n v="1839.2840000000001"/>
    <n v="1"/>
    <n v="15738.14"/>
    <n v="15738.14"/>
  </r>
  <r>
    <x v="0"/>
    <x v="3"/>
    <n v="3861"/>
    <n v="-30251.77"/>
    <x v="11"/>
    <x v="2"/>
    <x v="0"/>
    <x v="0"/>
    <n v="1"/>
    <n v="30251.77"/>
    <n v="1"/>
    <n v="30251.77"/>
    <n v="2916"/>
    <n v="1763.2"/>
    <n v="1"/>
    <n v="30251.77"/>
    <n v="30251.77"/>
  </r>
  <r>
    <x v="0"/>
    <x v="4"/>
    <n v="3861"/>
    <n v="-50792.47"/>
    <x v="11"/>
    <x v="2"/>
    <x v="0"/>
    <x v="0"/>
    <n v="1"/>
    <n v="50792.47"/>
    <n v="1"/>
    <n v="50792.47"/>
    <n v="3578"/>
    <n v="1816.85"/>
    <n v="1"/>
    <n v="50792.47"/>
    <n v="50792.47"/>
  </r>
  <r>
    <x v="0"/>
    <x v="5"/>
    <n v="3861"/>
    <n v="-54399.45"/>
    <x v="11"/>
    <x v="2"/>
    <x v="0"/>
    <x v="0"/>
    <n v="1"/>
    <n v="54399.45"/>
    <n v="1"/>
    <n v="54399.45"/>
    <n v="3708"/>
    <n v="1858.8330000000001"/>
    <n v="1"/>
    <n v="54399.45"/>
    <n v="54399.45"/>
  </r>
  <r>
    <x v="0"/>
    <x v="6"/>
    <n v="3861"/>
    <n v="-17731.23"/>
    <x v="11"/>
    <x v="2"/>
    <x v="0"/>
    <x v="0"/>
    <n v="1"/>
    <n v="17731.23"/>
    <n v="1"/>
    <n v="17731.23"/>
    <n v="3431"/>
    <n v="1813.0340000000001"/>
    <n v="1"/>
    <n v="17731.23"/>
    <n v="17731.23"/>
  </r>
  <r>
    <x v="0"/>
    <x v="7"/>
    <n v="3861"/>
    <n v="-18041.96"/>
    <x v="11"/>
    <x v="2"/>
    <x v="0"/>
    <x v="0"/>
    <n v="1"/>
    <n v="18041.96"/>
    <n v="1"/>
    <n v="18041.96"/>
    <n v="4323"/>
    <n v="1943.6659999999999"/>
    <n v="1"/>
    <n v="18041.96"/>
    <n v="18041.96"/>
  </r>
  <r>
    <x v="0"/>
    <x v="8"/>
    <n v="3861"/>
    <n v="-17568.27"/>
    <x v="11"/>
    <x v="2"/>
    <x v="0"/>
    <x v="0"/>
    <n v="1"/>
    <n v="17568.27"/>
    <n v="1"/>
    <n v="17568.27"/>
    <n v="3531"/>
    <n v="1846.634"/>
    <n v="1"/>
    <n v="17568.27"/>
    <n v="17568.27"/>
  </r>
  <r>
    <x v="0"/>
    <x v="9"/>
    <n v="3861"/>
    <n v="-17433.79"/>
    <x v="11"/>
    <x v="2"/>
    <x v="0"/>
    <x v="0"/>
    <n v="1"/>
    <n v="17433.79"/>
    <n v="1"/>
    <n v="17433.79"/>
    <n v="3338"/>
    <n v="1851.3"/>
    <n v="1"/>
    <n v="17433.79"/>
    <n v="17433.79"/>
  </r>
  <r>
    <x v="0"/>
    <x v="10"/>
    <n v="3861"/>
    <n v="-15945.57"/>
    <x v="11"/>
    <x v="2"/>
    <x v="0"/>
    <x v="0"/>
    <n v="1"/>
    <n v="15945.57"/>
    <n v="1"/>
    <n v="15945.57"/>
    <n v="3267"/>
    <n v="1752.55"/>
    <n v="1"/>
    <n v="15945.57"/>
    <n v="15945.57"/>
  </r>
  <r>
    <x v="0"/>
    <x v="11"/>
    <n v="3861"/>
    <n v="-22160.74"/>
    <x v="11"/>
    <x v="2"/>
    <x v="0"/>
    <x v="0"/>
    <n v="1"/>
    <n v="22160.74"/>
    <n v="1"/>
    <n v="22160.74"/>
    <n v="2003"/>
    <n v="1365.15"/>
    <n v="1"/>
    <n v="22160.74"/>
    <n v="22160.74"/>
  </r>
  <r>
    <x v="0"/>
    <x v="0"/>
    <n v="3900"/>
    <n v="0"/>
    <x v="12"/>
    <x v="1"/>
    <x v="0"/>
    <x v="0"/>
    <n v="3"/>
    <n v="0"/>
    <n v="1"/>
    <n v="0"/>
    <n v="2803"/>
    <n v="1698.7"/>
    <n v="1"/>
    <n v="0"/>
    <n v="0"/>
  </r>
  <r>
    <x v="0"/>
    <x v="1"/>
    <n v="3900"/>
    <n v="0"/>
    <x v="12"/>
    <x v="1"/>
    <x v="0"/>
    <x v="0"/>
    <n v="3"/>
    <n v="0"/>
    <n v="1"/>
    <n v="0"/>
    <n v="2750"/>
    <n v="1620.817"/>
    <n v="1"/>
    <n v="0"/>
    <n v="0"/>
  </r>
  <r>
    <x v="0"/>
    <x v="2"/>
    <n v="3900"/>
    <n v="0"/>
    <x v="12"/>
    <x v="1"/>
    <x v="0"/>
    <x v="0"/>
    <n v="3"/>
    <n v="0"/>
    <n v="1"/>
    <n v="0"/>
    <n v="3043"/>
    <n v="1839.2840000000001"/>
    <n v="1"/>
    <n v="0"/>
    <n v="0"/>
  </r>
  <r>
    <x v="0"/>
    <x v="3"/>
    <n v="3900"/>
    <n v="0"/>
    <x v="12"/>
    <x v="1"/>
    <x v="0"/>
    <x v="0"/>
    <n v="3"/>
    <n v="0"/>
    <n v="1"/>
    <n v="0"/>
    <n v="2916"/>
    <n v="1763.2"/>
    <n v="1"/>
    <n v="0"/>
    <n v="0"/>
  </r>
  <r>
    <x v="0"/>
    <x v="4"/>
    <n v="3900"/>
    <n v="0"/>
    <x v="12"/>
    <x v="1"/>
    <x v="0"/>
    <x v="0"/>
    <n v="3"/>
    <n v="0"/>
    <n v="1"/>
    <n v="0"/>
    <n v="3578"/>
    <n v="1816.85"/>
    <n v="1"/>
    <n v="0"/>
    <n v="0"/>
  </r>
  <r>
    <x v="0"/>
    <x v="5"/>
    <n v="3900"/>
    <n v="0"/>
    <x v="12"/>
    <x v="1"/>
    <x v="0"/>
    <x v="0"/>
    <n v="3"/>
    <n v="0"/>
    <n v="1"/>
    <n v="0"/>
    <n v="3708"/>
    <n v="1858.8330000000001"/>
    <n v="1"/>
    <n v="0"/>
    <n v="0"/>
  </r>
  <r>
    <x v="0"/>
    <x v="6"/>
    <n v="3900"/>
    <n v="0"/>
    <x v="12"/>
    <x v="1"/>
    <x v="0"/>
    <x v="0"/>
    <n v="3"/>
    <n v="0"/>
    <n v="1"/>
    <n v="0"/>
    <n v="3431"/>
    <n v="1813.0340000000001"/>
    <n v="1"/>
    <n v="0"/>
    <n v="0"/>
  </r>
  <r>
    <x v="0"/>
    <x v="7"/>
    <n v="3900"/>
    <n v="0"/>
    <x v="12"/>
    <x v="1"/>
    <x v="0"/>
    <x v="0"/>
    <n v="3"/>
    <n v="0"/>
    <n v="1"/>
    <n v="0"/>
    <n v="4323"/>
    <n v="1943.6659999999999"/>
    <n v="1"/>
    <n v="0"/>
    <n v="0"/>
  </r>
  <r>
    <x v="0"/>
    <x v="8"/>
    <n v="3900"/>
    <n v="0"/>
    <x v="12"/>
    <x v="1"/>
    <x v="0"/>
    <x v="0"/>
    <n v="3"/>
    <n v="0"/>
    <n v="1"/>
    <n v="0"/>
    <n v="3531"/>
    <n v="1846.634"/>
    <n v="1"/>
    <n v="0"/>
    <n v="0"/>
  </r>
  <r>
    <x v="0"/>
    <x v="9"/>
    <n v="3900"/>
    <n v="0"/>
    <x v="12"/>
    <x v="1"/>
    <x v="0"/>
    <x v="0"/>
    <n v="3"/>
    <n v="0"/>
    <n v="1"/>
    <n v="0"/>
    <n v="3338"/>
    <n v="1851.3"/>
    <n v="1"/>
    <n v="0"/>
    <n v="0"/>
  </r>
  <r>
    <x v="0"/>
    <x v="10"/>
    <n v="3900"/>
    <n v="0"/>
    <x v="12"/>
    <x v="1"/>
    <x v="0"/>
    <x v="0"/>
    <n v="3"/>
    <n v="0"/>
    <n v="1"/>
    <n v="0"/>
    <n v="3267"/>
    <n v="1752.55"/>
    <n v="1"/>
    <n v="0"/>
    <n v="0"/>
  </r>
  <r>
    <x v="0"/>
    <x v="11"/>
    <n v="3900"/>
    <n v="0"/>
    <x v="12"/>
    <x v="1"/>
    <x v="0"/>
    <x v="0"/>
    <n v="3"/>
    <n v="0"/>
    <n v="1"/>
    <n v="0"/>
    <n v="2003"/>
    <n v="1365.15"/>
    <n v="1"/>
    <n v="0"/>
    <n v="0"/>
  </r>
  <r>
    <x v="0"/>
    <x v="0"/>
    <n v="3950"/>
    <n v="228740.38"/>
    <x v="13"/>
    <x v="3"/>
    <x v="1"/>
    <x v="1"/>
    <n v="4"/>
    <n v="228740.38"/>
    <n v="0.7248625649754703"/>
    <n v="165805.33856026377"/>
    <n v="2803"/>
    <n v="1698.7"/>
    <n v="1"/>
    <n v="-228740.38"/>
    <n v="-165805.33856026377"/>
  </r>
  <r>
    <x v="0"/>
    <x v="1"/>
    <n v="3950"/>
    <n v="204066.77"/>
    <x v="13"/>
    <x v="3"/>
    <x v="1"/>
    <x v="1"/>
    <n v="4"/>
    <n v="204066.77"/>
    <n v="0.7248625649754703"/>
    <n v="147920.36232845933"/>
    <n v="2750"/>
    <n v="1620.817"/>
    <n v="1"/>
    <n v="-204066.77"/>
    <n v="-147920.36232845933"/>
  </r>
  <r>
    <x v="0"/>
    <x v="2"/>
    <n v="3950"/>
    <n v="240243.17"/>
    <x v="13"/>
    <x v="3"/>
    <x v="1"/>
    <x v="1"/>
    <n v="4"/>
    <n v="240243.17"/>
    <n v="0.7248625649754703"/>
    <n v="174143.28042403798"/>
    <n v="3043"/>
    <n v="1839.2840000000001"/>
    <n v="1"/>
    <n v="-240243.17"/>
    <n v="-174143.28042403798"/>
  </r>
  <r>
    <x v="0"/>
    <x v="3"/>
    <n v="3950"/>
    <n v="253928.64"/>
    <x v="13"/>
    <x v="3"/>
    <x v="1"/>
    <x v="1"/>
    <n v="4"/>
    <n v="253928.64"/>
    <n v="0.7248625649754703"/>
    <n v="184063.36531113283"/>
    <n v="2916"/>
    <n v="1763.2"/>
    <n v="1"/>
    <n v="-253928.64"/>
    <n v="-184063.36531113283"/>
  </r>
  <r>
    <x v="0"/>
    <x v="4"/>
    <n v="3950"/>
    <n v="234588.08"/>
    <x v="13"/>
    <x v="3"/>
    <x v="1"/>
    <x v="1"/>
    <n v="4"/>
    <n v="234588.08"/>
    <n v="0.7248625649754703"/>
    <n v="170044.1173814708"/>
    <n v="3578"/>
    <n v="1816.85"/>
    <n v="1"/>
    <n v="-234588.08"/>
    <n v="-170044.1173814708"/>
  </r>
  <r>
    <x v="0"/>
    <x v="5"/>
    <n v="3950"/>
    <n v="517011.56"/>
    <x v="13"/>
    <x v="3"/>
    <x v="1"/>
    <x v="1"/>
    <n v="4"/>
    <n v="517011.56"/>
    <n v="0.7248625649754703"/>
    <n v="374762.32550356927"/>
    <n v="3708"/>
    <n v="1858.8330000000001"/>
    <n v="1"/>
    <n v="-517011.56"/>
    <n v="-374762.32550356927"/>
  </r>
  <r>
    <x v="0"/>
    <x v="6"/>
    <n v="3950"/>
    <n v="339646.69"/>
    <x v="13"/>
    <x v="3"/>
    <x v="1"/>
    <x v="1"/>
    <n v="4"/>
    <n v="339646.69"/>
    <n v="0.7248625649754703"/>
    <n v="246197.17089882842"/>
    <n v="3431"/>
    <n v="1813.0340000000001"/>
    <n v="1"/>
    <n v="-339646.69"/>
    <n v="-246197.17089882842"/>
  </r>
  <r>
    <x v="0"/>
    <x v="7"/>
    <n v="3950"/>
    <n v="395226.77"/>
    <x v="13"/>
    <x v="3"/>
    <x v="1"/>
    <x v="1"/>
    <n v="4"/>
    <n v="395226.77"/>
    <n v="0.7248625649754703"/>
    <n v="286485.09024917026"/>
    <n v="4323"/>
    <n v="1943.6659999999999"/>
    <n v="1"/>
    <n v="-395226.77"/>
    <n v="-286485.09024917026"/>
  </r>
  <r>
    <x v="0"/>
    <x v="8"/>
    <n v="3950"/>
    <n v="365089.91"/>
    <x v="13"/>
    <x v="3"/>
    <x v="1"/>
    <x v="1"/>
    <n v="4"/>
    <n v="365089.91"/>
    <n v="0.7248625649754703"/>
    <n v="264640.00860926358"/>
    <n v="3531"/>
    <n v="1846.634"/>
    <n v="1"/>
    <n v="-365089.91"/>
    <n v="-264640.00860926358"/>
  </r>
  <r>
    <x v="0"/>
    <x v="9"/>
    <n v="3950"/>
    <n v="265895.14"/>
    <x v="13"/>
    <x v="3"/>
    <x v="1"/>
    <x v="1"/>
    <n v="4"/>
    <n v="265895.14"/>
    <n v="0.7248625649754703"/>
    <n v="192737.43319491178"/>
    <n v="3338"/>
    <n v="1851.3"/>
    <n v="1"/>
    <n v="-265895.14"/>
    <n v="-192737.43319491178"/>
  </r>
  <r>
    <x v="0"/>
    <x v="10"/>
    <n v="3950"/>
    <n v="265657.88"/>
    <x v="13"/>
    <x v="3"/>
    <x v="1"/>
    <x v="1"/>
    <n v="4"/>
    <n v="265657.88"/>
    <n v="0.7248625649754703"/>
    <n v="192565.45230274569"/>
    <n v="3267"/>
    <n v="1752.55"/>
    <n v="1"/>
    <n v="-265657.88"/>
    <n v="-192565.45230274569"/>
  </r>
  <r>
    <x v="0"/>
    <x v="11"/>
    <n v="3950"/>
    <n v="178775.49"/>
    <x v="13"/>
    <x v="3"/>
    <x v="1"/>
    <x v="1"/>
    <n v="4"/>
    <n v="178775.49"/>
    <n v="0.7248625649754703"/>
    <n v="129587.66023614653"/>
    <n v="2003"/>
    <n v="1365.15"/>
    <n v="1"/>
    <n v="-178775.49"/>
    <n v="-129587.66023614653"/>
  </r>
  <r>
    <x v="0"/>
    <x v="0"/>
    <n v="3960"/>
    <n v="0"/>
    <x v="14"/>
    <x v="3"/>
    <x v="1"/>
    <x v="1"/>
    <n v="4"/>
    <n v="0"/>
    <n v="0.7248625649754703"/>
    <n v="0"/>
    <n v="2803"/>
    <n v="1698.7"/>
    <n v="1"/>
    <n v="0"/>
    <n v="0"/>
  </r>
  <r>
    <x v="0"/>
    <x v="1"/>
    <n v="3960"/>
    <n v="0"/>
    <x v="14"/>
    <x v="3"/>
    <x v="1"/>
    <x v="1"/>
    <n v="4"/>
    <n v="0"/>
    <n v="0.7248625649754703"/>
    <n v="0"/>
    <n v="2750"/>
    <n v="1620.817"/>
    <n v="1"/>
    <n v="0"/>
    <n v="0"/>
  </r>
  <r>
    <x v="0"/>
    <x v="2"/>
    <n v="3960"/>
    <n v="0"/>
    <x v="14"/>
    <x v="3"/>
    <x v="1"/>
    <x v="1"/>
    <n v="4"/>
    <n v="0"/>
    <n v="0.7248625649754703"/>
    <n v="0"/>
    <n v="3043"/>
    <n v="1839.2840000000001"/>
    <n v="1"/>
    <n v="0"/>
    <n v="0"/>
  </r>
  <r>
    <x v="0"/>
    <x v="3"/>
    <n v="3960"/>
    <n v="0"/>
    <x v="14"/>
    <x v="3"/>
    <x v="1"/>
    <x v="1"/>
    <n v="4"/>
    <n v="0"/>
    <n v="0.7248625649754703"/>
    <n v="0"/>
    <n v="2916"/>
    <n v="1763.2"/>
    <n v="1"/>
    <n v="0"/>
    <n v="0"/>
  </r>
  <r>
    <x v="0"/>
    <x v="4"/>
    <n v="3960"/>
    <n v="0"/>
    <x v="14"/>
    <x v="3"/>
    <x v="1"/>
    <x v="1"/>
    <n v="4"/>
    <n v="0"/>
    <n v="0.7248625649754703"/>
    <n v="0"/>
    <n v="3578"/>
    <n v="1816.85"/>
    <n v="1"/>
    <n v="0"/>
    <n v="0"/>
  </r>
  <r>
    <x v="0"/>
    <x v="5"/>
    <n v="3960"/>
    <n v="0"/>
    <x v="14"/>
    <x v="3"/>
    <x v="1"/>
    <x v="1"/>
    <n v="4"/>
    <n v="0"/>
    <n v="0.7248625649754703"/>
    <n v="0"/>
    <n v="3708"/>
    <n v="1858.8330000000001"/>
    <n v="1"/>
    <n v="0"/>
    <n v="0"/>
  </r>
  <r>
    <x v="0"/>
    <x v="6"/>
    <n v="3960"/>
    <n v="0"/>
    <x v="14"/>
    <x v="3"/>
    <x v="1"/>
    <x v="1"/>
    <n v="4"/>
    <n v="0"/>
    <n v="0.7248625649754703"/>
    <n v="0"/>
    <n v="3431"/>
    <n v="1813.0340000000001"/>
    <n v="1"/>
    <n v="0"/>
    <n v="0"/>
  </r>
  <r>
    <x v="0"/>
    <x v="7"/>
    <n v="3960"/>
    <n v="0"/>
    <x v="14"/>
    <x v="3"/>
    <x v="1"/>
    <x v="1"/>
    <n v="4"/>
    <n v="0"/>
    <n v="0.7248625649754703"/>
    <n v="0"/>
    <n v="4323"/>
    <n v="1943.6659999999999"/>
    <n v="1"/>
    <n v="0"/>
    <n v="0"/>
  </r>
  <r>
    <x v="0"/>
    <x v="8"/>
    <n v="3960"/>
    <n v="0"/>
    <x v="14"/>
    <x v="3"/>
    <x v="1"/>
    <x v="1"/>
    <n v="4"/>
    <n v="0"/>
    <n v="0.7248625649754703"/>
    <n v="0"/>
    <n v="3531"/>
    <n v="1846.634"/>
    <n v="1"/>
    <n v="0"/>
    <n v="0"/>
  </r>
  <r>
    <x v="0"/>
    <x v="9"/>
    <n v="3960"/>
    <n v="0"/>
    <x v="14"/>
    <x v="3"/>
    <x v="1"/>
    <x v="1"/>
    <n v="4"/>
    <n v="0"/>
    <n v="0.7248625649754703"/>
    <n v="0"/>
    <n v="3338"/>
    <n v="1851.3"/>
    <n v="1"/>
    <n v="0"/>
    <n v="0"/>
  </r>
  <r>
    <x v="0"/>
    <x v="10"/>
    <n v="3960"/>
    <n v="0"/>
    <x v="14"/>
    <x v="3"/>
    <x v="1"/>
    <x v="1"/>
    <n v="4"/>
    <n v="0"/>
    <n v="0.7248625649754703"/>
    <n v="0"/>
    <n v="3267"/>
    <n v="1752.55"/>
    <n v="1"/>
    <n v="0"/>
    <n v="0"/>
  </r>
  <r>
    <x v="0"/>
    <x v="11"/>
    <n v="3960"/>
    <n v="0"/>
    <x v="14"/>
    <x v="3"/>
    <x v="1"/>
    <x v="1"/>
    <n v="4"/>
    <n v="0"/>
    <n v="0.7248625649754703"/>
    <n v="0"/>
    <n v="2003"/>
    <n v="1365.15"/>
    <n v="1"/>
    <n v="0"/>
    <n v="0"/>
  </r>
  <r>
    <x v="0"/>
    <x v="0"/>
    <n v="4000"/>
    <n v="37685.11"/>
    <x v="15"/>
    <x v="4"/>
    <x v="2"/>
    <x v="1"/>
    <n v="5"/>
    <n v="37685.11"/>
    <n v="0.28948856617356133"/>
    <n v="10909.408459992937"/>
    <n v="2803"/>
    <n v="1698.7"/>
    <n v="1"/>
    <n v="-37685.11"/>
    <n v="-10909.408459992937"/>
  </r>
  <r>
    <x v="0"/>
    <x v="1"/>
    <n v="4000"/>
    <n v="96436.22"/>
    <x v="15"/>
    <x v="4"/>
    <x v="2"/>
    <x v="1"/>
    <n v="5"/>
    <n v="96436.22"/>
    <n v="0.28948856617356133"/>
    <n v="27917.18305499812"/>
    <n v="2750"/>
    <n v="1620.817"/>
    <n v="1"/>
    <n v="-96436.22"/>
    <n v="-27917.18305499812"/>
  </r>
  <r>
    <x v="0"/>
    <x v="2"/>
    <n v="4000"/>
    <n v="25566.97"/>
    <x v="15"/>
    <x v="4"/>
    <x v="2"/>
    <x v="1"/>
    <n v="5"/>
    <n v="25566.97"/>
    <n v="0.28948856617356133"/>
    <n v="7401.3454867024575"/>
    <n v="3043"/>
    <n v="1839.2840000000001"/>
    <n v="1"/>
    <n v="-25566.97"/>
    <n v="-7401.3454867024575"/>
  </r>
  <r>
    <x v="0"/>
    <x v="3"/>
    <n v="4000"/>
    <n v="19396.419999999998"/>
    <x v="15"/>
    <x v="4"/>
    <x v="2"/>
    <x v="1"/>
    <n v="5"/>
    <n v="19396.419999999998"/>
    <n v="0.28948856617356133"/>
    <n v="5615.0418147001883"/>
    <n v="2916"/>
    <n v="1763.2"/>
    <n v="1"/>
    <n v="-19396.419999999998"/>
    <n v="-5615.0418147001883"/>
  </r>
  <r>
    <x v="0"/>
    <x v="4"/>
    <n v="4000"/>
    <n v="91452.17"/>
    <x v="15"/>
    <x v="4"/>
    <x v="2"/>
    <x v="1"/>
    <n v="5"/>
    <n v="91452.17"/>
    <n v="0.28948856617356133"/>
    <n v="26474.35756676078"/>
    <n v="3578"/>
    <n v="1816.85"/>
    <n v="1"/>
    <n v="-91452.17"/>
    <n v="-26474.35756676078"/>
  </r>
  <r>
    <x v="0"/>
    <x v="5"/>
    <n v="4000"/>
    <n v="122684.47"/>
    <x v="15"/>
    <x v="4"/>
    <x v="2"/>
    <x v="1"/>
    <n v="5"/>
    <n v="122684.47"/>
    <n v="0.28948856617356133"/>
    <n v="35515.751312063301"/>
    <n v="3708"/>
    <n v="1858.8330000000001"/>
    <n v="1"/>
    <n v="-122684.47"/>
    <n v="-35515.751312063301"/>
  </r>
  <r>
    <x v="0"/>
    <x v="6"/>
    <n v="4000"/>
    <n v="107786.41"/>
    <x v="15"/>
    <x v="4"/>
    <x v="2"/>
    <x v="1"/>
    <n v="5"/>
    <n v="107786.41"/>
    <n v="0.28948856617356133"/>
    <n v="31202.933283895614"/>
    <n v="3431"/>
    <n v="1813.0340000000001"/>
    <n v="1"/>
    <n v="-107786.41"/>
    <n v="-31202.933283895614"/>
  </r>
  <r>
    <x v="0"/>
    <x v="7"/>
    <n v="4000"/>
    <n v="100359.27"/>
    <x v="15"/>
    <x v="4"/>
    <x v="2"/>
    <x v="1"/>
    <n v="5"/>
    <n v="100359.27"/>
    <n v="0.28948856617356133"/>
    <n v="29052.861174525311"/>
    <n v="4323"/>
    <n v="1943.6659999999999"/>
    <n v="1"/>
    <n v="-100359.27"/>
    <n v="-29052.861174525311"/>
  </r>
  <r>
    <x v="0"/>
    <x v="8"/>
    <n v="4000"/>
    <n v="104393.28"/>
    <x v="15"/>
    <x v="4"/>
    <x v="2"/>
    <x v="1"/>
    <n v="5"/>
    <n v="104393.28"/>
    <n v="0.28948856617356133"/>
    <n v="30220.660945355117"/>
    <n v="3531"/>
    <n v="1846.634"/>
    <n v="1"/>
    <n v="-104393.28"/>
    <n v="-30220.660945355117"/>
  </r>
  <r>
    <x v="0"/>
    <x v="9"/>
    <n v="4000"/>
    <n v="111080.78"/>
    <x v="15"/>
    <x v="4"/>
    <x v="2"/>
    <x v="1"/>
    <n v="5"/>
    <n v="111080.78"/>
    <n v="0.28948856617356133"/>
    <n v="32156.61573164081"/>
    <n v="3338"/>
    <n v="1851.3"/>
    <n v="1"/>
    <n v="-111080.78"/>
    <n v="-32156.61573164081"/>
  </r>
  <r>
    <x v="0"/>
    <x v="10"/>
    <n v="4000"/>
    <n v="109094.33"/>
    <x v="15"/>
    <x v="4"/>
    <x v="2"/>
    <x v="1"/>
    <n v="5"/>
    <n v="109094.33"/>
    <n v="0.28948856617356133"/>
    <n v="31581.561169365337"/>
    <n v="3267"/>
    <n v="1752.55"/>
    <n v="1"/>
    <n v="-109094.33"/>
    <n v="-31581.561169365337"/>
  </r>
  <r>
    <x v="0"/>
    <x v="11"/>
    <n v="4000"/>
    <n v="46836.97"/>
    <x v="15"/>
    <x v="4"/>
    <x v="2"/>
    <x v="1"/>
    <n v="5"/>
    <n v="46836.97"/>
    <n v="0.28948856617356133"/>
    <n v="13558.767289214107"/>
    <n v="2003"/>
    <n v="1365.15"/>
    <n v="1"/>
    <n v="-46836.97"/>
    <n v="-13558.767289214107"/>
  </r>
  <r>
    <x v="0"/>
    <x v="0"/>
    <n v="4002"/>
    <n v="24342"/>
    <x v="16"/>
    <x v="4"/>
    <x v="2"/>
    <x v="1"/>
    <n v="5"/>
    <n v="24342"/>
    <n v="0.29565152403764206"/>
    <n v="7196.7493981242833"/>
    <n v="2803"/>
    <n v="1698.7"/>
    <n v="1"/>
    <n v="-24342"/>
    <n v="-7196.7493981242833"/>
  </r>
  <r>
    <x v="0"/>
    <x v="1"/>
    <n v="4002"/>
    <n v="5920"/>
    <x v="16"/>
    <x v="4"/>
    <x v="2"/>
    <x v="1"/>
    <n v="5"/>
    <n v="5920"/>
    <n v="0.29565152403764206"/>
    <n v="1750.2570223028411"/>
    <n v="2750"/>
    <n v="1620.817"/>
    <n v="1"/>
    <n v="-5920"/>
    <n v="-1750.2570223028411"/>
  </r>
  <r>
    <x v="0"/>
    <x v="2"/>
    <n v="4002"/>
    <n v="618"/>
    <x v="16"/>
    <x v="4"/>
    <x v="2"/>
    <x v="1"/>
    <n v="5"/>
    <n v="618"/>
    <n v="0.29565152403764206"/>
    <n v="182.7126418552628"/>
    <n v="3043"/>
    <n v="1839.2840000000001"/>
    <n v="1"/>
    <n v="-618"/>
    <n v="-182.7126418552628"/>
  </r>
  <r>
    <x v="0"/>
    <x v="3"/>
    <n v="4002"/>
    <n v="39712.17"/>
    <x v="16"/>
    <x v="4"/>
    <x v="2"/>
    <x v="1"/>
    <n v="5"/>
    <n v="39712.17"/>
    <n v="0.29565152403764206"/>
    <n v="11740.963583341927"/>
    <n v="2916"/>
    <n v="1763.2"/>
    <n v="1"/>
    <n v="-39712.17"/>
    <n v="-11740.963583341927"/>
  </r>
  <r>
    <x v="0"/>
    <x v="4"/>
    <n v="4002"/>
    <n v="0"/>
    <x v="16"/>
    <x v="4"/>
    <x v="2"/>
    <x v="1"/>
    <n v="5"/>
    <n v="0"/>
    <n v="0.29565152403764206"/>
    <n v="0"/>
    <n v="3578"/>
    <n v="1816.85"/>
    <n v="1"/>
    <n v="0"/>
    <n v="0"/>
  </r>
  <r>
    <x v="0"/>
    <x v="5"/>
    <n v="4002"/>
    <n v="0"/>
    <x v="16"/>
    <x v="4"/>
    <x v="2"/>
    <x v="1"/>
    <n v="5"/>
    <n v="0"/>
    <n v="0.29565152403764206"/>
    <n v="0"/>
    <n v="3708"/>
    <n v="1858.8330000000001"/>
    <n v="1"/>
    <n v="0"/>
    <n v="0"/>
  </r>
  <r>
    <x v="0"/>
    <x v="6"/>
    <n v="4002"/>
    <n v="2944"/>
    <x v="16"/>
    <x v="4"/>
    <x v="2"/>
    <x v="1"/>
    <n v="5"/>
    <n v="2944"/>
    <n v="0.29565152403764206"/>
    <n v="870.39808676681821"/>
    <n v="3431"/>
    <n v="1813.0340000000001"/>
    <n v="1"/>
    <n v="-2944"/>
    <n v="-870.39808676681821"/>
  </r>
  <r>
    <x v="0"/>
    <x v="7"/>
    <n v="4002"/>
    <n v="7932.35"/>
    <x v="16"/>
    <x v="4"/>
    <x v="2"/>
    <x v="1"/>
    <n v="5"/>
    <n v="7932.35"/>
    <n v="0.29565152403764206"/>
    <n v="2345.2113666999899"/>
    <n v="4323"/>
    <n v="1943.6659999999999"/>
    <n v="1"/>
    <n v="-7932.35"/>
    <n v="-2345.2113666999899"/>
  </r>
  <r>
    <x v="0"/>
    <x v="8"/>
    <n v="4002"/>
    <n v="10208"/>
    <x v="16"/>
    <x v="4"/>
    <x v="2"/>
    <x v="1"/>
    <n v="5"/>
    <n v="10208"/>
    <n v="0.29565152403764206"/>
    <n v="3018.0107573762502"/>
    <n v="3531"/>
    <n v="1846.634"/>
    <n v="1"/>
    <n v="-10208"/>
    <n v="-3018.0107573762502"/>
  </r>
  <r>
    <x v="0"/>
    <x v="9"/>
    <n v="4002"/>
    <n v="13210"/>
    <x v="16"/>
    <x v="4"/>
    <x v="2"/>
    <x v="1"/>
    <n v="5"/>
    <n v="13210"/>
    <n v="0.29565152403764206"/>
    <n v="3905.5566325372515"/>
    <n v="3338"/>
    <n v="1851.3"/>
    <n v="1"/>
    <n v="-13210"/>
    <n v="-3905.5566325372515"/>
  </r>
  <r>
    <x v="0"/>
    <x v="10"/>
    <n v="4002"/>
    <n v="7133"/>
    <x v="16"/>
    <x v="4"/>
    <x v="2"/>
    <x v="1"/>
    <n v="5"/>
    <n v="7133"/>
    <n v="0.29565152403764206"/>
    <n v="2108.8823209605007"/>
    <n v="3267"/>
    <n v="1752.55"/>
    <n v="1"/>
    <n v="-7133"/>
    <n v="-2108.8823209605007"/>
  </r>
  <r>
    <x v="0"/>
    <x v="11"/>
    <n v="4002"/>
    <n v="3896"/>
    <x v="16"/>
    <x v="4"/>
    <x v="2"/>
    <x v="1"/>
    <n v="5"/>
    <n v="3896"/>
    <n v="0.29565152403764206"/>
    <n v="1151.8583376506535"/>
    <n v="2003"/>
    <n v="1365.15"/>
    <n v="1"/>
    <n v="-3896"/>
    <n v="-1151.8583376506535"/>
  </r>
  <r>
    <x v="0"/>
    <x v="0"/>
    <n v="4030"/>
    <n v="0"/>
    <x v="17"/>
    <x v="5"/>
    <x v="2"/>
    <x v="1"/>
    <n v="6"/>
    <n v="0"/>
    <n v="0.55226320694085917"/>
    <n v="0"/>
    <n v="2803"/>
    <n v="1698.7"/>
    <n v="1"/>
    <n v="0"/>
    <n v="0"/>
  </r>
  <r>
    <x v="0"/>
    <x v="1"/>
    <n v="4030"/>
    <n v="1244.57"/>
    <x v="17"/>
    <x v="5"/>
    <x v="2"/>
    <x v="1"/>
    <n v="6"/>
    <n v="1244.57"/>
    <n v="0.55226320694085917"/>
    <n v="687.33021946238512"/>
    <n v="2750"/>
    <n v="1620.817"/>
    <n v="1"/>
    <n v="-1244.57"/>
    <n v="-687.33021946238512"/>
  </r>
  <r>
    <x v="0"/>
    <x v="2"/>
    <n v="4030"/>
    <n v="2895.18"/>
    <x v="17"/>
    <x v="5"/>
    <x v="2"/>
    <x v="1"/>
    <n v="6"/>
    <n v="2895.18"/>
    <n v="0.55226320694085917"/>
    <n v="1598.9013914710365"/>
    <n v="3043"/>
    <n v="1839.2840000000001"/>
    <n v="1"/>
    <n v="-2895.18"/>
    <n v="-1598.9013914710365"/>
  </r>
  <r>
    <x v="0"/>
    <x v="3"/>
    <n v="4030"/>
    <n v="8230.36"/>
    <x v="17"/>
    <x v="5"/>
    <x v="2"/>
    <x v="1"/>
    <n v="6"/>
    <n v="8230.36"/>
    <n v="0.55226320694085917"/>
    <n v="4545.3250078777701"/>
    <n v="2916"/>
    <n v="1763.2"/>
    <n v="1"/>
    <n v="-8230.36"/>
    <n v="-4545.3250078777701"/>
  </r>
  <r>
    <x v="0"/>
    <x v="4"/>
    <n v="4030"/>
    <n v="8365.3799999999992"/>
    <x v="17"/>
    <x v="5"/>
    <x v="2"/>
    <x v="1"/>
    <n v="6"/>
    <n v="8365.3799999999992"/>
    <n v="0.55226320694085917"/>
    <n v="4619.8915860789239"/>
    <n v="3578"/>
    <n v="1816.85"/>
    <n v="1"/>
    <n v="-8365.3799999999992"/>
    <n v="-4619.8915860789239"/>
  </r>
  <r>
    <x v="0"/>
    <x v="5"/>
    <n v="4030"/>
    <n v="14804.39"/>
    <x v="17"/>
    <x v="5"/>
    <x v="2"/>
    <x v="1"/>
    <n v="6"/>
    <n v="14804.39"/>
    <n v="0.55226320694085917"/>
    <n v="8175.9198982031858"/>
    <n v="3708"/>
    <n v="1858.8330000000001"/>
    <n v="1"/>
    <n v="-14804.39"/>
    <n v="-8175.9198982031858"/>
  </r>
  <r>
    <x v="0"/>
    <x v="6"/>
    <n v="4030"/>
    <n v="5013.8599999999997"/>
    <x v="17"/>
    <x v="5"/>
    <x v="2"/>
    <x v="1"/>
    <n v="6"/>
    <n v="5013.8599999999997"/>
    <n v="0.55226320694085917"/>
    <n v="2768.9704027524958"/>
    <n v="3431"/>
    <n v="1813.0340000000001"/>
    <n v="1"/>
    <n v="-5013.8599999999997"/>
    <n v="-2768.9704027524958"/>
  </r>
  <r>
    <x v="0"/>
    <x v="7"/>
    <n v="4030"/>
    <n v="9245.42"/>
    <x v="17"/>
    <x v="5"/>
    <x v="2"/>
    <x v="1"/>
    <n v="6"/>
    <n v="9245.42"/>
    <n v="0.55226320694085917"/>
    <n v="5105.9052987151581"/>
    <n v="4323"/>
    <n v="1943.6659999999999"/>
    <n v="1"/>
    <n v="-9245.42"/>
    <n v="-5105.9052987151581"/>
  </r>
  <r>
    <x v="0"/>
    <x v="8"/>
    <n v="4030"/>
    <n v="6048.96"/>
    <x v="17"/>
    <x v="5"/>
    <x v="2"/>
    <x v="1"/>
    <n v="6"/>
    <n v="6048.96"/>
    <n v="0.55226320694085917"/>
    <n v="3340.6180482569794"/>
    <n v="3531"/>
    <n v="1846.634"/>
    <n v="1"/>
    <n v="-6048.96"/>
    <n v="-3340.6180482569794"/>
  </r>
  <r>
    <x v="0"/>
    <x v="9"/>
    <n v="4030"/>
    <n v="6980.8"/>
    <x v="17"/>
    <x v="5"/>
    <x v="2"/>
    <x v="1"/>
    <n v="6"/>
    <n v="6980.8"/>
    <n v="0.55226320694085917"/>
    <n v="3855.2389950127499"/>
    <n v="3338"/>
    <n v="1851.3"/>
    <n v="1"/>
    <n v="-6980.8"/>
    <n v="-3855.2389950127499"/>
  </r>
  <r>
    <x v="0"/>
    <x v="10"/>
    <n v="4030"/>
    <n v="2319.21"/>
    <x v="17"/>
    <x v="5"/>
    <x v="2"/>
    <x v="1"/>
    <n v="6"/>
    <n v="2319.21"/>
    <n v="0.55226320694085917"/>
    <n v="1280.81435216931"/>
    <n v="3267"/>
    <n v="1752.55"/>
    <n v="1"/>
    <n v="-2319.21"/>
    <n v="-1280.81435216931"/>
  </r>
  <r>
    <x v="0"/>
    <x v="11"/>
    <n v="4030"/>
    <n v="0"/>
    <x v="17"/>
    <x v="5"/>
    <x v="2"/>
    <x v="1"/>
    <n v="6"/>
    <n v="0"/>
    <n v="0.55226320694085917"/>
    <n v="0"/>
    <n v="2003"/>
    <n v="1365.15"/>
    <n v="1"/>
    <n v="0"/>
    <n v="0"/>
  </r>
  <r>
    <x v="0"/>
    <x v="0"/>
    <n v="4066"/>
    <n v="0"/>
    <x v="18"/>
    <x v="6"/>
    <x v="2"/>
    <x v="1"/>
    <n v="7"/>
    <n v="0"/>
    <n v="1"/>
    <n v="0"/>
    <n v="2803"/>
    <n v="1698.7"/>
    <n v="1"/>
    <n v="0"/>
    <n v="0"/>
  </r>
  <r>
    <x v="0"/>
    <x v="1"/>
    <n v="4066"/>
    <n v="0"/>
    <x v="18"/>
    <x v="6"/>
    <x v="2"/>
    <x v="1"/>
    <n v="7"/>
    <n v="0"/>
    <n v="1"/>
    <n v="0"/>
    <n v="2750"/>
    <n v="1620.817"/>
    <n v="1"/>
    <n v="0"/>
    <n v="0"/>
  </r>
  <r>
    <x v="0"/>
    <x v="2"/>
    <n v="4066"/>
    <n v="876.8"/>
    <x v="18"/>
    <x v="6"/>
    <x v="2"/>
    <x v="1"/>
    <n v="7"/>
    <n v="876.8"/>
    <n v="1"/>
    <n v="876.8"/>
    <n v="3043"/>
    <n v="1839.2840000000001"/>
    <n v="1"/>
    <n v="-876.8"/>
    <n v="-876.8"/>
  </r>
  <r>
    <x v="0"/>
    <x v="3"/>
    <n v="4066"/>
    <n v="2679.2"/>
    <x v="18"/>
    <x v="6"/>
    <x v="2"/>
    <x v="1"/>
    <n v="7"/>
    <n v="2679.2"/>
    <n v="1"/>
    <n v="2679.2"/>
    <n v="2916"/>
    <n v="1763.2"/>
    <n v="1"/>
    <n v="-2679.2"/>
    <n v="-2679.2"/>
  </r>
  <r>
    <x v="0"/>
    <x v="4"/>
    <n v="4066"/>
    <n v="0"/>
    <x v="18"/>
    <x v="6"/>
    <x v="2"/>
    <x v="1"/>
    <n v="7"/>
    <n v="0"/>
    <n v="1"/>
    <n v="0"/>
    <n v="3578"/>
    <n v="1816.85"/>
    <n v="1"/>
    <n v="0"/>
    <n v="0"/>
  </r>
  <r>
    <x v="0"/>
    <x v="5"/>
    <n v="4066"/>
    <n v="5555.48"/>
    <x v="18"/>
    <x v="6"/>
    <x v="2"/>
    <x v="1"/>
    <n v="7"/>
    <n v="5555.48"/>
    <n v="1"/>
    <n v="5555.48"/>
    <n v="3708"/>
    <n v="1858.8330000000001"/>
    <n v="1"/>
    <n v="-5555.48"/>
    <n v="-5555.48"/>
  </r>
  <r>
    <x v="0"/>
    <x v="6"/>
    <n v="4066"/>
    <n v="0"/>
    <x v="18"/>
    <x v="6"/>
    <x v="2"/>
    <x v="1"/>
    <n v="7"/>
    <n v="0"/>
    <n v="1"/>
    <n v="0"/>
    <n v="3431"/>
    <n v="1813.0340000000001"/>
    <n v="1"/>
    <n v="0"/>
    <n v="0"/>
  </r>
  <r>
    <x v="0"/>
    <x v="7"/>
    <n v="4066"/>
    <n v="1330.02"/>
    <x v="18"/>
    <x v="6"/>
    <x v="2"/>
    <x v="1"/>
    <n v="7"/>
    <n v="1330.02"/>
    <n v="1"/>
    <n v="1330.02"/>
    <n v="4323"/>
    <n v="1943.6659999999999"/>
    <n v="1"/>
    <n v="-1330.02"/>
    <n v="-1330.02"/>
  </r>
  <r>
    <x v="0"/>
    <x v="8"/>
    <n v="4066"/>
    <n v="0"/>
    <x v="18"/>
    <x v="6"/>
    <x v="2"/>
    <x v="1"/>
    <n v="7"/>
    <n v="0"/>
    <n v="1"/>
    <n v="0"/>
    <n v="3531"/>
    <n v="1846.634"/>
    <n v="1"/>
    <n v="0"/>
    <n v="0"/>
  </r>
  <r>
    <x v="0"/>
    <x v="9"/>
    <n v="4066"/>
    <n v="1653.84"/>
    <x v="18"/>
    <x v="6"/>
    <x v="2"/>
    <x v="1"/>
    <n v="7"/>
    <n v="1653.84"/>
    <n v="1"/>
    <n v="1653.84"/>
    <n v="3338"/>
    <n v="1851.3"/>
    <n v="1"/>
    <n v="-1653.84"/>
    <n v="-1653.84"/>
  </r>
  <r>
    <x v="0"/>
    <x v="10"/>
    <n v="4066"/>
    <n v="799.2"/>
    <x v="18"/>
    <x v="6"/>
    <x v="2"/>
    <x v="1"/>
    <n v="7"/>
    <n v="799.2"/>
    <n v="1"/>
    <n v="799.2"/>
    <n v="3267"/>
    <n v="1752.55"/>
    <n v="1"/>
    <n v="-799.2"/>
    <n v="-799.2"/>
  </r>
  <r>
    <x v="0"/>
    <x v="11"/>
    <n v="4066"/>
    <n v="2647.04"/>
    <x v="18"/>
    <x v="6"/>
    <x v="2"/>
    <x v="1"/>
    <n v="7"/>
    <n v="2647.04"/>
    <n v="1"/>
    <n v="2647.04"/>
    <n v="2003"/>
    <n v="1365.15"/>
    <n v="1"/>
    <n v="-2647.04"/>
    <n v="-2647.04"/>
  </r>
  <r>
    <x v="0"/>
    <x v="0"/>
    <n v="4076"/>
    <n v="0"/>
    <x v="19"/>
    <x v="4"/>
    <x v="2"/>
    <x v="1"/>
    <n v="5"/>
    <n v="0"/>
    <n v="0.29565152403764206"/>
    <n v="0"/>
    <n v="2803"/>
    <n v="1698.7"/>
    <n v="1"/>
    <n v="0"/>
    <n v="0"/>
  </r>
  <r>
    <x v="0"/>
    <x v="1"/>
    <n v="4076"/>
    <n v="0"/>
    <x v="19"/>
    <x v="4"/>
    <x v="2"/>
    <x v="1"/>
    <n v="5"/>
    <n v="0"/>
    <n v="0.29565152403764206"/>
    <n v="0"/>
    <n v="2750"/>
    <n v="1620.817"/>
    <n v="1"/>
    <n v="0"/>
    <n v="0"/>
  </r>
  <r>
    <x v="0"/>
    <x v="2"/>
    <n v="4076"/>
    <n v="-7599.81"/>
    <x v="19"/>
    <x v="4"/>
    <x v="2"/>
    <x v="1"/>
    <n v="5"/>
    <n v="-7599.81"/>
    <n v="0.29565152403764206"/>
    <n v="-2246.8954088965124"/>
    <n v="3043"/>
    <n v="1839.2840000000001"/>
    <n v="1"/>
    <n v="7599.81"/>
    <n v="2246.8954088965124"/>
  </r>
  <r>
    <x v="0"/>
    <x v="3"/>
    <n v="4076"/>
    <n v="0"/>
    <x v="19"/>
    <x v="4"/>
    <x v="2"/>
    <x v="1"/>
    <n v="5"/>
    <n v="0"/>
    <n v="0.29565152403764206"/>
    <n v="0"/>
    <n v="2916"/>
    <n v="1763.2"/>
    <n v="1"/>
    <n v="0"/>
    <n v="0"/>
  </r>
  <r>
    <x v="0"/>
    <x v="4"/>
    <n v="4076"/>
    <n v="0"/>
    <x v="19"/>
    <x v="4"/>
    <x v="2"/>
    <x v="1"/>
    <n v="5"/>
    <n v="0"/>
    <n v="0.29565152403764206"/>
    <n v="0"/>
    <n v="3578"/>
    <n v="1816.85"/>
    <n v="1"/>
    <n v="0"/>
    <n v="0"/>
  </r>
  <r>
    <x v="0"/>
    <x v="5"/>
    <n v="4076"/>
    <n v="0"/>
    <x v="19"/>
    <x v="4"/>
    <x v="2"/>
    <x v="1"/>
    <n v="5"/>
    <n v="0"/>
    <n v="0.29565152403764206"/>
    <n v="0"/>
    <n v="3708"/>
    <n v="1858.8330000000001"/>
    <n v="1"/>
    <n v="0"/>
    <n v="0"/>
  </r>
  <r>
    <x v="0"/>
    <x v="6"/>
    <n v="4076"/>
    <n v="0"/>
    <x v="19"/>
    <x v="4"/>
    <x v="2"/>
    <x v="1"/>
    <n v="5"/>
    <n v="0"/>
    <n v="0.29565152403764206"/>
    <n v="0"/>
    <n v="3431"/>
    <n v="1813.0340000000001"/>
    <n v="1"/>
    <n v="0"/>
    <n v="0"/>
  </r>
  <r>
    <x v="0"/>
    <x v="7"/>
    <n v="4076"/>
    <n v="-16268.61"/>
    <x v="19"/>
    <x v="4"/>
    <x v="2"/>
    <x v="1"/>
    <n v="5"/>
    <n v="-16268.61"/>
    <n v="0.29565152403764206"/>
    <n v="-4809.8393404740245"/>
    <n v="4323"/>
    <n v="1943.6659999999999"/>
    <n v="1"/>
    <n v="16268.61"/>
    <n v="4809.8393404740245"/>
  </r>
  <r>
    <x v="0"/>
    <x v="8"/>
    <n v="4076"/>
    <n v="0"/>
    <x v="19"/>
    <x v="4"/>
    <x v="2"/>
    <x v="1"/>
    <n v="5"/>
    <n v="0"/>
    <n v="0.29565152403764206"/>
    <n v="0"/>
    <n v="3531"/>
    <n v="1846.634"/>
    <n v="1"/>
    <n v="0"/>
    <n v="0"/>
  </r>
  <r>
    <x v="0"/>
    <x v="9"/>
    <n v="4076"/>
    <n v="0"/>
    <x v="19"/>
    <x v="4"/>
    <x v="2"/>
    <x v="1"/>
    <n v="5"/>
    <n v="0"/>
    <n v="0.29565152403764206"/>
    <n v="0"/>
    <n v="3338"/>
    <n v="1851.3"/>
    <n v="1"/>
    <n v="0"/>
    <n v="0"/>
  </r>
  <r>
    <x v="0"/>
    <x v="10"/>
    <n v="4076"/>
    <n v="0"/>
    <x v="19"/>
    <x v="4"/>
    <x v="2"/>
    <x v="1"/>
    <n v="5"/>
    <n v="0"/>
    <n v="0.29565152403764206"/>
    <n v="0"/>
    <n v="3267"/>
    <n v="1752.55"/>
    <n v="1"/>
    <n v="0"/>
    <n v="0"/>
  </r>
  <r>
    <x v="0"/>
    <x v="11"/>
    <n v="4076"/>
    <n v="0"/>
    <x v="19"/>
    <x v="4"/>
    <x v="2"/>
    <x v="1"/>
    <n v="5"/>
    <n v="0"/>
    <n v="0.29565152403764206"/>
    <n v="0"/>
    <n v="2003"/>
    <n v="1365.15"/>
    <n v="1"/>
    <n v="0"/>
    <n v="0"/>
  </r>
  <r>
    <x v="0"/>
    <x v="0"/>
    <n v="4300"/>
    <n v="65530.07"/>
    <x v="20"/>
    <x v="6"/>
    <x v="2"/>
    <x v="1"/>
    <n v="7"/>
    <n v="65530.07"/>
    <n v="1"/>
    <n v="65530.07"/>
    <n v="2803"/>
    <n v="1698.7"/>
    <n v="1"/>
    <n v="-65530.07"/>
    <n v="-65530.07"/>
  </r>
  <r>
    <x v="0"/>
    <x v="1"/>
    <n v="4300"/>
    <n v="34748.699999999997"/>
    <x v="20"/>
    <x v="6"/>
    <x v="2"/>
    <x v="1"/>
    <n v="7"/>
    <n v="34748.699999999997"/>
    <n v="1"/>
    <n v="34748.699999999997"/>
    <n v="2750"/>
    <n v="1620.817"/>
    <n v="1"/>
    <n v="-34748.699999999997"/>
    <n v="-34748.699999999997"/>
  </r>
  <r>
    <x v="0"/>
    <x v="2"/>
    <n v="4300"/>
    <n v="42732.55"/>
    <x v="20"/>
    <x v="6"/>
    <x v="2"/>
    <x v="1"/>
    <n v="7"/>
    <n v="42732.55"/>
    <n v="1"/>
    <n v="42732.55"/>
    <n v="3043"/>
    <n v="1839.2840000000001"/>
    <n v="1"/>
    <n v="-42732.55"/>
    <n v="-42732.55"/>
  </r>
  <r>
    <x v="0"/>
    <x v="3"/>
    <n v="4300"/>
    <n v="76078.880000000005"/>
    <x v="20"/>
    <x v="6"/>
    <x v="2"/>
    <x v="1"/>
    <n v="7"/>
    <n v="76078.880000000005"/>
    <n v="1"/>
    <n v="76078.880000000005"/>
    <n v="2916"/>
    <n v="1763.2"/>
    <n v="1"/>
    <n v="-76078.880000000005"/>
    <n v="-76078.880000000005"/>
  </r>
  <r>
    <x v="0"/>
    <x v="4"/>
    <n v="4300"/>
    <n v="0"/>
    <x v="20"/>
    <x v="6"/>
    <x v="2"/>
    <x v="1"/>
    <n v="7"/>
    <n v="0"/>
    <n v="1"/>
    <n v="0"/>
    <n v="3578"/>
    <n v="1816.85"/>
    <n v="1"/>
    <n v="0"/>
    <n v="0"/>
  </r>
  <r>
    <x v="0"/>
    <x v="5"/>
    <n v="4300"/>
    <n v="0"/>
    <x v="20"/>
    <x v="6"/>
    <x v="2"/>
    <x v="1"/>
    <n v="7"/>
    <n v="0"/>
    <n v="1"/>
    <n v="0"/>
    <n v="3708"/>
    <n v="1858.8330000000001"/>
    <n v="1"/>
    <n v="0"/>
    <n v="0"/>
  </r>
  <r>
    <x v="0"/>
    <x v="6"/>
    <n v="4300"/>
    <n v="0"/>
    <x v="20"/>
    <x v="6"/>
    <x v="2"/>
    <x v="1"/>
    <n v="7"/>
    <n v="0"/>
    <n v="1"/>
    <n v="0"/>
    <n v="3431"/>
    <n v="1813.0340000000001"/>
    <n v="1"/>
    <n v="0"/>
    <n v="0"/>
  </r>
  <r>
    <x v="0"/>
    <x v="7"/>
    <n v="4300"/>
    <n v="0"/>
    <x v="20"/>
    <x v="6"/>
    <x v="2"/>
    <x v="1"/>
    <n v="7"/>
    <n v="0"/>
    <n v="1"/>
    <n v="0"/>
    <n v="4323"/>
    <n v="1943.6659999999999"/>
    <n v="1"/>
    <n v="0"/>
    <n v="0"/>
  </r>
  <r>
    <x v="0"/>
    <x v="8"/>
    <n v="4300"/>
    <n v="0"/>
    <x v="20"/>
    <x v="6"/>
    <x v="2"/>
    <x v="1"/>
    <n v="7"/>
    <n v="0"/>
    <n v="1"/>
    <n v="0"/>
    <n v="3531"/>
    <n v="1846.634"/>
    <n v="1"/>
    <n v="0"/>
    <n v="0"/>
  </r>
  <r>
    <x v="0"/>
    <x v="9"/>
    <n v="4300"/>
    <n v="0"/>
    <x v="20"/>
    <x v="6"/>
    <x v="2"/>
    <x v="1"/>
    <n v="7"/>
    <n v="0"/>
    <n v="1"/>
    <n v="0"/>
    <n v="3338"/>
    <n v="1851.3"/>
    <n v="1"/>
    <n v="0"/>
    <n v="0"/>
  </r>
  <r>
    <x v="0"/>
    <x v="10"/>
    <n v="4300"/>
    <n v="0"/>
    <x v="20"/>
    <x v="6"/>
    <x v="2"/>
    <x v="1"/>
    <n v="7"/>
    <n v="0"/>
    <n v="1"/>
    <n v="0"/>
    <n v="3267"/>
    <n v="1752.55"/>
    <n v="1"/>
    <n v="0"/>
    <n v="0"/>
  </r>
  <r>
    <x v="0"/>
    <x v="11"/>
    <n v="4300"/>
    <n v="0"/>
    <x v="20"/>
    <x v="6"/>
    <x v="2"/>
    <x v="1"/>
    <n v="7"/>
    <n v="0"/>
    <n v="1"/>
    <n v="0"/>
    <n v="2003"/>
    <n v="1365.15"/>
    <n v="1"/>
    <n v="0"/>
    <n v="0"/>
  </r>
  <r>
    <x v="0"/>
    <x v="0"/>
    <n v="4355"/>
    <n v="0"/>
    <x v="21"/>
    <x v="6"/>
    <x v="2"/>
    <x v="1"/>
    <n v="7"/>
    <n v="0"/>
    <n v="1"/>
    <n v="0"/>
    <n v="2803"/>
    <n v="1698.7"/>
    <n v="1"/>
    <n v="0"/>
    <n v="0"/>
  </r>
  <r>
    <x v="0"/>
    <x v="1"/>
    <n v="4355"/>
    <n v="0"/>
    <x v="21"/>
    <x v="6"/>
    <x v="2"/>
    <x v="1"/>
    <n v="7"/>
    <n v="0"/>
    <n v="1"/>
    <n v="0"/>
    <n v="2750"/>
    <n v="1620.817"/>
    <n v="1"/>
    <n v="0"/>
    <n v="0"/>
  </r>
  <r>
    <x v="0"/>
    <x v="2"/>
    <n v="4355"/>
    <n v="0"/>
    <x v="21"/>
    <x v="6"/>
    <x v="2"/>
    <x v="1"/>
    <n v="7"/>
    <n v="0"/>
    <n v="1"/>
    <n v="0"/>
    <n v="3043"/>
    <n v="1839.2840000000001"/>
    <n v="1"/>
    <n v="0"/>
    <n v="0"/>
  </r>
  <r>
    <x v="0"/>
    <x v="3"/>
    <n v="4355"/>
    <n v="0"/>
    <x v="21"/>
    <x v="6"/>
    <x v="2"/>
    <x v="1"/>
    <n v="7"/>
    <n v="0"/>
    <n v="1"/>
    <n v="0"/>
    <n v="2916"/>
    <n v="1763.2"/>
    <n v="1"/>
    <n v="0"/>
    <n v="0"/>
  </r>
  <r>
    <x v="0"/>
    <x v="4"/>
    <n v="4355"/>
    <n v="946.04"/>
    <x v="21"/>
    <x v="6"/>
    <x v="2"/>
    <x v="1"/>
    <n v="7"/>
    <n v="946.04"/>
    <n v="1"/>
    <n v="946.04"/>
    <n v="3578"/>
    <n v="1816.85"/>
    <n v="1"/>
    <n v="-946.04"/>
    <n v="-946.04"/>
  </r>
  <r>
    <x v="0"/>
    <x v="5"/>
    <n v="4355"/>
    <n v="38.36"/>
    <x v="21"/>
    <x v="6"/>
    <x v="2"/>
    <x v="1"/>
    <n v="7"/>
    <n v="38.36"/>
    <n v="1"/>
    <n v="38.36"/>
    <n v="3708"/>
    <n v="1858.8330000000001"/>
    <n v="1"/>
    <n v="-38.36"/>
    <n v="-38.36"/>
  </r>
  <r>
    <x v="0"/>
    <x v="6"/>
    <n v="4355"/>
    <n v="2442.81"/>
    <x v="21"/>
    <x v="6"/>
    <x v="2"/>
    <x v="1"/>
    <n v="7"/>
    <n v="2442.81"/>
    <n v="1"/>
    <n v="2442.81"/>
    <n v="3431"/>
    <n v="1813.0340000000001"/>
    <n v="1"/>
    <n v="-2442.81"/>
    <n v="-2442.81"/>
  </r>
  <r>
    <x v="0"/>
    <x v="7"/>
    <n v="4355"/>
    <n v="1208.52"/>
    <x v="21"/>
    <x v="6"/>
    <x v="2"/>
    <x v="1"/>
    <n v="7"/>
    <n v="1208.52"/>
    <n v="1"/>
    <n v="1208.52"/>
    <n v="4323"/>
    <n v="1943.6659999999999"/>
    <n v="1"/>
    <n v="-1208.52"/>
    <n v="-1208.52"/>
  </r>
  <r>
    <x v="0"/>
    <x v="8"/>
    <n v="4355"/>
    <n v="1248.99"/>
    <x v="21"/>
    <x v="6"/>
    <x v="2"/>
    <x v="1"/>
    <n v="7"/>
    <n v="1248.99"/>
    <n v="1"/>
    <n v="1248.99"/>
    <n v="3531"/>
    <n v="1846.634"/>
    <n v="1"/>
    <n v="-1248.99"/>
    <n v="-1248.99"/>
  </r>
  <r>
    <x v="0"/>
    <x v="9"/>
    <n v="4355"/>
    <n v="856.27"/>
    <x v="21"/>
    <x v="6"/>
    <x v="2"/>
    <x v="1"/>
    <n v="7"/>
    <n v="856.27"/>
    <n v="1"/>
    <n v="856.27"/>
    <n v="3338"/>
    <n v="1851.3"/>
    <n v="1"/>
    <n v="-856.27"/>
    <n v="-856.27"/>
  </r>
  <r>
    <x v="0"/>
    <x v="10"/>
    <n v="4355"/>
    <n v="264"/>
    <x v="21"/>
    <x v="6"/>
    <x v="2"/>
    <x v="1"/>
    <n v="7"/>
    <n v="264"/>
    <n v="1"/>
    <n v="264"/>
    <n v="3267"/>
    <n v="1752.55"/>
    <n v="1"/>
    <n v="-264"/>
    <n v="-264"/>
  </r>
  <r>
    <x v="0"/>
    <x v="11"/>
    <n v="4355"/>
    <n v="0"/>
    <x v="21"/>
    <x v="6"/>
    <x v="2"/>
    <x v="1"/>
    <n v="7"/>
    <n v="0"/>
    <n v="1"/>
    <n v="0"/>
    <n v="2003"/>
    <n v="1365.15"/>
    <n v="1"/>
    <n v="0"/>
    <n v="0"/>
  </r>
  <r>
    <x v="0"/>
    <x v="0"/>
    <n v="5000"/>
    <n v="369356.23"/>
    <x v="22"/>
    <x v="7"/>
    <x v="3"/>
    <x v="1"/>
    <n v="8"/>
    <n v="369356.23"/>
    <n v="0.98214579956618031"/>
    <n v="362761.66983809997"/>
    <n v="2803"/>
    <n v="1698.7"/>
    <n v="1"/>
    <n v="-369356.23"/>
    <n v="-362761.66983809997"/>
  </r>
  <r>
    <x v="0"/>
    <x v="1"/>
    <n v="5000"/>
    <n v="367605.72"/>
    <x v="22"/>
    <x v="7"/>
    <x v="3"/>
    <x v="1"/>
    <n v="8"/>
    <n v="367605.72"/>
    <n v="0.98214579956618031"/>
    <n v="361042.41379450139"/>
    <n v="2750"/>
    <n v="1620.817"/>
    <n v="1"/>
    <n v="-367605.72"/>
    <n v="-361042.41379450139"/>
  </r>
  <r>
    <x v="0"/>
    <x v="2"/>
    <n v="5000"/>
    <n v="397636.8"/>
    <x v="22"/>
    <x v="7"/>
    <x v="3"/>
    <x v="1"/>
    <n v="8"/>
    <n v="397636.8"/>
    <n v="0.98214579956618031"/>
    <n v="390537.3128729373"/>
    <n v="3043"/>
    <n v="1839.2840000000001"/>
    <n v="1"/>
    <n v="-397636.8"/>
    <n v="-390537.3128729373"/>
  </r>
  <r>
    <x v="0"/>
    <x v="3"/>
    <n v="5000"/>
    <n v="471772.61"/>
    <x v="22"/>
    <x v="7"/>
    <x v="3"/>
    <x v="1"/>
    <n v="8"/>
    <n v="471772.61"/>
    <n v="0.98214579956618031"/>
    <n v="463349.48726187373"/>
    <n v="2916"/>
    <n v="1763.2"/>
    <n v="1"/>
    <n v="-471772.61"/>
    <n v="-463349.48726187373"/>
  </r>
  <r>
    <x v="0"/>
    <x v="4"/>
    <n v="5000"/>
    <n v="472534.62"/>
    <x v="22"/>
    <x v="7"/>
    <x v="3"/>
    <x v="1"/>
    <n v="8"/>
    <n v="472534.62"/>
    <n v="0.98214579956618031"/>
    <n v="464097.89218260115"/>
    <n v="3578"/>
    <n v="1816.85"/>
    <n v="1"/>
    <n v="-472534.62"/>
    <n v="-464097.89218260115"/>
  </r>
  <r>
    <x v="0"/>
    <x v="5"/>
    <n v="5000"/>
    <n v="434449.67"/>
    <x v="22"/>
    <x v="7"/>
    <x v="3"/>
    <x v="1"/>
    <n v="8"/>
    <n v="434449.67"/>
    <n v="0.98214579956618031"/>
    <n v="426692.91851341317"/>
    <n v="3708"/>
    <n v="1858.8330000000001"/>
    <n v="1"/>
    <n v="-434449.67"/>
    <n v="-426692.91851341317"/>
  </r>
  <r>
    <x v="0"/>
    <x v="6"/>
    <n v="5000"/>
    <n v="413652.7"/>
    <x v="22"/>
    <x v="7"/>
    <x v="3"/>
    <x v="1"/>
    <n v="8"/>
    <n v="413652.7"/>
    <n v="0.98214579956618031"/>
    <n v="406267.26178420935"/>
    <n v="3431"/>
    <n v="1813.0340000000001"/>
    <n v="1"/>
    <n v="-413652.7"/>
    <n v="-406267.26178420935"/>
  </r>
  <r>
    <x v="0"/>
    <x v="7"/>
    <n v="5000"/>
    <n v="407979.63"/>
    <x v="22"/>
    <x v="7"/>
    <x v="3"/>
    <x v="1"/>
    <n v="8"/>
    <n v="407979.63"/>
    <n v="0.98214579956618031"/>
    <n v="400695.4799130644"/>
    <n v="4323"/>
    <n v="1943.6659999999999"/>
    <n v="1"/>
    <n v="-407979.63"/>
    <n v="-400695.4799130644"/>
  </r>
  <r>
    <x v="0"/>
    <x v="8"/>
    <n v="5000"/>
    <n v="390407.48"/>
    <x v="22"/>
    <x v="7"/>
    <x v="3"/>
    <x v="1"/>
    <n v="8"/>
    <n v="390407.48"/>
    <n v="0.98214579956618031"/>
    <n v="383437.06660121755"/>
    <n v="3531"/>
    <n v="1846.634"/>
    <n v="1"/>
    <n v="-390407.48"/>
    <n v="-383437.06660121755"/>
  </r>
  <r>
    <x v="0"/>
    <x v="9"/>
    <n v="5000"/>
    <n v="0"/>
    <x v="22"/>
    <x v="7"/>
    <x v="3"/>
    <x v="1"/>
    <n v="8"/>
    <n v="0"/>
    <n v="0.98214579956618031"/>
    <n v="0"/>
    <n v="3338"/>
    <n v="1851.3"/>
    <n v="1"/>
    <n v="0"/>
    <n v="0"/>
  </r>
  <r>
    <x v="0"/>
    <x v="10"/>
    <n v="5000"/>
    <n v="800020.86"/>
    <x v="22"/>
    <x v="7"/>
    <x v="3"/>
    <x v="1"/>
    <n v="8"/>
    <n v="800020.86"/>
    <n v="0.98214579956618031"/>
    <n v="785737.12721432315"/>
    <n v="3267"/>
    <n v="1752.55"/>
    <n v="1"/>
    <n v="-800020.86"/>
    <n v="-785737.12721432315"/>
  </r>
  <r>
    <x v="0"/>
    <x v="11"/>
    <n v="5000"/>
    <n v="298861.19"/>
    <x v="22"/>
    <x v="7"/>
    <x v="3"/>
    <x v="1"/>
    <n v="8"/>
    <n v="298861.19"/>
    <n v="0.98214579956618031"/>
    <n v="293525.26241185016"/>
    <n v="2003"/>
    <n v="1365.15"/>
    <n v="1"/>
    <n v="-298861.19"/>
    <n v="-293525.26241185016"/>
  </r>
  <r>
    <x v="0"/>
    <x v="0"/>
    <n v="5020"/>
    <n v="46465.94"/>
    <x v="23"/>
    <x v="7"/>
    <x v="3"/>
    <x v="1"/>
    <n v="8"/>
    <n v="46465.94"/>
    <n v="0.98214579956618031"/>
    <n v="45636.327793894161"/>
    <n v="2803"/>
    <n v="1698.7"/>
    <n v="1"/>
    <n v="-46465.94"/>
    <n v="-45636.327793894161"/>
  </r>
  <r>
    <x v="0"/>
    <x v="1"/>
    <n v="5020"/>
    <n v="44674.3"/>
    <x v="23"/>
    <x v="7"/>
    <x v="3"/>
    <x v="1"/>
    <n v="8"/>
    <n v="44674.3"/>
    <n v="0.98214579956618031"/>
    <n v="43876.676093559414"/>
    <n v="2750"/>
    <n v="1620.817"/>
    <n v="1"/>
    <n v="-44674.3"/>
    <n v="-43876.676093559414"/>
  </r>
  <r>
    <x v="0"/>
    <x v="2"/>
    <n v="5020"/>
    <n v="48857.55"/>
    <x v="23"/>
    <x v="7"/>
    <x v="3"/>
    <x v="1"/>
    <n v="8"/>
    <n v="48857.55"/>
    <n v="0.98214579956618031"/>
    <n v="47985.237509594634"/>
    <n v="3043"/>
    <n v="1839.2840000000001"/>
    <n v="1"/>
    <n v="-48857.55"/>
    <n v="-47985.237509594634"/>
  </r>
  <r>
    <x v="0"/>
    <x v="3"/>
    <n v="5020"/>
    <n v="58776.3"/>
    <x v="23"/>
    <x v="7"/>
    <x v="3"/>
    <x v="1"/>
    <n v="8"/>
    <n v="58776.3"/>
    <n v="0.98214579956618031"/>
    <n v="57726.896159041687"/>
    <n v="2916"/>
    <n v="1763.2"/>
    <n v="1"/>
    <n v="-58776.3"/>
    <n v="-57726.896159041687"/>
  </r>
  <r>
    <x v="0"/>
    <x v="4"/>
    <n v="5020"/>
    <n v="61343.1"/>
    <x v="23"/>
    <x v="7"/>
    <x v="3"/>
    <x v="1"/>
    <n v="8"/>
    <n v="61343.1"/>
    <n v="0.98214579956618031"/>
    <n v="60247.867997368157"/>
    <n v="3578"/>
    <n v="1816.85"/>
    <n v="1"/>
    <n v="-61343.1"/>
    <n v="-60247.867997368157"/>
  </r>
  <r>
    <x v="0"/>
    <x v="5"/>
    <n v="5020"/>
    <n v="52753.45"/>
    <x v="23"/>
    <x v="7"/>
    <x v="3"/>
    <x v="1"/>
    <n v="8"/>
    <n v="52753.45"/>
    <n v="0.98214579956618031"/>
    <n v="51811.579330124514"/>
    <n v="3708"/>
    <n v="1858.8330000000001"/>
    <n v="1"/>
    <n v="-52753.45"/>
    <n v="-51811.579330124514"/>
  </r>
  <r>
    <x v="0"/>
    <x v="6"/>
    <n v="5020"/>
    <n v="51336.93"/>
    <x v="23"/>
    <x v="7"/>
    <x v="3"/>
    <x v="1"/>
    <n v="8"/>
    <n v="51336.93"/>
    <n v="0.98214579956618031"/>
    <n v="50420.350162123032"/>
    <n v="3431"/>
    <n v="1813.0340000000001"/>
    <n v="1"/>
    <n v="-51336.93"/>
    <n v="-50420.350162123032"/>
  </r>
  <r>
    <x v="0"/>
    <x v="7"/>
    <n v="5020"/>
    <n v="50408.36"/>
    <x v="23"/>
    <x v="7"/>
    <x v="3"/>
    <x v="1"/>
    <n v="8"/>
    <n v="50408.36"/>
    <n v="0.98214579956618031"/>
    <n v="49508.359037019858"/>
    <n v="4323"/>
    <n v="1943.6659999999999"/>
    <n v="1"/>
    <n v="-50408.36"/>
    <n v="-49508.359037019858"/>
  </r>
  <r>
    <x v="0"/>
    <x v="8"/>
    <n v="5020"/>
    <n v="48612.42"/>
    <x v="23"/>
    <x v="7"/>
    <x v="3"/>
    <x v="1"/>
    <n v="8"/>
    <n v="48612.42"/>
    <n v="0.98214579956618031"/>
    <n v="47744.484109746976"/>
    <n v="3531"/>
    <n v="1846.634"/>
    <n v="1"/>
    <n v="-48612.42"/>
    <n v="-47744.484109746976"/>
  </r>
  <r>
    <x v="0"/>
    <x v="9"/>
    <n v="5020"/>
    <n v="0"/>
    <x v="23"/>
    <x v="7"/>
    <x v="3"/>
    <x v="1"/>
    <n v="8"/>
    <n v="0"/>
    <n v="0.98214579956618031"/>
    <n v="0"/>
    <n v="3338"/>
    <n v="1851.3"/>
    <n v="1"/>
    <n v="0"/>
    <n v="0"/>
  </r>
  <r>
    <x v="0"/>
    <x v="10"/>
    <n v="5020"/>
    <n v="98424.59"/>
    <x v="23"/>
    <x v="7"/>
    <x v="3"/>
    <x v="1"/>
    <n v="8"/>
    <n v="98424.59"/>
    <n v="0.98214579956618031"/>
    <n v="96667.297642523466"/>
    <n v="3267"/>
    <n v="1752.55"/>
    <n v="1"/>
    <n v="-98424.59"/>
    <n v="-96667.297642523466"/>
  </r>
  <r>
    <x v="0"/>
    <x v="11"/>
    <n v="5020"/>
    <n v="37224.26"/>
    <x v="23"/>
    <x v="7"/>
    <x v="3"/>
    <x v="1"/>
    <n v="8"/>
    <n v="37224.26"/>
    <n v="0.98214579956618031"/>
    <n v="36559.650600959387"/>
    <n v="2003"/>
    <n v="1365.15"/>
    <n v="1"/>
    <n v="-37224.26"/>
    <n v="-36559.650600959387"/>
  </r>
  <r>
    <x v="0"/>
    <x v="0"/>
    <n v="5030"/>
    <n v="17860"/>
    <x v="24"/>
    <x v="7"/>
    <x v="3"/>
    <x v="1"/>
    <n v="8"/>
    <n v="17860"/>
    <n v="0.98214579956618031"/>
    <n v="17541.123980251981"/>
    <n v="2803"/>
    <n v="1698.7"/>
    <n v="1"/>
    <n v="-17860"/>
    <n v="-17541.123980251981"/>
  </r>
  <r>
    <x v="0"/>
    <x v="1"/>
    <n v="5030"/>
    <n v="4680"/>
    <x v="24"/>
    <x v="7"/>
    <x v="3"/>
    <x v="1"/>
    <n v="8"/>
    <n v="4680"/>
    <n v="0.98214579956618031"/>
    <n v="4596.4423419697241"/>
    <n v="2750"/>
    <n v="1620.817"/>
    <n v="1"/>
    <n v="-4680"/>
    <n v="-4596.4423419697241"/>
  </r>
  <r>
    <x v="0"/>
    <x v="2"/>
    <n v="5030"/>
    <n v="9359.5"/>
    <x v="24"/>
    <x v="7"/>
    <x v="3"/>
    <x v="1"/>
    <n v="8"/>
    <n v="9359.5"/>
    <n v="0.98214579956618031"/>
    <n v="9192.3936110396644"/>
    <n v="3043"/>
    <n v="1839.2840000000001"/>
    <n v="1"/>
    <n v="-9359.5"/>
    <n v="-9192.3936110396644"/>
  </r>
  <r>
    <x v="0"/>
    <x v="3"/>
    <n v="5030"/>
    <n v="17879.95"/>
    <x v="24"/>
    <x v="7"/>
    <x v="3"/>
    <x v="1"/>
    <n v="8"/>
    <n v="17879.95"/>
    <n v="0.98214579956618031"/>
    <n v="17560.717788953327"/>
    <n v="2916"/>
    <n v="1763.2"/>
    <n v="1"/>
    <n v="-17879.95"/>
    <n v="-17560.717788953327"/>
  </r>
  <r>
    <x v="0"/>
    <x v="4"/>
    <n v="5030"/>
    <n v="38657.97"/>
    <x v="24"/>
    <x v="7"/>
    <x v="3"/>
    <x v="1"/>
    <n v="8"/>
    <n v="38657.97"/>
    <n v="0.98214579956618031"/>
    <n v="37967.762855255416"/>
    <n v="3578"/>
    <n v="1816.85"/>
    <n v="1"/>
    <n v="-38657.97"/>
    <n v="-37967.762855255416"/>
  </r>
  <r>
    <x v="0"/>
    <x v="5"/>
    <n v="5030"/>
    <n v="5162.3"/>
    <x v="24"/>
    <x v="7"/>
    <x v="3"/>
    <x v="1"/>
    <n v="8"/>
    <n v="5162.3"/>
    <n v="0.98214579956618031"/>
    <n v="5070.1312611004932"/>
    <n v="3708"/>
    <n v="1858.8330000000001"/>
    <n v="1"/>
    <n v="-5162.3"/>
    <n v="-5070.1312611004932"/>
  </r>
  <r>
    <x v="0"/>
    <x v="6"/>
    <n v="5030"/>
    <n v="14155"/>
    <x v="24"/>
    <x v="7"/>
    <x v="3"/>
    <x v="1"/>
    <n v="8"/>
    <n v="14155"/>
    <n v="0.98214579956618031"/>
    <n v="13902.273792859281"/>
    <n v="3431"/>
    <n v="1813.0340000000001"/>
    <n v="1"/>
    <n v="-14155"/>
    <n v="-13902.273792859281"/>
  </r>
  <r>
    <x v="0"/>
    <x v="7"/>
    <n v="5030"/>
    <n v="12090"/>
    <x v="24"/>
    <x v="7"/>
    <x v="3"/>
    <x v="1"/>
    <n v="8"/>
    <n v="12090"/>
    <n v="0.98214579956618031"/>
    <n v="11874.142716755119"/>
    <n v="4323"/>
    <n v="1943.6659999999999"/>
    <n v="1"/>
    <n v="-12090"/>
    <n v="-11874.142716755119"/>
  </r>
  <r>
    <x v="0"/>
    <x v="8"/>
    <n v="5030"/>
    <n v="14696"/>
    <x v="24"/>
    <x v="7"/>
    <x v="3"/>
    <x v="1"/>
    <n v="8"/>
    <n v="14696"/>
    <n v="0.98214579956618031"/>
    <n v="14433.614670424586"/>
    <n v="3531"/>
    <n v="1846.634"/>
    <n v="1"/>
    <n v="-14696"/>
    <n v="-14433.614670424586"/>
  </r>
  <r>
    <x v="0"/>
    <x v="9"/>
    <n v="5030"/>
    <n v="0"/>
    <x v="24"/>
    <x v="7"/>
    <x v="3"/>
    <x v="1"/>
    <n v="8"/>
    <n v="0"/>
    <n v="0.98214579956618031"/>
    <n v="0"/>
    <n v="3338"/>
    <n v="1851.3"/>
    <n v="1"/>
    <n v="0"/>
    <n v="0"/>
  </r>
  <r>
    <x v="0"/>
    <x v="10"/>
    <n v="5030"/>
    <n v="20184.25"/>
    <x v="24"/>
    <x v="7"/>
    <x v="3"/>
    <x v="1"/>
    <n v="8"/>
    <n v="20184.25"/>
    <n v="0.98214579956618031"/>
    <n v="19823.876354893673"/>
    <n v="3267"/>
    <n v="1752.55"/>
    <n v="1"/>
    <n v="-20184.25"/>
    <n v="-19823.876354893673"/>
  </r>
  <r>
    <x v="0"/>
    <x v="11"/>
    <n v="5030"/>
    <n v="11341"/>
    <x v="24"/>
    <x v="7"/>
    <x v="3"/>
    <x v="1"/>
    <n v="8"/>
    <n v="11341"/>
    <n v="0.98214579956618031"/>
    <n v="11138.515512880051"/>
    <n v="2003"/>
    <n v="1365.15"/>
    <n v="1"/>
    <n v="-11341"/>
    <n v="-11138.515512880051"/>
  </r>
  <r>
    <x v="0"/>
    <x v="0"/>
    <n v="5095"/>
    <n v="0"/>
    <x v="25"/>
    <x v="7"/>
    <x v="3"/>
    <x v="1"/>
    <n v="8"/>
    <n v="0"/>
    <n v="0.98214579956618031"/>
    <n v="0"/>
    <n v="2803"/>
    <n v="1698.7"/>
    <n v="1"/>
    <n v="0"/>
    <n v="0"/>
  </r>
  <r>
    <x v="0"/>
    <x v="1"/>
    <n v="5095"/>
    <n v="0"/>
    <x v="25"/>
    <x v="7"/>
    <x v="3"/>
    <x v="1"/>
    <n v="8"/>
    <n v="0"/>
    <n v="0.98214579956618031"/>
    <n v="0"/>
    <n v="2750"/>
    <n v="1620.817"/>
    <n v="1"/>
    <n v="0"/>
    <n v="0"/>
  </r>
  <r>
    <x v="0"/>
    <x v="2"/>
    <n v="5095"/>
    <n v="29492.28"/>
    <x v="25"/>
    <x v="7"/>
    <x v="3"/>
    <x v="1"/>
    <n v="8"/>
    <n v="29492.28"/>
    <n v="0.98214579956618031"/>
    <n v="28965.718921629668"/>
    <n v="3043"/>
    <n v="1839.2840000000001"/>
    <n v="1"/>
    <n v="-29492.28"/>
    <n v="-28965.718921629668"/>
  </r>
  <r>
    <x v="0"/>
    <x v="3"/>
    <n v="5095"/>
    <n v="6007.72"/>
    <x v="25"/>
    <x v="7"/>
    <x v="3"/>
    <x v="1"/>
    <n v="8"/>
    <n v="6007.72"/>
    <n v="0.98214579956618031"/>
    <n v="5900.4569629697335"/>
    <n v="2916"/>
    <n v="1763.2"/>
    <n v="1"/>
    <n v="-6007.72"/>
    <n v="-5900.4569629697335"/>
  </r>
  <r>
    <x v="0"/>
    <x v="4"/>
    <n v="5095"/>
    <n v="0"/>
    <x v="25"/>
    <x v="7"/>
    <x v="3"/>
    <x v="1"/>
    <n v="8"/>
    <n v="0"/>
    <n v="0.98214579956618031"/>
    <n v="0"/>
    <n v="3578"/>
    <n v="1816.85"/>
    <n v="1"/>
    <n v="0"/>
    <n v="0"/>
  </r>
  <r>
    <x v="0"/>
    <x v="5"/>
    <n v="5095"/>
    <n v="-35500"/>
    <x v="25"/>
    <x v="7"/>
    <x v="3"/>
    <x v="1"/>
    <n v="8"/>
    <n v="-35500"/>
    <n v="0.98214579956618031"/>
    <n v="-34866.175884599405"/>
    <n v="3708"/>
    <n v="1858.8330000000001"/>
    <n v="1"/>
    <n v="35500"/>
    <n v="34866.175884599405"/>
  </r>
  <r>
    <x v="0"/>
    <x v="6"/>
    <n v="5095"/>
    <n v="0"/>
    <x v="25"/>
    <x v="7"/>
    <x v="3"/>
    <x v="1"/>
    <n v="8"/>
    <n v="0"/>
    <n v="0.98214579956618031"/>
    <n v="0"/>
    <n v="3431"/>
    <n v="1813.0340000000001"/>
    <n v="1"/>
    <n v="0"/>
    <n v="0"/>
  </r>
  <r>
    <x v="0"/>
    <x v="7"/>
    <n v="5095"/>
    <n v="0"/>
    <x v="25"/>
    <x v="7"/>
    <x v="3"/>
    <x v="1"/>
    <n v="8"/>
    <n v="0"/>
    <n v="0.98214579956618031"/>
    <n v="0"/>
    <n v="4323"/>
    <n v="1943.6659999999999"/>
    <n v="1"/>
    <n v="0"/>
    <n v="0"/>
  </r>
  <r>
    <x v="0"/>
    <x v="8"/>
    <n v="5095"/>
    <n v="0"/>
    <x v="25"/>
    <x v="7"/>
    <x v="3"/>
    <x v="1"/>
    <n v="8"/>
    <n v="0"/>
    <n v="0.98214579956618031"/>
    <n v="0"/>
    <n v="3531"/>
    <n v="1846.634"/>
    <n v="1"/>
    <n v="0"/>
    <n v="0"/>
  </r>
  <r>
    <x v="0"/>
    <x v="9"/>
    <n v="5095"/>
    <n v="418421.36"/>
    <x v="25"/>
    <x v="7"/>
    <x v="3"/>
    <x v="1"/>
    <n v="8"/>
    <n v="418421.36"/>
    <n v="0.98214579956618031"/>
    <n v="410950.78117276856"/>
    <n v="3338"/>
    <n v="1851.3"/>
    <n v="1"/>
    <n v="-418421.36"/>
    <n v="-410950.78117276856"/>
  </r>
  <r>
    <x v="0"/>
    <x v="10"/>
    <n v="5095"/>
    <n v="-418421.36"/>
    <x v="25"/>
    <x v="7"/>
    <x v="3"/>
    <x v="1"/>
    <n v="8"/>
    <n v="-418421.36"/>
    <n v="0.98214579956618031"/>
    <n v="-410950.78117276856"/>
    <n v="3267"/>
    <n v="1752.55"/>
    <n v="1"/>
    <n v="418421.36"/>
    <n v="410950.78117276856"/>
  </r>
  <r>
    <x v="0"/>
    <x v="11"/>
    <n v="5095"/>
    <n v="0"/>
    <x v="25"/>
    <x v="7"/>
    <x v="3"/>
    <x v="1"/>
    <n v="8"/>
    <n v="0"/>
    <n v="0.98214579956618031"/>
    <n v="0"/>
    <n v="2003"/>
    <n v="1365.15"/>
    <n v="1"/>
    <n v="0"/>
    <n v="0"/>
  </r>
  <r>
    <x v="0"/>
    <x v="0"/>
    <n v="5096"/>
    <n v="0"/>
    <x v="26"/>
    <x v="7"/>
    <x v="3"/>
    <x v="1"/>
    <n v="8"/>
    <n v="0"/>
    <n v="0.98214579956618031"/>
    <n v="0"/>
    <n v="2803"/>
    <n v="1698.7"/>
    <n v="1"/>
    <n v="0"/>
    <n v="0"/>
  </r>
  <r>
    <x v="0"/>
    <x v="1"/>
    <n v="5096"/>
    <n v="0"/>
    <x v="26"/>
    <x v="7"/>
    <x v="3"/>
    <x v="1"/>
    <n v="8"/>
    <n v="0"/>
    <n v="0.98214579956618031"/>
    <n v="0"/>
    <n v="2750"/>
    <n v="1620.817"/>
    <n v="1"/>
    <n v="0"/>
    <n v="0"/>
  </r>
  <r>
    <x v="0"/>
    <x v="2"/>
    <n v="5096"/>
    <n v="3539.07"/>
    <x v="26"/>
    <x v="7"/>
    <x v="3"/>
    <x v="1"/>
    <n v="8"/>
    <n v="3539.07"/>
    <n v="0.98214579956618031"/>
    <n v="3475.8827348706818"/>
    <n v="3043"/>
    <n v="1839.2840000000001"/>
    <n v="1"/>
    <n v="-3539.07"/>
    <n v="-3475.8827348706818"/>
  </r>
  <r>
    <x v="0"/>
    <x v="3"/>
    <n v="5096"/>
    <n v="720.93"/>
    <x v="26"/>
    <x v="7"/>
    <x v="3"/>
    <x v="1"/>
    <n v="8"/>
    <n v="720.93"/>
    <n v="0.98214579956618031"/>
    <n v="708.05837128124631"/>
    <n v="2916"/>
    <n v="1763.2"/>
    <n v="1"/>
    <n v="-720.93"/>
    <n v="-708.05837128124631"/>
  </r>
  <r>
    <x v="0"/>
    <x v="4"/>
    <n v="5096"/>
    <n v="0"/>
    <x v="26"/>
    <x v="7"/>
    <x v="3"/>
    <x v="1"/>
    <n v="8"/>
    <n v="0"/>
    <n v="0.98214579956618031"/>
    <n v="0"/>
    <n v="3578"/>
    <n v="1816.85"/>
    <n v="1"/>
    <n v="0"/>
    <n v="0"/>
  </r>
  <r>
    <x v="0"/>
    <x v="5"/>
    <n v="5096"/>
    <n v="-4260"/>
    <x v="26"/>
    <x v="7"/>
    <x v="3"/>
    <x v="1"/>
    <n v="8"/>
    <n v="-4260"/>
    <n v="0.98214579956618031"/>
    <n v="-4183.9411061519277"/>
    <n v="3708"/>
    <n v="1858.8330000000001"/>
    <n v="1"/>
    <n v="4260"/>
    <n v="4183.9411061519277"/>
  </r>
  <r>
    <x v="0"/>
    <x v="6"/>
    <n v="5096"/>
    <n v="0"/>
    <x v="26"/>
    <x v="7"/>
    <x v="3"/>
    <x v="1"/>
    <n v="8"/>
    <n v="0"/>
    <n v="0.98214579956618031"/>
    <n v="0"/>
    <n v="3431"/>
    <n v="1813.0340000000001"/>
    <n v="1"/>
    <n v="0"/>
    <n v="0"/>
  </r>
  <r>
    <x v="0"/>
    <x v="7"/>
    <n v="5096"/>
    <n v="0"/>
    <x v="26"/>
    <x v="7"/>
    <x v="3"/>
    <x v="1"/>
    <n v="8"/>
    <n v="0"/>
    <n v="0.98214579956618031"/>
    <n v="0"/>
    <n v="4323"/>
    <n v="1943.6659999999999"/>
    <n v="1"/>
    <n v="0"/>
    <n v="0"/>
  </r>
  <r>
    <x v="0"/>
    <x v="8"/>
    <n v="5096"/>
    <n v="0"/>
    <x v="26"/>
    <x v="7"/>
    <x v="3"/>
    <x v="1"/>
    <n v="8"/>
    <n v="0"/>
    <n v="0.98214579956618031"/>
    <n v="0"/>
    <n v="3531"/>
    <n v="1846.634"/>
    <n v="1"/>
    <n v="0"/>
    <n v="0"/>
  </r>
  <r>
    <x v="0"/>
    <x v="9"/>
    <n v="5096"/>
    <n v="50210.559999999998"/>
    <x v="26"/>
    <x v="7"/>
    <x v="3"/>
    <x v="1"/>
    <n v="8"/>
    <n v="50210.559999999998"/>
    <n v="0.98214579956618031"/>
    <n v="49314.090597865666"/>
    <n v="3338"/>
    <n v="1851.3"/>
    <n v="1"/>
    <n v="-50210.559999999998"/>
    <n v="-49314.090597865666"/>
  </r>
  <r>
    <x v="0"/>
    <x v="10"/>
    <n v="5096"/>
    <n v="-50210.559999999998"/>
    <x v="26"/>
    <x v="7"/>
    <x v="3"/>
    <x v="1"/>
    <n v="8"/>
    <n v="-50210.559999999998"/>
    <n v="0.98214579956618031"/>
    <n v="-49314.090597865666"/>
    <n v="3267"/>
    <n v="1752.55"/>
    <n v="1"/>
    <n v="50210.559999999998"/>
    <n v="49314.090597865666"/>
  </r>
  <r>
    <x v="0"/>
    <x v="11"/>
    <n v="5096"/>
    <n v="0"/>
    <x v="26"/>
    <x v="7"/>
    <x v="3"/>
    <x v="1"/>
    <n v="8"/>
    <n v="0"/>
    <n v="0.98214579956618031"/>
    <n v="0"/>
    <n v="2003"/>
    <n v="1365.15"/>
    <n v="1"/>
    <n v="0"/>
    <n v="0"/>
  </r>
  <r>
    <x v="0"/>
    <x v="0"/>
    <n v="5141"/>
    <n v="0"/>
    <x v="27"/>
    <x v="7"/>
    <x v="3"/>
    <x v="1"/>
    <n v="8"/>
    <n v="0"/>
    <n v="0.98214579956618031"/>
    <n v="0"/>
    <n v="2803"/>
    <n v="1698.7"/>
    <n v="1"/>
    <n v="0"/>
    <n v="0"/>
  </r>
  <r>
    <x v="0"/>
    <x v="1"/>
    <n v="5141"/>
    <n v="0"/>
    <x v="27"/>
    <x v="7"/>
    <x v="3"/>
    <x v="1"/>
    <n v="8"/>
    <n v="0"/>
    <n v="0.98214579956618031"/>
    <n v="0"/>
    <n v="2750"/>
    <n v="1620.817"/>
    <n v="1"/>
    <n v="0"/>
    <n v="0"/>
  </r>
  <r>
    <x v="0"/>
    <x v="2"/>
    <n v="5141"/>
    <n v="150"/>
    <x v="27"/>
    <x v="7"/>
    <x v="3"/>
    <x v="1"/>
    <n v="8"/>
    <n v="150"/>
    <n v="0.98214579956618031"/>
    <n v="147.32186993492704"/>
    <n v="3043"/>
    <n v="1839.2840000000001"/>
    <n v="1"/>
    <n v="-150"/>
    <n v="-147.32186993492704"/>
  </r>
  <r>
    <x v="0"/>
    <x v="3"/>
    <n v="5141"/>
    <n v="150"/>
    <x v="27"/>
    <x v="7"/>
    <x v="3"/>
    <x v="1"/>
    <n v="8"/>
    <n v="150"/>
    <n v="0.98214579956618031"/>
    <n v="147.32186993492704"/>
    <n v="2916"/>
    <n v="1763.2"/>
    <n v="1"/>
    <n v="-150"/>
    <n v="-147.32186993492704"/>
  </r>
  <r>
    <x v="0"/>
    <x v="4"/>
    <n v="5141"/>
    <n v="0"/>
    <x v="27"/>
    <x v="7"/>
    <x v="3"/>
    <x v="1"/>
    <n v="8"/>
    <n v="0"/>
    <n v="0.98214579956618031"/>
    <n v="0"/>
    <n v="3578"/>
    <n v="1816.85"/>
    <n v="1"/>
    <n v="0"/>
    <n v="0"/>
  </r>
  <r>
    <x v="0"/>
    <x v="5"/>
    <n v="5141"/>
    <n v="0"/>
    <x v="27"/>
    <x v="7"/>
    <x v="3"/>
    <x v="1"/>
    <n v="8"/>
    <n v="0"/>
    <n v="0.98214579956618031"/>
    <n v="0"/>
    <n v="3708"/>
    <n v="1858.8330000000001"/>
    <n v="1"/>
    <n v="0"/>
    <n v="0"/>
  </r>
  <r>
    <x v="0"/>
    <x v="6"/>
    <n v="5141"/>
    <n v="0"/>
    <x v="27"/>
    <x v="7"/>
    <x v="3"/>
    <x v="1"/>
    <n v="8"/>
    <n v="0"/>
    <n v="0.98214579956618031"/>
    <n v="0"/>
    <n v="3431"/>
    <n v="1813.0340000000001"/>
    <n v="1"/>
    <n v="0"/>
    <n v="0"/>
  </r>
  <r>
    <x v="0"/>
    <x v="7"/>
    <n v="5141"/>
    <n v="0"/>
    <x v="27"/>
    <x v="7"/>
    <x v="3"/>
    <x v="1"/>
    <n v="8"/>
    <n v="0"/>
    <n v="0.98214579956618031"/>
    <n v="0"/>
    <n v="4323"/>
    <n v="1943.6659999999999"/>
    <n v="1"/>
    <n v="0"/>
    <n v="0"/>
  </r>
  <r>
    <x v="0"/>
    <x v="8"/>
    <n v="5141"/>
    <n v="0"/>
    <x v="27"/>
    <x v="7"/>
    <x v="3"/>
    <x v="1"/>
    <n v="8"/>
    <n v="0"/>
    <n v="0.98214579956618031"/>
    <n v="0"/>
    <n v="3531"/>
    <n v="1846.634"/>
    <n v="1"/>
    <n v="0"/>
    <n v="0"/>
  </r>
  <r>
    <x v="0"/>
    <x v="9"/>
    <n v="5141"/>
    <n v="0"/>
    <x v="27"/>
    <x v="7"/>
    <x v="3"/>
    <x v="1"/>
    <n v="8"/>
    <n v="0"/>
    <n v="0.98214579956618031"/>
    <n v="0"/>
    <n v="3338"/>
    <n v="1851.3"/>
    <n v="1"/>
    <n v="0"/>
    <n v="0"/>
  </r>
  <r>
    <x v="0"/>
    <x v="10"/>
    <n v="5141"/>
    <n v="0"/>
    <x v="27"/>
    <x v="7"/>
    <x v="3"/>
    <x v="1"/>
    <n v="8"/>
    <n v="0"/>
    <n v="0.98214579956618031"/>
    <n v="0"/>
    <n v="3267"/>
    <n v="1752.55"/>
    <n v="1"/>
    <n v="0"/>
    <n v="0"/>
  </r>
  <r>
    <x v="0"/>
    <x v="11"/>
    <n v="5141"/>
    <n v="0"/>
    <x v="27"/>
    <x v="7"/>
    <x v="3"/>
    <x v="1"/>
    <n v="8"/>
    <n v="0"/>
    <n v="0.98214579956618031"/>
    <n v="0"/>
    <n v="2003"/>
    <n v="1365.15"/>
    <n v="1"/>
    <n v="0"/>
    <n v="0"/>
  </r>
  <r>
    <x v="0"/>
    <x v="0"/>
    <n v="5200"/>
    <n v="0"/>
    <x v="28"/>
    <x v="8"/>
    <x v="3"/>
    <x v="1"/>
    <n v="10"/>
    <n v="0"/>
    <n v="0.53337075327950945"/>
    <n v="0"/>
    <n v="2803"/>
    <n v="1698.7"/>
    <n v="1"/>
    <n v="0"/>
    <n v="0"/>
  </r>
  <r>
    <x v="0"/>
    <x v="1"/>
    <n v="5200"/>
    <n v="0"/>
    <x v="28"/>
    <x v="8"/>
    <x v="3"/>
    <x v="1"/>
    <n v="10"/>
    <n v="0"/>
    <n v="0.53337075327950945"/>
    <n v="0"/>
    <n v="2750"/>
    <n v="1620.817"/>
    <n v="1"/>
    <n v="0"/>
    <n v="0"/>
  </r>
  <r>
    <x v="0"/>
    <x v="2"/>
    <n v="5200"/>
    <n v="0"/>
    <x v="28"/>
    <x v="8"/>
    <x v="3"/>
    <x v="1"/>
    <n v="10"/>
    <n v="0"/>
    <n v="0.53337075327950945"/>
    <n v="0"/>
    <n v="3043"/>
    <n v="1839.2840000000001"/>
    <n v="1"/>
    <n v="0"/>
    <n v="0"/>
  </r>
  <r>
    <x v="0"/>
    <x v="3"/>
    <n v="5200"/>
    <n v="0"/>
    <x v="28"/>
    <x v="8"/>
    <x v="3"/>
    <x v="1"/>
    <n v="10"/>
    <n v="0"/>
    <n v="0.53337075327950945"/>
    <n v="0"/>
    <n v="2916"/>
    <n v="1763.2"/>
    <n v="1"/>
    <n v="0"/>
    <n v="0"/>
  </r>
  <r>
    <x v="0"/>
    <x v="4"/>
    <n v="5200"/>
    <n v="0"/>
    <x v="28"/>
    <x v="8"/>
    <x v="3"/>
    <x v="1"/>
    <n v="10"/>
    <n v="0"/>
    <n v="0.53337075327950945"/>
    <n v="0"/>
    <n v="3578"/>
    <n v="1816.85"/>
    <n v="1"/>
    <n v="0"/>
    <n v="0"/>
  </r>
  <r>
    <x v="0"/>
    <x v="5"/>
    <n v="5200"/>
    <n v="0"/>
    <x v="28"/>
    <x v="8"/>
    <x v="3"/>
    <x v="1"/>
    <n v="10"/>
    <n v="0"/>
    <n v="0.53337075327950945"/>
    <n v="0"/>
    <n v="3708"/>
    <n v="1858.8330000000001"/>
    <n v="1"/>
    <n v="0"/>
    <n v="0"/>
  </r>
  <r>
    <x v="0"/>
    <x v="6"/>
    <n v="5200"/>
    <n v="0"/>
    <x v="28"/>
    <x v="8"/>
    <x v="3"/>
    <x v="1"/>
    <n v="10"/>
    <n v="0"/>
    <n v="0.53337075327950945"/>
    <n v="0"/>
    <n v="3431"/>
    <n v="1813.0340000000001"/>
    <n v="1"/>
    <n v="0"/>
    <n v="0"/>
  </r>
  <r>
    <x v="0"/>
    <x v="7"/>
    <n v="5200"/>
    <n v="0"/>
    <x v="28"/>
    <x v="8"/>
    <x v="3"/>
    <x v="1"/>
    <n v="10"/>
    <n v="0"/>
    <n v="0.53337075327950945"/>
    <n v="0"/>
    <n v="4323"/>
    <n v="1943.6659999999999"/>
    <n v="1"/>
    <n v="0"/>
    <n v="0"/>
  </r>
  <r>
    <x v="0"/>
    <x v="8"/>
    <n v="5200"/>
    <n v="0"/>
    <x v="28"/>
    <x v="8"/>
    <x v="3"/>
    <x v="1"/>
    <n v="10"/>
    <n v="0"/>
    <n v="0.53337075327950945"/>
    <n v="0"/>
    <n v="3531"/>
    <n v="1846.634"/>
    <n v="1"/>
    <n v="0"/>
    <n v="0"/>
  </r>
  <r>
    <x v="0"/>
    <x v="9"/>
    <n v="5200"/>
    <n v="0"/>
    <x v="28"/>
    <x v="8"/>
    <x v="3"/>
    <x v="1"/>
    <n v="10"/>
    <n v="0"/>
    <n v="0.53337075327950945"/>
    <n v="0"/>
    <n v="3338"/>
    <n v="1851.3"/>
    <n v="1"/>
    <n v="0"/>
    <n v="0"/>
  </r>
  <r>
    <x v="0"/>
    <x v="10"/>
    <n v="5200"/>
    <n v="0"/>
    <x v="28"/>
    <x v="8"/>
    <x v="3"/>
    <x v="1"/>
    <n v="10"/>
    <n v="0"/>
    <n v="0.53337075327950945"/>
    <n v="0"/>
    <n v="3267"/>
    <n v="1752.55"/>
    <n v="1"/>
    <n v="0"/>
    <n v="0"/>
  </r>
  <r>
    <x v="0"/>
    <x v="11"/>
    <n v="5200"/>
    <n v="0"/>
    <x v="28"/>
    <x v="8"/>
    <x v="3"/>
    <x v="1"/>
    <n v="10"/>
    <n v="0"/>
    <n v="0.53337075327950945"/>
    <n v="0"/>
    <n v="2003"/>
    <n v="1365.15"/>
    <n v="1"/>
    <n v="0"/>
    <n v="0"/>
  </r>
  <r>
    <x v="0"/>
    <x v="0"/>
    <n v="5400"/>
    <n v="54940.4"/>
    <x v="29"/>
    <x v="9"/>
    <x v="3"/>
    <x v="1"/>
    <n v="9"/>
    <n v="54940.4"/>
    <n v="0.98369848848415942"/>
    <n v="54044.788436715113"/>
    <n v="2803"/>
    <n v="1698.7"/>
    <n v="1"/>
    <n v="-54940.4"/>
    <n v="-54044.788436715113"/>
  </r>
  <r>
    <x v="0"/>
    <x v="1"/>
    <n v="5400"/>
    <n v="55148.29"/>
    <x v="29"/>
    <x v="9"/>
    <x v="3"/>
    <x v="1"/>
    <n v="9"/>
    <n v="55148.29"/>
    <n v="0.98369848848415942"/>
    <n v="54249.289515486082"/>
    <n v="2750"/>
    <n v="1620.817"/>
    <n v="1"/>
    <n v="-55148.29"/>
    <n v="-54249.289515486082"/>
  </r>
  <r>
    <x v="0"/>
    <x v="2"/>
    <n v="5400"/>
    <n v="57407.62"/>
    <x v="29"/>
    <x v="9"/>
    <x v="3"/>
    <x v="1"/>
    <n v="9"/>
    <n v="57407.62"/>
    <n v="0.98369848848415942"/>
    <n v="56471.789021473"/>
    <n v="3043"/>
    <n v="1839.2840000000001"/>
    <n v="1"/>
    <n v="-57407.62"/>
    <n v="-56471.789021473"/>
  </r>
  <r>
    <x v="0"/>
    <x v="3"/>
    <n v="5400"/>
    <n v="69249.27"/>
    <x v="29"/>
    <x v="9"/>
    <x v="3"/>
    <x v="1"/>
    <n v="9"/>
    <n v="69249.27"/>
    <n v="0.98369848848415942"/>
    <n v="68120.40222763145"/>
    <n v="2916"/>
    <n v="1763.2"/>
    <n v="1"/>
    <n v="-69249.27"/>
    <n v="-68120.40222763145"/>
  </r>
  <r>
    <x v="0"/>
    <x v="4"/>
    <n v="5400"/>
    <n v="72545.570000000007"/>
    <x v="29"/>
    <x v="9"/>
    <x v="3"/>
    <x v="1"/>
    <n v="9"/>
    <n v="72545.570000000007"/>
    <n v="0.98369848848415942"/>
    <n v="71362.967555221781"/>
    <n v="3578"/>
    <n v="1816.85"/>
    <n v="1"/>
    <n v="-72545.570000000007"/>
    <n v="-71362.967555221781"/>
  </r>
  <r>
    <x v="0"/>
    <x v="5"/>
    <n v="5400"/>
    <n v="62452.97"/>
    <x v="29"/>
    <x v="9"/>
    <x v="3"/>
    <x v="1"/>
    <n v="9"/>
    <n v="62452.97"/>
    <n v="0.98369848848415942"/>
    <n v="61434.892190346553"/>
    <n v="3708"/>
    <n v="1858.8330000000001"/>
    <n v="1"/>
    <n v="-62452.97"/>
    <n v="-61434.892190346553"/>
  </r>
  <r>
    <x v="0"/>
    <x v="6"/>
    <n v="5400"/>
    <n v="60788.75"/>
    <x v="29"/>
    <x v="9"/>
    <x v="3"/>
    <x v="1"/>
    <n v="9"/>
    <n v="60788.75"/>
    <n v="0.98369848848415942"/>
    <n v="59797.801491841448"/>
    <n v="3431"/>
    <n v="1813.0340000000001"/>
    <n v="1"/>
    <n v="-60788.75"/>
    <n v="-59797.801491841448"/>
  </r>
  <r>
    <x v="0"/>
    <x v="7"/>
    <n v="5400"/>
    <n v="59697.63"/>
    <x v="29"/>
    <x v="9"/>
    <x v="3"/>
    <x v="1"/>
    <n v="9"/>
    <n v="59697.63"/>
    <n v="0.98369848848415942"/>
    <n v="58724.46839708661"/>
    <n v="4323"/>
    <n v="1943.6659999999999"/>
    <n v="1"/>
    <n v="-59697.63"/>
    <n v="-58724.46839708661"/>
  </r>
  <r>
    <x v="0"/>
    <x v="8"/>
    <n v="5400"/>
    <n v="57587.74"/>
    <x v="29"/>
    <x v="9"/>
    <x v="3"/>
    <x v="1"/>
    <n v="9"/>
    <n v="57587.74"/>
    <n v="0.98369848848415942"/>
    <n v="56648.972793218767"/>
    <n v="3531"/>
    <n v="1846.634"/>
    <n v="1"/>
    <n v="-57587.74"/>
    <n v="-56648.972793218767"/>
  </r>
  <r>
    <x v="0"/>
    <x v="9"/>
    <n v="5400"/>
    <n v="436.96"/>
    <x v="29"/>
    <x v="9"/>
    <x v="3"/>
    <x v="1"/>
    <n v="9"/>
    <n v="436.96"/>
    <n v="0.98369848848415942"/>
    <n v="429.83689152803828"/>
    <n v="3338"/>
    <n v="1851.3"/>
    <n v="1"/>
    <n v="-436.96"/>
    <n v="-429.83689152803828"/>
  </r>
  <r>
    <x v="0"/>
    <x v="10"/>
    <n v="5400"/>
    <n v="117065.42"/>
    <x v="29"/>
    <x v="9"/>
    <x v="3"/>
    <x v="1"/>
    <n v="9"/>
    <n v="117065.42"/>
    <n v="0.98369848848415942"/>
    <n v="115157.07670776328"/>
    <n v="3267"/>
    <n v="1752.55"/>
    <n v="1"/>
    <n v="-117065.42"/>
    <n v="-115157.07670776328"/>
  </r>
  <r>
    <x v="0"/>
    <x v="11"/>
    <n v="5400"/>
    <n v="43738.5"/>
    <x v="29"/>
    <x v="9"/>
    <x v="3"/>
    <x v="1"/>
    <n v="9"/>
    <n v="43738.5"/>
    <n v="0.98369848848415942"/>
    <n v="43025.496338564408"/>
    <n v="2003"/>
    <n v="1365.15"/>
    <n v="1"/>
    <n v="-43738.5"/>
    <n v="-43025.496338564408"/>
  </r>
  <r>
    <x v="0"/>
    <x v="0"/>
    <n v="5401"/>
    <n v="6551.68"/>
    <x v="30"/>
    <x v="9"/>
    <x v="3"/>
    <x v="1"/>
    <n v="9"/>
    <n v="6551.68"/>
    <n v="0.98369848848415942"/>
    <n v="6444.8777130318977"/>
    <n v="2803"/>
    <n v="1698.7"/>
    <n v="1"/>
    <n v="-6551.68"/>
    <n v="-6444.8777130318977"/>
  </r>
  <r>
    <x v="0"/>
    <x v="1"/>
    <n v="5401"/>
    <n v="6299.06"/>
    <x v="30"/>
    <x v="9"/>
    <x v="3"/>
    <x v="1"/>
    <n v="9"/>
    <n v="6299.06"/>
    <n v="0.98369848848415942"/>
    <n v="6196.3758008710292"/>
    <n v="2750"/>
    <n v="1620.817"/>
    <n v="1"/>
    <n v="-6299.06"/>
    <n v="-6196.3758008710292"/>
  </r>
  <r>
    <x v="0"/>
    <x v="2"/>
    <n v="5401"/>
    <n v="6888.91"/>
    <x v="30"/>
    <x v="9"/>
    <x v="3"/>
    <x v="1"/>
    <n v="9"/>
    <n v="6888.91"/>
    <n v="0.98369848848415942"/>
    <n v="6776.6103543034105"/>
    <n v="3043"/>
    <n v="1839.2840000000001"/>
    <n v="1"/>
    <n v="-6888.91"/>
    <n v="-6776.6103543034105"/>
  </r>
  <r>
    <x v="0"/>
    <x v="3"/>
    <n v="5401"/>
    <n v="8287.4599999999991"/>
    <x v="30"/>
    <x v="9"/>
    <x v="3"/>
    <x v="1"/>
    <n v="9"/>
    <n v="8287.4599999999991"/>
    <n v="0.98369848848415942"/>
    <n v="8152.3618753729306"/>
    <n v="2916"/>
    <n v="1763.2"/>
    <n v="1"/>
    <n v="-8287.4599999999991"/>
    <n v="-8152.3618753729306"/>
  </r>
  <r>
    <x v="0"/>
    <x v="4"/>
    <n v="5401"/>
    <n v="8649.3700000000008"/>
    <x v="30"/>
    <x v="9"/>
    <x v="3"/>
    <x v="1"/>
    <n v="9"/>
    <n v="8649.3700000000008"/>
    <n v="0.98369848848415942"/>
    <n v="8508.3721953402346"/>
    <n v="3578"/>
    <n v="1816.85"/>
    <n v="1"/>
    <n v="-8649.3700000000008"/>
    <n v="-8508.3721953402346"/>
  </r>
  <r>
    <x v="0"/>
    <x v="5"/>
    <n v="5401"/>
    <n v="7438.24"/>
    <x v="30"/>
    <x v="9"/>
    <x v="3"/>
    <x v="1"/>
    <n v="9"/>
    <n v="7438.24"/>
    <n v="0.98369848848415942"/>
    <n v="7316.9854449824134"/>
    <n v="3708"/>
    <n v="1858.8330000000001"/>
    <n v="1"/>
    <n v="-7438.24"/>
    <n v="-7316.9854449824134"/>
  </r>
  <r>
    <x v="0"/>
    <x v="6"/>
    <n v="5401"/>
    <n v="7238.53"/>
    <x v="30"/>
    <x v="9"/>
    <x v="3"/>
    <x v="1"/>
    <n v="9"/>
    <n v="7238.53"/>
    <n v="0.98369848848415942"/>
    <n v="7120.5310198472425"/>
    <n v="3431"/>
    <n v="1813.0340000000001"/>
    <n v="1"/>
    <n v="-7238.53"/>
    <n v="-7120.5310198472425"/>
  </r>
  <r>
    <x v="0"/>
    <x v="7"/>
    <n v="5401"/>
    <n v="7107.58"/>
    <x v="30"/>
    <x v="9"/>
    <x v="3"/>
    <x v="1"/>
    <n v="9"/>
    <n v="7107.58"/>
    <n v="0.98369848848415942"/>
    <n v="6991.7157027802414"/>
    <n v="4323"/>
    <n v="1943.6659999999999"/>
    <n v="1"/>
    <n v="-7107.58"/>
    <n v="-6991.7157027802414"/>
  </r>
  <r>
    <x v="0"/>
    <x v="8"/>
    <n v="5401"/>
    <n v="6854.36"/>
    <x v="30"/>
    <x v="9"/>
    <x v="3"/>
    <x v="1"/>
    <n v="9"/>
    <n v="6854.36"/>
    <n v="0.98369848848415942"/>
    <n v="6742.6235715262828"/>
    <n v="3531"/>
    <n v="1846.634"/>
    <n v="1"/>
    <n v="-6854.36"/>
    <n v="-6742.6235715262828"/>
  </r>
  <r>
    <x v="0"/>
    <x v="9"/>
    <n v="5401"/>
    <n v="0"/>
    <x v="30"/>
    <x v="9"/>
    <x v="3"/>
    <x v="1"/>
    <n v="9"/>
    <n v="0"/>
    <n v="0.98369848848415942"/>
    <n v="0"/>
    <n v="3338"/>
    <n v="1851.3"/>
    <n v="1"/>
    <n v="0"/>
    <n v="0"/>
  </r>
  <r>
    <x v="0"/>
    <x v="10"/>
    <n v="5401"/>
    <n v="13877.84"/>
    <x v="30"/>
    <x v="9"/>
    <x v="3"/>
    <x v="1"/>
    <n v="9"/>
    <n v="13877.84"/>
    <n v="0.98369848848415942"/>
    <n v="13651.610231425007"/>
    <n v="3267"/>
    <n v="1752.55"/>
    <n v="1"/>
    <n v="-13877.84"/>
    <n v="-13651.610231425007"/>
  </r>
  <r>
    <x v="0"/>
    <x v="11"/>
    <n v="5401"/>
    <n v="5248.61"/>
    <x v="30"/>
    <x v="9"/>
    <x v="3"/>
    <x v="1"/>
    <n v="9"/>
    <n v="5248.61"/>
    <n v="0.98369848848415942"/>
    <n v="5163.0497236428437"/>
    <n v="2003"/>
    <n v="1365.15"/>
    <n v="1"/>
    <n v="-5248.61"/>
    <n v="-5163.0497236428437"/>
  </r>
  <r>
    <x v="0"/>
    <x v="0"/>
    <n v="5495"/>
    <n v="0"/>
    <x v="31"/>
    <x v="9"/>
    <x v="3"/>
    <x v="1"/>
    <n v="9"/>
    <n v="0"/>
    <n v="0.98369848848415942"/>
    <n v="0"/>
    <n v="2803"/>
    <n v="1698.7"/>
    <n v="1"/>
    <n v="0"/>
    <n v="0"/>
  </r>
  <r>
    <x v="0"/>
    <x v="1"/>
    <n v="5495"/>
    <n v="0"/>
    <x v="31"/>
    <x v="9"/>
    <x v="3"/>
    <x v="1"/>
    <n v="9"/>
    <n v="0"/>
    <n v="0.98369848848415942"/>
    <n v="0"/>
    <n v="2750"/>
    <n v="1620.817"/>
    <n v="1"/>
    <n v="0"/>
    <n v="0"/>
  </r>
  <r>
    <x v="0"/>
    <x v="2"/>
    <n v="5495"/>
    <n v="4158.41"/>
    <x v="31"/>
    <x v="9"/>
    <x v="3"/>
    <x v="1"/>
    <n v="9"/>
    <n v="4158.41"/>
    <n v="0.98369848848415942"/>
    <n v="4090.6216314974131"/>
    <n v="3043"/>
    <n v="1839.2840000000001"/>
    <n v="1"/>
    <n v="-4158.41"/>
    <n v="-4090.6216314974131"/>
  </r>
  <r>
    <x v="0"/>
    <x v="3"/>
    <n v="5495"/>
    <n v="847.09"/>
    <x v="31"/>
    <x v="9"/>
    <x v="3"/>
    <x v="1"/>
    <n v="9"/>
    <n v="847.09"/>
    <n v="0.98369848848415942"/>
    <n v="833.28115261004666"/>
    <n v="2916"/>
    <n v="1763.2"/>
    <n v="1"/>
    <n v="-847.09"/>
    <n v="-833.28115261004666"/>
  </r>
  <r>
    <x v="0"/>
    <x v="4"/>
    <n v="5495"/>
    <n v="0"/>
    <x v="31"/>
    <x v="9"/>
    <x v="3"/>
    <x v="1"/>
    <n v="9"/>
    <n v="0"/>
    <n v="0.98369848848415942"/>
    <n v="0"/>
    <n v="3578"/>
    <n v="1816.85"/>
    <n v="1"/>
    <n v="0"/>
    <n v="0"/>
  </r>
  <r>
    <x v="0"/>
    <x v="5"/>
    <n v="5495"/>
    <n v="-5005.5"/>
    <x v="31"/>
    <x v="9"/>
    <x v="3"/>
    <x v="1"/>
    <n v="9"/>
    <n v="-5005.5"/>
    <n v="0.98369848848415942"/>
    <n v="-4923.9027841074603"/>
    <n v="3708"/>
    <n v="1858.8330000000001"/>
    <n v="1"/>
    <n v="5005.5"/>
    <n v="4923.9027841074603"/>
  </r>
  <r>
    <x v="0"/>
    <x v="6"/>
    <n v="5495"/>
    <n v="0"/>
    <x v="31"/>
    <x v="9"/>
    <x v="3"/>
    <x v="1"/>
    <n v="9"/>
    <n v="0"/>
    <n v="0.98369848848415942"/>
    <n v="0"/>
    <n v="3431"/>
    <n v="1813.0340000000001"/>
    <n v="1"/>
    <n v="0"/>
    <n v="0"/>
  </r>
  <r>
    <x v="0"/>
    <x v="7"/>
    <n v="5495"/>
    <n v="0"/>
    <x v="31"/>
    <x v="9"/>
    <x v="3"/>
    <x v="1"/>
    <n v="9"/>
    <n v="0"/>
    <n v="0.98369848848415942"/>
    <n v="0"/>
    <n v="4323"/>
    <n v="1943.6659999999999"/>
    <n v="1"/>
    <n v="0"/>
    <n v="0"/>
  </r>
  <r>
    <x v="0"/>
    <x v="8"/>
    <n v="5495"/>
    <n v="0"/>
    <x v="31"/>
    <x v="9"/>
    <x v="3"/>
    <x v="1"/>
    <n v="9"/>
    <n v="0"/>
    <n v="0.98369848848415942"/>
    <n v="0"/>
    <n v="3531"/>
    <n v="1846.634"/>
    <n v="1"/>
    <n v="0"/>
    <n v="0"/>
  </r>
  <r>
    <x v="0"/>
    <x v="9"/>
    <n v="5495"/>
    <n v="58997.42"/>
    <x v="31"/>
    <x v="9"/>
    <x v="3"/>
    <x v="1"/>
    <n v="9"/>
    <n v="58997.42"/>
    <n v="0.98369848848415942"/>
    <n v="58035.672878465113"/>
    <n v="3338"/>
    <n v="1851.3"/>
    <n v="1"/>
    <n v="-58997.42"/>
    <n v="-58035.672878465113"/>
  </r>
  <r>
    <x v="0"/>
    <x v="10"/>
    <n v="5495"/>
    <n v="-58997.42"/>
    <x v="31"/>
    <x v="9"/>
    <x v="3"/>
    <x v="1"/>
    <n v="9"/>
    <n v="-58997.42"/>
    <n v="0.98369848848415942"/>
    <n v="-58035.672878465113"/>
    <n v="3267"/>
    <n v="1752.55"/>
    <n v="1"/>
    <n v="58997.42"/>
    <n v="58035.672878465113"/>
  </r>
  <r>
    <x v="0"/>
    <x v="11"/>
    <n v="5495"/>
    <n v="0"/>
    <x v="31"/>
    <x v="9"/>
    <x v="3"/>
    <x v="1"/>
    <n v="9"/>
    <n v="0"/>
    <n v="0.98369848848415942"/>
    <n v="0"/>
    <n v="2003"/>
    <n v="1365.15"/>
    <n v="1"/>
    <n v="0"/>
    <n v="0"/>
  </r>
  <r>
    <x v="0"/>
    <x v="0"/>
    <n v="5496"/>
    <n v="0"/>
    <x v="32"/>
    <x v="9"/>
    <x v="3"/>
    <x v="1"/>
    <n v="9"/>
    <n v="0"/>
    <n v="0.98369848848415942"/>
    <n v="0"/>
    <n v="2803"/>
    <n v="1698.7"/>
    <n v="1"/>
    <n v="0"/>
    <n v="0"/>
  </r>
  <r>
    <x v="0"/>
    <x v="1"/>
    <n v="5496"/>
    <n v="0"/>
    <x v="32"/>
    <x v="9"/>
    <x v="3"/>
    <x v="1"/>
    <n v="9"/>
    <n v="0"/>
    <n v="0.98369848848415942"/>
    <n v="0"/>
    <n v="2750"/>
    <n v="1620.817"/>
    <n v="1"/>
    <n v="0"/>
    <n v="0"/>
  </r>
  <r>
    <x v="0"/>
    <x v="2"/>
    <n v="5496"/>
    <n v="499.01"/>
    <x v="32"/>
    <x v="9"/>
    <x v="3"/>
    <x v="1"/>
    <n v="9"/>
    <n v="499.01"/>
    <n v="0.98369848848415942"/>
    <n v="490.87538273848037"/>
    <n v="3043"/>
    <n v="1839.2840000000001"/>
    <n v="1"/>
    <n v="-499.01"/>
    <n v="-490.87538273848037"/>
  </r>
  <r>
    <x v="0"/>
    <x v="3"/>
    <n v="5496"/>
    <n v="101.65"/>
    <x v="32"/>
    <x v="9"/>
    <x v="3"/>
    <x v="1"/>
    <n v="9"/>
    <n v="101.65"/>
    <n v="0.98369848848415942"/>
    <n v="99.992951354414814"/>
    <n v="2916"/>
    <n v="1763.2"/>
    <n v="1"/>
    <n v="-101.65"/>
    <n v="-99.992951354414814"/>
  </r>
  <r>
    <x v="0"/>
    <x v="4"/>
    <n v="5496"/>
    <n v="0"/>
    <x v="32"/>
    <x v="9"/>
    <x v="3"/>
    <x v="1"/>
    <n v="9"/>
    <n v="0"/>
    <n v="0.98369848848415942"/>
    <n v="0"/>
    <n v="3578"/>
    <n v="1816.85"/>
    <n v="1"/>
    <n v="0"/>
    <n v="0"/>
  </r>
  <r>
    <x v="0"/>
    <x v="5"/>
    <n v="5496"/>
    <n v="-600.66"/>
    <x v="32"/>
    <x v="9"/>
    <x v="3"/>
    <x v="1"/>
    <n v="9"/>
    <n v="-600.66"/>
    <n v="0.98369848848415942"/>
    <n v="-590.86833409289511"/>
    <n v="3708"/>
    <n v="1858.8330000000001"/>
    <n v="1"/>
    <n v="600.66"/>
    <n v="590.86833409289511"/>
  </r>
  <r>
    <x v="0"/>
    <x v="6"/>
    <n v="5496"/>
    <n v="0"/>
    <x v="32"/>
    <x v="9"/>
    <x v="3"/>
    <x v="1"/>
    <n v="9"/>
    <n v="0"/>
    <n v="0.98369848848415942"/>
    <n v="0"/>
    <n v="3431"/>
    <n v="1813.0340000000001"/>
    <n v="1"/>
    <n v="0"/>
    <n v="0"/>
  </r>
  <r>
    <x v="0"/>
    <x v="7"/>
    <n v="5496"/>
    <n v="0"/>
    <x v="32"/>
    <x v="9"/>
    <x v="3"/>
    <x v="1"/>
    <n v="9"/>
    <n v="0"/>
    <n v="0.98369848848415942"/>
    <n v="0"/>
    <n v="4323"/>
    <n v="1943.6659999999999"/>
    <n v="1"/>
    <n v="0"/>
    <n v="0"/>
  </r>
  <r>
    <x v="0"/>
    <x v="8"/>
    <n v="5496"/>
    <n v="0"/>
    <x v="32"/>
    <x v="9"/>
    <x v="3"/>
    <x v="1"/>
    <n v="9"/>
    <n v="0"/>
    <n v="0.98369848848415942"/>
    <n v="0"/>
    <n v="3531"/>
    <n v="1846.634"/>
    <n v="1"/>
    <n v="0"/>
    <n v="0"/>
  </r>
  <r>
    <x v="0"/>
    <x v="9"/>
    <n v="5496"/>
    <n v="7079.67"/>
    <x v="32"/>
    <x v="9"/>
    <x v="3"/>
    <x v="1"/>
    <n v="9"/>
    <n v="7079.67"/>
    <n v="0.98369848848415942"/>
    <n v="6964.2606779666494"/>
    <n v="3338"/>
    <n v="1851.3"/>
    <n v="1"/>
    <n v="-7079.67"/>
    <n v="-6964.2606779666494"/>
  </r>
  <r>
    <x v="0"/>
    <x v="10"/>
    <n v="5496"/>
    <n v="-7079.67"/>
    <x v="32"/>
    <x v="9"/>
    <x v="3"/>
    <x v="1"/>
    <n v="9"/>
    <n v="-7079.67"/>
    <n v="0.98369848848415942"/>
    <n v="-6964.2606779666494"/>
    <n v="3267"/>
    <n v="1752.55"/>
    <n v="1"/>
    <n v="7079.67"/>
    <n v="6964.2606779666494"/>
  </r>
  <r>
    <x v="0"/>
    <x v="11"/>
    <n v="5496"/>
    <n v="0"/>
    <x v="32"/>
    <x v="9"/>
    <x v="3"/>
    <x v="1"/>
    <n v="9"/>
    <n v="0"/>
    <n v="0.98369848848415942"/>
    <n v="0"/>
    <n v="2003"/>
    <n v="1365.15"/>
    <n v="1"/>
    <n v="0"/>
    <n v="0"/>
  </r>
  <r>
    <x v="0"/>
    <x v="0"/>
    <n v="5510"/>
    <n v="0"/>
    <x v="33"/>
    <x v="8"/>
    <x v="3"/>
    <x v="1"/>
    <n v="10"/>
    <n v="0"/>
    <n v="0.53337075327950945"/>
    <n v="0"/>
    <n v="2803"/>
    <n v="1698.7"/>
    <n v="1"/>
    <n v="0"/>
    <n v="0"/>
  </r>
  <r>
    <x v="0"/>
    <x v="1"/>
    <n v="5510"/>
    <n v="0"/>
    <x v="33"/>
    <x v="8"/>
    <x v="3"/>
    <x v="1"/>
    <n v="10"/>
    <n v="0"/>
    <n v="0.53337075327950945"/>
    <n v="0"/>
    <n v="2750"/>
    <n v="1620.817"/>
    <n v="1"/>
    <n v="0"/>
    <n v="0"/>
  </r>
  <r>
    <x v="0"/>
    <x v="2"/>
    <n v="5510"/>
    <n v="0"/>
    <x v="33"/>
    <x v="8"/>
    <x v="3"/>
    <x v="1"/>
    <n v="10"/>
    <n v="0"/>
    <n v="0.53337075327950945"/>
    <n v="0"/>
    <n v="3043"/>
    <n v="1839.2840000000001"/>
    <n v="1"/>
    <n v="0"/>
    <n v="0"/>
  </r>
  <r>
    <x v="0"/>
    <x v="3"/>
    <n v="5510"/>
    <n v="0"/>
    <x v="33"/>
    <x v="8"/>
    <x v="3"/>
    <x v="1"/>
    <n v="10"/>
    <n v="0"/>
    <n v="0.53337075327950945"/>
    <n v="0"/>
    <n v="2916"/>
    <n v="1763.2"/>
    <n v="1"/>
    <n v="0"/>
    <n v="0"/>
  </r>
  <r>
    <x v="0"/>
    <x v="4"/>
    <n v="5510"/>
    <n v="0"/>
    <x v="33"/>
    <x v="8"/>
    <x v="3"/>
    <x v="1"/>
    <n v="10"/>
    <n v="0"/>
    <n v="0.53337075327950945"/>
    <n v="0"/>
    <n v="3578"/>
    <n v="1816.85"/>
    <n v="1"/>
    <n v="0"/>
    <n v="0"/>
  </r>
  <r>
    <x v="0"/>
    <x v="5"/>
    <n v="5510"/>
    <n v="0"/>
    <x v="33"/>
    <x v="8"/>
    <x v="3"/>
    <x v="1"/>
    <n v="10"/>
    <n v="0"/>
    <n v="0.53337075327950945"/>
    <n v="0"/>
    <n v="3708"/>
    <n v="1858.8330000000001"/>
    <n v="1"/>
    <n v="0"/>
    <n v="0"/>
  </r>
  <r>
    <x v="0"/>
    <x v="6"/>
    <n v="5510"/>
    <n v="0"/>
    <x v="33"/>
    <x v="8"/>
    <x v="3"/>
    <x v="1"/>
    <n v="10"/>
    <n v="0"/>
    <n v="0.53337075327950945"/>
    <n v="0"/>
    <n v="3431"/>
    <n v="1813.0340000000001"/>
    <n v="1"/>
    <n v="0"/>
    <n v="0"/>
  </r>
  <r>
    <x v="0"/>
    <x v="7"/>
    <n v="5510"/>
    <n v="0"/>
    <x v="33"/>
    <x v="8"/>
    <x v="3"/>
    <x v="1"/>
    <n v="10"/>
    <n v="0"/>
    <n v="0.53337075327950945"/>
    <n v="0"/>
    <n v="4323"/>
    <n v="1943.6659999999999"/>
    <n v="1"/>
    <n v="0"/>
    <n v="0"/>
  </r>
  <r>
    <x v="0"/>
    <x v="8"/>
    <n v="5510"/>
    <n v="0"/>
    <x v="33"/>
    <x v="8"/>
    <x v="3"/>
    <x v="1"/>
    <n v="10"/>
    <n v="0"/>
    <n v="0.53337075327950945"/>
    <n v="0"/>
    <n v="3531"/>
    <n v="1846.634"/>
    <n v="1"/>
    <n v="0"/>
    <n v="0"/>
  </r>
  <r>
    <x v="0"/>
    <x v="9"/>
    <n v="5510"/>
    <n v="0"/>
    <x v="33"/>
    <x v="8"/>
    <x v="3"/>
    <x v="1"/>
    <n v="10"/>
    <n v="0"/>
    <n v="0.53337075327950945"/>
    <n v="0"/>
    <n v="3338"/>
    <n v="1851.3"/>
    <n v="1"/>
    <n v="0"/>
    <n v="0"/>
  </r>
  <r>
    <x v="0"/>
    <x v="10"/>
    <n v="5510"/>
    <n v="0"/>
    <x v="33"/>
    <x v="8"/>
    <x v="3"/>
    <x v="1"/>
    <n v="10"/>
    <n v="0"/>
    <n v="0.53337075327950945"/>
    <n v="0"/>
    <n v="3267"/>
    <n v="1752.55"/>
    <n v="1"/>
    <n v="0"/>
    <n v="0"/>
  </r>
  <r>
    <x v="0"/>
    <x v="11"/>
    <n v="5510"/>
    <n v="0"/>
    <x v="33"/>
    <x v="8"/>
    <x v="3"/>
    <x v="1"/>
    <n v="10"/>
    <n v="0"/>
    <n v="0.53337075327950945"/>
    <n v="0"/>
    <n v="2003"/>
    <n v="1365.15"/>
    <n v="1"/>
    <n v="0"/>
    <n v="0"/>
  </r>
  <r>
    <x v="0"/>
    <x v="0"/>
    <n v="5600"/>
    <n v="16335.2"/>
    <x v="34"/>
    <x v="8"/>
    <x v="3"/>
    <x v="1"/>
    <n v="10"/>
    <n v="16335.2"/>
    <n v="0.53337075327950945"/>
    <n v="8712.7179289714422"/>
    <n v="2803"/>
    <n v="1698.7"/>
    <n v="1"/>
    <n v="-16335.2"/>
    <n v="-8712.7179289714422"/>
  </r>
  <r>
    <x v="0"/>
    <x v="1"/>
    <n v="5600"/>
    <n v="394"/>
    <x v="34"/>
    <x v="8"/>
    <x v="3"/>
    <x v="1"/>
    <n v="10"/>
    <n v="394"/>
    <n v="0.53337075327950945"/>
    <n v="210.14807679212672"/>
    <n v="2750"/>
    <n v="1620.817"/>
    <n v="1"/>
    <n v="-394"/>
    <n v="-210.14807679212672"/>
  </r>
  <r>
    <x v="0"/>
    <x v="2"/>
    <n v="5600"/>
    <n v="6542.4"/>
    <x v="34"/>
    <x v="8"/>
    <x v="3"/>
    <x v="1"/>
    <n v="10"/>
    <n v="6542.4"/>
    <n v="0.53337075327950945"/>
    <n v="3489.5248162558623"/>
    <n v="3043"/>
    <n v="1839.2840000000001"/>
    <n v="1"/>
    <n v="-6542.4"/>
    <n v="-3489.5248162558623"/>
  </r>
  <r>
    <x v="0"/>
    <x v="3"/>
    <n v="5600"/>
    <n v="0"/>
    <x v="34"/>
    <x v="8"/>
    <x v="3"/>
    <x v="1"/>
    <n v="10"/>
    <n v="0"/>
    <n v="0.53337075327950945"/>
    <n v="0"/>
    <n v="2916"/>
    <n v="1763.2"/>
    <n v="1"/>
    <n v="0"/>
    <n v="0"/>
  </r>
  <r>
    <x v="0"/>
    <x v="4"/>
    <n v="5600"/>
    <n v="3193.6"/>
    <x v="34"/>
    <x v="8"/>
    <x v="3"/>
    <x v="1"/>
    <n v="10"/>
    <n v="3193.6"/>
    <n v="0.53337075327950945"/>
    <n v="1703.3728376734414"/>
    <n v="3578"/>
    <n v="1816.85"/>
    <n v="1"/>
    <n v="-3193.6"/>
    <n v="-1703.3728376734414"/>
  </r>
  <r>
    <x v="0"/>
    <x v="5"/>
    <n v="5600"/>
    <n v="3193.6"/>
    <x v="34"/>
    <x v="8"/>
    <x v="3"/>
    <x v="1"/>
    <n v="10"/>
    <n v="3193.6"/>
    <n v="0.53337075327950945"/>
    <n v="1703.3728376734414"/>
    <n v="3708"/>
    <n v="1858.8330000000001"/>
    <n v="1"/>
    <n v="-3193.6"/>
    <n v="-1703.3728376734414"/>
  </r>
  <r>
    <x v="0"/>
    <x v="6"/>
    <n v="5600"/>
    <n v="848"/>
    <x v="34"/>
    <x v="8"/>
    <x v="3"/>
    <x v="1"/>
    <n v="10"/>
    <n v="848"/>
    <n v="0.53337075327950945"/>
    <n v="452.29839878102399"/>
    <n v="3431"/>
    <n v="1813.0340000000001"/>
    <n v="1"/>
    <n v="-848"/>
    <n v="-452.29839878102399"/>
  </r>
  <r>
    <x v="0"/>
    <x v="7"/>
    <n v="5600"/>
    <n v="3193.6"/>
    <x v="34"/>
    <x v="8"/>
    <x v="3"/>
    <x v="1"/>
    <n v="10"/>
    <n v="3193.6"/>
    <n v="0.53337075327950945"/>
    <n v="1703.3728376734414"/>
    <n v="4323"/>
    <n v="1943.6659999999999"/>
    <n v="1"/>
    <n v="-3193.6"/>
    <n v="-1703.3728376734414"/>
  </r>
  <r>
    <x v="0"/>
    <x v="8"/>
    <n v="5600"/>
    <n v="970"/>
    <x v="34"/>
    <x v="8"/>
    <x v="3"/>
    <x v="1"/>
    <n v="10"/>
    <n v="970"/>
    <n v="0.53337075327950945"/>
    <n v="517.36963068112414"/>
    <n v="3531"/>
    <n v="1846.634"/>
    <n v="1"/>
    <n v="-970"/>
    <n v="-517.36963068112414"/>
  </r>
  <r>
    <x v="0"/>
    <x v="9"/>
    <n v="5600"/>
    <n v="620"/>
    <x v="34"/>
    <x v="8"/>
    <x v="3"/>
    <x v="1"/>
    <n v="10"/>
    <n v="620"/>
    <n v="0.53337075327950945"/>
    <n v="330.68986703329585"/>
    <n v="3338"/>
    <n v="1851.3"/>
    <n v="1"/>
    <n v="-620"/>
    <n v="-330.68986703329585"/>
  </r>
  <r>
    <x v="0"/>
    <x v="10"/>
    <n v="5600"/>
    <n v="0"/>
    <x v="34"/>
    <x v="8"/>
    <x v="3"/>
    <x v="1"/>
    <n v="10"/>
    <n v="0"/>
    <n v="0.53337075327950945"/>
    <n v="0"/>
    <n v="3267"/>
    <n v="1752.55"/>
    <n v="1"/>
    <n v="0"/>
    <n v="0"/>
  </r>
  <r>
    <x v="0"/>
    <x v="11"/>
    <n v="5600"/>
    <n v="0"/>
    <x v="34"/>
    <x v="8"/>
    <x v="3"/>
    <x v="1"/>
    <n v="10"/>
    <n v="0"/>
    <n v="0.53337075327950945"/>
    <n v="0"/>
    <n v="2003"/>
    <n v="1365.15"/>
    <n v="1"/>
    <n v="0"/>
    <n v="0"/>
  </r>
  <r>
    <x v="0"/>
    <x v="0"/>
    <n v="5601"/>
    <n v="0"/>
    <x v="35"/>
    <x v="8"/>
    <x v="3"/>
    <x v="1"/>
    <n v="10"/>
    <n v="0"/>
    <n v="0.53337075327950945"/>
    <n v="0"/>
    <n v="2803"/>
    <n v="1698.7"/>
    <n v="1"/>
    <n v="0"/>
    <n v="0"/>
  </r>
  <r>
    <x v="0"/>
    <x v="1"/>
    <n v="5601"/>
    <n v="0"/>
    <x v="35"/>
    <x v="8"/>
    <x v="3"/>
    <x v="1"/>
    <n v="10"/>
    <n v="0"/>
    <n v="0.53337075327950945"/>
    <n v="0"/>
    <n v="2750"/>
    <n v="1620.817"/>
    <n v="1"/>
    <n v="0"/>
    <n v="0"/>
  </r>
  <r>
    <x v="0"/>
    <x v="2"/>
    <n v="5601"/>
    <n v="2952"/>
    <x v="35"/>
    <x v="8"/>
    <x v="3"/>
    <x v="1"/>
    <n v="10"/>
    <n v="2952"/>
    <n v="0.53337075327950945"/>
    <n v="1574.5104636811118"/>
    <n v="3043"/>
    <n v="1839.2840000000001"/>
    <n v="1"/>
    <n v="-2952"/>
    <n v="-1574.5104636811118"/>
  </r>
  <r>
    <x v="0"/>
    <x v="3"/>
    <n v="5601"/>
    <n v="2109.6"/>
    <x v="35"/>
    <x v="8"/>
    <x v="3"/>
    <x v="1"/>
    <n v="10"/>
    <n v="2109.6"/>
    <n v="0.53337075327950945"/>
    <n v="1125.1989411184531"/>
    <n v="2916"/>
    <n v="1763.2"/>
    <n v="1"/>
    <n v="-2109.6"/>
    <n v="-1125.1989411184531"/>
  </r>
  <r>
    <x v="0"/>
    <x v="4"/>
    <n v="5601"/>
    <n v="0"/>
    <x v="35"/>
    <x v="8"/>
    <x v="3"/>
    <x v="1"/>
    <n v="10"/>
    <n v="0"/>
    <n v="0.53337075327950945"/>
    <n v="0"/>
    <n v="3578"/>
    <n v="1816.85"/>
    <n v="1"/>
    <n v="0"/>
    <n v="0"/>
  </r>
  <r>
    <x v="0"/>
    <x v="5"/>
    <n v="5601"/>
    <n v="3913.2"/>
    <x v="35"/>
    <x v="8"/>
    <x v="3"/>
    <x v="1"/>
    <n v="10"/>
    <n v="3913.2"/>
    <n v="0.53337075327950945"/>
    <n v="2087.1864317333761"/>
    <n v="3708"/>
    <n v="1858.8330000000001"/>
    <n v="1"/>
    <n v="-3913.2"/>
    <n v="-2087.1864317333761"/>
  </r>
  <r>
    <x v="0"/>
    <x v="6"/>
    <n v="5601"/>
    <n v="1458"/>
    <x v="35"/>
    <x v="8"/>
    <x v="3"/>
    <x v="1"/>
    <n v="10"/>
    <n v="1458"/>
    <n v="0.53337075327950945"/>
    <n v="777.65455828152483"/>
    <n v="3431"/>
    <n v="1813.0340000000001"/>
    <n v="1"/>
    <n v="-1458"/>
    <n v="-777.65455828152483"/>
  </r>
  <r>
    <x v="0"/>
    <x v="7"/>
    <n v="5601"/>
    <n v="2109.6"/>
    <x v="35"/>
    <x v="8"/>
    <x v="3"/>
    <x v="1"/>
    <n v="10"/>
    <n v="2109.6"/>
    <n v="0.53337075327950945"/>
    <n v="1125.1989411184531"/>
    <n v="4323"/>
    <n v="1943.6659999999999"/>
    <n v="1"/>
    <n v="-2109.6"/>
    <n v="-1125.1989411184531"/>
  </r>
  <r>
    <x v="0"/>
    <x v="8"/>
    <n v="5601"/>
    <n v="0"/>
    <x v="35"/>
    <x v="8"/>
    <x v="3"/>
    <x v="1"/>
    <n v="10"/>
    <n v="0"/>
    <n v="0.53337075327950945"/>
    <n v="0"/>
    <n v="3531"/>
    <n v="1846.634"/>
    <n v="1"/>
    <n v="0"/>
    <n v="0"/>
  </r>
  <r>
    <x v="0"/>
    <x v="9"/>
    <n v="5601"/>
    <n v="2476.8000000000002"/>
    <x v="35"/>
    <x v="8"/>
    <x v="3"/>
    <x v="1"/>
    <n v="10"/>
    <n v="2476.8000000000002"/>
    <n v="0.53337075327950945"/>
    <n v="1321.0526817226892"/>
    <n v="3338"/>
    <n v="1851.3"/>
    <n v="1"/>
    <n v="-2476.8000000000002"/>
    <n v="-1321.0526817226892"/>
  </r>
  <r>
    <x v="0"/>
    <x v="10"/>
    <n v="5601"/>
    <n v="360"/>
    <x v="35"/>
    <x v="8"/>
    <x v="3"/>
    <x v="1"/>
    <n v="10"/>
    <n v="360"/>
    <n v="0.53337075327950945"/>
    <n v="192.01347118062341"/>
    <n v="3267"/>
    <n v="1752.55"/>
    <n v="1"/>
    <n v="-360"/>
    <n v="-192.01347118062341"/>
  </r>
  <r>
    <x v="0"/>
    <x v="11"/>
    <n v="5601"/>
    <n v="1080"/>
    <x v="35"/>
    <x v="8"/>
    <x v="3"/>
    <x v="1"/>
    <n v="10"/>
    <n v="1080"/>
    <n v="0.53337075327950945"/>
    <n v="576.04041354187018"/>
    <n v="2003"/>
    <n v="1365.15"/>
    <n v="1"/>
    <n v="-1080"/>
    <n v="-576.04041354187018"/>
  </r>
  <r>
    <x v="0"/>
    <x v="0"/>
    <n v="5685"/>
    <n v="0"/>
    <x v="36"/>
    <x v="8"/>
    <x v="3"/>
    <x v="1"/>
    <n v="10"/>
    <n v="0"/>
    <n v="0.53337075327950945"/>
    <n v="0"/>
    <n v="2803"/>
    <n v="1698.7"/>
    <n v="1"/>
    <n v="0"/>
    <n v="0"/>
  </r>
  <r>
    <x v="0"/>
    <x v="1"/>
    <n v="5685"/>
    <n v="0"/>
    <x v="36"/>
    <x v="8"/>
    <x v="3"/>
    <x v="1"/>
    <n v="10"/>
    <n v="0"/>
    <n v="0.53337075327950945"/>
    <n v="0"/>
    <n v="2750"/>
    <n v="1620.817"/>
    <n v="1"/>
    <n v="0"/>
    <n v="0"/>
  </r>
  <r>
    <x v="0"/>
    <x v="2"/>
    <n v="5685"/>
    <n v="812.2"/>
    <x v="36"/>
    <x v="8"/>
    <x v="3"/>
    <x v="1"/>
    <n v="10"/>
    <n v="812.2"/>
    <n v="0.53337075327950945"/>
    <n v="433.20372581361761"/>
    <n v="3043"/>
    <n v="1839.2840000000001"/>
    <n v="1"/>
    <n v="-812.2"/>
    <n v="-433.20372581361761"/>
  </r>
  <r>
    <x v="0"/>
    <x v="3"/>
    <n v="5685"/>
    <n v="0"/>
    <x v="36"/>
    <x v="8"/>
    <x v="3"/>
    <x v="1"/>
    <n v="10"/>
    <n v="0"/>
    <n v="0.53337075327950945"/>
    <n v="0"/>
    <n v="2916"/>
    <n v="1763.2"/>
    <n v="1"/>
    <n v="0"/>
    <n v="0"/>
  </r>
  <r>
    <x v="0"/>
    <x v="4"/>
    <n v="5685"/>
    <n v="0"/>
    <x v="36"/>
    <x v="8"/>
    <x v="3"/>
    <x v="1"/>
    <n v="10"/>
    <n v="0"/>
    <n v="0.53337075327950945"/>
    <n v="0"/>
    <n v="3578"/>
    <n v="1816.85"/>
    <n v="1"/>
    <n v="0"/>
    <n v="0"/>
  </r>
  <r>
    <x v="0"/>
    <x v="5"/>
    <n v="5685"/>
    <n v="0"/>
    <x v="36"/>
    <x v="8"/>
    <x v="3"/>
    <x v="1"/>
    <n v="10"/>
    <n v="0"/>
    <n v="0.53337075327950945"/>
    <n v="0"/>
    <n v="3708"/>
    <n v="1858.8330000000001"/>
    <n v="1"/>
    <n v="0"/>
    <n v="0"/>
  </r>
  <r>
    <x v="0"/>
    <x v="6"/>
    <n v="5685"/>
    <n v="0"/>
    <x v="36"/>
    <x v="8"/>
    <x v="3"/>
    <x v="1"/>
    <n v="10"/>
    <n v="0"/>
    <n v="0.53337075327950945"/>
    <n v="0"/>
    <n v="3431"/>
    <n v="1813.0340000000001"/>
    <n v="1"/>
    <n v="0"/>
    <n v="0"/>
  </r>
  <r>
    <x v="0"/>
    <x v="7"/>
    <n v="5685"/>
    <n v="0"/>
    <x v="36"/>
    <x v="8"/>
    <x v="3"/>
    <x v="1"/>
    <n v="10"/>
    <n v="0"/>
    <n v="0.53337075327950945"/>
    <n v="0"/>
    <n v="4323"/>
    <n v="1943.6659999999999"/>
    <n v="1"/>
    <n v="0"/>
    <n v="0"/>
  </r>
  <r>
    <x v="0"/>
    <x v="8"/>
    <n v="5685"/>
    <n v="0"/>
    <x v="36"/>
    <x v="8"/>
    <x v="3"/>
    <x v="1"/>
    <n v="10"/>
    <n v="0"/>
    <n v="0.53337075327950945"/>
    <n v="0"/>
    <n v="3531"/>
    <n v="1846.634"/>
    <n v="1"/>
    <n v="0"/>
    <n v="0"/>
  </r>
  <r>
    <x v="0"/>
    <x v="9"/>
    <n v="5685"/>
    <n v="0"/>
    <x v="36"/>
    <x v="8"/>
    <x v="3"/>
    <x v="1"/>
    <n v="10"/>
    <n v="0"/>
    <n v="0.53337075327950945"/>
    <n v="0"/>
    <n v="3338"/>
    <n v="1851.3"/>
    <n v="1"/>
    <n v="0"/>
    <n v="0"/>
  </r>
  <r>
    <x v="0"/>
    <x v="10"/>
    <n v="5685"/>
    <n v="0"/>
    <x v="36"/>
    <x v="8"/>
    <x v="3"/>
    <x v="1"/>
    <n v="10"/>
    <n v="0"/>
    <n v="0.53337075327950945"/>
    <n v="0"/>
    <n v="3267"/>
    <n v="1752.55"/>
    <n v="1"/>
    <n v="0"/>
    <n v="0"/>
  </r>
  <r>
    <x v="0"/>
    <x v="11"/>
    <n v="5685"/>
    <n v="0"/>
    <x v="36"/>
    <x v="8"/>
    <x v="3"/>
    <x v="1"/>
    <n v="10"/>
    <n v="0"/>
    <n v="0.53337075327950945"/>
    <n v="0"/>
    <n v="2003"/>
    <n v="1365.15"/>
    <n v="1"/>
    <n v="0"/>
    <n v="0"/>
  </r>
  <r>
    <x v="0"/>
    <x v="0"/>
    <n v="5693"/>
    <n v="0"/>
    <x v="37"/>
    <x v="8"/>
    <x v="3"/>
    <x v="1"/>
    <n v="10"/>
    <n v="0"/>
    <n v="0.53337075327950945"/>
    <n v="0"/>
    <n v="2803"/>
    <n v="1698.7"/>
    <n v="1"/>
    <n v="0"/>
    <n v="0"/>
  </r>
  <r>
    <x v="0"/>
    <x v="1"/>
    <n v="5693"/>
    <n v="0"/>
    <x v="37"/>
    <x v="8"/>
    <x v="3"/>
    <x v="1"/>
    <n v="10"/>
    <n v="0"/>
    <n v="0.53337075327950945"/>
    <n v="0"/>
    <n v="2750"/>
    <n v="1620.817"/>
    <n v="1"/>
    <n v="0"/>
    <n v="0"/>
  </r>
  <r>
    <x v="0"/>
    <x v="2"/>
    <n v="5693"/>
    <n v="0"/>
    <x v="37"/>
    <x v="8"/>
    <x v="3"/>
    <x v="1"/>
    <n v="10"/>
    <n v="0"/>
    <n v="0.53337075327950945"/>
    <n v="0"/>
    <n v="3043"/>
    <n v="1839.2840000000001"/>
    <n v="1"/>
    <n v="0"/>
    <n v="0"/>
  </r>
  <r>
    <x v="0"/>
    <x v="3"/>
    <n v="5693"/>
    <n v="1129"/>
    <x v="37"/>
    <x v="8"/>
    <x v="3"/>
    <x v="1"/>
    <n v="10"/>
    <n v="1129"/>
    <n v="0.53337075327950945"/>
    <n v="602.17558045256612"/>
    <n v="2916"/>
    <n v="1763.2"/>
    <n v="1"/>
    <n v="-1129"/>
    <n v="-602.17558045256612"/>
  </r>
  <r>
    <x v="0"/>
    <x v="4"/>
    <n v="5693"/>
    <n v="0"/>
    <x v="37"/>
    <x v="8"/>
    <x v="3"/>
    <x v="1"/>
    <n v="10"/>
    <n v="0"/>
    <n v="0.53337075327950945"/>
    <n v="0"/>
    <n v="3578"/>
    <n v="1816.85"/>
    <n v="1"/>
    <n v="0"/>
    <n v="0"/>
  </r>
  <r>
    <x v="0"/>
    <x v="5"/>
    <n v="5693"/>
    <n v="0"/>
    <x v="37"/>
    <x v="8"/>
    <x v="3"/>
    <x v="1"/>
    <n v="10"/>
    <n v="0"/>
    <n v="0.53337075327950945"/>
    <n v="0"/>
    <n v="3708"/>
    <n v="1858.8330000000001"/>
    <n v="1"/>
    <n v="0"/>
    <n v="0"/>
  </r>
  <r>
    <x v="0"/>
    <x v="6"/>
    <n v="5693"/>
    <n v="0"/>
    <x v="37"/>
    <x v="8"/>
    <x v="3"/>
    <x v="1"/>
    <n v="10"/>
    <n v="0"/>
    <n v="0.53337075327950945"/>
    <n v="0"/>
    <n v="3431"/>
    <n v="1813.0340000000001"/>
    <n v="1"/>
    <n v="0"/>
    <n v="0"/>
  </r>
  <r>
    <x v="0"/>
    <x v="7"/>
    <n v="5693"/>
    <n v="552"/>
    <x v="37"/>
    <x v="8"/>
    <x v="3"/>
    <x v="1"/>
    <n v="10"/>
    <n v="552"/>
    <n v="0.53337075327950945"/>
    <n v="294.42065581028919"/>
    <n v="4323"/>
    <n v="1943.6659999999999"/>
    <n v="1"/>
    <n v="-552"/>
    <n v="-294.42065581028919"/>
  </r>
  <r>
    <x v="0"/>
    <x v="8"/>
    <n v="5693"/>
    <n v="0"/>
    <x v="37"/>
    <x v="8"/>
    <x v="3"/>
    <x v="1"/>
    <n v="10"/>
    <n v="0"/>
    <n v="0.53337075327950945"/>
    <n v="0"/>
    <n v="3531"/>
    <n v="1846.634"/>
    <n v="1"/>
    <n v="0"/>
    <n v="0"/>
  </r>
  <r>
    <x v="0"/>
    <x v="9"/>
    <n v="5693"/>
    <n v="250"/>
    <x v="37"/>
    <x v="8"/>
    <x v="3"/>
    <x v="1"/>
    <n v="10"/>
    <n v="250"/>
    <n v="0.53337075327950945"/>
    <n v="133.34268831987737"/>
    <n v="3338"/>
    <n v="1851.3"/>
    <n v="1"/>
    <n v="-250"/>
    <n v="-133.34268831987737"/>
  </r>
  <r>
    <x v="0"/>
    <x v="10"/>
    <n v="5693"/>
    <n v="0"/>
    <x v="37"/>
    <x v="8"/>
    <x v="3"/>
    <x v="1"/>
    <n v="10"/>
    <n v="0"/>
    <n v="0.53337075327950945"/>
    <n v="0"/>
    <n v="3267"/>
    <n v="1752.55"/>
    <n v="1"/>
    <n v="0"/>
    <n v="0"/>
  </r>
  <r>
    <x v="0"/>
    <x v="11"/>
    <n v="5693"/>
    <n v="931.6"/>
    <x v="37"/>
    <x v="8"/>
    <x v="3"/>
    <x v="1"/>
    <n v="10"/>
    <n v="931.6"/>
    <n v="0.53337075327950945"/>
    <n v="496.88819375519103"/>
    <n v="2003"/>
    <n v="1365.15"/>
    <n v="1"/>
    <n v="-931.6"/>
    <n v="-496.88819375519103"/>
  </r>
  <r>
    <x v="0"/>
    <x v="0"/>
    <n v="5900"/>
    <n v="9597"/>
    <x v="38"/>
    <x v="8"/>
    <x v="3"/>
    <x v="1"/>
    <n v="10"/>
    <n v="9597"/>
    <n v="0.53337075327950945"/>
    <n v="5118.7591192234522"/>
    <n v="2803"/>
    <n v="1698.7"/>
    <n v="1"/>
    <n v="-9597"/>
    <n v="-5118.7591192234522"/>
  </r>
  <r>
    <x v="0"/>
    <x v="1"/>
    <n v="5900"/>
    <n v="0"/>
    <x v="38"/>
    <x v="8"/>
    <x v="3"/>
    <x v="1"/>
    <n v="10"/>
    <n v="0"/>
    <n v="0.53337075327950945"/>
    <n v="0"/>
    <n v="2750"/>
    <n v="1620.817"/>
    <n v="1"/>
    <n v="0"/>
    <n v="0"/>
  </r>
  <r>
    <x v="0"/>
    <x v="2"/>
    <n v="5900"/>
    <n v="0"/>
    <x v="38"/>
    <x v="8"/>
    <x v="3"/>
    <x v="1"/>
    <n v="10"/>
    <n v="0"/>
    <n v="0.53337075327950945"/>
    <n v="0"/>
    <n v="3043"/>
    <n v="1839.2840000000001"/>
    <n v="1"/>
    <n v="0"/>
    <n v="0"/>
  </r>
  <r>
    <x v="0"/>
    <x v="3"/>
    <n v="5900"/>
    <n v="0"/>
    <x v="38"/>
    <x v="8"/>
    <x v="3"/>
    <x v="1"/>
    <n v="10"/>
    <n v="0"/>
    <n v="0.53337075327950945"/>
    <n v="0"/>
    <n v="2916"/>
    <n v="1763.2"/>
    <n v="1"/>
    <n v="0"/>
    <n v="0"/>
  </r>
  <r>
    <x v="0"/>
    <x v="4"/>
    <n v="5900"/>
    <n v="0"/>
    <x v="38"/>
    <x v="8"/>
    <x v="3"/>
    <x v="1"/>
    <n v="10"/>
    <n v="0"/>
    <n v="0.53337075327950945"/>
    <n v="0"/>
    <n v="3578"/>
    <n v="1816.85"/>
    <n v="1"/>
    <n v="0"/>
    <n v="0"/>
  </r>
  <r>
    <x v="0"/>
    <x v="5"/>
    <n v="5900"/>
    <n v="0"/>
    <x v="38"/>
    <x v="8"/>
    <x v="3"/>
    <x v="1"/>
    <n v="10"/>
    <n v="0"/>
    <n v="0.53337075327950945"/>
    <n v="0"/>
    <n v="3708"/>
    <n v="1858.8330000000001"/>
    <n v="1"/>
    <n v="0"/>
    <n v="0"/>
  </r>
  <r>
    <x v="0"/>
    <x v="6"/>
    <n v="5900"/>
    <n v="0"/>
    <x v="38"/>
    <x v="8"/>
    <x v="3"/>
    <x v="1"/>
    <n v="10"/>
    <n v="0"/>
    <n v="0.53337075327950945"/>
    <n v="0"/>
    <n v="3431"/>
    <n v="1813.0340000000001"/>
    <n v="1"/>
    <n v="0"/>
    <n v="0"/>
  </r>
  <r>
    <x v="0"/>
    <x v="7"/>
    <n v="5900"/>
    <n v="0"/>
    <x v="38"/>
    <x v="8"/>
    <x v="3"/>
    <x v="1"/>
    <n v="10"/>
    <n v="0"/>
    <n v="0.53337075327950945"/>
    <n v="0"/>
    <n v="4323"/>
    <n v="1943.6659999999999"/>
    <n v="1"/>
    <n v="0"/>
    <n v="0"/>
  </r>
  <r>
    <x v="0"/>
    <x v="8"/>
    <n v="5900"/>
    <n v="0"/>
    <x v="38"/>
    <x v="8"/>
    <x v="3"/>
    <x v="1"/>
    <n v="10"/>
    <n v="0"/>
    <n v="0.53337075327950945"/>
    <n v="0"/>
    <n v="3531"/>
    <n v="1846.634"/>
    <n v="1"/>
    <n v="0"/>
    <n v="0"/>
  </r>
  <r>
    <x v="0"/>
    <x v="9"/>
    <n v="5900"/>
    <n v="0"/>
    <x v="38"/>
    <x v="8"/>
    <x v="3"/>
    <x v="1"/>
    <n v="10"/>
    <n v="0"/>
    <n v="0.53337075327950945"/>
    <n v="0"/>
    <n v="3338"/>
    <n v="1851.3"/>
    <n v="1"/>
    <n v="0"/>
    <n v="0"/>
  </r>
  <r>
    <x v="0"/>
    <x v="10"/>
    <n v="5900"/>
    <n v="0"/>
    <x v="38"/>
    <x v="8"/>
    <x v="3"/>
    <x v="1"/>
    <n v="10"/>
    <n v="0"/>
    <n v="0.53337075327950945"/>
    <n v="0"/>
    <n v="3267"/>
    <n v="1752.55"/>
    <n v="1"/>
    <n v="0"/>
    <n v="0"/>
  </r>
  <r>
    <x v="0"/>
    <x v="11"/>
    <n v="5900"/>
    <n v="0"/>
    <x v="38"/>
    <x v="8"/>
    <x v="3"/>
    <x v="1"/>
    <n v="10"/>
    <n v="0"/>
    <n v="0.53337075327950945"/>
    <n v="0"/>
    <n v="2003"/>
    <n v="1365.15"/>
    <n v="1"/>
    <n v="0"/>
    <n v="0"/>
  </r>
  <r>
    <x v="0"/>
    <x v="0"/>
    <n v="5904"/>
    <n v="0"/>
    <x v="39"/>
    <x v="8"/>
    <x v="3"/>
    <x v="1"/>
    <n v="10"/>
    <n v="0"/>
    <n v="0.53337075327950945"/>
    <n v="0"/>
    <n v="2803"/>
    <n v="1698.7"/>
    <n v="1"/>
    <n v="0"/>
    <n v="0"/>
  </r>
  <r>
    <x v="0"/>
    <x v="1"/>
    <n v="5904"/>
    <n v="0"/>
    <x v="39"/>
    <x v="8"/>
    <x v="3"/>
    <x v="1"/>
    <n v="10"/>
    <n v="0"/>
    <n v="0.53337075327950945"/>
    <n v="0"/>
    <n v="2750"/>
    <n v="1620.817"/>
    <n v="1"/>
    <n v="0"/>
    <n v="0"/>
  </r>
  <r>
    <x v="0"/>
    <x v="2"/>
    <n v="5904"/>
    <n v="0"/>
    <x v="39"/>
    <x v="8"/>
    <x v="3"/>
    <x v="1"/>
    <n v="10"/>
    <n v="0"/>
    <n v="0.53337075327950945"/>
    <n v="0"/>
    <n v="3043"/>
    <n v="1839.2840000000001"/>
    <n v="1"/>
    <n v="0"/>
    <n v="0"/>
  </r>
  <r>
    <x v="0"/>
    <x v="3"/>
    <n v="5904"/>
    <n v="0"/>
    <x v="39"/>
    <x v="8"/>
    <x v="3"/>
    <x v="1"/>
    <n v="10"/>
    <n v="0"/>
    <n v="0.53337075327950945"/>
    <n v="0"/>
    <n v="2916"/>
    <n v="1763.2"/>
    <n v="1"/>
    <n v="0"/>
    <n v="0"/>
  </r>
  <r>
    <x v="0"/>
    <x v="4"/>
    <n v="5904"/>
    <n v="0"/>
    <x v="39"/>
    <x v="8"/>
    <x v="3"/>
    <x v="1"/>
    <n v="10"/>
    <n v="0"/>
    <n v="0.53337075327950945"/>
    <n v="0"/>
    <n v="3578"/>
    <n v="1816.85"/>
    <n v="1"/>
    <n v="0"/>
    <n v="0"/>
  </r>
  <r>
    <x v="0"/>
    <x v="5"/>
    <n v="5904"/>
    <n v="0"/>
    <x v="39"/>
    <x v="8"/>
    <x v="3"/>
    <x v="1"/>
    <n v="10"/>
    <n v="0"/>
    <n v="0.53337075327950945"/>
    <n v="0"/>
    <n v="3708"/>
    <n v="1858.8330000000001"/>
    <n v="1"/>
    <n v="0"/>
    <n v="0"/>
  </r>
  <r>
    <x v="0"/>
    <x v="6"/>
    <n v="5904"/>
    <n v="0"/>
    <x v="39"/>
    <x v="8"/>
    <x v="3"/>
    <x v="1"/>
    <n v="10"/>
    <n v="0"/>
    <n v="0.53337075327950945"/>
    <n v="0"/>
    <n v="3431"/>
    <n v="1813.0340000000001"/>
    <n v="1"/>
    <n v="0"/>
    <n v="0"/>
  </r>
  <r>
    <x v="0"/>
    <x v="7"/>
    <n v="5904"/>
    <n v="0"/>
    <x v="39"/>
    <x v="8"/>
    <x v="3"/>
    <x v="1"/>
    <n v="10"/>
    <n v="0"/>
    <n v="0.53337075327950945"/>
    <n v="0"/>
    <n v="4323"/>
    <n v="1943.6659999999999"/>
    <n v="1"/>
    <n v="0"/>
    <n v="0"/>
  </r>
  <r>
    <x v="0"/>
    <x v="8"/>
    <n v="5904"/>
    <n v="0"/>
    <x v="39"/>
    <x v="8"/>
    <x v="3"/>
    <x v="1"/>
    <n v="10"/>
    <n v="0"/>
    <n v="0.53337075327950945"/>
    <n v="0"/>
    <n v="3531"/>
    <n v="1846.634"/>
    <n v="1"/>
    <n v="0"/>
    <n v="0"/>
  </r>
  <r>
    <x v="0"/>
    <x v="9"/>
    <n v="5904"/>
    <n v="0"/>
    <x v="39"/>
    <x v="8"/>
    <x v="3"/>
    <x v="1"/>
    <n v="10"/>
    <n v="0"/>
    <n v="0.53337075327950945"/>
    <n v="0"/>
    <n v="3338"/>
    <n v="1851.3"/>
    <n v="1"/>
    <n v="0"/>
    <n v="0"/>
  </r>
  <r>
    <x v="0"/>
    <x v="10"/>
    <n v="5904"/>
    <n v="0"/>
    <x v="39"/>
    <x v="8"/>
    <x v="3"/>
    <x v="1"/>
    <n v="10"/>
    <n v="0"/>
    <n v="0.53337075327950945"/>
    <n v="0"/>
    <n v="3267"/>
    <n v="1752.55"/>
    <n v="1"/>
    <n v="0"/>
    <n v="0"/>
  </r>
  <r>
    <x v="0"/>
    <x v="11"/>
    <n v="5904"/>
    <n v="0"/>
    <x v="39"/>
    <x v="8"/>
    <x v="3"/>
    <x v="1"/>
    <n v="10"/>
    <n v="0"/>
    <n v="0.53337075327950945"/>
    <n v="0"/>
    <n v="2003"/>
    <n v="1365.15"/>
    <n v="1"/>
    <n v="0"/>
    <n v="0"/>
  </r>
  <r>
    <x v="0"/>
    <x v="0"/>
    <n v="5910"/>
    <n v="20000"/>
    <x v="40"/>
    <x v="8"/>
    <x v="3"/>
    <x v="1"/>
    <n v="10"/>
    <n v="20000"/>
    <n v="0.53337075327950945"/>
    <n v="10667.415065590189"/>
    <n v="2803"/>
    <n v="1698.7"/>
    <n v="1"/>
    <n v="-20000"/>
    <n v="-10667.415065590189"/>
  </r>
  <r>
    <x v="0"/>
    <x v="1"/>
    <n v="5910"/>
    <n v="20000"/>
    <x v="40"/>
    <x v="8"/>
    <x v="3"/>
    <x v="1"/>
    <n v="10"/>
    <n v="20000"/>
    <n v="0.53337075327950945"/>
    <n v="10667.415065590189"/>
    <n v="2750"/>
    <n v="1620.817"/>
    <n v="1"/>
    <n v="-20000"/>
    <n v="-10667.415065590189"/>
  </r>
  <r>
    <x v="0"/>
    <x v="2"/>
    <n v="5910"/>
    <n v="20000"/>
    <x v="40"/>
    <x v="8"/>
    <x v="3"/>
    <x v="1"/>
    <n v="10"/>
    <n v="20000"/>
    <n v="0.53337075327950945"/>
    <n v="10667.415065590189"/>
    <n v="3043"/>
    <n v="1839.2840000000001"/>
    <n v="1"/>
    <n v="-20000"/>
    <n v="-10667.415065590189"/>
  </r>
  <r>
    <x v="0"/>
    <x v="3"/>
    <n v="5910"/>
    <n v="20000"/>
    <x v="40"/>
    <x v="8"/>
    <x v="3"/>
    <x v="1"/>
    <n v="10"/>
    <n v="20000"/>
    <n v="0.53337075327950945"/>
    <n v="10667.415065590189"/>
    <n v="2916"/>
    <n v="1763.2"/>
    <n v="1"/>
    <n v="-20000"/>
    <n v="-10667.415065590189"/>
  </r>
  <r>
    <x v="0"/>
    <x v="4"/>
    <n v="5910"/>
    <n v="20000"/>
    <x v="40"/>
    <x v="8"/>
    <x v="3"/>
    <x v="1"/>
    <n v="10"/>
    <n v="20000"/>
    <n v="0.53337075327950945"/>
    <n v="10667.415065590189"/>
    <n v="3578"/>
    <n v="1816.85"/>
    <n v="1"/>
    <n v="-20000"/>
    <n v="-10667.415065590189"/>
  </r>
  <r>
    <x v="0"/>
    <x v="5"/>
    <n v="5910"/>
    <n v="20000"/>
    <x v="40"/>
    <x v="8"/>
    <x v="3"/>
    <x v="1"/>
    <n v="10"/>
    <n v="20000"/>
    <n v="0.53337075327950945"/>
    <n v="10667.415065590189"/>
    <n v="3708"/>
    <n v="1858.8330000000001"/>
    <n v="1"/>
    <n v="-20000"/>
    <n v="-10667.415065590189"/>
  </r>
  <r>
    <x v="0"/>
    <x v="6"/>
    <n v="5910"/>
    <n v="20000"/>
    <x v="40"/>
    <x v="8"/>
    <x v="3"/>
    <x v="1"/>
    <n v="10"/>
    <n v="20000"/>
    <n v="0.53337075327950945"/>
    <n v="10667.415065590189"/>
    <n v="3431"/>
    <n v="1813.0340000000001"/>
    <n v="1"/>
    <n v="-20000"/>
    <n v="-10667.415065590189"/>
  </r>
  <r>
    <x v="0"/>
    <x v="7"/>
    <n v="5910"/>
    <n v="0"/>
    <x v="40"/>
    <x v="8"/>
    <x v="3"/>
    <x v="1"/>
    <n v="10"/>
    <n v="0"/>
    <n v="0.53337075327950945"/>
    <n v="0"/>
    <n v="4323"/>
    <n v="1943.6659999999999"/>
    <n v="1"/>
    <n v="0"/>
    <n v="0"/>
  </r>
  <r>
    <x v="0"/>
    <x v="8"/>
    <n v="5910"/>
    <n v="0"/>
    <x v="40"/>
    <x v="8"/>
    <x v="3"/>
    <x v="1"/>
    <n v="10"/>
    <n v="0"/>
    <n v="0.53337075327950945"/>
    <n v="0"/>
    <n v="3531"/>
    <n v="1846.634"/>
    <n v="1"/>
    <n v="0"/>
    <n v="0"/>
  </r>
  <r>
    <x v="0"/>
    <x v="9"/>
    <n v="5910"/>
    <n v="0"/>
    <x v="40"/>
    <x v="8"/>
    <x v="3"/>
    <x v="1"/>
    <n v="10"/>
    <n v="0"/>
    <n v="0.53337075327950945"/>
    <n v="0"/>
    <n v="3338"/>
    <n v="1851.3"/>
    <n v="1"/>
    <n v="0"/>
    <n v="0"/>
  </r>
  <r>
    <x v="0"/>
    <x v="10"/>
    <n v="5910"/>
    <n v="0"/>
    <x v="40"/>
    <x v="8"/>
    <x v="3"/>
    <x v="1"/>
    <n v="10"/>
    <n v="0"/>
    <n v="0.53337075327950945"/>
    <n v="0"/>
    <n v="3267"/>
    <n v="1752.55"/>
    <n v="1"/>
    <n v="0"/>
    <n v="0"/>
  </r>
  <r>
    <x v="0"/>
    <x v="11"/>
    <n v="5910"/>
    <n v="0"/>
    <x v="40"/>
    <x v="8"/>
    <x v="3"/>
    <x v="1"/>
    <n v="10"/>
    <n v="0"/>
    <n v="0.53337075327950945"/>
    <n v="0"/>
    <n v="2003"/>
    <n v="1365.15"/>
    <n v="1"/>
    <n v="0"/>
    <n v="0"/>
  </r>
  <r>
    <x v="0"/>
    <x v="0"/>
    <n v="5920"/>
    <n v="885.9"/>
    <x v="41"/>
    <x v="8"/>
    <x v="3"/>
    <x v="1"/>
    <n v="10"/>
    <n v="885.9"/>
    <n v="0.53337075327950945"/>
    <n v="472.51315033031739"/>
    <n v="2803"/>
    <n v="1698.7"/>
    <n v="1"/>
    <n v="-885.9"/>
    <n v="-472.51315033031739"/>
  </r>
  <r>
    <x v="0"/>
    <x v="1"/>
    <n v="5920"/>
    <n v="885.9"/>
    <x v="41"/>
    <x v="8"/>
    <x v="3"/>
    <x v="1"/>
    <n v="10"/>
    <n v="885.9"/>
    <n v="0.53337075327950945"/>
    <n v="472.51315033031739"/>
    <n v="2750"/>
    <n v="1620.817"/>
    <n v="1"/>
    <n v="-885.9"/>
    <n v="-472.51315033031739"/>
  </r>
  <r>
    <x v="0"/>
    <x v="2"/>
    <n v="5920"/>
    <n v="885.9"/>
    <x v="41"/>
    <x v="8"/>
    <x v="3"/>
    <x v="1"/>
    <n v="10"/>
    <n v="885.9"/>
    <n v="0.53337075327950945"/>
    <n v="472.51315033031739"/>
    <n v="3043"/>
    <n v="1839.2840000000001"/>
    <n v="1"/>
    <n v="-885.9"/>
    <n v="-472.51315033031739"/>
  </r>
  <r>
    <x v="0"/>
    <x v="3"/>
    <n v="5920"/>
    <n v="1962.82"/>
    <x v="41"/>
    <x v="8"/>
    <x v="3"/>
    <x v="1"/>
    <n v="10"/>
    <n v="1962.82"/>
    <n v="0.53337075327950945"/>
    <n v="1046.9107819520866"/>
    <n v="2916"/>
    <n v="1763.2"/>
    <n v="1"/>
    <n v="-1962.82"/>
    <n v="-1046.9107819520866"/>
  </r>
  <r>
    <x v="0"/>
    <x v="4"/>
    <n v="5920"/>
    <n v="1962.82"/>
    <x v="41"/>
    <x v="8"/>
    <x v="3"/>
    <x v="1"/>
    <n v="10"/>
    <n v="1962.82"/>
    <n v="0.53337075327950945"/>
    <n v="1046.9107819520866"/>
    <n v="3578"/>
    <n v="1816.85"/>
    <n v="1"/>
    <n v="-1962.82"/>
    <n v="-1046.9107819520866"/>
  </r>
  <r>
    <x v="0"/>
    <x v="5"/>
    <n v="5920"/>
    <n v="1962.81"/>
    <x v="41"/>
    <x v="8"/>
    <x v="3"/>
    <x v="1"/>
    <n v="10"/>
    <n v="1962.81"/>
    <n v="0.53337075327950945"/>
    <n v="1046.905448244554"/>
    <n v="3708"/>
    <n v="1858.8330000000001"/>
    <n v="1"/>
    <n v="-1962.81"/>
    <n v="-1046.905448244554"/>
  </r>
  <r>
    <x v="0"/>
    <x v="6"/>
    <n v="5920"/>
    <n v="4429.4799999999996"/>
    <x v="41"/>
    <x v="8"/>
    <x v="3"/>
    <x v="1"/>
    <n v="10"/>
    <n v="4429.4799999999996"/>
    <n v="0.53337075327950945"/>
    <n v="2362.5550842365215"/>
    <n v="3431"/>
    <n v="1813.0340000000001"/>
    <n v="1"/>
    <n v="-4429.4799999999996"/>
    <n v="-2362.5550842365215"/>
  </r>
  <r>
    <x v="0"/>
    <x v="7"/>
    <n v="5920"/>
    <n v="1712.9"/>
    <x v="41"/>
    <x v="8"/>
    <x v="3"/>
    <x v="1"/>
    <n v="10"/>
    <n v="1712.9"/>
    <n v="0.53337075327950945"/>
    <n v="913.6107632924718"/>
    <n v="4323"/>
    <n v="1943.6659999999999"/>
    <n v="1"/>
    <n v="-1712.9"/>
    <n v="-913.6107632924718"/>
  </r>
  <r>
    <x v="0"/>
    <x v="8"/>
    <n v="5920"/>
    <n v="1712.9"/>
    <x v="41"/>
    <x v="8"/>
    <x v="3"/>
    <x v="1"/>
    <n v="10"/>
    <n v="1712.9"/>
    <n v="0.53337075327950945"/>
    <n v="913.6107632924718"/>
    <n v="3531"/>
    <n v="1846.634"/>
    <n v="1"/>
    <n v="-1712.9"/>
    <n v="-913.6107632924718"/>
  </r>
  <r>
    <x v="0"/>
    <x v="9"/>
    <n v="5920"/>
    <n v="1712.9"/>
    <x v="41"/>
    <x v="8"/>
    <x v="3"/>
    <x v="1"/>
    <n v="10"/>
    <n v="1712.9"/>
    <n v="0.53337075327950945"/>
    <n v="913.6107632924718"/>
    <n v="3338"/>
    <n v="1851.3"/>
    <n v="1"/>
    <n v="-1712.9"/>
    <n v="-913.6107632924718"/>
  </r>
  <r>
    <x v="0"/>
    <x v="10"/>
    <n v="5920"/>
    <n v="1712.9"/>
    <x v="41"/>
    <x v="8"/>
    <x v="3"/>
    <x v="1"/>
    <n v="10"/>
    <n v="1712.9"/>
    <n v="0.53337075327950945"/>
    <n v="913.6107632924718"/>
    <n v="3267"/>
    <n v="1752.55"/>
    <n v="1"/>
    <n v="-1712.9"/>
    <n v="-913.6107632924718"/>
  </r>
  <r>
    <x v="0"/>
    <x v="11"/>
    <n v="5920"/>
    <n v="1712.85"/>
    <x v="41"/>
    <x v="8"/>
    <x v="3"/>
    <x v="1"/>
    <n v="10"/>
    <n v="1712.85"/>
    <n v="0.53337075327950945"/>
    <n v="913.58409475480767"/>
    <n v="2003"/>
    <n v="1365.15"/>
    <n v="1"/>
    <n v="-1712.85"/>
    <n v="-913.58409475480767"/>
  </r>
  <r>
    <x v="0"/>
    <x v="0"/>
    <n v="5945"/>
    <n v="0"/>
    <x v="42"/>
    <x v="8"/>
    <x v="3"/>
    <x v="1"/>
    <n v="10"/>
    <n v="0"/>
    <n v="0.53337075327950945"/>
    <n v="0"/>
    <n v="2803"/>
    <n v="1698.7"/>
    <n v="1"/>
    <n v="0"/>
    <n v="0"/>
  </r>
  <r>
    <x v="0"/>
    <x v="1"/>
    <n v="5945"/>
    <n v="18837"/>
    <x v="42"/>
    <x v="8"/>
    <x v="3"/>
    <x v="1"/>
    <n v="10"/>
    <n v="18837"/>
    <n v="0.53337075327950945"/>
    <n v="10047.104879526119"/>
    <n v="2750"/>
    <n v="1620.817"/>
    <n v="1"/>
    <n v="-18837"/>
    <n v="-10047.104879526119"/>
  </r>
  <r>
    <x v="0"/>
    <x v="2"/>
    <n v="5945"/>
    <n v="0"/>
    <x v="42"/>
    <x v="8"/>
    <x v="3"/>
    <x v="1"/>
    <n v="10"/>
    <n v="0"/>
    <n v="0.53337075327950945"/>
    <n v="0"/>
    <n v="3043"/>
    <n v="1839.2840000000001"/>
    <n v="1"/>
    <n v="0"/>
    <n v="0"/>
  </r>
  <r>
    <x v="0"/>
    <x v="3"/>
    <n v="5945"/>
    <n v="1105"/>
    <x v="42"/>
    <x v="8"/>
    <x v="3"/>
    <x v="1"/>
    <n v="10"/>
    <n v="1105"/>
    <n v="0.53337075327950945"/>
    <n v="589.37468237385792"/>
    <n v="2916"/>
    <n v="1763.2"/>
    <n v="1"/>
    <n v="-1105"/>
    <n v="-589.37468237385792"/>
  </r>
  <r>
    <x v="0"/>
    <x v="4"/>
    <n v="5945"/>
    <n v="3315"/>
    <x v="42"/>
    <x v="8"/>
    <x v="3"/>
    <x v="1"/>
    <n v="10"/>
    <n v="3315"/>
    <n v="0.53337075327950945"/>
    <n v="1768.1240471215738"/>
    <n v="3578"/>
    <n v="1816.85"/>
    <n v="1"/>
    <n v="-3315"/>
    <n v="-1768.1240471215738"/>
  </r>
  <r>
    <x v="0"/>
    <x v="5"/>
    <n v="5945"/>
    <n v="3317"/>
    <x v="42"/>
    <x v="8"/>
    <x v="3"/>
    <x v="1"/>
    <n v="10"/>
    <n v="3317"/>
    <n v="0.53337075327950945"/>
    <n v="1769.1907886281329"/>
    <n v="3708"/>
    <n v="1858.8330000000001"/>
    <n v="1"/>
    <n v="-3317"/>
    <n v="-1769.1907886281329"/>
  </r>
  <r>
    <x v="0"/>
    <x v="6"/>
    <n v="5945"/>
    <n v="3318"/>
    <x v="42"/>
    <x v="8"/>
    <x v="3"/>
    <x v="1"/>
    <n v="10"/>
    <n v="3318"/>
    <n v="0.53337075327950945"/>
    <n v="1769.7241593814124"/>
    <n v="3431"/>
    <n v="1813.0340000000001"/>
    <n v="1"/>
    <n v="-3318"/>
    <n v="-1769.7241593814124"/>
  </r>
  <r>
    <x v="0"/>
    <x v="7"/>
    <n v="5945"/>
    <n v="3318"/>
    <x v="42"/>
    <x v="8"/>
    <x v="3"/>
    <x v="1"/>
    <n v="10"/>
    <n v="3318"/>
    <n v="0.53337075327950945"/>
    <n v="1769.7241593814124"/>
    <n v="4323"/>
    <n v="1943.6659999999999"/>
    <n v="1"/>
    <n v="-3318"/>
    <n v="-1769.7241593814124"/>
  </r>
  <r>
    <x v="0"/>
    <x v="8"/>
    <n v="5945"/>
    <n v="3320"/>
    <x v="42"/>
    <x v="8"/>
    <x v="3"/>
    <x v="1"/>
    <n v="10"/>
    <n v="3320"/>
    <n v="0.53337075327950945"/>
    <n v="1770.7909008879715"/>
    <n v="3531"/>
    <n v="1846.634"/>
    <n v="1"/>
    <n v="-3320"/>
    <n v="-1770.7909008879715"/>
  </r>
  <r>
    <x v="0"/>
    <x v="9"/>
    <n v="5945"/>
    <n v="3321"/>
    <x v="42"/>
    <x v="8"/>
    <x v="3"/>
    <x v="1"/>
    <n v="10"/>
    <n v="3321"/>
    <n v="0.53337075327950945"/>
    <n v="1771.3242716412508"/>
    <n v="3338"/>
    <n v="1851.3"/>
    <n v="1"/>
    <n v="-3321"/>
    <n v="-1771.3242716412508"/>
  </r>
  <r>
    <x v="0"/>
    <x v="10"/>
    <n v="5945"/>
    <n v="10618"/>
    <x v="42"/>
    <x v="8"/>
    <x v="3"/>
    <x v="1"/>
    <n v="10"/>
    <n v="10618"/>
    <n v="0.53337075327950945"/>
    <n v="5663.3306583218309"/>
    <n v="3267"/>
    <n v="1752.55"/>
    <n v="1"/>
    <n v="-10618"/>
    <n v="-5663.3306583218309"/>
  </r>
  <r>
    <x v="0"/>
    <x v="11"/>
    <n v="5945"/>
    <n v="0"/>
    <x v="42"/>
    <x v="8"/>
    <x v="3"/>
    <x v="1"/>
    <n v="10"/>
    <n v="0"/>
    <n v="0.53337075327950945"/>
    <n v="0"/>
    <n v="2003"/>
    <n v="1365.15"/>
    <n v="1"/>
    <n v="0"/>
    <n v="0"/>
  </r>
  <r>
    <x v="0"/>
    <x v="0"/>
    <n v="5990"/>
    <n v="0"/>
    <x v="43"/>
    <x v="8"/>
    <x v="3"/>
    <x v="1"/>
    <n v="10"/>
    <n v="0"/>
    <n v="0.53337075327950945"/>
    <n v="0"/>
    <n v="2803"/>
    <n v="1698.7"/>
    <n v="1"/>
    <n v="0"/>
    <n v="0"/>
  </r>
  <r>
    <x v="0"/>
    <x v="1"/>
    <n v="5990"/>
    <n v="0"/>
    <x v="43"/>
    <x v="8"/>
    <x v="3"/>
    <x v="1"/>
    <n v="10"/>
    <n v="0"/>
    <n v="0.53337075327950945"/>
    <n v="0"/>
    <n v="2750"/>
    <n v="1620.817"/>
    <n v="1"/>
    <n v="0"/>
    <n v="0"/>
  </r>
  <r>
    <x v="0"/>
    <x v="2"/>
    <n v="5990"/>
    <n v="0"/>
    <x v="43"/>
    <x v="8"/>
    <x v="3"/>
    <x v="1"/>
    <n v="10"/>
    <n v="0"/>
    <n v="0.53337075327950945"/>
    <n v="0"/>
    <n v="3043"/>
    <n v="1839.2840000000001"/>
    <n v="1"/>
    <n v="0"/>
    <n v="0"/>
  </r>
  <r>
    <x v="0"/>
    <x v="3"/>
    <n v="5990"/>
    <n v="362"/>
    <x v="43"/>
    <x v="8"/>
    <x v="3"/>
    <x v="1"/>
    <n v="10"/>
    <n v="362"/>
    <n v="0.53337075327950945"/>
    <n v="193.08021268718241"/>
    <n v="2916"/>
    <n v="1763.2"/>
    <n v="1"/>
    <n v="-362"/>
    <n v="-193.08021268718241"/>
  </r>
  <r>
    <x v="0"/>
    <x v="4"/>
    <n v="5990"/>
    <n v="0"/>
    <x v="43"/>
    <x v="8"/>
    <x v="3"/>
    <x v="1"/>
    <n v="10"/>
    <n v="0"/>
    <n v="0.53337075327950945"/>
    <n v="0"/>
    <n v="3578"/>
    <n v="1816.85"/>
    <n v="1"/>
    <n v="0"/>
    <n v="0"/>
  </r>
  <r>
    <x v="0"/>
    <x v="5"/>
    <n v="5990"/>
    <n v="11496"/>
    <x v="43"/>
    <x v="8"/>
    <x v="3"/>
    <x v="1"/>
    <n v="10"/>
    <n v="11496"/>
    <n v="0.53337075327950945"/>
    <n v="6131.6301797012402"/>
    <n v="3708"/>
    <n v="1858.8330000000001"/>
    <n v="1"/>
    <n v="-11496"/>
    <n v="-6131.6301797012402"/>
  </r>
  <r>
    <x v="0"/>
    <x v="6"/>
    <n v="5990"/>
    <n v="0"/>
    <x v="43"/>
    <x v="8"/>
    <x v="3"/>
    <x v="1"/>
    <n v="10"/>
    <n v="0"/>
    <n v="0.53337075327950945"/>
    <n v="0"/>
    <n v="3431"/>
    <n v="1813.0340000000001"/>
    <n v="1"/>
    <n v="0"/>
    <n v="0"/>
  </r>
  <r>
    <x v="0"/>
    <x v="7"/>
    <n v="5990"/>
    <n v="0"/>
    <x v="43"/>
    <x v="8"/>
    <x v="3"/>
    <x v="1"/>
    <n v="10"/>
    <n v="0"/>
    <n v="0.53337075327950945"/>
    <n v="0"/>
    <n v="4323"/>
    <n v="1943.6659999999999"/>
    <n v="1"/>
    <n v="0"/>
    <n v="0"/>
  </r>
  <r>
    <x v="0"/>
    <x v="8"/>
    <n v="5990"/>
    <n v="25500"/>
    <x v="43"/>
    <x v="8"/>
    <x v="3"/>
    <x v="1"/>
    <n v="10"/>
    <n v="25500"/>
    <n v="0.53337075327950945"/>
    <n v="13600.954208627491"/>
    <n v="3531"/>
    <n v="1846.634"/>
    <n v="1"/>
    <n v="-25500"/>
    <n v="-13600.954208627491"/>
  </r>
  <r>
    <x v="0"/>
    <x v="9"/>
    <n v="5990"/>
    <n v="0"/>
    <x v="43"/>
    <x v="8"/>
    <x v="3"/>
    <x v="1"/>
    <n v="10"/>
    <n v="0"/>
    <n v="0.53337075327950945"/>
    <n v="0"/>
    <n v="3338"/>
    <n v="1851.3"/>
    <n v="1"/>
    <n v="0"/>
    <n v="0"/>
  </r>
  <r>
    <x v="0"/>
    <x v="10"/>
    <n v="5990"/>
    <n v="0"/>
    <x v="43"/>
    <x v="8"/>
    <x v="3"/>
    <x v="1"/>
    <n v="10"/>
    <n v="0"/>
    <n v="0.53337075327950945"/>
    <n v="0"/>
    <n v="3267"/>
    <n v="1752.55"/>
    <n v="1"/>
    <n v="0"/>
    <n v="0"/>
  </r>
  <r>
    <x v="0"/>
    <x v="11"/>
    <n v="5990"/>
    <n v="0"/>
    <x v="43"/>
    <x v="8"/>
    <x v="3"/>
    <x v="1"/>
    <n v="10"/>
    <n v="0"/>
    <n v="0.53337075327950945"/>
    <n v="0"/>
    <n v="2003"/>
    <n v="1365.15"/>
    <n v="1"/>
    <n v="0"/>
    <n v="0"/>
  </r>
  <r>
    <x v="0"/>
    <x v="0"/>
    <n v="6100"/>
    <n v="0"/>
    <x v="44"/>
    <x v="10"/>
    <x v="4"/>
    <x v="1"/>
    <n v="11"/>
    <n v="0"/>
    <n v="0.90301180009507243"/>
    <n v="0"/>
    <n v="2803"/>
    <n v="1698.7"/>
    <n v="1"/>
    <n v="0"/>
    <n v="0"/>
  </r>
  <r>
    <x v="0"/>
    <x v="1"/>
    <n v="6100"/>
    <n v="0"/>
    <x v="44"/>
    <x v="10"/>
    <x v="4"/>
    <x v="1"/>
    <n v="11"/>
    <n v="0"/>
    <n v="0.90301180009507243"/>
    <n v="0"/>
    <n v="2750"/>
    <n v="1620.817"/>
    <n v="1"/>
    <n v="0"/>
    <n v="0"/>
  </r>
  <r>
    <x v="0"/>
    <x v="2"/>
    <n v="6100"/>
    <n v="0"/>
    <x v="44"/>
    <x v="10"/>
    <x v="4"/>
    <x v="1"/>
    <n v="11"/>
    <n v="0"/>
    <n v="0.90301180009507243"/>
    <n v="0"/>
    <n v="3043"/>
    <n v="1839.2840000000001"/>
    <n v="1"/>
    <n v="0"/>
    <n v="0"/>
  </r>
  <r>
    <x v="0"/>
    <x v="3"/>
    <n v="6100"/>
    <n v="0"/>
    <x v="44"/>
    <x v="10"/>
    <x v="4"/>
    <x v="1"/>
    <n v="11"/>
    <n v="0"/>
    <n v="0.90301180009507243"/>
    <n v="0"/>
    <n v="2916"/>
    <n v="1763.2"/>
    <n v="1"/>
    <n v="0"/>
    <n v="0"/>
  </r>
  <r>
    <x v="0"/>
    <x v="4"/>
    <n v="6100"/>
    <n v="0"/>
    <x v="44"/>
    <x v="10"/>
    <x v="4"/>
    <x v="1"/>
    <n v="11"/>
    <n v="0"/>
    <n v="0.90301180009507243"/>
    <n v="0"/>
    <n v="3578"/>
    <n v="1816.85"/>
    <n v="1"/>
    <n v="0"/>
    <n v="0"/>
  </r>
  <r>
    <x v="0"/>
    <x v="5"/>
    <n v="6100"/>
    <n v="0"/>
    <x v="44"/>
    <x v="10"/>
    <x v="4"/>
    <x v="1"/>
    <n v="11"/>
    <n v="0"/>
    <n v="0.90301180009507243"/>
    <n v="0"/>
    <n v="3708"/>
    <n v="1858.8330000000001"/>
    <n v="1"/>
    <n v="0"/>
    <n v="0"/>
  </r>
  <r>
    <x v="0"/>
    <x v="6"/>
    <n v="6100"/>
    <n v="0"/>
    <x v="44"/>
    <x v="10"/>
    <x v="4"/>
    <x v="1"/>
    <n v="11"/>
    <n v="0"/>
    <n v="0.90301180009507243"/>
    <n v="0"/>
    <n v="3431"/>
    <n v="1813.0340000000001"/>
    <n v="1"/>
    <n v="0"/>
    <n v="0"/>
  </r>
  <r>
    <x v="0"/>
    <x v="7"/>
    <n v="6100"/>
    <n v="0"/>
    <x v="44"/>
    <x v="10"/>
    <x v="4"/>
    <x v="1"/>
    <n v="11"/>
    <n v="0"/>
    <n v="0.90301180009507243"/>
    <n v="0"/>
    <n v="4323"/>
    <n v="1943.6659999999999"/>
    <n v="1"/>
    <n v="0"/>
    <n v="0"/>
  </r>
  <r>
    <x v="0"/>
    <x v="8"/>
    <n v="6100"/>
    <n v="432"/>
    <x v="44"/>
    <x v="10"/>
    <x v="4"/>
    <x v="1"/>
    <n v="11"/>
    <n v="432"/>
    <n v="0.90301180009507243"/>
    <n v="390.10109764107131"/>
    <n v="3531"/>
    <n v="1846.634"/>
    <n v="1"/>
    <n v="-432"/>
    <n v="-390.10109764107131"/>
  </r>
  <r>
    <x v="0"/>
    <x v="9"/>
    <n v="6100"/>
    <n v="861"/>
    <x v="44"/>
    <x v="10"/>
    <x v="4"/>
    <x v="1"/>
    <n v="11"/>
    <n v="861"/>
    <n v="0.90301180009507243"/>
    <n v="777.49315988185731"/>
    <n v="3338"/>
    <n v="1851.3"/>
    <n v="1"/>
    <n v="-861"/>
    <n v="-777.49315988185731"/>
  </r>
  <r>
    <x v="0"/>
    <x v="10"/>
    <n v="6100"/>
    <n v="511"/>
    <x v="44"/>
    <x v="10"/>
    <x v="4"/>
    <x v="1"/>
    <n v="11"/>
    <n v="511"/>
    <n v="0.90301180009507243"/>
    <n v="461.43902984858198"/>
    <n v="3267"/>
    <n v="1752.55"/>
    <n v="1"/>
    <n v="-511"/>
    <n v="-461.43902984858198"/>
  </r>
  <r>
    <x v="0"/>
    <x v="11"/>
    <n v="6100"/>
    <n v="0"/>
    <x v="44"/>
    <x v="10"/>
    <x v="4"/>
    <x v="1"/>
    <n v="11"/>
    <n v="0"/>
    <n v="0.90301180009507243"/>
    <n v="0"/>
    <n v="2003"/>
    <n v="1365.15"/>
    <n v="1"/>
    <n v="0"/>
    <n v="0"/>
  </r>
  <r>
    <x v="0"/>
    <x v="0"/>
    <n v="6110"/>
    <n v="33830.17"/>
    <x v="45"/>
    <x v="11"/>
    <x v="4"/>
    <x v="1"/>
    <n v="15"/>
    <n v="33830.17"/>
    <n v="0.90301180009507243"/>
    <n v="30549.042709222314"/>
    <n v="2803"/>
    <n v="1698.7"/>
    <n v="1"/>
    <n v="-33830.17"/>
    <n v="-30549.042709222314"/>
  </r>
  <r>
    <x v="0"/>
    <x v="1"/>
    <n v="6110"/>
    <n v="24208.38"/>
    <x v="45"/>
    <x v="11"/>
    <x v="4"/>
    <x v="1"/>
    <n v="15"/>
    <n v="24208.38"/>
    <n v="0.90301180009507243"/>
    <n v="21860.452801185551"/>
    <n v="2750"/>
    <n v="1620.817"/>
    <n v="1"/>
    <n v="-24208.38"/>
    <n v="-21860.452801185551"/>
  </r>
  <r>
    <x v="0"/>
    <x v="2"/>
    <n v="6110"/>
    <n v="28306.51"/>
    <x v="45"/>
    <x v="11"/>
    <x v="4"/>
    <x v="1"/>
    <n v="15"/>
    <n v="28306.51"/>
    <n v="0.90301180009507243"/>
    <n v="25561.112549509166"/>
    <n v="3043"/>
    <n v="1839.2840000000001"/>
    <n v="1"/>
    <n v="-28306.51"/>
    <n v="-25561.112549509166"/>
  </r>
  <r>
    <x v="0"/>
    <x v="3"/>
    <n v="6110"/>
    <n v="26951.77"/>
    <x v="45"/>
    <x v="11"/>
    <x v="4"/>
    <x v="1"/>
    <n v="15"/>
    <n v="26951.77"/>
    <n v="0.90301180009507243"/>
    <n v="24337.766343448369"/>
    <n v="2916"/>
    <n v="1763.2"/>
    <n v="1"/>
    <n v="-26951.77"/>
    <n v="-24337.766343448369"/>
  </r>
  <r>
    <x v="0"/>
    <x v="4"/>
    <n v="6110"/>
    <n v="23581.79"/>
    <x v="45"/>
    <x v="11"/>
    <x v="4"/>
    <x v="1"/>
    <n v="15"/>
    <n v="23581.79"/>
    <n v="0.90301180009507243"/>
    <n v="21294.634637363979"/>
    <n v="3578"/>
    <n v="1816.85"/>
    <n v="1"/>
    <n v="-23581.79"/>
    <n v="-21294.634637363979"/>
  </r>
  <r>
    <x v="0"/>
    <x v="5"/>
    <n v="6110"/>
    <n v="28700.42"/>
    <x v="45"/>
    <x v="11"/>
    <x v="4"/>
    <x v="1"/>
    <n v="15"/>
    <n v="28700.42"/>
    <n v="0.90301180009507243"/>
    <n v="25916.817927684617"/>
    <n v="3708"/>
    <n v="1858.8330000000001"/>
    <n v="1"/>
    <n v="-28700.42"/>
    <n v="-25916.817927684617"/>
  </r>
  <r>
    <x v="0"/>
    <x v="6"/>
    <n v="6110"/>
    <n v="15141.69"/>
    <x v="45"/>
    <x v="11"/>
    <x v="4"/>
    <x v="1"/>
    <n v="15"/>
    <n v="15141.69"/>
    <n v="0.90301180009507243"/>
    <n v="13673.124743381557"/>
    <n v="3431"/>
    <n v="1813.0340000000001"/>
    <n v="1"/>
    <n v="-15141.69"/>
    <n v="-13673.124743381557"/>
  </r>
  <r>
    <x v="0"/>
    <x v="7"/>
    <n v="6110"/>
    <n v="10201.959999999999"/>
    <x v="45"/>
    <x v="11"/>
    <x v="4"/>
    <x v="1"/>
    <n v="15"/>
    <n v="10201.959999999999"/>
    <n v="0.90301180009507243"/>
    <n v="9212.4902640979235"/>
    <n v="4323"/>
    <n v="1943.6659999999999"/>
    <n v="1"/>
    <n v="-10201.959999999999"/>
    <n v="-9212.4902640979235"/>
  </r>
  <r>
    <x v="0"/>
    <x v="8"/>
    <n v="6110"/>
    <n v="9373.83"/>
    <x v="45"/>
    <x v="11"/>
    <x v="4"/>
    <x v="1"/>
    <n v="15"/>
    <n v="9373.83"/>
    <n v="0.90301180009507243"/>
    <n v="8464.6791020851924"/>
    <n v="3531"/>
    <n v="1846.634"/>
    <n v="1"/>
    <n v="-9373.83"/>
    <n v="-8464.6791020851924"/>
  </r>
  <r>
    <x v="0"/>
    <x v="9"/>
    <n v="6110"/>
    <n v="21924.58"/>
    <x v="45"/>
    <x v="11"/>
    <x v="4"/>
    <x v="1"/>
    <n v="15"/>
    <n v="21924.58"/>
    <n v="0.90301180009507243"/>
    <n v="19798.154452128423"/>
    <n v="3338"/>
    <n v="1851.3"/>
    <n v="1"/>
    <n v="-21924.58"/>
    <n v="-19798.154452128423"/>
  </r>
  <r>
    <x v="0"/>
    <x v="10"/>
    <n v="6110"/>
    <n v="29917.200000000001"/>
    <x v="45"/>
    <x v="11"/>
    <x v="4"/>
    <x v="1"/>
    <n v="15"/>
    <n v="29917.200000000001"/>
    <n v="0.90301180009507243"/>
    <n v="27015.584625804302"/>
    <n v="3267"/>
    <n v="1752.55"/>
    <n v="1"/>
    <n v="-29917.200000000001"/>
    <n v="-27015.584625804302"/>
  </r>
  <r>
    <x v="0"/>
    <x v="11"/>
    <n v="6110"/>
    <n v="-1392.82"/>
    <x v="45"/>
    <x v="11"/>
    <x v="4"/>
    <x v="1"/>
    <n v="15"/>
    <n v="-1392.82"/>
    <n v="0.90301180009507243"/>
    <n v="-1257.7328954084187"/>
    <n v="2003"/>
    <n v="1365.15"/>
    <n v="1"/>
    <n v="1392.82"/>
    <n v="1257.7328954084187"/>
  </r>
  <r>
    <x v="0"/>
    <x v="0"/>
    <n v="6200"/>
    <n v="1050.4000000000001"/>
    <x v="46"/>
    <x v="12"/>
    <x v="4"/>
    <x v="1"/>
    <n v="12"/>
    <n v="1050.4000000000001"/>
    <n v="0.60723437315825768"/>
    <n v="637.83898556543397"/>
    <n v="2803"/>
    <n v="1698.7"/>
    <n v="1"/>
    <n v="-1050.4000000000001"/>
    <n v="-637.83898556543397"/>
  </r>
  <r>
    <x v="0"/>
    <x v="1"/>
    <n v="6200"/>
    <n v="1050.4000000000001"/>
    <x v="46"/>
    <x v="12"/>
    <x v="4"/>
    <x v="1"/>
    <n v="12"/>
    <n v="1050.4000000000001"/>
    <n v="0.60723437315825768"/>
    <n v="637.83898556543397"/>
    <n v="2750"/>
    <n v="1620.817"/>
    <n v="1"/>
    <n v="-1050.4000000000001"/>
    <n v="-637.83898556543397"/>
  </r>
  <r>
    <x v="0"/>
    <x v="2"/>
    <n v="6200"/>
    <n v="0"/>
    <x v="46"/>
    <x v="12"/>
    <x v="4"/>
    <x v="1"/>
    <n v="12"/>
    <n v="0"/>
    <n v="0.60723437315825768"/>
    <n v="0"/>
    <n v="3043"/>
    <n v="1839.2840000000001"/>
    <n v="1"/>
    <n v="0"/>
    <n v="0"/>
  </r>
  <r>
    <x v="0"/>
    <x v="3"/>
    <n v="6200"/>
    <n v="0"/>
    <x v="46"/>
    <x v="12"/>
    <x v="4"/>
    <x v="1"/>
    <n v="12"/>
    <n v="0"/>
    <n v="0.60723437315825768"/>
    <n v="0"/>
    <n v="2916"/>
    <n v="1763.2"/>
    <n v="1"/>
    <n v="0"/>
    <n v="0"/>
  </r>
  <r>
    <x v="0"/>
    <x v="4"/>
    <n v="6200"/>
    <n v="0"/>
    <x v="46"/>
    <x v="12"/>
    <x v="4"/>
    <x v="1"/>
    <n v="12"/>
    <n v="0"/>
    <n v="0.60723437315825768"/>
    <n v="0"/>
    <n v="3578"/>
    <n v="1816.85"/>
    <n v="1"/>
    <n v="0"/>
    <n v="0"/>
  </r>
  <r>
    <x v="0"/>
    <x v="5"/>
    <n v="6200"/>
    <n v="0"/>
    <x v="46"/>
    <x v="12"/>
    <x v="4"/>
    <x v="1"/>
    <n v="12"/>
    <n v="0"/>
    <n v="0.60723437315825768"/>
    <n v="0"/>
    <n v="3708"/>
    <n v="1858.8330000000001"/>
    <n v="1"/>
    <n v="0"/>
    <n v="0"/>
  </r>
  <r>
    <x v="0"/>
    <x v="6"/>
    <n v="6200"/>
    <n v="0"/>
    <x v="46"/>
    <x v="12"/>
    <x v="4"/>
    <x v="1"/>
    <n v="12"/>
    <n v="0"/>
    <n v="0.60723437315825768"/>
    <n v="0"/>
    <n v="3431"/>
    <n v="1813.0340000000001"/>
    <n v="1"/>
    <n v="0"/>
    <n v="0"/>
  </r>
  <r>
    <x v="0"/>
    <x v="7"/>
    <n v="6200"/>
    <n v="0"/>
    <x v="46"/>
    <x v="12"/>
    <x v="4"/>
    <x v="1"/>
    <n v="12"/>
    <n v="0"/>
    <n v="0.60723437315825768"/>
    <n v="0"/>
    <n v="4323"/>
    <n v="1943.6659999999999"/>
    <n v="1"/>
    <n v="0"/>
    <n v="0"/>
  </r>
  <r>
    <x v="0"/>
    <x v="8"/>
    <n v="6200"/>
    <n v="0"/>
    <x v="46"/>
    <x v="12"/>
    <x v="4"/>
    <x v="1"/>
    <n v="12"/>
    <n v="0"/>
    <n v="0.60723437315825768"/>
    <n v="0"/>
    <n v="3531"/>
    <n v="1846.634"/>
    <n v="1"/>
    <n v="0"/>
    <n v="0"/>
  </r>
  <r>
    <x v="0"/>
    <x v="9"/>
    <n v="6200"/>
    <n v="0"/>
    <x v="46"/>
    <x v="12"/>
    <x v="4"/>
    <x v="1"/>
    <n v="12"/>
    <n v="0"/>
    <n v="0.60723437315825768"/>
    <n v="0"/>
    <n v="3338"/>
    <n v="1851.3"/>
    <n v="1"/>
    <n v="0"/>
    <n v="0"/>
  </r>
  <r>
    <x v="0"/>
    <x v="10"/>
    <n v="6200"/>
    <n v="0"/>
    <x v="46"/>
    <x v="12"/>
    <x v="4"/>
    <x v="1"/>
    <n v="12"/>
    <n v="0"/>
    <n v="0.60723437315825768"/>
    <n v="0"/>
    <n v="3267"/>
    <n v="1752.55"/>
    <n v="1"/>
    <n v="0"/>
    <n v="0"/>
  </r>
  <r>
    <x v="0"/>
    <x v="11"/>
    <n v="6200"/>
    <n v="0"/>
    <x v="46"/>
    <x v="12"/>
    <x v="4"/>
    <x v="1"/>
    <n v="12"/>
    <n v="0"/>
    <n v="0.60723437315825768"/>
    <n v="0"/>
    <n v="2003"/>
    <n v="1365.15"/>
    <n v="1"/>
    <n v="0"/>
    <n v="0"/>
  </r>
  <r>
    <x v="0"/>
    <x v="0"/>
    <n v="6300"/>
    <n v="426764.79999999999"/>
    <x v="47"/>
    <x v="13"/>
    <x v="5"/>
    <x v="1"/>
    <n v="25"/>
    <n v="426764.79999999999"/>
    <n v="1"/>
    <n v="426764.79999999999"/>
    <n v="2803"/>
    <n v="1698.7"/>
    <n v="1"/>
    <n v="-426764.79999999999"/>
    <n v="-426764.79999999999"/>
  </r>
  <r>
    <x v="0"/>
    <x v="1"/>
    <n v="6300"/>
    <n v="411764.8"/>
    <x v="47"/>
    <x v="13"/>
    <x v="5"/>
    <x v="1"/>
    <n v="25"/>
    <n v="411764.8"/>
    <n v="1"/>
    <n v="411764.8"/>
    <n v="2750"/>
    <n v="1620.817"/>
    <n v="1"/>
    <n v="-411764.8"/>
    <n v="-411764.8"/>
  </r>
  <r>
    <x v="0"/>
    <x v="2"/>
    <n v="6300"/>
    <n v="411764.8"/>
    <x v="47"/>
    <x v="13"/>
    <x v="5"/>
    <x v="1"/>
    <n v="25"/>
    <n v="411764.8"/>
    <n v="1"/>
    <n v="411764.8"/>
    <n v="3043"/>
    <n v="1839.2840000000001"/>
    <n v="1"/>
    <n v="-411764.8"/>
    <n v="-411764.8"/>
  </r>
  <r>
    <x v="0"/>
    <x v="3"/>
    <n v="6300"/>
    <n v="416764.8"/>
    <x v="47"/>
    <x v="13"/>
    <x v="5"/>
    <x v="1"/>
    <n v="25"/>
    <n v="416764.8"/>
    <n v="1"/>
    <n v="416764.8"/>
    <n v="2916"/>
    <n v="1763.2"/>
    <n v="1"/>
    <n v="-416764.8"/>
    <n v="-416764.8"/>
  </r>
  <r>
    <x v="0"/>
    <x v="4"/>
    <n v="6300"/>
    <n v="416764.8"/>
    <x v="47"/>
    <x v="13"/>
    <x v="5"/>
    <x v="1"/>
    <n v="25"/>
    <n v="416764.8"/>
    <n v="1"/>
    <n v="416764.8"/>
    <n v="3578"/>
    <n v="1816.85"/>
    <n v="1"/>
    <n v="-416764.8"/>
    <n v="-416764.8"/>
  </r>
  <r>
    <x v="0"/>
    <x v="5"/>
    <n v="6300"/>
    <n v="416764.8"/>
    <x v="47"/>
    <x v="13"/>
    <x v="5"/>
    <x v="1"/>
    <n v="25"/>
    <n v="416764.8"/>
    <n v="1"/>
    <n v="416764.8"/>
    <n v="3708"/>
    <n v="1858.8330000000001"/>
    <n v="1"/>
    <n v="-416764.8"/>
    <n v="-416764.8"/>
  </r>
  <r>
    <x v="0"/>
    <x v="6"/>
    <n v="6300"/>
    <n v="415764.8"/>
    <x v="47"/>
    <x v="13"/>
    <x v="5"/>
    <x v="1"/>
    <n v="25"/>
    <n v="415764.8"/>
    <n v="1"/>
    <n v="415764.8"/>
    <n v="3431"/>
    <n v="1813.0340000000001"/>
    <n v="1"/>
    <n v="-415764.8"/>
    <n v="-415764.8"/>
  </r>
  <r>
    <x v="0"/>
    <x v="7"/>
    <n v="6300"/>
    <n v="415764.8"/>
    <x v="47"/>
    <x v="13"/>
    <x v="5"/>
    <x v="1"/>
    <n v="25"/>
    <n v="415764.8"/>
    <n v="1"/>
    <n v="415764.8"/>
    <n v="4323"/>
    <n v="1943.6659999999999"/>
    <n v="1"/>
    <n v="-415764.8"/>
    <n v="-415764.8"/>
  </r>
  <r>
    <x v="0"/>
    <x v="8"/>
    <n v="6300"/>
    <n v="415764.8"/>
    <x v="47"/>
    <x v="13"/>
    <x v="5"/>
    <x v="1"/>
    <n v="25"/>
    <n v="415764.8"/>
    <n v="1"/>
    <n v="415764.8"/>
    <n v="3531"/>
    <n v="1846.634"/>
    <n v="1"/>
    <n v="-415764.8"/>
    <n v="-415764.8"/>
  </r>
  <r>
    <x v="0"/>
    <x v="9"/>
    <n v="6300"/>
    <n v="415764.8"/>
    <x v="47"/>
    <x v="13"/>
    <x v="5"/>
    <x v="1"/>
    <n v="25"/>
    <n v="415764.8"/>
    <n v="1"/>
    <n v="415764.8"/>
    <n v="3338"/>
    <n v="1851.3"/>
    <n v="1"/>
    <n v="-415764.8"/>
    <n v="-415764.8"/>
  </r>
  <r>
    <x v="0"/>
    <x v="10"/>
    <n v="6300"/>
    <n v="415764.8"/>
    <x v="47"/>
    <x v="13"/>
    <x v="5"/>
    <x v="1"/>
    <n v="25"/>
    <n v="415764.8"/>
    <n v="1"/>
    <n v="415764.8"/>
    <n v="3267"/>
    <n v="1752.55"/>
    <n v="1"/>
    <n v="-415764.8"/>
    <n v="-415764.8"/>
  </r>
  <r>
    <x v="0"/>
    <x v="11"/>
    <n v="6300"/>
    <n v="255903"/>
    <x v="47"/>
    <x v="13"/>
    <x v="5"/>
    <x v="1"/>
    <n v="25"/>
    <n v="255903"/>
    <n v="1"/>
    <n v="255903"/>
    <n v="2003"/>
    <n v="1365.15"/>
    <n v="1"/>
    <n v="-255903"/>
    <n v="-255903"/>
  </r>
  <r>
    <x v="0"/>
    <x v="0"/>
    <n v="6320"/>
    <n v="0"/>
    <x v="48"/>
    <x v="12"/>
    <x v="4"/>
    <x v="1"/>
    <n v="12"/>
    <n v="0"/>
    <n v="0.60723437315825768"/>
    <n v="0"/>
    <n v="2803"/>
    <n v="1698.7"/>
    <n v="1"/>
    <n v="0"/>
    <n v="0"/>
  </r>
  <r>
    <x v="0"/>
    <x v="1"/>
    <n v="6320"/>
    <n v="0"/>
    <x v="48"/>
    <x v="12"/>
    <x v="4"/>
    <x v="1"/>
    <n v="12"/>
    <n v="0"/>
    <n v="0.60723437315825768"/>
    <n v="0"/>
    <n v="2750"/>
    <n v="1620.817"/>
    <n v="1"/>
    <n v="0"/>
    <n v="0"/>
  </r>
  <r>
    <x v="0"/>
    <x v="2"/>
    <n v="6320"/>
    <n v="0"/>
    <x v="48"/>
    <x v="12"/>
    <x v="4"/>
    <x v="1"/>
    <n v="12"/>
    <n v="0"/>
    <n v="0.60723437315825768"/>
    <n v="0"/>
    <n v="3043"/>
    <n v="1839.2840000000001"/>
    <n v="1"/>
    <n v="0"/>
    <n v="0"/>
  </r>
  <r>
    <x v="0"/>
    <x v="3"/>
    <n v="6320"/>
    <n v="0"/>
    <x v="48"/>
    <x v="12"/>
    <x v="4"/>
    <x v="1"/>
    <n v="12"/>
    <n v="0"/>
    <n v="0.60723437315825768"/>
    <n v="0"/>
    <n v="2916"/>
    <n v="1763.2"/>
    <n v="1"/>
    <n v="0"/>
    <n v="0"/>
  </r>
  <r>
    <x v="0"/>
    <x v="4"/>
    <n v="6320"/>
    <n v="0"/>
    <x v="48"/>
    <x v="12"/>
    <x v="4"/>
    <x v="1"/>
    <n v="12"/>
    <n v="0"/>
    <n v="0.60723437315825768"/>
    <n v="0"/>
    <n v="3578"/>
    <n v="1816.85"/>
    <n v="1"/>
    <n v="0"/>
    <n v="0"/>
  </r>
  <r>
    <x v="0"/>
    <x v="5"/>
    <n v="6320"/>
    <n v="0"/>
    <x v="48"/>
    <x v="12"/>
    <x v="4"/>
    <x v="1"/>
    <n v="12"/>
    <n v="0"/>
    <n v="0.60723437315825768"/>
    <n v="0"/>
    <n v="3708"/>
    <n v="1858.8330000000001"/>
    <n v="1"/>
    <n v="0"/>
    <n v="0"/>
  </r>
  <r>
    <x v="0"/>
    <x v="6"/>
    <n v="6320"/>
    <n v="0"/>
    <x v="48"/>
    <x v="12"/>
    <x v="4"/>
    <x v="1"/>
    <n v="12"/>
    <n v="0"/>
    <n v="0.60723437315825768"/>
    <n v="0"/>
    <n v="3431"/>
    <n v="1813.0340000000001"/>
    <n v="1"/>
    <n v="0"/>
    <n v="0"/>
  </r>
  <r>
    <x v="0"/>
    <x v="7"/>
    <n v="6320"/>
    <n v="0"/>
    <x v="48"/>
    <x v="12"/>
    <x v="4"/>
    <x v="1"/>
    <n v="12"/>
    <n v="0"/>
    <n v="0.60723437315825768"/>
    <n v="0"/>
    <n v="4323"/>
    <n v="1943.6659999999999"/>
    <n v="1"/>
    <n v="0"/>
    <n v="0"/>
  </r>
  <r>
    <x v="0"/>
    <x v="8"/>
    <n v="6320"/>
    <n v="0"/>
    <x v="48"/>
    <x v="12"/>
    <x v="4"/>
    <x v="1"/>
    <n v="12"/>
    <n v="0"/>
    <n v="0.60723437315825768"/>
    <n v="0"/>
    <n v="3531"/>
    <n v="1846.634"/>
    <n v="1"/>
    <n v="0"/>
    <n v="0"/>
  </r>
  <r>
    <x v="0"/>
    <x v="9"/>
    <n v="6320"/>
    <n v="0"/>
    <x v="48"/>
    <x v="12"/>
    <x v="4"/>
    <x v="1"/>
    <n v="12"/>
    <n v="0"/>
    <n v="0.60723437315825768"/>
    <n v="0"/>
    <n v="3338"/>
    <n v="1851.3"/>
    <n v="1"/>
    <n v="0"/>
    <n v="0"/>
  </r>
  <r>
    <x v="0"/>
    <x v="10"/>
    <n v="6320"/>
    <n v="0"/>
    <x v="48"/>
    <x v="12"/>
    <x v="4"/>
    <x v="1"/>
    <n v="12"/>
    <n v="0"/>
    <n v="0.60723437315825768"/>
    <n v="0"/>
    <n v="3267"/>
    <n v="1752.55"/>
    <n v="1"/>
    <n v="0"/>
    <n v="0"/>
  </r>
  <r>
    <x v="0"/>
    <x v="11"/>
    <n v="6320"/>
    <n v="0"/>
    <x v="48"/>
    <x v="12"/>
    <x v="4"/>
    <x v="1"/>
    <n v="12"/>
    <n v="0"/>
    <n v="0.60723437315825768"/>
    <n v="0"/>
    <n v="2003"/>
    <n v="1365.15"/>
    <n v="1"/>
    <n v="0"/>
    <n v="0"/>
  </r>
  <r>
    <x v="0"/>
    <x v="0"/>
    <n v="6340"/>
    <n v="81528.25"/>
    <x v="49"/>
    <x v="11"/>
    <x v="4"/>
    <x v="1"/>
    <n v="15"/>
    <n v="81528.25"/>
    <n v="0.90301180009507243"/>
    <n v="73620.971791101096"/>
    <n v="2803"/>
    <n v="1698.7"/>
    <n v="1"/>
    <n v="-81528.25"/>
    <n v="-73620.971791101096"/>
  </r>
  <r>
    <x v="0"/>
    <x v="1"/>
    <n v="6340"/>
    <n v="60594.82"/>
    <x v="49"/>
    <x v="11"/>
    <x v="4"/>
    <x v="1"/>
    <n v="15"/>
    <n v="60594.82"/>
    <n v="0.90301180009507243"/>
    <n v="54717.837484636897"/>
    <n v="2750"/>
    <n v="1620.817"/>
    <n v="1"/>
    <n v="-60594.82"/>
    <n v="-54717.837484636897"/>
  </r>
  <r>
    <x v="0"/>
    <x v="2"/>
    <n v="6340"/>
    <n v="62162.49"/>
    <x v="49"/>
    <x v="11"/>
    <x v="4"/>
    <x v="1"/>
    <n v="15"/>
    <n v="62162.49"/>
    <n v="0.90301180009507243"/>
    <n v="56133.461993291938"/>
    <n v="3043"/>
    <n v="1839.2840000000001"/>
    <n v="1"/>
    <n v="-62162.49"/>
    <n v="-56133.461993291938"/>
  </r>
  <r>
    <x v="0"/>
    <x v="3"/>
    <n v="6340"/>
    <n v="36505.03"/>
    <x v="49"/>
    <x v="11"/>
    <x v="4"/>
    <x v="1"/>
    <n v="15"/>
    <n v="36505.03"/>
    <n v="0.90301180009507243"/>
    <n v="32964.47285282462"/>
    <n v="2916"/>
    <n v="1763.2"/>
    <n v="1"/>
    <n v="-36505.03"/>
    <n v="-32964.47285282462"/>
  </r>
  <r>
    <x v="0"/>
    <x v="4"/>
    <n v="6340"/>
    <n v="18991.52"/>
    <x v="49"/>
    <x v="11"/>
    <x v="4"/>
    <x v="1"/>
    <n v="15"/>
    <n v="18991.52"/>
    <n v="0.90301180009507243"/>
    <n v="17149.56666174157"/>
    <n v="3578"/>
    <n v="1816.85"/>
    <n v="1"/>
    <n v="-18991.52"/>
    <n v="-17149.56666174157"/>
  </r>
  <r>
    <x v="0"/>
    <x v="5"/>
    <n v="6340"/>
    <n v="13354.83"/>
    <x v="49"/>
    <x v="11"/>
    <x v="4"/>
    <x v="1"/>
    <n v="15"/>
    <n v="13354.83"/>
    <n v="0.90301180009507243"/>
    <n v="12059.569078263676"/>
    <n v="3708"/>
    <n v="1858.8330000000001"/>
    <n v="1"/>
    <n v="-13354.83"/>
    <n v="-12059.569078263676"/>
  </r>
  <r>
    <x v="0"/>
    <x v="6"/>
    <n v="6340"/>
    <n v="9181.58"/>
    <x v="49"/>
    <x v="11"/>
    <x v="4"/>
    <x v="1"/>
    <n v="15"/>
    <n v="9181.58"/>
    <n v="0.90301180009507243"/>
    <n v="8291.0750835169147"/>
    <n v="3431"/>
    <n v="1813.0340000000001"/>
    <n v="1"/>
    <n v="-9181.58"/>
    <n v="-8291.0750835169147"/>
  </r>
  <r>
    <x v="0"/>
    <x v="7"/>
    <n v="6340"/>
    <n v="-2524.0500000000002"/>
    <x v="49"/>
    <x v="11"/>
    <x v="4"/>
    <x v="1"/>
    <n v="15"/>
    <n v="-2524.0500000000002"/>
    <n v="0.90301180009507243"/>
    <n v="-2279.2469340299676"/>
    <n v="4323"/>
    <n v="1943.6659999999999"/>
    <n v="1"/>
    <n v="2524.0500000000002"/>
    <n v="2279.2469340299676"/>
  </r>
  <r>
    <x v="0"/>
    <x v="8"/>
    <n v="6340"/>
    <n v="5849.54"/>
    <x v="49"/>
    <x v="11"/>
    <x v="4"/>
    <x v="1"/>
    <n v="15"/>
    <n v="5849.54"/>
    <n v="0.90301180009507243"/>
    <n v="5282.2036451281301"/>
    <n v="3531"/>
    <n v="1846.634"/>
    <n v="1"/>
    <n v="-5849.54"/>
    <n v="-5282.2036451281301"/>
  </r>
  <r>
    <x v="0"/>
    <x v="9"/>
    <n v="6340"/>
    <n v="28272.74"/>
    <x v="49"/>
    <x v="11"/>
    <x v="4"/>
    <x v="1"/>
    <n v="15"/>
    <n v="28272.74"/>
    <n v="0.90301180009507243"/>
    <n v="25530.617841019961"/>
    <n v="3338"/>
    <n v="1851.3"/>
    <n v="1"/>
    <n v="-28272.74"/>
    <n v="-25530.617841019961"/>
  </r>
  <r>
    <x v="0"/>
    <x v="10"/>
    <n v="6340"/>
    <n v="65055.27"/>
    <x v="49"/>
    <x v="11"/>
    <x v="4"/>
    <x v="1"/>
    <n v="15"/>
    <n v="65055.27"/>
    <n v="0.90301180009507243"/>
    <n v="58745.676468370963"/>
    <n v="3267"/>
    <n v="1752.55"/>
    <n v="1"/>
    <n v="-65055.27"/>
    <n v="-58745.676468370963"/>
  </r>
  <r>
    <x v="0"/>
    <x v="11"/>
    <n v="6340"/>
    <n v="120319.03999999999"/>
    <x v="49"/>
    <x v="11"/>
    <x v="4"/>
    <x v="1"/>
    <n v="15"/>
    <n v="120319.03999999999"/>
    <n v="0.90301180009507243"/>
    <n v="108649.51289611102"/>
    <n v="2003"/>
    <n v="1365.15"/>
    <n v="1"/>
    <n v="-120319.03999999999"/>
    <n v="-108649.51289611102"/>
  </r>
  <r>
    <x v="0"/>
    <x v="0"/>
    <n v="6350"/>
    <n v="0"/>
    <x v="50"/>
    <x v="14"/>
    <x v="4"/>
    <x v="1"/>
    <n v="21"/>
    <n v="0"/>
    <n v="0.90301180009507243"/>
    <n v="0"/>
    <n v="2803"/>
    <n v="1698.7"/>
    <n v="1"/>
    <n v="0"/>
    <n v="0"/>
  </r>
  <r>
    <x v="0"/>
    <x v="1"/>
    <n v="6350"/>
    <n v="1199.2"/>
    <x v="50"/>
    <x v="14"/>
    <x v="4"/>
    <x v="1"/>
    <n v="21"/>
    <n v="1199.2"/>
    <n v="0.90301180009507243"/>
    <n v="1082.8917506740108"/>
    <n v="2750"/>
    <n v="1620.817"/>
    <n v="1"/>
    <n v="-1199.2"/>
    <n v="-1082.8917506740108"/>
  </r>
  <r>
    <x v="0"/>
    <x v="2"/>
    <n v="6350"/>
    <n v="2808"/>
    <x v="50"/>
    <x v="14"/>
    <x v="4"/>
    <x v="1"/>
    <n v="21"/>
    <n v="2808"/>
    <n v="0.90301180009507243"/>
    <n v="2535.6571346669634"/>
    <n v="3043"/>
    <n v="1839.2840000000001"/>
    <n v="1"/>
    <n v="-2808"/>
    <n v="-2535.6571346669634"/>
  </r>
  <r>
    <x v="0"/>
    <x v="3"/>
    <n v="6350"/>
    <n v="0"/>
    <x v="50"/>
    <x v="14"/>
    <x v="4"/>
    <x v="1"/>
    <n v="21"/>
    <n v="0"/>
    <n v="0.90301180009507243"/>
    <n v="0"/>
    <n v="2916"/>
    <n v="1763.2"/>
    <n v="1"/>
    <n v="0"/>
    <n v="0"/>
  </r>
  <r>
    <x v="0"/>
    <x v="4"/>
    <n v="6350"/>
    <n v="0"/>
    <x v="50"/>
    <x v="14"/>
    <x v="4"/>
    <x v="1"/>
    <n v="21"/>
    <n v="0"/>
    <n v="0.90301180009507243"/>
    <n v="0"/>
    <n v="3578"/>
    <n v="1816.85"/>
    <n v="1"/>
    <n v="0"/>
    <n v="0"/>
  </r>
  <r>
    <x v="0"/>
    <x v="5"/>
    <n v="6350"/>
    <n v="0"/>
    <x v="50"/>
    <x v="14"/>
    <x v="4"/>
    <x v="1"/>
    <n v="21"/>
    <n v="0"/>
    <n v="0.90301180009507243"/>
    <n v="0"/>
    <n v="3708"/>
    <n v="1858.8330000000001"/>
    <n v="1"/>
    <n v="0"/>
    <n v="0"/>
  </r>
  <r>
    <x v="0"/>
    <x v="6"/>
    <n v="6350"/>
    <n v="0"/>
    <x v="50"/>
    <x v="14"/>
    <x v="4"/>
    <x v="1"/>
    <n v="21"/>
    <n v="0"/>
    <n v="0.90301180009507243"/>
    <n v="0"/>
    <n v="3431"/>
    <n v="1813.0340000000001"/>
    <n v="1"/>
    <n v="0"/>
    <n v="0"/>
  </r>
  <r>
    <x v="0"/>
    <x v="7"/>
    <n v="6350"/>
    <n v="0"/>
    <x v="50"/>
    <x v="14"/>
    <x v="4"/>
    <x v="1"/>
    <n v="21"/>
    <n v="0"/>
    <n v="0.90301180009507243"/>
    <n v="0"/>
    <n v="4323"/>
    <n v="1943.6659999999999"/>
    <n v="1"/>
    <n v="0"/>
    <n v="0"/>
  </r>
  <r>
    <x v="0"/>
    <x v="8"/>
    <n v="6350"/>
    <n v="0"/>
    <x v="50"/>
    <x v="14"/>
    <x v="4"/>
    <x v="1"/>
    <n v="21"/>
    <n v="0"/>
    <n v="0.90301180009507243"/>
    <n v="0"/>
    <n v="3531"/>
    <n v="1846.634"/>
    <n v="1"/>
    <n v="0"/>
    <n v="0"/>
  </r>
  <r>
    <x v="0"/>
    <x v="9"/>
    <n v="6350"/>
    <n v="3094.91"/>
    <x v="50"/>
    <x v="14"/>
    <x v="4"/>
    <x v="1"/>
    <n v="21"/>
    <n v="3094.91"/>
    <n v="0.90301180009507243"/>
    <n v="2794.7402502322407"/>
    <n v="3338"/>
    <n v="1851.3"/>
    <n v="1"/>
    <n v="-3094.91"/>
    <n v="-2794.7402502322407"/>
  </r>
  <r>
    <x v="0"/>
    <x v="10"/>
    <n v="6350"/>
    <n v="0"/>
    <x v="50"/>
    <x v="14"/>
    <x v="4"/>
    <x v="1"/>
    <n v="21"/>
    <n v="0"/>
    <n v="0.90301180009507243"/>
    <n v="0"/>
    <n v="3267"/>
    <n v="1752.55"/>
    <n v="1"/>
    <n v="0"/>
    <n v="0"/>
  </r>
  <r>
    <x v="0"/>
    <x v="11"/>
    <n v="6350"/>
    <n v="0"/>
    <x v="50"/>
    <x v="14"/>
    <x v="4"/>
    <x v="1"/>
    <n v="21"/>
    <n v="0"/>
    <n v="0.90301180009507243"/>
    <n v="0"/>
    <n v="2003"/>
    <n v="1365.15"/>
    <n v="1"/>
    <n v="0"/>
    <n v="0"/>
  </r>
  <r>
    <x v="0"/>
    <x v="0"/>
    <n v="6360"/>
    <n v="0"/>
    <x v="51"/>
    <x v="15"/>
    <x v="4"/>
    <x v="1"/>
    <n v="13"/>
    <n v="0"/>
    <n v="0.90301180009507243"/>
    <n v="0"/>
    <n v="2803"/>
    <n v="1698.7"/>
    <n v="1"/>
    <n v="0"/>
    <n v="0"/>
  </r>
  <r>
    <x v="0"/>
    <x v="1"/>
    <n v="6360"/>
    <n v="0"/>
    <x v="51"/>
    <x v="15"/>
    <x v="4"/>
    <x v="1"/>
    <n v="13"/>
    <n v="0"/>
    <n v="0.90301180009507243"/>
    <n v="0"/>
    <n v="2750"/>
    <n v="1620.817"/>
    <n v="1"/>
    <n v="0"/>
    <n v="0"/>
  </r>
  <r>
    <x v="0"/>
    <x v="2"/>
    <n v="6360"/>
    <n v="0"/>
    <x v="51"/>
    <x v="15"/>
    <x v="4"/>
    <x v="1"/>
    <n v="13"/>
    <n v="0"/>
    <n v="0.90301180009507243"/>
    <n v="0"/>
    <n v="3043"/>
    <n v="1839.2840000000001"/>
    <n v="1"/>
    <n v="0"/>
    <n v="0"/>
  </r>
  <r>
    <x v="0"/>
    <x v="3"/>
    <n v="6360"/>
    <n v="0"/>
    <x v="51"/>
    <x v="15"/>
    <x v="4"/>
    <x v="1"/>
    <n v="13"/>
    <n v="0"/>
    <n v="0.90301180009507243"/>
    <n v="0"/>
    <n v="2916"/>
    <n v="1763.2"/>
    <n v="1"/>
    <n v="0"/>
    <n v="0"/>
  </r>
  <r>
    <x v="0"/>
    <x v="4"/>
    <n v="6360"/>
    <n v="0"/>
    <x v="51"/>
    <x v="15"/>
    <x v="4"/>
    <x v="1"/>
    <n v="13"/>
    <n v="0"/>
    <n v="0.90301180009507243"/>
    <n v="0"/>
    <n v="3578"/>
    <n v="1816.85"/>
    <n v="1"/>
    <n v="0"/>
    <n v="0"/>
  </r>
  <r>
    <x v="0"/>
    <x v="5"/>
    <n v="6360"/>
    <n v="0"/>
    <x v="51"/>
    <x v="15"/>
    <x v="4"/>
    <x v="1"/>
    <n v="13"/>
    <n v="0"/>
    <n v="0.90301180009507243"/>
    <n v="0"/>
    <n v="3708"/>
    <n v="1858.8330000000001"/>
    <n v="1"/>
    <n v="0"/>
    <n v="0"/>
  </r>
  <r>
    <x v="0"/>
    <x v="6"/>
    <n v="6360"/>
    <n v="0"/>
    <x v="51"/>
    <x v="15"/>
    <x v="4"/>
    <x v="1"/>
    <n v="13"/>
    <n v="0"/>
    <n v="0.90301180009507243"/>
    <n v="0"/>
    <n v="3431"/>
    <n v="1813.0340000000001"/>
    <n v="1"/>
    <n v="0"/>
    <n v="0"/>
  </r>
  <r>
    <x v="0"/>
    <x v="7"/>
    <n v="6360"/>
    <n v="0"/>
    <x v="51"/>
    <x v="15"/>
    <x v="4"/>
    <x v="1"/>
    <n v="13"/>
    <n v="0"/>
    <n v="0.90301180009507243"/>
    <n v="0"/>
    <n v="4323"/>
    <n v="1943.6659999999999"/>
    <n v="1"/>
    <n v="0"/>
    <n v="0"/>
  </r>
  <r>
    <x v="0"/>
    <x v="8"/>
    <n v="6360"/>
    <n v="0"/>
    <x v="51"/>
    <x v="15"/>
    <x v="4"/>
    <x v="1"/>
    <n v="13"/>
    <n v="0"/>
    <n v="0.90301180009507243"/>
    <n v="0"/>
    <n v="3531"/>
    <n v="1846.634"/>
    <n v="1"/>
    <n v="0"/>
    <n v="0"/>
  </r>
  <r>
    <x v="0"/>
    <x v="9"/>
    <n v="6360"/>
    <n v="0"/>
    <x v="51"/>
    <x v="15"/>
    <x v="4"/>
    <x v="1"/>
    <n v="13"/>
    <n v="0"/>
    <n v="0.90301180009507243"/>
    <n v="0"/>
    <n v="3338"/>
    <n v="1851.3"/>
    <n v="1"/>
    <n v="0"/>
    <n v="0"/>
  </r>
  <r>
    <x v="0"/>
    <x v="10"/>
    <n v="6360"/>
    <n v="0"/>
    <x v="51"/>
    <x v="15"/>
    <x v="4"/>
    <x v="1"/>
    <n v="13"/>
    <n v="0"/>
    <n v="0.90301180009507243"/>
    <n v="0"/>
    <n v="3267"/>
    <n v="1752.55"/>
    <n v="1"/>
    <n v="0"/>
    <n v="0"/>
  </r>
  <r>
    <x v="0"/>
    <x v="11"/>
    <n v="6360"/>
    <n v="286.39999999999998"/>
    <x v="51"/>
    <x v="15"/>
    <x v="4"/>
    <x v="1"/>
    <n v="13"/>
    <n v="286.39999999999998"/>
    <n v="0.90301180009507243"/>
    <n v="258.62257954722872"/>
    <n v="2003"/>
    <n v="1365.15"/>
    <n v="1"/>
    <n v="-286.39999999999998"/>
    <n v="-258.62257954722872"/>
  </r>
  <r>
    <x v="0"/>
    <x v="0"/>
    <n v="6390"/>
    <n v="44299.58"/>
    <x v="52"/>
    <x v="14"/>
    <x v="4"/>
    <x v="1"/>
    <n v="21"/>
    <n v="44299.58"/>
    <n v="0.90301180009507243"/>
    <n v="40003.04347925567"/>
    <n v="2803"/>
    <n v="1698.7"/>
    <n v="1"/>
    <n v="-44299.58"/>
    <n v="-40003.04347925567"/>
  </r>
  <r>
    <x v="0"/>
    <x v="1"/>
    <n v="6390"/>
    <n v="0"/>
    <x v="52"/>
    <x v="14"/>
    <x v="4"/>
    <x v="1"/>
    <n v="21"/>
    <n v="0"/>
    <n v="0.90301180009507243"/>
    <n v="0"/>
    <n v="2750"/>
    <n v="1620.817"/>
    <n v="1"/>
    <n v="0"/>
    <n v="0"/>
  </r>
  <r>
    <x v="0"/>
    <x v="2"/>
    <n v="6390"/>
    <n v="0"/>
    <x v="52"/>
    <x v="14"/>
    <x v="4"/>
    <x v="1"/>
    <n v="21"/>
    <n v="0"/>
    <n v="0.90301180009507243"/>
    <n v="0"/>
    <n v="3043"/>
    <n v="1839.2840000000001"/>
    <n v="1"/>
    <n v="0"/>
    <n v="0"/>
  </r>
  <r>
    <x v="0"/>
    <x v="3"/>
    <n v="6390"/>
    <n v="458.4"/>
    <x v="52"/>
    <x v="14"/>
    <x v="4"/>
    <x v="1"/>
    <n v="21"/>
    <n v="458.4"/>
    <n v="0.90301180009507243"/>
    <n v="413.9406091635812"/>
    <n v="2916"/>
    <n v="1763.2"/>
    <n v="1"/>
    <n v="-458.4"/>
    <n v="-413.9406091635812"/>
  </r>
  <r>
    <x v="0"/>
    <x v="4"/>
    <n v="6390"/>
    <n v="797.4"/>
    <x v="52"/>
    <x v="14"/>
    <x v="4"/>
    <x v="1"/>
    <n v="21"/>
    <n v="797.4"/>
    <n v="0.90301180009507243"/>
    <n v="720.06160939581071"/>
    <n v="3578"/>
    <n v="1816.85"/>
    <n v="1"/>
    <n v="-797.4"/>
    <n v="-720.06160939581071"/>
  </r>
  <r>
    <x v="0"/>
    <x v="5"/>
    <n v="6390"/>
    <n v="458.4"/>
    <x v="52"/>
    <x v="14"/>
    <x v="4"/>
    <x v="1"/>
    <n v="21"/>
    <n v="458.4"/>
    <n v="0.90301180009507243"/>
    <n v="413.9406091635812"/>
    <n v="3708"/>
    <n v="1858.8330000000001"/>
    <n v="1"/>
    <n v="-458.4"/>
    <n v="-413.9406091635812"/>
  </r>
  <r>
    <x v="0"/>
    <x v="6"/>
    <n v="6390"/>
    <n v="1375.2"/>
    <x v="52"/>
    <x v="14"/>
    <x v="4"/>
    <x v="1"/>
    <n v="21"/>
    <n v="1375.2"/>
    <n v="0.90301180009507243"/>
    <n v="1241.8218274907435"/>
    <n v="3431"/>
    <n v="1813.0340000000001"/>
    <n v="1"/>
    <n v="-1375.2"/>
    <n v="-1241.8218274907435"/>
  </r>
  <r>
    <x v="0"/>
    <x v="7"/>
    <n v="6390"/>
    <n v="0"/>
    <x v="52"/>
    <x v="14"/>
    <x v="4"/>
    <x v="1"/>
    <n v="21"/>
    <n v="0"/>
    <n v="0.90301180009507243"/>
    <n v="0"/>
    <n v="4323"/>
    <n v="1943.6659999999999"/>
    <n v="1"/>
    <n v="0"/>
    <n v="0"/>
  </r>
  <r>
    <x v="0"/>
    <x v="8"/>
    <n v="6390"/>
    <n v="0"/>
    <x v="52"/>
    <x v="14"/>
    <x v="4"/>
    <x v="1"/>
    <n v="21"/>
    <n v="0"/>
    <n v="0.90301180009507243"/>
    <n v="0"/>
    <n v="3531"/>
    <n v="1846.634"/>
    <n v="1"/>
    <n v="0"/>
    <n v="0"/>
  </r>
  <r>
    <x v="0"/>
    <x v="9"/>
    <n v="6390"/>
    <n v="458.4"/>
    <x v="52"/>
    <x v="14"/>
    <x v="4"/>
    <x v="1"/>
    <n v="21"/>
    <n v="458.4"/>
    <n v="0.90301180009507243"/>
    <n v="413.9406091635812"/>
    <n v="3338"/>
    <n v="1851.3"/>
    <n v="1"/>
    <n v="-458.4"/>
    <n v="-413.9406091635812"/>
  </r>
  <r>
    <x v="0"/>
    <x v="10"/>
    <n v="6390"/>
    <n v="5698.4"/>
    <x v="52"/>
    <x v="14"/>
    <x v="4"/>
    <x v="1"/>
    <n v="21"/>
    <n v="5698.4"/>
    <n v="0.90301180009507243"/>
    <n v="5145.7224416617601"/>
    <n v="3267"/>
    <n v="1752.55"/>
    <n v="1"/>
    <n v="-5698.4"/>
    <n v="-5145.7224416617601"/>
  </r>
  <r>
    <x v="0"/>
    <x v="11"/>
    <n v="6390"/>
    <n v="3304.36"/>
    <x v="52"/>
    <x v="14"/>
    <x v="4"/>
    <x v="1"/>
    <n v="21"/>
    <n v="3304.36"/>
    <n v="0.90301180009507243"/>
    <n v="2983.8760717621535"/>
    <n v="2003"/>
    <n v="1365.15"/>
    <n v="1"/>
    <n v="-3304.36"/>
    <n v="-2983.8760717621535"/>
  </r>
  <r>
    <x v="0"/>
    <x v="0"/>
    <n v="6400"/>
    <n v="0"/>
    <x v="53"/>
    <x v="16"/>
    <x v="4"/>
    <x v="1"/>
    <n v="20"/>
    <n v="0"/>
    <n v="1.3146843880918613"/>
    <n v="0"/>
    <n v="2803"/>
    <n v="1698.7"/>
    <n v="1"/>
    <n v="0"/>
    <n v="0"/>
  </r>
  <r>
    <x v="0"/>
    <x v="1"/>
    <n v="6400"/>
    <n v="0"/>
    <x v="53"/>
    <x v="16"/>
    <x v="4"/>
    <x v="1"/>
    <n v="20"/>
    <n v="0"/>
    <n v="1.3146843880918613"/>
    <n v="0"/>
    <n v="2750"/>
    <n v="1620.817"/>
    <n v="1"/>
    <n v="0"/>
    <n v="0"/>
  </r>
  <r>
    <x v="0"/>
    <x v="2"/>
    <n v="6400"/>
    <n v="0"/>
    <x v="53"/>
    <x v="16"/>
    <x v="4"/>
    <x v="1"/>
    <n v="20"/>
    <n v="0"/>
    <n v="1.3146843880918613"/>
    <n v="0"/>
    <n v="3043"/>
    <n v="1839.2840000000001"/>
    <n v="1"/>
    <n v="0"/>
    <n v="0"/>
  </r>
  <r>
    <x v="0"/>
    <x v="3"/>
    <n v="6400"/>
    <n v="1285"/>
    <x v="53"/>
    <x v="16"/>
    <x v="4"/>
    <x v="1"/>
    <n v="20"/>
    <n v="1285"/>
    <n v="1.3146843880918613"/>
    <n v="1689.3694386980417"/>
    <n v="2916"/>
    <n v="1763.2"/>
    <n v="1"/>
    <n v="-1285"/>
    <n v="-1689.3694386980417"/>
  </r>
  <r>
    <x v="0"/>
    <x v="4"/>
    <n v="6400"/>
    <n v="6913.82"/>
    <x v="53"/>
    <x v="16"/>
    <x v="4"/>
    <x v="1"/>
    <n v="20"/>
    <n v="6913.82"/>
    <n v="1.3146843880918613"/>
    <n v="9089.4912160772728"/>
    <n v="3578"/>
    <n v="1816.85"/>
    <n v="1"/>
    <n v="-6913.82"/>
    <n v="-9089.4912160772728"/>
  </r>
  <r>
    <x v="0"/>
    <x v="5"/>
    <n v="6400"/>
    <n v="0"/>
    <x v="53"/>
    <x v="16"/>
    <x v="4"/>
    <x v="1"/>
    <n v="20"/>
    <n v="0"/>
    <n v="1.3146843880918613"/>
    <n v="0"/>
    <n v="3708"/>
    <n v="1858.8330000000001"/>
    <n v="1"/>
    <n v="0"/>
    <n v="0"/>
  </r>
  <r>
    <x v="0"/>
    <x v="6"/>
    <n v="6400"/>
    <n v="0"/>
    <x v="53"/>
    <x v="16"/>
    <x v="4"/>
    <x v="1"/>
    <n v="20"/>
    <n v="0"/>
    <n v="1.3146843880918613"/>
    <n v="0"/>
    <n v="3431"/>
    <n v="1813.0340000000001"/>
    <n v="1"/>
    <n v="0"/>
    <n v="0"/>
  </r>
  <r>
    <x v="0"/>
    <x v="7"/>
    <n v="6400"/>
    <n v="0"/>
    <x v="53"/>
    <x v="16"/>
    <x v="4"/>
    <x v="1"/>
    <n v="20"/>
    <n v="0"/>
    <n v="1.3146843880918613"/>
    <n v="0"/>
    <n v="4323"/>
    <n v="1943.6659999999999"/>
    <n v="1"/>
    <n v="0"/>
    <n v="0"/>
  </r>
  <r>
    <x v="0"/>
    <x v="8"/>
    <n v="6400"/>
    <n v="0"/>
    <x v="53"/>
    <x v="16"/>
    <x v="4"/>
    <x v="1"/>
    <n v="20"/>
    <n v="0"/>
    <n v="1.3146843880918613"/>
    <n v="0"/>
    <n v="3531"/>
    <n v="1846.634"/>
    <n v="1"/>
    <n v="0"/>
    <n v="0"/>
  </r>
  <r>
    <x v="0"/>
    <x v="9"/>
    <n v="6400"/>
    <n v="0"/>
    <x v="53"/>
    <x v="16"/>
    <x v="4"/>
    <x v="1"/>
    <n v="20"/>
    <n v="0"/>
    <n v="1.3146843880918613"/>
    <n v="0"/>
    <n v="3338"/>
    <n v="1851.3"/>
    <n v="1"/>
    <n v="0"/>
    <n v="0"/>
  </r>
  <r>
    <x v="0"/>
    <x v="10"/>
    <n v="6400"/>
    <n v="0"/>
    <x v="53"/>
    <x v="16"/>
    <x v="4"/>
    <x v="1"/>
    <n v="20"/>
    <n v="0"/>
    <n v="1.3146843880918613"/>
    <n v="0"/>
    <n v="3267"/>
    <n v="1752.55"/>
    <n v="1"/>
    <n v="0"/>
    <n v="0"/>
  </r>
  <r>
    <x v="0"/>
    <x v="11"/>
    <n v="6400"/>
    <n v="0"/>
    <x v="53"/>
    <x v="16"/>
    <x v="4"/>
    <x v="1"/>
    <n v="20"/>
    <n v="0"/>
    <n v="1.3146843880918613"/>
    <n v="0"/>
    <n v="2003"/>
    <n v="1365.15"/>
    <n v="1"/>
    <n v="0"/>
    <n v="0"/>
  </r>
  <r>
    <x v="0"/>
    <x v="0"/>
    <n v="6401"/>
    <n v="6478.75"/>
    <x v="54"/>
    <x v="16"/>
    <x v="4"/>
    <x v="1"/>
    <n v="20"/>
    <n v="6478.75"/>
    <n v="1.3146843880918613"/>
    <n v="8517.5114793501471"/>
    <n v="2803"/>
    <n v="1698.7"/>
    <n v="1"/>
    <n v="-6478.75"/>
    <n v="-8517.5114793501471"/>
  </r>
  <r>
    <x v="0"/>
    <x v="1"/>
    <n v="6401"/>
    <n v="6478.75"/>
    <x v="54"/>
    <x v="16"/>
    <x v="4"/>
    <x v="1"/>
    <n v="20"/>
    <n v="6478.75"/>
    <n v="1.3146843880918613"/>
    <n v="8517.5114793501471"/>
    <n v="2750"/>
    <n v="1620.817"/>
    <n v="1"/>
    <n v="-6478.75"/>
    <n v="-8517.5114793501471"/>
  </r>
  <r>
    <x v="0"/>
    <x v="2"/>
    <n v="6401"/>
    <n v="6478.75"/>
    <x v="54"/>
    <x v="16"/>
    <x v="4"/>
    <x v="1"/>
    <n v="20"/>
    <n v="6478.75"/>
    <n v="1.3146843880918613"/>
    <n v="8517.5114793501471"/>
    <n v="3043"/>
    <n v="1839.2840000000001"/>
    <n v="1"/>
    <n v="-6478.75"/>
    <n v="-8517.5114793501471"/>
  </r>
  <r>
    <x v="0"/>
    <x v="3"/>
    <n v="6401"/>
    <n v="6478.75"/>
    <x v="54"/>
    <x v="16"/>
    <x v="4"/>
    <x v="1"/>
    <n v="20"/>
    <n v="6478.75"/>
    <n v="1.3146843880918613"/>
    <n v="8517.5114793501471"/>
    <n v="2916"/>
    <n v="1763.2"/>
    <n v="1"/>
    <n v="-6478.75"/>
    <n v="-8517.5114793501471"/>
  </r>
  <r>
    <x v="0"/>
    <x v="4"/>
    <n v="6401"/>
    <n v="10728.03"/>
    <x v="54"/>
    <x v="16"/>
    <x v="4"/>
    <x v="1"/>
    <n v="20"/>
    <n v="10728.03"/>
    <n v="1.3146843880918613"/>
    <n v="14103.973555981131"/>
    <n v="3578"/>
    <n v="1816.85"/>
    <n v="1"/>
    <n v="-10728.03"/>
    <n v="-14103.973555981131"/>
  </r>
  <r>
    <x v="0"/>
    <x v="5"/>
    <n v="6401"/>
    <n v="10989.45"/>
    <x v="54"/>
    <x v="16"/>
    <x v="4"/>
    <x v="1"/>
    <n v="20"/>
    <n v="10989.45"/>
    <n v="1.3146843880918613"/>
    <n v="14447.658348716106"/>
    <n v="3708"/>
    <n v="1858.8330000000001"/>
    <n v="1"/>
    <n v="-10989.45"/>
    <n v="-14447.658348716106"/>
  </r>
  <r>
    <x v="0"/>
    <x v="6"/>
    <n v="6401"/>
    <n v="7899.97"/>
    <x v="54"/>
    <x v="16"/>
    <x v="4"/>
    <x v="1"/>
    <n v="20"/>
    <n v="7899.97"/>
    <n v="1.3146843880918613"/>
    <n v="10385.967225394063"/>
    <n v="3431"/>
    <n v="1813.0340000000001"/>
    <n v="1"/>
    <n v="-7899.97"/>
    <n v="-10385.967225394063"/>
  </r>
  <r>
    <x v="0"/>
    <x v="7"/>
    <n v="6401"/>
    <n v="6478.75"/>
    <x v="54"/>
    <x v="16"/>
    <x v="4"/>
    <x v="1"/>
    <n v="20"/>
    <n v="6478.75"/>
    <n v="1.3146843880918613"/>
    <n v="8517.5114793501471"/>
    <n v="4323"/>
    <n v="1943.6659999999999"/>
    <n v="1"/>
    <n v="-6478.75"/>
    <n v="-8517.5114793501471"/>
  </r>
  <r>
    <x v="0"/>
    <x v="8"/>
    <n v="6401"/>
    <n v="6478.75"/>
    <x v="54"/>
    <x v="16"/>
    <x v="4"/>
    <x v="1"/>
    <n v="20"/>
    <n v="6478.75"/>
    <n v="1.3146843880918613"/>
    <n v="8517.5114793501471"/>
    <n v="3531"/>
    <n v="1846.634"/>
    <n v="1"/>
    <n v="-6478.75"/>
    <n v="-8517.5114793501471"/>
  </r>
  <r>
    <x v="0"/>
    <x v="9"/>
    <n v="6401"/>
    <n v="6534.67"/>
    <x v="54"/>
    <x v="16"/>
    <x v="4"/>
    <x v="1"/>
    <n v="20"/>
    <n v="6534.67"/>
    <n v="1.3146843880918613"/>
    <n v="8591.0286303322428"/>
    <n v="3338"/>
    <n v="1851.3"/>
    <n v="1"/>
    <n v="-6534.67"/>
    <n v="-8591.0286303322428"/>
  </r>
  <r>
    <x v="0"/>
    <x v="10"/>
    <n v="6401"/>
    <n v="6478.75"/>
    <x v="54"/>
    <x v="16"/>
    <x v="4"/>
    <x v="1"/>
    <n v="20"/>
    <n v="6478.75"/>
    <n v="1.3146843880918613"/>
    <n v="8517.5114793501471"/>
    <n v="3267"/>
    <n v="1752.55"/>
    <n v="1"/>
    <n v="-6478.75"/>
    <n v="-8517.5114793501471"/>
  </r>
  <r>
    <x v="0"/>
    <x v="11"/>
    <n v="6401"/>
    <n v="6478.75"/>
    <x v="54"/>
    <x v="16"/>
    <x v="4"/>
    <x v="1"/>
    <n v="20"/>
    <n v="6478.75"/>
    <n v="1.3146843880918613"/>
    <n v="8517.5114793501471"/>
    <n v="2003"/>
    <n v="1365.15"/>
    <n v="1"/>
    <n v="-6478.75"/>
    <n v="-8517.5114793501471"/>
  </r>
  <r>
    <x v="0"/>
    <x v="0"/>
    <n v="6410"/>
    <n v="98540.74"/>
    <x v="55"/>
    <x v="15"/>
    <x v="4"/>
    <x v="1"/>
    <n v="13"/>
    <n v="98540.74"/>
    <n v="0.90301180009507243"/>
    <n v="88983.451010100514"/>
    <n v="2803"/>
    <n v="1698.7"/>
    <n v="1"/>
    <n v="-98540.74"/>
    <n v="-88983.451010100514"/>
  </r>
  <r>
    <x v="0"/>
    <x v="1"/>
    <n v="6410"/>
    <n v="65661.64"/>
    <x v="55"/>
    <x v="15"/>
    <x v="4"/>
    <x v="1"/>
    <n v="13"/>
    <n v="65661.64"/>
    <n v="0.90301180009507243"/>
    <n v="59293.235733594614"/>
    <n v="2750"/>
    <n v="1620.817"/>
    <n v="1"/>
    <n v="-65661.64"/>
    <n v="-59293.235733594614"/>
  </r>
  <r>
    <x v="0"/>
    <x v="2"/>
    <n v="6410"/>
    <n v="64995.06"/>
    <x v="55"/>
    <x v="15"/>
    <x v="4"/>
    <x v="1"/>
    <n v="13"/>
    <n v="64995.06"/>
    <n v="0.90301180009507243"/>
    <n v="58691.306127887234"/>
    <n v="3043"/>
    <n v="1839.2840000000001"/>
    <n v="1"/>
    <n v="-64995.06"/>
    <n v="-58691.306127887234"/>
  </r>
  <r>
    <x v="0"/>
    <x v="3"/>
    <n v="6410"/>
    <n v="62230.3"/>
    <x v="55"/>
    <x v="15"/>
    <x v="4"/>
    <x v="1"/>
    <n v="13"/>
    <n v="62230.3"/>
    <n v="0.90301180009507243"/>
    <n v="56194.695223456387"/>
    <n v="2916"/>
    <n v="1763.2"/>
    <n v="1"/>
    <n v="-62230.3"/>
    <n v="-56194.695223456387"/>
  </r>
  <r>
    <x v="0"/>
    <x v="4"/>
    <n v="6410"/>
    <n v="100112.71"/>
    <x v="55"/>
    <x v="15"/>
    <x v="4"/>
    <x v="1"/>
    <n v="13"/>
    <n v="100112.71"/>
    <n v="0.90301180009507243"/>
    <n v="90402.958469495963"/>
    <n v="3578"/>
    <n v="1816.85"/>
    <n v="1"/>
    <n v="-100112.71"/>
    <n v="-90402.958469495963"/>
  </r>
  <r>
    <x v="0"/>
    <x v="5"/>
    <n v="6410"/>
    <n v="153715.25"/>
    <x v="55"/>
    <x v="15"/>
    <x v="4"/>
    <x v="1"/>
    <n v="13"/>
    <n v="153715.25"/>
    <n v="0.90301180009507243"/>
    <n v="138806.68460456407"/>
    <n v="3708"/>
    <n v="1858.8330000000001"/>
    <n v="1"/>
    <n v="-153715.25"/>
    <n v="-138806.68460456407"/>
  </r>
  <r>
    <x v="0"/>
    <x v="6"/>
    <n v="6410"/>
    <n v="108928.22"/>
    <x v="55"/>
    <x v="15"/>
    <x v="4"/>
    <x v="1"/>
    <n v="13"/>
    <n v="108928.22"/>
    <n v="0.90301180009507243"/>
    <n v="98363.468023352078"/>
    <n v="3431"/>
    <n v="1813.0340000000001"/>
    <n v="1"/>
    <n v="-108928.22"/>
    <n v="-98363.468023352078"/>
  </r>
  <r>
    <x v="0"/>
    <x v="7"/>
    <n v="6410"/>
    <n v="85138.07"/>
    <x v="55"/>
    <x v="15"/>
    <x v="4"/>
    <x v="1"/>
    <n v="13"/>
    <n v="85138.07"/>
    <n v="0.90301180009507243"/>
    <n v="76880.681847320287"/>
    <n v="4323"/>
    <n v="1943.6659999999999"/>
    <n v="1"/>
    <n v="-85138.07"/>
    <n v="-76880.681847320287"/>
  </r>
  <r>
    <x v="0"/>
    <x v="8"/>
    <n v="6410"/>
    <n v="81242.5"/>
    <x v="55"/>
    <x v="15"/>
    <x v="4"/>
    <x v="1"/>
    <n v="13"/>
    <n v="81242.5"/>
    <n v="0.90301180009507243"/>
    <n v="73362.936169223918"/>
    <n v="3531"/>
    <n v="1846.634"/>
    <n v="1"/>
    <n v="-81242.5"/>
    <n v="-73362.936169223918"/>
  </r>
  <r>
    <x v="0"/>
    <x v="9"/>
    <n v="6410"/>
    <n v="79637.289999999994"/>
    <x v="55"/>
    <x v="15"/>
    <x v="4"/>
    <x v="1"/>
    <n v="13"/>
    <n v="79637.289999999994"/>
    <n v="0.90301180009507243"/>
    <n v="71913.412597593298"/>
    <n v="3338"/>
    <n v="1851.3"/>
    <n v="1"/>
    <n v="-79637.289999999994"/>
    <n v="-71913.412597593298"/>
  </r>
  <r>
    <x v="0"/>
    <x v="10"/>
    <n v="6410"/>
    <n v="39902.160000000003"/>
    <x v="55"/>
    <x v="15"/>
    <x v="4"/>
    <x v="1"/>
    <n v="13"/>
    <n v="39902.160000000003"/>
    <n v="0.90301180009507243"/>
    <n v="36032.121329281596"/>
    <n v="3267"/>
    <n v="1752.55"/>
    <n v="1"/>
    <n v="-39902.160000000003"/>
    <n v="-36032.121329281596"/>
  </r>
  <r>
    <x v="0"/>
    <x v="11"/>
    <n v="6410"/>
    <n v="26933.11"/>
    <x v="55"/>
    <x v="15"/>
    <x v="4"/>
    <x v="1"/>
    <n v="13"/>
    <n v="26933.11"/>
    <n v="0.90301180009507243"/>
    <n v="24320.916143258597"/>
    <n v="2003"/>
    <n v="1365.15"/>
    <n v="1"/>
    <n v="-26933.11"/>
    <n v="-24320.916143258597"/>
  </r>
  <r>
    <x v="0"/>
    <x v="0"/>
    <n v="6420"/>
    <n v="0"/>
    <x v="56"/>
    <x v="15"/>
    <x v="4"/>
    <x v="1"/>
    <n v="13"/>
    <n v="0"/>
    <n v="0.90301180009507243"/>
    <n v="0"/>
    <n v="2803"/>
    <n v="1698.7"/>
    <n v="1"/>
    <n v="0"/>
    <n v="0"/>
  </r>
  <r>
    <x v="0"/>
    <x v="1"/>
    <n v="6420"/>
    <n v="0"/>
    <x v="56"/>
    <x v="15"/>
    <x v="4"/>
    <x v="1"/>
    <n v="13"/>
    <n v="0"/>
    <n v="0.90301180009507243"/>
    <n v="0"/>
    <n v="2750"/>
    <n v="1620.817"/>
    <n v="1"/>
    <n v="0"/>
    <n v="0"/>
  </r>
  <r>
    <x v="0"/>
    <x v="2"/>
    <n v="6420"/>
    <n v="0"/>
    <x v="56"/>
    <x v="15"/>
    <x v="4"/>
    <x v="1"/>
    <n v="13"/>
    <n v="0"/>
    <n v="0.90301180009507243"/>
    <n v="0"/>
    <n v="3043"/>
    <n v="1839.2840000000001"/>
    <n v="1"/>
    <n v="0"/>
    <n v="0"/>
  </r>
  <r>
    <x v="0"/>
    <x v="3"/>
    <n v="6420"/>
    <n v="0"/>
    <x v="56"/>
    <x v="15"/>
    <x v="4"/>
    <x v="1"/>
    <n v="13"/>
    <n v="0"/>
    <n v="0.90301180009507243"/>
    <n v="0"/>
    <n v="2916"/>
    <n v="1763.2"/>
    <n v="1"/>
    <n v="0"/>
    <n v="0"/>
  </r>
  <r>
    <x v="0"/>
    <x v="4"/>
    <n v="6420"/>
    <n v="0"/>
    <x v="56"/>
    <x v="15"/>
    <x v="4"/>
    <x v="1"/>
    <n v="13"/>
    <n v="0"/>
    <n v="0.90301180009507243"/>
    <n v="0"/>
    <n v="3578"/>
    <n v="1816.85"/>
    <n v="1"/>
    <n v="0"/>
    <n v="0"/>
  </r>
  <r>
    <x v="0"/>
    <x v="5"/>
    <n v="6420"/>
    <n v="3200"/>
    <x v="56"/>
    <x v="15"/>
    <x v="4"/>
    <x v="1"/>
    <n v="13"/>
    <n v="3200"/>
    <n v="0.90301180009507243"/>
    <n v="2889.637760304232"/>
    <n v="3708"/>
    <n v="1858.8330000000001"/>
    <n v="1"/>
    <n v="-3200"/>
    <n v="-2889.637760304232"/>
  </r>
  <r>
    <x v="0"/>
    <x v="6"/>
    <n v="6420"/>
    <n v="0"/>
    <x v="56"/>
    <x v="15"/>
    <x v="4"/>
    <x v="1"/>
    <n v="13"/>
    <n v="0"/>
    <n v="0.90301180009507243"/>
    <n v="0"/>
    <n v="3431"/>
    <n v="1813.0340000000001"/>
    <n v="1"/>
    <n v="0"/>
    <n v="0"/>
  </r>
  <r>
    <x v="0"/>
    <x v="7"/>
    <n v="6420"/>
    <n v="0"/>
    <x v="56"/>
    <x v="15"/>
    <x v="4"/>
    <x v="1"/>
    <n v="13"/>
    <n v="0"/>
    <n v="0.90301180009507243"/>
    <n v="0"/>
    <n v="4323"/>
    <n v="1943.6659999999999"/>
    <n v="1"/>
    <n v="0"/>
    <n v="0"/>
  </r>
  <r>
    <x v="0"/>
    <x v="8"/>
    <n v="6420"/>
    <n v="0"/>
    <x v="56"/>
    <x v="15"/>
    <x v="4"/>
    <x v="1"/>
    <n v="13"/>
    <n v="0"/>
    <n v="0.90301180009507243"/>
    <n v="0"/>
    <n v="3531"/>
    <n v="1846.634"/>
    <n v="1"/>
    <n v="0"/>
    <n v="0"/>
  </r>
  <r>
    <x v="0"/>
    <x v="9"/>
    <n v="6420"/>
    <n v="0"/>
    <x v="56"/>
    <x v="15"/>
    <x v="4"/>
    <x v="1"/>
    <n v="13"/>
    <n v="0"/>
    <n v="0.90301180009507243"/>
    <n v="0"/>
    <n v="3338"/>
    <n v="1851.3"/>
    <n v="1"/>
    <n v="0"/>
    <n v="0"/>
  </r>
  <r>
    <x v="0"/>
    <x v="10"/>
    <n v="6420"/>
    <n v="0"/>
    <x v="56"/>
    <x v="15"/>
    <x v="4"/>
    <x v="1"/>
    <n v="13"/>
    <n v="0"/>
    <n v="0.90301180009507243"/>
    <n v="0"/>
    <n v="3267"/>
    <n v="1752.55"/>
    <n v="1"/>
    <n v="0"/>
    <n v="0"/>
  </r>
  <r>
    <x v="0"/>
    <x v="11"/>
    <n v="6420"/>
    <n v="0"/>
    <x v="56"/>
    <x v="15"/>
    <x v="4"/>
    <x v="1"/>
    <n v="13"/>
    <n v="0"/>
    <n v="0.90301180009507243"/>
    <n v="0"/>
    <n v="2003"/>
    <n v="1365.15"/>
    <n v="1"/>
    <n v="0"/>
    <n v="0"/>
  </r>
  <r>
    <x v="0"/>
    <x v="0"/>
    <n v="6430"/>
    <n v="0"/>
    <x v="57"/>
    <x v="15"/>
    <x v="4"/>
    <x v="1"/>
    <n v="13"/>
    <n v="0"/>
    <n v="0.90301180009507243"/>
    <n v="0"/>
    <n v="2803"/>
    <n v="1698.7"/>
    <n v="1"/>
    <n v="0"/>
    <n v="0"/>
  </r>
  <r>
    <x v="0"/>
    <x v="1"/>
    <n v="6430"/>
    <n v="0"/>
    <x v="57"/>
    <x v="15"/>
    <x v="4"/>
    <x v="1"/>
    <n v="13"/>
    <n v="0"/>
    <n v="0.90301180009507243"/>
    <n v="0"/>
    <n v="2750"/>
    <n v="1620.817"/>
    <n v="1"/>
    <n v="0"/>
    <n v="0"/>
  </r>
  <r>
    <x v="0"/>
    <x v="2"/>
    <n v="6430"/>
    <n v="0"/>
    <x v="57"/>
    <x v="15"/>
    <x v="4"/>
    <x v="1"/>
    <n v="13"/>
    <n v="0"/>
    <n v="0.90301180009507243"/>
    <n v="0"/>
    <n v="3043"/>
    <n v="1839.2840000000001"/>
    <n v="1"/>
    <n v="0"/>
    <n v="0"/>
  </r>
  <r>
    <x v="0"/>
    <x v="3"/>
    <n v="6430"/>
    <n v="0"/>
    <x v="57"/>
    <x v="15"/>
    <x v="4"/>
    <x v="1"/>
    <n v="13"/>
    <n v="0"/>
    <n v="0.90301180009507243"/>
    <n v="0"/>
    <n v="2916"/>
    <n v="1763.2"/>
    <n v="1"/>
    <n v="0"/>
    <n v="0"/>
  </r>
  <r>
    <x v="0"/>
    <x v="4"/>
    <n v="6430"/>
    <n v="4541.9399999999996"/>
    <x v="57"/>
    <x v="15"/>
    <x v="4"/>
    <x v="1"/>
    <n v="13"/>
    <n v="4541.9399999999996"/>
    <n v="0.90301180009507243"/>
    <n v="4101.4254153238126"/>
    <n v="3578"/>
    <n v="1816.85"/>
    <n v="1"/>
    <n v="-4541.9399999999996"/>
    <n v="-4101.4254153238126"/>
  </r>
  <r>
    <x v="0"/>
    <x v="5"/>
    <n v="6430"/>
    <n v="2068.5100000000002"/>
    <x v="57"/>
    <x v="15"/>
    <x v="4"/>
    <x v="1"/>
    <n v="13"/>
    <n v="2068.5100000000002"/>
    <n v="0.90301180009507243"/>
    <n v="1867.8889386146584"/>
    <n v="3708"/>
    <n v="1858.8330000000001"/>
    <n v="1"/>
    <n v="-2068.5100000000002"/>
    <n v="-1867.8889386146584"/>
  </r>
  <r>
    <x v="0"/>
    <x v="6"/>
    <n v="6430"/>
    <n v="0"/>
    <x v="57"/>
    <x v="15"/>
    <x v="4"/>
    <x v="1"/>
    <n v="13"/>
    <n v="0"/>
    <n v="0.90301180009507243"/>
    <n v="0"/>
    <n v="3431"/>
    <n v="1813.0340000000001"/>
    <n v="1"/>
    <n v="0"/>
    <n v="0"/>
  </r>
  <r>
    <x v="0"/>
    <x v="7"/>
    <n v="6430"/>
    <n v="6102.4"/>
    <x v="57"/>
    <x v="15"/>
    <x v="4"/>
    <x v="1"/>
    <n v="13"/>
    <n v="6102.4"/>
    <n v="0.90301180009507243"/>
    <n v="5510.5392089001698"/>
    <n v="4323"/>
    <n v="1943.6659999999999"/>
    <n v="1"/>
    <n v="-6102.4"/>
    <n v="-5510.5392089001698"/>
  </r>
  <r>
    <x v="0"/>
    <x v="8"/>
    <n v="6430"/>
    <n v="3252"/>
    <x v="57"/>
    <x v="15"/>
    <x v="4"/>
    <x v="1"/>
    <n v="13"/>
    <n v="3252"/>
    <n v="0.90301180009507243"/>
    <n v="2936.5943739091754"/>
    <n v="3531"/>
    <n v="1846.634"/>
    <n v="1"/>
    <n v="-3252"/>
    <n v="-2936.5943739091754"/>
  </r>
  <r>
    <x v="0"/>
    <x v="9"/>
    <n v="6430"/>
    <n v="3252"/>
    <x v="57"/>
    <x v="15"/>
    <x v="4"/>
    <x v="1"/>
    <n v="13"/>
    <n v="3252"/>
    <n v="0.90301180009507243"/>
    <n v="2936.5943739091754"/>
    <n v="3338"/>
    <n v="1851.3"/>
    <n v="1"/>
    <n v="-3252"/>
    <n v="-2936.5943739091754"/>
  </r>
  <r>
    <x v="0"/>
    <x v="10"/>
    <n v="6430"/>
    <n v="3252"/>
    <x v="57"/>
    <x v="15"/>
    <x v="4"/>
    <x v="1"/>
    <n v="13"/>
    <n v="3252"/>
    <n v="0.90301180009507243"/>
    <n v="2936.5943739091754"/>
    <n v="3267"/>
    <n v="1752.55"/>
    <n v="1"/>
    <n v="-3252"/>
    <n v="-2936.5943739091754"/>
  </r>
  <r>
    <x v="0"/>
    <x v="11"/>
    <n v="6430"/>
    <n v="0"/>
    <x v="57"/>
    <x v="15"/>
    <x v="4"/>
    <x v="1"/>
    <n v="13"/>
    <n v="0"/>
    <n v="0.90301180009507243"/>
    <n v="0"/>
    <n v="2003"/>
    <n v="1365.15"/>
    <n v="1"/>
    <n v="0"/>
    <n v="0"/>
  </r>
  <r>
    <x v="0"/>
    <x v="0"/>
    <n v="6453"/>
    <n v="0"/>
    <x v="58"/>
    <x v="15"/>
    <x v="4"/>
    <x v="1"/>
    <n v="13"/>
    <n v="0"/>
    <n v="0.90301180009507243"/>
    <n v="0"/>
    <n v="2803"/>
    <n v="1698.7"/>
    <n v="1"/>
    <n v="0"/>
    <n v="0"/>
  </r>
  <r>
    <x v="0"/>
    <x v="1"/>
    <n v="6453"/>
    <n v="0"/>
    <x v="58"/>
    <x v="15"/>
    <x v="4"/>
    <x v="1"/>
    <n v="13"/>
    <n v="0"/>
    <n v="0.90301180009507243"/>
    <n v="0"/>
    <n v="2750"/>
    <n v="1620.817"/>
    <n v="1"/>
    <n v="0"/>
    <n v="0"/>
  </r>
  <r>
    <x v="0"/>
    <x v="2"/>
    <n v="6453"/>
    <n v="4454.3999999999996"/>
    <x v="58"/>
    <x v="15"/>
    <x v="4"/>
    <x v="1"/>
    <n v="13"/>
    <n v="4454.3999999999996"/>
    <n v="0.90301180009507243"/>
    <n v="4022.3757623434904"/>
    <n v="3043"/>
    <n v="1839.2840000000001"/>
    <n v="1"/>
    <n v="-4454.3999999999996"/>
    <n v="-4022.3757623434904"/>
  </r>
  <r>
    <x v="0"/>
    <x v="3"/>
    <n v="6453"/>
    <n v="0"/>
    <x v="58"/>
    <x v="15"/>
    <x v="4"/>
    <x v="1"/>
    <n v="13"/>
    <n v="0"/>
    <n v="0.90301180009507243"/>
    <n v="0"/>
    <n v="2916"/>
    <n v="1763.2"/>
    <n v="1"/>
    <n v="0"/>
    <n v="0"/>
  </r>
  <r>
    <x v="0"/>
    <x v="4"/>
    <n v="6453"/>
    <n v="0"/>
    <x v="58"/>
    <x v="15"/>
    <x v="4"/>
    <x v="1"/>
    <n v="13"/>
    <n v="0"/>
    <n v="0.90301180009507243"/>
    <n v="0"/>
    <n v="3578"/>
    <n v="1816.85"/>
    <n v="1"/>
    <n v="0"/>
    <n v="0"/>
  </r>
  <r>
    <x v="0"/>
    <x v="5"/>
    <n v="6453"/>
    <n v="0"/>
    <x v="58"/>
    <x v="15"/>
    <x v="4"/>
    <x v="1"/>
    <n v="13"/>
    <n v="0"/>
    <n v="0.90301180009507243"/>
    <n v="0"/>
    <n v="3708"/>
    <n v="1858.8330000000001"/>
    <n v="1"/>
    <n v="0"/>
    <n v="0"/>
  </r>
  <r>
    <x v="0"/>
    <x v="6"/>
    <n v="6453"/>
    <n v="0"/>
    <x v="58"/>
    <x v="15"/>
    <x v="4"/>
    <x v="1"/>
    <n v="13"/>
    <n v="0"/>
    <n v="0.90301180009507243"/>
    <n v="0"/>
    <n v="3431"/>
    <n v="1813.0340000000001"/>
    <n v="1"/>
    <n v="0"/>
    <n v="0"/>
  </r>
  <r>
    <x v="0"/>
    <x v="7"/>
    <n v="6453"/>
    <n v="0"/>
    <x v="58"/>
    <x v="15"/>
    <x v="4"/>
    <x v="1"/>
    <n v="13"/>
    <n v="0"/>
    <n v="0.90301180009507243"/>
    <n v="0"/>
    <n v="4323"/>
    <n v="1943.6659999999999"/>
    <n v="1"/>
    <n v="0"/>
    <n v="0"/>
  </r>
  <r>
    <x v="0"/>
    <x v="8"/>
    <n v="6453"/>
    <n v="0"/>
    <x v="58"/>
    <x v="15"/>
    <x v="4"/>
    <x v="1"/>
    <n v="13"/>
    <n v="0"/>
    <n v="0.90301180009507243"/>
    <n v="0"/>
    <n v="3531"/>
    <n v="1846.634"/>
    <n v="1"/>
    <n v="0"/>
    <n v="0"/>
  </r>
  <r>
    <x v="0"/>
    <x v="9"/>
    <n v="6453"/>
    <n v="0"/>
    <x v="58"/>
    <x v="15"/>
    <x v="4"/>
    <x v="1"/>
    <n v="13"/>
    <n v="0"/>
    <n v="0.90301180009507243"/>
    <n v="0"/>
    <n v="3338"/>
    <n v="1851.3"/>
    <n v="1"/>
    <n v="0"/>
    <n v="0"/>
  </r>
  <r>
    <x v="0"/>
    <x v="10"/>
    <n v="6453"/>
    <n v="0"/>
    <x v="58"/>
    <x v="15"/>
    <x v="4"/>
    <x v="1"/>
    <n v="13"/>
    <n v="0"/>
    <n v="0.90301180009507243"/>
    <n v="0"/>
    <n v="3267"/>
    <n v="1752.55"/>
    <n v="1"/>
    <n v="0"/>
    <n v="0"/>
  </r>
  <r>
    <x v="0"/>
    <x v="11"/>
    <n v="6453"/>
    <n v="21388.9"/>
    <x v="58"/>
    <x v="15"/>
    <x v="4"/>
    <x v="1"/>
    <n v="13"/>
    <n v="21388.9"/>
    <n v="0.90301180009507243"/>
    <n v="19314.429091053495"/>
    <n v="2003"/>
    <n v="1365.15"/>
    <n v="1"/>
    <n v="-21388.9"/>
    <n v="-19314.429091053495"/>
  </r>
  <r>
    <x v="0"/>
    <x v="0"/>
    <n v="6460"/>
    <n v="7579.15"/>
    <x v="59"/>
    <x v="12"/>
    <x v="4"/>
    <x v="1"/>
    <n v="12"/>
    <n v="7579.15"/>
    <n v="0.60723437315825768"/>
    <n v="4602.3203993224088"/>
    <n v="2803"/>
    <n v="1698.7"/>
    <n v="1"/>
    <n v="-7579.15"/>
    <n v="-4602.3203993224088"/>
  </r>
  <r>
    <x v="0"/>
    <x v="1"/>
    <n v="6460"/>
    <n v="0"/>
    <x v="59"/>
    <x v="12"/>
    <x v="4"/>
    <x v="1"/>
    <n v="12"/>
    <n v="0"/>
    <n v="0.60723437315825768"/>
    <n v="0"/>
    <n v="2750"/>
    <n v="1620.817"/>
    <n v="1"/>
    <n v="0"/>
    <n v="0"/>
  </r>
  <r>
    <x v="0"/>
    <x v="2"/>
    <n v="6460"/>
    <n v="20104.25"/>
    <x v="59"/>
    <x v="12"/>
    <x v="4"/>
    <x v="1"/>
    <n v="12"/>
    <n v="20104.25"/>
    <n v="0.60723437315825768"/>
    <n v="12207.991646566901"/>
    <n v="3043"/>
    <n v="1839.2840000000001"/>
    <n v="1"/>
    <n v="-20104.25"/>
    <n v="-12207.991646566901"/>
  </r>
  <r>
    <x v="0"/>
    <x v="3"/>
    <n v="6460"/>
    <n v="8051.79"/>
    <x v="59"/>
    <x v="12"/>
    <x v="4"/>
    <x v="1"/>
    <n v="12"/>
    <n v="8051.79"/>
    <n v="0.60723437315825768"/>
    <n v="4889.3236534519274"/>
    <n v="2916"/>
    <n v="1763.2"/>
    <n v="1"/>
    <n v="-8051.79"/>
    <n v="-4889.3236534519274"/>
  </r>
  <r>
    <x v="0"/>
    <x v="4"/>
    <n v="6460"/>
    <n v="15064.91"/>
    <x v="59"/>
    <x v="12"/>
    <x v="4"/>
    <x v="1"/>
    <n v="12"/>
    <n v="15064.91"/>
    <n v="0.60723437315825768"/>
    <n v="9147.9311805355683"/>
    <n v="3578"/>
    <n v="1816.85"/>
    <n v="1"/>
    <n v="-15064.91"/>
    <n v="-9147.9311805355683"/>
  </r>
  <r>
    <x v="0"/>
    <x v="5"/>
    <n v="6460"/>
    <n v="10868.24"/>
    <x v="59"/>
    <x v="12"/>
    <x v="4"/>
    <x v="1"/>
    <n v="12"/>
    <n v="10868.24"/>
    <n v="0.60723437315825768"/>
    <n v="6599.5689037335023"/>
    <n v="3708"/>
    <n v="1858.8330000000001"/>
    <n v="1"/>
    <n v="-10868.24"/>
    <n v="-6599.5689037335023"/>
  </r>
  <r>
    <x v="0"/>
    <x v="6"/>
    <n v="6460"/>
    <n v="0"/>
    <x v="59"/>
    <x v="12"/>
    <x v="4"/>
    <x v="1"/>
    <n v="12"/>
    <n v="0"/>
    <n v="0.60723437315825768"/>
    <n v="0"/>
    <n v="3431"/>
    <n v="1813.0340000000001"/>
    <n v="1"/>
    <n v="0"/>
    <n v="0"/>
  </r>
  <r>
    <x v="0"/>
    <x v="7"/>
    <n v="6460"/>
    <n v="13913.66"/>
    <x v="59"/>
    <x v="12"/>
    <x v="4"/>
    <x v="1"/>
    <n v="12"/>
    <n v="13913.66"/>
    <n v="0.60723437315825768"/>
    <n v="8448.8526084371242"/>
    <n v="4323"/>
    <n v="1943.6659999999999"/>
    <n v="1"/>
    <n v="-13913.66"/>
    <n v="-8448.8526084371242"/>
  </r>
  <r>
    <x v="0"/>
    <x v="8"/>
    <n v="6460"/>
    <n v="9204.1200000000008"/>
    <x v="59"/>
    <x v="12"/>
    <x v="4"/>
    <x v="1"/>
    <n v="12"/>
    <n v="9204.1200000000008"/>
    <n v="0.60723437315825768"/>
    <n v="5589.0580386733827"/>
    <n v="3531"/>
    <n v="1846.634"/>
    <n v="1"/>
    <n v="-9204.1200000000008"/>
    <n v="-5589.0580386733827"/>
  </r>
  <r>
    <x v="0"/>
    <x v="9"/>
    <n v="6460"/>
    <n v="9428.7999999999993"/>
    <x v="59"/>
    <x v="12"/>
    <x v="4"/>
    <x v="1"/>
    <n v="12"/>
    <n v="9428.7999999999993"/>
    <n v="0.60723437315825768"/>
    <n v="5725.49145763458"/>
    <n v="3338"/>
    <n v="1851.3"/>
    <n v="1"/>
    <n v="-9428.7999999999993"/>
    <n v="-5725.49145763458"/>
  </r>
  <r>
    <x v="0"/>
    <x v="10"/>
    <n v="6460"/>
    <n v="9685.39"/>
    <x v="59"/>
    <x v="12"/>
    <x v="4"/>
    <x v="1"/>
    <n v="12"/>
    <n v="9685.39"/>
    <n v="0.60723437315825768"/>
    <n v="5881.3017254432571"/>
    <n v="3267"/>
    <n v="1752.55"/>
    <n v="1"/>
    <n v="-9685.39"/>
    <n v="-5881.3017254432571"/>
  </r>
  <r>
    <x v="0"/>
    <x v="11"/>
    <n v="6460"/>
    <n v="21224.959999999999"/>
    <x v="59"/>
    <x v="12"/>
    <x v="4"/>
    <x v="1"/>
    <n v="12"/>
    <n v="21224.959999999999"/>
    <n v="0.60723437315825768"/>
    <n v="12888.525280909093"/>
    <n v="2003"/>
    <n v="1365.15"/>
    <n v="1"/>
    <n v="-21224.959999999999"/>
    <n v="-12888.525280909093"/>
  </r>
  <r>
    <x v="0"/>
    <x v="0"/>
    <n v="6470"/>
    <n v="0"/>
    <x v="60"/>
    <x v="15"/>
    <x v="4"/>
    <x v="1"/>
    <n v="13"/>
    <n v="0"/>
    <n v="0.90301180009507243"/>
    <n v="0"/>
    <n v="2803"/>
    <n v="1698.7"/>
    <n v="1"/>
    <n v="0"/>
    <n v="0"/>
  </r>
  <r>
    <x v="0"/>
    <x v="1"/>
    <n v="6470"/>
    <n v="0"/>
    <x v="60"/>
    <x v="15"/>
    <x v="4"/>
    <x v="1"/>
    <n v="13"/>
    <n v="0"/>
    <n v="0.90301180009507243"/>
    <n v="0"/>
    <n v="2750"/>
    <n v="1620.817"/>
    <n v="1"/>
    <n v="0"/>
    <n v="0"/>
  </r>
  <r>
    <x v="0"/>
    <x v="2"/>
    <n v="6470"/>
    <n v="0"/>
    <x v="60"/>
    <x v="15"/>
    <x v="4"/>
    <x v="1"/>
    <n v="13"/>
    <n v="0"/>
    <n v="0.90301180009507243"/>
    <n v="0"/>
    <n v="3043"/>
    <n v="1839.2840000000001"/>
    <n v="1"/>
    <n v="0"/>
    <n v="0"/>
  </r>
  <r>
    <x v="0"/>
    <x v="3"/>
    <n v="6470"/>
    <n v="5283.63"/>
    <x v="60"/>
    <x v="15"/>
    <x v="4"/>
    <x v="1"/>
    <n v="13"/>
    <n v="5283.63"/>
    <n v="0.90301180009507243"/>
    <n v="4771.180237336328"/>
    <n v="2916"/>
    <n v="1763.2"/>
    <n v="1"/>
    <n v="-5283.63"/>
    <n v="-4771.180237336328"/>
  </r>
  <r>
    <x v="0"/>
    <x v="4"/>
    <n v="6470"/>
    <n v="0"/>
    <x v="60"/>
    <x v="15"/>
    <x v="4"/>
    <x v="1"/>
    <n v="13"/>
    <n v="0"/>
    <n v="0.90301180009507243"/>
    <n v="0"/>
    <n v="3578"/>
    <n v="1816.85"/>
    <n v="1"/>
    <n v="0"/>
    <n v="0"/>
  </r>
  <r>
    <x v="0"/>
    <x v="5"/>
    <n v="6470"/>
    <n v="0"/>
    <x v="60"/>
    <x v="15"/>
    <x v="4"/>
    <x v="1"/>
    <n v="13"/>
    <n v="0"/>
    <n v="0.90301180009507243"/>
    <n v="0"/>
    <n v="3708"/>
    <n v="1858.8330000000001"/>
    <n v="1"/>
    <n v="0"/>
    <n v="0"/>
  </r>
  <r>
    <x v="0"/>
    <x v="6"/>
    <n v="6470"/>
    <n v="960"/>
    <x v="60"/>
    <x v="15"/>
    <x v="4"/>
    <x v="1"/>
    <n v="13"/>
    <n v="960"/>
    <n v="0.90301180009507243"/>
    <n v="866.89132809126954"/>
    <n v="3431"/>
    <n v="1813.0340000000001"/>
    <n v="1"/>
    <n v="-960"/>
    <n v="-866.89132809126954"/>
  </r>
  <r>
    <x v="0"/>
    <x v="7"/>
    <n v="6470"/>
    <n v="0"/>
    <x v="60"/>
    <x v="15"/>
    <x v="4"/>
    <x v="1"/>
    <n v="13"/>
    <n v="0"/>
    <n v="0.90301180009507243"/>
    <n v="0"/>
    <n v="4323"/>
    <n v="1943.6659999999999"/>
    <n v="1"/>
    <n v="0"/>
    <n v="0"/>
  </r>
  <r>
    <x v="0"/>
    <x v="8"/>
    <n v="6470"/>
    <n v="0"/>
    <x v="60"/>
    <x v="15"/>
    <x v="4"/>
    <x v="1"/>
    <n v="13"/>
    <n v="0"/>
    <n v="0.90301180009507243"/>
    <n v="0"/>
    <n v="3531"/>
    <n v="1846.634"/>
    <n v="1"/>
    <n v="0"/>
    <n v="0"/>
  </r>
  <r>
    <x v="0"/>
    <x v="9"/>
    <n v="6470"/>
    <n v="0"/>
    <x v="60"/>
    <x v="15"/>
    <x v="4"/>
    <x v="1"/>
    <n v="13"/>
    <n v="0"/>
    <n v="0.90301180009507243"/>
    <n v="0"/>
    <n v="3338"/>
    <n v="1851.3"/>
    <n v="1"/>
    <n v="0"/>
    <n v="0"/>
  </r>
  <r>
    <x v="0"/>
    <x v="10"/>
    <n v="6470"/>
    <n v="0"/>
    <x v="60"/>
    <x v="15"/>
    <x v="4"/>
    <x v="1"/>
    <n v="13"/>
    <n v="0"/>
    <n v="0.90301180009507243"/>
    <n v="0"/>
    <n v="3267"/>
    <n v="1752.55"/>
    <n v="1"/>
    <n v="0"/>
    <n v="0"/>
  </r>
  <r>
    <x v="0"/>
    <x v="11"/>
    <n v="6470"/>
    <n v="0"/>
    <x v="60"/>
    <x v="15"/>
    <x v="4"/>
    <x v="1"/>
    <n v="13"/>
    <n v="0"/>
    <n v="0.90301180009507243"/>
    <n v="0"/>
    <n v="2003"/>
    <n v="1365.15"/>
    <n v="1"/>
    <n v="0"/>
    <n v="0"/>
  </r>
  <r>
    <x v="0"/>
    <x v="0"/>
    <n v="6471"/>
    <n v="0"/>
    <x v="61"/>
    <x v="15"/>
    <x v="4"/>
    <x v="1"/>
    <n v="13"/>
    <n v="0"/>
    <n v="0.90301180009507243"/>
    <n v="0"/>
    <n v="2803"/>
    <n v="1698.7"/>
    <n v="1"/>
    <n v="0"/>
    <n v="0"/>
  </r>
  <r>
    <x v="0"/>
    <x v="1"/>
    <n v="6471"/>
    <n v="6526.36"/>
    <x v="61"/>
    <x v="15"/>
    <x v="4"/>
    <x v="1"/>
    <n v="13"/>
    <n v="6526.36"/>
    <n v="0.90301180009507243"/>
    <n v="5893.3800916684768"/>
    <n v="2750"/>
    <n v="1620.817"/>
    <n v="1"/>
    <n v="-6526.36"/>
    <n v="-5893.3800916684768"/>
  </r>
  <r>
    <x v="0"/>
    <x v="2"/>
    <n v="6471"/>
    <n v="0"/>
    <x v="61"/>
    <x v="15"/>
    <x v="4"/>
    <x v="1"/>
    <n v="13"/>
    <n v="0"/>
    <n v="0.90301180009507243"/>
    <n v="0"/>
    <n v="3043"/>
    <n v="1839.2840000000001"/>
    <n v="1"/>
    <n v="0"/>
    <n v="0"/>
  </r>
  <r>
    <x v="0"/>
    <x v="3"/>
    <n v="6471"/>
    <n v="0"/>
    <x v="61"/>
    <x v="15"/>
    <x v="4"/>
    <x v="1"/>
    <n v="13"/>
    <n v="0"/>
    <n v="0.90301180009507243"/>
    <n v="0"/>
    <n v="2916"/>
    <n v="1763.2"/>
    <n v="1"/>
    <n v="0"/>
    <n v="0"/>
  </r>
  <r>
    <x v="0"/>
    <x v="4"/>
    <n v="6471"/>
    <n v="0"/>
    <x v="61"/>
    <x v="15"/>
    <x v="4"/>
    <x v="1"/>
    <n v="13"/>
    <n v="0"/>
    <n v="0.90301180009507243"/>
    <n v="0"/>
    <n v="3578"/>
    <n v="1816.85"/>
    <n v="1"/>
    <n v="0"/>
    <n v="0"/>
  </r>
  <r>
    <x v="0"/>
    <x v="5"/>
    <n v="6471"/>
    <n v="0"/>
    <x v="61"/>
    <x v="15"/>
    <x v="4"/>
    <x v="1"/>
    <n v="13"/>
    <n v="0"/>
    <n v="0.90301180009507243"/>
    <n v="0"/>
    <n v="3708"/>
    <n v="1858.8330000000001"/>
    <n v="1"/>
    <n v="0"/>
    <n v="0"/>
  </r>
  <r>
    <x v="0"/>
    <x v="6"/>
    <n v="6471"/>
    <n v="0"/>
    <x v="61"/>
    <x v="15"/>
    <x v="4"/>
    <x v="1"/>
    <n v="13"/>
    <n v="0"/>
    <n v="0.90301180009507243"/>
    <n v="0"/>
    <n v="3431"/>
    <n v="1813.0340000000001"/>
    <n v="1"/>
    <n v="0"/>
    <n v="0"/>
  </r>
  <r>
    <x v="0"/>
    <x v="7"/>
    <n v="6471"/>
    <n v="-9000"/>
    <x v="61"/>
    <x v="15"/>
    <x v="4"/>
    <x v="1"/>
    <n v="13"/>
    <n v="-9000"/>
    <n v="0.90301180009507243"/>
    <n v="-8127.1062008556519"/>
    <n v="4323"/>
    <n v="1943.6659999999999"/>
    <n v="1"/>
    <n v="9000"/>
    <n v="8127.1062008556519"/>
  </r>
  <r>
    <x v="0"/>
    <x v="8"/>
    <n v="6471"/>
    <n v="0"/>
    <x v="61"/>
    <x v="15"/>
    <x v="4"/>
    <x v="1"/>
    <n v="13"/>
    <n v="0"/>
    <n v="0.90301180009507243"/>
    <n v="0"/>
    <n v="3531"/>
    <n v="1846.634"/>
    <n v="1"/>
    <n v="0"/>
    <n v="0"/>
  </r>
  <r>
    <x v="0"/>
    <x v="9"/>
    <n v="6471"/>
    <n v="0"/>
    <x v="61"/>
    <x v="15"/>
    <x v="4"/>
    <x v="1"/>
    <n v="13"/>
    <n v="0"/>
    <n v="0.90301180009507243"/>
    <n v="0"/>
    <n v="3338"/>
    <n v="1851.3"/>
    <n v="1"/>
    <n v="0"/>
    <n v="0"/>
  </r>
  <r>
    <x v="0"/>
    <x v="10"/>
    <n v="6471"/>
    <n v="0"/>
    <x v="61"/>
    <x v="15"/>
    <x v="4"/>
    <x v="1"/>
    <n v="13"/>
    <n v="0"/>
    <n v="0.90301180009507243"/>
    <n v="0"/>
    <n v="3267"/>
    <n v="1752.55"/>
    <n v="1"/>
    <n v="0"/>
    <n v="0"/>
  </r>
  <r>
    <x v="0"/>
    <x v="11"/>
    <n v="6471"/>
    <n v="0"/>
    <x v="61"/>
    <x v="15"/>
    <x v="4"/>
    <x v="1"/>
    <n v="13"/>
    <n v="0"/>
    <n v="0.90301180009507243"/>
    <n v="0"/>
    <n v="2003"/>
    <n v="1365.15"/>
    <n v="1"/>
    <n v="0"/>
    <n v="0"/>
  </r>
  <r>
    <x v="0"/>
    <x v="0"/>
    <n v="6490"/>
    <n v="17721.54"/>
    <x v="62"/>
    <x v="15"/>
    <x v="4"/>
    <x v="1"/>
    <n v="13"/>
    <n v="17721.54"/>
    <n v="0.90301180009507243"/>
    <n v="16002.759735856831"/>
    <n v="2803"/>
    <n v="1698.7"/>
    <n v="1"/>
    <n v="-17721.54"/>
    <n v="-16002.759735856831"/>
  </r>
  <r>
    <x v="0"/>
    <x v="1"/>
    <n v="6490"/>
    <n v="14344.64"/>
    <x v="62"/>
    <x v="15"/>
    <x v="4"/>
    <x v="1"/>
    <n v="13"/>
    <n v="14344.64"/>
    <n v="0.90301180009507243"/>
    <n v="12953.379188115779"/>
    <n v="2750"/>
    <n v="1620.817"/>
    <n v="1"/>
    <n v="-14344.64"/>
    <n v="-12953.379188115779"/>
  </r>
  <r>
    <x v="0"/>
    <x v="2"/>
    <n v="6490"/>
    <n v="22046.95"/>
    <x v="62"/>
    <x v="15"/>
    <x v="4"/>
    <x v="1"/>
    <n v="13"/>
    <n v="22046.95"/>
    <n v="0.90301180009507243"/>
    <n v="19908.656006106059"/>
    <n v="3043"/>
    <n v="1839.2840000000001"/>
    <n v="1"/>
    <n v="-22046.95"/>
    <n v="-19908.656006106059"/>
  </r>
  <r>
    <x v="0"/>
    <x v="3"/>
    <n v="6490"/>
    <n v="9991.56"/>
    <x v="62"/>
    <x v="15"/>
    <x v="4"/>
    <x v="1"/>
    <n v="13"/>
    <n v="9991.56"/>
    <n v="0.90301180009507243"/>
    <n v="9022.496581357922"/>
    <n v="2916"/>
    <n v="1763.2"/>
    <n v="1"/>
    <n v="-9991.56"/>
    <n v="-9022.496581357922"/>
  </r>
  <r>
    <x v="0"/>
    <x v="4"/>
    <n v="6490"/>
    <n v="5864.99"/>
    <x v="62"/>
    <x v="15"/>
    <x v="4"/>
    <x v="1"/>
    <n v="13"/>
    <n v="5864.99"/>
    <n v="0.90301180009507243"/>
    <n v="5296.1551774395984"/>
    <n v="3578"/>
    <n v="1816.85"/>
    <n v="1"/>
    <n v="-5864.99"/>
    <n v="-5296.1551774395984"/>
  </r>
  <r>
    <x v="0"/>
    <x v="5"/>
    <n v="6490"/>
    <n v="29981.19"/>
    <x v="62"/>
    <x v="15"/>
    <x v="4"/>
    <x v="1"/>
    <n v="13"/>
    <n v="29981.19"/>
    <n v="0.90301180009507243"/>
    <n v="27073.368350892382"/>
    <n v="3708"/>
    <n v="1858.8330000000001"/>
    <n v="1"/>
    <n v="-29981.19"/>
    <n v="-27073.368350892382"/>
  </r>
  <r>
    <x v="0"/>
    <x v="6"/>
    <n v="6490"/>
    <n v="22327.16"/>
    <x v="62"/>
    <x v="15"/>
    <x v="4"/>
    <x v="1"/>
    <n v="13"/>
    <n v="22327.16"/>
    <n v="0.90301180009507243"/>
    <n v="20161.688942610697"/>
    <n v="3431"/>
    <n v="1813.0340000000001"/>
    <n v="1"/>
    <n v="-22327.16"/>
    <n v="-20161.688942610697"/>
  </r>
  <r>
    <x v="0"/>
    <x v="7"/>
    <n v="6490"/>
    <n v="19969.96"/>
    <x v="62"/>
    <x v="15"/>
    <x v="4"/>
    <x v="1"/>
    <n v="13"/>
    <n v="19969.96"/>
    <n v="0.90301180009507243"/>
    <n v="18033.109527426594"/>
    <n v="4323"/>
    <n v="1943.6659999999999"/>
    <n v="1"/>
    <n v="-19969.96"/>
    <n v="-18033.109527426594"/>
  </r>
  <r>
    <x v="0"/>
    <x v="8"/>
    <n v="6490"/>
    <n v="23504.98"/>
    <x v="62"/>
    <x v="15"/>
    <x v="4"/>
    <x v="1"/>
    <n v="13"/>
    <n v="23504.98"/>
    <n v="0.90301180009507243"/>
    <n v="21225.274300998673"/>
    <n v="3531"/>
    <n v="1846.634"/>
    <n v="1"/>
    <n v="-23504.98"/>
    <n v="-21225.274300998673"/>
  </r>
  <r>
    <x v="0"/>
    <x v="9"/>
    <n v="6490"/>
    <n v="14496.88"/>
    <x v="62"/>
    <x v="15"/>
    <x v="4"/>
    <x v="1"/>
    <n v="13"/>
    <n v="14496.88"/>
    <n v="0.90301180009507243"/>
    <n v="13090.853704562252"/>
    <n v="3338"/>
    <n v="1851.3"/>
    <n v="1"/>
    <n v="-14496.88"/>
    <n v="-13090.853704562252"/>
  </r>
  <r>
    <x v="0"/>
    <x v="10"/>
    <n v="6490"/>
    <n v="7019.55"/>
    <x v="62"/>
    <x v="15"/>
    <x v="4"/>
    <x v="1"/>
    <n v="13"/>
    <n v="7019.55"/>
    <n v="0.90301180009507243"/>
    <n v="6338.7364813573658"/>
    <n v="3267"/>
    <n v="1752.55"/>
    <n v="1"/>
    <n v="-7019.55"/>
    <n v="-6338.7364813573658"/>
  </r>
  <r>
    <x v="0"/>
    <x v="11"/>
    <n v="6490"/>
    <n v="6002.34"/>
    <x v="62"/>
    <x v="15"/>
    <x v="4"/>
    <x v="1"/>
    <n v="13"/>
    <n v="6002.34"/>
    <n v="0.90301180009507243"/>
    <n v="5420.1838481826571"/>
    <n v="2003"/>
    <n v="1365.15"/>
    <n v="1"/>
    <n v="-6002.34"/>
    <n v="-5420.1838481826571"/>
  </r>
  <r>
    <x v="0"/>
    <x v="0"/>
    <n v="6499"/>
    <n v="0"/>
    <x v="63"/>
    <x v="17"/>
    <x v="4"/>
    <x v="1"/>
    <n v="18"/>
    <n v="0"/>
    <n v="1.040364446763175"/>
    <n v="0"/>
    <n v="2803"/>
    <n v="1698.7"/>
    <n v="1"/>
    <n v="0"/>
    <n v="0"/>
  </r>
  <r>
    <x v="0"/>
    <x v="1"/>
    <n v="6499"/>
    <n v="0"/>
    <x v="63"/>
    <x v="17"/>
    <x v="4"/>
    <x v="1"/>
    <n v="18"/>
    <n v="0"/>
    <n v="1.040364446763175"/>
    <n v="0"/>
    <n v="2750"/>
    <n v="1620.817"/>
    <n v="1"/>
    <n v="0"/>
    <n v="0"/>
  </r>
  <r>
    <x v="0"/>
    <x v="2"/>
    <n v="6499"/>
    <n v="0"/>
    <x v="63"/>
    <x v="17"/>
    <x v="4"/>
    <x v="1"/>
    <n v="18"/>
    <n v="0"/>
    <n v="1.040364446763175"/>
    <n v="0"/>
    <n v="3043"/>
    <n v="1839.2840000000001"/>
    <n v="1"/>
    <n v="0"/>
    <n v="0"/>
  </r>
  <r>
    <x v="0"/>
    <x v="3"/>
    <n v="6499"/>
    <n v="0"/>
    <x v="63"/>
    <x v="17"/>
    <x v="4"/>
    <x v="1"/>
    <n v="18"/>
    <n v="0"/>
    <n v="1.040364446763175"/>
    <n v="0"/>
    <n v="2916"/>
    <n v="1763.2"/>
    <n v="1"/>
    <n v="0"/>
    <n v="0"/>
  </r>
  <r>
    <x v="0"/>
    <x v="4"/>
    <n v="6499"/>
    <n v="0"/>
    <x v="63"/>
    <x v="17"/>
    <x v="4"/>
    <x v="1"/>
    <n v="18"/>
    <n v="0"/>
    <n v="1.040364446763175"/>
    <n v="0"/>
    <n v="3578"/>
    <n v="1816.85"/>
    <n v="1"/>
    <n v="0"/>
    <n v="0"/>
  </r>
  <r>
    <x v="0"/>
    <x v="5"/>
    <n v="6499"/>
    <n v="0"/>
    <x v="63"/>
    <x v="17"/>
    <x v="4"/>
    <x v="1"/>
    <n v="18"/>
    <n v="0"/>
    <n v="1.040364446763175"/>
    <n v="0"/>
    <n v="3708"/>
    <n v="1858.8330000000001"/>
    <n v="1"/>
    <n v="0"/>
    <n v="0"/>
  </r>
  <r>
    <x v="0"/>
    <x v="6"/>
    <n v="6499"/>
    <n v="0"/>
    <x v="63"/>
    <x v="17"/>
    <x v="4"/>
    <x v="1"/>
    <n v="18"/>
    <n v="0"/>
    <n v="1.040364446763175"/>
    <n v="0"/>
    <n v="3431"/>
    <n v="1813.0340000000001"/>
    <n v="1"/>
    <n v="0"/>
    <n v="0"/>
  </r>
  <r>
    <x v="0"/>
    <x v="7"/>
    <n v="6499"/>
    <n v="0"/>
    <x v="63"/>
    <x v="17"/>
    <x v="4"/>
    <x v="1"/>
    <n v="18"/>
    <n v="0"/>
    <n v="1.040364446763175"/>
    <n v="0"/>
    <n v="4323"/>
    <n v="1943.6659999999999"/>
    <n v="1"/>
    <n v="0"/>
    <n v="0"/>
  </r>
  <r>
    <x v="0"/>
    <x v="8"/>
    <n v="6499"/>
    <n v="0"/>
    <x v="63"/>
    <x v="17"/>
    <x v="4"/>
    <x v="1"/>
    <n v="18"/>
    <n v="0"/>
    <n v="1.040364446763175"/>
    <n v="0"/>
    <n v="3531"/>
    <n v="1846.634"/>
    <n v="1"/>
    <n v="0"/>
    <n v="0"/>
  </r>
  <r>
    <x v="0"/>
    <x v="9"/>
    <n v="6499"/>
    <n v="0"/>
    <x v="63"/>
    <x v="17"/>
    <x v="4"/>
    <x v="1"/>
    <n v="18"/>
    <n v="0"/>
    <n v="1.040364446763175"/>
    <n v="0"/>
    <n v="3338"/>
    <n v="1851.3"/>
    <n v="1"/>
    <n v="0"/>
    <n v="0"/>
  </r>
  <r>
    <x v="0"/>
    <x v="10"/>
    <n v="6499"/>
    <n v="0"/>
    <x v="63"/>
    <x v="17"/>
    <x v="4"/>
    <x v="1"/>
    <n v="18"/>
    <n v="0"/>
    <n v="1.040364446763175"/>
    <n v="0"/>
    <n v="3267"/>
    <n v="1752.55"/>
    <n v="1"/>
    <n v="0"/>
    <n v="0"/>
  </r>
  <r>
    <x v="0"/>
    <x v="11"/>
    <n v="6499"/>
    <n v="0"/>
    <x v="63"/>
    <x v="17"/>
    <x v="4"/>
    <x v="1"/>
    <n v="18"/>
    <n v="0"/>
    <n v="1.040364446763175"/>
    <n v="0"/>
    <n v="2003"/>
    <n v="1365.15"/>
    <n v="1"/>
    <n v="0"/>
    <n v="0"/>
  </r>
  <r>
    <x v="0"/>
    <x v="0"/>
    <n v="6500"/>
    <n v="0"/>
    <x v="64"/>
    <x v="14"/>
    <x v="4"/>
    <x v="1"/>
    <n v="21"/>
    <n v="0"/>
    <n v="0.90301180009507243"/>
    <n v="0"/>
    <n v="2803"/>
    <n v="1698.7"/>
    <n v="1"/>
    <n v="0"/>
    <n v="0"/>
  </r>
  <r>
    <x v="0"/>
    <x v="1"/>
    <n v="6500"/>
    <n v="0"/>
    <x v="64"/>
    <x v="14"/>
    <x v="4"/>
    <x v="1"/>
    <n v="21"/>
    <n v="0"/>
    <n v="0.90301180009507243"/>
    <n v="0"/>
    <n v="2750"/>
    <n v="1620.817"/>
    <n v="1"/>
    <n v="0"/>
    <n v="0"/>
  </r>
  <r>
    <x v="0"/>
    <x v="2"/>
    <n v="6500"/>
    <n v="0"/>
    <x v="64"/>
    <x v="14"/>
    <x v="4"/>
    <x v="1"/>
    <n v="21"/>
    <n v="0"/>
    <n v="0.90301180009507243"/>
    <n v="0"/>
    <n v="3043"/>
    <n v="1839.2840000000001"/>
    <n v="1"/>
    <n v="0"/>
    <n v="0"/>
  </r>
  <r>
    <x v="0"/>
    <x v="3"/>
    <n v="6500"/>
    <n v="0"/>
    <x v="64"/>
    <x v="14"/>
    <x v="4"/>
    <x v="1"/>
    <n v="21"/>
    <n v="0"/>
    <n v="0.90301180009507243"/>
    <n v="0"/>
    <n v="2916"/>
    <n v="1763.2"/>
    <n v="1"/>
    <n v="0"/>
    <n v="0"/>
  </r>
  <r>
    <x v="0"/>
    <x v="4"/>
    <n v="6500"/>
    <n v="13556"/>
    <x v="64"/>
    <x v="14"/>
    <x v="4"/>
    <x v="1"/>
    <n v="21"/>
    <n v="13556"/>
    <n v="0.90301180009507243"/>
    <n v="12241.227962088802"/>
    <n v="3578"/>
    <n v="1816.85"/>
    <n v="1"/>
    <n v="-13556"/>
    <n v="-12241.227962088802"/>
  </r>
  <r>
    <x v="0"/>
    <x v="5"/>
    <n v="6500"/>
    <n v="6899"/>
    <x v="64"/>
    <x v="14"/>
    <x v="4"/>
    <x v="1"/>
    <n v="21"/>
    <n v="6899"/>
    <n v="0.90301180009507243"/>
    <n v="6229.878408855905"/>
    <n v="3708"/>
    <n v="1858.8330000000001"/>
    <n v="1"/>
    <n v="-6899"/>
    <n v="-6229.878408855905"/>
  </r>
  <r>
    <x v="0"/>
    <x v="6"/>
    <n v="6500"/>
    <n v="0"/>
    <x v="64"/>
    <x v="14"/>
    <x v="4"/>
    <x v="1"/>
    <n v="21"/>
    <n v="0"/>
    <n v="0.90301180009507243"/>
    <n v="0"/>
    <n v="3431"/>
    <n v="1813.0340000000001"/>
    <n v="1"/>
    <n v="0"/>
    <n v="0"/>
  </r>
  <r>
    <x v="0"/>
    <x v="7"/>
    <n v="6500"/>
    <n v="0"/>
    <x v="64"/>
    <x v="14"/>
    <x v="4"/>
    <x v="1"/>
    <n v="21"/>
    <n v="0"/>
    <n v="0.90301180009507243"/>
    <n v="0"/>
    <n v="4323"/>
    <n v="1943.6659999999999"/>
    <n v="1"/>
    <n v="0"/>
    <n v="0"/>
  </r>
  <r>
    <x v="0"/>
    <x v="8"/>
    <n v="6500"/>
    <n v="0"/>
    <x v="64"/>
    <x v="14"/>
    <x v="4"/>
    <x v="1"/>
    <n v="21"/>
    <n v="0"/>
    <n v="0.90301180009507243"/>
    <n v="0"/>
    <n v="3531"/>
    <n v="1846.634"/>
    <n v="1"/>
    <n v="0"/>
    <n v="0"/>
  </r>
  <r>
    <x v="0"/>
    <x v="9"/>
    <n v="6500"/>
    <n v="0"/>
    <x v="64"/>
    <x v="14"/>
    <x v="4"/>
    <x v="1"/>
    <n v="21"/>
    <n v="0"/>
    <n v="0.90301180009507243"/>
    <n v="0"/>
    <n v="3338"/>
    <n v="1851.3"/>
    <n v="1"/>
    <n v="0"/>
    <n v="0"/>
  </r>
  <r>
    <x v="0"/>
    <x v="10"/>
    <n v="6500"/>
    <n v="0"/>
    <x v="64"/>
    <x v="14"/>
    <x v="4"/>
    <x v="1"/>
    <n v="21"/>
    <n v="0"/>
    <n v="0.90301180009507243"/>
    <n v="0"/>
    <n v="3267"/>
    <n v="1752.55"/>
    <n v="1"/>
    <n v="0"/>
    <n v="0"/>
  </r>
  <r>
    <x v="0"/>
    <x v="11"/>
    <n v="6500"/>
    <n v="0"/>
    <x v="64"/>
    <x v="14"/>
    <x v="4"/>
    <x v="1"/>
    <n v="21"/>
    <n v="0"/>
    <n v="0.90301180009507243"/>
    <n v="0"/>
    <n v="2003"/>
    <n v="1365.15"/>
    <n v="1"/>
    <n v="0"/>
    <n v="0"/>
  </r>
  <r>
    <x v="0"/>
    <x v="0"/>
    <n v="6502"/>
    <n v="0"/>
    <x v="65"/>
    <x v="14"/>
    <x v="4"/>
    <x v="1"/>
    <n v="21"/>
    <n v="0"/>
    <n v="0.90301180009507243"/>
    <n v="0"/>
    <n v="2803"/>
    <n v="1698.7"/>
    <n v="1"/>
    <n v="0"/>
    <n v="0"/>
  </r>
  <r>
    <x v="0"/>
    <x v="1"/>
    <n v="6502"/>
    <n v="0"/>
    <x v="65"/>
    <x v="14"/>
    <x v="4"/>
    <x v="1"/>
    <n v="21"/>
    <n v="0"/>
    <n v="0.90301180009507243"/>
    <n v="0"/>
    <n v="2750"/>
    <n v="1620.817"/>
    <n v="1"/>
    <n v="0"/>
    <n v="0"/>
  </r>
  <r>
    <x v="0"/>
    <x v="2"/>
    <n v="6502"/>
    <n v="0"/>
    <x v="65"/>
    <x v="14"/>
    <x v="4"/>
    <x v="1"/>
    <n v="21"/>
    <n v="0"/>
    <n v="0.90301180009507243"/>
    <n v="0"/>
    <n v="3043"/>
    <n v="1839.2840000000001"/>
    <n v="1"/>
    <n v="0"/>
    <n v="0"/>
  </r>
  <r>
    <x v="0"/>
    <x v="3"/>
    <n v="6502"/>
    <n v="0"/>
    <x v="65"/>
    <x v="14"/>
    <x v="4"/>
    <x v="1"/>
    <n v="21"/>
    <n v="0"/>
    <n v="0.90301180009507243"/>
    <n v="0"/>
    <n v="2916"/>
    <n v="1763.2"/>
    <n v="1"/>
    <n v="0"/>
    <n v="0"/>
  </r>
  <r>
    <x v="0"/>
    <x v="4"/>
    <n v="6502"/>
    <n v="0"/>
    <x v="65"/>
    <x v="14"/>
    <x v="4"/>
    <x v="1"/>
    <n v="21"/>
    <n v="0"/>
    <n v="0.90301180009507243"/>
    <n v="0"/>
    <n v="3578"/>
    <n v="1816.85"/>
    <n v="1"/>
    <n v="0"/>
    <n v="0"/>
  </r>
  <r>
    <x v="0"/>
    <x v="5"/>
    <n v="6502"/>
    <n v="0"/>
    <x v="65"/>
    <x v="14"/>
    <x v="4"/>
    <x v="1"/>
    <n v="21"/>
    <n v="0"/>
    <n v="0.90301180009507243"/>
    <n v="0"/>
    <n v="3708"/>
    <n v="1858.8330000000001"/>
    <n v="1"/>
    <n v="0"/>
    <n v="0"/>
  </r>
  <r>
    <x v="0"/>
    <x v="6"/>
    <n v="6502"/>
    <n v="0"/>
    <x v="65"/>
    <x v="14"/>
    <x v="4"/>
    <x v="1"/>
    <n v="21"/>
    <n v="0"/>
    <n v="0.90301180009507243"/>
    <n v="0"/>
    <n v="3431"/>
    <n v="1813.0340000000001"/>
    <n v="1"/>
    <n v="0"/>
    <n v="0"/>
  </r>
  <r>
    <x v="0"/>
    <x v="7"/>
    <n v="6502"/>
    <n v="0"/>
    <x v="65"/>
    <x v="14"/>
    <x v="4"/>
    <x v="1"/>
    <n v="21"/>
    <n v="0"/>
    <n v="0.90301180009507243"/>
    <n v="0"/>
    <n v="4323"/>
    <n v="1943.6659999999999"/>
    <n v="1"/>
    <n v="0"/>
    <n v="0"/>
  </r>
  <r>
    <x v="0"/>
    <x v="8"/>
    <n v="6502"/>
    <n v="0"/>
    <x v="65"/>
    <x v="14"/>
    <x v="4"/>
    <x v="1"/>
    <n v="21"/>
    <n v="0"/>
    <n v="0.90301180009507243"/>
    <n v="0"/>
    <n v="3531"/>
    <n v="1846.634"/>
    <n v="1"/>
    <n v="0"/>
    <n v="0"/>
  </r>
  <r>
    <x v="0"/>
    <x v="9"/>
    <n v="6502"/>
    <n v="0"/>
    <x v="65"/>
    <x v="14"/>
    <x v="4"/>
    <x v="1"/>
    <n v="21"/>
    <n v="0"/>
    <n v="0.90301180009507243"/>
    <n v="0"/>
    <n v="3338"/>
    <n v="1851.3"/>
    <n v="1"/>
    <n v="0"/>
    <n v="0"/>
  </r>
  <r>
    <x v="0"/>
    <x v="10"/>
    <n v="6502"/>
    <n v="0"/>
    <x v="65"/>
    <x v="14"/>
    <x v="4"/>
    <x v="1"/>
    <n v="21"/>
    <n v="0"/>
    <n v="0.90301180009507243"/>
    <n v="0"/>
    <n v="3267"/>
    <n v="1752.55"/>
    <n v="1"/>
    <n v="0"/>
    <n v="0"/>
  </r>
  <r>
    <x v="0"/>
    <x v="11"/>
    <n v="6502"/>
    <n v="0"/>
    <x v="65"/>
    <x v="14"/>
    <x v="4"/>
    <x v="1"/>
    <n v="21"/>
    <n v="0"/>
    <n v="0.90301180009507243"/>
    <n v="0"/>
    <n v="2003"/>
    <n v="1365.15"/>
    <n v="1"/>
    <n v="0"/>
    <n v="0"/>
  </r>
  <r>
    <x v="0"/>
    <x v="0"/>
    <n v="6510"/>
    <n v="5037.4399999999996"/>
    <x v="66"/>
    <x v="12"/>
    <x v="4"/>
    <x v="1"/>
    <n v="12"/>
    <n v="5037.4399999999996"/>
    <n v="0.60723437315825768"/>
    <n v="3058.9067207223334"/>
    <n v="2803"/>
    <n v="1698.7"/>
    <n v="1"/>
    <n v="-5037.4399999999996"/>
    <n v="-3058.9067207223334"/>
  </r>
  <r>
    <x v="0"/>
    <x v="1"/>
    <n v="6510"/>
    <n v="10040.44"/>
    <x v="66"/>
    <x v="12"/>
    <x v="4"/>
    <x v="1"/>
    <n v="12"/>
    <n v="10040.44"/>
    <n v="0.60723437315825768"/>
    <n v="6096.9002896330967"/>
    <n v="2750"/>
    <n v="1620.817"/>
    <n v="1"/>
    <n v="-10040.44"/>
    <n v="-6096.9002896330967"/>
  </r>
  <r>
    <x v="0"/>
    <x v="2"/>
    <n v="6510"/>
    <n v="21456.44"/>
    <x v="66"/>
    <x v="12"/>
    <x v="4"/>
    <x v="1"/>
    <n v="12"/>
    <n v="21456.44"/>
    <n v="0.60723437315825768"/>
    <n v="13029.087893607766"/>
    <n v="3043"/>
    <n v="1839.2840000000001"/>
    <n v="1"/>
    <n v="-21456.44"/>
    <n v="-13029.087893607766"/>
  </r>
  <r>
    <x v="0"/>
    <x v="3"/>
    <n v="6510"/>
    <n v="5037.4399999999996"/>
    <x v="66"/>
    <x v="12"/>
    <x v="4"/>
    <x v="1"/>
    <n v="12"/>
    <n v="5037.4399999999996"/>
    <n v="0.60723437315825768"/>
    <n v="3058.9067207223334"/>
    <n v="2916"/>
    <n v="1763.2"/>
    <n v="1"/>
    <n v="-5037.4399999999996"/>
    <n v="-3058.9067207223334"/>
  </r>
  <r>
    <x v="0"/>
    <x v="4"/>
    <n v="6510"/>
    <n v="5037.4399999999996"/>
    <x v="66"/>
    <x v="12"/>
    <x v="4"/>
    <x v="1"/>
    <n v="12"/>
    <n v="5037.4399999999996"/>
    <n v="0.60723437315825768"/>
    <n v="3058.9067207223334"/>
    <n v="3578"/>
    <n v="1816.85"/>
    <n v="1"/>
    <n v="-5037.4399999999996"/>
    <n v="-3058.9067207223334"/>
  </r>
  <r>
    <x v="0"/>
    <x v="5"/>
    <n v="6510"/>
    <n v="7245.44"/>
    <x v="66"/>
    <x v="12"/>
    <x v="4"/>
    <x v="1"/>
    <n v="12"/>
    <n v="7245.44"/>
    <n v="0.60723437315825768"/>
    <n v="4399.6802166557663"/>
    <n v="3708"/>
    <n v="1858.8330000000001"/>
    <n v="1"/>
    <n v="-7245.44"/>
    <n v="-4399.6802166557663"/>
  </r>
  <r>
    <x v="0"/>
    <x v="6"/>
    <n v="6510"/>
    <n v="9037.44"/>
    <x v="66"/>
    <x v="12"/>
    <x v="4"/>
    <x v="1"/>
    <n v="12"/>
    <n v="9037.44"/>
    <n v="0.60723437315825768"/>
    <n v="5487.8442133553644"/>
    <n v="3431"/>
    <n v="1813.0340000000001"/>
    <n v="1"/>
    <n v="-9037.44"/>
    <n v="-5487.8442133553644"/>
  </r>
  <r>
    <x v="0"/>
    <x v="7"/>
    <n v="6510"/>
    <n v="47043.81"/>
    <x v="66"/>
    <x v="12"/>
    <x v="4"/>
    <x v="1"/>
    <n v="12"/>
    <n v="47043.81"/>
    <n v="0.60723437315825768"/>
    <n v="28566.618476326174"/>
    <n v="4323"/>
    <n v="1943.6659999999999"/>
    <n v="1"/>
    <n v="-47043.81"/>
    <n v="-28566.618476326174"/>
  </r>
  <r>
    <x v="0"/>
    <x v="8"/>
    <n v="6510"/>
    <n v="14006.97"/>
    <x v="66"/>
    <x v="12"/>
    <x v="4"/>
    <x v="1"/>
    <n v="12"/>
    <n v="14006.97"/>
    <n v="0.60723437315825768"/>
    <n v="8505.5136477965207"/>
    <n v="3531"/>
    <n v="1846.634"/>
    <n v="1"/>
    <n v="-14006.97"/>
    <n v="-8505.5136477965207"/>
  </r>
  <r>
    <x v="0"/>
    <x v="9"/>
    <n v="6510"/>
    <n v="16284.96"/>
    <x v="66"/>
    <x v="12"/>
    <x v="4"/>
    <x v="1"/>
    <n v="12"/>
    <n v="16284.96"/>
    <n v="0.60723437315825768"/>
    <n v="9888.7874775072996"/>
    <n v="3338"/>
    <n v="1851.3"/>
    <n v="1"/>
    <n v="-16284.96"/>
    <n v="-9888.7874775072996"/>
  </r>
  <r>
    <x v="0"/>
    <x v="10"/>
    <n v="6510"/>
    <n v="5037.4399999999996"/>
    <x v="66"/>
    <x v="12"/>
    <x v="4"/>
    <x v="1"/>
    <n v="12"/>
    <n v="5037.4399999999996"/>
    <n v="0.60723437315825768"/>
    <n v="3058.9067207223334"/>
    <n v="3267"/>
    <n v="1752.55"/>
    <n v="1"/>
    <n v="-5037.4399999999996"/>
    <n v="-3058.9067207223334"/>
  </r>
  <r>
    <x v="0"/>
    <x v="11"/>
    <n v="6510"/>
    <n v="5037.46"/>
    <x v="66"/>
    <x v="12"/>
    <x v="4"/>
    <x v="1"/>
    <n v="12"/>
    <n v="5037.46"/>
    <n v="0.60723437315825768"/>
    <n v="3058.9188654097966"/>
    <n v="2003"/>
    <n v="1365.15"/>
    <n v="1"/>
    <n v="-5037.46"/>
    <n v="-3058.9188654097966"/>
  </r>
  <r>
    <x v="0"/>
    <x v="0"/>
    <n v="6520"/>
    <n v="0"/>
    <x v="67"/>
    <x v="14"/>
    <x v="4"/>
    <x v="1"/>
    <n v="21"/>
    <n v="0"/>
    <n v="0.90301180009507243"/>
    <n v="0"/>
    <n v="2803"/>
    <n v="1698.7"/>
    <n v="1"/>
    <n v="0"/>
    <n v="0"/>
  </r>
  <r>
    <x v="0"/>
    <x v="1"/>
    <n v="6520"/>
    <n v="0"/>
    <x v="67"/>
    <x v="14"/>
    <x v="4"/>
    <x v="1"/>
    <n v="21"/>
    <n v="0"/>
    <n v="0.90301180009507243"/>
    <n v="0"/>
    <n v="2750"/>
    <n v="1620.817"/>
    <n v="1"/>
    <n v="0"/>
    <n v="0"/>
  </r>
  <r>
    <x v="0"/>
    <x v="2"/>
    <n v="6520"/>
    <n v="0"/>
    <x v="67"/>
    <x v="14"/>
    <x v="4"/>
    <x v="1"/>
    <n v="21"/>
    <n v="0"/>
    <n v="0.90301180009507243"/>
    <n v="0"/>
    <n v="3043"/>
    <n v="1839.2840000000001"/>
    <n v="1"/>
    <n v="0"/>
    <n v="0"/>
  </r>
  <r>
    <x v="0"/>
    <x v="3"/>
    <n v="6520"/>
    <n v="0"/>
    <x v="67"/>
    <x v="14"/>
    <x v="4"/>
    <x v="1"/>
    <n v="21"/>
    <n v="0"/>
    <n v="0.90301180009507243"/>
    <n v="0"/>
    <n v="2916"/>
    <n v="1763.2"/>
    <n v="1"/>
    <n v="0"/>
    <n v="0"/>
  </r>
  <r>
    <x v="0"/>
    <x v="4"/>
    <n v="6520"/>
    <n v="0"/>
    <x v="67"/>
    <x v="14"/>
    <x v="4"/>
    <x v="1"/>
    <n v="21"/>
    <n v="0"/>
    <n v="0.90301180009507243"/>
    <n v="0"/>
    <n v="3578"/>
    <n v="1816.85"/>
    <n v="1"/>
    <n v="0"/>
    <n v="0"/>
  </r>
  <r>
    <x v="0"/>
    <x v="5"/>
    <n v="6520"/>
    <n v="0"/>
    <x v="67"/>
    <x v="14"/>
    <x v="4"/>
    <x v="1"/>
    <n v="21"/>
    <n v="0"/>
    <n v="0.90301180009507243"/>
    <n v="0"/>
    <n v="3708"/>
    <n v="1858.8330000000001"/>
    <n v="1"/>
    <n v="0"/>
    <n v="0"/>
  </r>
  <r>
    <x v="0"/>
    <x v="6"/>
    <n v="6520"/>
    <n v="0"/>
    <x v="67"/>
    <x v="14"/>
    <x v="4"/>
    <x v="1"/>
    <n v="21"/>
    <n v="0"/>
    <n v="0.90301180009507243"/>
    <n v="0"/>
    <n v="3431"/>
    <n v="1813.0340000000001"/>
    <n v="1"/>
    <n v="0"/>
    <n v="0"/>
  </r>
  <r>
    <x v="0"/>
    <x v="7"/>
    <n v="6520"/>
    <n v="-8969.5300000000007"/>
    <x v="67"/>
    <x v="14"/>
    <x v="4"/>
    <x v="1"/>
    <n v="21"/>
    <n v="-8969.5300000000007"/>
    <n v="0.90301180009507243"/>
    <n v="-8099.5914313067551"/>
    <n v="4323"/>
    <n v="1943.6659999999999"/>
    <n v="1"/>
    <n v="8969.5300000000007"/>
    <n v="8099.5914313067551"/>
  </r>
  <r>
    <x v="0"/>
    <x v="8"/>
    <n v="6520"/>
    <n v="17939.05"/>
    <x v="67"/>
    <x v="14"/>
    <x v="4"/>
    <x v="1"/>
    <n v="21"/>
    <n v="17939.05"/>
    <n v="0.90301180009507243"/>
    <n v="16199.173832495508"/>
    <n v="3531"/>
    <n v="1846.634"/>
    <n v="1"/>
    <n v="-17939.05"/>
    <n v="-16199.173832495508"/>
  </r>
  <r>
    <x v="0"/>
    <x v="9"/>
    <n v="6520"/>
    <n v="-8969.52"/>
    <x v="67"/>
    <x v="14"/>
    <x v="4"/>
    <x v="1"/>
    <n v="21"/>
    <n v="-8969.52"/>
    <n v="0.90301180009507243"/>
    <n v="-8099.5824011887544"/>
    <n v="3338"/>
    <n v="1851.3"/>
    <n v="1"/>
    <n v="8969.52"/>
    <n v="8099.5824011887544"/>
  </r>
  <r>
    <x v="0"/>
    <x v="10"/>
    <n v="6520"/>
    <n v="16350"/>
    <x v="67"/>
    <x v="14"/>
    <x v="4"/>
    <x v="1"/>
    <n v="21"/>
    <n v="16350"/>
    <n v="0.90301180009507243"/>
    <n v="14764.242931554434"/>
    <n v="3267"/>
    <n v="1752.55"/>
    <n v="1"/>
    <n v="-16350"/>
    <n v="-14764.242931554434"/>
  </r>
  <r>
    <x v="0"/>
    <x v="11"/>
    <n v="6520"/>
    <n v="0"/>
    <x v="67"/>
    <x v="14"/>
    <x v="4"/>
    <x v="1"/>
    <n v="21"/>
    <n v="0"/>
    <n v="0.90301180009507243"/>
    <n v="0"/>
    <n v="2003"/>
    <n v="1365.15"/>
    <n v="1"/>
    <n v="0"/>
    <n v="0"/>
  </r>
  <r>
    <x v="0"/>
    <x v="0"/>
    <n v="6525"/>
    <n v="15429"/>
    <x v="68"/>
    <x v="14"/>
    <x v="4"/>
    <x v="1"/>
    <n v="21"/>
    <n v="15429"/>
    <n v="0.90301180009507243"/>
    <n v="13932.569063666873"/>
    <n v="2803"/>
    <n v="1698.7"/>
    <n v="1"/>
    <n v="-15429"/>
    <n v="-13932.569063666873"/>
  </r>
  <r>
    <x v="0"/>
    <x v="1"/>
    <n v="6525"/>
    <n v="0"/>
    <x v="68"/>
    <x v="14"/>
    <x v="4"/>
    <x v="1"/>
    <n v="21"/>
    <n v="0"/>
    <n v="0.90301180009507243"/>
    <n v="0"/>
    <n v="2750"/>
    <n v="1620.817"/>
    <n v="1"/>
    <n v="0"/>
    <n v="0"/>
  </r>
  <r>
    <x v="0"/>
    <x v="2"/>
    <n v="6525"/>
    <n v="0"/>
    <x v="68"/>
    <x v="14"/>
    <x v="4"/>
    <x v="1"/>
    <n v="21"/>
    <n v="0"/>
    <n v="0.90301180009507243"/>
    <n v="0"/>
    <n v="3043"/>
    <n v="1839.2840000000001"/>
    <n v="1"/>
    <n v="0"/>
    <n v="0"/>
  </r>
  <r>
    <x v="0"/>
    <x v="3"/>
    <n v="6525"/>
    <n v="4227"/>
    <x v="68"/>
    <x v="14"/>
    <x v="4"/>
    <x v="1"/>
    <n v="21"/>
    <n v="4227"/>
    <n v="0.90301180009507243"/>
    <n v="3817.0308790018712"/>
    <n v="2916"/>
    <n v="1763.2"/>
    <n v="1"/>
    <n v="-4227"/>
    <n v="-3817.0308790018712"/>
  </r>
  <r>
    <x v="0"/>
    <x v="4"/>
    <n v="6525"/>
    <n v="0"/>
    <x v="68"/>
    <x v="14"/>
    <x v="4"/>
    <x v="1"/>
    <n v="21"/>
    <n v="0"/>
    <n v="0.90301180009507243"/>
    <n v="0"/>
    <n v="3578"/>
    <n v="1816.85"/>
    <n v="1"/>
    <n v="0"/>
    <n v="0"/>
  </r>
  <r>
    <x v="0"/>
    <x v="5"/>
    <n v="6525"/>
    <n v="0"/>
    <x v="68"/>
    <x v="14"/>
    <x v="4"/>
    <x v="1"/>
    <n v="21"/>
    <n v="0"/>
    <n v="0.90301180009507243"/>
    <n v="0"/>
    <n v="3708"/>
    <n v="1858.8330000000001"/>
    <n v="1"/>
    <n v="0"/>
    <n v="0"/>
  </r>
  <r>
    <x v="0"/>
    <x v="6"/>
    <n v="6525"/>
    <n v="0"/>
    <x v="68"/>
    <x v="14"/>
    <x v="4"/>
    <x v="1"/>
    <n v="21"/>
    <n v="0"/>
    <n v="0.90301180009507243"/>
    <n v="0"/>
    <n v="3431"/>
    <n v="1813.0340000000001"/>
    <n v="1"/>
    <n v="0"/>
    <n v="0"/>
  </r>
  <r>
    <x v="0"/>
    <x v="7"/>
    <n v="6525"/>
    <n v="0"/>
    <x v="68"/>
    <x v="14"/>
    <x v="4"/>
    <x v="1"/>
    <n v="21"/>
    <n v="0"/>
    <n v="0.90301180009507243"/>
    <n v="0"/>
    <n v="4323"/>
    <n v="1943.6659999999999"/>
    <n v="1"/>
    <n v="0"/>
    <n v="0"/>
  </r>
  <r>
    <x v="0"/>
    <x v="8"/>
    <n v="6525"/>
    <n v="0"/>
    <x v="68"/>
    <x v="14"/>
    <x v="4"/>
    <x v="1"/>
    <n v="21"/>
    <n v="0"/>
    <n v="0.90301180009507243"/>
    <n v="0"/>
    <n v="3531"/>
    <n v="1846.634"/>
    <n v="1"/>
    <n v="0"/>
    <n v="0"/>
  </r>
  <r>
    <x v="0"/>
    <x v="9"/>
    <n v="6525"/>
    <n v="0"/>
    <x v="68"/>
    <x v="14"/>
    <x v="4"/>
    <x v="1"/>
    <n v="21"/>
    <n v="0"/>
    <n v="0.90301180009507243"/>
    <n v="0"/>
    <n v="3338"/>
    <n v="1851.3"/>
    <n v="1"/>
    <n v="0"/>
    <n v="0"/>
  </r>
  <r>
    <x v="0"/>
    <x v="10"/>
    <n v="6525"/>
    <n v="0"/>
    <x v="68"/>
    <x v="14"/>
    <x v="4"/>
    <x v="1"/>
    <n v="21"/>
    <n v="0"/>
    <n v="0.90301180009507243"/>
    <n v="0"/>
    <n v="3267"/>
    <n v="1752.55"/>
    <n v="1"/>
    <n v="0"/>
    <n v="0"/>
  </r>
  <r>
    <x v="0"/>
    <x v="11"/>
    <n v="6525"/>
    <n v="0"/>
    <x v="68"/>
    <x v="14"/>
    <x v="4"/>
    <x v="1"/>
    <n v="21"/>
    <n v="0"/>
    <n v="0.90301180009507243"/>
    <n v="0"/>
    <n v="2003"/>
    <n v="1365.15"/>
    <n v="1"/>
    <n v="0"/>
    <n v="0"/>
  </r>
  <r>
    <x v="0"/>
    <x v="0"/>
    <n v="6526"/>
    <n v="11824.56"/>
    <x v="69"/>
    <x v="14"/>
    <x v="4"/>
    <x v="1"/>
    <n v="21"/>
    <n v="11824.56"/>
    <n v="0.90301180009507243"/>
    <n v="10677.717210932189"/>
    <n v="2803"/>
    <n v="1698.7"/>
    <n v="1"/>
    <n v="-11824.56"/>
    <n v="-10677.717210932189"/>
  </r>
  <r>
    <x v="0"/>
    <x v="1"/>
    <n v="6526"/>
    <n v="3342.8"/>
    <x v="69"/>
    <x v="14"/>
    <x v="4"/>
    <x v="1"/>
    <n v="21"/>
    <n v="3342.8"/>
    <n v="0.90301180009507243"/>
    <n v="3018.5878453578084"/>
    <n v="2750"/>
    <n v="1620.817"/>
    <n v="1"/>
    <n v="-3342.8"/>
    <n v="-3018.5878453578084"/>
  </r>
  <r>
    <x v="0"/>
    <x v="2"/>
    <n v="6526"/>
    <n v="9881.6200000000008"/>
    <x v="69"/>
    <x v="14"/>
    <x v="4"/>
    <x v="1"/>
    <n v="21"/>
    <n v="9881.6200000000008"/>
    <n v="0.90301180009507243"/>
    <n v="8923.2194640554699"/>
    <n v="3043"/>
    <n v="1839.2840000000001"/>
    <n v="1"/>
    <n v="-9881.6200000000008"/>
    <n v="-8923.2194640554699"/>
  </r>
  <r>
    <x v="0"/>
    <x v="3"/>
    <n v="6526"/>
    <n v="6263.2"/>
    <x v="69"/>
    <x v="14"/>
    <x v="4"/>
    <x v="1"/>
    <n v="21"/>
    <n v="6263.2"/>
    <n v="0.90301180009507243"/>
    <n v="5655.7435063554576"/>
    <n v="2916"/>
    <n v="1763.2"/>
    <n v="1"/>
    <n v="-6263.2"/>
    <n v="-5655.7435063554576"/>
  </r>
  <r>
    <x v="0"/>
    <x v="4"/>
    <n v="6526"/>
    <n v="6994"/>
    <x v="69"/>
    <x v="14"/>
    <x v="4"/>
    <x v="1"/>
    <n v="21"/>
    <n v="6994"/>
    <n v="0.90301180009507243"/>
    <n v="6315.6645298649364"/>
    <n v="3578"/>
    <n v="1816.85"/>
    <n v="1"/>
    <n v="-6994"/>
    <n v="-6315.6645298649364"/>
  </r>
  <r>
    <x v="0"/>
    <x v="5"/>
    <n v="6526"/>
    <n v="4952"/>
    <x v="69"/>
    <x v="14"/>
    <x v="4"/>
    <x v="1"/>
    <n v="21"/>
    <n v="4952"/>
    <n v="0.90301180009507243"/>
    <n v="4471.7144340707982"/>
    <n v="3708"/>
    <n v="1858.8330000000001"/>
    <n v="1"/>
    <n v="-4952"/>
    <n v="-4471.7144340707982"/>
  </r>
  <r>
    <x v="0"/>
    <x v="6"/>
    <n v="6526"/>
    <n v="0"/>
    <x v="69"/>
    <x v="14"/>
    <x v="4"/>
    <x v="1"/>
    <n v="21"/>
    <n v="0"/>
    <n v="0.90301180009507243"/>
    <n v="0"/>
    <n v="3431"/>
    <n v="1813.0340000000001"/>
    <n v="1"/>
    <n v="0"/>
    <n v="0"/>
  </r>
  <r>
    <x v="0"/>
    <x v="7"/>
    <n v="6526"/>
    <n v="0"/>
    <x v="69"/>
    <x v="14"/>
    <x v="4"/>
    <x v="1"/>
    <n v="21"/>
    <n v="0"/>
    <n v="0.90301180009507243"/>
    <n v="0"/>
    <n v="4323"/>
    <n v="1943.6659999999999"/>
    <n v="1"/>
    <n v="0"/>
    <n v="0"/>
  </r>
  <r>
    <x v="0"/>
    <x v="8"/>
    <n v="6526"/>
    <n v="0"/>
    <x v="69"/>
    <x v="14"/>
    <x v="4"/>
    <x v="1"/>
    <n v="21"/>
    <n v="0"/>
    <n v="0.90301180009507243"/>
    <n v="0"/>
    <n v="3531"/>
    <n v="1846.634"/>
    <n v="1"/>
    <n v="0"/>
    <n v="0"/>
  </r>
  <r>
    <x v="0"/>
    <x v="9"/>
    <n v="6526"/>
    <n v="0"/>
    <x v="69"/>
    <x v="14"/>
    <x v="4"/>
    <x v="1"/>
    <n v="21"/>
    <n v="0"/>
    <n v="0.90301180009507243"/>
    <n v="0"/>
    <n v="3338"/>
    <n v="1851.3"/>
    <n v="1"/>
    <n v="0"/>
    <n v="0"/>
  </r>
  <r>
    <x v="0"/>
    <x v="10"/>
    <n v="6526"/>
    <n v="1900.8"/>
    <x v="69"/>
    <x v="14"/>
    <x v="4"/>
    <x v="1"/>
    <n v="21"/>
    <n v="1900.8"/>
    <n v="0.90301180009507243"/>
    <n v="1716.4448296207136"/>
    <n v="3267"/>
    <n v="1752.55"/>
    <n v="1"/>
    <n v="-1900.8"/>
    <n v="-1716.4448296207136"/>
  </r>
  <r>
    <x v="0"/>
    <x v="11"/>
    <n v="6526"/>
    <n v="-1340.8"/>
    <x v="69"/>
    <x v="14"/>
    <x v="4"/>
    <x v="1"/>
    <n v="21"/>
    <n v="-1340.8"/>
    <n v="0.90301180009507243"/>
    <n v="-1210.7582215674731"/>
    <n v="2003"/>
    <n v="1365.15"/>
    <n v="1"/>
    <n v="1340.8"/>
    <n v="1210.7582215674731"/>
  </r>
  <r>
    <x v="0"/>
    <x v="0"/>
    <n v="6530"/>
    <n v="47078.65"/>
    <x v="70"/>
    <x v="14"/>
    <x v="4"/>
    <x v="1"/>
    <n v="21"/>
    <n v="47078.65"/>
    <n v="0.90301180009507243"/>
    <n v="42512.576482545883"/>
    <n v="2803"/>
    <n v="1698.7"/>
    <n v="1"/>
    <n v="-47078.65"/>
    <n v="-42512.576482545883"/>
  </r>
  <r>
    <x v="0"/>
    <x v="1"/>
    <n v="6530"/>
    <n v="55596.84"/>
    <x v="70"/>
    <x v="14"/>
    <x v="4"/>
    <x v="1"/>
    <n v="21"/>
    <n v="55596.84"/>
    <n v="0.90301180009507243"/>
    <n v="50204.602567997725"/>
    <n v="2750"/>
    <n v="1620.817"/>
    <n v="1"/>
    <n v="-55596.84"/>
    <n v="-50204.602567997725"/>
  </r>
  <r>
    <x v="0"/>
    <x v="2"/>
    <n v="6530"/>
    <n v="62649.7"/>
    <x v="70"/>
    <x v="14"/>
    <x v="4"/>
    <x v="1"/>
    <n v="21"/>
    <n v="62649.7"/>
    <n v="0.90301180009507243"/>
    <n v="56573.418372416258"/>
    <n v="3043"/>
    <n v="1839.2840000000001"/>
    <n v="1"/>
    <n v="-62649.7"/>
    <n v="-56573.418372416258"/>
  </r>
  <r>
    <x v="0"/>
    <x v="3"/>
    <n v="6530"/>
    <n v="29226.06"/>
    <x v="70"/>
    <x v="14"/>
    <x v="4"/>
    <x v="1"/>
    <n v="21"/>
    <n v="29226.06"/>
    <n v="0.90301180009507243"/>
    <n v="26391.477050286594"/>
    <n v="2916"/>
    <n v="1763.2"/>
    <n v="1"/>
    <n v="-29226.06"/>
    <n v="-26391.477050286594"/>
  </r>
  <r>
    <x v="0"/>
    <x v="4"/>
    <n v="6530"/>
    <n v="48518.23"/>
    <x v="70"/>
    <x v="14"/>
    <x v="4"/>
    <x v="1"/>
    <n v="21"/>
    <n v="48518.23"/>
    <n v="0.90301180009507243"/>
    <n v="43812.534209726749"/>
    <n v="3578"/>
    <n v="1816.85"/>
    <n v="1"/>
    <n v="-48518.23"/>
    <n v="-43812.534209726749"/>
  </r>
  <r>
    <x v="0"/>
    <x v="5"/>
    <n v="6530"/>
    <n v="128475.95"/>
    <x v="70"/>
    <x v="14"/>
    <x v="4"/>
    <x v="1"/>
    <n v="21"/>
    <n v="128475.95"/>
    <n v="0.90301180009507243"/>
    <n v="116015.29887842452"/>
    <n v="3708"/>
    <n v="1858.8330000000001"/>
    <n v="1"/>
    <n v="-128475.95"/>
    <n v="-116015.29887842452"/>
  </r>
  <r>
    <x v="0"/>
    <x v="6"/>
    <n v="6530"/>
    <n v="48414.42"/>
    <x v="70"/>
    <x v="14"/>
    <x v="4"/>
    <x v="1"/>
    <n v="21"/>
    <n v="48414.42"/>
    <n v="0.90301180009507243"/>
    <n v="43718.792554758875"/>
    <n v="3431"/>
    <n v="1813.0340000000001"/>
    <n v="1"/>
    <n v="-48414.42"/>
    <n v="-43718.792554758875"/>
  </r>
  <r>
    <x v="0"/>
    <x v="7"/>
    <n v="6530"/>
    <n v="58473.13"/>
    <x v="70"/>
    <x v="14"/>
    <x v="4"/>
    <x v="1"/>
    <n v="21"/>
    <n v="58473.13"/>
    <n v="0.90301180009507243"/>
    <n v="52801.926378493183"/>
    <n v="4323"/>
    <n v="1943.6659999999999"/>
    <n v="1"/>
    <n v="-58473.13"/>
    <n v="-52801.926378493183"/>
  </r>
  <r>
    <x v="0"/>
    <x v="8"/>
    <n v="6530"/>
    <n v="0"/>
    <x v="70"/>
    <x v="14"/>
    <x v="4"/>
    <x v="1"/>
    <n v="21"/>
    <n v="0"/>
    <n v="0.90301180009507243"/>
    <n v="0"/>
    <n v="3531"/>
    <n v="1846.634"/>
    <n v="1"/>
    <n v="0"/>
    <n v="0"/>
  </r>
  <r>
    <x v="0"/>
    <x v="9"/>
    <n v="6530"/>
    <n v="77590.25"/>
    <x v="70"/>
    <x v="14"/>
    <x v="4"/>
    <x v="1"/>
    <n v="21"/>
    <n v="77590.25"/>
    <n v="0.90301180009507243"/>
    <n v="70064.91132232669"/>
    <n v="3338"/>
    <n v="1851.3"/>
    <n v="1"/>
    <n v="-77590.25"/>
    <n v="-70064.91132232669"/>
  </r>
  <r>
    <x v="0"/>
    <x v="10"/>
    <n v="6530"/>
    <n v="-26989.439999999999"/>
    <x v="70"/>
    <x v="14"/>
    <x v="4"/>
    <x v="1"/>
    <n v="21"/>
    <n v="-26989.439999999999"/>
    <n v="0.90301180009507243"/>
    <n v="-24371.782797957949"/>
    <n v="3267"/>
    <n v="1752.55"/>
    <n v="1"/>
    <n v="26989.439999999999"/>
    <n v="24371.782797957949"/>
  </r>
  <r>
    <x v="0"/>
    <x v="11"/>
    <n v="6530"/>
    <n v="6358.54"/>
    <x v="70"/>
    <x v="14"/>
    <x v="4"/>
    <x v="1"/>
    <n v="21"/>
    <n v="6358.54"/>
    <n v="0.90301180009507243"/>
    <n v="5741.8366513765222"/>
    <n v="2003"/>
    <n v="1365.15"/>
    <n v="1"/>
    <n v="-6358.54"/>
    <n v="-5741.8366513765222"/>
  </r>
  <r>
    <x v="0"/>
    <x v="0"/>
    <n v="6540"/>
    <n v="0"/>
    <x v="71"/>
    <x v="14"/>
    <x v="4"/>
    <x v="1"/>
    <n v="21"/>
    <n v="0"/>
    <n v="0.90301180009507243"/>
    <n v="0"/>
    <n v="2803"/>
    <n v="1698.7"/>
    <n v="1"/>
    <n v="0"/>
    <n v="0"/>
  </r>
  <r>
    <x v="0"/>
    <x v="1"/>
    <n v="6540"/>
    <n v="0"/>
    <x v="71"/>
    <x v="14"/>
    <x v="4"/>
    <x v="1"/>
    <n v="21"/>
    <n v="0"/>
    <n v="0.90301180009507243"/>
    <n v="0"/>
    <n v="2750"/>
    <n v="1620.817"/>
    <n v="1"/>
    <n v="0"/>
    <n v="0"/>
  </r>
  <r>
    <x v="0"/>
    <x v="2"/>
    <n v="6540"/>
    <n v="12361.52"/>
    <x v="71"/>
    <x v="14"/>
    <x v="4"/>
    <x v="1"/>
    <n v="21"/>
    <n v="12361.52"/>
    <n v="0.90301180009507243"/>
    <n v="11162.598427111239"/>
    <n v="3043"/>
    <n v="1839.2840000000001"/>
    <n v="1"/>
    <n v="-12361.52"/>
    <n v="-11162.598427111239"/>
  </r>
  <r>
    <x v="0"/>
    <x v="3"/>
    <n v="6540"/>
    <n v="1027.2"/>
    <x v="71"/>
    <x v="14"/>
    <x v="4"/>
    <x v="1"/>
    <n v="21"/>
    <n v="1027.2"/>
    <n v="0.90301180009507243"/>
    <n v="927.57372105765842"/>
    <n v="2916"/>
    <n v="1763.2"/>
    <n v="1"/>
    <n v="-1027.2"/>
    <n v="-927.57372105765842"/>
  </r>
  <r>
    <x v="0"/>
    <x v="4"/>
    <n v="6540"/>
    <n v="0"/>
    <x v="71"/>
    <x v="14"/>
    <x v="4"/>
    <x v="1"/>
    <n v="21"/>
    <n v="0"/>
    <n v="0.90301180009507243"/>
    <n v="0"/>
    <n v="3578"/>
    <n v="1816.85"/>
    <n v="1"/>
    <n v="0"/>
    <n v="0"/>
  </r>
  <r>
    <x v="0"/>
    <x v="5"/>
    <n v="6540"/>
    <n v="3029.99"/>
    <x v="71"/>
    <x v="14"/>
    <x v="4"/>
    <x v="1"/>
    <n v="21"/>
    <n v="3029.99"/>
    <n v="0.90301180009507243"/>
    <n v="2736.1167241700682"/>
    <n v="3708"/>
    <n v="1858.8330000000001"/>
    <n v="1"/>
    <n v="-3029.99"/>
    <n v="-2736.1167241700682"/>
  </r>
  <r>
    <x v="0"/>
    <x v="6"/>
    <n v="6540"/>
    <n v="3029.99"/>
    <x v="71"/>
    <x v="14"/>
    <x v="4"/>
    <x v="1"/>
    <n v="21"/>
    <n v="3029.99"/>
    <n v="0.90301180009507243"/>
    <n v="2736.1167241700682"/>
    <n v="3431"/>
    <n v="1813.0340000000001"/>
    <n v="1"/>
    <n v="-3029.99"/>
    <n v="-2736.1167241700682"/>
  </r>
  <r>
    <x v="0"/>
    <x v="7"/>
    <n v="6540"/>
    <n v="3029.99"/>
    <x v="71"/>
    <x v="14"/>
    <x v="4"/>
    <x v="1"/>
    <n v="21"/>
    <n v="3029.99"/>
    <n v="0.90301180009507243"/>
    <n v="2736.1167241700682"/>
    <n v="4323"/>
    <n v="1943.6659999999999"/>
    <n v="1"/>
    <n v="-3029.99"/>
    <n v="-2736.1167241700682"/>
  </r>
  <r>
    <x v="0"/>
    <x v="8"/>
    <n v="6540"/>
    <n v="3523.57"/>
    <x v="71"/>
    <x v="14"/>
    <x v="4"/>
    <x v="1"/>
    <n v="21"/>
    <n v="3523.57"/>
    <n v="0.90301180009507243"/>
    <n v="3181.8252884609947"/>
    <n v="3531"/>
    <n v="1846.634"/>
    <n v="1"/>
    <n v="-3523.57"/>
    <n v="-3181.8252884609947"/>
  </r>
  <r>
    <x v="0"/>
    <x v="9"/>
    <n v="6540"/>
    <n v="4465.6400000000003"/>
    <x v="71"/>
    <x v="14"/>
    <x v="4"/>
    <x v="1"/>
    <n v="21"/>
    <n v="4465.6400000000003"/>
    <n v="0.90301180009507243"/>
    <n v="4032.5256149765596"/>
    <n v="3338"/>
    <n v="1851.3"/>
    <n v="1"/>
    <n v="-4465.6400000000003"/>
    <n v="-4032.5256149765596"/>
  </r>
  <r>
    <x v="0"/>
    <x v="10"/>
    <n v="6540"/>
    <n v="45468.37"/>
    <x v="71"/>
    <x v="14"/>
    <x v="4"/>
    <x v="1"/>
    <n v="21"/>
    <n v="45468.37"/>
    <n v="0.90301180009507243"/>
    <n v="41058.474641088789"/>
    <n v="3267"/>
    <n v="1752.55"/>
    <n v="1"/>
    <n v="-45468.37"/>
    <n v="-41058.474641088789"/>
  </r>
  <r>
    <x v="0"/>
    <x v="11"/>
    <n v="6540"/>
    <n v="3523.57"/>
    <x v="71"/>
    <x v="14"/>
    <x v="4"/>
    <x v="1"/>
    <n v="21"/>
    <n v="3523.57"/>
    <n v="0.90301180009507243"/>
    <n v="3181.8252884609947"/>
    <n v="2003"/>
    <n v="1365.15"/>
    <n v="1"/>
    <n v="-3523.57"/>
    <n v="-3181.8252884609947"/>
  </r>
  <r>
    <x v="0"/>
    <x v="0"/>
    <n v="6550"/>
    <n v="14110.7"/>
    <x v="72"/>
    <x v="18"/>
    <x v="4"/>
    <x v="1"/>
    <n v="16"/>
    <n v="14110.7"/>
    <n v="0.90301180009507243"/>
    <n v="12742.128607601539"/>
    <n v="2803"/>
    <n v="1698.7"/>
    <n v="1"/>
    <n v="-14110.7"/>
    <n v="-12742.128607601539"/>
  </r>
  <r>
    <x v="0"/>
    <x v="1"/>
    <n v="6550"/>
    <n v="65235.02"/>
    <x v="72"/>
    <x v="18"/>
    <x v="4"/>
    <x v="1"/>
    <n v="16"/>
    <n v="65235.02"/>
    <n v="0.90301180009507243"/>
    <n v="58907.992839438048"/>
    <n v="2750"/>
    <n v="1620.817"/>
    <n v="1"/>
    <n v="-65235.02"/>
    <n v="-58907.992839438048"/>
  </r>
  <r>
    <x v="0"/>
    <x v="2"/>
    <n v="6550"/>
    <n v="34075.300000000003"/>
    <x v="72"/>
    <x v="18"/>
    <x v="4"/>
    <x v="1"/>
    <n v="16"/>
    <n v="34075.300000000003"/>
    <n v="0.90301180009507243"/>
    <n v="30770.397991779624"/>
    <n v="3043"/>
    <n v="1839.2840000000001"/>
    <n v="1"/>
    <n v="-34075.300000000003"/>
    <n v="-30770.397991779624"/>
  </r>
  <r>
    <x v="0"/>
    <x v="3"/>
    <n v="6550"/>
    <n v="22765.08"/>
    <x v="72"/>
    <x v="18"/>
    <x v="4"/>
    <x v="1"/>
    <n v="16"/>
    <n v="22765.08"/>
    <n v="0.90301180009507243"/>
    <n v="20557.135870108334"/>
    <n v="2916"/>
    <n v="1763.2"/>
    <n v="1"/>
    <n v="-22765.08"/>
    <n v="-20557.135870108334"/>
  </r>
  <r>
    <x v="0"/>
    <x v="4"/>
    <n v="6550"/>
    <n v="38723.120000000003"/>
    <x v="72"/>
    <x v="18"/>
    <x v="4"/>
    <x v="1"/>
    <n v="16"/>
    <n v="38723.120000000003"/>
    <n v="0.90301180009507243"/>
    <n v="34967.4342964975"/>
    <n v="3578"/>
    <n v="1816.85"/>
    <n v="1"/>
    <n v="-38723.120000000003"/>
    <n v="-34967.4342964975"/>
  </r>
  <r>
    <x v="0"/>
    <x v="5"/>
    <n v="6550"/>
    <n v="37331.300000000003"/>
    <x v="72"/>
    <x v="18"/>
    <x v="4"/>
    <x v="1"/>
    <n v="16"/>
    <n v="37331.300000000003"/>
    <n v="0.90301180009507243"/>
    <n v="33710.604412889181"/>
    <n v="3708"/>
    <n v="1858.8330000000001"/>
    <n v="1"/>
    <n v="-37331.300000000003"/>
    <n v="-33710.604412889181"/>
  </r>
  <r>
    <x v="0"/>
    <x v="6"/>
    <n v="6550"/>
    <n v="67447.62"/>
    <x v="72"/>
    <x v="18"/>
    <x v="4"/>
    <x v="1"/>
    <n v="16"/>
    <n v="67447.62"/>
    <n v="0.90301180009507243"/>
    <n v="60905.996748328405"/>
    <n v="3431"/>
    <n v="1813.0340000000001"/>
    <n v="1"/>
    <n v="-67447.62"/>
    <n v="-60905.996748328405"/>
  </r>
  <r>
    <x v="0"/>
    <x v="7"/>
    <n v="6550"/>
    <n v="85818.15"/>
    <x v="72"/>
    <x v="18"/>
    <x v="4"/>
    <x v="1"/>
    <n v="16"/>
    <n v="85818.15"/>
    <n v="0.90301180009507243"/>
    <n v="77494.802112328936"/>
    <n v="4323"/>
    <n v="1943.6659999999999"/>
    <n v="1"/>
    <n v="-85818.15"/>
    <n v="-77494.802112328936"/>
  </r>
  <r>
    <x v="0"/>
    <x v="8"/>
    <n v="6550"/>
    <n v="62216.39"/>
    <x v="72"/>
    <x v="18"/>
    <x v="4"/>
    <x v="1"/>
    <n v="16"/>
    <n v="62216.39"/>
    <n v="0.90301180009507243"/>
    <n v="56182.134329317065"/>
    <n v="3531"/>
    <n v="1846.634"/>
    <n v="1"/>
    <n v="-62216.39"/>
    <n v="-56182.134329317065"/>
  </r>
  <r>
    <x v="0"/>
    <x v="9"/>
    <n v="6550"/>
    <n v="79758.87"/>
    <x v="72"/>
    <x v="18"/>
    <x v="4"/>
    <x v="1"/>
    <n v="16"/>
    <n v="79758.87"/>
    <n v="0.90301180009507243"/>
    <n v="72023.200772248863"/>
    <n v="3338"/>
    <n v="1851.3"/>
    <n v="1"/>
    <n v="-79758.87"/>
    <n v="-72023.200772248863"/>
  </r>
  <r>
    <x v="0"/>
    <x v="10"/>
    <n v="6550"/>
    <n v="73132.55"/>
    <x v="72"/>
    <x v="18"/>
    <x v="4"/>
    <x v="1"/>
    <n v="16"/>
    <n v="73132.55"/>
    <n v="0.90301180009507243"/>
    <n v="66039.555621042891"/>
    <n v="3267"/>
    <n v="1752.55"/>
    <n v="1"/>
    <n v="-73132.55"/>
    <n v="-66039.555621042891"/>
  </r>
  <r>
    <x v="0"/>
    <x v="11"/>
    <n v="6550"/>
    <n v="67811.289999999994"/>
    <x v="72"/>
    <x v="18"/>
    <x v="4"/>
    <x v="1"/>
    <n v="16"/>
    <n v="67811.289999999994"/>
    <n v="0.90301180009507243"/>
    <n v="61234.395049668979"/>
    <n v="2003"/>
    <n v="1365.15"/>
    <n v="1"/>
    <n v="-67811.289999999994"/>
    <n v="-61234.395049668979"/>
  </r>
  <r>
    <x v="0"/>
    <x v="0"/>
    <n v="6551"/>
    <n v="0"/>
    <x v="73"/>
    <x v="18"/>
    <x v="4"/>
    <x v="1"/>
    <n v="16"/>
    <n v="0"/>
    <n v="0.90301180009507243"/>
    <n v="0"/>
    <n v="2803"/>
    <n v="1698.7"/>
    <n v="1"/>
    <n v="0"/>
    <n v="0"/>
  </r>
  <r>
    <x v="0"/>
    <x v="1"/>
    <n v="6551"/>
    <n v="0"/>
    <x v="73"/>
    <x v="18"/>
    <x v="4"/>
    <x v="1"/>
    <n v="16"/>
    <n v="0"/>
    <n v="0.90301180009507243"/>
    <n v="0"/>
    <n v="2750"/>
    <n v="1620.817"/>
    <n v="1"/>
    <n v="0"/>
    <n v="0"/>
  </r>
  <r>
    <x v="0"/>
    <x v="2"/>
    <n v="6551"/>
    <n v="0"/>
    <x v="73"/>
    <x v="18"/>
    <x v="4"/>
    <x v="1"/>
    <n v="16"/>
    <n v="0"/>
    <n v="0.90301180009507243"/>
    <n v="0"/>
    <n v="3043"/>
    <n v="1839.2840000000001"/>
    <n v="1"/>
    <n v="0"/>
    <n v="0"/>
  </r>
  <r>
    <x v="0"/>
    <x v="3"/>
    <n v="6551"/>
    <n v="0"/>
    <x v="73"/>
    <x v="18"/>
    <x v="4"/>
    <x v="1"/>
    <n v="16"/>
    <n v="0"/>
    <n v="0.90301180009507243"/>
    <n v="0"/>
    <n v="2916"/>
    <n v="1763.2"/>
    <n v="1"/>
    <n v="0"/>
    <n v="0"/>
  </r>
  <r>
    <x v="0"/>
    <x v="4"/>
    <n v="6551"/>
    <n v="0"/>
    <x v="73"/>
    <x v="18"/>
    <x v="4"/>
    <x v="1"/>
    <n v="16"/>
    <n v="0"/>
    <n v="0.90301180009507243"/>
    <n v="0"/>
    <n v="3578"/>
    <n v="1816.85"/>
    <n v="1"/>
    <n v="0"/>
    <n v="0"/>
  </r>
  <r>
    <x v="0"/>
    <x v="5"/>
    <n v="6551"/>
    <n v="0"/>
    <x v="73"/>
    <x v="18"/>
    <x v="4"/>
    <x v="1"/>
    <n v="16"/>
    <n v="0"/>
    <n v="0.90301180009507243"/>
    <n v="0"/>
    <n v="3708"/>
    <n v="1858.8330000000001"/>
    <n v="1"/>
    <n v="0"/>
    <n v="0"/>
  </r>
  <r>
    <x v="0"/>
    <x v="6"/>
    <n v="6551"/>
    <n v="0"/>
    <x v="73"/>
    <x v="18"/>
    <x v="4"/>
    <x v="1"/>
    <n v="16"/>
    <n v="0"/>
    <n v="0.90301180009507243"/>
    <n v="0"/>
    <n v="3431"/>
    <n v="1813.0340000000001"/>
    <n v="1"/>
    <n v="0"/>
    <n v="0"/>
  </r>
  <r>
    <x v="0"/>
    <x v="7"/>
    <n v="6551"/>
    <n v="0"/>
    <x v="73"/>
    <x v="18"/>
    <x v="4"/>
    <x v="1"/>
    <n v="16"/>
    <n v="0"/>
    <n v="0.90301180009507243"/>
    <n v="0"/>
    <n v="4323"/>
    <n v="1943.6659999999999"/>
    <n v="1"/>
    <n v="0"/>
    <n v="0"/>
  </r>
  <r>
    <x v="0"/>
    <x v="8"/>
    <n v="6551"/>
    <n v="0"/>
    <x v="73"/>
    <x v="18"/>
    <x v="4"/>
    <x v="1"/>
    <n v="16"/>
    <n v="0"/>
    <n v="0.90301180009507243"/>
    <n v="0"/>
    <n v="3531"/>
    <n v="1846.634"/>
    <n v="1"/>
    <n v="0"/>
    <n v="0"/>
  </r>
  <r>
    <x v="0"/>
    <x v="9"/>
    <n v="6551"/>
    <n v="0"/>
    <x v="73"/>
    <x v="18"/>
    <x v="4"/>
    <x v="1"/>
    <n v="16"/>
    <n v="0"/>
    <n v="0.90301180009507243"/>
    <n v="0"/>
    <n v="3338"/>
    <n v="1851.3"/>
    <n v="1"/>
    <n v="0"/>
    <n v="0"/>
  </r>
  <r>
    <x v="0"/>
    <x v="10"/>
    <n v="6551"/>
    <n v="0"/>
    <x v="73"/>
    <x v="18"/>
    <x v="4"/>
    <x v="1"/>
    <n v="16"/>
    <n v="0"/>
    <n v="0.90301180009507243"/>
    <n v="0"/>
    <n v="3267"/>
    <n v="1752.55"/>
    <n v="1"/>
    <n v="0"/>
    <n v="0"/>
  </r>
  <r>
    <x v="0"/>
    <x v="11"/>
    <n v="6551"/>
    <n v="0"/>
    <x v="73"/>
    <x v="18"/>
    <x v="4"/>
    <x v="1"/>
    <n v="16"/>
    <n v="0"/>
    <n v="0.90301180009507243"/>
    <n v="0"/>
    <n v="2003"/>
    <n v="1365.15"/>
    <n v="1"/>
    <n v="0"/>
    <n v="0"/>
  </r>
  <r>
    <x v="0"/>
    <x v="0"/>
    <n v="6560"/>
    <n v="0"/>
    <x v="74"/>
    <x v="15"/>
    <x v="4"/>
    <x v="1"/>
    <n v="13"/>
    <n v="0"/>
    <n v="0.90301180009507243"/>
    <n v="0"/>
    <n v="2803"/>
    <n v="1698.7"/>
    <n v="1"/>
    <n v="0"/>
    <n v="0"/>
  </r>
  <r>
    <x v="0"/>
    <x v="1"/>
    <n v="6560"/>
    <n v="0"/>
    <x v="74"/>
    <x v="15"/>
    <x v="4"/>
    <x v="1"/>
    <n v="13"/>
    <n v="0"/>
    <n v="0.90301180009507243"/>
    <n v="0"/>
    <n v="2750"/>
    <n v="1620.817"/>
    <n v="1"/>
    <n v="0"/>
    <n v="0"/>
  </r>
  <r>
    <x v="0"/>
    <x v="2"/>
    <n v="6560"/>
    <n v="0"/>
    <x v="74"/>
    <x v="15"/>
    <x v="4"/>
    <x v="1"/>
    <n v="13"/>
    <n v="0"/>
    <n v="0.90301180009507243"/>
    <n v="0"/>
    <n v="3043"/>
    <n v="1839.2840000000001"/>
    <n v="1"/>
    <n v="0"/>
    <n v="0"/>
  </r>
  <r>
    <x v="0"/>
    <x v="3"/>
    <n v="6560"/>
    <n v="0"/>
    <x v="74"/>
    <x v="15"/>
    <x v="4"/>
    <x v="1"/>
    <n v="13"/>
    <n v="0"/>
    <n v="0.90301180009507243"/>
    <n v="0"/>
    <n v="2916"/>
    <n v="1763.2"/>
    <n v="1"/>
    <n v="0"/>
    <n v="0"/>
  </r>
  <r>
    <x v="0"/>
    <x v="4"/>
    <n v="6560"/>
    <n v="0"/>
    <x v="74"/>
    <x v="15"/>
    <x v="4"/>
    <x v="1"/>
    <n v="13"/>
    <n v="0"/>
    <n v="0.90301180009507243"/>
    <n v="0"/>
    <n v="3578"/>
    <n v="1816.85"/>
    <n v="1"/>
    <n v="0"/>
    <n v="0"/>
  </r>
  <r>
    <x v="0"/>
    <x v="5"/>
    <n v="6560"/>
    <n v="0"/>
    <x v="74"/>
    <x v="15"/>
    <x v="4"/>
    <x v="1"/>
    <n v="13"/>
    <n v="0"/>
    <n v="0.90301180009507243"/>
    <n v="0"/>
    <n v="3708"/>
    <n v="1858.8330000000001"/>
    <n v="1"/>
    <n v="0"/>
    <n v="0"/>
  </r>
  <r>
    <x v="0"/>
    <x v="6"/>
    <n v="6560"/>
    <n v="0"/>
    <x v="74"/>
    <x v="15"/>
    <x v="4"/>
    <x v="1"/>
    <n v="13"/>
    <n v="0"/>
    <n v="0.90301180009507243"/>
    <n v="0"/>
    <n v="3431"/>
    <n v="1813.0340000000001"/>
    <n v="1"/>
    <n v="0"/>
    <n v="0"/>
  </r>
  <r>
    <x v="0"/>
    <x v="7"/>
    <n v="6560"/>
    <n v="0"/>
    <x v="74"/>
    <x v="15"/>
    <x v="4"/>
    <x v="1"/>
    <n v="13"/>
    <n v="0"/>
    <n v="0.90301180009507243"/>
    <n v="0"/>
    <n v="4323"/>
    <n v="1943.6659999999999"/>
    <n v="1"/>
    <n v="0"/>
    <n v="0"/>
  </r>
  <r>
    <x v="0"/>
    <x v="8"/>
    <n v="6560"/>
    <n v="-3252"/>
    <x v="74"/>
    <x v="15"/>
    <x v="4"/>
    <x v="1"/>
    <n v="13"/>
    <n v="-3252"/>
    <n v="0.90301180009507243"/>
    <n v="-2936.5943739091754"/>
    <n v="3531"/>
    <n v="1846.634"/>
    <n v="1"/>
    <n v="3252"/>
    <n v="2936.5943739091754"/>
  </r>
  <r>
    <x v="0"/>
    <x v="9"/>
    <n v="6560"/>
    <n v="6504"/>
    <x v="74"/>
    <x v="15"/>
    <x v="4"/>
    <x v="1"/>
    <n v="13"/>
    <n v="6504"/>
    <n v="0.90301180009507243"/>
    <n v="5873.1887478183507"/>
    <n v="3338"/>
    <n v="1851.3"/>
    <n v="1"/>
    <n v="-6504"/>
    <n v="-5873.1887478183507"/>
  </r>
  <r>
    <x v="0"/>
    <x v="10"/>
    <n v="6560"/>
    <n v="-3252"/>
    <x v="74"/>
    <x v="15"/>
    <x v="4"/>
    <x v="1"/>
    <n v="13"/>
    <n v="-3252"/>
    <n v="0.90301180009507243"/>
    <n v="-2936.5943739091754"/>
    <n v="3267"/>
    <n v="1752.55"/>
    <n v="1"/>
    <n v="3252"/>
    <n v="2936.5943739091754"/>
  </r>
  <r>
    <x v="0"/>
    <x v="11"/>
    <n v="6560"/>
    <n v="0"/>
    <x v="74"/>
    <x v="15"/>
    <x v="4"/>
    <x v="1"/>
    <n v="13"/>
    <n v="0"/>
    <n v="0.90301180009507243"/>
    <n v="0"/>
    <n v="2003"/>
    <n v="1365.15"/>
    <n v="1"/>
    <n v="0"/>
    <n v="0"/>
  </r>
  <r>
    <x v="0"/>
    <x v="0"/>
    <n v="6561"/>
    <n v="0"/>
    <x v="75"/>
    <x v="18"/>
    <x v="4"/>
    <x v="1"/>
    <n v="16"/>
    <n v="0"/>
    <n v="0.90301180009507243"/>
    <n v="0"/>
    <n v="2803"/>
    <n v="1698.7"/>
    <n v="1"/>
    <n v="0"/>
    <n v="0"/>
  </r>
  <r>
    <x v="0"/>
    <x v="1"/>
    <n v="6561"/>
    <n v="0"/>
    <x v="75"/>
    <x v="18"/>
    <x v="4"/>
    <x v="1"/>
    <n v="16"/>
    <n v="0"/>
    <n v="0.90301180009507243"/>
    <n v="0"/>
    <n v="2750"/>
    <n v="1620.817"/>
    <n v="1"/>
    <n v="0"/>
    <n v="0"/>
  </r>
  <r>
    <x v="0"/>
    <x v="2"/>
    <n v="6561"/>
    <n v="623.20000000000005"/>
    <x v="75"/>
    <x v="18"/>
    <x v="4"/>
    <x v="1"/>
    <n v="16"/>
    <n v="623.20000000000005"/>
    <n v="0.90301180009507243"/>
    <n v="562.75695381924913"/>
    <n v="3043"/>
    <n v="1839.2840000000001"/>
    <n v="1"/>
    <n v="-623.20000000000005"/>
    <n v="-562.75695381924913"/>
  </r>
  <r>
    <x v="0"/>
    <x v="3"/>
    <n v="6561"/>
    <n v="0"/>
    <x v="75"/>
    <x v="18"/>
    <x v="4"/>
    <x v="1"/>
    <n v="16"/>
    <n v="0"/>
    <n v="0.90301180009507243"/>
    <n v="0"/>
    <n v="2916"/>
    <n v="1763.2"/>
    <n v="1"/>
    <n v="0"/>
    <n v="0"/>
  </r>
  <r>
    <x v="0"/>
    <x v="4"/>
    <n v="6561"/>
    <n v="0"/>
    <x v="75"/>
    <x v="18"/>
    <x v="4"/>
    <x v="1"/>
    <n v="16"/>
    <n v="0"/>
    <n v="0.90301180009507243"/>
    <n v="0"/>
    <n v="3578"/>
    <n v="1816.85"/>
    <n v="1"/>
    <n v="0"/>
    <n v="0"/>
  </r>
  <r>
    <x v="0"/>
    <x v="5"/>
    <n v="6561"/>
    <n v="0"/>
    <x v="75"/>
    <x v="18"/>
    <x v="4"/>
    <x v="1"/>
    <n v="16"/>
    <n v="0"/>
    <n v="0.90301180009507243"/>
    <n v="0"/>
    <n v="3708"/>
    <n v="1858.8330000000001"/>
    <n v="1"/>
    <n v="0"/>
    <n v="0"/>
  </r>
  <r>
    <x v="0"/>
    <x v="6"/>
    <n v="6561"/>
    <n v="0"/>
    <x v="75"/>
    <x v="18"/>
    <x v="4"/>
    <x v="1"/>
    <n v="16"/>
    <n v="0"/>
    <n v="0.90301180009507243"/>
    <n v="0"/>
    <n v="3431"/>
    <n v="1813.0340000000001"/>
    <n v="1"/>
    <n v="0"/>
    <n v="0"/>
  </r>
  <r>
    <x v="0"/>
    <x v="7"/>
    <n v="6561"/>
    <n v="0"/>
    <x v="75"/>
    <x v="18"/>
    <x v="4"/>
    <x v="1"/>
    <n v="16"/>
    <n v="0"/>
    <n v="0.90301180009507243"/>
    <n v="0"/>
    <n v="4323"/>
    <n v="1943.6659999999999"/>
    <n v="1"/>
    <n v="0"/>
    <n v="0"/>
  </r>
  <r>
    <x v="0"/>
    <x v="8"/>
    <n v="6561"/>
    <n v="0"/>
    <x v="75"/>
    <x v="18"/>
    <x v="4"/>
    <x v="1"/>
    <n v="16"/>
    <n v="0"/>
    <n v="0.90301180009507243"/>
    <n v="0"/>
    <n v="3531"/>
    <n v="1846.634"/>
    <n v="1"/>
    <n v="0"/>
    <n v="0"/>
  </r>
  <r>
    <x v="0"/>
    <x v="9"/>
    <n v="6561"/>
    <n v="0"/>
    <x v="75"/>
    <x v="18"/>
    <x v="4"/>
    <x v="1"/>
    <n v="16"/>
    <n v="0"/>
    <n v="0.90301180009507243"/>
    <n v="0"/>
    <n v="3338"/>
    <n v="1851.3"/>
    <n v="1"/>
    <n v="0"/>
    <n v="0"/>
  </r>
  <r>
    <x v="0"/>
    <x v="10"/>
    <n v="6561"/>
    <n v="0"/>
    <x v="75"/>
    <x v="18"/>
    <x v="4"/>
    <x v="1"/>
    <n v="16"/>
    <n v="0"/>
    <n v="0.90301180009507243"/>
    <n v="0"/>
    <n v="3267"/>
    <n v="1752.55"/>
    <n v="1"/>
    <n v="0"/>
    <n v="0"/>
  </r>
  <r>
    <x v="0"/>
    <x v="11"/>
    <n v="6561"/>
    <n v="0"/>
    <x v="75"/>
    <x v="18"/>
    <x v="4"/>
    <x v="1"/>
    <n v="16"/>
    <n v="0"/>
    <n v="0.90301180009507243"/>
    <n v="0"/>
    <n v="2003"/>
    <n v="1365.15"/>
    <n v="1"/>
    <n v="0"/>
    <n v="0"/>
  </r>
  <r>
    <x v="0"/>
    <x v="0"/>
    <n v="6585"/>
    <n v="0"/>
    <x v="76"/>
    <x v="19"/>
    <x v="4"/>
    <x v="1"/>
    <n v="17"/>
    <n v="0"/>
    <n v="0.90301180009507243"/>
    <n v="0"/>
    <n v="2803"/>
    <n v="1698.7"/>
    <n v="1"/>
    <n v="0"/>
    <n v="0"/>
  </r>
  <r>
    <x v="0"/>
    <x v="1"/>
    <n v="6585"/>
    <n v="0"/>
    <x v="76"/>
    <x v="19"/>
    <x v="4"/>
    <x v="1"/>
    <n v="17"/>
    <n v="0"/>
    <n v="0.90301180009507243"/>
    <n v="0"/>
    <n v="2750"/>
    <n v="1620.817"/>
    <n v="1"/>
    <n v="0"/>
    <n v="0"/>
  </r>
  <r>
    <x v="0"/>
    <x v="2"/>
    <n v="6585"/>
    <n v="0"/>
    <x v="76"/>
    <x v="19"/>
    <x v="4"/>
    <x v="1"/>
    <n v="17"/>
    <n v="0"/>
    <n v="0.90301180009507243"/>
    <n v="0"/>
    <n v="3043"/>
    <n v="1839.2840000000001"/>
    <n v="1"/>
    <n v="0"/>
    <n v="0"/>
  </r>
  <r>
    <x v="0"/>
    <x v="3"/>
    <n v="6585"/>
    <n v="5273.87"/>
    <x v="76"/>
    <x v="19"/>
    <x v="4"/>
    <x v="1"/>
    <n v="17"/>
    <n v="5273.87"/>
    <n v="0.90301180009507243"/>
    <n v="4762.3668421673992"/>
    <n v="2916"/>
    <n v="1763.2"/>
    <n v="1"/>
    <n v="-5273.87"/>
    <n v="-4762.3668421673992"/>
  </r>
  <r>
    <x v="0"/>
    <x v="4"/>
    <n v="6585"/>
    <n v="5273.87"/>
    <x v="76"/>
    <x v="19"/>
    <x v="4"/>
    <x v="1"/>
    <n v="17"/>
    <n v="5273.87"/>
    <n v="0.90301180009507243"/>
    <n v="4762.3668421673992"/>
    <n v="3578"/>
    <n v="1816.85"/>
    <n v="1"/>
    <n v="-5273.87"/>
    <n v="-4762.3668421673992"/>
  </r>
  <r>
    <x v="0"/>
    <x v="5"/>
    <n v="6585"/>
    <n v="5273.86"/>
    <x v="76"/>
    <x v="19"/>
    <x v="4"/>
    <x v="1"/>
    <n v="17"/>
    <n v="5273.86"/>
    <n v="0.90301180009507243"/>
    <n v="4762.3578120493985"/>
    <n v="3708"/>
    <n v="1858.8330000000001"/>
    <n v="1"/>
    <n v="-5273.86"/>
    <n v="-4762.3578120493985"/>
  </r>
  <r>
    <x v="0"/>
    <x v="6"/>
    <n v="6585"/>
    <n v="5316.27"/>
    <x v="76"/>
    <x v="19"/>
    <x v="4"/>
    <x v="1"/>
    <n v="17"/>
    <n v="5316.27"/>
    <n v="0.90301180009507243"/>
    <n v="4800.6545424914311"/>
    <n v="3431"/>
    <n v="1813.0340000000001"/>
    <n v="1"/>
    <n v="-5316.27"/>
    <n v="-4800.6545424914311"/>
  </r>
  <r>
    <x v="0"/>
    <x v="7"/>
    <n v="6585"/>
    <n v="5316.27"/>
    <x v="76"/>
    <x v="19"/>
    <x v="4"/>
    <x v="1"/>
    <n v="17"/>
    <n v="5316.27"/>
    <n v="0.90301180009507243"/>
    <n v="4800.6545424914311"/>
    <n v="4323"/>
    <n v="1943.6659999999999"/>
    <n v="1"/>
    <n v="-5316.27"/>
    <n v="-4800.6545424914311"/>
  </r>
  <r>
    <x v="0"/>
    <x v="8"/>
    <n v="6585"/>
    <n v="5316.26"/>
    <x v="76"/>
    <x v="19"/>
    <x v="4"/>
    <x v="1"/>
    <n v="17"/>
    <n v="5316.26"/>
    <n v="0.90301180009507243"/>
    <n v="4800.6455123734295"/>
    <n v="3531"/>
    <n v="1846.634"/>
    <n v="1"/>
    <n v="-5316.26"/>
    <n v="-4800.6455123734295"/>
  </r>
  <r>
    <x v="0"/>
    <x v="9"/>
    <n v="6585"/>
    <n v="5360"/>
    <x v="76"/>
    <x v="19"/>
    <x v="4"/>
    <x v="1"/>
    <n v="17"/>
    <n v="5360"/>
    <n v="0.90301180009507243"/>
    <n v="4840.1432485095884"/>
    <n v="3338"/>
    <n v="1851.3"/>
    <n v="1"/>
    <n v="-5360"/>
    <n v="-4840.1432485095884"/>
  </r>
  <r>
    <x v="0"/>
    <x v="10"/>
    <n v="6585"/>
    <n v="5360"/>
    <x v="76"/>
    <x v="19"/>
    <x v="4"/>
    <x v="1"/>
    <n v="17"/>
    <n v="5360"/>
    <n v="0.90301180009507243"/>
    <n v="4840.1432485095884"/>
    <n v="3267"/>
    <n v="1752.55"/>
    <n v="1"/>
    <n v="-5360"/>
    <n v="-4840.1432485095884"/>
  </r>
  <r>
    <x v="0"/>
    <x v="11"/>
    <n v="6585"/>
    <n v="5360"/>
    <x v="76"/>
    <x v="19"/>
    <x v="4"/>
    <x v="1"/>
    <n v="17"/>
    <n v="5360"/>
    <n v="0.90301180009507243"/>
    <n v="4840.1432485095884"/>
    <n v="2003"/>
    <n v="1365.15"/>
    <n v="1"/>
    <n v="-5360"/>
    <n v="-4840.1432485095884"/>
  </r>
  <r>
    <x v="0"/>
    <x v="0"/>
    <n v="6590"/>
    <n v="0"/>
    <x v="77"/>
    <x v="15"/>
    <x v="4"/>
    <x v="1"/>
    <n v="13"/>
    <n v="0"/>
    <n v="0.90301180009507243"/>
    <n v="0"/>
    <n v="2803"/>
    <n v="1698.7"/>
    <n v="1"/>
    <n v="0"/>
    <n v="0"/>
  </r>
  <r>
    <x v="0"/>
    <x v="1"/>
    <n v="6590"/>
    <n v="0"/>
    <x v="77"/>
    <x v="15"/>
    <x v="4"/>
    <x v="1"/>
    <n v="13"/>
    <n v="0"/>
    <n v="0.90301180009507243"/>
    <n v="0"/>
    <n v="2750"/>
    <n v="1620.817"/>
    <n v="1"/>
    <n v="0"/>
    <n v="0"/>
  </r>
  <r>
    <x v="0"/>
    <x v="2"/>
    <n v="6590"/>
    <n v="0"/>
    <x v="77"/>
    <x v="15"/>
    <x v="4"/>
    <x v="1"/>
    <n v="13"/>
    <n v="0"/>
    <n v="0.90301180009507243"/>
    <n v="0"/>
    <n v="3043"/>
    <n v="1839.2840000000001"/>
    <n v="1"/>
    <n v="0"/>
    <n v="0"/>
  </r>
  <r>
    <x v="0"/>
    <x v="3"/>
    <n v="6590"/>
    <n v="0"/>
    <x v="77"/>
    <x v="15"/>
    <x v="4"/>
    <x v="1"/>
    <n v="13"/>
    <n v="0"/>
    <n v="0.90301180009507243"/>
    <n v="0"/>
    <n v="2916"/>
    <n v="1763.2"/>
    <n v="1"/>
    <n v="0"/>
    <n v="0"/>
  </r>
  <r>
    <x v="0"/>
    <x v="4"/>
    <n v="6590"/>
    <n v="0"/>
    <x v="77"/>
    <x v="15"/>
    <x v="4"/>
    <x v="1"/>
    <n v="13"/>
    <n v="0"/>
    <n v="0.90301180009507243"/>
    <n v="0"/>
    <n v="3578"/>
    <n v="1816.85"/>
    <n v="1"/>
    <n v="0"/>
    <n v="0"/>
  </r>
  <r>
    <x v="0"/>
    <x v="5"/>
    <n v="6590"/>
    <n v="0"/>
    <x v="77"/>
    <x v="15"/>
    <x v="4"/>
    <x v="1"/>
    <n v="13"/>
    <n v="0"/>
    <n v="0.90301180009507243"/>
    <n v="0"/>
    <n v="3708"/>
    <n v="1858.8330000000001"/>
    <n v="1"/>
    <n v="0"/>
    <n v="0"/>
  </r>
  <r>
    <x v="0"/>
    <x v="6"/>
    <n v="6590"/>
    <n v="0"/>
    <x v="77"/>
    <x v="15"/>
    <x v="4"/>
    <x v="1"/>
    <n v="13"/>
    <n v="0"/>
    <n v="0.90301180009507243"/>
    <n v="0"/>
    <n v="3431"/>
    <n v="1813.0340000000001"/>
    <n v="1"/>
    <n v="0"/>
    <n v="0"/>
  </r>
  <r>
    <x v="0"/>
    <x v="7"/>
    <n v="6590"/>
    <n v="0"/>
    <x v="77"/>
    <x v="15"/>
    <x v="4"/>
    <x v="1"/>
    <n v="13"/>
    <n v="0"/>
    <n v="0.90301180009507243"/>
    <n v="0"/>
    <n v="4323"/>
    <n v="1943.6659999999999"/>
    <n v="1"/>
    <n v="0"/>
    <n v="0"/>
  </r>
  <r>
    <x v="0"/>
    <x v="8"/>
    <n v="6590"/>
    <n v="0"/>
    <x v="77"/>
    <x v="15"/>
    <x v="4"/>
    <x v="1"/>
    <n v="13"/>
    <n v="0"/>
    <n v="0.90301180009507243"/>
    <n v="0"/>
    <n v="3531"/>
    <n v="1846.634"/>
    <n v="1"/>
    <n v="0"/>
    <n v="0"/>
  </r>
  <r>
    <x v="0"/>
    <x v="9"/>
    <n v="6590"/>
    <n v="0"/>
    <x v="77"/>
    <x v="15"/>
    <x v="4"/>
    <x v="1"/>
    <n v="13"/>
    <n v="0"/>
    <n v="0.90301180009507243"/>
    <n v="0"/>
    <n v="3338"/>
    <n v="1851.3"/>
    <n v="1"/>
    <n v="0"/>
    <n v="0"/>
  </r>
  <r>
    <x v="0"/>
    <x v="10"/>
    <n v="6590"/>
    <n v="0"/>
    <x v="77"/>
    <x v="15"/>
    <x v="4"/>
    <x v="1"/>
    <n v="13"/>
    <n v="0"/>
    <n v="0.90301180009507243"/>
    <n v="0"/>
    <n v="3267"/>
    <n v="1752.55"/>
    <n v="1"/>
    <n v="0"/>
    <n v="0"/>
  </r>
  <r>
    <x v="0"/>
    <x v="11"/>
    <n v="6590"/>
    <n v="0"/>
    <x v="77"/>
    <x v="15"/>
    <x v="4"/>
    <x v="1"/>
    <n v="13"/>
    <n v="0"/>
    <n v="0.90301180009507243"/>
    <n v="0"/>
    <n v="2003"/>
    <n v="1365.15"/>
    <n v="1"/>
    <n v="0"/>
    <n v="0"/>
  </r>
  <r>
    <x v="0"/>
    <x v="0"/>
    <n v="6705"/>
    <n v="2933.33"/>
    <x v="78"/>
    <x v="20"/>
    <x v="4"/>
    <x v="1"/>
    <n v="14"/>
    <n v="2933.33"/>
    <n v="0.52861879226438047"/>
    <n v="1550.613361912875"/>
    <n v="2803"/>
    <n v="1698.7"/>
    <n v="1"/>
    <n v="-2933.33"/>
    <n v="-1550.613361912875"/>
  </r>
  <r>
    <x v="0"/>
    <x v="1"/>
    <n v="6705"/>
    <n v="2933.34"/>
    <x v="78"/>
    <x v="20"/>
    <x v="4"/>
    <x v="1"/>
    <n v="14"/>
    <n v="2933.34"/>
    <n v="0.52861879226438047"/>
    <n v="1550.6186481007978"/>
    <n v="2750"/>
    <n v="1620.817"/>
    <n v="1"/>
    <n v="-2933.34"/>
    <n v="-1550.6186481007978"/>
  </r>
  <r>
    <x v="0"/>
    <x v="2"/>
    <n v="6705"/>
    <n v="2800"/>
    <x v="78"/>
    <x v="20"/>
    <x v="4"/>
    <x v="1"/>
    <n v="14"/>
    <n v="2800"/>
    <n v="0.52861879226438047"/>
    <n v="1480.1326183402653"/>
    <n v="3043"/>
    <n v="1839.2840000000001"/>
    <n v="1"/>
    <n v="-2800"/>
    <n v="-1480.1326183402653"/>
  </r>
  <r>
    <x v="0"/>
    <x v="3"/>
    <n v="6705"/>
    <n v="21290"/>
    <x v="78"/>
    <x v="20"/>
    <x v="4"/>
    <x v="1"/>
    <n v="14"/>
    <n v="21290"/>
    <n v="0.52861879226438047"/>
    <n v="11254.294087308661"/>
    <n v="2916"/>
    <n v="1763.2"/>
    <n v="1"/>
    <n v="-21290"/>
    <n v="-11254.294087308661"/>
  </r>
  <r>
    <x v="0"/>
    <x v="4"/>
    <n v="6705"/>
    <n v="21290"/>
    <x v="78"/>
    <x v="20"/>
    <x v="4"/>
    <x v="1"/>
    <n v="14"/>
    <n v="21290"/>
    <n v="0.52861879226438047"/>
    <n v="11254.294087308661"/>
    <n v="3578"/>
    <n v="1816.85"/>
    <n v="1"/>
    <n v="-21290"/>
    <n v="-11254.294087308661"/>
  </r>
  <r>
    <x v="0"/>
    <x v="5"/>
    <n v="6705"/>
    <n v="67767.5"/>
    <x v="78"/>
    <x v="20"/>
    <x v="4"/>
    <x v="1"/>
    <n v="14"/>
    <n v="67767.5"/>
    <n v="0.52861879226438047"/>
    <n v="35823.174004776403"/>
    <n v="3708"/>
    <n v="1858.8330000000001"/>
    <n v="1"/>
    <n v="-67767.5"/>
    <n v="-35823.174004776403"/>
  </r>
  <r>
    <x v="0"/>
    <x v="6"/>
    <n v="6705"/>
    <n v="0"/>
    <x v="78"/>
    <x v="20"/>
    <x v="4"/>
    <x v="1"/>
    <n v="14"/>
    <n v="0"/>
    <n v="0.52861879226438047"/>
    <n v="0"/>
    <n v="3431"/>
    <n v="1813.0340000000001"/>
    <n v="1"/>
    <n v="0"/>
    <n v="0"/>
  </r>
  <r>
    <x v="0"/>
    <x v="7"/>
    <n v="6705"/>
    <n v="39825"/>
    <x v="78"/>
    <x v="20"/>
    <x v="4"/>
    <x v="1"/>
    <n v="14"/>
    <n v="39825"/>
    <n v="0.52861879226438047"/>
    <n v="21052.24340192895"/>
    <n v="4323"/>
    <n v="1943.6659999999999"/>
    <n v="1"/>
    <n v="-39825"/>
    <n v="-21052.24340192895"/>
  </r>
  <r>
    <x v="0"/>
    <x v="8"/>
    <n v="6705"/>
    <n v="813"/>
    <x v="78"/>
    <x v="20"/>
    <x v="4"/>
    <x v="1"/>
    <n v="14"/>
    <n v="813"/>
    <n v="0.52861879226438047"/>
    <n v="429.76707811094133"/>
    <n v="3531"/>
    <n v="1846.634"/>
    <n v="1"/>
    <n v="-813"/>
    <n v="-429.76707811094133"/>
  </r>
  <r>
    <x v="0"/>
    <x v="9"/>
    <n v="6705"/>
    <n v="17222.5"/>
    <x v="78"/>
    <x v="20"/>
    <x v="4"/>
    <x v="1"/>
    <n v="14"/>
    <n v="17222.5"/>
    <n v="0.52861879226438047"/>
    <n v="9104.1371497732925"/>
    <n v="3338"/>
    <n v="1851.3"/>
    <n v="1"/>
    <n v="-17222.5"/>
    <n v="-9104.1371497732925"/>
  </r>
  <r>
    <x v="0"/>
    <x v="10"/>
    <n v="6705"/>
    <n v="13400"/>
    <x v="78"/>
    <x v="20"/>
    <x v="4"/>
    <x v="1"/>
    <n v="14"/>
    <n v="13400"/>
    <n v="0.52861879226438047"/>
    <n v="7083.4918163426983"/>
    <n v="3267"/>
    <n v="1752.55"/>
    <n v="1"/>
    <n v="-13400"/>
    <n v="-7083.4918163426983"/>
  </r>
  <r>
    <x v="0"/>
    <x v="11"/>
    <n v="6705"/>
    <n v="58400"/>
    <x v="78"/>
    <x v="20"/>
    <x v="4"/>
    <x v="1"/>
    <n v="14"/>
    <n v="58400"/>
    <n v="0.52861879226438047"/>
    <n v="30871.337468239821"/>
    <n v="2003"/>
    <n v="1365.15"/>
    <n v="1"/>
    <n v="-58400"/>
    <n v="-30871.337468239821"/>
  </r>
  <r>
    <x v="0"/>
    <x v="0"/>
    <n v="6740"/>
    <n v="0"/>
    <x v="79"/>
    <x v="20"/>
    <x v="4"/>
    <x v="1"/>
    <n v="14"/>
    <n v="0"/>
    <n v="0.52861879226438047"/>
    <n v="0"/>
    <n v="2803"/>
    <n v="1698.7"/>
    <n v="1"/>
    <n v="0"/>
    <n v="0"/>
  </r>
  <r>
    <x v="0"/>
    <x v="1"/>
    <n v="6740"/>
    <n v="0"/>
    <x v="79"/>
    <x v="20"/>
    <x v="4"/>
    <x v="1"/>
    <n v="14"/>
    <n v="0"/>
    <n v="0.52861879226438047"/>
    <n v="0"/>
    <n v="2750"/>
    <n v="1620.817"/>
    <n v="1"/>
    <n v="0"/>
    <n v="0"/>
  </r>
  <r>
    <x v="0"/>
    <x v="2"/>
    <n v="6740"/>
    <n v="799"/>
    <x v="79"/>
    <x v="20"/>
    <x v="4"/>
    <x v="1"/>
    <n v="14"/>
    <n v="799"/>
    <n v="0.52861879226438047"/>
    <n v="422.36641501923998"/>
    <n v="3043"/>
    <n v="1839.2840000000001"/>
    <n v="1"/>
    <n v="-799"/>
    <n v="-422.36641501923998"/>
  </r>
  <r>
    <x v="0"/>
    <x v="3"/>
    <n v="6740"/>
    <n v="799"/>
    <x v="79"/>
    <x v="20"/>
    <x v="4"/>
    <x v="1"/>
    <n v="14"/>
    <n v="799"/>
    <n v="0.52861879226438047"/>
    <n v="422.36641501923998"/>
    <n v="2916"/>
    <n v="1763.2"/>
    <n v="1"/>
    <n v="-799"/>
    <n v="-422.36641501923998"/>
  </r>
  <r>
    <x v="0"/>
    <x v="4"/>
    <n v="6740"/>
    <n v="799"/>
    <x v="79"/>
    <x v="20"/>
    <x v="4"/>
    <x v="1"/>
    <n v="14"/>
    <n v="799"/>
    <n v="0.52861879226438047"/>
    <n v="422.36641501923998"/>
    <n v="3578"/>
    <n v="1816.85"/>
    <n v="1"/>
    <n v="-799"/>
    <n v="-422.36641501923998"/>
  </r>
  <r>
    <x v="0"/>
    <x v="5"/>
    <n v="6740"/>
    <n v="0"/>
    <x v="79"/>
    <x v="20"/>
    <x v="4"/>
    <x v="1"/>
    <n v="14"/>
    <n v="0"/>
    <n v="0.52861879226438047"/>
    <n v="0"/>
    <n v="3708"/>
    <n v="1858.8330000000001"/>
    <n v="1"/>
    <n v="0"/>
    <n v="0"/>
  </r>
  <r>
    <x v="0"/>
    <x v="6"/>
    <n v="6740"/>
    <n v="0"/>
    <x v="79"/>
    <x v="20"/>
    <x v="4"/>
    <x v="1"/>
    <n v="14"/>
    <n v="0"/>
    <n v="0.52861879226438047"/>
    <n v="0"/>
    <n v="3431"/>
    <n v="1813.0340000000001"/>
    <n v="1"/>
    <n v="0"/>
    <n v="0"/>
  </r>
  <r>
    <x v="0"/>
    <x v="7"/>
    <n v="6740"/>
    <n v="0"/>
    <x v="79"/>
    <x v="20"/>
    <x v="4"/>
    <x v="1"/>
    <n v="14"/>
    <n v="0"/>
    <n v="0.52861879226438047"/>
    <n v="0"/>
    <n v="4323"/>
    <n v="1943.6659999999999"/>
    <n v="1"/>
    <n v="0"/>
    <n v="0"/>
  </r>
  <r>
    <x v="0"/>
    <x v="8"/>
    <n v="6740"/>
    <n v="0"/>
    <x v="79"/>
    <x v="20"/>
    <x v="4"/>
    <x v="1"/>
    <n v="14"/>
    <n v="0"/>
    <n v="0.52861879226438047"/>
    <n v="0"/>
    <n v="3531"/>
    <n v="1846.634"/>
    <n v="1"/>
    <n v="0"/>
    <n v="0"/>
  </r>
  <r>
    <x v="0"/>
    <x v="9"/>
    <n v="6740"/>
    <n v="0"/>
    <x v="79"/>
    <x v="20"/>
    <x v="4"/>
    <x v="1"/>
    <n v="14"/>
    <n v="0"/>
    <n v="0.52861879226438047"/>
    <n v="0"/>
    <n v="3338"/>
    <n v="1851.3"/>
    <n v="1"/>
    <n v="0"/>
    <n v="0"/>
  </r>
  <r>
    <x v="0"/>
    <x v="10"/>
    <n v="6740"/>
    <n v="0"/>
    <x v="79"/>
    <x v="20"/>
    <x v="4"/>
    <x v="1"/>
    <n v="14"/>
    <n v="0"/>
    <n v="0.52861879226438047"/>
    <n v="0"/>
    <n v="3267"/>
    <n v="1752.55"/>
    <n v="1"/>
    <n v="0"/>
    <n v="0"/>
  </r>
  <r>
    <x v="0"/>
    <x v="11"/>
    <n v="6740"/>
    <n v="0"/>
    <x v="79"/>
    <x v="20"/>
    <x v="4"/>
    <x v="1"/>
    <n v="14"/>
    <n v="0"/>
    <n v="0.52861879226438047"/>
    <n v="0"/>
    <n v="2003"/>
    <n v="1365.15"/>
    <n v="1"/>
    <n v="0"/>
    <n v="0"/>
  </r>
  <r>
    <x v="0"/>
    <x v="0"/>
    <n v="6750"/>
    <n v="11637"/>
    <x v="80"/>
    <x v="20"/>
    <x v="4"/>
    <x v="1"/>
    <n v="14"/>
    <n v="11637"/>
    <n v="0.52861879226438047"/>
    <n v="6151.5368855805955"/>
    <n v="2803"/>
    <n v="1698.7"/>
    <n v="1"/>
    <n v="-11637"/>
    <n v="-6151.5368855805955"/>
  </r>
  <r>
    <x v="0"/>
    <x v="1"/>
    <n v="6750"/>
    <n v="2354"/>
    <x v="80"/>
    <x v="20"/>
    <x v="4"/>
    <x v="1"/>
    <n v="14"/>
    <n v="2354"/>
    <n v="0.52861879226438047"/>
    <n v="1244.3686369903517"/>
    <n v="2750"/>
    <n v="1620.817"/>
    <n v="1"/>
    <n v="-2354"/>
    <n v="-1244.3686369903517"/>
  </r>
  <r>
    <x v="0"/>
    <x v="2"/>
    <n v="6750"/>
    <n v="0"/>
    <x v="80"/>
    <x v="20"/>
    <x v="4"/>
    <x v="1"/>
    <n v="14"/>
    <n v="0"/>
    <n v="0.52861879226438047"/>
    <n v="0"/>
    <n v="3043"/>
    <n v="1839.2840000000001"/>
    <n v="1"/>
    <n v="0"/>
    <n v="0"/>
  </r>
  <r>
    <x v="0"/>
    <x v="3"/>
    <n v="6750"/>
    <n v="0"/>
    <x v="80"/>
    <x v="20"/>
    <x v="4"/>
    <x v="1"/>
    <n v="14"/>
    <n v="0"/>
    <n v="0.52861879226438047"/>
    <n v="0"/>
    <n v="2916"/>
    <n v="1763.2"/>
    <n v="1"/>
    <n v="0"/>
    <n v="0"/>
  </r>
  <r>
    <x v="0"/>
    <x v="4"/>
    <n v="6750"/>
    <n v="0"/>
    <x v="80"/>
    <x v="20"/>
    <x v="4"/>
    <x v="1"/>
    <n v="14"/>
    <n v="0"/>
    <n v="0.52861879226438047"/>
    <n v="0"/>
    <n v="3578"/>
    <n v="1816.85"/>
    <n v="1"/>
    <n v="0"/>
    <n v="0"/>
  </r>
  <r>
    <x v="0"/>
    <x v="5"/>
    <n v="6750"/>
    <n v="0"/>
    <x v="80"/>
    <x v="20"/>
    <x v="4"/>
    <x v="1"/>
    <n v="14"/>
    <n v="0"/>
    <n v="0.52861879226438047"/>
    <n v="0"/>
    <n v="3708"/>
    <n v="1858.8330000000001"/>
    <n v="1"/>
    <n v="0"/>
    <n v="0"/>
  </r>
  <r>
    <x v="0"/>
    <x v="6"/>
    <n v="6750"/>
    <n v="0"/>
    <x v="80"/>
    <x v="20"/>
    <x v="4"/>
    <x v="1"/>
    <n v="14"/>
    <n v="0"/>
    <n v="0.52861879226438047"/>
    <n v="0"/>
    <n v="3431"/>
    <n v="1813.0340000000001"/>
    <n v="1"/>
    <n v="0"/>
    <n v="0"/>
  </r>
  <r>
    <x v="0"/>
    <x v="7"/>
    <n v="6750"/>
    <n v="0"/>
    <x v="80"/>
    <x v="20"/>
    <x v="4"/>
    <x v="1"/>
    <n v="14"/>
    <n v="0"/>
    <n v="0.52861879226438047"/>
    <n v="0"/>
    <n v="4323"/>
    <n v="1943.6659999999999"/>
    <n v="1"/>
    <n v="0"/>
    <n v="0"/>
  </r>
  <r>
    <x v="0"/>
    <x v="8"/>
    <n v="6750"/>
    <n v="0"/>
    <x v="80"/>
    <x v="20"/>
    <x v="4"/>
    <x v="1"/>
    <n v="14"/>
    <n v="0"/>
    <n v="0.52861879226438047"/>
    <n v="0"/>
    <n v="3531"/>
    <n v="1846.634"/>
    <n v="1"/>
    <n v="0"/>
    <n v="0"/>
  </r>
  <r>
    <x v="0"/>
    <x v="9"/>
    <n v="6750"/>
    <n v="0"/>
    <x v="80"/>
    <x v="20"/>
    <x v="4"/>
    <x v="1"/>
    <n v="14"/>
    <n v="0"/>
    <n v="0.52861879226438047"/>
    <n v="0"/>
    <n v="3338"/>
    <n v="1851.3"/>
    <n v="1"/>
    <n v="0"/>
    <n v="0"/>
  </r>
  <r>
    <x v="0"/>
    <x v="10"/>
    <n v="6750"/>
    <n v="0"/>
    <x v="80"/>
    <x v="20"/>
    <x v="4"/>
    <x v="1"/>
    <n v="14"/>
    <n v="0"/>
    <n v="0.52861879226438047"/>
    <n v="0"/>
    <n v="3267"/>
    <n v="1752.55"/>
    <n v="1"/>
    <n v="0"/>
    <n v="0"/>
  </r>
  <r>
    <x v="0"/>
    <x v="11"/>
    <n v="6750"/>
    <n v="0"/>
    <x v="80"/>
    <x v="20"/>
    <x v="4"/>
    <x v="1"/>
    <n v="14"/>
    <n v="0"/>
    <n v="0.52861879226438047"/>
    <n v="0"/>
    <n v="2003"/>
    <n v="1365.15"/>
    <n v="1"/>
    <n v="0"/>
    <n v="0"/>
  </r>
  <r>
    <x v="0"/>
    <x v="0"/>
    <n v="6790"/>
    <n v="780"/>
    <x v="81"/>
    <x v="20"/>
    <x v="4"/>
    <x v="1"/>
    <n v="14"/>
    <n v="780"/>
    <n v="0.52861879226438047"/>
    <n v="412.32265796621675"/>
    <n v="2803"/>
    <n v="1698.7"/>
    <n v="1"/>
    <n v="-780"/>
    <n v="-412.32265796621675"/>
  </r>
  <r>
    <x v="0"/>
    <x v="1"/>
    <n v="6790"/>
    <n v="0"/>
    <x v="81"/>
    <x v="20"/>
    <x v="4"/>
    <x v="1"/>
    <n v="14"/>
    <n v="0"/>
    <n v="0.52861879226438047"/>
    <n v="0"/>
    <n v="2750"/>
    <n v="1620.817"/>
    <n v="1"/>
    <n v="0"/>
    <n v="0"/>
  </r>
  <r>
    <x v="0"/>
    <x v="2"/>
    <n v="6790"/>
    <n v="14315.42"/>
    <x v="81"/>
    <x v="20"/>
    <x v="4"/>
    <x v="1"/>
    <n v="14"/>
    <n v="14315.42"/>
    <n v="0.52861879226438047"/>
    <n v="7567.4000311573573"/>
    <n v="3043"/>
    <n v="1839.2840000000001"/>
    <n v="1"/>
    <n v="-14315.42"/>
    <n v="-7567.4000311573573"/>
  </r>
  <r>
    <x v="0"/>
    <x v="3"/>
    <n v="6790"/>
    <n v="29112.42"/>
    <x v="81"/>
    <x v="20"/>
    <x v="4"/>
    <x v="1"/>
    <n v="14"/>
    <n v="29112.42"/>
    <n v="0.52861879226438047"/>
    <n v="15389.372300293395"/>
    <n v="2916"/>
    <n v="1763.2"/>
    <n v="1"/>
    <n v="-29112.42"/>
    <n v="-15389.372300293395"/>
  </r>
  <r>
    <x v="0"/>
    <x v="4"/>
    <n v="6790"/>
    <n v="18133.419999999998"/>
    <x v="81"/>
    <x v="20"/>
    <x v="4"/>
    <x v="1"/>
    <n v="14"/>
    <n v="18133.419999999998"/>
    <n v="0.52861879226438047"/>
    <n v="9585.666580022762"/>
    <n v="3578"/>
    <n v="1816.85"/>
    <n v="1"/>
    <n v="-18133.419999999998"/>
    <n v="-9585.666580022762"/>
  </r>
  <r>
    <x v="0"/>
    <x v="5"/>
    <n v="6790"/>
    <n v="30839.42"/>
    <x v="81"/>
    <x v="20"/>
    <x v="4"/>
    <x v="1"/>
    <n v="14"/>
    <n v="30839.42"/>
    <n v="0.52861879226438047"/>
    <n v="16302.29695453398"/>
    <n v="3708"/>
    <n v="1858.8330000000001"/>
    <n v="1"/>
    <n v="-30839.42"/>
    <n v="-16302.29695453398"/>
  </r>
  <r>
    <x v="0"/>
    <x v="6"/>
    <n v="6790"/>
    <n v="113425.42"/>
    <x v="81"/>
    <x v="20"/>
    <x v="4"/>
    <x v="1"/>
    <n v="14"/>
    <n v="113425.42"/>
    <n v="0.52861879226438047"/>
    <n v="59958.808532480107"/>
    <n v="3431"/>
    <n v="1813.0340000000001"/>
    <n v="1"/>
    <n v="-113425.42"/>
    <n v="-59958.808532480107"/>
  </r>
  <r>
    <x v="0"/>
    <x v="7"/>
    <n v="6790"/>
    <n v="115779.42"/>
    <x v="81"/>
    <x v="20"/>
    <x v="4"/>
    <x v="1"/>
    <n v="14"/>
    <n v="115779.42"/>
    <n v="0.52861879226438047"/>
    <n v="61203.177169470458"/>
    <n v="4323"/>
    <n v="1943.6659999999999"/>
    <n v="1"/>
    <n v="-115779.42"/>
    <n v="-61203.177169470458"/>
  </r>
  <r>
    <x v="0"/>
    <x v="8"/>
    <n v="6790"/>
    <n v="120784.09"/>
    <x v="81"/>
    <x v="20"/>
    <x v="4"/>
    <x v="1"/>
    <n v="14"/>
    <n v="120784.09"/>
    <n v="0.52861879226438047"/>
    <n v="63848.739780552234"/>
    <n v="3531"/>
    <n v="1846.634"/>
    <n v="1"/>
    <n v="-120784.09"/>
    <n v="-63848.739780552234"/>
  </r>
  <r>
    <x v="0"/>
    <x v="9"/>
    <n v="6790"/>
    <n v="13722.09"/>
    <x v="81"/>
    <x v="20"/>
    <x v="4"/>
    <x v="1"/>
    <n v="14"/>
    <n v="13722.09"/>
    <n v="0.52861879226438047"/>
    <n v="7253.7546431431329"/>
    <n v="3338"/>
    <n v="1851.3"/>
    <n v="1"/>
    <n v="-13722.09"/>
    <n v="-7253.7546431431329"/>
  </r>
  <r>
    <x v="0"/>
    <x v="10"/>
    <n v="6790"/>
    <n v="118430.08"/>
    <x v="81"/>
    <x v="20"/>
    <x v="4"/>
    <x v="1"/>
    <n v="14"/>
    <n v="118430.08"/>
    <n v="0.52861879226438047"/>
    <n v="62604.365857373959"/>
    <n v="3267"/>
    <n v="1752.55"/>
    <n v="1"/>
    <n v="-118430.08"/>
    <n v="-62604.365857373959"/>
  </r>
  <r>
    <x v="0"/>
    <x v="11"/>
    <n v="6790"/>
    <n v="116430.42"/>
    <x v="81"/>
    <x v="20"/>
    <x v="4"/>
    <x v="1"/>
    <n v="14"/>
    <n v="116430.42"/>
    <n v="0.52861879226438047"/>
    <n v="61547.308003234568"/>
    <n v="2003"/>
    <n v="1365.15"/>
    <n v="1"/>
    <n v="-116430.42"/>
    <n v="-61547.308003234568"/>
  </r>
  <r>
    <x v="0"/>
    <x v="0"/>
    <n v="6800"/>
    <n v="1104.82"/>
    <x v="82"/>
    <x v="18"/>
    <x v="4"/>
    <x v="1"/>
    <n v="16"/>
    <n v="1104.82"/>
    <n v="0.90301180009507243"/>
    <n v="997.6654969810379"/>
    <n v="2803"/>
    <n v="1698.7"/>
    <n v="1"/>
    <n v="-1104.82"/>
    <n v="-997.6654969810379"/>
  </r>
  <r>
    <x v="0"/>
    <x v="1"/>
    <n v="6800"/>
    <n v="1007.67"/>
    <x v="82"/>
    <x v="18"/>
    <x v="4"/>
    <x v="1"/>
    <n v="16"/>
    <n v="1007.67"/>
    <n v="0.90301180009507243"/>
    <n v="909.93790060180163"/>
    <n v="2750"/>
    <n v="1620.817"/>
    <n v="1"/>
    <n v="-1007.67"/>
    <n v="-909.93790060180163"/>
  </r>
  <r>
    <x v="0"/>
    <x v="2"/>
    <n v="6800"/>
    <n v="1839.49"/>
    <x v="82"/>
    <x v="18"/>
    <x v="4"/>
    <x v="1"/>
    <n v="16"/>
    <n v="1839.49"/>
    <n v="0.90301180009507243"/>
    <n v="1661.0811761568848"/>
    <n v="3043"/>
    <n v="1839.2840000000001"/>
    <n v="1"/>
    <n v="-1839.49"/>
    <n v="-1661.0811761568848"/>
  </r>
  <r>
    <x v="0"/>
    <x v="3"/>
    <n v="6800"/>
    <n v="1047.73"/>
    <x v="82"/>
    <x v="18"/>
    <x v="4"/>
    <x v="1"/>
    <n v="16"/>
    <n v="1047.73"/>
    <n v="0.90301180009507243"/>
    <n v="946.11255331361019"/>
    <n v="2916"/>
    <n v="1763.2"/>
    <n v="1"/>
    <n v="-1047.73"/>
    <n v="-946.11255331361019"/>
  </r>
  <r>
    <x v="0"/>
    <x v="4"/>
    <n v="6800"/>
    <n v="1057.68"/>
    <x v="82"/>
    <x v="18"/>
    <x v="4"/>
    <x v="1"/>
    <n v="16"/>
    <n v="1057.68"/>
    <n v="0.90301180009507243"/>
    <n v="955.09752072455626"/>
    <n v="3578"/>
    <n v="1816.85"/>
    <n v="1"/>
    <n v="-1057.68"/>
    <n v="-955.09752072455626"/>
  </r>
  <r>
    <x v="0"/>
    <x v="5"/>
    <n v="6800"/>
    <n v="1075.75"/>
    <x v="82"/>
    <x v="18"/>
    <x v="4"/>
    <x v="1"/>
    <n v="16"/>
    <n v="1075.75"/>
    <n v="0.90301180009507243"/>
    <n v="971.41494395227414"/>
    <n v="3708"/>
    <n v="1858.8330000000001"/>
    <n v="1"/>
    <n v="-1075.75"/>
    <n v="-971.41494395227414"/>
  </r>
  <r>
    <x v="0"/>
    <x v="6"/>
    <n v="6800"/>
    <n v="1087.8599999999999"/>
    <x v="82"/>
    <x v="18"/>
    <x v="4"/>
    <x v="1"/>
    <n v="16"/>
    <n v="1087.8599999999999"/>
    <n v="0.90301180009507243"/>
    <n v="982.35041685142539"/>
    <n v="3431"/>
    <n v="1813.0340000000001"/>
    <n v="1"/>
    <n v="-1087.8599999999999"/>
    <n v="-982.35041685142539"/>
  </r>
  <r>
    <x v="0"/>
    <x v="7"/>
    <n v="6800"/>
    <n v="1046.8499999999999"/>
    <x v="82"/>
    <x v="18"/>
    <x v="4"/>
    <x v="1"/>
    <n v="16"/>
    <n v="1046.8499999999999"/>
    <n v="0.90301180009507243"/>
    <n v="945.31790292952644"/>
    <n v="4323"/>
    <n v="1943.6659999999999"/>
    <n v="1"/>
    <n v="-1046.8499999999999"/>
    <n v="-945.31790292952644"/>
  </r>
  <r>
    <x v="0"/>
    <x v="8"/>
    <n v="6800"/>
    <n v="1064.1500000000001"/>
    <x v="82"/>
    <x v="18"/>
    <x v="4"/>
    <x v="1"/>
    <n v="16"/>
    <n v="1064.1500000000001"/>
    <n v="0.90301180009507243"/>
    <n v="960.94000707117141"/>
    <n v="3531"/>
    <n v="1846.634"/>
    <n v="1"/>
    <n v="-1064.1500000000001"/>
    <n v="-960.94000707117141"/>
  </r>
  <r>
    <x v="0"/>
    <x v="9"/>
    <n v="6800"/>
    <n v="1099.53"/>
    <x v="82"/>
    <x v="18"/>
    <x v="4"/>
    <x v="1"/>
    <n v="16"/>
    <n v="1099.53"/>
    <n v="0.90301180009507243"/>
    <n v="992.88856455853499"/>
    <n v="3338"/>
    <n v="1851.3"/>
    <n v="1"/>
    <n v="-1099.53"/>
    <n v="-992.88856455853499"/>
  </r>
  <r>
    <x v="0"/>
    <x v="10"/>
    <n v="6800"/>
    <n v="5119.54"/>
    <x v="82"/>
    <x v="18"/>
    <x v="4"/>
    <x v="1"/>
    <n v="16"/>
    <n v="5119.54"/>
    <n v="0.90301180009507243"/>
    <n v="4623.0050310587267"/>
    <n v="3267"/>
    <n v="1752.55"/>
    <n v="1"/>
    <n v="-5119.54"/>
    <n v="-4623.0050310587267"/>
  </r>
  <r>
    <x v="0"/>
    <x v="11"/>
    <n v="6800"/>
    <n v="2091.54"/>
    <x v="82"/>
    <x v="18"/>
    <x v="4"/>
    <x v="1"/>
    <n v="16"/>
    <n v="2091.54"/>
    <n v="0.90301180009507243"/>
    <n v="1888.6853003708477"/>
    <n v="2003"/>
    <n v="1365.15"/>
    <n v="1"/>
    <n v="-2091.54"/>
    <n v="-1888.6853003708477"/>
  </r>
  <r>
    <x v="0"/>
    <x v="0"/>
    <n v="6810"/>
    <n v="0"/>
    <x v="83"/>
    <x v="18"/>
    <x v="4"/>
    <x v="1"/>
    <n v="16"/>
    <n v="0"/>
    <n v="0.90301180009507243"/>
    <n v="0"/>
    <n v="2803"/>
    <n v="1698.7"/>
    <n v="1"/>
    <n v="0"/>
    <n v="0"/>
  </r>
  <r>
    <x v="0"/>
    <x v="1"/>
    <n v="6810"/>
    <n v="0"/>
    <x v="83"/>
    <x v="18"/>
    <x v="4"/>
    <x v="1"/>
    <n v="16"/>
    <n v="0"/>
    <n v="0.90301180009507243"/>
    <n v="0"/>
    <n v="2750"/>
    <n v="1620.817"/>
    <n v="1"/>
    <n v="0"/>
    <n v="0"/>
  </r>
  <r>
    <x v="0"/>
    <x v="2"/>
    <n v="6810"/>
    <n v="0"/>
    <x v="83"/>
    <x v="18"/>
    <x v="4"/>
    <x v="1"/>
    <n v="16"/>
    <n v="0"/>
    <n v="0.90301180009507243"/>
    <n v="0"/>
    <n v="3043"/>
    <n v="1839.2840000000001"/>
    <n v="1"/>
    <n v="0"/>
    <n v="0"/>
  </r>
  <r>
    <x v="0"/>
    <x v="3"/>
    <n v="6810"/>
    <n v="5479"/>
    <x v="83"/>
    <x v="18"/>
    <x v="4"/>
    <x v="1"/>
    <n v="16"/>
    <n v="5479"/>
    <n v="0.90301180009507243"/>
    <n v="4947.6016527209022"/>
    <n v="2916"/>
    <n v="1763.2"/>
    <n v="1"/>
    <n v="-5479"/>
    <n v="-4947.6016527209022"/>
  </r>
  <r>
    <x v="0"/>
    <x v="4"/>
    <n v="6810"/>
    <n v="5479"/>
    <x v="83"/>
    <x v="18"/>
    <x v="4"/>
    <x v="1"/>
    <n v="16"/>
    <n v="5479"/>
    <n v="0.90301180009507243"/>
    <n v="4947.6016527209022"/>
    <n v="3578"/>
    <n v="1816.85"/>
    <n v="1"/>
    <n v="-5479"/>
    <n v="-4947.6016527209022"/>
  </r>
  <r>
    <x v="0"/>
    <x v="5"/>
    <n v="6810"/>
    <n v="5479"/>
    <x v="83"/>
    <x v="18"/>
    <x v="4"/>
    <x v="1"/>
    <n v="16"/>
    <n v="5479"/>
    <n v="0.90301180009507243"/>
    <n v="4947.6016527209022"/>
    <n v="3708"/>
    <n v="1858.8330000000001"/>
    <n v="1"/>
    <n v="-5479"/>
    <n v="-4947.6016527209022"/>
  </r>
  <r>
    <x v="0"/>
    <x v="6"/>
    <n v="6810"/>
    <n v="5479"/>
    <x v="83"/>
    <x v="18"/>
    <x v="4"/>
    <x v="1"/>
    <n v="16"/>
    <n v="5479"/>
    <n v="0.90301180009507243"/>
    <n v="4947.6016527209022"/>
    <n v="3431"/>
    <n v="1813.0340000000001"/>
    <n v="1"/>
    <n v="-5479"/>
    <n v="-4947.6016527209022"/>
  </r>
  <r>
    <x v="0"/>
    <x v="7"/>
    <n v="6810"/>
    <n v="21916"/>
    <x v="83"/>
    <x v="18"/>
    <x v="4"/>
    <x v="1"/>
    <n v="16"/>
    <n v="21916"/>
    <n v="0.90301180009507243"/>
    <n v="19790.406610883609"/>
    <n v="4323"/>
    <n v="1943.6659999999999"/>
    <n v="1"/>
    <n v="-21916"/>
    <n v="-19790.406610883609"/>
  </r>
  <r>
    <x v="0"/>
    <x v="8"/>
    <n v="6810"/>
    <n v="5479"/>
    <x v="83"/>
    <x v="18"/>
    <x v="4"/>
    <x v="1"/>
    <n v="16"/>
    <n v="5479"/>
    <n v="0.90301180009507243"/>
    <n v="4947.6016527209022"/>
    <n v="3531"/>
    <n v="1846.634"/>
    <n v="1"/>
    <n v="-5479"/>
    <n v="-4947.6016527209022"/>
  </r>
  <r>
    <x v="0"/>
    <x v="9"/>
    <n v="6810"/>
    <n v="0"/>
    <x v="83"/>
    <x v="18"/>
    <x v="4"/>
    <x v="1"/>
    <n v="16"/>
    <n v="0"/>
    <n v="0.90301180009507243"/>
    <n v="0"/>
    <n v="3338"/>
    <n v="1851.3"/>
    <n v="1"/>
    <n v="0"/>
    <n v="0"/>
  </r>
  <r>
    <x v="0"/>
    <x v="10"/>
    <n v="6810"/>
    <n v="-10958"/>
    <x v="83"/>
    <x v="18"/>
    <x v="4"/>
    <x v="1"/>
    <n v="16"/>
    <n v="-10958"/>
    <n v="0.90301180009507243"/>
    <n v="-9895.2033054418043"/>
    <n v="3267"/>
    <n v="1752.55"/>
    <n v="1"/>
    <n v="10958"/>
    <n v="9895.2033054418043"/>
  </r>
  <r>
    <x v="0"/>
    <x v="11"/>
    <n v="6810"/>
    <n v="0"/>
    <x v="83"/>
    <x v="18"/>
    <x v="4"/>
    <x v="1"/>
    <n v="16"/>
    <n v="0"/>
    <n v="0.90301180009507243"/>
    <n v="0"/>
    <n v="2003"/>
    <n v="1365.15"/>
    <n v="1"/>
    <n v="0"/>
    <n v="0"/>
  </r>
  <r>
    <x v="0"/>
    <x v="0"/>
    <n v="6820"/>
    <n v="0"/>
    <x v="84"/>
    <x v="15"/>
    <x v="4"/>
    <x v="1"/>
    <n v="13"/>
    <n v="0"/>
    <n v="0.90301180009507243"/>
    <n v="0"/>
    <n v="2803"/>
    <n v="1698.7"/>
    <n v="1"/>
    <n v="0"/>
    <n v="0"/>
  </r>
  <r>
    <x v="0"/>
    <x v="1"/>
    <n v="6820"/>
    <n v="0"/>
    <x v="84"/>
    <x v="15"/>
    <x v="4"/>
    <x v="1"/>
    <n v="13"/>
    <n v="0"/>
    <n v="0.90301180009507243"/>
    <n v="0"/>
    <n v="2750"/>
    <n v="1620.817"/>
    <n v="1"/>
    <n v="0"/>
    <n v="0"/>
  </r>
  <r>
    <x v="0"/>
    <x v="2"/>
    <n v="6820"/>
    <n v="0"/>
    <x v="84"/>
    <x v="15"/>
    <x v="4"/>
    <x v="1"/>
    <n v="13"/>
    <n v="0"/>
    <n v="0.90301180009507243"/>
    <n v="0"/>
    <n v="3043"/>
    <n v="1839.2840000000001"/>
    <n v="1"/>
    <n v="0"/>
    <n v="0"/>
  </r>
  <r>
    <x v="0"/>
    <x v="3"/>
    <n v="6820"/>
    <n v="0"/>
    <x v="84"/>
    <x v="15"/>
    <x v="4"/>
    <x v="1"/>
    <n v="13"/>
    <n v="0"/>
    <n v="0.90301180009507243"/>
    <n v="0"/>
    <n v="2916"/>
    <n v="1763.2"/>
    <n v="1"/>
    <n v="0"/>
    <n v="0"/>
  </r>
  <r>
    <x v="0"/>
    <x v="4"/>
    <n v="6820"/>
    <n v="0"/>
    <x v="84"/>
    <x v="15"/>
    <x v="4"/>
    <x v="1"/>
    <n v="13"/>
    <n v="0"/>
    <n v="0.90301180009507243"/>
    <n v="0"/>
    <n v="3578"/>
    <n v="1816.85"/>
    <n v="1"/>
    <n v="0"/>
    <n v="0"/>
  </r>
  <r>
    <x v="0"/>
    <x v="5"/>
    <n v="6820"/>
    <n v="0"/>
    <x v="84"/>
    <x v="15"/>
    <x v="4"/>
    <x v="1"/>
    <n v="13"/>
    <n v="0"/>
    <n v="0.90301180009507243"/>
    <n v="0"/>
    <n v="3708"/>
    <n v="1858.8330000000001"/>
    <n v="1"/>
    <n v="0"/>
    <n v="0"/>
  </r>
  <r>
    <x v="0"/>
    <x v="6"/>
    <n v="6820"/>
    <n v="0"/>
    <x v="84"/>
    <x v="15"/>
    <x v="4"/>
    <x v="1"/>
    <n v="13"/>
    <n v="0"/>
    <n v="0.90301180009507243"/>
    <n v="0"/>
    <n v="3431"/>
    <n v="1813.0340000000001"/>
    <n v="1"/>
    <n v="0"/>
    <n v="0"/>
  </r>
  <r>
    <x v="0"/>
    <x v="7"/>
    <n v="6820"/>
    <n v="0"/>
    <x v="84"/>
    <x v="15"/>
    <x v="4"/>
    <x v="1"/>
    <n v="13"/>
    <n v="0"/>
    <n v="0.90301180009507243"/>
    <n v="0"/>
    <n v="4323"/>
    <n v="1943.6659999999999"/>
    <n v="1"/>
    <n v="0"/>
    <n v="0"/>
  </r>
  <r>
    <x v="0"/>
    <x v="8"/>
    <n v="6820"/>
    <n v="0"/>
    <x v="84"/>
    <x v="15"/>
    <x v="4"/>
    <x v="1"/>
    <n v="13"/>
    <n v="0"/>
    <n v="0.90301180009507243"/>
    <n v="0"/>
    <n v="3531"/>
    <n v="1846.634"/>
    <n v="1"/>
    <n v="0"/>
    <n v="0"/>
  </r>
  <r>
    <x v="0"/>
    <x v="9"/>
    <n v="6820"/>
    <n v="0"/>
    <x v="84"/>
    <x v="15"/>
    <x v="4"/>
    <x v="1"/>
    <n v="13"/>
    <n v="0"/>
    <n v="0.90301180009507243"/>
    <n v="0"/>
    <n v="3338"/>
    <n v="1851.3"/>
    <n v="1"/>
    <n v="0"/>
    <n v="0"/>
  </r>
  <r>
    <x v="0"/>
    <x v="10"/>
    <n v="6820"/>
    <n v="0"/>
    <x v="84"/>
    <x v="15"/>
    <x v="4"/>
    <x v="1"/>
    <n v="13"/>
    <n v="0"/>
    <n v="0.90301180009507243"/>
    <n v="0"/>
    <n v="3267"/>
    <n v="1752.55"/>
    <n v="1"/>
    <n v="0"/>
    <n v="0"/>
  </r>
  <r>
    <x v="0"/>
    <x v="11"/>
    <n v="6820"/>
    <n v="0"/>
    <x v="84"/>
    <x v="15"/>
    <x v="4"/>
    <x v="1"/>
    <n v="13"/>
    <n v="0"/>
    <n v="0.90301180009507243"/>
    <n v="0"/>
    <n v="2003"/>
    <n v="1365.15"/>
    <n v="1"/>
    <n v="0"/>
    <n v="0"/>
  </r>
  <r>
    <x v="0"/>
    <x v="0"/>
    <n v="6840"/>
    <n v="0"/>
    <x v="85"/>
    <x v="10"/>
    <x v="4"/>
    <x v="1"/>
    <n v="11"/>
    <n v="0"/>
    <n v="0.90301180009507243"/>
    <n v="0"/>
    <n v="2803"/>
    <n v="1698.7"/>
    <n v="1"/>
    <n v="0"/>
    <n v="0"/>
  </r>
  <r>
    <x v="0"/>
    <x v="1"/>
    <n v="6840"/>
    <n v="0"/>
    <x v="85"/>
    <x v="10"/>
    <x v="4"/>
    <x v="1"/>
    <n v="11"/>
    <n v="0"/>
    <n v="0.90301180009507243"/>
    <n v="0"/>
    <n v="2750"/>
    <n v="1620.817"/>
    <n v="1"/>
    <n v="0"/>
    <n v="0"/>
  </r>
  <r>
    <x v="0"/>
    <x v="2"/>
    <n v="6840"/>
    <n v="0"/>
    <x v="85"/>
    <x v="10"/>
    <x v="4"/>
    <x v="1"/>
    <n v="11"/>
    <n v="0"/>
    <n v="0.90301180009507243"/>
    <n v="0"/>
    <n v="3043"/>
    <n v="1839.2840000000001"/>
    <n v="1"/>
    <n v="0"/>
    <n v="0"/>
  </r>
  <r>
    <x v="0"/>
    <x v="3"/>
    <n v="6840"/>
    <n v="0"/>
    <x v="85"/>
    <x v="10"/>
    <x v="4"/>
    <x v="1"/>
    <n v="11"/>
    <n v="0"/>
    <n v="0.90301180009507243"/>
    <n v="0"/>
    <n v="2916"/>
    <n v="1763.2"/>
    <n v="1"/>
    <n v="0"/>
    <n v="0"/>
  </r>
  <r>
    <x v="0"/>
    <x v="4"/>
    <n v="6840"/>
    <n v="0"/>
    <x v="85"/>
    <x v="10"/>
    <x v="4"/>
    <x v="1"/>
    <n v="11"/>
    <n v="0"/>
    <n v="0.90301180009507243"/>
    <n v="0"/>
    <n v="3578"/>
    <n v="1816.85"/>
    <n v="1"/>
    <n v="0"/>
    <n v="0"/>
  </r>
  <r>
    <x v="0"/>
    <x v="5"/>
    <n v="6840"/>
    <n v="0"/>
    <x v="85"/>
    <x v="10"/>
    <x v="4"/>
    <x v="1"/>
    <n v="11"/>
    <n v="0"/>
    <n v="0.90301180009507243"/>
    <n v="0"/>
    <n v="3708"/>
    <n v="1858.8330000000001"/>
    <n v="1"/>
    <n v="0"/>
    <n v="0"/>
  </r>
  <r>
    <x v="0"/>
    <x v="6"/>
    <n v="6840"/>
    <n v="652.79999999999995"/>
    <x v="85"/>
    <x v="10"/>
    <x v="4"/>
    <x v="1"/>
    <n v="11"/>
    <n v="652.79999999999995"/>
    <n v="0.90301180009507243"/>
    <n v="589.48610310206323"/>
    <n v="3431"/>
    <n v="1813.0340000000001"/>
    <n v="1"/>
    <n v="-652.79999999999995"/>
    <n v="-589.48610310206323"/>
  </r>
  <r>
    <x v="0"/>
    <x v="7"/>
    <n v="6840"/>
    <n v="154.4"/>
    <x v="85"/>
    <x v="10"/>
    <x v="4"/>
    <x v="1"/>
    <n v="11"/>
    <n v="154.4"/>
    <n v="0.90301180009507243"/>
    <n v="139.42502193467919"/>
    <n v="4323"/>
    <n v="1943.6659999999999"/>
    <n v="1"/>
    <n v="-154.4"/>
    <n v="-139.42502193467919"/>
  </r>
  <r>
    <x v="0"/>
    <x v="8"/>
    <n v="6840"/>
    <n v="0"/>
    <x v="85"/>
    <x v="10"/>
    <x v="4"/>
    <x v="1"/>
    <n v="11"/>
    <n v="0"/>
    <n v="0.90301180009507243"/>
    <n v="0"/>
    <n v="3531"/>
    <n v="1846.634"/>
    <n v="1"/>
    <n v="0"/>
    <n v="0"/>
  </r>
  <r>
    <x v="0"/>
    <x v="9"/>
    <n v="6840"/>
    <n v="0"/>
    <x v="85"/>
    <x v="10"/>
    <x v="4"/>
    <x v="1"/>
    <n v="11"/>
    <n v="0"/>
    <n v="0.90301180009507243"/>
    <n v="0"/>
    <n v="3338"/>
    <n v="1851.3"/>
    <n v="1"/>
    <n v="0"/>
    <n v="0"/>
  </r>
  <r>
    <x v="0"/>
    <x v="10"/>
    <n v="6840"/>
    <n v="0"/>
    <x v="85"/>
    <x v="10"/>
    <x v="4"/>
    <x v="1"/>
    <n v="11"/>
    <n v="0"/>
    <n v="0.90301180009507243"/>
    <n v="0"/>
    <n v="3267"/>
    <n v="1752.55"/>
    <n v="1"/>
    <n v="0"/>
    <n v="0"/>
  </r>
  <r>
    <x v="0"/>
    <x v="11"/>
    <n v="6840"/>
    <n v="0"/>
    <x v="85"/>
    <x v="10"/>
    <x v="4"/>
    <x v="1"/>
    <n v="11"/>
    <n v="0"/>
    <n v="0.90301180009507243"/>
    <n v="0"/>
    <n v="2003"/>
    <n v="1365.15"/>
    <n v="1"/>
    <n v="0"/>
    <n v="0"/>
  </r>
  <r>
    <x v="0"/>
    <x v="0"/>
    <n v="6860"/>
    <n v="0"/>
    <x v="86"/>
    <x v="10"/>
    <x v="4"/>
    <x v="1"/>
    <n v="11"/>
    <n v="0"/>
    <n v="0.90301180009507243"/>
    <n v="0"/>
    <n v="2803"/>
    <n v="1698.7"/>
    <n v="1"/>
    <n v="0"/>
    <n v="0"/>
  </r>
  <r>
    <x v="0"/>
    <x v="1"/>
    <n v="6860"/>
    <n v="0"/>
    <x v="86"/>
    <x v="10"/>
    <x v="4"/>
    <x v="1"/>
    <n v="11"/>
    <n v="0"/>
    <n v="0.90301180009507243"/>
    <n v="0"/>
    <n v="2750"/>
    <n v="1620.817"/>
    <n v="1"/>
    <n v="0"/>
    <n v="0"/>
  </r>
  <r>
    <x v="0"/>
    <x v="2"/>
    <n v="6860"/>
    <n v="0"/>
    <x v="86"/>
    <x v="10"/>
    <x v="4"/>
    <x v="1"/>
    <n v="11"/>
    <n v="0"/>
    <n v="0.90301180009507243"/>
    <n v="0"/>
    <n v="3043"/>
    <n v="1839.2840000000001"/>
    <n v="1"/>
    <n v="0"/>
    <n v="0"/>
  </r>
  <r>
    <x v="0"/>
    <x v="3"/>
    <n v="6860"/>
    <n v="0"/>
    <x v="86"/>
    <x v="10"/>
    <x v="4"/>
    <x v="1"/>
    <n v="11"/>
    <n v="0"/>
    <n v="0.90301180009507243"/>
    <n v="0"/>
    <n v="2916"/>
    <n v="1763.2"/>
    <n v="1"/>
    <n v="0"/>
    <n v="0"/>
  </r>
  <r>
    <x v="0"/>
    <x v="4"/>
    <n v="6860"/>
    <n v="0"/>
    <x v="86"/>
    <x v="10"/>
    <x v="4"/>
    <x v="1"/>
    <n v="11"/>
    <n v="0"/>
    <n v="0.90301180009507243"/>
    <n v="0"/>
    <n v="3578"/>
    <n v="1816.85"/>
    <n v="1"/>
    <n v="0"/>
    <n v="0"/>
  </r>
  <r>
    <x v="0"/>
    <x v="5"/>
    <n v="6860"/>
    <n v="1305"/>
    <x v="86"/>
    <x v="10"/>
    <x v="4"/>
    <x v="1"/>
    <n v="11"/>
    <n v="1305"/>
    <n v="0.90301180009507243"/>
    <n v="1178.4303991240695"/>
    <n v="3708"/>
    <n v="1858.8330000000001"/>
    <n v="1"/>
    <n v="-1305"/>
    <n v="-1178.4303991240695"/>
  </r>
  <r>
    <x v="0"/>
    <x v="6"/>
    <n v="6860"/>
    <n v="0"/>
    <x v="86"/>
    <x v="10"/>
    <x v="4"/>
    <x v="1"/>
    <n v="11"/>
    <n v="0"/>
    <n v="0.90301180009507243"/>
    <n v="0"/>
    <n v="3431"/>
    <n v="1813.0340000000001"/>
    <n v="1"/>
    <n v="0"/>
    <n v="0"/>
  </r>
  <r>
    <x v="0"/>
    <x v="7"/>
    <n v="6860"/>
    <n v="0"/>
    <x v="86"/>
    <x v="10"/>
    <x v="4"/>
    <x v="1"/>
    <n v="11"/>
    <n v="0"/>
    <n v="0.90301180009507243"/>
    <n v="0"/>
    <n v="4323"/>
    <n v="1943.6659999999999"/>
    <n v="1"/>
    <n v="0"/>
    <n v="0"/>
  </r>
  <r>
    <x v="0"/>
    <x v="8"/>
    <n v="6860"/>
    <n v="1995.2"/>
    <x v="86"/>
    <x v="10"/>
    <x v="4"/>
    <x v="1"/>
    <n v="11"/>
    <n v="1995.2"/>
    <n v="0.90301180009507243"/>
    <n v="1801.6891435496887"/>
    <n v="3531"/>
    <n v="1846.634"/>
    <n v="1"/>
    <n v="-1995.2"/>
    <n v="-1801.6891435496887"/>
  </r>
  <r>
    <x v="0"/>
    <x v="9"/>
    <n v="6860"/>
    <n v="0"/>
    <x v="86"/>
    <x v="10"/>
    <x v="4"/>
    <x v="1"/>
    <n v="11"/>
    <n v="0"/>
    <n v="0.90301180009507243"/>
    <n v="0"/>
    <n v="3338"/>
    <n v="1851.3"/>
    <n v="1"/>
    <n v="0"/>
    <n v="0"/>
  </r>
  <r>
    <x v="0"/>
    <x v="10"/>
    <n v="6860"/>
    <n v="0"/>
    <x v="86"/>
    <x v="10"/>
    <x v="4"/>
    <x v="1"/>
    <n v="11"/>
    <n v="0"/>
    <n v="0.90301180009507243"/>
    <n v="0"/>
    <n v="3267"/>
    <n v="1752.55"/>
    <n v="1"/>
    <n v="0"/>
    <n v="0"/>
  </r>
  <r>
    <x v="0"/>
    <x v="11"/>
    <n v="6860"/>
    <n v="0"/>
    <x v="86"/>
    <x v="10"/>
    <x v="4"/>
    <x v="1"/>
    <n v="11"/>
    <n v="0"/>
    <n v="0.90301180009507243"/>
    <n v="0"/>
    <n v="2003"/>
    <n v="1365.15"/>
    <n v="1"/>
    <n v="0"/>
    <n v="0"/>
  </r>
  <r>
    <x v="0"/>
    <x v="0"/>
    <n v="6890"/>
    <n v="9000"/>
    <x v="87"/>
    <x v="10"/>
    <x v="4"/>
    <x v="1"/>
    <n v="11"/>
    <n v="9000"/>
    <n v="0.90301180009507243"/>
    <n v="8127.1062008556519"/>
    <n v="2803"/>
    <n v="1698.7"/>
    <n v="1"/>
    <n v="-9000"/>
    <n v="-8127.1062008556519"/>
  </r>
  <r>
    <x v="0"/>
    <x v="1"/>
    <n v="6890"/>
    <n v="344.45"/>
    <x v="87"/>
    <x v="10"/>
    <x v="4"/>
    <x v="1"/>
    <n v="11"/>
    <n v="344.45"/>
    <n v="0.90301180009507243"/>
    <n v="311.04241454274768"/>
    <n v="2750"/>
    <n v="1620.817"/>
    <n v="1"/>
    <n v="-344.45"/>
    <n v="-311.04241454274768"/>
  </r>
  <r>
    <x v="0"/>
    <x v="2"/>
    <n v="6890"/>
    <n v="7621.76"/>
    <x v="87"/>
    <x v="10"/>
    <x v="4"/>
    <x v="1"/>
    <n v="11"/>
    <n v="7621.76"/>
    <n v="0.90301180009507243"/>
    <n v="6882.5392174926192"/>
    <n v="3043"/>
    <n v="1839.2840000000001"/>
    <n v="1"/>
    <n v="-7621.76"/>
    <n v="-6882.5392174926192"/>
  </r>
  <r>
    <x v="0"/>
    <x v="3"/>
    <n v="6890"/>
    <n v="0"/>
    <x v="87"/>
    <x v="10"/>
    <x v="4"/>
    <x v="1"/>
    <n v="11"/>
    <n v="0"/>
    <n v="0.90301180009507243"/>
    <n v="0"/>
    <n v="2916"/>
    <n v="1763.2"/>
    <n v="1"/>
    <n v="0"/>
    <n v="0"/>
  </r>
  <r>
    <x v="0"/>
    <x v="4"/>
    <n v="6890"/>
    <n v="0"/>
    <x v="87"/>
    <x v="10"/>
    <x v="4"/>
    <x v="1"/>
    <n v="11"/>
    <n v="0"/>
    <n v="0.90301180009507243"/>
    <n v="0"/>
    <n v="3578"/>
    <n v="1816.85"/>
    <n v="1"/>
    <n v="0"/>
    <n v="0"/>
  </r>
  <r>
    <x v="0"/>
    <x v="5"/>
    <n v="6890"/>
    <n v="0"/>
    <x v="87"/>
    <x v="10"/>
    <x v="4"/>
    <x v="1"/>
    <n v="11"/>
    <n v="0"/>
    <n v="0.90301180009507243"/>
    <n v="0"/>
    <n v="3708"/>
    <n v="1858.8330000000001"/>
    <n v="1"/>
    <n v="0"/>
    <n v="0"/>
  </r>
  <r>
    <x v="0"/>
    <x v="6"/>
    <n v="6890"/>
    <n v="0"/>
    <x v="87"/>
    <x v="10"/>
    <x v="4"/>
    <x v="1"/>
    <n v="11"/>
    <n v="0"/>
    <n v="0.90301180009507243"/>
    <n v="0"/>
    <n v="3431"/>
    <n v="1813.0340000000001"/>
    <n v="1"/>
    <n v="0"/>
    <n v="0"/>
  </r>
  <r>
    <x v="0"/>
    <x v="7"/>
    <n v="6890"/>
    <n v="0"/>
    <x v="87"/>
    <x v="10"/>
    <x v="4"/>
    <x v="1"/>
    <n v="11"/>
    <n v="0"/>
    <n v="0.90301180009507243"/>
    <n v="0"/>
    <n v="4323"/>
    <n v="1943.6659999999999"/>
    <n v="1"/>
    <n v="0"/>
    <n v="0"/>
  </r>
  <r>
    <x v="0"/>
    <x v="8"/>
    <n v="6890"/>
    <n v="0"/>
    <x v="87"/>
    <x v="10"/>
    <x v="4"/>
    <x v="1"/>
    <n v="11"/>
    <n v="0"/>
    <n v="0.90301180009507243"/>
    <n v="0"/>
    <n v="3531"/>
    <n v="1846.634"/>
    <n v="1"/>
    <n v="0"/>
    <n v="0"/>
  </r>
  <r>
    <x v="0"/>
    <x v="9"/>
    <n v="6890"/>
    <n v="0"/>
    <x v="87"/>
    <x v="10"/>
    <x v="4"/>
    <x v="1"/>
    <n v="11"/>
    <n v="0"/>
    <n v="0.90301180009507243"/>
    <n v="0"/>
    <n v="3338"/>
    <n v="1851.3"/>
    <n v="1"/>
    <n v="0"/>
    <n v="0"/>
  </r>
  <r>
    <x v="0"/>
    <x v="10"/>
    <n v="6890"/>
    <n v="213.6"/>
    <x v="87"/>
    <x v="10"/>
    <x v="4"/>
    <x v="1"/>
    <n v="11"/>
    <n v="213.6"/>
    <n v="0.90301180009507243"/>
    <n v="192.88332050030746"/>
    <n v="3267"/>
    <n v="1752.55"/>
    <n v="1"/>
    <n v="-213.6"/>
    <n v="-192.88332050030746"/>
  </r>
  <r>
    <x v="0"/>
    <x v="11"/>
    <n v="6890"/>
    <n v="0"/>
    <x v="87"/>
    <x v="10"/>
    <x v="4"/>
    <x v="1"/>
    <n v="11"/>
    <n v="0"/>
    <n v="0.90301180009507243"/>
    <n v="0"/>
    <n v="2003"/>
    <n v="1365.15"/>
    <n v="1"/>
    <n v="0"/>
    <n v="0"/>
  </r>
  <r>
    <x v="0"/>
    <x v="0"/>
    <n v="7040"/>
    <n v="0"/>
    <x v="88"/>
    <x v="10"/>
    <x v="4"/>
    <x v="1"/>
    <n v="11"/>
    <n v="0"/>
    <n v="0.90301180009507243"/>
    <n v="0"/>
    <n v="2803"/>
    <n v="1698.7"/>
    <n v="1"/>
    <n v="0"/>
    <n v="0"/>
  </r>
  <r>
    <x v="0"/>
    <x v="1"/>
    <n v="7040"/>
    <n v="0"/>
    <x v="88"/>
    <x v="10"/>
    <x v="4"/>
    <x v="1"/>
    <n v="11"/>
    <n v="0"/>
    <n v="0.90301180009507243"/>
    <n v="0"/>
    <n v="2750"/>
    <n v="1620.817"/>
    <n v="1"/>
    <n v="0"/>
    <n v="0"/>
  </r>
  <r>
    <x v="0"/>
    <x v="2"/>
    <n v="7040"/>
    <n v="0"/>
    <x v="88"/>
    <x v="10"/>
    <x v="4"/>
    <x v="1"/>
    <n v="11"/>
    <n v="0"/>
    <n v="0.90301180009507243"/>
    <n v="0"/>
    <n v="3043"/>
    <n v="1839.2840000000001"/>
    <n v="1"/>
    <n v="0"/>
    <n v="0"/>
  </r>
  <r>
    <x v="0"/>
    <x v="3"/>
    <n v="7040"/>
    <n v="0"/>
    <x v="88"/>
    <x v="10"/>
    <x v="4"/>
    <x v="1"/>
    <n v="11"/>
    <n v="0"/>
    <n v="0.90301180009507243"/>
    <n v="0"/>
    <n v="2916"/>
    <n v="1763.2"/>
    <n v="1"/>
    <n v="0"/>
    <n v="0"/>
  </r>
  <r>
    <x v="0"/>
    <x v="4"/>
    <n v="7040"/>
    <n v="0"/>
    <x v="88"/>
    <x v="10"/>
    <x v="4"/>
    <x v="1"/>
    <n v="11"/>
    <n v="0"/>
    <n v="0.90301180009507243"/>
    <n v="0"/>
    <n v="3578"/>
    <n v="1816.85"/>
    <n v="1"/>
    <n v="0"/>
    <n v="0"/>
  </r>
  <r>
    <x v="0"/>
    <x v="5"/>
    <n v="7040"/>
    <n v="0"/>
    <x v="88"/>
    <x v="10"/>
    <x v="4"/>
    <x v="1"/>
    <n v="11"/>
    <n v="0"/>
    <n v="0.90301180009507243"/>
    <n v="0"/>
    <n v="3708"/>
    <n v="1858.8330000000001"/>
    <n v="1"/>
    <n v="0"/>
    <n v="0"/>
  </r>
  <r>
    <x v="0"/>
    <x v="6"/>
    <n v="7040"/>
    <n v="0"/>
    <x v="88"/>
    <x v="10"/>
    <x v="4"/>
    <x v="1"/>
    <n v="11"/>
    <n v="0"/>
    <n v="0.90301180009507243"/>
    <n v="0"/>
    <n v="3431"/>
    <n v="1813.0340000000001"/>
    <n v="1"/>
    <n v="0"/>
    <n v="0"/>
  </r>
  <r>
    <x v="0"/>
    <x v="7"/>
    <n v="7040"/>
    <n v="0"/>
    <x v="88"/>
    <x v="10"/>
    <x v="4"/>
    <x v="1"/>
    <n v="11"/>
    <n v="0"/>
    <n v="0.90301180009507243"/>
    <n v="0"/>
    <n v="4323"/>
    <n v="1943.6659999999999"/>
    <n v="1"/>
    <n v="0"/>
    <n v="0"/>
  </r>
  <r>
    <x v="0"/>
    <x v="8"/>
    <n v="7040"/>
    <n v="0"/>
    <x v="88"/>
    <x v="10"/>
    <x v="4"/>
    <x v="1"/>
    <n v="11"/>
    <n v="0"/>
    <n v="0.90301180009507243"/>
    <n v="0"/>
    <n v="3531"/>
    <n v="1846.634"/>
    <n v="1"/>
    <n v="0"/>
    <n v="0"/>
  </r>
  <r>
    <x v="0"/>
    <x v="9"/>
    <n v="7040"/>
    <n v="0"/>
    <x v="88"/>
    <x v="10"/>
    <x v="4"/>
    <x v="1"/>
    <n v="11"/>
    <n v="0"/>
    <n v="0.90301180009507243"/>
    <n v="0"/>
    <n v="3338"/>
    <n v="1851.3"/>
    <n v="1"/>
    <n v="0"/>
    <n v="0"/>
  </r>
  <r>
    <x v="0"/>
    <x v="10"/>
    <n v="7040"/>
    <n v="0"/>
    <x v="88"/>
    <x v="10"/>
    <x v="4"/>
    <x v="1"/>
    <n v="11"/>
    <n v="0"/>
    <n v="0.90301180009507243"/>
    <n v="0"/>
    <n v="3267"/>
    <n v="1752.55"/>
    <n v="1"/>
    <n v="0"/>
    <n v="0"/>
  </r>
  <r>
    <x v="0"/>
    <x v="11"/>
    <n v="7040"/>
    <n v="0"/>
    <x v="88"/>
    <x v="10"/>
    <x v="4"/>
    <x v="1"/>
    <n v="11"/>
    <n v="0"/>
    <n v="0.90301180009507243"/>
    <n v="0"/>
    <n v="2003"/>
    <n v="1365.15"/>
    <n v="1"/>
    <n v="0"/>
    <n v="0"/>
  </r>
  <r>
    <x v="0"/>
    <x v="0"/>
    <n v="7050"/>
    <n v="0"/>
    <x v="89"/>
    <x v="21"/>
    <x v="4"/>
    <x v="1"/>
    <n v="19"/>
    <n v="0"/>
    <n v="0.90301180009507243"/>
    <n v="0"/>
    <n v="2803"/>
    <n v="1698.7"/>
    <n v="1"/>
    <n v="0"/>
    <n v="0"/>
  </r>
  <r>
    <x v="0"/>
    <x v="1"/>
    <n v="7050"/>
    <n v="0"/>
    <x v="89"/>
    <x v="21"/>
    <x v="4"/>
    <x v="1"/>
    <n v="19"/>
    <n v="0"/>
    <n v="0.90301180009507243"/>
    <n v="0"/>
    <n v="2750"/>
    <n v="1620.817"/>
    <n v="1"/>
    <n v="0"/>
    <n v="0"/>
  </r>
  <r>
    <x v="0"/>
    <x v="2"/>
    <n v="7050"/>
    <n v="0"/>
    <x v="89"/>
    <x v="21"/>
    <x v="4"/>
    <x v="1"/>
    <n v="19"/>
    <n v="0"/>
    <n v="0.90301180009507243"/>
    <n v="0"/>
    <n v="3043"/>
    <n v="1839.2840000000001"/>
    <n v="1"/>
    <n v="0"/>
    <n v="0"/>
  </r>
  <r>
    <x v="0"/>
    <x v="3"/>
    <n v="7050"/>
    <n v="6089.29"/>
    <x v="89"/>
    <x v="21"/>
    <x v="4"/>
    <x v="1"/>
    <n v="19"/>
    <n v="6089.29"/>
    <n v="0.90301180009507243"/>
    <n v="5498.7007242009231"/>
    <n v="2916"/>
    <n v="1763.2"/>
    <n v="1"/>
    <n v="-6089.29"/>
    <n v="-5498.7007242009231"/>
  </r>
  <r>
    <x v="0"/>
    <x v="4"/>
    <n v="7050"/>
    <n v="0"/>
    <x v="89"/>
    <x v="21"/>
    <x v="4"/>
    <x v="1"/>
    <n v="19"/>
    <n v="0"/>
    <n v="0.90301180009507243"/>
    <n v="0"/>
    <n v="3578"/>
    <n v="1816.85"/>
    <n v="1"/>
    <n v="0"/>
    <n v="0"/>
  </r>
  <r>
    <x v="0"/>
    <x v="5"/>
    <n v="7050"/>
    <n v="0"/>
    <x v="89"/>
    <x v="21"/>
    <x v="4"/>
    <x v="1"/>
    <n v="19"/>
    <n v="0"/>
    <n v="0.90301180009507243"/>
    <n v="0"/>
    <n v="3708"/>
    <n v="1858.8330000000001"/>
    <n v="1"/>
    <n v="0"/>
    <n v="0"/>
  </r>
  <r>
    <x v="0"/>
    <x v="6"/>
    <n v="7050"/>
    <n v="0"/>
    <x v="89"/>
    <x v="21"/>
    <x v="4"/>
    <x v="1"/>
    <n v="19"/>
    <n v="0"/>
    <n v="0.90301180009507243"/>
    <n v="0"/>
    <n v="3431"/>
    <n v="1813.0340000000001"/>
    <n v="1"/>
    <n v="0"/>
    <n v="0"/>
  </r>
  <r>
    <x v="0"/>
    <x v="7"/>
    <n v="7050"/>
    <n v="0"/>
    <x v="89"/>
    <x v="21"/>
    <x v="4"/>
    <x v="1"/>
    <n v="19"/>
    <n v="0"/>
    <n v="0.90301180009507243"/>
    <n v="0"/>
    <n v="4323"/>
    <n v="1943.6659999999999"/>
    <n v="1"/>
    <n v="0"/>
    <n v="0"/>
  </r>
  <r>
    <x v="0"/>
    <x v="8"/>
    <n v="7050"/>
    <n v="0"/>
    <x v="89"/>
    <x v="21"/>
    <x v="4"/>
    <x v="1"/>
    <n v="19"/>
    <n v="0"/>
    <n v="0.90301180009507243"/>
    <n v="0"/>
    <n v="3531"/>
    <n v="1846.634"/>
    <n v="1"/>
    <n v="0"/>
    <n v="0"/>
  </r>
  <r>
    <x v="0"/>
    <x v="9"/>
    <n v="7050"/>
    <n v="0"/>
    <x v="89"/>
    <x v="21"/>
    <x v="4"/>
    <x v="1"/>
    <n v="19"/>
    <n v="0"/>
    <n v="0.90301180009507243"/>
    <n v="0"/>
    <n v="3338"/>
    <n v="1851.3"/>
    <n v="1"/>
    <n v="0"/>
    <n v="0"/>
  </r>
  <r>
    <x v="0"/>
    <x v="10"/>
    <n v="7050"/>
    <n v="1008"/>
    <x v="89"/>
    <x v="21"/>
    <x v="4"/>
    <x v="1"/>
    <n v="19"/>
    <n v="1008"/>
    <n v="0.90301180009507243"/>
    <n v="910.23589449583301"/>
    <n v="3267"/>
    <n v="1752.55"/>
    <n v="1"/>
    <n v="-1008"/>
    <n v="-910.23589449583301"/>
  </r>
  <r>
    <x v="0"/>
    <x v="11"/>
    <n v="7050"/>
    <n v="0"/>
    <x v="89"/>
    <x v="21"/>
    <x v="4"/>
    <x v="1"/>
    <n v="19"/>
    <n v="0"/>
    <n v="0.90301180009507243"/>
    <n v="0"/>
    <n v="2003"/>
    <n v="1365.15"/>
    <n v="1"/>
    <n v="0"/>
    <n v="0"/>
  </r>
  <r>
    <x v="0"/>
    <x v="0"/>
    <n v="7100"/>
    <n v="0"/>
    <x v="90"/>
    <x v="17"/>
    <x v="4"/>
    <x v="1"/>
    <n v="18"/>
    <n v="0"/>
    <n v="1.040364446763175"/>
    <n v="0"/>
    <n v="2803"/>
    <n v="1698.7"/>
    <n v="1"/>
    <n v="0"/>
    <n v="0"/>
  </r>
  <r>
    <x v="0"/>
    <x v="1"/>
    <n v="7100"/>
    <n v="0"/>
    <x v="90"/>
    <x v="17"/>
    <x v="4"/>
    <x v="1"/>
    <n v="18"/>
    <n v="0"/>
    <n v="1.040364446763175"/>
    <n v="0"/>
    <n v="2750"/>
    <n v="1620.817"/>
    <n v="1"/>
    <n v="0"/>
    <n v="0"/>
  </r>
  <r>
    <x v="0"/>
    <x v="2"/>
    <n v="7100"/>
    <n v="0"/>
    <x v="90"/>
    <x v="17"/>
    <x v="4"/>
    <x v="1"/>
    <n v="18"/>
    <n v="0"/>
    <n v="1.040364446763175"/>
    <n v="0"/>
    <n v="3043"/>
    <n v="1839.2840000000001"/>
    <n v="1"/>
    <n v="0"/>
    <n v="0"/>
  </r>
  <r>
    <x v="0"/>
    <x v="3"/>
    <n v="7100"/>
    <n v="0"/>
    <x v="90"/>
    <x v="17"/>
    <x v="4"/>
    <x v="1"/>
    <n v="18"/>
    <n v="0"/>
    <n v="1.040364446763175"/>
    <n v="0"/>
    <n v="2916"/>
    <n v="1763.2"/>
    <n v="1"/>
    <n v="0"/>
    <n v="0"/>
  </r>
  <r>
    <x v="0"/>
    <x v="4"/>
    <n v="7100"/>
    <n v="0"/>
    <x v="90"/>
    <x v="17"/>
    <x v="4"/>
    <x v="1"/>
    <n v="18"/>
    <n v="0"/>
    <n v="1.040364446763175"/>
    <n v="0"/>
    <n v="3578"/>
    <n v="1816.85"/>
    <n v="1"/>
    <n v="0"/>
    <n v="0"/>
  </r>
  <r>
    <x v="0"/>
    <x v="5"/>
    <n v="7100"/>
    <n v="0"/>
    <x v="90"/>
    <x v="17"/>
    <x v="4"/>
    <x v="1"/>
    <n v="18"/>
    <n v="0"/>
    <n v="1.040364446763175"/>
    <n v="0"/>
    <n v="3708"/>
    <n v="1858.8330000000001"/>
    <n v="1"/>
    <n v="0"/>
    <n v="0"/>
  </r>
  <r>
    <x v="0"/>
    <x v="6"/>
    <n v="7100"/>
    <n v="0"/>
    <x v="90"/>
    <x v="17"/>
    <x v="4"/>
    <x v="1"/>
    <n v="18"/>
    <n v="0"/>
    <n v="1.040364446763175"/>
    <n v="0"/>
    <n v="3431"/>
    <n v="1813.0340000000001"/>
    <n v="1"/>
    <n v="0"/>
    <n v="0"/>
  </r>
  <r>
    <x v="0"/>
    <x v="7"/>
    <n v="7100"/>
    <n v="0"/>
    <x v="90"/>
    <x v="17"/>
    <x v="4"/>
    <x v="1"/>
    <n v="18"/>
    <n v="0"/>
    <n v="1.040364446763175"/>
    <n v="0"/>
    <n v="4323"/>
    <n v="1943.6659999999999"/>
    <n v="1"/>
    <n v="0"/>
    <n v="0"/>
  </r>
  <r>
    <x v="0"/>
    <x v="8"/>
    <n v="7100"/>
    <n v="0"/>
    <x v="90"/>
    <x v="17"/>
    <x v="4"/>
    <x v="1"/>
    <n v="18"/>
    <n v="0"/>
    <n v="1.040364446763175"/>
    <n v="0"/>
    <n v="3531"/>
    <n v="1846.634"/>
    <n v="1"/>
    <n v="0"/>
    <n v="0"/>
  </r>
  <r>
    <x v="0"/>
    <x v="9"/>
    <n v="7100"/>
    <n v="0"/>
    <x v="90"/>
    <x v="17"/>
    <x v="4"/>
    <x v="1"/>
    <n v="18"/>
    <n v="0"/>
    <n v="1.040364446763175"/>
    <n v="0"/>
    <n v="3338"/>
    <n v="1851.3"/>
    <n v="1"/>
    <n v="0"/>
    <n v="0"/>
  </r>
  <r>
    <x v="0"/>
    <x v="10"/>
    <n v="7100"/>
    <n v="0"/>
    <x v="90"/>
    <x v="17"/>
    <x v="4"/>
    <x v="1"/>
    <n v="18"/>
    <n v="0"/>
    <n v="1.040364446763175"/>
    <n v="0"/>
    <n v="3267"/>
    <n v="1752.55"/>
    <n v="1"/>
    <n v="0"/>
    <n v="0"/>
  </r>
  <r>
    <x v="0"/>
    <x v="11"/>
    <n v="7100"/>
    <n v="0"/>
    <x v="90"/>
    <x v="17"/>
    <x v="4"/>
    <x v="1"/>
    <n v="18"/>
    <n v="0"/>
    <n v="1.040364446763175"/>
    <n v="0"/>
    <n v="2003"/>
    <n v="1365.15"/>
    <n v="1"/>
    <n v="0"/>
    <n v="0"/>
  </r>
  <r>
    <x v="0"/>
    <x v="0"/>
    <n v="7140"/>
    <n v="0"/>
    <x v="91"/>
    <x v="21"/>
    <x v="4"/>
    <x v="1"/>
    <n v="19"/>
    <n v="0"/>
    <n v="0.90301180009507243"/>
    <n v="0"/>
    <n v="2803"/>
    <n v="1698.7"/>
    <n v="1"/>
    <n v="0"/>
    <n v="0"/>
  </r>
  <r>
    <x v="0"/>
    <x v="1"/>
    <n v="7140"/>
    <n v="0"/>
    <x v="91"/>
    <x v="21"/>
    <x v="4"/>
    <x v="1"/>
    <n v="19"/>
    <n v="0"/>
    <n v="0.90301180009507243"/>
    <n v="0"/>
    <n v="2750"/>
    <n v="1620.817"/>
    <n v="1"/>
    <n v="0"/>
    <n v="0"/>
  </r>
  <r>
    <x v="0"/>
    <x v="2"/>
    <n v="7140"/>
    <n v="250"/>
    <x v="91"/>
    <x v="21"/>
    <x v="4"/>
    <x v="1"/>
    <n v="19"/>
    <n v="250"/>
    <n v="0.90301180009507243"/>
    <n v="225.75295002376811"/>
    <n v="3043"/>
    <n v="1839.2840000000001"/>
    <n v="1"/>
    <n v="-250"/>
    <n v="-225.75295002376811"/>
  </r>
  <r>
    <x v="0"/>
    <x v="3"/>
    <n v="7140"/>
    <n v="0"/>
    <x v="91"/>
    <x v="21"/>
    <x v="4"/>
    <x v="1"/>
    <n v="19"/>
    <n v="0"/>
    <n v="0.90301180009507243"/>
    <n v="0"/>
    <n v="2916"/>
    <n v="1763.2"/>
    <n v="1"/>
    <n v="0"/>
    <n v="0"/>
  </r>
  <r>
    <x v="0"/>
    <x v="4"/>
    <n v="7140"/>
    <n v="0"/>
    <x v="91"/>
    <x v="21"/>
    <x v="4"/>
    <x v="1"/>
    <n v="19"/>
    <n v="0"/>
    <n v="0.90301180009507243"/>
    <n v="0"/>
    <n v="3578"/>
    <n v="1816.85"/>
    <n v="1"/>
    <n v="0"/>
    <n v="0"/>
  </r>
  <r>
    <x v="0"/>
    <x v="5"/>
    <n v="7140"/>
    <n v="0"/>
    <x v="91"/>
    <x v="21"/>
    <x v="4"/>
    <x v="1"/>
    <n v="19"/>
    <n v="0"/>
    <n v="0.90301180009507243"/>
    <n v="0"/>
    <n v="3708"/>
    <n v="1858.8330000000001"/>
    <n v="1"/>
    <n v="0"/>
    <n v="0"/>
  </r>
  <r>
    <x v="0"/>
    <x v="6"/>
    <n v="7140"/>
    <n v="0"/>
    <x v="91"/>
    <x v="21"/>
    <x v="4"/>
    <x v="1"/>
    <n v="19"/>
    <n v="0"/>
    <n v="0.90301180009507243"/>
    <n v="0"/>
    <n v="3431"/>
    <n v="1813.0340000000001"/>
    <n v="1"/>
    <n v="0"/>
    <n v="0"/>
  </r>
  <r>
    <x v="0"/>
    <x v="7"/>
    <n v="7140"/>
    <n v="0"/>
    <x v="91"/>
    <x v="21"/>
    <x v="4"/>
    <x v="1"/>
    <n v="19"/>
    <n v="0"/>
    <n v="0.90301180009507243"/>
    <n v="0"/>
    <n v="4323"/>
    <n v="1943.6659999999999"/>
    <n v="1"/>
    <n v="0"/>
    <n v="0"/>
  </r>
  <r>
    <x v="0"/>
    <x v="8"/>
    <n v="7140"/>
    <n v="0"/>
    <x v="91"/>
    <x v="21"/>
    <x v="4"/>
    <x v="1"/>
    <n v="19"/>
    <n v="0"/>
    <n v="0.90301180009507243"/>
    <n v="0"/>
    <n v="3531"/>
    <n v="1846.634"/>
    <n v="1"/>
    <n v="0"/>
    <n v="0"/>
  </r>
  <r>
    <x v="0"/>
    <x v="9"/>
    <n v="7140"/>
    <n v="0"/>
    <x v="91"/>
    <x v="21"/>
    <x v="4"/>
    <x v="1"/>
    <n v="19"/>
    <n v="0"/>
    <n v="0.90301180009507243"/>
    <n v="0"/>
    <n v="3338"/>
    <n v="1851.3"/>
    <n v="1"/>
    <n v="0"/>
    <n v="0"/>
  </r>
  <r>
    <x v="0"/>
    <x v="10"/>
    <n v="7140"/>
    <n v="0"/>
    <x v="91"/>
    <x v="21"/>
    <x v="4"/>
    <x v="1"/>
    <n v="19"/>
    <n v="0"/>
    <n v="0.90301180009507243"/>
    <n v="0"/>
    <n v="3267"/>
    <n v="1752.55"/>
    <n v="1"/>
    <n v="0"/>
    <n v="0"/>
  </r>
  <r>
    <x v="0"/>
    <x v="11"/>
    <n v="7140"/>
    <n v="0"/>
    <x v="91"/>
    <x v="21"/>
    <x v="4"/>
    <x v="1"/>
    <n v="19"/>
    <n v="0"/>
    <n v="0.90301180009507243"/>
    <n v="0"/>
    <n v="2003"/>
    <n v="1365.15"/>
    <n v="1"/>
    <n v="0"/>
    <n v="0"/>
  </r>
  <r>
    <x v="0"/>
    <x v="0"/>
    <n v="7160"/>
    <n v="0"/>
    <x v="92"/>
    <x v="21"/>
    <x v="4"/>
    <x v="1"/>
    <n v="19"/>
    <n v="0"/>
    <n v="0.90301180009507243"/>
    <n v="0"/>
    <n v="2803"/>
    <n v="1698.7"/>
    <n v="1"/>
    <n v="0"/>
    <n v="0"/>
  </r>
  <r>
    <x v="0"/>
    <x v="1"/>
    <n v="7160"/>
    <n v="0"/>
    <x v="92"/>
    <x v="21"/>
    <x v="4"/>
    <x v="1"/>
    <n v="19"/>
    <n v="0"/>
    <n v="0.90301180009507243"/>
    <n v="0"/>
    <n v="2750"/>
    <n v="1620.817"/>
    <n v="1"/>
    <n v="0"/>
    <n v="0"/>
  </r>
  <r>
    <x v="0"/>
    <x v="2"/>
    <n v="7160"/>
    <n v="0"/>
    <x v="92"/>
    <x v="21"/>
    <x v="4"/>
    <x v="1"/>
    <n v="19"/>
    <n v="0"/>
    <n v="0.90301180009507243"/>
    <n v="0"/>
    <n v="3043"/>
    <n v="1839.2840000000001"/>
    <n v="1"/>
    <n v="0"/>
    <n v="0"/>
  </r>
  <r>
    <x v="0"/>
    <x v="3"/>
    <n v="7160"/>
    <n v="0"/>
    <x v="92"/>
    <x v="21"/>
    <x v="4"/>
    <x v="1"/>
    <n v="19"/>
    <n v="0"/>
    <n v="0.90301180009507243"/>
    <n v="0"/>
    <n v="2916"/>
    <n v="1763.2"/>
    <n v="1"/>
    <n v="0"/>
    <n v="0"/>
  </r>
  <r>
    <x v="0"/>
    <x v="4"/>
    <n v="7160"/>
    <n v="0"/>
    <x v="92"/>
    <x v="21"/>
    <x v="4"/>
    <x v="1"/>
    <n v="19"/>
    <n v="0"/>
    <n v="0.90301180009507243"/>
    <n v="0"/>
    <n v="3578"/>
    <n v="1816.85"/>
    <n v="1"/>
    <n v="0"/>
    <n v="0"/>
  </r>
  <r>
    <x v="0"/>
    <x v="5"/>
    <n v="7160"/>
    <n v="0"/>
    <x v="92"/>
    <x v="21"/>
    <x v="4"/>
    <x v="1"/>
    <n v="19"/>
    <n v="0"/>
    <n v="0.90301180009507243"/>
    <n v="0"/>
    <n v="3708"/>
    <n v="1858.8330000000001"/>
    <n v="1"/>
    <n v="0"/>
    <n v="0"/>
  </r>
  <r>
    <x v="0"/>
    <x v="6"/>
    <n v="7160"/>
    <n v="0"/>
    <x v="92"/>
    <x v="21"/>
    <x v="4"/>
    <x v="1"/>
    <n v="19"/>
    <n v="0"/>
    <n v="0.90301180009507243"/>
    <n v="0"/>
    <n v="3431"/>
    <n v="1813.0340000000001"/>
    <n v="1"/>
    <n v="0"/>
    <n v="0"/>
  </r>
  <r>
    <x v="0"/>
    <x v="7"/>
    <n v="7160"/>
    <n v="0"/>
    <x v="92"/>
    <x v="21"/>
    <x v="4"/>
    <x v="1"/>
    <n v="19"/>
    <n v="0"/>
    <n v="0.90301180009507243"/>
    <n v="0"/>
    <n v="4323"/>
    <n v="1943.6659999999999"/>
    <n v="1"/>
    <n v="0"/>
    <n v="0"/>
  </r>
  <r>
    <x v="0"/>
    <x v="8"/>
    <n v="7160"/>
    <n v="0"/>
    <x v="92"/>
    <x v="21"/>
    <x v="4"/>
    <x v="1"/>
    <n v="19"/>
    <n v="0"/>
    <n v="0.90301180009507243"/>
    <n v="0"/>
    <n v="3531"/>
    <n v="1846.634"/>
    <n v="1"/>
    <n v="0"/>
    <n v="0"/>
  </r>
  <r>
    <x v="0"/>
    <x v="9"/>
    <n v="7160"/>
    <n v="0"/>
    <x v="92"/>
    <x v="21"/>
    <x v="4"/>
    <x v="1"/>
    <n v="19"/>
    <n v="0"/>
    <n v="0.90301180009507243"/>
    <n v="0"/>
    <n v="3338"/>
    <n v="1851.3"/>
    <n v="1"/>
    <n v="0"/>
    <n v="0"/>
  </r>
  <r>
    <x v="0"/>
    <x v="10"/>
    <n v="7160"/>
    <n v="0"/>
    <x v="92"/>
    <x v="21"/>
    <x v="4"/>
    <x v="1"/>
    <n v="19"/>
    <n v="0"/>
    <n v="0.90301180009507243"/>
    <n v="0"/>
    <n v="3267"/>
    <n v="1752.55"/>
    <n v="1"/>
    <n v="0"/>
    <n v="0"/>
  </r>
  <r>
    <x v="0"/>
    <x v="11"/>
    <n v="7160"/>
    <n v="0"/>
    <x v="92"/>
    <x v="21"/>
    <x v="4"/>
    <x v="1"/>
    <n v="19"/>
    <n v="0"/>
    <n v="0.90301180009507243"/>
    <n v="0"/>
    <n v="2003"/>
    <n v="1365.15"/>
    <n v="1"/>
    <n v="0"/>
    <n v="0"/>
  </r>
  <r>
    <x v="0"/>
    <x v="0"/>
    <n v="7320"/>
    <n v="4300"/>
    <x v="93"/>
    <x v="17"/>
    <x v="4"/>
    <x v="1"/>
    <n v="18"/>
    <n v="4300"/>
    <n v="1.040364446763175"/>
    <n v="4473.5671210816527"/>
    <n v="2803"/>
    <n v="1698.7"/>
    <n v="1"/>
    <n v="-4300"/>
    <n v="-4473.5671210816527"/>
  </r>
  <r>
    <x v="0"/>
    <x v="1"/>
    <n v="7320"/>
    <n v="1363.64"/>
    <x v="93"/>
    <x v="17"/>
    <x v="4"/>
    <x v="1"/>
    <n v="18"/>
    <n v="1363.64"/>
    <n v="1.040364446763175"/>
    <n v="1418.682574184136"/>
    <n v="2750"/>
    <n v="1620.817"/>
    <n v="1"/>
    <n v="-1363.64"/>
    <n v="-1418.682574184136"/>
  </r>
  <r>
    <x v="0"/>
    <x v="2"/>
    <n v="7320"/>
    <n v="18029.64"/>
    <x v="93"/>
    <x v="17"/>
    <x v="4"/>
    <x v="1"/>
    <n v="18"/>
    <n v="18029.64"/>
    <n v="1.040364446763175"/>
    <n v="18757.396443939208"/>
    <n v="3043"/>
    <n v="1839.2840000000001"/>
    <n v="1"/>
    <n v="-18029.64"/>
    <n v="-18757.396443939208"/>
  </r>
  <r>
    <x v="0"/>
    <x v="3"/>
    <n v="7320"/>
    <n v="18030.3"/>
    <x v="93"/>
    <x v="17"/>
    <x v="4"/>
    <x v="1"/>
    <n v="18"/>
    <n v="18030.3"/>
    <n v="1.040364446763175"/>
    <n v="18758.083084474074"/>
    <n v="2916"/>
    <n v="1763.2"/>
    <n v="1"/>
    <n v="-18030.3"/>
    <n v="-18758.083084474074"/>
  </r>
  <r>
    <x v="0"/>
    <x v="4"/>
    <n v="7320"/>
    <n v="18030.3"/>
    <x v="93"/>
    <x v="17"/>
    <x v="4"/>
    <x v="1"/>
    <n v="18"/>
    <n v="18030.3"/>
    <n v="1.040364446763175"/>
    <n v="18758.083084474074"/>
    <n v="3578"/>
    <n v="1816.85"/>
    <n v="1"/>
    <n v="-18030.3"/>
    <n v="-18758.083084474074"/>
  </r>
  <r>
    <x v="0"/>
    <x v="5"/>
    <n v="7320"/>
    <n v="8997.4500000000007"/>
    <x v="93"/>
    <x v="17"/>
    <x v="4"/>
    <x v="1"/>
    <n v="18"/>
    <n v="8997.4500000000007"/>
    <n v="1.040364446763175"/>
    <n v="9360.6270915293298"/>
    <n v="3708"/>
    <n v="1858.8330000000001"/>
    <n v="1"/>
    <n v="-8997.4500000000007"/>
    <n v="-9360.6270915293298"/>
  </r>
  <r>
    <x v="0"/>
    <x v="6"/>
    <n v="7320"/>
    <n v="37561.67"/>
    <x v="93"/>
    <x v="17"/>
    <x v="4"/>
    <x v="1"/>
    <n v="18"/>
    <n v="37561.67"/>
    <n v="1.040364446763175"/>
    <n v="39077.826029050942"/>
    <n v="3431"/>
    <n v="1813.0340000000001"/>
    <n v="1"/>
    <n v="-37561.67"/>
    <n v="-39077.826029050942"/>
  </r>
  <r>
    <x v="0"/>
    <x v="7"/>
    <n v="7320"/>
    <n v="27664.11"/>
    <x v="93"/>
    <x v="17"/>
    <x v="4"/>
    <x v="1"/>
    <n v="18"/>
    <n v="27664.11"/>
    <n v="1.040364446763175"/>
    <n v="28780.756495345617"/>
    <n v="4323"/>
    <n v="1943.6659999999999"/>
    <n v="1"/>
    <n v="-27664.11"/>
    <n v="-28780.756495345617"/>
  </r>
  <r>
    <x v="0"/>
    <x v="8"/>
    <n v="7320"/>
    <n v="9720.67"/>
    <x v="93"/>
    <x v="17"/>
    <x v="4"/>
    <x v="1"/>
    <n v="18"/>
    <n v="9720.67"/>
    <n v="1.040364446763175"/>
    <n v="10113.039466717391"/>
    <n v="3531"/>
    <n v="1846.634"/>
    <n v="1"/>
    <n v="-9720.67"/>
    <n v="-10113.039466717391"/>
  </r>
  <r>
    <x v="0"/>
    <x v="9"/>
    <n v="7320"/>
    <n v="36298.300000000003"/>
    <x v="93"/>
    <x v="17"/>
    <x v="4"/>
    <x v="1"/>
    <n v="18"/>
    <n v="36298.300000000003"/>
    <n v="1.040364446763175"/>
    <n v="37763.460797943757"/>
    <n v="3338"/>
    <n v="1851.3"/>
    <n v="1"/>
    <n v="-36298.300000000003"/>
    <n v="-37763.460797943757"/>
  </r>
  <r>
    <x v="0"/>
    <x v="10"/>
    <n v="7320"/>
    <n v="35540.769999999997"/>
    <x v="93"/>
    <x v="17"/>
    <x v="4"/>
    <x v="1"/>
    <n v="18"/>
    <n v="35540.769999999997"/>
    <n v="1.040364446763175"/>
    <n v="36975.353518587246"/>
    <n v="3267"/>
    <n v="1752.55"/>
    <n v="1"/>
    <n v="-35540.769999999997"/>
    <n v="-36975.353518587246"/>
  </r>
  <r>
    <x v="0"/>
    <x v="11"/>
    <n v="7320"/>
    <n v="27546.39"/>
    <x v="93"/>
    <x v="17"/>
    <x v="4"/>
    <x v="1"/>
    <n v="18"/>
    <n v="27546.39"/>
    <n v="1.040364446763175"/>
    <n v="28658.284792672654"/>
    <n v="2003"/>
    <n v="1365.15"/>
    <n v="1"/>
    <n v="-27546.39"/>
    <n v="-28658.284792672654"/>
  </r>
  <r>
    <x v="0"/>
    <x v="0"/>
    <n v="7390"/>
    <n v="43505"/>
    <x v="94"/>
    <x v="22"/>
    <x v="6"/>
    <x v="1"/>
    <n v="24"/>
    <n v="43505"/>
    <n v="1"/>
    <n v="43505"/>
    <n v="2803"/>
    <n v="1698.7"/>
    <n v="1"/>
    <n v="-43505"/>
    <n v="-43505"/>
  </r>
  <r>
    <x v="0"/>
    <x v="1"/>
    <n v="7390"/>
    <n v="51772.88"/>
    <x v="94"/>
    <x v="22"/>
    <x v="6"/>
    <x v="1"/>
    <n v="24"/>
    <n v="51772.88"/>
    <n v="1"/>
    <n v="51772.88"/>
    <n v="2750"/>
    <n v="1620.817"/>
    <n v="1"/>
    <n v="-51772.88"/>
    <n v="-51772.88"/>
  </r>
  <r>
    <x v="0"/>
    <x v="2"/>
    <n v="7390"/>
    <n v="57050"/>
    <x v="94"/>
    <x v="22"/>
    <x v="6"/>
    <x v="1"/>
    <n v="24"/>
    <n v="57050"/>
    <n v="1"/>
    <n v="57050"/>
    <n v="3043"/>
    <n v="1839.2840000000001"/>
    <n v="1"/>
    <n v="-57050"/>
    <n v="-57050"/>
  </r>
  <r>
    <x v="0"/>
    <x v="3"/>
    <n v="7390"/>
    <n v="63875"/>
    <x v="94"/>
    <x v="22"/>
    <x v="6"/>
    <x v="1"/>
    <n v="24"/>
    <n v="63875"/>
    <n v="1"/>
    <n v="63875"/>
    <n v="2916"/>
    <n v="1763.2"/>
    <n v="1"/>
    <n v="-63875"/>
    <n v="-63875"/>
  </r>
  <r>
    <x v="0"/>
    <x v="4"/>
    <n v="7390"/>
    <n v="86100"/>
    <x v="94"/>
    <x v="22"/>
    <x v="6"/>
    <x v="1"/>
    <n v="24"/>
    <n v="86100"/>
    <n v="1"/>
    <n v="86100"/>
    <n v="3578"/>
    <n v="1816.85"/>
    <n v="1"/>
    <n v="-86100"/>
    <n v="-86100"/>
  </r>
  <r>
    <x v="0"/>
    <x v="5"/>
    <n v="7390"/>
    <n v="128306.5"/>
    <x v="94"/>
    <x v="22"/>
    <x v="6"/>
    <x v="1"/>
    <n v="24"/>
    <n v="128306.5"/>
    <n v="1"/>
    <n v="128306.5"/>
    <n v="3708"/>
    <n v="1858.8330000000001"/>
    <n v="1"/>
    <n v="-128306.5"/>
    <n v="-128306.5"/>
  </r>
  <r>
    <x v="0"/>
    <x v="6"/>
    <n v="7390"/>
    <n v="78540"/>
    <x v="94"/>
    <x v="22"/>
    <x v="6"/>
    <x v="1"/>
    <n v="24"/>
    <n v="78540"/>
    <n v="1"/>
    <n v="78540"/>
    <n v="3431"/>
    <n v="1813.0340000000001"/>
    <n v="1"/>
    <n v="-78540"/>
    <n v="-78540"/>
  </r>
  <r>
    <x v="0"/>
    <x v="7"/>
    <n v="7390"/>
    <n v="118650"/>
    <x v="94"/>
    <x v="22"/>
    <x v="6"/>
    <x v="1"/>
    <n v="24"/>
    <n v="118650"/>
    <n v="1"/>
    <n v="118650"/>
    <n v="4323"/>
    <n v="1943.6659999999999"/>
    <n v="1"/>
    <n v="-118650"/>
    <n v="-118650"/>
  </r>
  <r>
    <x v="0"/>
    <x v="8"/>
    <n v="7390"/>
    <n v="99295"/>
    <x v="94"/>
    <x v="22"/>
    <x v="6"/>
    <x v="1"/>
    <n v="24"/>
    <n v="99295"/>
    <n v="1"/>
    <n v="99295"/>
    <n v="3531"/>
    <n v="1846.634"/>
    <n v="1"/>
    <n v="-99295"/>
    <n v="-99295"/>
  </r>
  <r>
    <x v="0"/>
    <x v="9"/>
    <n v="7390"/>
    <n v="74235"/>
    <x v="94"/>
    <x v="22"/>
    <x v="6"/>
    <x v="1"/>
    <n v="24"/>
    <n v="74235"/>
    <n v="1"/>
    <n v="74235"/>
    <n v="3338"/>
    <n v="1851.3"/>
    <n v="1"/>
    <n v="-74235"/>
    <n v="-74235"/>
  </r>
  <r>
    <x v="0"/>
    <x v="10"/>
    <n v="7390"/>
    <n v="66507"/>
    <x v="94"/>
    <x v="22"/>
    <x v="6"/>
    <x v="1"/>
    <n v="24"/>
    <n v="66507"/>
    <n v="1"/>
    <n v="66507"/>
    <n v="3267"/>
    <n v="1752.55"/>
    <n v="1"/>
    <n v="-66507"/>
    <n v="-66507"/>
  </r>
  <r>
    <x v="0"/>
    <x v="11"/>
    <n v="7390"/>
    <n v="37135"/>
    <x v="94"/>
    <x v="22"/>
    <x v="6"/>
    <x v="1"/>
    <n v="24"/>
    <n v="37135"/>
    <n v="1"/>
    <n v="37135"/>
    <n v="2003"/>
    <n v="1365.15"/>
    <n v="1"/>
    <n v="-37135"/>
    <n v="-37135"/>
  </r>
  <r>
    <x v="0"/>
    <x v="0"/>
    <n v="7400"/>
    <n v="0"/>
    <x v="95"/>
    <x v="12"/>
    <x v="4"/>
    <x v="1"/>
    <n v="12"/>
    <n v="0"/>
    <n v="0.60723437315825768"/>
    <n v="0"/>
    <n v="2803"/>
    <n v="1698.7"/>
    <n v="1"/>
    <n v="0"/>
    <n v="0"/>
  </r>
  <r>
    <x v="0"/>
    <x v="1"/>
    <n v="7400"/>
    <n v="0"/>
    <x v="95"/>
    <x v="12"/>
    <x v="4"/>
    <x v="1"/>
    <n v="12"/>
    <n v="0"/>
    <n v="0.60723437315825768"/>
    <n v="0"/>
    <n v="2750"/>
    <n v="1620.817"/>
    <n v="1"/>
    <n v="0"/>
    <n v="0"/>
  </r>
  <r>
    <x v="0"/>
    <x v="2"/>
    <n v="7400"/>
    <n v="0"/>
    <x v="95"/>
    <x v="12"/>
    <x v="4"/>
    <x v="1"/>
    <n v="12"/>
    <n v="0"/>
    <n v="0.60723437315825768"/>
    <n v="0"/>
    <n v="3043"/>
    <n v="1839.2840000000001"/>
    <n v="1"/>
    <n v="0"/>
    <n v="0"/>
  </r>
  <r>
    <x v="0"/>
    <x v="3"/>
    <n v="7400"/>
    <n v="0"/>
    <x v="95"/>
    <x v="12"/>
    <x v="4"/>
    <x v="1"/>
    <n v="12"/>
    <n v="0"/>
    <n v="0.60723437315825768"/>
    <n v="0"/>
    <n v="2916"/>
    <n v="1763.2"/>
    <n v="1"/>
    <n v="0"/>
    <n v="0"/>
  </r>
  <r>
    <x v="0"/>
    <x v="4"/>
    <n v="7400"/>
    <n v="0"/>
    <x v="95"/>
    <x v="12"/>
    <x v="4"/>
    <x v="1"/>
    <n v="12"/>
    <n v="0"/>
    <n v="0.60723437315825768"/>
    <n v="0"/>
    <n v="3578"/>
    <n v="1816.85"/>
    <n v="1"/>
    <n v="0"/>
    <n v="0"/>
  </r>
  <r>
    <x v="0"/>
    <x v="5"/>
    <n v="7400"/>
    <n v="15844"/>
    <x v="95"/>
    <x v="12"/>
    <x v="4"/>
    <x v="1"/>
    <n v="12"/>
    <n v="15844"/>
    <n v="0.60723437315825768"/>
    <n v="9621.0214083194351"/>
    <n v="3708"/>
    <n v="1858.8330000000001"/>
    <n v="1"/>
    <n v="-15844"/>
    <n v="-9621.0214083194351"/>
  </r>
  <r>
    <x v="0"/>
    <x v="6"/>
    <n v="7400"/>
    <n v="0"/>
    <x v="95"/>
    <x v="12"/>
    <x v="4"/>
    <x v="1"/>
    <n v="12"/>
    <n v="0"/>
    <n v="0.60723437315825768"/>
    <n v="0"/>
    <n v="3431"/>
    <n v="1813.0340000000001"/>
    <n v="1"/>
    <n v="0"/>
    <n v="0"/>
  </r>
  <r>
    <x v="0"/>
    <x v="7"/>
    <n v="7400"/>
    <n v="0"/>
    <x v="95"/>
    <x v="12"/>
    <x v="4"/>
    <x v="1"/>
    <n v="12"/>
    <n v="0"/>
    <n v="0.60723437315825768"/>
    <n v="0"/>
    <n v="4323"/>
    <n v="1943.6659999999999"/>
    <n v="1"/>
    <n v="0"/>
    <n v="0"/>
  </r>
  <r>
    <x v="0"/>
    <x v="8"/>
    <n v="7400"/>
    <n v="0"/>
    <x v="95"/>
    <x v="12"/>
    <x v="4"/>
    <x v="1"/>
    <n v="12"/>
    <n v="0"/>
    <n v="0.60723437315825768"/>
    <n v="0"/>
    <n v="3531"/>
    <n v="1846.634"/>
    <n v="1"/>
    <n v="0"/>
    <n v="0"/>
  </r>
  <r>
    <x v="0"/>
    <x v="9"/>
    <n v="7400"/>
    <n v="440"/>
    <x v="95"/>
    <x v="12"/>
    <x v="4"/>
    <x v="1"/>
    <n v="12"/>
    <n v="440"/>
    <n v="0.60723437315825768"/>
    <n v="267.18312418963336"/>
    <n v="3338"/>
    <n v="1851.3"/>
    <n v="1"/>
    <n v="-440"/>
    <n v="-267.18312418963336"/>
  </r>
  <r>
    <x v="0"/>
    <x v="10"/>
    <n v="7400"/>
    <n v="0"/>
    <x v="95"/>
    <x v="12"/>
    <x v="4"/>
    <x v="1"/>
    <n v="12"/>
    <n v="0"/>
    <n v="0.60723437315825768"/>
    <n v="0"/>
    <n v="3267"/>
    <n v="1752.55"/>
    <n v="1"/>
    <n v="0"/>
    <n v="0"/>
  </r>
  <r>
    <x v="0"/>
    <x v="11"/>
    <n v="7400"/>
    <n v="0"/>
    <x v="95"/>
    <x v="12"/>
    <x v="4"/>
    <x v="1"/>
    <n v="12"/>
    <n v="0"/>
    <n v="0.60723437315825768"/>
    <n v="0"/>
    <n v="2003"/>
    <n v="1365.15"/>
    <n v="1"/>
    <n v="0"/>
    <n v="0"/>
  </r>
  <r>
    <x v="0"/>
    <x v="0"/>
    <n v="7500"/>
    <n v="0"/>
    <x v="96"/>
    <x v="12"/>
    <x v="4"/>
    <x v="1"/>
    <n v="12"/>
    <n v="0"/>
    <n v="0.60723437315825768"/>
    <n v="0"/>
    <n v="2803"/>
    <n v="1698.7"/>
    <n v="1"/>
    <n v="0"/>
    <n v="0"/>
  </r>
  <r>
    <x v="0"/>
    <x v="1"/>
    <n v="7500"/>
    <n v="0"/>
    <x v="96"/>
    <x v="12"/>
    <x v="4"/>
    <x v="1"/>
    <n v="12"/>
    <n v="0"/>
    <n v="0.60723437315825768"/>
    <n v="0"/>
    <n v="2750"/>
    <n v="1620.817"/>
    <n v="1"/>
    <n v="0"/>
    <n v="0"/>
  </r>
  <r>
    <x v="0"/>
    <x v="2"/>
    <n v="7500"/>
    <n v="0"/>
    <x v="96"/>
    <x v="12"/>
    <x v="4"/>
    <x v="1"/>
    <n v="12"/>
    <n v="0"/>
    <n v="0.60723437315825768"/>
    <n v="0"/>
    <n v="3043"/>
    <n v="1839.2840000000001"/>
    <n v="1"/>
    <n v="0"/>
    <n v="0"/>
  </r>
  <r>
    <x v="0"/>
    <x v="3"/>
    <n v="7500"/>
    <n v="2466.67"/>
    <x v="96"/>
    <x v="12"/>
    <x v="4"/>
    <x v="1"/>
    <n v="12"/>
    <n v="2466.67"/>
    <n v="0.60723437315825768"/>
    <n v="1497.8468112382795"/>
    <n v="2916"/>
    <n v="1763.2"/>
    <n v="1"/>
    <n v="-2466.67"/>
    <n v="-1497.8468112382795"/>
  </r>
  <r>
    <x v="0"/>
    <x v="4"/>
    <n v="7500"/>
    <n v="2466.67"/>
    <x v="96"/>
    <x v="12"/>
    <x v="4"/>
    <x v="1"/>
    <n v="12"/>
    <n v="2466.67"/>
    <n v="0.60723437315825768"/>
    <n v="1497.8468112382795"/>
    <n v="3578"/>
    <n v="1816.85"/>
    <n v="1"/>
    <n v="-2466.67"/>
    <n v="-1497.8468112382795"/>
  </r>
  <r>
    <x v="0"/>
    <x v="5"/>
    <n v="7500"/>
    <n v="2466.66"/>
    <x v="96"/>
    <x v="12"/>
    <x v="4"/>
    <x v="1"/>
    <n v="12"/>
    <n v="2466.66"/>
    <n v="0.60723437315825768"/>
    <n v="1497.8407388945477"/>
    <n v="3708"/>
    <n v="1858.8330000000001"/>
    <n v="1"/>
    <n v="-2466.66"/>
    <n v="-1497.8407388945477"/>
  </r>
  <r>
    <x v="0"/>
    <x v="6"/>
    <n v="7500"/>
    <n v="0"/>
    <x v="96"/>
    <x v="12"/>
    <x v="4"/>
    <x v="1"/>
    <n v="12"/>
    <n v="0"/>
    <n v="0.60723437315825768"/>
    <n v="0"/>
    <n v="3431"/>
    <n v="1813.0340000000001"/>
    <n v="1"/>
    <n v="0"/>
    <n v="0"/>
  </r>
  <r>
    <x v="0"/>
    <x v="7"/>
    <n v="7500"/>
    <n v="2716.58"/>
    <x v="96"/>
    <x v="12"/>
    <x v="4"/>
    <x v="1"/>
    <n v="12"/>
    <n v="2716.58"/>
    <n v="0.60723437315825768"/>
    <n v="1649.6007534342596"/>
    <n v="4323"/>
    <n v="1943.6659999999999"/>
    <n v="1"/>
    <n v="-2716.58"/>
    <n v="-1649.6007534342596"/>
  </r>
  <r>
    <x v="0"/>
    <x v="8"/>
    <n v="7500"/>
    <n v="2716.59"/>
    <x v="96"/>
    <x v="12"/>
    <x v="4"/>
    <x v="1"/>
    <n v="12"/>
    <n v="2716.59"/>
    <n v="0.60723437315825768"/>
    <n v="1649.6068257779914"/>
    <n v="3531"/>
    <n v="1846.634"/>
    <n v="1"/>
    <n v="-2716.59"/>
    <n v="-1649.6068257779914"/>
  </r>
  <r>
    <x v="0"/>
    <x v="9"/>
    <n v="7500"/>
    <n v="2716.58"/>
    <x v="96"/>
    <x v="12"/>
    <x v="4"/>
    <x v="1"/>
    <n v="12"/>
    <n v="2716.58"/>
    <n v="0.60723437315825768"/>
    <n v="1649.6007534342596"/>
    <n v="3338"/>
    <n v="1851.3"/>
    <n v="1"/>
    <n v="-2716.58"/>
    <n v="-1649.6007534342596"/>
  </r>
  <r>
    <x v="0"/>
    <x v="10"/>
    <n v="7500"/>
    <n v="2716.58"/>
    <x v="96"/>
    <x v="12"/>
    <x v="4"/>
    <x v="1"/>
    <n v="12"/>
    <n v="2716.58"/>
    <n v="0.60723437315825768"/>
    <n v="1649.6007534342596"/>
    <n v="3267"/>
    <n v="1752.55"/>
    <n v="1"/>
    <n v="-2716.58"/>
    <n v="-1649.6007534342596"/>
  </r>
  <r>
    <x v="0"/>
    <x v="11"/>
    <n v="7500"/>
    <n v="2716.59"/>
    <x v="96"/>
    <x v="12"/>
    <x v="4"/>
    <x v="1"/>
    <n v="12"/>
    <n v="2716.59"/>
    <n v="0.60723437315825768"/>
    <n v="1649.6068257779914"/>
    <n v="2003"/>
    <n v="1365.15"/>
    <n v="1"/>
    <n v="-2716.59"/>
    <n v="-1649.6068257779914"/>
  </r>
  <r>
    <x v="0"/>
    <x v="0"/>
    <n v="7560"/>
    <n v="0"/>
    <x v="97"/>
    <x v="12"/>
    <x v="4"/>
    <x v="1"/>
    <n v="12"/>
    <n v="0"/>
    <n v="0.60723437315825768"/>
    <n v="0"/>
    <n v="2803"/>
    <n v="1698.7"/>
    <n v="1"/>
    <n v="0"/>
    <n v="0"/>
  </r>
  <r>
    <x v="0"/>
    <x v="1"/>
    <n v="7560"/>
    <n v="2474"/>
    <x v="97"/>
    <x v="12"/>
    <x v="4"/>
    <x v="1"/>
    <n v="12"/>
    <n v="2474"/>
    <n v="0.60723437315825768"/>
    <n v="1502.2978391935294"/>
    <n v="2750"/>
    <n v="1620.817"/>
    <n v="1"/>
    <n v="-2474"/>
    <n v="-1502.2978391935294"/>
  </r>
  <r>
    <x v="0"/>
    <x v="2"/>
    <n v="7560"/>
    <n v="8"/>
    <x v="97"/>
    <x v="12"/>
    <x v="4"/>
    <x v="1"/>
    <n v="12"/>
    <n v="8"/>
    <n v="0.60723437315825768"/>
    <n v="4.8578749852660614"/>
    <n v="3043"/>
    <n v="1839.2840000000001"/>
    <n v="1"/>
    <n v="-8"/>
    <n v="-4.8578749852660614"/>
  </r>
  <r>
    <x v="0"/>
    <x v="3"/>
    <n v="7560"/>
    <n v="0"/>
    <x v="97"/>
    <x v="12"/>
    <x v="4"/>
    <x v="1"/>
    <n v="12"/>
    <n v="0"/>
    <n v="0.60723437315825768"/>
    <n v="0"/>
    <n v="2916"/>
    <n v="1763.2"/>
    <n v="1"/>
    <n v="0"/>
    <n v="0"/>
  </r>
  <r>
    <x v="0"/>
    <x v="4"/>
    <n v="7560"/>
    <n v="0"/>
    <x v="97"/>
    <x v="12"/>
    <x v="4"/>
    <x v="1"/>
    <n v="12"/>
    <n v="0"/>
    <n v="0.60723437315825768"/>
    <n v="0"/>
    <n v="3578"/>
    <n v="1816.85"/>
    <n v="1"/>
    <n v="0"/>
    <n v="0"/>
  </r>
  <r>
    <x v="0"/>
    <x v="5"/>
    <n v="7560"/>
    <n v="0"/>
    <x v="97"/>
    <x v="12"/>
    <x v="4"/>
    <x v="1"/>
    <n v="12"/>
    <n v="0"/>
    <n v="0.60723437315825768"/>
    <n v="0"/>
    <n v="3708"/>
    <n v="1858.8330000000001"/>
    <n v="1"/>
    <n v="0"/>
    <n v="0"/>
  </r>
  <r>
    <x v="0"/>
    <x v="6"/>
    <n v="7560"/>
    <n v="0"/>
    <x v="97"/>
    <x v="12"/>
    <x v="4"/>
    <x v="1"/>
    <n v="12"/>
    <n v="0"/>
    <n v="0.60723437315825768"/>
    <n v="0"/>
    <n v="3431"/>
    <n v="1813.0340000000001"/>
    <n v="1"/>
    <n v="0"/>
    <n v="0"/>
  </r>
  <r>
    <x v="0"/>
    <x v="7"/>
    <n v="7560"/>
    <n v="0"/>
    <x v="97"/>
    <x v="12"/>
    <x v="4"/>
    <x v="1"/>
    <n v="12"/>
    <n v="0"/>
    <n v="0.60723437315825768"/>
    <n v="0"/>
    <n v="4323"/>
    <n v="1943.6659999999999"/>
    <n v="1"/>
    <n v="0"/>
    <n v="0"/>
  </r>
  <r>
    <x v="0"/>
    <x v="8"/>
    <n v="7560"/>
    <n v="0"/>
    <x v="97"/>
    <x v="12"/>
    <x v="4"/>
    <x v="1"/>
    <n v="12"/>
    <n v="0"/>
    <n v="0.60723437315825768"/>
    <n v="0"/>
    <n v="3531"/>
    <n v="1846.634"/>
    <n v="1"/>
    <n v="0"/>
    <n v="0"/>
  </r>
  <r>
    <x v="0"/>
    <x v="9"/>
    <n v="7560"/>
    <n v="0"/>
    <x v="97"/>
    <x v="12"/>
    <x v="4"/>
    <x v="1"/>
    <n v="12"/>
    <n v="0"/>
    <n v="0.60723437315825768"/>
    <n v="0"/>
    <n v="3338"/>
    <n v="1851.3"/>
    <n v="1"/>
    <n v="0"/>
    <n v="0"/>
  </r>
  <r>
    <x v="0"/>
    <x v="10"/>
    <n v="7560"/>
    <n v="0"/>
    <x v="97"/>
    <x v="12"/>
    <x v="4"/>
    <x v="1"/>
    <n v="12"/>
    <n v="0"/>
    <n v="0.60723437315825768"/>
    <n v="0"/>
    <n v="3267"/>
    <n v="1752.55"/>
    <n v="1"/>
    <n v="0"/>
    <n v="0"/>
  </r>
  <r>
    <x v="0"/>
    <x v="11"/>
    <n v="7560"/>
    <n v="0"/>
    <x v="97"/>
    <x v="12"/>
    <x v="4"/>
    <x v="1"/>
    <n v="12"/>
    <n v="0"/>
    <n v="0.60723437315825768"/>
    <n v="0"/>
    <n v="2003"/>
    <n v="1365.15"/>
    <n v="1"/>
    <n v="0"/>
    <n v="0"/>
  </r>
  <r>
    <x v="0"/>
    <x v="0"/>
    <n v="7600"/>
    <n v="0"/>
    <x v="98"/>
    <x v="12"/>
    <x v="4"/>
    <x v="1"/>
    <n v="12"/>
    <n v="0"/>
    <n v="0.60723437315825768"/>
    <n v="0"/>
    <n v="2803"/>
    <n v="1698.7"/>
    <n v="1"/>
    <n v="0"/>
    <n v="0"/>
  </r>
  <r>
    <x v="0"/>
    <x v="1"/>
    <n v="7600"/>
    <n v="0"/>
    <x v="98"/>
    <x v="12"/>
    <x v="4"/>
    <x v="1"/>
    <n v="12"/>
    <n v="0"/>
    <n v="0.60723437315825768"/>
    <n v="0"/>
    <n v="2750"/>
    <n v="1620.817"/>
    <n v="1"/>
    <n v="0"/>
    <n v="0"/>
  </r>
  <r>
    <x v="0"/>
    <x v="2"/>
    <n v="7600"/>
    <n v="0"/>
    <x v="98"/>
    <x v="12"/>
    <x v="4"/>
    <x v="1"/>
    <n v="12"/>
    <n v="0"/>
    <n v="0.60723437315825768"/>
    <n v="0"/>
    <n v="3043"/>
    <n v="1839.2840000000001"/>
    <n v="1"/>
    <n v="0"/>
    <n v="0"/>
  </r>
  <r>
    <x v="0"/>
    <x v="3"/>
    <n v="7600"/>
    <n v="0"/>
    <x v="98"/>
    <x v="12"/>
    <x v="4"/>
    <x v="1"/>
    <n v="12"/>
    <n v="0"/>
    <n v="0.60723437315825768"/>
    <n v="0"/>
    <n v="2916"/>
    <n v="1763.2"/>
    <n v="1"/>
    <n v="0"/>
    <n v="0"/>
  </r>
  <r>
    <x v="0"/>
    <x v="4"/>
    <n v="7600"/>
    <n v="0"/>
    <x v="98"/>
    <x v="12"/>
    <x v="4"/>
    <x v="1"/>
    <n v="12"/>
    <n v="0"/>
    <n v="0.60723437315825768"/>
    <n v="0"/>
    <n v="3578"/>
    <n v="1816.85"/>
    <n v="1"/>
    <n v="0"/>
    <n v="0"/>
  </r>
  <r>
    <x v="0"/>
    <x v="5"/>
    <n v="7600"/>
    <n v="0"/>
    <x v="98"/>
    <x v="12"/>
    <x v="4"/>
    <x v="1"/>
    <n v="12"/>
    <n v="0"/>
    <n v="0.60723437315825768"/>
    <n v="0"/>
    <n v="3708"/>
    <n v="1858.8330000000001"/>
    <n v="1"/>
    <n v="0"/>
    <n v="0"/>
  </r>
  <r>
    <x v="0"/>
    <x v="6"/>
    <n v="7600"/>
    <n v="0"/>
    <x v="98"/>
    <x v="12"/>
    <x v="4"/>
    <x v="1"/>
    <n v="12"/>
    <n v="0"/>
    <n v="0.60723437315825768"/>
    <n v="0"/>
    <n v="3431"/>
    <n v="1813.0340000000001"/>
    <n v="1"/>
    <n v="0"/>
    <n v="0"/>
  </r>
  <r>
    <x v="0"/>
    <x v="7"/>
    <n v="7600"/>
    <n v="2806.83"/>
    <x v="98"/>
    <x v="12"/>
    <x v="4"/>
    <x v="1"/>
    <n v="12"/>
    <n v="2806.83"/>
    <n v="0.60723437315825768"/>
    <n v="1704.4036556117924"/>
    <n v="4323"/>
    <n v="1943.6659999999999"/>
    <n v="1"/>
    <n v="-2806.83"/>
    <n v="-1704.4036556117924"/>
  </r>
  <r>
    <x v="0"/>
    <x v="8"/>
    <n v="7600"/>
    <n v="2806.83"/>
    <x v="98"/>
    <x v="12"/>
    <x v="4"/>
    <x v="1"/>
    <n v="12"/>
    <n v="2806.83"/>
    <n v="0.60723437315825768"/>
    <n v="1704.4036556117924"/>
    <n v="3531"/>
    <n v="1846.634"/>
    <n v="1"/>
    <n v="-2806.83"/>
    <n v="-1704.4036556117924"/>
  </r>
  <r>
    <x v="0"/>
    <x v="9"/>
    <n v="7600"/>
    <n v="2806.83"/>
    <x v="98"/>
    <x v="12"/>
    <x v="4"/>
    <x v="1"/>
    <n v="12"/>
    <n v="2806.83"/>
    <n v="0.60723437315825768"/>
    <n v="1704.4036556117924"/>
    <n v="3338"/>
    <n v="1851.3"/>
    <n v="1"/>
    <n v="-2806.83"/>
    <n v="-1704.4036556117924"/>
  </r>
  <r>
    <x v="0"/>
    <x v="10"/>
    <n v="7600"/>
    <n v="2806.83"/>
    <x v="98"/>
    <x v="12"/>
    <x v="4"/>
    <x v="1"/>
    <n v="12"/>
    <n v="2806.83"/>
    <n v="0.60723437315825768"/>
    <n v="1704.4036556117924"/>
    <n v="3267"/>
    <n v="1752.55"/>
    <n v="1"/>
    <n v="-2806.83"/>
    <n v="-1704.4036556117924"/>
  </r>
  <r>
    <x v="0"/>
    <x v="11"/>
    <n v="7600"/>
    <n v="2806.83"/>
    <x v="98"/>
    <x v="12"/>
    <x v="4"/>
    <x v="1"/>
    <n v="12"/>
    <n v="2806.83"/>
    <n v="0.60723437315825768"/>
    <n v="1704.4036556117924"/>
    <n v="2003"/>
    <n v="1365.15"/>
    <n v="1"/>
    <n v="-2806.83"/>
    <n v="-1704.4036556117924"/>
  </r>
  <r>
    <x v="0"/>
    <x v="0"/>
    <n v="7610"/>
    <n v="0"/>
    <x v="99"/>
    <x v="12"/>
    <x v="4"/>
    <x v="1"/>
    <n v="12"/>
    <n v="0"/>
    <n v="0.60723437315825768"/>
    <n v="0"/>
    <n v="2803"/>
    <n v="1698.7"/>
    <n v="1"/>
    <n v="0"/>
    <n v="0"/>
  </r>
  <r>
    <x v="0"/>
    <x v="1"/>
    <n v="7610"/>
    <n v="0"/>
    <x v="99"/>
    <x v="12"/>
    <x v="4"/>
    <x v="1"/>
    <n v="12"/>
    <n v="0"/>
    <n v="0.60723437315825768"/>
    <n v="0"/>
    <n v="2750"/>
    <n v="1620.817"/>
    <n v="1"/>
    <n v="0"/>
    <n v="0"/>
  </r>
  <r>
    <x v="0"/>
    <x v="2"/>
    <n v="7610"/>
    <n v="12450"/>
    <x v="99"/>
    <x v="12"/>
    <x v="4"/>
    <x v="1"/>
    <n v="12"/>
    <n v="12450"/>
    <n v="0.60723437315825768"/>
    <n v="7560.0679458203085"/>
    <n v="3043"/>
    <n v="1839.2840000000001"/>
    <n v="1"/>
    <n v="-12450"/>
    <n v="-7560.0679458203085"/>
  </r>
  <r>
    <x v="0"/>
    <x v="3"/>
    <n v="7610"/>
    <n v="0"/>
    <x v="99"/>
    <x v="12"/>
    <x v="4"/>
    <x v="1"/>
    <n v="12"/>
    <n v="0"/>
    <n v="0.60723437315825768"/>
    <n v="0"/>
    <n v="2916"/>
    <n v="1763.2"/>
    <n v="1"/>
    <n v="0"/>
    <n v="0"/>
  </r>
  <r>
    <x v="0"/>
    <x v="4"/>
    <n v="7610"/>
    <n v="0"/>
    <x v="99"/>
    <x v="12"/>
    <x v="4"/>
    <x v="1"/>
    <n v="12"/>
    <n v="0"/>
    <n v="0.60723437315825768"/>
    <n v="0"/>
    <n v="3578"/>
    <n v="1816.85"/>
    <n v="1"/>
    <n v="0"/>
    <n v="0"/>
  </r>
  <r>
    <x v="0"/>
    <x v="5"/>
    <n v="7610"/>
    <n v="0"/>
    <x v="99"/>
    <x v="12"/>
    <x v="4"/>
    <x v="1"/>
    <n v="12"/>
    <n v="0"/>
    <n v="0.60723437315825768"/>
    <n v="0"/>
    <n v="3708"/>
    <n v="1858.8330000000001"/>
    <n v="1"/>
    <n v="0"/>
    <n v="0"/>
  </r>
  <r>
    <x v="0"/>
    <x v="6"/>
    <n v="7610"/>
    <n v="0"/>
    <x v="99"/>
    <x v="12"/>
    <x v="4"/>
    <x v="1"/>
    <n v="12"/>
    <n v="0"/>
    <n v="0.60723437315825768"/>
    <n v="0"/>
    <n v="3431"/>
    <n v="1813.0340000000001"/>
    <n v="1"/>
    <n v="0"/>
    <n v="0"/>
  </r>
  <r>
    <x v="0"/>
    <x v="7"/>
    <n v="7610"/>
    <n v="0"/>
    <x v="99"/>
    <x v="12"/>
    <x v="4"/>
    <x v="1"/>
    <n v="12"/>
    <n v="0"/>
    <n v="0.60723437315825768"/>
    <n v="0"/>
    <n v="4323"/>
    <n v="1943.6659999999999"/>
    <n v="1"/>
    <n v="0"/>
    <n v="0"/>
  </r>
  <r>
    <x v="0"/>
    <x v="8"/>
    <n v="7610"/>
    <n v="0"/>
    <x v="99"/>
    <x v="12"/>
    <x v="4"/>
    <x v="1"/>
    <n v="12"/>
    <n v="0"/>
    <n v="0.60723437315825768"/>
    <n v="0"/>
    <n v="3531"/>
    <n v="1846.634"/>
    <n v="1"/>
    <n v="0"/>
    <n v="0"/>
  </r>
  <r>
    <x v="0"/>
    <x v="9"/>
    <n v="7610"/>
    <n v="0"/>
    <x v="99"/>
    <x v="12"/>
    <x v="4"/>
    <x v="1"/>
    <n v="12"/>
    <n v="0"/>
    <n v="0.60723437315825768"/>
    <n v="0"/>
    <n v="3338"/>
    <n v="1851.3"/>
    <n v="1"/>
    <n v="0"/>
    <n v="0"/>
  </r>
  <r>
    <x v="0"/>
    <x v="10"/>
    <n v="7610"/>
    <n v="0"/>
    <x v="99"/>
    <x v="12"/>
    <x v="4"/>
    <x v="1"/>
    <n v="12"/>
    <n v="0"/>
    <n v="0.60723437315825768"/>
    <n v="0"/>
    <n v="3267"/>
    <n v="1752.55"/>
    <n v="1"/>
    <n v="0"/>
    <n v="0"/>
  </r>
  <r>
    <x v="0"/>
    <x v="11"/>
    <n v="7610"/>
    <n v="0"/>
    <x v="99"/>
    <x v="12"/>
    <x v="4"/>
    <x v="1"/>
    <n v="12"/>
    <n v="0"/>
    <n v="0.60723437315825768"/>
    <n v="0"/>
    <n v="2003"/>
    <n v="1365.15"/>
    <n v="1"/>
    <n v="0"/>
    <n v="0"/>
  </r>
  <r>
    <x v="0"/>
    <x v="0"/>
    <n v="7620"/>
    <n v="0"/>
    <x v="100"/>
    <x v="12"/>
    <x v="4"/>
    <x v="1"/>
    <n v="12"/>
    <n v="0"/>
    <n v="0.60723437315825768"/>
    <n v="0"/>
    <n v="2803"/>
    <n v="1698.7"/>
    <n v="1"/>
    <n v="0"/>
    <n v="0"/>
  </r>
  <r>
    <x v="0"/>
    <x v="1"/>
    <n v="7620"/>
    <n v="0"/>
    <x v="100"/>
    <x v="12"/>
    <x v="4"/>
    <x v="1"/>
    <n v="12"/>
    <n v="0"/>
    <n v="0.60723437315825768"/>
    <n v="0"/>
    <n v="2750"/>
    <n v="1620.817"/>
    <n v="1"/>
    <n v="0"/>
    <n v="0"/>
  </r>
  <r>
    <x v="0"/>
    <x v="2"/>
    <n v="7620"/>
    <n v="0"/>
    <x v="100"/>
    <x v="12"/>
    <x v="4"/>
    <x v="1"/>
    <n v="12"/>
    <n v="0"/>
    <n v="0.60723437315825768"/>
    <n v="0"/>
    <n v="3043"/>
    <n v="1839.2840000000001"/>
    <n v="1"/>
    <n v="0"/>
    <n v="0"/>
  </r>
  <r>
    <x v="0"/>
    <x v="3"/>
    <n v="7620"/>
    <n v="4438.93"/>
    <x v="100"/>
    <x v="12"/>
    <x v="4"/>
    <x v="1"/>
    <n v="12"/>
    <n v="4438.93"/>
    <n v="0.60723437315825768"/>
    <n v="2695.470876043385"/>
    <n v="2916"/>
    <n v="1763.2"/>
    <n v="1"/>
    <n v="-4438.93"/>
    <n v="-2695.470876043385"/>
  </r>
  <r>
    <x v="0"/>
    <x v="4"/>
    <n v="7620"/>
    <n v="4438.93"/>
    <x v="100"/>
    <x v="12"/>
    <x v="4"/>
    <x v="1"/>
    <n v="12"/>
    <n v="4438.93"/>
    <n v="0.60723437315825768"/>
    <n v="2695.470876043385"/>
    <n v="3578"/>
    <n v="1816.85"/>
    <n v="1"/>
    <n v="-4438.93"/>
    <n v="-2695.470876043385"/>
  </r>
  <r>
    <x v="0"/>
    <x v="5"/>
    <n v="7620"/>
    <n v="4650.0200000000004"/>
    <x v="100"/>
    <x v="12"/>
    <x v="4"/>
    <x v="1"/>
    <n v="12"/>
    <n v="4650.0200000000004"/>
    <n v="0.60723437315825768"/>
    <n v="2823.6519798733616"/>
    <n v="3708"/>
    <n v="1858.8330000000001"/>
    <n v="1"/>
    <n v="-4650.0200000000004"/>
    <n v="-2823.6519798733616"/>
  </r>
  <r>
    <x v="0"/>
    <x v="6"/>
    <n v="7620"/>
    <n v="4438.93"/>
    <x v="100"/>
    <x v="12"/>
    <x v="4"/>
    <x v="1"/>
    <n v="12"/>
    <n v="4438.93"/>
    <n v="0.60723437315825768"/>
    <n v="2695.470876043385"/>
    <n v="3431"/>
    <n v="1813.0340000000001"/>
    <n v="1"/>
    <n v="-4438.93"/>
    <n v="-2695.470876043385"/>
  </r>
  <r>
    <x v="0"/>
    <x v="7"/>
    <n v="7620"/>
    <n v="4438.93"/>
    <x v="100"/>
    <x v="12"/>
    <x v="4"/>
    <x v="1"/>
    <n v="12"/>
    <n v="4438.93"/>
    <n v="0.60723437315825768"/>
    <n v="2695.470876043385"/>
    <n v="4323"/>
    <n v="1943.6659999999999"/>
    <n v="1"/>
    <n v="-4438.93"/>
    <n v="-2695.470876043385"/>
  </r>
  <r>
    <x v="0"/>
    <x v="8"/>
    <n v="7620"/>
    <n v="22716.51"/>
    <x v="100"/>
    <x v="12"/>
    <x v="4"/>
    <x v="1"/>
    <n v="12"/>
    <n v="22716.51"/>
    <n v="0.60723437315825768"/>
    <n v="13794.245710193291"/>
    <n v="3531"/>
    <n v="1846.634"/>
    <n v="1"/>
    <n v="-22716.51"/>
    <n v="-13794.245710193291"/>
  </r>
  <r>
    <x v="0"/>
    <x v="9"/>
    <n v="7620"/>
    <n v="4438.93"/>
    <x v="100"/>
    <x v="12"/>
    <x v="4"/>
    <x v="1"/>
    <n v="12"/>
    <n v="4438.93"/>
    <n v="0.60723437315825768"/>
    <n v="2695.470876043385"/>
    <n v="3338"/>
    <n v="1851.3"/>
    <n v="1"/>
    <n v="-4438.93"/>
    <n v="-2695.470876043385"/>
  </r>
  <r>
    <x v="0"/>
    <x v="10"/>
    <n v="7620"/>
    <n v="4438.93"/>
    <x v="100"/>
    <x v="12"/>
    <x v="4"/>
    <x v="1"/>
    <n v="12"/>
    <n v="4438.93"/>
    <n v="0.60723437315825768"/>
    <n v="2695.470876043385"/>
    <n v="3267"/>
    <n v="1752.55"/>
    <n v="1"/>
    <n v="-4438.93"/>
    <n v="-2695.470876043385"/>
  </r>
  <r>
    <x v="0"/>
    <x v="11"/>
    <n v="7620"/>
    <n v="4438.9399999999996"/>
    <x v="100"/>
    <x v="12"/>
    <x v="4"/>
    <x v="1"/>
    <n v="12"/>
    <n v="4438.9399999999996"/>
    <n v="0.60723437315825768"/>
    <n v="2695.476948387116"/>
    <n v="2003"/>
    <n v="1365.15"/>
    <n v="1"/>
    <n v="-4438.9399999999996"/>
    <n v="-2695.476948387116"/>
  </r>
  <r>
    <x v="0"/>
    <x v="0"/>
    <n v="7740"/>
    <n v="-0.4"/>
    <x v="101"/>
    <x v="10"/>
    <x v="4"/>
    <x v="1"/>
    <n v="11"/>
    <n v="-0.4"/>
    <n v="0.90301180009507243"/>
    <n v="-0.361204720038029"/>
    <n v="2803"/>
    <n v="1698.7"/>
    <n v="1"/>
    <n v="0.4"/>
    <n v="0.361204720038029"/>
  </r>
  <r>
    <x v="0"/>
    <x v="1"/>
    <n v="7740"/>
    <n v="-0.28999999999999998"/>
    <x v="101"/>
    <x v="10"/>
    <x v="4"/>
    <x v="1"/>
    <n v="11"/>
    <n v="-0.28999999999999998"/>
    <n v="0.90301180009507243"/>
    <n v="-0.26187342202757097"/>
    <n v="2750"/>
    <n v="1620.817"/>
    <n v="1"/>
    <n v="0.28999999999999998"/>
    <n v="0.26187342202757097"/>
  </r>
  <r>
    <x v="0"/>
    <x v="2"/>
    <n v="7740"/>
    <n v="-0.62"/>
    <x v="101"/>
    <x v="10"/>
    <x v="4"/>
    <x v="1"/>
    <n v="11"/>
    <n v="-0.62"/>
    <n v="0.90301180009507243"/>
    <n v="-0.55986731605894491"/>
    <n v="3043"/>
    <n v="1839.2840000000001"/>
    <n v="1"/>
    <n v="0.62"/>
    <n v="0.55986731605894491"/>
  </r>
  <r>
    <x v="0"/>
    <x v="3"/>
    <n v="7740"/>
    <n v="-0.71"/>
    <x v="101"/>
    <x v="10"/>
    <x v="4"/>
    <x v="1"/>
    <n v="11"/>
    <n v="-0.71"/>
    <n v="0.90301180009507243"/>
    <n v="-0.6411383780675014"/>
    <n v="2916"/>
    <n v="1763.2"/>
    <n v="1"/>
    <n v="0.71"/>
    <n v="0.6411383780675014"/>
  </r>
  <r>
    <x v="0"/>
    <x v="4"/>
    <n v="7740"/>
    <n v="-0.13"/>
    <x v="101"/>
    <x v="10"/>
    <x v="4"/>
    <x v="1"/>
    <n v="11"/>
    <n v="-0.13"/>
    <n v="0.90301180009507243"/>
    <n v="-0.11739153401235942"/>
    <n v="3578"/>
    <n v="1816.85"/>
    <n v="1"/>
    <n v="0.13"/>
    <n v="0.11739153401235942"/>
  </r>
  <r>
    <x v="0"/>
    <x v="5"/>
    <n v="7740"/>
    <n v="0.01"/>
    <x v="101"/>
    <x v="10"/>
    <x v="4"/>
    <x v="1"/>
    <n v="11"/>
    <n v="0.01"/>
    <n v="0.90301180009507243"/>
    <n v="9.030118000950724E-3"/>
    <n v="3708"/>
    <n v="1858.8330000000001"/>
    <n v="1"/>
    <n v="-0.01"/>
    <n v="-9.030118000950724E-3"/>
  </r>
  <r>
    <x v="0"/>
    <x v="6"/>
    <n v="7740"/>
    <n v="-1"/>
    <x v="101"/>
    <x v="10"/>
    <x v="4"/>
    <x v="1"/>
    <n v="11"/>
    <n v="-1"/>
    <n v="0.90301180009507243"/>
    <n v="-0.90301180009507243"/>
    <n v="3431"/>
    <n v="1813.0340000000001"/>
    <n v="1"/>
    <n v="1"/>
    <n v="0.90301180009507243"/>
  </r>
  <r>
    <x v="0"/>
    <x v="7"/>
    <n v="7740"/>
    <n v="-2.0699999999999998"/>
    <x v="101"/>
    <x v="10"/>
    <x v="4"/>
    <x v="1"/>
    <n v="11"/>
    <n v="-2.0699999999999998"/>
    <n v="0.90301180009507243"/>
    <n v="-1.8692344261967997"/>
    <n v="4323"/>
    <n v="1943.6659999999999"/>
    <n v="1"/>
    <n v="2.0699999999999998"/>
    <n v="1.8692344261967997"/>
  </r>
  <r>
    <x v="0"/>
    <x v="8"/>
    <n v="7740"/>
    <n v="-1.74"/>
    <x v="101"/>
    <x v="10"/>
    <x v="4"/>
    <x v="1"/>
    <n v="11"/>
    <n v="-1.74"/>
    <n v="0.90301180009507243"/>
    <n v="-1.5712405321654259"/>
    <n v="3531"/>
    <n v="1846.634"/>
    <n v="1"/>
    <n v="1.74"/>
    <n v="1.5712405321654259"/>
  </r>
  <r>
    <x v="0"/>
    <x v="9"/>
    <n v="7740"/>
    <n v="-0.04"/>
    <x v="101"/>
    <x v="10"/>
    <x v="4"/>
    <x v="1"/>
    <n v="11"/>
    <n v="-0.04"/>
    <n v="0.90301180009507243"/>
    <n v="-3.6120472003802896E-2"/>
    <n v="3338"/>
    <n v="1851.3"/>
    <n v="1"/>
    <n v="0.04"/>
    <n v="3.6120472003802896E-2"/>
  </r>
  <r>
    <x v="0"/>
    <x v="10"/>
    <n v="7740"/>
    <n v="-0.42"/>
    <x v="101"/>
    <x v="10"/>
    <x v="4"/>
    <x v="1"/>
    <n v="11"/>
    <n v="-0.42"/>
    <n v="0.90301180009507243"/>
    <n v="-0.37926495603993038"/>
    <n v="3267"/>
    <n v="1752.55"/>
    <n v="1"/>
    <n v="0.42"/>
    <n v="0.37926495603993038"/>
  </r>
  <r>
    <x v="0"/>
    <x v="11"/>
    <n v="7740"/>
    <n v="-1.6"/>
    <x v="101"/>
    <x v="10"/>
    <x v="4"/>
    <x v="1"/>
    <n v="11"/>
    <n v="-1.6"/>
    <n v="0.90301180009507243"/>
    <n v="-1.444818880152116"/>
    <n v="2003"/>
    <n v="1365.15"/>
    <n v="1"/>
    <n v="1.6"/>
    <n v="1.444818880152116"/>
  </r>
  <r>
    <x v="0"/>
    <x v="0"/>
    <n v="7750"/>
    <n v="0"/>
    <x v="102"/>
    <x v="12"/>
    <x v="4"/>
    <x v="1"/>
    <n v="12"/>
    <n v="0"/>
    <n v="0.60723437315825768"/>
    <n v="0"/>
    <n v="2803"/>
    <n v="1698.7"/>
    <n v="1"/>
    <n v="0"/>
    <n v="0"/>
  </r>
  <r>
    <x v="0"/>
    <x v="1"/>
    <n v="7750"/>
    <n v="0"/>
    <x v="102"/>
    <x v="12"/>
    <x v="4"/>
    <x v="1"/>
    <n v="12"/>
    <n v="0"/>
    <n v="0.60723437315825768"/>
    <n v="0"/>
    <n v="2750"/>
    <n v="1620.817"/>
    <n v="1"/>
    <n v="0"/>
    <n v="0"/>
  </r>
  <r>
    <x v="0"/>
    <x v="2"/>
    <n v="7750"/>
    <n v="0"/>
    <x v="102"/>
    <x v="12"/>
    <x v="4"/>
    <x v="1"/>
    <n v="12"/>
    <n v="0"/>
    <n v="0.60723437315825768"/>
    <n v="0"/>
    <n v="3043"/>
    <n v="1839.2840000000001"/>
    <n v="1"/>
    <n v="0"/>
    <n v="0"/>
  </r>
  <r>
    <x v="0"/>
    <x v="3"/>
    <n v="7750"/>
    <n v="0"/>
    <x v="102"/>
    <x v="12"/>
    <x v="4"/>
    <x v="1"/>
    <n v="12"/>
    <n v="0"/>
    <n v="0.60723437315825768"/>
    <n v="0"/>
    <n v="2916"/>
    <n v="1763.2"/>
    <n v="1"/>
    <n v="0"/>
    <n v="0"/>
  </r>
  <r>
    <x v="0"/>
    <x v="4"/>
    <n v="7750"/>
    <n v="0"/>
    <x v="102"/>
    <x v="12"/>
    <x v="4"/>
    <x v="1"/>
    <n v="12"/>
    <n v="0"/>
    <n v="0.60723437315825768"/>
    <n v="0"/>
    <n v="3578"/>
    <n v="1816.85"/>
    <n v="1"/>
    <n v="0"/>
    <n v="0"/>
  </r>
  <r>
    <x v="0"/>
    <x v="5"/>
    <n v="7750"/>
    <n v="0"/>
    <x v="102"/>
    <x v="12"/>
    <x v="4"/>
    <x v="1"/>
    <n v="12"/>
    <n v="0"/>
    <n v="0.60723437315825768"/>
    <n v="0"/>
    <n v="3708"/>
    <n v="1858.8330000000001"/>
    <n v="1"/>
    <n v="0"/>
    <n v="0"/>
  </r>
  <r>
    <x v="0"/>
    <x v="6"/>
    <n v="7750"/>
    <n v="0"/>
    <x v="102"/>
    <x v="12"/>
    <x v="4"/>
    <x v="1"/>
    <n v="12"/>
    <n v="0"/>
    <n v="0.60723437315825768"/>
    <n v="0"/>
    <n v="3431"/>
    <n v="1813.0340000000001"/>
    <n v="1"/>
    <n v="0"/>
    <n v="0"/>
  </r>
  <r>
    <x v="0"/>
    <x v="7"/>
    <n v="7750"/>
    <n v="0"/>
    <x v="102"/>
    <x v="12"/>
    <x v="4"/>
    <x v="1"/>
    <n v="12"/>
    <n v="0"/>
    <n v="0.60723437315825768"/>
    <n v="0"/>
    <n v="4323"/>
    <n v="1943.6659999999999"/>
    <n v="1"/>
    <n v="0"/>
    <n v="0"/>
  </r>
  <r>
    <x v="0"/>
    <x v="8"/>
    <n v="7750"/>
    <n v="0"/>
    <x v="102"/>
    <x v="12"/>
    <x v="4"/>
    <x v="1"/>
    <n v="12"/>
    <n v="0"/>
    <n v="0.60723437315825768"/>
    <n v="0"/>
    <n v="3531"/>
    <n v="1846.634"/>
    <n v="1"/>
    <n v="0"/>
    <n v="0"/>
  </r>
  <r>
    <x v="0"/>
    <x v="9"/>
    <n v="7750"/>
    <n v="0"/>
    <x v="102"/>
    <x v="12"/>
    <x v="4"/>
    <x v="1"/>
    <n v="12"/>
    <n v="0"/>
    <n v="0.60723437315825768"/>
    <n v="0"/>
    <n v="3338"/>
    <n v="1851.3"/>
    <n v="1"/>
    <n v="0"/>
    <n v="0"/>
  </r>
  <r>
    <x v="0"/>
    <x v="10"/>
    <n v="7750"/>
    <n v="0"/>
    <x v="102"/>
    <x v="12"/>
    <x v="4"/>
    <x v="1"/>
    <n v="12"/>
    <n v="0"/>
    <n v="0.60723437315825768"/>
    <n v="0"/>
    <n v="3267"/>
    <n v="1752.55"/>
    <n v="1"/>
    <n v="0"/>
    <n v="0"/>
  </r>
  <r>
    <x v="0"/>
    <x v="11"/>
    <n v="7750"/>
    <n v="0"/>
    <x v="102"/>
    <x v="12"/>
    <x v="4"/>
    <x v="1"/>
    <n v="12"/>
    <n v="0"/>
    <n v="0.60723437315825768"/>
    <n v="0"/>
    <n v="2003"/>
    <n v="1365.15"/>
    <n v="1"/>
    <n v="0"/>
    <n v="0"/>
  </r>
  <r>
    <x v="0"/>
    <x v="0"/>
    <n v="7770"/>
    <n v="1058.5"/>
    <x v="103"/>
    <x v="12"/>
    <x v="4"/>
    <x v="1"/>
    <n v="12"/>
    <n v="1058.5"/>
    <n v="0.60723437315825768"/>
    <n v="642.75758398801577"/>
    <n v="2803"/>
    <n v="1698.7"/>
    <n v="1"/>
    <n v="-1058.5"/>
    <n v="-642.75758398801577"/>
  </r>
  <r>
    <x v="0"/>
    <x v="1"/>
    <n v="7770"/>
    <n v="1037.5999999999999"/>
    <x v="103"/>
    <x v="12"/>
    <x v="4"/>
    <x v="1"/>
    <n v="12"/>
    <n v="1037.5999999999999"/>
    <n v="0.60723437315825768"/>
    <n v="630.06638558900806"/>
    <n v="2750"/>
    <n v="1620.817"/>
    <n v="1"/>
    <n v="-1037.5999999999999"/>
    <n v="-630.06638558900806"/>
  </r>
  <r>
    <x v="0"/>
    <x v="2"/>
    <n v="7770"/>
    <n v="1045.0999999999999"/>
    <x v="103"/>
    <x v="12"/>
    <x v="4"/>
    <x v="1"/>
    <n v="12"/>
    <n v="1045.0999999999999"/>
    <n v="0.60723437315825768"/>
    <n v="634.62064338769505"/>
    <n v="3043"/>
    <n v="1839.2840000000001"/>
    <n v="1"/>
    <n v="-1045.0999999999999"/>
    <n v="-634.62064338769505"/>
  </r>
  <r>
    <x v="0"/>
    <x v="3"/>
    <n v="7770"/>
    <n v="1093.58"/>
    <x v="103"/>
    <x v="12"/>
    <x v="4"/>
    <x v="1"/>
    <n v="12"/>
    <n v="1093.58"/>
    <n v="0.60723437315825768"/>
    <n v="664.05936579840738"/>
    <n v="2916"/>
    <n v="1763.2"/>
    <n v="1"/>
    <n v="-1093.58"/>
    <n v="-664.05936579840738"/>
  </r>
  <r>
    <x v="0"/>
    <x v="4"/>
    <n v="7770"/>
    <n v="1056.4000000000001"/>
    <x v="103"/>
    <x v="12"/>
    <x v="4"/>
    <x v="1"/>
    <n v="12"/>
    <n v="1056.4000000000001"/>
    <n v="0.60723437315825768"/>
    <n v="641.4823918043835"/>
    <n v="3578"/>
    <n v="1816.85"/>
    <n v="1"/>
    <n v="-1056.4000000000001"/>
    <n v="-641.4823918043835"/>
  </r>
  <r>
    <x v="0"/>
    <x v="5"/>
    <n v="7770"/>
    <n v="1073.8"/>
    <x v="103"/>
    <x v="12"/>
    <x v="4"/>
    <x v="1"/>
    <n v="12"/>
    <n v="1073.8"/>
    <n v="0.60723437315825768"/>
    <n v="652.04826989733704"/>
    <n v="3708"/>
    <n v="1858.8330000000001"/>
    <n v="1"/>
    <n v="-1073.8"/>
    <n v="-652.04826989733704"/>
  </r>
  <r>
    <x v="0"/>
    <x v="6"/>
    <n v="7770"/>
    <n v="1178.24"/>
    <x v="103"/>
    <x v="12"/>
    <x v="4"/>
    <x v="1"/>
    <n v="12"/>
    <n v="1178.24"/>
    <n v="0.60723437315825768"/>
    <n v="715.46782782998548"/>
    <n v="3431"/>
    <n v="1813.0340000000001"/>
    <n v="1"/>
    <n v="-1178.24"/>
    <n v="-715.46782782998548"/>
  </r>
  <r>
    <x v="0"/>
    <x v="7"/>
    <n v="7770"/>
    <n v="1249.5"/>
    <x v="103"/>
    <x v="12"/>
    <x v="4"/>
    <x v="1"/>
    <n v="12"/>
    <n v="1249.5"/>
    <n v="0.60723437315825768"/>
    <n v="758.73934926124298"/>
    <n v="4323"/>
    <n v="1943.6659999999999"/>
    <n v="1"/>
    <n v="-1249.5"/>
    <n v="-758.73934926124298"/>
  </r>
  <r>
    <x v="0"/>
    <x v="8"/>
    <n v="7770"/>
    <n v="1279.0999999999999"/>
    <x v="103"/>
    <x v="12"/>
    <x v="4"/>
    <x v="1"/>
    <n v="12"/>
    <n v="1279.0999999999999"/>
    <n v="0.60723437315825768"/>
    <n v="776.71348670672739"/>
    <n v="3531"/>
    <n v="1846.634"/>
    <n v="1"/>
    <n v="-1279.0999999999999"/>
    <n v="-776.71348670672739"/>
  </r>
  <r>
    <x v="0"/>
    <x v="9"/>
    <n v="7770"/>
    <n v="1488.6"/>
    <x v="103"/>
    <x v="12"/>
    <x v="4"/>
    <x v="1"/>
    <n v="12"/>
    <n v="1488.6"/>
    <n v="0.60723437315825768"/>
    <n v="903.92908788338229"/>
    <n v="3338"/>
    <n v="1851.3"/>
    <n v="1"/>
    <n v="-1488.6"/>
    <n v="-903.92908788338229"/>
  </r>
  <r>
    <x v="0"/>
    <x v="10"/>
    <n v="7770"/>
    <n v="1410"/>
    <x v="103"/>
    <x v="12"/>
    <x v="4"/>
    <x v="1"/>
    <n v="12"/>
    <n v="1410"/>
    <n v="0.60723437315825768"/>
    <n v="856.20046615314334"/>
    <n v="3267"/>
    <n v="1752.55"/>
    <n v="1"/>
    <n v="-1410"/>
    <n v="-856.20046615314334"/>
  </r>
  <r>
    <x v="0"/>
    <x v="11"/>
    <n v="7770"/>
    <n v="1299.0999999999999"/>
    <x v="103"/>
    <x v="12"/>
    <x v="4"/>
    <x v="1"/>
    <n v="12"/>
    <n v="1299.0999999999999"/>
    <n v="0.60723437315825768"/>
    <n v="788.85817416989255"/>
    <n v="2003"/>
    <n v="1365.15"/>
    <n v="1"/>
    <n v="-1299.0999999999999"/>
    <n v="-788.85817416989255"/>
  </r>
  <r>
    <x v="0"/>
    <x v="0"/>
    <n v="7790"/>
    <n v="0"/>
    <x v="104"/>
    <x v="10"/>
    <x v="4"/>
    <x v="1"/>
    <n v="11"/>
    <n v="0"/>
    <n v="0.90301180009507243"/>
    <n v="0"/>
    <n v="2803"/>
    <n v="1698.7"/>
    <n v="1"/>
    <n v="0"/>
    <n v="0"/>
  </r>
  <r>
    <x v="0"/>
    <x v="1"/>
    <n v="7790"/>
    <n v="0"/>
    <x v="104"/>
    <x v="10"/>
    <x v="4"/>
    <x v="1"/>
    <n v="11"/>
    <n v="0"/>
    <n v="0.90301180009507243"/>
    <n v="0"/>
    <n v="2750"/>
    <n v="1620.817"/>
    <n v="1"/>
    <n v="0"/>
    <n v="0"/>
  </r>
  <r>
    <x v="0"/>
    <x v="2"/>
    <n v="7790"/>
    <n v="1225"/>
    <x v="104"/>
    <x v="10"/>
    <x v="4"/>
    <x v="1"/>
    <n v="11"/>
    <n v="1225"/>
    <n v="0.90301180009507243"/>
    <n v="1106.1894551164637"/>
    <n v="3043"/>
    <n v="1839.2840000000001"/>
    <n v="1"/>
    <n v="-1225"/>
    <n v="-1106.1894551164637"/>
  </r>
  <r>
    <x v="0"/>
    <x v="3"/>
    <n v="7790"/>
    <n v="329.56"/>
    <x v="104"/>
    <x v="10"/>
    <x v="4"/>
    <x v="1"/>
    <n v="11"/>
    <n v="329.56"/>
    <n v="0.90301180009507243"/>
    <n v="297.59656883933206"/>
    <n v="2916"/>
    <n v="1763.2"/>
    <n v="1"/>
    <n v="-329.56"/>
    <n v="-297.59656883933206"/>
  </r>
  <r>
    <x v="0"/>
    <x v="4"/>
    <n v="7790"/>
    <n v="0"/>
    <x v="104"/>
    <x v="10"/>
    <x v="4"/>
    <x v="1"/>
    <n v="11"/>
    <n v="0"/>
    <n v="0.90301180009507243"/>
    <n v="0"/>
    <n v="3578"/>
    <n v="1816.85"/>
    <n v="1"/>
    <n v="0"/>
    <n v="0"/>
  </r>
  <r>
    <x v="0"/>
    <x v="5"/>
    <n v="7790"/>
    <n v="0"/>
    <x v="104"/>
    <x v="10"/>
    <x v="4"/>
    <x v="1"/>
    <n v="11"/>
    <n v="0"/>
    <n v="0.90301180009507243"/>
    <n v="0"/>
    <n v="3708"/>
    <n v="1858.8330000000001"/>
    <n v="1"/>
    <n v="0"/>
    <n v="0"/>
  </r>
  <r>
    <x v="0"/>
    <x v="6"/>
    <n v="7790"/>
    <n v="0"/>
    <x v="104"/>
    <x v="10"/>
    <x v="4"/>
    <x v="1"/>
    <n v="11"/>
    <n v="0"/>
    <n v="0.90301180009507243"/>
    <n v="0"/>
    <n v="3431"/>
    <n v="1813.0340000000001"/>
    <n v="1"/>
    <n v="0"/>
    <n v="0"/>
  </r>
  <r>
    <x v="0"/>
    <x v="7"/>
    <n v="7790"/>
    <n v="38.15"/>
    <x v="104"/>
    <x v="10"/>
    <x v="4"/>
    <x v="1"/>
    <n v="11"/>
    <n v="38.15"/>
    <n v="0.90301180009507243"/>
    <n v="34.449900173627015"/>
    <n v="4323"/>
    <n v="1943.6659999999999"/>
    <n v="1"/>
    <n v="-38.15"/>
    <n v="-34.449900173627015"/>
  </r>
  <r>
    <x v="0"/>
    <x v="8"/>
    <n v="7790"/>
    <n v="1369"/>
    <x v="104"/>
    <x v="10"/>
    <x v="4"/>
    <x v="1"/>
    <n v="11"/>
    <n v="1369"/>
    <n v="0.90301180009507243"/>
    <n v="1236.2231543301541"/>
    <n v="3531"/>
    <n v="1846.634"/>
    <n v="1"/>
    <n v="-1369"/>
    <n v="-1236.2231543301541"/>
  </r>
  <r>
    <x v="0"/>
    <x v="9"/>
    <n v="7790"/>
    <n v="0"/>
    <x v="104"/>
    <x v="10"/>
    <x v="4"/>
    <x v="1"/>
    <n v="11"/>
    <n v="0"/>
    <n v="0.90301180009507243"/>
    <n v="0"/>
    <n v="3338"/>
    <n v="1851.3"/>
    <n v="1"/>
    <n v="0"/>
    <n v="0"/>
  </r>
  <r>
    <x v="0"/>
    <x v="10"/>
    <n v="7790"/>
    <n v="1357.72"/>
    <x v="104"/>
    <x v="10"/>
    <x v="4"/>
    <x v="1"/>
    <n v="11"/>
    <n v="1357.72"/>
    <n v="0.90301180009507243"/>
    <n v="1226.0371812250817"/>
    <n v="3267"/>
    <n v="1752.55"/>
    <n v="1"/>
    <n v="-1357.72"/>
    <n v="-1226.0371812250817"/>
  </r>
  <r>
    <x v="0"/>
    <x v="11"/>
    <n v="7790"/>
    <n v="0"/>
    <x v="104"/>
    <x v="10"/>
    <x v="4"/>
    <x v="1"/>
    <n v="11"/>
    <n v="0"/>
    <n v="0.90301180009507243"/>
    <n v="0"/>
    <n v="2003"/>
    <n v="1365.15"/>
    <n v="1"/>
    <n v="0"/>
    <n v="0"/>
  </r>
  <r>
    <x v="0"/>
    <x v="0"/>
    <n v="7791"/>
    <n v="0"/>
    <x v="105"/>
    <x v="10"/>
    <x v="4"/>
    <x v="1"/>
    <n v="11"/>
    <n v="0"/>
    <n v="0.90301180009507243"/>
    <n v="0"/>
    <n v="2803"/>
    <n v="1698.7"/>
    <n v="1"/>
    <n v="0"/>
    <n v="0"/>
  </r>
  <r>
    <x v="0"/>
    <x v="1"/>
    <n v="7791"/>
    <n v="0"/>
    <x v="105"/>
    <x v="10"/>
    <x v="4"/>
    <x v="1"/>
    <n v="11"/>
    <n v="0"/>
    <n v="0.90301180009507243"/>
    <n v="0"/>
    <n v="2750"/>
    <n v="1620.817"/>
    <n v="1"/>
    <n v="0"/>
    <n v="0"/>
  </r>
  <r>
    <x v="0"/>
    <x v="2"/>
    <n v="7791"/>
    <n v="0"/>
    <x v="105"/>
    <x v="10"/>
    <x v="4"/>
    <x v="1"/>
    <n v="11"/>
    <n v="0"/>
    <n v="0.90301180009507243"/>
    <n v="0"/>
    <n v="3043"/>
    <n v="1839.2840000000001"/>
    <n v="1"/>
    <n v="0"/>
    <n v="0"/>
  </r>
  <r>
    <x v="0"/>
    <x v="3"/>
    <n v="7791"/>
    <n v="0"/>
    <x v="105"/>
    <x v="10"/>
    <x v="4"/>
    <x v="1"/>
    <n v="11"/>
    <n v="0"/>
    <n v="0.90301180009507243"/>
    <n v="0"/>
    <n v="2916"/>
    <n v="1763.2"/>
    <n v="1"/>
    <n v="0"/>
    <n v="0"/>
  </r>
  <r>
    <x v="0"/>
    <x v="4"/>
    <n v="7791"/>
    <n v="0"/>
    <x v="105"/>
    <x v="10"/>
    <x v="4"/>
    <x v="1"/>
    <n v="11"/>
    <n v="0"/>
    <n v="0.90301180009507243"/>
    <n v="0"/>
    <n v="3578"/>
    <n v="1816.85"/>
    <n v="1"/>
    <n v="0"/>
    <n v="0"/>
  </r>
  <r>
    <x v="0"/>
    <x v="5"/>
    <n v="7791"/>
    <n v="0"/>
    <x v="105"/>
    <x v="10"/>
    <x v="4"/>
    <x v="1"/>
    <n v="11"/>
    <n v="0"/>
    <n v="0.90301180009507243"/>
    <n v="0"/>
    <n v="3708"/>
    <n v="1858.8330000000001"/>
    <n v="1"/>
    <n v="0"/>
    <n v="0"/>
  </r>
  <r>
    <x v="0"/>
    <x v="6"/>
    <n v="7791"/>
    <n v="90.99"/>
    <x v="105"/>
    <x v="10"/>
    <x v="4"/>
    <x v="1"/>
    <n v="11"/>
    <n v="90.99"/>
    <n v="0.90301180009507243"/>
    <n v="82.165043690650634"/>
    <n v="3431"/>
    <n v="1813.0340000000001"/>
    <n v="1"/>
    <n v="-90.99"/>
    <n v="-82.165043690650634"/>
  </r>
  <r>
    <x v="0"/>
    <x v="7"/>
    <n v="7791"/>
    <n v="0"/>
    <x v="105"/>
    <x v="10"/>
    <x v="4"/>
    <x v="1"/>
    <n v="11"/>
    <n v="0"/>
    <n v="0.90301180009507243"/>
    <n v="0"/>
    <n v="4323"/>
    <n v="1943.6659999999999"/>
    <n v="1"/>
    <n v="0"/>
    <n v="0"/>
  </r>
  <r>
    <x v="0"/>
    <x v="8"/>
    <n v="7791"/>
    <n v="0"/>
    <x v="105"/>
    <x v="10"/>
    <x v="4"/>
    <x v="1"/>
    <n v="11"/>
    <n v="0"/>
    <n v="0.90301180009507243"/>
    <n v="0"/>
    <n v="3531"/>
    <n v="1846.634"/>
    <n v="1"/>
    <n v="0"/>
    <n v="0"/>
  </r>
  <r>
    <x v="0"/>
    <x v="9"/>
    <n v="7791"/>
    <n v="0"/>
    <x v="105"/>
    <x v="10"/>
    <x v="4"/>
    <x v="1"/>
    <n v="11"/>
    <n v="0"/>
    <n v="0.90301180009507243"/>
    <n v="0"/>
    <n v="3338"/>
    <n v="1851.3"/>
    <n v="1"/>
    <n v="0"/>
    <n v="0"/>
  </r>
  <r>
    <x v="0"/>
    <x v="10"/>
    <n v="7791"/>
    <n v="0"/>
    <x v="105"/>
    <x v="10"/>
    <x v="4"/>
    <x v="1"/>
    <n v="11"/>
    <n v="0"/>
    <n v="0.90301180009507243"/>
    <n v="0"/>
    <n v="3267"/>
    <n v="1752.55"/>
    <n v="1"/>
    <n v="0"/>
    <n v="0"/>
  </r>
  <r>
    <x v="0"/>
    <x v="11"/>
    <n v="7791"/>
    <n v="0"/>
    <x v="105"/>
    <x v="10"/>
    <x v="4"/>
    <x v="1"/>
    <n v="11"/>
    <n v="0"/>
    <n v="0.90301180009507243"/>
    <n v="0"/>
    <n v="2003"/>
    <n v="1365.15"/>
    <n v="1"/>
    <n v="0"/>
    <n v="0"/>
  </r>
  <r>
    <x v="0"/>
    <x v="0"/>
    <n v="8050"/>
    <n v="0"/>
    <x v="106"/>
    <x v="23"/>
    <x v="7"/>
    <x v="1"/>
    <n v="22"/>
    <n v="0"/>
    <n v="1"/>
    <n v="0"/>
    <n v="2803"/>
    <n v="1698.7"/>
    <n v="1"/>
    <n v="0"/>
    <n v="0"/>
  </r>
  <r>
    <x v="0"/>
    <x v="1"/>
    <n v="8050"/>
    <n v="0"/>
    <x v="106"/>
    <x v="23"/>
    <x v="7"/>
    <x v="1"/>
    <n v="22"/>
    <n v="0"/>
    <n v="1"/>
    <n v="0"/>
    <n v="2750"/>
    <n v="1620.817"/>
    <n v="1"/>
    <n v="0"/>
    <n v="0"/>
  </r>
  <r>
    <x v="0"/>
    <x v="2"/>
    <n v="8050"/>
    <n v="0"/>
    <x v="106"/>
    <x v="23"/>
    <x v="7"/>
    <x v="1"/>
    <n v="22"/>
    <n v="0"/>
    <n v="1"/>
    <n v="0"/>
    <n v="3043"/>
    <n v="1839.2840000000001"/>
    <n v="1"/>
    <n v="0"/>
    <n v="0"/>
  </r>
  <r>
    <x v="0"/>
    <x v="3"/>
    <n v="8050"/>
    <n v="0"/>
    <x v="106"/>
    <x v="23"/>
    <x v="7"/>
    <x v="1"/>
    <n v="22"/>
    <n v="0"/>
    <n v="1"/>
    <n v="0"/>
    <n v="2916"/>
    <n v="1763.2"/>
    <n v="1"/>
    <n v="0"/>
    <n v="0"/>
  </r>
  <r>
    <x v="0"/>
    <x v="4"/>
    <n v="8050"/>
    <n v="0"/>
    <x v="106"/>
    <x v="23"/>
    <x v="7"/>
    <x v="1"/>
    <n v="22"/>
    <n v="0"/>
    <n v="1"/>
    <n v="0"/>
    <n v="3578"/>
    <n v="1816.85"/>
    <n v="1"/>
    <n v="0"/>
    <n v="0"/>
  </r>
  <r>
    <x v="0"/>
    <x v="5"/>
    <n v="8050"/>
    <n v="0"/>
    <x v="106"/>
    <x v="23"/>
    <x v="7"/>
    <x v="1"/>
    <n v="22"/>
    <n v="0"/>
    <n v="1"/>
    <n v="0"/>
    <n v="3708"/>
    <n v="1858.8330000000001"/>
    <n v="1"/>
    <n v="0"/>
    <n v="0"/>
  </r>
  <r>
    <x v="0"/>
    <x v="6"/>
    <n v="8050"/>
    <n v="0"/>
    <x v="106"/>
    <x v="23"/>
    <x v="7"/>
    <x v="1"/>
    <n v="22"/>
    <n v="0"/>
    <n v="1"/>
    <n v="0"/>
    <n v="3431"/>
    <n v="1813.0340000000001"/>
    <n v="1"/>
    <n v="0"/>
    <n v="0"/>
  </r>
  <r>
    <x v="0"/>
    <x v="7"/>
    <n v="8050"/>
    <n v="0"/>
    <x v="106"/>
    <x v="23"/>
    <x v="7"/>
    <x v="1"/>
    <n v="22"/>
    <n v="0"/>
    <n v="1"/>
    <n v="0"/>
    <n v="4323"/>
    <n v="1943.6659999999999"/>
    <n v="1"/>
    <n v="0"/>
    <n v="0"/>
  </r>
  <r>
    <x v="0"/>
    <x v="8"/>
    <n v="8050"/>
    <n v="0"/>
    <x v="106"/>
    <x v="23"/>
    <x v="7"/>
    <x v="1"/>
    <n v="22"/>
    <n v="0"/>
    <n v="1"/>
    <n v="0"/>
    <n v="3531"/>
    <n v="1846.634"/>
    <n v="1"/>
    <n v="0"/>
    <n v="0"/>
  </r>
  <r>
    <x v="0"/>
    <x v="9"/>
    <n v="8050"/>
    <n v="0"/>
    <x v="106"/>
    <x v="23"/>
    <x v="7"/>
    <x v="1"/>
    <n v="22"/>
    <n v="0"/>
    <n v="1"/>
    <n v="0"/>
    <n v="3338"/>
    <n v="1851.3"/>
    <n v="1"/>
    <n v="0"/>
    <n v="0"/>
  </r>
  <r>
    <x v="0"/>
    <x v="10"/>
    <n v="8050"/>
    <n v="0"/>
    <x v="106"/>
    <x v="23"/>
    <x v="7"/>
    <x v="1"/>
    <n v="22"/>
    <n v="0"/>
    <n v="1"/>
    <n v="0"/>
    <n v="3267"/>
    <n v="1752.55"/>
    <n v="1"/>
    <n v="0"/>
    <n v="0"/>
  </r>
  <r>
    <x v="0"/>
    <x v="11"/>
    <n v="8050"/>
    <n v="-2201"/>
    <x v="106"/>
    <x v="23"/>
    <x v="7"/>
    <x v="1"/>
    <n v="22"/>
    <n v="-2201"/>
    <n v="1"/>
    <n v="-2201"/>
    <n v="2003"/>
    <n v="1365.15"/>
    <n v="1"/>
    <n v="2201"/>
    <n v="2201"/>
  </r>
  <r>
    <x v="0"/>
    <x v="0"/>
    <n v="8060"/>
    <n v="0"/>
    <x v="107"/>
    <x v="23"/>
    <x v="7"/>
    <x v="1"/>
    <n v="22"/>
    <n v="0"/>
    <n v="1"/>
    <n v="0"/>
    <n v="2803"/>
    <n v="1698.7"/>
    <n v="1"/>
    <n v="0"/>
    <n v="0"/>
  </r>
  <r>
    <x v="0"/>
    <x v="1"/>
    <n v="8060"/>
    <n v="0"/>
    <x v="107"/>
    <x v="23"/>
    <x v="7"/>
    <x v="1"/>
    <n v="22"/>
    <n v="0"/>
    <n v="1"/>
    <n v="0"/>
    <n v="2750"/>
    <n v="1620.817"/>
    <n v="1"/>
    <n v="0"/>
    <n v="0"/>
  </r>
  <r>
    <x v="0"/>
    <x v="2"/>
    <n v="8060"/>
    <n v="5.48"/>
    <x v="107"/>
    <x v="23"/>
    <x v="7"/>
    <x v="1"/>
    <n v="22"/>
    <n v="5.48"/>
    <n v="1"/>
    <n v="5.48"/>
    <n v="3043"/>
    <n v="1839.2840000000001"/>
    <n v="1"/>
    <n v="-5.48"/>
    <n v="-5.48"/>
  </r>
  <r>
    <x v="0"/>
    <x v="3"/>
    <n v="8060"/>
    <n v="0"/>
    <x v="107"/>
    <x v="23"/>
    <x v="7"/>
    <x v="1"/>
    <n v="22"/>
    <n v="0"/>
    <n v="1"/>
    <n v="0"/>
    <n v="2916"/>
    <n v="1763.2"/>
    <n v="1"/>
    <n v="0"/>
    <n v="0"/>
  </r>
  <r>
    <x v="0"/>
    <x v="4"/>
    <n v="8060"/>
    <n v="0"/>
    <x v="107"/>
    <x v="23"/>
    <x v="7"/>
    <x v="1"/>
    <n v="22"/>
    <n v="0"/>
    <n v="1"/>
    <n v="0"/>
    <n v="3578"/>
    <n v="1816.85"/>
    <n v="1"/>
    <n v="0"/>
    <n v="0"/>
  </r>
  <r>
    <x v="0"/>
    <x v="5"/>
    <n v="8060"/>
    <n v="874.73"/>
    <x v="107"/>
    <x v="23"/>
    <x v="7"/>
    <x v="1"/>
    <n v="22"/>
    <n v="874.73"/>
    <n v="1"/>
    <n v="874.73"/>
    <n v="3708"/>
    <n v="1858.8330000000001"/>
    <n v="1"/>
    <n v="-874.73"/>
    <n v="-874.73"/>
  </r>
  <r>
    <x v="0"/>
    <x v="6"/>
    <n v="8060"/>
    <n v="0"/>
    <x v="107"/>
    <x v="23"/>
    <x v="7"/>
    <x v="1"/>
    <n v="22"/>
    <n v="0"/>
    <n v="1"/>
    <n v="0"/>
    <n v="3431"/>
    <n v="1813.0340000000001"/>
    <n v="1"/>
    <n v="0"/>
    <n v="0"/>
  </r>
  <r>
    <x v="0"/>
    <x v="7"/>
    <n v="8060"/>
    <n v="0"/>
    <x v="107"/>
    <x v="23"/>
    <x v="7"/>
    <x v="1"/>
    <n v="22"/>
    <n v="0"/>
    <n v="1"/>
    <n v="0"/>
    <n v="4323"/>
    <n v="1943.6659999999999"/>
    <n v="1"/>
    <n v="0"/>
    <n v="0"/>
  </r>
  <r>
    <x v="0"/>
    <x v="8"/>
    <n v="8060"/>
    <n v="140.09"/>
    <x v="107"/>
    <x v="23"/>
    <x v="7"/>
    <x v="1"/>
    <n v="22"/>
    <n v="140.09"/>
    <n v="1"/>
    <n v="140.09"/>
    <n v="3531"/>
    <n v="1846.634"/>
    <n v="1"/>
    <n v="-140.09"/>
    <n v="-140.09"/>
  </r>
  <r>
    <x v="0"/>
    <x v="9"/>
    <n v="8060"/>
    <n v="0"/>
    <x v="107"/>
    <x v="23"/>
    <x v="7"/>
    <x v="1"/>
    <n v="22"/>
    <n v="0"/>
    <n v="1"/>
    <n v="0"/>
    <n v="3338"/>
    <n v="1851.3"/>
    <n v="1"/>
    <n v="0"/>
    <n v="0"/>
  </r>
  <r>
    <x v="0"/>
    <x v="10"/>
    <n v="8060"/>
    <n v="2.1800000000000002"/>
    <x v="107"/>
    <x v="23"/>
    <x v="7"/>
    <x v="1"/>
    <n v="22"/>
    <n v="2.1800000000000002"/>
    <n v="1"/>
    <n v="2.1800000000000002"/>
    <n v="3267"/>
    <n v="1752.55"/>
    <n v="1"/>
    <n v="-2.1800000000000002"/>
    <n v="-2.1800000000000002"/>
  </r>
  <r>
    <x v="0"/>
    <x v="11"/>
    <n v="8060"/>
    <n v="0"/>
    <x v="107"/>
    <x v="23"/>
    <x v="7"/>
    <x v="1"/>
    <n v="22"/>
    <n v="0"/>
    <n v="1"/>
    <n v="0"/>
    <n v="2003"/>
    <n v="1365.15"/>
    <n v="1"/>
    <n v="0"/>
    <n v="0"/>
  </r>
  <r>
    <x v="0"/>
    <x v="0"/>
    <n v="8155"/>
    <n v="0"/>
    <x v="108"/>
    <x v="24"/>
    <x v="7"/>
    <x v="1"/>
    <n v="23"/>
    <n v="0"/>
    <n v="1"/>
    <n v="0"/>
    <n v="2803"/>
    <n v="1698.7"/>
    <n v="1"/>
    <n v="0"/>
    <n v="0"/>
  </r>
  <r>
    <x v="0"/>
    <x v="1"/>
    <n v="8155"/>
    <n v="0"/>
    <x v="108"/>
    <x v="24"/>
    <x v="7"/>
    <x v="1"/>
    <n v="23"/>
    <n v="0"/>
    <n v="1"/>
    <n v="0"/>
    <n v="2750"/>
    <n v="1620.817"/>
    <n v="1"/>
    <n v="0"/>
    <n v="0"/>
  </r>
  <r>
    <x v="0"/>
    <x v="2"/>
    <n v="8155"/>
    <n v="0"/>
    <x v="108"/>
    <x v="24"/>
    <x v="7"/>
    <x v="1"/>
    <n v="23"/>
    <n v="0"/>
    <n v="1"/>
    <n v="0"/>
    <n v="3043"/>
    <n v="1839.2840000000001"/>
    <n v="1"/>
    <n v="0"/>
    <n v="0"/>
  </r>
  <r>
    <x v="0"/>
    <x v="3"/>
    <n v="8155"/>
    <n v="0"/>
    <x v="108"/>
    <x v="24"/>
    <x v="7"/>
    <x v="1"/>
    <n v="23"/>
    <n v="0"/>
    <n v="1"/>
    <n v="0"/>
    <n v="2916"/>
    <n v="1763.2"/>
    <n v="1"/>
    <n v="0"/>
    <n v="0"/>
  </r>
  <r>
    <x v="0"/>
    <x v="4"/>
    <n v="8155"/>
    <n v="0"/>
    <x v="108"/>
    <x v="24"/>
    <x v="7"/>
    <x v="1"/>
    <n v="23"/>
    <n v="0"/>
    <n v="1"/>
    <n v="0"/>
    <n v="3578"/>
    <n v="1816.85"/>
    <n v="1"/>
    <n v="0"/>
    <n v="0"/>
  </r>
  <r>
    <x v="0"/>
    <x v="5"/>
    <n v="8155"/>
    <n v="0"/>
    <x v="108"/>
    <x v="24"/>
    <x v="7"/>
    <x v="1"/>
    <n v="23"/>
    <n v="0"/>
    <n v="1"/>
    <n v="0"/>
    <n v="3708"/>
    <n v="1858.8330000000001"/>
    <n v="1"/>
    <n v="0"/>
    <n v="0"/>
  </r>
  <r>
    <x v="0"/>
    <x v="6"/>
    <n v="8155"/>
    <n v="285.94"/>
    <x v="108"/>
    <x v="24"/>
    <x v="7"/>
    <x v="1"/>
    <n v="23"/>
    <n v="285.94"/>
    <n v="1"/>
    <n v="285.94"/>
    <n v="3431"/>
    <n v="1813.0340000000001"/>
    <n v="1"/>
    <n v="-285.94"/>
    <n v="-285.94"/>
  </r>
  <r>
    <x v="0"/>
    <x v="7"/>
    <n v="8155"/>
    <n v="0"/>
    <x v="108"/>
    <x v="24"/>
    <x v="7"/>
    <x v="1"/>
    <n v="23"/>
    <n v="0"/>
    <n v="1"/>
    <n v="0"/>
    <n v="4323"/>
    <n v="1943.6659999999999"/>
    <n v="1"/>
    <n v="0"/>
    <n v="0"/>
  </r>
  <r>
    <x v="0"/>
    <x v="8"/>
    <n v="8155"/>
    <n v="0"/>
    <x v="108"/>
    <x v="24"/>
    <x v="7"/>
    <x v="1"/>
    <n v="23"/>
    <n v="0"/>
    <n v="1"/>
    <n v="0"/>
    <n v="3531"/>
    <n v="1846.634"/>
    <n v="1"/>
    <n v="0"/>
    <n v="0"/>
  </r>
  <r>
    <x v="0"/>
    <x v="9"/>
    <n v="8155"/>
    <n v="0"/>
    <x v="108"/>
    <x v="24"/>
    <x v="7"/>
    <x v="1"/>
    <n v="23"/>
    <n v="0"/>
    <n v="1"/>
    <n v="0"/>
    <n v="3338"/>
    <n v="1851.3"/>
    <n v="1"/>
    <n v="0"/>
    <n v="0"/>
  </r>
  <r>
    <x v="0"/>
    <x v="10"/>
    <n v="8155"/>
    <n v="0"/>
    <x v="108"/>
    <x v="24"/>
    <x v="7"/>
    <x v="1"/>
    <n v="23"/>
    <n v="0"/>
    <n v="1"/>
    <n v="0"/>
    <n v="3267"/>
    <n v="1752.55"/>
    <n v="1"/>
    <n v="0"/>
    <n v="0"/>
  </r>
  <r>
    <x v="0"/>
    <x v="11"/>
    <n v="8155"/>
    <n v="0"/>
    <x v="108"/>
    <x v="24"/>
    <x v="7"/>
    <x v="1"/>
    <n v="23"/>
    <n v="0"/>
    <n v="1"/>
    <n v="0"/>
    <n v="2003"/>
    <n v="1365.15"/>
    <n v="1"/>
    <n v="0"/>
    <n v="0"/>
  </r>
  <r>
    <x v="0"/>
    <x v="0"/>
    <n v="8160"/>
    <n v="418.38"/>
    <x v="109"/>
    <x v="24"/>
    <x v="7"/>
    <x v="1"/>
    <n v="23"/>
    <n v="418.38"/>
    <n v="1"/>
    <n v="418.38"/>
    <n v="2803"/>
    <n v="1698.7"/>
    <n v="1"/>
    <n v="-418.38"/>
    <n v="-418.38"/>
  </r>
  <r>
    <x v="0"/>
    <x v="1"/>
    <n v="8160"/>
    <n v="56.59"/>
    <x v="109"/>
    <x v="24"/>
    <x v="7"/>
    <x v="1"/>
    <n v="23"/>
    <n v="56.59"/>
    <n v="1"/>
    <n v="56.59"/>
    <n v="2750"/>
    <n v="1620.817"/>
    <n v="1"/>
    <n v="-56.59"/>
    <n v="-56.59"/>
  </r>
  <r>
    <x v="0"/>
    <x v="2"/>
    <n v="8160"/>
    <n v="1114.42"/>
    <x v="109"/>
    <x v="24"/>
    <x v="7"/>
    <x v="1"/>
    <n v="23"/>
    <n v="1114.42"/>
    <n v="1"/>
    <n v="1114.42"/>
    <n v="3043"/>
    <n v="1839.2840000000001"/>
    <n v="1"/>
    <n v="-1114.42"/>
    <n v="-1114.42"/>
  </r>
  <r>
    <x v="0"/>
    <x v="3"/>
    <n v="8160"/>
    <n v="238.63"/>
    <x v="109"/>
    <x v="24"/>
    <x v="7"/>
    <x v="1"/>
    <n v="23"/>
    <n v="238.63"/>
    <n v="1"/>
    <n v="238.63"/>
    <n v="2916"/>
    <n v="1763.2"/>
    <n v="1"/>
    <n v="-238.63"/>
    <n v="-238.63"/>
  </r>
  <r>
    <x v="0"/>
    <x v="4"/>
    <n v="8160"/>
    <n v="171.57"/>
    <x v="109"/>
    <x v="24"/>
    <x v="7"/>
    <x v="1"/>
    <n v="23"/>
    <n v="171.57"/>
    <n v="1"/>
    <n v="171.57"/>
    <n v="3578"/>
    <n v="1816.85"/>
    <n v="1"/>
    <n v="-171.57"/>
    <n v="-171.57"/>
  </r>
  <r>
    <x v="0"/>
    <x v="5"/>
    <n v="8160"/>
    <n v="100.83"/>
    <x v="109"/>
    <x v="24"/>
    <x v="7"/>
    <x v="1"/>
    <n v="23"/>
    <n v="100.83"/>
    <n v="1"/>
    <n v="100.83"/>
    <n v="3708"/>
    <n v="1858.8330000000001"/>
    <n v="1"/>
    <n v="-100.83"/>
    <n v="-100.83"/>
  </r>
  <r>
    <x v="0"/>
    <x v="6"/>
    <n v="8160"/>
    <n v="504.81"/>
    <x v="109"/>
    <x v="24"/>
    <x v="7"/>
    <x v="1"/>
    <n v="23"/>
    <n v="504.81"/>
    <n v="1"/>
    <n v="504.81"/>
    <n v="3431"/>
    <n v="1813.0340000000001"/>
    <n v="1"/>
    <n v="-504.81"/>
    <n v="-504.81"/>
  </r>
  <r>
    <x v="0"/>
    <x v="7"/>
    <n v="8160"/>
    <n v="922.87"/>
    <x v="109"/>
    <x v="24"/>
    <x v="7"/>
    <x v="1"/>
    <n v="23"/>
    <n v="922.87"/>
    <n v="1"/>
    <n v="922.87"/>
    <n v="4323"/>
    <n v="1943.6659999999999"/>
    <n v="1"/>
    <n v="-922.87"/>
    <n v="-922.87"/>
  </r>
  <r>
    <x v="0"/>
    <x v="8"/>
    <n v="8160"/>
    <n v="303.51"/>
    <x v="109"/>
    <x v="24"/>
    <x v="7"/>
    <x v="1"/>
    <n v="23"/>
    <n v="303.51"/>
    <n v="1"/>
    <n v="303.51"/>
    <n v="3531"/>
    <n v="1846.634"/>
    <n v="1"/>
    <n v="-303.51"/>
    <n v="-303.51"/>
  </r>
  <r>
    <x v="0"/>
    <x v="9"/>
    <n v="8160"/>
    <n v="1003.04"/>
    <x v="109"/>
    <x v="24"/>
    <x v="7"/>
    <x v="1"/>
    <n v="23"/>
    <n v="1003.04"/>
    <n v="1"/>
    <n v="1003.04"/>
    <n v="3338"/>
    <n v="1851.3"/>
    <n v="1"/>
    <n v="-1003.04"/>
    <n v="-1003.04"/>
  </r>
  <r>
    <x v="0"/>
    <x v="10"/>
    <n v="8160"/>
    <n v="298.13"/>
    <x v="109"/>
    <x v="24"/>
    <x v="7"/>
    <x v="1"/>
    <n v="23"/>
    <n v="298.13"/>
    <n v="1"/>
    <n v="298.13"/>
    <n v="3267"/>
    <n v="1752.55"/>
    <n v="1"/>
    <n v="-298.13"/>
    <n v="-298.13"/>
  </r>
  <r>
    <x v="0"/>
    <x v="11"/>
    <n v="8160"/>
    <n v="324.08"/>
    <x v="109"/>
    <x v="24"/>
    <x v="7"/>
    <x v="1"/>
    <n v="23"/>
    <n v="324.08"/>
    <n v="1"/>
    <n v="324.08"/>
    <n v="2003"/>
    <n v="1365.15"/>
    <n v="1"/>
    <n v="-324.08"/>
    <n v="-324.08"/>
  </r>
  <r>
    <x v="0"/>
    <x v="0"/>
    <n v="8170"/>
    <n v="0"/>
    <x v="108"/>
    <x v="24"/>
    <x v="7"/>
    <x v="1"/>
    <n v="23"/>
    <n v="0"/>
    <n v="1"/>
    <n v="0"/>
    <n v="2803"/>
    <n v="1698.7"/>
    <n v="1"/>
    <n v="0"/>
    <n v="0"/>
  </r>
  <r>
    <x v="0"/>
    <x v="1"/>
    <n v="8170"/>
    <n v="0"/>
    <x v="108"/>
    <x v="24"/>
    <x v="7"/>
    <x v="1"/>
    <n v="23"/>
    <n v="0"/>
    <n v="1"/>
    <n v="0"/>
    <n v="2750"/>
    <n v="1620.817"/>
    <n v="1"/>
    <n v="0"/>
    <n v="0"/>
  </r>
  <r>
    <x v="0"/>
    <x v="2"/>
    <n v="8170"/>
    <n v="0"/>
    <x v="108"/>
    <x v="24"/>
    <x v="7"/>
    <x v="1"/>
    <n v="23"/>
    <n v="0"/>
    <n v="1"/>
    <n v="0"/>
    <n v="3043"/>
    <n v="1839.2840000000001"/>
    <n v="1"/>
    <n v="0"/>
    <n v="0"/>
  </r>
  <r>
    <x v="0"/>
    <x v="3"/>
    <n v="8170"/>
    <n v="0"/>
    <x v="108"/>
    <x v="24"/>
    <x v="7"/>
    <x v="1"/>
    <n v="23"/>
    <n v="0"/>
    <n v="1"/>
    <n v="0"/>
    <n v="2916"/>
    <n v="1763.2"/>
    <n v="1"/>
    <n v="0"/>
    <n v="0"/>
  </r>
  <r>
    <x v="0"/>
    <x v="4"/>
    <n v="8170"/>
    <n v="0"/>
    <x v="108"/>
    <x v="24"/>
    <x v="7"/>
    <x v="1"/>
    <n v="23"/>
    <n v="0"/>
    <n v="1"/>
    <n v="0"/>
    <n v="3578"/>
    <n v="1816.85"/>
    <n v="1"/>
    <n v="0"/>
    <n v="0"/>
  </r>
  <r>
    <x v="0"/>
    <x v="5"/>
    <n v="8170"/>
    <n v="0"/>
    <x v="108"/>
    <x v="24"/>
    <x v="7"/>
    <x v="1"/>
    <n v="23"/>
    <n v="0"/>
    <n v="1"/>
    <n v="0"/>
    <n v="3708"/>
    <n v="1858.8330000000001"/>
    <n v="1"/>
    <n v="0"/>
    <n v="0"/>
  </r>
  <r>
    <x v="0"/>
    <x v="6"/>
    <n v="8170"/>
    <n v="0"/>
    <x v="108"/>
    <x v="24"/>
    <x v="7"/>
    <x v="1"/>
    <n v="23"/>
    <n v="0"/>
    <n v="1"/>
    <n v="0"/>
    <n v="3431"/>
    <n v="1813.0340000000001"/>
    <n v="1"/>
    <n v="0"/>
    <n v="0"/>
  </r>
  <r>
    <x v="0"/>
    <x v="7"/>
    <n v="8170"/>
    <n v="0"/>
    <x v="108"/>
    <x v="24"/>
    <x v="7"/>
    <x v="1"/>
    <n v="23"/>
    <n v="0"/>
    <n v="1"/>
    <n v="0"/>
    <n v="4323"/>
    <n v="1943.6659999999999"/>
    <n v="1"/>
    <n v="0"/>
    <n v="0"/>
  </r>
  <r>
    <x v="0"/>
    <x v="8"/>
    <n v="8170"/>
    <n v="0"/>
    <x v="108"/>
    <x v="24"/>
    <x v="7"/>
    <x v="1"/>
    <n v="23"/>
    <n v="0"/>
    <n v="1"/>
    <n v="0"/>
    <n v="3531"/>
    <n v="1846.634"/>
    <n v="1"/>
    <n v="0"/>
    <n v="0"/>
  </r>
  <r>
    <x v="0"/>
    <x v="9"/>
    <n v="8170"/>
    <n v="0"/>
    <x v="108"/>
    <x v="24"/>
    <x v="7"/>
    <x v="1"/>
    <n v="23"/>
    <n v="0"/>
    <n v="1"/>
    <n v="0"/>
    <n v="3338"/>
    <n v="1851.3"/>
    <n v="1"/>
    <n v="0"/>
    <n v="0"/>
  </r>
  <r>
    <x v="0"/>
    <x v="10"/>
    <n v="8170"/>
    <n v="0"/>
    <x v="108"/>
    <x v="24"/>
    <x v="7"/>
    <x v="1"/>
    <n v="23"/>
    <n v="0"/>
    <n v="1"/>
    <n v="0"/>
    <n v="3267"/>
    <n v="1752.55"/>
    <n v="1"/>
    <n v="0"/>
    <n v="0"/>
  </r>
  <r>
    <x v="0"/>
    <x v="11"/>
    <n v="8170"/>
    <n v="0"/>
    <x v="108"/>
    <x v="24"/>
    <x v="7"/>
    <x v="1"/>
    <n v="23"/>
    <n v="0"/>
    <n v="1"/>
    <n v="0"/>
    <n v="2003"/>
    <n v="1365.15"/>
    <n v="1"/>
    <n v="0"/>
    <n v="0"/>
  </r>
  <r>
    <x v="0"/>
    <x v="0"/>
    <n v="8180"/>
    <n v="0"/>
    <x v="110"/>
    <x v="24"/>
    <x v="7"/>
    <x v="1"/>
    <n v="23"/>
    <n v="0"/>
    <n v="1"/>
    <n v="0"/>
    <n v="2803"/>
    <n v="1698.7"/>
    <n v="1"/>
    <n v="0"/>
    <n v="0"/>
  </r>
  <r>
    <x v="0"/>
    <x v="1"/>
    <n v="8180"/>
    <n v="793.92"/>
    <x v="110"/>
    <x v="24"/>
    <x v="7"/>
    <x v="1"/>
    <n v="23"/>
    <n v="793.92"/>
    <n v="1"/>
    <n v="793.92"/>
    <n v="2750"/>
    <n v="1620.817"/>
    <n v="1"/>
    <n v="-793.92"/>
    <n v="-793.92"/>
  </r>
  <r>
    <x v="0"/>
    <x v="2"/>
    <n v="8180"/>
    <n v="0"/>
    <x v="110"/>
    <x v="24"/>
    <x v="7"/>
    <x v="1"/>
    <n v="23"/>
    <n v="0"/>
    <n v="1"/>
    <n v="0"/>
    <n v="3043"/>
    <n v="1839.2840000000001"/>
    <n v="1"/>
    <n v="0"/>
    <n v="0"/>
  </r>
  <r>
    <x v="0"/>
    <x v="3"/>
    <n v="8180"/>
    <n v="0"/>
    <x v="110"/>
    <x v="24"/>
    <x v="7"/>
    <x v="1"/>
    <n v="23"/>
    <n v="0"/>
    <n v="1"/>
    <n v="0"/>
    <n v="2916"/>
    <n v="1763.2"/>
    <n v="1"/>
    <n v="0"/>
    <n v="0"/>
  </r>
  <r>
    <x v="0"/>
    <x v="4"/>
    <n v="8180"/>
    <n v="0"/>
    <x v="110"/>
    <x v="24"/>
    <x v="7"/>
    <x v="1"/>
    <n v="23"/>
    <n v="0"/>
    <n v="1"/>
    <n v="0"/>
    <n v="3578"/>
    <n v="1816.85"/>
    <n v="1"/>
    <n v="0"/>
    <n v="0"/>
  </r>
  <r>
    <x v="0"/>
    <x v="5"/>
    <n v="8180"/>
    <n v="0"/>
    <x v="110"/>
    <x v="24"/>
    <x v="7"/>
    <x v="1"/>
    <n v="23"/>
    <n v="0"/>
    <n v="1"/>
    <n v="0"/>
    <n v="3708"/>
    <n v="1858.8330000000001"/>
    <n v="1"/>
    <n v="0"/>
    <n v="0"/>
  </r>
  <r>
    <x v="0"/>
    <x v="6"/>
    <n v="8180"/>
    <n v="0"/>
    <x v="110"/>
    <x v="24"/>
    <x v="7"/>
    <x v="1"/>
    <n v="23"/>
    <n v="0"/>
    <n v="1"/>
    <n v="0"/>
    <n v="3431"/>
    <n v="1813.0340000000001"/>
    <n v="1"/>
    <n v="0"/>
    <n v="0"/>
  </r>
  <r>
    <x v="0"/>
    <x v="7"/>
    <n v="8180"/>
    <n v="0"/>
    <x v="110"/>
    <x v="24"/>
    <x v="7"/>
    <x v="1"/>
    <n v="23"/>
    <n v="0"/>
    <n v="1"/>
    <n v="0"/>
    <n v="4323"/>
    <n v="1943.6659999999999"/>
    <n v="1"/>
    <n v="0"/>
    <n v="0"/>
  </r>
  <r>
    <x v="0"/>
    <x v="8"/>
    <n v="8180"/>
    <n v="0"/>
    <x v="110"/>
    <x v="24"/>
    <x v="7"/>
    <x v="1"/>
    <n v="23"/>
    <n v="0"/>
    <n v="1"/>
    <n v="0"/>
    <n v="3531"/>
    <n v="1846.634"/>
    <n v="1"/>
    <n v="0"/>
    <n v="0"/>
  </r>
  <r>
    <x v="0"/>
    <x v="9"/>
    <n v="8180"/>
    <n v="0"/>
    <x v="110"/>
    <x v="24"/>
    <x v="7"/>
    <x v="1"/>
    <n v="23"/>
    <n v="0"/>
    <n v="1"/>
    <n v="0"/>
    <n v="3338"/>
    <n v="1851.3"/>
    <n v="1"/>
    <n v="0"/>
    <n v="0"/>
  </r>
  <r>
    <x v="0"/>
    <x v="10"/>
    <n v="8180"/>
    <n v="0"/>
    <x v="110"/>
    <x v="24"/>
    <x v="7"/>
    <x v="1"/>
    <n v="23"/>
    <n v="0"/>
    <n v="1"/>
    <n v="0"/>
    <n v="3267"/>
    <n v="1752.55"/>
    <n v="1"/>
    <n v="0"/>
    <n v="0"/>
  </r>
  <r>
    <x v="0"/>
    <x v="11"/>
    <n v="8180"/>
    <n v="0"/>
    <x v="110"/>
    <x v="24"/>
    <x v="7"/>
    <x v="1"/>
    <n v="23"/>
    <n v="0"/>
    <n v="1"/>
    <n v="0"/>
    <n v="2003"/>
    <n v="1365.15"/>
    <n v="1"/>
    <n v="0"/>
    <n v="0"/>
  </r>
  <r>
    <x v="0"/>
    <x v="0"/>
    <n v="8190"/>
    <n v="0"/>
    <x v="111"/>
    <x v="24"/>
    <x v="7"/>
    <x v="1"/>
    <n v="23"/>
    <n v="0"/>
    <n v="1"/>
    <n v="0"/>
    <n v="2803"/>
    <n v="1698.7"/>
    <n v="1"/>
    <n v="0"/>
    <n v="0"/>
  </r>
  <r>
    <x v="0"/>
    <x v="1"/>
    <n v="8190"/>
    <n v="59"/>
    <x v="111"/>
    <x v="24"/>
    <x v="7"/>
    <x v="1"/>
    <n v="23"/>
    <n v="59"/>
    <n v="1"/>
    <n v="59"/>
    <n v="2750"/>
    <n v="1620.817"/>
    <n v="1"/>
    <n v="-59"/>
    <n v="-59"/>
  </r>
  <r>
    <x v="0"/>
    <x v="2"/>
    <n v="8190"/>
    <n v="-59"/>
    <x v="111"/>
    <x v="24"/>
    <x v="7"/>
    <x v="1"/>
    <n v="23"/>
    <n v="-59"/>
    <n v="1"/>
    <n v="-59"/>
    <n v="3043"/>
    <n v="1839.2840000000001"/>
    <n v="1"/>
    <n v="59"/>
    <n v="59"/>
  </r>
  <r>
    <x v="0"/>
    <x v="3"/>
    <n v="8190"/>
    <n v="0"/>
    <x v="111"/>
    <x v="24"/>
    <x v="7"/>
    <x v="1"/>
    <n v="23"/>
    <n v="0"/>
    <n v="1"/>
    <n v="0"/>
    <n v="2916"/>
    <n v="1763.2"/>
    <n v="1"/>
    <n v="0"/>
    <n v="0"/>
  </r>
  <r>
    <x v="0"/>
    <x v="4"/>
    <n v="8190"/>
    <n v="58"/>
    <x v="111"/>
    <x v="24"/>
    <x v="7"/>
    <x v="1"/>
    <n v="23"/>
    <n v="58"/>
    <n v="1"/>
    <n v="58"/>
    <n v="3578"/>
    <n v="1816.85"/>
    <n v="1"/>
    <n v="-58"/>
    <n v="-58"/>
  </r>
  <r>
    <x v="0"/>
    <x v="5"/>
    <n v="8190"/>
    <n v="0"/>
    <x v="111"/>
    <x v="24"/>
    <x v="7"/>
    <x v="1"/>
    <n v="23"/>
    <n v="0"/>
    <n v="1"/>
    <n v="0"/>
    <n v="3708"/>
    <n v="1858.8330000000001"/>
    <n v="1"/>
    <n v="0"/>
    <n v="0"/>
  </r>
  <r>
    <x v="0"/>
    <x v="6"/>
    <n v="8190"/>
    <n v="0"/>
    <x v="111"/>
    <x v="24"/>
    <x v="7"/>
    <x v="1"/>
    <n v="23"/>
    <n v="0"/>
    <n v="1"/>
    <n v="0"/>
    <n v="3431"/>
    <n v="1813.0340000000001"/>
    <n v="1"/>
    <n v="0"/>
    <n v="0"/>
  </r>
  <r>
    <x v="0"/>
    <x v="7"/>
    <n v="8190"/>
    <n v="0"/>
    <x v="111"/>
    <x v="24"/>
    <x v="7"/>
    <x v="1"/>
    <n v="23"/>
    <n v="0"/>
    <n v="1"/>
    <n v="0"/>
    <n v="4323"/>
    <n v="1943.6659999999999"/>
    <n v="1"/>
    <n v="0"/>
    <n v="0"/>
  </r>
  <r>
    <x v="0"/>
    <x v="8"/>
    <n v="8190"/>
    <n v="3951"/>
    <x v="111"/>
    <x v="24"/>
    <x v="7"/>
    <x v="1"/>
    <n v="23"/>
    <n v="3951"/>
    <n v="1"/>
    <n v="3951"/>
    <n v="3531"/>
    <n v="1846.634"/>
    <n v="1"/>
    <n v="-3951"/>
    <n v="-3951"/>
  </r>
  <r>
    <x v="0"/>
    <x v="9"/>
    <n v="8190"/>
    <n v="0"/>
    <x v="111"/>
    <x v="24"/>
    <x v="7"/>
    <x v="1"/>
    <n v="23"/>
    <n v="0"/>
    <n v="1"/>
    <n v="0"/>
    <n v="3338"/>
    <n v="1851.3"/>
    <n v="1"/>
    <n v="0"/>
    <n v="0"/>
  </r>
  <r>
    <x v="0"/>
    <x v="10"/>
    <n v="8190"/>
    <n v="261"/>
    <x v="111"/>
    <x v="24"/>
    <x v="7"/>
    <x v="1"/>
    <n v="23"/>
    <n v="261"/>
    <n v="1"/>
    <n v="261"/>
    <n v="3267"/>
    <n v="1752.55"/>
    <n v="1"/>
    <n v="-261"/>
    <n v="-261"/>
  </r>
  <r>
    <x v="0"/>
    <x v="11"/>
    <n v="8190"/>
    <n v="0"/>
    <x v="111"/>
    <x v="24"/>
    <x v="7"/>
    <x v="1"/>
    <n v="23"/>
    <n v="0"/>
    <n v="1"/>
    <n v="0"/>
    <n v="2003"/>
    <n v="1365.15"/>
    <n v="1"/>
    <n v="0"/>
    <n v="0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  <r>
    <x v="1"/>
    <x v="12"/>
    <m/>
    <m/>
    <x v="112"/>
    <x v="25"/>
    <x v="8"/>
    <x v="2"/>
    <s v=""/>
    <n v="0"/>
    <n v="1"/>
    <n v="0"/>
    <n v="0"/>
    <n v="0"/>
    <n v="0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3">
  <r>
    <d v="2023-06-01T11:41:02"/>
    <n v="1"/>
    <n v="1071.43"/>
    <n v="1"/>
    <s v="Checked out"/>
    <d v="2023-06-02T16:00:00"/>
    <n v="2"/>
    <d v="2023-05-09T14:57:31"/>
    <s v="Economy Queen"/>
    <m/>
    <m/>
    <x v="0"/>
    <x v="0"/>
    <s v=""/>
    <x v="0"/>
    <n v="1"/>
    <d v="2023-06-01T00:00:00"/>
    <x v="0"/>
    <x v="0"/>
    <n v="1.6313213703099511E-3"/>
    <n v="5.3191489361702126E-3"/>
    <n v="0"/>
    <n v="0"/>
    <n v="0"/>
    <n v="15.000020000000001"/>
    <n v="115"/>
    <n v="0"/>
    <n v="0"/>
    <n v="941.42998000000011"/>
  </r>
  <r>
    <d v="2023-06-01T23:16:33"/>
    <n v="1"/>
    <n v="1860"/>
    <n v="1"/>
    <s v="Checked out"/>
    <d v="2023-06-02T08:20:31"/>
    <n v="1"/>
    <d v="2023-06-01T11:57:14"/>
    <s v="Economy Queen"/>
    <m/>
    <s v="GTRAVEL FARSUND"/>
    <x v="1"/>
    <x v="1"/>
    <s v="Visa"/>
    <x v="1"/>
    <n v="2"/>
    <d v="2023-06-01T00:00:00"/>
    <x v="1"/>
    <x v="1"/>
    <n v="4.5454545454545456E-2"/>
    <n v="4.5454545454545456E-2"/>
    <n v="186"/>
    <n v="100"/>
    <n v="37.200000000000003"/>
    <n v="18.600000000000001"/>
    <n v="115"/>
    <n v="113.63636363636364"/>
    <n v="227.27272727272728"/>
    <n v="1062.2909090909091"/>
  </r>
  <r>
    <d v="2023-06-01T23:34:28"/>
    <n v="3"/>
    <n v="4024.11"/>
    <n v="1"/>
    <s v="Checked out"/>
    <d v="2023-06-04T08:23:23"/>
    <n v="2"/>
    <d v="2023-02-05T16:19:13"/>
    <s v="Economy Queen"/>
    <m/>
    <s v="Booking.com"/>
    <x v="2"/>
    <x v="2"/>
    <s v="Mastercard"/>
    <x v="2"/>
    <n v="3"/>
    <d v="2023-06-01T00:00:00"/>
    <x v="2"/>
    <x v="2"/>
    <n v="1.7678255745433118E-3"/>
    <n v="1.7678255745433118E-3"/>
    <n v="603.61649999999997"/>
    <n v="0"/>
    <n v="0"/>
    <n v="72.433979999999991"/>
    <n v="191.66666666666666"/>
    <n v="3.5356511490866236"/>
    <n v="0"/>
    <n v="3152.8572021842469"/>
  </r>
  <r>
    <d v="2023-06-01T20:15:37"/>
    <n v="3"/>
    <n v="5042.41"/>
    <n v="1"/>
    <s v="Checked out"/>
    <d v="2023-06-04T08:54:25"/>
    <n v="1"/>
    <d v="2023-04-27T16:14:13"/>
    <s v="Economy Queen"/>
    <m/>
    <s v="Booking.com"/>
    <x v="2"/>
    <x v="3"/>
    <s v="Mastercard"/>
    <x v="2"/>
    <n v="4"/>
    <d v="2023-06-01T00:00:00"/>
    <x v="2"/>
    <x v="2"/>
    <n v="1.7678255745433118E-3"/>
    <n v="1.7678255745433118E-3"/>
    <n v="756.36149999999998"/>
    <n v="0"/>
    <n v="0"/>
    <n v="90.763379999999984"/>
    <n v="191.66666666666666"/>
    <n v="3.5356511490866236"/>
    <n v="0"/>
    <n v="4000.0828021842467"/>
  </r>
  <r>
    <d v="2023-06-01T14:40:15"/>
    <n v="1"/>
    <n v="1931.25"/>
    <n v="1"/>
    <s v="Checked out"/>
    <d v="2023-06-02T09:00:00"/>
    <n v="1"/>
    <d v="2023-05-22T13:17:12"/>
    <s v="Economy Queen"/>
    <m/>
    <s v="Expedia"/>
    <x v="2"/>
    <x v="2"/>
    <s v="Mastercard"/>
    <x v="3"/>
    <n v="5"/>
    <d v="2023-06-01T00:00:00"/>
    <x v="2"/>
    <x v="2"/>
    <n v="5.8927519151443723E-4"/>
    <n v="5.8927519151443723E-4"/>
    <n v="289.6875"/>
    <n v="0"/>
    <n v="0"/>
    <n v="34.762499999999996"/>
    <n v="115"/>
    <n v="1.1785503830288744"/>
    <n v="0"/>
    <n v="1490.6214496169712"/>
  </r>
  <r>
    <d v="2023-06-01T17:39:04"/>
    <n v="1"/>
    <n v="2287.5"/>
    <n v="1"/>
    <s v="Checked out"/>
    <d v="2023-06-02T09:38:21"/>
    <n v="1"/>
    <d v="2023-05-18T16:28:12"/>
    <s v="Economy Queen"/>
    <m/>
    <s v="Expedia"/>
    <x v="2"/>
    <x v="2"/>
    <s v="Mastercard"/>
    <x v="4"/>
    <n v="6"/>
    <d v="2023-06-01T00:00:00"/>
    <x v="2"/>
    <x v="2"/>
    <n v="5.8927519151443723E-4"/>
    <n v="5.8927519151443723E-4"/>
    <n v="343.125"/>
    <n v="0"/>
    <n v="0"/>
    <n v="41.174999999999997"/>
    <n v="115"/>
    <n v="1.1785503830288744"/>
    <n v="0"/>
    <n v="1787.021449616971"/>
  </r>
  <r>
    <d v="2023-06-01T17:19:50"/>
    <n v="2"/>
    <n v="1965.79"/>
    <n v="1"/>
    <s v="Checked out"/>
    <d v="2023-06-03T06:47:42"/>
    <n v="2"/>
    <d v="2023-01-23T04:44:41"/>
    <s v="Economy Queen"/>
    <m/>
    <s v="Private Sale"/>
    <x v="2"/>
    <x v="2"/>
    <s v=""/>
    <x v="5"/>
    <n v="7"/>
    <d v="2023-06-01T00:00:00"/>
    <x v="2"/>
    <x v="2"/>
    <n v="1.1785503830288745E-3"/>
    <n v="1.1785503830288745E-3"/>
    <n v="294.86849999999998"/>
    <n v="0"/>
    <n v="0"/>
    <n v="35.384219999999999"/>
    <n v="153.33333333333331"/>
    <n v="2.3571007660577488"/>
    <n v="0"/>
    <n v="1479.846845900609"/>
  </r>
  <r>
    <d v="2023-06-01T21:12:19"/>
    <n v="1"/>
    <n v="2163"/>
    <n v="1"/>
    <s v="Checked out"/>
    <d v="2023-06-02T10:26:05"/>
    <n v="1"/>
    <d v="2023-05-22T10:45:11"/>
    <s v="Economy Queen"/>
    <m/>
    <s v="CWTSATOTRAVEL"/>
    <x v="1"/>
    <x v="1"/>
    <s v=""/>
    <x v="6"/>
    <n v="8"/>
    <d v="2023-06-01T00:00:00"/>
    <x v="1"/>
    <x v="1"/>
    <n v="4.5454545454545456E-2"/>
    <n v="4.5454545454545456E-2"/>
    <n v="216.3"/>
    <n v="100"/>
    <n v="43.26"/>
    <n v="21.63"/>
    <n v="115"/>
    <n v="113.63636363636364"/>
    <n v="227.27272727272728"/>
    <n v="1325.900909090909"/>
  </r>
  <r>
    <d v="2023-06-01T23:29:05"/>
    <n v="1"/>
    <n v="1916.07"/>
    <n v="1"/>
    <s v="Checked out"/>
    <d v="2023-06-02T10:58:10"/>
    <n v="1"/>
    <d v="2023-05-31T15:02:43"/>
    <s v="Standard Queen"/>
    <m/>
    <s v="Expedia"/>
    <x v="2"/>
    <x v="2"/>
    <s v="Mastercard"/>
    <x v="3"/>
    <n v="9"/>
    <d v="2023-06-01T00:00:00"/>
    <x v="2"/>
    <x v="2"/>
    <n v="5.8927519151443723E-4"/>
    <n v="5.8927519151443723E-4"/>
    <n v="287.41049999999996"/>
    <n v="0"/>
    <n v="0"/>
    <n v="34.489259999999994"/>
    <n v="115"/>
    <n v="1.1785503830288744"/>
    <n v="0"/>
    <n v="1477.9916896169711"/>
  </r>
  <r>
    <d v="2023-06-01T18:01:34"/>
    <n v="2"/>
    <n v="2595.04"/>
    <n v="1"/>
    <s v="Checked out"/>
    <d v="2023-06-03T05:00:00"/>
    <n v="2"/>
    <d v="2023-06-01T11:20:08"/>
    <s v="Superior King"/>
    <m/>
    <s v="Expedia"/>
    <x v="2"/>
    <x v="3"/>
    <s v="Amex"/>
    <x v="7"/>
    <n v="10"/>
    <d v="2023-06-01T00:00:00"/>
    <x v="2"/>
    <x v="3"/>
    <n v="1.1785503830288745E-3"/>
    <n v="1.1785503830288745E-3"/>
    <n v="389.25599999999997"/>
    <n v="0"/>
    <n v="0"/>
    <n v="46.710719999999995"/>
    <n v="153.33333333333331"/>
    <n v="0"/>
    <n v="0"/>
    <n v="2005.7399466666666"/>
  </r>
  <r>
    <d v="2023-06-01T16:03:03"/>
    <n v="3"/>
    <n v="5865"/>
    <n v="1"/>
    <s v="Checked out"/>
    <d v="2023-06-04T08:57:29"/>
    <n v="4"/>
    <d v="2023-04-10T00:34:48"/>
    <s v="Family Room"/>
    <m/>
    <m/>
    <x v="0"/>
    <x v="4"/>
    <s v="Mastercard"/>
    <x v="8"/>
    <n v="11"/>
    <d v="2023-06-01T00:00:00"/>
    <x v="0"/>
    <x v="4"/>
    <n v="4.8939641109298528E-3"/>
    <n v="4.8939641109298528E-3"/>
    <n v="58.65"/>
    <n v="50"/>
    <n v="0"/>
    <n v="82.11"/>
    <n v="191.66666666666666"/>
    <n v="48.939641109298528"/>
    <n v="0"/>
    <n v="5433.6336922240353"/>
  </r>
  <r>
    <d v="2023-06-01T18:52:46"/>
    <n v="1"/>
    <n v="2225.89"/>
    <n v="1"/>
    <s v="Checked out"/>
    <d v="2023-06-02T10:26:22"/>
    <n v="1"/>
    <d v="2023-06-01T13:46:43"/>
    <s v="Family Room"/>
    <m/>
    <s v="Expedia"/>
    <x v="2"/>
    <x v="2"/>
    <s v="Mastercard"/>
    <x v="9"/>
    <n v="12"/>
    <d v="2023-06-01T00:00:00"/>
    <x v="2"/>
    <x v="2"/>
    <n v="5.8927519151443723E-4"/>
    <n v="5.8927519151443723E-4"/>
    <n v="333.88349999999997"/>
    <n v="0"/>
    <n v="0"/>
    <n v="40.066019999999995"/>
    <n v="115"/>
    <n v="1.1785503830288744"/>
    <n v="0"/>
    <n v="1735.761929616971"/>
  </r>
  <r>
    <d v="2023-06-01T20:13:47"/>
    <n v="2"/>
    <n v="2660.63"/>
    <n v="1"/>
    <s v="Checked out"/>
    <d v="2023-06-03T09:21:20"/>
    <n v="2"/>
    <d v="2023-04-19T07:56:41"/>
    <s v="2-bed Dorm"/>
    <m/>
    <s v="Booking.com"/>
    <x v="2"/>
    <x v="3"/>
    <s v="Mastercard"/>
    <x v="2"/>
    <n v="13"/>
    <d v="2023-06-01T00:00:00"/>
    <x v="2"/>
    <x v="2"/>
    <n v="1.1785503830288745E-3"/>
    <n v="1.1785503830288745E-3"/>
    <n v="399.09449999999998"/>
    <n v="0"/>
    <n v="0"/>
    <n v="47.89134"/>
    <n v="153.33333333333331"/>
    <n v="2.3571007660577488"/>
    <n v="0"/>
    <n v="2057.9537259006092"/>
  </r>
  <r>
    <d v="2023-06-01T19:26:08"/>
    <n v="2"/>
    <n v="2274.11"/>
    <n v="1"/>
    <s v="Checked out"/>
    <d v="2023-06-03T11:00:00"/>
    <n v="2"/>
    <d v="2023-04-09T15:06:11"/>
    <s v="2-bed Dorm"/>
    <m/>
    <s v="Booking.com"/>
    <x v="2"/>
    <x v="3"/>
    <s v="Mastercard"/>
    <x v="2"/>
    <n v="14"/>
    <d v="2023-06-01T00:00:00"/>
    <x v="2"/>
    <x v="2"/>
    <n v="1.1785503830288745E-3"/>
    <n v="1.1785503830288745E-3"/>
    <n v="341.11650000000003"/>
    <n v="0"/>
    <n v="0"/>
    <n v="40.933979999999998"/>
    <n v="153.33333333333331"/>
    <n v="2.3571007660577488"/>
    <n v="0"/>
    <n v="1736.369085900609"/>
  </r>
  <r>
    <d v="2023-06-01T16:07:17"/>
    <n v="1"/>
    <n v="676.79"/>
    <n v="1"/>
    <s v="Checked out"/>
    <d v="2023-06-02T09:00:00"/>
    <n v="1"/>
    <d v="2023-05-29T17:23:13"/>
    <s v="Bed in 12-bed Dorm"/>
    <m/>
    <s v="Booking.com"/>
    <x v="2"/>
    <x v="2"/>
    <s v="Mastercard"/>
    <x v="2"/>
    <n v="15"/>
    <d v="2023-06-01T00:00:00"/>
    <x v="2"/>
    <x v="2"/>
    <n v="5.8927519151443723E-4"/>
    <n v="5.8927519151443723E-4"/>
    <n v="101.51849999999999"/>
    <n v="0"/>
    <n v="0"/>
    <n v="12.182219999999999"/>
    <n v="115"/>
    <n v="1.1785503830288744"/>
    <n v="0"/>
    <n v="446.91072961697114"/>
  </r>
  <r>
    <d v="2023-06-01T16:30:03"/>
    <n v="3"/>
    <n v="2644.65"/>
    <n v="1"/>
    <s v="Checked out"/>
    <d v="2023-06-04T08:31:09"/>
    <n v="1"/>
    <d v="2023-05-26T07:48:41"/>
    <s v="Bed in 12-bed Dorm"/>
    <m/>
    <s v="Booking.com"/>
    <x v="2"/>
    <x v="2"/>
    <s v="Mastercard"/>
    <x v="2"/>
    <n v="16"/>
    <d v="2023-06-01T00:00:00"/>
    <x v="2"/>
    <x v="2"/>
    <n v="1.7678255745433118E-3"/>
    <n v="1.7678255745433118E-3"/>
    <n v="396.69749999999999"/>
    <n v="0"/>
    <n v="0"/>
    <n v="47.603699999999996"/>
    <n v="191.66666666666666"/>
    <n v="3.5356511490866236"/>
    <n v="0"/>
    <n v="2005.1464821842469"/>
  </r>
  <r>
    <d v="2023-06-01T22:41:42"/>
    <n v="1"/>
    <n v="695.09"/>
    <n v="1"/>
    <s v="Checked out"/>
    <d v="2023-06-02T08:20:17"/>
    <n v="1"/>
    <d v="2023-05-25T08:43:42"/>
    <s v="Bed in 12-bed Dorm"/>
    <m/>
    <s v="Booking.com"/>
    <x v="2"/>
    <x v="3"/>
    <s v="Mastercard"/>
    <x v="2"/>
    <n v="17"/>
    <d v="2023-06-01T00:00:00"/>
    <x v="2"/>
    <x v="2"/>
    <n v="5.8927519151443723E-4"/>
    <n v="5.8927519151443723E-4"/>
    <n v="104.26350000000001"/>
    <n v="0"/>
    <n v="0"/>
    <n v="12.511619999999999"/>
    <n v="115"/>
    <n v="1.1785503830288744"/>
    <n v="0"/>
    <n v="462.13632961697112"/>
  </r>
  <r>
    <d v="2023-06-01T16:09:06"/>
    <n v="3"/>
    <n v="1654.56"/>
    <n v="1"/>
    <s v="Checked out"/>
    <d v="2023-06-04T11:00:00"/>
    <n v="1"/>
    <d v="2023-02-13T22:14:11"/>
    <s v="Bed in 12-bed Dorm"/>
    <m/>
    <s v="Booking.com"/>
    <x v="2"/>
    <x v="3"/>
    <s v="Mastercard"/>
    <x v="2"/>
    <n v="18"/>
    <d v="2023-06-01T00:00:00"/>
    <x v="2"/>
    <x v="2"/>
    <n v="1.7678255745433118E-3"/>
    <n v="1.7678255745433118E-3"/>
    <n v="248.18399999999997"/>
    <n v="0"/>
    <n v="0"/>
    <n v="29.782079999999997"/>
    <n v="191.66666666666666"/>
    <n v="3.5356511490866236"/>
    <n v="0"/>
    <n v="1181.3916021842467"/>
  </r>
  <r>
    <d v="2023-06-01T16:53:04"/>
    <n v="2"/>
    <n v="968.92"/>
    <n v="1"/>
    <s v="Checked out"/>
    <d v="2023-06-03T08:00:00"/>
    <n v="1"/>
    <d v="2023-04-02T12:11:44"/>
    <s v="Bed in 12-bed Dorm"/>
    <m/>
    <s v="Hostelworld Group"/>
    <x v="2"/>
    <x v="2"/>
    <s v="Visa"/>
    <x v="10"/>
    <n v="19"/>
    <d v="2023-06-01T00:00:00"/>
    <x v="2"/>
    <x v="2"/>
    <n v="1.1785503830288745E-3"/>
    <n v="1.1785503830288745E-3"/>
    <n v="145.33799999999999"/>
    <n v="0"/>
    <n v="0"/>
    <n v="17.440559999999998"/>
    <n v="153.33333333333331"/>
    <n v="2.3571007660577488"/>
    <n v="0"/>
    <n v="650.45100590060883"/>
  </r>
  <r>
    <d v="2023-06-01T17:38:16"/>
    <n v="1"/>
    <n v="677.72"/>
    <n v="1"/>
    <s v="Checked out"/>
    <d v="2023-06-02T10:21:53"/>
    <n v="1"/>
    <d v="2023-05-22T17:25:42"/>
    <s v="Bed in 12-bed Dorm"/>
    <m/>
    <s v="Hostelworld Group"/>
    <x v="2"/>
    <x v="2"/>
    <s v="Visa"/>
    <x v="10"/>
    <n v="20"/>
    <d v="2023-06-01T00:00:00"/>
    <x v="2"/>
    <x v="2"/>
    <n v="5.8927519151443723E-4"/>
    <n v="5.8927519151443723E-4"/>
    <n v="101.658"/>
    <n v="0"/>
    <n v="0"/>
    <n v="12.19896"/>
    <n v="115"/>
    <n v="1.1785503830288744"/>
    <n v="0"/>
    <n v="447.68448961697118"/>
  </r>
  <r>
    <d v="2023-06-01T21:15:23"/>
    <n v="1"/>
    <n v="700"/>
    <n v="1"/>
    <s v="Checked out"/>
    <d v="2023-06-02T08:20:47"/>
    <n v="1"/>
    <d v="2023-06-01T20:58:21"/>
    <s v="Bed in 12-bed Dorm"/>
    <m/>
    <s v="Booking.com"/>
    <x v="2"/>
    <x v="2"/>
    <s v="Mastercard"/>
    <x v="2"/>
    <n v="21"/>
    <d v="2023-06-01T00:00:00"/>
    <x v="2"/>
    <x v="2"/>
    <n v="5.8927519151443723E-4"/>
    <n v="5.8927519151443723E-4"/>
    <n v="105"/>
    <n v="0"/>
    <n v="0"/>
    <n v="12.6"/>
    <n v="115"/>
    <n v="1.1785503830288744"/>
    <n v="0"/>
    <n v="466.22144961697114"/>
  </r>
  <r>
    <d v="2023-06-01T23:48:29"/>
    <n v="1"/>
    <n v="700"/>
    <n v="1"/>
    <s v="Checked out"/>
    <d v="2023-06-02T08:21:08"/>
    <n v="1"/>
    <d v="2023-06-01T20:55:11"/>
    <s v="Bed in 12-bed Dorm"/>
    <m/>
    <s v="Booking.com"/>
    <x v="2"/>
    <x v="2"/>
    <s v="Mastercard"/>
    <x v="2"/>
    <n v="22"/>
    <d v="2023-06-01T00:00:00"/>
    <x v="2"/>
    <x v="2"/>
    <n v="5.8927519151443723E-4"/>
    <n v="5.8927519151443723E-4"/>
    <n v="105"/>
    <n v="0"/>
    <n v="0"/>
    <n v="12.6"/>
    <n v="115"/>
    <n v="1.1785503830288744"/>
    <n v="0"/>
    <n v="466.22144961697114"/>
  </r>
  <r>
    <d v="2023-06-01T18:35:50"/>
    <n v="1"/>
    <n v="679"/>
    <n v="1"/>
    <s v="Checked out"/>
    <d v="2023-06-02T10:10:15"/>
    <n v="1"/>
    <d v="2023-06-01T18:34:38"/>
    <s v="Bed in 12-bed Dorm"/>
    <m/>
    <m/>
    <x v="0"/>
    <x v="5"/>
    <s v=""/>
    <x v="0"/>
    <n v="23"/>
    <d v="2023-06-01T00:00:00"/>
    <x v="0"/>
    <x v="0"/>
    <n v="1.6313213703099511E-3"/>
    <n v="1.6313213703099511E-3"/>
    <n v="0"/>
    <n v="0"/>
    <n v="0"/>
    <n v="9.5060000000000002"/>
    <n v="115"/>
    <n v="0"/>
    <n v="0"/>
    <n v="554.49400000000003"/>
  </r>
  <r>
    <d v="2023-06-01T18:53:58"/>
    <n v="1"/>
    <n v="797.32"/>
    <n v="1"/>
    <s v="Checked out"/>
    <d v="2023-06-02T04:11:38"/>
    <n v="1"/>
    <d v="2023-05-08T22:42:13"/>
    <s v="Bed in 12-bed Dorm"/>
    <m/>
    <s v="Booking.com"/>
    <x v="2"/>
    <x v="2"/>
    <s v="Mastercard"/>
    <x v="2"/>
    <n v="24"/>
    <d v="2023-06-01T00:00:00"/>
    <x v="2"/>
    <x v="2"/>
    <n v="5.8927519151443723E-4"/>
    <n v="5.8927519151443723E-4"/>
    <n v="119.598"/>
    <n v="0"/>
    <n v="0"/>
    <n v="14.351760000000001"/>
    <n v="115"/>
    <n v="1.1785503830288744"/>
    <n v="0"/>
    <n v="547.19168961697119"/>
  </r>
  <r>
    <d v="2023-06-01T17:52:33"/>
    <n v="2"/>
    <n v="1653.75"/>
    <n v="1"/>
    <s v="Checked out"/>
    <d v="2023-06-03T09:06:08"/>
    <n v="1"/>
    <d v="2023-05-17T23:47:11"/>
    <s v="Bed in 4-bed Dorm"/>
    <m/>
    <s v="Booking.com"/>
    <x v="2"/>
    <x v="3"/>
    <s v="Mastercard"/>
    <x v="2"/>
    <n v="25"/>
    <d v="2023-06-01T00:00:00"/>
    <x v="2"/>
    <x v="2"/>
    <n v="1.1785503830288745E-3"/>
    <n v="1.1785503830288745E-3"/>
    <n v="248.0625"/>
    <n v="0"/>
    <n v="0"/>
    <n v="29.767499999999998"/>
    <n v="153.33333333333331"/>
    <n v="2.3571007660577488"/>
    <n v="0"/>
    <n v="1220.229565900609"/>
  </r>
  <r>
    <d v="2023-06-01T12:18:37"/>
    <n v="2"/>
    <n v="1634.73"/>
    <n v="1"/>
    <s v="Checked out"/>
    <d v="2023-06-03T11:00:00"/>
    <n v="1"/>
    <d v="2023-05-16T04:40:12"/>
    <s v="Bed in 4-bed Dorm"/>
    <m/>
    <s v="Hostelworld Group"/>
    <x v="2"/>
    <x v="2"/>
    <s v=""/>
    <x v="10"/>
    <n v="26"/>
    <d v="2023-06-01T00:00:00"/>
    <x v="2"/>
    <x v="2"/>
    <n v="1.1785503830288745E-3"/>
    <n v="1.1785503830288745E-3"/>
    <n v="245.20949999999999"/>
    <n v="0"/>
    <n v="0"/>
    <n v="29.425139999999999"/>
    <n v="153.33333333333331"/>
    <n v="2.3571007660577488"/>
    <n v="0"/>
    <n v="1204.404925900609"/>
  </r>
  <r>
    <d v="2023-06-02T00:46:24"/>
    <n v="1"/>
    <n v="801.16"/>
    <n v="1"/>
    <s v="Checked out"/>
    <d v="2023-06-02T10:10:49"/>
    <n v="1"/>
    <d v="2023-05-23T22:54:41"/>
    <s v="Bed in 4-bed Dorm"/>
    <m/>
    <m/>
    <x v="0"/>
    <x v="6"/>
    <s v="Mastercard"/>
    <x v="8"/>
    <n v="27"/>
    <d v="2023-06-01T00:00:00"/>
    <x v="0"/>
    <x v="4"/>
    <n v="1.6313213703099511E-3"/>
    <n v="1.6313213703099511E-3"/>
    <n v="8.0115999999999996"/>
    <n v="50"/>
    <n v="0"/>
    <n v="11.216239999999999"/>
    <n v="115"/>
    <n v="16.31321370309951"/>
    <n v="0"/>
    <n v="600.6189462969005"/>
  </r>
  <r>
    <d v="2023-06-01T15:11:19"/>
    <n v="2"/>
    <n v="1285.72"/>
    <n v="1"/>
    <s v="Checked out"/>
    <d v="2023-06-03T09:48:09"/>
    <n v="1"/>
    <d v="2023-06-01T10:43:01"/>
    <s v="Bed in 4-bed Dorm"/>
    <m/>
    <m/>
    <x v="0"/>
    <x v="5"/>
    <s v=""/>
    <x v="0"/>
    <n v="28"/>
    <d v="2023-06-01T00:00:00"/>
    <x v="0"/>
    <x v="0"/>
    <n v="3.2626427406199023E-3"/>
    <n v="3.2626427406199023E-3"/>
    <n v="0"/>
    <n v="0"/>
    <n v="0"/>
    <n v="18.000080000000001"/>
    <n v="153.33333333333331"/>
    <n v="0"/>
    <n v="0"/>
    <n v="1114.3865866666667"/>
  </r>
  <r>
    <d v="2023-06-01T15:12:21"/>
    <n v="1"/>
    <n v="0"/>
    <n v="1"/>
    <s v="Checked out"/>
    <d v="2023-06-02T09:02:45"/>
    <n v="1"/>
    <d v="2023-06-01T15:04:27"/>
    <s v="Bed in 4-bed Dorm"/>
    <m/>
    <m/>
    <x v="0"/>
    <x v="5"/>
    <s v=""/>
    <x v="0"/>
    <n v="29"/>
    <d v="2023-06-01T00:00:00"/>
    <x v="0"/>
    <x v="0"/>
    <n v="1.6313213703099511E-3"/>
    <n v="1.6313213703099511E-3"/>
    <n v="0"/>
    <n v="0"/>
    <n v="0"/>
    <n v="0"/>
    <n v="115"/>
    <n v="0"/>
    <n v="0"/>
    <n v="-115"/>
  </r>
  <r>
    <d v="2023-06-02T18:50:20"/>
    <n v="2"/>
    <n v="3061.57"/>
    <n v="1"/>
    <s v="Checked out"/>
    <d v="2023-06-04T09:19:11"/>
    <n v="2"/>
    <d v="2023-02-15T17:13:41"/>
    <s v="Economy Queen"/>
    <m/>
    <s v="Expedia"/>
    <x v="2"/>
    <x v="2"/>
    <s v="Mastercard"/>
    <x v="11"/>
    <n v="30"/>
    <d v="2023-06-01T00:00:00"/>
    <x v="2"/>
    <x v="2"/>
    <n v="1.1785503830288745E-3"/>
    <n v="1.1785503830288745E-3"/>
    <n v="459.2355"/>
    <n v="0"/>
    <n v="0"/>
    <n v="55.108260000000001"/>
    <n v="153.33333333333331"/>
    <n v="2.3571007660577488"/>
    <n v="0"/>
    <n v="2391.5358059006094"/>
  </r>
  <r>
    <d v="2023-06-02T18:27:42"/>
    <n v="2"/>
    <n v="2137.5"/>
    <n v="1"/>
    <s v="Checked out"/>
    <d v="2023-06-04T11:00:00"/>
    <n v="1"/>
    <d v="2023-05-20T20:44:42"/>
    <s v="Economy Queen"/>
    <m/>
    <s v="Booking.com"/>
    <x v="2"/>
    <x v="2"/>
    <s v="Mastercard"/>
    <x v="2"/>
    <n v="31"/>
    <d v="2023-06-01T00:00:00"/>
    <x v="2"/>
    <x v="2"/>
    <n v="1.1785503830288745E-3"/>
    <n v="1.1785503830288745E-3"/>
    <n v="320.625"/>
    <n v="0"/>
    <n v="0"/>
    <n v="38.474999999999994"/>
    <n v="153.33333333333331"/>
    <n v="2.3571007660577488"/>
    <n v="0"/>
    <n v="1622.7095659006088"/>
  </r>
  <r>
    <d v="2023-06-03T01:59:43"/>
    <n v="1"/>
    <n v="1264.29"/>
    <n v="1"/>
    <s v="Checked out"/>
    <d v="2023-06-03T11:00:00"/>
    <n v="2"/>
    <d v="2023-06-03T01:38:44"/>
    <s v="Economy Queen"/>
    <m/>
    <m/>
    <x v="0"/>
    <x v="7"/>
    <s v=""/>
    <x v="12"/>
    <n v="32"/>
    <d v="2023-06-01T00:00:00"/>
    <x v="0"/>
    <x v="0"/>
    <n v="1.6313213703099511E-3"/>
    <n v="1.6313213703099511E-3"/>
    <n v="0"/>
    <n v="0"/>
    <n v="0"/>
    <n v="17.700060000000001"/>
    <n v="115"/>
    <n v="0"/>
    <n v="0"/>
    <n v="1131.5899399999998"/>
  </r>
  <r>
    <d v="2023-06-02T19:39:14"/>
    <n v="1"/>
    <n v="1264.29"/>
    <n v="1"/>
    <s v="Checked out"/>
    <d v="2023-06-03T13:49:00"/>
    <n v="1"/>
    <d v="2023-06-02T18:22:42"/>
    <s v="Economy Queen"/>
    <m/>
    <s v="Booking.com"/>
    <x v="2"/>
    <x v="2"/>
    <s v="Mastercard"/>
    <x v="2"/>
    <n v="33"/>
    <d v="2023-06-01T00:00:00"/>
    <x v="2"/>
    <x v="2"/>
    <n v="5.8927519151443723E-4"/>
    <n v="5.8927519151443723E-4"/>
    <n v="189.64349999999999"/>
    <n v="0"/>
    <n v="0"/>
    <n v="22.757219999999997"/>
    <n v="115"/>
    <n v="1.1785503830288744"/>
    <n v="0"/>
    <n v="935.71072961697109"/>
  </r>
  <r>
    <d v="2023-06-02T22:52:33"/>
    <n v="2"/>
    <n v="1822.68"/>
    <n v="1"/>
    <s v="Checked out"/>
    <d v="2023-06-04T08:16:44"/>
    <n v="1"/>
    <d v="2023-01-02T22:24:25"/>
    <s v="Economy Queen"/>
    <m/>
    <m/>
    <x v="0"/>
    <x v="8"/>
    <s v="Visa"/>
    <x v="8"/>
    <n v="34"/>
    <d v="2023-06-01T00:00:00"/>
    <x v="0"/>
    <x v="4"/>
    <n v="3.2626427406199023E-3"/>
    <n v="3.2626427406199023E-3"/>
    <n v="18.226800000000001"/>
    <n v="50"/>
    <n v="0"/>
    <n v="25.517520000000001"/>
    <n v="153.33333333333331"/>
    <n v="32.626427406199021"/>
    <n v="0"/>
    <n v="1542.9759192604677"/>
  </r>
  <r>
    <d v="2023-06-02T17:03:26"/>
    <n v="1"/>
    <n v="1758.79"/>
    <n v="1"/>
    <s v="Checked out"/>
    <d v="2023-06-03T09:23:16"/>
    <n v="2"/>
    <d v="2023-04-15T22:27:41"/>
    <s v="Economy Queen"/>
    <m/>
    <s v="Booking.com"/>
    <x v="2"/>
    <x v="9"/>
    <s v="Mastercard"/>
    <x v="2"/>
    <n v="35"/>
    <d v="2023-06-01T00:00:00"/>
    <x v="2"/>
    <x v="2"/>
    <n v="5.8927519151443723E-4"/>
    <n v="5.8927519151443723E-4"/>
    <n v="263.81849999999997"/>
    <n v="0"/>
    <n v="0"/>
    <n v="31.658219999999996"/>
    <n v="115"/>
    <n v="1.1785503830288744"/>
    <n v="0"/>
    <n v="1347.1347296169711"/>
  </r>
  <r>
    <d v="2023-06-02T15:46:33"/>
    <n v="1"/>
    <n v="1001.33"/>
    <n v="1"/>
    <s v="Checked out"/>
    <d v="2023-06-03T11:00:00"/>
    <n v="2"/>
    <d v="2023-06-02T14:02:12"/>
    <s v="Economy Queen"/>
    <m/>
    <s v="Private Sale"/>
    <x v="2"/>
    <x v="2"/>
    <s v=""/>
    <x v="5"/>
    <n v="36"/>
    <d v="2023-06-01T00:00:00"/>
    <x v="2"/>
    <x v="2"/>
    <n v="5.8927519151443723E-4"/>
    <n v="5.8927519151443723E-4"/>
    <n v="150.1995"/>
    <n v="0"/>
    <n v="0"/>
    <n v="18.02394"/>
    <n v="115"/>
    <n v="1.1785503830288744"/>
    <n v="0"/>
    <n v="716.92800961697117"/>
  </r>
  <r>
    <d v="2023-06-02T16:20:59"/>
    <n v="1"/>
    <n v="1074.6400000000001"/>
    <n v="1"/>
    <s v="Checked out"/>
    <d v="2023-06-03T04:47:27"/>
    <n v="2"/>
    <d v="2023-06-01T12:16:43"/>
    <s v="Economy Queen"/>
    <m/>
    <s v="Hostelworld Group"/>
    <x v="2"/>
    <x v="2"/>
    <s v="Mastercard"/>
    <x v="10"/>
    <n v="37"/>
    <d v="2023-06-01T00:00:00"/>
    <x v="2"/>
    <x v="2"/>
    <n v="5.8927519151443723E-4"/>
    <n v="5.8927519151443723E-4"/>
    <n v="161.196"/>
    <n v="0"/>
    <n v="0"/>
    <n v="19.343520000000002"/>
    <n v="115"/>
    <n v="1.1785503830288744"/>
    <n v="0"/>
    <n v="777.92192961697117"/>
  </r>
  <r>
    <d v="2023-06-02T15:30:31"/>
    <n v="2"/>
    <n v="3318.72"/>
    <n v="1"/>
    <s v="Checked out"/>
    <d v="2023-06-04T08:59:44"/>
    <n v="1"/>
    <d v="2023-04-18T19:55:39"/>
    <s v="Economy Queen"/>
    <m/>
    <m/>
    <x v="0"/>
    <x v="4"/>
    <s v="Visa"/>
    <x v="8"/>
    <n v="38"/>
    <d v="2023-06-01T00:00:00"/>
    <x v="0"/>
    <x v="4"/>
    <n v="3.2626427406199023E-3"/>
    <n v="3.2626427406199023E-3"/>
    <n v="33.187199999999997"/>
    <n v="50"/>
    <n v="0"/>
    <n v="46.46208"/>
    <n v="153.33333333333331"/>
    <n v="32.626427406199021"/>
    <n v="0"/>
    <n v="3003.1109592604676"/>
  </r>
  <r>
    <d v="2023-06-02T16:45:45"/>
    <n v="3"/>
    <n v="4262.91"/>
    <n v="1"/>
    <s v="Checked out"/>
    <d v="2023-06-05T08:57:18"/>
    <n v="2"/>
    <d v="2023-05-31T09:34:12"/>
    <s v="Standard Queen"/>
    <m/>
    <s v="Hostelworld Group"/>
    <x v="2"/>
    <x v="2"/>
    <s v="Mastercard"/>
    <x v="10"/>
    <n v="39"/>
    <d v="2023-06-01T00:00:00"/>
    <x v="2"/>
    <x v="2"/>
    <n v="1.7678255745433118E-3"/>
    <n v="1.7678255745433118E-3"/>
    <n v="639.43649999999991"/>
    <n v="0"/>
    <n v="0"/>
    <n v="76.732379999999992"/>
    <n v="191.66666666666666"/>
    <n v="3.5356511490866236"/>
    <n v="0"/>
    <n v="3351.5388021842464"/>
  </r>
  <r>
    <d v="2023-06-02T20:36:18"/>
    <n v="1"/>
    <n v="1248.57"/>
    <n v="1"/>
    <s v="Checked out"/>
    <d v="2023-06-03T07:39:03"/>
    <n v="2"/>
    <d v="2023-03-29T20:14:09"/>
    <s v="Standard Queen"/>
    <m/>
    <m/>
    <x v="0"/>
    <x v="4"/>
    <s v="Visa"/>
    <x v="8"/>
    <n v="40"/>
    <d v="2023-06-01T00:00:00"/>
    <x v="0"/>
    <x v="4"/>
    <n v="1.6313213703099511E-3"/>
    <n v="1.6313213703099511E-3"/>
    <n v="12.4857"/>
    <n v="50"/>
    <n v="0"/>
    <n v="17.479980000000001"/>
    <n v="115"/>
    <n v="16.31321370309951"/>
    <n v="0"/>
    <n v="1037.2911062969004"/>
  </r>
  <r>
    <d v="2023-06-02T19:41:50"/>
    <n v="1"/>
    <n v="1826"/>
    <n v="1"/>
    <s v="Checked out"/>
    <d v="2023-06-03T09:34:56"/>
    <n v="2"/>
    <d v="2023-01-21T20:08:13"/>
    <s v="Standard Queen"/>
    <m/>
    <s v="Expedia"/>
    <x v="2"/>
    <x v="9"/>
    <s v="Mastercard"/>
    <x v="11"/>
    <n v="41"/>
    <d v="2023-06-01T00:00:00"/>
    <x v="2"/>
    <x v="2"/>
    <n v="5.8927519151443723E-4"/>
    <n v="5.8927519151443723E-4"/>
    <n v="273.89999999999998"/>
    <n v="0"/>
    <n v="0"/>
    <n v="32.867999999999995"/>
    <n v="115"/>
    <n v="1.1785503830288744"/>
    <n v="0"/>
    <n v="1403.0534496169712"/>
  </r>
  <r>
    <d v="2023-06-02T08:47:13"/>
    <n v="2"/>
    <n v="3659.46"/>
    <n v="1"/>
    <s v="Checked out"/>
    <d v="2023-06-04T08:44:01"/>
    <n v="2"/>
    <d v="2023-05-30T14:32:24"/>
    <s v="Standard Queen"/>
    <m/>
    <s v="A-Egencia"/>
    <x v="2"/>
    <x v="9"/>
    <s v="Mastercard"/>
    <x v="13"/>
    <n v="42"/>
    <d v="2023-06-01T00:00:00"/>
    <x v="2"/>
    <x v="2"/>
    <n v="1.1785503830288745E-3"/>
    <n v="1.1785503830288745E-3"/>
    <n v="548.91899999999998"/>
    <n v="0"/>
    <n v="0"/>
    <n v="65.870279999999994"/>
    <n v="153.33333333333331"/>
    <n v="2.3571007660577488"/>
    <n v="0"/>
    <n v="2888.980285900609"/>
  </r>
  <r>
    <d v="2023-06-03T01:23:14"/>
    <n v="1"/>
    <n v="1781.25"/>
    <n v="1"/>
    <s v="Checked out"/>
    <d v="2023-06-03T08:37:47"/>
    <n v="2"/>
    <d v="2023-06-03T00:58:22"/>
    <s v="Superior King"/>
    <m/>
    <m/>
    <x v="0"/>
    <x v="7"/>
    <s v=""/>
    <x v="12"/>
    <n v="43"/>
    <d v="2023-06-01T00:00:00"/>
    <x v="0"/>
    <x v="0"/>
    <n v="1.6313213703099511E-3"/>
    <n v="1.6313213703099511E-3"/>
    <n v="0"/>
    <n v="0"/>
    <n v="0"/>
    <n v="24.9375"/>
    <n v="115"/>
    <n v="0"/>
    <n v="0"/>
    <n v="1641.3125"/>
  </r>
  <r>
    <d v="2023-06-02T15:52:04"/>
    <n v="2"/>
    <n v="4189.28"/>
    <n v="1"/>
    <s v="Checked out"/>
    <d v="2023-06-04T07:24:33"/>
    <n v="4"/>
    <d v="2023-02-20T16:42:13"/>
    <s v="Family Room"/>
    <m/>
    <s v="Booking.com"/>
    <x v="2"/>
    <x v="3"/>
    <s v="Mastercard"/>
    <x v="2"/>
    <n v="44"/>
    <d v="2023-06-01T00:00:00"/>
    <x v="2"/>
    <x v="2"/>
    <n v="1.1785503830288745E-3"/>
    <n v="1.1785503830288745E-3"/>
    <n v="628.39199999999994"/>
    <n v="0"/>
    <n v="0"/>
    <n v="75.407039999999995"/>
    <n v="153.33333333333331"/>
    <n v="2.3571007660577488"/>
    <n v="0"/>
    <n v="3329.7905259006088"/>
  </r>
  <r>
    <d v="2023-06-02T15:52:48"/>
    <n v="2"/>
    <n v="4189.28"/>
    <n v="1"/>
    <s v="Checked out"/>
    <d v="2023-06-04T10:59:09"/>
    <n v="4"/>
    <d v="2023-02-20T16:42:13"/>
    <s v="Family Room"/>
    <m/>
    <s v="Booking.com"/>
    <x v="2"/>
    <x v="3"/>
    <s v="Mastercard"/>
    <x v="2"/>
    <n v="45"/>
    <d v="2023-06-01T00:00:00"/>
    <x v="2"/>
    <x v="2"/>
    <n v="1.1785503830288745E-3"/>
    <n v="1.1785503830288745E-3"/>
    <n v="628.39199999999994"/>
    <n v="0"/>
    <n v="0"/>
    <n v="75.407039999999995"/>
    <n v="153.33333333333331"/>
    <n v="2.3571007660577488"/>
    <n v="0"/>
    <n v="3329.7905259006088"/>
  </r>
  <r>
    <d v="2023-06-02T18:44:32"/>
    <n v="2"/>
    <n v="2540.9"/>
    <n v="1"/>
    <s v="Checked out"/>
    <d v="2023-06-04T07:02:48"/>
    <n v="2"/>
    <d v="2023-05-22T15:20:22"/>
    <s v="2-bed Dorm"/>
    <m/>
    <s v="Booking.com"/>
    <x v="2"/>
    <x v="3"/>
    <s v="Mastercard"/>
    <x v="2"/>
    <n v="46"/>
    <d v="2023-06-01T00:00:00"/>
    <x v="2"/>
    <x v="2"/>
    <n v="1.1785503830288745E-3"/>
    <n v="1.1785503830288745E-3"/>
    <n v="381.13499999999999"/>
    <n v="0"/>
    <n v="0"/>
    <n v="45.736199999999997"/>
    <n v="153.33333333333331"/>
    <n v="2.3571007660577488"/>
    <n v="0"/>
    <n v="1958.338365900609"/>
  </r>
  <r>
    <d v="2023-06-02T15:49:21"/>
    <n v="2"/>
    <n v="1494.64"/>
    <n v="1"/>
    <s v="Checked out"/>
    <d v="2023-06-04T07:42:27"/>
    <n v="1"/>
    <d v="2023-01-27T13:45:41"/>
    <s v="2-bed Dorm"/>
    <m/>
    <s v="Booking.com"/>
    <x v="2"/>
    <x v="2"/>
    <s v="Mastercard"/>
    <x v="2"/>
    <n v="47"/>
    <d v="2023-06-01T00:00:00"/>
    <x v="2"/>
    <x v="2"/>
    <n v="1.1785503830288745E-3"/>
    <n v="1.1785503830288745E-3"/>
    <n v="224.196"/>
    <n v="0"/>
    <n v="0"/>
    <n v="26.90352"/>
    <n v="153.33333333333331"/>
    <n v="2.3571007660577488"/>
    <n v="0"/>
    <n v="1087.8500459006091"/>
  </r>
  <r>
    <d v="2023-06-02T16:35:57"/>
    <n v="1"/>
    <n v="929.73"/>
    <n v="1"/>
    <s v="Checked out"/>
    <d v="2023-06-03T06:47:11"/>
    <n v="1"/>
    <d v="2023-05-18T21:52:12"/>
    <s v="2-bed Dorm"/>
    <m/>
    <s v="Booking.com"/>
    <x v="2"/>
    <x v="3"/>
    <s v="Mastercard"/>
    <x v="2"/>
    <n v="48"/>
    <d v="2023-06-01T00:00:00"/>
    <x v="2"/>
    <x v="2"/>
    <n v="5.8927519151443723E-4"/>
    <n v="5.8927519151443723E-4"/>
    <n v="139.45949999999999"/>
    <n v="0"/>
    <n v="0"/>
    <n v="16.735139999999998"/>
    <n v="115"/>
    <n v="1.1785503830288744"/>
    <n v="0"/>
    <n v="657.35680961697108"/>
  </r>
  <r>
    <d v="2023-06-02T22:46:54"/>
    <n v="3"/>
    <n v="2000.33"/>
    <n v="1"/>
    <s v="Checked out"/>
    <d v="2023-06-05T09:52:01"/>
    <n v="1"/>
    <d v="2023-05-24T23:32:11"/>
    <s v="2-bed Dorm"/>
    <m/>
    <s v="Private Sale"/>
    <x v="2"/>
    <x v="3"/>
    <s v=""/>
    <x v="5"/>
    <n v="49"/>
    <d v="2023-06-01T00:00:00"/>
    <x v="2"/>
    <x v="2"/>
    <n v="1.7678255745433118E-3"/>
    <n v="1.7678255745433118E-3"/>
    <n v="300.04949999999997"/>
    <n v="0"/>
    <n v="0"/>
    <n v="36.005939999999995"/>
    <n v="191.66666666666666"/>
    <n v="3.5356511490866236"/>
    <n v="0"/>
    <n v="1469.0722421842465"/>
  </r>
  <r>
    <d v="2023-06-02T16:57:30"/>
    <n v="3"/>
    <n v="2749.28"/>
    <n v="1"/>
    <s v="Checked out"/>
    <d v="2023-06-05T09:50:19"/>
    <n v="2"/>
    <d v="2023-06-02T13:40:58"/>
    <s v="2-bed Dorm"/>
    <m/>
    <s v="Google Travel Agency"/>
    <x v="0"/>
    <x v="0"/>
    <s v=""/>
    <x v="14"/>
    <n v="50"/>
    <d v="2023-06-01T00:00:00"/>
    <x v="0"/>
    <x v="5"/>
    <n v="4.8939641109298528E-3"/>
    <n v="4.8939641109298528E-3"/>
    <n v="0"/>
    <n v="0"/>
    <n v="0"/>
    <n v="49.48704"/>
    <n v="191.66666666666666"/>
    <n v="0"/>
    <n v="0"/>
    <n v="2508.1262933333337"/>
  </r>
  <r>
    <d v="2023-06-03T01:19:14"/>
    <n v="4"/>
    <n v="3012.95"/>
    <n v="1"/>
    <s v="Checked out"/>
    <d v="2023-06-06T07:06:23"/>
    <n v="1"/>
    <d v="2023-05-31T01:37:12"/>
    <s v="2-bed Dorm"/>
    <m/>
    <s v="Retail"/>
    <x v="2"/>
    <x v="2"/>
    <s v=""/>
    <x v="15"/>
    <n v="51"/>
    <d v="2023-06-01T00:00:00"/>
    <x v="2"/>
    <x v="2"/>
    <n v="2.3571007660577489E-3"/>
    <n v="2.3571007660577489E-3"/>
    <n v="451.94249999999994"/>
    <n v="0"/>
    <n v="0"/>
    <n v="54.233099999999993"/>
    <n v="230"/>
    <n v="4.7142015321154975"/>
    <n v="0"/>
    <n v="2272.0601984678842"/>
  </r>
  <r>
    <d v="2023-06-02T16:01:48"/>
    <n v="1"/>
    <n v="2191.17"/>
    <n v="1"/>
    <s v="Checked out"/>
    <d v="2023-06-03T06:00:00"/>
    <n v="3"/>
    <d v="2023-04-13T16:45:36"/>
    <s v="4-bed Dorm"/>
    <m/>
    <m/>
    <x v="0"/>
    <x v="4"/>
    <s v="Mastercard"/>
    <x v="8"/>
    <n v="52"/>
    <d v="2023-06-01T00:00:00"/>
    <x v="0"/>
    <x v="4"/>
    <n v="1.6313213703099511E-3"/>
    <n v="1.6313213703099511E-3"/>
    <n v="21.9117"/>
    <n v="50"/>
    <n v="0"/>
    <n v="30.676380000000002"/>
    <n v="115"/>
    <n v="16.31321370309951"/>
    <n v="0"/>
    <n v="1957.2687062969005"/>
  </r>
  <r>
    <d v="2023-06-02T16:14:41"/>
    <n v="4"/>
    <n v="2051.39"/>
    <n v="1"/>
    <s v="Checked out"/>
    <d v="2023-06-06T07:00:00"/>
    <n v="1"/>
    <d v="2023-02-05T02:32:12"/>
    <s v="Bed in 12-bed Dorm"/>
    <m/>
    <s v="Hostelworld Group"/>
    <x v="2"/>
    <x v="2"/>
    <s v="Visa"/>
    <x v="10"/>
    <n v="53"/>
    <d v="2023-06-01T00:00:00"/>
    <x v="2"/>
    <x v="2"/>
    <n v="2.3571007660577489E-3"/>
    <n v="2.3571007660577489E-3"/>
    <n v="307.70849999999996"/>
    <n v="0"/>
    <n v="0"/>
    <n v="36.925019999999996"/>
    <n v="230"/>
    <n v="4.7142015321154975"/>
    <n v="0"/>
    <n v="1472.0422784678844"/>
  </r>
  <r>
    <d v="2023-06-02T20:35:23"/>
    <n v="2"/>
    <n v="1586.61"/>
    <n v="1"/>
    <s v="Checked out"/>
    <d v="2023-06-04T10:58:05"/>
    <n v="1"/>
    <d v="2023-06-01T19:31:42"/>
    <s v="Bed in 12-bed Dorm"/>
    <m/>
    <s v="Booking.com"/>
    <x v="2"/>
    <x v="2"/>
    <s v="Mastercard"/>
    <x v="2"/>
    <n v="54"/>
    <d v="2023-06-01T00:00:00"/>
    <x v="2"/>
    <x v="2"/>
    <n v="1.1785503830288745E-3"/>
    <n v="1.1785503830288745E-3"/>
    <n v="237.99149999999997"/>
    <n v="0"/>
    <n v="0"/>
    <n v="28.558979999999995"/>
    <n v="153.33333333333331"/>
    <n v="2.3571007660577488"/>
    <n v="0"/>
    <n v="1164.3690859006088"/>
  </r>
  <r>
    <d v="2023-06-02T07:45:07"/>
    <n v="1"/>
    <n v="696.32"/>
    <n v="1"/>
    <s v="Checked out"/>
    <d v="2023-06-03T09:09:48"/>
    <n v="1"/>
    <d v="2023-06-01T17:35:23"/>
    <s v="Bed in 12-bed Dorm"/>
    <m/>
    <m/>
    <x v="0"/>
    <x v="5"/>
    <s v="Visa"/>
    <x v="0"/>
    <n v="55"/>
    <d v="2023-06-01T00:00:00"/>
    <x v="0"/>
    <x v="0"/>
    <n v="1.6313213703099511E-3"/>
    <n v="1.6313213703099511E-3"/>
    <n v="0"/>
    <n v="0"/>
    <n v="0"/>
    <n v="9.7484800000000007"/>
    <n v="115"/>
    <n v="0"/>
    <n v="0"/>
    <n v="571.57152000000008"/>
  </r>
  <r>
    <d v="2023-06-02T16:00:46"/>
    <n v="2"/>
    <n v="1438.17"/>
    <n v="1"/>
    <s v="Checked out"/>
    <d v="2023-06-04T07:52:33"/>
    <n v="1"/>
    <d v="2023-05-31T02:25:41"/>
    <s v="Bed in 12-bed Dorm"/>
    <m/>
    <s v="Hostelworld Group"/>
    <x v="2"/>
    <x v="2"/>
    <s v="Visa"/>
    <x v="10"/>
    <n v="56"/>
    <d v="2023-06-01T00:00:00"/>
    <x v="2"/>
    <x v="2"/>
    <n v="1.1785503830288745E-3"/>
    <n v="1.1785503830288745E-3"/>
    <n v="215.72550000000001"/>
    <n v="0"/>
    <n v="0"/>
    <n v="25.887059999999998"/>
    <n v="153.33333333333331"/>
    <n v="2.3571007660577488"/>
    <n v="0"/>
    <n v="1040.867005900609"/>
  </r>
  <r>
    <d v="2023-06-02T16:41:58"/>
    <n v="1"/>
    <n v="811.61"/>
    <n v="1"/>
    <s v="Checked out"/>
    <d v="2023-06-03T04:46:38"/>
    <n v="1"/>
    <d v="2023-05-22T09:12:12"/>
    <s v="Bed in 12-bed Dorm"/>
    <m/>
    <s v="Booking.com"/>
    <x v="2"/>
    <x v="3"/>
    <s v="Mastercard"/>
    <x v="2"/>
    <n v="57"/>
    <d v="2023-06-01T00:00:00"/>
    <x v="2"/>
    <x v="2"/>
    <n v="5.8927519151443723E-4"/>
    <n v="5.8927519151443723E-4"/>
    <n v="121.7415"/>
    <n v="0"/>
    <n v="0"/>
    <n v="14.608979999999999"/>
    <n v="115"/>
    <n v="1.1785503830288744"/>
    <n v="0"/>
    <n v="559.08096961697117"/>
  </r>
  <r>
    <d v="2023-06-02T16:55:22"/>
    <n v="2"/>
    <n v="1691.96"/>
    <n v="1"/>
    <s v="Checked out"/>
    <d v="2023-06-04T06:00:00"/>
    <n v="1"/>
    <d v="2023-05-28T19:21:11"/>
    <s v="Bed in 12-bed Dorm"/>
    <m/>
    <s v="Booking.com"/>
    <x v="2"/>
    <x v="2"/>
    <s v="Mastercard"/>
    <x v="2"/>
    <n v="58"/>
    <d v="2023-06-01T00:00:00"/>
    <x v="2"/>
    <x v="2"/>
    <n v="1.1785503830288745E-3"/>
    <n v="1.1785503830288745E-3"/>
    <n v="253.79399999999998"/>
    <n v="0"/>
    <n v="0"/>
    <n v="30.455279999999998"/>
    <n v="153.33333333333331"/>
    <n v="2.3571007660577488"/>
    <n v="0"/>
    <n v="1252.020285900609"/>
  </r>
  <r>
    <d v="2023-06-02T23:30:27"/>
    <n v="1"/>
    <n v="741.96"/>
    <n v="1"/>
    <s v="Checked out"/>
    <d v="2023-06-03T11:00:00"/>
    <n v="1"/>
    <d v="2023-06-02T22:18:41"/>
    <s v="Bed in 12-bed Dorm"/>
    <m/>
    <s v="Booking.com"/>
    <x v="2"/>
    <x v="2"/>
    <s v="Mastercard"/>
    <x v="2"/>
    <n v="59"/>
    <d v="2023-06-01T00:00:00"/>
    <x v="2"/>
    <x v="2"/>
    <n v="5.8927519151443723E-4"/>
    <n v="5.8927519151443723E-4"/>
    <n v="111.294"/>
    <n v="0"/>
    <n v="0"/>
    <n v="13.35528"/>
    <n v="115"/>
    <n v="1.1785503830288744"/>
    <n v="0"/>
    <n v="501.13216961697117"/>
  </r>
  <r>
    <d v="2023-06-02T17:52:47"/>
    <n v="3"/>
    <n v="2367.86"/>
    <n v="1"/>
    <s v="Checked out"/>
    <d v="2023-06-05T07:59:04"/>
    <n v="1"/>
    <d v="2023-05-05T12:06:12"/>
    <s v="Bed in 12-bed Dorm"/>
    <m/>
    <s v="Hostelworld Group"/>
    <x v="2"/>
    <x v="2"/>
    <s v="Mastercard"/>
    <x v="10"/>
    <n v="60"/>
    <d v="2023-06-01T00:00:00"/>
    <x v="2"/>
    <x v="2"/>
    <n v="1.7678255745433118E-3"/>
    <n v="1.7678255745433118E-3"/>
    <n v="355.17900000000003"/>
    <n v="0"/>
    <n v="0"/>
    <n v="42.621479999999998"/>
    <n v="191.66666666666666"/>
    <n v="3.5356511490866236"/>
    <n v="0"/>
    <n v="1774.8572021842467"/>
  </r>
  <r>
    <d v="2023-06-03T21:28:42"/>
    <n v="1"/>
    <n v="892.86"/>
    <n v="1"/>
    <s v="Checked out"/>
    <d v="2023-06-04T07:24:07"/>
    <n v="2"/>
    <d v="2023-05-03T13:30:05"/>
    <s v="Economy Queen"/>
    <m/>
    <m/>
    <x v="0"/>
    <x v="7"/>
    <s v="Visa"/>
    <x v="0"/>
    <n v="61"/>
    <d v="2023-06-01T00:00:00"/>
    <x v="0"/>
    <x v="0"/>
    <n v="1.6313213703099511E-3"/>
    <n v="1.6313213703099511E-3"/>
    <n v="0"/>
    <n v="0"/>
    <n v="0"/>
    <n v="12.50004"/>
    <n v="115"/>
    <n v="0"/>
    <n v="0"/>
    <n v="765.35996"/>
  </r>
  <r>
    <d v="2023-06-03T19:40:36"/>
    <n v="1"/>
    <n v="1368.89"/>
    <n v="1"/>
    <s v="Checked out"/>
    <d v="2023-06-04T11:00:00"/>
    <n v="2"/>
    <d v="2023-04-12T17:56:42"/>
    <s v="Economy Queen"/>
    <m/>
    <s v="Expedia"/>
    <x v="2"/>
    <x v="3"/>
    <s v="Mastercard"/>
    <x v="4"/>
    <n v="62"/>
    <d v="2023-06-01T00:00:00"/>
    <x v="2"/>
    <x v="2"/>
    <n v="5.8927519151443723E-4"/>
    <n v="5.8927519151443723E-4"/>
    <n v="205.33350000000002"/>
    <n v="0"/>
    <n v="0"/>
    <n v="24.64002"/>
    <n v="115"/>
    <n v="1.1785503830288744"/>
    <n v="0"/>
    <n v="1022.7379296169712"/>
  </r>
  <r>
    <d v="2023-06-03T16:09:35"/>
    <n v="1"/>
    <n v="1689.55"/>
    <n v="1"/>
    <s v="Checked out"/>
    <d v="2023-06-04T07:50:36"/>
    <n v="2"/>
    <d v="2023-05-17T17:51:41"/>
    <s v="Economy Queen"/>
    <m/>
    <s v="Booking.com"/>
    <x v="2"/>
    <x v="3"/>
    <s v="Mastercard"/>
    <x v="2"/>
    <n v="63"/>
    <d v="2023-06-01T00:00:00"/>
    <x v="2"/>
    <x v="2"/>
    <n v="5.8927519151443723E-4"/>
    <n v="5.8927519151443723E-4"/>
    <n v="253.43249999999998"/>
    <n v="0"/>
    <n v="0"/>
    <n v="30.411899999999996"/>
    <n v="115"/>
    <n v="1.1785503830288744"/>
    <n v="0"/>
    <n v="1289.527049616971"/>
  </r>
  <r>
    <d v="2023-06-03T14:00:17"/>
    <n v="2"/>
    <n v="2047.56"/>
    <n v="1"/>
    <s v="Checked out"/>
    <d v="2023-06-05T07:58:41"/>
    <n v="2"/>
    <d v="2023-01-06T04:54:04"/>
    <s v="Economy Queen"/>
    <m/>
    <s v="Expedia"/>
    <x v="2"/>
    <x v="3"/>
    <s v="Mastercard"/>
    <x v="11"/>
    <n v="64"/>
    <d v="2023-06-01T00:00:00"/>
    <x v="2"/>
    <x v="2"/>
    <n v="1.1785503830288745E-3"/>
    <n v="1.1785503830288745E-3"/>
    <n v="307.13399999999996"/>
    <n v="0"/>
    <n v="0"/>
    <n v="36.856079999999999"/>
    <n v="153.33333333333331"/>
    <n v="2.3571007660577488"/>
    <n v="0"/>
    <n v="1547.8794859006089"/>
  </r>
  <r>
    <d v="2023-06-03T17:19:23"/>
    <n v="1"/>
    <n v="1427.29"/>
    <n v="1"/>
    <s v="Checked out"/>
    <d v="2023-06-04T07:28:16"/>
    <n v="1"/>
    <d v="2023-04-09T00:07:44"/>
    <s v="Economy Queen"/>
    <m/>
    <m/>
    <x v="0"/>
    <x v="5"/>
    <s v="Visa"/>
    <x v="8"/>
    <n v="65"/>
    <d v="2023-06-01T00:00:00"/>
    <x v="0"/>
    <x v="4"/>
    <n v="1.6313213703099511E-3"/>
    <n v="1.6313213703099511E-3"/>
    <n v="14.2729"/>
    <n v="50"/>
    <n v="0"/>
    <n v="19.982060000000001"/>
    <n v="115"/>
    <n v="16.31321370309951"/>
    <n v="0"/>
    <n v="1211.7218262969004"/>
  </r>
  <r>
    <d v="2023-06-03T17:20:01"/>
    <n v="1"/>
    <n v="1427.29"/>
    <n v="1"/>
    <s v="Checked out"/>
    <d v="2023-06-04T07:28:39"/>
    <n v="1"/>
    <d v="2023-04-09T00:07:44"/>
    <s v="Economy Queen"/>
    <m/>
    <m/>
    <x v="0"/>
    <x v="5"/>
    <s v="Visa"/>
    <x v="8"/>
    <n v="66"/>
    <d v="2023-06-01T00:00:00"/>
    <x v="0"/>
    <x v="4"/>
    <n v="1.6313213703099511E-3"/>
    <n v="1.6313213703099511E-3"/>
    <n v="14.2729"/>
    <n v="50"/>
    <n v="0"/>
    <n v="19.982060000000001"/>
    <n v="115"/>
    <n v="16.31321370309951"/>
    <n v="0"/>
    <n v="1211.7218262969004"/>
  </r>
  <r>
    <d v="2023-06-03T17:21:51"/>
    <n v="1"/>
    <n v="1035.48"/>
    <n v="1"/>
    <s v="Checked out"/>
    <d v="2023-06-04T12:00:00"/>
    <n v="2"/>
    <d v="2023-06-03T16:47:42"/>
    <s v="Economy Queen"/>
    <m/>
    <s v="Private Sale"/>
    <x v="2"/>
    <x v="2"/>
    <s v=""/>
    <x v="5"/>
    <n v="67"/>
    <d v="2023-06-01T00:00:00"/>
    <x v="2"/>
    <x v="2"/>
    <n v="5.8927519151443723E-4"/>
    <n v="5.8927519151443723E-4"/>
    <n v="155.322"/>
    <n v="0"/>
    <n v="0"/>
    <n v="18.638639999999999"/>
    <n v="115"/>
    <n v="1.1785503830288744"/>
    <n v="0"/>
    <n v="745.34080961697111"/>
  </r>
  <r>
    <d v="2023-06-03T11:59:32"/>
    <n v="1"/>
    <n v="1573.21"/>
    <n v="1"/>
    <s v="Checked out"/>
    <d v="2023-06-04T11:00:00"/>
    <n v="2"/>
    <d v="2023-05-30T21:44:13"/>
    <s v="Standard Queen"/>
    <m/>
    <s v="Booking.com"/>
    <x v="2"/>
    <x v="2"/>
    <s v="Mastercard"/>
    <x v="2"/>
    <n v="68"/>
    <d v="2023-06-01T00:00:00"/>
    <x v="2"/>
    <x v="2"/>
    <n v="5.8927519151443723E-4"/>
    <n v="5.8927519151443723E-4"/>
    <n v="235.98149999999998"/>
    <n v="0"/>
    <n v="0"/>
    <n v="28.317779999999999"/>
    <n v="115"/>
    <n v="1.1785503830288744"/>
    <n v="0"/>
    <n v="1192.7321696169711"/>
  </r>
  <r>
    <d v="2023-06-03T12:54:57"/>
    <n v="1"/>
    <n v="1849.86"/>
    <n v="1"/>
    <s v="Checked out"/>
    <d v="2023-06-04T11:00:00"/>
    <n v="2"/>
    <d v="2023-05-30T10:37:12"/>
    <s v="Standard Queen"/>
    <m/>
    <s v="Expedia"/>
    <x v="2"/>
    <x v="9"/>
    <s v="Mastercard"/>
    <x v="9"/>
    <n v="69"/>
    <d v="2023-06-01T00:00:00"/>
    <x v="2"/>
    <x v="2"/>
    <n v="5.8927519151443723E-4"/>
    <n v="5.8927519151443723E-4"/>
    <n v="277.47899999999998"/>
    <n v="0"/>
    <n v="0"/>
    <n v="33.297479999999993"/>
    <n v="115"/>
    <n v="1.1785503830288744"/>
    <n v="0"/>
    <n v="1422.9049696169709"/>
  </r>
  <r>
    <d v="2023-06-03T15:42:57"/>
    <n v="1"/>
    <n v="1169.3599999999999"/>
    <n v="1"/>
    <s v="Checked out"/>
    <d v="2023-06-04T09:32:39"/>
    <n v="1"/>
    <d v="2023-06-01T17:27:12"/>
    <s v="Standard Queen"/>
    <m/>
    <s v="Private Sale"/>
    <x v="2"/>
    <x v="2"/>
    <s v=""/>
    <x v="5"/>
    <n v="70"/>
    <d v="2023-06-01T00:00:00"/>
    <x v="2"/>
    <x v="2"/>
    <n v="5.8927519151443723E-4"/>
    <n v="5.8927519151443723E-4"/>
    <n v="175.40399999999997"/>
    <n v="0"/>
    <n v="0"/>
    <n v="21.048479999999998"/>
    <n v="115"/>
    <n v="1.1785503830288744"/>
    <n v="0"/>
    <n v="856.72896961697097"/>
  </r>
  <r>
    <d v="2023-06-03T15:43:53"/>
    <n v="1"/>
    <n v="1169.3599999999999"/>
    <n v="1"/>
    <s v="Checked out"/>
    <d v="2023-06-04T09:29:21"/>
    <n v="1"/>
    <d v="2023-06-01T15:52:12"/>
    <s v="Standard Queen"/>
    <m/>
    <s v="Private Sale"/>
    <x v="2"/>
    <x v="2"/>
    <s v=""/>
    <x v="5"/>
    <n v="71"/>
    <d v="2023-06-01T00:00:00"/>
    <x v="2"/>
    <x v="2"/>
    <n v="5.8927519151443723E-4"/>
    <n v="5.8927519151443723E-4"/>
    <n v="175.40399999999997"/>
    <n v="0"/>
    <n v="0"/>
    <n v="21.048479999999998"/>
    <n v="115"/>
    <n v="1.1785503830288744"/>
    <n v="0"/>
    <n v="856.72896961697097"/>
  </r>
  <r>
    <d v="2023-06-03T15:44:14"/>
    <n v="1"/>
    <n v="1169.3599999999999"/>
    <n v="1"/>
    <s v="Checked out"/>
    <d v="2023-06-04T11:00:00"/>
    <n v="1"/>
    <d v="2023-06-01T18:12:27"/>
    <s v="Standard Queen"/>
    <m/>
    <s v="Private Sale"/>
    <x v="2"/>
    <x v="2"/>
    <s v=""/>
    <x v="5"/>
    <n v="72"/>
    <d v="2023-06-01T00:00:00"/>
    <x v="2"/>
    <x v="2"/>
    <n v="5.8927519151443723E-4"/>
    <n v="5.8927519151443723E-4"/>
    <n v="175.40399999999997"/>
    <n v="0"/>
    <n v="0"/>
    <n v="21.048479999999998"/>
    <n v="115"/>
    <n v="1.1785503830288744"/>
    <n v="0"/>
    <n v="856.72896961697097"/>
  </r>
  <r>
    <d v="2023-06-03T16:49:37"/>
    <n v="1"/>
    <n v="1316.07"/>
    <n v="1"/>
    <s v="Checked out"/>
    <d v="2023-06-04T11:00:00"/>
    <n v="2"/>
    <d v="2023-05-29T19:49:43"/>
    <s v="Standard Queen"/>
    <m/>
    <s v="Booking.com"/>
    <x v="2"/>
    <x v="2"/>
    <s v="Mastercard"/>
    <x v="2"/>
    <n v="73"/>
    <d v="2023-06-01T00:00:00"/>
    <x v="2"/>
    <x v="2"/>
    <n v="5.8927519151443723E-4"/>
    <n v="5.8927519151443723E-4"/>
    <n v="197.41049999999998"/>
    <n v="0"/>
    <n v="0"/>
    <n v="23.689259999999997"/>
    <n v="115"/>
    <n v="1.1785503830288744"/>
    <n v="0"/>
    <n v="978.7916896169711"/>
  </r>
  <r>
    <d v="2023-06-03T16:45:38"/>
    <n v="1"/>
    <n v="1510.43"/>
    <n v="1"/>
    <s v="Checked out"/>
    <d v="2023-06-04T08:00:41"/>
    <n v="2"/>
    <d v="2023-05-28T18:31:12"/>
    <s v="Standard Queen"/>
    <m/>
    <m/>
    <x v="0"/>
    <x v="5"/>
    <s v="Visa"/>
    <x v="8"/>
    <n v="74"/>
    <d v="2023-06-01T00:00:00"/>
    <x v="0"/>
    <x v="4"/>
    <n v="1.6313213703099511E-3"/>
    <n v="1.6313213703099511E-3"/>
    <n v="15.1043"/>
    <n v="50"/>
    <n v="0"/>
    <n v="21.14602"/>
    <n v="115"/>
    <n v="16.31321370309951"/>
    <n v="0"/>
    <n v="1292.8664662969006"/>
  </r>
  <r>
    <d v="2023-06-03T18:53:01"/>
    <n v="1"/>
    <n v="893.57"/>
    <n v="1"/>
    <s v="Checked out"/>
    <d v="2023-06-04T10:50:23"/>
    <n v="1"/>
    <d v="2023-04-22T10:57:11"/>
    <s v="Standard Queen"/>
    <m/>
    <s v="Booking.com"/>
    <x v="2"/>
    <x v="3"/>
    <s v="Mastercard"/>
    <x v="2"/>
    <n v="75"/>
    <d v="2023-06-01T00:00:00"/>
    <x v="2"/>
    <x v="2"/>
    <n v="5.8927519151443723E-4"/>
    <n v="5.8927519151443723E-4"/>
    <n v="134.03550000000001"/>
    <n v="0"/>
    <n v="0"/>
    <n v="16.08426"/>
    <n v="115"/>
    <n v="1.1785503830288744"/>
    <n v="0"/>
    <n v="627.27168961697112"/>
  </r>
  <r>
    <d v="2023-06-03T18:46:59"/>
    <n v="1"/>
    <n v="1498.7"/>
    <n v="1"/>
    <s v="Checked out"/>
    <d v="2023-06-04T09:47:42"/>
    <n v="2"/>
    <d v="2023-04-22T13:32:15"/>
    <s v="Standard Queen"/>
    <m/>
    <m/>
    <x v="0"/>
    <x v="4"/>
    <s v="Visa"/>
    <x v="8"/>
    <n v="76"/>
    <d v="2023-06-01T00:00:00"/>
    <x v="0"/>
    <x v="4"/>
    <n v="1.6313213703099511E-3"/>
    <n v="1.6313213703099511E-3"/>
    <n v="14.987"/>
    <n v="50"/>
    <n v="0"/>
    <n v="20.9818"/>
    <n v="115"/>
    <n v="16.31321370309951"/>
    <n v="0"/>
    <n v="1281.4179862969006"/>
  </r>
  <r>
    <d v="2023-06-03T15:59:48"/>
    <n v="2"/>
    <n v="3725.87"/>
    <n v="1"/>
    <s v="Checked out"/>
    <d v="2023-06-05T09:12:47"/>
    <n v="2"/>
    <d v="2023-05-01T00:00:41"/>
    <s v="Superior King"/>
    <m/>
    <s v="Expedia"/>
    <x v="2"/>
    <x v="2"/>
    <s v="Mastercard"/>
    <x v="4"/>
    <n v="77"/>
    <d v="2023-06-01T00:00:00"/>
    <x v="2"/>
    <x v="2"/>
    <n v="1.1785503830288745E-3"/>
    <n v="1.1785503830288745E-3"/>
    <n v="558.88049999999998"/>
    <n v="0"/>
    <n v="0"/>
    <n v="67.065659999999994"/>
    <n v="153.33333333333331"/>
    <n v="2.3571007660577488"/>
    <n v="0"/>
    <n v="2944.2334059006089"/>
  </r>
  <r>
    <d v="2023-06-03T16:41:45"/>
    <n v="3"/>
    <n v="4505.72"/>
    <n v="1"/>
    <s v="Checked out"/>
    <d v="2023-06-06T11:00:00"/>
    <n v="2"/>
    <d v="2023-04-10T00:09:28"/>
    <s v="Superior King"/>
    <m/>
    <m/>
    <x v="0"/>
    <x v="10"/>
    <s v="Visa"/>
    <x v="8"/>
    <n v="78"/>
    <d v="2023-06-01T00:00:00"/>
    <x v="0"/>
    <x v="4"/>
    <n v="4.8939641109298528E-3"/>
    <n v="4.8939641109298528E-3"/>
    <n v="45.057200000000002"/>
    <n v="50"/>
    <n v="0"/>
    <n v="63.080080000000002"/>
    <n v="191.66666666666666"/>
    <n v="48.939641109298528"/>
    <n v="0"/>
    <n v="4106.9764122240349"/>
  </r>
  <r>
    <d v="2023-06-03T17:08:54"/>
    <n v="3"/>
    <n v="6238.39"/>
    <n v="1"/>
    <s v="Checked out"/>
    <d v="2023-06-06T11:00:00"/>
    <n v="2"/>
    <d v="2023-03-08T14:11:06"/>
    <s v="Superior King"/>
    <m/>
    <m/>
    <x v="0"/>
    <x v="7"/>
    <s v=""/>
    <x v="8"/>
    <n v="79"/>
    <d v="2023-06-01T00:00:00"/>
    <x v="0"/>
    <x v="4"/>
    <n v="4.8939641109298528E-3"/>
    <n v="4.8939641109298528E-3"/>
    <n v="62.383900000000004"/>
    <n v="50"/>
    <n v="0"/>
    <n v="87.337460000000007"/>
    <n v="191.66666666666666"/>
    <n v="48.939641109298528"/>
    <n v="0"/>
    <n v="5798.0623322240353"/>
  </r>
  <r>
    <d v="2023-06-03T16:44:32"/>
    <n v="1"/>
    <n v="1836.07"/>
    <n v="1"/>
    <s v="Checked out"/>
    <d v="2023-06-04T11:00:00"/>
    <n v="2"/>
    <d v="2023-05-27T23:52:01"/>
    <s v="Superior King"/>
    <m/>
    <m/>
    <x v="0"/>
    <x v="5"/>
    <s v="Visa"/>
    <x v="8"/>
    <n v="80"/>
    <d v="2023-06-01T00:00:00"/>
    <x v="0"/>
    <x v="4"/>
    <n v="1.6313213703099511E-3"/>
    <n v="1.6313213703099511E-3"/>
    <n v="18.360700000000001"/>
    <n v="50"/>
    <n v="0"/>
    <n v="25.704979999999999"/>
    <n v="115"/>
    <n v="16.31321370309951"/>
    <n v="0"/>
    <n v="1610.6911062969004"/>
  </r>
  <r>
    <d v="2023-06-03T19:56:44"/>
    <n v="1"/>
    <n v="1200.8900000000001"/>
    <n v="1"/>
    <s v="Checked out"/>
    <d v="2023-06-04T10:07:51"/>
    <n v="1"/>
    <d v="2023-05-10T17:16:42"/>
    <s v="Family Room"/>
    <m/>
    <s v="Expedia"/>
    <x v="2"/>
    <x v="2"/>
    <s v="Mastercard"/>
    <x v="16"/>
    <n v="81"/>
    <d v="2023-06-01T00:00:00"/>
    <x v="2"/>
    <x v="2"/>
    <n v="5.8927519151443723E-4"/>
    <n v="5.8927519151443723E-4"/>
    <n v="180.1335"/>
    <n v="0"/>
    <n v="0"/>
    <n v="21.616019999999999"/>
    <n v="115"/>
    <n v="1.1785503830288744"/>
    <n v="0"/>
    <n v="882.96192961697125"/>
  </r>
  <r>
    <d v="2023-06-03T20:37:05"/>
    <n v="1"/>
    <n v="1353.57"/>
    <n v="1"/>
    <s v="Checked out"/>
    <d v="2023-06-04T10:48:32"/>
    <n v="1"/>
    <d v="2023-06-03T16:42:12"/>
    <s v="Family Room"/>
    <m/>
    <s v="Expedia"/>
    <x v="2"/>
    <x v="2"/>
    <s v="Mastercard"/>
    <x v="9"/>
    <n v="82"/>
    <d v="2023-06-01T00:00:00"/>
    <x v="2"/>
    <x v="2"/>
    <n v="5.8927519151443723E-4"/>
    <n v="5.8927519151443723E-4"/>
    <n v="203.03549999999998"/>
    <n v="0"/>
    <n v="0"/>
    <n v="24.364259999999998"/>
    <n v="115"/>
    <n v="1.1785503830288744"/>
    <n v="0"/>
    <n v="1009.991689616971"/>
  </r>
  <r>
    <d v="2023-06-03T18:58:25"/>
    <n v="1"/>
    <n v="873.48"/>
    <n v="1"/>
    <s v="Checked out"/>
    <d v="2023-06-04T09:24:42"/>
    <n v="1"/>
    <d v="2023-05-16T15:17:12"/>
    <s v="2-bed Dorm"/>
    <m/>
    <s v="Booking.com"/>
    <x v="2"/>
    <x v="3"/>
    <s v="Mastercard"/>
    <x v="2"/>
    <n v="83"/>
    <d v="2023-06-01T00:00:00"/>
    <x v="2"/>
    <x v="2"/>
    <n v="5.8927519151443723E-4"/>
    <n v="5.8927519151443723E-4"/>
    <n v="131.02199999999999"/>
    <n v="0"/>
    <n v="0"/>
    <n v="15.722639999999998"/>
    <n v="115"/>
    <n v="1.1785503830288744"/>
    <n v="0"/>
    <n v="610.55680961697112"/>
  </r>
  <r>
    <d v="2023-06-03T18:10:22"/>
    <n v="1"/>
    <n v="1218.56"/>
    <n v="1"/>
    <s v="Checked out"/>
    <d v="2023-06-04T09:35:31"/>
    <n v="2"/>
    <d v="2023-06-03T18:10:15"/>
    <s v="2-bed Dorm"/>
    <m/>
    <m/>
    <x v="0"/>
    <x v="5"/>
    <s v=""/>
    <x v="0"/>
    <n v="84"/>
    <d v="2023-06-01T00:00:00"/>
    <x v="0"/>
    <x v="0"/>
    <n v="1.6313213703099511E-3"/>
    <n v="1.6313213703099511E-3"/>
    <n v="0"/>
    <n v="0"/>
    <n v="0"/>
    <n v="17.059840000000001"/>
    <n v="115"/>
    <n v="0"/>
    <n v="0"/>
    <n v="1086.5001600000001"/>
  </r>
  <r>
    <d v="2023-06-03T15:39:15"/>
    <n v="1"/>
    <n v="959.94"/>
    <n v="1"/>
    <s v="Checked out"/>
    <d v="2023-06-04T11:00:00"/>
    <n v="2"/>
    <d v="2023-03-30T02:00:42"/>
    <s v="2-bed Dorm"/>
    <m/>
    <s v="Private Sale"/>
    <x v="2"/>
    <x v="3"/>
    <s v=""/>
    <x v="5"/>
    <n v="85"/>
    <d v="2023-06-01T00:00:00"/>
    <x v="2"/>
    <x v="2"/>
    <n v="5.8927519151443723E-4"/>
    <n v="5.8927519151443723E-4"/>
    <n v="143.99100000000001"/>
    <n v="0"/>
    <n v="0"/>
    <n v="17.278919999999999"/>
    <n v="115"/>
    <n v="1.1785503830288744"/>
    <n v="0"/>
    <n v="682.49152961697109"/>
  </r>
  <r>
    <d v="2023-06-03T15:53:06"/>
    <n v="1"/>
    <n v="1886.88"/>
    <n v="1"/>
    <s v="Checked out"/>
    <d v="2023-06-04T08:39:21"/>
    <n v="3"/>
    <d v="2023-03-19T14:19:16"/>
    <s v="4-bed Dorm"/>
    <m/>
    <s v="Private Sale"/>
    <x v="2"/>
    <x v="2"/>
    <s v=""/>
    <x v="5"/>
    <n v="86"/>
    <d v="2023-06-01T00:00:00"/>
    <x v="2"/>
    <x v="2"/>
    <n v="5.8927519151443723E-4"/>
    <n v="5.8927519151443723E-4"/>
    <n v="283.03199999999998"/>
    <n v="0"/>
    <n v="0"/>
    <n v="33.963839999999998"/>
    <n v="115"/>
    <n v="1.1785503830288744"/>
    <n v="0"/>
    <n v="1453.7056096169713"/>
  </r>
  <r>
    <d v="2023-06-03T16:43:17"/>
    <n v="4"/>
    <n v="6325.6"/>
    <n v="1"/>
    <s v="Checked out"/>
    <d v="2023-06-07T11:00:00"/>
    <n v="3"/>
    <d v="2023-04-19T21:14:44"/>
    <s v="4-bed Dorm"/>
    <m/>
    <s v="Private Sale"/>
    <x v="2"/>
    <x v="3"/>
    <s v=""/>
    <x v="5"/>
    <n v="87"/>
    <d v="2023-06-01T00:00:00"/>
    <x v="2"/>
    <x v="2"/>
    <n v="2.3571007660577489E-3"/>
    <n v="2.3571007660577489E-3"/>
    <n v="948.84"/>
    <n v="0"/>
    <n v="0"/>
    <n v="113.8608"/>
    <n v="230"/>
    <n v="4.7142015321154975"/>
    <n v="0"/>
    <n v="5028.1849984678847"/>
  </r>
  <r>
    <d v="2023-06-04T00:49:33"/>
    <n v="1"/>
    <n v="577.85"/>
    <n v="1"/>
    <s v="Checked out"/>
    <d v="2023-06-04T09:24:04"/>
    <n v="1"/>
    <d v="2023-06-02T23:37:11"/>
    <s v="Bed in 12-bed Dorm"/>
    <m/>
    <s v="Private Sale"/>
    <x v="2"/>
    <x v="2"/>
    <s v=""/>
    <x v="5"/>
    <n v="88"/>
    <d v="2023-06-01T00:00:00"/>
    <x v="2"/>
    <x v="2"/>
    <n v="5.8927519151443723E-4"/>
    <n v="5.8927519151443723E-4"/>
    <n v="86.677499999999995"/>
    <n v="0"/>
    <n v="0"/>
    <n v="10.401299999999999"/>
    <n v="115"/>
    <n v="1.1785503830288744"/>
    <n v="0"/>
    <n v="364.59264961697113"/>
  </r>
  <r>
    <d v="2023-06-03T21:08:19"/>
    <n v="1"/>
    <n v="701.79"/>
    <n v="1"/>
    <s v="Checked out"/>
    <d v="2023-06-04T09:54:12"/>
    <n v="1"/>
    <d v="2023-04-04T01:25:11"/>
    <s v="Bed in 12-bed Dorm"/>
    <m/>
    <s v="Booking.com"/>
    <x v="2"/>
    <x v="2"/>
    <s v="Mastercard"/>
    <x v="2"/>
    <n v="89"/>
    <d v="2023-06-01T00:00:00"/>
    <x v="2"/>
    <x v="2"/>
    <n v="5.8927519151443723E-4"/>
    <n v="5.8927519151443723E-4"/>
    <n v="105.26849999999999"/>
    <n v="0"/>
    <n v="0"/>
    <n v="12.632219999999998"/>
    <n v="115"/>
    <n v="1.1785503830288744"/>
    <n v="0"/>
    <n v="467.71072961697109"/>
  </r>
  <r>
    <d v="2023-06-03T19:01:41"/>
    <n v="1"/>
    <n v="717.59"/>
    <n v="1"/>
    <s v="Checked out"/>
    <d v="2023-06-04T10:14:22"/>
    <n v="1"/>
    <d v="2023-06-02T17:01:21"/>
    <s v="Bed in 12-bed Dorm"/>
    <m/>
    <m/>
    <x v="0"/>
    <x v="11"/>
    <s v="Mastercard"/>
    <x v="8"/>
    <n v="90"/>
    <d v="2023-06-01T00:00:00"/>
    <x v="0"/>
    <x v="4"/>
    <n v="1.6313213703099511E-3"/>
    <n v="1.6313213703099511E-3"/>
    <n v="7.1759000000000004"/>
    <n v="50"/>
    <n v="0"/>
    <n v="10.04626"/>
    <n v="115"/>
    <n v="16.31321370309951"/>
    <n v="0"/>
    <n v="519.05462629690055"/>
  </r>
  <r>
    <d v="2023-06-03T22:44:08"/>
    <n v="1"/>
    <n v="585.02"/>
    <n v="1"/>
    <s v="Checked out"/>
    <d v="2023-06-04T10:25:21"/>
    <n v="1"/>
    <d v="2023-02-01T04:21:55"/>
    <s v="Bed in 12-bed Dorm"/>
    <m/>
    <m/>
    <x v="0"/>
    <x v="8"/>
    <s v="Visa"/>
    <x v="8"/>
    <n v="91"/>
    <d v="2023-06-01T00:00:00"/>
    <x v="0"/>
    <x v="4"/>
    <n v="1.6313213703099511E-3"/>
    <n v="1.6313213703099511E-3"/>
    <n v="5.8502000000000001"/>
    <n v="50"/>
    <n v="0"/>
    <n v="8.1902799999999996"/>
    <n v="115"/>
    <n v="16.31321370309951"/>
    <n v="0"/>
    <n v="389.66630629690047"/>
  </r>
  <r>
    <d v="2023-06-03T23:12:42"/>
    <n v="3"/>
    <n v="1832.82"/>
    <n v="1"/>
    <s v="Checked out"/>
    <d v="2023-06-06T09:57:15"/>
    <n v="1"/>
    <d v="2023-06-03T01:43:11"/>
    <s v="Bed in 12-bed Dorm"/>
    <m/>
    <s v="Hostelworld Group"/>
    <x v="2"/>
    <x v="2"/>
    <s v="Mastercard"/>
    <x v="10"/>
    <n v="92"/>
    <d v="2023-06-01T00:00:00"/>
    <x v="2"/>
    <x v="2"/>
    <n v="1.7678255745433118E-3"/>
    <n v="1.7678255745433118E-3"/>
    <n v="274.923"/>
    <n v="0"/>
    <n v="0"/>
    <n v="32.990759999999995"/>
    <n v="191.66666666666666"/>
    <n v="3.5356511490866236"/>
    <n v="0"/>
    <n v="1329.7039221842467"/>
  </r>
  <r>
    <d v="2023-06-03T15:31:15"/>
    <n v="1"/>
    <n v="757.81"/>
    <n v="1"/>
    <s v="Checked out"/>
    <d v="2023-06-04T11:00:00"/>
    <n v="1"/>
    <d v="2023-06-03T12:58:49"/>
    <s v="Bed in 12-bed Dorm"/>
    <m/>
    <m/>
    <x v="0"/>
    <x v="5"/>
    <s v="Visa"/>
    <x v="8"/>
    <n v="93"/>
    <d v="2023-06-01T00:00:00"/>
    <x v="0"/>
    <x v="4"/>
    <n v="1.6313213703099511E-3"/>
    <n v="1.6313213703099511E-3"/>
    <n v="7.5780999999999992"/>
    <n v="50"/>
    <n v="0"/>
    <n v="10.60934"/>
    <n v="115"/>
    <n v="16.31321370309951"/>
    <n v="0"/>
    <n v="558.30934629690046"/>
  </r>
  <r>
    <d v="2023-06-03T17:05:38"/>
    <n v="1"/>
    <n v="898.21"/>
    <n v="1"/>
    <s v="Checked out"/>
    <d v="2023-06-04T10:44:48"/>
    <n v="1"/>
    <d v="2023-05-30T22:52:13"/>
    <s v="Bed in 12-bed Dorm"/>
    <m/>
    <s v="Booking.com"/>
    <x v="2"/>
    <x v="2"/>
    <s v="Mastercard"/>
    <x v="2"/>
    <n v="94"/>
    <d v="2023-06-01T00:00:00"/>
    <x v="2"/>
    <x v="2"/>
    <n v="5.8927519151443723E-4"/>
    <n v="5.8927519151443723E-4"/>
    <n v="134.73150000000001"/>
    <n v="0"/>
    <n v="0"/>
    <n v="16.16778"/>
    <n v="115"/>
    <n v="1.1785503830288744"/>
    <n v="0"/>
    <n v="631.13216961697117"/>
  </r>
  <r>
    <d v="2023-06-03T19:59:16"/>
    <n v="2"/>
    <n v="1286.8399999999999"/>
    <n v="1"/>
    <s v="Checked out"/>
    <d v="2023-06-05T08:22:03"/>
    <n v="1"/>
    <d v="2023-05-09T06:02:12"/>
    <s v="Bed in 6-bed Dorm"/>
    <m/>
    <s v="Private Sale"/>
    <x v="2"/>
    <x v="2"/>
    <s v=""/>
    <x v="5"/>
    <n v="95"/>
    <d v="2023-06-01T00:00:00"/>
    <x v="2"/>
    <x v="2"/>
    <n v="1.1785503830288745E-3"/>
    <n v="1.1785503830288745E-3"/>
    <n v="193.02599999999998"/>
    <n v="0"/>
    <n v="0"/>
    <n v="23.163119999999996"/>
    <n v="153.33333333333331"/>
    <n v="2.3571007660577488"/>
    <n v="0"/>
    <n v="914.96044590060887"/>
  </r>
  <r>
    <d v="2023-06-04T00:54:32"/>
    <n v="1"/>
    <n v="843.17"/>
    <n v="1"/>
    <s v="Checked out"/>
    <d v="2023-06-04T07:03:08"/>
    <n v="1"/>
    <d v="2023-05-31T17:37:45"/>
    <s v="Bed in 4-bed Dorm"/>
    <m/>
    <s v="Hostelworld Group"/>
    <x v="2"/>
    <x v="2"/>
    <s v="Mastercard"/>
    <x v="10"/>
    <n v="96"/>
    <d v="2023-06-01T00:00:00"/>
    <x v="2"/>
    <x v="2"/>
    <n v="5.8927519151443723E-4"/>
    <n v="5.8927519151443723E-4"/>
    <n v="126.47549999999998"/>
    <n v="0"/>
    <n v="0"/>
    <n v="15.177059999999997"/>
    <n v="115"/>
    <n v="1.1785503830288744"/>
    <n v="0"/>
    <n v="585.33888961697107"/>
  </r>
  <r>
    <d v="2023-06-04T16:41:35"/>
    <n v="2"/>
    <n v="2425"/>
    <n v="1"/>
    <s v="Checked out"/>
    <d v="2023-06-06T09:02:35"/>
    <n v="2"/>
    <d v="2023-06-04T09:54:16"/>
    <s v="Economy Queen"/>
    <m/>
    <m/>
    <x v="0"/>
    <x v="5"/>
    <s v=""/>
    <x v="12"/>
    <n v="97"/>
    <d v="2023-06-01T00:00:00"/>
    <x v="0"/>
    <x v="0"/>
    <n v="3.2626427406199023E-3"/>
    <n v="3.2626427406199023E-3"/>
    <n v="0"/>
    <n v="0"/>
    <n v="0"/>
    <n v="33.950000000000003"/>
    <n v="153.33333333333331"/>
    <n v="0"/>
    <n v="0"/>
    <n v="2237.7166666666667"/>
  </r>
  <r>
    <d v="2023-06-04T17:50:30"/>
    <n v="1"/>
    <n v="947.39"/>
    <n v="1"/>
    <s v="Checked out"/>
    <d v="2023-06-05T08:28:59"/>
    <n v="2"/>
    <d v="2023-04-13T11:22:57"/>
    <s v="Economy Queen"/>
    <m/>
    <m/>
    <x v="0"/>
    <x v="4"/>
    <s v="Visa"/>
    <x v="8"/>
    <n v="98"/>
    <d v="2023-06-01T00:00:00"/>
    <x v="0"/>
    <x v="4"/>
    <n v="1.6313213703099511E-3"/>
    <n v="1.6313213703099511E-3"/>
    <n v="9.4739000000000004"/>
    <n v="50"/>
    <n v="0"/>
    <n v="13.26346"/>
    <n v="115"/>
    <n v="16.31321370309951"/>
    <n v="0"/>
    <n v="743.33942629690046"/>
  </r>
  <r>
    <d v="2023-06-04T23:54:48"/>
    <n v="2"/>
    <n v="3593.75"/>
    <n v="1"/>
    <s v="Checked out"/>
    <d v="2023-06-06T08:59:52"/>
    <n v="2"/>
    <d v="2023-04-14T19:28:12"/>
    <s v="Economy Queen"/>
    <m/>
    <s v="Booking.com"/>
    <x v="2"/>
    <x v="2"/>
    <s v="Mastercard"/>
    <x v="2"/>
    <n v="99"/>
    <d v="2023-06-01T00:00:00"/>
    <x v="2"/>
    <x v="2"/>
    <n v="1.1785503830288745E-3"/>
    <n v="1.1785503830288745E-3"/>
    <n v="539.0625"/>
    <n v="0"/>
    <n v="0"/>
    <n v="64.6875"/>
    <n v="153.33333333333331"/>
    <n v="2.3571007660577488"/>
    <n v="0"/>
    <n v="2834.309565900609"/>
  </r>
  <r>
    <d v="2023-06-04T17:56:35"/>
    <n v="1"/>
    <n v="947.39"/>
    <n v="1"/>
    <s v="Checked out"/>
    <d v="2023-06-05T08:28:36"/>
    <n v="2"/>
    <d v="2023-04-13T11:22:57"/>
    <s v="Economy Queen"/>
    <m/>
    <m/>
    <x v="0"/>
    <x v="4"/>
    <s v="Visa"/>
    <x v="8"/>
    <n v="100"/>
    <d v="2023-06-01T00:00:00"/>
    <x v="0"/>
    <x v="4"/>
    <n v="1.6313213703099511E-3"/>
    <n v="1.6313213703099511E-3"/>
    <n v="9.4739000000000004"/>
    <n v="50"/>
    <n v="0"/>
    <n v="13.26346"/>
    <n v="115"/>
    <n v="16.31321370309951"/>
    <n v="0"/>
    <n v="743.33942629690046"/>
  </r>
  <r>
    <d v="2023-06-04T17:51:11"/>
    <n v="1"/>
    <n v="947.39"/>
    <n v="1"/>
    <s v="Checked out"/>
    <d v="2023-06-05T07:57:53"/>
    <n v="2"/>
    <d v="2023-04-13T11:22:57"/>
    <s v="Economy Queen"/>
    <m/>
    <m/>
    <x v="0"/>
    <x v="4"/>
    <s v="Visa"/>
    <x v="8"/>
    <n v="101"/>
    <d v="2023-06-01T00:00:00"/>
    <x v="0"/>
    <x v="4"/>
    <n v="1.6313213703099511E-3"/>
    <n v="1.6313213703099511E-3"/>
    <n v="9.4739000000000004"/>
    <n v="50"/>
    <n v="0"/>
    <n v="13.26346"/>
    <n v="115"/>
    <n v="16.31321370309951"/>
    <n v="0"/>
    <n v="743.33942629690046"/>
  </r>
  <r>
    <d v="2023-06-04T17:49:36"/>
    <n v="1"/>
    <n v="1119.6400000000001"/>
    <n v="1"/>
    <s v="Checked out"/>
    <d v="2023-06-05T07:57:43"/>
    <n v="1"/>
    <d v="2023-06-03T14:12:47"/>
    <s v="Economy Queen"/>
    <m/>
    <m/>
    <x v="0"/>
    <x v="11"/>
    <s v="Visa"/>
    <x v="8"/>
    <n v="102"/>
    <d v="2023-06-01T00:00:00"/>
    <x v="0"/>
    <x v="4"/>
    <n v="1.6313213703099511E-3"/>
    <n v="1.6313213703099511E-3"/>
    <n v="11.196400000000001"/>
    <n v="50"/>
    <n v="0"/>
    <n v="15.674960000000002"/>
    <n v="115"/>
    <n v="16.31321370309951"/>
    <n v="0"/>
    <n v="911.45542629690067"/>
  </r>
  <r>
    <d v="2023-06-04T17:48:43"/>
    <n v="1"/>
    <n v="947.39"/>
    <n v="1"/>
    <s v="Checked out"/>
    <d v="2023-06-05T08:22:34"/>
    <n v="2"/>
    <d v="2023-04-13T11:22:57"/>
    <s v="Economy Queen"/>
    <m/>
    <m/>
    <x v="0"/>
    <x v="4"/>
    <s v="Visa"/>
    <x v="8"/>
    <n v="103"/>
    <d v="2023-06-01T00:00:00"/>
    <x v="0"/>
    <x v="4"/>
    <n v="1.6313213703099511E-3"/>
    <n v="1.6313213703099511E-3"/>
    <n v="9.4739000000000004"/>
    <n v="50"/>
    <n v="0"/>
    <n v="13.26346"/>
    <n v="115"/>
    <n v="16.31321370309951"/>
    <n v="0"/>
    <n v="743.33942629690046"/>
  </r>
  <r>
    <d v="2023-06-04T21:09:22"/>
    <n v="2"/>
    <n v="2500"/>
    <n v="1"/>
    <s v="Checked out"/>
    <d v="2023-06-06T11:00:00"/>
    <n v="1"/>
    <d v="2023-06-03T15:32:41"/>
    <s v="Economy Queen"/>
    <m/>
    <s v="Expedia"/>
    <x v="2"/>
    <x v="2"/>
    <s v="Mastercard"/>
    <x v="9"/>
    <n v="104"/>
    <d v="2023-06-01T00:00:00"/>
    <x v="2"/>
    <x v="2"/>
    <n v="1.1785503830288745E-3"/>
    <n v="1.1785503830288745E-3"/>
    <n v="375"/>
    <n v="0"/>
    <n v="0"/>
    <n v="45"/>
    <n v="153.33333333333331"/>
    <n v="2.3571007660577488"/>
    <n v="0"/>
    <n v="1924.309565900609"/>
  </r>
  <r>
    <d v="2023-06-04T17:19:05"/>
    <n v="5"/>
    <n v="8848.2099999999991"/>
    <n v="1"/>
    <s v="Checked out"/>
    <d v="2023-06-09T09:06:21"/>
    <n v="1"/>
    <d v="2023-06-03T03:07:42"/>
    <s v="Economy Queen"/>
    <m/>
    <s v="Expedia"/>
    <x v="2"/>
    <x v="2"/>
    <s v="Mastercard"/>
    <x v="3"/>
    <n v="105"/>
    <d v="2023-06-01T00:00:00"/>
    <x v="2"/>
    <x v="2"/>
    <n v="2.9463759575721863E-3"/>
    <n v="2.9463759575721863E-3"/>
    <n v="1327.2314999999999"/>
    <n v="0"/>
    <n v="0"/>
    <n v="159.26777999999996"/>
    <n v="268.33333333333331"/>
    <n v="5.8927519151443724"/>
    <n v="0"/>
    <n v="7087.4846347515213"/>
  </r>
  <r>
    <d v="2023-06-04T17:55:52"/>
    <n v="1"/>
    <n v="947.39"/>
    <n v="1"/>
    <s v="Checked out"/>
    <d v="2023-06-05T08:28:10"/>
    <n v="2"/>
    <d v="2023-04-13T11:22:57"/>
    <s v="Economy Queen"/>
    <m/>
    <m/>
    <x v="0"/>
    <x v="4"/>
    <s v="Visa"/>
    <x v="8"/>
    <n v="106"/>
    <d v="2023-06-01T00:00:00"/>
    <x v="0"/>
    <x v="4"/>
    <n v="1.6313213703099511E-3"/>
    <n v="1.6313213703099511E-3"/>
    <n v="9.4739000000000004"/>
    <n v="50"/>
    <n v="0"/>
    <n v="13.26346"/>
    <n v="115"/>
    <n v="16.31321370309951"/>
    <n v="0"/>
    <n v="743.33942629690046"/>
  </r>
  <r>
    <d v="2023-06-04T18:25:34"/>
    <n v="1"/>
    <n v="841.76"/>
    <n v="1"/>
    <s v="Checked out"/>
    <d v="2023-06-05T07:58:50"/>
    <n v="2"/>
    <d v="2023-01-28T07:50:41"/>
    <s v="Economy Queen"/>
    <m/>
    <s v="Expedia"/>
    <x v="2"/>
    <x v="3"/>
    <s v="Mastercard"/>
    <x v="11"/>
    <n v="107"/>
    <d v="2023-06-01T00:00:00"/>
    <x v="2"/>
    <x v="2"/>
    <n v="5.8927519151443723E-4"/>
    <n v="5.8927519151443723E-4"/>
    <n v="126.264"/>
    <n v="0"/>
    <n v="0"/>
    <n v="15.151679999999999"/>
    <n v="115"/>
    <n v="1.1785503830288744"/>
    <n v="0"/>
    <n v="584.16576961697115"/>
  </r>
  <r>
    <d v="2023-06-04T21:08:01"/>
    <n v="1"/>
    <n v="1223.21"/>
    <n v="1"/>
    <s v="Checked out"/>
    <d v="2023-06-05T11:00:00"/>
    <n v="2"/>
    <d v="2023-05-31T18:54:47"/>
    <s v="Economy Queen"/>
    <m/>
    <s v="Booking.com"/>
    <x v="2"/>
    <x v="2"/>
    <s v="Mastercard"/>
    <x v="2"/>
    <n v="108"/>
    <d v="2023-06-01T00:00:00"/>
    <x v="2"/>
    <x v="2"/>
    <n v="5.8927519151443723E-4"/>
    <n v="5.8927519151443723E-4"/>
    <n v="183.48150000000001"/>
    <n v="0"/>
    <n v="0"/>
    <n v="22.017779999999998"/>
    <n v="115"/>
    <n v="1.1785503830288744"/>
    <n v="0"/>
    <n v="901.53216961697115"/>
  </r>
  <r>
    <d v="2023-06-04T15:58:37"/>
    <n v="1"/>
    <n v="1640.93"/>
    <n v="1"/>
    <s v="Checked out"/>
    <d v="2023-06-05T09:37:07"/>
    <n v="2"/>
    <d v="2023-01-26T17:35:42"/>
    <s v="Standard Queen"/>
    <m/>
    <s v="Booking.com"/>
    <x v="2"/>
    <x v="9"/>
    <s v="Mastercard"/>
    <x v="2"/>
    <n v="109"/>
    <d v="2023-06-01T00:00:00"/>
    <x v="2"/>
    <x v="2"/>
    <n v="5.8927519151443723E-4"/>
    <n v="5.8927519151443723E-4"/>
    <n v="246.1395"/>
    <n v="0"/>
    <n v="0"/>
    <n v="29.536739999999998"/>
    <n v="115"/>
    <n v="1.1785503830288744"/>
    <n v="0"/>
    <n v="1249.0752096169713"/>
  </r>
  <r>
    <d v="2023-06-04T15:57:13"/>
    <n v="1"/>
    <n v="1640.93"/>
    <n v="1"/>
    <s v="Checked out"/>
    <d v="2023-06-05T09:32:38"/>
    <n v="2"/>
    <d v="2023-01-26T17:35:42"/>
    <s v="Standard Queen"/>
    <m/>
    <s v="Booking.com"/>
    <x v="2"/>
    <x v="9"/>
    <s v="Mastercard"/>
    <x v="2"/>
    <n v="110"/>
    <d v="2023-06-01T00:00:00"/>
    <x v="2"/>
    <x v="2"/>
    <n v="5.8927519151443723E-4"/>
    <n v="5.8927519151443723E-4"/>
    <n v="246.1395"/>
    <n v="0"/>
    <n v="0"/>
    <n v="29.536739999999998"/>
    <n v="115"/>
    <n v="1.1785503830288744"/>
    <n v="0"/>
    <n v="1249.0752096169713"/>
  </r>
  <r>
    <d v="2023-06-04T17:38:48"/>
    <n v="3"/>
    <n v="6082.05"/>
    <n v="1"/>
    <s v="Checked out"/>
    <d v="2023-06-07T08:06:43"/>
    <n v="2"/>
    <d v="2022-11-30T16:22:15"/>
    <s v="Standard Queen"/>
    <m/>
    <s v="Expedia"/>
    <x v="2"/>
    <x v="9"/>
    <s v="Mastercard"/>
    <x v="4"/>
    <n v="111"/>
    <d v="2023-06-01T00:00:00"/>
    <x v="2"/>
    <x v="2"/>
    <n v="1.7678255745433118E-3"/>
    <n v="1.7678255745433118E-3"/>
    <n v="912.3075"/>
    <n v="0"/>
    <n v="0"/>
    <n v="109.4769"/>
    <n v="191.66666666666666"/>
    <n v="3.5356511490866236"/>
    <n v="0"/>
    <n v="4865.0632821842464"/>
  </r>
  <r>
    <d v="2023-06-04T17:41:53"/>
    <n v="3"/>
    <n v="6082.05"/>
    <n v="1"/>
    <s v="Checked out"/>
    <d v="2023-06-07T07:43:52"/>
    <n v="2"/>
    <d v="2022-11-30T16:22:18"/>
    <s v="Standard Queen"/>
    <m/>
    <s v="Expedia"/>
    <x v="2"/>
    <x v="9"/>
    <s v="Mastercard"/>
    <x v="4"/>
    <n v="112"/>
    <d v="2023-06-01T00:00:00"/>
    <x v="2"/>
    <x v="2"/>
    <n v="1.7678255745433118E-3"/>
    <n v="1.7678255745433118E-3"/>
    <n v="912.3075"/>
    <n v="0"/>
    <n v="0"/>
    <n v="109.4769"/>
    <n v="191.66666666666666"/>
    <n v="3.5356511490866236"/>
    <n v="0"/>
    <n v="4865.0632821842464"/>
  </r>
  <r>
    <d v="2023-06-04T19:19:49"/>
    <n v="1"/>
    <n v="1119.6400000000001"/>
    <n v="1"/>
    <s v="Checked out"/>
    <d v="2023-06-05T11:00:00"/>
    <n v="2"/>
    <d v="2023-06-01T17:43:44"/>
    <s v="Standard Queen"/>
    <m/>
    <m/>
    <x v="0"/>
    <x v="11"/>
    <s v="Visa"/>
    <x v="8"/>
    <n v="113"/>
    <d v="2023-06-01T00:00:00"/>
    <x v="0"/>
    <x v="4"/>
    <n v="1.6313213703099511E-3"/>
    <n v="1.6313213703099511E-3"/>
    <n v="11.196400000000001"/>
    <n v="50"/>
    <n v="0"/>
    <n v="15.674960000000002"/>
    <n v="115"/>
    <n v="16.31321370309951"/>
    <n v="0"/>
    <n v="911.45542629690067"/>
  </r>
  <r>
    <d v="2023-06-04T17:40:29"/>
    <n v="3"/>
    <n v="6082.05"/>
    <n v="1"/>
    <s v="Checked out"/>
    <d v="2023-06-07T07:24:37"/>
    <n v="2"/>
    <d v="2022-11-30T16:22:05"/>
    <s v="Standard Queen"/>
    <m/>
    <s v="Expedia"/>
    <x v="2"/>
    <x v="9"/>
    <s v="Mastercard"/>
    <x v="4"/>
    <n v="114"/>
    <d v="2023-06-01T00:00:00"/>
    <x v="2"/>
    <x v="2"/>
    <n v="1.7678255745433118E-3"/>
    <n v="1.7678255745433118E-3"/>
    <n v="912.3075"/>
    <n v="0"/>
    <n v="0"/>
    <n v="109.4769"/>
    <n v="191.66666666666666"/>
    <n v="3.5356511490866236"/>
    <n v="0"/>
    <n v="4865.0632821842464"/>
  </r>
  <r>
    <d v="2023-06-05T00:36:14"/>
    <n v="1"/>
    <n v="1229.82"/>
    <n v="1"/>
    <s v="Checked out"/>
    <d v="2023-06-05T05:46:48"/>
    <n v="1"/>
    <d v="2023-06-05T00:25:13"/>
    <s v="Standard Queen"/>
    <m/>
    <m/>
    <x v="0"/>
    <x v="5"/>
    <s v=""/>
    <x v="0"/>
    <n v="115"/>
    <d v="2023-06-01T00:00:00"/>
    <x v="0"/>
    <x v="0"/>
    <n v="1.6313213703099511E-3"/>
    <n v="1.6313213703099511E-3"/>
    <n v="0"/>
    <n v="0"/>
    <n v="0"/>
    <n v="17.217479999999998"/>
    <n v="115"/>
    <n v="0"/>
    <n v="0"/>
    <n v="1097.6025199999999"/>
  </r>
  <r>
    <d v="2023-06-04T20:35:21"/>
    <n v="2"/>
    <n v="4905.99"/>
    <n v="1"/>
    <s v="Checked out"/>
    <d v="2023-06-06T10:38:46"/>
    <n v="3"/>
    <d v="2023-05-16T20:57:41"/>
    <s v="Family Room"/>
    <m/>
    <s v="Booking.com"/>
    <x v="2"/>
    <x v="3"/>
    <s v="Mastercard"/>
    <x v="2"/>
    <n v="116"/>
    <d v="2023-06-01T00:00:00"/>
    <x v="2"/>
    <x v="2"/>
    <n v="1.1785503830288745E-3"/>
    <n v="1.1785503830288745E-3"/>
    <n v="735.8984999999999"/>
    <n v="0"/>
    <n v="0"/>
    <n v="88.307819999999992"/>
    <n v="153.33333333333331"/>
    <n v="2.3571007660577488"/>
    <n v="0"/>
    <n v="3926.093245900609"/>
  </r>
  <r>
    <d v="2023-06-04T23:58:28"/>
    <n v="1"/>
    <n v="1700.9"/>
    <n v="1"/>
    <s v="Checked out"/>
    <d v="2023-06-05T11:00:00"/>
    <n v="2"/>
    <d v="2023-06-03T22:20:41"/>
    <s v="Family Room"/>
    <m/>
    <s v="Expedia"/>
    <x v="2"/>
    <x v="2"/>
    <s v="Mastercard"/>
    <x v="4"/>
    <n v="117"/>
    <d v="2023-06-01T00:00:00"/>
    <x v="2"/>
    <x v="2"/>
    <n v="5.8927519151443723E-4"/>
    <n v="5.8927519151443723E-4"/>
    <n v="255.13499999999999"/>
    <n v="0"/>
    <n v="0"/>
    <n v="30.616199999999999"/>
    <n v="115"/>
    <n v="1.1785503830288744"/>
    <n v="0"/>
    <n v="1298.9702496169712"/>
  </r>
  <r>
    <d v="2023-06-04T23:56:07"/>
    <n v="2"/>
    <n v="2278.13"/>
    <n v="1"/>
    <s v="Checked out"/>
    <d v="2023-06-06T10:58:40"/>
    <n v="2"/>
    <d v="2023-05-16T08:02:11"/>
    <s v="2-bed Dorm"/>
    <m/>
    <s v="Booking.com"/>
    <x v="2"/>
    <x v="3"/>
    <s v="Mastercard"/>
    <x v="2"/>
    <n v="118"/>
    <d v="2023-06-01T00:00:00"/>
    <x v="2"/>
    <x v="2"/>
    <n v="1.1785503830288745E-3"/>
    <n v="1.1785503830288745E-3"/>
    <n v="341.71949999999998"/>
    <n v="0"/>
    <n v="0"/>
    <n v="41.006340000000002"/>
    <n v="153.33333333333331"/>
    <n v="2.3571007660577488"/>
    <n v="0"/>
    <n v="1739.713725900609"/>
  </r>
  <r>
    <d v="2023-06-04T15:54:12"/>
    <n v="3"/>
    <n v="4492.32"/>
    <n v="1"/>
    <s v="Checked out"/>
    <d v="2023-06-07T09:49:24"/>
    <n v="2"/>
    <d v="2023-05-29T12:07:29"/>
    <s v="2-bed Dorm"/>
    <m/>
    <m/>
    <x v="0"/>
    <x v="5"/>
    <s v=""/>
    <x v="12"/>
    <n v="119"/>
    <d v="2023-06-01T00:00:00"/>
    <x v="0"/>
    <x v="0"/>
    <n v="4.8939641109298528E-3"/>
    <n v="4.8939641109298528E-3"/>
    <n v="0"/>
    <n v="0"/>
    <n v="0"/>
    <n v="62.892479999999999"/>
    <n v="191.66666666666666"/>
    <n v="0"/>
    <n v="0"/>
    <n v="4237.7608533333332"/>
  </r>
  <r>
    <d v="2023-06-04T14:55:31"/>
    <n v="3"/>
    <n v="7879.46"/>
    <n v="1"/>
    <s v="Checked out"/>
    <d v="2023-06-07T11:00:00"/>
    <n v="3"/>
    <d v="2023-06-01T13:37:12"/>
    <s v="4-bed Dorm"/>
    <m/>
    <s v="Booking.com"/>
    <x v="2"/>
    <x v="2"/>
    <s v="Mastercard"/>
    <x v="2"/>
    <n v="120"/>
    <d v="2023-06-01T00:00:00"/>
    <x v="2"/>
    <x v="2"/>
    <n v="1.7678255745433118E-3"/>
    <n v="1.7678255745433118E-3"/>
    <n v="1181.9189999999999"/>
    <n v="0"/>
    <n v="0"/>
    <n v="141.83027999999999"/>
    <n v="191.66666666666666"/>
    <n v="3.5356511490866236"/>
    <n v="0"/>
    <n v="6360.5084021842467"/>
  </r>
  <r>
    <d v="2023-06-04T09:12:12"/>
    <n v="1"/>
    <n v="1862.05"/>
    <n v="1"/>
    <s v="Checked out"/>
    <d v="2023-06-05T09:51:18"/>
    <n v="3"/>
    <d v="2023-06-04T09:10:21"/>
    <s v="4-bed Dorm"/>
    <m/>
    <m/>
    <x v="0"/>
    <x v="5"/>
    <s v=""/>
    <x v="0"/>
    <n v="121"/>
    <d v="2023-06-01T00:00:00"/>
    <x v="0"/>
    <x v="0"/>
    <n v="1.6313213703099511E-3"/>
    <n v="1.6313213703099511E-3"/>
    <n v="0"/>
    <n v="0"/>
    <n v="0"/>
    <n v="26.0687"/>
    <n v="115"/>
    <n v="0"/>
    <n v="0"/>
    <n v="1720.9812999999999"/>
  </r>
  <r>
    <d v="2023-06-04T23:22:33"/>
    <n v="1"/>
    <n v="565.4"/>
    <n v="1"/>
    <s v="Checked out"/>
    <d v="2023-06-05T11:00:00"/>
    <n v="1"/>
    <d v="2023-06-02T11:28:41"/>
    <s v="Bed in 12-bed Dorm"/>
    <m/>
    <s v="Hostelworld Group"/>
    <x v="2"/>
    <x v="2"/>
    <s v="Mastercard"/>
    <x v="10"/>
    <n v="122"/>
    <d v="2023-06-01T00:00:00"/>
    <x v="2"/>
    <x v="2"/>
    <n v="5.8927519151443723E-4"/>
    <n v="5.8927519151443723E-4"/>
    <n v="84.809999999999988"/>
    <n v="0"/>
    <n v="0"/>
    <n v="10.177199999999999"/>
    <n v="115"/>
    <n v="1.1785503830288744"/>
    <n v="0"/>
    <n v="354.23424961697117"/>
  </r>
  <r>
    <d v="2023-06-04T18:56:06"/>
    <n v="1"/>
    <n v="414.29"/>
    <n v="1"/>
    <s v="Checked out"/>
    <d v="2023-06-05T05:24:55"/>
    <n v="1"/>
    <d v="2022-09-24T15:40:06"/>
    <s v="Bed in 12-bed Dorm"/>
    <m/>
    <s v="Booking.com"/>
    <x v="2"/>
    <x v="2"/>
    <s v="Mastercard"/>
    <x v="2"/>
    <n v="123"/>
    <d v="2023-06-01T00:00:00"/>
    <x v="2"/>
    <x v="2"/>
    <n v="5.8927519151443723E-4"/>
    <n v="5.8927519151443723E-4"/>
    <n v="62.143500000000003"/>
    <n v="0"/>
    <n v="0"/>
    <n v="7.4572199999999995"/>
    <n v="115"/>
    <n v="1.1785503830288744"/>
    <n v="0"/>
    <n v="228.51072961697116"/>
  </r>
  <r>
    <d v="2023-06-04T16:17:14"/>
    <n v="1"/>
    <n v="532.14"/>
    <n v="1"/>
    <s v="Checked out"/>
    <d v="2023-06-05T11:00:00"/>
    <n v="1"/>
    <d v="2023-06-04T07:55:03"/>
    <s v="Bed in 12-bed Dorm"/>
    <m/>
    <s v="Google Travel Agency"/>
    <x v="0"/>
    <x v="0"/>
    <s v=""/>
    <x v="14"/>
    <n v="124"/>
    <d v="2023-06-01T00:00:00"/>
    <x v="0"/>
    <x v="5"/>
    <n v="1.6313213703099511E-3"/>
    <n v="1.6313213703099511E-3"/>
    <n v="0"/>
    <n v="0"/>
    <n v="0"/>
    <n v="9.5785199999999993"/>
    <n v="115"/>
    <n v="0"/>
    <n v="0"/>
    <n v="407.56147999999996"/>
  </r>
  <r>
    <d v="2023-06-04T16:51:01"/>
    <n v="2"/>
    <n v="1017.72"/>
    <n v="1"/>
    <s v="Checked out"/>
    <d v="2023-06-06T11:00:00"/>
    <n v="1"/>
    <d v="2023-06-02T13:12:15"/>
    <s v="Bed in 12-bed Dorm"/>
    <m/>
    <s v="Private Sale"/>
    <x v="2"/>
    <x v="2"/>
    <s v=""/>
    <x v="5"/>
    <n v="125"/>
    <d v="2023-06-01T00:00:00"/>
    <x v="2"/>
    <x v="2"/>
    <n v="1.1785503830288745E-3"/>
    <n v="1.1785503830288745E-3"/>
    <n v="152.65799999999999"/>
    <n v="0"/>
    <n v="0"/>
    <n v="18.318960000000001"/>
    <n v="153.33333333333331"/>
    <n v="2.3571007660577488"/>
    <n v="0"/>
    <n v="691.05260590060902"/>
  </r>
  <r>
    <d v="2023-06-04T19:10:14"/>
    <n v="1"/>
    <n v="618.75"/>
    <n v="1"/>
    <s v="Checked out"/>
    <d v="2023-06-05T11:00:00"/>
    <n v="1"/>
    <d v="2023-05-09T15:10:42"/>
    <s v="Bed in 12-bed Dorm"/>
    <m/>
    <s v="Booking.com"/>
    <x v="2"/>
    <x v="3"/>
    <s v="Mastercard"/>
    <x v="2"/>
    <n v="126"/>
    <d v="2023-06-01T00:00:00"/>
    <x v="2"/>
    <x v="2"/>
    <n v="5.8927519151443723E-4"/>
    <n v="5.8927519151443723E-4"/>
    <n v="92.8125"/>
    <n v="0"/>
    <n v="0"/>
    <n v="11.137499999999999"/>
    <n v="115"/>
    <n v="1.1785503830288744"/>
    <n v="0"/>
    <n v="398.62144961697118"/>
  </r>
  <r>
    <d v="2023-06-04T17:33:26"/>
    <n v="2"/>
    <n v="1173.21"/>
    <n v="1"/>
    <s v="Checked out"/>
    <d v="2023-06-06T10:59:33"/>
    <n v="1"/>
    <d v="2023-01-25T04:01:42"/>
    <s v="Bed in 6-bed Dorm"/>
    <m/>
    <s v="Booking.com"/>
    <x v="2"/>
    <x v="2"/>
    <s v="Mastercard"/>
    <x v="2"/>
    <n v="127"/>
    <d v="2023-06-01T00:00:00"/>
    <x v="2"/>
    <x v="2"/>
    <n v="1.1785503830288745E-3"/>
    <n v="1.1785503830288745E-3"/>
    <n v="175.98150000000001"/>
    <n v="0"/>
    <n v="0"/>
    <n v="21.11778"/>
    <n v="153.33333333333331"/>
    <n v="2.3571007660577488"/>
    <n v="0"/>
    <n v="820.42028590060897"/>
  </r>
  <r>
    <d v="2023-06-04T15:33:00"/>
    <n v="1"/>
    <n v="695.54"/>
    <n v="1"/>
    <s v="Checked out"/>
    <d v="2023-06-05T09:53:49"/>
    <n v="1"/>
    <d v="2023-06-02T19:38:01"/>
    <s v="Bed in 6-bed Dorm"/>
    <m/>
    <m/>
    <x v="0"/>
    <x v="11"/>
    <s v="Mastercard"/>
    <x v="8"/>
    <n v="128"/>
    <d v="2023-06-01T00:00:00"/>
    <x v="0"/>
    <x v="4"/>
    <n v="1.6313213703099511E-3"/>
    <n v="1.6313213703099511E-3"/>
    <n v="6.9554"/>
    <n v="50"/>
    <n v="0"/>
    <n v="9.7375600000000002"/>
    <n v="115"/>
    <n v="16.31321370309951"/>
    <n v="0"/>
    <n v="497.53382629690043"/>
  </r>
  <r>
    <d v="2023-06-04T20:36:44"/>
    <n v="2"/>
    <n v="1244.6400000000001"/>
    <n v="1"/>
    <s v="Checked out"/>
    <d v="2023-06-06T09:40:26"/>
    <n v="1"/>
    <d v="2023-06-02T16:07:17"/>
    <s v="Bed in 6-bed Dorm"/>
    <m/>
    <s v="Hostelworld Group"/>
    <x v="2"/>
    <x v="2"/>
    <s v="Visa"/>
    <x v="10"/>
    <n v="129"/>
    <d v="2023-06-01T00:00:00"/>
    <x v="2"/>
    <x v="2"/>
    <n v="1.1785503830288745E-3"/>
    <n v="1.1785503830288745E-3"/>
    <n v="186.696"/>
    <n v="0"/>
    <n v="0"/>
    <n v="22.40352"/>
    <n v="153.33333333333331"/>
    <n v="2.3571007660577488"/>
    <n v="0"/>
    <n v="879.85004590060908"/>
  </r>
  <r>
    <d v="2023-06-04T13:33:32"/>
    <n v="3"/>
    <n v="2740.49"/>
    <n v="1"/>
    <s v="Checked out"/>
    <d v="2023-06-07T05:44:34"/>
    <n v="1"/>
    <d v="2023-05-27T16:25:42"/>
    <s v="Bed in 4-bed Dorm"/>
    <m/>
    <s v="Hostelworld Group"/>
    <x v="2"/>
    <x v="2"/>
    <s v="Mastercard"/>
    <x v="10"/>
    <n v="130"/>
    <d v="2023-06-01T00:00:00"/>
    <x v="2"/>
    <x v="2"/>
    <n v="1.7678255745433118E-3"/>
    <n v="1.7678255745433118E-3"/>
    <n v="411.07349999999997"/>
    <n v="0"/>
    <n v="0"/>
    <n v="49.328819999999993"/>
    <n v="191.66666666666666"/>
    <n v="3.5356511490866236"/>
    <n v="0"/>
    <n v="2084.8853621842463"/>
  </r>
  <r>
    <d v="2023-06-04T18:54:51"/>
    <n v="3"/>
    <n v="2828.01"/>
    <n v="1"/>
    <s v="Checked out"/>
    <d v="2023-06-07T09:00:00"/>
    <n v="1"/>
    <d v="2023-02-22T10:37:57"/>
    <s v="Bed in 4-bed Dorm"/>
    <m/>
    <m/>
    <x v="0"/>
    <x v="10"/>
    <s v="Visa"/>
    <x v="8"/>
    <n v="131"/>
    <d v="2023-06-01T00:00:00"/>
    <x v="0"/>
    <x v="4"/>
    <n v="4.8939641109298528E-3"/>
    <n v="4.8939641109298528E-3"/>
    <n v="28.280100000000004"/>
    <n v="50"/>
    <n v="0"/>
    <n v="39.592140000000001"/>
    <n v="191.66666666666666"/>
    <n v="48.939641109298528"/>
    <n v="0"/>
    <n v="2469.5314522240351"/>
  </r>
  <r>
    <d v="2023-06-04T18:10:03"/>
    <n v="2"/>
    <n v="1107.1300000000001"/>
    <n v="1"/>
    <s v="Checked out"/>
    <d v="2023-06-06T11:00:00"/>
    <n v="1"/>
    <d v="2023-05-10T03:47:12"/>
    <s v="Bed in 4-bed Dorm"/>
    <m/>
    <s v="Private Sale"/>
    <x v="2"/>
    <x v="3"/>
    <s v=""/>
    <x v="5"/>
    <n v="132"/>
    <d v="2023-06-01T00:00:00"/>
    <x v="2"/>
    <x v="2"/>
    <n v="1.1785503830288745E-3"/>
    <n v="1.1785503830288745E-3"/>
    <n v="166.06950000000001"/>
    <n v="0"/>
    <n v="0"/>
    <n v="19.928340000000002"/>
    <n v="153.33333333333331"/>
    <n v="2.3571007660577488"/>
    <n v="0"/>
    <n v="765.44172590060907"/>
  </r>
  <r>
    <d v="2023-06-04T15:43:26"/>
    <n v="1"/>
    <n v="650.89"/>
    <n v="1"/>
    <s v="Checked out"/>
    <d v="2023-06-05T11:00:00"/>
    <n v="1"/>
    <d v="2023-04-22T02:57:41"/>
    <s v="Bed in 4-bed Dorm"/>
    <m/>
    <s v="Expedia"/>
    <x v="2"/>
    <x v="3"/>
    <s v="Mastercard"/>
    <x v="4"/>
    <n v="133"/>
    <d v="2023-06-01T00:00:00"/>
    <x v="2"/>
    <x v="2"/>
    <n v="5.8927519151443723E-4"/>
    <n v="5.8927519151443723E-4"/>
    <n v="97.633499999999998"/>
    <n v="0"/>
    <n v="0"/>
    <n v="11.716019999999999"/>
    <n v="115"/>
    <n v="1.1785503830288744"/>
    <n v="0"/>
    <n v="425.36192961697111"/>
  </r>
  <r>
    <d v="2023-06-05T08:29:04"/>
    <n v="1"/>
    <n v="1255.3599999999999"/>
    <n v="1"/>
    <s v="Checked out"/>
    <d v="2023-06-06T08:05:24"/>
    <n v="2"/>
    <d v="2023-06-04T10:02:19"/>
    <s v="Economy Queen"/>
    <m/>
    <m/>
    <x v="0"/>
    <x v="11"/>
    <s v="Visa"/>
    <x v="8"/>
    <n v="134"/>
    <d v="2023-06-01T00:00:00"/>
    <x v="0"/>
    <x v="4"/>
    <n v="1.6313213703099511E-3"/>
    <n v="1.6313213703099511E-3"/>
    <n v="12.553599999999999"/>
    <n v="50"/>
    <n v="0"/>
    <n v="17.575039999999998"/>
    <n v="115"/>
    <n v="16.31321370309951"/>
    <n v="0"/>
    <n v="1043.9181462969004"/>
  </r>
  <r>
    <d v="2023-06-05T17:06:50"/>
    <n v="1"/>
    <n v="1483.04"/>
    <n v="1"/>
    <s v="Checked out"/>
    <d v="2023-06-06T07:05:18"/>
    <n v="2"/>
    <d v="2023-05-31T02:15:12"/>
    <s v="Economy Queen"/>
    <m/>
    <s v="Booking.com"/>
    <x v="2"/>
    <x v="2"/>
    <s v="Mastercard"/>
    <x v="2"/>
    <n v="135"/>
    <d v="2023-06-01T00:00:00"/>
    <x v="2"/>
    <x v="2"/>
    <n v="5.8927519151443723E-4"/>
    <n v="5.8927519151443723E-4"/>
    <n v="222.45599999999999"/>
    <n v="0"/>
    <n v="0"/>
    <n v="26.694719999999997"/>
    <n v="115"/>
    <n v="1.1785503830288744"/>
    <n v="0"/>
    <n v="1117.7107296169711"/>
  </r>
  <r>
    <d v="2023-06-05T08:28:40"/>
    <n v="1"/>
    <n v="1255.3599999999999"/>
    <n v="1"/>
    <s v="Checked out"/>
    <d v="2023-06-06T08:04:23"/>
    <n v="2"/>
    <d v="2023-06-04T10:02:19"/>
    <s v="Economy Queen"/>
    <m/>
    <m/>
    <x v="0"/>
    <x v="11"/>
    <s v="Visa"/>
    <x v="8"/>
    <n v="136"/>
    <d v="2023-06-01T00:00:00"/>
    <x v="0"/>
    <x v="4"/>
    <n v="1.6313213703099511E-3"/>
    <n v="1.6313213703099511E-3"/>
    <n v="12.553599999999999"/>
    <n v="50"/>
    <n v="0"/>
    <n v="17.575039999999998"/>
    <n v="115"/>
    <n v="16.31321370309951"/>
    <n v="0"/>
    <n v="1043.9181462969004"/>
  </r>
  <r>
    <d v="2023-06-05T15:54:45"/>
    <n v="2"/>
    <n v="4560.26"/>
    <n v="1"/>
    <s v="Checked out"/>
    <d v="2023-06-07T09:00:00"/>
    <n v="1"/>
    <d v="2023-05-20T14:36:42"/>
    <s v="Economy Queen"/>
    <m/>
    <s v="Booking.com"/>
    <x v="2"/>
    <x v="3"/>
    <s v="Mastercard"/>
    <x v="2"/>
    <n v="137"/>
    <d v="2023-06-01T00:00:00"/>
    <x v="2"/>
    <x v="2"/>
    <n v="1.1785503830288745E-3"/>
    <n v="1.1785503830288745E-3"/>
    <n v="684.03899999999999"/>
    <n v="0"/>
    <n v="0"/>
    <n v="82.084679999999992"/>
    <n v="153.33333333333331"/>
    <n v="2.3571007660577488"/>
    <n v="0"/>
    <n v="3638.445885900609"/>
  </r>
  <r>
    <d v="2023-06-05T23:53:13"/>
    <n v="1"/>
    <n v="1366.07"/>
    <n v="1"/>
    <s v="Checked out"/>
    <d v="2023-06-06T10:10:41"/>
    <n v="2"/>
    <d v="2023-06-03T23:43:41"/>
    <s v="Economy Queen"/>
    <m/>
    <s v="Booking.com"/>
    <x v="2"/>
    <x v="2"/>
    <s v="Mastercard"/>
    <x v="2"/>
    <n v="138"/>
    <d v="2023-06-01T00:00:00"/>
    <x v="2"/>
    <x v="2"/>
    <n v="5.8927519151443723E-4"/>
    <n v="5.8927519151443723E-4"/>
    <n v="204.91049999999998"/>
    <n v="0"/>
    <n v="0"/>
    <n v="24.589259999999996"/>
    <n v="115"/>
    <n v="1.1785503830288744"/>
    <n v="0"/>
    <n v="1020.391689616971"/>
  </r>
  <r>
    <d v="2023-06-05T16:24:25"/>
    <n v="2"/>
    <n v="3924.1"/>
    <n v="1"/>
    <s v="Checked out"/>
    <d v="2023-06-07T07:36:34"/>
    <n v="2"/>
    <d v="2023-06-03T07:51:41"/>
    <s v="Economy Queen"/>
    <m/>
    <s v="Expedia"/>
    <x v="2"/>
    <x v="2"/>
    <s v="Mastercard"/>
    <x v="17"/>
    <n v="139"/>
    <d v="2023-06-01T00:00:00"/>
    <x v="2"/>
    <x v="2"/>
    <n v="1.1785503830288745E-3"/>
    <n v="1.1785503830288745E-3"/>
    <n v="588.61500000000001"/>
    <n v="0"/>
    <n v="0"/>
    <n v="70.633799999999994"/>
    <n v="153.33333333333331"/>
    <n v="2.3571007660577488"/>
    <n v="0"/>
    <n v="3109.1607659006086"/>
  </r>
  <r>
    <d v="2023-06-05T16:48:08"/>
    <n v="2"/>
    <n v="4000"/>
    <n v="1"/>
    <s v="Checked out"/>
    <d v="2023-06-07T11:00:00"/>
    <n v="1"/>
    <d v="2023-06-03T19:26:41"/>
    <s v="Economy Queen"/>
    <m/>
    <s v="Expedia"/>
    <x v="2"/>
    <x v="2"/>
    <s v="Mastercard"/>
    <x v="3"/>
    <n v="140"/>
    <d v="2023-06-01T00:00:00"/>
    <x v="2"/>
    <x v="2"/>
    <n v="1.1785503830288745E-3"/>
    <n v="1.1785503830288745E-3"/>
    <n v="600"/>
    <n v="0"/>
    <n v="0"/>
    <n v="72"/>
    <n v="153.33333333333331"/>
    <n v="2.3571007660577488"/>
    <n v="0"/>
    <n v="3172.309565900609"/>
  </r>
  <r>
    <d v="2023-06-05T15:44:54"/>
    <n v="1"/>
    <n v="2041.88"/>
    <n v="1"/>
    <s v="Checked out"/>
    <d v="2023-06-06T10:07:18"/>
    <n v="1"/>
    <d v="2023-03-02T12:39:42"/>
    <s v="Economy Queen"/>
    <m/>
    <s v="Expedia"/>
    <x v="2"/>
    <x v="9"/>
    <s v="Mastercard"/>
    <x v="4"/>
    <n v="141"/>
    <d v="2023-06-01T00:00:00"/>
    <x v="2"/>
    <x v="2"/>
    <n v="5.8927519151443723E-4"/>
    <n v="5.8927519151443723E-4"/>
    <n v="306.28199999999998"/>
    <n v="0"/>
    <n v="0"/>
    <n v="36.753839999999997"/>
    <n v="115"/>
    <n v="1.1785503830288744"/>
    <n v="0"/>
    <n v="1582.6656096169713"/>
  </r>
  <r>
    <d v="2023-06-05T08:28:17"/>
    <n v="1"/>
    <n v="1255.3599999999999"/>
    <n v="1"/>
    <s v="Checked out"/>
    <d v="2023-06-06T08:04:38"/>
    <n v="2"/>
    <d v="2023-06-04T10:02:19"/>
    <s v="Economy Queen"/>
    <m/>
    <m/>
    <x v="0"/>
    <x v="11"/>
    <s v="Visa"/>
    <x v="8"/>
    <n v="142"/>
    <d v="2023-06-01T00:00:00"/>
    <x v="0"/>
    <x v="4"/>
    <n v="1.6313213703099511E-3"/>
    <n v="1.6313213703099511E-3"/>
    <n v="12.553599999999999"/>
    <n v="50"/>
    <n v="0"/>
    <n v="17.575039999999998"/>
    <n v="115"/>
    <n v="16.31321370309951"/>
    <n v="0"/>
    <n v="1043.9181462969004"/>
  </r>
  <r>
    <d v="2023-06-05T15:36:17"/>
    <n v="3"/>
    <n v="5303.58"/>
    <n v="1"/>
    <s v="Checked out"/>
    <d v="2023-06-08T11:00:00"/>
    <n v="1"/>
    <d v="2022-06-26T09:18:04"/>
    <s v="Economy Queen"/>
    <m/>
    <s v="Expedia"/>
    <x v="2"/>
    <x v="12"/>
    <s v="Mastercard"/>
    <x v="11"/>
    <n v="143"/>
    <d v="2023-06-01T00:00:00"/>
    <x v="2"/>
    <x v="2"/>
    <n v="1.7678255745433118E-3"/>
    <n v="1.7678255745433118E-3"/>
    <n v="795.53699999999992"/>
    <n v="0"/>
    <n v="0"/>
    <n v="95.464439999999996"/>
    <n v="191.66666666666666"/>
    <n v="3.5356511490866236"/>
    <n v="0"/>
    <n v="4217.3762421842466"/>
  </r>
  <r>
    <d v="2023-06-05T15:44:21"/>
    <n v="1"/>
    <n v="2041.88"/>
    <n v="1"/>
    <s v="Checked out"/>
    <d v="2023-06-06T10:12:11"/>
    <n v="1"/>
    <d v="2023-03-02T12:39:44"/>
    <s v="Economy Queen"/>
    <m/>
    <s v="Expedia"/>
    <x v="2"/>
    <x v="9"/>
    <s v="Mastercard"/>
    <x v="4"/>
    <n v="144"/>
    <d v="2023-06-01T00:00:00"/>
    <x v="2"/>
    <x v="2"/>
    <n v="5.8927519151443723E-4"/>
    <n v="5.8927519151443723E-4"/>
    <n v="306.28199999999998"/>
    <n v="0"/>
    <n v="0"/>
    <n v="36.753839999999997"/>
    <n v="115"/>
    <n v="1.1785503830288744"/>
    <n v="0"/>
    <n v="1582.6656096169713"/>
  </r>
  <r>
    <d v="2023-06-05T18:48:15"/>
    <n v="3"/>
    <n v="7314.27"/>
    <n v="1"/>
    <s v="Checked out"/>
    <d v="2023-06-08T11:00:00"/>
    <n v="2"/>
    <d v="2022-12-09T19:37:05"/>
    <s v="Standard Queen"/>
    <m/>
    <s v="Expedia"/>
    <x v="2"/>
    <x v="9"/>
    <s v="Mastercard"/>
    <x v="4"/>
    <n v="145"/>
    <d v="2023-06-01T00:00:00"/>
    <x v="2"/>
    <x v="2"/>
    <n v="1.7678255745433118E-3"/>
    <n v="1.7678255745433118E-3"/>
    <n v="1097.1405"/>
    <n v="0"/>
    <n v="0"/>
    <n v="131.65685999999999"/>
    <n v="191.66666666666666"/>
    <n v="3.5356511490866236"/>
    <n v="0"/>
    <n v="5890.2703221842476"/>
  </r>
  <r>
    <d v="2023-06-05T18:07:09"/>
    <n v="1"/>
    <n v="1366.03"/>
    <n v="1"/>
    <s v="Checked out"/>
    <d v="2023-06-06T10:08:25"/>
    <n v="2"/>
    <d v="2023-06-03T10:56:15"/>
    <s v="Standard Queen"/>
    <m/>
    <s v="Expedia"/>
    <x v="2"/>
    <x v="2"/>
    <s v="Mastercard"/>
    <x v="9"/>
    <n v="146"/>
    <d v="2023-06-01T00:00:00"/>
    <x v="2"/>
    <x v="2"/>
    <n v="5.8927519151443723E-4"/>
    <n v="5.8927519151443723E-4"/>
    <n v="204.90449999999998"/>
    <n v="0"/>
    <n v="0"/>
    <n v="24.588539999999998"/>
    <n v="115"/>
    <n v="1.1785503830288744"/>
    <n v="0"/>
    <n v="1020.3584096169711"/>
  </r>
  <r>
    <d v="2023-06-05T17:16:53"/>
    <n v="1"/>
    <n v="2143.69"/>
    <n v="1"/>
    <s v="Checked out"/>
    <d v="2023-06-06T08:52:56"/>
    <n v="1"/>
    <d v="2023-05-29T10:56:41"/>
    <s v="Standard Queen"/>
    <m/>
    <s v="Expedia"/>
    <x v="2"/>
    <x v="9"/>
    <s v="Mastercard"/>
    <x v="4"/>
    <n v="147"/>
    <d v="2023-06-01T00:00:00"/>
    <x v="2"/>
    <x v="2"/>
    <n v="5.8927519151443723E-4"/>
    <n v="5.8927519151443723E-4"/>
    <n v="321.55349999999999"/>
    <n v="0"/>
    <n v="0"/>
    <n v="38.586419999999997"/>
    <n v="115"/>
    <n v="1.1785503830288744"/>
    <n v="0"/>
    <n v="1667.3715296169712"/>
  </r>
  <r>
    <d v="2023-06-05T16:39:17"/>
    <n v="1"/>
    <n v="2056.25"/>
    <n v="1"/>
    <s v="Checked out"/>
    <d v="2023-06-06T08:00:00"/>
    <n v="2"/>
    <d v="2023-03-08T22:15:10"/>
    <s v="Standard Queen"/>
    <m/>
    <m/>
    <x v="0"/>
    <x v="7"/>
    <s v=""/>
    <x v="8"/>
    <n v="148"/>
    <d v="2023-06-01T00:00:00"/>
    <x v="0"/>
    <x v="4"/>
    <n v="1.6313213703099511E-3"/>
    <n v="1.6313213703099511E-3"/>
    <n v="20.5625"/>
    <n v="50"/>
    <n v="0"/>
    <n v="28.787500000000001"/>
    <n v="115"/>
    <n v="16.31321370309951"/>
    <n v="0"/>
    <n v="1825.5867862969005"/>
  </r>
  <r>
    <d v="2023-06-05T17:19:27"/>
    <n v="2"/>
    <n v="4004.64"/>
    <n v="1"/>
    <s v="Checked out"/>
    <d v="2023-06-07T09:34:56"/>
    <n v="1"/>
    <d v="2023-01-06T12:04:07"/>
    <s v="Standard Queen"/>
    <m/>
    <s v="Expedia"/>
    <x v="2"/>
    <x v="9"/>
    <s v="Mastercard"/>
    <x v="4"/>
    <n v="149"/>
    <d v="2023-06-01T00:00:00"/>
    <x v="2"/>
    <x v="2"/>
    <n v="1.1785503830288745E-3"/>
    <n v="1.1785503830288745E-3"/>
    <n v="600.69599999999991"/>
    <n v="0"/>
    <n v="0"/>
    <n v="72.083519999999993"/>
    <n v="153.33333333333331"/>
    <n v="2.3571007660577488"/>
    <n v="0"/>
    <n v="3176.1700459006088"/>
  </r>
  <r>
    <d v="2023-06-05T17:19:50"/>
    <n v="2"/>
    <n v="4004.64"/>
    <n v="1"/>
    <s v="Checked out"/>
    <d v="2023-06-07T09:33:22"/>
    <n v="1"/>
    <d v="2023-01-06T12:04:20"/>
    <s v="Standard Queen"/>
    <m/>
    <s v="Expedia"/>
    <x v="2"/>
    <x v="9"/>
    <s v="Mastercard"/>
    <x v="4"/>
    <n v="150"/>
    <d v="2023-06-01T00:00:00"/>
    <x v="2"/>
    <x v="2"/>
    <n v="1.1785503830288745E-3"/>
    <n v="1.1785503830288745E-3"/>
    <n v="600.69599999999991"/>
    <n v="0"/>
    <n v="0"/>
    <n v="72.083519999999993"/>
    <n v="153.33333333333331"/>
    <n v="2.3571007660577488"/>
    <n v="0"/>
    <n v="3176.1700459006088"/>
  </r>
  <r>
    <d v="2023-06-05T16:55:41"/>
    <n v="1"/>
    <n v="2301.75"/>
    <n v="1"/>
    <s v="Checked out"/>
    <d v="2023-06-06T08:24:55"/>
    <n v="1"/>
    <d v="2023-05-21T17:17:42"/>
    <s v="Standard Queen"/>
    <m/>
    <s v="Expedia"/>
    <x v="2"/>
    <x v="3"/>
    <s v="Mastercard"/>
    <x v="9"/>
    <n v="151"/>
    <d v="2023-06-01T00:00:00"/>
    <x v="2"/>
    <x v="2"/>
    <n v="5.8927519151443723E-4"/>
    <n v="5.8927519151443723E-4"/>
    <n v="345.26249999999999"/>
    <n v="0"/>
    <n v="0"/>
    <n v="41.4315"/>
    <n v="115"/>
    <n v="1.1785503830288744"/>
    <n v="0"/>
    <n v="1798.8774496169713"/>
  </r>
  <r>
    <d v="2023-06-05T16:00:24"/>
    <n v="1"/>
    <n v="2301.75"/>
    <n v="1"/>
    <s v="Checked out"/>
    <d v="2023-06-06T08:33:38"/>
    <n v="1"/>
    <d v="2023-05-21T17:07:12"/>
    <s v="Standard Queen"/>
    <m/>
    <s v="Expedia"/>
    <x v="2"/>
    <x v="3"/>
    <s v="Mastercard"/>
    <x v="9"/>
    <n v="152"/>
    <d v="2023-06-01T00:00:00"/>
    <x v="2"/>
    <x v="2"/>
    <n v="5.8927519151443723E-4"/>
    <n v="5.8927519151443723E-4"/>
    <n v="345.26249999999999"/>
    <n v="0"/>
    <n v="0"/>
    <n v="41.4315"/>
    <n v="115"/>
    <n v="1.1785503830288744"/>
    <n v="0"/>
    <n v="1798.8774496169713"/>
  </r>
  <r>
    <d v="2023-06-05T21:21:10"/>
    <n v="1"/>
    <n v="2346.4"/>
    <n v="1"/>
    <s v="Checked out"/>
    <d v="2023-06-06T11:00:00"/>
    <n v="2"/>
    <d v="2023-05-03T04:07:41"/>
    <s v="Standard Queen"/>
    <m/>
    <s v="Expedia"/>
    <x v="2"/>
    <x v="3"/>
    <s v="Mastercard"/>
    <x v="4"/>
    <n v="153"/>
    <d v="2023-06-01T00:00:00"/>
    <x v="2"/>
    <x v="2"/>
    <n v="5.8927519151443723E-4"/>
    <n v="5.8927519151443723E-4"/>
    <n v="351.96"/>
    <n v="0"/>
    <n v="0"/>
    <n v="42.235199999999999"/>
    <n v="115"/>
    <n v="1.1785503830288744"/>
    <n v="0"/>
    <n v="1836.0262496169712"/>
  </r>
  <r>
    <d v="2023-06-05T14:55:46"/>
    <n v="1"/>
    <n v="2059.5500000000002"/>
    <n v="1"/>
    <s v="Checked out"/>
    <d v="2023-06-06T11:00:00"/>
    <n v="1"/>
    <d v="2023-03-31T10:16:12"/>
    <s v="Standard Queen"/>
    <m/>
    <s v="Expedia"/>
    <x v="2"/>
    <x v="3"/>
    <s v="Mastercard"/>
    <x v="9"/>
    <n v="154"/>
    <d v="2023-06-01T00:00:00"/>
    <x v="2"/>
    <x v="2"/>
    <n v="5.8927519151443723E-4"/>
    <n v="5.8927519151443723E-4"/>
    <n v="308.9325"/>
    <n v="0"/>
    <n v="0"/>
    <n v="37.071899999999999"/>
    <n v="115"/>
    <n v="1.1785503830288744"/>
    <n v="0"/>
    <n v="1597.3670496169711"/>
  </r>
  <r>
    <d v="2023-06-05T12:49:35"/>
    <n v="1"/>
    <n v="1966.85"/>
    <n v="1"/>
    <s v="Checked out"/>
    <d v="2023-06-06T08:17:51"/>
    <n v="1"/>
    <d v="2023-05-29T10:33:03"/>
    <s v="Standard Queen"/>
    <m/>
    <m/>
    <x v="0"/>
    <x v="5"/>
    <s v=""/>
    <x v="8"/>
    <n v="155"/>
    <d v="2023-06-01T00:00:00"/>
    <x v="0"/>
    <x v="4"/>
    <n v="1.6313213703099511E-3"/>
    <n v="1.6313213703099511E-3"/>
    <n v="19.668499999999998"/>
    <n v="50"/>
    <n v="0"/>
    <n v="27.535899999999998"/>
    <n v="115"/>
    <n v="16.31321370309951"/>
    <n v="0"/>
    <n v="1738.3323862969005"/>
  </r>
  <r>
    <d v="2023-06-05T19:57:37"/>
    <n v="1"/>
    <n v="1885.98"/>
    <n v="1"/>
    <s v="Checked out"/>
    <d v="2023-06-06T07:42:14"/>
    <n v="1"/>
    <d v="2023-05-01T19:25:42"/>
    <s v="Superior King"/>
    <m/>
    <s v="Booking.com"/>
    <x v="2"/>
    <x v="3"/>
    <s v="Mastercard"/>
    <x v="2"/>
    <n v="156"/>
    <d v="2023-06-01T00:00:00"/>
    <x v="2"/>
    <x v="2"/>
    <n v="5.8927519151443723E-4"/>
    <n v="5.8927519151443723E-4"/>
    <n v="282.89699999999999"/>
    <n v="0"/>
    <n v="0"/>
    <n v="33.94764"/>
    <n v="115"/>
    <n v="1.1785503830288744"/>
    <n v="0"/>
    <n v="1452.9568096169712"/>
  </r>
  <r>
    <d v="2023-06-05T16:12:27"/>
    <n v="1"/>
    <n v="2301.7600000000002"/>
    <n v="1"/>
    <s v="Checked out"/>
    <d v="2023-06-06T10:36:04"/>
    <n v="1"/>
    <d v="2023-05-18T09:48:12"/>
    <s v="Superior King"/>
    <m/>
    <s v="Expedia"/>
    <x v="2"/>
    <x v="3"/>
    <s v="Mastercard"/>
    <x v="11"/>
    <n v="157"/>
    <d v="2023-06-01T00:00:00"/>
    <x v="2"/>
    <x v="2"/>
    <n v="5.8927519151443723E-4"/>
    <n v="5.8927519151443723E-4"/>
    <n v="345.26400000000001"/>
    <n v="0"/>
    <n v="0"/>
    <n v="41.43168"/>
    <n v="115"/>
    <n v="1.1785503830288744"/>
    <n v="0"/>
    <n v="1798.8857696169712"/>
  </r>
  <r>
    <d v="2023-06-05T19:36:31"/>
    <n v="1"/>
    <n v="2197.37"/>
    <n v="1"/>
    <s v="Checked out"/>
    <d v="2023-06-06T11:00:00"/>
    <n v="4"/>
    <d v="2022-11-30T08:03:02"/>
    <s v="Family Room"/>
    <m/>
    <s v="Expedia"/>
    <x v="2"/>
    <x v="2"/>
    <s v="Mastercard"/>
    <x v="9"/>
    <n v="158"/>
    <d v="2023-06-01T00:00:00"/>
    <x v="2"/>
    <x v="2"/>
    <n v="5.8927519151443723E-4"/>
    <n v="5.8927519151443723E-4"/>
    <n v="329.60549999999995"/>
    <n v="0"/>
    <n v="0"/>
    <n v="39.552659999999996"/>
    <n v="115"/>
    <n v="1.1785503830288744"/>
    <n v="0"/>
    <n v="1712.0332896169712"/>
  </r>
  <r>
    <d v="2023-06-05T18:50:34"/>
    <n v="1"/>
    <n v="2471.88"/>
    <n v="1"/>
    <s v="Checked out"/>
    <d v="2023-06-06T11:00:00"/>
    <n v="3"/>
    <d v="2023-05-05T07:10:14"/>
    <s v="Family Room"/>
    <m/>
    <s v="Booking.com"/>
    <x v="2"/>
    <x v="3"/>
    <s v="Mastercard"/>
    <x v="2"/>
    <n v="159"/>
    <d v="2023-06-01T00:00:00"/>
    <x v="2"/>
    <x v="2"/>
    <n v="5.8927519151443723E-4"/>
    <n v="5.8927519151443723E-4"/>
    <n v="370.78199999999998"/>
    <n v="0"/>
    <n v="0"/>
    <n v="44.493839999999999"/>
    <n v="115"/>
    <n v="1.1785503830288744"/>
    <n v="0"/>
    <n v="1940.4256096169711"/>
  </r>
  <r>
    <d v="2023-06-05T16:52:28"/>
    <n v="1"/>
    <n v="2473.35"/>
    <n v="1"/>
    <s v="Checked out"/>
    <d v="2023-06-06T10:08:11"/>
    <n v="4"/>
    <d v="2023-05-13T13:50:05"/>
    <s v="Family Room"/>
    <m/>
    <m/>
    <x v="0"/>
    <x v="13"/>
    <s v="Visa"/>
    <x v="8"/>
    <n v="160"/>
    <d v="2023-06-01T00:00:00"/>
    <x v="0"/>
    <x v="4"/>
    <n v="1.6313213703099511E-3"/>
    <n v="1.6313213703099511E-3"/>
    <n v="24.733499999999999"/>
    <n v="50"/>
    <n v="0"/>
    <n v="34.626899999999999"/>
    <n v="115"/>
    <n v="16.31321370309951"/>
    <n v="0"/>
    <n v="2232.6763862969005"/>
  </r>
  <r>
    <d v="2023-06-05T15:41:02"/>
    <n v="1"/>
    <n v="2801.21"/>
    <n v="1"/>
    <s v="Checked out"/>
    <d v="2023-06-06T11:00:00"/>
    <n v="3"/>
    <d v="2023-02-18T22:03:41"/>
    <s v="Family Room"/>
    <m/>
    <s v="Expedia"/>
    <x v="2"/>
    <x v="9"/>
    <s v="Mastercard"/>
    <x v="17"/>
    <n v="161"/>
    <d v="2023-06-01T00:00:00"/>
    <x v="2"/>
    <x v="2"/>
    <n v="5.8927519151443723E-4"/>
    <n v="5.8927519151443723E-4"/>
    <n v="420.18149999999997"/>
    <n v="0"/>
    <n v="0"/>
    <n v="50.421779999999998"/>
    <n v="115"/>
    <n v="1.1785503830288744"/>
    <n v="0"/>
    <n v="2214.428169616971"/>
  </r>
  <r>
    <d v="2023-06-05T16:07:47"/>
    <n v="4"/>
    <n v="6501.42"/>
    <n v="1"/>
    <s v="Checked out"/>
    <d v="2023-06-09T11:00:00"/>
    <n v="2"/>
    <d v="2023-05-04T22:33:40"/>
    <s v="2-bed Dorm"/>
    <m/>
    <s v="Google Travel Agency"/>
    <x v="0"/>
    <x v="0"/>
    <s v="Mastercard"/>
    <x v="14"/>
    <n v="162"/>
    <d v="2023-06-01T00:00:00"/>
    <x v="0"/>
    <x v="5"/>
    <n v="6.5252854812398045E-3"/>
    <n v="6.5252854812398045E-3"/>
    <n v="0"/>
    <n v="0"/>
    <n v="0"/>
    <n v="117.02556"/>
    <n v="230"/>
    <n v="0"/>
    <n v="0"/>
    <n v="6154.39444"/>
  </r>
  <r>
    <d v="2023-06-05T20:31:33"/>
    <n v="2"/>
    <n v="3296.25"/>
    <n v="1"/>
    <s v="Checked out"/>
    <d v="2023-06-07T07:00:00"/>
    <n v="2"/>
    <d v="2023-05-03T23:29:12"/>
    <s v="2-bed Dorm"/>
    <m/>
    <s v="Booking.com"/>
    <x v="2"/>
    <x v="3"/>
    <s v="Mastercard"/>
    <x v="2"/>
    <n v="163"/>
    <d v="2023-06-01T00:00:00"/>
    <x v="2"/>
    <x v="2"/>
    <n v="1.1785503830288745E-3"/>
    <n v="1.1785503830288745E-3"/>
    <n v="494.4375"/>
    <n v="0"/>
    <n v="0"/>
    <n v="59.332499999999996"/>
    <n v="153.33333333333331"/>
    <n v="2.3571007660577488"/>
    <n v="0"/>
    <n v="2586.789565900609"/>
  </r>
  <r>
    <d v="2023-06-05T18:05:37"/>
    <n v="1"/>
    <n v="1221.43"/>
    <n v="1"/>
    <s v="Checked out"/>
    <d v="2023-06-06T10:29:32"/>
    <n v="1"/>
    <d v="2023-06-04T10:50:43"/>
    <s v="2-bed Dorm"/>
    <m/>
    <s v="Booking.com"/>
    <x v="2"/>
    <x v="2"/>
    <s v="Mastercard"/>
    <x v="2"/>
    <n v="164"/>
    <d v="2023-06-01T00:00:00"/>
    <x v="2"/>
    <x v="2"/>
    <n v="5.8927519151443723E-4"/>
    <n v="5.8927519151443723E-4"/>
    <n v="183.21450000000002"/>
    <n v="0"/>
    <n v="0"/>
    <n v="21.98574"/>
    <n v="115"/>
    <n v="1.1785503830288744"/>
    <n v="0"/>
    <n v="900.05120961697116"/>
  </r>
  <r>
    <d v="2023-06-05T15:30:03"/>
    <n v="3"/>
    <n v="5330.37"/>
    <n v="1"/>
    <s v="Checked out"/>
    <d v="2023-06-08T10:41:29"/>
    <n v="2"/>
    <d v="2023-03-26T19:35:12"/>
    <s v="2-bed Dorm"/>
    <m/>
    <s v="Booking.com"/>
    <x v="2"/>
    <x v="2"/>
    <s v="Mastercard"/>
    <x v="2"/>
    <n v="165"/>
    <d v="2023-06-01T00:00:00"/>
    <x v="2"/>
    <x v="2"/>
    <n v="1.7678255745433118E-3"/>
    <n v="1.7678255745433118E-3"/>
    <n v="799.55549999999994"/>
    <n v="0"/>
    <n v="0"/>
    <n v="95.946659999999994"/>
    <n v="191.66666666666666"/>
    <n v="3.5356511490866236"/>
    <n v="0"/>
    <n v="4239.6655221842466"/>
  </r>
  <r>
    <d v="2023-06-05T17:28:19"/>
    <n v="1"/>
    <n v="1178.8399999999999"/>
    <n v="1"/>
    <s v="Checked out"/>
    <d v="2023-06-06T10:33:57"/>
    <n v="2"/>
    <d v="2023-05-29T10:26:12"/>
    <s v="2-bed Dorm"/>
    <m/>
    <s v="Booking.com"/>
    <x v="2"/>
    <x v="3"/>
    <s v="Mastercard"/>
    <x v="2"/>
    <n v="166"/>
    <d v="2023-06-01T00:00:00"/>
    <x v="2"/>
    <x v="2"/>
    <n v="5.8927519151443723E-4"/>
    <n v="5.8927519151443723E-4"/>
    <n v="176.82599999999999"/>
    <n v="0"/>
    <n v="0"/>
    <n v="21.219119999999997"/>
    <n v="115"/>
    <n v="1.1785503830288744"/>
    <n v="0"/>
    <n v="864.61632961697103"/>
  </r>
  <r>
    <d v="2023-06-05T15:42:31"/>
    <n v="3"/>
    <n v="9699.99"/>
    <n v="1"/>
    <s v="Checked out"/>
    <d v="2023-06-08T10:29:46"/>
    <n v="4"/>
    <d v="2023-06-03T18:02:45"/>
    <s v="4-bed Dorm"/>
    <m/>
    <m/>
    <x v="0"/>
    <x v="5"/>
    <s v="Visa"/>
    <x v="0"/>
    <n v="167"/>
    <d v="2023-06-01T00:00:00"/>
    <x v="0"/>
    <x v="0"/>
    <n v="4.8939641109298528E-3"/>
    <n v="4.8939641109298528E-3"/>
    <n v="0"/>
    <n v="0"/>
    <n v="0"/>
    <n v="135.79986"/>
    <n v="191.66666666666666"/>
    <n v="0"/>
    <n v="0"/>
    <n v="9372.5234733333327"/>
  </r>
  <r>
    <d v="2023-06-05T20:52:37"/>
    <n v="2"/>
    <n v="4425.67"/>
    <n v="1"/>
    <s v="Checked out"/>
    <d v="2023-06-07T09:23:37"/>
    <n v="4"/>
    <d v="2023-04-10T13:45:41"/>
    <s v="4-bed Dorm"/>
    <m/>
    <s v="Booking.com"/>
    <x v="2"/>
    <x v="3"/>
    <s v="Mastercard"/>
    <x v="2"/>
    <n v="168"/>
    <d v="2023-06-01T00:00:00"/>
    <x v="2"/>
    <x v="2"/>
    <n v="1.1785503830288745E-3"/>
    <n v="1.1785503830288745E-3"/>
    <n v="663.85050000000001"/>
    <n v="0"/>
    <n v="0"/>
    <n v="79.662059999999997"/>
    <n v="153.33333333333331"/>
    <n v="2.3571007660577488"/>
    <n v="0"/>
    <n v="3526.4670059006089"/>
  </r>
  <r>
    <d v="2023-06-05T07:37:12"/>
    <n v="3"/>
    <n v="9699.99"/>
    <n v="1"/>
    <s v="Checked out"/>
    <d v="2023-06-08T10:29:31"/>
    <n v="4"/>
    <d v="2023-06-03T18:02:45"/>
    <s v="4-bed Dorm"/>
    <m/>
    <m/>
    <x v="0"/>
    <x v="5"/>
    <s v="Visa"/>
    <x v="0"/>
    <n v="169"/>
    <d v="2023-06-01T00:00:00"/>
    <x v="0"/>
    <x v="0"/>
    <n v="4.8939641109298528E-3"/>
    <n v="4.8939641109298528E-3"/>
    <n v="0"/>
    <n v="0"/>
    <n v="0"/>
    <n v="135.79986"/>
    <n v="191.66666666666666"/>
    <n v="0"/>
    <n v="0"/>
    <n v="9372.5234733333327"/>
  </r>
  <r>
    <d v="2023-06-05T23:56:01"/>
    <n v="1"/>
    <n v="1680.36"/>
    <n v="1"/>
    <s v="Checked out"/>
    <d v="2023-06-06T10:40:01"/>
    <n v="3"/>
    <d v="2023-05-30T23:20:31"/>
    <s v="4-bed Dorm"/>
    <m/>
    <s v="Google Travel Agency"/>
    <x v="0"/>
    <x v="0"/>
    <s v="Mastercard"/>
    <x v="14"/>
    <n v="170"/>
    <d v="2023-06-01T00:00:00"/>
    <x v="0"/>
    <x v="5"/>
    <n v="1.6313213703099511E-3"/>
    <n v="1.6313213703099511E-3"/>
    <n v="0"/>
    <n v="0"/>
    <n v="0"/>
    <n v="30.246479999999995"/>
    <n v="115"/>
    <n v="0"/>
    <n v="0"/>
    <n v="1535.1135199999999"/>
  </r>
  <r>
    <d v="2023-06-05T17:42:32"/>
    <n v="1"/>
    <n v="767.86"/>
    <n v="1"/>
    <s v="Checked out"/>
    <d v="2023-06-06T10:25:24"/>
    <n v="1"/>
    <d v="2023-06-04T12:21:11"/>
    <s v="4-bed Dorm"/>
    <m/>
    <s v="Booking.com"/>
    <x v="2"/>
    <x v="2"/>
    <s v="Mastercard"/>
    <x v="2"/>
    <n v="171"/>
    <d v="2023-06-01T00:00:00"/>
    <x v="2"/>
    <x v="2"/>
    <n v="5.8927519151443723E-4"/>
    <n v="5.8927519151443723E-4"/>
    <n v="115.179"/>
    <n v="0"/>
    <n v="0"/>
    <n v="13.821479999999999"/>
    <n v="115"/>
    <n v="1.1785503830288744"/>
    <n v="0"/>
    <n v="522.6809696169712"/>
  </r>
  <r>
    <d v="2023-06-05T15:02:08"/>
    <n v="2"/>
    <n v="1363.04"/>
    <n v="1"/>
    <s v="Checked out"/>
    <d v="2023-06-07T05:09:55"/>
    <n v="1"/>
    <d v="2023-04-25T04:56:41"/>
    <s v="Bed in 12-bed Dorm"/>
    <m/>
    <s v="Hostelworld Group"/>
    <x v="2"/>
    <x v="2"/>
    <s v="Mastercard"/>
    <x v="10"/>
    <n v="172"/>
    <d v="2023-06-01T00:00:00"/>
    <x v="2"/>
    <x v="2"/>
    <n v="1.1785503830288745E-3"/>
    <n v="1.1785503830288745E-3"/>
    <n v="204.45599999999999"/>
    <n v="0"/>
    <n v="0"/>
    <n v="24.534719999999997"/>
    <n v="153.33333333333331"/>
    <n v="2.3571007660577488"/>
    <n v="0"/>
    <n v="978.35884590060891"/>
  </r>
  <r>
    <d v="2023-06-05T16:15:11"/>
    <n v="1"/>
    <n v="1089.29"/>
    <n v="1"/>
    <s v="Checked out"/>
    <d v="2023-06-06T11:00:00"/>
    <n v="1"/>
    <d v="2023-06-04T03:43:41"/>
    <s v="Bed in 12-bed Dorm"/>
    <m/>
    <s v="Booking.com"/>
    <x v="2"/>
    <x v="2"/>
    <s v="Mastercard"/>
    <x v="2"/>
    <n v="173"/>
    <d v="2023-06-01T00:00:00"/>
    <x v="2"/>
    <x v="2"/>
    <n v="5.8927519151443723E-4"/>
    <n v="5.8927519151443723E-4"/>
    <n v="163.39349999999999"/>
    <n v="0"/>
    <n v="0"/>
    <n v="19.607219999999998"/>
    <n v="115"/>
    <n v="1.1785503830288744"/>
    <n v="0"/>
    <n v="790.11072961697107"/>
  </r>
  <r>
    <d v="2023-06-05T22:05:49"/>
    <n v="1"/>
    <n v="532.14"/>
    <n v="1"/>
    <s v="Checked out"/>
    <d v="2023-06-06T07:04:44"/>
    <n v="1"/>
    <d v="2023-06-05T22:05:27"/>
    <s v="Bed in 12-bed Dorm"/>
    <m/>
    <m/>
    <x v="0"/>
    <x v="5"/>
    <s v=""/>
    <x v="0"/>
    <n v="174"/>
    <d v="2023-06-01T00:00:00"/>
    <x v="0"/>
    <x v="0"/>
    <n v="1.6313213703099511E-3"/>
    <n v="1.6313213703099511E-3"/>
    <n v="0"/>
    <n v="0"/>
    <n v="0"/>
    <n v="7.4499599999999999"/>
    <n v="115"/>
    <n v="0"/>
    <n v="0"/>
    <n v="409.69003999999995"/>
  </r>
  <r>
    <d v="2023-06-05T14:45:18"/>
    <n v="1"/>
    <n v="687.5"/>
    <n v="1"/>
    <s v="Checked out"/>
    <d v="2023-06-06T07:05:33"/>
    <n v="1"/>
    <d v="2023-06-04T09:33:11"/>
    <s v="Bed in 12-bed Dorm"/>
    <m/>
    <s v="Booking.com"/>
    <x v="2"/>
    <x v="2"/>
    <s v="Mastercard"/>
    <x v="2"/>
    <n v="175"/>
    <d v="2023-06-01T00:00:00"/>
    <x v="2"/>
    <x v="2"/>
    <n v="5.8927519151443723E-4"/>
    <n v="5.8927519151443723E-4"/>
    <n v="103.125"/>
    <n v="0"/>
    <n v="0"/>
    <n v="12.374999999999998"/>
    <n v="115"/>
    <n v="1.1785503830288744"/>
    <n v="0"/>
    <n v="455.82144961697111"/>
  </r>
  <r>
    <d v="2023-06-05T22:59:37"/>
    <n v="1"/>
    <n v="645.85"/>
    <n v="1"/>
    <s v="Checked out"/>
    <d v="2023-06-06T07:00:00"/>
    <n v="1"/>
    <d v="2023-04-16T21:59:41"/>
    <s v="Bed in 12-bed Dorm"/>
    <m/>
    <s v="Hostelworld Group"/>
    <x v="2"/>
    <x v="2"/>
    <s v=""/>
    <x v="10"/>
    <n v="176"/>
    <d v="2023-06-01T00:00:00"/>
    <x v="2"/>
    <x v="2"/>
    <n v="5.8927519151443723E-4"/>
    <n v="5.8927519151443723E-4"/>
    <n v="96.877499999999998"/>
    <n v="0"/>
    <n v="0"/>
    <n v="11.625299999999999"/>
    <n v="115"/>
    <n v="1.1785503830288744"/>
    <n v="0"/>
    <n v="421.16864961697115"/>
  </r>
  <r>
    <d v="2023-06-05T19:28:15"/>
    <n v="1"/>
    <n v="525.94000000000005"/>
    <n v="1"/>
    <s v="Checked out"/>
    <d v="2023-06-06T09:05:08"/>
    <n v="1"/>
    <d v="2023-06-03T19:42:11"/>
    <s v="Bed in 12-bed Dorm"/>
    <m/>
    <s v="Private Sale"/>
    <x v="2"/>
    <x v="2"/>
    <s v=""/>
    <x v="5"/>
    <n v="177"/>
    <d v="2023-06-01T00:00:00"/>
    <x v="2"/>
    <x v="2"/>
    <n v="5.8927519151443723E-4"/>
    <n v="5.8927519151443723E-4"/>
    <n v="78.891000000000005"/>
    <n v="0"/>
    <n v="0"/>
    <n v="9.46692"/>
    <n v="115"/>
    <n v="1.1785503830288744"/>
    <n v="0"/>
    <n v="321.40352961697118"/>
  </r>
  <r>
    <d v="2023-06-05T22:24:21"/>
    <n v="3"/>
    <n v="3308.92"/>
    <n v="1"/>
    <s v="Checked out"/>
    <d v="2023-06-08T05:36:13"/>
    <n v="1"/>
    <d v="2023-06-01T16:40:43"/>
    <s v="Bed in 6-bed Dorm"/>
    <m/>
    <s v="Hostelworld Group"/>
    <x v="2"/>
    <x v="2"/>
    <s v=""/>
    <x v="10"/>
    <n v="178"/>
    <d v="2023-06-01T00:00:00"/>
    <x v="2"/>
    <x v="2"/>
    <n v="1.7678255745433118E-3"/>
    <n v="1.7678255745433118E-3"/>
    <n v="496.33799999999997"/>
    <n v="0"/>
    <n v="0"/>
    <n v="59.560559999999995"/>
    <n v="191.66666666666666"/>
    <n v="3.5356511490866236"/>
    <n v="0"/>
    <n v="2557.8191221842467"/>
  </r>
  <r>
    <d v="2023-06-06T00:11:37"/>
    <n v="3"/>
    <n v="2508.2600000000002"/>
    <n v="1"/>
    <s v="Checked out"/>
    <d v="2023-06-08T11:00:00"/>
    <n v="1"/>
    <d v="2022-12-07T05:05:03"/>
    <s v="Bed in 6-bed Dorm"/>
    <m/>
    <s v="Hostelworld Group"/>
    <x v="2"/>
    <x v="2"/>
    <s v="Visa"/>
    <x v="10"/>
    <n v="179"/>
    <d v="2023-06-01T00:00:00"/>
    <x v="2"/>
    <x v="2"/>
    <n v="1.7678255745433118E-3"/>
    <n v="1.7678255745433118E-3"/>
    <n v="376.23900000000003"/>
    <n v="0"/>
    <n v="0"/>
    <n v="45.148679999999999"/>
    <n v="191.66666666666666"/>
    <n v="3.5356511490866236"/>
    <n v="0"/>
    <n v="1891.6700021842469"/>
  </r>
  <r>
    <d v="2023-06-05T21:36:17"/>
    <n v="3"/>
    <n v="2999.99"/>
    <n v="1"/>
    <s v="Checked out"/>
    <d v="2023-06-08T11:00:00"/>
    <n v="1"/>
    <d v="2023-06-02T23:20:55"/>
    <s v="Bed in 4-bed Dorm"/>
    <m/>
    <m/>
    <x v="0"/>
    <x v="14"/>
    <s v="Visa"/>
    <x v="8"/>
    <n v="180"/>
    <d v="2023-06-01T00:00:00"/>
    <x v="0"/>
    <x v="4"/>
    <n v="4.8939641109298528E-3"/>
    <n v="4.8939641109298528E-3"/>
    <n v="29.999899999999997"/>
    <n v="50"/>
    <n v="0"/>
    <n v="41.999859999999998"/>
    <n v="191.66666666666666"/>
    <n v="48.939641109298528"/>
    <n v="0"/>
    <n v="2637.3839322240347"/>
  </r>
  <r>
    <d v="2023-06-05T20:51:17"/>
    <n v="1"/>
    <n v="767.86"/>
    <n v="1"/>
    <s v="Checked out"/>
    <d v="2023-06-06T08:01:21"/>
    <n v="1"/>
    <d v="2023-06-05T19:41:12"/>
    <s v="Bed in 4-bed Dorm"/>
    <m/>
    <s v="Booking.com"/>
    <x v="2"/>
    <x v="2"/>
    <s v="Mastercard"/>
    <x v="2"/>
    <n v="181"/>
    <d v="2023-06-01T00:00:00"/>
    <x v="2"/>
    <x v="2"/>
    <n v="5.8927519151443723E-4"/>
    <n v="5.8927519151443723E-4"/>
    <n v="115.179"/>
    <n v="0"/>
    <n v="0"/>
    <n v="13.821479999999999"/>
    <n v="115"/>
    <n v="1.1785503830288744"/>
    <n v="0"/>
    <n v="522.6809696169712"/>
  </r>
  <r>
    <d v="2023-06-05T22:26:44"/>
    <n v="2"/>
    <n v="2456.25"/>
    <n v="1"/>
    <s v="Checked out"/>
    <d v="2023-06-07T08:25:33"/>
    <n v="1"/>
    <d v="2023-05-24T17:42:42"/>
    <s v="Bed in 4-bed Dorm"/>
    <m/>
    <s v="Expedia"/>
    <x v="2"/>
    <x v="2"/>
    <s v=""/>
    <x v="16"/>
    <n v="182"/>
    <d v="2023-06-01T00:00:00"/>
    <x v="2"/>
    <x v="2"/>
    <n v="1.1785503830288745E-3"/>
    <n v="1.1785503830288745E-3"/>
    <n v="368.4375"/>
    <n v="0"/>
    <n v="0"/>
    <n v="44.212499999999999"/>
    <n v="153.33333333333331"/>
    <n v="2.3571007660577488"/>
    <n v="0"/>
    <n v="1887.9095659006089"/>
  </r>
  <r>
    <d v="2023-06-05T19:31:48"/>
    <n v="3"/>
    <n v="3665.08"/>
    <n v="1"/>
    <s v="Checked out"/>
    <d v="2023-06-08T02:18:37"/>
    <n v="1"/>
    <d v="2023-05-18T15:57:42"/>
    <s v="Bed in 4-bed Dorm"/>
    <m/>
    <s v="Expedia"/>
    <x v="2"/>
    <x v="3"/>
    <s v="Mastercard"/>
    <x v="9"/>
    <n v="183"/>
    <d v="2023-06-01T00:00:00"/>
    <x v="2"/>
    <x v="2"/>
    <n v="1.7678255745433118E-3"/>
    <n v="1.7678255745433118E-3"/>
    <n v="549.76199999999994"/>
    <n v="0"/>
    <n v="0"/>
    <n v="65.971439999999987"/>
    <n v="191.66666666666666"/>
    <n v="3.5356511490866236"/>
    <n v="0"/>
    <n v="2854.1442421842467"/>
  </r>
  <r>
    <d v="2023-06-05T15:52:32"/>
    <n v="1"/>
    <n v="578.46"/>
    <n v="1"/>
    <s v="Checked out"/>
    <d v="2023-06-06T03:27:50"/>
    <n v="1"/>
    <d v="2023-05-12T20:32:11"/>
    <s v="Bed in 4-bed Dorm"/>
    <m/>
    <s v="Private Sale"/>
    <x v="2"/>
    <x v="3"/>
    <s v=""/>
    <x v="5"/>
    <n v="184"/>
    <d v="2023-06-01T00:00:00"/>
    <x v="2"/>
    <x v="2"/>
    <n v="5.8927519151443723E-4"/>
    <n v="5.8927519151443723E-4"/>
    <n v="86.769000000000005"/>
    <n v="0"/>
    <n v="0"/>
    <n v="10.412279999999999"/>
    <n v="115"/>
    <n v="1.1785503830288744"/>
    <n v="0"/>
    <n v="365.10016961697113"/>
  </r>
  <r>
    <d v="2023-06-05T15:37:55"/>
    <n v="2"/>
    <n v="2383.9299999999998"/>
    <n v="1"/>
    <s v="Checked out"/>
    <d v="2023-06-07T10:43:31"/>
    <n v="1"/>
    <d v="2023-06-02T12:25:12"/>
    <s v="Bed in 4-bed Dorm"/>
    <m/>
    <s v="Booking.com"/>
    <x v="2"/>
    <x v="2"/>
    <s v="Mastercard"/>
    <x v="2"/>
    <n v="185"/>
    <d v="2023-06-01T00:00:00"/>
    <x v="2"/>
    <x v="2"/>
    <n v="1.1785503830288745E-3"/>
    <n v="1.1785503830288745E-3"/>
    <n v="357.58949999999999"/>
    <n v="0"/>
    <n v="0"/>
    <n v="42.910739999999997"/>
    <n v="153.33333333333331"/>
    <n v="2.3571007660577488"/>
    <n v="0"/>
    <n v="1827.7393259006087"/>
  </r>
  <r>
    <d v="2023-06-05T17:04:39"/>
    <n v="2"/>
    <n v="2210.62"/>
    <n v="1"/>
    <s v="Checked out"/>
    <d v="2023-06-07T11:00:00"/>
    <n v="1"/>
    <d v="2023-05-17T19:44:43"/>
    <s v="Bed in 4-bed Dorm"/>
    <m/>
    <s v="Expedia"/>
    <x v="2"/>
    <x v="3"/>
    <s v="Mastercard"/>
    <x v="4"/>
    <n v="186"/>
    <d v="2023-06-01T00:00:00"/>
    <x v="2"/>
    <x v="2"/>
    <n v="1.1785503830288745E-3"/>
    <n v="1.1785503830288745E-3"/>
    <n v="331.59299999999996"/>
    <n v="0"/>
    <n v="0"/>
    <n v="39.791159999999998"/>
    <n v="153.33333333333331"/>
    <n v="2.3571007660577488"/>
    <n v="0"/>
    <n v="1683.5454059006088"/>
  </r>
  <r>
    <d v="2023-06-05T15:59:44"/>
    <n v="2"/>
    <n v="2383.9299999999998"/>
    <n v="1"/>
    <s v="Checked out"/>
    <d v="2023-06-07T05:09:32"/>
    <n v="1"/>
    <d v="2023-05-31T18:25:16"/>
    <s v="Bed in 4-bed Dorm"/>
    <m/>
    <s v="Booking.com"/>
    <x v="2"/>
    <x v="2"/>
    <s v="Mastercard"/>
    <x v="2"/>
    <n v="187"/>
    <d v="2023-06-01T00:00:00"/>
    <x v="2"/>
    <x v="2"/>
    <n v="1.1785503830288745E-3"/>
    <n v="1.1785503830288745E-3"/>
    <n v="357.58949999999999"/>
    <n v="0"/>
    <n v="0"/>
    <n v="42.910739999999997"/>
    <n v="153.33333333333331"/>
    <n v="2.3571007660577488"/>
    <n v="0"/>
    <n v="1827.7393259006087"/>
  </r>
  <r>
    <d v="2023-06-05T22:07:09"/>
    <n v="1"/>
    <n v="767.86"/>
    <n v="1"/>
    <s v="Checked out"/>
    <d v="2023-06-06T09:43:34"/>
    <n v="1"/>
    <d v="2023-06-03T11:53:41"/>
    <s v="Bed in 4-bed Dorm"/>
    <m/>
    <s v="Booking.com"/>
    <x v="2"/>
    <x v="2"/>
    <s v="Mastercard"/>
    <x v="2"/>
    <n v="188"/>
    <d v="2023-06-01T00:00:00"/>
    <x v="2"/>
    <x v="2"/>
    <n v="5.8927519151443723E-4"/>
    <n v="5.8927519151443723E-4"/>
    <n v="115.179"/>
    <n v="0"/>
    <n v="0"/>
    <n v="13.821479999999999"/>
    <n v="115"/>
    <n v="1.1785503830288744"/>
    <n v="0"/>
    <n v="522.6809696169712"/>
  </r>
  <r>
    <d v="2023-06-05T17:32:45"/>
    <n v="3"/>
    <n v="3400"/>
    <n v="1"/>
    <s v="Checked out"/>
    <d v="2023-06-08T11:00:00"/>
    <n v="1"/>
    <d v="2023-06-04T15:04:12"/>
    <s v="Bed in 4-bed Dorm"/>
    <m/>
    <s v="Hostelworld Group"/>
    <x v="2"/>
    <x v="2"/>
    <s v="Mastercard"/>
    <x v="10"/>
    <n v="189"/>
    <d v="2023-06-01T00:00:00"/>
    <x v="2"/>
    <x v="2"/>
    <n v="1.7678255745433118E-3"/>
    <n v="1.7678255745433118E-3"/>
    <n v="510"/>
    <n v="0"/>
    <n v="0"/>
    <n v="61.199999999999996"/>
    <n v="191.66666666666666"/>
    <n v="3.5356511490866236"/>
    <n v="0"/>
    <n v="2633.5976821842469"/>
  </r>
  <r>
    <d v="2023-06-06T21:13:38"/>
    <n v="1"/>
    <n v="1738.33"/>
    <n v="1"/>
    <s v="Checked out"/>
    <d v="2023-06-07T11:00:00"/>
    <n v="2"/>
    <d v="2023-06-03T07:32:11"/>
    <s v="Economy Queen"/>
    <m/>
    <s v="Private Sale"/>
    <x v="2"/>
    <x v="2"/>
    <s v=""/>
    <x v="5"/>
    <n v="190"/>
    <d v="2023-06-01T00:00:00"/>
    <x v="2"/>
    <x v="2"/>
    <n v="5.8927519151443723E-4"/>
    <n v="5.8927519151443723E-4"/>
    <n v="260.74949999999995"/>
    <n v="0"/>
    <n v="0"/>
    <n v="31.289939999999998"/>
    <n v="115"/>
    <n v="1.1785503830288744"/>
    <n v="0"/>
    <n v="1330.1120096169711"/>
  </r>
  <r>
    <d v="2023-06-06T23:31:25"/>
    <n v="2"/>
    <n v="3476.66"/>
    <n v="1"/>
    <s v="Checked out"/>
    <d v="2023-06-08T11:00:00"/>
    <n v="2"/>
    <d v="2023-06-03T08:37:11"/>
    <s v="Economy Queen"/>
    <m/>
    <s v="Private Sale"/>
    <x v="2"/>
    <x v="2"/>
    <s v=""/>
    <x v="5"/>
    <n v="191"/>
    <d v="2023-06-01T00:00:00"/>
    <x v="2"/>
    <x v="2"/>
    <n v="1.1785503830288745E-3"/>
    <n v="1.1785503830288745E-3"/>
    <n v="521.49899999999991"/>
    <n v="0"/>
    <n v="0"/>
    <n v="62.579879999999996"/>
    <n v="153.33333333333331"/>
    <n v="2.3571007660577488"/>
    <n v="0"/>
    <n v="2736.8906859006088"/>
  </r>
  <r>
    <d v="2023-06-06T17:46:11"/>
    <n v="3"/>
    <n v="7283.92"/>
    <n v="1"/>
    <s v="Checked out"/>
    <d v="2023-06-09T11:00:00"/>
    <n v="1"/>
    <d v="2022-12-16T09:25:15"/>
    <s v="Economy Queen"/>
    <m/>
    <s v="Expedia"/>
    <x v="2"/>
    <x v="9"/>
    <s v="Mastercard"/>
    <x v="9"/>
    <n v="192"/>
    <d v="2023-06-01T00:00:00"/>
    <x v="2"/>
    <x v="2"/>
    <n v="1.7678255745433118E-3"/>
    <n v="1.7678255745433118E-3"/>
    <n v="1092.588"/>
    <n v="0"/>
    <n v="0"/>
    <n v="131.11055999999999"/>
    <n v="191.66666666666666"/>
    <n v="3.5356511490866236"/>
    <n v="0"/>
    <n v="5865.019122184247"/>
  </r>
  <r>
    <d v="2023-06-06T22:02:33"/>
    <n v="2"/>
    <n v="3198.22"/>
    <n v="1"/>
    <s v="Checked out"/>
    <d v="2023-06-08T06:09:52"/>
    <n v="2"/>
    <d v="2023-03-07T10:40:16"/>
    <s v="Economy Queen"/>
    <m/>
    <s v="Booking.com"/>
    <x v="2"/>
    <x v="3"/>
    <s v="Mastercard"/>
    <x v="2"/>
    <n v="193"/>
    <d v="2023-06-01T00:00:00"/>
    <x v="2"/>
    <x v="2"/>
    <n v="1.1785503830288745E-3"/>
    <n v="1.1785503830288745E-3"/>
    <n v="479.73299999999995"/>
    <n v="0"/>
    <n v="0"/>
    <n v="57.567959999999992"/>
    <n v="153.33333333333331"/>
    <n v="2.3571007660577488"/>
    <n v="0"/>
    <n v="2505.2286059006087"/>
  </r>
  <r>
    <d v="2023-06-06T18:16:52"/>
    <n v="3"/>
    <n v="4874.25"/>
    <n v="1"/>
    <s v="Checked out"/>
    <d v="2023-06-09T10:36:42"/>
    <n v="1"/>
    <d v="2022-09-02T12:15:03"/>
    <s v="Economy Queen"/>
    <m/>
    <s v="Expedia"/>
    <x v="2"/>
    <x v="9"/>
    <s v="Mastercard"/>
    <x v="11"/>
    <n v="194"/>
    <d v="2023-06-01T00:00:00"/>
    <x v="2"/>
    <x v="2"/>
    <n v="1.7678255745433118E-3"/>
    <n v="1.7678255745433118E-3"/>
    <n v="731.13749999999993"/>
    <n v="0"/>
    <n v="0"/>
    <n v="87.736499999999992"/>
    <n v="191.66666666666666"/>
    <n v="3.5356511490866236"/>
    <n v="0"/>
    <n v="3860.1736821842469"/>
  </r>
  <r>
    <d v="2023-06-06T18:22:47"/>
    <n v="1"/>
    <n v="2227.6799999999998"/>
    <n v="1"/>
    <s v="Checked out"/>
    <d v="2023-06-07T09:16:23"/>
    <n v="1"/>
    <d v="2023-06-03T06:18:17"/>
    <s v="Economy Queen"/>
    <m/>
    <s v="Expedia"/>
    <x v="2"/>
    <x v="2"/>
    <s v="Mastercard"/>
    <x v="3"/>
    <n v="195"/>
    <d v="2023-06-01T00:00:00"/>
    <x v="2"/>
    <x v="2"/>
    <n v="5.8927519151443723E-4"/>
    <n v="5.8927519151443723E-4"/>
    <n v="334.15199999999999"/>
    <n v="0"/>
    <n v="0"/>
    <n v="40.098239999999997"/>
    <n v="115"/>
    <n v="1.1785503830288744"/>
    <n v="0"/>
    <n v="1737.251209616971"/>
  </r>
  <r>
    <d v="2023-06-06T14:54:44"/>
    <n v="2"/>
    <n v="4518.5600000000004"/>
    <n v="1"/>
    <s v="Checked out"/>
    <d v="2023-06-08T09:35:36"/>
    <n v="2"/>
    <d v="2023-02-05T21:30:19"/>
    <s v="Economy Queen"/>
    <m/>
    <s v="Expedia"/>
    <x v="2"/>
    <x v="3"/>
    <s v="Mastercard"/>
    <x v="9"/>
    <n v="196"/>
    <d v="2023-06-01T00:00:00"/>
    <x v="2"/>
    <x v="2"/>
    <n v="1.1785503830288745E-3"/>
    <n v="1.1785503830288745E-3"/>
    <n v="677.78399999999999"/>
    <n v="0"/>
    <n v="0"/>
    <n v="81.33408"/>
    <n v="153.33333333333331"/>
    <n v="2.3571007660577488"/>
    <n v="0"/>
    <n v="3603.7514859006096"/>
  </r>
  <r>
    <d v="2023-06-06T18:33:27"/>
    <n v="2"/>
    <n v="4553.7"/>
    <n v="1"/>
    <s v="Checked out"/>
    <d v="2023-06-08T10:18:15"/>
    <n v="1"/>
    <d v="2023-06-03T06:39:38"/>
    <s v="Economy Queen"/>
    <m/>
    <m/>
    <x v="0"/>
    <x v="5"/>
    <s v="Amex"/>
    <x v="8"/>
    <n v="197"/>
    <d v="2023-06-01T00:00:00"/>
    <x v="0"/>
    <x v="4"/>
    <n v="3.2626427406199023E-3"/>
    <n v="3.2626427406199023E-3"/>
    <n v="45.536999999999999"/>
    <n v="50"/>
    <n v="0"/>
    <n v="63.751799999999996"/>
    <n v="153.33333333333331"/>
    <n v="32.626427406199021"/>
    <n v="0"/>
    <n v="4208.4514392604679"/>
  </r>
  <r>
    <d v="2023-06-06T18:21:33"/>
    <n v="1"/>
    <n v="2227.6799999999998"/>
    <n v="1"/>
    <s v="Checked out"/>
    <d v="2023-06-07T09:17:14"/>
    <n v="1"/>
    <d v="2023-06-03T06:18:20"/>
    <s v="Economy Queen"/>
    <m/>
    <s v="Expedia"/>
    <x v="2"/>
    <x v="2"/>
    <s v="Mastercard"/>
    <x v="3"/>
    <n v="198"/>
    <d v="2023-06-01T00:00:00"/>
    <x v="2"/>
    <x v="2"/>
    <n v="5.8927519151443723E-4"/>
    <n v="5.8927519151443723E-4"/>
    <n v="334.15199999999999"/>
    <n v="0"/>
    <n v="0"/>
    <n v="40.098239999999997"/>
    <n v="115"/>
    <n v="1.1785503830288744"/>
    <n v="0"/>
    <n v="1737.251209616971"/>
  </r>
  <r>
    <d v="2023-06-06T17:47:40"/>
    <n v="1"/>
    <n v="2227.6799999999998"/>
    <n v="1"/>
    <s v="Checked out"/>
    <d v="2023-06-07T08:50:21"/>
    <n v="1"/>
    <d v="2023-06-03T06:18:14"/>
    <s v="Economy Queen"/>
    <m/>
    <s v="Expedia"/>
    <x v="2"/>
    <x v="2"/>
    <s v="Mastercard"/>
    <x v="3"/>
    <n v="199"/>
    <d v="2023-06-01T00:00:00"/>
    <x v="2"/>
    <x v="2"/>
    <n v="5.8927519151443723E-4"/>
    <n v="5.8927519151443723E-4"/>
    <n v="334.15199999999999"/>
    <n v="0"/>
    <n v="0"/>
    <n v="40.098239999999997"/>
    <n v="115"/>
    <n v="1.1785503830288744"/>
    <n v="0"/>
    <n v="1737.251209616971"/>
  </r>
  <r>
    <d v="2023-06-06T17:47:02"/>
    <n v="1"/>
    <n v="2227.6799999999998"/>
    <n v="1"/>
    <s v="Checked out"/>
    <d v="2023-06-07T09:13:01"/>
    <n v="1"/>
    <d v="2023-06-03T06:18:22"/>
    <s v="Economy Queen"/>
    <m/>
    <s v="Expedia"/>
    <x v="2"/>
    <x v="2"/>
    <s v="Mastercard"/>
    <x v="3"/>
    <n v="200"/>
    <d v="2023-06-01T00:00:00"/>
    <x v="2"/>
    <x v="2"/>
    <n v="5.8927519151443723E-4"/>
    <n v="5.8927519151443723E-4"/>
    <n v="334.15199999999999"/>
    <n v="0"/>
    <n v="0"/>
    <n v="40.098239999999997"/>
    <n v="115"/>
    <n v="1.1785503830288744"/>
    <n v="0"/>
    <n v="1737.251209616971"/>
  </r>
  <r>
    <d v="2023-06-06T18:46:26"/>
    <n v="1"/>
    <n v="2351.2600000000002"/>
    <n v="1"/>
    <s v="Checked out"/>
    <d v="2023-06-07T08:00:00"/>
    <n v="1"/>
    <d v="2023-06-05T07:03:12"/>
    <s v="Standard Queen"/>
    <m/>
    <s v="Expedia"/>
    <x v="2"/>
    <x v="3"/>
    <s v="Mastercard"/>
    <x v="9"/>
    <n v="201"/>
    <d v="2023-06-01T00:00:00"/>
    <x v="2"/>
    <x v="2"/>
    <n v="5.8927519151443723E-4"/>
    <n v="5.8927519151443723E-4"/>
    <n v="352.68900000000002"/>
    <n v="0"/>
    <n v="0"/>
    <n v="42.322679999999998"/>
    <n v="115"/>
    <n v="1.1785503830288744"/>
    <n v="0"/>
    <n v="1840.0697696169714"/>
  </r>
  <r>
    <d v="2023-06-06T15:17:15"/>
    <n v="2"/>
    <n v="4352.6499999999996"/>
    <n v="1"/>
    <s v="Checked out"/>
    <d v="2023-06-08T07:33:59"/>
    <n v="2"/>
    <d v="2022-11-16T19:58:04"/>
    <s v="Standard Queen"/>
    <m/>
    <s v="Expedia"/>
    <x v="2"/>
    <x v="2"/>
    <s v="Mastercard"/>
    <x v="4"/>
    <n v="202"/>
    <d v="2023-06-01T00:00:00"/>
    <x v="2"/>
    <x v="2"/>
    <n v="1.1785503830288745E-3"/>
    <n v="1.1785503830288745E-3"/>
    <n v="652.89749999999992"/>
    <n v="0"/>
    <n v="0"/>
    <n v="78.347699999999989"/>
    <n v="153.33333333333331"/>
    <n v="2.3571007660577488"/>
    <n v="0"/>
    <n v="3465.7143659006088"/>
  </r>
  <r>
    <d v="2023-06-06T17:09:27"/>
    <n v="1"/>
    <n v="2088.5700000000002"/>
    <n v="1"/>
    <s v="Checked out"/>
    <d v="2023-06-07T09:26:49"/>
    <n v="1"/>
    <d v="2023-01-05T13:09:05"/>
    <s v="Standard Queen"/>
    <m/>
    <s v="Expedia"/>
    <x v="2"/>
    <x v="2"/>
    <s v="Mastercard"/>
    <x v="3"/>
    <n v="203"/>
    <d v="2023-06-01T00:00:00"/>
    <x v="2"/>
    <x v="2"/>
    <n v="5.8927519151443723E-4"/>
    <n v="5.8927519151443723E-4"/>
    <n v="313.28550000000001"/>
    <n v="0"/>
    <n v="0"/>
    <n v="37.594259999999998"/>
    <n v="115"/>
    <n v="1.1785503830288744"/>
    <n v="0"/>
    <n v="1621.5116896169711"/>
  </r>
  <r>
    <d v="2023-06-06T17:45:32"/>
    <n v="3"/>
    <n v="7283.92"/>
    <n v="1"/>
    <s v="Checked out"/>
    <d v="2023-06-09T09:36:32"/>
    <n v="1"/>
    <d v="2022-12-16T09:25:13"/>
    <s v="Standard Queen"/>
    <m/>
    <s v="Expedia"/>
    <x v="2"/>
    <x v="9"/>
    <s v="Mastercard"/>
    <x v="9"/>
    <n v="204"/>
    <d v="2023-06-01T00:00:00"/>
    <x v="2"/>
    <x v="2"/>
    <n v="1.7678255745433118E-3"/>
    <n v="1.7678255745433118E-3"/>
    <n v="1092.588"/>
    <n v="0"/>
    <n v="0"/>
    <n v="131.11055999999999"/>
    <n v="191.66666666666666"/>
    <n v="3.5356511490866236"/>
    <n v="0"/>
    <n v="5865.019122184247"/>
  </r>
  <r>
    <d v="2023-06-06T17:44:37"/>
    <n v="3"/>
    <n v="7283.92"/>
    <n v="1"/>
    <s v="Checked out"/>
    <d v="2023-06-09T10:13:36"/>
    <n v="1"/>
    <d v="2022-12-16T09:25:06"/>
    <s v="Standard Queen"/>
    <m/>
    <s v="Expedia"/>
    <x v="2"/>
    <x v="9"/>
    <s v="Mastercard"/>
    <x v="9"/>
    <n v="205"/>
    <d v="2023-06-01T00:00:00"/>
    <x v="2"/>
    <x v="2"/>
    <n v="1.7678255745433118E-3"/>
    <n v="1.7678255745433118E-3"/>
    <n v="1092.588"/>
    <n v="0"/>
    <n v="0"/>
    <n v="131.11055999999999"/>
    <n v="191.66666666666666"/>
    <n v="3.5356511490866236"/>
    <n v="0"/>
    <n v="5865.019122184247"/>
  </r>
  <r>
    <d v="2023-06-06T21:41:39"/>
    <n v="2"/>
    <n v="3851.32"/>
    <n v="1"/>
    <s v="Checked out"/>
    <d v="2023-06-08T08:53:53"/>
    <n v="2"/>
    <d v="2023-01-10T07:55:05"/>
    <s v="Standard Queen"/>
    <m/>
    <s v="Expedia"/>
    <x v="2"/>
    <x v="3"/>
    <s v="Mastercard"/>
    <x v="4"/>
    <n v="206"/>
    <d v="2023-06-01T00:00:00"/>
    <x v="2"/>
    <x v="2"/>
    <n v="1.1785503830288745E-3"/>
    <n v="1.1785503830288745E-3"/>
    <n v="577.69799999999998"/>
    <n v="0"/>
    <n v="0"/>
    <n v="69.323759999999993"/>
    <n v="153.33333333333331"/>
    <n v="2.3571007660577488"/>
    <n v="0"/>
    <n v="3048.607805900609"/>
  </r>
  <r>
    <d v="2023-06-06T20:22:14"/>
    <n v="5"/>
    <n v="9573.2199999999993"/>
    <n v="1"/>
    <s v="Checked out"/>
    <d v="2023-06-11T10:51:39"/>
    <n v="1"/>
    <d v="2022-11-26T00:14:06"/>
    <s v="Standard Queen"/>
    <m/>
    <s v="Booking.com"/>
    <x v="2"/>
    <x v="2"/>
    <s v="Mastercard"/>
    <x v="2"/>
    <n v="207"/>
    <d v="2023-06-01T00:00:00"/>
    <x v="2"/>
    <x v="2"/>
    <n v="2.9463759575721863E-3"/>
    <n v="2.9463759575721863E-3"/>
    <n v="1435.9829999999999"/>
    <n v="0"/>
    <n v="0"/>
    <n v="172.31795999999997"/>
    <n v="268.33333333333331"/>
    <n v="5.8927519151443724"/>
    <n v="0"/>
    <n v="7690.6929547515219"/>
  </r>
  <r>
    <d v="2023-06-06T16:45:15"/>
    <n v="3"/>
    <n v="7283.92"/>
    <n v="1"/>
    <s v="Checked out"/>
    <d v="2023-06-09T11:00:00"/>
    <n v="1"/>
    <d v="2022-12-16T09:25:03"/>
    <s v="Superior King"/>
    <m/>
    <s v="Expedia"/>
    <x v="2"/>
    <x v="9"/>
    <s v="Mastercard"/>
    <x v="9"/>
    <n v="208"/>
    <d v="2023-06-01T00:00:00"/>
    <x v="2"/>
    <x v="2"/>
    <n v="1.7678255745433118E-3"/>
    <n v="1.7678255745433118E-3"/>
    <n v="1092.588"/>
    <n v="0"/>
    <n v="0"/>
    <n v="131.11055999999999"/>
    <n v="191.66666666666666"/>
    <n v="3.5356511490866236"/>
    <n v="0"/>
    <n v="5865.019122184247"/>
  </r>
  <r>
    <d v="2023-06-06T14:51:02"/>
    <n v="2"/>
    <n v="5268"/>
    <n v="1"/>
    <s v="Checked out"/>
    <d v="2023-06-08T10:51:01"/>
    <n v="1"/>
    <d v="2022-12-14T10:03:07"/>
    <s v="Superior King"/>
    <m/>
    <s v="HRG NORDIC"/>
    <x v="1"/>
    <x v="1"/>
    <s v=""/>
    <x v="18"/>
    <n v="209"/>
    <d v="2023-06-01T00:00:00"/>
    <x v="1"/>
    <x v="1"/>
    <n v="9.0909090909090912E-2"/>
    <n v="9.0909090909090912E-2"/>
    <n v="526.80000000000007"/>
    <n v="100"/>
    <n v="105.36"/>
    <n v="52.68"/>
    <n v="153.33333333333331"/>
    <n v="227.27272727272728"/>
    <n v="454.54545454545456"/>
    <n v="3648.0084848484848"/>
  </r>
  <r>
    <d v="2023-06-06T17:04:57"/>
    <n v="2"/>
    <n v="4306.25"/>
    <n v="1"/>
    <s v="Checked out"/>
    <d v="2023-06-08T10:25:31"/>
    <n v="2"/>
    <d v="2022-10-24T01:46:03"/>
    <s v="Superior King"/>
    <m/>
    <s v="Booking.com"/>
    <x v="2"/>
    <x v="2"/>
    <s v="Mastercard"/>
    <x v="2"/>
    <n v="210"/>
    <d v="2023-06-01T00:00:00"/>
    <x v="2"/>
    <x v="2"/>
    <n v="1.1785503830288745E-3"/>
    <n v="1.1785503830288745E-3"/>
    <n v="645.9375"/>
    <n v="0"/>
    <n v="0"/>
    <n v="77.512499999999989"/>
    <n v="153.33333333333331"/>
    <n v="2.3571007660577488"/>
    <n v="0"/>
    <n v="3427.1095659006087"/>
  </r>
  <r>
    <d v="2023-06-06T14:40:50"/>
    <n v="2"/>
    <n v="4306.25"/>
    <n v="1"/>
    <s v="Checked out"/>
    <d v="2023-06-08T10:25:28"/>
    <n v="2"/>
    <d v="2022-10-24T01:46:03"/>
    <s v="Superior King"/>
    <m/>
    <s v="Booking.com"/>
    <x v="2"/>
    <x v="2"/>
    <s v="Mastercard"/>
    <x v="2"/>
    <n v="211"/>
    <d v="2023-06-01T00:00:00"/>
    <x v="2"/>
    <x v="2"/>
    <n v="1.1785503830288745E-3"/>
    <n v="1.1785503830288745E-3"/>
    <n v="645.9375"/>
    <n v="0"/>
    <n v="0"/>
    <n v="77.512499999999989"/>
    <n v="153.33333333333331"/>
    <n v="2.3571007660577488"/>
    <n v="0"/>
    <n v="3427.1095659006087"/>
  </r>
  <r>
    <d v="2023-06-06T14:53:48"/>
    <n v="1"/>
    <n v="3854.62"/>
    <n v="1"/>
    <s v="Checked out"/>
    <d v="2023-06-07T08:54:18"/>
    <n v="3"/>
    <d v="2023-06-06T11:45:45"/>
    <s v="Family Room"/>
    <m/>
    <s v="Expedia"/>
    <x v="2"/>
    <x v="9"/>
    <s v="Mastercard"/>
    <x v="7"/>
    <n v="212"/>
    <d v="2023-06-01T00:00:00"/>
    <x v="2"/>
    <x v="3"/>
    <n v="5.8927519151443723E-4"/>
    <n v="5.8927519151443723E-4"/>
    <n v="578.19299999999998"/>
    <n v="0"/>
    <n v="0"/>
    <n v="69.38315999999999"/>
    <n v="115"/>
    <n v="0"/>
    <n v="0"/>
    <n v="3092.0438399999998"/>
  </r>
  <r>
    <d v="2023-06-06T16:46:35"/>
    <n v="2"/>
    <n v="7604.25"/>
    <n v="1"/>
    <s v="Checked out"/>
    <d v="2023-06-08T10:48:32"/>
    <n v="4"/>
    <d v="2023-01-14T20:26:41"/>
    <s v="Family Room"/>
    <m/>
    <s v="Booking.com"/>
    <x v="2"/>
    <x v="9"/>
    <s v="Mastercard"/>
    <x v="2"/>
    <n v="213"/>
    <d v="2023-06-01T00:00:00"/>
    <x v="2"/>
    <x v="2"/>
    <n v="1.1785503830288745E-3"/>
    <n v="1.1785503830288745E-3"/>
    <n v="1140.6375"/>
    <n v="0"/>
    <n v="0"/>
    <n v="136.87649999999999"/>
    <n v="153.33333333333331"/>
    <n v="2.3571007660577488"/>
    <n v="0"/>
    <n v="6171.0455659006093"/>
  </r>
  <r>
    <d v="2023-06-06T16:03:44"/>
    <n v="1"/>
    <n v="2885.72"/>
    <n v="1"/>
    <s v="Checked out"/>
    <d v="2023-06-07T09:00:00"/>
    <n v="1"/>
    <d v="2023-02-16T03:34:11"/>
    <s v="Family Room"/>
    <m/>
    <s v="Expedia"/>
    <x v="2"/>
    <x v="2"/>
    <s v="Mastercard"/>
    <x v="9"/>
    <n v="214"/>
    <d v="2023-06-01T00:00:00"/>
    <x v="2"/>
    <x v="2"/>
    <n v="5.8927519151443723E-4"/>
    <n v="5.8927519151443723E-4"/>
    <n v="432.85799999999995"/>
    <n v="0"/>
    <n v="0"/>
    <n v="51.942959999999992"/>
    <n v="115"/>
    <n v="1.1785503830288744"/>
    <n v="0"/>
    <n v="2284.740489616971"/>
  </r>
  <r>
    <d v="2023-06-06T15:43:05"/>
    <n v="3"/>
    <n v="9076.6200000000008"/>
    <n v="1"/>
    <s v="Checked out"/>
    <d v="2023-06-09T10:53:33"/>
    <n v="2"/>
    <d v="2023-03-03T00:49:13"/>
    <s v="Family Room"/>
    <m/>
    <s v="Expedia"/>
    <x v="2"/>
    <x v="3"/>
    <s v="Mastercard"/>
    <x v="9"/>
    <n v="215"/>
    <d v="2023-06-01T00:00:00"/>
    <x v="2"/>
    <x v="2"/>
    <n v="1.7678255745433118E-3"/>
    <n v="1.7678255745433118E-3"/>
    <n v="1361.4930000000002"/>
    <n v="0"/>
    <n v="0"/>
    <n v="163.37916000000001"/>
    <n v="191.66666666666666"/>
    <n v="3.5356511490866236"/>
    <n v="0"/>
    <n v="7356.5455221842476"/>
  </r>
  <r>
    <d v="2023-06-06T17:03:58"/>
    <n v="2"/>
    <n v="5082.26"/>
    <n v="1"/>
    <s v="Checked out"/>
    <d v="2023-06-08T11:00:00"/>
    <n v="3"/>
    <d v="2023-01-24T06:00:41"/>
    <s v="Family Room"/>
    <m/>
    <s v="Expedia"/>
    <x v="2"/>
    <x v="2"/>
    <s v="Mastercard"/>
    <x v="11"/>
    <n v="216"/>
    <d v="2023-06-01T00:00:00"/>
    <x v="2"/>
    <x v="2"/>
    <n v="1.1785503830288745E-3"/>
    <n v="1.1785503830288745E-3"/>
    <n v="762.33900000000006"/>
    <n v="0"/>
    <n v="0"/>
    <n v="91.480679999999992"/>
    <n v="153.33333333333331"/>
    <n v="2.3571007660577488"/>
    <n v="0"/>
    <n v="4072.7498859006091"/>
  </r>
  <r>
    <d v="2023-06-06T15:29:51"/>
    <n v="1"/>
    <n v="2240.9299999999998"/>
    <n v="1"/>
    <s v="Checked out"/>
    <d v="2023-06-07T09:37:44"/>
    <n v="2"/>
    <d v="2023-05-27T14:13:37"/>
    <s v="2-bed Dorm"/>
    <m/>
    <m/>
    <x v="0"/>
    <x v="6"/>
    <s v="Visa"/>
    <x v="8"/>
    <n v="217"/>
    <d v="2023-06-01T00:00:00"/>
    <x v="0"/>
    <x v="4"/>
    <n v="1.6313213703099511E-3"/>
    <n v="1.6313213703099511E-3"/>
    <n v="22.409299999999998"/>
    <n v="50"/>
    <n v="0"/>
    <n v="31.373019999999997"/>
    <n v="115"/>
    <n v="16.31321370309951"/>
    <n v="0"/>
    <n v="2005.8344662969002"/>
  </r>
  <r>
    <d v="2023-06-06T20:25:26"/>
    <n v="3"/>
    <n v="5628.22"/>
    <n v="1"/>
    <s v="Checked out"/>
    <d v="2023-06-09T08:26:44"/>
    <n v="2"/>
    <d v="2023-04-26T10:20:13"/>
    <s v="2-bed Dorm"/>
    <m/>
    <s v="Booking.com"/>
    <x v="2"/>
    <x v="3"/>
    <s v="Mastercard"/>
    <x v="2"/>
    <n v="218"/>
    <d v="2023-06-01T00:00:00"/>
    <x v="2"/>
    <x v="2"/>
    <n v="1.7678255745433118E-3"/>
    <n v="1.7678255745433118E-3"/>
    <n v="844.23300000000006"/>
    <n v="0"/>
    <n v="0"/>
    <n v="101.30795999999999"/>
    <n v="191.66666666666666"/>
    <n v="3.5356511490866236"/>
    <n v="0"/>
    <n v="4487.4767221842467"/>
  </r>
  <r>
    <d v="2023-06-07T01:02:16"/>
    <n v="1"/>
    <n v="1427.54"/>
    <n v="1"/>
    <s v="Checked out"/>
    <d v="2023-06-07T10:31:49"/>
    <n v="2"/>
    <d v="2023-04-24T17:15:44"/>
    <s v="2-bed Dorm"/>
    <m/>
    <s v="Private Sale"/>
    <x v="2"/>
    <x v="2"/>
    <s v=""/>
    <x v="5"/>
    <n v="219"/>
    <d v="2023-06-01T00:00:00"/>
    <x v="2"/>
    <x v="2"/>
    <n v="5.8927519151443723E-4"/>
    <n v="5.8927519151443723E-4"/>
    <n v="214.131"/>
    <n v="0"/>
    <n v="0"/>
    <n v="25.695719999999998"/>
    <n v="115"/>
    <n v="1.1785503830288744"/>
    <n v="0"/>
    <n v="1071.5347296169712"/>
  </r>
  <r>
    <d v="2023-06-06T18:45:20"/>
    <n v="1"/>
    <n v="2026.79"/>
    <n v="1"/>
    <s v="Checked out"/>
    <d v="2023-06-07T11:00:00"/>
    <n v="2"/>
    <d v="2023-04-25T23:41:42"/>
    <s v="2-bed Dorm"/>
    <m/>
    <s v="Booking.com"/>
    <x v="2"/>
    <x v="2"/>
    <s v="Mastercard"/>
    <x v="2"/>
    <n v="220"/>
    <d v="2023-06-01T00:00:00"/>
    <x v="2"/>
    <x v="2"/>
    <n v="5.8927519151443723E-4"/>
    <n v="5.8927519151443723E-4"/>
    <n v="304.01849999999996"/>
    <n v="0"/>
    <n v="0"/>
    <n v="36.482219999999998"/>
    <n v="115"/>
    <n v="1.1785503830288744"/>
    <n v="0"/>
    <n v="1570.1107296169712"/>
  </r>
  <r>
    <d v="2023-06-07T00:28:38"/>
    <n v="2"/>
    <n v="8200.32"/>
    <n v="1"/>
    <s v="Checked out"/>
    <d v="2023-06-08T10:24:57"/>
    <n v="4"/>
    <d v="2023-05-23T13:54:41"/>
    <s v="4-bed Dorm"/>
    <m/>
    <s v="Booking.com"/>
    <x v="2"/>
    <x v="3"/>
    <s v="Mastercard"/>
    <x v="2"/>
    <n v="221"/>
    <d v="2023-06-01T00:00:00"/>
    <x v="2"/>
    <x v="2"/>
    <n v="1.1785503830288745E-3"/>
    <n v="1.1785503830288745E-3"/>
    <n v="1230.048"/>
    <n v="0"/>
    <n v="0"/>
    <n v="147.60575999999998"/>
    <n v="153.33333333333331"/>
    <n v="2.3571007660577488"/>
    <n v="0"/>
    <n v="6666.975805900609"/>
  </r>
  <r>
    <d v="2023-06-06T18:11:41"/>
    <n v="1"/>
    <n v="2253.5700000000002"/>
    <n v="1"/>
    <s v="Checked out"/>
    <d v="2023-06-07T11:00:00"/>
    <n v="4"/>
    <d v="2023-03-31T03:56:37"/>
    <s v="4-bed Dorm"/>
    <m/>
    <m/>
    <x v="0"/>
    <x v="4"/>
    <s v="Visa"/>
    <x v="8"/>
    <n v="222"/>
    <d v="2023-06-01T00:00:00"/>
    <x v="0"/>
    <x v="4"/>
    <n v="1.6313213703099511E-3"/>
    <n v="1.6313213703099511E-3"/>
    <n v="22.535700000000002"/>
    <n v="50"/>
    <n v="0"/>
    <n v="31.549980000000001"/>
    <n v="115"/>
    <n v="16.31321370309951"/>
    <n v="0"/>
    <n v="2018.1711062969007"/>
  </r>
  <r>
    <d v="2023-06-07T00:41:21"/>
    <n v="2"/>
    <n v="3026.78"/>
    <n v="1"/>
    <s v="Checked out"/>
    <d v="2023-06-08T11:00:00"/>
    <n v="1"/>
    <d v="2023-06-06T08:25:16"/>
    <s v="Bed in 12-bed Dorm"/>
    <m/>
    <s v="Booking.com"/>
    <x v="2"/>
    <x v="2"/>
    <s v="Mastercard"/>
    <x v="2"/>
    <n v="223"/>
    <d v="2023-06-01T00:00:00"/>
    <x v="2"/>
    <x v="2"/>
    <n v="1.1785503830288745E-3"/>
    <n v="1.1785503830288745E-3"/>
    <n v="454.017"/>
    <n v="0"/>
    <n v="0"/>
    <n v="54.482039999999998"/>
    <n v="153.33333333333331"/>
    <n v="2.3571007660577488"/>
    <n v="0"/>
    <n v="2362.590525900609"/>
  </r>
  <r>
    <d v="2023-06-06T15:40:10"/>
    <n v="1"/>
    <n v="1513.39"/>
    <n v="1"/>
    <s v="Checked out"/>
    <d v="2023-06-07T11:00:00"/>
    <n v="1"/>
    <d v="2023-06-01T17:53:12"/>
    <s v="Bed in 12-bed Dorm"/>
    <m/>
    <s v="Booking.com"/>
    <x v="2"/>
    <x v="2"/>
    <s v="Mastercard"/>
    <x v="2"/>
    <n v="224"/>
    <d v="2023-06-01T00:00:00"/>
    <x v="2"/>
    <x v="2"/>
    <n v="5.8927519151443723E-4"/>
    <n v="5.8927519151443723E-4"/>
    <n v="227.0085"/>
    <n v="0"/>
    <n v="0"/>
    <n v="27.241019999999999"/>
    <n v="115"/>
    <n v="1.1785503830288744"/>
    <n v="0"/>
    <n v="1142.9619296169712"/>
  </r>
  <r>
    <d v="2023-06-06T16:02:28"/>
    <n v="2"/>
    <n v="1880.29"/>
    <n v="1"/>
    <s v="Checked out"/>
    <d v="2023-06-08T07:48:47"/>
    <n v="1"/>
    <d v="2023-01-23T10:35:42"/>
    <s v="Bed in 12-bed Dorm"/>
    <m/>
    <s v="Booking.com"/>
    <x v="2"/>
    <x v="2"/>
    <s v="Mastercard"/>
    <x v="2"/>
    <n v="225"/>
    <d v="2023-06-01T00:00:00"/>
    <x v="2"/>
    <x v="2"/>
    <n v="1.1785503830288745E-3"/>
    <n v="1.1785503830288745E-3"/>
    <n v="282.04349999999999"/>
    <n v="0"/>
    <n v="0"/>
    <n v="33.845219999999998"/>
    <n v="153.33333333333331"/>
    <n v="2.3571007660577488"/>
    <n v="0"/>
    <n v="1408.710845900609"/>
  </r>
  <r>
    <d v="2023-06-06T14:47:35"/>
    <n v="1"/>
    <n v="774.87"/>
    <n v="1"/>
    <s v="Checked out"/>
    <d v="2023-06-07T11:00:00"/>
    <n v="1"/>
    <d v="2023-01-29T22:36:42"/>
    <s v="Bed in 12-bed Dorm"/>
    <m/>
    <s v="Hostelworld Group"/>
    <x v="2"/>
    <x v="2"/>
    <s v="Mastercard"/>
    <x v="10"/>
    <n v="226"/>
    <d v="2023-06-01T00:00:00"/>
    <x v="2"/>
    <x v="2"/>
    <n v="5.8927519151443723E-4"/>
    <n v="5.8927519151443723E-4"/>
    <n v="116.23049999999999"/>
    <n v="0"/>
    <n v="0"/>
    <n v="13.947659999999999"/>
    <n v="115"/>
    <n v="1.1785503830288744"/>
    <n v="0"/>
    <n v="528.51328961697118"/>
  </r>
  <r>
    <d v="2023-06-06T14:47:55"/>
    <n v="1"/>
    <n v="774.87"/>
    <n v="1"/>
    <s v="Checked out"/>
    <d v="2023-06-07T11:00:00"/>
    <n v="1"/>
    <d v="2023-01-29T22:36:42"/>
    <s v="Bed in 12-bed Dorm"/>
    <m/>
    <s v="Hostelworld Group"/>
    <x v="2"/>
    <x v="2"/>
    <s v="Mastercard"/>
    <x v="10"/>
    <n v="227"/>
    <d v="2023-06-01T00:00:00"/>
    <x v="2"/>
    <x v="2"/>
    <n v="5.8927519151443723E-4"/>
    <n v="5.8927519151443723E-4"/>
    <n v="116.23049999999999"/>
    <n v="0"/>
    <n v="0"/>
    <n v="13.947659999999999"/>
    <n v="115"/>
    <n v="1.1785503830288744"/>
    <n v="0"/>
    <n v="528.51328961697118"/>
  </r>
  <r>
    <d v="2023-06-06T23:02:17"/>
    <n v="1"/>
    <n v="750"/>
    <n v="1"/>
    <s v="Checked out"/>
    <d v="2023-06-07T09:23:25"/>
    <n v="1"/>
    <d v="2023-06-06T19:36:13"/>
    <s v="Bed in 12-bed Dorm"/>
    <m/>
    <s v="Booking.com"/>
    <x v="2"/>
    <x v="2"/>
    <s v="Mastercard"/>
    <x v="2"/>
    <n v="228"/>
    <d v="2023-06-01T00:00:00"/>
    <x v="2"/>
    <x v="2"/>
    <n v="5.8927519151443723E-4"/>
    <n v="5.8927519151443723E-4"/>
    <n v="112.5"/>
    <n v="0"/>
    <n v="0"/>
    <n v="13.499999999999998"/>
    <n v="115"/>
    <n v="1.1785503830288744"/>
    <n v="0"/>
    <n v="507.82144961697111"/>
  </r>
  <r>
    <d v="2023-06-06T18:06:19"/>
    <n v="2"/>
    <n v="1558.92"/>
    <n v="1"/>
    <s v="Checked out"/>
    <d v="2023-06-08T10:40:55"/>
    <n v="1"/>
    <d v="2023-06-06T18:04:45"/>
    <s v="Bed in 12-bed Dorm"/>
    <m/>
    <m/>
    <x v="0"/>
    <x v="5"/>
    <s v=""/>
    <x v="0"/>
    <n v="229"/>
    <d v="2023-06-01T00:00:00"/>
    <x v="0"/>
    <x v="0"/>
    <n v="3.2626427406199023E-3"/>
    <n v="3.2626427406199023E-3"/>
    <n v="0"/>
    <n v="0"/>
    <n v="0"/>
    <n v="21.82488"/>
    <n v="153.33333333333331"/>
    <n v="0"/>
    <n v="0"/>
    <n v="1383.7617866666667"/>
  </r>
  <r>
    <d v="2023-06-06T20:23:39"/>
    <n v="1"/>
    <n v="777.98"/>
    <n v="1"/>
    <s v="Checked out"/>
    <d v="2023-06-07T05:16:54"/>
    <n v="1"/>
    <d v="2022-11-07T12:27:08"/>
    <s v="Bed in 6-bed Dorm"/>
    <m/>
    <s v="Hostelworld Group"/>
    <x v="2"/>
    <x v="2"/>
    <s v="Mastercard"/>
    <x v="10"/>
    <n v="230"/>
    <d v="2023-06-01T00:00:00"/>
    <x v="2"/>
    <x v="2"/>
    <n v="5.8927519151443723E-4"/>
    <n v="5.8927519151443723E-4"/>
    <n v="116.697"/>
    <n v="0"/>
    <n v="0"/>
    <n v="14.003639999999999"/>
    <n v="115"/>
    <n v="1.1785503830288744"/>
    <n v="0"/>
    <n v="531.10080961697122"/>
  </r>
  <r>
    <d v="2023-06-06T20:08:59"/>
    <n v="4"/>
    <n v="4579.38"/>
    <n v="1"/>
    <s v="Checked out"/>
    <d v="2023-06-10T07:53:31"/>
    <n v="1"/>
    <d v="2023-04-30T13:29:12"/>
    <s v="Bed in 6-bed Dorm"/>
    <m/>
    <s v="Hostelworld Group"/>
    <x v="2"/>
    <x v="2"/>
    <s v="Mastercard"/>
    <x v="10"/>
    <n v="231"/>
    <d v="2023-06-01T00:00:00"/>
    <x v="2"/>
    <x v="2"/>
    <n v="2.3571007660577489E-3"/>
    <n v="2.3571007660577489E-3"/>
    <n v="686.90700000000004"/>
    <n v="0"/>
    <n v="0"/>
    <n v="82.428839999999994"/>
    <n v="230"/>
    <n v="4.7142015321154975"/>
    <n v="0"/>
    <n v="3575.3299584678844"/>
  </r>
  <r>
    <d v="2023-06-06T18:01:31"/>
    <n v="2"/>
    <n v="2233.86"/>
    <n v="1"/>
    <s v="Checked out"/>
    <d v="2023-06-08T07:35:30"/>
    <n v="1"/>
    <d v="2023-04-06T21:56:41"/>
    <s v="Bed in 6-bed Dorm"/>
    <m/>
    <s v="Booking.com"/>
    <x v="2"/>
    <x v="2"/>
    <s v="Mastercard"/>
    <x v="2"/>
    <n v="232"/>
    <d v="2023-06-01T00:00:00"/>
    <x v="2"/>
    <x v="2"/>
    <n v="1.1785503830288745E-3"/>
    <n v="1.1785503830288745E-3"/>
    <n v="335.07900000000001"/>
    <n v="0"/>
    <n v="0"/>
    <n v="40.209479999999999"/>
    <n v="153.33333333333331"/>
    <n v="2.3571007660577488"/>
    <n v="0"/>
    <n v="1702.8810859006089"/>
  </r>
  <r>
    <d v="2023-06-06T20:48:10"/>
    <n v="1"/>
    <n v="910.71"/>
    <n v="1"/>
    <s v="Checked out"/>
    <d v="2023-06-07T03:02:31"/>
    <n v="1"/>
    <d v="2023-06-06T20:43:12"/>
    <s v="Bed in 4-bed Dorm"/>
    <m/>
    <s v="Booking.com"/>
    <x v="2"/>
    <x v="2"/>
    <s v="Mastercard"/>
    <x v="2"/>
    <n v="233"/>
    <d v="2023-06-01T00:00:00"/>
    <x v="2"/>
    <x v="2"/>
    <n v="5.8927519151443723E-4"/>
    <n v="5.8927519151443723E-4"/>
    <n v="136.60650000000001"/>
    <n v="0"/>
    <n v="0"/>
    <n v="16.392779999999998"/>
    <n v="115"/>
    <n v="1.1785503830288744"/>
    <n v="0"/>
    <n v="641.53216961697115"/>
  </r>
  <r>
    <d v="2023-06-06T15:31:42"/>
    <n v="1"/>
    <n v="1126.79"/>
    <n v="1"/>
    <s v="Checked out"/>
    <d v="2023-06-07T11:00:00"/>
    <n v="1"/>
    <d v="2023-03-22T21:01:12"/>
    <s v="Bed in 4-bed Dorm"/>
    <m/>
    <s v="Booking.com"/>
    <x v="2"/>
    <x v="2"/>
    <s v="Mastercard"/>
    <x v="2"/>
    <n v="234"/>
    <d v="2023-06-01T00:00:00"/>
    <x v="2"/>
    <x v="2"/>
    <n v="5.8927519151443723E-4"/>
    <n v="5.8927519151443723E-4"/>
    <n v="169.01849999999999"/>
    <n v="0"/>
    <n v="0"/>
    <n v="20.282219999999999"/>
    <n v="115"/>
    <n v="1.1785503830288744"/>
    <n v="0"/>
    <n v="821.31072961697112"/>
  </r>
  <r>
    <d v="2023-06-06T18:15:42"/>
    <n v="1"/>
    <n v="1616.07"/>
    <n v="1"/>
    <s v="Checked out"/>
    <d v="2023-06-07T11:00:00"/>
    <n v="1"/>
    <d v="2023-06-05T11:42:42"/>
    <s v="Bed in 4-bed Dorm"/>
    <m/>
    <s v="Booking.com"/>
    <x v="2"/>
    <x v="2"/>
    <s v="Mastercard"/>
    <x v="2"/>
    <n v="235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6T15:02:37"/>
    <n v="5"/>
    <n v="4566.7700000000004"/>
    <n v="1"/>
    <s v="Checked out"/>
    <d v="2023-06-11T11:00:00"/>
    <n v="1"/>
    <d v="2023-06-01T18:02:12"/>
    <s v="Bed in 4-bed Dorm"/>
    <m/>
    <s v="Private Sale"/>
    <x v="2"/>
    <x v="2"/>
    <s v=""/>
    <x v="5"/>
    <n v="236"/>
    <d v="2023-06-01T00:00:00"/>
    <x v="2"/>
    <x v="2"/>
    <n v="2.9463759575721863E-3"/>
    <n v="2.9463759575721863E-3"/>
    <n v="685.01550000000009"/>
    <n v="0"/>
    <n v="0"/>
    <n v="82.201859999999996"/>
    <n v="268.33333333333331"/>
    <n v="5.8927519151443724"/>
    <n v="0"/>
    <n v="3525.326554751523"/>
  </r>
  <r>
    <d v="2023-06-06T18:10:36"/>
    <n v="2"/>
    <n v="2908.92"/>
    <n v="1"/>
    <s v="Checked out"/>
    <d v="2023-06-08T08:50:46"/>
    <n v="1"/>
    <d v="2023-05-22T11:42:42"/>
    <s v="Bed in 4-bed Dorm"/>
    <m/>
    <s v="Expedia"/>
    <x v="2"/>
    <x v="3"/>
    <s v="Mastercard"/>
    <x v="9"/>
    <n v="237"/>
    <d v="2023-06-01T00:00:00"/>
    <x v="2"/>
    <x v="2"/>
    <n v="1.1785503830288745E-3"/>
    <n v="1.1785503830288745E-3"/>
    <n v="436.33800000000002"/>
    <n v="0"/>
    <n v="0"/>
    <n v="52.36056"/>
    <n v="153.33333333333331"/>
    <n v="2.3571007660577488"/>
    <n v="0"/>
    <n v="2264.5310059006088"/>
  </r>
  <r>
    <d v="2023-06-06T20:30:22"/>
    <n v="1"/>
    <n v="1616.07"/>
    <n v="1"/>
    <s v="Checked out"/>
    <d v="2023-06-07T08:05:34"/>
    <n v="1"/>
    <d v="2023-05-24T13:27:41"/>
    <s v="Bed in 4-bed Dorm"/>
    <m/>
    <s v="A-Egencia"/>
    <x v="2"/>
    <x v="2"/>
    <s v="Mastercard"/>
    <x v="13"/>
    <n v="238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6T21:16:30"/>
    <n v="1"/>
    <n v="910.71"/>
    <n v="1"/>
    <s v="Checked out"/>
    <d v="2023-06-07T09:34:33"/>
    <n v="1"/>
    <d v="2023-06-06T20:29:12"/>
    <s v="Bed in 4-bed Dorm"/>
    <m/>
    <s v="Booking.com"/>
    <x v="2"/>
    <x v="2"/>
    <s v="Mastercard"/>
    <x v="2"/>
    <n v="239"/>
    <d v="2023-06-01T00:00:00"/>
    <x v="2"/>
    <x v="2"/>
    <n v="5.8927519151443723E-4"/>
    <n v="5.8927519151443723E-4"/>
    <n v="136.60650000000001"/>
    <n v="0"/>
    <n v="0"/>
    <n v="16.392779999999998"/>
    <n v="115"/>
    <n v="1.1785503830288744"/>
    <n v="0"/>
    <n v="641.53216961697115"/>
  </r>
  <r>
    <d v="2023-06-06T20:42:54"/>
    <n v="1"/>
    <n v="1616.07"/>
    <n v="1"/>
    <s v="Checked out"/>
    <d v="2023-06-07T05:44:03"/>
    <n v="1"/>
    <d v="2023-05-26T13:59:12"/>
    <s v="Bed in 4-bed Dorm"/>
    <m/>
    <s v="Booking.com"/>
    <x v="2"/>
    <x v="2"/>
    <s v="Mastercard"/>
    <x v="2"/>
    <n v="240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6T18:13:09"/>
    <n v="2"/>
    <n v="1935.71"/>
    <n v="1"/>
    <s v="Checked out"/>
    <d v="2023-06-08T07:24:19"/>
    <n v="1"/>
    <d v="2023-04-25T13:21:12"/>
    <s v="Bed in 4-bed Dorm"/>
    <m/>
    <s v="Expedia"/>
    <x v="2"/>
    <x v="2"/>
    <s v="Mastercard"/>
    <x v="16"/>
    <n v="241"/>
    <d v="2023-06-01T00:00:00"/>
    <x v="2"/>
    <x v="2"/>
    <n v="1.1785503830288745E-3"/>
    <n v="1.1785503830288745E-3"/>
    <n v="290.35649999999998"/>
    <n v="0"/>
    <n v="0"/>
    <n v="34.842779999999998"/>
    <n v="153.33333333333331"/>
    <n v="2.3571007660577488"/>
    <n v="0"/>
    <n v="1454.820285900609"/>
  </r>
  <r>
    <d v="2023-06-06T15:39:17"/>
    <n v="2"/>
    <n v="3232.14"/>
    <n v="1"/>
    <s v="Checked out"/>
    <d v="2023-06-08T11:00:00"/>
    <n v="1"/>
    <d v="2023-05-31T04:15:41"/>
    <s v="Bed in 4-bed Dorm"/>
    <m/>
    <s v="Booking.com"/>
    <x v="2"/>
    <x v="2"/>
    <s v="Mastercard"/>
    <x v="2"/>
    <n v="242"/>
    <d v="2023-06-01T00:00:00"/>
    <x v="2"/>
    <x v="2"/>
    <n v="1.1785503830288745E-3"/>
    <n v="1.1785503830288745E-3"/>
    <n v="484.82099999999997"/>
    <n v="0"/>
    <n v="0"/>
    <n v="58.178519999999992"/>
    <n v="153.33333333333331"/>
    <n v="2.3571007660577488"/>
    <n v="0"/>
    <n v="2533.4500459006085"/>
  </r>
  <r>
    <d v="2023-06-06T21:43:29"/>
    <n v="1"/>
    <n v="1616.07"/>
    <n v="1"/>
    <s v="Checked out"/>
    <d v="2023-06-07T11:00:00"/>
    <n v="1"/>
    <d v="2023-06-06T03:13:42"/>
    <s v="Bed in 4-bed Dorm"/>
    <m/>
    <s v="Booking.com"/>
    <x v="2"/>
    <x v="2"/>
    <s v="Mastercard"/>
    <x v="2"/>
    <n v="243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6T20:27:19"/>
    <n v="1"/>
    <n v="910.71"/>
    <n v="1"/>
    <s v="Checked out"/>
    <d v="2023-06-07T11:00:00"/>
    <n v="1"/>
    <d v="2023-06-06T19:21:12"/>
    <s v="Bed in 4-bed Dorm"/>
    <m/>
    <s v="Booking.com"/>
    <x v="2"/>
    <x v="2"/>
    <s v="Mastercard"/>
    <x v="2"/>
    <n v="244"/>
    <d v="2023-06-01T00:00:00"/>
    <x v="2"/>
    <x v="2"/>
    <n v="5.8927519151443723E-4"/>
    <n v="5.8927519151443723E-4"/>
    <n v="136.60650000000001"/>
    <n v="0"/>
    <n v="0"/>
    <n v="16.392779999999998"/>
    <n v="115"/>
    <n v="1.1785503830288744"/>
    <n v="0"/>
    <n v="641.53216961697115"/>
  </r>
  <r>
    <d v="2023-06-06T18:00:05"/>
    <n v="1"/>
    <n v="1454.46"/>
    <n v="1"/>
    <s v="Checked out"/>
    <d v="2023-06-07T07:27:51"/>
    <n v="1"/>
    <d v="2023-05-24T11:22:13"/>
    <s v="Bed in 4-bed Dorm"/>
    <m/>
    <s v="Expedia"/>
    <x v="2"/>
    <x v="3"/>
    <s v="Amex"/>
    <x v="16"/>
    <n v="245"/>
    <d v="2023-06-01T00:00:00"/>
    <x v="2"/>
    <x v="2"/>
    <n v="5.8927519151443723E-4"/>
    <n v="5.8927519151443723E-4"/>
    <n v="218.16900000000001"/>
    <n v="0"/>
    <n v="0"/>
    <n v="26.18028"/>
    <n v="115"/>
    <n v="1.1785503830288744"/>
    <n v="0"/>
    <n v="1093.9321696169711"/>
  </r>
  <r>
    <d v="2023-06-06T08:50:09"/>
    <n v="2"/>
    <n v="1785.72"/>
    <n v="1"/>
    <s v="Checked out"/>
    <d v="2023-06-08T08:37:45"/>
    <n v="1"/>
    <d v="2023-06-05T14:32:58"/>
    <s v="Bed in 4-bed Dorm"/>
    <m/>
    <m/>
    <x v="0"/>
    <x v="5"/>
    <s v=""/>
    <x v="0"/>
    <n v="246"/>
    <d v="2023-06-01T00:00:00"/>
    <x v="0"/>
    <x v="0"/>
    <n v="3.2626427406199023E-3"/>
    <n v="3.2626427406199023E-3"/>
    <n v="0"/>
    <n v="0"/>
    <n v="0"/>
    <n v="25.000080000000001"/>
    <n v="153.33333333333331"/>
    <n v="0"/>
    <n v="0"/>
    <n v="1607.3865866666667"/>
  </r>
  <r>
    <d v="2023-06-07T20:47:50"/>
    <n v="1"/>
    <n v="2678.57"/>
    <n v="1"/>
    <s v="Checked out"/>
    <d v="2023-06-08T07:37:40"/>
    <n v="1"/>
    <d v="2023-06-03T01:39:43"/>
    <s v="Economy Queen"/>
    <m/>
    <s v="BERG-HANSEN AGDER"/>
    <x v="1"/>
    <x v="1"/>
    <s v="Visa"/>
    <x v="18"/>
    <n v="247"/>
    <d v="2023-06-01T00:00:00"/>
    <x v="1"/>
    <x v="1"/>
    <n v="4.5454545454545456E-2"/>
    <n v="4.5454545454545456E-2"/>
    <n v="267.85700000000003"/>
    <n v="100"/>
    <n v="53.571400000000004"/>
    <n v="26.785700000000002"/>
    <n v="115"/>
    <n v="113.63636363636364"/>
    <n v="227.27272727272728"/>
    <n v="1774.4468090909093"/>
  </r>
  <r>
    <d v="2023-06-07T17:17:49"/>
    <n v="1"/>
    <n v="2320.36"/>
    <n v="1"/>
    <s v="Checked out"/>
    <d v="2023-06-08T07:35:43"/>
    <n v="2"/>
    <d v="2023-02-02T22:35:11"/>
    <s v="Economy Queen"/>
    <m/>
    <s v="Booking.com"/>
    <x v="2"/>
    <x v="3"/>
    <s v="Mastercard"/>
    <x v="2"/>
    <n v="248"/>
    <d v="2023-06-01T00:00:00"/>
    <x v="2"/>
    <x v="2"/>
    <n v="5.8927519151443723E-4"/>
    <n v="5.8927519151443723E-4"/>
    <n v="348.05400000000003"/>
    <n v="0"/>
    <n v="0"/>
    <n v="41.766480000000001"/>
    <n v="115"/>
    <n v="1.1785503830288744"/>
    <n v="0"/>
    <n v="1814.3609696169713"/>
  </r>
  <r>
    <d v="2023-06-07T16:54:57"/>
    <n v="1"/>
    <n v="2343.69"/>
    <n v="1"/>
    <s v="Checked out"/>
    <d v="2023-06-08T07:33:42"/>
    <n v="1"/>
    <d v="2023-06-03T06:32:11"/>
    <s v="Economy Queen"/>
    <m/>
    <s v="Expedia"/>
    <x v="2"/>
    <x v="9"/>
    <s v="Mastercard"/>
    <x v="9"/>
    <n v="249"/>
    <d v="2023-06-01T00:00:00"/>
    <x v="2"/>
    <x v="2"/>
    <n v="5.8927519151443723E-4"/>
    <n v="5.8927519151443723E-4"/>
    <n v="351.55349999999999"/>
    <n v="0"/>
    <n v="0"/>
    <n v="42.186419999999998"/>
    <n v="115"/>
    <n v="1.1785503830288744"/>
    <n v="0"/>
    <n v="1833.7715296169713"/>
  </r>
  <r>
    <d v="2023-06-07T16:22:33"/>
    <n v="4"/>
    <n v="7218.75"/>
    <n v="1"/>
    <s v="Checked out"/>
    <d v="2023-06-11T11:00:00"/>
    <n v="1"/>
    <d v="2023-06-03T05:16:45"/>
    <s v="Economy Queen"/>
    <m/>
    <s v="Expedia"/>
    <x v="2"/>
    <x v="2"/>
    <s v="Mastercard"/>
    <x v="9"/>
    <n v="250"/>
    <d v="2023-06-01T00:00:00"/>
    <x v="2"/>
    <x v="2"/>
    <n v="2.3571007660577489E-3"/>
    <n v="2.3571007660577489E-3"/>
    <n v="1082.8125"/>
    <n v="0"/>
    <n v="0"/>
    <n v="129.9375"/>
    <n v="230"/>
    <n v="4.7142015321154975"/>
    <n v="0"/>
    <n v="5771.2857984678849"/>
  </r>
  <r>
    <d v="2023-06-07T20:48:39"/>
    <n v="1"/>
    <n v="2227.6799999999998"/>
    <n v="1"/>
    <s v="Checked out"/>
    <d v="2023-06-08T08:15:05"/>
    <n v="1"/>
    <d v="2023-06-03T09:12:42"/>
    <s v="Economy Queen"/>
    <m/>
    <s v="BERG-HANSEN NORDVEST AS (NO877553892MVA)"/>
    <x v="1"/>
    <x v="1"/>
    <s v="Mastercard"/>
    <x v="18"/>
    <n v="251"/>
    <d v="2023-06-01T00:00:00"/>
    <x v="1"/>
    <x v="1"/>
    <n v="4.5454545454545456E-2"/>
    <n v="4.5454545454545456E-2"/>
    <n v="222.768"/>
    <n v="100"/>
    <n v="44.553599999999996"/>
    <n v="22.276799999999998"/>
    <n v="115"/>
    <n v="113.63636363636364"/>
    <n v="227.27272727272728"/>
    <n v="1382.172509090909"/>
  </r>
  <r>
    <d v="2023-06-07T16:08:54"/>
    <n v="1"/>
    <n v="1704.18"/>
    <n v="1"/>
    <s v="Checked out"/>
    <d v="2023-06-08T09:23:38"/>
    <n v="1"/>
    <d v="2023-06-03T08:22:12"/>
    <s v="Economy Queen"/>
    <m/>
    <s v="Private Sale"/>
    <x v="2"/>
    <x v="2"/>
    <s v=""/>
    <x v="5"/>
    <n v="252"/>
    <d v="2023-06-01T00:00:00"/>
    <x v="2"/>
    <x v="2"/>
    <n v="5.8927519151443723E-4"/>
    <n v="5.8927519151443723E-4"/>
    <n v="255.62700000000001"/>
    <n v="0"/>
    <n v="0"/>
    <n v="30.675239999999999"/>
    <n v="115"/>
    <n v="1.1785503830288744"/>
    <n v="0"/>
    <n v="1301.6992096169711"/>
  </r>
  <r>
    <d v="2023-06-07T15:59:43"/>
    <n v="1"/>
    <n v="2678.57"/>
    <n v="1"/>
    <s v="Checked out"/>
    <d v="2023-06-08T08:14:39"/>
    <n v="1"/>
    <d v="2023-06-04T14:57:12"/>
    <s v="Economy Queen"/>
    <m/>
    <s v="Expedia"/>
    <x v="2"/>
    <x v="2"/>
    <s v="Mastercard"/>
    <x v="9"/>
    <n v="253"/>
    <d v="2023-06-01T00:00:00"/>
    <x v="2"/>
    <x v="2"/>
    <n v="5.8927519151443723E-4"/>
    <n v="5.8927519151443723E-4"/>
    <n v="401.78550000000001"/>
    <n v="0"/>
    <n v="0"/>
    <n v="48.214259999999996"/>
    <n v="115"/>
    <n v="1.1785503830288744"/>
    <n v="0"/>
    <n v="2112.3916896169712"/>
  </r>
  <r>
    <d v="2023-06-07T16:12:04"/>
    <n v="1"/>
    <n v="2227.6799999999998"/>
    <n v="1"/>
    <s v="Checked out"/>
    <d v="2023-06-08T10:52:02"/>
    <n v="1"/>
    <d v="2023-06-03T07:02:41"/>
    <s v="Economy Queen"/>
    <m/>
    <s v="Expedia"/>
    <x v="2"/>
    <x v="2"/>
    <s v="Mastercard"/>
    <x v="16"/>
    <n v="254"/>
    <d v="2023-06-01T00:00:00"/>
    <x v="2"/>
    <x v="2"/>
    <n v="5.8927519151443723E-4"/>
    <n v="5.8927519151443723E-4"/>
    <n v="334.15199999999999"/>
    <n v="0"/>
    <n v="0"/>
    <n v="40.098239999999997"/>
    <n v="115"/>
    <n v="1.1785503830288744"/>
    <n v="0"/>
    <n v="1737.251209616971"/>
  </r>
  <r>
    <d v="2023-06-07T16:34:41"/>
    <n v="1"/>
    <n v="2786.61"/>
    <n v="1"/>
    <s v="Checked out"/>
    <d v="2023-06-08T08:40:11"/>
    <n v="2"/>
    <d v="2023-02-19T18:43:11"/>
    <s v="Standard Queen"/>
    <m/>
    <s v="Booking.com"/>
    <x v="2"/>
    <x v="2"/>
    <s v="Mastercard"/>
    <x v="2"/>
    <n v="255"/>
    <d v="2023-06-01T00:00:00"/>
    <x v="2"/>
    <x v="2"/>
    <n v="5.8927519151443723E-4"/>
    <n v="5.8927519151443723E-4"/>
    <n v="417.99150000000003"/>
    <n v="0"/>
    <n v="0"/>
    <n v="50.15898"/>
    <n v="115"/>
    <n v="1.1785503830288744"/>
    <n v="0"/>
    <n v="2202.2809696169711"/>
  </r>
  <r>
    <d v="2023-06-07T20:45:50"/>
    <n v="1"/>
    <n v="2705.03"/>
    <n v="1"/>
    <s v="Checked out"/>
    <d v="2023-06-08T05:45:47"/>
    <n v="1"/>
    <d v="2023-04-27T13:26:12"/>
    <s v="Standard Queen"/>
    <m/>
    <s v="Expedia"/>
    <x v="2"/>
    <x v="9"/>
    <s v="Mastercard"/>
    <x v="19"/>
    <n v="256"/>
    <d v="2023-06-01T00:00:00"/>
    <x v="2"/>
    <x v="2"/>
    <n v="5.8927519151443723E-4"/>
    <n v="5.8927519151443723E-4"/>
    <n v="405.75450000000001"/>
    <n v="0"/>
    <n v="0"/>
    <n v="48.690539999999999"/>
    <n v="115"/>
    <n v="1.1785503830288744"/>
    <n v="0"/>
    <n v="2134.4064096169714"/>
  </r>
  <r>
    <d v="2023-06-07T20:37:28"/>
    <n v="1"/>
    <n v="2756.45"/>
    <n v="1"/>
    <s v="Checked out"/>
    <d v="2023-06-08T08:32:36"/>
    <n v="1"/>
    <d v="2023-04-14T12:25:41"/>
    <s v="Standard Queen"/>
    <m/>
    <s v="Expedia"/>
    <x v="2"/>
    <x v="9"/>
    <s v="Mastercard"/>
    <x v="19"/>
    <n v="257"/>
    <d v="2023-06-01T00:00:00"/>
    <x v="2"/>
    <x v="2"/>
    <n v="5.8927519151443723E-4"/>
    <n v="5.8927519151443723E-4"/>
    <n v="413.46749999999997"/>
    <n v="0"/>
    <n v="0"/>
    <n v="49.616099999999996"/>
    <n v="115"/>
    <n v="1.1785503830288744"/>
    <n v="0"/>
    <n v="2177.1878496169711"/>
  </r>
  <r>
    <d v="2023-06-07T21:42:11"/>
    <n v="2"/>
    <n v="4943.7700000000004"/>
    <n v="1"/>
    <s v="Checked out"/>
    <d v="2023-06-09T11:00:00"/>
    <n v="2"/>
    <d v="2023-01-08T20:20:07"/>
    <s v="Standard Queen"/>
    <m/>
    <s v="Expedia"/>
    <x v="2"/>
    <x v="9"/>
    <s v="Mastercard"/>
    <x v="20"/>
    <n v="258"/>
    <d v="2023-06-01T00:00:00"/>
    <x v="2"/>
    <x v="2"/>
    <n v="1.1785503830288745E-3"/>
    <n v="1.1785503830288745E-3"/>
    <n v="741.56550000000004"/>
    <n v="0"/>
    <n v="0"/>
    <n v="88.987859999999998"/>
    <n v="153.33333333333331"/>
    <n v="2.3571007660577488"/>
    <n v="0"/>
    <n v="3957.5262059006091"/>
  </r>
  <r>
    <d v="2023-06-07T19:56:08"/>
    <n v="2"/>
    <n v="5345.75"/>
    <n v="1"/>
    <s v="Checked out"/>
    <d v="2023-06-09T10:58:53"/>
    <n v="1"/>
    <d v="2023-01-25T11:21:11"/>
    <s v="Standard Queen"/>
    <m/>
    <s v="Expedia"/>
    <x v="2"/>
    <x v="9"/>
    <s v="Mastercard"/>
    <x v="9"/>
    <n v="259"/>
    <d v="2023-06-01T00:00:00"/>
    <x v="2"/>
    <x v="2"/>
    <n v="1.1785503830288745E-3"/>
    <n v="1.1785503830288745E-3"/>
    <n v="801.86249999999995"/>
    <n v="0"/>
    <n v="0"/>
    <n v="96.223499999999987"/>
    <n v="153.33333333333331"/>
    <n v="2.3571007660577488"/>
    <n v="0"/>
    <n v="4291.9735659006092"/>
  </r>
  <r>
    <d v="2023-06-07T14:59:27"/>
    <n v="1"/>
    <n v="2207.7600000000002"/>
    <n v="1"/>
    <s v="Checked out"/>
    <d v="2023-06-08T07:35:17"/>
    <n v="2"/>
    <d v="2023-01-31T01:51:41"/>
    <s v="Standard Queen"/>
    <m/>
    <s v="Expedia"/>
    <x v="2"/>
    <x v="3"/>
    <s v="Mastercard"/>
    <x v="20"/>
    <n v="260"/>
    <d v="2023-06-01T00:00:00"/>
    <x v="2"/>
    <x v="2"/>
    <n v="5.8927519151443723E-4"/>
    <n v="5.8927519151443723E-4"/>
    <n v="331.16400000000004"/>
    <n v="0"/>
    <n v="0"/>
    <n v="39.73968"/>
    <n v="115"/>
    <n v="1.1785503830288744"/>
    <n v="0"/>
    <n v="1720.6777696169713"/>
  </r>
  <r>
    <d v="2023-06-07T17:12:02"/>
    <n v="1"/>
    <n v="2703.94"/>
    <n v="1"/>
    <s v="Checked out"/>
    <d v="2023-06-08T08:15:52"/>
    <n v="1"/>
    <d v="2023-06-07T07:44:22"/>
    <s v="Standard Queen"/>
    <m/>
    <s v="Expedia"/>
    <x v="2"/>
    <x v="3"/>
    <s v="Mastercard"/>
    <x v="9"/>
    <n v="261"/>
    <d v="2023-06-01T00:00:00"/>
    <x v="2"/>
    <x v="2"/>
    <n v="5.8927519151443723E-4"/>
    <n v="5.8927519151443723E-4"/>
    <n v="405.59100000000001"/>
    <n v="0"/>
    <n v="0"/>
    <n v="48.670919999999995"/>
    <n v="115"/>
    <n v="1.1785503830288744"/>
    <n v="0"/>
    <n v="2133.4995296169709"/>
  </r>
  <r>
    <d v="2023-06-07T19:49:03"/>
    <n v="2"/>
    <n v="3264.23"/>
    <n v="1"/>
    <s v="Checked out"/>
    <d v="2023-06-09T03:14:10"/>
    <n v="2"/>
    <d v="2022-11-20T02:15:04"/>
    <s v="Standard Queen"/>
    <m/>
    <s v="Private Sale"/>
    <x v="2"/>
    <x v="2"/>
    <s v=""/>
    <x v="5"/>
    <n v="262"/>
    <d v="2023-06-01T00:00:00"/>
    <x v="2"/>
    <x v="2"/>
    <n v="1.1785503830288745E-3"/>
    <n v="1.1785503830288745E-3"/>
    <n v="489.6345"/>
    <n v="0"/>
    <n v="0"/>
    <n v="58.756139999999995"/>
    <n v="153.33333333333331"/>
    <n v="2.3571007660577488"/>
    <n v="0"/>
    <n v="2560.1489259006089"/>
  </r>
  <r>
    <d v="2023-06-07T16:45:40"/>
    <n v="2"/>
    <n v="6122.59"/>
    <n v="1"/>
    <s v="Checked out"/>
    <d v="2023-06-09T11:00:00"/>
    <n v="3"/>
    <d v="2023-03-06T04:43:11"/>
    <s v="Family Room"/>
    <m/>
    <s v="Booking.com"/>
    <x v="2"/>
    <x v="3"/>
    <s v="Mastercard"/>
    <x v="2"/>
    <n v="263"/>
    <d v="2023-06-01T00:00:00"/>
    <x v="2"/>
    <x v="2"/>
    <n v="1.1785503830288745E-3"/>
    <n v="1.1785503830288745E-3"/>
    <n v="918.38850000000002"/>
    <n v="0"/>
    <n v="0"/>
    <n v="110.20662"/>
    <n v="153.33333333333331"/>
    <n v="2.3571007660577488"/>
    <n v="0"/>
    <n v="4938.3044459006087"/>
  </r>
  <r>
    <d v="2023-06-07T17:46:39"/>
    <n v="1"/>
    <n v="3443.69"/>
    <n v="1"/>
    <s v="Checked out"/>
    <d v="2023-06-08T07:34:11"/>
    <n v="4"/>
    <d v="2023-04-07T03:47:11"/>
    <s v="Family Room"/>
    <m/>
    <s v="Expedia"/>
    <x v="2"/>
    <x v="2"/>
    <s v="Mastercard"/>
    <x v="21"/>
    <n v="264"/>
    <d v="2023-06-01T00:00:00"/>
    <x v="2"/>
    <x v="1"/>
    <n v="5.8927519151443723E-4"/>
    <n v="5.8927519151443723E-4"/>
    <n v="516.55349999999999"/>
    <n v="100"/>
    <n v="0"/>
    <n v="61.986419999999995"/>
    <n v="115"/>
    <n v="1.4731879787860931"/>
    <n v="0"/>
    <n v="2648.6768920212139"/>
  </r>
  <r>
    <d v="2023-06-07T17:49:01"/>
    <n v="2"/>
    <n v="4464.28"/>
    <n v="1"/>
    <s v="Checked out"/>
    <d v="2023-06-09T08:00:00"/>
    <n v="2"/>
    <d v="2023-06-01T18:11:13"/>
    <s v="2-bed Dorm"/>
    <m/>
    <s v="Booking.com"/>
    <x v="2"/>
    <x v="2"/>
    <s v="Mastercard"/>
    <x v="2"/>
    <n v="265"/>
    <d v="2023-06-01T00:00:00"/>
    <x v="2"/>
    <x v="2"/>
    <n v="1.1785503830288745E-3"/>
    <n v="1.1785503830288745E-3"/>
    <n v="669.64199999999994"/>
    <n v="0"/>
    <n v="0"/>
    <n v="80.357039999999984"/>
    <n v="153.33333333333331"/>
    <n v="2.3571007660577488"/>
    <n v="0"/>
    <n v="3558.5905259006086"/>
  </r>
  <r>
    <d v="2023-06-07T23:34:44"/>
    <n v="1"/>
    <n v="2017.71"/>
    <n v="1"/>
    <s v="Checked out"/>
    <d v="2023-06-08T07:35:08"/>
    <n v="2"/>
    <d v="2023-05-27T12:42:05"/>
    <s v="2-bed Dorm"/>
    <m/>
    <m/>
    <x v="0"/>
    <x v="0"/>
    <s v=""/>
    <x v="12"/>
    <n v="266"/>
    <d v="2023-06-01T00:00:00"/>
    <x v="0"/>
    <x v="0"/>
    <n v="1.6313213703099511E-3"/>
    <n v="1.6313213703099511E-3"/>
    <n v="0"/>
    <n v="0"/>
    <n v="0"/>
    <n v="28.24794"/>
    <n v="115"/>
    <n v="0"/>
    <n v="0"/>
    <n v="1874.4620600000001"/>
  </r>
  <r>
    <d v="2023-06-07T16:01:52"/>
    <n v="2"/>
    <n v="2978.84"/>
    <n v="1"/>
    <s v="Checked out"/>
    <d v="2023-06-09T10:44:01"/>
    <n v="2"/>
    <d v="2023-02-08T06:41:11"/>
    <s v="2-bed Dorm"/>
    <m/>
    <s v="Booking.com"/>
    <x v="2"/>
    <x v="3"/>
    <s v="Mastercard"/>
    <x v="2"/>
    <n v="267"/>
    <d v="2023-06-01T00:00:00"/>
    <x v="2"/>
    <x v="2"/>
    <n v="1.1785503830288745E-3"/>
    <n v="1.1785503830288745E-3"/>
    <n v="446.82600000000002"/>
    <n v="0"/>
    <n v="0"/>
    <n v="53.619119999999995"/>
    <n v="153.33333333333331"/>
    <n v="2.3571007660577488"/>
    <n v="0"/>
    <n v="2322.7044459006092"/>
  </r>
  <r>
    <d v="2023-06-07T16:20:29"/>
    <n v="2"/>
    <n v="3571.42"/>
    <n v="1"/>
    <s v="Checked out"/>
    <d v="2023-06-09T11:00:00"/>
    <n v="2"/>
    <d v="2023-05-06T16:27:43"/>
    <s v="2-bed Dorm"/>
    <m/>
    <s v="Google Travel Agency"/>
    <x v="0"/>
    <x v="0"/>
    <s v="Visa"/>
    <x v="14"/>
    <n v="268"/>
    <d v="2023-06-01T00:00:00"/>
    <x v="0"/>
    <x v="5"/>
    <n v="3.2626427406199023E-3"/>
    <n v="3.2626427406199023E-3"/>
    <n v="0"/>
    <n v="0"/>
    <n v="0"/>
    <n v="64.28555999999999"/>
    <n v="153.33333333333331"/>
    <n v="0"/>
    <n v="0"/>
    <n v="3353.8011066666668"/>
  </r>
  <r>
    <d v="2023-06-07T20:15:15"/>
    <n v="1"/>
    <n v="1950"/>
    <n v="1"/>
    <s v="Checked out"/>
    <d v="2023-06-08T07:57:28"/>
    <n v="2"/>
    <d v="2023-06-07T11:34:53"/>
    <s v="2-bed Dorm"/>
    <m/>
    <s v="Booking.com"/>
    <x v="2"/>
    <x v="2"/>
    <s v="Mastercard"/>
    <x v="7"/>
    <n v="269"/>
    <d v="2023-06-01T00:00:00"/>
    <x v="2"/>
    <x v="3"/>
    <n v="5.8927519151443723E-4"/>
    <n v="5.8927519151443723E-4"/>
    <n v="292.5"/>
    <n v="0"/>
    <n v="0"/>
    <n v="35.099999999999994"/>
    <n v="115"/>
    <n v="0"/>
    <n v="0"/>
    <n v="1507.4"/>
  </r>
  <r>
    <d v="2023-06-07T19:24:40"/>
    <n v="1"/>
    <n v="2648.02"/>
    <n v="1"/>
    <s v="Checked out"/>
    <d v="2023-06-08T08:48:40"/>
    <n v="3"/>
    <d v="2023-04-07T22:02:14"/>
    <s v="4-bed Dorm"/>
    <m/>
    <m/>
    <x v="0"/>
    <x v="5"/>
    <s v="Visa"/>
    <x v="8"/>
    <n v="270"/>
    <d v="2023-06-01T00:00:00"/>
    <x v="0"/>
    <x v="4"/>
    <n v="1.6313213703099511E-3"/>
    <n v="1.6313213703099511E-3"/>
    <n v="26.4802"/>
    <n v="50"/>
    <n v="0"/>
    <n v="37.072279999999999"/>
    <n v="115"/>
    <n v="16.31321370309951"/>
    <n v="0"/>
    <n v="2403.1543062969004"/>
  </r>
  <r>
    <d v="2023-06-07T15:20:08"/>
    <n v="1"/>
    <n v="2586.5300000000002"/>
    <n v="1"/>
    <s v="Checked out"/>
    <d v="2023-06-08T07:00:00"/>
    <n v="3"/>
    <d v="2023-04-13T16:45:36"/>
    <s v="4-bed Dorm"/>
    <m/>
    <m/>
    <x v="0"/>
    <x v="4"/>
    <s v="Mastercard"/>
    <x v="8"/>
    <n v="271"/>
    <d v="2023-06-01T00:00:00"/>
    <x v="0"/>
    <x v="4"/>
    <n v="1.6313213703099511E-3"/>
    <n v="1.6313213703099511E-3"/>
    <n v="25.865300000000001"/>
    <n v="50"/>
    <n v="0"/>
    <n v="36.211420000000004"/>
    <n v="115"/>
    <n v="16.31321370309951"/>
    <n v="0"/>
    <n v="2343.1400662969008"/>
  </r>
  <r>
    <d v="2023-06-07T22:56:43"/>
    <n v="2"/>
    <n v="5669.2"/>
    <n v="1"/>
    <s v="Checked out"/>
    <d v="2023-06-09T07:39:26"/>
    <n v="3"/>
    <d v="2023-05-31T05:56:12"/>
    <s v="4-bed Dorm"/>
    <m/>
    <s v="Booking.com"/>
    <x v="2"/>
    <x v="3"/>
    <s v="Mastercard"/>
    <x v="2"/>
    <n v="272"/>
    <d v="2023-06-01T00:00:00"/>
    <x v="2"/>
    <x v="2"/>
    <n v="1.1785503830288745E-3"/>
    <n v="1.1785503830288745E-3"/>
    <n v="850.38"/>
    <n v="0"/>
    <n v="0"/>
    <n v="102.04559999999999"/>
    <n v="153.33333333333331"/>
    <n v="2.3571007660577488"/>
    <n v="0"/>
    <n v="4561.0839659006087"/>
  </r>
  <r>
    <d v="2023-06-08T00:41:59"/>
    <n v="1"/>
    <n v="727.5"/>
    <n v="1"/>
    <s v="Checked out"/>
    <d v="2023-06-08T11:00:00"/>
    <n v="1"/>
    <d v="2023-06-08T00:39:45"/>
    <s v="Bed in 12-bed Dorm"/>
    <m/>
    <m/>
    <x v="0"/>
    <x v="5"/>
    <s v="Mastercard"/>
    <x v="0"/>
    <n v="273"/>
    <d v="2023-06-01T00:00:00"/>
    <x v="0"/>
    <x v="0"/>
    <n v="1.6313213703099511E-3"/>
    <n v="1.6313213703099511E-3"/>
    <n v="0"/>
    <n v="0"/>
    <n v="0"/>
    <n v="10.185"/>
    <n v="115"/>
    <n v="0"/>
    <n v="0"/>
    <n v="602.31500000000005"/>
  </r>
  <r>
    <d v="2023-06-07T20:04:02"/>
    <n v="4"/>
    <n v="3821.43"/>
    <n v="1"/>
    <s v="Checked out"/>
    <d v="2023-06-11T08:27:24"/>
    <n v="1"/>
    <d v="2023-06-03T22:05:12"/>
    <s v="Bed in 12-bed Dorm"/>
    <m/>
    <s v="Booking.com"/>
    <x v="2"/>
    <x v="2"/>
    <s v="Mastercard"/>
    <x v="2"/>
    <n v="274"/>
    <d v="2023-06-01T00:00:00"/>
    <x v="2"/>
    <x v="2"/>
    <n v="2.3571007660577489E-3"/>
    <n v="2.3571007660577489E-3"/>
    <n v="573.21449999999993"/>
    <n v="0"/>
    <n v="0"/>
    <n v="68.78573999999999"/>
    <n v="230"/>
    <n v="4.7142015321154975"/>
    <n v="0"/>
    <n v="2944.7155584678844"/>
  </r>
  <r>
    <d v="2023-06-07T23:08:56"/>
    <n v="1"/>
    <n v="750"/>
    <n v="1"/>
    <s v="Checked out"/>
    <d v="2023-06-08T07:47:19"/>
    <n v="1"/>
    <d v="2023-06-07T14:58:12"/>
    <s v="Bed in 12-bed Dorm"/>
    <m/>
    <s v="Booking.com"/>
    <x v="2"/>
    <x v="2"/>
    <s v="Mastercard"/>
    <x v="2"/>
    <n v="275"/>
    <d v="2023-06-01T00:00:00"/>
    <x v="2"/>
    <x v="2"/>
    <n v="5.8927519151443723E-4"/>
    <n v="5.8927519151443723E-4"/>
    <n v="112.5"/>
    <n v="0"/>
    <n v="0"/>
    <n v="13.499999999999998"/>
    <n v="115"/>
    <n v="1.1785503830288744"/>
    <n v="0"/>
    <n v="507.82144961697111"/>
  </r>
  <r>
    <d v="2023-06-07T21:24:31"/>
    <n v="1"/>
    <n v="1362.05"/>
    <n v="1"/>
    <s v="Checked out"/>
    <d v="2023-06-08T08:31:50"/>
    <n v="1"/>
    <d v="2023-05-17T10:53:41"/>
    <s v="Bed in 12-bed Dorm"/>
    <m/>
    <s v="Booking.com"/>
    <x v="2"/>
    <x v="3"/>
    <s v="Mastercard"/>
    <x v="2"/>
    <n v="276"/>
    <d v="2023-06-01T00:00:00"/>
    <x v="2"/>
    <x v="2"/>
    <n v="5.8927519151443723E-4"/>
    <n v="5.8927519151443723E-4"/>
    <n v="204.30749999999998"/>
    <n v="0"/>
    <n v="0"/>
    <n v="24.516899999999996"/>
    <n v="115"/>
    <n v="1.1785503830288744"/>
    <n v="0"/>
    <n v="1017.0470496169711"/>
  </r>
  <r>
    <d v="2023-06-08T02:12:37"/>
    <n v="1"/>
    <n v="727.5"/>
    <n v="1"/>
    <s v="Checked out"/>
    <d v="2023-06-08T05:44:05"/>
    <n v="1"/>
    <d v="2023-06-08T02:09:05"/>
    <s v="Bed in 12-bed Dorm"/>
    <m/>
    <m/>
    <x v="0"/>
    <x v="5"/>
    <s v="Visa"/>
    <x v="0"/>
    <n v="277"/>
    <d v="2023-06-01T00:00:00"/>
    <x v="0"/>
    <x v="0"/>
    <n v="1.6313213703099511E-3"/>
    <n v="1.6313213703099511E-3"/>
    <n v="0"/>
    <n v="0"/>
    <n v="0"/>
    <n v="10.185"/>
    <n v="115"/>
    <n v="0"/>
    <n v="0"/>
    <n v="602.31500000000005"/>
  </r>
  <r>
    <d v="2023-06-07T16:41:10"/>
    <n v="4"/>
    <n v="4170.53"/>
    <n v="1"/>
    <s v="Checked out"/>
    <d v="2023-06-11T09:29:34"/>
    <n v="1"/>
    <d v="2023-05-29T23:27:11"/>
    <s v="Bed in 12-bed Dorm"/>
    <m/>
    <s v="Booking.com"/>
    <x v="2"/>
    <x v="3"/>
    <s v="Mastercard"/>
    <x v="2"/>
    <n v="278"/>
    <d v="2023-06-01T00:00:00"/>
    <x v="2"/>
    <x v="2"/>
    <n v="2.3571007660577489E-3"/>
    <n v="2.3571007660577489E-3"/>
    <n v="625.57949999999994"/>
    <n v="0"/>
    <n v="0"/>
    <n v="75.069539999999989"/>
    <n v="230"/>
    <n v="4.7142015321154975"/>
    <n v="0"/>
    <n v="3235.1667584678844"/>
  </r>
  <r>
    <d v="2023-06-07T16:06:45"/>
    <n v="1"/>
    <n v="637.5"/>
    <n v="1"/>
    <s v="Checked out"/>
    <d v="2023-06-08T05:00:00"/>
    <n v="1"/>
    <d v="2023-06-06T21:01:42"/>
    <s v="Bed in 12-bed Dorm"/>
    <m/>
    <s v="Hostelworld Group"/>
    <x v="2"/>
    <x v="2"/>
    <s v=""/>
    <x v="10"/>
    <n v="279"/>
    <d v="2023-06-01T00:00:00"/>
    <x v="2"/>
    <x v="2"/>
    <n v="5.8927519151443723E-4"/>
    <n v="5.8927519151443723E-4"/>
    <n v="95.625"/>
    <n v="0"/>
    <n v="0"/>
    <n v="11.475"/>
    <n v="115"/>
    <n v="1.1785503830288744"/>
    <n v="0"/>
    <n v="414.22144961697114"/>
  </r>
  <r>
    <d v="2023-06-08T00:28:49"/>
    <n v="1"/>
    <n v="573.75"/>
    <n v="1"/>
    <s v="Checked out"/>
    <d v="2023-06-08T10:59:58"/>
    <n v="1"/>
    <d v="2023-06-07T21:47:11"/>
    <s v="Bed in 12-bed Dorm"/>
    <m/>
    <s v="Private Sale"/>
    <x v="2"/>
    <x v="2"/>
    <s v=""/>
    <x v="5"/>
    <n v="280"/>
    <d v="2023-06-01T00:00:00"/>
    <x v="2"/>
    <x v="2"/>
    <n v="5.8927519151443723E-4"/>
    <n v="5.8927519151443723E-4"/>
    <n v="86.0625"/>
    <n v="0"/>
    <n v="0"/>
    <n v="10.327499999999999"/>
    <n v="115"/>
    <n v="1.1785503830288744"/>
    <n v="0"/>
    <n v="361.18144961697112"/>
  </r>
  <r>
    <d v="2023-06-08T00:28:37"/>
    <n v="1"/>
    <n v="573.75"/>
    <n v="1"/>
    <s v="Checked out"/>
    <d v="2023-06-08T11:00:00"/>
    <n v="1"/>
    <d v="2023-06-07T21:42:12"/>
    <s v="Bed in 12-bed Dorm"/>
    <m/>
    <s v="Private Sale"/>
    <x v="2"/>
    <x v="2"/>
    <s v=""/>
    <x v="5"/>
    <n v="281"/>
    <d v="2023-06-01T00:00:00"/>
    <x v="2"/>
    <x v="2"/>
    <n v="5.8927519151443723E-4"/>
    <n v="5.8927519151443723E-4"/>
    <n v="86.0625"/>
    <n v="0"/>
    <n v="0"/>
    <n v="10.327499999999999"/>
    <n v="115"/>
    <n v="1.1785503830288744"/>
    <n v="0"/>
    <n v="361.18144961697112"/>
  </r>
  <r>
    <d v="2023-06-07T18:19:18"/>
    <n v="1"/>
    <n v="727.5"/>
    <n v="1"/>
    <s v="Checked out"/>
    <d v="2023-06-08T11:00:00"/>
    <n v="1"/>
    <d v="2023-06-07T10:33:36"/>
    <s v="Bed in 12-bed Dorm"/>
    <m/>
    <m/>
    <x v="0"/>
    <x v="5"/>
    <s v=""/>
    <x v="12"/>
    <n v="282"/>
    <d v="2023-06-01T00:00:00"/>
    <x v="0"/>
    <x v="0"/>
    <n v="1.6313213703099511E-3"/>
    <n v="1.6313213703099511E-3"/>
    <n v="0"/>
    <n v="0"/>
    <n v="0"/>
    <n v="10.185"/>
    <n v="115"/>
    <n v="0"/>
    <n v="0"/>
    <n v="602.31500000000005"/>
  </r>
  <r>
    <d v="2023-06-07T16:05:21"/>
    <n v="1"/>
    <n v="803.57"/>
    <n v="1"/>
    <s v="Checked out"/>
    <d v="2023-06-08T07:44:30"/>
    <n v="1"/>
    <d v="2023-06-06T21:39:11"/>
    <s v="Bed in 12-bed Dorm"/>
    <m/>
    <s v="Booking.com"/>
    <x v="2"/>
    <x v="2"/>
    <s v="Mastercard"/>
    <x v="2"/>
    <n v="283"/>
    <d v="2023-06-01T00:00:00"/>
    <x v="2"/>
    <x v="2"/>
    <n v="5.8927519151443723E-4"/>
    <n v="5.8927519151443723E-4"/>
    <n v="120.5355"/>
    <n v="0"/>
    <n v="0"/>
    <n v="14.464259999999999"/>
    <n v="115"/>
    <n v="1.1785503830288744"/>
    <n v="0"/>
    <n v="552.39168961697123"/>
  </r>
  <r>
    <d v="2023-06-07T22:50:31"/>
    <n v="2"/>
    <n v="2253.5700000000002"/>
    <n v="1"/>
    <s v="Checked out"/>
    <d v="2023-06-09T10:11:58"/>
    <n v="1"/>
    <d v="2023-06-06T13:59:42"/>
    <s v="Bed in 12-bed Dorm"/>
    <m/>
    <s v="Booking.com"/>
    <x v="2"/>
    <x v="2"/>
    <s v="Mastercard"/>
    <x v="2"/>
    <n v="284"/>
    <d v="2023-06-01T00:00:00"/>
    <x v="2"/>
    <x v="2"/>
    <n v="1.1785503830288745E-3"/>
    <n v="1.1785503830288745E-3"/>
    <n v="338.03550000000001"/>
    <n v="0"/>
    <n v="0"/>
    <n v="40.564259999999997"/>
    <n v="153.33333333333331"/>
    <n v="2.3571007660577488"/>
    <n v="0"/>
    <n v="1719.2798059006091"/>
  </r>
  <r>
    <d v="2023-06-08T01:51:30"/>
    <n v="1"/>
    <n v="895.46"/>
    <n v="1"/>
    <s v="Checked out"/>
    <d v="2023-06-08T08:29:01"/>
    <n v="1"/>
    <d v="2023-06-08T01:47:01"/>
    <s v="Bed in 12-bed Dorm"/>
    <m/>
    <m/>
    <x v="0"/>
    <x v="5"/>
    <s v="Visa"/>
    <x v="0"/>
    <n v="285"/>
    <d v="2023-06-01T00:00:00"/>
    <x v="0"/>
    <x v="0"/>
    <n v="1.6313213703099511E-3"/>
    <n v="1.6313213703099511E-3"/>
    <n v="0"/>
    <n v="0"/>
    <n v="0"/>
    <n v="12.536440000000001"/>
    <n v="115"/>
    <n v="0"/>
    <n v="0"/>
    <n v="767.92356000000007"/>
  </r>
  <r>
    <d v="2023-06-07T17:24:49"/>
    <n v="2"/>
    <n v="1445.54"/>
    <n v="1"/>
    <s v="Checked out"/>
    <d v="2023-06-09T07:39:56"/>
    <n v="1"/>
    <d v="2023-06-07T16:32:13"/>
    <s v="Bed in 12-bed Dorm"/>
    <m/>
    <s v="Booking.com"/>
    <x v="2"/>
    <x v="2"/>
    <s v="Mastercard"/>
    <x v="2"/>
    <n v="286"/>
    <d v="2023-06-01T00:00:00"/>
    <x v="2"/>
    <x v="2"/>
    <n v="1.1785503830288745E-3"/>
    <n v="1.1785503830288745E-3"/>
    <n v="216.83099999999999"/>
    <n v="0"/>
    <n v="0"/>
    <n v="26.019719999999996"/>
    <n v="153.33333333333331"/>
    <n v="2.3571007660577488"/>
    <n v="0"/>
    <n v="1046.998845900609"/>
  </r>
  <r>
    <d v="2023-06-07T15:43:44"/>
    <n v="1"/>
    <n v="919.57"/>
    <n v="1"/>
    <s v="Checked out"/>
    <d v="2023-06-08T11:00:00"/>
    <n v="1"/>
    <d v="2023-05-05T22:32:12"/>
    <s v="Bed in 12-bed Dorm"/>
    <m/>
    <s v="Booking.com"/>
    <x v="2"/>
    <x v="2"/>
    <s v="Mastercard"/>
    <x v="2"/>
    <n v="287"/>
    <d v="2023-06-01T00:00:00"/>
    <x v="2"/>
    <x v="2"/>
    <n v="5.8927519151443723E-4"/>
    <n v="5.8927519151443723E-4"/>
    <n v="137.93549999999999"/>
    <n v="0"/>
    <n v="0"/>
    <n v="16.55226"/>
    <n v="115"/>
    <n v="1.1785503830288744"/>
    <n v="0"/>
    <n v="648.90368961697118"/>
  </r>
  <r>
    <d v="2023-06-08T01:51:42"/>
    <n v="1"/>
    <n v="895.46"/>
    <n v="1"/>
    <s v="Checked out"/>
    <d v="2023-06-08T08:29:13"/>
    <n v="1"/>
    <d v="2023-06-08T01:47:01"/>
    <s v="Bed in 12-bed Dorm"/>
    <m/>
    <m/>
    <x v="0"/>
    <x v="5"/>
    <s v="Visa"/>
    <x v="0"/>
    <n v="288"/>
    <d v="2023-06-01T00:00:00"/>
    <x v="0"/>
    <x v="0"/>
    <n v="1.6313213703099511E-3"/>
    <n v="1.6313213703099511E-3"/>
    <n v="0"/>
    <n v="0"/>
    <n v="0"/>
    <n v="12.536440000000001"/>
    <n v="115"/>
    <n v="0"/>
    <n v="0"/>
    <n v="767.92356000000007"/>
  </r>
  <r>
    <d v="2023-06-07T16:38:21"/>
    <n v="1"/>
    <n v="803.57"/>
    <n v="1"/>
    <s v="Checked out"/>
    <d v="2023-06-08T10:16:54"/>
    <n v="1"/>
    <d v="2023-06-07T16:07:16"/>
    <s v="Bed in 12-bed Dorm"/>
    <m/>
    <s v="Booking.com"/>
    <x v="2"/>
    <x v="2"/>
    <s v="Mastercard"/>
    <x v="2"/>
    <n v="289"/>
    <d v="2023-06-01T00:00:00"/>
    <x v="2"/>
    <x v="2"/>
    <n v="5.8927519151443723E-4"/>
    <n v="5.8927519151443723E-4"/>
    <n v="120.5355"/>
    <n v="0"/>
    <n v="0"/>
    <n v="14.464259999999999"/>
    <n v="115"/>
    <n v="1.1785503830288744"/>
    <n v="0"/>
    <n v="552.39168961697123"/>
  </r>
  <r>
    <d v="2023-06-07T23:41:43"/>
    <n v="1"/>
    <n v="962.5"/>
    <n v="1"/>
    <s v="Checked out"/>
    <d v="2023-06-08T11:00:00"/>
    <n v="1"/>
    <d v="2023-06-07T13:34:14"/>
    <s v="Bed in 6-bed Dorm"/>
    <m/>
    <s v="Booking.com"/>
    <x v="2"/>
    <x v="2"/>
    <s v="Mastercard"/>
    <x v="2"/>
    <n v="290"/>
    <d v="2023-06-01T00:00:00"/>
    <x v="2"/>
    <x v="2"/>
    <n v="5.8927519151443723E-4"/>
    <n v="5.8927519151443723E-4"/>
    <n v="144.375"/>
    <n v="0"/>
    <n v="0"/>
    <n v="17.324999999999999"/>
    <n v="115"/>
    <n v="1.1785503830288744"/>
    <n v="0"/>
    <n v="684.62144961697118"/>
  </r>
  <r>
    <d v="2023-06-07T23:57:24"/>
    <n v="1"/>
    <n v="1007.24"/>
    <n v="1"/>
    <s v="Checked out"/>
    <d v="2023-06-08T07:00:00"/>
    <n v="1"/>
    <d v="2023-06-07T23:54:15"/>
    <s v="Bed in 4-bed Dorm"/>
    <m/>
    <m/>
    <x v="0"/>
    <x v="5"/>
    <s v="Visa"/>
    <x v="0"/>
    <n v="291"/>
    <d v="2023-06-01T00:00:00"/>
    <x v="0"/>
    <x v="0"/>
    <n v="1.6313213703099511E-3"/>
    <n v="1.6313213703099511E-3"/>
    <n v="0"/>
    <n v="0"/>
    <n v="0"/>
    <n v="14.10136"/>
    <n v="115"/>
    <n v="0"/>
    <n v="0"/>
    <n v="878.13864000000001"/>
  </r>
  <r>
    <d v="2023-06-07T23:57:34"/>
    <n v="1"/>
    <n v="1007.24"/>
    <n v="1"/>
    <s v="Checked out"/>
    <d v="2023-06-08T07:00:00"/>
    <n v="1"/>
    <d v="2023-06-07T23:54:15"/>
    <s v="Bed in 4-bed Dorm"/>
    <m/>
    <m/>
    <x v="0"/>
    <x v="5"/>
    <s v="Visa"/>
    <x v="0"/>
    <n v="292"/>
    <d v="2023-06-01T00:00:00"/>
    <x v="0"/>
    <x v="0"/>
    <n v="1.6313213703099511E-3"/>
    <n v="1.6313213703099511E-3"/>
    <n v="0"/>
    <n v="0"/>
    <n v="0"/>
    <n v="14.10136"/>
    <n v="115"/>
    <n v="0"/>
    <n v="0"/>
    <n v="878.13864000000001"/>
  </r>
  <r>
    <d v="2023-06-07T22:17:39"/>
    <n v="1"/>
    <n v="1616.07"/>
    <n v="1"/>
    <s v="Checked out"/>
    <d v="2023-06-08T07:36:13"/>
    <n v="1"/>
    <d v="2023-06-07T22:17:08"/>
    <s v="Bed in 4-bed Dorm"/>
    <m/>
    <s v="Booking.com"/>
    <x v="2"/>
    <x v="2"/>
    <s v="Mastercard"/>
    <x v="7"/>
    <n v="293"/>
    <d v="2023-06-01T00:00:00"/>
    <x v="2"/>
    <x v="3"/>
    <n v="5.8927519151443723E-4"/>
    <n v="5.8927519151443723E-4"/>
    <n v="242.41049999999998"/>
    <n v="0"/>
    <n v="0"/>
    <n v="29.089259999999996"/>
    <n v="115"/>
    <n v="0"/>
    <n v="0"/>
    <n v="1229.57024"/>
  </r>
  <r>
    <d v="2023-06-07T17:26:15"/>
    <n v="1"/>
    <n v="1454.46"/>
    <n v="1"/>
    <s v="Checked out"/>
    <d v="2023-06-08T11:00:00"/>
    <n v="1"/>
    <d v="2023-05-24T20:51:41"/>
    <s v="Bed in 4-bed Dorm"/>
    <m/>
    <s v="Expedia"/>
    <x v="2"/>
    <x v="3"/>
    <s v="Mastercard"/>
    <x v="4"/>
    <n v="294"/>
    <d v="2023-06-01T00:00:00"/>
    <x v="2"/>
    <x v="2"/>
    <n v="5.8927519151443723E-4"/>
    <n v="5.8927519151443723E-4"/>
    <n v="218.16900000000001"/>
    <n v="0"/>
    <n v="0"/>
    <n v="26.18028"/>
    <n v="115"/>
    <n v="1.1785503830288744"/>
    <n v="0"/>
    <n v="1093.9321696169711"/>
  </r>
  <r>
    <d v="2023-06-08T00:01:33"/>
    <n v="1"/>
    <n v="1616.07"/>
    <n v="1"/>
    <s v="Checked out"/>
    <d v="2023-06-08T08:11:38"/>
    <n v="1"/>
    <d v="2023-05-24T11:22:18"/>
    <s v="Bed in 4-bed Dorm"/>
    <m/>
    <s v="Expedia"/>
    <x v="2"/>
    <x v="2"/>
    <s v="Mastercard"/>
    <x v="4"/>
    <n v="295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7T17:57:14"/>
    <n v="1"/>
    <n v="830.71"/>
    <n v="1"/>
    <s v="Checked out"/>
    <d v="2023-06-08T05:42:35"/>
    <n v="1"/>
    <d v="2023-06-07T17:56:35"/>
    <s v="Bed in 4-bed Dorm"/>
    <m/>
    <m/>
    <x v="0"/>
    <x v="0"/>
    <s v=""/>
    <x v="0"/>
    <n v="296"/>
    <d v="2023-06-01T00:00:00"/>
    <x v="0"/>
    <x v="0"/>
    <n v="1.6313213703099511E-3"/>
    <n v="1.6313213703099511E-3"/>
    <n v="0"/>
    <n v="0"/>
    <n v="0"/>
    <n v="11.629940000000001"/>
    <n v="115"/>
    <n v="0"/>
    <n v="0"/>
    <n v="704.08006"/>
  </r>
  <r>
    <d v="2023-06-07T17:04:49"/>
    <n v="4"/>
    <n v="5093.75"/>
    <n v="1"/>
    <s v="Checked out"/>
    <d v="2023-06-11T10:48:24"/>
    <n v="1"/>
    <d v="2023-05-16T13:46:12"/>
    <s v="Bed in 4-bed Dorm"/>
    <m/>
    <s v="Booking.com"/>
    <x v="2"/>
    <x v="2"/>
    <s v="Mastercard"/>
    <x v="2"/>
    <n v="297"/>
    <d v="2023-06-01T00:00:00"/>
    <x v="2"/>
    <x v="2"/>
    <n v="2.3571007660577489E-3"/>
    <n v="2.3571007660577489E-3"/>
    <n v="764.0625"/>
    <n v="0"/>
    <n v="0"/>
    <n v="91.6875"/>
    <n v="230"/>
    <n v="4.7142015321154975"/>
    <n v="0"/>
    <n v="4003.2857984678844"/>
  </r>
  <r>
    <d v="2023-06-07T15:08:14"/>
    <n v="4"/>
    <n v="5093.76"/>
    <n v="1"/>
    <s v="Checked out"/>
    <d v="2023-06-11T11:00:00"/>
    <n v="1"/>
    <d v="2023-05-24T20:02:41"/>
    <s v="Bed in 4-bed Dorm"/>
    <m/>
    <s v="Expedia"/>
    <x v="2"/>
    <x v="2"/>
    <s v="Mastercard"/>
    <x v="9"/>
    <n v="298"/>
    <d v="2023-06-01T00:00:00"/>
    <x v="2"/>
    <x v="2"/>
    <n v="2.3571007660577489E-3"/>
    <n v="2.3571007660577489E-3"/>
    <n v="764.06399999999996"/>
    <n v="0"/>
    <n v="0"/>
    <n v="91.68768"/>
    <n v="230"/>
    <n v="4.7142015321154975"/>
    <n v="0"/>
    <n v="4003.2941184678848"/>
  </r>
  <r>
    <d v="2023-06-07T19:51:19"/>
    <n v="2"/>
    <n v="2595.54"/>
    <n v="1"/>
    <s v="Checked out"/>
    <d v="2023-06-09T07:00:00"/>
    <n v="1"/>
    <d v="2023-05-08T21:23:43"/>
    <s v="Bed in 4-bed Dorm"/>
    <m/>
    <s v="Hostelworld Group"/>
    <x v="2"/>
    <x v="2"/>
    <s v="Visa"/>
    <x v="10"/>
    <n v="299"/>
    <d v="2023-06-01T00:00:00"/>
    <x v="2"/>
    <x v="2"/>
    <n v="1.1785503830288745E-3"/>
    <n v="1.1785503830288745E-3"/>
    <n v="389.33099999999996"/>
    <n v="0"/>
    <n v="0"/>
    <n v="46.719719999999995"/>
    <n v="153.33333333333331"/>
    <n v="2.3571007660577488"/>
    <n v="0"/>
    <n v="2003.798845900609"/>
  </r>
  <r>
    <d v="2023-06-07T21:47:21"/>
    <n v="2"/>
    <n v="2748.22"/>
    <n v="1"/>
    <s v="Checked out"/>
    <d v="2023-06-09T07:33:41"/>
    <n v="1"/>
    <d v="2023-05-17T18:32:19"/>
    <s v="Bed in 4-bed Dorm"/>
    <m/>
    <s v="Expedia"/>
    <x v="2"/>
    <x v="3"/>
    <s v="Mastercard"/>
    <x v="19"/>
    <n v="300"/>
    <d v="2023-06-01T00:00:00"/>
    <x v="2"/>
    <x v="2"/>
    <n v="1.1785503830288745E-3"/>
    <n v="1.1785503830288745E-3"/>
    <n v="412.23299999999995"/>
    <n v="0"/>
    <n v="0"/>
    <n v="49.467959999999991"/>
    <n v="153.33333333333331"/>
    <n v="2.3571007660577488"/>
    <n v="0"/>
    <n v="2130.8286059006086"/>
  </r>
  <r>
    <d v="2023-06-07T18:17:19"/>
    <n v="1"/>
    <n v="794.38"/>
    <n v="1"/>
    <s v="Checked out"/>
    <d v="2023-06-08T05:35:38"/>
    <n v="1"/>
    <d v="2023-06-07T18:03:42"/>
    <s v="Bed in 4-bed Dorm"/>
    <m/>
    <s v="Private Sale"/>
    <x v="2"/>
    <x v="2"/>
    <s v=""/>
    <x v="5"/>
    <n v="301"/>
    <d v="2023-06-01T00:00:00"/>
    <x v="2"/>
    <x v="2"/>
    <n v="5.8927519151443723E-4"/>
    <n v="5.8927519151443723E-4"/>
    <n v="119.157"/>
    <n v="0"/>
    <n v="0"/>
    <n v="14.298839999999998"/>
    <n v="115"/>
    <n v="1.1785503830288744"/>
    <n v="0"/>
    <n v="544.74560961697114"/>
  </r>
  <r>
    <d v="2023-06-07T18:16:35"/>
    <n v="1"/>
    <n v="794.38"/>
    <n v="1"/>
    <s v="Checked out"/>
    <d v="2023-06-08T05:35:43"/>
    <n v="1"/>
    <d v="2023-06-07T18:03:42"/>
    <s v="Bed in 4-bed Dorm"/>
    <m/>
    <s v="Private Sale"/>
    <x v="2"/>
    <x v="2"/>
    <s v=""/>
    <x v="5"/>
    <n v="302"/>
    <d v="2023-06-01T00:00:00"/>
    <x v="2"/>
    <x v="2"/>
    <n v="5.8927519151443723E-4"/>
    <n v="5.8927519151443723E-4"/>
    <n v="119.157"/>
    <n v="0"/>
    <n v="0"/>
    <n v="14.298839999999998"/>
    <n v="115"/>
    <n v="1.1785503830288744"/>
    <n v="0"/>
    <n v="544.74560961697114"/>
  </r>
  <r>
    <d v="2023-06-07T17:13:04"/>
    <n v="4"/>
    <n v="3771.42"/>
    <n v="1"/>
    <s v="Checked out"/>
    <d v="2023-06-11T11:00:00"/>
    <n v="1"/>
    <d v="2023-06-07T10:01:14"/>
    <s v="Bed in 4-bed Dorm"/>
    <s v="BravoNext, S.A"/>
    <s v="Booking.com"/>
    <x v="2"/>
    <x v="2"/>
    <s v="Mastercard"/>
    <x v="2"/>
    <n v="303"/>
    <d v="2023-06-01T00:00:00"/>
    <x v="2"/>
    <x v="2"/>
    <n v="2.3571007660577489E-3"/>
    <n v="2.3571007660577489E-3"/>
    <n v="565.71299999999997"/>
    <n v="0"/>
    <n v="0"/>
    <n v="67.885559999999998"/>
    <n v="230"/>
    <n v="4.7142015321154975"/>
    <n v="0"/>
    <n v="2903.1072384678846"/>
  </r>
  <r>
    <d v="2023-06-07T16:39:53"/>
    <n v="2"/>
    <n v="2748.22"/>
    <n v="1"/>
    <s v="Checked out"/>
    <d v="2023-06-09T07:45:44"/>
    <n v="1"/>
    <d v="2023-05-08T08:32:42"/>
    <s v="Bed in 4-bed Dorm"/>
    <m/>
    <s v="Expedia"/>
    <x v="2"/>
    <x v="3"/>
    <s v="Mastercard"/>
    <x v="9"/>
    <n v="304"/>
    <d v="2023-06-01T00:00:00"/>
    <x v="2"/>
    <x v="2"/>
    <n v="1.1785503830288745E-3"/>
    <n v="1.1785503830288745E-3"/>
    <n v="412.23299999999995"/>
    <n v="0"/>
    <n v="0"/>
    <n v="49.467959999999991"/>
    <n v="153.33333333333331"/>
    <n v="2.3571007660577488"/>
    <n v="0"/>
    <n v="2130.8286059006086"/>
  </r>
  <r>
    <d v="2023-06-07T17:23:55"/>
    <n v="1"/>
    <n v="1616.07"/>
    <n v="1"/>
    <s v="Checked out"/>
    <d v="2023-06-08T07:37:09"/>
    <n v="1"/>
    <d v="2023-05-23T13:57:11"/>
    <s v="Bed in 4-bed Dorm"/>
    <m/>
    <s v="Expedia"/>
    <x v="2"/>
    <x v="2"/>
    <s v="Visa"/>
    <x v="16"/>
    <n v="305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7T16:04:22"/>
    <n v="1"/>
    <n v="1616.07"/>
    <n v="1"/>
    <s v="Checked out"/>
    <d v="2023-06-08T09:20:09"/>
    <n v="1"/>
    <d v="2023-05-17T08:36:42"/>
    <s v="Bed in 4-bed Dorm"/>
    <m/>
    <s v="Expedia"/>
    <x v="2"/>
    <x v="2"/>
    <s v="Mastercard"/>
    <x v="3"/>
    <n v="306"/>
    <d v="2023-06-01T00:00:00"/>
    <x v="2"/>
    <x v="2"/>
    <n v="5.8927519151443723E-4"/>
    <n v="5.8927519151443723E-4"/>
    <n v="242.41049999999998"/>
    <n v="0"/>
    <n v="0"/>
    <n v="29.089259999999996"/>
    <n v="115"/>
    <n v="1.1785503830288744"/>
    <n v="0"/>
    <n v="1228.391689616971"/>
  </r>
  <r>
    <d v="2023-06-08T16:51:53"/>
    <n v="3"/>
    <n v="5274.38"/>
    <n v="1"/>
    <s v="Checked out"/>
    <d v="2023-06-11T09:16:56"/>
    <n v="2"/>
    <d v="2023-02-26T17:45:12"/>
    <s v="Economy Queen"/>
    <m/>
    <s v="Booking.com"/>
    <x v="2"/>
    <x v="3"/>
    <s v="Mastercard"/>
    <x v="2"/>
    <n v="307"/>
    <d v="2023-06-01T00:00:00"/>
    <x v="2"/>
    <x v="2"/>
    <n v="1.7678255745433118E-3"/>
    <n v="1.7678255745433118E-3"/>
    <n v="791.15700000000004"/>
    <n v="0"/>
    <n v="0"/>
    <n v="94.938839999999999"/>
    <n v="191.66666666666666"/>
    <n v="3.5356511490866236"/>
    <n v="0"/>
    <n v="4193.0818421842469"/>
  </r>
  <r>
    <d v="2023-06-08T16:22:49"/>
    <n v="1"/>
    <n v="1351.88"/>
    <n v="1"/>
    <s v="Checked out"/>
    <d v="2023-06-09T11:00:00"/>
    <n v="1"/>
    <d v="2023-06-03T09:36:18"/>
    <s v="Economy Queen"/>
    <m/>
    <m/>
    <x v="0"/>
    <x v="5"/>
    <s v="Mastercard"/>
    <x v="8"/>
    <n v="308"/>
    <d v="2023-06-01T00:00:00"/>
    <x v="0"/>
    <x v="4"/>
    <n v="1.6313213703099511E-3"/>
    <n v="1.6313213703099511E-3"/>
    <n v="13.518800000000001"/>
    <n v="50"/>
    <n v="0"/>
    <n v="18.92632"/>
    <n v="115"/>
    <n v="16.31321370309951"/>
    <n v="0"/>
    <n v="1138.1216662969007"/>
  </r>
  <r>
    <d v="2023-06-08T19:08:29"/>
    <n v="3"/>
    <n v="4229.28"/>
    <n v="1"/>
    <s v="Checked out"/>
    <d v="2023-06-11T11:00:00"/>
    <n v="2"/>
    <d v="2023-05-30T04:28:09"/>
    <s v="Economy Queen"/>
    <m/>
    <s v="Google Travel Agency"/>
    <x v="0"/>
    <x v="0"/>
    <s v="Visa"/>
    <x v="14"/>
    <n v="309"/>
    <d v="2023-06-01T00:00:00"/>
    <x v="0"/>
    <x v="5"/>
    <n v="4.8939641109298528E-3"/>
    <n v="4.8939641109298528E-3"/>
    <n v="0"/>
    <n v="0"/>
    <n v="0"/>
    <n v="76.127039999999994"/>
    <n v="191.66666666666666"/>
    <n v="0"/>
    <n v="0"/>
    <n v="3961.4862933333329"/>
  </r>
  <r>
    <d v="2023-06-08T17:18:41"/>
    <n v="1"/>
    <n v="1318.75"/>
    <n v="1"/>
    <s v="Checked out"/>
    <d v="2023-06-09T10:12:22"/>
    <n v="2"/>
    <d v="2023-06-03T10:16:42"/>
    <s v="Economy Queen"/>
    <m/>
    <s v="Booking.com"/>
    <x v="2"/>
    <x v="2"/>
    <s v="Mastercard"/>
    <x v="2"/>
    <n v="310"/>
    <d v="2023-06-01T00:00:00"/>
    <x v="2"/>
    <x v="2"/>
    <n v="5.8927519151443723E-4"/>
    <n v="5.8927519151443723E-4"/>
    <n v="197.8125"/>
    <n v="0"/>
    <n v="0"/>
    <n v="23.737499999999997"/>
    <n v="115"/>
    <n v="1.1785503830288744"/>
    <n v="0"/>
    <n v="981.02144961697104"/>
  </r>
  <r>
    <d v="2023-06-08T19:56:27"/>
    <n v="1"/>
    <n v="2309.39"/>
    <n v="1"/>
    <s v="Checked out"/>
    <d v="2023-06-09T11:00:00"/>
    <n v="2"/>
    <d v="2023-06-03T20:58:12"/>
    <s v="Economy Queen"/>
    <m/>
    <s v="Booking.com"/>
    <x v="2"/>
    <x v="2"/>
    <s v="Mastercard"/>
    <x v="2"/>
    <n v="311"/>
    <d v="2023-06-01T00:00:00"/>
    <x v="2"/>
    <x v="2"/>
    <n v="5.8927519151443723E-4"/>
    <n v="5.8927519151443723E-4"/>
    <n v="346.40849999999995"/>
    <n v="0"/>
    <n v="0"/>
    <n v="41.569019999999995"/>
    <n v="115"/>
    <n v="1.1785503830288744"/>
    <n v="0"/>
    <n v="1805.2339296169712"/>
  </r>
  <r>
    <d v="2023-06-08T15:47:30"/>
    <n v="2"/>
    <n v="4246.42"/>
    <n v="1"/>
    <s v="Checked out"/>
    <d v="2023-06-10T10:56:13"/>
    <n v="2"/>
    <d v="2023-06-07T15:01:41"/>
    <s v="Economy Queen"/>
    <m/>
    <s v="Booking.com"/>
    <x v="2"/>
    <x v="2"/>
    <s v="Mastercard"/>
    <x v="2"/>
    <n v="312"/>
    <d v="2023-06-01T00:00:00"/>
    <x v="2"/>
    <x v="2"/>
    <n v="1.1785503830288745E-3"/>
    <n v="1.1785503830288745E-3"/>
    <n v="636.96299999999997"/>
    <n v="0"/>
    <n v="0"/>
    <n v="76.435559999999995"/>
    <n v="153.33333333333331"/>
    <n v="2.3571007660577488"/>
    <n v="0"/>
    <n v="3377.3310059006089"/>
  </r>
  <r>
    <d v="2023-06-08T16:13:36"/>
    <n v="1"/>
    <n v="1568.75"/>
    <n v="1"/>
    <s v="Checked out"/>
    <d v="2023-06-09T10:46:40"/>
    <n v="1"/>
    <d v="2023-06-03T20:51:41"/>
    <s v="Economy Queen"/>
    <m/>
    <s v="Expedia"/>
    <x v="2"/>
    <x v="2"/>
    <s v="Mastercard"/>
    <x v="3"/>
    <n v="313"/>
    <d v="2023-06-01T00:00:00"/>
    <x v="2"/>
    <x v="2"/>
    <n v="5.8927519151443723E-4"/>
    <n v="5.8927519151443723E-4"/>
    <n v="235.3125"/>
    <n v="0"/>
    <n v="0"/>
    <n v="28.237499999999997"/>
    <n v="115"/>
    <n v="1.1785503830288744"/>
    <n v="0"/>
    <n v="1189.021449616971"/>
  </r>
  <r>
    <d v="2023-06-08T16:30:12"/>
    <n v="1"/>
    <n v="1613.39"/>
    <n v="1"/>
    <s v="Checked out"/>
    <d v="2023-06-09T10:45:26"/>
    <n v="2"/>
    <d v="2023-06-03T19:07:14"/>
    <s v="Economy Queen"/>
    <m/>
    <s v="Expedia"/>
    <x v="2"/>
    <x v="2"/>
    <s v="Mastercard"/>
    <x v="9"/>
    <n v="314"/>
    <d v="2023-06-01T00:00:00"/>
    <x v="2"/>
    <x v="2"/>
    <n v="5.8927519151443723E-4"/>
    <n v="5.8927519151443723E-4"/>
    <n v="242.0085"/>
    <n v="0"/>
    <n v="0"/>
    <n v="29.04102"/>
    <n v="115"/>
    <n v="1.1785503830288744"/>
    <n v="0"/>
    <n v="1226.1619296169713"/>
  </r>
  <r>
    <d v="2023-06-08T17:10:53"/>
    <n v="1"/>
    <n v="2192.34"/>
    <n v="1"/>
    <s v="Checked out"/>
    <d v="2023-06-09T08:47:28"/>
    <n v="1"/>
    <d v="2023-06-05T17:42:13"/>
    <s v="Economy Queen"/>
    <m/>
    <s v="Expedia"/>
    <x v="2"/>
    <x v="9"/>
    <s v="Visa"/>
    <x v="16"/>
    <n v="315"/>
    <d v="2023-06-01T00:00:00"/>
    <x v="2"/>
    <x v="2"/>
    <n v="5.8927519151443723E-4"/>
    <n v="5.8927519151443723E-4"/>
    <n v="328.851"/>
    <n v="0"/>
    <n v="0"/>
    <n v="39.462119999999999"/>
    <n v="115"/>
    <n v="1.1785503830288744"/>
    <n v="0"/>
    <n v="1707.8483296169711"/>
  </r>
  <r>
    <d v="2023-06-08T17:03:10"/>
    <n v="1"/>
    <n v="2422.3200000000002"/>
    <n v="1"/>
    <s v="Checked out"/>
    <d v="2023-06-09T11:00:00"/>
    <n v="1"/>
    <d v="2023-02-02T08:26:15"/>
    <s v="Economy Queen"/>
    <m/>
    <s v="Expedia"/>
    <x v="2"/>
    <x v="2"/>
    <s v="Mastercard"/>
    <x v="3"/>
    <n v="316"/>
    <d v="2023-06-01T00:00:00"/>
    <x v="2"/>
    <x v="2"/>
    <n v="5.8927519151443723E-4"/>
    <n v="5.8927519151443723E-4"/>
    <n v="363.34800000000001"/>
    <n v="0"/>
    <n v="0"/>
    <n v="43.601759999999999"/>
    <n v="115"/>
    <n v="1.1785503830288744"/>
    <n v="0"/>
    <n v="1899.1916896169714"/>
  </r>
  <r>
    <d v="2023-06-08T17:08:18"/>
    <n v="1"/>
    <n v="1370.22"/>
    <n v="1"/>
    <s v="Checked out"/>
    <d v="2023-06-09T06:00:00"/>
    <n v="2"/>
    <d v="2022-12-21T16:57:22"/>
    <s v="Economy Queen"/>
    <m/>
    <m/>
    <x v="0"/>
    <x v="8"/>
    <s v="Visa"/>
    <x v="8"/>
    <n v="317"/>
    <d v="2023-06-01T00:00:00"/>
    <x v="0"/>
    <x v="4"/>
    <n v="1.6313213703099511E-3"/>
    <n v="1.6313213703099511E-3"/>
    <n v="13.702200000000001"/>
    <n v="50"/>
    <n v="0"/>
    <n v="19.18308"/>
    <n v="115"/>
    <n v="16.31321370309951"/>
    <n v="0"/>
    <n v="1156.0215062969005"/>
  </r>
  <r>
    <d v="2023-06-08T15:55:34"/>
    <n v="2"/>
    <n v="4545.53"/>
    <n v="1"/>
    <s v="Checked out"/>
    <d v="2023-06-10T10:55:45"/>
    <n v="2"/>
    <d v="2022-12-17T23:31:02"/>
    <s v="Standard Queen"/>
    <m/>
    <s v="Expedia"/>
    <x v="2"/>
    <x v="9"/>
    <s v="Mastercard"/>
    <x v="9"/>
    <n v="318"/>
    <d v="2023-06-01T00:00:00"/>
    <x v="2"/>
    <x v="2"/>
    <n v="1.1785503830288745E-3"/>
    <n v="1.1785503830288745E-3"/>
    <n v="681.82949999999994"/>
    <n v="0"/>
    <n v="0"/>
    <n v="81.819539999999989"/>
    <n v="153.33333333333331"/>
    <n v="2.3571007660577488"/>
    <n v="0"/>
    <n v="3626.1905259006089"/>
  </r>
  <r>
    <d v="2023-06-08T18:12:59"/>
    <n v="1"/>
    <n v="1811.34"/>
    <n v="1"/>
    <s v="Checked out"/>
    <d v="2023-06-09T10:44:37"/>
    <n v="2"/>
    <d v="2023-01-24T03:02:41"/>
    <s v="Standard Queen"/>
    <m/>
    <s v="Private Sale"/>
    <x v="2"/>
    <x v="3"/>
    <s v=""/>
    <x v="5"/>
    <n v="319"/>
    <d v="2023-06-01T00:00:00"/>
    <x v="2"/>
    <x v="2"/>
    <n v="5.8927519151443723E-4"/>
    <n v="5.8927519151443723E-4"/>
    <n v="271.70099999999996"/>
    <n v="0"/>
    <n v="0"/>
    <n v="32.604119999999995"/>
    <n v="115"/>
    <n v="1.1785503830288744"/>
    <n v="0"/>
    <n v="1390.8563296169709"/>
  </r>
  <r>
    <d v="2023-06-08T18:12:25"/>
    <n v="1"/>
    <n v="1811.34"/>
    <n v="1"/>
    <s v="Checked out"/>
    <d v="2023-06-09T10:44:46"/>
    <n v="2"/>
    <d v="2023-01-24T03:02:41"/>
    <s v="Standard Queen"/>
    <m/>
    <s v="Private Sale"/>
    <x v="2"/>
    <x v="3"/>
    <s v=""/>
    <x v="5"/>
    <n v="320"/>
    <d v="2023-06-01T00:00:00"/>
    <x v="2"/>
    <x v="2"/>
    <n v="5.8927519151443723E-4"/>
    <n v="5.8927519151443723E-4"/>
    <n v="271.70099999999996"/>
    <n v="0"/>
    <n v="0"/>
    <n v="32.604119999999995"/>
    <n v="115"/>
    <n v="1.1785503830288744"/>
    <n v="0"/>
    <n v="1390.8563296169709"/>
  </r>
  <r>
    <d v="2023-06-08T18:11:36"/>
    <n v="1"/>
    <n v="1811.34"/>
    <n v="1"/>
    <s v="Checked out"/>
    <d v="2023-06-09T10:44:24"/>
    <n v="2"/>
    <d v="2023-01-24T03:02:41"/>
    <s v="Standard Queen"/>
    <m/>
    <s v="Private Sale"/>
    <x v="2"/>
    <x v="3"/>
    <s v=""/>
    <x v="5"/>
    <n v="321"/>
    <d v="2023-06-01T00:00:00"/>
    <x v="2"/>
    <x v="2"/>
    <n v="5.8927519151443723E-4"/>
    <n v="5.8927519151443723E-4"/>
    <n v="271.70099999999996"/>
    <n v="0"/>
    <n v="0"/>
    <n v="32.604119999999995"/>
    <n v="115"/>
    <n v="1.1785503830288744"/>
    <n v="0"/>
    <n v="1390.8563296169709"/>
  </r>
  <r>
    <d v="2023-06-08T21:28:55"/>
    <n v="3"/>
    <n v="6784.81"/>
    <n v="1"/>
    <s v="Checked out"/>
    <d v="2023-06-11T09:49:58"/>
    <n v="2"/>
    <d v="2023-04-13T21:40:41"/>
    <s v="Standard Queen"/>
    <m/>
    <s v="Expedia"/>
    <x v="2"/>
    <x v="2"/>
    <s v="Mastercard"/>
    <x v="9"/>
    <n v="322"/>
    <d v="2023-06-01T00:00:00"/>
    <x v="2"/>
    <x v="2"/>
    <n v="1.7678255745433118E-3"/>
    <n v="1.7678255745433118E-3"/>
    <n v="1017.7215"/>
    <n v="0"/>
    <n v="0"/>
    <n v="122.12658"/>
    <n v="191.66666666666666"/>
    <n v="3.5356511490866236"/>
    <n v="0"/>
    <n v="5449.7596021842473"/>
  </r>
  <r>
    <d v="2023-06-08T17:24:44"/>
    <n v="4"/>
    <n v="8833.64"/>
    <n v="1"/>
    <s v="Checked out"/>
    <d v="2023-06-12T07:46:47"/>
    <n v="1"/>
    <d v="2023-06-07T08:58:12"/>
    <s v="Standard Queen"/>
    <m/>
    <s v="Expedia"/>
    <x v="2"/>
    <x v="9"/>
    <s v="Mastercard"/>
    <x v="16"/>
    <n v="323"/>
    <d v="2023-06-01T00:00:00"/>
    <x v="2"/>
    <x v="2"/>
    <n v="2.3571007660577489E-3"/>
    <n v="2.3571007660577489E-3"/>
    <n v="1325.0459999999998"/>
    <n v="0"/>
    <n v="0"/>
    <n v="159.00551999999999"/>
    <n v="230"/>
    <n v="4.7142015321154975"/>
    <n v="0"/>
    <n v="7114.8742784678843"/>
  </r>
  <r>
    <d v="2023-06-08T17:41:27"/>
    <n v="1"/>
    <n v="2479.86"/>
    <n v="1"/>
    <s v="Checked out"/>
    <d v="2023-06-09T10:59:49"/>
    <n v="2"/>
    <d v="2023-05-03T17:16:43"/>
    <s v="Standard Queen"/>
    <m/>
    <s v="Expedia"/>
    <x v="2"/>
    <x v="3"/>
    <s v="Mastercard"/>
    <x v="11"/>
    <n v="324"/>
    <d v="2023-06-01T00:00:00"/>
    <x v="2"/>
    <x v="2"/>
    <n v="5.8927519151443723E-4"/>
    <n v="5.8927519151443723E-4"/>
    <n v="371.97899999999998"/>
    <n v="0"/>
    <n v="0"/>
    <n v="44.637479999999996"/>
    <n v="115"/>
    <n v="1.1785503830288744"/>
    <n v="0"/>
    <n v="1947.0649696169712"/>
  </r>
  <r>
    <d v="2023-06-08T15:34:04"/>
    <n v="4"/>
    <n v="6111.14"/>
    <n v="1"/>
    <s v="Checked out"/>
    <d v="2023-06-12T08:41:35"/>
    <n v="1"/>
    <d v="2023-01-23T12:07:01"/>
    <s v="Standard Queen"/>
    <m/>
    <m/>
    <x v="0"/>
    <x v="10"/>
    <s v="Visa"/>
    <x v="8"/>
    <n v="325"/>
    <d v="2023-06-01T00:00:00"/>
    <x v="0"/>
    <x v="4"/>
    <n v="6.5252854812398045E-3"/>
    <n v="6.5252854812398045E-3"/>
    <n v="61.111400000000003"/>
    <n v="50"/>
    <n v="0"/>
    <n v="85.555960000000013"/>
    <n v="230"/>
    <n v="65.252854812398041"/>
    <n v="0"/>
    <n v="5619.2197851876026"/>
  </r>
  <r>
    <d v="2023-06-08T17:59:19"/>
    <n v="1"/>
    <n v="3069.57"/>
    <n v="1"/>
    <s v="Checked out"/>
    <d v="2023-06-09T09:58:42"/>
    <n v="1"/>
    <d v="2023-03-03T10:59:44"/>
    <s v="Superior King"/>
    <m/>
    <s v="Expedia"/>
    <x v="2"/>
    <x v="9"/>
    <s v="Mastercard"/>
    <x v="9"/>
    <n v="326"/>
    <d v="2023-06-01T00:00:00"/>
    <x v="2"/>
    <x v="2"/>
    <n v="5.8927519151443723E-4"/>
    <n v="5.8927519151443723E-4"/>
    <n v="460.43549999999999"/>
    <n v="0"/>
    <n v="0"/>
    <n v="55.25226"/>
    <n v="115"/>
    <n v="1.1785503830288744"/>
    <n v="0"/>
    <n v="2437.7036896169711"/>
  </r>
  <r>
    <d v="2023-06-08T17:58:35"/>
    <n v="1"/>
    <n v="3069.57"/>
    <n v="1"/>
    <s v="Checked out"/>
    <d v="2023-06-09T11:00:00"/>
    <n v="1"/>
    <d v="2023-03-03T10:59:42"/>
    <s v="Superior King"/>
    <m/>
    <s v="Expedia"/>
    <x v="2"/>
    <x v="9"/>
    <s v="Mastercard"/>
    <x v="9"/>
    <n v="327"/>
    <d v="2023-06-01T00:00:00"/>
    <x v="2"/>
    <x v="2"/>
    <n v="5.8927519151443723E-4"/>
    <n v="5.8927519151443723E-4"/>
    <n v="460.43549999999999"/>
    <n v="0"/>
    <n v="0"/>
    <n v="55.25226"/>
    <n v="115"/>
    <n v="1.1785503830288744"/>
    <n v="0"/>
    <n v="2437.7036896169711"/>
  </r>
  <r>
    <d v="2023-06-08T18:14:30"/>
    <n v="1"/>
    <n v="3274.86"/>
    <n v="1"/>
    <s v="Checked out"/>
    <d v="2023-06-09T10:53:47"/>
    <n v="2"/>
    <d v="2023-03-09T20:59:41"/>
    <s v="Superior King"/>
    <m/>
    <s v="Expedia"/>
    <x v="2"/>
    <x v="9"/>
    <s v="Mastercard"/>
    <x v="9"/>
    <n v="328"/>
    <d v="2023-06-01T00:00:00"/>
    <x v="2"/>
    <x v="2"/>
    <n v="5.8927519151443723E-4"/>
    <n v="5.8927519151443723E-4"/>
    <n v="491.22899999999998"/>
    <n v="0"/>
    <n v="0"/>
    <n v="58.947479999999999"/>
    <n v="115"/>
    <n v="1.1785503830288744"/>
    <n v="0"/>
    <n v="2608.5049696169713"/>
  </r>
  <r>
    <d v="2023-06-08T17:04:20"/>
    <n v="1"/>
    <n v="2918.74"/>
    <n v="1"/>
    <s v="Checked out"/>
    <d v="2023-06-09T10:12:39"/>
    <n v="3"/>
    <d v="2023-04-28T15:11:42"/>
    <s v="Family Room"/>
    <m/>
    <s v="Expedia"/>
    <x v="2"/>
    <x v="3"/>
    <s v="Mastercard"/>
    <x v="9"/>
    <n v="329"/>
    <d v="2023-06-01T00:00:00"/>
    <x v="2"/>
    <x v="2"/>
    <n v="5.8927519151443723E-4"/>
    <n v="5.8927519151443723E-4"/>
    <n v="437.81099999999998"/>
    <n v="0"/>
    <n v="0"/>
    <n v="52.537319999999994"/>
    <n v="115"/>
    <n v="1.1785503830288744"/>
    <n v="0"/>
    <n v="2312.2131296169709"/>
  </r>
  <r>
    <d v="2023-06-08T15:51:57"/>
    <n v="1"/>
    <n v="2909.29"/>
    <n v="1"/>
    <s v="Checked out"/>
    <d v="2023-06-09T10:14:53"/>
    <n v="3"/>
    <d v="2023-01-12T20:48:12"/>
    <s v="Family Room"/>
    <m/>
    <s v="Expedia"/>
    <x v="2"/>
    <x v="2"/>
    <s v="Mastercard"/>
    <x v="11"/>
    <n v="330"/>
    <d v="2023-06-01T00:00:00"/>
    <x v="2"/>
    <x v="2"/>
    <n v="5.8927519151443723E-4"/>
    <n v="5.8927519151443723E-4"/>
    <n v="436.39349999999996"/>
    <n v="0"/>
    <n v="0"/>
    <n v="52.367219999999996"/>
    <n v="115"/>
    <n v="1.1785503830288744"/>
    <n v="0"/>
    <n v="2304.350729616971"/>
  </r>
  <r>
    <d v="2023-06-08T23:44:01"/>
    <n v="2"/>
    <n v="7019.8"/>
    <n v="1"/>
    <s v="Checked out"/>
    <d v="2023-06-10T07:26:28"/>
    <n v="4"/>
    <d v="2023-02-15T05:24:12"/>
    <s v="Family Room"/>
    <m/>
    <s v="Expedia"/>
    <x v="2"/>
    <x v="9"/>
    <s v="Mastercard"/>
    <x v="9"/>
    <n v="331"/>
    <d v="2023-06-01T00:00:00"/>
    <x v="2"/>
    <x v="2"/>
    <n v="1.1785503830288745E-3"/>
    <n v="1.1785503830288745E-3"/>
    <n v="1052.97"/>
    <n v="0"/>
    <n v="0"/>
    <n v="126.35639999999999"/>
    <n v="153.33333333333331"/>
    <n v="2.3571007660577488"/>
    <n v="0"/>
    <n v="5684.7831659006097"/>
  </r>
  <r>
    <d v="2023-06-08T16:28:44"/>
    <n v="1"/>
    <n v="1482.86"/>
    <n v="1"/>
    <s v="Checked out"/>
    <d v="2023-06-09T07:54:54"/>
    <n v="2"/>
    <d v="2023-06-07T02:59:11"/>
    <s v="2-bed Dorm"/>
    <m/>
    <s v="Google Travel Agency"/>
    <x v="0"/>
    <x v="0"/>
    <s v="Mastercard"/>
    <x v="14"/>
    <n v="332"/>
    <d v="2023-06-01T00:00:00"/>
    <x v="0"/>
    <x v="5"/>
    <n v="1.6313213703099511E-3"/>
    <n v="1.6313213703099511E-3"/>
    <n v="0"/>
    <n v="0"/>
    <n v="0"/>
    <n v="26.691479999999995"/>
    <n v="115"/>
    <n v="0"/>
    <n v="0"/>
    <n v="1341.1685199999999"/>
  </r>
  <r>
    <d v="2023-06-08T18:53:20"/>
    <n v="1"/>
    <n v="1599.11"/>
    <n v="1"/>
    <s v="Checked out"/>
    <d v="2023-06-09T10:26:18"/>
    <n v="2"/>
    <d v="2023-04-02T12:40:42"/>
    <s v="2-bed Dorm"/>
    <m/>
    <s v="Booking.com"/>
    <x v="2"/>
    <x v="3"/>
    <s v="Mastercard"/>
    <x v="2"/>
    <n v="333"/>
    <d v="2023-06-01T00:00:00"/>
    <x v="2"/>
    <x v="2"/>
    <n v="5.8927519151443723E-4"/>
    <n v="5.8927519151443723E-4"/>
    <n v="239.86649999999997"/>
    <n v="0"/>
    <n v="0"/>
    <n v="28.783979999999996"/>
    <n v="115"/>
    <n v="1.1785503830288744"/>
    <n v="0"/>
    <n v="1214.2809696169711"/>
  </r>
  <r>
    <d v="2023-06-08T16:41:51"/>
    <n v="1"/>
    <n v="968.62"/>
    <n v="1"/>
    <s v="Checked out"/>
    <d v="2023-06-09T09:05:51"/>
    <n v="2"/>
    <d v="2022-12-19T20:33:57"/>
    <s v="2-bed Dorm"/>
    <m/>
    <m/>
    <x v="0"/>
    <x v="8"/>
    <s v=""/>
    <x v="8"/>
    <n v="334"/>
    <d v="2023-06-01T00:00:00"/>
    <x v="0"/>
    <x v="4"/>
    <n v="1.6313213703099511E-3"/>
    <n v="1.6313213703099511E-3"/>
    <n v="9.6861999999999995"/>
    <n v="50"/>
    <n v="0"/>
    <n v="13.56068"/>
    <n v="115"/>
    <n v="16.31321370309951"/>
    <n v="0"/>
    <n v="764.05990629690052"/>
  </r>
  <r>
    <d v="2023-06-08T17:52:17"/>
    <n v="1"/>
    <n v="2258.9299999999998"/>
    <n v="1"/>
    <s v="Checked out"/>
    <d v="2023-06-09T10:37:52"/>
    <n v="2"/>
    <d v="2023-05-30T16:39:11"/>
    <s v="4-bed Dorm"/>
    <m/>
    <s v="Booking.com"/>
    <x v="2"/>
    <x v="2"/>
    <s v="Mastercard"/>
    <x v="2"/>
    <n v="335"/>
    <d v="2023-06-01T00:00:00"/>
    <x v="2"/>
    <x v="2"/>
    <n v="5.8927519151443723E-4"/>
    <n v="5.8927519151443723E-4"/>
    <n v="338.83949999999999"/>
    <n v="0"/>
    <n v="0"/>
    <n v="40.660739999999997"/>
    <n v="115"/>
    <n v="1.1785503830288744"/>
    <n v="0"/>
    <n v="1763.251209616971"/>
  </r>
  <r>
    <d v="2023-06-08T17:34:27"/>
    <n v="2"/>
    <n v="4377.24"/>
    <n v="1"/>
    <s v="Checked out"/>
    <d v="2023-06-10T06:05:20"/>
    <n v="4"/>
    <d v="2023-06-03T12:55:41"/>
    <s v="4-bed Dorm"/>
    <m/>
    <s v="Booking.com"/>
    <x v="2"/>
    <x v="2"/>
    <s v="Mastercard"/>
    <x v="2"/>
    <n v="336"/>
    <d v="2023-06-01T00:00:00"/>
    <x v="2"/>
    <x v="2"/>
    <n v="1.1785503830288745E-3"/>
    <n v="1.1785503830288745E-3"/>
    <n v="656.5859999999999"/>
    <n v="0"/>
    <n v="0"/>
    <n v="78.790319999999994"/>
    <n v="153.33333333333331"/>
    <n v="2.3571007660577488"/>
    <n v="0"/>
    <n v="3486.1732459006089"/>
  </r>
  <r>
    <d v="2023-06-08T16:26:00"/>
    <n v="3"/>
    <n v="6022.08"/>
    <n v="1"/>
    <s v="Checked out"/>
    <d v="2023-06-11T08:13:03"/>
    <n v="4"/>
    <d v="2023-03-14T09:26:41"/>
    <s v="4-bed Dorm"/>
    <m/>
    <s v="Hostelworld Group"/>
    <x v="2"/>
    <x v="2"/>
    <s v="Visa"/>
    <x v="10"/>
    <n v="337"/>
    <d v="2023-06-01T00:00:00"/>
    <x v="2"/>
    <x v="2"/>
    <n v="1.7678255745433118E-3"/>
    <n v="1.7678255745433118E-3"/>
    <n v="903.31200000000001"/>
    <n v="0"/>
    <n v="0"/>
    <n v="108.39743999999999"/>
    <n v="191.66666666666666"/>
    <n v="3.5356511490866236"/>
    <n v="0"/>
    <n v="4815.168242184247"/>
  </r>
  <r>
    <d v="2023-06-08T19:17:26"/>
    <n v="3"/>
    <n v="1907.86"/>
    <n v="1"/>
    <s v="Checked out"/>
    <d v="2023-06-11T10:45:40"/>
    <n v="1"/>
    <d v="2023-06-06T10:01:46"/>
    <s v="Bed in 12-bed Dorm"/>
    <m/>
    <m/>
    <x v="0"/>
    <x v="10"/>
    <s v="Visa"/>
    <x v="8"/>
    <n v="338"/>
    <d v="2023-06-01T00:00:00"/>
    <x v="0"/>
    <x v="4"/>
    <n v="4.8939641109298528E-3"/>
    <n v="4.8939641109298528E-3"/>
    <n v="19.078599999999998"/>
    <n v="50"/>
    <n v="0"/>
    <n v="26.710039999999999"/>
    <n v="191.66666666666666"/>
    <n v="48.939641109298528"/>
    <n v="0"/>
    <n v="1571.4650522240347"/>
  </r>
  <r>
    <d v="2023-06-08T20:47:35"/>
    <n v="1"/>
    <n v="556.42999999999995"/>
    <n v="1"/>
    <s v="Checked out"/>
    <d v="2023-06-09T10:12:51"/>
    <n v="1"/>
    <d v="2023-06-03T23:52:52"/>
    <s v="Bed in 12-bed Dorm"/>
    <m/>
    <s v="Google Travel Agency"/>
    <x v="0"/>
    <x v="0"/>
    <s v="Visa"/>
    <x v="14"/>
    <n v="339"/>
    <d v="2023-06-01T00:00:00"/>
    <x v="0"/>
    <x v="5"/>
    <n v="1.6313213703099511E-3"/>
    <n v="1.6313213703099511E-3"/>
    <n v="0"/>
    <n v="0"/>
    <n v="0"/>
    <n v="10.015739999999999"/>
    <n v="115"/>
    <n v="0"/>
    <n v="0"/>
    <n v="431.41425999999996"/>
  </r>
  <r>
    <d v="2023-06-08T16:15:00"/>
    <n v="2"/>
    <n v="1558.35"/>
    <n v="1"/>
    <s v="Checked out"/>
    <d v="2023-06-10T08:00:45"/>
    <n v="1"/>
    <d v="2023-05-25T01:57:11"/>
    <s v="Bed in 12-bed Dorm"/>
    <m/>
    <s v="Private Sale"/>
    <x v="2"/>
    <x v="3"/>
    <s v=""/>
    <x v="5"/>
    <n v="340"/>
    <d v="2023-06-01T00:00:00"/>
    <x v="2"/>
    <x v="2"/>
    <n v="1.1785503830288745E-3"/>
    <n v="1.1785503830288745E-3"/>
    <n v="233.75249999999997"/>
    <n v="0"/>
    <n v="0"/>
    <n v="28.050299999999996"/>
    <n v="153.33333333333331"/>
    <n v="2.3571007660577488"/>
    <n v="0"/>
    <n v="1140.8567659006089"/>
  </r>
  <r>
    <d v="2023-06-08T19:38:53"/>
    <n v="1"/>
    <n v="695.54"/>
    <n v="1"/>
    <s v="Checked out"/>
    <d v="2023-06-09T06:00:00"/>
    <n v="1"/>
    <d v="2023-06-07T23:50:15"/>
    <s v="Bed in 12-bed Dorm"/>
    <m/>
    <s v="Booking.com"/>
    <x v="2"/>
    <x v="2"/>
    <s v="Mastercard"/>
    <x v="2"/>
    <n v="341"/>
    <d v="2023-06-01T00:00:00"/>
    <x v="2"/>
    <x v="2"/>
    <n v="5.8927519151443723E-4"/>
    <n v="5.8927519151443723E-4"/>
    <n v="104.33099999999999"/>
    <n v="0"/>
    <n v="0"/>
    <n v="12.519719999999998"/>
    <n v="115"/>
    <n v="1.1785503830288744"/>
    <n v="0"/>
    <n v="462.51072961697116"/>
  </r>
  <r>
    <d v="2023-06-08T19:11:18"/>
    <n v="1"/>
    <n v="532.08000000000004"/>
    <n v="1"/>
    <s v="Checked out"/>
    <d v="2023-06-09T10:59:30"/>
    <n v="1"/>
    <d v="2023-06-07T23:12:12"/>
    <s v="Bed in 12-bed Dorm"/>
    <m/>
    <s v="Private Sale"/>
    <x v="2"/>
    <x v="2"/>
    <s v=""/>
    <x v="5"/>
    <n v="342"/>
    <d v="2023-06-01T00:00:00"/>
    <x v="2"/>
    <x v="2"/>
    <n v="5.8927519151443723E-4"/>
    <n v="5.8927519151443723E-4"/>
    <n v="79.811999999999998"/>
    <n v="0"/>
    <n v="0"/>
    <n v="9.5774399999999993"/>
    <n v="115"/>
    <n v="1.1785503830288744"/>
    <n v="0"/>
    <n v="326.51200961697123"/>
  </r>
  <r>
    <d v="2023-06-08T23:07:10"/>
    <n v="1"/>
    <n v="717.86"/>
    <n v="1"/>
    <s v="Checked out"/>
    <d v="2023-06-09T05:00:00"/>
    <n v="1"/>
    <d v="2023-06-08T21:29:11"/>
    <s v="Bed in 12-bed Dorm"/>
    <m/>
    <s v="Booking.com"/>
    <x v="2"/>
    <x v="2"/>
    <s v="Mastercard"/>
    <x v="2"/>
    <n v="343"/>
    <d v="2023-06-01T00:00:00"/>
    <x v="2"/>
    <x v="2"/>
    <n v="5.8927519151443723E-4"/>
    <n v="5.8927519151443723E-4"/>
    <n v="107.679"/>
    <n v="0"/>
    <n v="0"/>
    <n v="12.921479999999999"/>
    <n v="115"/>
    <n v="1.1785503830288744"/>
    <n v="0"/>
    <n v="481.08096961697117"/>
  </r>
  <r>
    <d v="2023-06-09T00:50:00"/>
    <n v="1"/>
    <n v="696.32"/>
    <n v="1"/>
    <s v="Checked out"/>
    <d v="2023-06-09T10:12:08"/>
    <n v="1"/>
    <d v="2023-06-08T00:46:04"/>
    <s v="Bed in 12-bed Dorm"/>
    <m/>
    <m/>
    <x v="0"/>
    <x v="5"/>
    <s v="Mastercard"/>
    <x v="0"/>
    <n v="344"/>
    <d v="2023-06-01T00:00:00"/>
    <x v="0"/>
    <x v="0"/>
    <n v="1.6313213703099511E-3"/>
    <n v="1.6313213703099511E-3"/>
    <n v="0"/>
    <n v="0"/>
    <n v="0"/>
    <n v="9.7484800000000007"/>
    <n v="115"/>
    <n v="0"/>
    <n v="0"/>
    <n v="571.57152000000008"/>
  </r>
  <r>
    <d v="2023-06-08T18:52:18"/>
    <n v="1"/>
    <n v="717.86"/>
    <n v="1"/>
    <s v="Checked out"/>
    <d v="2023-06-09T11:00:00"/>
    <n v="1"/>
    <d v="2023-06-08T18:26:41"/>
    <s v="Bed in 12-bed Dorm"/>
    <m/>
    <s v="Booking.com"/>
    <x v="2"/>
    <x v="2"/>
    <s v="Mastercard"/>
    <x v="2"/>
    <n v="345"/>
    <d v="2023-06-01T00:00:00"/>
    <x v="2"/>
    <x v="2"/>
    <n v="5.8927519151443723E-4"/>
    <n v="5.8927519151443723E-4"/>
    <n v="107.679"/>
    <n v="0"/>
    <n v="0"/>
    <n v="12.921479999999999"/>
    <n v="115"/>
    <n v="1.1785503830288744"/>
    <n v="0"/>
    <n v="481.08096961697117"/>
  </r>
  <r>
    <d v="2023-06-08T10:17:06"/>
    <n v="1"/>
    <n v="717.86"/>
    <n v="1"/>
    <s v="Checked out"/>
    <d v="2023-06-09T11:00:00"/>
    <n v="1"/>
    <d v="2023-06-08T10:04:43"/>
    <s v="Bed in 12-bed Dorm"/>
    <m/>
    <s v="Booking.com"/>
    <x v="2"/>
    <x v="2"/>
    <s v="Mastercard"/>
    <x v="2"/>
    <n v="346"/>
    <d v="2023-06-01T00:00:00"/>
    <x v="2"/>
    <x v="2"/>
    <n v="5.8927519151443723E-4"/>
    <n v="5.8927519151443723E-4"/>
    <n v="107.679"/>
    <n v="0"/>
    <n v="0"/>
    <n v="12.921479999999999"/>
    <n v="115"/>
    <n v="1.1785503830288744"/>
    <n v="0"/>
    <n v="481.08096961697117"/>
  </r>
  <r>
    <d v="2023-06-08T20:03:24"/>
    <n v="1"/>
    <n v="717.86"/>
    <n v="1"/>
    <s v="Checked out"/>
    <d v="2023-06-09T07:56:18"/>
    <n v="1"/>
    <d v="2023-06-04T13:38:42"/>
    <s v="Bed in 12-bed Dorm"/>
    <m/>
    <s v="Booking.com"/>
    <x v="2"/>
    <x v="2"/>
    <s v="Mastercard"/>
    <x v="2"/>
    <n v="347"/>
    <d v="2023-06-01T00:00:00"/>
    <x v="2"/>
    <x v="2"/>
    <n v="5.8927519151443723E-4"/>
    <n v="5.8927519151443723E-4"/>
    <n v="107.679"/>
    <n v="0"/>
    <n v="0"/>
    <n v="12.921479999999999"/>
    <n v="115"/>
    <n v="1.1785503830288744"/>
    <n v="0"/>
    <n v="481.08096961697117"/>
  </r>
  <r>
    <d v="2023-06-08T18:17:22"/>
    <n v="4"/>
    <n v="2803.56"/>
    <n v="1"/>
    <s v="Checked out"/>
    <d v="2023-06-12T11:00:00"/>
    <n v="1"/>
    <d v="2023-06-02T08:35:47"/>
    <s v="Bed in 4-bed Dorm"/>
    <m/>
    <m/>
    <x v="0"/>
    <x v="5"/>
    <s v=""/>
    <x v="0"/>
    <n v="348"/>
    <d v="2023-06-01T00:00:00"/>
    <x v="0"/>
    <x v="0"/>
    <n v="6.5252854812398045E-3"/>
    <n v="6.5252854812398045E-3"/>
    <n v="0"/>
    <n v="0"/>
    <n v="0"/>
    <n v="39.249839999999999"/>
    <n v="230"/>
    <n v="0"/>
    <n v="0"/>
    <n v="2534.31016"/>
  </r>
  <r>
    <d v="2023-06-08T18:17:22"/>
    <n v="4"/>
    <n v="2803.56"/>
    <n v="1"/>
    <s v="Checked out"/>
    <d v="2023-06-12T11:00:00"/>
    <n v="1"/>
    <d v="2023-06-02T08:35:47"/>
    <s v="Bed in 4-bed Dorm"/>
    <m/>
    <m/>
    <x v="0"/>
    <x v="5"/>
    <s v=""/>
    <x v="0"/>
    <n v="349"/>
    <d v="2023-06-01T00:00:00"/>
    <x v="0"/>
    <x v="0"/>
    <n v="6.5252854812398045E-3"/>
    <n v="6.5252854812398045E-3"/>
    <n v="0"/>
    <n v="0"/>
    <n v="0"/>
    <n v="39.249839999999999"/>
    <n v="230"/>
    <n v="0"/>
    <n v="0"/>
    <n v="2534.31016"/>
  </r>
  <r>
    <d v="2023-06-08T18:17:46"/>
    <n v="4"/>
    <n v="5033.03"/>
    <n v="1"/>
    <s v="Checked out"/>
    <d v="2023-06-12T11:00:00"/>
    <n v="1"/>
    <d v="2023-06-04T12:06:23"/>
    <s v="Bed in 4-bed Dorm"/>
    <m/>
    <m/>
    <x v="0"/>
    <x v="7"/>
    <s v=""/>
    <x v="22"/>
    <n v="350"/>
    <d v="2023-06-01T00:00:00"/>
    <x v="0"/>
    <x v="0"/>
    <n v="6.5252854812398045E-3"/>
    <n v="6.5252854812398045E-3"/>
    <n v="0"/>
    <n v="0"/>
    <n v="0"/>
    <n v="70.462419999999995"/>
    <n v="230"/>
    <n v="0"/>
    <n v="0"/>
    <n v="4732.5675799999999"/>
  </r>
  <r>
    <d v="2023-06-09T00:13:45"/>
    <n v="1"/>
    <n v="1437.5"/>
    <n v="1"/>
    <s v="Checked out"/>
    <d v="2023-06-09T11:00:00"/>
    <n v="1"/>
    <d v="2023-05-05T19:22:43"/>
    <s v="Bed in 4-bed Dorm"/>
    <m/>
    <s v="Expedia"/>
    <x v="2"/>
    <x v="2"/>
    <s v="Mastercard"/>
    <x v="3"/>
    <n v="351"/>
    <d v="2023-06-01T00:00:00"/>
    <x v="2"/>
    <x v="2"/>
    <n v="5.8927519151443723E-4"/>
    <n v="5.8927519151443723E-4"/>
    <n v="215.625"/>
    <n v="0"/>
    <n v="0"/>
    <n v="25.874999999999996"/>
    <n v="115"/>
    <n v="1.1785503830288744"/>
    <n v="0"/>
    <n v="1079.8214496169712"/>
  </r>
  <r>
    <d v="2023-06-09T02:04:49"/>
    <n v="1"/>
    <n v="813.21"/>
    <n v="1"/>
    <s v="Checked out"/>
    <d v="2023-06-09T11:00:00"/>
    <n v="1"/>
    <d v="2023-05-31T00:52:12"/>
    <s v="Bed in 4-bed Dorm"/>
    <m/>
    <s v="Booking.com"/>
    <x v="2"/>
    <x v="3"/>
    <s v="Mastercard"/>
    <x v="2"/>
    <n v="352"/>
    <d v="2023-06-01T00:00:00"/>
    <x v="2"/>
    <x v="2"/>
    <n v="5.8927519151443723E-4"/>
    <n v="5.8927519151443723E-4"/>
    <n v="121.9815"/>
    <n v="0"/>
    <n v="0"/>
    <n v="14.637779999999999"/>
    <n v="115"/>
    <n v="1.1785503830288744"/>
    <n v="0"/>
    <n v="560.41216961697114"/>
  </r>
  <r>
    <d v="2023-06-08T21:24:31"/>
    <n v="5"/>
    <n v="3135.26"/>
    <n v="1"/>
    <s v="Checked out"/>
    <d v="2023-06-13T08:54:46"/>
    <n v="1"/>
    <d v="2023-06-08T21:23:42"/>
    <s v="Bed in 4-bed Dorm"/>
    <m/>
    <m/>
    <x v="0"/>
    <x v="14"/>
    <s v="Visa"/>
    <x v="7"/>
    <n v="353"/>
    <d v="2023-06-01T00:00:00"/>
    <x v="0"/>
    <x v="3"/>
    <n v="8.1566068515497546E-3"/>
    <n v="8.1566068515497546E-3"/>
    <n v="0"/>
    <n v="0"/>
    <n v="0"/>
    <n v="43.893640000000005"/>
    <n v="268.33333333333331"/>
    <n v="0"/>
    <n v="0"/>
    <n v="2823.033026666667"/>
  </r>
  <r>
    <d v="2023-06-08T19:34:03"/>
    <n v="1"/>
    <n v="798.21"/>
    <n v="1"/>
    <s v="Checked out"/>
    <d v="2023-06-09T11:00:00"/>
    <n v="1"/>
    <d v="2023-06-08T11:12:13"/>
    <s v="Bed in 4-bed Dorm"/>
    <m/>
    <s v="Booking.com"/>
    <x v="2"/>
    <x v="2"/>
    <s v="Mastercard"/>
    <x v="2"/>
    <n v="354"/>
    <d v="2023-06-01T00:00:00"/>
    <x v="2"/>
    <x v="2"/>
    <n v="5.8927519151443723E-4"/>
    <n v="5.8927519151443723E-4"/>
    <n v="119.7315"/>
    <n v="0"/>
    <n v="0"/>
    <n v="14.36778"/>
    <n v="115"/>
    <n v="1.1785503830288744"/>
    <n v="0"/>
    <n v="547.93216961697112"/>
  </r>
  <r>
    <d v="2023-06-08T16:21:24"/>
    <n v="3"/>
    <n v="2644.64"/>
    <n v="1"/>
    <s v="Checked out"/>
    <d v="2023-06-11T10:44:06"/>
    <n v="1"/>
    <d v="2023-06-05T08:27:41"/>
    <s v="Bed in 4-bed Dorm"/>
    <m/>
    <s v="Booking.com"/>
    <x v="2"/>
    <x v="2"/>
    <s v="Mastercard"/>
    <x v="2"/>
    <n v="355"/>
    <d v="2023-06-01T00:00:00"/>
    <x v="2"/>
    <x v="2"/>
    <n v="1.7678255745433118E-3"/>
    <n v="1.7678255745433118E-3"/>
    <n v="396.69599999999997"/>
    <n v="0"/>
    <n v="0"/>
    <n v="47.603519999999996"/>
    <n v="191.66666666666666"/>
    <n v="3.5356511490866236"/>
    <n v="0"/>
    <n v="2005.1381621842465"/>
  </r>
  <r>
    <d v="2023-06-08T16:08:31"/>
    <n v="1"/>
    <n v="1201.3399999999999"/>
    <n v="1"/>
    <s v="Checked out"/>
    <d v="2023-06-09T09:59:43"/>
    <n v="1"/>
    <d v="2023-05-19T12:48:42"/>
    <s v="Bed in 4-bed Dorm"/>
    <m/>
    <s v="Booking.com"/>
    <x v="2"/>
    <x v="3"/>
    <s v="Mastercard"/>
    <x v="2"/>
    <n v="356"/>
    <d v="2023-06-01T00:00:00"/>
    <x v="2"/>
    <x v="2"/>
    <n v="5.8927519151443723E-4"/>
    <n v="5.8927519151443723E-4"/>
    <n v="180.20099999999999"/>
    <n v="0"/>
    <n v="0"/>
    <n v="21.624119999999998"/>
    <n v="115"/>
    <n v="1.1785503830288744"/>
    <n v="0"/>
    <n v="883.33632961697106"/>
  </r>
  <r>
    <d v="2023-06-08T17:50:33"/>
    <n v="1"/>
    <n v="798.21"/>
    <n v="1"/>
    <s v="Checked out"/>
    <d v="2023-06-09T08:31:35"/>
    <n v="1"/>
    <d v="2023-06-06T23:40:42"/>
    <s v="Bed in 4-bed Dorm"/>
    <m/>
    <s v="Booking.com"/>
    <x v="2"/>
    <x v="2"/>
    <s v="Mastercard"/>
    <x v="2"/>
    <n v="357"/>
    <d v="2023-06-01T00:00:00"/>
    <x v="2"/>
    <x v="2"/>
    <n v="5.8927519151443723E-4"/>
    <n v="5.8927519151443723E-4"/>
    <n v="119.7315"/>
    <n v="0"/>
    <n v="0"/>
    <n v="14.36778"/>
    <n v="115"/>
    <n v="1.1785503830288744"/>
    <n v="0"/>
    <n v="547.93216961697112"/>
  </r>
  <r>
    <d v="2023-06-08T22:23:55"/>
    <n v="1"/>
    <n v="798.21"/>
    <n v="1"/>
    <s v="Checked out"/>
    <d v="2023-06-09T08:08:57"/>
    <n v="1"/>
    <d v="2023-06-08T22:09:42"/>
    <s v="Bed in 4-bed Dorm"/>
    <m/>
    <s v="Booking.com"/>
    <x v="2"/>
    <x v="2"/>
    <s v="Mastercard"/>
    <x v="2"/>
    <n v="358"/>
    <d v="2023-06-01T00:00:00"/>
    <x v="2"/>
    <x v="2"/>
    <n v="5.8927519151443723E-4"/>
    <n v="5.8927519151443723E-4"/>
    <n v="119.7315"/>
    <n v="0"/>
    <n v="0"/>
    <n v="14.36778"/>
    <n v="115"/>
    <n v="1.1785503830288744"/>
    <n v="0"/>
    <n v="547.93216961697112"/>
  </r>
  <r>
    <d v="2023-06-08T18:15:35"/>
    <n v="1"/>
    <n v="815.63"/>
    <n v="1"/>
    <s v="Checked out"/>
    <d v="2023-06-09T08:53:27"/>
    <n v="1"/>
    <d v="2023-04-20T10:25:41"/>
    <s v="Bed in 4-bed Dorm"/>
    <m/>
    <s v="Booking.com"/>
    <x v="2"/>
    <x v="3"/>
    <s v="Mastercard"/>
    <x v="2"/>
    <n v="359"/>
    <d v="2023-06-01T00:00:00"/>
    <x v="2"/>
    <x v="2"/>
    <n v="5.8927519151443723E-4"/>
    <n v="5.8927519151443723E-4"/>
    <n v="122.3445"/>
    <n v="0"/>
    <n v="0"/>
    <n v="14.681339999999999"/>
    <n v="115"/>
    <n v="1.1785503830288744"/>
    <n v="0"/>
    <n v="562.42560961697109"/>
  </r>
  <r>
    <d v="2023-06-08T07:24:25"/>
    <n v="1"/>
    <n v="1437.5"/>
    <n v="1"/>
    <s v="Checked out"/>
    <d v="2023-06-09T07:59:05"/>
    <n v="1"/>
    <d v="2023-05-22T17:11:54"/>
    <s v="Bed in 4-bed Dorm"/>
    <m/>
    <s v="Expedia"/>
    <x v="2"/>
    <x v="2"/>
    <s v="Mastercard"/>
    <x v="16"/>
    <n v="360"/>
    <d v="2023-06-01T00:00:00"/>
    <x v="2"/>
    <x v="2"/>
    <n v="5.8927519151443723E-4"/>
    <n v="5.8927519151443723E-4"/>
    <n v="215.625"/>
    <n v="0"/>
    <n v="0"/>
    <n v="25.874999999999996"/>
    <n v="115"/>
    <n v="1.1785503830288744"/>
    <n v="0"/>
    <n v="1079.8214496169712"/>
  </r>
  <r>
    <d v="2023-06-08T16:11:37"/>
    <n v="1"/>
    <n v="532.08000000000004"/>
    <n v="1"/>
    <s v="Checked out"/>
    <d v="2023-06-09T08:53:12"/>
    <n v="1"/>
    <d v="2023-05-18T16:37:16"/>
    <s v="Bed in 4-bed Dorm"/>
    <m/>
    <s v="Private Sale"/>
    <x v="2"/>
    <x v="2"/>
    <s v=""/>
    <x v="5"/>
    <n v="361"/>
    <d v="2023-06-01T00:00:00"/>
    <x v="2"/>
    <x v="2"/>
    <n v="5.8927519151443723E-4"/>
    <n v="5.8927519151443723E-4"/>
    <n v="79.811999999999998"/>
    <n v="0"/>
    <n v="0"/>
    <n v="9.5774399999999993"/>
    <n v="115"/>
    <n v="1.1785503830288744"/>
    <n v="0"/>
    <n v="326.51200961697123"/>
  </r>
  <r>
    <d v="2023-06-08T21:41:13"/>
    <n v="2"/>
    <n v="1973.22"/>
    <n v="1"/>
    <s v="Checked out"/>
    <d v="2023-06-10T10:54:26"/>
    <n v="1"/>
    <d v="2023-04-17T04:20:41"/>
    <s v="Bed in 4-bed Dorm"/>
    <m/>
    <s v="Booking.com"/>
    <x v="2"/>
    <x v="2"/>
    <s v="Mastercard"/>
    <x v="2"/>
    <n v="362"/>
    <d v="2023-06-01T00:00:00"/>
    <x v="2"/>
    <x v="2"/>
    <n v="1.1785503830288745E-3"/>
    <n v="1.1785503830288745E-3"/>
    <n v="295.983"/>
    <n v="0"/>
    <n v="0"/>
    <n v="35.517959999999995"/>
    <n v="153.33333333333331"/>
    <n v="2.3571007660577488"/>
    <n v="0"/>
    <n v="1486.0286059006089"/>
  </r>
  <r>
    <d v="2023-06-08T23:21:37"/>
    <n v="1"/>
    <n v="758.3"/>
    <n v="1"/>
    <s v="Checked out"/>
    <d v="2023-06-09T07:39:37"/>
    <n v="1"/>
    <d v="2023-06-07T17:51:07"/>
    <s v="Bed in 4-bed Dorm"/>
    <m/>
    <m/>
    <x v="0"/>
    <x v="11"/>
    <s v="Visa"/>
    <x v="8"/>
    <n v="363"/>
    <d v="2023-06-01T00:00:00"/>
    <x v="0"/>
    <x v="4"/>
    <n v="1.6313213703099511E-3"/>
    <n v="1.6313213703099511E-3"/>
    <n v="7.5829999999999993"/>
    <n v="50"/>
    <n v="0"/>
    <n v="10.616199999999999"/>
    <n v="115"/>
    <n v="16.31321370309951"/>
    <n v="0"/>
    <n v="558.78758629690049"/>
  </r>
  <r>
    <d v="2023-06-08T16:19:59"/>
    <n v="2"/>
    <n v="1175.5"/>
    <n v="1"/>
    <s v="Checked out"/>
    <d v="2023-06-10T11:00:00"/>
    <n v="1"/>
    <d v="2023-06-07T17:12:13"/>
    <s v="Bed in 4-bed Dorm"/>
    <m/>
    <s v="Private Sale"/>
    <x v="2"/>
    <x v="2"/>
    <s v=""/>
    <x v="5"/>
    <n v="364"/>
    <d v="2023-06-01T00:00:00"/>
    <x v="2"/>
    <x v="2"/>
    <n v="1.1785503830288745E-3"/>
    <n v="1.1785503830288745E-3"/>
    <n v="176.32499999999999"/>
    <n v="0"/>
    <n v="0"/>
    <n v="21.158999999999999"/>
    <n v="153.33333333333331"/>
    <n v="2.3571007660577488"/>
    <n v="0"/>
    <n v="822.32556590060904"/>
  </r>
  <r>
    <d v="2023-06-08T16:04:56"/>
    <n v="1"/>
    <n v="591.21"/>
    <n v="1"/>
    <s v="Checked out"/>
    <d v="2023-06-09T03:14:51"/>
    <n v="1"/>
    <d v="2023-06-06T18:19:12"/>
    <s v="Bed in 4-bed Dorm"/>
    <m/>
    <s v="Hostelworld Group"/>
    <x v="2"/>
    <x v="2"/>
    <s v="Mastercard"/>
    <x v="10"/>
    <n v="365"/>
    <d v="2023-06-01T00:00:00"/>
    <x v="2"/>
    <x v="2"/>
    <n v="5.8927519151443723E-4"/>
    <n v="5.8927519151443723E-4"/>
    <n v="88.6815"/>
    <n v="0"/>
    <n v="0"/>
    <n v="10.641780000000001"/>
    <n v="115"/>
    <n v="1.1785503830288744"/>
    <n v="0"/>
    <n v="375.70816961697119"/>
  </r>
  <r>
    <d v="2023-06-08T16:04:56"/>
    <n v="1"/>
    <n v="591.21"/>
    <n v="1"/>
    <s v="Checked out"/>
    <d v="2023-06-09T03:14:43"/>
    <n v="1"/>
    <d v="2023-06-06T18:19:12"/>
    <s v="Bed in 4-bed Dorm"/>
    <m/>
    <s v="Hostelworld Group"/>
    <x v="2"/>
    <x v="2"/>
    <s v="Mastercard"/>
    <x v="10"/>
    <n v="366"/>
    <d v="2023-06-01T00:00:00"/>
    <x v="2"/>
    <x v="2"/>
    <n v="5.8927519151443723E-4"/>
    <n v="5.8927519151443723E-4"/>
    <n v="88.6815"/>
    <n v="0"/>
    <n v="0"/>
    <n v="10.641780000000001"/>
    <n v="115"/>
    <n v="1.1785503830288744"/>
    <n v="0"/>
    <n v="375.70816961697119"/>
  </r>
  <r>
    <d v="2023-06-09T16:38:22"/>
    <n v="3"/>
    <n v="4866.09"/>
    <n v="1"/>
    <s v="Checked out"/>
    <d v="2023-06-12T07:26:44"/>
    <n v="2"/>
    <d v="2023-03-16T12:53:11"/>
    <s v="Economy Queen"/>
    <m/>
    <s v="Expedia"/>
    <x v="2"/>
    <x v="2"/>
    <s v="Mastercard"/>
    <x v="9"/>
    <n v="367"/>
    <d v="2023-06-01T00:00:00"/>
    <x v="2"/>
    <x v="2"/>
    <n v="1.7678255745433118E-3"/>
    <n v="1.7678255745433118E-3"/>
    <n v="729.9135"/>
    <n v="0"/>
    <n v="0"/>
    <n v="87.589619999999996"/>
    <n v="191.66666666666666"/>
    <n v="3.5356511490866236"/>
    <n v="0"/>
    <n v="3853.384562184247"/>
  </r>
  <r>
    <d v="2023-06-09T15:10:59"/>
    <n v="1"/>
    <n v="1708.03"/>
    <n v="1"/>
    <s v="Checked out"/>
    <d v="2023-06-10T10:55:35"/>
    <n v="2"/>
    <d v="2023-06-03T19:32:41"/>
    <s v="Economy Queen"/>
    <m/>
    <s v="Expedia"/>
    <x v="2"/>
    <x v="2"/>
    <s v="Mastercard"/>
    <x v="9"/>
    <n v="368"/>
    <d v="2023-06-01T00:00:00"/>
    <x v="2"/>
    <x v="2"/>
    <n v="5.8927519151443723E-4"/>
    <n v="5.8927519151443723E-4"/>
    <n v="256.2045"/>
    <n v="0"/>
    <n v="0"/>
    <n v="30.744539999999997"/>
    <n v="115"/>
    <n v="1.1785503830288744"/>
    <n v="0"/>
    <n v="1304.902409616971"/>
  </r>
  <r>
    <d v="2023-06-09T18:53:39"/>
    <n v="4"/>
    <n v="4798.58"/>
    <n v="1"/>
    <s v="Checked out"/>
    <d v="2023-06-13T09:49:38"/>
    <n v="2"/>
    <d v="2023-02-06T21:53:37"/>
    <s v="Economy Queen"/>
    <m/>
    <m/>
    <x v="0"/>
    <x v="10"/>
    <s v="Mastercard"/>
    <x v="8"/>
    <n v="369"/>
    <d v="2023-06-01T00:00:00"/>
    <x v="0"/>
    <x v="4"/>
    <n v="6.5252854812398045E-3"/>
    <n v="6.5252854812398045E-3"/>
    <n v="47.985799999999998"/>
    <n v="50"/>
    <n v="0"/>
    <n v="67.180120000000002"/>
    <n v="230"/>
    <n v="65.252854812398041"/>
    <n v="0"/>
    <n v="4338.1612251876022"/>
  </r>
  <r>
    <d v="2023-06-09T15:23:45"/>
    <n v="3"/>
    <n v="3512.86"/>
    <n v="1"/>
    <s v="Checked out"/>
    <d v="2023-06-12T08:52:16"/>
    <n v="2"/>
    <d v="2023-02-04T14:43:31"/>
    <s v="Economy Queen"/>
    <m/>
    <m/>
    <x v="0"/>
    <x v="10"/>
    <s v="Mastercard"/>
    <x v="8"/>
    <n v="370"/>
    <d v="2023-06-01T00:00:00"/>
    <x v="0"/>
    <x v="4"/>
    <n v="4.8939641109298528E-3"/>
    <n v="4.8939641109298528E-3"/>
    <n v="35.128599999999999"/>
    <n v="50"/>
    <n v="0"/>
    <n v="49.180040000000005"/>
    <n v="191.66666666666666"/>
    <n v="48.939641109298528"/>
    <n v="0"/>
    <n v="3137.945052224035"/>
  </r>
  <r>
    <d v="2023-06-10T02:25:14"/>
    <n v="1"/>
    <n v="1272.26"/>
    <n v="1"/>
    <s v="Checked out"/>
    <d v="2023-06-10T09:17:23"/>
    <n v="1"/>
    <d v="2023-06-10T02:23:31"/>
    <s v="Economy Queen"/>
    <m/>
    <m/>
    <x v="0"/>
    <x v="5"/>
    <s v="Visa"/>
    <x v="0"/>
    <n v="371"/>
    <d v="2023-06-01T00:00:00"/>
    <x v="0"/>
    <x v="0"/>
    <n v="1.6313213703099511E-3"/>
    <n v="1.6313213703099511E-3"/>
    <n v="0"/>
    <n v="0"/>
    <n v="0"/>
    <n v="17.811640000000001"/>
    <n v="115"/>
    <n v="0"/>
    <n v="0"/>
    <n v="1139.4483599999999"/>
  </r>
  <r>
    <d v="2023-06-09T10:49:29"/>
    <n v="1"/>
    <n v="1182.8599999999999"/>
    <n v="1"/>
    <s v="Checked out"/>
    <d v="2023-06-10T11:00:00"/>
    <n v="2"/>
    <d v="2023-06-06T11:56:09"/>
    <s v="Economy Queen"/>
    <m/>
    <s v="Google Travel Agency"/>
    <x v="0"/>
    <x v="0"/>
    <s v=""/>
    <x v="14"/>
    <n v="372"/>
    <d v="2023-06-01T00:00:00"/>
    <x v="0"/>
    <x v="5"/>
    <n v="1.6313213703099511E-3"/>
    <n v="1.6313213703099511E-3"/>
    <n v="0"/>
    <n v="0"/>
    <n v="0"/>
    <n v="21.291479999999996"/>
    <n v="115"/>
    <n v="0"/>
    <n v="0"/>
    <n v="1046.5685199999998"/>
  </r>
  <r>
    <d v="2023-06-09T18:49:15"/>
    <n v="1"/>
    <n v="1632.89"/>
    <n v="1"/>
    <s v="Checked out"/>
    <d v="2023-06-10T10:48:39"/>
    <n v="2"/>
    <d v="2023-06-09T13:13:12"/>
    <s v="Economy Queen"/>
    <m/>
    <s v="Expedia"/>
    <x v="2"/>
    <x v="9"/>
    <s v="Mastercard"/>
    <x v="9"/>
    <n v="373"/>
    <d v="2023-06-01T00:00:00"/>
    <x v="2"/>
    <x v="2"/>
    <n v="5.8927519151443723E-4"/>
    <n v="5.8927519151443723E-4"/>
    <n v="244.93350000000001"/>
    <n v="0"/>
    <n v="0"/>
    <n v="29.392019999999999"/>
    <n v="115"/>
    <n v="1.1785503830288744"/>
    <n v="0"/>
    <n v="1242.3859296169712"/>
  </r>
  <r>
    <d v="2023-06-09T16:42:22"/>
    <n v="1"/>
    <n v="1478.57"/>
    <n v="1"/>
    <s v="Checked out"/>
    <d v="2023-06-10T06:05:38"/>
    <n v="1"/>
    <d v="2023-06-06T00:49:42"/>
    <s v="Economy Queen"/>
    <m/>
    <s v="Booking.com"/>
    <x v="2"/>
    <x v="2"/>
    <s v="Mastercard"/>
    <x v="2"/>
    <n v="374"/>
    <d v="2023-06-01T00:00:00"/>
    <x v="2"/>
    <x v="2"/>
    <n v="5.8927519151443723E-4"/>
    <n v="5.8927519151443723E-4"/>
    <n v="221.78549999999998"/>
    <n v="0"/>
    <n v="0"/>
    <n v="26.614259999999998"/>
    <n v="115"/>
    <n v="1.1785503830288744"/>
    <n v="0"/>
    <n v="1113.9916896169711"/>
  </r>
  <r>
    <d v="2023-06-09T14:43:40"/>
    <n v="1"/>
    <n v="1478.57"/>
    <n v="1"/>
    <s v="Checked out"/>
    <d v="2023-06-10T11:00:00"/>
    <n v="1"/>
    <d v="2023-06-05T22:46:13"/>
    <s v="Economy Queen"/>
    <m/>
    <s v="Expedia"/>
    <x v="2"/>
    <x v="2"/>
    <s v="Mastercard"/>
    <x v="3"/>
    <n v="375"/>
    <d v="2023-06-01T00:00:00"/>
    <x v="2"/>
    <x v="2"/>
    <n v="5.8927519151443723E-4"/>
    <n v="5.8927519151443723E-4"/>
    <n v="221.78549999999998"/>
    <n v="0"/>
    <n v="0"/>
    <n v="26.614259999999998"/>
    <n v="115"/>
    <n v="1.1785503830288744"/>
    <n v="0"/>
    <n v="1113.9916896169711"/>
  </r>
  <r>
    <d v="2023-06-09T20:51:40"/>
    <n v="1"/>
    <n v="1182.8599999999999"/>
    <n v="1"/>
    <s v="Checked out"/>
    <d v="2023-06-10T10:03:08"/>
    <n v="2"/>
    <d v="2023-06-05T20:28:05"/>
    <s v="Economy Queen"/>
    <m/>
    <s v="Google Travel Agency"/>
    <x v="0"/>
    <x v="0"/>
    <s v="Visa"/>
    <x v="14"/>
    <n v="376"/>
    <d v="2023-06-01T00:00:00"/>
    <x v="0"/>
    <x v="5"/>
    <n v="1.6313213703099511E-3"/>
    <n v="1.6313213703099511E-3"/>
    <n v="0"/>
    <n v="0"/>
    <n v="0"/>
    <n v="21.291479999999996"/>
    <n v="115"/>
    <n v="0"/>
    <n v="0"/>
    <n v="1046.5685199999998"/>
  </r>
  <r>
    <d v="2023-06-09T21:35:40"/>
    <n v="1"/>
    <n v="1272.26"/>
    <n v="1"/>
    <s v="Checked out"/>
    <d v="2023-06-10T11:00:00"/>
    <n v="1"/>
    <d v="2023-06-09T21:34:07"/>
    <s v="Economy Queen"/>
    <m/>
    <m/>
    <x v="0"/>
    <x v="5"/>
    <s v=""/>
    <x v="0"/>
    <n v="377"/>
    <d v="2023-06-01T00:00:00"/>
    <x v="0"/>
    <x v="0"/>
    <n v="1.6313213703099511E-3"/>
    <n v="1.6313213703099511E-3"/>
    <n v="0"/>
    <n v="0"/>
    <n v="0"/>
    <n v="17.811640000000001"/>
    <n v="115"/>
    <n v="0"/>
    <n v="0"/>
    <n v="1139.4483599999999"/>
  </r>
  <r>
    <d v="2023-06-09T23:39:25"/>
    <n v="4"/>
    <n v="7494.29"/>
    <n v="1"/>
    <s v="Checked out"/>
    <d v="2023-06-13T05:49:21"/>
    <n v="2"/>
    <d v="2023-05-07T14:06:41"/>
    <s v="Standard Queen"/>
    <m/>
    <s v="Booking.com"/>
    <x v="2"/>
    <x v="3"/>
    <s v="Mastercard"/>
    <x v="2"/>
    <n v="378"/>
    <d v="2023-06-01T00:00:00"/>
    <x v="2"/>
    <x v="2"/>
    <n v="2.3571007660577489E-3"/>
    <n v="2.3571007660577489E-3"/>
    <n v="1124.1434999999999"/>
    <n v="0"/>
    <n v="0"/>
    <n v="134.89721999999998"/>
    <n v="230"/>
    <n v="4.7142015321154975"/>
    <n v="0"/>
    <n v="6000.5350784678849"/>
  </r>
  <r>
    <d v="2023-06-09T21:04:23"/>
    <n v="3"/>
    <n v="5116.07"/>
    <n v="1"/>
    <s v="Checked out"/>
    <d v="2023-06-12T10:57:28"/>
    <n v="2"/>
    <d v="2023-04-06T13:42:42"/>
    <s v="Standard Queen"/>
    <m/>
    <s v="Booking.com"/>
    <x v="2"/>
    <x v="3"/>
    <s v="Mastercard"/>
    <x v="2"/>
    <n v="379"/>
    <d v="2023-06-01T00:00:00"/>
    <x v="2"/>
    <x v="2"/>
    <n v="1.7678255745433118E-3"/>
    <n v="1.7678255745433118E-3"/>
    <n v="767.41049999999996"/>
    <n v="0"/>
    <n v="0"/>
    <n v="92.089259999999982"/>
    <n v="191.66666666666666"/>
    <n v="3.5356511490866236"/>
    <n v="0"/>
    <n v="4061.3679221842467"/>
  </r>
  <r>
    <d v="2023-06-09T15:49:51"/>
    <n v="1"/>
    <n v="1564.29"/>
    <n v="1"/>
    <s v="Checked out"/>
    <d v="2023-06-10T07:29:02"/>
    <n v="2"/>
    <d v="2023-03-28T17:02:44"/>
    <s v="Standard Queen"/>
    <m/>
    <m/>
    <x v="0"/>
    <x v="4"/>
    <s v="Mastercard"/>
    <x v="8"/>
    <n v="380"/>
    <d v="2023-06-01T00:00:00"/>
    <x v="0"/>
    <x v="4"/>
    <n v="1.6313213703099511E-3"/>
    <n v="1.6313213703099511E-3"/>
    <n v="15.642899999999999"/>
    <n v="50"/>
    <n v="0"/>
    <n v="21.90006"/>
    <n v="115"/>
    <n v="16.31321370309951"/>
    <n v="0"/>
    <n v="1345.4338262969004"/>
  </r>
  <r>
    <d v="2023-06-09T14:33:11"/>
    <n v="2"/>
    <n v="3028.57"/>
    <n v="1"/>
    <s v="Checked out"/>
    <d v="2023-06-11T11:00:00"/>
    <n v="1"/>
    <d v="2023-06-03T23:37:36"/>
    <s v="Standard Queen"/>
    <m/>
    <s v="Google Travel Agency"/>
    <x v="0"/>
    <x v="0"/>
    <s v="Visa"/>
    <x v="14"/>
    <n v="381"/>
    <d v="2023-06-01T00:00:00"/>
    <x v="0"/>
    <x v="5"/>
    <n v="3.2626427406199023E-3"/>
    <n v="3.2626427406199023E-3"/>
    <n v="0"/>
    <n v="0"/>
    <n v="0"/>
    <n v="54.51426"/>
    <n v="153.33333333333331"/>
    <n v="0"/>
    <n v="0"/>
    <n v="2820.7224066666668"/>
  </r>
  <r>
    <d v="2023-06-09T16:09:57"/>
    <n v="2"/>
    <n v="3662.77"/>
    <n v="1"/>
    <s v="Checked out"/>
    <d v="2023-06-11T09:08:51"/>
    <n v="2"/>
    <d v="2023-05-23T22:11:42"/>
    <s v="Standard Queen"/>
    <m/>
    <s v="Booking.com"/>
    <x v="2"/>
    <x v="3"/>
    <s v="Mastercard"/>
    <x v="2"/>
    <n v="382"/>
    <d v="2023-06-01T00:00:00"/>
    <x v="2"/>
    <x v="2"/>
    <n v="1.1785503830288745E-3"/>
    <n v="1.1785503830288745E-3"/>
    <n v="549.41549999999995"/>
    <n v="0"/>
    <n v="0"/>
    <n v="65.929859999999991"/>
    <n v="153.33333333333331"/>
    <n v="2.3571007660577488"/>
    <n v="0"/>
    <n v="2891.7342059006087"/>
  </r>
  <r>
    <d v="2023-06-09T17:45:58"/>
    <n v="1"/>
    <n v="2067.23"/>
    <n v="1"/>
    <s v="Checked out"/>
    <d v="2023-06-10T11:00:00"/>
    <n v="2"/>
    <d v="2023-05-08T01:47:11"/>
    <s v="Superior King"/>
    <m/>
    <s v="Booking.com"/>
    <x v="2"/>
    <x v="3"/>
    <s v="Mastercard"/>
    <x v="2"/>
    <n v="383"/>
    <d v="2023-06-01T00:00:00"/>
    <x v="2"/>
    <x v="2"/>
    <n v="5.8927519151443723E-4"/>
    <n v="5.8927519151443723E-4"/>
    <n v="310.08449999999999"/>
    <n v="0"/>
    <n v="0"/>
    <n v="37.210139999999996"/>
    <n v="115"/>
    <n v="1.1785503830288744"/>
    <n v="0"/>
    <n v="1603.7568096169712"/>
  </r>
  <r>
    <d v="2023-06-09T17:09:23"/>
    <n v="1"/>
    <n v="1708.04"/>
    <n v="1"/>
    <s v="Checked out"/>
    <d v="2023-06-10T10:56:00"/>
    <n v="2"/>
    <d v="2023-06-03T12:36:15"/>
    <s v="Superior King"/>
    <m/>
    <s v="Booking.com"/>
    <x v="2"/>
    <x v="2"/>
    <s v="Mastercard"/>
    <x v="2"/>
    <n v="384"/>
    <d v="2023-06-01T00:00:00"/>
    <x v="2"/>
    <x v="2"/>
    <n v="5.8927519151443723E-4"/>
    <n v="5.8927519151443723E-4"/>
    <n v="256.20599999999996"/>
    <n v="0"/>
    <n v="0"/>
    <n v="30.744719999999997"/>
    <n v="115"/>
    <n v="1.1785503830288744"/>
    <n v="0"/>
    <n v="1304.9107296169711"/>
  </r>
  <r>
    <d v="2023-06-09T17:22:47"/>
    <n v="2"/>
    <n v="5783.93"/>
    <n v="1"/>
    <s v="Checked out"/>
    <d v="2023-06-11T11:00:00"/>
    <n v="3"/>
    <d v="2023-04-12T15:38:46"/>
    <s v="Family Room"/>
    <m/>
    <s v="Booking.com"/>
    <x v="2"/>
    <x v="2"/>
    <s v="Mastercard"/>
    <x v="2"/>
    <n v="385"/>
    <d v="2023-06-01T00:00:00"/>
    <x v="2"/>
    <x v="2"/>
    <n v="1.1785503830288745E-3"/>
    <n v="1.1785503830288745E-3"/>
    <n v="867.58950000000004"/>
    <n v="0"/>
    <n v="0"/>
    <n v="104.11073999999999"/>
    <n v="153.33333333333331"/>
    <n v="2.3571007660577488"/>
    <n v="0"/>
    <n v="4656.5393259006087"/>
  </r>
  <r>
    <d v="2023-06-09T18:38:28"/>
    <n v="2"/>
    <n v="6460.98"/>
    <n v="1"/>
    <s v="Checked out"/>
    <d v="2023-06-11T10:45:23"/>
    <n v="4"/>
    <d v="2023-04-29T08:05:41"/>
    <s v="Family Room"/>
    <m/>
    <s v="Booking.com"/>
    <x v="2"/>
    <x v="3"/>
    <s v="Mastercard"/>
    <x v="2"/>
    <n v="386"/>
    <d v="2023-06-01T00:00:00"/>
    <x v="2"/>
    <x v="2"/>
    <n v="1.1785503830288745E-3"/>
    <n v="1.1785503830288745E-3"/>
    <n v="969.14699999999993"/>
    <n v="0"/>
    <n v="0"/>
    <n v="116.29763999999999"/>
    <n v="153.33333333333331"/>
    <n v="2.3571007660577488"/>
    <n v="0"/>
    <n v="5219.8449259006084"/>
  </r>
  <r>
    <d v="2023-06-09T22:22:09"/>
    <n v="2"/>
    <n v="5849.85"/>
    <n v="1"/>
    <s v="Checked out"/>
    <d v="2023-06-11T01:00:00"/>
    <n v="4"/>
    <d v="2023-05-23T23:32:16"/>
    <s v="Family Room"/>
    <m/>
    <s v="Expedia"/>
    <x v="2"/>
    <x v="3"/>
    <s v="Mastercard"/>
    <x v="9"/>
    <n v="387"/>
    <d v="2023-06-01T00:00:00"/>
    <x v="2"/>
    <x v="2"/>
    <n v="1.1785503830288745E-3"/>
    <n v="1.1785503830288745E-3"/>
    <n v="877.47750000000008"/>
    <n v="0"/>
    <n v="0"/>
    <n v="105.29729999999999"/>
    <n v="153.33333333333331"/>
    <n v="2.3571007660577488"/>
    <n v="0"/>
    <n v="4711.3847659006096"/>
  </r>
  <r>
    <d v="2023-06-10T01:59:37"/>
    <n v="2"/>
    <n v="6005.05"/>
    <n v="1"/>
    <s v="Checked out"/>
    <d v="2023-06-11T10:58:28"/>
    <n v="3"/>
    <d v="2023-04-11T04:16:41"/>
    <s v="Family Room"/>
    <m/>
    <s v="Expedia"/>
    <x v="2"/>
    <x v="9"/>
    <s v="Mastercard"/>
    <x v="11"/>
    <n v="388"/>
    <d v="2023-06-01T00:00:00"/>
    <x v="2"/>
    <x v="2"/>
    <n v="1.1785503830288745E-3"/>
    <n v="1.1785503830288745E-3"/>
    <n v="900.75750000000005"/>
    <n v="0"/>
    <n v="0"/>
    <n v="108.09089999999999"/>
    <n v="153.33333333333331"/>
    <n v="2.3571007660577488"/>
    <n v="0"/>
    <n v="4840.5111659006088"/>
  </r>
  <r>
    <d v="2023-06-09T16:51:31"/>
    <n v="1"/>
    <n v="1105.71"/>
    <n v="1"/>
    <s v="Checked out"/>
    <d v="2023-06-10T06:05:52"/>
    <n v="2"/>
    <d v="2023-06-05T06:58:20"/>
    <s v="2-bed Dorm"/>
    <m/>
    <s v="Google Travel Agency"/>
    <x v="0"/>
    <x v="0"/>
    <s v=""/>
    <x v="14"/>
    <n v="389"/>
    <d v="2023-06-01T00:00:00"/>
    <x v="0"/>
    <x v="5"/>
    <n v="1.6313213703099511E-3"/>
    <n v="1.6313213703099511E-3"/>
    <n v="0"/>
    <n v="0"/>
    <n v="0"/>
    <n v="19.90278"/>
    <n v="115"/>
    <n v="0"/>
    <n v="0"/>
    <n v="970.80722000000003"/>
  </r>
  <r>
    <d v="2023-06-09T16:46:33"/>
    <n v="1"/>
    <n v="1091.49"/>
    <n v="1"/>
    <s v="Checked out"/>
    <d v="2023-06-10T10:50:06"/>
    <n v="2"/>
    <d v="2023-06-07T22:37:43"/>
    <s v="2-bed Dorm"/>
    <m/>
    <s v="Private Sale"/>
    <x v="2"/>
    <x v="2"/>
    <s v=""/>
    <x v="5"/>
    <n v="390"/>
    <d v="2023-06-01T00:00:00"/>
    <x v="2"/>
    <x v="2"/>
    <n v="5.8927519151443723E-4"/>
    <n v="5.8927519151443723E-4"/>
    <n v="163.7235"/>
    <n v="0"/>
    <n v="0"/>
    <n v="19.646819999999998"/>
    <n v="115"/>
    <n v="1.1785503830288744"/>
    <n v="0"/>
    <n v="791.94112961697112"/>
  </r>
  <r>
    <d v="2023-06-10T00:43:24"/>
    <n v="1"/>
    <n v="1219.6400000000001"/>
    <n v="1"/>
    <s v="Checked out"/>
    <d v="2023-06-10T10:33:45"/>
    <n v="2"/>
    <d v="2023-06-10T00:40:41"/>
    <s v="2-bed Dorm"/>
    <m/>
    <s v="Booking.com"/>
    <x v="2"/>
    <x v="2"/>
    <s v="Mastercard"/>
    <x v="2"/>
    <n v="391"/>
    <d v="2023-06-01T00:00:00"/>
    <x v="2"/>
    <x v="2"/>
    <n v="5.8927519151443723E-4"/>
    <n v="5.8927519151443723E-4"/>
    <n v="182.946"/>
    <n v="0"/>
    <n v="0"/>
    <n v="21.953520000000001"/>
    <n v="115"/>
    <n v="1.1785503830288744"/>
    <n v="0"/>
    <n v="898.56192961697116"/>
  </r>
  <r>
    <d v="2023-06-09T21:36:13"/>
    <n v="1"/>
    <n v="1421.43"/>
    <n v="1"/>
    <s v="Checked out"/>
    <d v="2023-06-10T11:00:00"/>
    <n v="2"/>
    <d v="2023-03-16T23:50:48"/>
    <s v="2-bed Dorm"/>
    <m/>
    <m/>
    <x v="0"/>
    <x v="8"/>
    <s v="Visa"/>
    <x v="8"/>
    <n v="392"/>
    <d v="2023-06-01T00:00:00"/>
    <x v="0"/>
    <x v="4"/>
    <n v="1.6313213703099511E-3"/>
    <n v="1.6313213703099511E-3"/>
    <n v="14.214300000000001"/>
    <n v="50"/>
    <n v="0"/>
    <n v="19.900020000000001"/>
    <n v="115"/>
    <n v="16.31321370309951"/>
    <n v="0"/>
    <n v="1206.0024662969006"/>
  </r>
  <r>
    <d v="2023-06-10T00:01:00"/>
    <n v="1"/>
    <n v="1112.6600000000001"/>
    <n v="1"/>
    <s v="Checked out"/>
    <d v="2023-06-10T11:00:00"/>
    <n v="1"/>
    <d v="2023-05-28T19:37:11"/>
    <s v="2-bed Dorm"/>
    <m/>
    <s v="Private Sale"/>
    <x v="2"/>
    <x v="3"/>
    <s v=""/>
    <x v="5"/>
    <n v="393"/>
    <d v="2023-06-01T00:00:00"/>
    <x v="2"/>
    <x v="2"/>
    <n v="5.8927519151443723E-4"/>
    <n v="5.8927519151443723E-4"/>
    <n v="166.899"/>
    <n v="0"/>
    <n v="0"/>
    <n v="20.02788"/>
    <n v="115"/>
    <n v="1.1785503830288744"/>
    <n v="0"/>
    <n v="809.55456961697121"/>
  </r>
  <r>
    <d v="2023-06-09T23:57:14"/>
    <n v="2"/>
    <n v="2241.16"/>
    <n v="1"/>
    <s v="Checked out"/>
    <d v="2023-06-11T11:00:00"/>
    <n v="2"/>
    <d v="2023-01-26T08:21:41"/>
    <s v="2-bed Dorm"/>
    <m/>
    <s v="Booking.com"/>
    <x v="2"/>
    <x v="3"/>
    <s v="Mastercard"/>
    <x v="2"/>
    <n v="394"/>
    <d v="2023-06-01T00:00:00"/>
    <x v="2"/>
    <x v="2"/>
    <n v="1.1785503830288745E-3"/>
    <n v="1.1785503830288745E-3"/>
    <n v="336.17399999999998"/>
    <n v="0"/>
    <n v="0"/>
    <n v="40.340879999999991"/>
    <n v="153.33333333333331"/>
    <n v="2.3571007660577488"/>
    <n v="0"/>
    <n v="1708.9546859006089"/>
  </r>
  <r>
    <d v="2023-06-09T15:49:01"/>
    <n v="1"/>
    <n v="1973.21"/>
    <n v="1"/>
    <s v="Checked out"/>
    <d v="2023-06-10T07:28:58"/>
    <n v="4"/>
    <d v="2023-03-28T17:02:44"/>
    <s v="4-bed Dorm"/>
    <m/>
    <m/>
    <x v="0"/>
    <x v="4"/>
    <s v="Mastercard"/>
    <x v="8"/>
    <n v="395"/>
    <d v="2023-06-01T00:00:00"/>
    <x v="0"/>
    <x v="4"/>
    <n v="1.6313213703099511E-3"/>
    <n v="1.6313213703099511E-3"/>
    <n v="19.732099999999999"/>
    <n v="50"/>
    <n v="0"/>
    <n v="27.624940000000002"/>
    <n v="115"/>
    <n v="16.31321370309951"/>
    <n v="0"/>
    <n v="1744.5397462969006"/>
  </r>
  <r>
    <d v="2023-06-09T18:28:00"/>
    <n v="1"/>
    <n v="841.07"/>
    <n v="1"/>
    <s v="Checked out"/>
    <d v="2023-06-10T11:00:00"/>
    <n v="1"/>
    <d v="2023-06-08T18:41:11"/>
    <s v="Bed in 12-bed Dorm"/>
    <m/>
    <s v="Booking.com"/>
    <x v="2"/>
    <x v="2"/>
    <s v="Mastercard"/>
    <x v="2"/>
    <n v="396"/>
    <d v="2023-06-01T00:00:00"/>
    <x v="2"/>
    <x v="2"/>
    <n v="5.8927519151443723E-4"/>
    <n v="5.8927519151443723E-4"/>
    <n v="126.1605"/>
    <n v="0"/>
    <n v="0"/>
    <n v="15.13926"/>
    <n v="115"/>
    <n v="1.1785503830288744"/>
    <n v="0"/>
    <n v="583.59168961697117"/>
  </r>
  <r>
    <d v="2023-06-09T16:31:37"/>
    <n v="2"/>
    <n v="1451.25"/>
    <n v="1"/>
    <s v="Checked out"/>
    <d v="2023-06-11T07:19:00"/>
    <n v="1"/>
    <d v="2023-06-02T15:11:41"/>
    <s v="Bed in 12-bed Dorm"/>
    <m/>
    <s v="Booking.com"/>
    <x v="2"/>
    <x v="3"/>
    <s v="Mastercard"/>
    <x v="2"/>
    <n v="397"/>
    <d v="2023-06-01T00:00:00"/>
    <x v="2"/>
    <x v="2"/>
    <n v="1.1785503830288745E-3"/>
    <n v="1.1785503830288745E-3"/>
    <n v="217.6875"/>
    <n v="0"/>
    <n v="0"/>
    <n v="26.122499999999999"/>
    <n v="153.33333333333331"/>
    <n v="2.3571007660577488"/>
    <n v="0"/>
    <n v="1051.749565900609"/>
  </r>
  <r>
    <d v="2023-06-09T23:55:35"/>
    <n v="2"/>
    <n v="1152.32"/>
    <n v="1"/>
    <s v="Checked out"/>
    <d v="2023-06-11T10:27:46"/>
    <n v="1"/>
    <d v="2023-01-12T07:04:06"/>
    <s v="Bed in 12-bed Dorm"/>
    <m/>
    <s v="Booking.com"/>
    <x v="2"/>
    <x v="3"/>
    <s v="Mastercard"/>
    <x v="2"/>
    <n v="398"/>
    <d v="2023-06-01T00:00:00"/>
    <x v="2"/>
    <x v="2"/>
    <n v="1.1785503830288745E-3"/>
    <n v="1.1785503830288745E-3"/>
    <n v="172.84799999999998"/>
    <n v="0"/>
    <n v="0"/>
    <n v="20.741759999999996"/>
    <n v="153.33333333333331"/>
    <n v="2.3571007660577488"/>
    <n v="0"/>
    <n v="803.03980590060883"/>
  </r>
  <r>
    <d v="2023-06-09T23:56:18"/>
    <n v="2"/>
    <n v="1152.32"/>
    <n v="1"/>
    <s v="Checked out"/>
    <d v="2023-06-11T11:00:00"/>
    <n v="1"/>
    <d v="2023-01-12T07:04:06"/>
    <s v="Bed in 12-bed Dorm"/>
    <m/>
    <s v="Booking.com"/>
    <x v="2"/>
    <x v="3"/>
    <s v="Mastercard"/>
    <x v="2"/>
    <n v="399"/>
    <d v="2023-06-01T00:00:00"/>
    <x v="2"/>
    <x v="2"/>
    <n v="1.1785503830288745E-3"/>
    <n v="1.1785503830288745E-3"/>
    <n v="172.84799999999998"/>
    <n v="0"/>
    <n v="0"/>
    <n v="20.741759999999996"/>
    <n v="153.33333333333331"/>
    <n v="2.3571007660577488"/>
    <n v="0"/>
    <n v="803.03980590060883"/>
  </r>
  <r>
    <d v="2023-06-09T23:56:41"/>
    <n v="2"/>
    <n v="1152.32"/>
    <n v="1"/>
    <s v="Checked out"/>
    <d v="2023-06-11T11:00:00"/>
    <n v="1"/>
    <d v="2023-01-12T07:04:06"/>
    <s v="Bed in 12-bed Dorm"/>
    <m/>
    <s v="Booking.com"/>
    <x v="2"/>
    <x v="3"/>
    <s v="Mastercard"/>
    <x v="2"/>
    <n v="400"/>
    <d v="2023-06-01T00:00:00"/>
    <x v="2"/>
    <x v="2"/>
    <n v="1.1785503830288745E-3"/>
    <n v="1.1785503830288745E-3"/>
    <n v="172.84799999999998"/>
    <n v="0"/>
    <n v="0"/>
    <n v="20.741759999999996"/>
    <n v="153.33333333333331"/>
    <n v="2.3571007660577488"/>
    <n v="0"/>
    <n v="803.03980590060883"/>
  </r>
  <r>
    <d v="2023-06-09T15:58:21"/>
    <n v="2"/>
    <n v="1575"/>
    <n v="1"/>
    <s v="Checked out"/>
    <d v="2023-06-11T10:16:54"/>
    <n v="1"/>
    <d v="2023-06-01T15:01:12"/>
    <s v="Bed in 12-bed Dorm"/>
    <m/>
    <s v="Booking.com"/>
    <x v="2"/>
    <x v="3"/>
    <s v="Mastercard"/>
    <x v="2"/>
    <n v="401"/>
    <d v="2023-06-01T00:00:00"/>
    <x v="2"/>
    <x v="2"/>
    <n v="1.1785503830288745E-3"/>
    <n v="1.1785503830288745E-3"/>
    <n v="236.25"/>
    <n v="0"/>
    <n v="0"/>
    <n v="28.349999999999998"/>
    <n v="153.33333333333331"/>
    <n v="2.3571007660577488"/>
    <n v="0"/>
    <n v="1154.7095659006091"/>
  </r>
  <r>
    <d v="2023-06-09T16:04:42"/>
    <n v="3"/>
    <n v="2019.29"/>
    <n v="1"/>
    <s v="Checked out"/>
    <d v="2023-06-12T10:00:00"/>
    <n v="1"/>
    <d v="2023-05-25T15:53:32"/>
    <s v="Bed in 12-bed Dorm"/>
    <m/>
    <m/>
    <x v="0"/>
    <x v="10"/>
    <s v="Visa"/>
    <x v="8"/>
    <n v="402"/>
    <d v="2023-06-01T00:00:00"/>
    <x v="0"/>
    <x v="4"/>
    <n v="4.8939641109298528E-3"/>
    <n v="4.8939641109298528E-3"/>
    <n v="20.192900000000002"/>
    <n v="50"/>
    <n v="0"/>
    <n v="28.270060000000001"/>
    <n v="191.66666666666666"/>
    <n v="48.939641109298528"/>
    <n v="0"/>
    <n v="1680.2207322240347"/>
  </r>
  <r>
    <d v="2023-06-09T20:01:29"/>
    <n v="2"/>
    <n v="1652.94"/>
    <n v="1"/>
    <s v="Checked out"/>
    <d v="2023-06-11T10:56:45"/>
    <n v="1"/>
    <d v="2023-05-24T15:21:11"/>
    <s v="Bed in 12-bed Dorm"/>
    <m/>
    <s v="Booking.com"/>
    <x v="2"/>
    <x v="3"/>
    <s v="Mastercard"/>
    <x v="2"/>
    <n v="403"/>
    <d v="2023-06-01T00:00:00"/>
    <x v="2"/>
    <x v="2"/>
    <n v="1.1785503830288745E-3"/>
    <n v="1.1785503830288745E-3"/>
    <n v="247.941"/>
    <n v="0"/>
    <n v="0"/>
    <n v="29.75292"/>
    <n v="153.33333333333331"/>
    <n v="2.3571007660577488"/>
    <n v="0"/>
    <n v="1219.5556459006091"/>
  </r>
  <r>
    <d v="2023-06-09T16:55:00"/>
    <n v="3"/>
    <n v="2515.1799999999998"/>
    <n v="1"/>
    <s v="Checked out"/>
    <d v="2023-06-12T06:09:19"/>
    <n v="1"/>
    <d v="2023-04-30T14:04:12"/>
    <s v="Bed in 12-bed Dorm"/>
    <m/>
    <s v="Booking.com"/>
    <x v="2"/>
    <x v="3"/>
    <s v="Mastercard"/>
    <x v="2"/>
    <n v="404"/>
    <d v="2023-06-01T00:00:00"/>
    <x v="2"/>
    <x v="2"/>
    <n v="1.7678255745433118E-3"/>
    <n v="1.7678255745433118E-3"/>
    <n v="377.27699999999999"/>
    <n v="0"/>
    <n v="0"/>
    <n v="45.273239999999994"/>
    <n v="191.66666666666666"/>
    <n v="3.5356511490866236"/>
    <n v="0"/>
    <n v="1897.4274421842465"/>
  </r>
  <r>
    <d v="2023-06-09T16:02:09"/>
    <n v="2"/>
    <n v="1708.34"/>
    <n v="1"/>
    <s v="Checked out"/>
    <d v="2023-06-11T11:00:00"/>
    <n v="1"/>
    <d v="2023-05-07T19:32:49"/>
    <s v="Bed in 12-bed Dorm"/>
    <m/>
    <m/>
    <x v="0"/>
    <x v="13"/>
    <s v="Mastercard"/>
    <x v="8"/>
    <n v="405"/>
    <d v="2023-06-01T00:00:00"/>
    <x v="0"/>
    <x v="4"/>
    <n v="3.2626427406199023E-3"/>
    <n v="3.2626427406199023E-3"/>
    <n v="17.083400000000001"/>
    <n v="50"/>
    <n v="0"/>
    <n v="23.91676"/>
    <n v="153.33333333333331"/>
    <n v="32.626427406199021"/>
    <n v="0"/>
    <n v="1431.3800792604675"/>
  </r>
  <r>
    <d v="2023-06-09T23:25:27"/>
    <n v="3"/>
    <n v="2386.84"/>
    <n v="1"/>
    <s v="Checked out"/>
    <d v="2023-06-12T08:35:38"/>
    <n v="1"/>
    <d v="2023-05-22T00:49:12"/>
    <s v="Bed in 4-bed Dorm"/>
    <m/>
    <s v="Hostelworld Group"/>
    <x v="2"/>
    <x v="2"/>
    <s v="Visa"/>
    <x v="10"/>
    <n v="406"/>
    <d v="2023-06-01T00:00:00"/>
    <x v="2"/>
    <x v="2"/>
    <n v="1.7678255745433118E-3"/>
    <n v="1.7678255745433118E-3"/>
    <n v="358.02600000000001"/>
    <n v="0"/>
    <n v="0"/>
    <n v="42.963119999999996"/>
    <n v="191.66666666666666"/>
    <n v="3.5356511490866236"/>
    <n v="0"/>
    <n v="1790.6485621842467"/>
  </r>
  <r>
    <d v="2023-06-09T15:48:07"/>
    <n v="2"/>
    <n v="2009.73"/>
    <n v="1"/>
    <s v="Checked out"/>
    <d v="2023-06-11T10:08:08"/>
    <n v="1"/>
    <d v="2023-05-08T15:21:42"/>
    <s v="Bed in 4-bed Dorm"/>
    <m/>
    <s v="Expedia"/>
    <x v="2"/>
    <x v="3"/>
    <s v="Mastercard"/>
    <x v="4"/>
    <n v="407"/>
    <d v="2023-06-01T00:00:00"/>
    <x v="2"/>
    <x v="2"/>
    <n v="1.1785503830288745E-3"/>
    <n v="1.1785503830288745E-3"/>
    <n v="301.45949999999999"/>
    <n v="0"/>
    <n v="0"/>
    <n v="36.175139999999999"/>
    <n v="153.33333333333331"/>
    <n v="2.3571007660577488"/>
    <n v="0"/>
    <n v="1516.404925900609"/>
  </r>
  <r>
    <d v="2023-06-09T22:56:36"/>
    <n v="4"/>
    <n v="2780.01"/>
    <n v="1"/>
    <s v="Checked out"/>
    <d v="2023-06-13T05:48:09"/>
    <n v="1"/>
    <d v="2023-05-30T23:09:30"/>
    <s v="Bed in 4-bed Dorm"/>
    <m/>
    <s v="Google Travel Agency"/>
    <x v="0"/>
    <x v="0"/>
    <s v="Visa"/>
    <x v="14"/>
    <n v="408"/>
    <d v="2023-06-01T00:00:00"/>
    <x v="0"/>
    <x v="5"/>
    <n v="6.5252854812398045E-3"/>
    <n v="6.5252854812398045E-3"/>
    <n v="0"/>
    <n v="0"/>
    <n v="0"/>
    <n v="50.040179999999999"/>
    <n v="230"/>
    <n v="0"/>
    <n v="0"/>
    <n v="2499.9698200000003"/>
  </r>
  <r>
    <d v="2023-06-09T22:12:40"/>
    <n v="1"/>
    <n v="928.57"/>
    <n v="1"/>
    <s v="Checked out"/>
    <d v="2023-06-10T10:54:13"/>
    <n v="1"/>
    <d v="2023-05-17T10:48:41"/>
    <s v="Bed in 4-bed Dorm"/>
    <m/>
    <s v="Booking.com"/>
    <x v="2"/>
    <x v="2"/>
    <s v="Mastercard"/>
    <x v="2"/>
    <n v="409"/>
    <d v="2023-06-01T00:00:00"/>
    <x v="2"/>
    <x v="2"/>
    <n v="5.8927519151443723E-4"/>
    <n v="5.8927519151443723E-4"/>
    <n v="139.28550000000001"/>
    <n v="0"/>
    <n v="0"/>
    <n v="16.714259999999999"/>
    <n v="115"/>
    <n v="1.1785503830288744"/>
    <n v="0"/>
    <n v="656.39168961697112"/>
  </r>
  <r>
    <d v="2023-06-11T01:10:48"/>
    <n v="4"/>
    <n v="3127.5"/>
    <n v="1"/>
    <s v="Checked out"/>
    <d v="2023-06-13T11:00:00"/>
    <n v="1"/>
    <d v="2023-06-11T01:09:59"/>
    <s v="Bed in 4-bed Dorm"/>
    <m/>
    <s v="Booking.com"/>
    <x v="2"/>
    <x v="3"/>
    <s v="Mastercard"/>
    <x v="7"/>
    <n v="410"/>
    <d v="2023-06-01T00:00:00"/>
    <x v="2"/>
    <x v="3"/>
    <n v="2.3571007660577489E-3"/>
    <n v="2.3571007660577489E-3"/>
    <n v="469.125"/>
    <n v="0"/>
    <n v="0"/>
    <n v="56.294999999999995"/>
    <n v="230"/>
    <n v="0"/>
    <n v="0"/>
    <n v="2372.08"/>
  </r>
  <r>
    <d v="2023-06-09T14:29:52"/>
    <n v="2"/>
    <n v="1648.4"/>
    <n v="1"/>
    <s v="Checked out"/>
    <d v="2023-06-11T11:00:00"/>
    <n v="1"/>
    <d v="2023-05-30T19:22:41"/>
    <s v="Bed in 4-bed Dorm"/>
    <m/>
    <s v="Hostelworld Group"/>
    <x v="2"/>
    <x v="2"/>
    <s v="Mastercard"/>
    <x v="10"/>
    <n v="411"/>
    <d v="2023-06-01T00:00:00"/>
    <x v="2"/>
    <x v="2"/>
    <n v="1.1785503830288745E-3"/>
    <n v="1.1785503830288745E-3"/>
    <n v="247.26"/>
    <n v="0"/>
    <n v="0"/>
    <n v="29.671199999999999"/>
    <n v="153.33333333333331"/>
    <n v="2.3571007660577488"/>
    <n v="0"/>
    <n v="1215.7783659006091"/>
  </r>
  <r>
    <d v="2023-06-09T17:35:21"/>
    <n v="4"/>
    <n v="3331.25"/>
    <n v="1"/>
    <s v="Checked out"/>
    <d v="2023-06-13T06:39:07"/>
    <n v="1"/>
    <d v="2023-06-06T20:57:12"/>
    <s v="Bed in 4-bed Dorm"/>
    <m/>
    <s v="Booking.com"/>
    <x v="2"/>
    <x v="2"/>
    <s v="Mastercard"/>
    <x v="2"/>
    <n v="412"/>
    <d v="2023-06-01T00:00:00"/>
    <x v="2"/>
    <x v="2"/>
    <n v="2.3571007660577489E-3"/>
    <n v="2.3571007660577489E-3"/>
    <n v="499.6875"/>
    <n v="0"/>
    <n v="0"/>
    <n v="59.962499999999999"/>
    <n v="230"/>
    <n v="4.7142015321154975"/>
    <n v="0"/>
    <n v="2536.8857984678843"/>
  </r>
  <r>
    <d v="2023-06-09T19:06:45"/>
    <n v="2"/>
    <n v="2123.2199999999998"/>
    <n v="1"/>
    <s v="Checked out"/>
    <d v="2023-06-11T10:08:51"/>
    <n v="1"/>
    <d v="2023-04-17T15:28:12"/>
    <s v="Bed in 4-bed Dorm"/>
    <m/>
    <s v="Booking.com"/>
    <x v="2"/>
    <x v="2"/>
    <s v="Mastercard"/>
    <x v="2"/>
    <n v="413"/>
    <d v="2023-06-01T00:00:00"/>
    <x v="2"/>
    <x v="2"/>
    <n v="1.1785503830288745E-3"/>
    <n v="1.1785503830288745E-3"/>
    <n v="318.48299999999995"/>
    <n v="0"/>
    <n v="0"/>
    <n v="38.217959999999991"/>
    <n v="153.33333333333331"/>
    <n v="2.3571007660577488"/>
    <n v="0"/>
    <n v="1610.8286059006086"/>
  </r>
  <r>
    <d v="2023-06-09T17:48:32"/>
    <n v="3"/>
    <n v="1731.09"/>
    <n v="1"/>
    <s v="Checked out"/>
    <d v="2023-06-12T06:08:06"/>
    <n v="1"/>
    <d v="2023-02-23T23:09:41"/>
    <s v="Bed in 4-bed Dorm"/>
    <m/>
    <s v="Private Sale"/>
    <x v="2"/>
    <x v="3"/>
    <s v=""/>
    <x v="5"/>
    <n v="414"/>
    <d v="2023-06-01T00:00:00"/>
    <x v="2"/>
    <x v="2"/>
    <n v="1.7678255745433118E-3"/>
    <n v="1.7678255745433118E-3"/>
    <n v="259.6635"/>
    <n v="0"/>
    <n v="0"/>
    <n v="31.159619999999997"/>
    <n v="191.66666666666666"/>
    <n v="3.5356511490866236"/>
    <n v="0"/>
    <n v="1245.0645621842466"/>
  </r>
  <r>
    <d v="2023-06-09T07:33:48"/>
    <n v="2"/>
    <n v="1791.04"/>
    <n v="1"/>
    <s v="Checked out"/>
    <d v="2023-06-11T11:00:00"/>
    <n v="1"/>
    <d v="2023-06-03T16:32:01"/>
    <s v="Bed in 4-bed Dorm"/>
    <m/>
    <m/>
    <x v="0"/>
    <x v="5"/>
    <s v="Mastercard"/>
    <x v="8"/>
    <n v="415"/>
    <d v="2023-06-01T00:00:00"/>
    <x v="0"/>
    <x v="4"/>
    <n v="3.2626427406199023E-3"/>
    <n v="3.2626427406199023E-3"/>
    <n v="17.910399999999999"/>
    <n v="50"/>
    <n v="0"/>
    <n v="25.074560000000002"/>
    <n v="153.33333333333331"/>
    <n v="32.626427406199021"/>
    <n v="0"/>
    <n v="1512.0952792604676"/>
  </r>
  <r>
    <d v="2023-06-09T16:40:07"/>
    <n v="2"/>
    <n v="1569.47"/>
    <n v="1"/>
    <s v="Checked out"/>
    <d v="2023-06-11T11:00:00"/>
    <n v="1"/>
    <d v="2023-06-05T07:52:13"/>
    <s v="Bed in 4-bed Dorm"/>
    <m/>
    <s v="Hostelworld Group"/>
    <x v="2"/>
    <x v="2"/>
    <s v="Visa"/>
    <x v="10"/>
    <n v="416"/>
    <d v="2023-06-01T00:00:00"/>
    <x v="2"/>
    <x v="2"/>
    <n v="1.1785503830288745E-3"/>
    <n v="1.1785503830288745E-3"/>
    <n v="235.4205"/>
    <n v="0"/>
    <n v="0"/>
    <n v="28.250459999999997"/>
    <n v="153.33333333333331"/>
    <n v="2.3571007660577488"/>
    <n v="0"/>
    <n v="1150.1086059006091"/>
  </r>
  <r>
    <d v="2023-06-10T12:22:54"/>
    <n v="1"/>
    <n v="1704.82"/>
    <n v="1"/>
    <s v="Checked out"/>
    <d v="2023-06-11T10:59:38"/>
    <n v="2"/>
    <d v="2023-05-26T10:07:30"/>
    <s v="Economy Queen"/>
    <m/>
    <s v="Expedia"/>
    <x v="2"/>
    <x v="3"/>
    <s v="Mastercard"/>
    <x v="9"/>
    <n v="417"/>
    <d v="2023-06-01T00:00:00"/>
    <x v="2"/>
    <x v="2"/>
    <n v="5.8927519151443723E-4"/>
    <n v="5.8927519151443723E-4"/>
    <n v="255.72299999999998"/>
    <n v="0"/>
    <n v="0"/>
    <n v="30.686759999999996"/>
    <n v="115"/>
    <n v="1.1785503830288744"/>
    <n v="0"/>
    <n v="1302.2316896169709"/>
  </r>
  <r>
    <d v="2023-06-10T18:33:44"/>
    <n v="1"/>
    <n v="1386.62"/>
    <n v="1"/>
    <s v="Checked out"/>
    <d v="2023-06-11T11:00:00"/>
    <n v="1"/>
    <d v="2022-11-29T16:53:03"/>
    <s v="Economy Queen"/>
    <m/>
    <s v="Expedia"/>
    <x v="2"/>
    <x v="9"/>
    <s v="Mastercard"/>
    <x v="4"/>
    <n v="418"/>
    <d v="2023-06-01T00:00:00"/>
    <x v="2"/>
    <x v="2"/>
    <n v="5.8927519151443723E-4"/>
    <n v="5.8927519151443723E-4"/>
    <n v="207.99299999999997"/>
    <n v="0"/>
    <n v="0"/>
    <n v="24.959159999999997"/>
    <n v="115"/>
    <n v="1.1785503830288744"/>
    <n v="0"/>
    <n v="1037.4892896169711"/>
  </r>
  <r>
    <d v="2023-06-10T13:58:23"/>
    <n v="1"/>
    <n v="1704.82"/>
    <n v="1"/>
    <s v="Checked out"/>
    <d v="2023-06-11T11:00:00"/>
    <n v="2"/>
    <d v="2023-05-26T10:27:42"/>
    <s v="Economy Queen"/>
    <m/>
    <s v="Expedia"/>
    <x v="2"/>
    <x v="3"/>
    <s v="Mastercard"/>
    <x v="9"/>
    <n v="419"/>
    <d v="2023-06-01T00:00:00"/>
    <x v="2"/>
    <x v="2"/>
    <n v="5.8927519151443723E-4"/>
    <n v="5.8927519151443723E-4"/>
    <n v="255.72299999999998"/>
    <n v="0"/>
    <n v="0"/>
    <n v="30.686759999999996"/>
    <n v="115"/>
    <n v="1.1785503830288744"/>
    <n v="0"/>
    <n v="1302.2316896169709"/>
  </r>
  <r>
    <d v="2023-06-10T16:19:28"/>
    <n v="1"/>
    <n v="1867.14"/>
    <n v="1"/>
    <s v="Checked out"/>
    <d v="2023-06-11T11:00:00"/>
    <n v="2"/>
    <d v="2023-05-15T23:26:41"/>
    <s v="Economy Queen"/>
    <m/>
    <s v="Booking.com"/>
    <x v="2"/>
    <x v="3"/>
    <s v="Mastercard"/>
    <x v="2"/>
    <n v="420"/>
    <d v="2023-06-01T00:00:00"/>
    <x v="2"/>
    <x v="2"/>
    <n v="5.8927519151443723E-4"/>
    <n v="5.8927519151443723E-4"/>
    <n v="280.07100000000003"/>
    <n v="0"/>
    <n v="0"/>
    <n v="33.608519999999999"/>
    <n v="115"/>
    <n v="1.1785503830288744"/>
    <n v="0"/>
    <n v="1437.2819296169712"/>
  </r>
  <r>
    <d v="2023-06-10T12:23:35"/>
    <n v="1"/>
    <n v="1704.82"/>
    <n v="1"/>
    <s v="Checked out"/>
    <d v="2023-06-11T11:00:00"/>
    <n v="2"/>
    <d v="2023-05-26T10:07:38"/>
    <s v="Economy Queen"/>
    <m/>
    <s v="Expedia"/>
    <x v="2"/>
    <x v="3"/>
    <s v="Mastercard"/>
    <x v="9"/>
    <n v="421"/>
    <d v="2023-06-01T00:00:00"/>
    <x v="2"/>
    <x v="2"/>
    <n v="5.8927519151443723E-4"/>
    <n v="5.8927519151443723E-4"/>
    <n v="255.72299999999998"/>
    <n v="0"/>
    <n v="0"/>
    <n v="30.686759999999996"/>
    <n v="115"/>
    <n v="1.1785503830288744"/>
    <n v="0"/>
    <n v="1302.2316896169709"/>
  </r>
  <r>
    <d v="2023-06-10T13:12:33"/>
    <n v="1"/>
    <n v="1754.64"/>
    <n v="1"/>
    <s v="Checked out"/>
    <d v="2023-06-11T11:00:00"/>
    <n v="2"/>
    <d v="2023-04-29T12:11:11"/>
    <s v="Economy Queen"/>
    <m/>
    <s v="Expedia"/>
    <x v="2"/>
    <x v="3"/>
    <s v="Mastercard"/>
    <x v="9"/>
    <n v="422"/>
    <d v="2023-06-01T00:00:00"/>
    <x v="2"/>
    <x v="2"/>
    <n v="5.8927519151443723E-4"/>
    <n v="5.8927519151443723E-4"/>
    <n v="263.19600000000003"/>
    <n v="0"/>
    <n v="0"/>
    <n v="31.58352"/>
    <n v="115"/>
    <n v="1.1785503830288744"/>
    <n v="0"/>
    <n v="1343.681929616971"/>
  </r>
  <r>
    <d v="2023-06-10T17:17:04"/>
    <n v="3"/>
    <n v="3416.26"/>
    <n v="1"/>
    <s v="Checked out"/>
    <d v="2023-06-13T07:40:00"/>
    <n v="1"/>
    <d v="2023-01-07T19:44:04"/>
    <s v="Economy Queen"/>
    <m/>
    <s v="Expedia"/>
    <x v="2"/>
    <x v="9"/>
    <s v="Mastercard"/>
    <x v="4"/>
    <n v="423"/>
    <d v="2023-06-01T00:00:00"/>
    <x v="2"/>
    <x v="2"/>
    <n v="1.7678255745433118E-3"/>
    <n v="1.7678255745433118E-3"/>
    <n v="512.43899999999996"/>
    <n v="0"/>
    <n v="0"/>
    <n v="61.49268"/>
    <n v="191.66666666666666"/>
    <n v="3.5356511490866236"/>
    <n v="0"/>
    <n v="2647.1260021842472"/>
  </r>
  <r>
    <d v="2023-06-10T21:33:29"/>
    <n v="1"/>
    <n v="1555.36"/>
    <n v="1"/>
    <s v="Checked out"/>
    <d v="2023-06-11T07:19:47"/>
    <n v="1"/>
    <d v="2023-06-10T10:30:42"/>
    <s v="Economy Queen"/>
    <m/>
    <s v="Booking.com"/>
    <x v="2"/>
    <x v="2"/>
    <s v="Mastercard"/>
    <x v="2"/>
    <n v="424"/>
    <d v="2023-06-01T00:00:00"/>
    <x v="2"/>
    <x v="2"/>
    <n v="5.8927519151443723E-4"/>
    <n v="5.8927519151443723E-4"/>
    <n v="233.30399999999997"/>
    <n v="0"/>
    <n v="0"/>
    <n v="27.996479999999995"/>
    <n v="115"/>
    <n v="1.1785503830288744"/>
    <n v="0"/>
    <n v="1177.880969616971"/>
  </r>
  <r>
    <d v="2023-06-10T14:24:30"/>
    <n v="2"/>
    <n v="2717.72"/>
    <n v="1"/>
    <s v="Checked out"/>
    <d v="2023-06-12T08:33:48"/>
    <n v="2"/>
    <d v="2023-03-02T06:56:12"/>
    <s v="Standard Queen"/>
    <m/>
    <s v="Hostelworld Group"/>
    <x v="2"/>
    <x v="2"/>
    <s v="Mastercard"/>
    <x v="10"/>
    <n v="425"/>
    <d v="2023-06-01T00:00:00"/>
    <x v="2"/>
    <x v="2"/>
    <n v="1.1785503830288745E-3"/>
    <n v="1.1785503830288745E-3"/>
    <n v="407.65799999999996"/>
    <n v="0"/>
    <n v="0"/>
    <n v="48.918959999999991"/>
    <n v="153.33333333333331"/>
    <n v="2.3571007660577488"/>
    <n v="0"/>
    <n v="2105.4526059006089"/>
  </r>
  <r>
    <d v="2023-06-10T13:06:58"/>
    <n v="1"/>
    <n v="2241.0700000000002"/>
    <n v="1"/>
    <s v="Checked out"/>
    <d v="2023-06-11T11:00:00"/>
    <n v="2"/>
    <d v="2023-05-09T23:12:13"/>
    <s v="Standard Queen"/>
    <m/>
    <s v="Expedia"/>
    <x v="2"/>
    <x v="2"/>
    <s v="Mastercard"/>
    <x v="9"/>
    <n v="426"/>
    <d v="2023-06-01T00:00:00"/>
    <x v="2"/>
    <x v="2"/>
    <n v="5.8927519151443723E-4"/>
    <n v="5.8927519151443723E-4"/>
    <n v="336.16050000000001"/>
    <n v="0"/>
    <n v="0"/>
    <n v="40.339260000000003"/>
    <n v="115"/>
    <n v="1.1785503830288744"/>
    <n v="0"/>
    <n v="1748.3916896169712"/>
  </r>
  <r>
    <d v="2023-06-10T13:29:25"/>
    <n v="1"/>
    <n v="1700.76"/>
    <n v="1"/>
    <s v="Checked out"/>
    <d v="2023-06-11T11:00:00"/>
    <n v="1"/>
    <d v="2023-05-23T22:52:42"/>
    <s v="Standard Queen"/>
    <m/>
    <s v="Hostelworld Group"/>
    <x v="2"/>
    <x v="2"/>
    <s v="Visa"/>
    <x v="10"/>
    <n v="427"/>
    <d v="2023-06-01T00:00:00"/>
    <x v="2"/>
    <x v="2"/>
    <n v="5.8927519151443723E-4"/>
    <n v="5.8927519151443723E-4"/>
    <n v="255.11399999999998"/>
    <n v="0"/>
    <n v="0"/>
    <n v="30.613679999999999"/>
    <n v="115"/>
    <n v="1.1785503830288744"/>
    <n v="0"/>
    <n v="1298.853769616971"/>
  </r>
  <r>
    <d v="2023-06-10T15:01:03"/>
    <n v="1"/>
    <n v="2010.1"/>
    <n v="1"/>
    <s v="Checked out"/>
    <d v="2023-06-11T07:17:18"/>
    <n v="1"/>
    <d v="2023-06-07T10:12:46"/>
    <s v="Standard Queen"/>
    <m/>
    <m/>
    <x v="0"/>
    <x v="5"/>
    <s v=""/>
    <x v="8"/>
    <n v="428"/>
    <d v="2023-06-01T00:00:00"/>
    <x v="0"/>
    <x v="4"/>
    <n v="1.6313213703099511E-3"/>
    <n v="1.6313213703099511E-3"/>
    <n v="20.100999999999999"/>
    <n v="50"/>
    <n v="0"/>
    <n v="28.141400000000001"/>
    <n v="115"/>
    <n v="16.31321370309951"/>
    <n v="0"/>
    <n v="1780.5443862969005"/>
  </r>
  <r>
    <d v="2023-06-10T15:07:42"/>
    <n v="2"/>
    <n v="2950.03"/>
    <n v="1"/>
    <s v="Checked out"/>
    <d v="2023-06-12T11:00:00"/>
    <n v="2"/>
    <d v="2023-05-27T11:22:41"/>
    <s v="Standard Queen"/>
    <m/>
    <s v="Expedia"/>
    <x v="2"/>
    <x v="3"/>
    <s v="Mastercard"/>
    <x v="4"/>
    <n v="429"/>
    <d v="2023-06-01T00:00:00"/>
    <x v="2"/>
    <x v="2"/>
    <n v="1.1785503830288745E-3"/>
    <n v="1.1785503830288745E-3"/>
    <n v="442.50450000000001"/>
    <n v="0"/>
    <n v="0"/>
    <n v="53.100540000000002"/>
    <n v="153.33333333333331"/>
    <n v="2.3571007660577488"/>
    <n v="0"/>
    <n v="2298.7345259006088"/>
  </r>
  <r>
    <d v="2023-06-10T16:07:42"/>
    <n v="1"/>
    <n v="1648.21"/>
    <n v="1"/>
    <s v="Checked out"/>
    <d v="2023-06-11T10:57:17"/>
    <n v="1"/>
    <d v="2023-06-10T12:12:46"/>
    <s v="Standard Queen"/>
    <m/>
    <s v="Expedia"/>
    <x v="2"/>
    <x v="2"/>
    <s v="Mastercard"/>
    <x v="4"/>
    <n v="430"/>
    <d v="2023-06-01T00:00:00"/>
    <x v="2"/>
    <x v="2"/>
    <n v="5.8927519151443723E-4"/>
    <n v="5.8927519151443723E-4"/>
    <n v="247.23149999999998"/>
    <n v="0"/>
    <n v="0"/>
    <n v="29.667779999999997"/>
    <n v="115"/>
    <n v="1.1785503830288744"/>
    <n v="0"/>
    <n v="1255.1321696169712"/>
  </r>
  <r>
    <d v="2023-06-10T15:57:45"/>
    <n v="1"/>
    <n v="2166.96"/>
    <n v="1"/>
    <s v="Checked out"/>
    <d v="2023-06-11T10:13:06"/>
    <n v="2"/>
    <d v="2023-05-29T20:17:41"/>
    <s v="Superior King"/>
    <m/>
    <s v="Expedia"/>
    <x v="2"/>
    <x v="2"/>
    <s v="Mastercard"/>
    <x v="9"/>
    <n v="431"/>
    <d v="2023-06-01T00:00:00"/>
    <x v="2"/>
    <x v="2"/>
    <n v="5.8927519151443723E-4"/>
    <n v="5.8927519151443723E-4"/>
    <n v="325.04399999999998"/>
    <n v="0"/>
    <n v="0"/>
    <n v="39.005279999999999"/>
    <n v="115"/>
    <n v="1.1785503830288744"/>
    <n v="0"/>
    <n v="1686.7321696169711"/>
  </r>
  <r>
    <d v="2023-06-10T14:43:49"/>
    <n v="1"/>
    <n v="2202.39"/>
    <n v="1"/>
    <s v="Checked out"/>
    <d v="2023-06-11T11:00:00"/>
    <n v="4"/>
    <d v="2023-06-05T09:48:42"/>
    <s v="Superior King"/>
    <m/>
    <s v="Booking.com"/>
    <x v="2"/>
    <x v="2"/>
    <s v="Mastercard"/>
    <x v="2"/>
    <n v="432"/>
    <d v="2023-06-01T00:00:00"/>
    <x v="2"/>
    <x v="2"/>
    <n v="5.8927519151443723E-4"/>
    <n v="5.8927519151443723E-4"/>
    <n v="330.35849999999999"/>
    <n v="0"/>
    <n v="0"/>
    <n v="39.643019999999993"/>
    <n v="115"/>
    <n v="1.1785503830288744"/>
    <n v="0"/>
    <n v="1716.2099296169711"/>
  </r>
  <r>
    <d v="2023-06-10T22:59:00"/>
    <n v="1"/>
    <n v="1949.91"/>
    <n v="1"/>
    <s v="Checked out"/>
    <d v="2023-06-11T10:59:54"/>
    <n v="2"/>
    <d v="2023-04-27T17:52:42"/>
    <s v="Superior King"/>
    <m/>
    <s v="Booking.com"/>
    <x v="2"/>
    <x v="3"/>
    <s v="Mastercard"/>
    <x v="2"/>
    <n v="433"/>
    <d v="2023-06-01T00:00:00"/>
    <x v="2"/>
    <x v="2"/>
    <n v="5.8927519151443723E-4"/>
    <n v="5.8927519151443723E-4"/>
    <n v="292.48649999999998"/>
    <n v="0"/>
    <n v="0"/>
    <n v="35.098379999999999"/>
    <n v="115"/>
    <n v="1.1785503830288744"/>
    <n v="0"/>
    <n v="1506.1465696169712"/>
  </r>
  <r>
    <d v="2023-06-11T00:31:16"/>
    <n v="1"/>
    <n v="1600"/>
    <n v="1"/>
    <s v="Checked out"/>
    <d v="2023-06-11T11:00:00"/>
    <n v="2"/>
    <d v="2023-06-10T22:42:12"/>
    <s v="Superior King"/>
    <m/>
    <s v="Booking.com"/>
    <x v="2"/>
    <x v="2"/>
    <s v="Mastercard"/>
    <x v="2"/>
    <n v="434"/>
    <d v="2023-06-01T00:00:00"/>
    <x v="2"/>
    <x v="2"/>
    <n v="5.8927519151443723E-4"/>
    <n v="5.8927519151443723E-4"/>
    <n v="240"/>
    <n v="0"/>
    <n v="0"/>
    <n v="28.799999999999997"/>
    <n v="115"/>
    <n v="1.1785503830288744"/>
    <n v="0"/>
    <n v="1215.021449616971"/>
  </r>
  <r>
    <d v="2023-06-10T16:21:06"/>
    <n v="1"/>
    <n v="2993.87"/>
    <n v="1"/>
    <s v="Checked out"/>
    <d v="2023-06-11T10:51:58"/>
    <n v="3"/>
    <d v="2023-03-26T15:13:13"/>
    <s v="Family Room"/>
    <m/>
    <s v="Expedia"/>
    <x v="2"/>
    <x v="3"/>
    <s v="Mastercard"/>
    <x v="9"/>
    <n v="435"/>
    <d v="2023-06-01T00:00:00"/>
    <x v="2"/>
    <x v="2"/>
    <n v="5.8927519151443723E-4"/>
    <n v="5.8927519151443723E-4"/>
    <n v="449.08049999999997"/>
    <n v="0"/>
    <n v="0"/>
    <n v="53.889659999999992"/>
    <n v="115"/>
    <n v="1.1785503830288744"/>
    <n v="0"/>
    <n v="2374.7212896169713"/>
  </r>
  <r>
    <d v="2023-06-10T16:39:28"/>
    <n v="3"/>
    <n v="3779.2"/>
    <n v="1"/>
    <s v="Checked out"/>
    <d v="2023-06-13T06:50:33"/>
    <n v="2"/>
    <d v="2023-06-02T19:13:42"/>
    <s v="2-bed Dorm"/>
    <m/>
    <s v="Booking.com"/>
    <x v="2"/>
    <x v="3"/>
    <s v="Mastercard"/>
    <x v="2"/>
    <n v="436"/>
    <d v="2023-06-01T00:00:00"/>
    <x v="2"/>
    <x v="2"/>
    <n v="1.7678255745433118E-3"/>
    <n v="1.7678255745433118E-3"/>
    <n v="566.88"/>
    <n v="0"/>
    <n v="0"/>
    <n v="68.025599999999997"/>
    <n v="191.66666666666666"/>
    <n v="3.5356511490866236"/>
    <n v="0"/>
    <n v="2949.0920821842465"/>
  </r>
  <r>
    <d v="2023-06-10T21:19:38"/>
    <n v="1"/>
    <n v="1196.43"/>
    <n v="1"/>
    <s v="Checked out"/>
    <d v="2023-06-11T09:22:01"/>
    <n v="2"/>
    <d v="2023-06-10T21:02:11"/>
    <s v="2-bed Dorm"/>
    <m/>
    <s v="Booking.com"/>
    <x v="2"/>
    <x v="2"/>
    <s v="Mastercard"/>
    <x v="2"/>
    <n v="437"/>
    <d v="2023-06-01T00:00:00"/>
    <x v="2"/>
    <x v="2"/>
    <n v="5.8927519151443723E-4"/>
    <n v="5.8927519151443723E-4"/>
    <n v="179.46450000000002"/>
    <n v="0"/>
    <n v="0"/>
    <n v="21.535740000000001"/>
    <n v="115"/>
    <n v="1.1785503830288744"/>
    <n v="0"/>
    <n v="879.25120961697121"/>
  </r>
  <r>
    <d v="2023-06-10T20:09:03"/>
    <n v="2"/>
    <n v="2911.43"/>
    <n v="1"/>
    <s v="Checked out"/>
    <d v="2023-06-12T06:07:41"/>
    <n v="4"/>
    <d v="2023-06-05T22:02:12"/>
    <s v="4-bed Dorm"/>
    <m/>
    <s v="Private Sale"/>
    <x v="2"/>
    <x v="2"/>
    <s v=""/>
    <x v="5"/>
    <n v="438"/>
    <d v="2023-06-01T00:00:00"/>
    <x v="2"/>
    <x v="2"/>
    <n v="1.1785503830288745E-3"/>
    <n v="1.1785503830288745E-3"/>
    <n v="436.71449999999999"/>
    <n v="0"/>
    <n v="0"/>
    <n v="52.405739999999994"/>
    <n v="153.33333333333331"/>
    <n v="2.3571007660577488"/>
    <n v="0"/>
    <n v="2266.6193259006086"/>
  </r>
  <r>
    <d v="2023-06-10T19:12:42"/>
    <n v="1"/>
    <n v="2429.46"/>
    <n v="1"/>
    <s v="Checked out"/>
    <d v="2023-06-11T10:56:26"/>
    <n v="5"/>
    <d v="2023-03-10T09:21:12"/>
    <s v="6-bed Dorm"/>
    <m/>
    <s v="Booking.com"/>
    <x v="2"/>
    <x v="3"/>
    <s v="Mastercard"/>
    <x v="2"/>
    <n v="439"/>
    <d v="2023-06-01T00:00:00"/>
    <x v="2"/>
    <x v="2"/>
    <n v="5.8927519151443723E-4"/>
    <n v="5.8927519151443723E-4"/>
    <n v="364.41899999999998"/>
    <n v="0"/>
    <n v="0"/>
    <n v="43.73028"/>
    <n v="115"/>
    <n v="1.1785503830288744"/>
    <n v="0"/>
    <n v="1905.1321696169712"/>
  </r>
  <r>
    <d v="2023-06-10T15:36:58"/>
    <n v="1"/>
    <n v="771.43"/>
    <n v="1"/>
    <s v="Checked out"/>
    <d v="2023-06-11T07:20:03"/>
    <n v="1"/>
    <d v="2023-05-16T16:20:41"/>
    <s v="Bed in 12-bed Dorm"/>
    <m/>
    <s v="Booking.com"/>
    <x v="2"/>
    <x v="3"/>
    <s v="Mastercard"/>
    <x v="2"/>
    <n v="440"/>
    <d v="2023-06-01T00:00:00"/>
    <x v="2"/>
    <x v="2"/>
    <n v="5.8927519151443723E-4"/>
    <n v="5.8927519151443723E-4"/>
    <n v="115.71449999999999"/>
    <n v="0"/>
    <n v="0"/>
    <n v="13.885739999999998"/>
    <n v="115"/>
    <n v="1.1785503830288744"/>
    <n v="0"/>
    <n v="525.65120961697107"/>
  </r>
  <r>
    <d v="2023-06-10T18:13:48"/>
    <n v="1"/>
    <n v="634.46"/>
    <n v="1"/>
    <s v="Checked out"/>
    <d v="2023-06-11T10:06:48"/>
    <n v="1"/>
    <d v="2023-06-09T12:22:42"/>
    <s v="Bed in 12-bed Dorm"/>
    <m/>
    <s v="Hostelworld Group"/>
    <x v="2"/>
    <x v="2"/>
    <s v="Mastercard"/>
    <x v="10"/>
    <n v="441"/>
    <d v="2023-06-01T00:00:00"/>
    <x v="2"/>
    <x v="2"/>
    <n v="5.8927519151443723E-4"/>
    <n v="5.8927519151443723E-4"/>
    <n v="95.168999999999997"/>
    <n v="0"/>
    <n v="0"/>
    <n v="11.42028"/>
    <n v="115"/>
    <n v="1.1785503830288744"/>
    <n v="0"/>
    <n v="411.69216961697117"/>
  </r>
  <r>
    <d v="2023-06-10T20:00:41"/>
    <n v="3"/>
    <n v="1931.78"/>
    <n v="1"/>
    <s v="Checked out"/>
    <d v="2023-06-13T11:00:00"/>
    <n v="1"/>
    <d v="2023-04-12T01:10:41"/>
    <s v="Bed in 12-bed Dorm"/>
    <m/>
    <s v="Booking.com"/>
    <x v="2"/>
    <x v="3"/>
    <s v="Mastercard"/>
    <x v="2"/>
    <n v="442"/>
    <d v="2023-06-01T00:00:00"/>
    <x v="2"/>
    <x v="2"/>
    <n v="1.7678255745433118E-3"/>
    <n v="1.7678255745433118E-3"/>
    <n v="289.767"/>
    <n v="0"/>
    <n v="0"/>
    <n v="34.772039999999997"/>
    <n v="191.66666666666666"/>
    <n v="3.5356511490866236"/>
    <n v="0"/>
    <n v="1412.0386421842468"/>
  </r>
  <r>
    <d v="2023-06-10T19:13:29"/>
    <n v="1"/>
    <n v="648.88"/>
    <n v="1"/>
    <s v="Checked out"/>
    <d v="2023-06-11T07:19:29"/>
    <n v="1"/>
    <d v="2023-06-08T20:07:42"/>
    <s v="Bed in 12-bed Dorm"/>
    <m/>
    <s v="Private Sale"/>
    <x v="2"/>
    <x v="2"/>
    <s v=""/>
    <x v="5"/>
    <n v="443"/>
    <d v="2023-06-01T00:00:00"/>
    <x v="2"/>
    <x v="2"/>
    <n v="5.8927519151443723E-4"/>
    <n v="5.8927519151443723E-4"/>
    <n v="97.331999999999994"/>
    <n v="0"/>
    <n v="0"/>
    <n v="11.679839999999999"/>
    <n v="115"/>
    <n v="1.1785503830288744"/>
    <n v="0"/>
    <n v="423.6896096169711"/>
  </r>
  <r>
    <d v="2023-06-10T20:14:21"/>
    <n v="6"/>
    <n v="3719.74"/>
    <n v="1"/>
    <s v="Checked out"/>
    <d v="2023-06-16T06:48:39"/>
    <n v="1"/>
    <d v="2023-03-21T20:33:12"/>
    <s v="Bed in 12-bed Dorm"/>
    <m/>
    <s v="Booking.com"/>
    <x v="2"/>
    <x v="3"/>
    <s v="Mastercard"/>
    <x v="2"/>
    <n v="444"/>
    <d v="2023-06-01T00:00:00"/>
    <x v="2"/>
    <x v="2"/>
    <n v="3.5356511490866236E-3"/>
    <n v="3.5356511490866236E-3"/>
    <n v="557.9609999999999"/>
    <n v="0"/>
    <n v="0"/>
    <n v="66.955319999999986"/>
    <n v="306.66666666666663"/>
    <n v="7.0713022981732472"/>
    <n v="0"/>
    <n v="2781.0857110351599"/>
  </r>
  <r>
    <d v="2023-06-10T21:28:55"/>
    <n v="3"/>
    <n v="1919.34"/>
    <n v="1"/>
    <s v="Checked out"/>
    <d v="2023-06-13T10:44:48"/>
    <n v="1"/>
    <d v="2023-05-25T20:01:11"/>
    <s v="Bed in 12-bed Dorm"/>
    <m/>
    <s v="Hostelworld Group"/>
    <x v="2"/>
    <x v="2"/>
    <s v="Mastercard"/>
    <x v="10"/>
    <n v="445"/>
    <d v="2023-06-01T00:00:00"/>
    <x v="2"/>
    <x v="2"/>
    <n v="1.7678255745433118E-3"/>
    <n v="1.7678255745433118E-3"/>
    <n v="287.90099999999995"/>
    <n v="0"/>
    <n v="0"/>
    <n v="34.548119999999997"/>
    <n v="191.66666666666666"/>
    <n v="3.5356511490866236"/>
    <n v="0"/>
    <n v="1401.6885621842466"/>
  </r>
  <r>
    <d v="2023-06-10T19:28:51"/>
    <n v="5"/>
    <n v="3577.79"/>
    <n v="1"/>
    <s v="Checked out"/>
    <d v="2023-06-15T09:04:54"/>
    <n v="1"/>
    <d v="2023-05-14T01:28:12"/>
    <s v="Bed in 12-bed Dorm"/>
    <m/>
    <s v="Booking.com"/>
    <x v="2"/>
    <x v="3"/>
    <s v="Mastercard"/>
    <x v="2"/>
    <n v="446"/>
    <d v="2023-06-01T00:00:00"/>
    <x v="2"/>
    <x v="2"/>
    <n v="2.9463759575721863E-3"/>
    <n v="2.9463759575721863E-3"/>
    <n v="536.66849999999999"/>
    <n v="0"/>
    <n v="0"/>
    <n v="64.40021999999999"/>
    <n v="268.33333333333331"/>
    <n v="5.8927519151443724"/>
    <n v="0"/>
    <n v="2702.4951947515224"/>
  </r>
  <r>
    <d v="2023-06-10T21:06:27"/>
    <n v="2"/>
    <n v="1261.3399999999999"/>
    <n v="1"/>
    <s v="Checked out"/>
    <d v="2023-06-12T10:00:00"/>
    <n v="1"/>
    <d v="2023-05-30T07:07:12"/>
    <s v="Bed in 12-bed Dorm"/>
    <m/>
    <s v="Hostelworld Group"/>
    <x v="2"/>
    <x v="2"/>
    <s v="Visa"/>
    <x v="10"/>
    <n v="447"/>
    <d v="2023-06-01T00:00:00"/>
    <x v="2"/>
    <x v="2"/>
    <n v="1.1785503830288745E-3"/>
    <n v="1.1785503830288745E-3"/>
    <n v="189.20099999999999"/>
    <n v="0"/>
    <n v="0"/>
    <n v="22.704119999999996"/>
    <n v="153.33333333333331"/>
    <n v="2.3571007660577488"/>
    <n v="0"/>
    <n v="893.74444590060898"/>
  </r>
  <r>
    <d v="2023-06-10T16:03:43"/>
    <n v="3"/>
    <n v="2277.3200000000002"/>
    <n v="1"/>
    <s v="Checked out"/>
    <d v="2023-06-13T05:48:21"/>
    <n v="1"/>
    <d v="2023-05-15T22:45:42"/>
    <s v="Bed in 4-bed Dorm"/>
    <m/>
    <s v="Expedia"/>
    <x v="2"/>
    <x v="3"/>
    <s v="Mastercard"/>
    <x v="4"/>
    <n v="448"/>
    <d v="2023-06-01T00:00:00"/>
    <x v="2"/>
    <x v="2"/>
    <n v="1.7678255745433118E-3"/>
    <n v="1.7678255745433118E-3"/>
    <n v="341.59800000000001"/>
    <n v="0"/>
    <n v="0"/>
    <n v="40.991759999999999"/>
    <n v="191.66666666666666"/>
    <n v="3.5356511490866236"/>
    <n v="0"/>
    <n v="1699.5279221842468"/>
  </r>
  <r>
    <d v="2023-06-11T00:20:18"/>
    <n v="1"/>
    <n v="895.18"/>
    <n v="1"/>
    <s v="Checked out"/>
    <d v="2023-06-11T09:56:39"/>
    <n v="1"/>
    <d v="2023-05-20T22:42:41"/>
    <s v="Bed in 4-bed Dorm"/>
    <m/>
    <s v="Booking.com"/>
    <x v="2"/>
    <x v="3"/>
    <s v="Mastercard"/>
    <x v="2"/>
    <n v="449"/>
    <d v="2023-06-01T00:00:00"/>
    <x v="2"/>
    <x v="2"/>
    <n v="5.8927519151443723E-4"/>
    <n v="5.8927519151443723E-4"/>
    <n v="134.27699999999999"/>
    <n v="0"/>
    <n v="0"/>
    <n v="16.113239999999998"/>
    <n v="115"/>
    <n v="1.1785503830288744"/>
    <n v="0"/>
    <n v="628.61120961697111"/>
  </r>
  <r>
    <d v="2023-06-10T17:44:11"/>
    <n v="2"/>
    <n v="1491.96"/>
    <n v="1"/>
    <s v="Checked out"/>
    <d v="2023-06-12T10:07:37"/>
    <n v="1"/>
    <d v="2023-06-10T08:47:12"/>
    <s v="Bed in 4-bed Dorm"/>
    <m/>
    <s v="Booking.com"/>
    <x v="2"/>
    <x v="2"/>
    <s v="Mastercard"/>
    <x v="2"/>
    <n v="450"/>
    <d v="2023-06-01T00:00:00"/>
    <x v="2"/>
    <x v="2"/>
    <n v="1.1785503830288745E-3"/>
    <n v="1.1785503830288745E-3"/>
    <n v="223.79400000000001"/>
    <n v="0"/>
    <n v="0"/>
    <n v="26.855279999999997"/>
    <n v="153.33333333333331"/>
    <n v="2.3571007660577488"/>
    <n v="0"/>
    <n v="1085.6202859006089"/>
  </r>
  <r>
    <d v="2023-06-10T22:41:27"/>
    <n v="1"/>
    <n v="660.5"/>
    <n v="1"/>
    <s v="Checked out"/>
    <d v="2023-06-11T10:41:44"/>
    <n v="1"/>
    <d v="2023-06-10T21:37:12"/>
    <s v="Bed in 4-bed Dorm"/>
    <m/>
    <s v="Private Sale"/>
    <x v="2"/>
    <x v="2"/>
    <s v=""/>
    <x v="5"/>
    <n v="451"/>
    <d v="2023-06-01T00:00:00"/>
    <x v="2"/>
    <x v="2"/>
    <n v="5.8927519151443723E-4"/>
    <n v="5.8927519151443723E-4"/>
    <n v="99.075000000000003"/>
    <n v="0"/>
    <n v="0"/>
    <n v="11.888999999999999"/>
    <n v="115"/>
    <n v="1.1785503830288744"/>
    <n v="0"/>
    <n v="433.35744961697117"/>
  </r>
  <r>
    <d v="2023-06-10T17:28:20"/>
    <n v="3"/>
    <n v="1672.69"/>
    <n v="1"/>
    <s v="Checked out"/>
    <d v="2023-06-13T07:00:20"/>
    <n v="1"/>
    <d v="2023-06-03T21:37:12"/>
    <s v="Bed in 4-bed Dorm"/>
    <m/>
    <s v="Private Sale"/>
    <x v="2"/>
    <x v="3"/>
    <s v=""/>
    <x v="5"/>
    <n v="452"/>
    <d v="2023-06-01T00:00:00"/>
    <x v="2"/>
    <x v="2"/>
    <n v="1.7678255745433118E-3"/>
    <n v="1.7678255745433118E-3"/>
    <n v="250.90350000000001"/>
    <n v="0"/>
    <n v="0"/>
    <n v="30.108419999999999"/>
    <n v="191.66666666666666"/>
    <n v="3.5356511490866236"/>
    <n v="0"/>
    <n v="1196.4757621842468"/>
  </r>
  <r>
    <d v="2023-06-10T21:32:03"/>
    <n v="1"/>
    <n v="615.35"/>
    <n v="1"/>
    <s v="Checked out"/>
    <d v="2023-06-11T11:00:00"/>
    <n v="1"/>
    <d v="2023-05-30T14:02:12"/>
    <s v="Bed in 4-bed Dorm"/>
    <m/>
    <s v="Private Sale"/>
    <x v="2"/>
    <x v="3"/>
    <s v=""/>
    <x v="5"/>
    <n v="453"/>
    <d v="2023-06-01T00:00:00"/>
    <x v="2"/>
    <x v="2"/>
    <n v="5.8927519151443723E-4"/>
    <n v="5.8927519151443723E-4"/>
    <n v="92.302499999999995"/>
    <n v="0"/>
    <n v="0"/>
    <n v="11.0763"/>
    <n v="115"/>
    <n v="1.1785503830288744"/>
    <n v="0"/>
    <n v="395.79264961697118"/>
  </r>
  <r>
    <d v="2023-06-10T15:38:25"/>
    <n v="5"/>
    <n v="3806.52"/>
    <n v="1"/>
    <s v="Checked out"/>
    <d v="2023-06-15T07:48:50"/>
    <n v="1"/>
    <d v="2023-06-01T11:25:41"/>
    <s v="Bed in 4-bed Dorm"/>
    <m/>
    <s v="Booking.com"/>
    <x v="2"/>
    <x v="3"/>
    <s v="Mastercard"/>
    <x v="2"/>
    <n v="454"/>
    <d v="2023-06-01T00:00:00"/>
    <x v="2"/>
    <x v="2"/>
    <n v="2.9463759575721863E-3"/>
    <n v="2.9463759575721863E-3"/>
    <n v="570.97799999999995"/>
    <n v="0"/>
    <n v="0"/>
    <n v="68.517359999999996"/>
    <n v="268.33333333333331"/>
    <n v="5.8927519151443724"/>
    <n v="0"/>
    <n v="2892.7985547515227"/>
  </r>
  <r>
    <d v="2023-06-10T17:47:13"/>
    <n v="2"/>
    <n v="1369.11"/>
    <n v="1"/>
    <s v="Checked out"/>
    <d v="2023-06-12T11:00:00"/>
    <n v="1"/>
    <d v="2023-06-08T13:58:42"/>
    <s v="Bed in 4-bed Dorm"/>
    <m/>
    <s v="Hostelworld Group"/>
    <x v="2"/>
    <x v="2"/>
    <s v="Mastercard"/>
    <x v="10"/>
    <n v="455"/>
    <d v="2023-06-01T00:00:00"/>
    <x v="2"/>
    <x v="2"/>
    <n v="1.1785503830288745E-3"/>
    <n v="1.1785503830288745E-3"/>
    <n v="205.36649999999997"/>
    <n v="0"/>
    <n v="0"/>
    <n v="24.643979999999996"/>
    <n v="153.33333333333331"/>
    <n v="2.3571007660577488"/>
    <n v="0"/>
    <n v="983.40908590060894"/>
  </r>
  <r>
    <d v="2023-06-11T19:21:52"/>
    <n v="2"/>
    <n v="1953.71"/>
    <n v="1"/>
    <s v="Checked out"/>
    <d v="2023-06-13T07:48:12"/>
    <n v="2"/>
    <d v="2023-01-18T21:23:13"/>
    <s v="Economy Queen"/>
    <m/>
    <s v="Expedia"/>
    <x v="2"/>
    <x v="3"/>
    <s v="Mastercard"/>
    <x v="4"/>
    <n v="456"/>
    <d v="2023-06-01T00:00:00"/>
    <x v="2"/>
    <x v="2"/>
    <n v="1.1785503830288745E-3"/>
    <n v="1.1785503830288745E-3"/>
    <n v="293.05649999999997"/>
    <n v="0"/>
    <n v="0"/>
    <n v="35.166779999999996"/>
    <n v="153.33333333333331"/>
    <n v="2.3571007660577488"/>
    <n v="0"/>
    <n v="1469.7962859006091"/>
  </r>
  <r>
    <d v="2023-06-11T22:56:21"/>
    <n v="1"/>
    <n v="1419.49"/>
    <n v="1"/>
    <s v="Checked out"/>
    <d v="2023-06-12T10:49:11"/>
    <n v="1"/>
    <d v="2023-05-06T20:04:32"/>
    <s v="Economy Queen"/>
    <m/>
    <m/>
    <x v="0"/>
    <x v="5"/>
    <s v="Mastercard"/>
    <x v="8"/>
    <n v="457"/>
    <d v="2023-06-01T00:00:00"/>
    <x v="0"/>
    <x v="4"/>
    <n v="1.6313213703099511E-3"/>
    <n v="1.6313213703099511E-3"/>
    <n v="14.194900000000001"/>
    <n v="50"/>
    <n v="0"/>
    <n v="19.872859999999999"/>
    <n v="115"/>
    <n v="16.31321370309951"/>
    <n v="0"/>
    <n v="1204.1090262969005"/>
  </r>
  <r>
    <d v="2023-06-11T17:01:06"/>
    <n v="2"/>
    <n v="2752.64"/>
    <n v="1"/>
    <s v="Checked out"/>
    <d v="2023-06-13T07:41:17"/>
    <n v="1"/>
    <d v="2023-03-31T13:05:48"/>
    <s v="Economy Queen"/>
    <m/>
    <s v="Expedia"/>
    <x v="2"/>
    <x v="9"/>
    <s v="Mastercard"/>
    <x v="19"/>
    <n v="458"/>
    <d v="2023-06-01T00:00:00"/>
    <x v="2"/>
    <x v="2"/>
    <n v="1.1785503830288745E-3"/>
    <n v="1.1785503830288745E-3"/>
    <n v="412.89599999999996"/>
    <n v="0"/>
    <n v="0"/>
    <n v="49.547519999999992"/>
    <n v="153.33333333333331"/>
    <n v="2.3571007660577488"/>
    <n v="0"/>
    <n v="2134.506045900609"/>
  </r>
  <r>
    <d v="2023-06-11T20:12:35"/>
    <n v="4"/>
    <n v="5295.76"/>
    <n v="1"/>
    <s v="Checked out"/>
    <d v="2023-06-15T08:29:46"/>
    <n v="2"/>
    <d v="2023-01-23T19:48:12"/>
    <s v="Economy Queen"/>
    <m/>
    <s v="Expedia"/>
    <x v="2"/>
    <x v="9"/>
    <s v="Mastercard"/>
    <x v="9"/>
    <n v="459"/>
    <d v="2023-06-01T00:00:00"/>
    <x v="2"/>
    <x v="2"/>
    <n v="2.3571007660577489E-3"/>
    <n v="2.3571007660577489E-3"/>
    <n v="794.36400000000003"/>
    <n v="0"/>
    <n v="0"/>
    <n v="95.323679999999996"/>
    <n v="230"/>
    <n v="4.7142015321154975"/>
    <n v="0"/>
    <n v="4171.3581184678842"/>
  </r>
  <r>
    <d v="2023-06-11T16:24:07"/>
    <n v="1"/>
    <n v="1199.98"/>
    <n v="1"/>
    <s v="Checked out"/>
    <d v="2023-06-12T09:56:38"/>
    <n v="1"/>
    <d v="2023-04-17T04:49:21"/>
    <s v="Economy Queen"/>
    <m/>
    <m/>
    <x v="0"/>
    <x v="4"/>
    <s v="Visa"/>
    <x v="8"/>
    <n v="460"/>
    <d v="2023-06-01T00:00:00"/>
    <x v="0"/>
    <x v="4"/>
    <n v="1.6313213703099511E-3"/>
    <n v="1.6313213703099511E-3"/>
    <n v="11.9998"/>
    <n v="50"/>
    <n v="0"/>
    <n v="16.799720000000001"/>
    <n v="115"/>
    <n v="16.31321370309951"/>
    <n v="0"/>
    <n v="989.86726629690054"/>
  </r>
  <r>
    <d v="2023-06-11T17:05:09"/>
    <n v="2"/>
    <n v="2752.64"/>
    <n v="1"/>
    <s v="Checked out"/>
    <d v="2023-06-13T07:41:42"/>
    <n v="1"/>
    <d v="2023-03-31T13:05:45"/>
    <s v="Economy Queen"/>
    <m/>
    <s v="Expedia"/>
    <x v="2"/>
    <x v="9"/>
    <s v="Mastercard"/>
    <x v="19"/>
    <n v="461"/>
    <d v="2023-06-01T00:00:00"/>
    <x v="2"/>
    <x v="2"/>
    <n v="1.1785503830288745E-3"/>
    <n v="1.1785503830288745E-3"/>
    <n v="412.89599999999996"/>
    <n v="0"/>
    <n v="0"/>
    <n v="49.547519999999992"/>
    <n v="153.33333333333331"/>
    <n v="2.3571007660577488"/>
    <n v="0"/>
    <n v="2134.506045900609"/>
  </r>
  <r>
    <d v="2023-06-11T17:06:42"/>
    <n v="2"/>
    <n v="2752.64"/>
    <n v="1"/>
    <s v="Checked out"/>
    <d v="2023-06-13T07:26:14"/>
    <n v="1"/>
    <d v="2023-03-31T13:05:44"/>
    <s v="Economy Queen"/>
    <m/>
    <s v="Expedia"/>
    <x v="2"/>
    <x v="9"/>
    <s v="Mastercard"/>
    <x v="19"/>
    <n v="462"/>
    <d v="2023-06-01T00:00:00"/>
    <x v="2"/>
    <x v="2"/>
    <n v="1.1785503830288745E-3"/>
    <n v="1.1785503830288745E-3"/>
    <n v="412.89599999999996"/>
    <n v="0"/>
    <n v="0"/>
    <n v="49.547519999999992"/>
    <n v="153.33333333333331"/>
    <n v="2.3571007660577488"/>
    <n v="0"/>
    <n v="2134.506045900609"/>
  </r>
  <r>
    <d v="2023-06-11T17:05:52"/>
    <n v="2"/>
    <n v="2752.64"/>
    <n v="1"/>
    <s v="Checked out"/>
    <d v="2023-06-13T07:41:29"/>
    <n v="1"/>
    <d v="2023-03-31T13:05:41"/>
    <s v="Economy Queen"/>
    <m/>
    <s v="Expedia"/>
    <x v="2"/>
    <x v="9"/>
    <s v="Mastercard"/>
    <x v="19"/>
    <n v="463"/>
    <d v="2023-06-01T00:00:00"/>
    <x v="2"/>
    <x v="2"/>
    <n v="1.1785503830288745E-3"/>
    <n v="1.1785503830288745E-3"/>
    <n v="412.89599999999996"/>
    <n v="0"/>
    <n v="0"/>
    <n v="49.547519999999992"/>
    <n v="153.33333333333331"/>
    <n v="2.3571007660577488"/>
    <n v="0"/>
    <n v="2134.506045900609"/>
  </r>
  <r>
    <d v="2023-06-11T20:00:36"/>
    <n v="1"/>
    <n v="892.04"/>
    <n v="1"/>
    <s v="Checked out"/>
    <d v="2023-06-12T09:15:16"/>
    <n v="2"/>
    <d v="2023-06-11T19:27:12"/>
    <s v="Economy Queen"/>
    <m/>
    <s v="Private Sale"/>
    <x v="2"/>
    <x v="2"/>
    <s v=""/>
    <x v="5"/>
    <n v="464"/>
    <d v="2023-06-01T00:00:00"/>
    <x v="2"/>
    <x v="2"/>
    <n v="5.8927519151443723E-4"/>
    <n v="5.8927519151443723E-4"/>
    <n v="133.80599999999998"/>
    <n v="0"/>
    <n v="0"/>
    <n v="16.056719999999999"/>
    <n v="115"/>
    <n v="1.1785503830288744"/>
    <n v="0"/>
    <n v="625.9987296169711"/>
  </r>
  <r>
    <d v="2023-06-11T11:16:54"/>
    <n v="1"/>
    <n v="1097.8599999999999"/>
    <n v="1"/>
    <s v="Checked out"/>
    <d v="2023-06-12T10:50:02"/>
    <n v="2"/>
    <d v="2023-06-10T13:28:01"/>
    <s v="Standard Queen"/>
    <m/>
    <s v="Hostelworld Group"/>
    <x v="0"/>
    <x v="0"/>
    <s v="Visa"/>
    <x v="0"/>
    <n v="465"/>
    <d v="2023-06-01T00:00:00"/>
    <x v="0"/>
    <x v="0"/>
    <n v="1.6313213703099511E-3"/>
    <n v="1.6313213703099511E-3"/>
    <n v="0"/>
    <n v="0"/>
    <n v="0"/>
    <n v="15.370039999999999"/>
    <n v="115"/>
    <n v="0"/>
    <n v="0"/>
    <n v="967.48995999999988"/>
  </r>
  <r>
    <d v="2023-06-11T22:45:32"/>
    <n v="2"/>
    <n v="3775.6"/>
    <n v="1"/>
    <s v="Checked out"/>
    <d v="2023-06-13T09:53:07"/>
    <n v="2"/>
    <d v="2023-03-08T22:19:25"/>
    <s v="Superior King"/>
    <m/>
    <m/>
    <x v="0"/>
    <x v="7"/>
    <s v=""/>
    <x v="8"/>
    <n v="466"/>
    <d v="2023-06-01T00:00:00"/>
    <x v="0"/>
    <x v="4"/>
    <n v="3.2626427406199023E-3"/>
    <n v="3.2626427406199023E-3"/>
    <n v="37.756"/>
    <n v="50"/>
    <n v="0"/>
    <n v="52.858400000000003"/>
    <n v="153.33333333333331"/>
    <n v="32.626427406199021"/>
    <n v="0"/>
    <n v="3449.0258392604674"/>
  </r>
  <r>
    <d v="2023-06-11T18:13:50"/>
    <n v="1"/>
    <n v="2080.36"/>
    <n v="1"/>
    <s v="Checked out"/>
    <d v="2023-06-12T07:35:59"/>
    <n v="4"/>
    <d v="2023-01-07T06:54:02"/>
    <s v="Family Room"/>
    <m/>
    <s v="Booking.com"/>
    <x v="2"/>
    <x v="2"/>
    <s v="Mastercard"/>
    <x v="2"/>
    <n v="467"/>
    <d v="2023-06-01T00:00:00"/>
    <x v="2"/>
    <x v="2"/>
    <n v="5.8927519151443723E-4"/>
    <n v="5.8927519151443723E-4"/>
    <n v="312.05400000000003"/>
    <n v="0"/>
    <n v="0"/>
    <n v="37.446480000000001"/>
    <n v="115"/>
    <n v="1.1785503830288744"/>
    <n v="0"/>
    <n v="1614.6809696169712"/>
  </r>
  <r>
    <d v="2023-06-11T18:23:08"/>
    <n v="1"/>
    <n v="1595.27"/>
    <n v="1"/>
    <s v="Checked out"/>
    <d v="2023-06-12T11:00:00"/>
    <n v="3"/>
    <d v="2023-05-12T04:01:11"/>
    <s v="Family Room"/>
    <m/>
    <s v="Hostelworld Group"/>
    <x v="2"/>
    <x v="2"/>
    <s v="Visa"/>
    <x v="10"/>
    <n v="468"/>
    <d v="2023-06-01T00:00:00"/>
    <x v="2"/>
    <x v="2"/>
    <n v="5.8927519151443723E-4"/>
    <n v="5.8927519151443723E-4"/>
    <n v="239.29049999999998"/>
    <n v="0"/>
    <n v="0"/>
    <n v="28.714859999999998"/>
    <n v="115"/>
    <n v="1.1785503830288744"/>
    <n v="0"/>
    <n v="1211.0860896169711"/>
  </r>
  <r>
    <d v="2023-06-11T14:16:24"/>
    <n v="2"/>
    <n v="1435.18"/>
    <n v="1"/>
    <s v="Checked out"/>
    <d v="2023-06-13T10:38:13"/>
    <n v="1"/>
    <d v="2023-05-08T04:28:12"/>
    <s v="2-bed Dorm"/>
    <m/>
    <s v="Expedia"/>
    <x v="2"/>
    <x v="3"/>
    <s v="Mastercard"/>
    <x v="9"/>
    <n v="469"/>
    <d v="2023-06-01T00:00:00"/>
    <x v="2"/>
    <x v="2"/>
    <n v="1.1785503830288745E-3"/>
    <n v="1.1785503830288745E-3"/>
    <n v="215.27700000000002"/>
    <n v="0"/>
    <n v="0"/>
    <n v="25.83324"/>
    <n v="153.33333333333331"/>
    <n v="2.3571007660577488"/>
    <n v="0"/>
    <n v="1038.379325900609"/>
  </r>
  <r>
    <d v="2023-06-12T00:33:05"/>
    <n v="1"/>
    <n v="876"/>
    <n v="1"/>
    <s v="Checked out"/>
    <d v="2023-06-12T10:07:49"/>
    <n v="1"/>
    <d v="2023-06-11T21:07:27"/>
    <s v="2-bed Dorm"/>
    <m/>
    <s v="Google Travel Agency"/>
    <x v="0"/>
    <x v="0"/>
    <s v="Visa"/>
    <x v="14"/>
    <n v="470"/>
    <d v="2023-06-01T00:00:00"/>
    <x v="0"/>
    <x v="5"/>
    <n v="1.6313213703099511E-3"/>
    <n v="1.6313213703099511E-3"/>
    <n v="0"/>
    <n v="0"/>
    <n v="0"/>
    <n v="15.767999999999999"/>
    <n v="115"/>
    <n v="0"/>
    <n v="0"/>
    <n v="745.23199999999997"/>
  </r>
  <r>
    <d v="2023-06-11T23:30:25"/>
    <n v="1"/>
    <n v="1089.29"/>
    <n v="1"/>
    <s v="Checked out"/>
    <d v="2023-06-12T10:38:35"/>
    <n v="2"/>
    <d v="2023-05-04T15:19:13"/>
    <s v="2-bed Dorm"/>
    <m/>
    <s v="Booking.com"/>
    <x v="2"/>
    <x v="2"/>
    <s v="Mastercard"/>
    <x v="2"/>
    <n v="471"/>
    <d v="2023-06-01T00:00:00"/>
    <x v="2"/>
    <x v="2"/>
    <n v="5.8927519151443723E-4"/>
    <n v="5.8927519151443723E-4"/>
    <n v="163.39349999999999"/>
    <n v="0"/>
    <n v="0"/>
    <n v="19.607219999999998"/>
    <n v="115"/>
    <n v="1.1785503830288744"/>
    <n v="0"/>
    <n v="790.11072961697107"/>
  </r>
  <r>
    <d v="2023-06-11T22:44:13"/>
    <n v="3"/>
    <n v="1857.05"/>
    <n v="1"/>
    <s v="Checked out"/>
    <d v="2023-06-14T11:00:00"/>
    <n v="1"/>
    <d v="2023-06-04T12:02:41"/>
    <s v="Bed in 12-bed Dorm"/>
    <m/>
    <s v="Booking.com"/>
    <x v="2"/>
    <x v="3"/>
    <s v="Mastercard"/>
    <x v="2"/>
    <n v="472"/>
    <d v="2023-06-01T00:00:00"/>
    <x v="2"/>
    <x v="2"/>
    <n v="1.7678255745433118E-3"/>
    <n v="1.7678255745433118E-3"/>
    <n v="278.5575"/>
    <n v="0"/>
    <n v="0"/>
    <n v="33.426899999999996"/>
    <n v="191.66666666666666"/>
    <n v="3.5356511490866236"/>
    <n v="0"/>
    <n v="1349.8632821842466"/>
  </r>
  <r>
    <d v="2023-06-11T19:50:58"/>
    <n v="3"/>
    <n v="1918.93"/>
    <n v="1"/>
    <s v="Checked out"/>
    <d v="2023-06-14T11:00:00"/>
    <n v="1"/>
    <d v="2023-05-26T14:09:44"/>
    <s v="Bed in 12-bed Dorm"/>
    <m/>
    <s v="Booking.com"/>
    <x v="2"/>
    <x v="3"/>
    <s v="Mastercard"/>
    <x v="2"/>
    <n v="473"/>
    <d v="2023-06-01T00:00:00"/>
    <x v="2"/>
    <x v="2"/>
    <n v="1.7678255745433118E-3"/>
    <n v="1.7678255745433118E-3"/>
    <n v="287.83949999999999"/>
    <n v="0"/>
    <n v="0"/>
    <n v="34.54074"/>
    <n v="191.66666666666666"/>
    <n v="3.5356511490866236"/>
    <n v="0"/>
    <n v="1401.3474421842468"/>
  </r>
  <r>
    <d v="2023-06-11T16:07:26"/>
    <n v="1"/>
    <n v="618.75"/>
    <n v="1"/>
    <s v="Checked out"/>
    <d v="2023-06-12T07:15:31"/>
    <n v="1"/>
    <d v="2023-05-26T18:52:35"/>
    <s v="Bed in 12-bed Dorm"/>
    <m/>
    <m/>
    <x v="0"/>
    <x v="6"/>
    <s v="Visa"/>
    <x v="8"/>
    <n v="474"/>
    <d v="2023-06-01T00:00:00"/>
    <x v="0"/>
    <x v="4"/>
    <n v="1.6313213703099511E-3"/>
    <n v="1.6313213703099511E-3"/>
    <n v="6.1875"/>
    <n v="50"/>
    <n v="0"/>
    <n v="8.6624999999999996"/>
    <n v="115"/>
    <n v="16.31321370309951"/>
    <n v="0"/>
    <n v="422.58678629690053"/>
  </r>
  <r>
    <d v="2023-06-11T18:34:36"/>
    <n v="3"/>
    <n v="2155.98"/>
    <n v="1"/>
    <s v="Checked out"/>
    <d v="2023-06-14T10:12:48"/>
    <n v="1"/>
    <d v="2023-06-01T22:43:12"/>
    <s v="Bed in 4-bed Dorm"/>
    <m/>
    <s v="Booking.com"/>
    <x v="2"/>
    <x v="3"/>
    <s v="Mastercard"/>
    <x v="2"/>
    <n v="475"/>
    <d v="2023-06-01T00:00:00"/>
    <x v="2"/>
    <x v="2"/>
    <n v="1.7678255745433118E-3"/>
    <n v="1.7678255745433118E-3"/>
    <n v="323.39699999999999"/>
    <n v="0"/>
    <n v="0"/>
    <n v="38.807639999999999"/>
    <n v="191.66666666666666"/>
    <n v="3.5356511490866236"/>
    <n v="0"/>
    <n v="1598.5730421842468"/>
  </r>
  <r>
    <d v="2023-06-11T19:58:21"/>
    <n v="1"/>
    <n v="600.27"/>
    <n v="1"/>
    <s v="Checked out"/>
    <d v="2023-06-12T11:00:00"/>
    <n v="1"/>
    <d v="2023-03-14T16:10:12"/>
    <s v="Bed in 4-bed Dorm"/>
    <m/>
    <s v="Booking.com"/>
    <x v="2"/>
    <x v="3"/>
    <s v="Mastercard"/>
    <x v="2"/>
    <n v="476"/>
    <d v="2023-06-01T00:00:00"/>
    <x v="2"/>
    <x v="2"/>
    <n v="5.8927519151443723E-4"/>
    <n v="5.8927519151443723E-4"/>
    <n v="90.040499999999994"/>
    <n v="0"/>
    <n v="0"/>
    <n v="10.80486"/>
    <n v="115"/>
    <n v="1.1785503830288744"/>
    <n v="0"/>
    <n v="383.24608961697112"/>
  </r>
  <r>
    <d v="2023-06-11T10:41:51"/>
    <n v="1"/>
    <n v="502.86"/>
    <n v="1"/>
    <s v="Checked out"/>
    <d v="2023-06-12T11:00:00"/>
    <n v="1"/>
    <d v="2023-06-11T10:40:25"/>
    <s v="Bed in 4-bed Dorm"/>
    <m/>
    <m/>
    <x v="0"/>
    <x v="0"/>
    <s v=""/>
    <x v="0"/>
    <n v="477"/>
    <d v="2023-06-01T00:00:00"/>
    <x v="0"/>
    <x v="0"/>
    <n v="1.6313213703099511E-3"/>
    <n v="1.6313213703099511E-3"/>
    <n v="0"/>
    <n v="0"/>
    <n v="0"/>
    <n v="7.0400400000000003"/>
    <n v="115"/>
    <n v="0"/>
    <n v="0"/>
    <n v="380.81996000000004"/>
  </r>
  <r>
    <d v="2023-06-11T18:05:53"/>
    <n v="2"/>
    <n v="1068.27"/>
    <n v="1"/>
    <s v="Checked out"/>
    <d v="2023-06-13T09:29:00"/>
    <n v="1"/>
    <d v="2023-06-10T00:42:11"/>
    <s v="Bed in 4-bed Dorm"/>
    <m/>
    <s v="Private Sale"/>
    <x v="2"/>
    <x v="2"/>
    <s v=""/>
    <x v="5"/>
    <n v="478"/>
    <d v="2023-06-01T00:00:00"/>
    <x v="2"/>
    <x v="2"/>
    <n v="1.1785503830288745E-3"/>
    <n v="1.1785503830288745E-3"/>
    <n v="160.2405"/>
    <n v="0"/>
    <n v="0"/>
    <n v="19.228859999999997"/>
    <n v="153.33333333333331"/>
    <n v="2.3571007660577488"/>
    <n v="0"/>
    <n v="733.11020590060889"/>
  </r>
  <r>
    <d v="2023-06-11T16:52:47"/>
    <n v="5"/>
    <n v="3528.27"/>
    <n v="1"/>
    <s v="Checked out"/>
    <d v="2023-06-16T05:00:00"/>
    <n v="1"/>
    <d v="2023-06-08T22:25:12"/>
    <s v="Bed in 4-bed Dorm"/>
    <m/>
    <s v="Hostelworld Group"/>
    <x v="2"/>
    <x v="2"/>
    <s v="Mastercard"/>
    <x v="10"/>
    <n v="479"/>
    <d v="2023-06-01T00:00:00"/>
    <x v="2"/>
    <x v="2"/>
    <n v="2.9463759575721863E-3"/>
    <n v="2.9463759575721863E-3"/>
    <n v="529.2405"/>
    <n v="0"/>
    <n v="0"/>
    <n v="63.508859999999991"/>
    <n v="268.33333333333331"/>
    <n v="5.8927519151443724"/>
    <n v="0"/>
    <n v="2661.2945547515224"/>
  </r>
  <r>
    <d v="2023-06-11T16:14:39"/>
    <n v="3"/>
    <n v="2155.98"/>
    <n v="1"/>
    <s v="Checked out"/>
    <d v="2023-06-14T10:44:49"/>
    <n v="1"/>
    <d v="2023-06-04T16:00:42"/>
    <s v="Bed in 4-bed Dorm"/>
    <m/>
    <s v="Booking.com"/>
    <x v="2"/>
    <x v="3"/>
    <s v="Mastercard"/>
    <x v="2"/>
    <n v="480"/>
    <d v="2023-06-01T00:00:00"/>
    <x v="2"/>
    <x v="2"/>
    <n v="1.7678255745433118E-3"/>
    <n v="1.7678255745433118E-3"/>
    <n v="323.39699999999999"/>
    <n v="0"/>
    <n v="0"/>
    <n v="38.807639999999999"/>
    <n v="191.66666666666666"/>
    <n v="3.5356511490866236"/>
    <n v="0"/>
    <n v="1598.5730421842468"/>
  </r>
  <r>
    <d v="2023-06-11T14:19:04"/>
    <n v="2"/>
    <n v="1186.97"/>
    <n v="1"/>
    <s v="Checked out"/>
    <d v="2023-06-13T06:36:59"/>
    <n v="1"/>
    <d v="2023-06-10T00:58:11"/>
    <s v="Bed in 4-bed Dorm"/>
    <m/>
    <s v="Hostelworld Group"/>
    <x v="2"/>
    <x v="2"/>
    <s v="Mastercard"/>
    <x v="10"/>
    <n v="481"/>
    <d v="2023-06-01T00:00:00"/>
    <x v="2"/>
    <x v="2"/>
    <n v="1.1785503830288745E-3"/>
    <n v="1.1785503830288745E-3"/>
    <n v="178.0455"/>
    <n v="0"/>
    <n v="0"/>
    <n v="21.365459999999999"/>
    <n v="153.33333333333331"/>
    <n v="2.3571007660577488"/>
    <n v="0"/>
    <n v="831.86860590060905"/>
  </r>
  <r>
    <d v="2023-06-12T20:32:46"/>
    <n v="2"/>
    <n v="3948.04"/>
    <n v="1"/>
    <s v="Checked out"/>
    <d v="2023-06-14T07:12:50"/>
    <n v="2"/>
    <d v="2023-05-07T06:00:12"/>
    <s v="Economy Queen"/>
    <m/>
    <s v="Booking.com"/>
    <x v="2"/>
    <x v="3"/>
    <s v="Mastercard"/>
    <x v="2"/>
    <n v="482"/>
    <d v="2023-06-01T00:00:00"/>
    <x v="2"/>
    <x v="2"/>
    <n v="1.1785503830288745E-3"/>
    <n v="1.1785503830288745E-3"/>
    <n v="592.20600000000002"/>
    <n v="0"/>
    <n v="0"/>
    <n v="71.064719999999994"/>
    <n v="153.33333333333331"/>
    <n v="2.3571007660577488"/>
    <n v="0"/>
    <n v="3129.0788459006089"/>
  </r>
  <r>
    <d v="2023-06-12T15:20:27"/>
    <n v="2"/>
    <n v="4397.24"/>
    <n v="1"/>
    <s v="Checked out"/>
    <d v="2023-06-14T11:00:00"/>
    <n v="2"/>
    <d v="2023-05-15T20:07:16"/>
    <s v="Economy Queen"/>
    <m/>
    <s v="Hostelworld Group"/>
    <x v="2"/>
    <x v="2"/>
    <s v=""/>
    <x v="10"/>
    <n v="483"/>
    <d v="2023-06-01T00:00:00"/>
    <x v="2"/>
    <x v="2"/>
    <n v="1.1785503830288745E-3"/>
    <n v="1.1785503830288745E-3"/>
    <n v="659.5859999999999"/>
    <n v="0"/>
    <n v="0"/>
    <n v="79.150319999999994"/>
    <n v="153.33333333333331"/>
    <n v="2.3571007660577488"/>
    <n v="0"/>
    <n v="3502.8132459006088"/>
  </r>
  <r>
    <d v="2023-06-12T14:46:33"/>
    <n v="1"/>
    <n v="1674.04"/>
    <n v="1"/>
    <s v="Checked out"/>
    <d v="2023-06-13T08:27:06"/>
    <n v="1"/>
    <d v="2023-04-11T08:47:12"/>
    <s v="Economy Queen"/>
    <m/>
    <s v="Expedia"/>
    <x v="2"/>
    <x v="9"/>
    <s v="Mastercard"/>
    <x v="19"/>
    <n v="484"/>
    <d v="2023-06-01T00:00:00"/>
    <x v="2"/>
    <x v="2"/>
    <n v="5.8927519151443723E-4"/>
    <n v="5.8927519151443723E-4"/>
    <n v="251.10599999999999"/>
    <n v="0"/>
    <n v="0"/>
    <n v="30.132719999999996"/>
    <n v="115"/>
    <n v="1.1785503830288744"/>
    <n v="0"/>
    <n v="1276.6227296169711"/>
  </r>
  <r>
    <d v="2023-06-12T17:18:04"/>
    <n v="3"/>
    <n v="4631.8"/>
    <n v="1"/>
    <s v="Checked out"/>
    <d v="2023-06-15T09:19:12"/>
    <n v="1"/>
    <d v="2023-04-07T13:20:11"/>
    <s v="Economy Queen"/>
    <m/>
    <s v="Expedia"/>
    <x v="2"/>
    <x v="3"/>
    <s v="Mastercard"/>
    <x v="11"/>
    <n v="485"/>
    <d v="2023-06-01T00:00:00"/>
    <x v="2"/>
    <x v="2"/>
    <n v="1.7678255745433118E-3"/>
    <n v="1.7678255745433118E-3"/>
    <n v="694.77"/>
    <n v="0"/>
    <n v="0"/>
    <n v="83.372399999999999"/>
    <n v="191.66666666666666"/>
    <n v="3.5356511490866236"/>
    <n v="0"/>
    <n v="3658.4552821842472"/>
  </r>
  <r>
    <d v="2023-06-12T20:23:29"/>
    <n v="1"/>
    <n v="982.27"/>
    <n v="1"/>
    <s v="Checked out"/>
    <d v="2023-06-13T11:00:00"/>
    <n v="2"/>
    <d v="2023-01-18T03:53:41"/>
    <s v="Economy Queen"/>
    <m/>
    <s v="Expedia"/>
    <x v="2"/>
    <x v="3"/>
    <s v="Mastercard"/>
    <x v="11"/>
    <n v="486"/>
    <d v="2023-06-01T00:00:00"/>
    <x v="2"/>
    <x v="2"/>
    <n v="5.8927519151443723E-4"/>
    <n v="5.8927519151443723E-4"/>
    <n v="147.34049999999999"/>
    <n v="0"/>
    <n v="0"/>
    <n v="17.680859999999999"/>
    <n v="115"/>
    <n v="1.1785503830288744"/>
    <n v="0"/>
    <n v="701.07008961697113"/>
  </r>
  <r>
    <d v="2023-06-12T16:05:23"/>
    <n v="2"/>
    <n v="2615"/>
    <n v="1"/>
    <s v="Checked out"/>
    <d v="2023-06-14T09:06:46"/>
    <n v="2"/>
    <d v="2023-01-10T16:44:28"/>
    <s v="Economy Queen"/>
    <m/>
    <s v="Expedia"/>
    <x v="2"/>
    <x v="9"/>
    <s v="Mastercard"/>
    <x v="4"/>
    <n v="487"/>
    <d v="2023-06-01T00:00:00"/>
    <x v="2"/>
    <x v="2"/>
    <n v="1.1785503830288745E-3"/>
    <n v="1.1785503830288745E-3"/>
    <n v="392.25"/>
    <n v="0"/>
    <n v="0"/>
    <n v="47.069999999999993"/>
    <n v="153.33333333333331"/>
    <n v="2.3571007660577488"/>
    <n v="0"/>
    <n v="2019.9895659006088"/>
  </r>
  <r>
    <d v="2023-06-12T16:03:35"/>
    <n v="2"/>
    <n v="2615"/>
    <n v="1"/>
    <s v="Checked out"/>
    <d v="2023-06-14T08:47:11"/>
    <n v="2"/>
    <d v="2023-01-10T16:44:05"/>
    <s v="Economy Queen"/>
    <m/>
    <s v="Expedia"/>
    <x v="2"/>
    <x v="9"/>
    <s v="Mastercard"/>
    <x v="4"/>
    <n v="488"/>
    <d v="2023-06-01T00:00:00"/>
    <x v="2"/>
    <x v="2"/>
    <n v="1.1785503830288745E-3"/>
    <n v="1.1785503830288745E-3"/>
    <n v="392.25"/>
    <n v="0"/>
    <n v="0"/>
    <n v="47.069999999999993"/>
    <n v="153.33333333333331"/>
    <n v="2.3571007660577488"/>
    <n v="0"/>
    <n v="2019.9895659006088"/>
  </r>
  <r>
    <d v="2023-06-12T16:55:34"/>
    <n v="3"/>
    <n v="5742.92"/>
    <n v="1"/>
    <s v="Checked out"/>
    <d v="2023-06-15T07:48:18"/>
    <n v="2"/>
    <d v="2023-04-26T09:54:07"/>
    <s v="Standard Queen"/>
    <m/>
    <m/>
    <x v="0"/>
    <x v="5"/>
    <s v=""/>
    <x v="0"/>
    <n v="489"/>
    <d v="2023-06-01T00:00:00"/>
    <x v="0"/>
    <x v="0"/>
    <n v="4.8939641109298528E-3"/>
    <n v="4.8939641109298528E-3"/>
    <n v="0"/>
    <n v="0"/>
    <n v="0"/>
    <n v="80.400880000000001"/>
    <n v="191.66666666666666"/>
    <n v="0"/>
    <n v="0"/>
    <n v="5470.852453333333"/>
  </r>
  <r>
    <d v="2023-06-12T19:09:25"/>
    <n v="3"/>
    <n v="6637.08"/>
    <n v="1"/>
    <s v="Checked out"/>
    <d v="2023-06-15T10:35:56"/>
    <n v="2"/>
    <d v="2023-04-19T09:57:11"/>
    <s v="Standard Queen"/>
    <m/>
    <s v="Booking.com"/>
    <x v="2"/>
    <x v="9"/>
    <s v="Mastercard"/>
    <x v="2"/>
    <n v="490"/>
    <d v="2023-06-01T00:00:00"/>
    <x v="2"/>
    <x v="2"/>
    <n v="1.7678255745433118E-3"/>
    <n v="1.7678255745433118E-3"/>
    <n v="995.5619999999999"/>
    <n v="0"/>
    <n v="0"/>
    <n v="119.46744"/>
    <n v="191.66666666666666"/>
    <n v="3.5356511490866236"/>
    <n v="0"/>
    <n v="5326.8482421842473"/>
  </r>
  <r>
    <d v="2023-06-12T19:08:42"/>
    <n v="3"/>
    <n v="5980.83"/>
    <n v="1"/>
    <s v="Checked out"/>
    <d v="2023-06-15T10:34:25"/>
    <n v="2"/>
    <d v="2023-04-19T09:57:11"/>
    <s v="Standard Queen"/>
    <m/>
    <s v="Booking.com"/>
    <x v="2"/>
    <x v="9"/>
    <s v="Mastercard"/>
    <x v="2"/>
    <n v="491"/>
    <d v="2023-06-01T00:00:00"/>
    <x v="2"/>
    <x v="2"/>
    <n v="1.7678255745433118E-3"/>
    <n v="1.7678255745433118E-3"/>
    <n v="897.12450000000001"/>
    <n v="0"/>
    <n v="0"/>
    <n v="107.65494"/>
    <n v="191.66666666666666"/>
    <n v="3.5356511490866236"/>
    <n v="0"/>
    <n v="4780.8482421842464"/>
  </r>
  <r>
    <d v="2023-06-12T21:47:55"/>
    <n v="3"/>
    <n v="6312.97"/>
    <n v="1"/>
    <s v="Checked out"/>
    <d v="2023-06-15T08:13:15"/>
    <n v="2"/>
    <d v="2023-04-17T10:29:41"/>
    <s v="Standard Queen"/>
    <m/>
    <s v="Booking.com"/>
    <x v="2"/>
    <x v="9"/>
    <s v="Mastercard"/>
    <x v="2"/>
    <n v="492"/>
    <d v="2023-06-01T00:00:00"/>
    <x v="2"/>
    <x v="2"/>
    <n v="1.7678255745433118E-3"/>
    <n v="1.7678255745433118E-3"/>
    <n v="946.94550000000004"/>
    <n v="0"/>
    <n v="0"/>
    <n v="113.63346"/>
    <n v="191.66666666666666"/>
    <n v="3.5356511490866236"/>
    <n v="0"/>
    <n v="5057.1887221842471"/>
  </r>
  <r>
    <d v="2023-06-12T18:26:11"/>
    <n v="2"/>
    <n v="3653.12"/>
    <n v="1"/>
    <s v="Checked out"/>
    <d v="2023-06-14T06:00:00"/>
    <n v="2"/>
    <d v="2023-04-24T00:31:41"/>
    <s v="Standard Queen"/>
    <m/>
    <s v="Booking.com"/>
    <x v="2"/>
    <x v="3"/>
    <s v="Mastercard"/>
    <x v="2"/>
    <n v="493"/>
    <d v="2023-06-01T00:00:00"/>
    <x v="2"/>
    <x v="2"/>
    <n v="1.1785503830288745E-3"/>
    <n v="1.1785503830288745E-3"/>
    <n v="547.96799999999996"/>
    <n v="0"/>
    <n v="0"/>
    <n v="65.756159999999994"/>
    <n v="153.33333333333331"/>
    <n v="2.3571007660577488"/>
    <n v="0"/>
    <n v="2883.7054059006086"/>
  </r>
  <r>
    <d v="2023-06-12T22:54:34"/>
    <n v="2"/>
    <n v="5086.63"/>
    <n v="1"/>
    <s v="Checked out"/>
    <d v="2023-06-14T06:04:43"/>
    <n v="2"/>
    <d v="2023-05-13T06:19:12"/>
    <s v="Standard Queen"/>
    <m/>
    <s v="Expedia"/>
    <x v="2"/>
    <x v="2"/>
    <s v="Mastercard"/>
    <x v="4"/>
    <n v="494"/>
    <d v="2023-06-01T00:00:00"/>
    <x v="2"/>
    <x v="2"/>
    <n v="1.1785503830288745E-3"/>
    <n v="1.1785503830288745E-3"/>
    <n v="762.99450000000002"/>
    <n v="0"/>
    <n v="0"/>
    <n v="91.559339999999992"/>
    <n v="153.33333333333331"/>
    <n v="2.3571007660577488"/>
    <n v="0"/>
    <n v="4076.385725900609"/>
  </r>
  <r>
    <d v="2023-06-12T16:02:14"/>
    <n v="4"/>
    <n v="9651.5"/>
    <n v="1"/>
    <s v="Checked out"/>
    <d v="2023-06-16T07:13:11"/>
    <n v="1"/>
    <d v="2023-05-11T08:16:15"/>
    <s v="Standard Queen"/>
    <m/>
    <s v="Booking.com"/>
    <x v="2"/>
    <x v="9"/>
    <s v="Mastercard"/>
    <x v="2"/>
    <n v="495"/>
    <d v="2023-06-01T00:00:00"/>
    <x v="2"/>
    <x v="2"/>
    <n v="2.3571007660577489E-3"/>
    <n v="2.3571007660577489E-3"/>
    <n v="1447.7249999999999"/>
    <n v="0"/>
    <n v="0"/>
    <n v="173.72699999999998"/>
    <n v="230"/>
    <n v="4.7142015321154975"/>
    <n v="0"/>
    <n v="7795.3337984678847"/>
  </r>
  <r>
    <d v="2023-06-12T15:19:03"/>
    <n v="3"/>
    <n v="8872.2900000000009"/>
    <n v="1"/>
    <s v="Checked out"/>
    <d v="2023-06-15T08:19:40"/>
    <n v="1"/>
    <d v="2023-06-08T21:51:42"/>
    <s v="Standard Queen"/>
    <m/>
    <m/>
    <x v="0"/>
    <x v="10"/>
    <s v="Mastercard"/>
    <x v="8"/>
    <n v="496"/>
    <d v="2023-06-01T00:00:00"/>
    <x v="0"/>
    <x v="4"/>
    <n v="4.8939641109298528E-3"/>
    <n v="4.8939641109298528E-3"/>
    <n v="88.72290000000001"/>
    <n v="50"/>
    <n v="0"/>
    <n v="124.21206000000001"/>
    <n v="191.66666666666666"/>
    <n v="48.939641109298528"/>
    <n v="0"/>
    <n v="8368.7487322240358"/>
  </r>
  <r>
    <d v="2023-06-12T19:40:36"/>
    <n v="2"/>
    <n v="4375.76"/>
    <n v="1"/>
    <s v="Checked out"/>
    <d v="2023-06-14T10:18:13"/>
    <n v="1"/>
    <d v="2023-04-29T10:21:18"/>
    <s v="Standard Queen"/>
    <m/>
    <s v="Expedia"/>
    <x v="2"/>
    <x v="9"/>
    <s v="Mastercard"/>
    <x v="9"/>
    <n v="497"/>
    <d v="2023-06-01T00:00:00"/>
    <x v="2"/>
    <x v="2"/>
    <n v="1.1785503830288745E-3"/>
    <n v="1.1785503830288745E-3"/>
    <n v="656.36400000000003"/>
    <n v="0"/>
    <n v="0"/>
    <n v="78.763679999999994"/>
    <n v="153.33333333333331"/>
    <n v="2.3571007660577488"/>
    <n v="0"/>
    <n v="3484.9418859006091"/>
  </r>
  <r>
    <d v="2023-06-12T19:41:09"/>
    <n v="2"/>
    <n v="4375.76"/>
    <n v="1"/>
    <s v="Checked out"/>
    <d v="2023-06-14T10:24:39"/>
    <n v="1"/>
    <d v="2023-04-29T10:21:16"/>
    <s v="Standard Queen"/>
    <m/>
    <s v="Expedia"/>
    <x v="2"/>
    <x v="9"/>
    <s v="Mastercard"/>
    <x v="9"/>
    <n v="498"/>
    <d v="2023-06-01T00:00:00"/>
    <x v="2"/>
    <x v="2"/>
    <n v="1.1785503830288745E-3"/>
    <n v="1.1785503830288745E-3"/>
    <n v="656.36400000000003"/>
    <n v="0"/>
    <n v="0"/>
    <n v="78.763679999999994"/>
    <n v="153.33333333333331"/>
    <n v="2.3571007660577488"/>
    <n v="0"/>
    <n v="3484.9418859006091"/>
  </r>
  <r>
    <d v="2023-06-12T18:24:49"/>
    <n v="2"/>
    <n v="3801.75"/>
    <n v="1"/>
    <s v="Checked out"/>
    <d v="2023-06-14T09:08:12"/>
    <n v="2"/>
    <d v="2023-04-07T15:49:12"/>
    <s v="Standard Queen"/>
    <m/>
    <s v="Expedia"/>
    <x v="2"/>
    <x v="2"/>
    <s v="Mastercard"/>
    <x v="4"/>
    <n v="499"/>
    <d v="2023-06-01T00:00:00"/>
    <x v="2"/>
    <x v="2"/>
    <n v="1.1785503830288745E-3"/>
    <n v="1.1785503830288745E-3"/>
    <n v="570.26249999999993"/>
    <n v="0"/>
    <n v="0"/>
    <n v="68.4315"/>
    <n v="153.33333333333331"/>
    <n v="2.3571007660577488"/>
    <n v="0"/>
    <n v="3007.365565900609"/>
  </r>
  <r>
    <d v="2023-06-12T16:27:40"/>
    <n v="2"/>
    <n v="2874.82"/>
    <n v="1"/>
    <s v="Checked out"/>
    <d v="2023-06-14T10:58:59"/>
    <n v="2"/>
    <d v="2023-02-20T17:05:53"/>
    <s v="Standard Queen"/>
    <m/>
    <m/>
    <x v="0"/>
    <x v="8"/>
    <s v="Visa"/>
    <x v="8"/>
    <n v="500"/>
    <d v="2023-06-01T00:00:00"/>
    <x v="0"/>
    <x v="4"/>
    <n v="3.2626427406199023E-3"/>
    <n v="3.2626427406199023E-3"/>
    <n v="28.748200000000001"/>
    <n v="50"/>
    <n v="0"/>
    <n v="40.247480000000003"/>
    <n v="153.33333333333331"/>
    <n v="32.626427406199021"/>
    <n v="0"/>
    <n v="2569.864559260468"/>
  </r>
  <r>
    <d v="2023-06-12T16:00:37"/>
    <n v="4"/>
    <n v="7183.03"/>
    <n v="1"/>
    <s v="Checked out"/>
    <d v="2023-06-16T10:56:57"/>
    <n v="1"/>
    <d v="2023-03-29T18:20:41"/>
    <s v="Standard Queen"/>
    <m/>
    <s v="Expedia"/>
    <x v="2"/>
    <x v="2"/>
    <s v="Mastercard"/>
    <x v="23"/>
    <n v="501"/>
    <d v="2023-06-01T00:00:00"/>
    <x v="2"/>
    <x v="2"/>
    <n v="2.3571007660577489E-3"/>
    <n v="2.3571007660577489E-3"/>
    <n v="1077.4544999999998"/>
    <n v="0"/>
    <n v="0"/>
    <n v="129.29453999999998"/>
    <n v="230"/>
    <n v="4.7142015321154975"/>
    <n v="0"/>
    <n v="5741.5667584678849"/>
  </r>
  <r>
    <d v="2023-06-12T19:41:33"/>
    <n v="2"/>
    <n v="4375.76"/>
    <n v="1"/>
    <s v="Checked out"/>
    <d v="2023-06-14T10:24:59"/>
    <n v="1"/>
    <d v="2023-04-29T10:21:11"/>
    <s v="Superior King"/>
    <m/>
    <s v="Expedia"/>
    <x v="2"/>
    <x v="9"/>
    <s v="Mastercard"/>
    <x v="9"/>
    <n v="502"/>
    <d v="2023-06-01T00:00:00"/>
    <x v="2"/>
    <x v="2"/>
    <n v="1.1785503830288745E-3"/>
    <n v="1.1785503830288745E-3"/>
    <n v="656.36400000000003"/>
    <n v="0"/>
    <n v="0"/>
    <n v="78.763679999999994"/>
    <n v="153.33333333333331"/>
    <n v="2.3571007660577488"/>
    <n v="0"/>
    <n v="3484.9418859006091"/>
  </r>
  <r>
    <d v="2023-06-12T11:28:38"/>
    <n v="1"/>
    <n v="0"/>
    <n v="1"/>
    <s v="Checked out"/>
    <d v="2023-06-13T11:00:00"/>
    <n v="2"/>
    <d v="2023-06-06T19:48:17"/>
    <s v="Superior King"/>
    <m/>
    <m/>
    <x v="0"/>
    <x v="5"/>
    <s v=""/>
    <x v="0"/>
    <n v="503"/>
    <d v="2023-06-01T00:00:00"/>
    <x v="0"/>
    <x v="0"/>
    <n v="1.6313213703099511E-3"/>
    <n v="1.6313213703099511E-3"/>
    <n v="0"/>
    <n v="0"/>
    <n v="0"/>
    <n v="0"/>
    <n v="115"/>
    <n v="0"/>
    <n v="0"/>
    <n v="-115"/>
  </r>
  <r>
    <d v="2023-06-12T22:48:27"/>
    <n v="2"/>
    <n v="3413.61"/>
    <n v="1"/>
    <s v="Checked out"/>
    <d v="2023-06-14T09:30:13"/>
    <n v="2"/>
    <d v="2023-01-31T02:00:41"/>
    <s v="Superior King"/>
    <m/>
    <s v="Expedia"/>
    <x v="2"/>
    <x v="9"/>
    <s v="Mastercard"/>
    <x v="20"/>
    <n v="504"/>
    <d v="2023-06-01T00:00:00"/>
    <x v="2"/>
    <x v="2"/>
    <n v="1.1785503830288745E-3"/>
    <n v="1.1785503830288745E-3"/>
    <n v="512.04150000000004"/>
    <n v="0"/>
    <n v="0"/>
    <n v="61.444980000000001"/>
    <n v="153.33333333333331"/>
    <n v="2.3571007660577488"/>
    <n v="0"/>
    <n v="2684.4330859006091"/>
  </r>
  <r>
    <d v="2023-06-12T23:06:33"/>
    <n v="2"/>
    <n v="6141.3"/>
    <n v="1"/>
    <s v="Checked out"/>
    <d v="2023-06-14T07:45:13"/>
    <n v="1"/>
    <d v="2023-06-01T09:26:25"/>
    <s v="Family Room"/>
    <m/>
    <s v="Expedia"/>
    <x v="2"/>
    <x v="9"/>
    <s v="Mastercard"/>
    <x v="19"/>
    <n v="505"/>
    <d v="2023-06-01T00:00:00"/>
    <x v="2"/>
    <x v="2"/>
    <n v="1.1785503830288745E-3"/>
    <n v="1.1785503830288745E-3"/>
    <n v="921.19499999999994"/>
    <n v="0"/>
    <n v="0"/>
    <n v="110.54339999999999"/>
    <n v="153.33333333333331"/>
    <n v="2.3571007660577488"/>
    <n v="0"/>
    <n v="4953.8711659006094"/>
  </r>
  <r>
    <d v="2023-06-12T23:23:27"/>
    <n v="2"/>
    <n v="5810.07"/>
    <n v="1"/>
    <s v="Checked out"/>
    <d v="2023-06-14T11:00:00"/>
    <n v="1"/>
    <d v="2023-06-10T13:48:12"/>
    <s v="Family Room"/>
    <m/>
    <s v="Expedia"/>
    <x v="2"/>
    <x v="3"/>
    <s v="Mastercard"/>
    <x v="21"/>
    <n v="506"/>
    <d v="2023-06-01T00:00:00"/>
    <x v="2"/>
    <x v="1"/>
    <n v="1.1785503830288745E-3"/>
    <n v="1.1785503830288745E-3"/>
    <n v="871.51049999999998"/>
    <n v="100"/>
    <n v="0"/>
    <n v="104.58125999999999"/>
    <n v="153.33333333333331"/>
    <n v="2.9463759575721862"/>
    <n v="0"/>
    <n v="4577.6985307090945"/>
  </r>
  <r>
    <d v="2023-06-12T16:49:34"/>
    <n v="3"/>
    <n v="10656.72"/>
    <n v="1"/>
    <s v="Checked out"/>
    <d v="2023-06-15T06:34:18"/>
    <n v="2"/>
    <d v="2023-06-09T09:58:32"/>
    <s v="Family Room"/>
    <m/>
    <s v="Expedia"/>
    <x v="2"/>
    <x v="9"/>
    <s v="Mastercard"/>
    <x v="3"/>
    <n v="507"/>
    <d v="2023-06-01T00:00:00"/>
    <x v="2"/>
    <x v="2"/>
    <n v="1.7678255745433118E-3"/>
    <n v="1.7678255745433118E-3"/>
    <n v="1598.5079999999998"/>
    <n v="0"/>
    <n v="0"/>
    <n v="191.82095999999999"/>
    <n v="191.66666666666666"/>
    <n v="3.5356511490866236"/>
    <n v="0"/>
    <n v="8671.1887221842462"/>
  </r>
  <r>
    <d v="2023-06-13T00:57:49"/>
    <n v="2"/>
    <n v="5587.51"/>
    <n v="1"/>
    <s v="Checked out"/>
    <d v="2023-06-14T11:00:00"/>
    <n v="2"/>
    <d v="2023-05-29T08:28:42"/>
    <s v="Family Room"/>
    <m/>
    <s v="Expedia"/>
    <x v="2"/>
    <x v="2"/>
    <s v="Mastercard"/>
    <x v="4"/>
    <n v="508"/>
    <d v="2023-06-01T00:00:00"/>
    <x v="2"/>
    <x v="2"/>
    <n v="1.1785503830288745E-3"/>
    <n v="1.1785503830288745E-3"/>
    <n v="838.12649999999996"/>
    <n v="0"/>
    <n v="0"/>
    <n v="100.57518"/>
    <n v="153.33333333333331"/>
    <n v="2.3571007660577488"/>
    <n v="0"/>
    <n v="4493.1178859006086"/>
  </r>
  <r>
    <d v="2023-06-12T18:47:02"/>
    <n v="3"/>
    <n v="3933.48"/>
    <n v="1"/>
    <s v="Checked out"/>
    <d v="2023-06-15T10:42:32"/>
    <n v="2"/>
    <d v="2023-05-30T04:43:11"/>
    <s v="2-bed Dorm"/>
    <m/>
    <s v="Booking.com"/>
    <x v="2"/>
    <x v="3"/>
    <s v="Mastercard"/>
    <x v="2"/>
    <n v="509"/>
    <d v="2023-06-01T00:00:00"/>
    <x v="2"/>
    <x v="2"/>
    <n v="1.7678255745433118E-3"/>
    <n v="1.7678255745433118E-3"/>
    <n v="590.02199999999993"/>
    <n v="0"/>
    <n v="0"/>
    <n v="70.802639999999997"/>
    <n v="191.66666666666666"/>
    <n v="3.5356511490866236"/>
    <n v="0"/>
    <n v="3077.4530421842469"/>
  </r>
  <r>
    <d v="2023-06-12T16:06:20"/>
    <n v="1"/>
    <n v="1836.61"/>
    <n v="1"/>
    <s v="Checked out"/>
    <d v="2023-06-13T07:41:00"/>
    <n v="2"/>
    <d v="2023-06-07T13:19:12"/>
    <s v="2-bed Dorm"/>
    <m/>
    <s v="Booking.com"/>
    <x v="2"/>
    <x v="2"/>
    <s v="Mastercard"/>
    <x v="2"/>
    <n v="510"/>
    <d v="2023-06-01T00:00:00"/>
    <x v="2"/>
    <x v="2"/>
    <n v="5.8927519151443723E-4"/>
    <n v="5.8927519151443723E-4"/>
    <n v="275.49149999999997"/>
    <n v="0"/>
    <n v="0"/>
    <n v="33.058979999999998"/>
    <n v="115"/>
    <n v="1.1785503830288744"/>
    <n v="0"/>
    <n v="1411.880969616971"/>
  </r>
  <r>
    <d v="2023-06-12T18:34:20"/>
    <n v="1"/>
    <n v="1194.31"/>
    <n v="1"/>
    <s v="Checked out"/>
    <d v="2023-06-13T11:00:00"/>
    <n v="1"/>
    <d v="2023-05-25T08:12:15"/>
    <s v="2-bed Dorm"/>
    <m/>
    <m/>
    <x v="0"/>
    <x v="5"/>
    <s v="Mastercard"/>
    <x v="8"/>
    <n v="511"/>
    <d v="2023-06-01T00:00:00"/>
    <x v="0"/>
    <x v="4"/>
    <n v="1.6313213703099511E-3"/>
    <n v="1.6313213703099511E-3"/>
    <n v="11.943099999999999"/>
    <n v="50"/>
    <n v="0"/>
    <n v="16.72034"/>
    <n v="115"/>
    <n v="16.31321370309951"/>
    <n v="0"/>
    <n v="984.33334629690046"/>
  </r>
  <r>
    <d v="2023-06-12T15:50:40"/>
    <n v="2"/>
    <n v="2473.39"/>
    <n v="1"/>
    <s v="Checked out"/>
    <d v="2023-06-14T05:16:17"/>
    <n v="2"/>
    <d v="2023-05-28T14:20:07"/>
    <s v="2-bed Dorm"/>
    <m/>
    <m/>
    <x v="0"/>
    <x v="6"/>
    <s v="Visa"/>
    <x v="8"/>
    <n v="512"/>
    <d v="2023-06-01T00:00:00"/>
    <x v="0"/>
    <x v="4"/>
    <n v="3.2626427406199023E-3"/>
    <n v="3.2626427406199023E-3"/>
    <n v="24.733899999999998"/>
    <n v="50"/>
    <n v="0"/>
    <n v="34.627459999999999"/>
    <n v="153.33333333333331"/>
    <n v="32.626427406199021"/>
    <n v="0"/>
    <n v="2178.0688792604674"/>
  </r>
  <r>
    <d v="2023-06-12T15:25:50"/>
    <n v="1"/>
    <n v="1108.1300000000001"/>
    <n v="1"/>
    <s v="Checked out"/>
    <d v="2023-06-13T10:40:28"/>
    <n v="2"/>
    <d v="2023-05-27T20:25:41"/>
    <s v="2-bed Dorm"/>
    <m/>
    <s v="Booking.com"/>
    <x v="2"/>
    <x v="3"/>
    <s v="Mastercard"/>
    <x v="2"/>
    <n v="513"/>
    <d v="2023-06-01T00:00:00"/>
    <x v="2"/>
    <x v="2"/>
    <n v="5.8927519151443723E-4"/>
    <n v="5.8927519151443723E-4"/>
    <n v="166.21950000000001"/>
    <n v="0"/>
    <n v="0"/>
    <n v="19.946339999999999"/>
    <n v="115"/>
    <n v="1.1785503830288744"/>
    <n v="0"/>
    <n v="805.78560961697121"/>
  </r>
  <r>
    <d v="2023-06-12T22:50:30"/>
    <n v="1"/>
    <n v="985"/>
    <n v="1"/>
    <s v="Checked out"/>
    <d v="2023-06-13T09:54:20"/>
    <n v="2"/>
    <d v="2023-05-25T01:46:57"/>
    <s v="2-bed Dorm"/>
    <m/>
    <s v="Google Travel Agency"/>
    <x v="0"/>
    <x v="0"/>
    <s v="Visa"/>
    <x v="14"/>
    <n v="514"/>
    <d v="2023-06-01T00:00:00"/>
    <x v="0"/>
    <x v="5"/>
    <n v="1.6313213703099511E-3"/>
    <n v="1.6313213703099511E-3"/>
    <n v="0"/>
    <n v="0"/>
    <n v="0"/>
    <n v="17.73"/>
    <n v="115"/>
    <n v="0"/>
    <n v="0"/>
    <n v="852.27"/>
  </r>
  <r>
    <d v="2023-06-12T18:56:07"/>
    <n v="1"/>
    <n v="975.98"/>
    <n v="1"/>
    <s v="Checked out"/>
    <d v="2023-06-13T10:30:14"/>
    <n v="2"/>
    <d v="2023-01-23T09:11:14"/>
    <s v="2-bed Dorm"/>
    <m/>
    <m/>
    <x v="0"/>
    <x v="8"/>
    <s v="Visa"/>
    <x v="8"/>
    <n v="515"/>
    <d v="2023-06-01T00:00:00"/>
    <x v="0"/>
    <x v="4"/>
    <n v="1.6313213703099511E-3"/>
    <n v="1.6313213703099511E-3"/>
    <n v="9.7598000000000003"/>
    <n v="50"/>
    <n v="0"/>
    <n v="13.663720000000001"/>
    <n v="115"/>
    <n v="16.31321370309951"/>
    <n v="0"/>
    <n v="771.24326629690052"/>
  </r>
  <r>
    <d v="2023-06-12T23:26:26"/>
    <n v="1"/>
    <n v="1919.64"/>
    <n v="1"/>
    <s v="Checked out"/>
    <d v="2023-06-13T11:00:00"/>
    <n v="3"/>
    <d v="2023-06-12T22:47:14"/>
    <s v="4-bed Dorm"/>
    <m/>
    <s v="Booking.com"/>
    <x v="2"/>
    <x v="2"/>
    <s v="Mastercard"/>
    <x v="2"/>
    <n v="516"/>
    <d v="2023-06-01T00:00:00"/>
    <x v="2"/>
    <x v="2"/>
    <n v="5.8927519151443723E-4"/>
    <n v="5.8927519151443723E-4"/>
    <n v="287.94600000000003"/>
    <n v="0"/>
    <n v="0"/>
    <n v="34.553519999999999"/>
    <n v="115"/>
    <n v="1.1785503830288744"/>
    <n v="0"/>
    <n v="1480.9619296169712"/>
  </r>
  <r>
    <d v="2023-06-12T20:01:18"/>
    <n v="2"/>
    <n v="4069.19"/>
    <n v="1"/>
    <s v="Checked out"/>
    <d v="2023-06-14T09:04:34"/>
    <n v="2"/>
    <d v="2023-06-12T18:53:11"/>
    <s v="4-bed Dorm"/>
    <m/>
    <s v="Booking.com"/>
    <x v="2"/>
    <x v="2"/>
    <s v="Mastercard"/>
    <x v="2"/>
    <n v="517"/>
    <d v="2023-06-01T00:00:00"/>
    <x v="2"/>
    <x v="2"/>
    <n v="1.1785503830288745E-3"/>
    <n v="1.1785503830288745E-3"/>
    <n v="610.37850000000003"/>
    <n v="0"/>
    <n v="0"/>
    <n v="73.245419999999996"/>
    <n v="153.33333333333331"/>
    <n v="2.3571007660577488"/>
    <n v="0"/>
    <n v="3229.875645900609"/>
  </r>
  <r>
    <d v="2023-06-12T10:56:39"/>
    <n v="3"/>
    <n v="5384.91"/>
    <n v="1"/>
    <s v="Checked out"/>
    <d v="2023-06-15T09:45:19"/>
    <n v="3"/>
    <d v="2023-04-20T03:13:43"/>
    <s v="4-bed Dorm"/>
    <m/>
    <m/>
    <x v="0"/>
    <x v="4"/>
    <s v="Visa"/>
    <x v="8"/>
    <n v="518"/>
    <d v="2023-06-01T00:00:00"/>
    <x v="0"/>
    <x v="4"/>
    <n v="4.8939641109298528E-3"/>
    <n v="4.8939641109298528E-3"/>
    <n v="53.8491"/>
    <n v="50"/>
    <n v="0"/>
    <n v="75.388739999999999"/>
    <n v="191.66666666666666"/>
    <n v="48.939641109298528"/>
    <n v="0"/>
    <n v="4965.0658522240346"/>
  </r>
  <r>
    <d v="2023-06-12T23:18:17"/>
    <n v="1"/>
    <n v="1919.64"/>
    <n v="1"/>
    <s v="Checked out"/>
    <d v="2023-06-13T10:07:04"/>
    <n v="3"/>
    <d v="2023-06-12T08:13:42"/>
    <s v="4-bed Dorm"/>
    <m/>
    <s v="Booking.com"/>
    <x v="2"/>
    <x v="2"/>
    <s v="Mastercard"/>
    <x v="2"/>
    <n v="519"/>
    <d v="2023-06-01T00:00:00"/>
    <x v="2"/>
    <x v="2"/>
    <n v="5.8927519151443723E-4"/>
    <n v="5.8927519151443723E-4"/>
    <n v="287.94600000000003"/>
    <n v="0"/>
    <n v="0"/>
    <n v="34.553519999999999"/>
    <n v="115"/>
    <n v="1.1785503830288744"/>
    <n v="0"/>
    <n v="1480.9619296169712"/>
  </r>
  <r>
    <d v="2023-06-12T19:03:37"/>
    <n v="1"/>
    <n v="1890.4"/>
    <n v="1"/>
    <s v="Checked out"/>
    <d v="2023-06-13T09:47:11"/>
    <n v="4"/>
    <d v="2023-04-15T10:05:41"/>
    <s v="4-bed Dorm"/>
    <m/>
    <s v="Booking.com"/>
    <x v="2"/>
    <x v="3"/>
    <s v="Mastercard"/>
    <x v="2"/>
    <n v="520"/>
    <d v="2023-06-01T00:00:00"/>
    <x v="2"/>
    <x v="2"/>
    <n v="5.8927519151443723E-4"/>
    <n v="5.8927519151443723E-4"/>
    <n v="283.56"/>
    <n v="0"/>
    <n v="0"/>
    <n v="34.027200000000001"/>
    <n v="115"/>
    <n v="1.1785503830288744"/>
    <n v="0"/>
    <n v="1456.6342496169711"/>
  </r>
  <r>
    <d v="2023-06-12T14:58:44"/>
    <n v="1"/>
    <n v="1919.64"/>
    <n v="1"/>
    <s v="Checked out"/>
    <d v="2023-06-13T09:02:59"/>
    <n v="4"/>
    <d v="2023-06-06T00:44:41"/>
    <s v="4-bed Dorm"/>
    <m/>
    <s v="Booking.com"/>
    <x v="2"/>
    <x v="2"/>
    <s v="Mastercard"/>
    <x v="2"/>
    <n v="521"/>
    <d v="2023-06-01T00:00:00"/>
    <x v="2"/>
    <x v="2"/>
    <n v="5.8927519151443723E-4"/>
    <n v="5.8927519151443723E-4"/>
    <n v="287.94600000000003"/>
    <n v="0"/>
    <n v="0"/>
    <n v="34.553519999999999"/>
    <n v="115"/>
    <n v="1.1785503830288744"/>
    <n v="0"/>
    <n v="1480.9619296169712"/>
  </r>
  <r>
    <d v="2023-06-12T15:17:03"/>
    <n v="2"/>
    <n v="1328.3"/>
    <n v="1"/>
    <s v="Checked out"/>
    <d v="2023-06-14T10:40:43"/>
    <n v="1"/>
    <d v="2023-06-07T23:59:58"/>
    <s v="Bed in 12-bed Dorm"/>
    <m/>
    <m/>
    <x v="0"/>
    <x v="11"/>
    <s v="Visa"/>
    <x v="8"/>
    <n v="522"/>
    <d v="2023-06-01T00:00:00"/>
    <x v="0"/>
    <x v="4"/>
    <n v="3.2626427406199023E-3"/>
    <n v="3.2626427406199023E-3"/>
    <n v="13.282999999999999"/>
    <n v="50"/>
    <n v="0"/>
    <n v="18.5962"/>
    <n v="153.33333333333331"/>
    <n v="32.626427406199021"/>
    <n v="0"/>
    <n v="1060.4610392604677"/>
  </r>
  <r>
    <d v="2023-06-13T00:49:27"/>
    <n v="3"/>
    <n v="1800.72"/>
    <n v="1"/>
    <s v="Checked out"/>
    <d v="2023-06-15T08:45:42"/>
    <n v="1"/>
    <d v="2023-05-06T13:02:54"/>
    <s v="Bed in 12-bed Dorm"/>
    <m/>
    <m/>
    <x v="0"/>
    <x v="10"/>
    <s v="Mastercard"/>
    <x v="8"/>
    <n v="523"/>
    <d v="2023-06-01T00:00:00"/>
    <x v="0"/>
    <x v="4"/>
    <n v="4.8939641109298528E-3"/>
    <n v="4.8939641109298528E-3"/>
    <n v="18.007200000000001"/>
    <n v="50"/>
    <n v="0"/>
    <n v="25.210080000000001"/>
    <n v="191.66666666666666"/>
    <n v="48.939641109298528"/>
    <n v="0"/>
    <n v="1466.896412224035"/>
  </r>
  <r>
    <d v="2023-06-12T18:01:21"/>
    <n v="1"/>
    <n v="598.66"/>
    <n v="1"/>
    <s v="Checked out"/>
    <d v="2023-06-13T10:14:35"/>
    <n v="1"/>
    <d v="2023-05-29T10:12:42"/>
    <s v="Bed in 12-bed Dorm"/>
    <m/>
    <s v="Booking.com"/>
    <x v="2"/>
    <x v="3"/>
    <s v="Mastercard"/>
    <x v="2"/>
    <n v="524"/>
    <d v="2023-06-01T00:00:00"/>
    <x v="2"/>
    <x v="2"/>
    <n v="5.8927519151443723E-4"/>
    <n v="5.8927519151443723E-4"/>
    <n v="89.798999999999992"/>
    <n v="0"/>
    <n v="0"/>
    <n v="10.775879999999999"/>
    <n v="115"/>
    <n v="1.1785503830288744"/>
    <n v="0"/>
    <n v="381.90656961697107"/>
  </r>
  <r>
    <d v="2023-06-12T20:16:30"/>
    <n v="1"/>
    <n v="665.18"/>
    <n v="1"/>
    <s v="Checked out"/>
    <d v="2023-06-13T07:40:43"/>
    <n v="1"/>
    <d v="2023-06-08T20:19:41"/>
    <s v="Bed in 12-bed Dorm"/>
    <m/>
    <s v="Booking.com"/>
    <x v="2"/>
    <x v="2"/>
    <s v="Mastercard"/>
    <x v="2"/>
    <n v="525"/>
    <d v="2023-06-01T00:00:00"/>
    <x v="2"/>
    <x v="2"/>
    <n v="5.8927519151443723E-4"/>
    <n v="5.8927519151443723E-4"/>
    <n v="99.776999999999987"/>
    <n v="0"/>
    <n v="0"/>
    <n v="11.973239999999999"/>
    <n v="115"/>
    <n v="1.1785503830288744"/>
    <n v="0"/>
    <n v="437.2512096169711"/>
  </r>
  <r>
    <d v="2023-06-12T16:25:23"/>
    <n v="1"/>
    <n v="641.25"/>
    <n v="1"/>
    <s v="Checked out"/>
    <d v="2023-06-13T11:00:00"/>
    <n v="1"/>
    <d v="2023-04-10T16:39:42"/>
    <s v="Bed in 12-bed Dorm"/>
    <m/>
    <s v="Booking.com"/>
    <x v="2"/>
    <x v="3"/>
    <s v="Mastercard"/>
    <x v="2"/>
    <n v="526"/>
    <d v="2023-06-01T00:00:00"/>
    <x v="2"/>
    <x v="2"/>
    <n v="5.8927519151443723E-4"/>
    <n v="5.8927519151443723E-4"/>
    <n v="96.1875"/>
    <n v="0"/>
    <n v="0"/>
    <n v="11.542499999999999"/>
    <n v="115"/>
    <n v="1.1785503830288744"/>
    <n v="0"/>
    <n v="417.34144961697109"/>
  </r>
  <r>
    <d v="2023-06-13T01:44:58"/>
    <n v="1"/>
    <n v="645.22"/>
    <n v="1"/>
    <s v="Checked out"/>
    <d v="2023-06-13T06:37:21"/>
    <n v="1"/>
    <d v="2023-06-13T01:44:43"/>
    <s v="Bed in 12-bed Dorm"/>
    <m/>
    <m/>
    <x v="0"/>
    <x v="5"/>
    <s v=""/>
    <x v="0"/>
    <n v="527"/>
    <d v="2023-06-01T00:00:00"/>
    <x v="0"/>
    <x v="0"/>
    <n v="1.6313213703099511E-3"/>
    <n v="1.6313213703099511E-3"/>
    <n v="0"/>
    <n v="0"/>
    <n v="0"/>
    <n v="9.03308"/>
    <n v="115"/>
    <n v="0"/>
    <n v="0"/>
    <n v="521.18691999999999"/>
  </r>
  <r>
    <d v="2023-06-12T19:16:41"/>
    <n v="4"/>
    <n v="2773.13"/>
    <n v="1"/>
    <s v="Checked out"/>
    <d v="2023-06-16T07:22:10"/>
    <n v="1"/>
    <d v="2023-05-28T21:09:12"/>
    <s v="Bed in 12-bed Dorm"/>
    <m/>
    <s v="Booking.com"/>
    <x v="2"/>
    <x v="3"/>
    <s v="Mastercard"/>
    <x v="2"/>
    <n v="528"/>
    <d v="2023-06-01T00:00:00"/>
    <x v="2"/>
    <x v="2"/>
    <n v="2.3571007660577489E-3"/>
    <n v="2.3571007660577489E-3"/>
    <n v="415.96949999999998"/>
    <n v="0"/>
    <n v="0"/>
    <n v="49.916339999999998"/>
    <n v="230"/>
    <n v="4.7142015321154975"/>
    <n v="0"/>
    <n v="2072.5299584678846"/>
  </r>
  <r>
    <d v="2023-06-12T19:11:30"/>
    <n v="1"/>
    <n v="687.5"/>
    <n v="1"/>
    <s v="Checked out"/>
    <d v="2023-06-13T11:00:00"/>
    <n v="1"/>
    <d v="2023-06-12T18:57:41"/>
    <s v="Bed in 12-bed Dorm"/>
    <m/>
    <s v="Booking.com"/>
    <x v="2"/>
    <x v="2"/>
    <s v="Mastercard"/>
    <x v="2"/>
    <n v="529"/>
    <d v="2023-06-01T00:00:00"/>
    <x v="2"/>
    <x v="2"/>
    <n v="5.8927519151443723E-4"/>
    <n v="5.8927519151443723E-4"/>
    <n v="103.125"/>
    <n v="0"/>
    <n v="0"/>
    <n v="12.374999999999998"/>
    <n v="115"/>
    <n v="1.1785503830288744"/>
    <n v="0"/>
    <n v="455.82144961697111"/>
  </r>
  <r>
    <d v="2023-06-12T19:19:23"/>
    <n v="3"/>
    <n v="2071.87"/>
    <n v="1"/>
    <s v="Checked out"/>
    <d v="2023-06-15T09:58:10"/>
    <n v="1"/>
    <d v="2023-06-04T19:19:42"/>
    <s v="Bed in 6-bed Dorm"/>
    <m/>
    <s v="Hostelworld Group"/>
    <x v="2"/>
    <x v="2"/>
    <s v="Visa"/>
    <x v="10"/>
    <n v="530"/>
    <d v="2023-06-01T00:00:00"/>
    <x v="2"/>
    <x v="2"/>
    <n v="1.7678255745433118E-3"/>
    <n v="1.7678255745433118E-3"/>
    <n v="310.78049999999996"/>
    <n v="0"/>
    <n v="0"/>
    <n v="37.293659999999996"/>
    <n v="191.66666666666666"/>
    <n v="3.5356511490866236"/>
    <n v="0"/>
    <n v="1528.5935221842465"/>
  </r>
  <r>
    <d v="2023-06-12T16:44:30"/>
    <n v="3"/>
    <n v="2852.68"/>
    <n v="1"/>
    <s v="Checked out"/>
    <d v="2023-06-15T11:00:00"/>
    <n v="1"/>
    <d v="2023-04-09T14:51:41"/>
    <s v="Bed in 4-bed Dorm"/>
    <m/>
    <s v="Booking.com"/>
    <x v="2"/>
    <x v="2"/>
    <s v="Mastercard"/>
    <x v="2"/>
    <n v="531"/>
    <d v="2023-06-01T00:00:00"/>
    <x v="2"/>
    <x v="2"/>
    <n v="1.7678255745433118E-3"/>
    <n v="1.7678255745433118E-3"/>
    <n v="427.90199999999999"/>
    <n v="0"/>
    <n v="0"/>
    <n v="51.34823999999999"/>
    <n v="191.66666666666666"/>
    <n v="3.5356511490866236"/>
    <n v="0"/>
    <n v="2178.2274421842467"/>
  </r>
  <r>
    <d v="2023-06-12T16:43:28"/>
    <n v="1"/>
    <n v="614.29"/>
    <n v="1"/>
    <s v="Checked out"/>
    <d v="2023-06-13T06:49:56"/>
    <n v="1"/>
    <d v="2023-06-12T16:41:43"/>
    <s v="Bed in 4-bed Dorm"/>
    <m/>
    <m/>
    <x v="0"/>
    <x v="0"/>
    <s v="Mastercard"/>
    <x v="0"/>
    <n v="532"/>
    <d v="2023-06-01T00:00:00"/>
    <x v="0"/>
    <x v="0"/>
    <n v="1.6313213703099511E-3"/>
    <n v="1.6313213703099511E-3"/>
    <n v="0"/>
    <n v="0"/>
    <n v="0"/>
    <n v="8.6000599999999991"/>
    <n v="115"/>
    <n v="0"/>
    <n v="0"/>
    <n v="490.68993999999998"/>
  </r>
  <r>
    <d v="2023-06-12T18:27:55"/>
    <n v="2"/>
    <n v="1464.91"/>
    <n v="1"/>
    <s v="Checked out"/>
    <d v="2023-06-14T06:00:00"/>
    <n v="1"/>
    <d v="2023-05-29T15:09:43"/>
    <s v="Bed in 4-bed Dorm"/>
    <m/>
    <s v="Booking.com"/>
    <x v="2"/>
    <x v="3"/>
    <s v="Mastercard"/>
    <x v="2"/>
    <n v="533"/>
    <d v="2023-06-01T00:00:00"/>
    <x v="2"/>
    <x v="2"/>
    <n v="1.1785503830288745E-3"/>
    <n v="1.1785503830288745E-3"/>
    <n v="219.73650000000001"/>
    <n v="0"/>
    <n v="0"/>
    <n v="26.368379999999998"/>
    <n v="153.33333333333331"/>
    <n v="2.3571007660577488"/>
    <n v="0"/>
    <n v="1063.1146859006089"/>
  </r>
  <r>
    <d v="2023-06-12T16:07:43"/>
    <n v="4"/>
    <n v="3118.66"/>
    <n v="1"/>
    <s v="Checked out"/>
    <d v="2023-06-16T10:24:44"/>
    <n v="1"/>
    <d v="2023-05-18T04:53:41"/>
    <s v="Bed in 4-bed Dorm"/>
    <m/>
    <s v="Expedia"/>
    <x v="2"/>
    <x v="3"/>
    <s v="Mastercard"/>
    <x v="9"/>
    <n v="534"/>
    <d v="2023-06-01T00:00:00"/>
    <x v="2"/>
    <x v="2"/>
    <n v="2.3571007660577489E-3"/>
    <n v="2.3571007660577489E-3"/>
    <n v="467.79899999999998"/>
    <n v="0"/>
    <n v="0"/>
    <n v="56.135879999999993"/>
    <n v="230"/>
    <n v="4.7142015321154975"/>
    <n v="0"/>
    <n v="2360.0109184678845"/>
  </r>
  <r>
    <d v="2023-06-12T09:35:10"/>
    <n v="1"/>
    <n v="614.29"/>
    <n v="1"/>
    <s v="Checked out"/>
    <d v="2023-06-13T11:00:00"/>
    <n v="1"/>
    <d v="2023-06-12T09:32:40"/>
    <s v="Bed in 4-bed Dorm"/>
    <m/>
    <m/>
    <x v="0"/>
    <x v="5"/>
    <s v="Visa"/>
    <x v="0"/>
    <n v="535"/>
    <d v="2023-06-01T00:00:00"/>
    <x v="0"/>
    <x v="0"/>
    <n v="1.6313213703099511E-3"/>
    <n v="1.6313213703099511E-3"/>
    <n v="0"/>
    <n v="0"/>
    <n v="0"/>
    <n v="8.6000599999999991"/>
    <n v="115"/>
    <n v="0"/>
    <n v="0"/>
    <n v="490.68993999999998"/>
  </r>
  <r>
    <d v="2023-06-13T01:18:46"/>
    <n v="3"/>
    <n v="2660.72"/>
    <n v="1"/>
    <s v="Checked out"/>
    <d v="2023-06-15T05:46:12"/>
    <n v="1"/>
    <d v="2023-06-09T03:01:41"/>
    <s v="Bed in 4-bed Dorm"/>
    <m/>
    <s v="Booking.com"/>
    <x v="2"/>
    <x v="2"/>
    <s v="Mastercard"/>
    <x v="2"/>
    <n v="536"/>
    <d v="2023-06-01T00:00:00"/>
    <x v="2"/>
    <x v="2"/>
    <n v="1.7678255745433118E-3"/>
    <n v="1.7678255745433118E-3"/>
    <n v="399.10799999999995"/>
    <n v="0"/>
    <n v="0"/>
    <n v="47.892959999999995"/>
    <n v="191.66666666666666"/>
    <n v="3.5356511490866236"/>
    <n v="0"/>
    <n v="2018.5167221842466"/>
  </r>
  <r>
    <d v="2023-06-12T15:28:19"/>
    <n v="4"/>
    <n v="2743.58"/>
    <n v="1"/>
    <s v="Checked out"/>
    <d v="2023-06-16T10:56:24"/>
    <n v="1"/>
    <d v="2023-06-07T21:52:37"/>
    <s v="Bed in 4-bed Dorm"/>
    <m/>
    <m/>
    <x v="0"/>
    <x v="10"/>
    <s v="Visa"/>
    <x v="8"/>
    <n v="537"/>
    <d v="2023-06-01T00:00:00"/>
    <x v="0"/>
    <x v="4"/>
    <n v="6.5252854812398045E-3"/>
    <n v="6.5252854812398045E-3"/>
    <n v="27.4358"/>
    <n v="50"/>
    <n v="0"/>
    <n v="38.410119999999999"/>
    <n v="230"/>
    <n v="65.252854812398041"/>
    <n v="0"/>
    <n v="2332.4812251876019"/>
  </r>
  <r>
    <d v="2023-06-13T15:32:48"/>
    <n v="4"/>
    <n v="5026.43"/>
    <n v="1"/>
    <s v="Checked out"/>
    <d v="2023-06-17T10:54:26"/>
    <n v="1"/>
    <d v="2023-02-17T08:59:12"/>
    <s v="Economy Queen"/>
    <m/>
    <m/>
    <x v="0"/>
    <x v="10"/>
    <s v="Mastercard"/>
    <x v="8"/>
    <n v="538"/>
    <d v="2023-06-01T00:00:00"/>
    <x v="0"/>
    <x v="4"/>
    <n v="6.5252854812398045E-3"/>
    <n v="6.5252854812398045E-3"/>
    <n v="50.264300000000006"/>
    <n v="50"/>
    <n v="0"/>
    <n v="70.370020000000011"/>
    <n v="230"/>
    <n v="65.252854812398041"/>
    <n v="0"/>
    <n v="4560.5428251876019"/>
  </r>
  <r>
    <d v="2023-06-13T15:34:50"/>
    <n v="4"/>
    <n v="5970.72"/>
    <n v="1"/>
    <s v="Checked out"/>
    <d v="2023-06-17T09:59:36"/>
    <n v="1"/>
    <d v="2023-06-01T16:35:57"/>
    <s v="Economy Queen"/>
    <m/>
    <s v="Google Travel Agency"/>
    <x v="0"/>
    <x v="0"/>
    <s v="Visa"/>
    <x v="14"/>
    <n v="539"/>
    <d v="2023-06-01T00:00:00"/>
    <x v="0"/>
    <x v="5"/>
    <n v="6.5252854812398045E-3"/>
    <n v="6.5252854812398045E-3"/>
    <n v="0"/>
    <n v="0"/>
    <n v="0"/>
    <n v="107.47296"/>
    <n v="230"/>
    <n v="0"/>
    <n v="0"/>
    <n v="5633.2470400000002"/>
  </r>
  <r>
    <d v="2023-06-13T23:49:38"/>
    <n v="1"/>
    <n v="2513.77"/>
    <n v="1"/>
    <s v="Checked out"/>
    <d v="2023-06-14T09:09:22"/>
    <n v="1"/>
    <d v="2023-06-08T15:14:17"/>
    <s v="Economy Queen"/>
    <m/>
    <s v="A-Egencia"/>
    <x v="2"/>
    <x v="9"/>
    <s v="Mastercard"/>
    <x v="13"/>
    <n v="540"/>
    <d v="2023-06-01T00:00:00"/>
    <x v="2"/>
    <x v="2"/>
    <n v="5.8927519151443723E-4"/>
    <n v="5.8927519151443723E-4"/>
    <n v="377.06549999999999"/>
    <n v="0"/>
    <n v="0"/>
    <n v="45.247859999999996"/>
    <n v="115"/>
    <n v="1.1785503830288744"/>
    <n v="0"/>
    <n v="1975.2780896169711"/>
  </r>
  <r>
    <d v="2023-06-13T18:40:13"/>
    <n v="1"/>
    <n v="2237.15"/>
    <n v="1"/>
    <s v="Checked out"/>
    <d v="2023-06-14T07:22:37"/>
    <n v="1"/>
    <d v="2023-05-29T09:19:42"/>
    <s v="Economy Queen"/>
    <m/>
    <s v="Expedia"/>
    <x v="2"/>
    <x v="3"/>
    <s v="Mastercard"/>
    <x v="9"/>
    <n v="541"/>
    <d v="2023-06-01T00:00:00"/>
    <x v="2"/>
    <x v="2"/>
    <n v="5.8927519151443723E-4"/>
    <n v="5.8927519151443723E-4"/>
    <n v="335.57249999999999"/>
    <n v="0"/>
    <n v="0"/>
    <n v="40.268699999999995"/>
    <n v="115"/>
    <n v="1.1785503830288744"/>
    <n v="0"/>
    <n v="1745.1302496169712"/>
  </r>
  <r>
    <d v="2023-06-13T17:08:28"/>
    <n v="1"/>
    <n v="1501.78"/>
    <n v="1"/>
    <s v="Checked out"/>
    <d v="2023-06-14T10:47:24"/>
    <n v="2"/>
    <d v="2023-02-11T22:29:42"/>
    <s v="Economy Queen"/>
    <m/>
    <s v="Expedia"/>
    <x v="2"/>
    <x v="2"/>
    <s v="Mastercard"/>
    <x v="24"/>
    <n v="542"/>
    <d v="2023-06-01T00:00:00"/>
    <x v="2"/>
    <x v="2"/>
    <n v="5.8927519151443723E-4"/>
    <n v="5.8927519151443723E-4"/>
    <n v="225.267"/>
    <n v="0"/>
    <n v="0"/>
    <n v="27.032039999999999"/>
    <n v="115"/>
    <n v="1.1785503830288744"/>
    <n v="0"/>
    <n v="1133.3024096169711"/>
  </r>
  <r>
    <d v="2023-06-13T17:57:53"/>
    <n v="2"/>
    <n v="3913.34"/>
    <n v="1"/>
    <s v="Checked out"/>
    <d v="2023-06-15T10:58:33"/>
    <n v="2"/>
    <d v="2023-04-27T00:41:41"/>
    <s v="Economy Queen"/>
    <m/>
    <s v="Expedia"/>
    <x v="2"/>
    <x v="2"/>
    <s v="Mastercard"/>
    <x v="4"/>
    <n v="543"/>
    <d v="2023-06-01T00:00:00"/>
    <x v="2"/>
    <x v="2"/>
    <n v="1.1785503830288745E-3"/>
    <n v="1.1785503830288745E-3"/>
    <n v="587.00099999999998"/>
    <n v="0"/>
    <n v="0"/>
    <n v="70.440119999999993"/>
    <n v="153.33333333333331"/>
    <n v="2.3571007660577488"/>
    <n v="0"/>
    <n v="3100.2084459006091"/>
  </r>
  <r>
    <d v="2023-06-13T17:14:39"/>
    <n v="1"/>
    <n v="2166.63"/>
    <n v="1"/>
    <s v="Checked out"/>
    <d v="2023-06-14T09:07:27"/>
    <n v="1"/>
    <d v="2023-05-26T10:37:12"/>
    <s v="Economy Queen"/>
    <m/>
    <s v="Expedia"/>
    <x v="2"/>
    <x v="9"/>
    <s v="Mastercard"/>
    <x v="19"/>
    <n v="544"/>
    <d v="2023-06-01T00:00:00"/>
    <x v="2"/>
    <x v="2"/>
    <n v="5.8927519151443723E-4"/>
    <n v="5.8927519151443723E-4"/>
    <n v="324.99450000000002"/>
    <n v="0"/>
    <n v="0"/>
    <n v="38.999339999999997"/>
    <n v="115"/>
    <n v="1.1785503830288744"/>
    <n v="0"/>
    <n v="1686.4576096169712"/>
  </r>
  <r>
    <d v="2023-06-13T20:24:02"/>
    <n v="1"/>
    <n v="2130.54"/>
    <n v="1"/>
    <s v="Checked out"/>
    <d v="2023-06-14T07:00:00"/>
    <n v="1"/>
    <d v="2023-05-06T22:53:44"/>
    <s v="Economy Queen"/>
    <m/>
    <m/>
    <x v="0"/>
    <x v="5"/>
    <s v="Mastercard"/>
    <x v="8"/>
    <n v="545"/>
    <d v="2023-06-01T00:00:00"/>
    <x v="0"/>
    <x v="4"/>
    <n v="1.6313213703099511E-3"/>
    <n v="1.6313213703099511E-3"/>
    <n v="21.305399999999999"/>
    <n v="50"/>
    <n v="0"/>
    <n v="29.827560000000002"/>
    <n v="115"/>
    <n v="16.31321370309951"/>
    <n v="0"/>
    <n v="1898.0938262969005"/>
  </r>
  <r>
    <d v="2023-06-13T16:55:22"/>
    <n v="2"/>
    <n v="2960.36"/>
    <n v="1"/>
    <s v="Checked out"/>
    <d v="2023-06-15T08:46:39"/>
    <n v="1"/>
    <d v="2023-04-17T09:57:41"/>
    <s v="Economy Queen"/>
    <m/>
    <s v="Expedia"/>
    <x v="2"/>
    <x v="3"/>
    <s v="Mastercard"/>
    <x v="9"/>
    <n v="546"/>
    <d v="2023-06-01T00:00:00"/>
    <x v="2"/>
    <x v="2"/>
    <n v="1.1785503830288745E-3"/>
    <n v="1.1785503830288745E-3"/>
    <n v="444.05400000000003"/>
    <n v="0"/>
    <n v="0"/>
    <n v="53.286479999999997"/>
    <n v="153.33333333333331"/>
    <n v="2.3571007660577488"/>
    <n v="0"/>
    <n v="2307.3290859006092"/>
  </r>
  <r>
    <d v="2023-06-13T16:26:10"/>
    <n v="1"/>
    <n v="2320.8000000000002"/>
    <n v="1"/>
    <s v="Checked out"/>
    <d v="2023-06-14T06:40:17"/>
    <n v="2"/>
    <d v="2023-05-24T22:04:12"/>
    <s v="Standard Queen"/>
    <m/>
    <s v="Hostelworld Group"/>
    <x v="2"/>
    <x v="2"/>
    <s v="Visa"/>
    <x v="10"/>
    <n v="547"/>
    <d v="2023-06-01T00:00:00"/>
    <x v="2"/>
    <x v="2"/>
    <n v="5.8927519151443723E-4"/>
    <n v="5.8927519151443723E-4"/>
    <n v="348.12"/>
    <n v="0"/>
    <n v="0"/>
    <n v="41.7744"/>
    <n v="115"/>
    <n v="1.1785503830288744"/>
    <n v="0"/>
    <n v="1814.7270496169713"/>
  </r>
  <r>
    <d v="2023-06-13T16:25:28"/>
    <n v="1"/>
    <n v="3002.34"/>
    <n v="1"/>
    <s v="Checked out"/>
    <d v="2023-06-14T08:20:39"/>
    <n v="1"/>
    <d v="2023-06-01T09:26:29"/>
    <s v="Superior King"/>
    <m/>
    <s v="Expedia"/>
    <x v="2"/>
    <x v="9"/>
    <s v="Mastercard"/>
    <x v="19"/>
    <n v="548"/>
    <d v="2023-06-01T00:00:00"/>
    <x v="2"/>
    <x v="2"/>
    <n v="5.8927519151443723E-4"/>
    <n v="5.8927519151443723E-4"/>
    <n v="450.351"/>
    <n v="0"/>
    <n v="0"/>
    <n v="54.042119999999997"/>
    <n v="115"/>
    <n v="1.1785503830288744"/>
    <n v="0"/>
    <n v="2381.7683296169712"/>
  </r>
  <r>
    <d v="2023-06-13T21:39:07"/>
    <n v="1"/>
    <n v="1933"/>
    <n v="1"/>
    <s v="Checked out"/>
    <d v="2023-06-14T10:59:34"/>
    <n v="2"/>
    <d v="2023-03-29T04:55:42"/>
    <s v="Superior King"/>
    <m/>
    <s v="Expedia"/>
    <x v="2"/>
    <x v="2"/>
    <s v="Mastercard"/>
    <x v="11"/>
    <n v="549"/>
    <d v="2023-06-01T00:00:00"/>
    <x v="2"/>
    <x v="2"/>
    <n v="5.8927519151443723E-4"/>
    <n v="5.8927519151443723E-4"/>
    <n v="289.95"/>
    <n v="0"/>
    <n v="0"/>
    <n v="34.793999999999997"/>
    <n v="115"/>
    <n v="1.1785503830288744"/>
    <n v="0"/>
    <n v="1492.0774496169711"/>
  </r>
  <r>
    <d v="2023-06-13T21:40:13"/>
    <n v="1"/>
    <n v="2515.21"/>
    <n v="1"/>
    <s v="Checked out"/>
    <d v="2023-06-14T11:00:00"/>
    <n v="3"/>
    <d v="2023-03-29T04:50:42"/>
    <s v="Family Room"/>
    <m/>
    <s v="Expedia"/>
    <x v="2"/>
    <x v="2"/>
    <s v="Mastercard"/>
    <x v="11"/>
    <n v="550"/>
    <d v="2023-06-01T00:00:00"/>
    <x v="2"/>
    <x v="2"/>
    <n v="5.8927519151443723E-4"/>
    <n v="5.8927519151443723E-4"/>
    <n v="377.28149999999999"/>
    <n v="0"/>
    <n v="0"/>
    <n v="45.273779999999995"/>
    <n v="115"/>
    <n v="1.1785503830288744"/>
    <n v="0"/>
    <n v="1976.4761696169712"/>
  </r>
  <r>
    <d v="2023-06-13T15:16:29"/>
    <n v="3"/>
    <n v="4708.83"/>
    <n v="1"/>
    <s v="Checked out"/>
    <d v="2023-06-16T06:56:47"/>
    <n v="1"/>
    <d v="2023-06-13T11:00:16"/>
    <s v="2-bed Dorm"/>
    <m/>
    <m/>
    <x v="0"/>
    <x v="5"/>
    <s v="Mastercard"/>
    <x v="7"/>
    <n v="551"/>
    <d v="2023-06-01T00:00:00"/>
    <x v="0"/>
    <x v="3"/>
    <n v="4.8939641109298528E-3"/>
    <n v="4.8939641109298528E-3"/>
    <n v="0"/>
    <n v="0"/>
    <n v="0"/>
    <n v="65.92362"/>
    <n v="191.66666666666666"/>
    <n v="0"/>
    <n v="0"/>
    <n v="4451.2397133333334"/>
  </r>
  <r>
    <d v="2023-06-13T18:52:41"/>
    <n v="1"/>
    <n v="1924.11"/>
    <n v="1"/>
    <s v="Checked out"/>
    <d v="2023-06-14T10:00:00"/>
    <n v="2"/>
    <d v="2023-06-12T19:54:42"/>
    <s v="2-bed Dorm"/>
    <m/>
    <s v="Booking.com"/>
    <x v="2"/>
    <x v="2"/>
    <s v="Mastercard"/>
    <x v="2"/>
    <n v="552"/>
    <d v="2023-06-01T00:00:00"/>
    <x v="2"/>
    <x v="2"/>
    <n v="5.8927519151443723E-4"/>
    <n v="5.8927519151443723E-4"/>
    <n v="288.61649999999997"/>
    <n v="0"/>
    <n v="0"/>
    <n v="34.633979999999994"/>
    <n v="115"/>
    <n v="1.1785503830288744"/>
    <n v="0"/>
    <n v="1484.680969616971"/>
  </r>
  <r>
    <d v="2023-06-13T16:50:19"/>
    <n v="2"/>
    <n v="2991.47"/>
    <n v="1"/>
    <s v="Checked out"/>
    <d v="2023-06-15T08:03:59"/>
    <n v="1"/>
    <d v="2023-05-31T14:11:31"/>
    <s v="2-bed Dorm"/>
    <m/>
    <m/>
    <x v="0"/>
    <x v="6"/>
    <s v=""/>
    <x v="8"/>
    <n v="553"/>
    <d v="2023-06-01T00:00:00"/>
    <x v="0"/>
    <x v="4"/>
    <n v="3.2626427406199023E-3"/>
    <n v="3.2626427406199023E-3"/>
    <n v="29.9147"/>
    <n v="50"/>
    <n v="0"/>
    <n v="41.880579999999995"/>
    <n v="153.33333333333331"/>
    <n v="32.626427406199021"/>
    <n v="0"/>
    <n v="2683.7149592604674"/>
  </r>
  <r>
    <d v="2023-06-13T22:28:17"/>
    <n v="2"/>
    <n v="2466.16"/>
    <n v="1"/>
    <s v="Checked out"/>
    <d v="2023-06-15T10:25:37"/>
    <n v="2"/>
    <d v="2023-05-21T09:59:42"/>
    <s v="2-bed Dorm"/>
    <m/>
    <s v="Booking.com"/>
    <x v="2"/>
    <x v="3"/>
    <s v="Mastercard"/>
    <x v="2"/>
    <n v="554"/>
    <d v="2023-06-01T00:00:00"/>
    <x v="2"/>
    <x v="2"/>
    <n v="1.1785503830288745E-3"/>
    <n v="1.1785503830288745E-3"/>
    <n v="369.92399999999998"/>
    <n v="0"/>
    <n v="0"/>
    <n v="44.390879999999996"/>
    <n v="153.33333333333331"/>
    <n v="2.3571007660577488"/>
    <n v="0"/>
    <n v="1896.1546859006089"/>
  </r>
  <r>
    <d v="2023-06-13T18:09:09"/>
    <n v="2"/>
    <n v="3522.86"/>
    <n v="1"/>
    <s v="Checked out"/>
    <d v="2023-06-15T07:11:08"/>
    <n v="2"/>
    <d v="2023-06-02T21:58:42"/>
    <s v="2-bed Dorm"/>
    <m/>
    <s v="Booking.com"/>
    <x v="2"/>
    <x v="3"/>
    <s v="Mastercard"/>
    <x v="2"/>
    <n v="555"/>
    <d v="2023-06-01T00:00:00"/>
    <x v="2"/>
    <x v="2"/>
    <n v="1.1785503830288745E-3"/>
    <n v="1.1785503830288745E-3"/>
    <n v="528.42899999999997"/>
    <n v="0"/>
    <n v="0"/>
    <n v="63.411479999999997"/>
    <n v="153.33333333333331"/>
    <n v="2.3571007660577488"/>
    <n v="0"/>
    <n v="2775.3290859006092"/>
  </r>
  <r>
    <d v="2023-06-13T15:54:18"/>
    <n v="1"/>
    <n v="1116.08"/>
    <n v="1"/>
    <s v="Checked out"/>
    <d v="2023-06-14T09:17:42"/>
    <n v="1"/>
    <d v="2023-06-12T00:32:11"/>
    <s v="2-bed Dorm"/>
    <m/>
    <s v="Private Sale"/>
    <x v="2"/>
    <x v="2"/>
    <s v=""/>
    <x v="5"/>
    <n v="556"/>
    <d v="2023-06-01T00:00:00"/>
    <x v="2"/>
    <x v="2"/>
    <n v="5.8927519151443723E-4"/>
    <n v="5.8927519151443723E-4"/>
    <n v="167.41199999999998"/>
    <n v="0"/>
    <n v="0"/>
    <n v="20.089439999999996"/>
    <n v="115"/>
    <n v="1.1785503830288744"/>
    <n v="0"/>
    <n v="812.40000961697103"/>
  </r>
  <r>
    <d v="2023-06-13T17:28:12"/>
    <n v="1"/>
    <n v="1651.79"/>
    <n v="1"/>
    <s v="Checked out"/>
    <d v="2023-06-14T09:09:46"/>
    <n v="2"/>
    <d v="2023-06-12T08:47:41"/>
    <s v="2-bed Dorm"/>
    <m/>
    <s v="Booking.com"/>
    <x v="2"/>
    <x v="2"/>
    <s v="Mastercard"/>
    <x v="2"/>
    <n v="557"/>
    <d v="2023-06-01T00:00:00"/>
    <x v="2"/>
    <x v="2"/>
    <n v="5.8927519151443723E-4"/>
    <n v="5.8927519151443723E-4"/>
    <n v="247.76849999999999"/>
    <n v="0"/>
    <n v="0"/>
    <n v="29.732219999999998"/>
    <n v="115"/>
    <n v="1.1785503830288744"/>
    <n v="0"/>
    <n v="1258.1107296169712"/>
  </r>
  <r>
    <d v="2023-06-13T16:00:31"/>
    <n v="1"/>
    <n v="2149.5500000000002"/>
    <n v="1"/>
    <s v="Checked out"/>
    <d v="2023-06-14T11:00:00"/>
    <n v="2"/>
    <d v="2023-06-13T15:49:15"/>
    <s v="4-bed Dorm"/>
    <m/>
    <s v="Booking.com"/>
    <x v="2"/>
    <x v="2"/>
    <s v="Mastercard"/>
    <x v="2"/>
    <n v="558"/>
    <d v="2023-06-01T00:00:00"/>
    <x v="2"/>
    <x v="2"/>
    <n v="5.8927519151443723E-4"/>
    <n v="5.8927519151443723E-4"/>
    <n v="322.4325"/>
    <n v="0"/>
    <n v="0"/>
    <n v="38.691899999999997"/>
    <n v="115"/>
    <n v="1.1785503830288744"/>
    <n v="0"/>
    <n v="1672.2470496169713"/>
  </r>
  <r>
    <d v="2023-06-13T21:50:33"/>
    <n v="2"/>
    <n v="4022.32"/>
    <n v="1"/>
    <s v="Checked out"/>
    <d v="2023-06-15T11:00:00"/>
    <n v="2"/>
    <d v="2023-06-08T22:34:41"/>
    <s v="4-bed Dorm"/>
    <m/>
    <s v="Hostelworld Group"/>
    <x v="2"/>
    <x v="2"/>
    <s v="Mastercard"/>
    <x v="10"/>
    <n v="559"/>
    <d v="2023-06-01T00:00:00"/>
    <x v="2"/>
    <x v="2"/>
    <n v="1.1785503830288745E-3"/>
    <n v="1.1785503830288745E-3"/>
    <n v="603.34799999999996"/>
    <n v="0"/>
    <n v="0"/>
    <n v="72.401759999999996"/>
    <n v="153.33333333333331"/>
    <n v="2.3571007660577488"/>
    <n v="0"/>
    <n v="3190.8798059006094"/>
  </r>
  <r>
    <d v="2023-06-13T19:42:16"/>
    <n v="2"/>
    <n v="3620.09"/>
    <n v="1"/>
    <s v="Checked out"/>
    <d v="2023-06-15T11:00:00"/>
    <n v="2"/>
    <d v="2023-06-08T11:27:12"/>
    <s v="4-bed Dorm"/>
    <m/>
    <s v="Private Sale"/>
    <x v="2"/>
    <x v="2"/>
    <s v=""/>
    <x v="5"/>
    <n v="560"/>
    <d v="2023-06-01T00:00:00"/>
    <x v="2"/>
    <x v="2"/>
    <n v="1.1785503830288745E-3"/>
    <n v="1.1785503830288745E-3"/>
    <n v="543.01350000000002"/>
    <n v="0"/>
    <n v="0"/>
    <n v="65.161619999999999"/>
    <n v="153.33333333333331"/>
    <n v="2.3571007660577488"/>
    <n v="0"/>
    <n v="2856.2244459006088"/>
  </r>
  <r>
    <d v="2023-06-13T15:05:17"/>
    <n v="1"/>
    <n v="560.78"/>
    <n v="1"/>
    <s v="Checked out"/>
    <d v="2023-06-14T11:00:00"/>
    <n v="1"/>
    <d v="2023-06-13T02:17:11"/>
    <s v="Bed in 12-bed Dorm"/>
    <m/>
    <s v="Private Sale"/>
    <x v="2"/>
    <x v="2"/>
    <s v=""/>
    <x v="5"/>
    <n v="561"/>
    <d v="2023-06-01T00:00:00"/>
    <x v="2"/>
    <x v="2"/>
    <n v="5.8927519151443723E-4"/>
    <n v="5.8927519151443723E-4"/>
    <n v="84.11699999999999"/>
    <n v="0"/>
    <n v="0"/>
    <n v="10.094039999999998"/>
    <n v="115"/>
    <n v="1.1785503830288744"/>
    <n v="0"/>
    <n v="350.39040961697117"/>
  </r>
  <r>
    <d v="2023-06-14T00:00:14"/>
    <n v="2"/>
    <n v="1384.55"/>
    <n v="1"/>
    <s v="Checked out"/>
    <d v="2023-06-15T08:52:09"/>
    <n v="1"/>
    <d v="2023-04-26T21:28:43"/>
    <s v="Bed in 12-bed Dorm"/>
    <m/>
    <s v="Booking.com"/>
    <x v="2"/>
    <x v="3"/>
    <s v="Mastercard"/>
    <x v="2"/>
    <n v="562"/>
    <d v="2023-06-01T00:00:00"/>
    <x v="2"/>
    <x v="2"/>
    <n v="1.1785503830288745E-3"/>
    <n v="1.1785503830288745E-3"/>
    <n v="207.68249999999998"/>
    <n v="0"/>
    <n v="0"/>
    <n v="24.921899999999997"/>
    <n v="153.33333333333331"/>
    <n v="2.3571007660577488"/>
    <n v="0"/>
    <n v="996.25516590060897"/>
  </r>
  <r>
    <d v="2023-06-13T15:51:32"/>
    <n v="1"/>
    <n v="560.78"/>
    <n v="1"/>
    <s v="Checked out"/>
    <d v="2023-06-14T10:28:14"/>
    <n v="1"/>
    <d v="2023-06-08T13:52:24"/>
    <s v="Bed in 12-bed Dorm"/>
    <m/>
    <s v="Private Sale"/>
    <x v="2"/>
    <x v="2"/>
    <s v=""/>
    <x v="5"/>
    <n v="563"/>
    <d v="2023-06-01T00:00:00"/>
    <x v="2"/>
    <x v="2"/>
    <n v="5.8927519151443723E-4"/>
    <n v="5.8927519151443723E-4"/>
    <n v="84.11699999999999"/>
    <n v="0"/>
    <n v="0"/>
    <n v="10.094039999999998"/>
    <n v="115"/>
    <n v="1.1785503830288744"/>
    <n v="0"/>
    <n v="350.39040961697117"/>
  </r>
  <r>
    <d v="2023-06-13T17:11:18"/>
    <n v="2"/>
    <n v="1005.69"/>
    <n v="1"/>
    <s v="Checked out"/>
    <d v="2023-06-15T07:13:37"/>
    <n v="1"/>
    <d v="2023-01-24T19:26:42"/>
    <s v="Bed in 12-bed Dorm"/>
    <m/>
    <s v="Private Sale"/>
    <x v="2"/>
    <x v="3"/>
    <s v=""/>
    <x v="5"/>
    <n v="564"/>
    <d v="2023-06-01T00:00:00"/>
    <x v="2"/>
    <x v="2"/>
    <n v="1.1785503830288745E-3"/>
    <n v="1.1785503830288745E-3"/>
    <n v="150.8535"/>
    <n v="0"/>
    <n v="0"/>
    <n v="18.102419999999999"/>
    <n v="153.33333333333331"/>
    <n v="2.3571007660577488"/>
    <n v="0"/>
    <n v="681.04364590060902"/>
  </r>
  <r>
    <d v="2023-06-13T16:56:25"/>
    <n v="2"/>
    <n v="1538.4"/>
    <n v="1"/>
    <s v="Checked out"/>
    <d v="2023-06-15T07:22:43"/>
    <n v="1"/>
    <d v="2023-06-05T22:21:12"/>
    <s v="Bed in 12-bed Dorm"/>
    <m/>
    <s v="Booking.com"/>
    <x v="2"/>
    <x v="2"/>
    <s v="Mastercard"/>
    <x v="2"/>
    <n v="565"/>
    <d v="2023-06-01T00:00:00"/>
    <x v="2"/>
    <x v="2"/>
    <n v="1.1785503830288745E-3"/>
    <n v="1.1785503830288745E-3"/>
    <n v="230.76"/>
    <n v="0"/>
    <n v="0"/>
    <n v="27.691199999999998"/>
    <n v="153.33333333333331"/>
    <n v="2.3571007660577488"/>
    <n v="0"/>
    <n v="1124.2583659006091"/>
  </r>
  <r>
    <d v="2023-06-13T23:11:04"/>
    <n v="1"/>
    <n v="504.7"/>
    <n v="1"/>
    <s v="Checked out"/>
    <d v="2023-06-14T11:00:00"/>
    <n v="1"/>
    <d v="2023-05-25T02:02:11"/>
    <s v="Bed in 12-bed Dorm"/>
    <m/>
    <s v="Private Sale"/>
    <x v="2"/>
    <x v="3"/>
    <s v=""/>
    <x v="5"/>
    <n v="566"/>
    <d v="2023-06-01T00:00:00"/>
    <x v="2"/>
    <x v="2"/>
    <n v="5.8927519151443723E-4"/>
    <n v="5.8927519151443723E-4"/>
    <n v="75.704999999999998"/>
    <n v="0"/>
    <n v="0"/>
    <n v="9.0845999999999982"/>
    <n v="115"/>
    <n v="1.1785503830288744"/>
    <n v="0"/>
    <n v="303.73184961697109"/>
  </r>
  <r>
    <d v="2023-06-13T23:02:20"/>
    <n v="1"/>
    <n v="623.08000000000004"/>
    <n v="1"/>
    <s v="Checked out"/>
    <d v="2023-06-14T10:50:12"/>
    <n v="1"/>
    <d v="2023-05-21T18:21:29"/>
    <s v="Bed in 12-bed Dorm"/>
    <m/>
    <m/>
    <x v="0"/>
    <x v="13"/>
    <s v=""/>
    <x v="8"/>
    <n v="567"/>
    <d v="2023-06-01T00:00:00"/>
    <x v="0"/>
    <x v="4"/>
    <n v="1.6313213703099511E-3"/>
    <n v="1.6313213703099511E-3"/>
    <n v="6.2308000000000003"/>
    <n v="50"/>
    <n v="0"/>
    <n v="8.7231200000000015"/>
    <n v="115"/>
    <n v="16.31321370309951"/>
    <n v="0"/>
    <n v="426.81286629690055"/>
  </r>
  <r>
    <d v="2023-06-13T19:14:19"/>
    <n v="2"/>
    <n v="1176.8800000000001"/>
    <n v="1"/>
    <s v="Checked out"/>
    <d v="2023-06-15T11:00:00"/>
    <n v="1"/>
    <d v="2023-06-07T13:17:13"/>
    <s v="Bed in 12-bed Dorm"/>
    <m/>
    <s v="Private Sale"/>
    <x v="2"/>
    <x v="2"/>
    <s v=""/>
    <x v="5"/>
    <n v="568"/>
    <d v="2023-06-01T00:00:00"/>
    <x v="2"/>
    <x v="2"/>
    <n v="1.1785503830288745E-3"/>
    <n v="1.1785503830288745E-3"/>
    <n v="176.53200000000001"/>
    <n v="0"/>
    <n v="0"/>
    <n v="21.18384"/>
    <n v="153.33333333333331"/>
    <n v="2.3571007660577488"/>
    <n v="0"/>
    <n v="823.473725900609"/>
  </r>
  <r>
    <d v="2023-06-13T16:30:10"/>
    <n v="2"/>
    <n v="1429.56"/>
    <n v="1"/>
    <s v="Checked out"/>
    <d v="2023-06-15T11:00:00"/>
    <n v="1"/>
    <d v="2023-05-30T14:24:27"/>
    <s v="Bed in 12-bed Dorm"/>
    <m/>
    <m/>
    <x v="0"/>
    <x v="6"/>
    <s v="Visa"/>
    <x v="8"/>
    <n v="569"/>
    <d v="2023-06-01T00:00:00"/>
    <x v="0"/>
    <x v="4"/>
    <n v="3.2626427406199023E-3"/>
    <n v="3.2626427406199023E-3"/>
    <n v="14.2956"/>
    <n v="50"/>
    <n v="0"/>
    <n v="20.013839999999998"/>
    <n v="153.33333333333331"/>
    <n v="32.626427406199021"/>
    <n v="0"/>
    <n v="1159.2907992604676"/>
  </r>
  <r>
    <d v="2023-06-13T16:12:55"/>
    <n v="2"/>
    <n v="1350.13"/>
    <n v="1"/>
    <s v="Checked out"/>
    <d v="2023-06-15T04:31:46"/>
    <n v="1"/>
    <d v="2023-05-24T20:49:13"/>
    <s v="Bed in 12-bed Dorm"/>
    <m/>
    <s v="Hostelworld Group"/>
    <x v="2"/>
    <x v="2"/>
    <s v="Visa"/>
    <x v="10"/>
    <n v="570"/>
    <d v="2023-06-01T00:00:00"/>
    <x v="2"/>
    <x v="2"/>
    <n v="1.1785503830288745E-3"/>
    <n v="1.1785503830288745E-3"/>
    <n v="202.51950000000002"/>
    <n v="0"/>
    <n v="0"/>
    <n v="24.302340000000001"/>
    <n v="153.33333333333331"/>
    <n v="2.3571007660577488"/>
    <n v="0"/>
    <n v="967.617725900609"/>
  </r>
  <r>
    <d v="2023-06-13T22:51:28"/>
    <n v="3"/>
    <n v="2437.4899999999998"/>
    <n v="1"/>
    <s v="Checked out"/>
    <d v="2023-06-16T11:00:00"/>
    <n v="1"/>
    <d v="2023-06-08T14:33:41"/>
    <s v="Bed in 12-bed Dorm"/>
    <m/>
    <s v="Booking.com"/>
    <x v="2"/>
    <x v="2"/>
    <s v="Diners club"/>
    <x v="2"/>
    <n v="571"/>
    <d v="2023-06-01T00:00:00"/>
    <x v="2"/>
    <x v="2"/>
    <n v="1.7678255745433118E-3"/>
    <n v="1.7678255745433118E-3"/>
    <n v="365.62349999999998"/>
    <n v="0"/>
    <n v="0"/>
    <n v="43.874819999999993"/>
    <n v="191.66666666666666"/>
    <n v="3.5356511490866236"/>
    <n v="0"/>
    <n v="1832.7893621842463"/>
  </r>
  <r>
    <d v="2023-06-13T23:13:41"/>
    <n v="1"/>
    <n v="681.43"/>
    <n v="1"/>
    <s v="Checked out"/>
    <d v="2023-06-14T09:16:12"/>
    <n v="1"/>
    <d v="2023-04-24T23:41:41"/>
    <s v="Bed in 12-bed Dorm"/>
    <m/>
    <s v="Booking.com"/>
    <x v="2"/>
    <x v="3"/>
    <s v="Mastercard"/>
    <x v="2"/>
    <n v="572"/>
    <d v="2023-06-01T00:00:00"/>
    <x v="2"/>
    <x v="2"/>
    <n v="5.8927519151443723E-4"/>
    <n v="5.8927519151443723E-4"/>
    <n v="102.21449999999999"/>
    <n v="0"/>
    <n v="0"/>
    <n v="12.265739999999997"/>
    <n v="115"/>
    <n v="1.1785503830288744"/>
    <n v="0"/>
    <n v="450.77120961697108"/>
  </r>
  <r>
    <d v="2023-06-14T00:12:59"/>
    <n v="2"/>
    <n v="1587.01"/>
    <n v="1"/>
    <s v="Checked out"/>
    <d v="2023-06-15T08:44:56"/>
    <n v="1"/>
    <d v="2023-06-08T11:19:59"/>
    <s v="Bed in 12-bed Dorm"/>
    <m/>
    <m/>
    <x v="0"/>
    <x v="11"/>
    <s v="Mastercard"/>
    <x v="8"/>
    <n v="573"/>
    <d v="2023-06-01T00:00:00"/>
    <x v="0"/>
    <x v="4"/>
    <n v="3.2626427406199023E-3"/>
    <n v="3.2626427406199023E-3"/>
    <n v="15.870100000000001"/>
    <n v="50"/>
    <n v="0"/>
    <n v="22.218140000000002"/>
    <n v="153.33333333333331"/>
    <n v="32.626427406199021"/>
    <n v="0"/>
    <n v="1312.9619992604676"/>
  </r>
  <r>
    <d v="2023-06-14T00:50:20"/>
    <n v="2"/>
    <n v="1858.04"/>
    <n v="1"/>
    <s v="Checked out"/>
    <d v="2023-06-15T11:00:00"/>
    <n v="1"/>
    <d v="2023-06-11T18:34:12"/>
    <s v="Bed in 6-bed Dorm"/>
    <m/>
    <s v="Booking.com"/>
    <x v="2"/>
    <x v="2"/>
    <s v="Mastercard"/>
    <x v="2"/>
    <n v="574"/>
    <d v="2023-06-01T00:00:00"/>
    <x v="2"/>
    <x v="2"/>
    <n v="1.1785503830288745E-3"/>
    <n v="1.1785503830288745E-3"/>
    <n v="278.70599999999996"/>
    <n v="0"/>
    <n v="0"/>
    <n v="33.444719999999997"/>
    <n v="153.33333333333331"/>
    <n v="2.3571007660577488"/>
    <n v="0"/>
    <n v="1390.1988459006088"/>
  </r>
  <r>
    <d v="2023-06-13T15:57:07"/>
    <n v="2"/>
    <n v="1765.13"/>
    <n v="1"/>
    <s v="Checked out"/>
    <d v="2023-06-15T11:00:00"/>
    <n v="1"/>
    <d v="2023-06-11T16:53:50"/>
    <s v="Bed in 6-bed Dorm"/>
    <m/>
    <m/>
    <x v="0"/>
    <x v="11"/>
    <s v="Visa"/>
    <x v="8"/>
    <n v="575"/>
    <d v="2023-06-01T00:00:00"/>
    <x v="0"/>
    <x v="4"/>
    <n v="3.2626427406199023E-3"/>
    <n v="3.2626427406199023E-3"/>
    <n v="17.651300000000003"/>
    <n v="50"/>
    <n v="0"/>
    <n v="24.711820000000003"/>
    <n v="153.33333333333331"/>
    <n v="32.626427406199021"/>
    <n v="0"/>
    <n v="1486.8071192604677"/>
  </r>
  <r>
    <d v="2023-06-14T02:33:31"/>
    <n v="3"/>
    <n v="2526.79"/>
    <n v="1"/>
    <s v="Checked out"/>
    <d v="2023-06-16T11:00:00"/>
    <n v="1"/>
    <d v="2023-06-08T02:30:12"/>
    <s v="Bed in 6-bed Dorm"/>
    <m/>
    <s v="Booking.com"/>
    <x v="2"/>
    <x v="2"/>
    <s v="Mastercard"/>
    <x v="2"/>
    <n v="576"/>
    <d v="2023-06-01T00:00:00"/>
    <x v="2"/>
    <x v="2"/>
    <n v="1.7678255745433118E-3"/>
    <n v="1.7678255745433118E-3"/>
    <n v="379.01849999999996"/>
    <n v="0"/>
    <n v="0"/>
    <n v="45.482219999999998"/>
    <n v="191.66666666666666"/>
    <n v="3.5356511490866236"/>
    <n v="0"/>
    <n v="1907.0869621842467"/>
  </r>
  <r>
    <d v="2023-06-13T16:11:23"/>
    <n v="1"/>
    <n v="733.66"/>
    <n v="1"/>
    <s v="Checked out"/>
    <d v="2023-06-14T05:21:07"/>
    <n v="1"/>
    <d v="2023-05-30T09:15:49"/>
    <s v="Bed in 6-bed Dorm"/>
    <m/>
    <m/>
    <x v="0"/>
    <x v="6"/>
    <s v="Mastercard"/>
    <x v="8"/>
    <n v="577"/>
    <d v="2023-06-01T00:00:00"/>
    <x v="0"/>
    <x v="4"/>
    <n v="1.6313213703099511E-3"/>
    <n v="1.6313213703099511E-3"/>
    <n v="7.3365999999999998"/>
    <n v="50"/>
    <n v="0"/>
    <n v="10.271240000000001"/>
    <n v="115"/>
    <n v="16.31321370309951"/>
    <n v="0"/>
    <n v="534.73894629690039"/>
  </r>
  <r>
    <d v="2023-06-13T21:06:57"/>
    <n v="1"/>
    <n v="815.18"/>
    <n v="1"/>
    <s v="Checked out"/>
    <d v="2023-06-14T08:28:39"/>
    <n v="1"/>
    <d v="2023-06-13T11:52:53"/>
    <s v="Bed in 6-bed Dorm"/>
    <m/>
    <s v="Booking.com"/>
    <x v="2"/>
    <x v="2"/>
    <s v="Mastercard"/>
    <x v="2"/>
    <n v="578"/>
    <d v="2023-06-01T00:00:00"/>
    <x v="2"/>
    <x v="2"/>
    <n v="5.8927519151443723E-4"/>
    <n v="5.8927519151443723E-4"/>
    <n v="122.27699999999999"/>
    <n v="0"/>
    <n v="0"/>
    <n v="14.673239999999998"/>
    <n v="115"/>
    <n v="1.1785503830288744"/>
    <n v="0"/>
    <n v="562.05120961697116"/>
  </r>
  <r>
    <d v="2023-06-13T17:49:23"/>
    <n v="2"/>
    <n v="1800"/>
    <n v="1"/>
    <s v="Checked out"/>
    <d v="2023-06-15T08:50:37"/>
    <n v="1"/>
    <d v="2023-06-08T00:03:41"/>
    <s v="Bed in 4-bed Dorm"/>
    <m/>
    <s v="Booking.com"/>
    <x v="2"/>
    <x v="2"/>
    <s v="Mastercard"/>
    <x v="2"/>
    <n v="579"/>
    <d v="2023-06-01T00:00:00"/>
    <x v="2"/>
    <x v="2"/>
    <n v="1.1785503830288745E-3"/>
    <n v="1.1785503830288745E-3"/>
    <n v="270"/>
    <n v="0"/>
    <n v="0"/>
    <n v="32.4"/>
    <n v="153.33333333333331"/>
    <n v="2.3571007660577488"/>
    <n v="0"/>
    <n v="1341.9095659006089"/>
  </r>
  <r>
    <d v="2023-06-13T21:47:33"/>
    <n v="2"/>
    <n v="1901.03"/>
    <n v="1"/>
    <s v="Checked out"/>
    <d v="2023-06-15T10:39:14"/>
    <n v="1"/>
    <d v="2023-06-13T09:06:24"/>
    <s v="Bed in 4-bed Dorm"/>
    <m/>
    <m/>
    <x v="0"/>
    <x v="5"/>
    <s v="Mastercard"/>
    <x v="8"/>
    <n v="580"/>
    <d v="2023-06-01T00:00:00"/>
    <x v="0"/>
    <x v="4"/>
    <n v="3.2626427406199023E-3"/>
    <n v="3.2626427406199023E-3"/>
    <n v="19.010300000000001"/>
    <n v="50"/>
    <n v="0"/>
    <n v="26.614419999999999"/>
    <n v="153.33333333333331"/>
    <n v="32.626427406199021"/>
    <n v="0"/>
    <n v="1619.4455192604676"/>
  </r>
  <r>
    <d v="2023-06-13T18:28:23"/>
    <n v="1"/>
    <n v="773.84"/>
    <n v="1"/>
    <s v="Checked out"/>
    <d v="2023-06-14T10:45:23"/>
    <n v="1"/>
    <d v="2023-06-02T00:11:12"/>
    <s v="Bed in 4-bed Dorm"/>
    <m/>
    <s v="Booking.com"/>
    <x v="2"/>
    <x v="3"/>
    <s v="Mastercard"/>
    <x v="2"/>
    <n v="581"/>
    <d v="2023-06-01T00:00:00"/>
    <x v="2"/>
    <x v="2"/>
    <n v="5.8927519151443723E-4"/>
    <n v="5.8927519151443723E-4"/>
    <n v="116.07599999999999"/>
    <n v="0"/>
    <n v="0"/>
    <n v="13.929119999999999"/>
    <n v="115"/>
    <n v="1.1785503830288744"/>
    <n v="0"/>
    <n v="527.65632961697111"/>
  </r>
  <r>
    <d v="2023-06-13T19:40:44"/>
    <n v="3"/>
    <n v="3095.53"/>
    <n v="1"/>
    <s v="Checked out"/>
    <d v="2023-06-16T11:00:00"/>
    <n v="1"/>
    <d v="2023-06-13T00:52:12"/>
    <s v="Bed in 4-bed Dorm"/>
    <m/>
    <s v="Booking.com"/>
    <x v="2"/>
    <x v="2"/>
    <s v="Mastercard"/>
    <x v="2"/>
    <n v="582"/>
    <d v="2023-06-01T00:00:00"/>
    <x v="2"/>
    <x v="2"/>
    <n v="1.7678255745433118E-3"/>
    <n v="1.7678255745433118E-3"/>
    <n v="464.3295"/>
    <n v="0"/>
    <n v="0"/>
    <n v="55.719540000000002"/>
    <n v="191.66666666666666"/>
    <n v="3.5356511490866236"/>
    <n v="0"/>
    <n v="2380.278642184247"/>
  </r>
  <r>
    <d v="2023-06-13T16:44:12"/>
    <n v="2"/>
    <n v="1959.82"/>
    <n v="1"/>
    <s v="Checked out"/>
    <d v="2023-06-15T10:47:44"/>
    <n v="1"/>
    <d v="2023-06-13T15:33:13"/>
    <s v="Bed in 4-bed Dorm"/>
    <m/>
    <s v="Booking.com"/>
    <x v="2"/>
    <x v="2"/>
    <s v="Mastercard"/>
    <x v="2"/>
    <n v="583"/>
    <d v="2023-06-01T00:00:00"/>
    <x v="2"/>
    <x v="2"/>
    <n v="1.1785503830288745E-3"/>
    <n v="1.1785503830288745E-3"/>
    <n v="293.97299999999996"/>
    <n v="0"/>
    <n v="0"/>
    <n v="35.276759999999996"/>
    <n v="153.33333333333331"/>
    <n v="2.3571007660577488"/>
    <n v="0"/>
    <n v="1474.879805900609"/>
  </r>
  <r>
    <d v="2023-06-13T17:05:52"/>
    <n v="2"/>
    <n v="1959.82"/>
    <n v="1"/>
    <s v="Checked out"/>
    <d v="2023-06-15T08:47:50"/>
    <n v="1"/>
    <d v="2023-06-13T11:52:57"/>
    <s v="Bed in 4-bed Dorm"/>
    <m/>
    <s v="Booking.com"/>
    <x v="2"/>
    <x v="2"/>
    <s v="Mastercard"/>
    <x v="2"/>
    <n v="584"/>
    <d v="2023-06-01T00:00:00"/>
    <x v="2"/>
    <x v="2"/>
    <n v="1.1785503830288745E-3"/>
    <n v="1.1785503830288745E-3"/>
    <n v="293.97299999999996"/>
    <n v="0"/>
    <n v="0"/>
    <n v="35.276759999999996"/>
    <n v="153.33333333333331"/>
    <n v="2.3571007660577488"/>
    <n v="0"/>
    <n v="1474.879805900609"/>
  </r>
  <r>
    <d v="2023-06-13T07:17:31"/>
    <n v="1"/>
    <n v="773.84"/>
    <n v="1"/>
    <s v="Checked out"/>
    <d v="2023-06-14T09:10:13"/>
    <n v="1"/>
    <d v="2023-06-04T11:50:13"/>
    <s v="Bed in 4-bed Dorm"/>
    <m/>
    <s v="Booking.com"/>
    <x v="2"/>
    <x v="3"/>
    <s v="Mastercard"/>
    <x v="2"/>
    <n v="585"/>
    <d v="2023-06-01T00:00:00"/>
    <x v="2"/>
    <x v="2"/>
    <n v="5.8927519151443723E-4"/>
    <n v="5.8927519151443723E-4"/>
    <n v="116.07599999999999"/>
    <n v="0"/>
    <n v="0"/>
    <n v="13.929119999999999"/>
    <n v="115"/>
    <n v="1.1785503830288744"/>
    <n v="0"/>
    <n v="527.65632961697111"/>
  </r>
  <r>
    <d v="2023-06-13T08:55:00"/>
    <n v="7"/>
    <n v="6891.33"/>
    <n v="1"/>
    <s v="Checked out"/>
    <d v="2023-06-20T10:05:55"/>
    <n v="1"/>
    <d v="2023-06-11T12:59:17"/>
    <s v="Bed in 4-bed Dorm"/>
    <m/>
    <m/>
    <x v="0"/>
    <x v="5"/>
    <s v="Visa"/>
    <x v="0"/>
    <n v="586"/>
    <d v="2023-06-01T00:00:00"/>
    <x v="0"/>
    <x v="0"/>
    <n v="1.1419249592169658E-2"/>
    <n v="1.1419249592169658E-2"/>
    <n v="0"/>
    <n v="0"/>
    <n v="0"/>
    <n v="96.478620000000006"/>
    <n v="345"/>
    <n v="0"/>
    <n v="0"/>
    <n v="6449.8513800000001"/>
  </r>
  <r>
    <d v="2023-06-13T19:57:21"/>
    <n v="1"/>
    <n v="859.82"/>
    <n v="1"/>
    <s v="Checked out"/>
    <d v="2023-06-14T09:45:16"/>
    <n v="1"/>
    <d v="2023-06-13T17:56:15"/>
    <s v="Bed in 4-bed Dorm"/>
    <m/>
    <s v="Booking.com"/>
    <x v="2"/>
    <x v="2"/>
    <s v="Mastercard"/>
    <x v="2"/>
    <n v="587"/>
    <d v="2023-06-01T00:00:00"/>
    <x v="2"/>
    <x v="2"/>
    <n v="5.8927519151443723E-4"/>
    <n v="5.8927519151443723E-4"/>
    <n v="128.97300000000001"/>
    <n v="0"/>
    <n v="0"/>
    <n v="15.476760000000001"/>
    <n v="115"/>
    <n v="1.1785503830288744"/>
    <n v="0"/>
    <n v="599.19168961697119"/>
  </r>
  <r>
    <d v="2023-06-14T00:52:36"/>
    <n v="3"/>
    <n v="2495.09"/>
    <n v="1"/>
    <s v="Checked out"/>
    <d v="2023-06-16T09:05:53"/>
    <n v="1"/>
    <d v="2023-03-30T19:06:42"/>
    <s v="Bed in 4-bed Dorm"/>
    <m/>
    <s v="Expedia"/>
    <x v="2"/>
    <x v="3"/>
    <s v="Mastercard"/>
    <x v="21"/>
    <n v="588"/>
    <d v="2023-06-01T00:00:00"/>
    <x v="2"/>
    <x v="1"/>
    <n v="1.7678255745433118E-3"/>
    <n v="1.7678255745433118E-3"/>
    <n v="374.26350000000002"/>
    <n v="100"/>
    <n v="0"/>
    <n v="44.911619999999999"/>
    <n v="191.66666666666666"/>
    <n v="4.419563936358279"/>
    <n v="0"/>
    <n v="1779.8286493969754"/>
  </r>
  <r>
    <d v="2023-06-14T02:01:51"/>
    <n v="1"/>
    <n v="834.03"/>
    <n v="1"/>
    <s v="Checked out"/>
    <d v="2023-06-14T06:04:24"/>
    <n v="1"/>
    <d v="2023-06-14T01:59:25"/>
    <s v="Bed in 4-bed Dorm"/>
    <m/>
    <m/>
    <x v="0"/>
    <x v="5"/>
    <s v=""/>
    <x v="0"/>
    <n v="589"/>
    <d v="2023-06-01T00:00:00"/>
    <x v="0"/>
    <x v="0"/>
    <n v="1.6313213703099511E-3"/>
    <n v="1.6313213703099511E-3"/>
    <n v="0"/>
    <n v="0"/>
    <n v="0"/>
    <n v="11.67642"/>
    <n v="115"/>
    <n v="0"/>
    <n v="0"/>
    <n v="707.35357999999997"/>
  </r>
  <r>
    <d v="2023-06-14T01:02:12"/>
    <n v="1"/>
    <n v="859.82"/>
    <n v="1"/>
    <s v="Checked out"/>
    <d v="2023-06-14T11:00:00"/>
    <n v="1"/>
    <d v="2023-06-14T00:28:42"/>
    <s v="Bed in 4-bed Dorm"/>
    <m/>
    <s v="Booking.com"/>
    <x v="2"/>
    <x v="2"/>
    <s v="Mastercard"/>
    <x v="2"/>
    <n v="590"/>
    <d v="2023-06-01T00:00:00"/>
    <x v="2"/>
    <x v="2"/>
    <n v="5.8927519151443723E-4"/>
    <n v="5.8927519151443723E-4"/>
    <n v="128.97300000000001"/>
    <n v="0"/>
    <n v="0"/>
    <n v="15.476760000000001"/>
    <n v="115"/>
    <n v="1.1785503830288744"/>
    <n v="0"/>
    <n v="599.19168961697119"/>
  </r>
  <r>
    <d v="2023-06-14T02:02:13"/>
    <n v="1"/>
    <n v="834.03"/>
    <n v="1"/>
    <s v="Checked out"/>
    <d v="2023-06-14T06:04:29"/>
    <n v="1"/>
    <d v="2023-06-14T01:59:25"/>
    <s v="Bed in 4-bed Dorm"/>
    <m/>
    <m/>
    <x v="0"/>
    <x v="5"/>
    <s v=""/>
    <x v="0"/>
    <n v="591"/>
    <d v="2023-06-01T00:00:00"/>
    <x v="0"/>
    <x v="0"/>
    <n v="1.6313213703099511E-3"/>
    <n v="1.6313213703099511E-3"/>
    <n v="0"/>
    <n v="0"/>
    <n v="0"/>
    <n v="11.67642"/>
    <n v="115"/>
    <n v="0"/>
    <n v="0"/>
    <n v="707.35357999999997"/>
  </r>
  <r>
    <d v="2023-06-13T23:00:12"/>
    <n v="1"/>
    <n v="834.03"/>
    <n v="1"/>
    <s v="Checked out"/>
    <d v="2023-06-14T08:20:47"/>
    <n v="1"/>
    <d v="2023-06-13T23:00:08"/>
    <s v="Bed in 4-bed Dorm"/>
    <m/>
    <m/>
    <x v="0"/>
    <x v="5"/>
    <s v=""/>
    <x v="0"/>
    <n v="592"/>
    <d v="2023-06-01T00:00:00"/>
    <x v="0"/>
    <x v="0"/>
    <n v="1.6313213703099511E-3"/>
    <n v="1.6313213703099511E-3"/>
    <n v="0"/>
    <n v="0"/>
    <n v="0"/>
    <n v="11.67642"/>
    <n v="115"/>
    <n v="0"/>
    <n v="0"/>
    <n v="707.35357999999997"/>
  </r>
  <r>
    <d v="2023-06-13T16:24:25"/>
    <n v="1"/>
    <n v="859.82"/>
    <n v="1"/>
    <s v="Checked out"/>
    <d v="2023-06-14T05:00:00"/>
    <n v="1"/>
    <d v="2023-06-09T23:43:12"/>
    <s v="Bed in 4-bed Dorm"/>
    <m/>
    <s v="Booking.com"/>
    <x v="2"/>
    <x v="2"/>
    <s v="Mastercard"/>
    <x v="2"/>
    <n v="593"/>
    <d v="2023-06-01T00:00:00"/>
    <x v="2"/>
    <x v="2"/>
    <n v="5.8927519151443723E-4"/>
    <n v="5.8927519151443723E-4"/>
    <n v="128.97300000000001"/>
    <n v="0"/>
    <n v="0"/>
    <n v="15.476760000000001"/>
    <n v="115"/>
    <n v="1.1785503830288744"/>
    <n v="0"/>
    <n v="599.19168961697119"/>
  </r>
  <r>
    <d v="2023-06-13T11:52:58"/>
    <n v="2"/>
    <n v="1658.97"/>
    <n v="1"/>
    <s v="Checked out"/>
    <d v="2023-06-15T08:18:03"/>
    <n v="1"/>
    <d v="2023-05-24T23:07:13"/>
    <s v="Bed in 4-bed Dorm"/>
    <m/>
    <s v="Hostelworld Group"/>
    <x v="2"/>
    <x v="2"/>
    <s v="Visa"/>
    <x v="10"/>
    <n v="594"/>
    <d v="2023-06-01T00:00:00"/>
    <x v="2"/>
    <x v="2"/>
    <n v="1.1785503830288745E-3"/>
    <n v="1.1785503830288745E-3"/>
    <n v="248.84549999999999"/>
    <n v="0"/>
    <n v="0"/>
    <n v="29.861459999999997"/>
    <n v="153.33333333333331"/>
    <n v="2.3571007660577488"/>
    <n v="0"/>
    <n v="1224.572605900609"/>
  </r>
  <r>
    <d v="2023-06-13T17:03:19"/>
    <n v="1"/>
    <n v="859.82"/>
    <n v="1"/>
    <s v="Checked out"/>
    <d v="2023-06-13T22:00:00"/>
    <n v="1"/>
    <d v="2023-06-13T16:52:22"/>
    <s v="Bed in 4-bed Dorm"/>
    <m/>
    <s v="Booking.com"/>
    <x v="2"/>
    <x v="2"/>
    <s v="Mastercard"/>
    <x v="2"/>
    <n v="595"/>
    <d v="2023-06-01T00:00:00"/>
    <x v="2"/>
    <x v="2"/>
    <n v="5.8927519151443723E-4"/>
    <n v="5.8927519151443723E-4"/>
    <n v="128.97300000000001"/>
    <n v="0"/>
    <n v="0"/>
    <n v="15.476760000000001"/>
    <n v="115"/>
    <n v="1.1785503830288744"/>
    <n v="0"/>
    <n v="599.19168961697119"/>
  </r>
  <r>
    <d v="2023-06-13T17:12:14"/>
    <n v="2"/>
    <n v="1959.82"/>
    <n v="1"/>
    <s v="Checked out"/>
    <d v="2023-06-15T11:00:00"/>
    <n v="1"/>
    <d v="2023-06-11T18:37:14"/>
    <s v="Bed in 4-bed Dorm"/>
    <m/>
    <s v="Booking.com"/>
    <x v="2"/>
    <x v="2"/>
    <s v="Mastercard"/>
    <x v="2"/>
    <n v="596"/>
    <d v="2023-06-01T00:00:00"/>
    <x v="2"/>
    <x v="2"/>
    <n v="1.1785503830288745E-3"/>
    <n v="1.1785503830288745E-3"/>
    <n v="293.97299999999996"/>
    <n v="0"/>
    <n v="0"/>
    <n v="35.276759999999996"/>
    <n v="153.33333333333331"/>
    <n v="2.3571007660577488"/>
    <n v="0"/>
    <n v="1474.879805900609"/>
  </r>
  <r>
    <d v="2023-06-13T21:49:30"/>
    <n v="1"/>
    <n v="859.82"/>
    <n v="1"/>
    <s v="Checked out"/>
    <d v="2023-06-14T05:27:56"/>
    <n v="1"/>
    <d v="2023-06-12T09:38:42"/>
    <s v="Bed in 4-bed Dorm"/>
    <m/>
    <s v="Booking.com"/>
    <x v="2"/>
    <x v="2"/>
    <s v="Visa"/>
    <x v="2"/>
    <n v="597"/>
    <d v="2023-06-01T00:00:00"/>
    <x v="2"/>
    <x v="2"/>
    <n v="5.8927519151443723E-4"/>
    <n v="5.8927519151443723E-4"/>
    <n v="128.97300000000001"/>
    <n v="0"/>
    <n v="0"/>
    <n v="15.476760000000001"/>
    <n v="115"/>
    <n v="1.1785503830288744"/>
    <n v="0"/>
    <n v="599.19168961697119"/>
  </r>
  <r>
    <d v="2023-06-13T14:15:29"/>
    <n v="3"/>
    <n v="2292.7199999999998"/>
    <n v="1"/>
    <s v="Checked out"/>
    <d v="2023-06-16T05:17:38"/>
    <n v="1"/>
    <d v="2023-05-17T07:34:12"/>
    <s v="Bed in 4-bed Dorm"/>
    <m/>
    <s v="Hostelworld Group"/>
    <x v="2"/>
    <x v="2"/>
    <s v="Visa"/>
    <x v="10"/>
    <n v="598"/>
    <d v="2023-06-01T00:00:00"/>
    <x v="2"/>
    <x v="2"/>
    <n v="1.7678255745433118E-3"/>
    <n v="1.7678255745433118E-3"/>
    <n v="343.90799999999996"/>
    <n v="0"/>
    <n v="0"/>
    <n v="41.268959999999993"/>
    <n v="191.66666666666666"/>
    <n v="3.5356511490866236"/>
    <n v="0"/>
    <n v="1712.3407221842465"/>
  </r>
  <r>
    <d v="2023-06-14T20:49:37"/>
    <n v="1"/>
    <n v="1887.24"/>
    <n v="1"/>
    <s v="Checked out"/>
    <d v="2023-06-15T08:40:50"/>
    <n v="2"/>
    <d v="2023-05-16T16:03:41"/>
    <s v="Economy Queen"/>
    <m/>
    <s v="Expedia"/>
    <x v="2"/>
    <x v="3"/>
    <s v="Mastercard"/>
    <x v="9"/>
    <n v="599"/>
    <d v="2023-06-01T00:00:00"/>
    <x v="2"/>
    <x v="2"/>
    <n v="5.8927519151443723E-4"/>
    <n v="5.8927519151443723E-4"/>
    <n v="283.08600000000001"/>
    <n v="0"/>
    <n v="0"/>
    <n v="33.970320000000001"/>
    <n v="115"/>
    <n v="1.1785503830288744"/>
    <n v="0"/>
    <n v="1454.0051296169711"/>
  </r>
  <r>
    <d v="2023-06-14T22:51:47"/>
    <n v="2"/>
    <n v="4305.3599999999997"/>
    <n v="1"/>
    <s v="Checked out"/>
    <d v="2023-06-16T10:04:18"/>
    <n v="3"/>
    <d v="2023-05-13T09:41:41"/>
    <s v="Economy Queen"/>
    <m/>
    <s v="Booking.com"/>
    <x v="2"/>
    <x v="2"/>
    <s v="Mastercard"/>
    <x v="2"/>
    <n v="600"/>
    <d v="2023-06-01T00:00:00"/>
    <x v="2"/>
    <x v="2"/>
    <n v="1.1785503830288745E-3"/>
    <n v="1.1785503830288745E-3"/>
    <n v="645.80399999999997"/>
    <n v="0"/>
    <n v="0"/>
    <n v="77.496479999999991"/>
    <n v="153.33333333333331"/>
    <n v="2.3571007660577488"/>
    <n v="0"/>
    <n v="3426.3690859006083"/>
  </r>
  <r>
    <d v="2023-06-15T00:38:45"/>
    <n v="1"/>
    <n v="3667"/>
    <n v="1"/>
    <s v="Checked out"/>
    <d v="2023-06-15T08:02:01"/>
    <n v="1"/>
    <d v="2023-06-10T22:22:41"/>
    <s v="Economy Queen"/>
    <m/>
    <s v="AMERICAN EXPRESS GLOBAL"/>
    <x v="1"/>
    <x v="1"/>
    <s v=""/>
    <x v="18"/>
    <n v="601"/>
    <d v="2023-06-01T00:00:00"/>
    <x v="1"/>
    <x v="1"/>
    <n v="4.5454545454545456E-2"/>
    <n v="4.5454545454545456E-2"/>
    <n v="366.70000000000005"/>
    <n v="100"/>
    <n v="73.34"/>
    <n v="36.67"/>
    <n v="115"/>
    <n v="113.63636363636364"/>
    <n v="227.27272727272728"/>
    <n v="2634.380909090909"/>
  </r>
  <r>
    <d v="2023-06-14T15:56:38"/>
    <n v="2"/>
    <n v="3998.8"/>
    <n v="1"/>
    <s v="Checked out"/>
    <d v="2023-06-16T09:08:50"/>
    <n v="2"/>
    <d v="2023-05-22T21:31:42"/>
    <s v="Economy Queen"/>
    <m/>
    <s v="Hostelworld Group"/>
    <x v="2"/>
    <x v="2"/>
    <s v="Visa"/>
    <x v="10"/>
    <n v="602"/>
    <d v="2023-06-01T00:00:00"/>
    <x v="2"/>
    <x v="2"/>
    <n v="1.1785503830288745E-3"/>
    <n v="1.1785503830288745E-3"/>
    <n v="599.82000000000005"/>
    <n v="0"/>
    <n v="0"/>
    <n v="71.978399999999993"/>
    <n v="153.33333333333331"/>
    <n v="2.3571007660577488"/>
    <n v="0"/>
    <n v="3171.311165900609"/>
  </r>
  <r>
    <d v="2023-06-14T22:52:49"/>
    <n v="2"/>
    <n v="4037.5"/>
    <n v="1"/>
    <s v="Checked out"/>
    <d v="2023-06-16T10:00:38"/>
    <n v="2"/>
    <d v="2023-05-13T09:41:41"/>
    <s v="Economy Queen"/>
    <m/>
    <s v="Booking.com"/>
    <x v="2"/>
    <x v="2"/>
    <s v="Mastercard"/>
    <x v="2"/>
    <n v="603"/>
    <d v="2023-06-01T00:00:00"/>
    <x v="2"/>
    <x v="2"/>
    <n v="1.1785503830288745E-3"/>
    <n v="1.1785503830288745E-3"/>
    <n v="605.625"/>
    <n v="0"/>
    <n v="0"/>
    <n v="72.674999999999997"/>
    <n v="153.33333333333331"/>
    <n v="2.3571007660577488"/>
    <n v="0"/>
    <n v="3203.5095659006092"/>
  </r>
  <r>
    <d v="2023-06-14T19:14:04"/>
    <n v="1"/>
    <n v="1842.59"/>
    <n v="1"/>
    <s v="Checked out"/>
    <d v="2023-06-15T10:04:59"/>
    <n v="1"/>
    <d v="2023-05-10T16:57:11"/>
    <s v="Economy Queen"/>
    <m/>
    <s v="Expedia"/>
    <x v="2"/>
    <x v="3"/>
    <s v="Mastercard"/>
    <x v="9"/>
    <n v="604"/>
    <d v="2023-06-01T00:00:00"/>
    <x v="2"/>
    <x v="2"/>
    <n v="5.8927519151443723E-4"/>
    <n v="5.8927519151443723E-4"/>
    <n v="276.38849999999996"/>
    <n v="0"/>
    <n v="0"/>
    <n v="33.166619999999995"/>
    <n v="115"/>
    <n v="1.1785503830288744"/>
    <n v="0"/>
    <n v="1416.8563296169709"/>
  </r>
  <r>
    <d v="2023-06-14T17:31:42"/>
    <n v="2"/>
    <n v="2516.16"/>
    <n v="1"/>
    <s v="Checked out"/>
    <d v="2023-06-16T10:23:43"/>
    <n v="2"/>
    <d v="2023-04-22T17:10:42"/>
    <s v="Economy Queen"/>
    <m/>
    <s v="Private Sale"/>
    <x v="2"/>
    <x v="3"/>
    <s v=""/>
    <x v="5"/>
    <n v="605"/>
    <d v="2023-06-01T00:00:00"/>
    <x v="2"/>
    <x v="2"/>
    <n v="1.1785503830288745E-3"/>
    <n v="1.1785503830288745E-3"/>
    <n v="377.42399999999998"/>
    <n v="0"/>
    <n v="0"/>
    <n v="45.290879999999994"/>
    <n v="153.33333333333331"/>
    <n v="2.3571007660577488"/>
    <n v="0"/>
    <n v="1937.7546859006088"/>
  </r>
  <r>
    <d v="2023-06-14T20:17:48"/>
    <n v="1"/>
    <n v="1842.59"/>
    <n v="1"/>
    <s v="Checked out"/>
    <d v="2023-06-15T10:50:54"/>
    <n v="1"/>
    <d v="2023-05-07T18:32:41"/>
    <s v="Economy Queen"/>
    <m/>
    <s v="Booking.com"/>
    <x v="2"/>
    <x v="3"/>
    <s v="Mastercard"/>
    <x v="2"/>
    <n v="606"/>
    <d v="2023-06-01T00:00:00"/>
    <x v="2"/>
    <x v="2"/>
    <n v="5.8927519151443723E-4"/>
    <n v="5.8927519151443723E-4"/>
    <n v="276.38849999999996"/>
    <n v="0"/>
    <n v="0"/>
    <n v="33.166619999999995"/>
    <n v="115"/>
    <n v="1.1785503830288744"/>
    <n v="0"/>
    <n v="1416.8563296169709"/>
  </r>
  <r>
    <d v="2023-06-14T23:18:13"/>
    <n v="1"/>
    <n v="1845.39"/>
    <n v="1"/>
    <s v="Checked out"/>
    <d v="2023-06-15T09:07:19"/>
    <n v="2"/>
    <d v="2023-04-16T07:24:41"/>
    <s v="Economy Queen"/>
    <m/>
    <s v="Booking.com"/>
    <x v="2"/>
    <x v="9"/>
    <s v="Mastercard"/>
    <x v="2"/>
    <n v="607"/>
    <d v="2023-06-01T00:00:00"/>
    <x v="2"/>
    <x v="2"/>
    <n v="5.8927519151443723E-4"/>
    <n v="5.8927519151443723E-4"/>
    <n v="276.80849999999998"/>
    <n v="0"/>
    <n v="0"/>
    <n v="33.217019999999998"/>
    <n v="115"/>
    <n v="1.1785503830288744"/>
    <n v="0"/>
    <n v="1419.1859296169712"/>
  </r>
  <r>
    <d v="2023-06-14T18:02:07"/>
    <n v="2"/>
    <n v="4821.42"/>
    <n v="1"/>
    <s v="Checked out"/>
    <d v="2023-06-16T10:52:38"/>
    <n v="1"/>
    <d v="2023-05-30T19:07:43"/>
    <s v="Economy Queen"/>
    <m/>
    <s v="Expedia"/>
    <x v="2"/>
    <x v="3"/>
    <s v="Mastercard"/>
    <x v="9"/>
    <n v="608"/>
    <d v="2023-06-01T00:00:00"/>
    <x v="2"/>
    <x v="2"/>
    <n v="1.1785503830288745E-3"/>
    <n v="1.1785503830288745E-3"/>
    <n v="723.21299999999997"/>
    <n v="0"/>
    <n v="0"/>
    <n v="86.78555999999999"/>
    <n v="153.33333333333331"/>
    <n v="2.3571007660577488"/>
    <n v="0"/>
    <n v="3855.731005900609"/>
  </r>
  <r>
    <d v="2023-06-14T17:29:15"/>
    <n v="2"/>
    <n v="4616.87"/>
    <n v="1"/>
    <s v="Checked out"/>
    <d v="2023-06-16T08:47:35"/>
    <n v="2"/>
    <d v="2023-05-23T11:12:42"/>
    <s v="Standard Queen"/>
    <m/>
    <s v="Expedia"/>
    <x v="2"/>
    <x v="3"/>
    <s v="Mastercard"/>
    <x v="9"/>
    <n v="609"/>
    <d v="2023-06-01T00:00:00"/>
    <x v="2"/>
    <x v="2"/>
    <n v="1.1785503830288745E-3"/>
    <n v="1.1785503830288745E-3"/>
    <n v="692.53049999999996"/>
    <n v="0"/>
    <n v="0"/>
    <n v="83.103659999999991"/>
    <n v="153.33333333333331"/>
    <n v="2.3571007660577488"/>
    <n v="0"/>
    <n v="3685.5454059006088"/>
  </r>
  <r>
    <d v="2023-06-14T15:34:29"/>
    <n v="1"/>
    <n v="2480.81"/>
    <n v="1"/>
    <s v="Checked out"/>
    <d v="2023-06-15T09:03:45"/>
    <n v="1"/>
    <d v="2023-05-23T11:22:11"/>
    <s v="Standard Queen"/>
    <m/>
    <s v="Expedia"/>
    <x v="2"/>
    <x v="9"/>
    <s v="Mastercard"/>
    <x v="19"/>
    <n v="610"/>
    <d v="2023-06-01T00:00:00"/>
    <x v="2"/>
    <x v="2"/>
    <n v="5.8927519151443723E-4"/>
    <n v="5.8927519151443723E-4"/>
    <n v="372.12149999999997"/>
    <n v="0"/>
    <n v="0"/>
    <n v="44.654579999999996"/>
    <n v="115"/>
    <n v="1.1785503830288744"/>
    <n v="0"/>
    <n v="1947.8553696169711"/>
  </r>
  <r>
    <d v="2023-06-14T18:07:29"/>
    <n v="1"/>
    <n v="3766"/>
    <n v="1"/>
    <s v="Checked out"/>
    <d v="2023-06-15T09:03:28"/>
    <n v="1"/>
    <d v="2023-05-30T11:36:12"/>
    <s v="Standard Queen"/>
    <m/>
    <s v="G TRAVEL AS"/>
    <x v="1"/>
    <x v="1"/>
    <s v="Mastercard"/>
    <x v="1"/>
    <n v="611"/>
    <d v="2023-06-01T00:00:00"/>
    <x v="1"/>
    <x v="1"/>
    <n v="4.5454545454545456E-2"/>
    <n v="4.5454545454545456E-2"/>
    <n v="376.6"/>
    <n v="100"/>
    <n v="75.320000000000007"/>
    <n v="37.660000000000004"/>
    <n v="115"/>
    <n v="113.63636363636364"/>
    <n v="227.27272727272728"/>
    <n v="2720.5109090909091"/>
  </r>
  <r>
    <d v="2023-06-14T17:07:38"/>
    <n v="1"/>
    <n v="2353.5"/>
    <n v="1"/>
    <s v="Checked out"/>
    <d v="2023-06-15T07:26:25"/>
    <n v="1"/>
    <d v="2023-05-20T12:53:22"/>
    <s v="Standard Queen"/>
    <m/>
    <s v="Expedia"/>
    <x v="2"/>
    <x v="9"/>
    <s v="Mastercard"/>
    <x v="3"/>
    <n v="612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09:42"/>
    <n v="1"/>
    <n v="2353.5"/>
    <n v="1"/>
    <s v="Checked out"/>
    <d v="2023-06-15T07:26:40"/>
    <n v="1"/>
    <d v="2023-05-20T12:53:20"/>
    <s v="Standard Queen"/>
    <m/>
    <s v="Expedia"/>
    <x v="2"/>
    <x v="9"/>
    <s v="Mastercard"/>
    <x v="3"/>
    <n v="613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17:09"/>
    <n v="2"/>
    <n v="4430.3599999999997"/>
    <n v="1"/>
    <s v="Checked out"/>
    <d v="2023-06-16T10:42:56"/>
    <n v="1"/>
    <d v="2023-05-19T02:21:41"/>
    <s v="Standard Queen"/>
    <m/>
    <s v="Expedia"/>
    <x v="2"/>
    <x v="2"/>
    <s v="Mastercard"/>
    <x v="9"/>
    <n v="614"/>
    <d v="2023-06-01T00:00:00"/>
    <x v="2"/>
    <x v="2"/>
    <n v="1.1785503830288745E-3"/>
    <n v="1.1785503830288745E-3"/>
    <n v="664.55399999999997"/>
    <n v="0"/>
    <n v="0"/>
    <n v="79.746479999999991"/>
    <n v="153.33333333333331"/>
    <n v="2.3571007660577488"/>
    <n v="0"/>
    <n v="3530.3690859006083"/>
  </r>
  <r>
    <d v="2023-06-15T01:04:09"/>
    <n v="1"/>
    <n v="2351.25"/>
    <n v="1"/>
    <s v="Checked out"/>
    <d v="2023-06-15T08:51:51"/>
    <n v="1"/>
    <d v="2023-06-08T20:28:41"/>
    <s v="Standard Queen"/>
    <m/>
    <s v="Expedia"/>
    <x v="2"/>
    <x v="3"/>
    <s v="Mastercard"/>
    <x v="9"/>
    <n v="615"/>
    <d v="2023-06-01T00:00:00"/>
    <x v="2"/>
    <x v="2"/>
    <n v="5.8927519151443723E-4"/>
    <n v="5.8927519151443723E-4"/>
    <n v="352.6875"/>
    <n v="0"/>
    <n v="0"/>
    <n v="42.322499999999998"/>
    <n v="115"/>
    <n v="1.1785503830288744"/>
    <n v="0"/>
    <n v="1840.061449616971"/>
  </r>
  <r>
    <d v="2023-06-14T17:03:19"/>
    <n v="1"/>
    <n v="2353.5"/>
    <n v="1"/>
    <s v="Checked out"/>
    <d v="2023-06-15T06:57:11"/>
    <n v="1"/>
    <d v="2023-05-20T12:53:18"/>
    <s v="Superior King"/>
    <m/>
    <s v="Expedia"/>
    <x v="2"/>
    <x v="9"/>
    <s v="Mastercard"/>
    <x v="3"/>
    <n v="616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05:38"/>
    <n v="1"/>
    <n v="2353.5"/>
    <n v="1"/>
    <s v="Checked out"/>
    <d v="2023-06-15T07:34:43"/>
    <n v="1"/>
    <d v="2023-05-20T12:53:17"/>
    <s v="Superior King"/>
    <m/>
    <s v="Expedia"/>
    <x v="2"/>
    <x v="9"/>
    <s v="Mastercard"/>
    <x v="3"/>
    <n v="617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15:02"/>
    <n v="1"/>
    <n v="2353.5"/>
    <n v="1"/>
    <s v="Checked out"/>
    <d v="2023-06-15T07:33:31"/>
    <n v="1"/>
    <d v="2023-05-20T12:53:15"/>
    <s v="Superior King"/>
    <m/>
    <s v="Expedia"/>
    <x v="2"/>
    <x v="9"/>
    <s v="Mastercard"/>
    <x v="3"/>
    <n v="618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12:00"/>
    <n v="1"/>
    <n v="2353.5"/>
    <n v="1"/>
    <s v="Checked out"/>
    <d v="2023-06-15T07:33:15"/>
    <n v="1"/>
    <d v="2023-05-20T12:53:12"/>
    <s v="Superior King"/>
    <m/>
    <s v="Expedia"/>
    <x v="2"/>
    <x v="9"/>
    <s v="Mastercard"/>
    <x v="3"/>
    <n v="619"/>
    <d v="2023-06-01T00:00:00"/>
    <x v="2"/>
    <x v="2"/>
    <n v="5.8927519151443723E-4"/>
    <n v="5.8927519151443723E-4"/>
    <n v="353.02499999999998"/>
    <n v="0"/>
    <n v="0"/>
    <n v="42.363"/>
    <n v="115"/>
    <n v="1.1785503830288744"/>
    <n v="0"/>
    <n v="1841.9334496169711"/>
  </r>
  <r>
    <d v="2023-06-14T17:46:11"/>
    <n v="1"/>
    <n v="2835.76"/>
    <n v="1"/>
    <s v="Checked out"/>
    <d v="2023-06-15T07:36:10"/>
    <n v="4"/>
    <d v="2023-02-25T22:03:41"/>
    <s v="Family Room"/>
    <m/>
    <s v="Expedia"/>
    <x v="2"/>
    <x v="2"/>
    <s v="Mastercard"/>
    <x v="9"/>
    <n v="620"/>
    <d v="2023-06-01T00:00:00"/>
    <x v="2"/>
    <x v="2"/>
    <n v="5.8927519151443723E-4"/>
    <n v="5.8927519151443723E-4"/>
    <n v="425.36400000000003"/>
    <n v="0"/>
    <n v="0"/>
    <n v="51.043680000000002"/>
    <n v="115"/>
    <n v="1.1785503830288744"/>
    <n v="0"/>
    <n v="2243.1737696169712"/>
  </r>
  <r>
    <d v="2023-06-14T20:44:53"/>
    <n v="1"/>
    <n v="3101.27"/>
    <n v="1"/>
    <s v="Checked out"/>
    <d v="2023-06-15T10:51:56"/>
    <n v="2"/>
    <d v="2023-06-10T22:23:12"/>
    <s v="Family Room"/>
    <m/>
    <s v="Expedia"/>
    <x v="2"/>
    <x v="3"/>
    <s v="Mastercard"/>
    <x v="9"/>
    <n v="621"/>
    <d v="2023-06-01T00:00:00"/>
    <x v="2"/>
    <x v="2"/>
    <n v="5.8927519151443723E-4"/>
    <n v="5.8927519151443723E-4"/>
    <n v="465.19049999999999"/>
    <n v="0"/>
    <n v="0"/>
    <n v="55.822859999999999"/>
    <n v="115"/>
    <n v="1.1785503830288744"/>
    <n v="0"/>
    <n v="2464.0780896169708"/>
  </r>
  <r>
    <d v="2023-06-14T15:38:06"/>
    <n v="2"/>
    <n v="5105.3599999999997"/>
    <n v="1"/>
    <s v="Checked out"/>
    <d v="2023-06-16T11:00:00"/>
    <n v="3"/>
    <d v="2022-11-28T05:24:09"/>
    <s v="Family Room"/>
    <m/>
    <s v="Booking.com"/>
    <x v="2"/>
    <x v="9"/>
    <s v="Mastercard"/>
    <x v="2"/>
    <n v="622"/>
    <d v="2023-06-01T00:00:00"/>
    <x v="2"/>
    <x v="2"/>
    <n v="1.1785503830288745E-3"/>
    <n v="1.1785503830288745E-3"/>
    <n v="765.80399999999997"/>
    <n v="0"/>
    <n v="0"/>
    <n v="91.896479999999983"/>
    <n v="153.33333333333331"/>
    <n v="2.3571007660577488"/>
    <n v="0"/>
    <n v="4091.9690859006087"/>
  </r>
  <r>
    <d v="2023-06-15T00:10:40"/>
    <n v="2"/>
    <n v="5975.43"/>
    <n v="1"/>
    <s v="Checked out"/>
    <d v="2023-06-16T04:33:25"/>
    <n v="2"/>
    <d v="2023-06-04T14:21:11"/>
    <s v="Family Room"/>
    <m/>
    <s v="Expedia"/>
    <x v="2"/>
    <x v="3"/>
    <s v="Mastercard"/>
    <x v="11"/>
    <n v="623"/>
    <d v="2023-06-01T00:00:00"/>
    <x v="2"/>
    <x v="2"/>
    <n v="1.1785503830288745E-3"/>
    <n v="1.1785503830288745E-3"/>
    <n v="896.31450000000007"/>
    <n v="0"/>
    <n v="0"/>
    <n v="107.55774"/>
    <n v="153.33333333333331"/>
    <n v="2.3571007660577488"/>
    <n v="0"/>
    <n v="4815.8673259006091"/>
  </r>
  <r>
    <d v="2023-06-14T18:05:50"/>
    <n v="4"/>
    <n v="5643.58"/>
    <n v="1"/>
    <s v="Checked out"/>
    <d v="2023-06-18T07:50:24"/>
    <n v="1"/>
    <d v="2023-05-22T19:18:14"/>
    <s v="2-bed Dorm"/>
    <m/>
    <m/>
    <x v="0"/>
    <x v="10"/>
    <s v="Mastercard"/>
    <x v="8"/>
    <n v="624"/>
    <d v="2023-06-01T00:00:00"/>
    <x v="0"/>
    <x v="4"/>
    <n v="6.5252854812398045E-3"/>
    <n v="6.5252854812398045E-3"/>
    <n v="56.4358"/>
    <n v="50"/>
    <n v="0"/>
    <n v="79.010120000000001"/>
    <n v="230"/>
    <n v="65.252854812398041"/>
    <n v="0"/>
    <n v="5162.8812251876016"/>
  </r>
  <r>
    <d v="2023-06-14T16:19:49"/>
    <n v="2"/>
    <n v="4017.86"/>
    <n v="1"/>
    <s v="Checked out"/>
    <d v="2023-06-16T08:14:39"/>
    <n v="2"/>
    <d v="2023-06-07T21:45:42"/>
    <s v="2-bed Dorm"/>
    <m/>
    <s v="Booking.com"/>
    <x v="2"/>
    <x v="3"/>
    <s v="Mastercard"/>
    <x v="2"/>
    <n v="625"/>
    <d v="2023-06-01T00:00:00"/>
    <x v="2"/>
    <x v="2"/>
    <n v="1.1785503830288745E-3"/>
    <n v="1.1785503830288745E-3"/>
    <n v="602.67899999999997"/>
    <n v="0"/>
    <n v="0"/>
    <n v="72.321479999999994"/>
    <n v="153.33333333333331"/>
    <n v="2.3571007660577488"/>
    <n v="0"/>
    <n v="3187.1690859006094"/>
  </r>
  <r>
    <d v="2023-06-14T16:34:57"/>
    <n v="1"/>
    <n v="1297.8599999999999"/>
    <n v="1"/>
    <s v="Checked out"/>
    <d v="2023-06-15T08:04:44"/>
    <n v="1"/>
    <d v="2023-05-31T14:03:22"/>
    <s v="2-bed Dorm"/>
    <m/>
    <s v="Google Travel Agency"/>
    <x v="0"/>
    <x v="0"/>
    <s v="Mastercard"/>
    <x v="14"/>
    <n v="626"/>
    <d v="2023-06-01T00:00:00"/>
    <x v="0"/>
    <x v="5"/>
    <n v="1.6313213703099511E-3"/>
    <n v="1.6313213703099511E-3"/>
    <n v="0"/>
    <n v="0"/>
    <n v="0"/>
    <n v="23.361479999999997"/>
    <n v="115"/>
    <n v="0"/>
    <n v="0"/>
    <n v="1159.4985199999999"/>
  </r>
  <r>
    <d v="2023-06-14T20:12:58"/>
    <n v="4"/>
    <n v="5643.58"/>
    <n v="1"/>
    <s v="Checked out"/>
    <d v="2023-06-18T05:00:00"/>
    <n v="2"/>
    <d v="2023-05-18T06:06:42"/>
    <s v="2-bed Dorm"/>
    <m/>
    <s v="Google Travel Agency"/>
    <x v="0"/>
    <x v="0"/>
    <s v="Visa"/>
    <x v="14"/>
    <n v="627"/>
    <d v="2023-06-01T00:00:00"/>
    <x v="0"/>
    <x v="5"/>
    <n v="6.5252854812398045E-3"/>
    <n v="6.5252854812398045E-3"/>
    <n v="0"/>
    <n v="0"/>
    <n v="0"/>
    <n v="101.58443999999999"/>
    <n v="230"/>
    <n v="0"/>
    <n v="0"/>
    <n v="5311.9955600000003"/>
  </r>
  <r>
    <d v="2023-06-14T17:38:47"/>
    <n v="2"/>
    <n v="4134.37"/>
    <n v="1"/>
    <s v="Checked out"/>
    <d v="2023-06-16T10:20:16"/>
    <n v="4"/>
    <d v="2023-05-29T12:46:42"/>
    <s v="4-bed Dorm"/>
    <m/>
    <s v="Booking.com"/>
    <x v="2"/>
    <x v="3"/>
    <s v="Mastercard"/>
    <x v="2"/>
    <n v="628"/>
    <d v="2023-06-01T00:00:00"/>
    <x v="2"/>
    <x v="2"/>
    <n v="1.1785503830288745E-3"/>
    <n v="1.1785503830288745E-3"/>
    <n v="620.15549999999996"/>
    <n v="0"/>
    <n v="0"/>
    <n v="74.418659999999988"/>
    <n v="153.33333333333331"/>
    <n v="2.3571007660577488"/>
    <n v="0"/>
    <n v="3284.1054059006092"/>
  </r>
  <r>
    <d v="2023-06-14T20:24:14"/>
    <n v="1"/>
    <n v="2115.4"/>
    <n v="1"/>
    <s v="Checked out"/>
    <d v="2023-06-15T07:36:33"/>
    <n v="4"/>
    <d v="2023-05-23T18:36:42"/>
    <s v="4-bed Dorm"/>
    <m/>
    <s v="Booking.com"/>
    <x v="2"/>
    <x v="3"/>
    <s v="Mastercard"/>
    <x v="2"/>
    <n v="629"/>
    <d v="2023-06-01T00:00:00"/>
    <x v="2"/>
    <x v="2"/>
    <n v="5.8927519151443723E-4"/>
    <n v="5.8927519151443723E-4"/>
    <n v="317.31"/>
    <n v="0"/>
    <n v="0"/>
    <n v="38.077199999999998"/>
    <n v="115"/>
    <n v="1.1785503830288744"/>
    <n v="0"/>
    <n v="1643.8342496169712"/>
  </r>
  <r>
    <d v="2023-06-14T17:23:52"/>
    <n v="2"/>
    <n v="4511.16"/>
    <n v="1"/>
    <s v="Checked out"/>
    <d v="2023-06-16T09:12:46"/>
    <n v="2"/>
    <d v="2023-06-14T09:53:12"/>
    <s v="4-bed Dorm"/>
    <m/>
    <s v="Booking.com"/>
    <x v="2"/>
    <x v="2"/>
    <s v="Mastercard"/>
    <x v="2"/>
    <n v="630"/>
    <d v="2023-06-01T00:00:00"/>
    <x v="2"/>
    <x v="2"/>
    <n v="1.1785503830288745E-3"/>
    <n v="1.1785503830288745E-3"/>
    <n v="676.67399999999998"/>
    <n v="0"/>
    <n v="0"/>
    <n v="81.200879999999998"/>
    <n v="153.33333333333331"/>
    <n v="2.3571007660577488"/>
    <n v="0"/>
    <n v="3597.594685900609"/>
  </r>
  <r>
    <d v="2023-06-14T16:01:04"/>
    <n v="3"/>
    <n v="2835.72"/>
    <n v="1"/>
    <s v="Checked out"/>
    <d v="2023-06-17T10:00:00"/>
    <n v="1"/>
    <d v="2023-06-10T17:42:11"/>
    <s v="Bed in 12-bed Dorm"/>
    <m/>
    <s v="Booking.com"/>
    <x v="2"/>
    <x v="2"/>
    <s v="Mastercard"/>
    <x v="2"/>
    <n v="631"/>
    <d v="2023-06-01T00:00:00"/>
    <x v="2"/>
    <x v="2"/>
    <n v="1.7678255745433118E-3"/>
    <n v="1.7678255745433118E-3"/>
    <n v="425.35799999999995"/>
    <n v="0"/>
    <n v="0"/>
    <n v="51.042959999999994"/>
    <n v="191.66666666666666"/>
    <n v="3.5356511490866236"/>
    <n v="0"/>
    <n v="2164.1167221842466"/>
  </r>
  <r>
    <d v="2023-06-14T20:28:50"/>
    <n v="1"/>
    <n v="738.37"/>
    <n v="1"/>
    <s v="Checked out"/>
    <d v="2023-06-15T07:13:21"/>
    <n v="1"/>
    <d v="2023-06-13T18:57:12"/>
    <s v="Bed in 12-bed Dorm"/>
    <m/>
    <s v="Private Sale"/>
    <x v="2"/>
    <x v="2"/>
    <s v=""/>
    <x v="5"/>
    <n v="632"/>
    <d v="2023-06-01T00:00:00"/>
    <x v="2"/>
    <x v="2"/>
    <n v="5.8927519151443723E-4"/>
    <n v="5.8927519151443723E-4"/>
    <n v="110.7555"/>
    <n v="0"/>
    <n v="0"/>
    <n v="13.290659999999999"/>
    <n v="115"/>
    <n v="1.1785503830288744"/>
    <n v="0"/>
    <n v="498.14528961697113"/>
  </r>
  <r>
    <d v="2023-06-14T16:11:57"/>
    <n v="2"/>
    <n v="1335.71"/>
    <n v="1"/>
    <s v="Checked out"/>
    <d v="2023-06-16T11:00:00"/>
    <n v="1"/>
    <d v="2023-05-28T21:46:42"/>
    <s v="Bed in 12-bed Dorm"/>
    <m/>
    <s v="Hostelworld Group"/>
    <x v="2"/>
    <x v="2"/>
    <s v="Visa"/>
    <x v="10"/>
    <n v="633"/>
    <d v="2023-06-01T00:00:00"/>
    <x v="2"/>
    <x v="2"/>
    <n v="1.1785503830288745E-3"/>
    <n v="1.1785503830288745E-3"/>
    <n v="200.35650000000001"/>
    <n v="0"/>
    <n v="0"/>
    <n v="24.04278"/>
    <n v="153.33333333333331"/>
    <n v="2.3571007660577488"/>
    <n v="0"/>
    <n v="955.62028590060891"/>
  </r>
  <r>
    <d v="2023-06-14T20:10:28"/>
    <n v="2"/>
    <n v="1257.1500000000001"/>
    <n v="1"/>
    <s v="Checked out"/>
    <d v="2023-06-16T07:48:01"/>
    <n v="1"/>
    <d v="2023-05-24T16:38:29"/>
    <s v="Bed in 12-bed Dorm"/>
    <m/>
    <s v="Google Travel Agency"/>
    <x v="0"/>
    <x v="0"/>
    <s v="Visa"/>
    <x v="14"/>
    <n v="634"/>
    <d v="2023-06-01T00:00:00"/>
    <x v="0"/>
    <x v="5"/>
    <n v="3.2626427406199023E-3"/>
    <n v="3.2626427406199023E-3"/>
    <n v="0"/>
    <n v="0"/>
    <n v="0"/>
    <n v="22.628699999999998"/>
    <n v="153.33333333333331"/>
    <n v="0"/>
    <n v="0"/>
    <n v="1081.1879666666669"/>
  </r>
  <r>
    <d v="2023-06-15T03:11:35"/>
    <n v="1"/>
    <n v="805.36"/>
    <n v="1"/>
    <s v="Checked out"/>
    <d v="2023-06-15T11:00:00"/>
    <n v="1"/>
    <d v="2023-06-02T09:58:41"/>
    <s v="Bed in 12-bed Dorm"/>
    <m/>
    <s v="Booking.com"/>
    <x v="2"/>
    <x v="2"/>
    <s v="Visa"/>
    <x v="2"/>
    <n v="635"/>
    <d v="2023-06-01T00:00:00"/>
    <x v="2"/>
    <x v="2"/>
    <n v="5.8927519151443723E-4"/>
    <n v="5.8927519151443723E-4"/>
    <n v="120.804"/>
    <n v="0"/>
    <n v="0"/>
    <n v="14.49648"/>
    <n v="115"/>
    <n v="1.1785503830288744"/>
    <n v="0"/>
    <n v="553.88096961697113"/>
  </r>
  <r>
    <d v="2023-06-14T19:06:19"/>
    <n v="1"/>
    <n v="738.37"/>
    <n v="1"/>
    <s v="Checked out"/>
    <d v="2023-06-15T10:43:36"/>
    <n v="1"/>
    <d v="2023-06-13T19:47:11"/>
    <s v="Bed in 12-bed Dorm"/>
    <m/>
    <s v="Private Sale"/>
    <x v="2"/>
    <x v="2"/>
    <s v=""/>
    <x v="5"/>
    <n v="636"/>
    <d v="2023-06-01T00:00:00"/>
    <x v="2"/>
    <x v="2"/>
    <n v="5.8927519151443723E-4"/>
    <n v="5.8927519151443723E-4"/>
    <n v="110.7555"/>
    <n v="0"/>
    <n v="0"/>
    <n v="13.290659999999999"/>
    <n v="115"/>
    <n v="1.1785503830288744"/>
    <n v="0"/>
    <n v="498.14528961697113"/>
  </r>
  <r>
    <d v="2023-06-14T15:59:19"/>
    <n v="1"/>
    <n v="762.96"/>
    <n v="1"/>
    <s v="Checked out"/>
    <d v="2023-06-15T05:12:14"/>
    <n v="1"/>
    <d v="2023-06-13T20:12:12"/>
    <s v="Bed in 12-bed Dorm"/>
    <m/>
    <s v="Private Sale"/>
    <x v="2"/>
    <x v="2"/>
    <s v=""/>
    <x v="5"/>
    <n v="637"/>
    <d v="2023-06-01T00:00:00"/>
    <x v="2"/>
    <x v="2"/>
    <n v="5.8927519151443723E-4"/>
    <n v="5.8927519151443723E-4"/>
    <n v="114.444"/>
    <n v="0"/>
    <n v="0"/>
    <n v="13.733279999999999"/>
    <n v="115"/>
    <n v="1.1785503830288744"/>
    <n v="0"/>
    <n v="518.60416961697115"/>
  </r>
  <r>
    <d v="2023-06-14T20:17:12"/>
    <n v="1"/>
    <n v="777.68"/>
    <n v="1"/>
    <s v="Checked out"/>
    <d v="2023-06-15T07:46:59"/>
    <n v="1"/>
    <d v="2023-06-14T19:16:42"/>
    <s v="Bed in 12-bed Dorm"/>
    <m/>
    <s v="Booking.com"/>
    <x v="2"/>
    <x v="2"/>
    <s v="Mastercard"/>
    <x v="2"/>
    <n v="638"/>
    <d v="2023-06-01T00:00:00"/>
    <x v="2"/>
    <x v="2"/>
    <n v="5.8927519151443723E-4"/>
    <n v="5.8927519151443723E-4"/>
    <n v="116.65199999999999"/>
    <n v="0"/>
    <n v="0"/>
    <n v="13.998239999999997"/>
    <n v="115"/>
    <n v="1.1785503830288744"/>
    <n v="0"/>
    <n v="530.85120961697112"/>
  </r>
  <r>
    <d v="2023-06-14T17:57:45"/>
    <n v="1"/>
    <n v="797.79"/>
    <n v="1"/>
    <s v="Checked out"/>
    <d v="2023-06-15T10:03:37"/>
    <n v="1"/>
    <d v="2023-06-13T21:57:14"/>
    <s v="Bed in 6-bed Dorm"/>
    <m/>
    <s v="Private Sale"/>
    <x v="2"/>
    <x v="2"/>
    <s v=""/>
    <x v="5"/>
    <n v="639"/>
    <d v="2023-06-01T00:00:00"/>
    <x v="2"/>
    <x v="2"/>
    <n v="5.8927519151443723E-4"/>
    <n v="5.8927519151443723E-4"/>
    <n v="119.66849999999999"/>
    <n v="0"/>
    <n v="0"/>
    <n v="14.360219999999998"/>
    <n v="115"/>
    <n v="1.1785503830288744"/>
    <n v="0"/>
    <n v="547.58272961697116"/>
  </r>
  <r>
    <d v="2023-06-14T16:05:04"/>
    <n v="2"/>
    <n v="1575"/>
    <n v="1"/>
    <s v="Checked out"/>
    <d v="2023-06-16T04:58:45"/>
    <n v="1"/>
    <d v="2023-05-02T20:11:03"/>
    <s v="Bed in 6-bed Dorm"/>
    <m/>
    <s v="Booking.com"/>
    <x v="2"/>
    <x v="3"/>
    <s v="Mastercard"/>
    <x v="2"/>
    <n v="640"/>
    <d v="2023-06-01T00:00:00"/>
    <x v="2"/>
    <x v="2"/>
    <n v="1.1785503830288745E-3"/>
    <n v="1.1785503830288745E-3"/>
    <n v="236.25"/>
    <n v="0"/>
    <n v="0"/>
    <n v="28.349999999999998"/>
    <n v="153.33333333333331"/>
    <n v="2.3571007660577488"/>
    <n v="0"/>
    <n v="1154.7095659006091"/>
  </r>
  <r>
    <d v="2023-06-14T23:56:13"/>
    <n v="1"/>
    <n v="867.86"/>
    <n v="1"/>
    <s v="Checked out"/>
    <d v="2023-06-15T11:00:00"/>
    <n v="1"/>
    <d v="2023-06-14T22:45:41"/>
    <s v="Bed in 4-bed Dorm"/>
    <m/>
    <s v="Booking.com"/>
    <x v="2"/>
    <x v="2"/>
    <s v="Mastercard"/>
    <x v="2"/>
    <n v="641"/>
    <d v="2023-06-01T00:00:00"/>
    <x v="2"/>
    <x v="2"/>
    <n v="5.8927519151443723E-4"/>
    <n v="5.8927519151443723E-4"/>
    <n v="130.179"/>
    <n v="0"/>
    <n v="0"/>
    <n v="15.621479999999998"/>
    <n v="115"/>
    <n v="1.1785503830288744"/>
    <n v="0"/>
    <n v="605.88096961697113"/>
  </r>
  <r>
    <d v="2023-06-14T22:43:28"/>
    <n v="1"/>
    <n v="841.82"/>
    <n v="1"/>
    <s v="Checked out"/>
    <d v="2023-06-15T05:12:36"/>
    <n v="1"/>
    <d v="2023-06-14T22:38:39"/>
    <s v="Bed in 4-bed Dorm"/>
    <m/>
    <m/>
    <x v="0"/>
    <x v="5"/>
    <s v=""/>
    <x v="0"/>
    <n v="642"/>
    <d v="2023-06-01T00:00:00"/>
    <x v="0"/>
    <x v="0"/>
    <n v="1.6313213703099511E-3"/>
    <n v="1.6313213703099511E-3"/>
    <n v="0"/>
    <n v="0"/>
    <n v="0"/>
    <n v="11.785480000000002"/>
    <n v="115"/>
    <n v="0"/>
    <n v="0"/>
    <n v="715.03452000000004"/>
  </r>
  <r>
    <d v="2023-06-15T00:27:22"/>
    <n v="1"/>
    <n v="841.82"/>
    <n v="1"/>
    <s v="Checked out"/>
    <d v="2023-06-15T11:00:00"/>
    <n v="1"/>
    <d v="2023-06-14T22:34:16"/>
    <s v="Bed in 4-bed Dorm"/>
    <m/>
    <m/>
    <x v="0"/>
    <x v="5"/>
    <s v=""/>
    <x v="0"/>
    <n v="643"/>
    <d v="2023-06-01T00:00:00"/>
    <x v="0"/>
    <x v="0"/>
    <n v="1.6313213703099511E-3"/>
    <n v="1.6313213703099511E-3"/>
    <n v="0"/>
    <n v="0"/>
    <n v="0"/>
    <n v="11.785480000000002"/>
    <n v="115"/>
    <n v="0"/>
    <n v="0"/>
    <n v="715.03452000000004"/>
  </r>
  <r>
    <d v="2023-06-14T22:07:17"/>
    <n v="1"/>
    <n v="867.86"/>
    <n v="1"/>
    <s v="Checked out"/>
    <d v="2023-06-15T07:27:49"/>
    <n v="1"/>
    <d v="2023-06-14T21:52:42"/>
    <s v="Bed in 4-bed Dorm"/>
    <m/>
    <s v="Booking.com"/>
    <x v="2"/>
    <x v="2"/>
    <s v="Mastercard"/>
    <x v="2"/>
    <n v="644"/>
    <d v="2023-06-01T00:00:00"/>
    <x v="2"/>
    <x v="2"/>
    <n v="5.8927519151443723E-4"/>
    <n v="5.8927519151443723E-4"/>
    <n v="130.179"/>
    <n v="0"/>
    <n v="0"/>
    <n v="15.621479999999998"/>
    <n v="115"/>
    <n v="1.1785503830288744"/>
    <n v="0"/>
    <n v="605.88096961697113"/>
  </r>
  <r>
    <d v="2023-06-14T19:31:58"/>
    <n v="1"/>
    <n v="841.82"/>
    <n v="1"/>
    <s v="Checked out"/>
    <d v="2023-06-15T07:21:25"/>
    <n v="1"/>
    <d v="2023-06-14T19:26:30"/>
    <s v="Bed in 4-bed Dorm"/>
    <m/>
    <m/>
    <x v="0"/>
    <x v="5"/>
    <s v=""/>
    <x v="0"/>
    <n v="645"/>
    <d v="2023-06-01T00:00:00"/>
    <x v="0"/>
    <x v="0"/>
    <n v="1.6313213703099511E-3"/>
    <n v="1.6313213703099511E-3"/>
    <n v="0"/>
    <n v="0"/>
    <n v="0"/>
    <n v="11.785480000000002"/>
    <n v="115"/>
    <n v="0"/>
    <n v="0"/>
    <n v="715.03452000000004"/>
  </r>
  <r>
    <d v="2023-06-14T17:42:53"/>
    <n v="1"/>
    <n v="762.96"/>
    <n v="1"/>
    <s v="Checked out"/>
    <d v="2023-06-15T10:48:28"/>
    <n v="1"/>
    <d v="2023-06-13T03:52:11"/>
    <s v="Bed in 4-bed Dorm"/>
    <m/>
    <s v="Private Sale"/>
    <x v="2"/>
    <x v="2"/>
    <s v=""/>
    <x v="5"/>
    <n v="646"/>
    <d v="2023-06-01T00:00:00"/>
    <x v="2"/>
    <x v="2"/>
    <n v="5.8927519151443723E-4"/>
    <n v="5.8927519151443723E-4"/>
    <n v="114.444"/>
    <n v="0"/>
    <n v="0"/>
    <n v="13.733279999999999"/>
    <n v="115"/>
    <n v="1.1785503830288744"/>
    <n v="0"/>
    <n v="518.60416961697115"/>
  </r>
  <r>
    <d v="2023-06-15T03:10:57"/>
    <n v="1"/>
    <n v="841.82"/>
    <n v="1"/>
    <s v="Checked out"/>
    <d v="2023-06-15T03:25:10"/>
    <n v="1"/>
    <d v="2023-06-14T18:41:55"/>
    <s v="Bed in 4-bed Dorm"/>
    <m/>
    <m/>
    <x v="0"/>
    <x v="5"/>
    <s v=""/>
    <x v="0"/>
    <n v="647"/>
    <d v="2023-06-01T00:00:00"/>
    <x v="0"/>
    <x v="0"/>
    <n v="1.6313213703099511E-3"/>
    <n v="1.6313213703099511E-3"/>
    <n v="0"/>
    <n v="0"/>
    <n v="0"/>
    <n v="11.785480000000002"/>
    <n v="115"/>
    <n v="0"/>
    <n v="0"/>
    <n v="715.03452000000004"/>
  </r>
  <r>
    <d v="2023-06-15T00:59:01"/>
    <n v="2"/>
    <n v="1990.18"/>
    <n v="1"/>
    <s v="Checked out"/>
    <d v="2023-06-16T11:00:00"/>
    <n v="1"/>
    <d v="2023-06-14T19:34:12"/>
    <s v="Bed in 4-bed Dorm"/>
    <m/>
    <s v="Booking.com"/>
    <x v="2"/>
    <x v="2"/>
    <s v="Mastercard"/>
    <x v="2"/>
    <n v="648"/>
    <d v="2023-06-01T00:00:00"/>
    <x v="2"/>
    <x v="2"/>
    <n v="1.1785503830288745E-3"/>
    <n v="1.1785503830288745E-3"/>
    <n v="298.52699999999999"/>
    <n v="0"/>
    <n v="0"/>
    <n v="35.823239999999998"/>
    <n v="153.33333333333331"/>
    <n v="2.3571007660577488"/>
    <n v="0"/>
    <n v="1500.139325900609"/>
  </r>
  <r>
    <d v="2023-06-14T16:07:16"/>
    <n v="3"/>
    <n v="3023.22"/>
    <n v="1"/>
    <s v="Checked out"/>
    <d v="2023-06-17T10:16:13"/>
    <n v="1"/>
    <d v="2023-06-08T07:56:11"/>
    <s v="Bed in 4-bed Dorm"/>
    <m/>
    <s v="Booking.com"/>
    <x v="2"/>
    <x v="2"/>
    <s v="Mastercard"/>
    <x v="2"/>
    <n v="649"/>
    <d v="2023-06-01T00:00:00"/>
    <x v="2"/>
    <x v="2"/>
    <n v="1.7678255745433118E-3"/>
    <n v="1.7678255745433118E-3"/>
    <n v="453.48299999999995"/>
    <n v="0"/>
    <n v="0"/>
    <n v="54.417959999999994"/>
    <n v="191.66666666666666"/>
    <n v="3.5356511490866236"/>
    <n v="0"/>
    <n v="2320.1167221842466"/>
  </r>
  <r>
    <d v="2023-06-14T22:23:21"/>
    <n v="1"/>
    <n v="1100"/>
    <n v="1"/>
    <s v="Checked out"/>
    <d v="2023-06-15T09:42:08"/>
    <n v="1"/>
    <d v="2023-06-12T17:34:45"/>
    <s v="Bed in 4-bed Dorm"/>
    <m/>
    <s v="Booking.com"/>
    <x v="2"/>
    <x v="2"/>
    <s v="Mastercard"/>
    <x v="2"/>
    <n v="650"/>
    <d v="2023-06-01T00:00:00"/>
    <x v="2"/>
    <x v="2"/>
    <n v="5.8927519151443723E-4"/>
    <n v="5.8927519151443723E-4"/>
    <n v="165"/>
    <n v="0"/>
    <n v="0"/>
    <n v="19.799999999999997"/>
    <n v="115"/>
    <n v="1.1785503830288744"/>
    <n v="0"/>
    <n v="799.02144961697104"/>
  </r>
  <r>
    <d v="2023-06-14T19:17:53"/>
    <n v="1"/>
    <n v="663.91"/>
    <n v="1"/>
    <s v="Checked out"/>
    <d v="2023-06-15T11:00:00"/>
    <n v="1"/>
    <d v="2023-06-14T17:47:12"/>
    <s v="Bed in 4-bed Dorm"/>
    <m/>
    <s v="Private Sale"/>
    <x v="2"/>
    <x v="2"/>
    <s v=""/>
    <x v="5"/>
    <n v="651"/>
    <d v="2023-06-01T00:00:00"/>
    <x v="2"/>
    <x v="2"/>
    <n v="5.8927519151443723E-4"/>
    <n v="5.8927519151443723E-4"/>
    <n v="99.586499999999987"/>
    <n v="0"/>
    <n v="0"/>
    <n v="11.950379999999999"/>
    <n v="115"/>
    <n v="1.1785503830288744"/>
    <n v="0"/>
    <n v="436.19456961697108"/>
  </r>
  <r>
    <d v="2023-06-14T17:50:02"/>
    <n v="1"/>
    <n v="867.86"/>
    <n v="1"/>
    <s v="Checked out"/>
    <d v="2023-06-15T11:00:00"/>
    <n v="1"/>
    <d v="2023-06-14T16:29:13"/>
    <s v="Bed in 4-bed Dorm"/>
    <m/>
    <s v="Booking.com"/>
    <x v="2"/>
    <x v="2"/>
    <s v="Mastercard"/>
    <x v="2"/>
    <n v="652"/>
    <d v="2023-06-01T00:00:00"/>
    <x v="2"/>
    <x v="2"/>
    <n v="5.8927519151443723E-4"/>
    <n v="5.8927519151443723E-4"/>
    <n v="130.179"/>
    <n v="0"/>
    <n v="0"/>
    <n v="15.621479999999998"/>
    <n v="115"/>
    <n v="1.1785503830288744"/>
    <n v="0"/>
    <n v="605.88096961697113"/>
  </r>
  <r>
    <d v="2023-06-15T18:32:17"/>
    <n v="1"/>
    <n v="2083.04"/>
    <n v="1"/>
    <s v="Checked out"/>
    <d v="2023-06-16T08:29:29"/>
    <n v="1"/>
    <d v="2023-06-14T12:53:11"/>
    <s v="Economy Queen"/>
    <m/>
    <s v="Expedia"/>
    <x v="2"/>
    <x v="2"/>
    <s v="Mastercard"/>
    <x v="9"/>
    <n v="653"/>
    <d v="2023-06-01T00:00:00"/>
    <x v="2"/>
    <x v="2"/>
    <n v="5.8927519151443723E-4"/>
    <n v="5.8927519151443723E-4"/>
    <n v="312.45599999999996"/>
    <n v="0"/>
    <n v="0"/>
    <n v="37.494719999999994"/>
    <n v="115"/>
    <n v="1.1785503830288744"/>
    <n v="0"/>
    <n v="1616.9107296169711"/>
  </r>
  <r>
    <d v="2023-06-16T00:23:45"/>
    <n v="3"/>
    <n v="3270"/>
    <n v="1"/>
    <s v="Checked out"/>
    <d v="2023-06-18T10:51:05"/>
    <n v="1"/>
    <d v="2022-12-15T00:04:34"/>
    <s v="Economy Queen"/>
    <m/>
    <m/>
    <x v="0"/>
    <x v="10"/>
    <s v="Amex"/>
    <x v="8"/>
    <n v="654"/>
    <d v="2023-06-01T00:00:00"/>
    <x v="0"/>
    <x v="4"/>
    <n v="4.8939641109298528E-3"/>
    <n v="4.8939641109298528E-3"/>
    <n v="32.700000000000003"/>
    <n v="50"/>
    <n v="0"/>
    <n v="45.78"/>
    <n v="191.66666666666666"/>
    <n v="48.939641109298528"/>
    <n v="0"/>
    <n v="2900.913692224035"/>
  </r>
  <r>
    <d v="2023-06-16T03:29:00"/>
    <n v="1"/>
    <n v="1981.29"/>
    <n v="1"/>
    <s v="Checked out"/>
    <d v="2023-06-16T10:41:08"/>
    <n v="2"/>
    <d v="2023-05-22T04:42:12"/>
    <s v="Economy Queen"/>
    <m/>
    <s v="Expedia"/>
    <x v="2"/>
    <x v="3"/>
    <s v="Mastercard"/>
    <x v="11"/>
    <n v="655"/>
    <d v="2023-06-01T00:00:00"/>
    <x v="2"/>
    <x v="2"/>
    <n v="5.8927519151443723E-4"/>
    <n v="5.8927519151443723E-4"/>
    <n v="297.19349999999997"/>
    <n v="0"/>
    <n v="0"/>
    <n v="35.663219999999995"/>
    <n v="115"/>
    <n v="1.1785503830288744"/>
    <n v="0"/>
    <n v="1532.254729616971"/>
  </r>
  <r>
    <d v="2023-06-15T18:54:23"/>
    <n v="1"/>
    <n v="1936.61"/>
    <n v="1"/>
    <s v="Checked out"/>
    <d v="2023-06-16T11:00:00"/>
    <n v="1"/>
    <d v="2023-05-18T00:24:12"/>
    <s v="Economy Queen"/>
    <m/>
    <s v="Expedia"/>
    <x v="2"/>
    <x v="3"/>
    <s v="Mastercard"/>
    <x v="4"/>
    <n v="656"/>
    <d v="2023-06-01T00:00:00"/>
    <x v="2"/>
    <x v="2"/>
    <n v="5.8927519151443723E-4"/>
    <n v="5.8927519151443723E-4"/>
    <n v="290.49149999999997"/>
    <n v="0"/>
    <n v="0"/>
    <n v="34.858979999999995"/>
    <n v="115"/>
    <n v="1.1785503830288744"/>
    <n v="0"/>
    <n v="1495.0809696169711"/>
  </r>
  <r>
    <d v="2023-06-15T19:27:36"/>
    <n v="1"/>
    <n v="1981.21"/>
    <n v="1"/>
    <s v="Checked out"/>
    <d v="2023-06-16T07:56:34"/>
    <n v="2"/>
    <d v="2023-05-17T04:52:41"/>
    <s v="Economy Queen"/>
    <m/>
    <s v="Expedia"/>
    <x v="2"/>
    <x v="3"/>
    <s v="Mastercard"/>
    <x v="11"/>
    <n v="657"/>
    <d v="2023-06-01T00:00:00"/>
    <x v="2"/>
    <x v="2"/>
    <n v="5.8927519151443723E-4"/>
    <n v="5.8927519151443723E-4"/>
    <n v="297.18149999999997"/>
    <n v="0"/>
    <n v="0"/>
    <n v="35.66178"/>
    <n v="115"/>
    <n v="1.1785503830288744"/>
    <n v="0"/>
    <n v="1532.1881696169712"/>
  </r>
  <r>
    <d v="2023-06-16T01:08:33"/>
    <n v="1"/>
    <n v="1556.52"/>
    <n v="1"/>
    <s v="Checked out"/>
    <d v="2023-06-16T08:45:23"/>
    <n v="1"/>
    <d v="2023-05-02T10:16:12"/>
    <s v="Economy Queen"/>
    <m/>
    <s v="Expedia"/>
    <x v="2"/>
    <x v="3"/>
    <s v="Mastercard"/>
    <x v="19"/>
    <n v="658"/>
    <d v="2023-06-01T00:00:00"/>
    <x v="2"/>
    <x v="2"/>
    <n v="5.8927519151443723E-4"/>
    <n v="5.8927519151443723E-4"/>
    <n v="233.47799999999998"/>
    <n v="0"/>
    <n v="0"/>
    <n v="28.017359999999996"/>
    <n v="115"/>
    <n v="1.1785503830288744"/>
    <n v="0"/>
    <n v="1178.8460896169711"/>
  </r>
  <r>
    <d v="2023-06-15T23:24:25"/>
    <n v="4"/>
    <n v="4687.8500000000004"/>
    <n v="1"/>
    <s v="Checked out"/>
    <d v="2023-06-19T11:00:00"/>
    <n v="2"/>
    <d v="2023-02-11T20:23:31"/>
    <s v="Economy Queen"/>
    <m/>
    <m/>
    <x v="0"/>
    <x v="10"/>
    <s v="Mastercard"/>
    <x v="8"/>
    <n v="659"/>
    <d v="2023-06-01T00:00:00"/>
    <x v="0"/>
    <x v="4"/>
    <n v="6.5252854812398045E-3"/>
    <n v="6.5252854812398045E-3"/>
    <n v="46.878500000000003"/>
    <n v="50"/>
    <n v="0"/>
    <n v="65.629900000000006"/>
    <n v="230"/>
    <n v="65.252854812398041"/>
    <n v="0"/>
    <n v="4230.0887451876024"/>
  </r>
  <r>
    <d v="2023-06-15T19:28:50"/>
    <n v="4"/>
    <n v="6430.14"/>
    <n v="1"/>
    <s v="Checked out"/>
    <d v="2023-06-19T11:00:00"/>
    <n v="2"/>
    <d v="2023-04-07T17:19:34"/>
    <s v="Economy Queen"/>
    <m/>
    <m/>
    <x v="0"/>
    <x v="4"/>
    <s v="Visa"/>
    <x v="8"/>
    <n v="660"/>
    <d v="2023-06-01T00:00:00"/>
    <x v="0"/>
    <x v="4"/>
    <n v="6.5252854812398045E-3"/>
    <n v="6.5252854812398045E-3"/>
    <n v="64.301400000000001"/>
    <n v="50"/>
    <n v="0"/>
    <n v="90.021960000000007"/>
    <n v="230"/>
    <n v="65.252854812398041"/>
    <n v="0"/>
    <n v="5930.5637851876027"/>
  </r>
  <r>
    <d v="2023-06-15T16:38:10"/>
    <n v="1"/>
    <n v="1860.71"/>
    <n v="1"/>
    <s v="Checked out"/>
    <d v="2023-06-16T05:47:43"/>
    <n v="2"/>
    <d v="2023-05-07T15:32:12"/>
    <s v="Standard Queen"/>
    <m/>
    <s v="Booking.com"/>
    <x v="2"/>
    <x v="3"/>
    <s v="Mastercard"/>
    <x v="2"/>
    <n v="661"/>
    <d v="2023-06-01T00:00:00"/>
    <x v="2"/>
    <x v="2"/>
    <n v="5.8927519151443723E-4"/>
    <n v="5.8927519151443723E-4"/>
    <n v="279.10649999999998"/>
    <n v="0"/>
    <n v="0"/>
    <n v="33.492779999999996"/>
    <n v="115"/>
    <n v="1.1785503830288744"/>
    <n v="0"/>
    <n v="1431.9321696169711"/>
  </r>
  <r>
    <d v="2023-06-15T16:23:31"/>
    <n v="1"/>
    <n v="2605.21"/>
    <n v="1"/>
    <s v="Checked out"/>
    <d v="2023-06-16T09:36:27"/>
    <n v="2"/>
    <d v="2023-05-23T15:08:43"/>
    <s v="Standard Queen"/>
    <m/>
    <s v="Booking.com"/>
    <x v="2"/>
    <x v="9"/>
    <s v="Mastercard"/>
    <x v="2"/>
    <n v="662"/>
    <d v="2023-06-01T00:00:00"/>
    <x v="2"/>
    <x v="2"/>
    <n v="5.8927519151443723E-4"/>
    <n v="5.8927519151443723E-4"/>
    <n v="390.78149999999999"/>
    <n v="0"/>
    <n v="0"/>
    <n v="46.89378"/>
    <n v="115"/>
    <n v="1.1785503830288744"/>
    <n v="0"/>
    <n v="2051.3561696169713"/>
  </r>
  <r>
    <d v="2023-06-15T17:18:01"/>
    <n v="1"/>
    <n v="2176.23"/>
    <n v="1"/>
    <s v="Checked out"/>
    <d v="2023-06-16T10:20:00"/>
    <n v="1"/>
    <d v="2023-06-08T22:38:41"/>
    <s v="Standard Queen"/>
    <m/>
    <s v="Expedia"/>
    <x v="2"/>
    <x v="3"/>
    <s v="Mastercard"/>
    <x v="9"/>
    <n v="663"/>
    <d v="2023-06-01T00:00:00"/>
    <x v="2"/>
    <x v="2"/>
    <n v="5.8927519151443723E-4"/>
    <n v="5.8927519151443723E-4"/>
    <n v="326.43450000000001"/>
    <n v="0"/>
    <n v="0"/>
    <n v="39.172139999999999"/>
    <n v="115"/>
    <n v="1.1785503830288744"/>
    <n v="0"/>
    <n v="1694.444809616971"/>
  </r>
  <r>
    <d v="2023-06-15T20:13:15"/>
    <n v="1"/>
    <n v="2220.88"/>
    <n v="1"/>
    <s v="Checked out"/>
    <d v="2023-06-16T11:00:00"/>
    <n v="2"/>
    <d v="2023-06-14T19:58:42"/>
    <s v="Standard Queen"/>
    <m/>
    <s v="Expedia"/>
    <x v="2"/>
    <x v="3"/>
    <s v="Mastercard"/>
    <x v="9"/>
    <n v="664"/>
    <d v="2023-06-01T00:00:00"/>
    <x v="2"/>
    <x v="2"/>
    <n v="5.8927519151443723E-4"/>
    <n v="5.8927519151443723E-4"/>
    <n v="333.13200000000001"/>
    <n v="0"/>
    <n v="0"/>
    <n v="39.975839999999998"/>
    <n v="115"/>
    <n v="1.1785503830288744"/>
    <n v="0"/>
    <n v="1731.5936096169712"/>
  </r>
  <r>
    <d v="2023-06-15T14:17:11"/>
    <n v="1"/>
    <n v="2750.89"/>
    <n v="1"/>
    <s v="Checked out"/>
    <d v="2023-06-16T04:59:42"/>
    <n v="2"/>
    <d v="2023-06-05T17:11:13"/>
    <s v="Standard Queen"/>
    <m/>
    <s v="Booking.com"/>
    <x v="2"/>
    <x v="2"/>
    <s v="Mastercard"/>
    <x v="2"/>
    <n v="665"/>
    <d v="2023-06-01T00:00:00"/>
    <x v="2"/>
    <x v="2"/>
    <n v="5.8927519151443723E-4"/>
    <n v="5.8927519151443723E-4"/>
    <n v="412.63349999999997"/>
    <n v="0"/>
    <n v="0"/>
    <n v="49.516019999999997"/>
    <n v="115"/>
    <n v="1.1785503830288744"/>
    <n v="0"/>
    <n v="2172.5619296169712"/>
  </r>
  <r>
    <d v="2023-06-16T03:55:26"/>
    <n v="3"/>
    <n v="7573.92"/>
    <n v="1"/>
    <s v="Checked out"/>
    <d v="2023-06-18T04:34:02"/>
    <n v="2"/>
    <d v="2023-05-30T03:17:41"/>
    <s v="Standard Queen"/>
    <m/>
    <s v="Expedia"/>
    <x v="2"/>
    <x v="3"/>
    <s v="Mastercard"/>
    <x v="9"/>
    <n v="666"/>
    <d v="2023-06-01T00:00:00"/>
    <x v="2"/>
    <x v="2"/>
    <n v="1.7678255745433118E-3"/>
    <n v="1.7678255745433118E-3"/>
    <n v="1136.088"/>
    <n v="0"/>
    <n v="0"/>
    <n v="136.33055999999999"/>
    <n v="191.66666666666666"/>
    <n v="3.5356511490866236"/>
    <n v="0"/>
    <n v="6106.2991221842467"/>
  </r>
  <r>
    <d v="2023-06-15T17:58:54"/>
    <n v="1"/>
    <n v="3043.75"/>
    <n v="1"/>
    <s v="Checked out"/>
    <d v="2023-06-16T08:57:59"/>
    <n v="2"/>
    <d v="2023-06-09T10:03:11"/>
    <s v="Standard Queen"/>
    <m/>
    <s v="Expedia"/>
    <x v="2"/>
    <x v="2"/>
    <s v="Mastercard"/>
    <x v="3"/>
    <n v="667"/>
    <d v="2023-06-01T00:00:00"/>
    <x v="2"/>
    <x v="2"/>
    <n v="5.8927519151443723E-4"/>
    <n v="5.8927519151443723E-4"/>
    <n v="456.5625"/>
    <n v="0"/>
    <n v="0"/>
    <n v="54.787499999999994"/>
    <n v="115"/>
    <n v="1.1785503830288744"/>
    <n v="0"/>
    <n v="2416.2214496169709"/>
  </r>
  <r>
    <d v="2023-06-15T22:48:40"/>
    <n v="1"/>
    <n v="3155.29"/>
    <n v="1"/>
    <s v="Checked out"/>
    <d v="2023-06-16T09:36:07"/>
    <n v="1"/>
    <d v="2023-05-23T15:08:43"/>
    <s v="Standard Queen"/>
    <m/>
    <s v="Booking.com"/>
    <x v="2"/>
    <x v="9"/>
    <s v="Mastercard"/>
    <x v="2"/>
    <n v="668"/>
    <d v="2023-06-01T00:00:00"/>
    <x v="2"/>
    <x v="2"/>
    <n v="5.8927519151443723E-4"/>
    <n v="5.8927519151443723E-4"/>
    <n v="473.29349999999999"/>
    <n v="0"/>
    <n v="0"/>
    <n v="56.795219999999993"/>
    <n v="115"/>
    <n v="1.1785503830288744"/>
    <n v="0"/>
    <n v="2509.022729616971"/>
  </r>
  <r>
    <d v="2023-06-15T16:46:48"/>
    <n v="3"/>
    <n v="7284.4"/>
    <n v="1"/>
    <s v="Checked out"/>
    <d v="2023-06-18T07:34:29"/>
    <n v="2"/>
    <d v="2023-03-05T10:11:11"/>
    <s v="Standard Queen"/>
    <m/>
    <s v="Booking.com"/>
    <x v="2"/>
    <x v="9"/>
    <s v="Mastercard"/>
    <x v="2"/>
    <n v="669"/>
    <d v="2023-06-01T00:00:00"/>
    <x v="2"/>
    <x v="2"/>
    <n v="1.7678255745433118E-3"/>
    <n v="1.7678255745433118E-3"/>
    <n v="1092.6599999999999"/>
    <n v="0"/>
    <n v="0"/>
    <n v="131.11919999999998"/>
    <n v="191.66666666666666"/>
    <n v="3.5356511490866236"/>
    <n v="0"/>
    <n v="5865.4184821842464"/>
  </r>
  <r>
    <d v="2023-06-15T16:24:47"/>
    <n v="1"/>
    <n v="2605.21"/>
    <n v="1"/>
    <s v="Checked out"/>
    <d v="2023-06-16T09:36:27"/>
    <n v="2"/>
    <d v="2023-05-23T15:08:43"/>
    <s v="Standard Queen"/>
    <m/>
    <s v="Booking.com"/>
    <x v="2"/>
    <x v="9"/>
    <s v="Mastercard"/>
    <x v="2"/>
    <n v="670"/>
    <d v="2023-06-01T00:00:00"/>
    <x v="2"/>
    <x v="2"/>
    <n v="5.8927519151443723E-4"/>
    <n v="5.8927519151443723E-4"/>
    <n v="390.78149999999999"/>
    <n v="0"/>
    <n v="0"/>
    <n v="46.89378"/>
    <n v="115"/>
    <n v="1.1785503830288744"/>
    <n v="0"/>
    <n v="2051.3561696169713"/>
  </r>
  <r>
    <d v="2023-06-15T16:53:02"/>
    <n v="4"/>
    <n v="8692.2900000000009"/>
    <n v="1"/>
    <s v="Checked out"/>
    <d v="2023-06-19T10:00:29"/>
    <n v="2"/>
    <d v="2023-01-29T15:02:42"/>
    <s v="Superior King"/>
    <m/>
    <s v="Booking.com"/>
    <x v="2"/>
    <x v="9"/>
    <s v="Mastercard"/>
    <x v="2"/>
    <n v="671"/>
    <d v="2023-06-01T00:00:00"/>
    <x v="2"/>
    <x v="2"/>
    <n v="2.3571007660577489E-3"/>
    <n v="2.3571007660577489E-3"/>
    <n v="1303.8435000000002"/>
    <n v="0"/>
    <n v="0"/>
    <n v="156.46122"/>
    <n v="230"/>
    <n v="4.7142015321154975"/>
    <n v="0"/>
    <n v="6997.2710784678857"/>
  </r>
  <r>
    <d v="2023-06-15T16:54:30"/>
    <n v="4"/>
    <n v="8692.2900000000009"/>
    <n v="1"/>
    <s v="Checked out"/>
    <d v="2023-06-19T10:25:02"/>
    <n v="2"/>
    <d v="2023-01-29T15:02:42"/>
    <s v="Superior King"/>
    <m/>
    <s v="Booking.com"/>
    <x v="2"/>
    <x v="9"/>
    <s v="Mastercard"/>
    <x v="2"/>
    <n v="672"/>
    <d v="2023-06-01T00:00:00"/>
    <x v="2"/>
    <x v="2"/>
    <n v="2.3571007660577489E-3"/>
    <n v="2.3571007660577489E-3"/>
    <n v="1303.8435000000002"/>
    <n v="0"/>
    <n v="0"/>
    <n v="156.46122"/>
    <n v="230"/>
    <n v="4.7142015321154975"/>
    <n v="0"/>
    <n v="6997.2710784678857"/>
  </r>
  <r>
    <d v="2023-06-15T16:50:00"/>
    <n v="1"/>
    <n v="2233.86"/>
    <n v="1"/>
    <s v="Checked out"/>
    <d v="2023-06-16T11:00:00"/>
    <n v="1"/>
    <d v="2023-05-12T11:21:44"/>
    <s v="Superior King"/>
    <m/>
    <s v="Expedia"/>
    <x v="2"/>
    <x v="9"/>
    <s v="Mastercard"/>
    <x v="3"/>
    <n v="673"/>
    <d v="2023-06-01T00:00:00"/>
    <x v="2"/>
    <x v="2"/>
    <n v="5.8927519151443723E-4"/>
    <n v="5.8927519151443723E-4"/>
    <n v="335.07900000000001"/>
    <n v="0"/>
    <n v="0"/>
    <n v="40.209479999999999"/>
    <n v="115"/>
    <n v="1.1785503830288744"/>
    <n v="0"/>
    <n v="1742.3929696169712"/>
  </r>
  <r>
    <d v="2023-06-15T16:51:46"/>
    <n v="1"/>
    <n v="2233.86"/>
    <n v="1"/>
    <s v="Checked out"/>
    <d v="2023-06-16T11:00:00"/>
    <n v="1"/>
    <d v="2023-05-12T11:21:41"/>
    <s v="Superior King"/>
    <m/>
    <s v="Expedia"/>
    <x v="2"/>
    <x v="9"/>
    <s v="Mastercard"/>
    <x v="3"/>
    <n v="674"/>
    <d v="2023-06-01T00:00:00"/>
    <x v="2"/>
    <x v="2"/>
    <n v="5.8927519151443723E-4"/>
    <n v="5.8927519151443723E-4"/>
    <n v="335.07900000000001"/>
    <n v="0"/>
    <n v="0"/>
    <n v="40.209479999999999"/>
    <n v="115"/>
    <n v="1.1785503830288744"/>
    <n v="0"/>
    <n v="1742.3929696169712"/>
  </r>
  <r>
    <d v="2023-06-15T17:48:49"/>
    <n v="1"/>
    <n v="2761.86"/>
    <n v="1"/>
    <s v="Checked out"/>
    <d v="2023-06-16T11:00:00"/>
    <n v="4"/>
    <d v="2023-03-31T03:27:22"/>
    <s v="Family Room"/>
    <m/>
    <m/>
    <x v="0"/>
    <x v="4"/>
    <s v="Visa"/>
    <x v="8"/>
    <n v="675"/>
    <d v="2023-06-01T00:00:00"/>
    <x v="0"/>
    <x v="4"/>
    <n v="1.6313213703099511E-3"/>
    <n v="1.6313213703099511E-3"/>
    <n v="27.618600000000001"/>
    <n v="50"/>
    <n v="0"/>
    <n v="38.666040000000002"/>
    <n v="115"/>
    <n v="16.31321370309951"/>
    <n v="0"/>
    <n v="2514.2621462969005"/>
  </r>
  <r>
    <d v="2023-06-15T16:55:26"/>
    <n v="1"/>
    <n v="2692.17"/>
    <n v="1"/>
    <s v="Checked out"/>
    <d v="2023-06-16T10:42:23"/>
    <n v="1"/>
    <d v="2023-06-07T08:13:42"/>
    <s v="Family Room"/>
    <m/>
    <s v="Expedia"/>
    <x v="2"/>
    <x v="9"/>
    <s v="Mastercard"/>
    <x v="19"/>
    <n v="676"/>
    <d v="2023-06-01T00:00:00"/>
    <x v="2"/>
    <x v="2"/>
    <n v="5.8927519151443723E-4"/>
    <n v="5.8927519151443723E-4"/>
    <n v="403.82549999999998"/>
    <n v="0"/>
    <n v="0"/>
    <n v="48.459060000000001"/>
    <n v="115"/>
    <n v="1.1785503830288744"/>
    <n v="0"/>
    <n v="2123.7068896169712"/>
  </r>
  <r>
    <d v="2023-06-15T16:56:37"/>
    <n v="1"/>
    <n v="2692.17"/>
    <n v="1"/>
    <s v="Checked out"/>
    <d v="2023-06-16T10:46:42"/>
    <n v="1"/>
    <d v="2023-06-07T08:13:44"/>
    <s v="Family Room"/>
    <m/>
    <s v="Expedia"/>
    <x v="2"/>
    <x v="9"/>
    <s v="Mastercard"/>
    <x v="19"/>
    <n v="677"/>
    <d v="2023-06-01T00:00:00"/>
    <x v="2"/>
    <x v="2"/>
    <n v="5.8927519151443723E-4"/>
    <n v="5.8927519151443723E-4"/>
    <n v="403.82549999999998"/>
    <n v="0"/>
    <n v="0"/>
    <n v="48.459060000000001"/>
    <n v="115"/>
    <n v="1.1785503830288744"/>
    <n v="0"/>
    <n v="2123.7068896169712"/>
  </r>
  <r>
    <d v="2023-06-15T17:14:11"/>
    <n v="1"/>
    <n v="1410.27"/>
    <n v="1"/>
    <s v="Checked out"/>
    <d v="2023-06-16T06:13:05"/>
    <n v="2"/>
    <d v="2023-05-09T16:33:11"/>
    <s v="2-bed Dorm"/>
    <m/>
    <s v="Booking.com"/>
    <x v="2"/>
    <x v="3"/>
    <s v="Mastercard"/>
    <x v="2"/>
    <n v="678"/>
    <d v="2023-06-01T00:00:00"/>
    <x v="2"/>
    <x v="2"/>
    <n v="5.8927519151443723E-4"/>
    <n v="5.8927519151443723E-4"/>
    <n v="211.54049999999998"/>
    <n v="0"/>
    <n v="0"/>
    <n v="25.384859999999996"/>
    <n v="115"/>
    <n v="1.1785503830288744"/>
    <n v="0"/>
    <n v="1057.166089616971"/>
  </r>
  <r>
    <d v="2023-06-15T17:42:33"/>
    <n v="3"/>
    <n v="4257.8599999999997"/>
    <n v="1"/>
    <s v="Checked out"/>
    <d v="2023-06-18T07:00:57"/>
    <n v="2"/>
    <d v="2023-04-15T16:41:05"/>
    <s v="2-bed Dorm"/>
    <m/>
    <m/>
    <x v="0"/>
    <x v="10"/>
    <s v="Mastercard"/>
    <x v="8"/>
    <n v="679"/>
    <d v="2023-06-01T00:00:00"/>
    <x v="0"/>
    <x v="4"/>
    <n v="4.8939641109298528E-3"/>
    <n v="4.8939641109298528E-3"/>
    <n v="42.578599999999994"/>
    <n v="50"/>
    <n v="0"/>
    <n v="59.610039999999998"/>
    <n v="191.66666666666666"/>
    <n v="48.939641109298528"/>
    <n v="0"/>
    <n v="3865.0650522240344"/>
  </r>
  <r>
    <d v="2023-06-15T17:28:44"/>
    <n v="1"/>
    <n v="1755"/>
    <n v="1"/>
    <s v="Checked out"/>
    <d v="2023-06-16T09:23:02"/>
    <n v="2"/>
    <d v="2023-06-04T12:22:41"/>
    <s v="2-bed Dorm"/>
    <m/>
    <s v="Booking.com"/>
    <x v="2"/>
    <x v="3"/>
    <s v="Mastercard"/>
    <x v="2"/>
    <n v="680"/>
    <d v="2023-06-01T00:00:00"/>
    <x v="2"/>
    <x v="2"/>
    <n v="5.8927519151443723E-4"/>
    <n v="5.8927519151443723E-4"/>
    <n v="263.25"/>
    <n v="0"/>
    <n v="0"/>
    <n v="31.589999999999996"/>
    <n v="115"/>
    <n v="1.1785503830288744"/>
    <n v="0"/>
    <n v="1343.9814496169711"/>
  </r>
  <r>
    <d v="2023-06-15T16:04:28"/>
    <n v="1"/>
    <n v="1264.82"/>
    <n v="1"/>
    <s v="Checked out"/>
    <d v="2023-06-16T11:00:00"/>
    <n v="2"/>
    <d v="2023-03-24T17:47:41"/>
    <s v="2-bed Dorm"/>
    <m/>
    <s v="Booking.com"/>
    <x v="2"/>
    <x v="3"/>
    <s v="Mastercard"/>
    <x v="2"/>
    <n v="681"/>
    <d v="2023-06-01T00:00:00"/>
    <x v="2"/>
    <x v="2"/>
    <n v="5.8927519151443723E-4"/>
    <n v="5.8927519151443723E-4"/>
    <n v="189.72299999999998"/>
    <n v="0"/>
    <n v="0"/>
    <n v="22.766759999999998"/>
    <n v="115"/>
    <n v="1.1785503830288744"/>
    <n v="0"/>
    <n v="936.151689616971"/>
  </r>
  <r>
    <d v="2023-06-15T16:17:54"/>
    <n v="3"/>
    <n v="3370"/>
    <n v="1"/>
    <s v="Checked out"/>
    <d v="2023-06-18T09:15:53"/>
    <n v="2"/>
    <d v="2023-03-07T03:02:02"/>
    <s v="2-bed Dorm"/>
    <m/>
    <m/>
    <x v="0"/>
    <x v="10"/>
    <s v="Amex"/>
    <x v="8"/>
    <n v="682"/>
    <d v="2023-06-01T00:00:00"/>
    <x v="0"/>
    <x v="4"/>
    <n v="4.8939641109298528E-3"/>
    <n v="4.8939641109298528E-3"/>
    <n v="33.700000000000003"/>
    <n v="50"/>
    <n v="0"/>
    <n v="47.18"/>
    <n v="191.66666666666666"/>
    <n v="48.939641109298528"/>
    <n v="0"/>
    <n v="2998.5136922240349"/>
  </r>
  <r>
    <d v="2023-06-15T16:58:08"/>
    <n v="1"/>
    <n v="2018.97"/>
    <n v="1"/>
    <s v="Checked out"/>
    <d v="2023-06-16T08:34:59"/>
    <n v="4"/>
    <d v="2023-05-12T10:53:41"/>
    <s v="4-bed Dorm"/>
    <m/>
    <s v="Booking.com"/>
    <x v="2"/>
    <x v="3"/>
    <s v="Mastercard"/>
    <x v="2"/>
    <n v="683"/>
    <d v="2023-06-01T00:00:00"/>
    <x v="2"/>
    <x v="2"/>
    <n v="5.8927519151443723E-4"/>
    <n v="5.8927519151443723E-4"/>
    <n v="302.84550000000002"/>
    <n v="0"/>
    <n v="0"/>
    <n v="36.341459999999998"/>
    <n v="115"/>
    <n v="1.1785503830288744"/>
    <n v="0"/>
    <n v="1563.604489616971"/>
  </r>
  <r>
    <d v="2023-06-16T00:19:48"/>
    <n v="2"/>
    <n v="4819.2"/>
    <n v="1"/>
    <s v="Checked out"/>
    <d v="2023-06-17T05:24:42"/>
    <n v="4"/>
    <d v="2023-06-13T23:18:21"/>
    <s v="4-bed Dorm"/>
    <m/>
    <s v="Booking.com"/>
    <x v="2"/>
    <x v="2"/>
    <s v="Mastercard"/>
    <x v="2"/>
    <n v="684"/>
    <d v="2023-06-01T00:00:00"/>
    <x v="2"/>
    <x v="2"/>
    <n v="1.1785503830288745E-3"/>
    <n v="1.1785503830288745E-3"/>
    <n v="722.88"/>
    <n v="0"/>
    <n v="0"/>
    <n v="86.745599999999996"/>
    <n v="153.33333333333331"/>
    <n v="2.3571007660577488"/>
    <n v="0"/>
    <n v="3853.8839659006089"/>
  </r>
  <r>
    <d v="2023-06-15T17:47:29"/>
    <n v="1"/>
    <n v="2839.29"/>
    <n v="1"/>
    <s v="Checked out"/>
    <d v="2023-06-16T11:00:00"/>
    <n v="2"/>
    <d v="2023-06-11T17:20:12"/>
    <s v="4-bed Dorm"/>
    <m/>
    <s v="Booking.com"/>
    <x v="2"/>
    <x v="2"/>
    <s v="Mastercard"/>
    <x v="2"/>
    <n v="685"/>
    <d v="2023-06-01T00:00:00"/>
    <x v="2"/>
    <x v="2"/>
    <n v="5.8927519151443723E-4"/>
    <n v="5.8927519151443723E-4"/>
    <n v="425.89349999999996"/>
    <n v="0"/>
    <n v="0"/>
    <n v="51.107219999999998"/>
    <n v="115"/>
    <n v="1.1785503830288744"/>
    <n v="0"/>
    <n v="2246.1107296169712"/>
  </r>
  <r>
    <d v="2023-06-15T16:44:39"/>
    <n v="2"/>
    <n v="4248.21"/>
    <n v="1"/>
    <s v="Checked out"/>
    <d v="2023-06-17T09:22:58"/>
    <n v="4"/>
    <d v="2023-06-10T08:12:12"/>
    <s v="4-bed Dorm"/>
    <m/>
    <s v="Google Travel Agency"/>
    <x v="0"/>
    <x v="0"/>
    <s v=""/>
    <x v="14"/>
    <n v="686"/>
    <d v="2023-06-01T00:00:00"/>
    <x v="0"/>
    <x v="5"/>
    <n v="3.2626427406199023E-3"/>
    <n v="3.2626427406199023E-3"/>
    <n v="0"/>
    <n v="0"/>
    <n v="0"/>
    <n v="76.467779999999991"/>
    <n v="153.33333333333331"/>
    <n v="0"/>
    <n v="0"/>
    <n v="4018.4088866666666"/>
  </r>
  <r>
    <d v="2023-06-15T18:02:37"/>
    <n v="2"/>
    <n v="4572.51"/>
    <n v="1"/>
    <s v="Checked out"/>
    <d v="2023-06-17T05:37:30"/>
    <n v="4"/>
    <d v="2023-05-23T02:58:12"/>
    <s v="4-bed Dorm"/>
    <m/>
    <s v="Hostelworld Group"/>
    <x v="2"/>
    <x v="2"/>
    <s v="Visa"/>
    <x v="10"/>
    <n v="687"/>
    <d v="2023-06-01T00:00:00"/>
    <x v="2"/>
    <x v="2"/>
    <n v="1.1785503830288745E-3"/>
    <n v="1.1785503830288745E-3"/>
    <n v="685.87649999999996"/>
    <n v="0"/>
    <n v="0"/>
    <n v="82.305179999999993"/>
    <n v="153.33333333333331"/>
    <n v="2.3571007660577488"/>
    <n v="0"/>
    <n v="3648.637885900609"/>
  </r>
  <r>
    <d v="2023-06-16T01:33:26"/>
    <n v="1"/>
    <n v="2154.02"/>
    <n v="1"/>
    <s v="Checked out"/>
    <d v="2023-06-16T10:24:21"/>
    <n v="3"/>
    <d v="2023-06-09T12:38:11"/>
    <s v="4-bed Dorm"/>
    <m/>
    <s v="Booking.com"/>
    <x v="2"/>
    <x v="2"/>
    <s v="Mastercard"/>
    <x v="2"/>
    <n v="688"/>
    <d v="2023-06-01T00:00:00"/>
    <x v="2"/>
    <x v="2"/>
    <n v="5.8927519151443723E-4"/>
    <n v="5.8927519151443723E-4"/>
    <n v="323.10300000000001"/>
    <n v="0"/>
    <n v="0"/>
    <n v="38.772359999999999"/>
    <n v="115"/>
    <n v="1.1785503830288744"/>
    <n v="0"/>
    <n v="1675.9660896169712"/>
  </r>
  <r>
    <d v="2023-06-15T16:10:37"/>
    <n v="1"/>
    <n v="791.07"/>
    <n v="1"/>
    <s v="Checked out"/>
    <d v="2023-06-16T11:00:00"/>
    <n v="1"/>
    <d v="2023-06-14T21:42:42"/>
    <s v="Bed in 12-bed Dorm"/>
    <m/>
    <s v="Booking.com"/>
    <x v="2"/>
    <x v="2"/>
    <s v="Mastercard"/>
    <x v="2"/>
    <n v="689"/>
    <d v="2023-06-01T00:00:00"/>
    <x v="2"/>
    <x v="2"/>
    <n v="5.8927519151443723E-4"/>
    <n v="5.8927519151443723E-4"/>
    <n v="118.6605"/>
    <n v="0"/>
    <n v="0"/>
    <n v="14.23926"/>
    <n v="115"/>
    <n v="1.1785503830288744"/>
    <n v="0"/>
    <n v="541.99168961697114"/>
  </r>
  <r>
    <d v="2023-06-15T22:53:05"/>
    <n v="3"/>
    <n v="2596.29"/>
    <n v="1"/>
    <s v="Checked out"/>
    <d v="2023-06-18T11:00:00"/>
    <n v="1"/>
    <d v="2023-05-03T05:17:42"/>
    <s v="Bed in 12-bed Dorm"/>
    <m/>
    <s v="Hostelworld Group"/>
    <x v="2"/>
    <x v="2"/>
    <s v="Visa"/>
    <x v="10"/>
    <n v="690"/>
    <d v="2023-06-01T00:00:00"/>
    <x v="2"/>
    <x v="2"/>
    <n v="1.7678255745433118E-3"/>
    <n v="1.7678255745433118E-3"/>
    <n v="389.44349999999997"/>
    <n v="0"/>
    <n v="0"/>
    <n v="46.733219999999996"/>
    <n v="191.66666666666666"/>
    <n v="3.5356511490866236"/>
    <n v="0"/>
    <n v="1964.9109621842467"/>
  </r>
  <r>
    <d v="2023-06-16T01:47:18"/>
    <n v="1"/>
    <n v="501.35"/>
    <n v="1"/>
    <s v="Checked out"/>
    <d v="2023-06-16T11:00:00"/>
    <n v="1"/>
    <d v="2023-06-15T23:37:41"/>
    <s v="Bed in 12-bed Dorm"/>
    <m/>
    <s v="Private Sale"/>
    <x v="2"/>
    <x v="2"/>
    <s v=""/>
    <x v="5"/>
    <n v="691"/>
    <d v="2023-06-01T00:00:00"/>
    <x v="2"/>
    <x v="2"/>
    <n v="5.8927519151443723E-4"/>
    <n v="5.8927519151443723E-4"/>
    <n v="75.202500000000001"/>
    <n v="0"/>
    <n v="0"/>
    <n v="9.0243000000000002"/>
    <n v="115"/>
    <n v="1.1785503830288744"/>
    <n v="0"/>
    <n v="300.94464961697116"/>
  </r>
  <r>
    <d v="2023-06-15T14:27:37"/>
    <n v="2"/>
    <n v="1496.43"/>
    <n v="1"/>
    <s v="Checked out"/>
    <d v="2023-06-17T04:54:57"/>
    <n v="1"/>
    <d v="2023-06-11T13:51:26"/>
    <s v="Bed in 12-bed Dorm"/>
    <m/>
    <m/>
    <x v="0"/>
    <x v="0"/>
    <s v="Mastercard"/>
    <x v="0"/>
    <n v="692"/>
    <d v="2023-06-01T00:00:00"/>
    <x v="0"/>
    <x v="0"/>
    <n v="3.2626427406199023E-3"/>
    <n v="3.2626427406199023E-3"/>
    <n v="0"/>
    <n v="0"/>
    <n v="0"/>
    <n v="20.950020000000002"/>
    <n v="153.33333333333331"/>
    <n v="0"/>
    <n v="0"/>
    <n v="1322.1466466666668"/>
  </r>
  <r>
    <d v="2023-06-15T17:20:53"/>
    <n v="2"/>
    <n v="1685.89"/>
    <n v="1"/>
    <s v="Checked out"/>
    <d v="2023-06-17T11:00:00"/>
    <n v="1"/>
    <d v="2023-05-13T02:02:12"/>
    <s v="Bed in 12-bed Dorm"/>
    <m/>
    <s v="Booking.com"/>
    <x v="2"/>
    <x v="3"/>
    <s v="Mastercard"/>
    <x v="2"/>
    <n v="693"/>
    <d v="2023-06-01T00:00:00"/>
    <x v="2"/>
    <x v="2"/>
    <n v="1.1785503830288745E-3"/>
    <n v="1.1785503830288745E-3"/>
    <n v="252.8835"/>
    <n v="0"/>
    <n v="0"/>
    <n v="30.346019999999999"/>
    <n v="153.33333333333331"/>
    <n v="2.3571007660577488"/>
    <n v="0"/>
    <n v="1246.970045900609"/>
  </r>
  <r>
    <d v="2023-06-15T20:31:48"/>
    <n v="3"/>
    <n v="2596.29"/>
    <n v="1"/>
    <s v="Checked out"/>
    <d v="2023-06-18T11:00:00"/>
    <n v="1"/>
    <d v="2023-05-03T05:17:42"/>
    <s v="Bed in 12-bed Dorm"/>
    <m/>
    <s v="Hostelworld Group"/>
    <x v="2"/>
    <x v="2"/>
    <s v="Visa"/>
    <x v="10"/>
    <n v="694"/>
    <d v="2023-06-01T00:00:00"/>
    <x v="2"/>
    <x v="2"/>
    <n v="1.7678255745433118E-3"/>
    <n v="1.7678255745433118E-3"/>
    <n v="389.44349999999997"/>
    <n v="0"/>
    <n v="0"/>
    <n v="46.733219999999996"/>
    <n v="191.66666666666666"/>
    <n v="3.5356511490866236"/>
    <n v="0"/>
    <n v="1964.9109621842467"/>
  </r>
  <r>
    <d v="2023-06-15T22:33:53"/>
    <n v="1"/>
    <n v="791.07"/>
    <n v="1"/>
    <s v="Checked out"/>
    <d v="2023-06-16T11:00:00"/>
    <n v="1"/>
    <d v="2023-06-14T20:36:12"/>
    <s v="Bed in 12-bed Dorm"/>
    <m/>
    <s v="Booking.com"/>
    <x v="2"/>
    <x v="2"/>
    <s v="Mastercard"/>
    <x v="2"/>
    <n v="695"/>
    <d v="2023-06-01T00:00:00"/>
    <x v="2"/>
    <x v="2"/>
    <n v="5.8927519151443723E-4"/>
    <n v="5.8927519151443723E-4"/>
    <n v="118.6605"/>
    <n v="0"/>
    <n v="0"/>
    <n v="14.23926"/>
    <n v="115"/>
    <n v="1.1785503830288744"/>
    <n v="0"/>
    <n v="541.99168961697114"/>
  </r>
  <r>
    <d v="2023-06-16T00:20:04"/>
    <n v="5"/>
    <n v="3505.18"/>
    <n v="1"/>
    <s v="Checked out"/>
    <d v="2023-06-20T10:30:17"/>
    <n v="1"/>
    <d v="2023-03-27T20:58:41"/>
    <s v="Bed in 12-bed Dorm"/>
    <m/>
    <s v="Booking.com"/>
    <x v="2"/>
    <x v="3"/>
    <s v="Mastercard"/>
    <x v="2"/>
    <n v="696"/>
    <d v="2023-06-01T00:00:00"/>
    <x v="2"/>
    <x v="2"/>
    <n v="2.9463759575721863E-3"/>
    <n v="2.9463759575721863E-3"/>
    <n v="525.77699999999993"/>
    <n v="0"/>
    <n v="0"/>
    <n v="63.093239999999994"/>
    <n v="268.33333333333331"/>
    <n v="5.8927519151443724"/>
    <n v="0"/>
    <n v="2642.0836747515223"/>
  </r>
  <r>
    <d v="2023-06-15T15:48:58"/>
    <n v="3"/>
    <n v="2175.2800000000002"/>
    <n v="1"/>
    <s v="Checked out"/>
    <d v="2023-06-18T11:00:00"/>
    <n v="1"/>
    <d v="2023-03-24T13:19:16"/>
    <s v="Bed in 12-bed Dorm"/>
    <m/>
    <s v="Booking.com"/>
    <x v="2"/>
    <x v="3"/>
    <s v="Mastercard"/>
    <x v="2"/>
    <n v="697"/>
    <d v="2023-06-01T00:00:00"/>
    <x v="2"/>
    <x v="2"/>
    <n v="1.7678255745433118E-3"/>
    <n v="1.7678255745433118E-3"/>
    <n v="326.29200000000003"/>
    <n v="0"/>
    <n v="0"/>
    <n v="39.15504"/>
    <n v="191.66666666666666"/>
    <n v="3.5356511490866236"/>
    <n v="0"/>
    <n v="1614.6306421842469"/>
  </r>
  <r>
    <d v="2023-06-15T15:48:06"/>
    <n v="3"/>
    <n v="2022.14"/>
    <n v="1"/>
    <s v="Checked out"/>
    <d v="2023-06-18T10:58:16"/>
    <n v="1"/>
    <d v="2023-06-15T15:43:02"/>
    <s v="Bed in 12-bed Dorm"/>
    <m/>
    <m/>
    <x v="0"/>
    <x v="0"/>
    <s v=""/>
    <x v="0"/>
    <n v="698"/>
    <d v="2023-06-01T00:00:00"/>
    <x v="0"/>
    <x v="0"/>
    <n v="4.8939641109298528E-3"/>
    <n v="4.8939641109298528E-3"/>
    <n v="0"/>
    <n v="0"/>
    <n v="0"/>
    <n v="28.30996"/>
    <n v="191.66666666666666"/>
    <n v="0"/>
    <n v="0"/>
    <n v="1802.1633733333335"/>
  </r>
  <r>
    <d v="2023-06-15T20:01:23"/>
    <n v="1"/>
    <n v="759.69"/>
    <n v="1"/>
    <s v="Checked out"/>
    <d v="2023-06-16T10:11:25"/>
    <n v="1"/>
    <d v="2023-06-11T14:10:41"/>
    <s v="Bed in 12-bed Dorm"/>
    <m/>
    <s v="Hostelworld Group"/>
    <x v="2"/>
    <x v="2"/>
    <s v="Visa"/>
    <x v="10"/>
    <n v="699"/>
    <d v="2023-06-01T00:00:00"/>
    <x v="2"/>
    <x v="2"/>
    <n v="5.8927519151443723E-4"/>
    <n v="5.8927519151443723E-4"/>
    <n v="113.95350000000001"/>
    <n v="0"/>
    <n v="0"/>
    <n v="13.67442"/>
    <n v="115"/>
    <n v="1.1785503830288744"/>
    <n v="0"/>
    <n v="515.88352961697115"/>
  </r>
  <r>
    <d v="2023-06-15T21:39:49"/>
    <n v="2"/>
    <n v="1736.6"/>
    <n v="1"/>
    <s v="Checked out"/>
    <d v="2023-06-17T07:34:25"/>
    <n v="1"/>
    <d v="2023-06-14T01:34:11"/>
    <s v="Bed in 12-bed Dorm"/>
    <m/>
    <s v="Booking.com"/>
    <x v="2"/>
    <x v="2"/>
    <s v="Mastercard"/>
    <x v="2"/>
    <n v="700"/>
    <d v="2023-06-01T00:00:00"/>
    <x v="2"/>
    <x v="2"/>
    <n v="1.1785503830288745E-3"/>
    <n v="1.1785503830288745E-3"/>
    <n v="260.48999999999995"/>
    <n v="0"/>
    <n v="0"/>
    <n v="31.258799999999997"/>
    <n v="153.33333333333331"/>
    <n v="2.3571007660577488"/>
    <n v="0"/>
    <n v="1289.160765900609"/>
  </r>
  <r>
    <d v="2023-06-15T22:38:06"/>
    <n v="1"/>
    <n v="707.86"/>
    <n v="1"/>
    <s v="Checked out"/>
    <d v="2023-06-16T10:28:18"/>
    <n v="1"/>
    <d v="2023-06-01T14:37:24"/>
    <s v="Bed in 12-bed Dorm"/>
    <m/>
    <s v="Google Travel Agency"/>
    <x v="0"/>
    <x v="0"/>
    <s v=""/>
    <x v="14"/>
    <n v="701"/>
    <d v="2023-06-01T00:00:00"/>
    <x v="0"/>
    <x v="5"/>
    <n v="1.6313213703099511E-3"/>
    <n v="1.6313213703099511E-3"/>
    <n v="0"/>
    <n v="0"/>
    <n v="0"/>
    <n v="12.741479999999999"/>
    <n v="115"/>
    <n v="0"/>
    <n v="0"/>
    <n v="580.11851999999999"/>
  </r>
  <r>
    <d v="2023-06-16T03:58:09"/>
    <n v="1"/>
    <n v="1135.71"/>
    <n v="1"/>
    <s v="Checked out"/>
    <d v="2023-06-16T10:52:26"/>
    <n v="1"/>
    <d v="2023-06-12T12:54:12"/>
    <s v="Bed in 6-bed Dorm"/>
    <m/>
    <s v="Booking.com"/>
    <x v="2"/>
    <x v="2"/>
    <s v="Mastercard"/>
    <x v="2"/>
    <n v="702"/>
    <d v="2023-06-01T00:00:00"/>
    <x v="2"/>
    <x v="2"/>
    <n v="5.8927519151443723E-4"/>
    <n v="5.8927519151443723E-4"/>
    <n v="170.35650000000001"/>
    <n v="0"/>
    <n v="0"/>
    <n v="20.442779999999999"/>
    <n v="115"/>
    <n v="1.1785503830288744"/>
    <n v="0"/>
    <n v="828.73216961697108"/>
  </r>
  <r>
    <d v="2023-06-16T00:28:47"/>
    <n v="1"/>
    <n v="741.96"/>
    <n v="1"/>
    <s v="Checked out"/>
    <d v="2023-06-16T07:52:21"/>
    <n v="1"/>
    <d v="2023-06-15T21:49:11"/>
    <s v="Bed in 6-bed Dorm"/>
    <m/>
    <s v="Booking.com"/>
    <x v="2"/>
    <x v="2"/>
    <s v="Mastercard"/>
    <x v="2"/>
    <n v="703"/>
    <d v="2023-06-01T00:00:00"/>
    <x v="2"/>
    <x v="2"/>
    <n v="5.8927519151443723E-4"/>
    <n v="5.8927519151443723E-4"/>
    <n v="111.294"/>
    <n v="0"/>
    <n v="0"/>
    <n v="13.35528"/>
    <n v="115"/>
    <n v="1.1785503830288744"/>
    <n v="0"/>
    <n v="501.13216961697117"/>
  </r>
  <r>
    <d v="2023-06-16T00:28:06"/>
    <n v="1"/>
    <n v="741.96"/>
    <n v="1"/>
    <s v="Checked out"/>
    <d v="2023-06-16T07:52:32"/>
    <n v="1"/>
    <d v="2023-06-15T21:49:11"/>
    <s v="Bed in 6-bed Dorm"/>
    <m/>
    <s v="Booking.com"/>
    <x v="2"/>
    <x v="2"/>
    <s v="Mastercard"/>
    <x v="2"/>
    <n v="704"/>
    <d v="2023-06-01T00:00:00"/>
    <x v="2"/>
    <x v="2"/>
    <n v="5.8927519151443723E-4"/>
    <n v="5.8927519151443723E-4"/>
    <n v="111.294"/>
    <n v="0"/>
    <n v="0"/>
    <n v="13.35528"/>
    <n v="115"/>
    <n v="1.1785503830288744"/>
    <n v="0"/>
    <n v="501.13216961697117"/>
  </r>
  <r>
    <d v="2023-06-15T21:42:36"/>
    <n v="1"/>
    <n v="743.96"/>
    <n v="1"/>
    <s v="Checked out"/>
    <d v="2023-06-16T10:55:05"/>
    <n v="1"/>
    <d v="2023-06-08T14:16:19"/>
    <s v="Bed in 6-bed Dorm"/>
    <m/>
    <m/>
    <x v="0"/>
    <x v="5"/>
    <s v="Mastercard"/>
    <x v="8"/>
    <n v="705"/>
    <d v="2023-06-01T00:00:00"/>
    <x v="0"/>
    <x v="4"/>
    <n v="1.6313213703099511E-3"/>
    <n v="1.6313213703099511E-3"/>
    <n v="7.4396000000000004"/>
    <n v="50"/>
    <n v="0"/>
    <n v="10.41544"/>
    <n v="115"/>
    <n v="16.31321370309951"/>
    <n v="0"/>
    <n v="544.79174629690056"/>
  </r>
  <r>
    <d v="2023-06-15T15:27:58"/>
    <n v="3"/>
    <n v="2144.86"/>
    <n v="1"/>
    <s v="Checked out"/>
    <d v="2023-06-18T04:08:45"/>
    <n v="1"/>
    <d v="2023-03-22T01:52:22"/>
    <s v="Bed in 4-bed Dorm"/>
    <m/>
    <m/>
    <x v="0"/>
    <x v="4"/>
    <s v="Visa"/>
    <x v="8"/>
    <n v="706"/>
    <d v="2023-06-01T00:00:00"/>
    <x v="0"/>
    <x v="4"/>
    <n v="4.8939641109298528E-3"/>
    <n v="4.8939641109298528E-3"/>
    <n v="21.448600000000003"/>
    <n v="50"/>
    <n v="0"/>
    <n v="30.028040000000001"/>
    <n v="191.66666666666666"/>
    <n v="48.939641109298528"/>
    <n v="0"/>
    <n v="1802.7770522240348"/>
  </r>
  <r>
    <d v="2023-06-15T19:30:01"/>
    <n v="2"/>
    <n v="1452.14"/>
    <n v="1"/>
    <s v="Checked out"/>
    <d v="2023-06-17T07:49:58"/>
    <n v="1"/>
    <d v="2023-03-12T17:47:18"/>
    <s v="Bed in 4-bed Dorm"/>
    <m/>
    <m/>
    <x v="0"/>
    <x v="8"/>
    <s v="Visa"/>
    <x v="8"/>
    <n v="707"/>
    <d v="2023-06-01T00:00:00"/>
    <x v="0"/>
    <x v="4"/>
    <n v="3.2626427406199023E-3"/>
    <n v="3.2626427406199023E-3"/>
    <n v="14.521400000000002"/>
    <n v="50"/>
    <n v="0"/>
    <n v="20.329960000000003"/>
    <n v="153.33333333333331"/>
    <n v="32.626427406199021"/>
    <n v="0"/>
    <n v="1181.3288792604678"/>
  </r>
  <r>
    <d v="2023-06-16T00:19:28"/>
    <n v="1"/>
    <n v="786.61"/>
    <n v="1"/>
    <s v="Checked out"/>
    <d v="2023-06-16T07:34:09"/>
    <n v="1"/>
    <d v="2023-06-15T23:09:11"/>
    <s v="Bed in 4-bed Dorm"/>
    <m/>
    <s v="Booking.com"/>
    <x v="2"/>
    <x v="2"/>
    <s v="Mastercard"/>
    <x v="2"/>
    <n v="708"/>
    <d v="2023-06-01T00:00:00"/>
    <x v="2"/>
    <x v="2"/>
    <n v="5.8927519151443723E-4"/>
    <n v="5.8927519151443723E-4"/>
    <n v="117.9915"/>
    <n v="0"/>
    <n v="0"/>
    <n v="14.15898"/>
    <n v="115"/>
    <n v="1.1785503830288744"/>
    <n v="0"/>
    <n v="538.28096961697111"/>
  </r>
  <r>
    <d v="2023-06-15T21:13:01"/>
    <n v="1"/>
    <n v="763.01"/>
    <n v="1"/>
    <s v="Checked out"/>
    <d v="2023-06-16T04:55:54"/>
    <n v="1"/>
    <d v="2023-06-15T21:11:22"/>
    <s v="Bed in 4-bed Dorm"/>
    <m/>
    <m/>
    <x v="0"/>
    <x v="5"/>
    <s v=""/>
    <x v="0"/>
    <n v="709"/>
    <d v="2023-06-01T00:00:00"/>
    <x v="0"/>
    <x v="0"/>
    <n v="1.6313213703099511E-3"/>
    <n v="1.6313213703099511E-3"/>
    <n v="0"/>
    <n v="0"/>
    <n v="0"/>
    <n v="10.68214"/>
    <n v="115"/>
    <n v="0"/>
    <n v="0"/>
    <n v="637.32785999999999"/>
  </r>
  <r>
    <d v="2023-06-15T22:03:31"/>
    <n v="3"/>
    <n v="3370.98"/>
    <n v="1"/>
    <s v="Checked out"/>
    <d v="2023-06-18T11:00:00"/>
    <n v="1"/>
    <d v="2023-06-01T19:51:43"/>
    <s v="Bed in 4-bed Dorm"/>
    <m/>
    <s v="Booking.com"/>
    <x v="2"/>
    <x v="3"/>
    <s v="Mastercard"/>
    <x v="2"/>
    <n v="710"/>
    <d v="2023-06-01T00:00:00"/>
    <x v="2"/>
    <x v="2"/>
    <n v="1.7678255745433118E-3"/>
    <n v="1.7678255745433118E-3"/>
    <n v="505.64699999999999"/>
    <n v="0"/>
    <n v="0"/>
    <n v="60.677639999999997"/>
    <n v="191.66666666666666"/>
    <n v="3.5356511490866236"/>
    <n v="0"/>
    <n v="2609.4530421842464"/>
  </r>
  <r>
    <d v="2023-06-15T19:07:57"/>
    <n v="1"/>
    <n v="786.61"/>
    <n v="1"/>
    <s v="Checked out"/>
    <d v="2023-06-16T09:30:10"/>
    <n v="1"/>
    <d v="2023-06-15T17:39:41"/>
    <s v="Bed in 4-bed Dorm"/>
    <m/>
    <s v="Booking.com"/>
    <x v="2"/>
    <x v="2"/>
    <s v="Mastercard"/>
    <x v="2"/>
    <n v="711"/>
    <d v="2023-06-01T00:00:00"/>
    <x v="2"/>
    <x v="2"/>
    <n v="5.8927519151443723E-4"/>
    <n v="5.8927519151443723E-4"/>
    <n v="117.9915"/>
    <n v="0"/>
    <n v="0"/>
    <n v="14.15898"/>
    <n v="115"/>
    <n v="1.1785503830288744"/>
    <n v="0"/>
    <n v="538.28096961697111"/>
  </r>
  <r>
    <d v="2023-06-16T00:09:20"/>
    <n v="1"/>
    <n v="861.61"/>
    <n v="1"/>
    <s v="Checked out"/>
    <d v="2023-06-16T09:22:09"/>
    <n v="1"/>
    <d v="2023-06-08T23:12:11"/>
    <s v="Bed in 4-bed Dorm"/>
    <m/>
    <s v="Booking.com"/>
    <x v="2"/>
    <x v="2"/>
    <s v="Mastercard"/>
    <x v="2"/>
    <n v="712"/>
    <d v="2023-06-01T00:00:00"/>
    <x v="2"/>
    <x v="2"/>
    <n v="5.8927519151443723E-4"/>
    <n v="5.8927519151443723E-4"/>
    <n v="129.2415"/>
    <n v="0"/>
    <n v="0"/>
    <n v="15.508979999999999"/>
    <n v="115"/>
    <n v="1.1785503830288744"/>
    <n v="0"/>
    <n v="600.68096961697108"/>
  </r>
  <r>
    <d v="2023-06-15T16:05:52"/>
    <n v="1"/>
    <n v="617.79999999999995"/>
    <n v="1"/>
    <s v="Checked out"/>
    <d v="2023-06-16T03:15:12"/>
    <n v="1"/>
    <d v="2023-05-13T02:52:11"/>
    <s v="Bed in 4-bed Dorm"/>
    <m/>
    <s v="Private Sale"/>
    <x v="2"/>
    <x v="3"/>
    <s v=""/>
    <x v="5"/>
    <n v="713"/>
    <d v="2023-06-01T00:00:00"/>
    <x v="2"/>
    <x v="2"/>
    <n v="5.8927519151443723E-4"/>
    <n v="5.8927519151443723E-4"/>
    <n v="92.669999999999987"/>
    <n v="0"/>
    <n v="0"/>
    <n v="11.120399999999998"/>
    <n v="115"/>
    <n v="1.1785503830288744"/>
    <n v="0"/>
    <n v="397.83104961697109"/>
  </r>
  <r>
    <d v="2023-06-15T16:00:45"/>
    <n v="1"/>
    <n v="985.71"/>
    <n v="1"/>
    <s v="Checked out"/>
    <d v="2023-06-16T07:50:59"/>
    <n v="1"/>
    <d v="2023-06-05T11:24:14"/>
    <s v="Bed in 4-bed Dorm"/>
    <m/>
    <s v="Booking.com"/>
    <x v="2"/>
    <x v="2"/>
    <s v="Mastercard"/>
    <x v="2"/>
    <n v="714"/>
    <d v="2023-06-01T00:00:00"/>
    <x v="2"/>
    <x v="2"/>
    <n v="5.8927519151443723E-4"/>
    <n v="5.8927519151443723E-4"/>
    <n v="147.85650000000001"/>
    <n v="0"/>
    <n v="0"/>
    <n v="17.74278"/>
    <n v="115"/>
    <n v="1.1785503830288744"/>
    <n v="0"/>
    <n v="703.93216961697112"/>
  </r>
  <r>
    <d v="2023-06-15T17:07:45"/>
    <n v="1"/>
    <n v="885.71"/>
    <n v="1"/>
    <s v="Checked out"/>
    <d v="2023-06-16T06:46:16"/>
    <n v="1"/>
    <d v="2023-06-15T16:15:23"/>
    <s v="Bed in 4-bed Dorm"/>
    <m/>
    <s v="Booking.com"/>
    <x v="2"/>
    <x v="2"/>
    <s v="Mastercard"/>
    <x v="2"/>
    <n v="715"/>
    <d v="2023-06-01T00:00:00"/>
    <x v="2"/>
    <x v="2"/>
    <n v="5.8927519151443723E-4"/>
    <n v="5.8927519151443723E-4"/>
    <n v="132.85650000000001"/>
    <n v="0"/>
    <n v="0"/>
    <n v="15.942779999999999"/>
    <n v="115"/>
    <n v="1.1785503830288744"/>
    <n v="0"/>
    <n v="620.73216961697108"/>
  </r>
  <r>
    <d v="2023-06-16T15:34:04"/>
    <n v="1"/>
    <n v="2016.96"/>
    <n v="1"/>
    <s v="Checked out"/>
    <d v="2023-06-17T10:18:31"/>
    <n v="2"/>
    <d v="2023-04-08T19:32:11"/>
    <s v="Economy Queen"/>
    <m/>
    <s v="Expedia"/>
    <x v="2"/>
    <x v="2"/>
    <s v="Mastercard"/>
    <x v="17"/>
    <n v="716"/>
    <d v="2023-06-01T00:00:00"/>
    <x v="2"/>
    <x v="2"/>
    <n v="5.8927519151443723E-4"/>
    <n v="5.8927519151443723E-4"/>
    <n v="302.54399999999998"/>
    <n v="0"/>
    <n v="0"/>
    <n v="36.305279999999996"/>
    <n v="115"/>
    <n v="1.1785503830288744"/>
    <n v="0"/>
    <n v="1561.9321696169711"/>
  </r>
  <r>
    <d v="2023-06-16T22:08:47"/>
    <n v="4"/>
    <n v="7209.29"/>
    <n v="1"/>
    <s v="Checked out"/>
    <d v="2023-06-20T10:44:19"/>
    <n v="2"/>
    <d v="2023-05-08T13:43:58"/>
    <s v="Economy Queen"/>
    <m/>
    <m/>
    <x v="0"/>
    <x v="10"/>
    <s v="Mastercard"/>
    <x v="8"/>
    <n v="717"/>
    <d v="2023-06-01T00:00:00"/>
    <x v="0"/>
    <x v="4"/>
    <n v="6.5252854812398045E-3"/>
    <n v="6.5252854812398045E-3"/>
    <n v="72.0929"/>
    <n v="50"/>
    <n v="0"/>
    <n v="100.93006"/>
    <n v="230"/>
    <n v="65.252854812398041"/>
    <n v="0"/>
    <n v="6691.0141851876015"/>
  </r>
  <r>
    <d v="2023-06-16T23:39:35"/>
    <n v="2"/>
    <n v="3506.07"/>
    <n v="1"/>
    <s v="Checked out"/>
    <d v="2023-06-18T10:53:35"/>
    <n v="2"/>
    <d v="2023-03-12T16:52:42"/>
    <s v="Economy Queen"/>
    <m/>
    <s v="Expedia"/>
    <x v="2"/>
    <x v="3"/>
    <s v="Mastercard"/>
    <x v="9"/>
    <n v="718"/>
    <d v="2023-06-01T00:00:00"/>
    <x v="2"/>
    <x v="2"/>
    <n v="1.1785503830288745E-3"/>
    <n v="1.1785503830288745E-3"/>
    <n v="525.91049999999996"/>
    <n v="0"/>
    <n v="0"/>
    <n v="63.109259999999999"/>
    <n v="153.33333333333331"/>
    <n v="2.3571007660577488"/>
    <n v="0"/>
    <n v="2761.359805900609"/>
  </r>
  <r>
    <d v="2023-06-16T17:42:36"/>
    <n v="2"/>
    <n v="3006.29"/>
    <n v="1"/>
    <s v="Checked out"/>
    <d v="2023-06-18T11:00:00"/>
    <n v="2"/>
    <d v="2023-02-06T18:05:14"/>
    <s v="Economy Queen"/>
    <m/>
    <s v="Expedia"/>
    <x v="2"/>
    <x v="3"/>
    <s v="Mastercard"/>
    <x v="4"/>
    <n v="719"/>
    <d v="2023-06-01T00:00:00"/>
    <x v="2"/>
    <x v="2"/>
    <n v="1.1785503830288745E-3"/>
    <n v="1.1785503830288745E-3"/>
    <n v="450.94349999999997"/>
    <n v="0"/>
    <n v="0"/>
    <n v="54.113219999999998"/>
    <n v="153.33333333333331"/>
    <n v="2.3571007660577488"/>
    <n v="0"/>
    <n v="2345.5428459006089"/>
  </r>
  <r>
    <d v="2023-06-16T15:04:34"/>
    <n v="2"/>
    <n v="2771.43"/>
    <n v="1"/>
    <s v="Checked out"/>
    <d v="2023-06-18T04:11:18"/>
    <n v="2"/>
    <d v="2022-10-14T17:13:08"/>
    <s v="Economy Queen"/>
    <m/>
    <s v="Booking.com"/>
    <x v="2"/>
    <x v="2"/>
    <s v="Mastercard"/>
    <x v="2"/>
    <n v="720"/>
    <d v="2023-06-01T00:00:00"/>
    <x v="2"/>
    <x v="2"/>
    <n v="1.1785503830288745E-3"/>
    <n v="1.1785503830288745E-3"/>
    <n v="415.71449999999999"/>
    <n v="0"/>
    <n v="0"/>
    <n v="49.885739999999991"/>
    <n v="153.33333333333331"/>
    <n v="2.3571007660577488"/>
    <n v="0"/>
    <n v="2150.139325900609"/>
  </r>
  <r>
    <d v="2023-06-16T15:16:29"/>
    <n v="5"/>
    <n v="7395.18"/>
    <n v="1"/>
    <s v="Checked out"/>
    <d v="2023-06-21T07:25:16"/>
    <n v="2"/>
    <d v="2023-03-06T20:54:41"/>
    <s v="Economy Queen"/>
    <m/>
    <s v="Expedia"/>
    <x v="2"/>
    <x v="3"/>
    <s v="Mastercard"/>
    <x v="11"/>
    <n v="721"/>
    <d v="2023-06-01T00:00:00"/>
    <x v="2"/>
    <x v="2"/>
    <n v="2.9463759575721863E-3"/>
    <n v="2.9463759575721863E-3"/>
    <n v="1109.277"/>
    <n v="0"/>
    <n v="0"/>
    <n v="133.11323999999999"/>
    <n v="268.33333333333331"/>
    <n v="5.8927519151443724"/>
    <n v="0"/>
    <n v="5878.5636747515227"/>
  </r>
  <r>
    <d v="2023-06-16T13:14:58"/>
    <n v="1"/>
    <n v="1981.25"/>
    <n v="1"/>
    <s v="Checked out"/>
    <d v="2023-06-17T11:00:00"/>
    <n v="2"/>
    <d v="2023-06-15T11:10:13"/>
    <s v="Economy Queen"/>
    <m/>
    <s v="Booking.com"/>
    <x v="2"/>
    <x v="2"/>
    <s v="Mastercard"/>
    <x v="2"/>
    <n v="722"/>
    <d v="2023-06-01T00:00:00"/>
    <x v="2"/>
    <x v="2"/>
    <n v="5.8927519151443723E-4"/>
    <n v="5.8927519151443723E-4"/>
    <n v="297.1875"/>
    <n v="0"/>
    <n v="0"/>
    <n v="35.662499999999994"/>
    <n v="115"/>
    <n v="1.1785503830288744"/>
    <n v="0"/>
    <n v="1532.2214496169711"/>
  </r>
  <r>
    <d v="2023-06-16T23:05:34"/>
    <n v="1"/>
    <n v="1775.09"/>
    <n v="1"/>
    <s v="Checked out"/>
    <d v="2023-06-17T09:12:41"/>
    <n v="1"/>
    <d v="2023-04-15T09:47:11"/>
    <s v="Economy Queen"/>
    <m/>
    <s v="Expedia"/>
    <x v="2"/>
    <x v="3"/>
    <s v="Mastercard"/>
    <x v="11"/>
    <n v="723"/>
    <d v="2023-06-01T00:00:00"/>
    <x v="2"/>
    <x v="2"/>
    <n v="5.8927519151443723E-4"/>
    <n v="5.8927519151443723E-4"/>
    <n v="266.26349999999996"/>
    <n v="0"/>
    <n v="0"/>
    <n v="31.951619999999995"/>
    <n v="115"/>
    <n v="1.1785503830288744"/>
    <n v="0"/>
    <n v="1360.6963296169711"/>
  </r>
  <r>
    <d v="2023-06-16T23:37:44"/>
    <n v="1"/>
    <n v="1778.57"/>
    <n v="1"/>
    <s v="Checked out"/>
    <d v="2023-06-17T11:00:00"/>
    <n v="2"/>
    <d v="2023-06-16T15:03:11"/>
    <s v="Economy Queen"/>
    <m/>
    <s v="Booking.com"/>
    <x v="2"/>
    <x v="2"/>
    <s v="Mastercard"/>
    <x v="2"/>
    <n v="724"/>
    <d v="2023-06-01T00:00:00"/>
    <x v="2"/>
    <x v="2"/>
    <n v="5.8927519151443723E-4"/>
    <n v="5.8927519151443723E-4"/>
    <n v="266.78549999999996"/>
    <n v="0"/>
    <n v="0"/>
    <n v="32.014259999999993"/>
    <n v="115"/>
    <n v="1.1785503830288744"/>
    <n v="0"/>
    <n v="1363.5916896169711"/>
  </r>
  <r>
    <d v="2023-06-16T16:17:19"/>
    <n v="2"/>
    <n v="2620.4499999999998"/>
    <n v="1"/>
    <s v="Checked out"/>
    <d v="2023-06-18T05:36:29"/>
    <n v="2"/>
    <d v="2022-12-07T17:16:07"/>
    <s v="Economy Queen"/>
    <m/>
    <s v="Expedia"/>
    <x v="2"/>
    <x v="3"/>
    <s v="Mastercard"/>
    <x v="11"/>
    <n v="725"/>
    <d v="2023-06-01T00:00:00"/>
    <x v="2"/>
    <x v="2"/>
    <n v="1.1785503830288745E-3"/>
    <n v="1.1785503830288745E-3"/>
    <n v="393.06749999999994"/>
    <n v="0"/>
    <n v="0"/>
    <n v="47.168099999999995"/>
    <n v="153.33333333333331"/>
    <n v="2.3571007660577488"/>
    <n v="0"/>
    <n v="2024.5239659006088"/>
  </r>
  <r>
    <d v="2023-06-16T17:29:14"/>
    <n v="1"/>
    <n v="1936.61"/>
    <n v="1"/>
    <s v="Checked out"/>
    <d v="2023-06-17T11:00:00"/>
    <n v="1"/>
    <d v="2023-06-14T13:03:11"/>
    <s v="Economy Queen"/>
    <m/>
    <s v="Expedia"/>
    <x v="2"/>
    <x v="2"/>
    <s v="Mastercard"/>
    <x v="9"/>
    <n v="726"/>
    <d v="2023-06-01T00:00:00"/>
    <x v="2"/>
    <x v="2"/>
    <n v="5.8927519151443723E-4"/>
    <n v="5.8927519151443723E-4"/>
    <n v="290.49149999999997"/>
    <n v="0"/>
    <n v="0"/>
    <n v="34.858979999999995"/>
    <n v="115"/>
    <n v="1.1785503830288744"/>
    <n v="0"/>
    <n v="1495.0809696169711"/>
  </r>
  <r>
    <d v="2023-06-16T14:37:13"/>
    <n v="2"/>
    <n v="4616.76"/>
    <n v="1"/>
    <s v="Checked out"/>
    <d v="2023-06-18T11:00:00"/>
    <n v="2"/>
    <d v="2023-04-19T11:57:42"/>
    <s v="Standard Queen"/>
    <m/>
    <s v="Expedia"/>
    <x v="2"/>
    <x v="3"/>
    <s v="Mastercard"/>
    <x v="9"/>
    <n v="727"/>
    <d v="2023-06-01T00:00:00"/>
    <x v="2"/>
    <x v="2"/>
    <n v="1.1785503830288745E-3"/>
    <n v="1.1785503830288745E-3"/>
    <n v="692.51400000000001"/>
    <n v="0"/>
    <n v="0"/>
    <n v="83.101680000000002"/>
    <n v="153.33333333333331"/>
    <n v="2.3571007660577488"/>
    <n v="0"/>
    <n v="3685.4538859006088"/>
  </r>
  <r>
    <d v="2023-06-16T17:15:23"/>
    <n v="2"/>
    <n v="3447.86"/>
    <n v="1"/>
    <s v="Checked out"/>
    <d v="2023-06-18T11:00:00"/>
    <n v="2"/>
    <d v="2023-04-10T20:21:01"/>
    <s v="Standard Queen"/>
    <m/>
    <m/>
    <x v="0"/>
    <x v="4"/>
    <s v=""/>
    <x v="8"/>
    <n v="728"/>
    <d v="2023-06-01T00:00:00"/>
    <x v="0"/>
    <x v="4"/>
    <n v="3.2626427406199023E-3"/>
    <n v="3.2626427406199023E-3"/>
    <n v="34.4786"/>
    <n v="50"/>
    <n v="0"/>
    <n v="48.270040000000002"/>
    <n v="153.33333333333331"/>
    <n v="32.626427406199021"/>
    <n v="0"/>
    <n v="3129.1515992604677"/>
  </r>
  <r>
    <d v="2023-06-16T16:35:40"/>
    <n v="1"/>
    <n v="2446.52"/>
    <n v="1"/>
    <s v="Checked out"/>
    <d v="2023-06-17T10:49:05"/>
    <n v="2"/>
    <d v="2023-05-24T22:01:42"/>
    <s v="Standard Queen"/>
    <m/>
    <s v="Booking.com"/>
    <x v="2"/>
    <x v="3"/>
    <s v="Mastercard"/>
    <x v="2"/>
    <n v="729"/>
    <d v="2023-06-01T00:00:00"/>
    <x v="2"/>
    <x v="2"/>
    <n v="5.8927519151443723E-4"/>
    <n v="5.8927519151443723E-4"/>
    <n v="366.97800000000001"/>
    <n v="0"/>
    <n v="0"/>
    <n v="44.03736"/>
    <n v="115"/>
    <n v="1.1785503830288744"/>
    <n v="0"/>
    <n v="1919.3260896169711"/>
  </r>
  <r>
    <d v="2023-06-16T20:54:09"/>
    <n v="1"/>
    <n v="2135"/>
    <n v="1"/>
    <s v="Checked out"/>
    <d v="2023-06-17T10:55:12"/>
    <n v="2"/>
    <d v="2023-05-27T19:14:47"/>
    <s v="Standard Queen"/>
    <m/>
    <s v="Google Travel Agency"/>
    <x v="0"/>
    <x v="0"/>
    <s v="Amex"/>
    <x v="14"/>
    <n v="730"/>
    <d v="2023-06-01T00:00:00"/>
    <x v="0"/>
    <x v="5"/>
    <n v="1.6313213703099511E-3"/>
    <n v="1.6313213703099511E-3"/>
    <n v="0"/>
    <n v="0"/>
    <n v="0"/>
    <n v="38.43"/>
    <n v="115"/>
    <n v="0"/>
    <n v="0"/>
    <n v="1981.57"/>
  </r>
  <r>
    <d v="2023-06-16T17:37:38"/>
    <n v="2"/>
    <n v="4139.71"/>
    <n v="1"/>
    <s v="Checked out"/>
    <d v="2023-06-18T11:00:00"/>
    <n v="2"/>
    <d v="2023-04-09T23:06:26"/>
    <s v="Standard Queen"/>
    <m/>
    <m/>
    <x v="0"/>
    <x v="4"/>
    <s v="Visa"/>
    <x v="8"/>
    <n v="731"/>
    <d v="2023-06-01T00:00:00"/>
    <x v="0"/>
    <x v="4"/>
    <n v="3.2626427406199023E-3"/>
    <n v="3.2626427406199023E-3"/>
    <n v="41.397100000000002"/>
    <n v="50"/>
    <n v="0"/>
    <n v="57.955939999999998"/>
    <n v="153.33333333333331"/>
    <n v="32.626427406199021"/>
    <n v="0"/>
    <n v="3804.3971992604675"/>
  </r>
  <r>
    <d v="2023-06-16T21:34:18"/>
    <n v="2"/>
    <n v="1428.58"/>
    <n v="1"/>
    <s v="Checked out"/>
    <d v="2023-06-18T13:00:00"/>
    <n v="2"/>
    <d v="2023-05-30T11:48:53"/>
    <s v="Standard Queen"/>
    <m/>
    <m/>
    <x v="0"/>
    <x v="5"/>
    <s v="Visa"/>
    <x v="0"/>
    <n v="732"/>
    <d v="2023-06-01T00:00:00"/>
    <x v="0"/>
    <x v="0"/>
    <n v="3.2626427406199023E-3"/>
    <n v="3.2626427406199023E-3"/>
    <n v="0"/>
    <n v="0"/>
    <n v="0"/>
    <n v="20.000119999999999"/>
    <n v="153.33333333333331"/>
    <n v="0"/>
    <n v="0"/>
    <n v="1255.2465466666665"/>
  </r>
  <r>
    <d v="2023-06-16T20:48:07"/>
    <n v="1"/>
    <n v="2031.25"/>
    <n v="1"/>
    <s v="Checked out"/>
    <d v="2023-06-17T10:48:43"/>
    <n v="2"/>
    <d v="2023-06-16T17:13:12"/>
    <s v="Standard Queen"/>
    <m/>
    <s v="Expedia"/>
    <x v="2"/>
    <x v="2"/>
    <s v="Mastercard"/>
    <x v="9"/>
    <n v="733"/>
    <d v="2023-06-01T00:00:00"/>
    <x v="2"/>
    <x v="2"/>
    <n v="5.8927519151443723E-4"/>
    <n v="5.8927519151443723E-4"/>
    <n v="304.6875"/>
    <n v="0"/>
    <n v="0"/>
    <n v="36.5625"/>
    <n v="115"/>
    <n v="1.1785503830288744"/>
    <n v="0"/>
    <n v="1573.8214496169712"/>
  </r>
  <r>
    <d v="2023-06-16T23:12:48"/>
    <n v="1"/>
    <n v="2150"/>
    <n v="1"/>
    <s v="Checked out"/>
    <d v="2023-06-17T11:00:00"/>
    <n v="2"/>
    <d v="2023-06-15T17:10:41"/>
    <s v="Standard Queen"/>
    <m/>
    <s v="Booking.com"/>
    <x v="2"/>
    <x v="2"/>
    <s v="Mastercard"/>
    <x v="2"/>
    <n v="734"/>
    <d v="2023-06-01T00:00:00"/>
    <x v="2"/>
    <x v="2"/>
    <n v="5.8927519151443723E-4"/>
    <n v="5.8927519151443723E-4"/>
    <n v="322.5"/>
    <n v="0"/>
    <n v="0"/>
    <n v="38.699999999999996"/>
    <n v="115"/>
    <n v="1.1785503830288744"/>
    <n v="0"/>
    <n v="1672.6214496169712"/>
  </r>
  <r>
    <d v="2023-06-16T14:45:00"/>
    <n v="1"/>
    <n v="1833.93"/>
    <n v="1"/>
    <s v="Checked out"/>
    <d v="2023-06-17T10:27:03"/>
    <n v="2"/>
    <d v="2023-06-16T09:42:42"/>
    <s v="Standard Queen"/>
    <m/>
    <s v="Booking.com"/>
    <x v="2"/>
    <x v="2"/>
    <s v="Mastercard"/>
    <x v="2"/>
    <n v="735"/>
    <d v="2023-06-01T00:00:00"/>
    <x v="2"/>
    <x v="2"/>
    <n v="5.8927519151443723E-4"/>
    <n v="5.8927519151443723E-4"/>
    <n v="275.08949999999999"/>
    <n v="0"/>
    <n v="0"/>
    <n v="33.010739999999998"/>
    <n v="115"/>
    <n v="1.1785503830288744"/>
    <n v="0"/>
    <n v="1409.6512096169713"/>
  </r>
  <r>
    <d v="2023-06-16T19:29:09"/>
    <n v="2"/>
    <n v="3285.4"/>
    <n v="1"/>
    <s v="Checked out"/>
    <d v="2023-06-18T11:00:00"/>
    <n v="1"/>
    <d v="2023-02-20T17:11:52"/>
    <s v="Standard Queen"/>
    <m/>
    <m/>
    <x v="0"/>
    <x v="8"/>
    <s v="Visa"/>
    <x v="8"/>
    <n v="736"/>
    <d v="2023-06-01T00:00:00"/>
    <x v="0"/>
    <x v="4"/>
    <n v="3.2626427406199023E-3"/>
    <n v="3.2626427406199023E-3"/>
    <n v="32.853999999999999"/>
    <n v="50"/>
    <n v="0"/>
    <n v="45.995600000000003"/>
    <n v="153.33333333333331"/>
    <n v="32.626427406199021"/>
    <n v="0"/>
    <n v="2970.5906392604679"/>
  </r>
  <r>
    <d v="2023-06-16T15:33:03"/>
    <n v="2"/>
    <n v="5094.1400000000003"/>
    <n v="1"/>
    <s v="Checked out"/>
    <d v="2023-06-18T11:00:00"/>
    <n v="2"/>
    <d v="2023-06-10T05:03:41"/>
    <s v="Superior King"/>
    <m/>
    <s v="Expedia"/>
    <x v="2"/>
    <x v="3"/>
    <s v="Mastercard"/>
    <x v="21"/>
    <n v="737"/>
    <d v="2023-06-01T00:00:00"/>
    <x v="2"/>
    <x v="1"/>
    <n v="1.1785503830288745E-3"/>
    <n v="1.1785503830288745E-3"/>
    <n v="764.12099999999998"/>
    <n v="100"/>
    <n v="0"/>
    <n v="91.694519999999997"/>
    <n v="153.33333333333331"/>
    <n v="2.9463759575721862"/>
    <n v="0"/>
    <n v="3982.0447707090948"/>
  </r>
  <r>
    <d v="2023-06-16T16:32:35"/>
    <n v="1"/>
    <n v="2188.38"/>
    <n v="1"/>
    <s v="Checked out"/>
    <d v="2023-06-17T11:00:00"/>
    <n v="2"/>
    <d v="2023-05-04T20:46:42"/>
    <s v="Superior King"/>
    <m/>
    <m/>
    <x v="0"/>
    <x v="4"/>
    <s v="Mastercard"/>
    <x v="8"/>
    <n v="738"/>
    <d v="2023-06-01T00:00:00"/>
    <x v="0"/>
    <x v="4"/>
    <n v="1.6313213703099511E-3"/>
    <n v="1.6313213703099511E-3"/>
    <n v="21.883800000000001"/>
    <n v="50"/>
    <n v="0"/>
    <n v="30.637320000000003"/>
    <n v="115"/>
    <n v="16.31321370309951"/>
    <n v="0"/>
    <n v="1954.5456662969007"/>
  </r>
  <r>
    <d v="2023-06-16T23:02:36"/>
    <n v="3"/>
    <n v="10058.49"/>
    <n v="1"/>
    <s v="Checked out"/>
    <d v="2023-06-19T09:44:04"/>
    <n v="4"/>
    <d v="2023-04-16T19:53:11"/>
    <s v="Family Room"/>
    <m/>
    <s v="Expedia"/>
    <x v="2"/>
    <x v="9"/>
    <s v="Mastercard"/>
    <x v="4"/>
    <n v="739"/>
    <d v="2023-06-01T00:00:00"/>
    <x v="2"/>
    <x v="2"/>
    <n v="1.7678255745433118E-3"/>
    <n v="1.7678255745433118E-3"/>
    <n v="1508.7735"/>
    <n v="0"/>
    <n v="0"/>
    <n v="181.05281999999997"/>
    <n v="191.66666666666666"/>
    <n v="3.5356511490866236"/>
    <n v="0"/>
    <n v="8173.4613621842464"/>
  </r>
  <r>
    <d v="2023-06-16T18:48:56"/>
    <n v="2"/>
    <n v="4554.29"/>
    <n v="1"/>
    <s v="Checked out"/>
    <d v="2023-06-18T10:51:36"/>
    <n v="5"/>
    <d v="2023-03-28T17:24:02"/>
    <s v="Family Room"/>
    <m/>
    <m/>
    <x v="0"/>
    <x v="4"/>
    <s v="Mastercard"/>
    <x v="8"/>
    <n v="740"/>
    <d v="2023-06-01T00:00:00"/>
    <x v="0"/>
    <x v="4"/>
    <n v="3.2626427406199023E-3"/>
    <n v="3.2626427406199023E-3"/>
    <n v="45.542900000000003"/>
    <n v="50"/>
    <n v="0"/>
    <n v="63.760060000000003"/>
    <n v="153.33333333333331"/>
    <n v="32.626427406199021"/>
    <n v="0"/>
    <n v="4209.0272792604674"/>
  </r>
  <r>
    <d v="2023-06-17T00:09:46"/>
    <n v="1"/>
    <n v="3114.53"/>
    <n v="1"/>
    <s v="Checked out"/>
    <d v="2023-06-17T11:00:00"/>
    <n v="4"/>
    <d v="2023-05-26T22:58:12"/>
    <s v="Family Room"/>
    <m/>
    <s v="Expedia"/>
    <x v="2"/>
    <x v="3"/>
    <s v="Mastercard"/>
    <x v="11"/>
    <n v="741"/>
    <d v="2023-06-01T00:00:00"/>
    <x v="2"/>
    <x v="2"/>
    <n v="5.8927519151443723E-4"/>
    <n v="5.8927519151443723E-4"/>
    <n v="467.17950000000002"/>
    <n v="0"/>
    <n v="0"/>
    <n v="56.061540000000001"/>
    <n v="115"/>
    <n v="1.1785503830288744"/>
    <n v="0"/>
    <n v="2475.1104096169711"/>
  </r>
  <r>
    <d v="2023-06-16T19:26:17"/>
    <n v="2"/>
    <n v="4041.29"/>
    <n v="1"/>
    <s v="Checked out"/>
    <d v="2023-06-18T11:00:00"/>
    <n v="4"/>
    <d v="2023-02-08T06:27:42"/>
    <s v="Family Room"/>
    <m/>
    <m/>
    <x v="0"/>
    <x v="8"/>
    <s v="Visa"/>
    <x v="8"/>
    <n v="742"/>
    <d v="2023-06-01T00:00:00"/>
    <x v="0"/>
    <x v="4"/>
    <n v="3.2626427406199023E-3"/>
    <n v="3.2626427406199023E-3"/>
    <n v="40.4129"/>
    <n v="50"/>
    <n v="0"/>
    <n v="56.578060000000001"/>
    <n v="153.33333333333331"/>
    <n v="32.626427406199021"/>
    <n v="0"/>
    <n v="3708.3392792604677"/>
  </r>
  <r>
    <d v="2023-06-16T19:27:09"/>
    <n v="2"/>
    <n v="4041.29"/>
    <n v="1"/>
    <s v="Checked out"/>
    <d v="2023-06-18T11:00:00"/>
    <n v="4"/>
    <d v="2023-02-08T06:27:42"/>
    <s v="Family Room"/>
    <m/>
    <m/>
    <x v="0"/>
    <x v="8"/>
    <s v="Visa"/>
    <x v="8"/>
    <n v="743"/>
    <d v="2023-06-01T00:00:00"/>
    <x v="0"/>
    <x v="4"/>
    <n v="3.2626427406199023E-3"/>
    <n v="3.2626427406199023E-3"/>
    <n v="40.4129"/>
    <n v="50"/>
    <n v="0"/>
    <n v="56.578060000000001"/>
    <n v="153.33333333333331"/>
    <n v="32.626427406199021"/>
    <n v="0"/>
    <n v="3708.3392792604677"/>
  </r>
  <r>
    <d v="2023-06-16T22:54:45"/>
    <n v="2"/>
    <n v="1682.45"/>
    <n v="1"/>
    <s v="Checked out"/>
    <d v="2023-06-18T09:17:10"/>
    <n v="2"/>
    <d v="2022-12-19T20:46:06"/>
    <s v="2-bed Dorm"/>
    <m/>
    <m/>
    <x v="0"/>
    <x v="8"/>
    <s v=""/>
    <x v="8"/>
    <n v="744"/>
    <d v="2023-06-01T00:00:00"/>
    <x v="0"/>
    <x v="4"/>
    <n v="3.2626427406199023E-3"/>
    <n v="3.2626427406199023E-3"/>
    <n v="16.8245"/>
    <n v="50"/>
    <n v="0"/>
    <n v="23.554300000000001"/>
    <n v="153.33333333333331"/>
    <n v="32.626427406199021"/>
    <n v="0"/>
    <n v="1406.1114392604677"/>
  </r>
  <r>
    <d v="2023-06-16T16:08:47"/>
    <n v="2"/>
    <n v="2784.8"/>
    <n v="1"/>
    <s v="Checked out"/>
    <d v="2023-06-18T08:33:40"/>
    <n v="2"/>
    <d v="2023-05-28T15:37:14"/>
    <s v="2-bed Dorm"/>
    <m/>
    <s v="Private Sale"/>
    <x v="2"/>
    <x v="3"/>
    <s v=""/>
    <x v="5"/>
    <n v="745"/>
    <d v="2023-06-01T00:00:00"/>
    <x v="2"/>
    <x v="2"/>
    <n v="1.1785503830288745E-3"/>
    <n v="1.1785503830288745E-3"/>
    <n v="417.72"/>
    <n v="0"/>
    <n v="0"/>
    <n v="50.126399999999997"/>
    <n v="153.33333333333331"/>
    <n v="2.3571007660577488"/>
    <n v="0"/>
    <n v="2161.2631659006092"/>
  </r>
  <r>
    <d v="2023-06-16T16:06:41"/>
    <n v="2"/>
    <n v="3874.02"/>
    <n v="1"/>
    <s v="Checked out"/>
    <d v="2023-06-18T09:51:49"/>
    <n v="2"/>
    <d v="2023-06-07T22:16:42"/>
    <s v="2-bed Dorm"/>
    <m/>
    <s v="Booking.com"/>
    <x v="2"/>
    <x v="3"/>
    <s v="Mastercard"/>
    <x v="2"/>
    <n v="746"/>
    <d v="2023-06-01T00:00:00"/>
    <x v="2"/>
    <x v="2"/>
    <n v="1.1785503830288745E-3"/>
    <n v="1.1785503830288745E-3"/>
    <n v="581.10299999999995"/>
    <n v="0"/>
    <n v="0"/>
    <n v="69.73236"/>
    <n v="153.33333333333331"/>
    <n v="2.3571007660577488"/>
    <n v="0"/>
    <n v="3067.4942059006089"/>
  </r>
  <r>
    <d v="2023-06-17T01:48:53"/>
    <n v="1"/>
    <n v="1383.12"/>
    <n v="1"/>
    <s v="Checked out"/>
    <d v="2023-06-17T10:57:44"/>
    <n v="2"/>
    <d v="2023-06-17T01:45:30"/>
    <s v="2-bed Dorm"/>
    <m/>
    <m/>
    <x v="0"/>
    <x v="5"/>
    <s v=""/>
    <x v="0"/>
    <n v="747"/>
    <d v="2023-06-01T00:00:00"/>
    <x v="0"/>
    <x v="0"/>
    <n v="1.6313213703099511E-3"/>
    <n v="1.6313213703099511E-3"/>
    <n v="0"/>
    <n v="0"/>
    <n v="0"/>
    <n v="19.363679999999999"/>
    <n v="115"/>
    <n v="0"/>
    <n v="0"/>
    <n v="1248.75632"/>
  </r>
  <r>
    <d v="2023-06-16T20:27:03"/>
    <n v="2"/>
    <n v="5017.8599999999997"/>
    <n v="1"/>
    <s v="Checked out"/>
    <d v="2023-06-18T10:31:29"/>
    <n v="4"/>
    <d v="2023-06-16T17:56:13"/>
    <s v="4-bed Dorm"/>
    <m/>
    <s v="Booking.com"/>
    <x v="2"/>
    <x v="2"/>
    <s v="Mastercard"/>
    <x v="2"/>
    <n v="748"/>
    <d v="2023-06-01T00:00:00"/>
    <x v="2"/>
    <x v="2"/>
    <n v="1.1785503830288745E-3"/>
    <n v="1.1785503830288745E-3"/>
    <n v="752.67899999999997"/>
    <n v="0"/>
    <n v="0"/>
    <n v="90.321479999999994"/>
    <n v="153.33333333333331"/>
    <n v="2.3571007660577488"/>
    <n v="0"/>
    <n v="4019.1690859006085"/>
  </r>
  <r>
    <d v="2023-06-16T18:09:37"/>
    <n v="2"/>
    <n v="4035.72"/>
    <n v="1"/>
    <s v="Checked out"/>
    <d v="2023-06-18T11:00:00"/>
    <n v="4"/>
    <d v="2022-10-10T18:29:03"/>
    <s v="4-bed Dorm"/>
    <m/>
    <s v="Booking.com"/>
    <x v="2"/>
    <x v="2"/>
    <s v="Mastercard"/>
    <x v="2"/>
    <n v="749"/>
    <d v="2023-06-01T00:00:00"/>
    <x v="2"/>
    <x v="2"/>
    <n v="1.1785503830288745E-3"/>
    <n v="1.1785503830288745E-3"/>
    <n v="605.35799999999995"/>
    <n v="0"/>
    <n v="0"/>
    <n v="72.642959999999988"/>
    <n v="153.33333333333331"/>
    <n v="2.3571007660577488"/>
    <n v="0"/>
    <n v="3202.0286059006085"/>
  </r>
  <r>
    <d v="2023-06-16T15:37:40"/>
    <n v="2"/>
    <n v="3873.21"/>
    <n v="1"/>
    <s v="Checked out"/>
    <d v="2023-06-18T06:34:34"/>
    <n v="4"/>
    <d v="2023-03-07T21:32:18"/>
    <s v="4-bed Dorm"/>
    <m/>
    <m/>
    <x v="0"/>
    <x v="8"/>
    <s v="Mastercard"/>
    <x v="8"/>
    <n v="750"/>
    <d v="2023-06-01T00:00:00"/>
    <x v="0"/>
    <x v="4"/>
    <n v="3.2626427406199023E-3"/>
    <n v="3.2626427406199023E-3"/>
    <n v="38.732100000000003"/>
    <n v="50"/>
    <n v="0"/>
    <n v="54.224940000000004"/>
    <n v="153.33333333333331"/>
    <n v="32.626427406199021"/>
    <n v="0"/>
    <n v="3544.2931992604676"/>
  </r>
  <r>
    <d v="2023-06-16T16:39:05"/>
    <n v="2"/>
    <n v="4558.26"/>
    <n v="1"/>
    <s v="Checked out"/>
    <d v="2023-06-18T11:00:00"/>
    <n v="4"/>
    <d v="2023-04-14T21:48:41"/>
    <s v="4-bed Dorm"/>
    <m/>
    <s v="Booking.com"/>
    <x v="2"/>
    <x v="3"/>
    <s v="Mastercard"/>
    <x v="2"/>
    <n v="751"/>
    <d v="2023-06-01T00:00:00"/>
    <x v="2"/>
    <x v="2"/>
    <n v="1.1785503830288745E-3"/>
    <n v="1.1785503830288745E-3"/>
    <n v="683.73900000000003"/>
    <n v="0"/>
    <n v="0"/>
    <n v="82.048680000000004"/>
    <n v="153.33333333333331"/>
    <n v="2.3571007660577488"/>
    <n v="0"/>
    <n v="3636.7818859006093"/>
  </r>
  <r>
    <d v="2023-06-17T00:16:21"/>
    <n v="1"/>
    <n v="2329.84"/>
    <n v="1"/>
    <s v="Checked out"/>
    <d v="2023-06-17T09:37:18"/>
    <n v="5"/>
    <d v="2023-06-08T20:57:12"/>
    <s v="6-bed Dorm"/>
    <m/>
    <s v="Private Sale"/>
    <x v="2"/>
    <x v="3"/>
    <s v=""/>
    <x v="5"/>
    <n v="752"/>
    <d v="2023-06-01T00:00:00"/>
    <x v="2"/>
    <x v="2"/>
    <n v="5.8927519151443723E-4"/>
    <n v="5.8927519151443723E-4"/>
    <n v="349.476"/>
    <n v="0"/>
    <n v="0"/>
    <n v="41.93712"/>
    <n v="115"/>
    <n v="1.1785503830288744"/>
    <n v="0"/>
    <n v="1822.2483296169712"/>
  </r>
  <r>
    <d v="2023-06-16T14:32:14"/>
    <n v="2"/>
    <n v="1894.82"/>
    <n v="1"/>
    <s v="Checked out"/>
    <d v="2023-06-18T10:29:40"/>
    <n v="1"/>
    <d v="2023-06-09T17:23:16"/>
    <s v="Bed in 12-bed Dorm"/>
    <m/>
    <s v="Booking.com"/>
    <x v="2"/>
    <x v="3"/>
    <s v="Mastercard"/>
    <x v="2"/>
    <n v="753"/>
    <d v="2023-06-01T00:00:00"/>
    <x v="2"/>
    <x v="2"/>
    <n v="1.1785503830288745E-3"/>
    <n v="1.1785503830288745E-3"/>
    <n v="284.22299999999996"/>
    <n v="0"/>
    <n v="0"/>
    <n v="34.106759999999994"/>
    <n v="153.33333333333331"/>
    <n v="2.3571007660577488"/>
    <n v="0"/>
    <n v="1420.799805900609"/>
  </r>
  <r>
    <d v="2023-06-16T17:11:27"/>
    <n v="2"/>
    <n v="1611.21"/>
    <n v="1"/>
    <s v="Checked out"/>
    <d v="2023-06-18T06:34:53"/>
    <n v="1"/>
    <d v="2023-06-13T18:31:41"/>
    <s v="Bed in 12-bed Dorm"/>
    <m/>
    <s v="Hostelworld Group"/>
    <x v="2"/>
    <x v="2"/>
    <s v="Visa"/>
    <x v="10"/>
    <n v="754"/>
    <d v="2023-06-01T00:00:00"/>
    <x v="2"/>
    <x v="2"/>
    <n v="1.1785503830288745E-3"/>
    <n v="1.1785503830288745E-3"/>
    <n v="241.6815"/>
    <n v="0"/>
    <n v="0"/>
    <n v="29.00178"/>
    <n v="153.33333333333331"/>
    <n v="2.3571007660577488"/>
    <n v="0"/>
    <n v="1184.836285900609"/>
  </r>
  <r>
    <d v="2023-06-16T19:59:20"/>
    <n v="3"/>
    <n v="2343.75"/>
    <n v="1"/>
    <s v="Checked out"/>
    <d v="2023-06-19T10:11:58"/>
    <n v="1"/>
    <d v="2023-06-16T16:08:31"/>
    <s v="Bed in 12-bed Dorm"/>
    <m/>
    <s v="Booking.com"/>
    <x v="2"/>
    <x v="2"/>
    <s v="Mastercard"/>
    <x v="2"/>
    <n v="755"/>
    <d v="2023-06-01T00:00:00"/>
    <x v="2"/>
    <x v="2"/>
    <n v="1.7678255745433118E-3"/>
    <n v="1.7678255745433118E-3"/>
    <n v="351.5625"/>
    <n v="0"/>
    <n v="0"/>
    <n v="42.1875"/>
    <n v="191.66666666666666"/>
    <n v="3.5356511490866236"/>
    <n v="0"/>
    <n v="1754.7976821842467"/>
  </r>
  <r>
    <d v="2023-06-16T19:04:37"/>
    <n v="1"/>
    <n v="928.57"/>
    <n v="1"/>
    <s v="Checked out"/>
    <d v="2023-06-17T10:44:26"/>
    <n v="1"/>
    <d v="2023-06-10T15:20:21"/>
    <s v="Bed in 12-bed Dorm"/>
    <m/>
    <s v="Booking.com"/>
    <x v="2"/>
    <x v="2"/>
    <s v="Mastercard"/>
    <x v="2"/>
    <n v="756"/>
    <d v="2023-06-01T00:00:00"/>
    <x v="2"/>
    <x v="2"/>
    <n v="5.8927519151443723E-4"/>
    <n v="5.8927519151443723E-4"/>
    <n v="139.28550000000001"/>
    <n v="0"/>
    <n v="0"/>
    <n v="16.714259999999999"/>
    <n v="115"/>
    <n v="1.1785503830288744"/>
    <n v="0"/>
    <n v="656.39168961697112"/>
  </r>
  <r>
    <d v="2023-06-16T18:00:43"/>
    <n v="1"/>
    <n v="714.38"/>
    <n v="1"/>
    <s v="Checked out"/>
    <d v="2023-06-17T11:00:00"/>
    <n v="1"/>
    <d v="2023-03-09T14:42:13"/>
    <s v="Bed in 12-bed Dorm"/>
    <m/>
    <s v="Booking.com"/>
    <x v="2"/>
    <x v="3"/>
    <s v="Mastercard"/>
    <x v="2"/>
    <n v="757"/>
    <d v="2023-06-01T00:00:00"/>
    <x v="2"/>
    <x v="2"/>
    <n v="5.8927519151443723E-4"/>
    <n v="5.8927519151443723E-4"/>
    <n v="107.157"/>
    <n v="0"/>
    <n v="0"/>
    <n v="12.858839999999999"/>
    <n v="115"/>
    <n v="1.1785503830288744"/>
    <n v="0"/>
    <n v="478.18560961697113"/>
  </r>
  <r>
    <d v="2023-06-16T18:08:03"/>
    <n v="1"/>
    <n v="849.62"/>
    <n v="1"/>
    <s v="Checked out"/>
    <d v="2023-06-17T11:00:00"/>
    <n v="1"/>
    <d v="2023-06-16T11:23:52"/>
    <s v="Bed in 12-bed Dorm"/>
    <m/>
    <m/>
    <x v="0"/>
    <x v="5"/>
    <s v=""/>
    <x v="0"/>
    <n v="758"/>
    <d v="2023-06-01T00:00:00"/>
    <x v="0"/>
    <x v="0"/>
    <n v="1.6313213703099511E-3"/>
    <n v="1.6313213703099511E-3"/>
    <n v="0"/>
    <n v="0"/>
    <n v="0"/>
    <n v="11.894680000000001"/>
    <n v="115"/>
    <n v="0"/>
    <n v="0"/>
    <n v="722.72532000000001"/>
  </r>
  <r>
    <d v="2023-06-17T00:06:43"/>
    <n v="1"/>
    <n v="904.46"/>
    <n v="1"/>
    <s v="Checked out"/>
    <d v="2023-06-17T11:00:00"/>
    <n v="1"/>
    <d v="2023-06-16T23:56:11"/>
    <s v="Bed in 12-bed Dorm"/>
    <m/>
    <s v="Booking.com"/>
    <x v="2"/>
    <x v="2"/>
    <s v="Mastercard"/>
    <x v="2"/>
    <n v="759"/>
    <d v="2023-06-01T00:00:00"/>
    <x v="2"/>
    <x v="2"/>
    <n v="5.8927519151443723E-4"/>
    <n v="5.8927519151443723E-4"/>
    <n v="135.66900000000001"/>
    <n v="0"/>
    <n v="0"/>
    <n v="16.280280000000001"/>
    <n v="115"/>
    <n v="1.1785503830288744"/>
    <n v="0"/>
    <n v="636.3321696169711"/>
  </r>
  <r>
    <d v="2023-06-16T23:42:00"/>
    <n v="1"/>
    <n v="904.46"/>
    <n v="1"/>
    <s v="Checked out"/>
    <d v="2023-06-17T11:00:00"/>
    <n v="1"/>
    <d v="2023-06-16T23:23:12"/>
    <s v="Bed in 12-bed Dorm"/>
    <m/>
    <s v="Booking.com"/>
    <x v="2"/>
    <x v="2"/>
    <s v="Mastercard"/>
    <x v="2"/>
    <n v="760"/>
    <d v="2023-06-01T00:00:00"/>
    <x v="2"/>
    <x v="2"/>
    <n v="5.8927519151443723E-4"/>
    <n v="5.8927519151443723E-4"/>
    <n v="135.66900000000001"/>
    <n v="0"/>
    <n v="0"/>
    <n v="16.280280000000001"/>
    <n v="115"/>
    <n v="1.1785503830288744"/>
    <n v="0"/>
    <n v="636.3321696169711"/>
  </r>
  <r>
    <d v="2023-06-17T00:19:11"/>
    <n v="1"/>
    <n v="904.46"/>
    <n v="1"/>
    <s v="Checked out"/>
    <d v="2023-06-17T11:00:00"/>
    <n v="1"/>
    <d v="2023-06-15T21:59:41"/>
    <s v="Bed in 12-bed Dorm"/>
    <m/>
    <s v="Booking.com"/>
    <x v="2"/>
    <x v="2"/>
    <s v="Mastercard"/>
    <x v="2"/>
    <n v="761"/>
    <d v="2023-06-01T00:00:00"/>
    <x v="2"/>
    <x v="2"/>
    <n v="5.8927519151443723E-4"/>
    <n v="5.8927519151443723E-4"/>
    <n v="135.66900000000001"/>
    <n v="0"/>
    <n v="0"/>
    <n v="16.280280000000001"/>
    <n v="115"/>
    <n v="1.1785503830288744"/>
    <n v="0"/>
    <n v="636.3321696169711"/>
  </r>
  <r>
    <d v="2023-06-16T18:31:02"/>
    <n v="3"/>
    <n v="1872.32"/>
    <n v="1"/>
    <s v="Checked out"/>
    <d v="2023-06-19T06:00:00"/>
    <n v="1"/>
    <d v="2023-02-18T08:08:11"/>
    <s v="Bed in 12-bed Dorm"/>
    <m/>
    <s v="Booking.com"/>
    <x v="2"/>
    <x v="3"/>
    <s v="Mastercard"/>
    <x v="2"/>
    <n v="762"/>
    <d v="2023-06-01T00:00:00"/>
    <x v="2"/>
    <x v="2"/>
    <n v="1.7678255745433118E-3"/>
    <n v="1.7678255745433118E-3"/>
    <n v="280.84799999999996"/>
    <n v="0"/>
    <n v="0"/>
    <n v="33.701759999999993"/>
    <n v="191.66666666666666"/>
    <n v="3.5356511490866236"/>
    <n v="0"/>
    <n v="1362.5679221842468"/>
  </r>
  <r>
    <d v="2023-06-16T20:46:22"/>
    <n v="3"/>
    <n v="1992.19"/>
    <n v="1"/>
    <s v="Checked out"/>
    <d v="2023-06-19T11:00:00"/>
    <n v="1"/>
    <d v="2023-06-15T19:01:11"/>
    <s v="Bed in 4-bed Dorm"/>
    <m/>
    <s v="Hostelworld Group"/>
    <x v="2"/>
    <x v="2"/>
    <s v="Visa"/>
    <x v="10"/>
    <n v="763"/>
    <d v="2023-06-01T00:00:00"/>
    <x v="2"/>
    <x v="2"/>
    <n v="1.7678255745433118E-3"/>
    <n v="1.7678255745433118E-3"/>
    <n v="298.82850000000002"/>
    <n v="0"/>
    <n v="0"/>
    <n v="35.85942"/>
    <n v="191.66666666666666"/>
    <n v="3.5356511490866236"/>
    <n v="0"/>
    <n v="1462.2997621842467"/>
  </r>
  <r>
    <d v="2023-06-16T15:03:41"/>
    <n v="2"/>
    <n v="1843.58"/>
    <n v="1"/>
    <s v="Checked out"/>
    <d v="2023-06-18T11:00:00"/>
    <n v="1"/>
    <d v="2023-05-26T19:07:41"/>
    <s v="Bed in 4-bed Dorm"/>
    <m/>
    <s v="Private Sale"/>
    <x v="2"/>
    <x v="3"/>
    <s v=""/>
    <x v="5"/>
    <n v="764"/>
    <d v="2023-06-01T00:00:00"/>
    <x v="2"/>
    <x v="2"/>
    <n v="1.1785503830288745E-3"/>
    <n v="1.1785503830288745E-3"/>
    <n v="276.53699999999998"/>
    <n v="0"/>
    <n v="0"/>
    <n v="33.184439999999995"/>
    <n v="153.33333333333331"/>
    <n v="2.3571007660577488"/>
    <n v="0"/>
    <n v="1378.1681259006089"/>
  </r>
  <r>
    <d v="2023-06-17T01:50:11"/>
    <n v="1"/>
    <n v="961.34"/>
    <n v="1"/>
    <s v="Checked out"/>
    <d v="2023-06-17T10:57:53"/>
    <n v="1"/>
    <d v="2023-06-17T01:45:49"/>
    <s v="Bed in 4-bed Dorm"/>
    <m/>
    <m/>
    <x v="0"/>
    <x v="5"/>
    <s v=""/>
    <x v="0"/>
    <n v="765"/>
    <d v="2023-06-01T00:00:00"/>
    <x v="0"/>
    <x v="0"/>
    <n v="1.6313213703099511E-3"/>
    <n v="1.6313213703099511E-3"/>
    <n v="0"/>
    <n v="0"/>
    <n v="0"/>
    <n v="13.458760000000002"/>
    <n v="115"/>
    <n v="0"/>
    <n v="0"/>
    <n v="832.88124000000005"/>
  </r>
  <r>
    <d v="2023-06-16T17:35:34"/>
    <n v="2"/>
    <n v="1946.93"/>
    <n v="1"/>
    <s v="Checked out"/>
    <d v="2023-06-18T07:49:46"/>
    <n v="1"/>
    <d v="2023-06-16T09:38:51"/>
    <s v="Bed in 4-bed Dorm"/>
    <m/>
    <m/>
    <x v="0"/>
    <x v="5"/>
    <s v="Visa"/>
    <x v="8"/>
    <n v="766"/>
    <d v="2023-06-01T00:00:00"/>
    <x v="0"/>
    <x v="4"/>
    <n v="3.2626427406199023E-3"/>
    <n v="3.2626427406199023E-3"/>
    <n v="19.4693"/>
    <n v="50"/>
    <n v="0"/>
    <n v="27.257020000000001"/>
    <n v="153.33333333333331"/>
    <n v="32.626427406199021"/>
    <n v="0"/>
    <n v="1664.2439192604677"/>
  </r>
  <r>
    <d v="2023-06-16T16:08:55"/>
    <n v="3"/>
    <n v="3163.77"/>
    <n v="1"/>
    <s v="Checked out"/>
    <d v="2023-06-19T10:14:03"/>
    <n v="1"/>
    <d v="2023-03-25T05:53:41"/>
    <s v="Bed in 4-bed Dorm"/>
    <m/>
    <s v="Booking.com"/>
    <x v="2"/>
    <x v="3"/>
    <s v="Mastercard"/>
    <x v="2"/>
    <n v="767"/>
    <d v="2023-06-01T00:00:00"/>
    <x v="2"/>
    <x v="2"/>
    <n v="1.7678255745433118E-3"/>
    <n v="1.7678255745433118E-3"/>
    <n v="474.56549999999999"/>
    <n v="0"/>
    <n v="0"/>
    <n v="56.947859999999999"/>
    <n v="191.66666666666666"/>
    <n v="3.5356511490866236"/>
    <n v="0"/>
    <n v="2437.0543221842468"/>
  </r>
  <r>
    <d v="2023-06-16T15:58:20"/>
    <n v="2"/>
    <n v="1738.47"/>
    <n v="1"/>
    <s v="Checked out"/>
    <d v="2023-06-18T09:21:30"/>
    <n v="1"/>
    <d v="2023-06-07T22:47:12"/>
    <s v="Bed in 4-bed Dorm"/>
    <m/>
    <s v="Private Sale"/>
    <x v="2"/>
    <x v="3"/>
    <s v=""/>
    <x v="5"/>
    <n v="768"/>
    <d v="2023-06-01T00:00:00"/>
    <x v="2"/>
    <x v="2"/>
    <n v="1.1785503830288745E-3"/>
    <n v="1.1785503830288745E-3"/>
    <n v="260.77049999999997"/>
    <n v="0"/>
    <n v="0"/>
    <n v="31.292459999999998"/>
    <n v="153.33333333333331"/>
    <n v="2.3571007660577488"/>
    <n v="0"/>
    <n v="1290.716605900609"/>
  </r>
  <r>
    <d v="2023-06-16T17:48:52"/>
    <n v="1"/>
    <n v="991.07"/>
    <n v="1"/>
    <s v="Checked out"/>
    <d v="2023-06-17T11:00:00"/>
    <n v="1"/>
    <d v="2023-06-16T15:05:42"/>
    <s v="Bed in 4-bed Dorm"/>
    <m/>
    <s v="Booking.com"/>
    <x v="2"/>
    <x v="2"/>
    <s v="Mastercard"/>
    <x v="2"/>
    <n v="769"/>
    <d v="2023-06-01T00:00:00"/>
    <x v="2"/>
    <x v="2"/>
    <n v="5.8927519151443723E-4"/>
    <n v="5.8927519151443723E-4"/>
    <n v="148.66050000000001"/>
    <n v="0"/>
    <n v="0"/>
    <n v="17.839259999999999"/>
    <n v="115"/>
    <n v="1.1785503830288744"/>
    <n v="0"/>
    <n v="708.39168961697112"/>
  </r>
  <r>
    <d v="2023-06-17T00:30:41"/>
    <n v="1"/>
    <n v="991.07"/>
    <n v="1"/>
    <s v="Checked out"/>
    <d v="2023-06-17T08:34:29"/>
    <n v="1"/>
    <d v="2023-06-17T00:29:41"/>
    <s v="Bed in 4-bed Dorm"/>
    <m/>
    <s v="Booking.com"/>
    <x v="2"/>
    <x v="2"/>
    <s v="Mastercard"/>
    <x v="2"/>
    <n v="770"/>
    <d v="2023-06-01T00:00:00"/>
    <x v="2"/>
    <x v="2"/>
    <n v="5.8927519151443723E-4"/>
    <n v="5.8927519151443723E-4"/>
    <n v="148.66050000000001"/>
    <n v="0"/>
    <n v="0"/>
    <n v="17.839259999999999"/>
    <n v="115"/>
    <n v="1.1785503830288744"/>
    <n v="0"/>
    <n v="708.39168961697112"/>
  </r>
  <r>
    <d v="2023-06-16T16:05:12"/>
    <n v="1"/>
    <n v="744.64"/>
    <n v="1"/>
    <s v="Checked out"/>
    <d v="2023-06-17T08:59:49"/>
    <n v="1"/>
    <d v="2023-03-06T12:22:13"/>
    <s v="Bed in 4-bed Dorm"/>
    <m/>
    <s v="Booking.com"/>
    <x v="2"/>
    <x v="2"/>
    <s v="Mastercard"/>
    <x v="2"/>
    <n v="771"/>
    <d v="2023-06-01T00:00:00"/>
    <x v="2"/>
    <x v="2"/>
    <n v="5.8927519151443723E-4"/>
    <n v="5.8927519151443723E-4"/>
    <n v="111.696"/>
    <n v="0"/>
    <n v="0"/>
    <n v="13.403519999999999"/>
    <n v="115"/>
    <n v="1.1785503830288744"/>
    <n v="0"/>
    <n v="503.36192961697111"/>
  </r>
  <r>
    <d v="2023-06-17T15:59:00"/>
    <n v="1"/>
    <n v="2560.54"/>
    <n v="1"/>
    <s v="Checked out"/>
    <d v="2023-06-18T08:00:00"/>
    <n v="2"/>
    <d v="2023-03-14T18:20:28"/>
    <s v="Economy Queen"/>
    <m/>
    <m/>
    <x v="0"/>
    <x v="8"/>
    <s v="Visa"/>
    <x v="8"/>
    <n v="772"/>
    <d v="2023-06-01T00:00:00"/>
    <x v="0"/>
    <x v="4"/>
    <n v="1.6313213703099511E-3"/>
    <n v="1.6313213703099511E-3"/>
    <n v="25.605399999999999"/>
    <n v="50"/>
    <n v="0"/>
    <n v="35.847560000000001"/>
    <n v="115"/>
    <n v="16.31321370309951"/>
    <n v="0"/>
    <n v="2317.7738262969006"/>
  </r>
  <r>
    <d v="2023-06-17T16:05:11"/>
    <n v="1"/>
    <n v="2560.54"/>
    <n v="1"/>
    <s v="Checked out"/>
    <d v="2023-06-18T08:00:00"/>
    <n v="2"/>
    <d v="2023-03-14T18:20:28"/>
    <s v="Economy Queen"/>
    <m/>
    <m/>
    <x v="0"/>
    <x v="8"/>
    <s v="Visa"/>
    <x v="8"/>
    <n v="773"/>
    <d v="2023-06-01T00:00:00"/>
    <x v="0"/>
    <x v="4"/>
    <n v="1.6313213703099511E-3"/>
    <n v="1.6313213703099511E-3"/>
    <n v="25.605399999999999"/>
    <n v="50"/>
    <n v="0"/>
    <n v="35.847560000000001"/>
    <n v="115"/>
    <n v="16.31321370309951"/>
    <n v="0"/>
    <n v="2317.7738262969006"/>
  </r>
  <r>
    <d v="2023-06-17T16:06:25"/>
    <n v="1"/>
    <n v="1434.51"/>
    <n v="1"/>
    <s v="Checked out"/>
    <d v="2023-06-18T11:00:00"/>
    <n v="2"/>
    <d v="2023-06-05T20:12:13"/>
    <s v="Economy Queen"/>
    <m/>
    <s v="Private Sale"/>
    <x v="2"/>
    <x v="3"/>
    <s v=""/>
    <x v="5"/>
    <n v="774"/>
    <d v="2023-06-01T00:00:00"/>
    <x v="2"/>
    <x v="2"/>
    <n v="5.8927519151443723E-4"/>
    <n v="5.8927519151443723E-4"/>
    <n v="215.1765"/>
    <n v="0"/>
    <n v="0"/>
    <n v="25.821179999999998"/>
    <n v="115"/>
    <n v="1.1785503830288744"/>
    <n v="0"/>
    <n v="1077.333769616971"/>
  </r>
  <r>
    <d v="2023-06-17T17:10:16"/>
    <n v="3"/>
    <n v="3938.4"/>
    <n v="1"/>
    <s v="Checked out"/>
    <d v="2023-06-20T09:01:54"/>
    <n v="2"/>
    <d v="2023-01-03T19:03:10"/>
    <s v="Economy Queen"/>
    <m/>
    <s v="Booking.com"/>
    <x v="2"/>
    <x v="2"/>
    <s v="Mastercard"/>
    <x v="2"/>
    <n v="775"/>
    <d v="2023-06-01T00:00:00"/>
    <x v="2"/>
    <x v="2"/>
    <n v="1.7678255745433118E-3"/>
    <n v="1.7678255745433118E-3"/>
    <n v="590.76"/>
    <n v="0"/>
    <n v="0"/>
    <n v="70.891199999999998"/>
    <n v="191.66666666666666"/>
    <n v="3.5356511490866236"/>
    <n v="0"/>
    <n v="3081.546482184247"/>
  </r>
  <r>
    <d v="2023-06-17T16:09:49"/>
    <n v="1"/>
    <n v="1802.05"/>
    <n v="1"/>
    <s v="Checked out"/>
    <d v="2023-06-18T11:00:00"/>
    <n v="2"/>
    <d v="2023-03-07T15:00:14"/>
    <s v="Economy Queen"/>
    <m/>
    <s v="Booking.com"/>
    <x v="2"/>
    <x v="3"/>
    <s v="Mastercard"/>
    <x v="2"/>
    <n v="776"/>
    <d v="2023-06-01T00:00:00"/>
    <x v="2"/>
    <x v="2"/>
    <n v="5.8927519151443723E-4"/>
    <n v="5.8927519151443723E-4"/>
    <n v="270.3075"/>
    <n v="0"/>
    <n v="0"/>
    <n v="32.436899999999994"/>
    <n v="115"/>
    <n v="1.1785503830288744"/>
    <n v="0"/>
    <n v="1383.1270496169711"/>
  </r>
  <r>
    <d v="2023-06-17T16:21:04"/>
    <n v="1"/>
    <n v="954.69"/>
    <n v="1"/>
    <s v="Checked out"/>
    <d v="2023-06-18T09:48:38"/>
    <n v="2"/>
    <d v="2022-12-23T23:23:29"/>
    <s v="Economy Queen"/>
    <m/>
    <m/>
    <x v="0"/>
    <x v="8"/>
    <s v="Visa"/>
    <x v="8"/>
    <n v="777"/>
    <d v="2023-06-01T00:00:00"/>
    <x v="0"/>
    <x v="4"/>
    <n v="1.6313213703099511E-3"/>
    <n v="1.6313213703099511E-3"/>
    <n v="9.5469000000000008"/>
    <n v="50"/>
    <n v="0"/>
    <n v="13.365660000000002"/>
    <n v="115"/>
    <n v="16.31321370309951"/>
    <n v="0"/>
    <n v="750.46422629690051"/>
  </r>
  <r>
    <d v="2023-06-17T16:32:49"/>
    <n v="1"/>
    <n v="2455.36"/>
    <n v="1"/>
    <s v="Checked out"/>
    <d v="2023-06-18T11:00:00"/>
    <n v="2"/>
    <d v="2023-06-01T20:53:41"/>
    <s v="Economy Queen"/>
    <m/>
    <s v="Booking.com"/>
    <x v="2"/>
    <x v="3"/>
    <s v="Mastercard"/>
    <x v="2"/>
    <n v="778"/>
    <d v="2023-06-01T00:00:00"/>
    <x v="2"/>
    <x v="2"/>
    <n v="5.8927519151443723E-4"/>
    <n v="5.8927519151443723E-4"/>
    <n v="368.30400000000003"/>
    <n v="0"/>
    <n v="0"/>
    <n v="44.196480000000001"/>
    <n v="115"/>
    <n v="1.1785503830288744"/>
    <n v="0"/>
    <n v="1926.6809696169712"/>
  </r>
  <r>
    <d v="2023-06-17T10:02:43"/>
    <n v="3"/>
    <n v="4864.0200000000004"/>
    <n v="1"/>
    <s v="Checked out"/>
    <d v="2023-06-20T11:00:00"/>
    <n v="1"/>
    <d v="2023-04-08T08:29:41"/>
    <s v="Standard Queen"/>
    <m/>
    <s v="Booking.com"/>
    <x v="2"/>
    <x v="3"/>
    <s v="Mastercard"/>
    <x v="2"/>
    <n v="779"/>
    <d v="2023-06-01T00:00:00"/>
    <x v="2"/>
    <x v="2"/>
    <n v="1.7678255745433118E-3"/>
    <n v="1.7678255745433118E-3"/>
    <n v="729.60300000000007"/>
    <n v="0"/>
    <n v="0"/>
    <n v="87.552360000000007"/>
    <n v="191.66666666666666"/>
    <n v="3.5356511490866236"/>
    <n v="0"/>
    <n v="3851.6623221842469"/>
  </r>
  <r>
    <d v="2023-06-17T17:00:51"/>
    <n v="1"/>
    <n v="1773.93"/>
    <n v="1"/>
    <s v="Checked out"/>
    <d v="2023-06-18T09:45:15"/>
    <n v="2"/>
    <d v="2023-03-03T21:21:12"/>
    <s v="Standard Queen"/>
    <m/>
    <s v="Booking.com"/>
    <x v="2"/>
    <x v="3"/>
    <s v="Mastercard"/>
    <x v="2"/>
    <n v="780"/>
    <d v="2023-06-01T00:00:00"/>
    <x v="2"/>
    <x v="2"/>
    <n v="5.8927519151443723E-4"/>
    <n v="5.8927519151443723E-4"/>
    <n v="266.08949999999999"/>
    <n v="0"/>
    <n v="0"/>
    <n v="31.93074"/>
    <n v="115"/>
    <n v="1.1785503830288744"/>
    <n v="0"/>
    <n v="1359.7312096169712"/>
  </r>
  <r>
    <d v="2023-06-17T16:06:46"/>
    <n v="2"/>
    <n v="2386.83"/>
    <n v="1"/>
    <s v="Checked out"/>
    <d v="2023-06-19T09:15:29"/>
    <n v="2"/>
    <d v="2022-11-25T15:39:10"/>
    <s v="Standard Queen"/>
    <m/>
    <s v="Hostelworld Group"/>
    <x v="2"/>
    <x v="2"/>
    <s v="Visa"/>
    <x v="10"/>
    <n v="781"/>
    <d v="2023-06-01T00:00:00"/>
    <x v="2"/>
    <x v="2"/>
    <n v="1.1785503830288745E-3"/>
    <n v="1.1785503830288745E-3"/>
    <n v="358.02449999999999"/>
    <n v="0"/>
    <n v="0"/>
    <n v="42.962939999999996"/>
    <n v="153.33333333333331"/>
    <n v="2.3571007660577488"/>
    <n v="0"/>
    <n v="1830.1521259006088"/>
  </r>
  <r>
    <d v="2023-06-17T16:20:38"/>
    <n v="1"/>
    <n v="2435.2199999999998"/>
    <n v="1"/>
    <s v="Checked out"/>
    <d v="2023-06-18T10:25:58"/>
    <n v="1"/>
    <d v="2023-04-21T16:26:12"/>
    <s v="Standard Queen"/>
    <m/>
    <s v="Expedia"/>
    <x v="2"/>
    <x v="3"/>
    <s v="Mastercard"/>
    <x v="4"/>
    <n v="782"/>
    <d v="2023-06-01T00:00:00"/>
    <x v="2"/>
    <x v="2"/>
    <n v="5.8927519151443723E-4"/>
    <n v="5.8927519151443723E-4"/>
    <n v="365.28299999999996"/>
    <n v="0"/>
    <n v="0"/>
    <n v="43.83395999999999"/>
    <n v="115"/>
    <n v="1.1785503830288744"/>
    <n v="0"/>
    <n v="1909.924489616971"/>
  </r>
  <r>
    <d v="2023-06-17T23:40:43"/>
    <n v="2"/>
    <n v="3512.36"/>
    <n v="1"/>
    <s v="Checked out"/>
    <d v="2023-06-19T11:00:00"/>
    <n v="1"/>
    <d v="2023-02-12T02:39:45"/>
    <s v="Standard Queen"/>
    <m/>
    <s v="Expedia"/>
    <x v="2"/>
    <x v="9"/>
    <s v="Mastercard"/>
    <x v="11"/>
    <n v="783"/>
    <d v="2023-06-01T00:00:00"/>
    <x v="2"/>
    <x v="2"/>
    <n v="1.1785503830288745E-3"/>
    <n v="1.1785503830288745E-3"/>
    <n v="526.85400000000004"/>
    <n v="0"/>
    <n v="0"/>
    <n v="63.222479999999997"/>
    <n v="153.33333333333331"/>
    <n v="2.3571007660577488"/>
    <n v="0"/>
    <n v="2766.5930859006089"/>
  </r>
  <r>
    <d v="2023-06-17T16:31:02"/>
    <n v="1"/>
    <n v="1702.14"/>
    <n v="1"/>
    <s v="Checked out"/>
    <d v="2023-06-18T11:00:00"/>
    <n v="2"/>
    <d v="2023-06-15T17:06:00"/>
    <s v="Standard Queen"/>
    <m/>
    <s v="Google Travel Agency"/>
    <x v="0"/>
    <x v="0"/>
    <s v=""/>
    <x v="14"/>
    <n v="784"/>
    <d v="2023-06-01T00:00:00"/>
    <x v="0"/>
    <x v="5"/>
    <n v="1.6313213703099511E-3"/>
    <n v="1.6313213703099511E-3"/>
    <n v="0"/>
    <n v="0"/>
    <n v="0"/>
    <n v="30.63852"/>
    <n v="115"/>
    <n v="0"/>
    <n v="0"/>
    <n v="1556.5014800000001"/>
  </r>
  <r>
    <d v="2023-06-17T17:11:10"/>
    <n v="1"/>
    <n v="2993.87"/>
    <n v="1"/>
    <s v="Checked out"/>
    <d v="2023-06-18T10:30:09"/>
    <n v="3"/>
    <d v="2023-06-12T18:48:13"/>
    <s v="Family Room"/>
    <m/>
    <s v="Expedia"/>
    <x v="2"/>
    <x v="3"/>
    <s v="Mastercard"/>
    <x v="9"/>
    <n v="785"/>
    <d v="2023-06-01T00:00:00"/>
    <x v="2"/>
    <x v="2"/>
    <n v="5.8927519151443723E-4"/>
    <n v="5.8927519151443723E-4"/>
    <n v="449.08049999999997"/>
    <n v="0"/>
    <n v="0"/>
    <n v="53.889659999999992"/>
    <n v="115"/>
    <n v="1.1785503830288744"/>
    <n v="0"/>
    <n v="2374.7212896169713"/>
  </r>
  <r>
    <d v="2023-06-17T17:32:29"/>
    <n v="3"/>
    <n v="3565.71"/>
    <n v="1"/>
    <s v="Checked out"/>
    <d v="2023-06-20T08:37:27"/>
    <n v="2"/>
    <d v="2023-05-13T03:07:47"/>
    <s v="2-bed Dorm"/>
    <m/>
    <m/>
    <x v="0"/>
    <x v="10"/>
    <s v="Amex"/>
    <x v="8"/>
    <n v="786"/>
    <d v="2023-06-01T00:00:00"/>
    <x v="0"/>
    <x v="4"/>
    <n v="4.8939641109298528E-3"/>
    <n v="4.8939641109298528E-3"/>
    <n v="35.6571"/>
    <n v="50"/>
    <n v="0"/>
    <n v="49.919940000000004"/>
    <n v="191.66666666666666"/>
    <n v="48.939641109298528"/>
    <n v="0"/>
    <n v="3189.5266522240349"/>
  </r>
  <r>
    <d v="2023-06-17T12:45:10"/>
    <n v="1"/>
    <n v="1434.51"/>
    <n v="1"/>
    <s v="Checked out"/>
    <d v="2023-06-18T11:00:00"/>
    <n v="2"/>
    <d v="2023-06-05T20:12:13"/>
    <s v="2-bed Dorm"/>
    <m/>
    <s v="Private Sale"/>
    <x v="2"/>
    <x v="3"/>
    <s v=""/>
    <x v="5"/>
    <n v="787"/>
    <d v="2023-06-01T00:00:00"/>
    <x v="2"/>
    <x v="2"/>
    <n v="5.8927519151443723E-4"/>
    <n v="5.8927519151443723E-4"/>
    <n v="215.1765"/>
    <n v="0"/>
    <n v="0"/>
    <n v="25.821179999999998"/>
    <n v="115"/>
    <n v="1.1785503830288744"/>
    <n v="0"/>
    <n v="1077.333769616971"/>
  </r>
  <r>
    <d v="2023-06-17T17:23:06"/>
    <n v="1"/>
    <n v="2463.9699999999998"/>
    <n v="1"/>
    <s v="Checked out"/>
    <d v="2023-06-18T11:00:00"/>
    <n v="4"/>
    <d v="2023-06-16T19:19:55"/>
    <s v="4-bed Dorm"/>
    <m/>
    <m/>
    <x v="0"/>
    <x v="5"/>
    <s v=""/>
    <x v="0"/>
    <n v="788"/>
    <d v="2023-06-01T00:00:00"/>
    <x v="0"/>
    <x v="0"/>
    <n v="1.6313213703099511E-3"/>
    <n v="1.6313213703099511E-3"/>
    <n v="0"/>
    <n v="0"/>
    <n v="0"/>
    <n v="34.495579999999997"/>
    <n v="115"/>
    <n v="0"/>
    <n v="0"/>
    <n v="2314.47442"/>
  </r>
  <r>
    <d v="2023-06-17T15:24:08"/>
    <n v="1"/>
    <n v="2477.6799999999998"/>
    <n v="1"/>
    <s v="Checked out"/>
    <d v="2023-06-18T10:25:27"/>
    <n v="4"/>
    <d v="2023-02-11T21:02:17"/>
    <s v="4-bed Dorm"/>
    <m/>
    <s v="Booking.com"/>
    <x v="2"/>
    <x v="2"/>
    <s v="Mastercard"/>
    <x v="2"/>
    <n v="789"/>
    <d v="2023-06-01T00:00:00"/>
    <x v="2"/>
    <x v="2"/>
    <n v="5.8927519151443723E-4"/>
    <n v="5.8927519151443723E-4"/>
    <n v="371.65199999999999"/>
    <n v="0"/>
    <n v="0"/>
    <n v="44.598239999999997"/>
    <n v="115"/>
    <n v="1.1785503830288744"/>
    <n v="0"/>
    <n v="1945.251209616971"/>
  </r>
  <r>
    <d v="2023-06-17T21:01:23"/>
    <n v="1"/>
    <n v="3202.23"/>
    <n v="1"/>
    <s v="Checked out"/>
    <d v="2023-06-18T09:24:45"/>
    <n v="4"/>
    <d v="2023-06-06T18:35:12"/>
    <s v="4-bed Dorm"/>
    <m/>
    <s v="Booking.com"/>
    <x v="2"/>
    <x v="3"/>
    <s v="Mastercard"/>
    <x v="2"/>
    <n v="790"/>
    <d v="2023-06-01T00:00:00"/>
    <x v="2"/>
    <x v="2"/>
    <n v="5.8927519151443723E-4"/>
    <n v="5.8927519151443723E-4"/>
    <n v="480.33449999999999"/>
    <n v="0"/>
    <n v="0"/>
    <n v="57.640139999999995"/>
    <n v="115"/>
    <n v="1.1785503830288744"/>
    <n v="0"/>
    <n v="2548.0768096169713"/>
  </r>
  <r>
    <d v="2023-06-17T22:50:42"/>
    <n v="4"/>
    <n v="9480.1299999999992"/>
    <n v="1"/>
    <s v="Checked out"/>
    <d v="2023-06-21T07:18:04"/>
    <n v="4"/>
    <d v="2023-05-21T13:02:12"/>
    <s v="4-bed Dorm"/>
    <m/>
    <s v="Booking.com"/>
    <x v="2"/>
    <x v="3"/>
    <s v="Mastercard"/>
    <x v="2"/>
    <n v="791"/>
    <d v="2023-06-01T00:00:00"/>
    <x v="2"/>
    <x v="2"/>
    <n v="2.3571007660577489E-3"/>
    <n v="2.3571007660577489E-3"/>
    <n v="1422.0194999999999"/>
    <n v="0"/>
    <n v="0"/>
    <n v="170.64233999999996"/>
    <n v="230"/>
    <n v="4.7142015321154975"/>
    <n v="0"/>
    <n v="7652.7539584678834"/>
  </r>
  <r>
    <d v="2023-06-17T16:02:35"/>
    <n v="2"/>
    <n v="4435.96"/>
    <n v="1"/>
    <s v="Checked out"/>
    <d v="2023-06-19T05:32:32"/>
    <n v="6"/>
    <d v="2023-01-22T04:49:11"/>
    <s v="6-bed Dorm"/>
    <m/>
    <s v="Hostelworld Group"/>
    <x v="2"/>
    <x v="2"/>
    <s v="Visa"/>
    <x v="10"/>
    <n v="792"/>
    <d v="2023-06-01T00:00:00"/>
    <x v="2"/>
    <x v="2"/>
    <n v="1.1785503830288745E-3"/>
    <n v="1.1785503830288745E-3"/>
    <n v="665.39400000000001"/>
    <n v="0"/>
    <n v="0"/>
    <n v="79.847279999999998"/>
    <n v="153.33333333333331"/>
    <n v="2.3571007660577488"/>
    <n v="0"/>
    <n v="3535.0282859006093"/>
  </r>
  <r>
    <d v="2023-06-17T18:00:26"/>
    <n v="1"/>
    <n v="1000.27"/>
    <n v="1"/>
    <s v="Checked out"/>
    <d v="2023-06-18T11:00:00"/>
    <n v="1"/>
    <d v="2023-06-12T15:52:42"/>
    <s v="Bed in 12-bed Dorm"/>
    <m/>
    <s v="Hostelworld Group"/>
    <x v="2"/>
    <x v="2"/>
    <s v="Mastercard"/>
    <x v="10"/>
    <n v="793"/>
    <d v="2023-06-01T00:00:00"/>
    <x v="2"/>
    <x v="2"/>
    <n v="5.8927519151443723E-4"/>
    <n v="5.8927519151443723E-4"/>
    <n v="150.04049999999998"/>
    <n v="0"/>
    <n v="0"/>
    <n v="18.004859999999997"/>
    <n v="115"/>
    <n v="1.1785503830288744"/>
    <n v="0"/>
    <n v="716.04608961697113"/>
  </r>
  <r>
    <d v="2023-06-17T19:33:02"/>
    <n v="2"/>
    <n v="1247.68"/>
    <n v="1"/>
    <s v="Checked out"/>
    <d v="2023-06-19T10:59:05"/>
    <n v="1"/>
    <d v="2023-06-16T20:01:12"/>
    <s v="Bed in 12-bed Dorm"/>
    <m/>
    <s v="Hostelworld Group"/>
    <x v="2"/>
    <x v="2"/>
    <s v="Visa"/>
    <x v="10"/>
    <n v="794"/>
    <d v="2023-06-01T00:00:00"/>
    <x v="2"/>
    <x v="2"/>
    <n v="1.1785503830288745E-3"/>
    <n v="1.1785503830288745E-3"/>
    <n v="187.15200000000002"/>
    <n v="0"/>
    <n v="0"/>
    <n v="22.45824"/>
    <n v="153.33333333333331"/>
    <n v="2.3571007660577488"/>
    <n v="0"/>
    <n v="882.37932590060905"/>
  </r>
  <r>
    <d v="2023-06-17T19:13:31"/>
    <n v="2"/>
    <n v="1775.09"/>
    <n v="1"/>
    <s v="Checked out"/>
    <d v="2023-06-19T11:00:00"/>
    <n v="1"/>
    <d v="2023-06-09T01:00:00"/>
    <s v="Bed in 12-bed Dorm"/>
    <m/>
    <m/>
    <x v="0"/>
    <x v="6"/>
    <s v="Visa"/>
    <x v="8"/>
    <n v="795"/>
    <d v="2023-06-01T00:00:00"/>
    <x v="0"/>
    <x v="4"/>
    <n v="3.2626427406199023E-3"/>
    <n v="3.2626427406199023E-3"/>
    <n v="17.750899999999998"/>
    <n v="50"/>
    <n v="0"/>
    <n v="24.85126"/>
    <n v="153.33333333333331"/>
    <n v="32.626427406199021"/>
    <n v="0"/>
    <n v="1496.5280792604676"/>
  </r>
  <r>
    <d v="2023-06-17T16:10:36"/>
    <n v="2"/>
    <n v="1783.93"/>
    <n v="1"/>
    <s v="Checked out"/>
    <d v="2023-06-19T07:31:55"/>
    <n v="1"/>
    <d v="2023-06-03T08:29:42"/>
    <s v="Bed in 12-bed Dorm"/>
    <m/>
    <s v="Booking.com"/>
    <x v="2"/>
    <x v="3"/>
    <s v="Mastercard"/>
    <x v="2"/>
    <n v="796"/>
    <d v="2023-06-01T00:00:00"/>
    <x v="2"/>
    <x v="2"/>
    <n v="1.1785503830288745E-3"/>
    <n v="1.1785503830288745E-3"/>
    <n v="267.58949999999999"/>
    <n v="0"/>
    <n v="0"/>
    <n v="32.11074"/>
    <n v="153.33333333333331"/>
    <n v="2.3571007660577488"/>
    <n v="0"/>
    <n v="1328.5393259006091"/>
  </r>
  <r>
    <d v="2023-06-17T21:02:01"/>
    <n v="1"/>
    <n v="1176.79"/>
    <n v="1"/>
    <s v="Checked out"/>
    <d v="2023-06-18T10:52:34"/>
    <n v="1"/>
    <d v="2023-06-10T01:50:12"/>
    <s v="Bed in 12-bed Dorm"/>
    <m/>
    <s v="Booking.com"/>
    <x v="2"/>
    <x v="2"/>
    <s v="Mastercard"/>
    <x v="2"/>
    <n v="797"/>
    <d v="2023-06-01T00:00:00"/>
    <x v="2"/>
    <x v="2"/>
    <n v="5.8927519151443723E-4"/>
    <n v="5.8927519151443723E-4"/>
    <n v="176.51849999999999"/>
    <n v="0"/>
    <n v="0"/>
    <n v="21.182219999999997"/>
    <n v="115"/>
    <n v="1.1785503830288744"/>
    <n v="0"/>
    <n v="862.91072961697114"/>
  </r>
  <r>
    <d v="2023-06-17T16:13:28"/>
    <n v="3"/>
    <n v="2119.02"/>
    <n v="1"/>
    <s v="Checked out"/>
    <d v="2023-06-20T08:22:28"/>
    <n v="1"/>
    <d v="2023-06-07T14:11:42"/>
    <s v="Bed in 12-bed Dorm"/>
    <m/>
    <s v="Booking.com"/>
    <x v="2"/>
    <x v="3"/>
    <s v="Mastercard"/>
    <x v="2"/>
    <n v="798"/>
    <d v="2023-06-01T00:00:00"/>
    <x v="2"/>
    <x v="2"/>
    <n v="1.7678255745433118E-3"/>
    <n v="1.7678255745433118E-3"/>
    <n v="317.85300000000001"/>
    <n v="0"/>
    <n v="0"/>
    <n v="38.142359999999996"/>
    <n v="191.66666666666666"/>
    <n v="3.5356511490866236"/>
    <n v="0"/>
    <n v="1567.8223221842468"/>
  </r>
  <r>
    <d v="2023-06-17T16:30:53"/>
    <n v="1"/>
    <n v="934.82"/>
    <n v="1"/>
    <s v="Checked out"/>
    <d v="2023-06-18T08:43:25"/>
    <n v="1"/>
    <d v="2023-06-17T08:17:41"/>
    <s v="Bed in 12-bed Dorm"/>
    <m/>
    <s v="Booking.com"/>
    <x v="2"/>
    <x v="2"/>
    <s v="Mastercard"/>
    <x v="2"/>
    <n v="799"/>
    <d v="2023-06-01T00:00:00"/>
    <x v="2"/>
    <x v="2"/>
    <n v="5.8927519151443723E-4"/>
    <n v="5.8927519151443723E-4"/>
    <n v="140.22300000000001"/>
    <n v="0"/>
    <n v="0"/>
    <n v="16.82676"/>
    <n v="115"/>
    <n v="1.1785503830288744"/>
    <n v="0"/>
    <n v="661.59168961697117"/>
  </r>
  <r>
    <d v="2023-06-17T21:49:56"/>
    <n v="6"/>
    <n v="4971.6899999999996"/>
    <n v="1"/>
    <s v="Checked out"/>
    <d v="2023-06-23T09:17:46"/>
    <n v="1"/>
    <d v="2023-04-30T18:26:41"/>
    <s v="Bed in 12-bed Dorm"/>
    <m/>
    <s v="Booking.com"/>
    <x v="2"/>
    <x v="3"/>
    <s v="Mastercard"/>
    <x v="2"/>
    <n v="800"/>
    <d v="2023-06-01T00:00:00"/>
    <x v="2"/>
    <x v="2"/>
    <n v="3.5356511490866236E-3"/>
    <n v="3.5356511490866236E-3"/>
    <n v="745.75349999999992"/>
    <n v="0"/>
    <n v="0"/>
    <n v="89.490419999999986"/>
    <n v="306.66666666666663"/>
    <n v="7.0713022981732472"/>
    <n v="0"/>
    <n v="3822.7081110351601"/>
  </r>
  <r>
    <d v="2023-06-17T20:29:18"/>
    <n v="1"/>
    <n v="1113.75"/>
    <n v="1"/>
    <s v="Checked out"/>
    <d v="2023-06-18T09:19:10"/>
    <n v="1"/>
    <d v="2023-04-24T18:23:15"/>
    <s v="Bed in 12-bed Dorm"/>
    <m/>
    <s v="Booking.com"/>
    <x v="2"/>
    <x v="3"/>
    <s v="Mastercard"/>
    <x v="2"/>
    <n v="801"/>
    <d v="2023-06-01T00:00:00"/>
    <x v="2"/>
    <x v="2"/>
    <n v="5.8927519151443723E-4"/>
    <n v="5.8927519151443723E-4"/>
    <n v="167.0625"/>
    <n v="0"/>
    <n v="0"/>
    <n v="20.047499999999999"/>
    <n v="115"/>
    <n v="1.1785503830288744"/>
    <n v="0"/>
    <n v="810.46144961697109"/>
  </r>
  <r>
    <d v="2023-06-17T16:19:17"/>
    <n v="2"/>
    <n v="1211.79"/>
    <n v="1"/>
    <s v="Checked out"/>
    <d v="2023-06-19T06:54:11"/>
    <n v="1"/>
    <d v="2023-02-22T08:54:11"/>
    <s v="Bed in 12-bed Dorm"/>
    <m/>
    <s v="Booking.com"/>
    <x v="2"/>
    <x v="3"/>
    <s v="Mastercard"/>
    <x v="2"/>
    <n v="802"/>
    <d v="2023-06-01T00:00:00"/>
    <x v="2"/>
    <x v="2"/>
    <n v="1.1785503830288745E-3"/>
    <n v="1.1785503830288745E-3"/>
    <n v="181.76849999999999"/>
    <n v="0"/>
    <n v="0"/>
    <n v="21.812219999999996"/>
    <n v="153.33333333333331"/>
    <n v="2.3571007660577488"/>
    <n v="0"/>
    <n v="852.51884590060899"/>
  </r>
  <r>
    <d v="2023-06-17T14:22:38"/>
    <n v="2"/>
    <n v="1634.28"/>
    <n v="1"/>
    <s v="Checked out"/>
    <d v="2023-06-19T10:47:11"/>
    <n v="1"/>
    <d v="2023-06-17T01:55:01"/>
    <s v="Bed in 4-bed Dorm"/>
    <m/>
    <m/>
    <x v="0"/>
    <x v="5"/>
    <s v=""/>
    <x v="0"/>
    <n v="803"/>
    <d v="2023-06-01T00:00:00"/>
    <x v="0"/>
    <x v="0"/>
    <n v="3.2626427406199023E-3"/>
    <n v="3.2626427406199023E-3"/>
    <n v="0"/>
    <n v="0"/>
    <n v="0"/>
    <n v="22.879919999999998"/>
    <n v="153.33333333333331"/>
    <n v="0"/>
    <n v="0"/>
    <n v="1458.0667466666666"/>
  </r>
  <r>
    <d v="2023-06-17T14:22:32"/>
    <n v="2"/>
    <n v="1634.28"/>
    <n v="1"/>
    <s v="Checked out"/>
    <d v="2023-06-19T10:12:15"/>
    <n v="1"/>
    <d v="2023-06-17T01:55:01"/>
    <s v="Bed in 4-bed Dorm"/>
    <m/>
    <m/>
    <x v="0"/>
    <x v="5"/>
    <s v=""/>
    <x v="0"/>
    <n v="804"/>
    <d v="2023-06-01T00:00:00"/>
    <x v="0"/>
    <x v="0"/>
    <n v="3.2626427406199023E-3"/>
    <n v="3.2626427406199023E-3"/>
    <n v="0"/>
    <n v="0"/>
    <n v="0"/>
    <n v="22.879919999999998"/>
    <n v="153.33333333333331"/>
    <n v="0"/>
    <n v="0"/>
    <n v="1458.0667466666666"/>
  </r>
  <r>
    <d v="2023-06-17T12:37:09"/>
    <n v="2"/>
    <n v="1634.28"/>
    <n v="1"/>
    <s v="Checked out"/>
    <d v="2023-06-19T10:47:39"/>
    <n v="1"/>
    <d v="2023-06-17T01:55:01"/>
    <s v="Bed in 4-bed Dorm"/>
    <m/>
    <m/>
    <x v="0"/>
    <x v="5"/>
    <s v=""/>
    <x v="0"/>
    <n v="805"/>
    <d v="2023-06-01T00:00:00"/>
    <x v="0"/>
    <x v="0"/>
    <n v="3.2626427406199023E-3"/>
    <n v="3.2626427406199023E-3"/>
    <n v="0"/>
    <n v="0"/>
    <n v="0"/>
    <n v="22.879919999999998"/>
    <n v="153.33333333333331"/>
    <n v="0"/>
    <n v="0"/>
    <n v="1458.0667466666666"/>
  </r>
  <r>
    <d v="2023-06-17T16:17:27"/>
    <n v="3"/>
    <n v="2055.71"/>
    <n v="1"/>
    <s v="Checked out"/>
    <d v="2023-06-20T10:00:35"/>
    <n v="1"/>
    <d v="2023-04-13T16:20:06"/>
    <s v="Bed in 4-bed Dorm"/>
    <m/>
    <m/>
    <x v="0"/>
    <x v="10"/>
    <s v="Mastercard"/>
    <x v="8"/>
    <n v="806"/>
    <d v="2023-06-01T00:00:00"/>
    <x v="0"/>
    <x v="4"/>
    <n v="4.8939641109298528E-3"/>
    <n v="4.8939641109298528E-3"/>
    <n v="20.557100000000002"/>
    <n v="50"/>
    <n v="0"/>
    <n v="28.77994"/>
    <n v="191.66666666666666"/>
    <n v="48.939641109298528"/>
    <n v="0"/>
    <n v="1715.7666522240349"/>
  </r>
  <r>
    <d v="2023-06-17T18:12:08"/>
    <n v="3"/>
    <n v="2695.98"/>
    <n v="1"/>
    <s v="Checked out"/>
    <d v="2023-06-20T11:00:00"/>
    <n v="1"/>
    <d v="2023-05-20T14:01:11"/>
    <s v="Bed in 4-bed Dorm"/>
    <m/>
    <s v="Booking.com"/>
    <x v="2"/>
    <x v="3"/>
    <s v="Mastercard"/>
    <x v="2"/>
    <n v="807"/>
    <d v="2023-06-01T00:00:00"/>
    <x v="2"/>
    <x v="2"/>
    <n v="1.7678255745433118E-3"/>
    <n v="1.7678255745433118E-3"/>
    <n v="404.39699999999999"/>
    <n v="0"/>
    <n v="0"/>
    <n v="48.527639999999998"/>
    <n v="191.66666666666666"/>
    <n v="3.5356511490866236"/>
    <n v="0"/>
    <n v="2047.8530421842465"/>
  </r>
  <r>
    <d v="2023-06-17T18:54:32"/>
    <n v="1"/>
    <n v="1016.07"/>
    <n v="1"/>
    <s v="Checked out"/>
    <d v="2023-06-18T10:35:38"/>
    <n v="1"/>
    <d v="2023-06-17T11:45:12"/>
    <s v="Bed in 4-bed Dorm"/>
    <m/>
    <s v="Booking.com"/>
    <x v="2"/>
    <x v="2"/>
    <s v="Mastercard"/>
    <x v="2"/>
    <n v="808"/>
    <d v="2023-06-01T00:00:00"/>
    <x v="2"/>
    <x v="2"/>
    <n v="5.8927519151443723E-4"/>
    <n v="5.8927519151443723E-4"/>
    <n v="152.41050000000001"/>
    <n v="0"/>
    <n v="0"/>
    <n v="18.289259999999999"/>
    <n v="115"/>
    <n v="1.1785503830288744"/>
    <n v="0"/>
    <n v="729.19168961697119"/>
  </r>
  <r>
    <d v="2023-06-17T23:21:10"/>
    <n v="2"/>
    <n v="2203.96"/>
    <n v="1"/>
    <s v="Checked out"/>
    <d v="2023-06-19T09:13:36"/>
    <n v="1"/>
    <d v="2023-05-29T13:02:39"/>
    <s v="Bed in 4-bed Dorm"/>
    <m/>
    <m/>
    <x v="0"/>
    <x v="6"/>
    <s v="Mastercard"/>
    <x v="8"/>
    <n v="809"/>
    <d v="2023-06-01T00:00:00"/>
    <x v="0"/>
    <x v="4"/>
    <n v="3.2626427406199023E-3"/>
    <n v="3.2626427406199023E-3"/>
    <n v="22.0396"/>
    <n v="50"/>
    <n v="0"/>
    <n v="30.855440000000002"/>
    <n v="153.33333333333331"/>
    <n v="32.626427406199021"/>
    <n v="0"/>
    <n v="1915.1051992604678"/>
  </r>
  <r>
    <d v="2023-06-17T16:24:14"/>
    <n v="1"/>
    <n v="1016.07"/>
    <n v="1"/>
    <s v="Checked out"/>
    <d v="2023-06-18T11:00:00"/>
    <n v="1"/>
    <d v="2023-06-16T11:09:11"/>
    <s v="Bed in 4-bed Dorm"/>
    <m/>
    <s v="Booking.com"/>
    <x v="2"/>
    <x v="2"/>
    <s v="Mastercard"/>
    <x v="2"/>
    <n v="810"/>
    <d v="2023-06-01T00:00:00"/>
    <x v="2"/>
    <x v="2"/>
    <n v="5.8927519151443723E-4"/>
    <n v="5.8927519151443723E-4"/>
    <n v="152.41050000000001"/>
    <n v="0"/>
    <n v="0"/>
    <n v="18.289259999999999"/>
    <n v="115"/>
    <n v="1.1785503830288744"/>
    <n v="0"/>
    <n v="729.19168961697119"/>
  </r>
  <r>
    <d v="2023-06-17T18:50:47"/>
    <n v="1"/>
    <n v="1016.07"/>
    <n v="1"/>
    <s v="Checked out"/>
    <d v="2023-06-18T11:00:00"/>
    <n v="1"/>
    <d v="2023-06-16T08:39:12"/>
    <s v="Bed in 4-bed Dorm"/>
    <m/>
    <s v="Booking.com"/>
    <x v="2"/>
    <x v="2"/>
    <s v="Mastercard"/>
    <x v="2"/>
    <n v="811"/>
    <d v="2023-06-01T00:00:00"/>
    <x v="2"/>
    <x v="2"/>
    <n v="5.8927519151443723E-4"/>
    <n v="5.8927519151443723E-4"/>
    <n v="152.41050000000001"/>
    <n v="0"/>
    <n v="0"/>
    <n v="18.289259999999999"/>
    <n v="115"/>
    <n v="1.1785503830288744"/>
    <n v="0"/>
    <n v="729.19168961697119"/>
  </r>
  <r>
    <d v="2023-06-19T01:57:21"/>
    <n v="1"/>
    <n v="1116"/>
    <n v="1"/>
    <s v="Checked out"/>
    <d v="2023-06-19T10:00:15"/>
    <n v="1"/>
    <d v="2023-06-19T00:41:42"/>
    <s v="Economy Queen"/>
    <m/>
    <s v="Booking.com"/>
    <x v="2"/>
    <x v="9"/>
    <s v="Mastercard"/>
    <x v="2"/>
    <n v="812"/>
    <d v="2023-06-01T00:00:00"/>
    <x v="2"/>
    <x v="2"/>
    <n v="5.8927519151443723E-4"/>
    <n v="5.8927519151443723E-4"/>
    <n v="167.4"/>
    <n v="0"/>
    <n v="0"/>
    <n v="20.087999999999997"/>
    <n v="115"/>
    <n v="1.1785503830288744"/>
    <n v="0"/>
    <n v="812.33344961697117"/>
  </r>
  <r>
    <d v="2023-06-18T19:41:58"/>
    <n v="1"/>
    <n v="1311.43"/>
    <n v="1"/>
    <s v="Checked out"/>
    <d v="2023-06-19T11:00:00"/>
    <n v="1"/>
    <d v="2023-05-21T08:48:12"/>
    <s v="Economy Queen"/>
    <m/>
    <s v="Expedia"/>
    <x v="2"/>
    <x v="3"/>
    <s v="Mastercard"/>
    <x v="9"/>
    <n v="813"/>
    <d v="2023-06-01T00:00:00"/>
    <x v="2"/>
    <x v="2"/>
    <n v="5.8927519151443723E-4"/>
    <n v="5.8927519151443723E-4"/>
    <n v="196.71450000000002"/>
    <n v="0"/>
    <n v="0"/>
    <n v="23.605740000000001"/>
    <n v="115"/>
    <n v="1.1785503830288744"/>
    <n v="0"/>
    <n v="974.93120961697116"/>
  </r>
  <r>
    <d v="2023-06-18T15:35:51"/>
    <n v="3"/>
    <n v="4737.87"/>
    <n v="1"/>
    <s v="Checked out"/>
    <d v="2023-06-21T10:50:26"/>
    <n v="1"/>
    <d v="2023-05-05T14:28:12"/>
    <s v="Economy Queen"/>
    <m/>
    <s v="Expedia"/>
    <x v="2"/>
    <x v="3"/>
    <s v="Mastercard"/>
    <x v="11"/>
    <n v="814"/>
    <d v="2023-06-01T00:00:00"/>
    <x v="2"/>
    <x v="2"/>
    <n v="1.7678255745433118E-3"/>
    <n v="1.7678255745433118E-3"/>
    <n v="710.68049999999994"/>
    <n v="0"/>
    <n v="0"/>
    <n v="85.281659999999988"/>
    <n v="191.66666666666666"/>
    <n v="3.5356511490866236"/>
    <n v="0"/>
    <n v="3746.7055221842465"/>
  </r>
  <r>
    <d v="2023-06-18T19:43:09"/>
    <n v="1"/>
    <n v="1311.43"/>
    <n v="1"/>
    <s v="Checked out"/>
    <d v="2023-06-19T11:00:00"/>
    <n v="1"/>
    <d v="2023-05-21T08:48:15"/>
    <s v="Economy Queen"/>
    <m/>
    <s v="Expedia"/>
    <x v="2"/>
    <x v="3"/>
    <s v="Mastercard"/>
    <x v="9"/>
    <n v="815"/>
    <d v="2023-06-01T00:00:00"/>
    <x v="2"/>
    <x v="2"/>
    <n v="5.8927519151443723E-4"/>
    <n v="5.8927519151443723E-4"/>
    <n v="196.71450000000002"/>
    <n v="0"/>
    <n v="0"/>
    <n v="23.605740000000001"/>
    <n v="115"/>
    <n v="1.1785503830288744"/>
    <n v="0"/>
    <n v="974.93120961697116"/>
  </r>
  <r>
    <d v="2023-06-18T14:22:07"/>
    <n v="2"/>
    <n v="3218.74"/>
    <n v="1"/>
    <s v="Checked out"/>
    <d v="2023-06-20T10:52:06"/>
    <n v="2"/>
    <d v="2023-05-16T14:16:43"/>
    <s v="Economy Queen"/>
    <m/>
    <s v="Expedia"/>
    <x v="2"/>
    <x v="2"/>
    <s v="Mastercard"/>
    <x v="3"/>
    <n v="816"/>
    <d v="2023-06-01T00:00:00"/>
    <x v="2"/>
    <x v="2"/>
    <n v="1.1785503830288745E-3"/>
    <n v="1.1785503830288745E-3"/>
    <n v="482.81099999999992"/>
    <n v="0"/>
    <n v="0"/>
    <n v="57.937319999999993"/>
    <n v="153.33333333333331"/>
    <n v="2.3571007660577488"/>
    <n v="0"/>
    <n v="2522.3012459006086"/>
  </r>
  <r>
    <d v="2023-06-18T15:26:55"/>
    <n v="3"/>
    <n v="4913.57"/>
    <n v="1"/>
    <s v="Checked out"/>
    <d v="2023-06-21T08:32:35"/>
    <n v="2"/>
    <d v="2023-05-10T21:04:42"/>
    <s v="Economy Queen"/>
    <m/>
    <s v="Booking.com"/>
    <x v="2"/>
    <x v="3"/>
    <s v="Mastercard"/>
    <x v="2"/>
    <n v="817"/>
    <d v="2023-06-01T00:00:00"/>
    <x v="2"/>
    <x v="2"/>
    <n v="1.7678255745433118E-3"/>
    <n v="1.7678255745433118E-3"/>
    <n v="737.03549999999996"/>
    <n v="0"/>
    <n v="0"/>
    <n v="88.444259999999986"/>
    <n v="191.66666666666666"/>
    <n v="3.5356511490866236"/>
    <n v="0"/>
    <n v="3892.8879221842462"/>
  </r>
  <r>
    <d v="2023-06-18T15:07:55"/>
    <n v="2"/>
    <n v="2905.75"/>
    <n v="1"/>
    <s v="Checked out"/>
    <d v="2023-06-20T07:00:00"/>
    <n v="2"/>
    <d v="2023-05-12T18:01:52"/>
    <s v="Economy Queen"/>
    <m/>
    <s v="Expedia"/>
    <x v="2"/>
    <x v="3"/>
    <s v="Mastercard"/>
    <x v="25"/>
    <n v="818"/>
    <d v="2023-06-01T00:00:00"/>
    <x v="2"/>
    <x v="2"/>
    <n v="1.1785503830288745E-3"/>
    <n v="1.1785503830288745E-3"/>
    <n v="435.86250000000001"/>
    <n v="0"/>
    <n v="0"/>
    <n v="52.303499999999993"/>
    <n v="153.33333333333331"/>
    <n v="2.3571007660577488"/>
    <n v="0"/>
    <n v="2261.8935659006088"/>
  </r>
  <r>
    <d v="2023-06-18T15:47:35"/>
    <n v="1"/>
    <n v="668.75"/>
    <n v="1"/>
    <s v="Checked out"/>
    <d v="2023-06-19T10:44:45"/>
    <n v="1"/>
    <d v="2023-06-18T15:41:16"/>
    <s v="Economy Queen"/>
    <m/>
    <s v="Booking.com"/>
    <x v="2"/>
    <x v="2"/>
    <s v="Mastercard"/>
    <x v="7"/>
    <n v="819"/>
    <d v="2023-06-01T00:00:00"/>
    <x v="2"/>
    <x v="3"/>
    <n v="5.8927519151443723E-4"/>
    <n v="5.8927519151443723E-4"/>
    <n v="100.3125"/>
    <n v="0"/>
    <n v="0"/>
    <n v="12.0375"/>
    <n v="115"/>
    <n v="0"/>
    <n v="0"/>
    <n v="441.4"/>
  </r>
  <r>
    <d v="2023-06-18T18:04:04"/>
    <n v="1"/>
    <n v="1484.39"/>
    <n v="1"/>
    <s v="Checked out"/>
    <d v="2023-06-19T10:51:32"/>
    <n v="1"/>
    <d v="2023-04-20T18:51:12"/>
    <s v="Economy Queen"/>
    <m/>
    <m/>
    <x v="0"/>
    <x v="5"/>
    <s v="Visa"/>
    <x v="8"/>
    <n v="820"/>
    <d v="2023-06-01T00:00:00"/>
    <x v="0"/>
    <x v="4"/>
    <n v="1.6313213703099511E-3"/>
    <n v="1.6313213703099511E-3"/>
    <n v="14.843900000000001"/>
    <n v="50"/>
    <n v="0"/>
    <n v="20.781460000000003"/>
    <n v="115"/>
    <n v="16.31321370309951"/>
    <n v="0"/>
    <n v="1267.4514262969005"/>
  </r>
  <r>
    <d v="2023-06-18T18:00:11"/>
    <n v="2"/>
    <n v="3439.23"/>
    <n v="1"/>
    <s v="Checked out"/>
    <d v="2023-06-20T09:14:58"/>
    <n v="2"/>
    <d v="2023-05-12T22:27:42"/>
    <s v="Standard Queen"/>
    <m/>
    <s v="Expedia"/>
    <x v="2"/>
    <x v="2"/>
    <s v="Mastercard"/>
    <x v="11"/>
    <n v="821"/>
    <d v="2023-06-01T00:00:00"/>
    <x v="2"/>
    <x v="2"/>
    <n v="1.1785503830288745E-3"/>
    <n v="1.1785503830288745E-3"/>
    <n v="515.8845"/>
    <n v="0"/>
    <n v="0"/>
    <n v="61.906139999999994"/>
    <n v="153.33333333333331"/>
    <n v="2.3571007660577488"/>
    <n v="0"/>
    <n v="2705.7489259006088"/>
  </r>
  <r>
    <d v="2023-06-18T16:19:40"/>
    <n v="1"/>
    <n v="1643.75"/>
    <n v="1"/>
    <s v="Checked out"/>
    <d v="2023-06-19T05:36:42"/>
    <n v="1"/>
    <d v="2023-06-02T17:07:09"/>
    <s v="Standard Queen"/>
    <m/>
    <m/>
    <x v="0"/>
    <x v="5"/>
    <s v=""/>
    <x v="8"/>
    <n v="822"/>
    <d v="2023-06-01T00:00:00"/>
    <x v="0"/>
    <x v="4"/>
    <n v="1.6313213703099511E-3"/>
    <n v="1.6313213703099511E-3"/>
    <n v="16.4375"/>
    <n v="50"/>
    <n v="0"/>
    <n v="23.012499999999999"/>
    <n v="115"/>
    <n v="16.31321370309951"/>
    <n v="0"/>
    <n v="1422.9867862969004"/>
  </r>
  <r>
    <d v="2023-06-18T23:32:05"/>
    <n v="1"/>
    <n v="481.16"/>
    <n v="1"/>
    <s v="Checked out"/>
    <d v="2023-06-19T14:00:00"/>
    <n v="1"/>
    <d v="2023-06-18T23:13:29"/>
    <s v="Standard Queen"/>
    <m/>
    <s v="Hostelworld Group"/>
    <x v="2"/>
    <x v="2"/>
    <s v="Mastercard"/>
    <x v="7"/>
    <n v="823"/>
    <d v="2023-06-01T00:00:00"/>
    <x v="2"/>
    <x v="3"/>
    <n v="5.8927519151443723E-4"/>
    <n v="5.8927519151443723E-4"/>
    <n v="72.174000000000007"/>
    <n v="0"/>
    <n v="0"/>
    <n v="8.6608800000000006"/>
    <n v="115"/>
    <n v="0"/>
    <n v="0"/>
    <n v="285.32512000000003"/>
  </r>
  <r>
    <d v="2023-06-18T15:38:01"/>
    <n v="2"/>
    <n v="3367.29"/>
    <n v="1"/>
    <s v="Checked out"/>
    <d v="2023-06-20T08:21:13"/>
    <n v="2"/>
    <d v="2023-06-15T20:11:06"/>
    <s v="Standard Queen"/>
    <m/>
    <m/>
    <x v="0"/>
    <x v="5"/>
    <s v="Visa"/>
    <x v="8"/>
    <n v="824"/>
    <d v="2023-06-01T00:00:00"/>
    <x v="0"/>
    <x v="4"/>
    <n v="3.2626427406199023E-3"/>
    <n v="3.2626427406199023E-3"/>
    <n v="33.672899999999998"/>
    <n v="50"/>
    <n v="0"/>
    <n v="47.142060000000001"/>
    <n v="153.33333333333331"/>
    <n v="32.626427406199021"/>
    <n v="0"/>
    <n v="3050.5152792604677"/>
  </r>
  <r>
    <d v="2023-06-18T16:40:49"/>
    <n v="2"/>
    <n v="3153.37"/>
    <n v="1"/>
    <s v="Checked out"/>
    <d v="2023-06-20T09:55:33"/>
    <n v="1"/>
    <d v="2023-06-18T12:50:25"/>
    <s v="Standard Queen"/>
    <m/>
    <m/>
    <x v="0"/>
    <x v="5"/>
    <s v=""/>
    <x v="0"/>
    <n v="825"/>
    <d v="2023-06-01T00:00:00"/>
    <x v="0"/>
    <x v="0"/>
    <n v="3.2626427406199023E-3"/>
    <n v="3.2626427406199023E-3"/>
    <n v="0"/>
    <n v="0"/>
    <n v="0"/>
    <n v="44.147179999999999"/>
    <n v="153.33333333333331"/>
    <n v="0"/>
    <n v="0"/>
    <n v="2955.8894866666665"/>
  </r>
  <r>
    <d v="2023-06-19T02:15:47"/>
    <n v="1"/>
    <n v="1249.74"/>
    <n v="1"/>
    <s v="Checked out"/>
    <d v="2023-06-19T07:54:48"/>
    <n v="2"/>
    <d v="2023-06-19T02:14:27"/>
    <s v="Standard Queen"/>
    <m/>
    <m/>
    <x v="0"/>
    <x v="5"/>
    <s v=""/>
    <x v="0"/>
    <n v="826"/>
    <d v="2023-06-01T00:00:00"/>
    <x v="0"/>
    <x v="0"/>
    <n v="1.6313213703099511E-3"/>
    <n v="1.6313213703099511E-3"/>
    <n v="0"/>
    <n v="0"/>
    <n v="0"/>
    <n v="17.496359999999999"/>
    <n v="115"/>
    <n v="0"/>
    <n v="0"/>
    <n v="1117.2436399999999"/>
  </r>
  <r>
    <d v="2023-06-18T19:44:03"/>
    <n v="1"/>
    <n v="1311.43"/>
    <n v="1"/>
    <s v="Checked out"/>
    <d v="2023-06-19T07:32:18"/>
    <n v="1"/>
    <d v="2023-05-21T08:48:17"/>
    <s v="Standard Queen"/>
    <m/>
    <s v="Expedia"/>
    <x v="2"/>
    <x v="3"/>
    <s v="Mastercard"/>
    <x v="9"/>
    <n v="827"/>
    <d v="2023-06-01T00:00:00"/>
    <x v="2"/>
    <x v="2"/>
    <n v="5.8927519151443723E-4"/>
    <n v="5.8927519151443723E-4"/>
    <n v="196.71450000000002"/>
    <n v="0"/>
    <n v="0"/>
    <n v="23.605740000000001"/>
    <n v="115"/>
    <n v="1.1785503830288744"/>
    <n v="0"/>
    <n v="974.93120961697116"/>
  </r>
  <r>
    <d v="2023-06-18T15:25:21"/>
    <n v="1"/>
    <n v="1575"/>
    <n v="1"/>
    <s v="Checked out"/>
    <d v="2023-06-19T05:16:28"/>
    <n v="1"/>
    <d v="2023-05-28T01:02:41"/>
    <s v="Standard Queen"/>
    <m/>
    <s v="Expedia"/>
    <x v="2"/>
    <x v="2"/>
    <s v="Mastercard"/>
    <x v="4"/>
    <n v="828"/>
    <d v="2023-06-01T00:00:00"/>
    <x v="2"/>
    <x v="2"/>
    <n v="5.8927519151443723E-4"/>
    <n v="5.8927519151443723E-4"/>
    <n v="236.25"/>
    <n v="0"/>
    <n v="0"/>
    <n v="28.349999999999998"/>
    <n v="115"/>
    <n v="1.1785503830288744"/>
    <n v="0"/>
    <n v="1194.2214496169711"/>
  </r>
  <r>
    <d v="2023-06-18T16:52:17"/>
    <n v="2"/>
    <n v="3153.37"/>
    <n v="1"/>
    <s v="Checked out"/>
    <d v="2023-06-20T09:13:15"/>
    <n v="1"/>
    <d v="2023-06-18T12:48:46"/>
    <s v="Superior King"/>
    <m/>
    <m/>
    <x v="0"/>
    <x v="5"/>
    <s v=""/>
    <x v="0"/>
    <n v="829"/>
    <d v="2023-06-01T00:00:00"/>
    <x v="0"/>
    <x v="0"/>
    <n v="3.2626427406199023E-3"/>
    <n v="3.2626427406199023E-3"/>
    <n v="0"/>
    <n v="0"/>
    <n v="0"/>
    <n v="44.147179999999999"/>
    <n v="153.33333333333331"/>
    <n v="0"/>
    <n v="0"/>
    <n v="2955.8894866666665"/>
  </r>
  <r>
    <d v="2023-06-18T17:54:22"/>
    <n v="1"/>
    <n v="1288.3900000000001"/>
    <n v="1"/>
    <s v="Checked out"/>
    <d v="2023-06-19T10:00:00"/>
    <n v="1"/>
    <d v="2023-06-18T16:58:41"/>
    <s v="Superior King"/>
    <m/>
    <s v="Expedia"/>
    <x v="2"/>
    <x v="2"/>
    <s v="Mastercard"/>
    <x v="9"/>
    <n v="830"/>
    <d v="2023-06-01T00:00:00"/>
    <x v="2"/>
    <x v="2"/>
    <n v="5.8927519151443723E-4"/>
    <n v="5.8927519151443723E-4"/>
    <n v="193.2585"/>
    <n v="0"/>
    <n v="0"/>
    <n v="23.191020000000002"/>
    <n v="115"/>
    <n v="1.1785503830288744"/>
    <n v="0"/>
    <n v="955.7619296169712"/>
  </r>
  <r>
    <d v="2023-06-18T18:27:06"/>
    <n v="3"/>
    <n v="5597.86"/>
    <n v="1"/>
    <s v="Checked out"/>
    <d v="2023-06-21T07:48:25"/>
    <n v="4"/>
    <d v="2023-02-11T09:50:08"/>
    <s v="Family Room"/>
    <m/>
    <m/>
    <x v="0"/>
    <x v="10"/>
    <s v="Visa"/>
    <x v="8"/>
    <n v="831"/>
    <d v="2023-06-01T00:00:00"/>
    <x v="0"/>
    <x v="4"/>
    <n v="4.8939641109298528E-3"/>
    <n v="4.8939641109298528E-3"/>
    <n v="55.9786"/>
    <n v="50"/>
    <n v="0"/>
    <n v="78.370040000000003"/>
    <n v="191.66666666666666"/>
    <n v="48.939641109298528"/>
    <n v="0"/>
    <n v="5172.9050522240341"/>
  </r>
  <r>
    <d v="2023-06-18T17:09:57"/>
    <n v="3"/>
    <n v="3616.08"/>
    <n v="1"/>
    <s v="Checked out"/>
    <d v="2023-06-21T09:16:16"/>
    <n v="2"/>
    <d v="2023-04-15T23:34:41"/>
    <s v="2-bed Dorm"/>
    <m/>
    <s v="Booking.com"/>
    <x v="2"/>
    <x v="3"/>
    <s v="Mastercard"/>
    <x v="2"/>
    <n v="832"/>
    <d v="2023-06-01T00:00:00"/>
    <x v="2"/>
    <x v="2"/>
    <n v="1.7678255745433118E-3"/>
    <n v="1.7678255745433118E-3"/>
    <n v="542.41199999999992"/>
    <n v="0"/>
    <n v="0"/>
    <n v="65.089439999999996"/>
    <n v="191.66666666666666"/>
    <n v="3.5356511490866236"/>
    <n v="0"/>
    <n v="2813.3762421842466"/>
  </r>
  <r>
    <d v="2023-06-18T17:35:55"/>
    <n v="2"/>
    <n v="1883.07"/>
    <n v="1"/>
    <s v="Checked out"/>
    <d v="2023-06-20T11:00:00"/>
    <n v="2"/>
    <d v="2023-04-16T06:20:15"/>
    <s v="2-bed Dorm"/>
    <m/>
    <m/>
    <x v="0"/>
    <x v="4"/>
    <s v="Visa"/>
    <x v="8"/>
    <n v="833"/>
    <d v="2023-06-01T00:00:00"/>
    <x v="0"/>
    <x v="4"/>
    <n v="3.2626427406199023E-3"/>
    <n v="3.2626427406199023E-3"/>
    <n v="18.8307"/>
    <n v="50"/>
    <n v="0"/>
    <n v="26.36298"/>
    <n v="153.33333333333331"/>
    <n v="32.626427406199021"/>
    <n v="0"/>
    <n v="1601.9165592604677"/>
  </r>
  <r>
    <d v="2023-06-18T16:27:12"/>
    <n v="4"/>
    <n v="7432.14"/>
    <n v="1"/>
    <s v="Checked out"/>
    <d v="2023-06-22T10:10:07"/>
    <n v="4"/>
    <d v="2023-05-20T02:14:49"/>
    <s v="4-bed Dorm"/>
    <m/>
    <s v="Google Travel Agency"/>
    <x v="0"/>
    <x v="0"/>
    <s v="Visa"/>
    <x v="14"/>
    <n v="834"/>
    <d v="2023-06-01T00:00:00"/>
    <x v="0"/>
    <x v="5"/>
    <n v="6.5252854812398045E-3"/>
    <n v="6.5252854812398045E-3"/>
    <n v="0"/>
    <n v="0"/>
    <n v="0"/>
    <n v="133.77851999999999"/>
    <n v="230"/>
    <n v="0"/>
    <n v="0"/>
    <n v="7068.3614800000005"/>
  </r>
  <r>
    <d v="2023-06-18T16:38:45"/>
    <n v="1"/>
    <n v="1429.02"/>
    <n v="1"/>
    <s v="Checked out"/>
    <d v="2023-06-19T05:53:20"/>
    <n v="4"/>
    <d v="2023-06-18T12:08:23"/>
    <s v="4-bed Dorm"/>
    <m/>
    <m/>
    <x v="0"/>
    <x v="5"/>
    <s v=""/>
    <x v="12"/>
    <n v="835"/>
    <d v="2023-06-01T00:00:00"/>
    <x v="0"/>
    <x v="0"/>
    <n v="1.6313213703099511E-3"/>
    <n v="1.6313213703099511E-3"/>
    <n v="0"/>
    <n v="0"/>
    <n v="0"/>
    <n v="20.00628"/>
    <n v="115"/>
    <n v="0"/>
    <n v="0"/>
    <n v="1294.0137199999999"/>
  </r>
  <r>
    <d v="2023-06-18T16:38:39"/>
    <n v="1"/>
    <n v="1429.02"/>
    <n v="1"/>
    <s v="Checked out"/>
    <d v="2023-06-19T10:34:33"/>
    <n v="4"/>
    <d v="2023-06-18T12:08:23"/>
    <s v="4-bed Dorm"/>
    <m/>
    <m/>
    <x v="0"/>
    <x v="5"/>
    <s v=""/>
    <x v="12"/>
    <n v="836"/>
    <d v="2023-06-01T00:00:00"/>
    <x v="0"/>
    <x v="0"/>
    <n v="1.6313213703099511E-3"/>
    <n v="1.6313213703099511E-3"/>
    <n v="0"/>
    <n v="0"/>
    <n v="0"/>
    <n v="20.00628"/>
    <n v="115"/>
    <n v="0"/>
    <n v="0"/>
    <n v="1294.0137199999999"/>
  </r>
  <r>
    <d v="2023-06-19T02:20:05"/>
    <n v="1"/>
    <n v="472.01"/>
    <n v="1"/>
    <s v="Checked out"/>
    <d v="2023-06-19T11:00:00"/>
    <n v="1"/>
    <d v="2023-06-19T02:17:35"/>
    <s v="Bed in 12-bed Dorm"/>
    <m/>
    <m/>
    <x v="3"/>
    <x v="15"/>
    <s v=""/>
    <x v="0"/>
    <n v="837"/>
    <d v="2023-06-01T00:00:00"/>
    <x v="3"/>
    <x v="0"/>
    <n v="1"/>
    <n v="1"/>
    <n v="0"/>
    <n v="0"/>
    <n v="0"/>
    <n v="2.3600500000000002"/>
    <n v="115"/>
    <n v="0"/>
    <n v="10000"/>
    <n v="-9645.3500499999991"/>
  </r>
  <r>
    <d v="2023-06-18T17:01:04"/>
    <n v="1"/>
    <n v="481.16"/>
    <n v="1"/>
    <s v="Checked out"/>
    <d v="2023-06-19T11:00:00"/>
    <n v="1"/>
    <d v="2023-06-15T02:25:13"/>
    <s v="Bed in 12-bed Dorm"/>
    <m/>
    <s v="Hostelworld Group"/>
    <x v="2"/>
    <x v="2"/>
    <s v="Mastercard"/>
    <x v="10"/>
    <n v="838"/>
    <d v="2023-06-01T00:00:00"/>
    <x v="2"/>
    <x v="2"/>
    <n v="5.8927519151443723E-4"/>
    <n v="5.8927519151443723E-4"/>
    <n v="72.174000000000007"/>
    <n v="0"/>
    <n v="0"/>
    <n v="8.6608800000000006"/>
    <n v="115"/>
    <n v="1.1785503830288744"/>
    <n v="0"/>
    <n v="284.14656961697119"/>
  </r>
  <r>
    <d v="2023-06-18T21:55:18"/>
    <n v="2"/>
    <n v="1108.93"/>
    <n v="1"/>
    <s v="Checked out"/>
    <d v="2023-06-20T09:27:43"/>
    <n v="1"/>
    <d v="2023-01-23T10:44:12"/>
    <s v="Bed in 12-bed Dorm"/>
    <m/>
    <s v="Booking.com"/>
    <x v="2"/>
    <x v="2"/>
    <s v="Mastercard"/>
    <x v="2"/>
    <n v="839"/>
    <d v="2023-06-01T00:00:00"/>
    <x v="2"/>
    <x v="2"/>
    <n v="1.1785503830288745E-3"/>
    <n v="1.1785503830288745E-3"/>
    <n v="166.33950000000002"/>
    <n v="0"/>
    <n v="0"/>
    <n v="19.960740000000001"/>
    <n v="153.33333333333331"/>
    <n v="2.3571007660577488"/>
    <n v="0"/>
    <n v="766.93932590060899"/>
  </r>
  <r>
    <d v="2023-06-18T16:50:33"/>
    <n v="1"/>
    <n v="454.82"/>
    <n v="1"/>
    <s v="Checked out"/>
    <d v="2023-06-19T11:00:00"/>
    <n v="1"/>
    <d v="2023-02-12T05:19:11"/>
    <s v="Bed in 12-bed Dorm"/>
    <m/>
    <s v="Booking.com"/>
    <x v="2"/>
    <x v="3"/>
    <s v="Mastercard"/>
    <x v="2"/>
    <n v="840"/>
    <d v="2023-06-01T00:00:00"/>
    <x v="2"/>
    <x v="2"/>
    <n v="5.8927519151443723E-4"/>
    <n v="5.8927519151443723E-4"/>
    <n v="68.222999999999999"/>
    <n v="0"/>
    <n v="0"/>
    <n v="8.1867599999999996"/>
    <n v="115"/>
    <n v="1.1785503830288744"/>
    <n v="0"/>
    <n v="262.23168961697115"/>
  </r>
  <r>
    <d v="2023-06-18T16:39:20"/>
    <n v="1"/>
    <n v="405.11"/>
    <n v="1"/>
    <s v="Checked out"/>
    <d v="2023-06-19T10:21:27"/>
    <n v="1"/>
    <d v="2023-06-08T14:17:14"/>
    <s v="Bed in 12-bed Dorm"/>
    <m/>
    <s v="Private Sale"/>
    <x v="2"/>
    <x v="3"/>
    <s v=""/>
    <x v="5"/>
    <n v="841"/>
    <d v="2023-06-01T00:00:00"/>
    <x v="2"/>
    <x v="2"/>
    <n v="5.8927519151443723E-4"/>
    <n v="5.8927519151443723E-4"/>
    <n v="60.766500000000001"/>
    <n v="0"/>
    <n v="0"/>
    <n v="7.2919799999999997"/>
    <n v="115"/>
    <n v="1.1785503830288744"/>
    <n v="0"/>
    <n v="220.87296961697115"/>
  </r>
  <r>
    <d v="2023-06-18T19:26:25"/>
    <n v="1"/>
    <n v="618.75"/>
    <n v="1"/>
    <s v="Checked out"/>
    <d v="2023-06-19T07:13:36"/>
    <n v="1"/>
    <d v="2023-06-05T23:17:11"/>
    <s v="Bed in 12-bed Dorm"/>
    <m/>
    <s v="Booking.com"/>
    <x v="2"/>
    <x v="3"/>
    <s v="Mastercard"/>
    <x v="2"/>
    <n v="842"/>
    <d v="2023-06-01T00:00:00"/>
    <x v="2"/>
    <x v="2"/>
    <n v="5.8927519151443723E-4"/>
    <n v="5.8927519151443723E-4"/>
    <n v="92.8125"/>
    <n v="0"/>
    <n v="0"/>
    <n v="11.137499999999999"/>
    <n v="115"/>
    <n v="1.1785503830288744"/>
    <n v="0"/>
    <n v="398.62144961697118"/>
  </r>
  <r>
    <d v="2023-06-18T16:48:41"/>
    <n v="2"/>
    <n v="1073.1199999999999"/>
    <n v="1"/>
    <s v="Checked out"/>
    <d v="2023-06-20T10:08:52"/>
    <n v="1"/>
    <d v="2023-06-13T03:19:12"/>
    <s v="Bed in 12-bed Dorm"/>
    <m/>
    <s v="Hostelworld Group"/>
    <x v="2"/>
    <x v="2"/>
    <s v="Visa"/>
    <x v="10"/>
    <n v="843"/>
    <d v="2023-06-01T00:00:00"/>
    <x v="2"/>
    <x v="2"/>
    <n v="1.1785503830288745E-3"/>
    <n v="1.1785503830288745E-3"/>
    <n v="160.96799999999999"/>
    <n v="0"/>
    <n v="0"/>
    <n v="19.316159999999996"/>
    <n v="153.33333333333331"/>
    <n v="2.3571007660577488"/>
    <n v="0"/>
    <n v="737.14540590060892"/>
  </r>
  <r>
    <d v="2023-06-18T23:26:15"/>
    <n v="3"/>
    <n v="2004.1"/>
    <n v="1"/>
    <s v="Checked out"/>
    <d v="2023-06-21T09:09:01"/>
    <n v="1"/>
    <d v="2023-04-30T19:24:41"/>
    <s v="Bed in 12-bed Dorm"/>
    <m/>
    <s v="Booking.com"/>
    <x v="2"/>
    <x v="3"/>
    <s v="Mastercard"/>
    <x v="2"/>
    <n v="844"/>
    <d v="2023-06-01T00:00:00"/>
    <x v="2"/>
    <x v="2"/>
    <n v="1.7678255745433118E-3"/>
    <n v="1.7678255745433118E-3"/>
    <n v="300.61499999999995"/>
    <n v="0"/>
    <n v="0"/>
    <n v="36.073799999999999"/>
    <n v="191.66666666666666"/>
    <n v="3.5356511490866236"/>
    <n v="0"/>
    <n v="1472.2088821842467"/>
  </r>
  <r>
    <d v="2023-06-18T15:24:38"/>
    <n v="1"/>
    <n v="527.29999999999995"/>
    <n v="1"/>
    <s v="Checked out"/>
    <d v="2023-06-19T10:12:27"/>
    <n v="1"/>
    <d v="2023-02-27T08:57:42"/>
    <s v="Bed in 4-bed Dorm"/>
    <m/>
    <s v="Private Sale"/>
    <x v="2"/>
    <x v="2"/>
    <s v=""/>
    <x v="5"/>
    <n v="845"/>
    <d v="2023-06-01T00:00:00"/>
    <x v="2"/>
    <x v="2"/>
    <n v="5.8927519151443723E-4"/>
    <n v="5.8927519151443723E-4"/>
    <n v="79.094999999999985"/>
    <n v="0"/>
    <n v="0"/>
    <n v="9.4913999999999987"/>
    <n v="115"/>
    <n v="1.1785503830288744"/>
    <n v="0"/>
    <n v="322.53504961697115"/>
  </r>
  <r>
    <d v="2023-06-18T13:23:53"/>
    <n v="1"/>
    <n v="571.61"/>
    <n v="1"/>
    <s v="Checked out"/>
    <d v="2023-06-19T11:00:00"/>
    <n v="1"/>
    <d v="2023-06-18T10:23:12"/>
    <s v="Bed in 4-bed Dorm"/>
    <m/>
    <m/>
    <x v="0"/>
    <x v="5"/>
    <s v=""/>
    <x v="0"/>
    <n v="846"/>
    <d v="2023-06-01T00:00:00"/>
    <x v="0"/>
    <x v="0"/>
    <n v="1.6313213703099511E-3"/>
    <n v="1.6313213703099511E-3"/>
    <n v="0"/>
    <n v="0"/>
    <n v="0"/>
    <n v="8.0025399999999998"/>
    <n v="115"/>
    <n v="0"/>
    <n v="0"/>
    <n v="448.60746"/>
  </r>
  <r>
    <d v="2023-06-18T21:19:15"/>
    <n v="1"/>
    <n v="648.69000000000005"/>
    <n v="1"/>
    <s v="Checked out"/>
    <d v="2023-06-19T05:38:56"/>
    <n v="1"/>
    <d v="2023-06-17T19:10:56"/>
    <s v="Bed in 4-bed Dorm"/>
    <m/>
    <m/>
    <x v="0"/>
    <x v="5"/>
    <s v=""/>
    <x v="0"/>
    <n v="847"/>
    <d v="2023-06-01T00:00:00"/>
    <x v="0"/>
    <x v="0"/>
    <n v="1.6313213703099511E-3"/>
    <n v="1.6313213703099511E-3"/>
    <n v="0"/>
    <n v="0"/>
    <n v="0"/>
    <n v="9.0816600000000012"/>
    <n v="115"/>
    <n v="0"/>
    <n v="0"/>
    <n v="524.60834"/>
  </r>
  <r>
    <d v="2023-06-18T17:55:12"/>
    <n v="3"/>
    <n v="2282.9499999999998"/>
    <n v="1"/>
    <s v="Checked out"/>
    <d v="2023-06-21T06:00:00"/>
    <n v="1"/>
    <d v="2023-05-10T08:13:42"/>
    <s v="Bed in 4-bed Dorm"/>
    <m/>
    <s v="Booking.com"/>
    <x v="2"/>
    <x v="3"/>
    <s v="Mastercard"/>
    <x v="2"/>
    <n v="848"/>
    <d v="2023-06-01T00:00:00"/>
    <x v="2"/>
    <x v="2"/>
    <n v="1.7678255745433118E-3"/>
    <n v="1.7678255745433118E-3"/>
    <n v="342.44249999999994"/>
    <n v="0"/>
    <n v="0"/>
    <n v="41.093099999999993"/>
    <n v="191.66666666666666"/>
    <n v="3.5356511490866236"/>
    <n v="0"/>
    <n v="1704.2120821842466"/>
  </r>
  <r>
    <d v="2023-06-18T21:19:26"/>
    <n v="3"/>
    <n v="1928.57"/>
    <n v="1"/>
    <s v="Checked out"/>
    <d v="2023-06-21T08:19:18"/>
    <n v="1"/>
    <d v="2023-05-31T21:53:16"/>
    <s v="Bed in 4-bed Dorm"/>
    <m/>
    <m/>
    <x v="0"/>
    <x v="10"/>
    <s v="Visa"/>
    <x v="8"/>
    <n v="849"/>
    <d v="2023-06-01T00:00:00"/>
    <x v="0"/>
    <x v="4"/>
    <n v="4.8939641109298528E-3"/>
    <n v="4.8939641109298528E-3"/>
    <n v="19.285699999999999"/>
    <n v="50"/>
    <n v="0"/>
    <n v="26.999980000000001"/>
    <n v="191.66666666666666"/>
    <n v="48.939641109298528"/>
    <n v="0"/>
    <n v="1591.6780122240348"/>
  </r>
  <r>
    <d v="2023-06-18T18:50:39"/>
    <n v="7"/>
    <n v="6880.3"/>
    <n v="1"/>
    <s v="Checked out"/>
    <d v="2023-06-25T11:00:00"/>
    <n v="1"/>
    <d v="2023-05-28T20:33:35"/>
    <s v="Bed in 4-bed Dorm"/>
    <m/>
    <m/>
    <x v="0"/>
    <x v="14"/>
    <s v="Visa"/>
    <x v="8"/>
    <n v="850"/>
    <d v="2023-06-01T00:00:00"/>
    <x v="0"/>
    <x v="4"/>
    <n v="1.1419249592169658E-2"/>
    <n v="1.1419249592169658E-2"/>
    <n v="68.802999999999997"/>
    <n v="50"/>
    <n v="0"/>
    <n v="96.324200000000005"/>
    <n v="345"/>
    <n v="114.19249592169658"/>
    <n v="0"/>
    <n v="6205.9803040783036"/>
  </r>
  <r>
    <d v="2023-06-18T17:05:25"/>
    <n v="1"/>
    <n v="486.61"/>
    <n v="1"/>
    <s v="Checked out"/>
    <d v="2023-06-19T11:00:00"/>
    <n v="1"/>
    <d v="2023-06-18T07:53:41"/>
    <s v="Bed in 4-bed Dorm"/>
    <m/>
    <s v="Booking.com"/>
    <x v="2"/>
    <x v="2"/>
    <s v="Mastercard"/>
    <x v="2"/>
    <n v="851"/>
    <d v="2023-06-01T00:00:00"/>
    <x v="2"/>
    <x v="2"/>
    <n v="5.8927519151443723E-4"/>
    <n v="5.8927519151443723E-4"/>
    <n v="72.991500000000002"/>
    <n v="0"/>
    <n v="0"/>
    <n v="8.7589799999999993"/>
    <n v="115"/>
    <n v="1.1785503830288744"/>
    <n v="0"/>
    <n v="288.6809696169712"/>
  </r>
  <r>
    <d v="2023-06-18T13:24:10"/>
    <n v="1"/>
    <n v="648.69000000000005"/>
    <n v="1"/>
    <s v="Checked out"/>
    <d v="2023-06-19T08:46:47"/>
    <n v="1"/>
    <d v="2023-06-17T18:44:10"/>
    <s v="Bed in 4-bed Dorm"/>
    <m/>
    <s v="Booking.com"/>
    <x v="0"/>
    <x v="5"/>
    <s v="Mastercard"/>
    <x v="0"/>
    <n v="852"/>
    <d v="2023-06-01T00:00:00"/>
    <x v="0"/>
    <x v="0"/>
    <n v="1.6313213703099511E-3"/>
    <n v="1.6313213703099511E-3"/>
    <n v="0"/>
    <n v="0"/>
    <n v="0"/>
    <n v="9.0816600000000012"/>
    <n v="115"/>
    <n v="0"/>
    <n v="0"/>
    <n v="524.60834"/>
  </r>
  <r>
    <d v="2023-06-18T13:24:20"/>
    <n v="6"/>
    <n v="6020.54"/>
    <n v="1"/>
    <s v="Checked out"/>
    <d v="2023-06-24T07:12:19"/>
    <n v="1"/>
    <d v="2023-03-22T11:13:12"/>
    <s v="Bed in 4-bed Dorm"/>
    <m/>
    <s v="Expedia"/>
    <x v="2"/>
    <x v="2"/>
    <s v="Visa"/>
    <x v="16"/>
    <n v="853"/>
    <d v="2023-06-01T00:00:00"/>
    <x v="2"/>
    <x v="2"/>
    <n v="3.5356511490866236E-3"/>
    <n v="3.5356511490866236E-3"/>
    <n v="903.08100000000002"/>
    <n v="0"/>
    <n v="0"/>
    <n v="108.36971999999999"/>
    <n v="306.66666666666663"/>
    <n v="7.0713022981732472"/>
    <n v="0"/>
    <n v="4695.3513110351596"/>
  </r>
  <r>
    <d v="2023-06-18T18:02:07"/>
    <n v="4"/>
    <n v="3068.35"/>
    <n v="1"/>
    <s v="Checked out"/>
    <d v="2023-06-22T07:00:00"/>
    <n v="1"/>
    <d v="2023-06-15T10:16:42"/>
    <s v="Bed in 4-bed Dorm"/>
    <m/>
    <s v="Hostelworld Group"/>
    <x v="2"/>
    <x v="2"/>
    <s v="Mastercard"/>
    <x v="10"/>
    <n v="854"/>
    <d v="2023-06-01T00:00:00"/>
    <x v="2"/>
    <x v="2"/>
    <n v="2.3571007660577489E-3"/>
    <n v="2.3571007660577489E-3"/>
    <n v="460.2525"/>
    <n v="0"/>
    <n v="0"/>
    <n v="55.230299999999993"/>
    <n v="230"/>
    <n v="4.7142015321154975"/>
    <n v="0"/>
    <n v="2318.1529984678846"/>
  </r>
  <r>
    <d v="2023-06-18T18:36:06"/>
    <n v="1"/>
    <n v="648.69000000000005"/>
    <n v="1"/>
    <s v="Checked out"/>
    <d v="2023-06-19T07:07:32"/>
    <n v="1"/>
    <d v="2023-06-17T17:15:05"/>
    <s v="Bed in 4-bed Dorm"/>
    <m/>
    <m/>
    <x v="0"/>
    <x v="5"/>
    <s v=""/>
    <x v="0"/>
    <n v="855"/>
    <d v="2023-06-01T00:00:00"/>
    <x v="0"/>
    <x v="0"/>
    <n v="1.6313213703099511E-3"/>
    <n v="1.6313213703099511E-3"/>
    <n v="0"/>
    <n v="0"/>
    <n v="0"/>
    <n v="9.0816600000000012"/>
    <n v="115"/>
    <n v="0"/>
    <n v="0"/>
    <n v="524.60834"/>
  </r>
  <r>
    <d v="2023-06-18T14:00:52"/>
    <n v="2"/>
    <n v="1374.9"/>
    <n v="1"/>
    <s v="Checked out"/>
    <d v="2023-06-20T06:00:00"/>
    <n v="1"/>
    <d v="2023-04-15T20:12:41"/>
    <s v="Bed in 4-bed Dorm"/>
    <m/>
    <s v="Expedia"/>
    <x v="2"/>
    <x v="3"/>
    <s v="Mastercard"/>
    <x v="11"/>
    <n v="856"/>
    <d v="2023-06-01T00:00:00"/>
    <x v="2"/>
    <x v="2"/>
    <n v="1.1785503830288745E-3"/>
    <n v="1.1785503830288745E-3"/>
    <n v="206.23500000000001"/>
    <n v="0"/>
    <n v="0"/>
    <n v="24.748200000000001"/>
    <n v="153.33333333333331"/>
    <n v="2.3571007660577488"/>
    <n v="0"/>
    <n v="988.22636590060904"/>
  </r>
  <r>
    <d v="2023-06-18T14:13:53"/>
    <n v="2"/>
    <n v="1436.61"/>
    <n v="1"/>
    <s v="Checked out"/>
    <d v="2023-06-20T08:22:14"/>
    <n v="1"/>
    <d v="2023-06-14T18:28:11"/>
    <s v="Bed in 4-bed Dorm"/>
    <m/>
    <s v="Booking.com"/>
    <x v="2"/>
    <x v="2"/>
    <s v="Mastercard"/>
    <x v="2"/>
    <n v="857"/>
    <d v="2023-06-01T00:00:00"/>
    <x v="2"/>
    <x v="2"/>
    <n v="1.1785503830288745E-3"/>
    <n v="1.1785503830288745E-3"/>
    <n v="215.49149999999997"/>
    <n v="0"/>
    <n v="0"/>
    <n v="25.858979999999995"/>
    <n v="153.33333333333331"/>
    <n v="2.3571007660577488"/>
    <n v="0"/>
    <n v="1039.5690859006088"/>
  </r>
  <r>
    <d v="2023-06-18T22:00:06"/>
    <n v="1"/>
    <n v="471.43"/>
    <n v="1"/>
    <s v="Checked out"/>
    <d v="2023-06-19T11:00:00"/>
    <n v="1"/>
    <d v="2023-06-18T21:58:58"/>
    <s v="Bed in 4-bed Dorm"/>
    <m/>
    <m/>
    <x v="0"/>
    <x v="0"/>
    <s v=""/>
    <x v="0"/>
    <n v="858"/>
    <d v="2023-06-01T00:00:00"/>
    <x v="0"/>
    <x v="0"/>
    <n v="1.6313213703099511E-3"/>
    <n v="1.6313213703099511E-3"/>
    <n v="0"/>
    <n v="0"/>
    <n v="0"/>
    <n v="6.6000200000000007"/>
    <n v="115"/>
    <n v="0"/>
    <n v="0"/>
    <n v="349.82997999999998"/>
  </r>
  <r>
    <d v="2023-06-19T17:12:16"/>
    <n v="1"/>
    <n v="1560.54"/>
    <n v="1"/>
    <s v="Checked out"/>
    <d v="2023-06-20T08:22:42"/>
    <n v="1"/>
    <d v="2023-05-25T16:01:41"/>
    <s v="Economy Queen"/>
    <m/>
    <s v="Expedia"/>
    <x v="2"/>
    <x v="3"/>
    <s v="Mastercard"/>
    <x v="11"/>
    <n v="859"/>
    <d v="2023-06-01T00:00:00"/>
    <x v="2"/>
    <x v="2"/>
    <n v="5.8927519151443723E-4"/>
    <n v="5.8927519151443723E-4"/>
    <n v="234.08099999999999"/>
    <n v="0"/>
    <n v="0"/>
    <n v="28.089719999999996"/>
    <n v="115"/>
    <n v="1.1785503830288744"/>
    <n v="0"/>
    <n v="1182.1907296169711"/>
  </r>
  <r>
    <d v="2023-06-19T11:16:29"/>
    <n v="1"/>
    <n v="1560.54"/>
    <n v="1"/>
    <s v="Checked out"/>
    <d v="2023-06-20T08:23:34"/>
    <n v="1"/>
    <d v="2023-05-21T08:58:41"/>
    <s v="Economy Queen"/>
    <m/>
    <s v="Expedia"/>
    <x v="2"/>
    <x v="3"/>
    <s v="Mastercard"/>
    <x v="9"/>
    <n v="860"/>
    <d v="2023-06-01T00:00:00"/>
    <x v="2"/>
    <x v="2"/>
    <n v="5.8927519151443723E-4"/>
    <n v="5.8927519151443723E-4"/>
    <n v="234.08099999999999"/>
    <n v="0"/>
    <n v="0"/>
    <n v="28.089719999999996"/>
    <n v="115"/>
    <n v="1.1785503830288744"/>
    <n v="0"/>
    <n v="1182.1907296169711"/>
  </r>
  <r>
    <d v="2023-06-19T17:07:33"/>
    <n v="1"/>
    <n v="1077.3900000000001"/>
    <n v="1"/>
    <s v="Checked out"/>
    <d v="2023-06-20T11:00:00"/>
    <n v="1"/>
    <d v="2023-06-19T17:03:31"/>
    <s v="Economy Queen"/>
    <m/>
    <m/>
    <x v="0"/>
    <x v="5"/>
    <s v=""/>
    <x v="0"/>
    <n v="861"/>
    <d v="2023-06-01T00:00:00"/>
    <x v="0"/>
    <x v="0"/>
    <n v="1.6313213703099511E-3"/>
    <n v="1.6313213703099511E-3"/>
    <n v="0"/>
    <n v="0"/>
    <n v="0"/>
    <n v="15.083460000000002"/>
    <n v="115"/>
    <n v="0"/>
    <n v="0"/>
    <n v="947.30654000000004"/>
  </r>
  <r>
    <d v="2023-06-19T11:15:50"/>
    <n v="1"/>
    <n v="1560.54"/>
    <n v="1"/>
    <s v="Checked out"/>
    <d v="2023-06-20T11:00:00"/>
    <n v="1"/>
    <d v="2023-05-21T08:58:43"/>
    <s v="Economy Queen"/>
    <m/>
    <s v="Expedia"/>
    <x v="2"/>
    <x v="3"/>
    <s v="Mastercard"/>
    <x v="9"/>
    <n v="862"/>
    <d v="2023-06-01T00:00:00"/>
    <x v="2"/>
    <x v="2"/>
    <n v="5.8927519151443723E-4"/>
    <n v="5.8927519151443723E-4"/>
    <n v="234.08099999999999"/>
    <n v="0"/>
    <n v="0"/>
    <n v="28.089719999999996"/>
    <n v="115"/>
    <n v="1.1785503830288744"/>
    <n v="0"/>
    <n v="1182.1907296169711"/>
  </r>
  <r>
    <d v="2023-06-19T16:14:34"/>
    <n v="1"/>
    <n v="1473.84"/>
    <n v="1"/>
    <s v="Checked out"/>
    <d v="2023-06-20T10:59:53"/>
    <n v="2"/>
    <d v="2023-05-29T13:19:41"/>
    <s v="Economy Queen"/>
    <m/>
    <s v="Hostelworld Group"/>
    <x v="2"/>
    <x v="2"/>
    <s v="Mastercard"/>
    <x v="10"/>
    <n v="863"/>
    <d v="2023-06-01T00:00:00"/>
    <x v="2"/>
    <x v="2"/>
    <n v="5.8927519151443723E-4"/>
    <n v="5.8927519151443723E-4"/>
    <n v="221.07599999999999"/>
    <n v="0"/>
    <n v="0"/>
    <n v="26.529119999999995"/>
    <n v="115"/>
    <n v="1.1785503830288744"/>
    <n v="0"/>
    <n v="1110.056329616971"/>
  </r>
  <r>
    <d v="2023-06-19T16:22:29"/>
    <n v="1"/>
    <n v="1605.21"/>
    <n v="1"/>
    <s v="Checked out"/>
    <d v="2023-06-20T11:00:00"/>
    <n v="2"/>
    <d v="2023-06-11T03:33:41"/>
    <s v="Economy Queen"/>
    <m/>
    <s v="Expedia"/>
    <x v="2"/>
    <x v="3"/>
    <s v="Mastercard"/>
    <x v="9"/>
    <n v="864"/>
    <d v="2023-06-01T00:00:00"/>
    <x v="2"/>
    <x v="2"/>
    <n v="5.8927519151443723E-4"/>
    <n v="5.8927519151443723E-4"/>
    <n v="240.78149999999999"/>
    <n v="0"/>
    <n v="0"/>
    <n v="28.89378"/>
    <n v="115"/>
    <n v="1.1785503830288744"/>
    <n v="0"/>
    <n v="1219.3561696169711"/>
  </r>
  <r>
    <d v="2023-06-19T15:59:50"/>
    <n v="2"/>
    <n v="3422.49"/>
    <n v="1"/>
    <s v="Checked out"/>
    <d v="2023-06-21T11:00:00"/>
    <n v="2"/>
    <d v="2023-04-10T16:42:41"/>
    <s v="Economy Queen"/>
    <m/>
    <s v="Expedia"/>
    <x v="2"/>
    <x v="3"/>
    <s v="Mastercard"/>
    <x v="9"/>
    <n v="865"/>
    <d v="2023-06-01T00:00:00"/>
    <x v="2"/>
    <x v="2"/>
    <n v="1.1785503830288745E-3"/>
    <n v="1.1785503830288745E-3"/>
    <n v="513.37349999999992"/>
    <n v="0"/>
    <n v="0"/>
    <n v="61.604819999999989"/>
    <n v="153.33333333333331"/>
    <n v="2.3571007660577488"/>
    <n v="0"/>
    <n v="2691.821245900609"/>
  </r>
  <r>
    <d v="2023-06-19T18:57:21"/>
    <n v="2"/>
    <n v="3211.97"/>
    <n v="1"/>
    <s v="Checked out"/>
    <d v="2023-06-21T10:56:57"/>
    <n v="2"/>
    <d v="2023-03-28T12:06:43"/>
    <s v="Economy Queen"/>
    <m/>
    <s v="Booking.com"/>
    <x v="2"/>
    <x v="3"/>
    <s v="Mastercard"/>
    <x v="2"/>
    <n v="866"/>
    <d v="2023-06-01T00:00:00"/>
    <x v="2"/>
    <x v="2"/>
    <n v="1.1785503830288745E-3"/>
    <n v="1.1785503830288745E-3"/>
    <n v="481.79549999999995"/>
    <n v="0"/>
    <n v="0"/>
    <n v="57.815459999999995"/>
    <n v="153.33333333333331"/>
    <n v="2.3571007660577488"/>
    <n v="0"/>
    <n v="2516.6686059006088"/>
  </r>
  <r>
    <d v="2023-06-19T19:31:16"/>
    <n v="2"/>
    <n v="2949.2"/>
    <n v="1"/>
    <s v="Checked out"/>
    <d v="2023-06-21T07:13:13"/>
    <n v="2"/>
    <d v="2023-03-24T22:16:42"/>
    <s v="Economy Queen"/>
    <m/>
    <s v="Hostelworld Group"/>
    <x v="2"/>
    <x v="2"/>
    <s v="Visa"/>
    <x v="10"/>
    <n v="867"/>
    <d v="2023-06-01T00:00:00"/>
    <x v="2"/>
    <x v="2"/>
    <n v="1.1785503830288745E-3"/>
    <n v="1.1785503830288745E-3"/>
    <n v="442.37999999999994"/>
    <n v="0"/>
    <n v="0"/>
    <n v="53.085599999999992"/>
    <n v="153.33333333333331"/>
    <n v="2.3571007660577488"/>
    <n v="0"/>
    <n v="2298.0439659006088"/>
  </r>
  <r>
    <d v="2023-06-19T16:51:30"/>
    <n v="1"/>
    <n v="1574.11"/>
    <n v="1"/>
    <s v="Checked out"/>
    <d v="2023-06-20T09:25:31"/>
    <n v="1"/>
    <d v="2023-05-04T23:06:25"/>
    <s v="Standard Queen"/>
    <m/>
    <m/>
    <x v="0"/>
    <x v="4"/>
    <s v="Visa"/>
    <x v="8"/>
    <n v="868"/>
    <d v="2023-06-01T00:00:00"/>
    <x v="0"/>
    <x v="4"/>
    <n v="1.6313213703099511E-3"/>
    <n v="1.6313213703099511E-3"/>
    <n v="15.741099999999999"/>
    <n v="50"/>
    <n v="0"/>
    <n v="22.03754"/>
    <n v="115"/>
    <n v="16.31321370309951"/>
    <n v="0"/>
    <n v="1355.0181462969003"/>
  </r>
  <r>
    <d v="2023-06-19T13:00:29"/>
    <n v="3"/>
    <n v="5606.08"/>
    <n v="1"/>
    <s v="Checked out"/>
    <d v="2023-06-22T09:49:27"/>
    <n v="1"/>
    <d v="2023-03-28T14:36:34"/>
    <s v="Standard Queen"/>
    <m/>
    <m/>
    <x v="0"/>
    <x v="5"/>
    <s v="Visa"/>
    <x v="8"/>
    <n v="869"/>
    <d v="2023-06-01T00:00:00"/>
    <x v="0"/>
    <x v="4"/>
    <n v="4.8939641109298528E-3"/>
    <n v="4.8939641109298528E-3"/>
    <n v="56.0608"/>
    <n v="50"/>
    <n v="0"/>
    <n v="78.485119999999995"/>
    <n v="191.66666666666666"/>
    <n v="48.939641109298528"/>
    <n v="0"/>
    <n v="5180.9277722240349"/>
  </r>
  <r>
    <d v="2023-06-19T16:12:25"/>
    <n v="2"/>
    <n v="3052.48"/>
    <n v="1"/>
    <s v="Checked out"/>
    <d v="2023-06-21T09:37:57"/>
    <n v="2"/>
    <d v="2023-04-17T08:45:12"/>
    <s v="Standard Queen"/>
    <m/>
    <s v="Private Sale"/>
    <x v="2"/>
    <x v="2"/>
    <s v=""/>
    <x v="5"/>
    <n v="870"/>
    <d v="2023-06-01T00:00:00"/>
    <x v="2"/>
    <x v="2"/>
    <n v="1.1785503830288745E-3"/>
    <n v="1.1785503830288745E-3"/>
    <n v="457.87200000000001"/>
    <n v="0"/>
    <n v="0"/>
    <n v="54.94464"/>
    <n v="153.33333333333331"/>
    <n v="2.3571007660577488"/>
    <n v="0"/>
    <n v="2383.972925900609"/>
  </r>
  <r>
    <d v="2023-06-19T23:37:29"/>
    <n v="2"/>
    <n v="3775.9"/>
    <n v="1"/>
    <s v="Checked out"/>
    <d v="2023-06-21T10:00:00"/>
    <n v="2"/>
    <d v="2023-03-17T01:17:12"/>
    <s v="Standard Queen"/>
    <m/>
    <s v="Expedia"/>
    <x v="2"/>
    <x v="2"/>
    <s v="Mastercard"/>
    <x v="9"/>
    <n v="871"/>
    <d v="2023-06-01T00:00:00"/>
    <x v="2"/>
    <x v="2"/>
    <n v="1.1785503830288745E-3"/>
    <n v="1.1785503830288745E-3"/>
    <n v="566.38499999999999"/>
    <n v="0"/>
    <n v="0"/>
    <n v="67.966200000000001"/>
    <n v="153.33333333333331"/>
    <n v="2.3571007660577488"/>
    <n v="0"/>
    <n v="2985.858365900609"/>
  </r>
  <r>
    <d v="2023-06-19T18:33:26"/>
    <n v="1"/>
    <n v="1517.86"/>
    <n v="1"/>
    <s v="Checked out"/>
    <d v="2023-06-20T11:00:00"/>
    <n v="2"/>
    <d v="2023-06-14T05:37:12"/>
    <s v="Standard Queen"/>
    <m/>
    <s v="Hostelworld Group"/>
    <x v="2"/>
    <x v="2"/>
    <s v="Visa"/>
    <x v="10"/>
    <n v="872"/>
    <d v="2023-06-01T00:00:00"/>
    <x v="2"/>
    <x v="2"/>
    <n v="5.8927519151443723E-4"/>
    <n v="5.8927519151443723E-4"/>
    <n v="227.67899999999997"/>
    <n v="0"/>
    <n v="0"/>
    <n v="27.321479999999998"/>
    <n v="115"/>
    <n v="1.1785503830288744"/>
    <n v="0"/>
    <n v="1146.680969616971"/>
  </r>
  <r>
    <d v="2023-06-19T15:20:42"/>
    <n v="2"/>
    <n v="4561.47"/>
    <n v="1"/>
    <s v="Checked out"/>
    <d v="2023-06-21T07:40:00"/>
    <n v="1"/>
    <d v="2023-06-06T19:55:12"/>
    <s v="Standard Queen"/>
    <m/>
    <s v="Expedia"/>
    <x v="2"/>
    <x v="9"/>
    <s v="Mastercard"/>
    <x v="19"/>
    <n v="873"/>
    <d v="2023-06-01T00:00:00"/>
    <x v="2"/>
    <x v="2"/>
    <n v="1.1785503830288745E-3"/>
    <n v="1.1785503830288745E-3"/>
    <n v="684.22050000000002"/>
    <n v="0"/>
    <n v="0"/>
    <n v="82.106459999999998"/>
    <n v="153.33333333333331"/>
    <n v="2.3571007660577488"/>
    <n v="0"/>
    <n v="3639.4526059006093"/>
  </r>
  <r>
    <d v="2023-06-19T15:32:38"/>
    <n v="1"/>
    <n v="1669.67"/>
    <n v="1"/>
    <s v="Checked out"/>
    <d v="2023-06-20T11:00:00"/>
    <n v="2"/>
    <d v="2023-06-12T16:03:12"/>
    <s v="Standard Queen"/>
    <m/>
    <s v="Expedia"/>
    <x v="2"/>
    <x v="2"/>
    <s v="Mastercard"/>
    <x v="4"/>
    <n v="874"/>
    <d v="2023-06-01T00:00:00"/>
    <x v="2"/>
    <x v="2"/>
    <n v="5.8927519151443723E-4"/>
    <n v="5.8927519151443723E-4"/>
    <n v="250.45050000000001"/>
    <n v="0"/>
    <n v="0"/>
    <n v="30.05406"/>
    <n v="115"/>
    <n v="1.1785503830288744"/>
    <n v="0"/>
    <n v="1272.9868896169712"/>
  </r>
  <r>
    <d v="2023-06-19T19:27:30"/>
    <n v="4"/>
    <n v="8774.43"/>
    <n v="1"/>
    <s v="Checked out"/>
    <d v="2023-06-23T10:13:49"/>
    <n v="2"/>
    <d v="2023-02-28T22:07:12"/>
    <s v="Standard Queen"/>
    <m/>
    <s v="Booking.com"/>
    <x v="2"/>
    <x v="9"/>
    <s v="Mastercard"/>
    <x v="2"/>
    <n v="875"/>
    <d v="2023-06-01T00:00:00"/>
    <x v="2"/>
    <x v="2"/>
    <n v="2.3571007660577489E-3"/>
    <n v="2.3571007660577489E-3"/>
    <n v="1316.1645000000001"/>
    <n v="0"/>
    <n v="0"/>
    <n v="157.93974"/>
    <n v="230"/>
    <n v="4.7142015321154975"/>
    <n v="0"/>
    <n v="7065.6115584678846"/>
  </r>
  <r>
    <d v="2023-06-19T18:12:56"/>
    <n v="2"/>
    <n v="3011.61"/>
    <n v="1"/>
    <s v="Checked out"/>
    <d v="2023-06-21T10:46:17"/>
    <n v="2"/>
    <d v="2022-11-13T23:38:06"/>
    <s v="Standard Queen"/>
    <m/>
    <m/>
    <x v="0"/>
    <x v="7"/>
    <s v="Visa"/>
    <x v="8"/>
    <n v="876"/>
    <d v="2023-06-01T00:00:00"/>
    <x v="0"/>
    <x v="4"/>
    <n v="3.2626427406199023E-3"/>
    <n v="3.2626427406199023E-3"/>
    <n v="30.116100000000003"/>
    <n v="50"/>
    <n v="0"/>
    <n v="42.16254"/>
    <n v="153.33333333333331"/>
    <n v="32.626427406199021"/>
    <n v="0"/>
    <n v="2703.371599260468"/>
  </r>
  <r>
    <d v="2023-06-19T18:16:05"/>
    <n v="2"/>
    <n v="3011.61"/>
    <n v="1"/>
    <s v="Checked out"/>
    <d v="2023-06-21T10:44:54"/>
    <n v="2"/>
    <d v="2022-11-13T23:37:04"/>
    <s v="Standard Queen"/>
    <m/>
    <m/>
    <x v="0"/>
    <x v="7"/>
    <s v="Visa"/>
    <x v="8"/>
    <n v="877"/>
    <d v="2023-06-01T00:00:00"/>
    <x v="0"/>
    <x v="4"/>
    <n v="3.2626427406199023E-3"/>
    <n v="3.2626427406199023E-3"/>
    <n v="30.116100000000003"/>
    <n v="50"/>
    <n v="0"/>
    <n v="42.16254"/>
    <n v="153.33333333333331"/>
    <n v="32.626427406199021"/>
    <n v="0"/>
    <n v="2703.371599260468"/>
  </r>
  <r>
    <d v="2023-06-19T19:06:00"/>
    <n v="1"/>
    <n v="1462.5"/>
    <n v="1"/>
    <s v="Checked out"/>
    <d v="2023-06-20T08:40:36"/>
    <n v="1"/>
    <d v="2023-06-12T10:21:12"/>
    <s v="Superior King"/>
    <s v="Hoist Group Sweden"/>
    <s v="Booking.com"/>
    <x v="2"/>
    <x v="3"/>
    <s v="Mastercard"/>
    <x v="2"/>
    <n v="878"/>
    <d v="2023-06-01T00:00:00"/>
    <x v="2"/>
    <x v="2"/>
    <n v="5.8927519151443723E-4"/>
    <n v="5.8927519151443723E-4"/>
    <n v="219.375"/>
    <n v="0"/>
    <n v="0"/>
    <n v="26.324999999999999"/>
    <n v="115"/>
    <n v="1.1785503830288744"/>
    <n v="0"/>
    <n v="1100.6214496169712"/>
  </r>
  <r>
    <d v="2023-06-19T19:20:04"/>
    <n v="2"/>
    <n v="3808.98"/>
    <n v="1"/>
    <s v="Checked out"/>
    <d v="2023-06-21T09:56:39"/>
    <n v="2"/>
    <d v="2023-04-12T00:37:46"/>
    <s v="Superior King"/>
    <m/>
    <m/>
    <x v="0"/>
    <x v="5"/>
    <s v="Amex"/>
    <x v="8"/>
    <n v="879"/>
    <d v="2023-06-01T00:00:00"/>
    <x v="0"/>
    <x v="4"/>
    <n v="3.2626427406199023E-3"/>
    <n v="3.2626427406199023E-3"/>
    <n v="38.089800000000004"/>
    <n v="50"/>
    <n v="0"/>
    <n v="53.325720000000004"/>
    <n v="153.33333333333331"/>
    <n v="32.626427406199021"/>
    <n v="0"/>
    <n v="3481.6047192604678"/>
  </r>
  <r>
    <d v="2023-06-19T16:15:07"/>
    <n v="2"/>
    <n v="3977.77"/>
    <n v="1"/>
    <s v="Checked out"/>
    <d v="2023-06-21T01:00:00"/>
    <n v="2"/>
    <d v="2023-05-17T12:31:41"/>
    <s v="Superior King"/>
    <m/>
    <s v="Booking.com"/>
    <x v="2"/>
    <x v="3"/>
    <s v="Mastercard"/>
    <x v="2"/>
    <n v="880"/>
    <d v="2023-06-01T00:00:00"/>
    <x v="2"/>
    <x v="2"/>
    <n v="1.1785503830288745E-3"/>
    <n v="1.1785503830288745E-3"/>
    <n v="596.66549999999995"/>
    <n v="0"/>
    <n v="0"/>
    <n v="71.599859999999993"/>
    <n v="153.33333333333331"/>
    <n v="2.3571007660577488"/>
    <n v="0"/>
    <n v="3153.8142059006086"/>
  </r>
  <r>
    <d v="2023-06-19T16:01:27"/>
    <n v="1"/>
    <n v="2410.2800000000002"/>
    <n v="1"/>
    <s v="Checked out"/>
    <d v="2023-06-20T10:37:20"/>
    <n v="2"/>
    <d v="2023-06-19T08:59:53"/>
    <s v="Family Room"/>
    <m/>
    <m/>
    <x v="0"/>
    <x v="5"/>
    <s v="Mastercard"/>
    <x v="8"/>
    <n v="881"/>
    <d v="2023-06-01T00:00:00"/>
    <x v="0"/>
    <x v="4"/>
    <n v="1.6313213703099511E-3"/>
    <n v="1.6313213703099511E-3"/>
    <n v="24.102800000000002"/>
    <n v="50"/>
    <n v="0"/>
    <n v="33.743920000000003"/>
    <n v="115"/>
    <n v="16.31321370309951"/>
    <n v="0"/>
    <n v="2171.1200662969009"/>
  </r>
  <r>
    <d v="2023-06-19T14:36:50"/>
    <n v="1"/>
    <n v="2388.71"/>
    <n v="1"/>
    <s v="Checked out"/>
    <d v="2023-06-20T10:58:39"/>
    <n v="3"/>
    <d v="2023-03-30T18:23:10"/>
    <s v="Family Room"/>
    <m/>
    <m/>
    <x v="0"/>
    <x v="4"/>
    <s v="Amex"/>
    <x v="8"/>
    <n v="882"/>
    <d v="2023-06-01T00:00:00"/>
    <x v="0"/>
    <x v="4"/>
    <n v="1.6313213703099511E-3"/>
    <n v="1.6313213703099511E-3"/>
    <n v="23.8871"/>
    <n v="50"/>
    <n v="0"/>
    <n v="33.441940000000002"/>
    <n v="115"/>
    <n v="16.31321370309951"/>
    <n v="0"/>
    <n v="2150.0677462969006"/>
  </r>
  <r>
    <d v="2023-06-19T15:25:08"/>
    <n v="2"/>
    <n v="3493.74"/>
    <n v="1"/>
    <s v="Checked out"/>
    <d v="2023-06-21T10:55:33"/>
    <n v="4"/>
    <d v="2022-12-07T11:39:05"/>
    <s v="Family Room"/>
    <m/>
    <s v="Private Sale"/>
    <x v="2"/>
    <x v="2"/>
    <s v=""/>
    <x v="5"/>
    <n v="883"/>
    <d v="2023-06-01T00:00:00"/>
    <x v="2"/>
    <x v="2"/>
    <n v="1.1785503830288745E-3"/>
    <n v="1.1785503830288745E-3"/>
    <n v="524.06099999999992"/>
    <n v="0"/>
    <n v="0"/>
    <n v="62.887319999999988"/>
    <n v="153.33333333333331"/>
    <n v="2.3571007660577488"/>
    <n v="0"/>
    <n v="2751.1012459006088"/>
  </r>
  <r>
    <d v="2023-06-19T15:17:42"/>
    <n v="2"/>
    <n v="4678.51"/>
    <n v="1"/>
    <s v="Checked out"/>
    <d v="2023-06-21T10:26:49"/>
    <n v="4"/>
    <d v="2023-03-22T01:53:31"/>
    <s v="Family Room"/>
    <m/>
    <m/>
    <x v="0"/>
    <x v="5"/>
    <s v="Visa"/>
    <x v="8"/>
    <n v="884"/>
    <d v="2023-06-01T00:00:00"/>
    <x v="0"/>
    <x v="4"/>
    <n v="3.2626427406199023E-3"/>
    <n v="3.2626427406199023E-3"/>
    <n v="46.7851"/>
    <n v="50"/>
    <n v="0"/>
    <n v="65.499140000000011"/>
    <n v="153.33333333333331"/>
    <n v="32.626427406199021"/>
    <n v="0"/>
    <n v="4330.2659992604677"/>
  </r>
  <r>
    <d v="2023-06-19T17:03:11"/>
    <n v="1"/>
    <n v="473.96"/>
    <n v="1"/>
    <s v="Checked out"/>
    <d v="2023-06-20T10:59:32"/>
    <n v="1"/>
    <d v="2023-05-02T07:38:42"/>
    <s v="2-bed Dorm"/>
    <m/>
    <s v="Private Sale"/>
    <x v="2"/>
    <x v="3"/>
    <s v=""/>
    <x v="5"/>
    <n v="885"/>
    <d v="2023-06-01T00:00:00"/>
    <x v="2"/>
    <x v="2"/>
    <n v="5.8927519151443723E-4"/>
    <n v="5.8927519151443723E-4"/>
    <n v="71.093999999999994"/>
    <n v="0"/>
    <n v="0"/>
    <n v="8.5312799999999989"/>
    <n v="115"/>
    <n v="1.1785503830288744"/>
    <n v="0"/>
    <n v="278.15616961697117"/>
  </r>
  <r>
    <d v="2023-06-19T16:33:32"/>
    <n v="4"/>
    <n v="5524.28"/>
    <n v="1"/>
    <s v="Checked out"/>
    <d v="2023-06-23T11:00:00"/>
    <n v="2"/>
    <d v="2023-06-07T06:28:45"/>
    <s v="2-bed Dorm"/>
    <m/>
    <s v="Google Travel Agency"/>
    <x v="0"/>
    <x v="0"/>
    <s v=""/>
    <x v="14"/>
    <n v="886"/>
    <d v="2023-06-01T00:00:00"/>
    <x v="0"/>
    <x v="5"/>
    <n v="6.5252854812398045E-3"/>
    <n v="6.5252854812398045E-3"/>
    <n v="0"/>
    <n v="0"/>
    <n v="0"/>
    <n v="99.437039999999982"/>
    <n v="230"/>
    <n v="0"/>
    <n v="0"/>
    <n v="5194.8429599999999"/>
  </r>
  <r>
    <d v="2023-06-19T23:37:37"/>
    <n v="2"/>
    <n v="2744.2"/>
    <n v="1"/>
    <s v="Checked out"/>
    <d v="2023-06-21T08:59:38"/>
    <n v="2"/>
    <d v="2023-06-04T17:03:24"/>
    <s v="2-bed Dorm"/>
    <m/>
    <m/>
    <x v="0"/>
    <x v="6"/>
    <s v="Amex"/>
    <x v="8"/>
    <n v="887"/>
    <d v="2023-06-01T00:00:00"/>
    <x v="0"/>
    <x v="4"/>
    <n v="3.2626427406199023E-3"/>
    <n v="3.2626427406199023E-3"/>
    <n v="27.442"/>
    <n v="50"/>
    <n v="0"/>
    <n v="38.418799999999997"/>
    <n v="153.33333333333331"/>
    <n v="32.626427406199021"/>
    <n v="0"/>
    <n v="2442.3794392604677"/>
  </r>
  <r>
    <d v="2023-06-19T16:16:49"/>
    <n v="1"/>
    <n v="1017.14"/>
    <n v="1"/>
    <s v="Checked out"/>
    <d v="2023-06-20T10:57:40"/>
    <n v="2"/>
    <d v="2023-06-11T16:22:23"/>
    <s v="2-bed Dorm"/>
    <m/>
    <s v="Google Travel Agency"/>
    <x v="0"/>
    <x v="0"/>
    <s v="Visa"/>
    <x v="14"/>
    <n v="888"/>
    <d v="2023-06-01T00:00:00"/>
    <x v="0"/>
    <x v="5"/>
    <n v="1.6313213703099511E-3"/>
    <n v="1.6313213703099511E-3"/>
    <n v="0"/>
    <n v="0"/>
    <n v="0"/>
    <n v="18.308519999999998"/>
    <n v="115"/>
    <n v="0"/>
    <n v="0"/>
    <n v="883.83148000000006"/>
  </r>
  <r>
    <d v="2023-06-20T00:05:01"/>
    <n v="2"/>
    <n v="4582.59"/>
    <n v="1"/>
    <s v="Checked out"/>
    <d v="2023-06-21T07:17:42"/>
    <n v="4"/>
    <d v="2023-06-17T23:44:42"/>
    <s v="4-bed Dorm"/>
    <m/>
    <s v="Booking.com"/>
    <x v="2"/>
    <x v="2"/>
    <s v="Mastercard"/>
    <x v="2"/>
    <n v="889"/>
    <d v="2023-06-01T00:00:00"/>
    <x v="2"/>
    <x v="2"/>
    <n v="1.1785503830288745E-3"/>
    <n v="1.1785503830288745E-3"/>
    <n v="687.38850000000002"/>
    <n v="0"/>
    <n v="0"/>
    <n v="82.486620000000002"/>
    <n v="153.33333333333331"/>
    <n v="2.3571007660577488"/>
    <n v="0"/>
    <n v="3657.024445900609"/>
  </r>
  <r>
    <d v="2023-06-19T15:33:25"/>
    <n v="1"/>
    <n v="1919.64"/>
    <n v="1"/>
    <s v="Checked out"/>
    <d v="2023-06-20T08:19:38"/>
    <n v="4"/>
    <d v="2023-06-18T22:29:11"/>
    <s v="4-bed Dorm"/>
    <m/>
    <s v="Booking.com"/>
    <x v="2"/>
    <x v="2"/>
    <s v="Mastercard"/>
    <x v="2"/>
    <n v="890"/>
    <d v="2023-06-01T00:00:00"/>
    <x v="2"/>
    <x v="2"/>
    <n v="5.8927519151443723E-4"/>
    <n v="5.8927519151443723E-4"/>
    <n v="287.94600000000003"/>
    <n v="0"/>
    <n v="0"/>
    <n v="34.553519999999999"/>
    <n v="115"/>
    <n v="1.1785503830288744"/>
    <n v="0"/>
    <n v="1480.9619296169712"/>
  </r>
  <r>
    <d v="2023-06-19T18:34:13"/>
    <n v="1"/>
    <n v="1468.53"/>
    <n v="1"/>
    <s v="Checked out"/>
    <d v="2023-06-20T10:00:46"/>
    <n v="4"/>
    <d v="2023-06-15T00:22:13"/>
    <s v="4-bed Dorm"/>
    <m/>
    <s v="Private Sale"/>
    <x v="2"/>
    <x v="2"/>
    <s v=""/>
    <x v="5"/>
    <n v="891"/>
    <d v="2023-06-01T00:00:00"/>
    <x v="2"/>
    <x v="2"/>
    <n v="5.8927519151443723E-4"/>
    <n v="5.8927519151443723E-4"/>
    <n v="220.27949999999998"/>
    <n v="0"/>
    <n v="0"/>
    <n v="26.433539999999997"/>
    <n v="115"/>
    <n v="1.1785503830288744"/>
    <n v="0"/>
    <n v="1105.6384096169711"/>
  </r>
  <r>
    <d v="2023-06-19T23:26:53"/>
    <n v="2"/>
    <n v="1407.37"/>
    <n v="1"/>
    <s v="Checked out"/>
    <d v="2023-06-21T11:00:00"/>
    <n v="1"/>
    <d v="2023-06-19T15:59:48"/>
    <s v="Bed in 12-bed Dorm"/>
    <m/>
    <m/>
    <x v="0"/>
    <x v="5"/>
    <s v="Visa"/>
    <x v="8"/>
    <n v="892"/>
    <d v="2023-06-01T00:00:00"/>
    <x v="0"/>
    <x v="4"/>
    <n v="3.2626427406199023E-3"/>
    <n v="3.2626427406199023E-3"/>
    <n v="14.073699999999999"/>
    <n v="50"/>
    <n v="0"/>
    <n v="19.70318"/>
    <n v="153.33333333333331"/>
    <n v="32.626427406199021"/>
    <n v="0"/>
    <n v="1137.6333592604676"/>
  </r>
  <r>
    <d v="2023-06-19T10:59:14"/>
    <n v="1"/>
    <n v="520"/>
    <n v="1"/>
    <s v="Checked out"/>
    <d v="2023-06-20T11:00:00"/>
    <n v="1"/>
    <d v="2023-06-18T20:15:15"/>
    <s v="Bed in 12-bed Dorm"/>
    <m/>
    <m/>
    <x v="0"/>
    <x v="0"/>
    <s v="Visa"/>
    <x v="0"/>
    <n v="893"/>
    <d v="2023-06-01T00:00:00"/>
    <x v="0"/>
    <x v="0"/>
    <n v="1.6313213703099511E-3"/>
    <n v="1.6313213703099511E-3"/>
    <n v="0"/>
    <n v="0"/>
    <n v="0"/>
    <n v="7.28"/>
    <n v="115"/>
    <n v="0"/>
    <n v="0"/>
    <n v="397.72"/>
  </r>
  <r>
    <d v="2023-06-19T16:05:13"/>
    <n v="4"/>
    <n v="2590.7199999999998"/>
    <n v="1"/>
    <s v="Checked out"/>
    <d v="2023-06-23T10:29:06"/>
    <n v="1"/>
    <d v="2023-06-18T06:59:08"/>
    <s v="Bed in 12-bed Dorm"/>
    <m/>
    <s v="Google Travel Agency"/>
    <x v="0"/>
    <x v="10"/>
    <s v="Mastercard"/>
    <x v="14"/>
    <n v="894"/>
    <d v="2023-06-01T00:00:00"/>
    <x v="0"/>
    <x v="5"/>
    <n v="6.5252854812398045E-3"/>
    <n v="6.5252854812398045E-3"/>
    <n v="0"/>
    <n v="0"/>
    <n v="0"/>
    <n v="46.63295999999999"/>
    <n v="230"/>
    <n v="0"/>
    <n v="0"/>
    <n v="2314.0870399999999"/>
  </r>
  <r>
    <d v="2023-06-19T15:50:50"/>
    <n v="2"/>
    <n v="1539.28"/>
    <n v="1"/>
    <s v="Checked out"/>
    <d v="2023-06-21T10:41:57"/>
    <n v="1"/>
    <d v="2023-05-12T10:37:15"/>
    <s v="Bed in 12-bed Dorm"/>
    <m/>
    <s v="Booking.com"/>
    <x v="2"/>
    <x v="2"/>
    <s v="Mastercard"/>
    <x v="2"/>
    <n v="895"/>
    <d v="2023-06-01T00:00:00"/>
    <x v="2"/>
    <x v="2"/>
    <n v="1.1785503830288745E-3"/>
    <n v="1.1785503830288745E-3"/>
    <n v="230.892"/>
    <n v="0"/>
    <n v="0"/>
    <n v="27.707039999999996"/>
    <n v="153.33333333333331"/>
    <n v="2.3571007660577488"/>
    <n v="0"/>
    <n v="1124.9905259006089"/>
  </r>
  <r>
    <d v="2023-06-19T22:42:58"/>
    <n v="1"/>
    <n v="572.99"/>
    <n v="1"/>
    <s v="Checked out"/>
    <d v="2023-06-20T10:44:06"/>
    <n v="1"/>
    <d v="2023-06-18T22:31:42"/>
    <s v="Bed in 12-bed Dorm"/>
    <m/>
    <s v="Hostelworld Group"/>
    <x v="2"/>
    <x v="2"/>
    <s v="Mastercard"/>
    <x v="10"/>
    <n v="896"/>
    <d v="2023-06-01T00:00:00"/>
    <x v="2"/>
    <x v="2"/>
    <n v="5.8927519151443723E-4"/>
    <n v="5.8927519151443723E-4"/>
    <n v="85.948499999999996"/>
    <n v="0"/>
    <n v="0"/>
    <n v="10.31382"/>
    <n v="115"/>
    <n v="1.1785503830288744"/>
    <n v="0"/>
    <n v="360.54912961697119"/>
  </r>
  <r>
    <d v="2023-06-19T22:22:32"/>
    <n v="1"/>
    <n v="619.54999999999995"/>
    <n v="1"/>
    <s v="Checked out"/>
    <d v="2023-06-20T06:00:00"/>
    <n v="1"/>
    <d v="2023-04-05T22:26:41"/>
    <s v="Bed in 12-bed Dorm"/>
    <m/>
    <s v="Booking.com"/>
    <x v="2"/>
    <x v="3"/>
    <s v="Mastercard"/>
    <x v="2"/>
    <n v="897"/>
    <d v="2023-06-01T00:00:00"/>
    <x v="2"/>
    <x v="2"/>
    <n v="5.8927519151443723E-4"/>
    <n v="5.8927519151443723E-4"/>
    <n v="92.93249999999999"/>
    <n v="0"/>
    <n v="0"/>
    <n v="11.151899999999998"/>
    <n v="115"/>
    <n v="1.1785503830288744"/>
    <n v="0"/>
    <n v="399.2870496169711"/>
  </r>
  <r>
    <d v="2023-06-19T16:31:11"/>
    <n v="3"/>
    <n v="2859.91"/>
    <n v="1"/>
    <s v="Checked out"/>
    <d v="2023-06-22T11:00:00"/>
    <n v="1"/>
    <d v="2023-05-27T14:28:12"/>
    <s v="Bed in 4-bed Dorm"/>
    <m/>
    <s v="Booking.com"/>
    <x v="2"/>
    <x v="3"/>
    <s v="Mastercard"/>
    <x v="2"/>
    <n v="898"/>
    <d v="2023-06-01T00:00:00"/>
    <x v="2"/>
    <x v="2"/>
    <n v="1.7678255745433118E-3"/>
    <n v="1.7678255745433118E-3"/>
    <n v="428.98649999999998"/>
    <n v="0"/>
    <n v="0"/>
    <n v="51.478379999999994"/>
    <n v="191.66666666666666"/>
    <n v="3.5356511490866236"/>
    <n v="0"/>
    <n v="2184.2428021842466"/>
  </r>
  <r>
    <d v="2023-06-20T05:40:43"/>
    <n v="4"/>
    <n v="4040.17"/>
    <n v="1"/>
    <s v="Checked out"/>
    <d v="2023-06-23T07:30:08"/>
    <n v="1"/>
    <d v="2023-05-19T08:51:43"/>
    <s v="Bed in 4-bed Dorm"/>
    <m/>
    <s v="Expedia"/>
    <x v="2"/>
    <x v="2"/>
    <s v="Mastercard"/>
    <x v="4"/>
    <n v="899"/>
    <d v="2023-06-01T00:00:00"/>
    <x v="2"/>
    <x v="2"/>
    <n v="2.3571007660577489E-3"/>
    <n v="2.3571007660577489E-3"/>
    <n v="606.02549999999997"/>
    <n v="0"/>
    <n v="0"/>
    <n v="72.72305999999999"/>
    <n v="230"/>
    <n v="4.7142015321154975"/>
    <n v="0"/>
    <n v="3126.7072384678845"/>
  </r>
  <r>
    <d v="2023-06-20T01:40:39"/>
    <n v="3"/>
    <n v="1964.08"/>
    <n v="1"/>
    <s v="Checked out"/>
    <d v="2023-06-22T04:17:58"/>
    <n v="1"/>
    <d v="2023-05-12T11:17:13"/>
    <s v="Bed in 4-bed Dorm"/>
    <m/>
    <s v="Private Sale"/>
    <x v="2"/>
    <x v="3"/>
    <s v=""/>
    <x v="5"/>
    <n v="900"/>
    <d v="2023-06-01T00:00:00"/>
    <x v="2"/>
    <x v="2"/>
    <n v="1.7678255745433118E-3"/>
    <n v="1.7678255745433118E-3"/>
    <n v="294.61199999999997"/>
    <n v="0"/>
    <n v="0"/>
    <n v="35.353439999999999"/>
    <n v="191.66666666666666"/>
    <n v="3.5356511490866236"/>
    <n v="0"/>
    <n v="1438.9122421842467"/>
  </r>
  <r>
    <d v="2023-06-19T16:26:30"/>
    <n v="1"/>
    <n v="767.86"/>
    <n v="1"/>
    <s v="Checked out"/>
    <d v="2023-06-20T11:00:00"/>
    <n v="1"/>
    <d v="2023-06-19T16:13:13"/>
    <s v="Bed in 4-bed Dorm"/>
    <m/>
    <s v="Booking.com"/>
    <x v="2"/>
    <x v="2"/>
    <s v="Mastercard"/>
    <x v="2"/>
    <n v="901"/>
    <d v="2023-06-01T00:00:00"/>
    <x v="2"/>
    <x v="2"/>
    <n v="5.8927519151443723E-4"/>
    <n v="5.8927519151443723E-4"/>
    <n v="115.179"/>
    <n v="0"/>
    <n v="0"/>
    <n v="13.821479999999999"/>
    <n v="115"/>
    <n v="1.1785503830288744"/>
    <n v="0"/>
    <n v="522.6809696169712"/>
  </r>
  <r>
    <d v="2023-06-19T18:36:20"/>
    <n v="1"/>
    <n v="767.86"/>
    <n v="1"/>
    <s v="Checked out"/>
    <d v="2023-06-20T11:00:00"/>
    <n v="1"/>
    <d v="2023-06-18T23:29:41"/>
    <s v="Bed in 4-bed Dorm"/>
    <m/>
    <s v="Booking.com"/>
    <x v="2"/>
    <x v="2"/>
    <s v="Mastercard"/>
    <x v="2"/>
    <n v="902"/>
    <d v="2023-06-01T00:00:00"/>
    <x v="2"/>
    <x v="2"/>
    <n v="5.8927519151443723E-4"/>
    <n v="5.8927519151443723E-4"/>
    <n v="115.179"/>
    <n v="0"/>
    <n v="0"/>
    <n v="13.821479999999999"/>
    <n v="115"/>
    <n v="1.1785503830288744"/>
    <n v="0"/>
    <n v="522.6809696169712"/>
  </r>
  <r>
    <d v="2023-06-19T17:29:43"/>
    <n v="1"/>
    <n v="612.46"/>
    <n v="1"/>
    <s v="Checked out"/>
    <d v="2023-06-20T09:10:53"/>
    <n v="1"/>
    <d v="2023-06-17T11:58:12"/>
    <s v="Bed in 4-bed Dorm"/>
    <m/>
    <s v="Hostelworld Group"/>
    <x v="2"/>
    <x v="2"/>
    <s v="Mastercard"/>
    <x v="10"/>
    <n v="903"/>
    <d v="2023-06-01T00:00:00"/>
    <x v="2"/>
    <x v="2"/>
    <n v="5.8927519151443723E-4"/>
    <n v="5.8927519151443723E-4"/>
    <n v="91.869"/>
    <n v="0"/>
    <n v="0"/>
    <n v="11.024279999999999"/>
    <n v="115"/>
    <n v="1.1785503830288744"/>
    <n v="0"/>
    <n v="393.38816961697114"/>
  </r>
  <r>
    <d v="2023-06-19T17:29:00"/>
    <n v="2"/>
    <n v="1591.88"/>
    <n v="1"/>
    <s v="Checked out"/>
    <d v="2023-06-21T10:27:12"/>
    <n v="1"/>
    <d v="2023-05-16T11:37:41"/>
    <s v="Bed in 4-bed Dorm"/>
    <m/>
    <s v="Booking.com"/>
    <x v="2"/>
    <x v="3"/>
    <s v="Mastercard"/>
    <x v="2"/>
    <n v="904"/>
    <d v="2023-06-01T00:00:00"/>
    <x v="2"/>
    <x v="2"/>
    <n v="1.1785503830288745E-3"/>
    <n v="1.1785503830288745E-3"/>
    <n v="238.78200000000001"/>
    <n v="0"/>
    <n v="0"/>
    <n v="28.653839999999999"/>
    <n v="153.33333333333331"/>
    <n v="2.3571007660577488"/>
    <n v="0"/>
    <n v="1168.753725900609"/>
  </r>
  <r>
    <d v="2023-06-19T19:28:58"/>
    <n v="1"/>
    <n v="771.43"/>
    <n v="1"/>
    <s v="Checked out"/>
    <d v="2023-06-20T08:21:27"/>
    <n v="1"/>
    <d v="2023-05-30T16:05:41"/>
    <s v="Bed in 4-bed Dorm"/>
    <m/>
    <s v="Booking.com"/>
    <x v="2"/>
    <x v="3"/>
    <s v="Mastercard"/>
    <x v="2"/>
    <n v="905"/>
    <d v="2023-06-01T00:00:00"/>
    <x v="2"/>
    <x v="2"/>
    <n v="5.8927519151443723E-4"/>
    <n v="5.8927519151443723E-4"/>
    <n v="115.71449999999999"/>
    <n v="0"/>
    <n v="0"/>
    <n v="13.885739999999998"/>
    <n v="115"/>
    <n v="1.1785503830288744"/>
    <n v="0"/>
    <n v="525.65120961697107"/>
  </r>
  <r>
    <d v="2023-06-20T23:44:49"/>
    <n v="2"/>
    <n v="5005.22"/>
    <n v="1"/>
    <s v="Checked out"/>
    <d v="2023-06-22T09:10:35"/>
    <n v="1"/>
    <d v="2023-05-24T19:03:11"/>
    <s v="Economy Queen"/>
    <m/>
    <s v="Booking.com"/>
    <x v="2"/>
    <x v="9"/>
    <s v="Mastercard"/>
    <x v="2"/>
    <n v="906"/>
    <d v="2023-06-01T00:00:00"/>
    <x v="2"/>
    <x v="2"/>
    <n v="1.1785503830288745E-3"/>
    <n v="1.1785503830288745E-3"/>
    <n v="750.78300000000002"/>
    <n v="0"/>
    <n v="0"/>
    <n v="90.093959999999996"/>
    <n v="153.33333333333331"/>
    <n v="2.3571007660577488"/>
    <n v="0"/>
    <n v="4008.6526059006092"/>
  </r>
  <r>
    <d v="2023-06-20T14:50:04"/>
    <n v="1"/>
    <n v="1750.94"/>
    <n v="1"/>
    <s v="Checked out"/>
    <d v="2023-06-21T08:34:06"/>
    <n v="2"/>
    <d v="2023-02-02T09:27:12"/>
    <s v="Economy Queen"/>
    <m/>
    <s v="Expedia"/>
    <x v="2"/>
    <x v="2"/>
    <s v="Mastercard"/>
    <x v="4"/>
    <n v="907"/>
    <d v="2023-06-01T00:00:00"/>
    <x v="2"/>
    <x v="2"/>
    <n v="5.8927519151443723E-4"/>
    <n v="5.8927519151443723E-4"/>
    <n v="262.64100000000002"/>
    <n v="0"/>
    <n v="0"/>
    <n v="31.516919999999999"/>
    <n v="115"/>
    <n v="1.1785503830288744"/>
    <n v="0"/>
    <n v="1340.6035296169712"/>
  </r>
  <r>
    <d v="2023-06-20T21:01:01"/>
    <n v="5"/>
    <n v="10823.12"/>
    <n v="1"/>
    <s v="Checked out"/>
    <d v="2023-06-25T10:55:30"/>
    <n v="2"/>
    <d v="2023-03-06T16:01:41"/>
    <s v="Economy Queen"/>
    <m/>
    <s v="Booking.com"/>
    <x v="2"/>
    <x v="3"/>
    <s v="Mastercard"/>
    <x v="2"/>
    <n v="908"/>
    <d v="2023-06-01T00:00:00"/>
    <x v="2"/>
    <x v="2"/>
    <n v="2.9463759575721863E-3"/>
    <n v="2.9463759575721863E-3"/>
    <n v="1623.4680000000001"/>
    <n v="0"/>
    <n v="0"/>
    <n v="194.81616"/>
    <n v="268.33333333333331"/>
    <n v="5.8927519151443724"/>
    <n v="0"/>
    <n v="8730.6097547515237"/>
  </r>
  <r>
    <d v="2023-06-20T21:35:38"/>
    <n v="5"/>
    <n v="6202.86"/>
    <n v="1"/>
    <s v="Checked out"/>
    <d v="2023-06-25T08:59:49"/>
    <n v="2"/>
    <d v="2023-02-21T19:55:59"/>
    <s v="Economy Queen"/>
    <m/>
    <m/>
    <x v="0"/>
    <x v="10"/>
    <s v="Visa"/>
    <x v="8"/>
    <n v="909"/>
    <d v="2023-06-01T00:00:00"/>
    <x v="0"/>
    <x v="4"/>
    <n v="8.1566068515497546E-3"/>
    <n v="8.1566068515497546E-3"/>
    <n v="62.028599999999997"/>
    <n v="50"/>
    <n v="0"/>
    <n v="86.840040000000002"/>
    <n v="268.33333333333331"/>
    <n v="81.566068515497548"/>
    <n v="0"/>
    <n v="5654.0919581511689"/>
  </r>
  <r>
    <d v="2023-06-20T12:12:09"/>
    <n v="1"/>
    <n v="1938.25"/>
    <n v="1"/>
    <s v="Checked out"/>
    <d v="2023-06-21T10:32:51"/>
    <n v="2"/>
    <d v="2023-01-27T15:27:00"/>
    <s v="Economy Queen"/>
    <m/>
    <m/>
    <x v="0"/>
    <x v="7"/>
    <s v="Visa"/>
    <x v="12"/>
    <n v="910"/>
    <d v="2023-06-01T00:00:00"/>
    <x v="0"/>
    <x v="0"/>
    <n v="1.6313213703099511E-3"/>
    <n v="1.6313213703099511E-3"/>
    <n v="0"/>
    <n v="0"/>
    <n v="0"/>
    <n v="27.1355"/>
    <n v="115"/>
    <n v="0"/>
    <n v="0"/>
    <n v="1796.1144999999999"/>
  </r>
  <r>
    <d v="2023-06-20T20:32:46"/>
    <n v="3"/>
    <n v="5115.28"/>
    <n v="1"/>
    <s v="Checked out"/>
    <d v="2023-06-23T11:00:00"/>
    <n v="2"/>
    <d v="2023-03-03T15:19:41"/>
    <s v="Economy Queen"/>
    <m/>
    <s v="Expedia"/>
    <x v="2"/>
    <x v="3"/>
    <s v="Mastercard"/>
    <x v="9"/>
    <n v="911"/>
    <d v="2023-06-01T00:00:00"/>
    <x v="2"/>
    <x v="2"/>
    <n v="1.7678255745433118E-3"/>
    <n v="1.7678255745433118E-3"/>
    <n v="767.29199999999992"/>
    <n v="0"/>
    <n v="0"/>
    <n v="92.075039999999987"/>
    <n v="191.66666666666666"/>
    <n v="3.5356511490866236"/>
    <n v="0"/>
    <n v="4060.7106421842464"/>
  </r>
  <r>
    <d v="2023-06-20T17:13:07"/>
    <n v="3"/>
    <n v="3720.99"/>
    <n v="1"/>
    <s v="Checked out"/>
    <d v="2023-06-23T07:49:18"/>
    <n v="2"/>
    <d v="2023-01-02T22:05:08"/>
    <s v="Economy Queen"/>
    <m/>
    <s v="Expedia"/>
    <x v="2"/>
    <x v="3"/>
    <s v="Mastercard"/>
    <x v="11"/>
    <n v="912"/>
    <d v="2023-06-01T00:00:00"/>
    <x v="2"/>
    <x v="2"/>
    <n v="1.7678255745433118E-3"/>
    <n v="1.7678255745433118E-3"/>
    <n v="558.1484999999999"/>
    <n v="0"/>
    <n v="0"/>
    <n v="66.977819999999994"/>
    <n v="191.66666666666666"/>
    <n v="3.5356511490866236"/>
    <n v="0"/>
    <n v="2900.6613621842466"/>
  </r>
  <r>
    <d v="2023-06-20T19:25:12"/>
    <n v="2"/>
    <n v="2292.15"/>
    <n v="1"/>
    <s v="Checked out"/>
    <d v="2023-06-22T07:40:42"/>
    <n v="2"/>
    <d v="2023-01-09T00:04:06"/>
    <s v="Economy Queen"/>
    <m/>
    <s v="Expedia"/>
    <x v="2"/>
    <x v="2"/>
    <s v="Mastercard"/>
    <x v="17"/>
    <n v="913"/>
    <d v="2023-06-01T00:00:00"/>
    <x v="2"/>
    <x v="2"/>
    <n v="1.1785503830288745E-3"/>
    <n v="1.1785503830288745E-3"/>
    <n v="343.82249999999999"/>
    <n v="0"/>
    <n v="0"/>
    <n v="41.258699999999997"/>
    <n v="153.33333333333331"/>
    <n v="2.3571007660577488"/>
    <n v="0"/>
    <n v="1751.378365900609"/>
  </r>
  <r>
    <d v="2023-06-21T00:51:33"/>
    <n v="2"/>
    <n v="3265.81"/>
    <n v="1"/>
    <s v="Checked out"/>
    <d v="2023-06-22T10:56:43"/>
    <n v="2"/>
    <d v="2023-03-02T14:24:44"/>
    <s v="Economy Queen"/>
    <m/>
    <s v="Expedia"/>
    <x v="2"/>
    <x v="3"/>
    <s v="Mastercard"/>
    <x v="4"/>
    <n v="914"/>
    <d v="2023-06-01T00:00:00"/>
    <x v="2"/>
    <x v="2"/>
    <n v="1.1785503830288745E-3"/>
    <n v="1.1785503830288745E-3"/>
    <n v="489.87149999999997"/>
    <n v="0"/>
    <n v="0"/>
    <n v="58.784579999999991"/>
    <n v="153.33333333333331"/>
    <n v="2.3571007660577488"/>
    <n v="0"/>
    <n v="2561.4634859006092"/>
  </r>
  <r>
    <d v="2023-06-20T19:41:03"/>
    <n v="3"/>
    <n v="6359.47"/>
    <n v="1"/>
    <s v="Checked out"/>
    <d v="2023-06-23T07:00:00"/>
    <n v="1"/>
    <d v="2023-05-25T16:15:16"/>
    <s v="Economy Queen"/>
    <m/>
    <s v="Expedia"/>
    <x v="2"/>
    <x v="3"/>
    <s v="Mastercard"/>
    <x v="9"/>
    <n v="915"/>
    <d v="2023-06-01T00:00:00"/>
    <x v="2"/>
    <x v="2"/>
    <n v="1.7678255745433118E-3"/>
    <n v="1.7678255745433118E-3"/>
    <n v="953.92049999999995"/>
    <n v="0"/>
    <n v="0"/>
    <n v="114.47046"/>
    <n v="191.66666666666666"/>
    <n v="3.5356511490866236"/>
    <n v="0"/>
    <n v="5095.8767221842472"/>
  </r>
  <r>
    <d v="2023-06-20T21:21:18"/>
    <n v="2"/>
    <n v="4975.8900000000003"/>
    <n v="1"/>
    <s v="Checked out"/>
    <d v="2023-06-22T10:08:57"/>
    <n v="1"/>
    <d v="2023-05-21T16:12:43"/>
    <s v="Standard Queen"/>
    <m/>
    <s v="Expedia"/>
    <x v="2"/>
    <x v="2"/>
    <s v="Mastercard"/>
    <x v="3"/>
    <n v="916"/>
    <d v="2023-06-01T00:00:00"/>
    <x v="2"/>
    <x v="2"/>
    <n v="1.1785503830288745E-3"/>
    <n v="1.1785503830288745E-3"/>
    <n v="746.38350000000003"/>
    <n v="0"/>
    <n v="0"/>
    <n v="89.566019999999995"/>
    <n v="153.33333333333331"/>
    <n v="2.3571007660577488"/>
    <n v="0"/>
    <n v="3984.2500459006092"/>
  </r>
  <r>
    <d v="2023-06-20T16:58:54"/>
    <n v="1"/>
    <n v="1883.07"/>
    <n v="1"/>
    <s v="Checked out"/>
    <d v="2023-06-21T07:00:00"/>
    <n v="2"/>
    <d v="2023-04-23T13:46:18"/>
    <s v="Standard Queen"/>
    <m/>
    <m/>
    <x v="0"/>
    <x v="4"/>
    <s v=""/>
    <x v="8"/>
    <n v="917"/>
    <d v="2023-06-01T00:00:00"/>
    <x v="0"/>
    <x v="4"/>
    <n v="1.6313213703099511E-3"/>
    <n v="1.6313213703099511E-3"/>
    <n v="18.8307"/>
    <n v="50"/>
    <n v="0"/>
    <n v="26.36298"/>
    <n v="115"/>
    <n v="16.31321370309951"/>
    <n v="0"/>
    <n v="1656.5631062969005"/>
  </r>
  <r>
    <d v="2023-06-20T15:59:06"/>
    <n v="1"/>
    <n v="2341.0700000000002"/>
    <n v="1"/>
    <s v="Checked out"/>
    <d v="2023-06-21T11:00:00"/>
    <n v="2"/>
    <d v="2023-04-19T10:05:12"/>
    <s v="Standard Queen"/>
    <m/>
    <s v="Expedia"/>
    <x v="2"/>
    <x v="2"/>
    <s v="Mastercard"/>
    <x v="9"/>
    <n v="918"/>
    <d v="2023-06-01T00:00:00"/>
    <x v="2"/>
    <x v="2"/>
    <n v="5.8927519151443723E-4"/>
    <n v="5.8927519151443723E-4"/>
    <n v="351.16050000000001"/>
    <n v="0"/>
    <n v="0"/>
    <n v="42.13926"/>
    <n v="115"/>
    <n v="1.1785503830288744"/>
    <n v="0"/>
    <n v="1831.5916896169713"/>
  </r>
  <r>
    <d v="2023-06-20T15:08:44"/>
    <n v="5"/>
    <n v="12357.68"/>
    <n v="1"/>
    <s v="Checked out"/>
    <d v="2023-06-25T08:29:06"/>
    <n v="1"/>
    <d v="2023-03-06T20:24:12"/>
    <s v="Standard Queen"/>
    <m/>
    <s v="Expedia"/>
    <x v="2"/>
    <x v="9"/>
    <s v="Mastercard"/>
    <x v="9"/>
    <n v="919"/>
    <d v="2023-06-01T00:00:00"/>
    <x v="2"/>
    <x v="2"/>
    <n v="2.9463759575721863E-3"/>
    <n v="2.9463759575721863E-3"/>
    <n v="1853.652"/>
    <n v="0"/>
    <n v="0"/>
    <n v="222.43823999999998"/>
    <n v="268.33333333333331"/>
    <n v="5.8927519151443724"/>
    <n v="0"/>
    <n v="10007.363674751523"/>
  </r>
  <r>
    <d v="2023-06-20T16:45:11"/>
    <n v="1"/>
    <n v="1513.21"/>
    <n v="1"/>
    <s v="Checked out"/>
    <d v="2023-06-21T11:00:00"/>
    <n v="2"/>
    <d v="2023-01-02T14:32:05"/>
    <s v="Standard Queen"/>
    <m/>
    <s v="Expedia"/>
    <x v="2"/>
    <x v="2"/>
    <s v="Mastercard"/>
    <x v="3"/>
    <n v="920"/>
    <d v="2023-06-01T00:00:00"/>
    <x v="2"/>
    <x v="2"/>
    <n v="5.8927519151443723E-4"/>
    <n v="5.8927519151443723E-4"/>
    <n v="226.98150000000001"/>
    <n v="0"/>
    <n v="0"/>
    <n v="27.237779999999997"/>
    <n v="115"/>
    <n v="1.1785503830288744"/>
    <n v="0"/>
    <n v="1142.812169616971"/>
  </r>
  <r>
    <d v="2023-06-21T00:10:37"/>
    <n v="2"/>
    <n v="6822"/>
    <n v="1"/>
    <s v="Checked out"/>
    <d v="2023-06-22T11:00:00"/>
    <n v="1"/>
    <d v="2023-06-07T04:18:42"/>
    <s v="Standard Queen"/>
    <m/>
    <s v="FCM TRAVEL SOLUTIONS AOG NEW"/>
    <x v="1"/>
    <x v="1"/>
    <s v="Mastercard"/>
    <x v="6"/>
    <n v="921"/>
    <d v="2023-06-01T00:00:00"/>
    <x v="1"/>
    <x v="1"/>
    <n v="9.0909090909090912E-2"/>
    <n v="9.0909090909090912E-2"/>
    <n v="682.2"/>
    <n v="100"/>
    <n v="136.44"/>
    <n v="68.22"/>
    <n v="153.33333333333331"/>
    <n v="227.27272727272728"/>
    <n v="454.54545454545456"/>
    <n v="4999.9884848484853"/>
  </r>
  <r>
    <d v="2023-06-20T13:15:10"/>
    <n v="1"/>
    <n v="2392.96"/>
    <n v="1"/>
    <s v="Checked out"/>
    <d v="2023-06-21T11:00:00"/>
    <n v="2"/>
    <d v="2023-05-29T20:00:30"/>
    <s v="Standard Queen"/>
    <m/>
    <m/>
    <x v="0"/>
    <x v="5"/>
    <s v="Mastercard"/>
    <x v="0"/>
    <n v="922"/>
    <d v="2023-06-01T00:00:00"/>
    <x v="0"/>
    <x v="0"/>
    <n v="1.6313213703099511E-3"/>
    <n v="1.6313213703099511E-3"/>
    <n v="0"/>
    <n v="0"/>
    <n v="0"/>
    <n v="33.501440000000002"/>
    <n v="115"/>
    <n v="0"/>
    <n v="0"/>
    <n v="2244.45856"/>
  </r>
  <r>
    <d v="2023-06-20T17:40:24"/>
    <n v="1"/>
    <n v="2511.6"/>
    <n v="1"/>
    <s v="Checked out"/>
    <d v="2023-06-21T10:17:26"/>
    <n v="2"/>
    <d v="2023-06-02T15:58:12"/>
    <s v="Superior King"/>
    <m/>
    <s v="Expedia"/>
    <x v="2"/>
    <x v="2"/>
    <s v="Mastercard"/>
    <x v="9"/>
    <n v="923"/>
    <d v="2023-06-01T00:00:00"/>
    <x v="2"/>
    <x v="2"/>
    <n v="5.8927519151443723E-4"/>
    <n v="5.8927519151443723E-4"/>
    <n v="376.73999999999995"/>
    <n v="0"/>
    <n v="0"/>
    <n v="45.208799999999997"/>
    <n v="115"/>
    <n v="1.1785503830288744"/>
    <n v="0"/>
    <n v="1973.472649616971"/>
  </r>
  <r>
    <d v="2023-06-20T17:59:16"/>
    <n v="1"/>
    <n v="2827.61"/>
    <n v="1"/>
    <s v="Checked out"/>
    <d v="2023-06-21T08:49:18"/>
    <n v="1"/>
    <d v="2023-06-05T18:33:41"/>
    <s v="Superior King"/>
    <m/>
    <s v="Booking.com"/>
    <x v="2"/>
    <x v="9"/>
    <s v="Mastercard"/>
    <x v="2"/>
    <n v="924"/>
    <d v="2023-06-01T00:00:00"/>
    <x v="2"/>
    <x v="2"/>
    <n v="5.8927519151443723E-4"/>
    <n v="5.8927519151443723E-4"/>
    <n v="424.14150000000001"/>
    <n v="0"/>
    <n v="0"/>
    <n v="50.896979999999999"/>
    <n v="115"/>
    <n v="1.1785503830288744"/>
    <n v="0"/>
    <n v="2236.3929696169712"/>
  </r>
  <r>
    <d v="2023-06-20T12:46:45"/>
    <n v="1"/>
    <n v="3287.61"/>
    <n v="1"/>
    <s v="Checked out"/>
    <d v="2023-06-21T11:00:00"/>
    <n v="3"/>
    <d v="2023-06-07T22:42:04"/>
    <s v="Family Room"/>
    <m/>
    <m/>
    <x v="0"/>
    <x v="5"/>
    <s v="Mastercard"/>
    <x v="22"/>
    <n v="925"/>
    <d v="2023-06-01T00:00:00"/>
    <x v="0"/>
    <x v="0"/>
    <n v="1.6313213703099511E-3"/>
    <n v="1.6313213703099511E-3"/>
    <n v="0"/>
    <n v="0"/>
    <n v="0"/>
    <n v="46.026540000000004"/>
    <n v="115"/>
    <n v="0"/>
    <n v="0"/>
    <n v="3126.5834600000003"/>
  </r>
  <r>
    <d v="2023-06-20T15:51:47"/>
    <n v="1"/>
    <n v="2792.86"/>
    <n v="1"/>
    <s v="Checked out"/>
    <d v="2023-06-21T10:41:34"/>
    <n v="4"/>
    <d v="2023-05-14T18:07:23"/>
    <s v="Family Room"/>
    <m/>
    <m/>
    <x v="0"/>
    <x v="13"/>
    <s v="Mastercard"/>
    <x v="8"/>
    <n v="926"/>
    <d v="2023-06-01T00:00:00"/>
    <x v="0"/>
    <x v="4"/>
    <n v="1.6313213703099511E-3"/>
    <n v="1.6313213703099511E-3"/>
    <n v="27.928600000000003"/>
    <n v="50"/>
    <n v="0"/>
    <n v="39.10004"/>
    <n v="115"/>
    <n v="16.31321370309951"/>
    <n v="0"/>
    <n v="2544.5181462969008"/>
  </r>
  <r>
    <d v="2023-06-20T16:22:06"/>
    <n v="1"/>
    <n v="1115.46"/>
    <n v="1"/>
    <s v="Checked out"/>
    <d v="2023-06-21T10:49:11"/>
    <n v="2"/>
    <d v="2023-06-01T21:51:41"/>
    <s v="2-bed Dorm"/>
    <m/>
    <s v="Private Sale"/>
    <x v="2"/>
    <x v="3"/>
    <s v=""/>
    <x v="5"/>
    <n v="927"/>
    <d v="2023-06-01T00:00:00"/>
    <x v="2"/>
    <x v="2"/>
    <n v="5.8927519151443723E-4"/>
    <n v="5.8927519151443723E-4"/>
    <n v="167.31899999999999"/>
    <n v="0"/>
    <n v="0"/>
    <n v="20.078279999999999"/>
    <n v="115"/>
    <n v="1.1785503830288744"/>
    <n v="0"/>
    <n v="811.88416961697112"/>
  </r>
  <r>
    <d v="2023-06-20T16:22:12"/>
    <n v="1"/>
    <n v="1115.46"/>
    <n v="1"/>
    <s v="Checked out"/>
    <d v="2023-06-21T10:49:15"/>
    <n v="2"/>
    <d v="2023-06-01T21:51:41"/>
    <s v="2-bed Dorm"/>
    <m/>
    <s v="Private Sale"/>
    <x v="2"/>
    <x v="3"/>
    <s v=""/>
    <x v="5"/>
    <n v="928"/>
    <d v="2023-06-01T00:00:00"/>
    <x v="2"/>
    <x v="2"/>
    <n v="5.8927519151443723E-4"/>
    <n v="5.8927519151443723E-4"/>
    <n v="167.31899999999999"/>
    <n v="0"/>
    <n v="0"/>
    <n v="20.078279999999999"/>
    <n v="115"/>
    <n v="1.1785503830288744"/>
    <n v="0"/>
    <n v="811.88416961697112"/>
  </r>
  <r>
    <d v="2023-06-20T17:59:35"/>
    <n v="2"/>
    <n v="3927.05"/>
    <n v="1"/>
    <s v="Checked out"/>
    <d v="2023-06-22T10:52:57"/>
    <n v="2"/>
    <d v="2023-06-08T19:12:43"/>
    <s v="2-bed Dorm"/>
    <m/>
    <s v="Booking.com"/>
    <x v="2"/>
    <x v="3"/>
    <s v="Mastercard"/>
    <x v="2"/>
    <n v="929"/>
    <d v="2023-06-01T00:00:00"/>
    <x v="2"/>
    <x v="2"/>
    <n v="1.1785503830288745E-3"/>
    <n v="1.1785503830288745E-3"/>
    <n v="589.0575"/>
    <n v="0"/>
    <n v="0"/>
    <n v="70.686899999999994"/>
    <n v="153.33333333333331"/>
    <n v="2.3571007660577488"/>
    <n v="0"/>
    <n v="3111.6151659006091"/>
  </r>
  <r>
    <d v="2023-06-20T16:33:41"/>
    <n v="2"/>
    <n v="2240.36"/>
    <n v="1"/>
    <s v="Checked out"/>
    <d v="2023-06-22T07:35:24"/>
    <n v="2"/>
    <d v="2023-01-02T20:35:10"/>
    <s v="2-bed Dorm"/>
    <m/>
    <m/>
    <x v="0"/>
    <x v="8"/>
    <s v=""/>
    <x v="8"/>
    <n v="930"/>
    <d v="2023-06-01T00:00:00"/>
    <x v="0"/>
    <x v="4"/>
    <n v="3.2626427406199023E-3"/>
    <n v="3.2626427406199023E-3"/>
    <n v="22.403600000000001"/>
    <n v="50"/>
    <n v="0"/>
    <n v="31.365040000000004"/>
    <n v="153.33333333333331"/>
    <n v="32.626427406199021"/>
    <n v="0"/>
    <n v="1950.6315992604677"/>
  </r>
  <r>
    <d v="2023-06-20T15:31:05"/>
    <n v="1"/>
    <n v="1252.8599999999999"/>
    <n v="1"/>
    <s v="Checked out"/>
    <d v="2023-06-21T07:18:45"/>
    <n v="2"/>
    <d v="2023-03-26T09:56:45"/>
    <s v="2-bed Dorm"/>
    <m/>
    <m/>
    <x v="0"/>
    <x v="4"/>
    <s v="Visa"/>
    <x v="8"/>
    <n v="931"/>
    <d v="2023-06-01T00:00:00"/>
    <x v="0"/>
    <x v="4"/>
    <n v="1.6313213703099511E-3"/>
    <n v="1.6313213703099511E-3"/>
    <n v="12.528599999999999"/>
    <n v="50"/>
    <n v="0"/>
    <n v="17.540039999999998"/>
    <n v="115"/>
    <n v="16.31321370309951"/>
    <n v="0"/>
    <n v="1041.4781462969004"/>
  </r>
  <r>
    <d v="2023-06-20T18:17:34"/>
    <n v="1"/>
    <n v="2232.14"/>
    <n v="1"/>
    <s v="Checked out"/>
    <d v="2023-06-21T09:27:59"/>
    <n v="2"/>
    <d v="2023-06-16T23:17:41"/>
    <s v="2-bed Dorm"/>
    <m/>
    <s v="Booking.com"/>
    <x v="2"/>
    <x v="2"/>
    <s v="Mastercard"/>
    <x v="2"/>
    <n v="932"/>
    <d v="2023-06-01T00:00:00"/>
    <x v="2"/>
    <x v="2"/>
    <n v="5.8927519151443723E-4"/>
    <n v="5.8927519151443723E-4"/>
    <n v="334.82099999999997"/>
    <n v="0"/>
    <n v="0"/>
    <n v="40.178519999999992"/>
    <n v="115"/>
    <n v="1.1785503830288744"/>
    <n v="0"/>
    <n v="1740.961929616971"/>
  </r>
  <r>
    <d v="2023-06-20T19:40:27"/>
    <n v="5"/>
    <n v="12577.9"/>
    <n v="1"/>
    <s v="Checked out"/>
    <d v="2023-06-25T10:53:17"/>
    <n v="3"/>
    <d v="2023-03-12T16:00:13"/>
    <s v="4-bed Dorm"/>
    <m/>
    <s v="Booking.com"/>
    <x v="2"/>
    <x v="3"/>
    <s v="Mastercard"/>
    <x v="2"/>
    <n v="933"/>
    <d v="2023-06-01T00:00:00"/>
    <x v="2"/>
    <x v="2"/>
    <n v="2.9463759575721863E-3"/>
    <n v="2.9463759575721863E-3"/>
    <n v="1886.6849999999999"/>
    <n v="0"/>
    <n v="0"/>
    <n v="226.40219999999997"/>
    <n v="268.33333333333331"/>
    <n v="5.8927519151443724"/>
    <n v="0"/>
    <n v="10190.586714751522"/>
  </r>
  <r>
    <d v="2023-06-20T16:18:50"/>
    <n v="1"/>
    <n v="2396.65"/>
    <n v="1"/>
    <s v="Checked out"/>
    <d v="2023-06-21T11:00:00"/>
    <n v="4"/>
    <d v="2023-06-11T19:10:12"/>
    <s v="4-bed Dorm"/>
    <m/>
    <m/>
    <x v="0"/>
    <x v="6"/>
    <s v="Visa"/>
    <x v="12"/>
    <n v="934"/>
    <d v="2023-06-01T00:00:00"/>
    <x v="0"/>
    <x v="0"/>
    <n v="1.6313213703099511E-3"/>
    <n v="1.6313213703099511E-3"/>
    <n v="0"/>
    <n v="0"/>
    <n v="0"/>
    <n v="33.553100000000001"/>
    <n v="115"/>
    <n v="0"/>
    <n v="0"/>
    <n v="2248.0969"/>
  </r>
  <r>
    <d v="2023-06-20T16:02:35"/>
    <n v="1"/>
    <n v="2323.66"/>
    <n v="1"/>
    <s v="Checked out"/>
    <d v="2023-06-21T07:17:21"/>
    <n v="4"/>
    <d v="2023-06-20T14:47:42"/>
    <s v="4-bed Dorm"/>
    <m/>
    <s v="Booking.com"/>
    <x v="2"/>
    <x v="2"/>
    <s v="Mastercard"/>
    <x v="2"/>
    <n v="935"/>
    <d v="2023-06-01T00:00:00"/>
    <x v="2"/>
    <x v="2"/>
    <n v="5.8927519151443723E-4"/>
    <n v="5.8927519151443723E-4"/>
    <n v="348.54899999999998"/>
    <n v="0"/>
    <n v="0"/>
    <n v="41.825879999999991"/>
    <n v="115"/>
    <n v="1.1785503830288744"/>
    <n v="0"/>
    <n v="1817.106569616971"/>
  </r>
  <r>
    <d v="2023-06-20T17:21:50"/>
    <n v="3"/>
    <n v="6784.79"/>
    <n v="1"/>
    <s v="Checked out"/>
    <d v="2023-06-23T11:00:00"/>
    <n v="4"/>
    <d v="2023-06-08T00:13:41"/>
    <s v="4-bed Dorm"/>
    <m/>
    <s v="Hostelworld Group"/>
    <x v="2"/>
    <x v="2"/>
    <s v="Visa"/>
    <x v="10"/>
    <n v="936"/>
    <d v="2023-06-01T00:00:00"/>
    <x v="2"/>
    <x v="2"/>
    <n v="1.7678255745433118E-3"/>
    <n v="1.7678255745433118E-3"/>
    <n v="1017.7184999999999"/>
    <n v="0"/>
    <n v="0"/>
    <n v="122.12621999999999"/>
    <n v="191.66666666666666"/>
    <n v="3.5356511490866236"/>
    <n v="0"/>
    <n v="5449.7429621842466"/>
  </r>
  <r>
    <d v="2023-06-20T12:49:07"/>
    <n v="1"/>
    <n v="2386.61"/>
    <n v="1"/>
    <s v="Checked out"/>
    <d v="2023-06-21T11:00:00"/>
    <n v="5"/>
    <d v="2022-12-01T17:28:29"/>
    <s v="6-bed Dorm"/>
    <m/>
    <m/>
    <x v="0"/>
    <x v="11"/>
    <s v="Visa"/>
    <x v="8"/>
    <n v="937"/>
    <d v="2023-06-01T00:00:00"/>
    <x v="0"/>
    <x v="4"/>
    <n v="1.6313213703099511E-3"/>
    <n v="1.6313213703099511E-3"/>
    <n v="23.866100000000003"/>
    <n v="50"/>
    <n v="0"/>
    <n v="33.41254"/>
    <n v="115"/>
    <n v="16.31321370309951"/>
    <n v="0"/>
    <n v="2148.0181462969008"/>
  </r>
  <r>
    <d v="2023-06-20T22:48:42"/>
    <n v="3"/>
    <n v="2265.4"/>
    <n v="1"/>
    <s v="Checked out"/>
    <d v="2023-06-23T07:30:21"/>
    <n v="1"/>
    <d v="2023-05-09T22:23:41"/>
    <s v="Bed in 12-bed Dorm"/>
    <m/>
    <s v="Hostelworld Group"/>
    <x v="2"/>
    <x v="2"/>
    <s v="Visa"/>
    <x v="10"/>
    <n v="938"/>
    <d v="2023-06-01T00:00:00"/>
    <x v="2"/>
    <x v="2"/>
    <n v="1.7678255745433118E-3"/>
    <n v="1.7678255745433118E-3"/>
    <n v="339.81"/>
    <n v="0"/>
    <n v="0"/>
    <n v="40.777200000000001"/>
    <n v="191.66666666666666"/>
    <n v="3.5356511490866236"/>
    <n v="0"/>
    <n v="1689.6104821842468"/>
  </r>
  <r>
    <d v="2023-06-20T21:31:00"/>
    <n v="2"/>
    <n v="5454.1"/>
    <n v="1"/>
    <s v="Checked out"/>
    <d v="2023-06-22T09:18:33"/>
    <n v="1"/>
    <d v="2023-06-05T23:50:43"/>
    <s v="Bed in 12-bed Dorm"/>
    <m/>
    <s v="Booking.com"/>
    <x v="2"/>
    <x v="3"/>
    <s v="Mastercard"/>
    <x v="2"/>
    <n v="939"/>
    <d v="2023-06-01T00:00:00"/>
    <x v="2"/>
    <x v="2"/>
    <n v="1.1785503830288745E-3"/>
    <n v="1.1785503830288745E-3"/>
    <n v="818.11500000000001"/>
    <n v="0"/>
    <n v="0"/>
    <n v="98.1738"/>
    <n v="153.33333333333331"/>
    <n v="2.3571007660577488"/>
    <n v="0"/>
    <n v="4382.1207659006095"/>
  </r>
  <r>
    <d v="2023-06-21T00:03:16"/>
    <n v="1"/>
    <n v="800.89"/>
    <n v="1"/>
    <s v="Checked out"/>
    <d v="2023-06-21T10:49:26"/>
    <n v="1"/>
    <d v="2023-06-20T23:50:13"/>
    <s v="Bed in 12-bed Dorm"/>
    <m/>
    <s v="Booking.com"/>
    <x v="2"/>
    <x v="2"/>
    <s v="Mastercard"/>
    <x v="2"/>
    <n v="940"/>
    <d v="2023-06-01T00:00:00"/>
    <x v="2"/>
    <x v="2"/>
    <n v="5.8927519151443723E-4"/>
    <n v="5.8927519151443723E-4"/>
    <n v="120.1335"/>
    <n v="0"/>
    <n v="0"/>
    <n v="14.416019999999998"/>
    <n v="115"/>
    <n v="1.1785503830288744"/>
    <n v="0"/>
    <n v="550.16192961697107"/>
  </r>
  <r>
    <d v="2023-06-20T17:42:37"/>
    <n v="1"/>
    <n v="831.7"/>
    <n v="1"/>
    <s v="Checked out"/>
    <d v="2023-06-21T10:56:25"/>
    <n v="1"/>
    <d v="2023-06-08T13:45:42"/>
    <s v="Bed in 12-bed Dorm"/>
    <m/>
    <s v="Booking.com"/>
    <x v="2"/>
    <x v="3"/>
    <s v="Mastercard"/>
    <x v="2"/>
    <n v="941"/>
    <d v="2023-06-01T00:00:00"/>
    <x v="2"/>
    <x v="2"/>
    <n v="5.8927519151443723E-4"/>
    <n v="5.8927519151443723E-4"/>
    <n v="124.755"/>
    <n v="0"/>
    <n v="0"/>
    <n v="14.970599999999999"/>
    <n v="115"/>
    <n v="1.1785503830288744"/>
    <n v="0"/>
    <n v="575.79584961697117"/>
  </r>
  <r>
    <d v="2023-06-20T22:51:06"/>
    <n v="1"/>
    <n v="800.89"/>
    <n v="1"/>
    <s v="Checked out"/>
    <d v="2023-06-21T11:00:00"/>
    <n v="1"/>
    <d v="2023-06-19T19:37:41"/>
    <s v="Bed in 12-bed Dorm"/>
    <m/>
    <s v="Booking.com"/>
    <x v="2"/>
    <x v="2"/>
    <s v="Mastercard"/>
    <x v="2"/>
    <n v="942"/>
    <d v="2023-06-01T00:00:00"/>
    <x v="2"/>
    <x v="2"/>
    <n v="5.8927519151443723E-4"/>
    <n v="5.8927519151443723E-4"/>
    <n v="120.1335"/>
    <n v="0"/>
    <n v="0"/>
    <n v="14.416019999999998"/>
    <n v="115"/>
    <n v="1.1785503830288744"/>
    <n v="0"/>
    <n v="550.16192961697107"/>
  </r>
  <r>
    <d v="2023-06-20T22:53:21"/>
    <n v="2"/>
    <n v="1421.27"/>
    <n v="1"/>
    <s v="Checked out"/>
    <d v="2023-06-22T07:40:42"/>
    <n v="1"/>
    <d v="2023-06-02T14:57:12"/>
    <s v="Bed in 12-bed Dorm"/>
    <m/>
    <s v="Private Sale"/>
    <x v="2"/>
    <x v="3"/>
    <s v=""/>
    <x v="5"/>
    <n v="943"/>
    <d v="2023-06-01T00:00:00"/>
    <x v="2"/>
    <x v="2"/>
    <n v="1.1785503830288745E-3"/>
    <n v="1.1785503830288745E-3"/>
    <n v="213.19049999999999"/>
    <n v="0"/>
    <n v="0"/>
    <n v="25.582859999999997"/>
    <n v="153.33333333333331"/>
    <n v="2.3571007660577488"/>
    <n v="0"/>
    <n v="1026.806205900609"/>
  </r>
  <r>
    <d v="2023-06-20T19:46:00"/>
    <n v="1"/>
    <n v="706.95"/>
    <n v="1"/>
    <s v="Checked out"/>
    <d v="2023-06-21T07:39:28"/>
    <n v="1"/>
    <d v="2023-06-17T09:57:12"/>
    <s v="Bed in 12-bed Dorm"/>
    <m/>
    <s v="Private Sale"/>
    <x v="2"/>
    <x v="2"/>
    <s v=""/>
    <x v="5"/>
    <n v="944"/>
    <d v="2023-06-01T00:00:00"/>
    <x v="2"/>
    <x v="2"/>
    <n v="5.8927519151443723E-4"/>
    <n v="5.8927519151443723E-4"/>
    <n v="106.0425"/>
    <n v="0"/>
    <n v="0"/>
    <n v="12.725099999999999"/>
    <n v="115"/>
    <n v="1.1785503830288744"/>
    <n v="0"/>
    <n v="472.00384961697114"/>
  </r>
  <r>
    <d v="2023-06-20T17:30:37"/>
    <n v="1"/>
    <n v="636.25"/>
    <n v="1"/>
    <s v="Checked out"/>
    <d v="2023-06-21T11:00:00"/>
    <n v="1"/>
    <d v="2023-06-07T17:22:42"/>
    <s v="Bed in 12-bed Dorm"/>
    <m/>
    <s v="Private Sale"/>
    <x v="2"/>
    <x v="3"/>
    <s v=""/>
    <x v="5"/>
    <n v="945"/>
    <d v="2023-06-01T00:00:00"/>
    <x v="2"/>
    <x v="2"/>
    <n v="5.8927519151443723E-4"/>
    <n v="5.8927519151443723E-4"/>
    <n v="95.4375"/>
    <n v="0"/>
    <n v="0"/>
    <n v="11.452499999999999"/>
    <n v="115"/>
    <n v="1.1785503830288744"/>
    <n v="0"/>
    <n v="413.18144961697112"/>
  </r>
  <r>
    <d v="2023-06-20T11:00:04"/>
    <n v="1"/>
    <n v="964.29"/>
    <n v="1"/>
    <s v="Checked out"/>
    <d v="2023-06-21T10:43:03"/>
    <n v="1"/>
    <d v="2023-06-16T19:55:42"/>
    <s v="Bed in 12-bed Dorm"/>
    <m/>
    <s v="Booking.com"/>
    <x v="2"/>
    <x v="2"/>
    <s v="Mastercard"/>
    <x v="2"/>
    <n v="946"/>
    <d v="2023-06-01T00:00:00"/>
    <x v="2"/>
    <x v="2"/>
    <n v="5.8927519151443723E-4"/>
    <n v="5.8927519151443723E-4"/>
    <n v="144.64349999999999"/>
    <n v="0"/>
    <n v="0"/>
    <n v="17.357219999999998"/>
    <n v="115"/>
    <n v="1.1785503830288744"/>
    <n v="0"/>
    <n v="686.11072961697107"/>
  </r>
  <r>
    <d v="2023-06-20T18:10:49"/>
    <n v="1"/>
    <n v="810.64"/>
    <n v="1"/>
    <s v="Checked out"/>
    <d v="2023-06-21T09:28:57"/>
    <n v="1"/>
    <d v="2023-06-20T12:37:55"/>
    <s v="Bed in 12-bed Dorm"/>
    <m/>
    <m/>
    <x v="0"/>
    <x v="5"/>
    <s v="Visa"/>
    <x v="0"/>
    <n v="947"/>
    <d v="2023-06-01T00:00:00"/>
    <x v="0"/>
    <x v="0"/>
    <n v="1.6313213703099511E-3"/>
    <n v="1.6313213703099511E-3"/>
    <n v="0"/>
    <n v="0"/>
    <n v="0"/>
    <n v="11.34896"/>
    <n v="115"/>
    <n v="0"/>
    <n v="0"/>
    <n v="684.29103999999995"/>
  </r>
  <r>
    <d v="2023-06-20T18:19:19"/>
    <n v="1"/>
    <n v="929.46"/>
    <n v="1"/>
    <s v="Checked out"/>
    <d v="2023-06-21T09:08:42"/>
    <n v="1"/>
    <d v="2023-06-20T16:59:11"/>
    <s v="Bed in 4-bed Dorm"/>
    <m/>
    <s v="Booking.com"/>
    <x v="2"/>
    <x v="2"/>
    <s v="Mastercard"/>
    <x v="2"/>
    <n v="948"/>
    <d v="2023-06-01T00:00:00"/>
    <x v="2"/>
    <x v="2"/>
    <n v="5.8927519151443723E-4"/>
    <n v="5.8927519151443723E-4"/>
    <n v="139.41900000000001"/>
    <n v="0"/>
    <n v="0"/>
    <n v="16.73028"/>
    <n v="115"/>
    <n v="1.1785503830288744"/>
    <n v="0"/>
    <n v="657.13216961697117"/>
  </r>
  <r>
    <d v="2023-06-20T16:15:23"/>
    <n v="1"/>
    <n v="622.24"/>
    <n v="1"/>
    <s v="Checked out"/>
    <d v="2023-06-21T07:23:13"/>
    <n v="1"/>
    <d v="2023-05-16T06:47:11"/>
    <s v="Bed in 4-bed Dorm"/>
    <m/>
    <s v="Private Sale"/>
    <x v="2"/>
    <x v="2"/>
    <s v=""/>
    <x v="5"/>
    <n v="949"/>
    <d v="2023-06-01T00:00:00"/>
    <x v="2"/>
    <x v="2"/>
    <n v="5.8927519151443723E-4"/>
    <n v="5.8927519151443723E-4"/>
    <n v="93.335999999999999"/>
    <n v="0"/>
    <n v="0"/>
    <n v="11.20032"/>
    <n v="115"/>
    <n v="1.1785503830288744"/>
    <n v="0"/>
    <n v="401.52512961697118"/>
  </r>
  <r>
    <d v="2023-06-20T16:15:32"/>
    <n v="1"/>
    <n v="622.24"/>
    <n v="1"/>
    <s v="Checked out"/>
    <d v="2023-06-21T07:23:06"/>
    <n v="1"/>
    <d v="2023-05-16T06:47:11"/>
    <s v="Bed in 4-bed Dorm"/>
    <m/>
    <s v="Private Sale"/>
    <x v="2"/>
    <x v="2"/>
    <s v=""/>
    <x v="5"/>
    <n v="950"/>
    <d v="2023-06-01T00:00:00"/>
    <x v="2"/>
    <x v="2"/>
    <n v="5.8927519151443723E-4"/>
    <n v="5.8927519151443723E-4"/>
    <n v="93.335999999999999"/>
    <n v="0"/>
    <n v="0"/>
    <n v="11.20032"/>
    <n v="115"/>
    <n v="1.1785503830288744"/>
    <n v="0"/>
    <n v="401.52512961697118"/>
  </r>
  <r>
    <d v="2023-06-21T00:51:04"/>
    <n v="3"/>
    <n v="2347.36"/>
    <n v="1"/>
    <s v="Checked out"/>
    <d v="2023-06-23T07:30:21"/>
    <n v="1"/>
    <d v="2023-06-19T19:13:42"/>
    <s v="Bed in 4-bed Dorm"/>
    <m/>
    <s v="Hostelworld Group"/>
    <x v="2"/>
    <x v="2"/>
    <s v=""/>
    <x v="10"/>
    <n v="951"/>
    <d v="2023-06-01T00:00:00"/>
    <x v="2"/>
    <x v="2"/>
    <n v="1.7678255745433118E-3"/>
    <n v="1.7678255745433118E-3"/>
    <n v="352.10399999999998"/>
    <n v="0"/>
    <n v="0"/>
    <n v="42.252479999999998"/>
    <n v="191.66666666666666"/>
    <n v="3.5356511490866236"/>
    <n v="0"/>
    <n v="1757.8012021842469"/>
  </r>
  <r>
    <d v="2023-06-20T16:07:58"/>
    <n v="1"/>
    <n v="929.46"/>
    <n v="1"/>
    <s v="Checked out"/>
    <d v="2023-06-21T09:46:41"/>
    <n v="1"/>
    <d v="2023-06-20T15:29:13"/>
    <s v="Bed in 4-bed Dorm"/>
    <m/>
    <s v="Booking.com"/>
    <x v="2"/>
    <x v="2"/>
    <s v="Mastercard"/>
    <x v="2"/>
    <n v="952"/>
    <d v="2023-06-01T00:00:00"/>
    <x v="2"/>
    <x v="2"/>
    <n v="5.8927519151443723E-4"/>
    <n v="5.8927519151443723E-4"/>
    <n v="139.41900000000001"/>
    <n v="0"/>
    <n v="0"/>
    <n v="16.73028"/>
    <n v="115"/>
    <n v="1.1785503830288744"/>
    <n v="0"/>
    <n v="657.13216961697117"/>
  </r>
  <r>
    <d v="2023-06-20T16:47:51"/>
    <n v="1"/>
    <n v="901.58"/>
    <n v="1"/>
    <s v="Checked out"/>
    <d v="2023-06-21T07:12:48"/>
    <n v="1"/>
    <d v="2023-06-20T16:46:56"/>
    <s v="Bed in 4-bed Dorm"/>
    <m/>
    <m/>
    <x v="0"/>
    <x v="5"/>
    <s v=""/>
    <x v="0"/>
    <n v="953"/>
    <d v="2023-06-01T00:00:00"/>
    <x v="0"/>
    <x v="0"/>
    <n v="1.6313213703099511E-3"/>
    <n v="1.6313213703099511E-3"/>
    <n v="0"/>
    <n v="0"/>
    <n v="0"/>
    <n v="12.622120000000001"/>
    <n v="115"/>
    <n v="0"/>
    <n v="0"/>
    <n v="773.95788000000005"/>
  </r>
  <r>
    <d v="2023-06-20T17:29:49"/>
    <n v="2"/>
    <n v="2088.48"/>
    <n v="1"/>
    <s v="Checked out"/>
    <d v="2023-06-22T09:12:36"/>
    <n v="1"/>
    <d v="2023-05-26T08:51:25"/>
    <s v="Bed in 4-bed Dorm"/>
    <m/>
    <s v="Booking.com"/>
    <x v="2"/>
    <x v="3"/>
    <s v="Mastercard"/>
    <x v="2"/>
    <n v="954"/>
    <d v="2023-06-01T00:00:00"/>
    <x v="2"/>
    <x v="2"/>
    <n v="1.1785503830288745E-3"/>
    <n v="1.1785503830288745E-3"/>
    <n v="313.27199999999999"/>
    <n v="0"/>
    <n v="0"/>
    <n v="37.592639999999996"/>
    <n v="153.33333333333331"/>
    <n v="2.3571007660577488"/>
    <n v="0"/>
    <n v="1581.924925900609"/>
  </r>
  <r>
    <d v="2023-06-20T21:23:32"/>
    <n v="3"/>
    <n v="2462.7199999999998"/>
    <n v="1"/>
    <s v="Checked out"/>
    <d v="2023-06-23T10:11:46"/>
    <n v="1"/>
    <d v="2023-06-18T11:40:14"/>
    <s v="Bed in 4-bed Dorm"/>
    <m/>
    <s v="Hostelworld Group"/>
    <x v="2"/>
    <x v="2"/>
    <s v=""/>
    <x v="10"/>
    <n v="955"/>
    <d v="2023-06-01T00:00:00"/>
    <x v="2"/>
    <x v="2"/>
    <n v="1.7678255745433118E-3"/>
    <n v="1.7678255745433118E-3"/>
    <n v="369.40799999999996"/>
    <n v="0"/>
    <n v="0"/>
    <n v="44.328959999999995"/>
    <n v="191.66666666666666"/>
    <n v="3.5356511490866236"/>
    <n v="0"/>
    <n v="1853.7807221842465"/>
  </r>
  <r>
    <d v="2023-06-20T21:24:48"/>
    <n v="3"/>
    <n v="2462.7199999999998"/>
    <n v="1"/>
    <s v="Checked out"/>
    <d v="2023-06-23T09:55:18"/>
    <n v="1"/>
    <d v="2023-06-18T11:40:14"/>
    <s v="Bed in 4-bed Dorm"/>
    <m/>
    <s v="Hostelworld Group"/>
    <x v="2"/>
    <x v="2"/>
    <s v=""/>
    <x v="10"/>
    <n v="956"/>
    <d v="2023-06-01T00:00:00"/>
    <x v="2"/>
    <x v="2"/>
    <n v="1.7678255745433118E-3"/>
    <n v="1.7678255745433118E-3"/>
    <n v="369.40799999999996"/>
    <n v="0"/>
    <n v="0"/>
    <n v="44.328959999999995"/>
    <n v="191.66666666666666"/>
    <n v="3.5356511490866236"/>
    <n v="0"/>
    <n v="1853.7807221842465"/>
  </r>
  <r>
    <d v="2023-06-21T23:19:15"/>
    <n v="1"/>
    <n v="2323.34"/>
    <n v="1"/>
    <s v="Checked out"/>
    <d v="2023-06-22T11:00:00"/>
    <n v="2"/>
    <d v="2023-05-18T21:57:41"/>
    <s v="Economy Queen"/>
    <m/>
    <s v="Expedia"/>
    <x v="2"/>
    <x v="3"/>
    <s v="Mastercard"/>
    <x v="9"/>
    <n v="957"/>
    <d v="2023-06-01T00:00:00"/>
    <x v="2"/>
    <x v="2"/>
    <n v="5.8927519151443723E-4"/>
    <n v="5.8927519151443723E-4"/>
    <n v="348.50100000000003"/>
    <n v="0"/>
    <n v="0"/>
    <n v="41.820120000000003"/>
    <n v="115"/>
    <n v="1.1785503830288744"/>
    <n v="0"/>
    <n v="1816.8403296169713"/>
  </r>
  <r>
    <d v="2023-06-21T12:57:45"/>
    <n v="1"/>
    <n v="2046.7"/>
    <n v="1"/>
    <s v="Checked out"/>
    <d v="2023-06-22T10:35:28"/>
    <n v="1"/>
    <d v="2023-05-18T21:57:43"/>
    <s v="Economy Queen"/>
    <m/>
    <s v="Expedia"/>
    <x v="2"/>
    <x v="3"/>
    <s v="Mastercard"/>
    <x v="9"/>
    <n v="958"/>
    <d v="2023-06-01T00:00:00"/>
    <x v="2"/>
    <x v="2"/>
    <n v="5.8927519151443723E-4"/>
    <n v="5.8927519151443723E-4"/>
    <n v="307.005"/>
    <n v="0"/>
    <n v="0"/>
    <n v="36.840599999999995"/>
    <n v="115"/>
    <n v="1.1785503830288744"/>
    <n v="0"/>
    <n v="1586.6758496169712"/>
  </r>
  <r>
    <d v="2023-06-21T23:46:42"/>
    <n v="4"/>
    <n v="6515.18"/>
    <n v="1"/>
    <s v="Checked out"/>
    <d v="2023-06-25T10:10:14"/>
    <n v="1"/>
    <d v="2022-12-14T09:51:09"/>
    <s v="Economy Queen"/>
    <m/>
    <s v="Expedia"/>
    <x v="2"/>
    <x v="2"/>
    <s v="Mastercard"/>
    <x v="9"/>
    <n v="959"/>
    <d v="2023-06-01T00:00:00"/>
    <x v="2"/>
    <x v="2"/>
    <n v="2.3571007660577489E-3"/>
    <n v="2.3571007660577489E-3"/>
    <n v="977.27700000000004"/>
    <n v="0"/>
    <n v="0"/>
    <n v="117.27324"/>
    <n v="230"/>
    <n v="4.7142015321154975"/>
    <n v="0"/>
    <n v="5185.9155584678847"/>
  </r>
  <r>
    <d v="2023-06-21T11:48:02"/>
    <n v="1"/>
    <n v="1764.28"/>
    <n v="1"/>
    <s v="Checked out"/>
    <d v="2023-06-22T10:29:32"/>
    <n v="2"/>
    <d v="2023-04-16T11:51:42"/>
    <s v="Economy Queen"/>
    <m/>
    <s v="Expedia"/>
    <x v="2"/>
    <x v="3"/>
    <s v="Mastercard"/>
    <x v="9"/>
    <n v="960"/>
    <d v="2023-06-01T00:00:00"/>
    <x v="2"/>
    <x v="2"/>
    <n v="5.8927519151443723E-4"/>
    <n v="5.8927519151443723E-4"/>
    <n v="264.642"/>
    <n v="0"/>
    <n v="0"/>
    <n v="31.757039999999996"/>
    <n v="115"/>
    <n v="1.1785503830288744"/>
    <n v="0"/>
    <n v="1351.7024096169712"/>
  </r>
  <r>
    <d v="2023-06-22T00:26:29"/>
    <n v="4"/>
    <n v="5920.88"/>
    <n v="1"/>
    <s v="Checked out"/>
    <d v="2023-06-25T11:00:00"/>
    <n v="2"/>
    <d v="2022-12-06T08:07:02"/>
    <s v="Economy Queen"/>
    <m/>
    <s v="Expedia"/>
    <x v="2"/>
    <x v="3"/>
    <s v="Mastercard"/>
    <x v="9"/>
    <n v="961"/>
    <d v="2023-06-01T00:00:00"/>
    <x v="2"/>
    <x v="2"/>
    <n v="2.3571007660577489E-3"/>
    <n v="2.3571007660577489E-3"/>
    <n v="888.13199999999995"/>
    <n v="0"/>
    <n v="0"/>
    <n v="106.57584"/>
    <n v="230"/>
    <n v="4.7142015321154975"/>
    <n v="0"/>
    <n v="4691.457958467885"/>
  </r>
  <r>
    <d v="2023-06-21T20:46:46"/>
    <n v="1"/>
    <n v="1932.99"/>
    <n v="1"/>
    <s v="Checked out"/>
    <d v="2023-06-22T10:45:10"/>
    <n v="1"/>
    <d v="2023-05-13T12:11:24"/>
    <s v="Economy Queen"/>
    <m/>
    <m/>
    <x v="0"/>
    <x v="13"/>
    <s v="Visa"/>
    <x v="8"/>
    <n v="962"/>
    <d v="2023-06-01T00:00:00"/>
    <x v="0"/>
    <x v="4"/>
    <n v="1.6313213703099511E-3"/>
    <n v="1.6313213703099511E-3"/>
    <n v="19.329900000000002"/>
    <n v="50"/>
    <n v="0"/>
    <n v="27.061859999999999"/>
    <n v="115"/>
    <n v="16.31321370309951"/>
    <n v="0"/>
    <n v="1705.2850262969005"/>
  </r>
  <r>
    <d v="2023-06-22T00:29:10"/>
    <n v="1"/>
    <n v="2081.25"/>
    <n v="1"/>
    <s v="Checked out"/>
    <d v="2023-06-22T11:00:00"/>
    <n v="2"/>
    <d v="2023-05-03T22:52:43"/>
    <s v="Economy Queen"/>
    <m/>
    <s v="Expedia"/>
    <x v="2"/>
    <x v="2"/>
    <s v="Mastercard"/>
    <x v="9"/>
    <n v="963"/>
    <d v="2023-06-01T00:00:00"/>
    <x v="2"/>
    <x v="2"/>
    <n v="5.8927519151443723E-4"/>
    <n v="5.8927519151443723E-4"/>
    <n v="312.1875"/>
    <n v="0"/>
    <n v="0"/>
    <n v="37.462499999999999"/>
    <n v="115"/>
    <n v="1.1785503830288744"/>
    <n v="0"/>
    <n v="1615.4214496169711"/>
  </r>
  <r>
    <d v="2023-06-21T16:06:19"/>
    <n v="1"/>
    <n v="2351.25"/>
    <n v="1"/>
    <s v="Checked out"/>
    <d v="2023-06-22T09:39:27"/>
    <n v="1"/>
    <d v="2023-06-08T14:02:43"/>
    <s v="Standard Queen"/>
    <m/>
    <s v="Expedia"/>
    <x v="2"/>
    <x v="3"/>
    <s v="Mastercard"/>
    <x v="9"/>
    <n v="964"/>
    <d v="2023-06-01T00:00:00"/>
    <x v="2"/>
    <x v="2"/>
    <n v="5.8927519151443723E-4"/>
    <n v="5.8927519151443723E-4"/>
    <n v="352.6875"/>
    <n v="0"/>
    <n v="0"/>
    <n v="42.322499999999998"/>
    <n v="115"/>
    <n v="1.1785503830288744"/>
    <n v="0"/>
    <n v="1840.061449616971"/>
  </r>
  <r>
    <d v="2023-06-21T13:48:21"/>
    <n v="2"/>
    <n v="3650"/>
    <n v="1"/>
    <s v="Checked out"/>
    <d v="2023-06-23T10:11:31"/>
    <n v="1"/>
    <d v="2023-02-23T16:49:41"/>
    <s v="Standard Queen"/>
    <m/>
    <s v="Expedia"/>
    <x v="2"/>
    <x v="2"/>
    <s v="Mastercard"/>
    <x v="3"/>
    <n v="965"/>
    <d v="2023-06-01T00:00:00"/>
    <x v="2"/>
    <x v="2"/>
    <n v="1.1785503830288745E-3"/>
    <n v="1.1785503830288745E-3"/>
    <n v="547.5"/>
    <n v="0"/>
    <n v="0"/>
    <n v="65.699999999999989"/>
    <n v="153.33333333333331"/>
    <n v="2.3571007660577488"/>
    <n v="0"/>
    <n v="2881.1095659006087"/>
  </r>
  <r>
    <d v="2023-06-21T21:56:07"/>
    <n v="4"/>
    <n v="7253.2"/>
    <n v="1"/>
    <s v="Checked out"/>
    <d v="2023-06-25T10:53:36"/>
    <n v="2"/>
    <d v="2022-12-14T20:29:03"/>
    <s v="Standard Queen"/>
    <m/>
    <s v="Booking.com"/>
    <x v="2"/>
    <x v="3"/>
    <s v="Mastercard"/>
    <x v="2"/>
    <n v="966"/>
    <d v="2023-06-01T00:00:00"/>
    <x v="2"/>
    <x v="2"/>
    <n v="2.3571007660577489E-3"/>
    <n v="2.3571007660577489E-3"/>
    <n v="1087.98"/>
    <n v="0"/>
    <n v="0"/>
    <n v="130.55759999999998"/>
    <n v="230"/>
    <n v="4.7142015321154975"/>
    <n v="0"/>
    <n v="5799.9481984678841"/>
  </r>
  <r>
    <d v="2023-06-21T15:46:26"/>
    <n v="1"/>
    <n v="2178.69"/>
    <n v="1"/>
    <s v="Checked out"/>
    <d v="2023-06-22T08:47:59"/>
    <n v="1"/>
    <d v="2023-06-05T08:42:47"/>
    <s v="Standard Queen"/>
    <m/>
    <s v="Expedia"/>
    <x v="2"/>
    <x v="9"/>
    <s v="Mastercard"/>
    <x v="19"/>
    <n v="967"/>
    <d v="2023-06-01T00:00:00"/>
    <x v="2"/>
    <x v="2"/>
    <n v="5.8927519151443723E-4"/>
    <n v="5.8927519151443723E-4"/>
    <n v="326.80349999999999"/>
    <n v="0"/>
    <n v="0"/>
    <n v="39.216419999999999"/>
    <n v="115"/>
    <n v="1.1785503830288744"/>
    <n v="0"/>
    <n v="1696.4915296169711"/>
  </r>
  <r>
    <d v="2023-06-21T22:50:09"/>
    <n v="2"/>
    <n v="4685.57"/>
    <n v="1"/>
    <s v="Checked out"/>
    <d v="2023-06-23T09:18:57"/>
    <n v="1"/>
    <d v="2023-03-23T01:08:12"/>
    <s v="Standard Queen"/>
    <m/>
    <s v="Expedia"/>
    <x v="2"/>
    <x v="9"/>
    <s v="Mastercard"/>
    <x v="4"/>
    <n v="968"/>
    <d v="2023-06-01T00:00:00"/>
    <x v="2"/>
    <x v="2"/>
    <n v="1.1785503830288745E-3"/>
    <n v="1.1785503830288745E-3"/>
    <n v="702.83549999999991"/>
    <n v="0"/>
    <n v="0"/>
    <n v="84.340259999999986"/>
    <n v="153.33333333333331"/>
    <n v="2.3571007660577488"/>
    <n v="0"/>
    <n v="3742.703805900609"/>
  </r>
  <r>
    <d v="2023-06-21T22:51:24"/>
    <n v="2"/>
    <n v="4685.57"/>
    <n v="1"/>
    <s v="Checked out"/>
    <d v="2023-06-23T09:16:57"/>
    <n v="1"/>
    <d v="2023-03-23T05:52:41"/>
    <s v="Standard Queen"/>
    <m/>
    <s v="Expedia"/>
    <x v="2"/>
    <x v="9"/>
    <s v="Mastercard"/>
    <x v="4"/>
    <n v="969"/>
    <d v="2023-06-01T00:00:00"/>
    <x v="2"/>
    <x v="2"/>
    <n v="1.1785503830288745E-3"/>
    <n v="1.1785503830288745E-3"/>
    <n v="702.83549999999991"/>
    <n v="0"/>
    <n v="0"/>
    <n v="84.340259999999986"/>
    <n v="153.33333333333331"/>
    <n v="2.3571007660577488"/>
    <n v="0"/>
    <n v="3742.703805900609"/>
  </r>
  <r>
    <d v="2023-06-21T13:54:15"/>
    <n v="1"/>
    <n v="3171.89"/>
    <n v="1"/>
    <s v="Checked out"/>
    <d v="2023-06-22T10:05:15"/>
    <n v="1"/>
    <d v="2023-06-12T13:28:34"/>
    <s v="Superior King"/>
    <m/>
    <s v="Expedia"/>
    <x v="2"/>
    <x v="9"/>
    <s v="Mastercard"/>
    <x v="19"/>
    <n v="970"/>
    <d v="2023-06-01T00:00:00"/>
    <x v="2"/>
    <x v="2"/>
    <n v="5.8927519151443723E-4"/>
    <n v="5.8927519151443723E-4"/>
    <n v="475.78349999999995"/>
    <n v="0"/>
    <n v="0"/>
    <n v="57.094019999999993"/>
    <n v="115"/>
    <n v="1.1785503830288744"/>
    <n v="0"/>
    <n v="2522.8339296169711"/>
  </r>
  <r>
    <d v="2023-06-21T15:56:59"/>
    <n v="2"/>
    <n v="4566.68"/>
    <n v="1"/>
    <s v="Checked out"/>
    <d v="2023-06-23T10:57:12"/>
    <n v="2"/>
    <d v="2023-01-27T01:28:41"/>
    <s v="Superior King"/>
    <m/>
    <s v="Booking.com"/>
    <x v="2"/>
    <x v="9"/>
    <s v="Mastercard"/>
    <x v="2"/>
    <n v="971"/>
    <d v="2023-06-01T00:00:00"/>
    <x v="2"/>
    <x v="2"/>
    <n v="1.1785503830288745E-3"/>
    <n v="1.1785503830288745E-3"/>
    <n v="685.00200000000007"/>
    <n v="0"/>
    <n v="0"/>
    <n v="82.200239999999994"/>
    <n v="153.33333333333331"/>
    <n v="2.3571007660577488"/>
    <n v="0"/>
    <n v="3643.7873259006092"/>
  </r>
  <r>
    <d v="2023-06-21T15:45:54"/>
    <n v="1"/>
    <n v="2178.69"/>
    <n v="1"/>
    <s v="Checked out"/>
    <d v="2023-06-22T08:50:39"/>
    <n v="1"/>
    <d v="2023-06-05T08:42:41"/>
    <s v="Superior King"/>
    <m/>
    <s v="Expedia"/>
    <x v="2"/>
    <x v="9"/>
    <s v="Mastercard"/>
    <x v="19"/>
    <n v="972"/>
    <d v="2023-06-01T00:00:00"/>
    <x v="2"/>
    <x v="2"/>
    <n v="5.8927519151443723E-4"/>
    <n v="5.8927519151443723E-4"/>
    <n v="326.80349999999999"/>
    <n v="0"/>
    <n v="0"/>
    <n v="39.216419999999999"/>
    <n v="115"/>
    <n v="1.1785503830288744"/>
    <n v="0"/>
    <n v="1696.4915296169711"/>
  </r>
  <r>
    <d v="2023-06-21T20:55:59"/>
    <n v="2"/>
    <n v="7279.79"/>
    <n v="1"/>
    <s v="Checked out"/>
    <d v="2023-06-23T11:00:00"/>
    <n v="4"/>
    <d v="2023-04-17T09:00:42"/>
    <s v="Family Room"/>
    <m/>
    <s v="Booking.com"/>
    <x v="2"/>
    <x v="9"/>
    <s v="Mastercard"/>
    <x v="2"/>
    <n v="973"/>
    <d v="2023-06-01T00:00:00"/>
    <x v="2"/>
    <x v="2"/>
    <n v="1.1785503830288745E-3"/>
    <n v="1.1785503830288745E-3"/>
    <n v="1091.9684999999999"/>
    <n v="0"/>
    <n v="0"/>
    <n v="131.03621999999999"/>
    <n v="153.33333333333331"/>
    <n v="2.3571007660577488"/>
    <n v="0"/>
    <n v="5901.0948459006086"/>
  </r>
  <r>
    <d v="2023-06-21T20:08:50"/>
    <n v="1"/>
    <n v="2794.57"/>
    <n v="1"/>
    <s v="Checked out"/>
    <d v="2023-06-22T08:25:23"/>
    <n v="1"/>
    <d v="2023-06-18T13:13:12"/>
    <s v="Family Room"/>
    <m/>
    <s v="Expedia"/>
    <x v="2"/>
    <x v="9"/>
    <s v="Mastercard"/>
    <x v="3"/>
    <n v="974"/>
    <d v="2023-06-01T00:00:00"/>
    <x v="2"/>
    <x v="2"/>
    <n v="5.8927519151443723E-4"/>
    <n v="5.8927519151443723E-4"/>
    <n v="419.18549999999999"/>
    <n v="0"/>
    <n v="0"/>
    <n v="50.302259999999997"/>
    <n v="115"/>
    <n v="1.1785503830288744"/>
    <n v="0"/>
    <n v="2208.9036896169714"/>
  </r>
  <r>
    <d v="2023-06-22T00:27:46"/>
    <n v="2"/>
    <n v="4910.8"/>
    <n v="1"/>
    <s v="Checked out"/>
    <d v="2023-06-23T10:54:58"/>
    <n v="3"/>
    <d v="2023-02-26T21:22:14"/>
    <s v="Family Room"/>
    <m/>
    <s v="Booking.com"/>
    <x v="2"/>
    <x v="3"/>
    <s v="Mastercard"/>
    <x v="2"/>
    <n v="975"/>
    <d v="2023-06-01T00:00:00"/>
    <x v="2"/>
    <x v="2"/>
    <n v="1.1785503830288745E-3"/>
    <n v="1.1785503830288745E-3"/>
    <n v="736.62"/>
    <n v="0"/>
    <n v="0"/>
    <n v="88.39439999999999"/>
    <n v="153.33333333333331"/>
    <n v="2.3571007660577488"/>
    <n v="0"/>
    <n v="3930.0951659006091"/>
  </r>
  <r>
    <d v="2023-06-21T17:42:03"/>
    <n v="1"/>
    <n v="3495"/>
    <n v="1"/>
    <s v="Checked out"/>
    <d v="2023-06-22T11:00:00"/>
    <n v="1"/>
    <d v="2023-06-20T11:04:42"/>
    <s v="Family Room"/>
    <m/>
    <s v="AMERICAN EXPRESS VOYAGES"/>
    <x v="1"/>
    <x v="1"/>
    <s v=""/>
    <x v="18"/>
    <n v="976"/>
    <d v="2023-06-01T00:00:00"/>
    <x v="1"/>
    <x v="1"/>
    <n v="4.5454545454545456E-2"/>
    <n v="4.5454545454545456E-2"/>
    <n v="349.5"/>
    <n v="100"/>
    <n v="69.900000000000006"/>
    <n v="34.950000000000003"/>
    <n v="115"/>
    <n v="113.63636363636364"/>
    <n v="227.27272727272728"/>
    <n v="2484.7409090909091"/>
  </r>
  <r>
    <d v="2023-06-22T00:15:53"/>
    <n v="4"/>
    <n v="10036.39"/>
    <n v="1"/>
    <s v="Checked out"/>
    <d v="2023-06-25T07:26:00"/>
    <n v="3"/>
    <d v="2022-11-27T22:38:05"/>
    <s v="Family Room"/>
    <m/>
    <s v="Expedia"/>
    <x v="2"/>
    <x v="2"/>
    <s v="Mastercard"/>
    <x v="4"/>
    <n v="977"/>
    <d v="2023-06-01T00:00:00"/>
    <x v="2"/>
    <x v="2"/>
    <n v="2.3571007660577489E-3"/>
    <n v="2.3571007660577489E-3"/>
    <n v="1505.4585"/>
    <n v="0"/>
    <n v="0"/>
    <n v="180.65501999999998"/>
    <n v="230"/>
    <n v="4.7142015321154975"/>
    <n v="0"/>
    <n v="8115.5622784678835"/>
  </r>
  <r>
    <d v="2023-06-21T23:50:32"/>
    <n v="1"/>
    <n v="1587.05"/>
    <n v="1"/>
    <s v="Checked out"/>
    <d v="2023-06-22T10:26:08"/>
    <n v="2"/>
    <d v="2023-06-05T17:05:42"/>
    <s v="2-bed Dorm"/>
    <m/>
    <s v="Booking.com"/>
    <x v="2"/>
    <x v="3"/>
    <s v="Mastercard"/>
    <x v="2"/>
    <n v="978"/>
    <d v="2023-06-01T00:00:00"/>
    <x v="2"/>
    <x v="2"/>
    <n v="5.8927519151443723E-4"/>
    <n v="5.8927519151443723E-4"/>
    <n v="238.05749999999998"/>
    <n v="0"/>
    <n v="0"/>
    <n v="28.566899999999997"/>
    <n v="115"/>
    <n v="1.1785503830288744"/>
    <n v="0"/>
    <n v="1204.247049616971"/>
  </r>
  <r>
    <d v="2023-06-21T17:25:06"/>
    <n v="1"/>
    <n v="1877.36"/>
    <n v="1"/>
    <s v="Checked out"/>
    <d v="2023-06-22T07:44:41"/>
    <n v="2"/>
    <d v="2023-05-18T09:01:46"/>
    <s v="2-bed Dorm"/>
    <m/>
    <m/>
    <x v="0"/>
    <x v="13"/>
    <s v="Visa"/>
    <x v="8"/>
    <n v="979"/>
    <d v="2023-06-01T00:00:00"/>
    <x v="0"/>
    <x v="4"/>
    <n v="1.6313213703099511E-3"/>
    <n v="1.6313213703099511E-3"/>
    <n v="18.773599999999998"/>
    <n v="50"/>
    <n v="0"/>
    <n v="26.28304"/>
    <n v="115"/>
    <n v="16.31321370309951"/>
    <n v="0"/>
    <n v="1650.9901462969003"/>
  </r>
  <r>
    <d v="2023-06-21T19:59:26"/>
    <n v="4"/>
    <n v="4607.8599999999997"/>
    <n v="1"/>
    <s v="Checked out"/>
    <d v="2023-06-25T10:25:32"/>
    <n v="2"/>
    <d v="2023-01-07T02:20:39"/>
    <s v="2-bed Dorm"/>
    <m/>
    <m/>
    <x v="0"/>
    <x v="10"/>
    <s v="Mastercard"/>
    <x v="8"/>
    <n v="980"/>
    <d v="2023-06-01T00:00:00"/>
    <x v="0"/>
    <x v="4"/>
    <n v="6.5252854812398045E-3"/>
    <n v="6.5252854812398045E-3"/>
    <n v="46.078599999999994"/>
    <n v="50"/>
    <n v="0"/>
    <n v="64.510040000000004"/>
    <n v="230"/>
    <n v="65.252854812398041"/>
    <n v="0"/>
    <n v="4152.0185051876015"/>
  </r>
  <r>
    <d v="2023-06-21T22:58:07"/>
    <n v="4"/>
    <n v="7149.85"/>
    <n v="1"/>
    <s v="Checked out"/>
    <d v="2023-06-25T10:48:50"/>
    <n v="2"/>
    <d v="2023-01-03T10:01:18"/>
    <s v="2-bed Dorm"/>
    <m/>
    <m/>
    <x v="0"/>
    <x v="7"/>
    <s v="Mastercard"/>
    <x v="8"/>
    <n v="981"/>
    <d v="2023-06-01T00:00:00"/>
    <x v="0"/>
    <x v="4"/>
    <n v="6.5252854812398045E-3"/>
    <n v="6.5252854812398045E-3"/>
    <n v="71.498500000000007"/>
    <n v="50"/>
    <n v="0"/>
    <n v="100.09790000000001"/>
    <n v="230"/>
    <n v="65.252854812398041"/>
    <n v="0"/>
    <n v="6633.0007451876027"/>
  </r>
  <r>
    <d v="2023-06-21T20:54:10"/>
    <n v="3"/>
    <n v="8397.31"/>
    <n v="1"/>
    <s v="Checked out"/>
    <d v="2023-06-24T09:58:06"/>
    <n v="3"/>
    <d v="2023-06-20T09:27:12"/>
    <s v="4-bed Dorm"/>
    <m/>
    <s v="Booking.com"/>
    <x v="2"/>
    <x v="2"/>
    <s v="Mastercard"/>
    <x v="2"/>
    <n v="982"/>
    <d v="2023-06-01T00:00:00"/>
    <x v="2"/>
    <x v="2"/>
    <n v="1.7678255745433118E-3"/>
    <n v="1.7678255745433118E-3"/>
    <n v="1259.5964999999999"/>
    <n v="0"/>
    <n v="0"/>
    <n v="151.15157999999997"/>
    <n v="191.66666666666666"/>
    <n v="3.5356511490866236"/>
    <n v="0"/>
    <n v="6791.3596021842459"/>
  </r>
  <r>
    <d v="2023-06-21T16:10:12"/>
    <n v="2"/>
    <n v="4208.24"/>
    <n v="1"/>
    <s v="Checked out"/>
    <d v="2023-06-23T07:30:26"/>
    <n v="4"/>
    <d v="2023-04-22T11:05:11"/>
    <s v="4-bed Dorm"/>
    <m/>
    <s v="Hostelworld Group"/>
    <x v="2"/>
    <x v="2"/>
    <s v="Mastercard"/>
    <x v="10"/>
    <n v="983"/>
    <d v="2023-06-01T00:00:00"/>
    <x v="2"/>
    <x v="2"/>
    <n v="1.1785503830288745E-3"/>
    <n v="1.1785503830288745E-3"/>
    <n v="631.23599999999999"/>
    <n v="0"/>
    <n v="0"/>
    <n v="75.748319999999993"/>
    <n v="153.33333333333331"/>
    <n v="2.3571007660577488"/>
    <n v="0"/>
    <n v="3345.5652459006087"/>
  </r>
  <r>
    <d v="2023-06-21T22:55:21"/>
    <n v="1"/>
    <n v="1750.45"/>
    <n v="1"/>
    <s v="Checked out"/>
    <d v="2023-06-22T09:40:00"/>
    <n v="4"/>
    <d v="2023-04-03T01:43:12"/>
    <s v="4-bed Dorm"/>
    <m/>
    <s v="Private Sale"/>
    <x v="2"/>
    <x v="3"/>
    <s v=""/>
    <x v="5"/>
    <n v="984"/>
    <d v="2023-06-01T00:00:00"/>
    <x v="2"/>
    <x v="2"/>
    <n v="5.8927519151443723E-4"/>
    <n v="5.8927519151443723E-4"/>
    <n v="262.5675"/>
    <n v="0"/>
    <n v="0"/>
    <n v="31.508099999999999"/>
    <n v="115"/>
    <n v="1.1785503830288744"/>
    <n v="0"/>
    <n v="1340.1958496169711"/>
  </r>
  <r>
    <d v="2023-06-21T22:28:05"/>
    <n v="2"/>
    <n v="1577.68"/>
    <n v="1"/>
    <s v="Checked out"/>
    <d v="2023-06-23T09:31:21"/>
    <n v="1"/>
    <d v="2023-06-19T16:52:13"/>
    <s v="Bed in 12-bed Dorm"/>
    <m/>
    <s v="Booking.com"/>
    <x v="2"/>
    <x v="2"/>
    <s v="Mastercard"/>
    <x v="2"/>
    <n v="985"/>
    <d v="2023-06-01T00:00:00"/>
    <x v="2"/>
    <x v="2"/>
    <n v="1.1785503830288745E-3"/>
    <n v="1.1785503830288745E-3"/>
    <n v="236.65199999999999"/>
    <n v="0"/>
    <n v="0"/>
    <n v="28.398239999999998"/>
    <n v="153.33333333333331"/>
    <n v="2.3571007660577488"/>
    <n v="0"/>
    <n v="1156.939325900609"/>
  </r>
  <r>
    <d v="2023-06-21T13:29:42"/>
    <n v="3"/>
    <n v="2754.46"/>
    <n v="1"/>
    <s v="Checked out"/>
    <d v="2023-06-24T07:07:37"/>
    <n v="1"/>
    <d v="2023-04-19T17:37:11"/>
    <s v="Bed in 12-bed Dorm"/>
    <m/>
    <s v="Booking.com"/>
    <x v="2"/>
    <x v="2"/>
    <s v="Mastercard"/>
    <x v="2"/>
    <n v="986"/>
    <d v="2023-06-01T00:00:00"/>
    <x v="2"/>
    <x v="2"/>
    <n v="1.7678255745433118E-3"/>
    <n v="1.7678255745433118E-3"/>
    <n v="413.16899999999998"/>
    <n v="0"/>
    <n v="0"/>
    <n v="49.580279999999995"/>
    <n v="191.66666666666666"/>
    <n v="3.5356511490866236"/>
    <n v="0"/>
    <n v="2096.5084021842467"/>
  </r>
  <r>
    <d v="2023-06-21T15:32:06"/>
    <n v="2"/>
    <n v="1577.68"/>
    <n v="1"/>
    <s v="Checked out"/>
    <d v="2023-06-23T10:47:55"/>
    <n v="1"/>
    <d v="2023-06-20T15:02:41"/>
    <s v="Bed in 12-bed Dorm"/>
    <m/>
    <s v="Booking.com"/>
    <x v="2"/>
    <x v="2"/>
    <s v="Mastercard"/>
    <x v="2"/>
    <n v="987"/>
    <d v="2023-06-01T00:00:00"/>
    <x v="2"/>
    <x v="2"/>
    <n v="1.1785503830288745E-3"/>
    <n v="1.1785503830288745E-3"/>
    <n v="236.65199999999999"/>
    <n v="0"/>
    <n v="0"/>
    <n v="28.398239999999998"/>
    <n v="153.33333333333331"/>
    <n v="2.3571007660577488"/>
    <n v="0"/>
    <n v="1156.939325900609"/>
  </r>
  <r>
    <d v="2023-06-22T00:39:24"/>
    <n v="1"/>
    <n v="769.64"/>
    <n v="1"/>
    <s v="Checked out"/>
    <d v="2023-06-22T10:04:53"/>
    <n v="1"/>
    <d v="2023-06-21T23:43:12"/>
    <s v="Bed in 12-bed Dorm"/>
    <m/>
    <s v="Booking.com"/>
    <x v="2"/>
    <x v="2"/>
    <s v="Mastercard"/>
    <x v="2"/>
    <n v="988"/>
    <d v="2023-06-01T00:00:00"/>
    <x v="2"/>
    <x v="2"/>
    <n v="5.8927519151443723E-4"/>
    <n v="5.8927519151443723E-4"/>
    <n v="115.446"/>
    <n v="0"/>
    <n v="0"/>
    <n v="13.853519999999998"/>
    <n v="115"/>
    <n v="1.1785503830288744"/>
    <n v="0"/>
    <n v="524.16192961697107"/>
  </r>
  <r>
    <d v="2023-06-21T15:29:08"/>
    <n v="1"/>
    <n v="671.29"/>
    <n v="1"/>
    <s v="Checked out"/>
    <d v="2023-06-22T09:15:25"/>
    <n v="1"/>
    <d v="2023-06-12T20:32:12"/>
    <s v="Bed in 12-bed Dorm"/>
    <m/>
    <s v="Private Sale"/>
    <x v="2"/>
    <x v="3"/>
    <s v=""/>
    <x v="5"/>
    <n v="989"/>
    <d v="2023-06-01T00:00:00"/>
    <x v="2"/>
    <x v="2"/>
    <n v="5.8927519151443723E-4"/>
    <n v="5.8927519151443723E-4"/>
    <n v="100.69349999999999"/>
    <n v="0"/>
    <n v="0"/>
    <n v="12.083219999999999"/>
    <n v="115"/>
    <n v="1.1785503830288744"/>
    <n v="0"/>
    <n v="442.33472961697112"/>
  </r>
  <r>
    <d v="2023-06-21T11:54:49"/>
    <n v="1"/>
    <n v="780"/>
    <n v="1"/>
    <s v="Checked out"/>
    <d v="2023-06-22T11:00:00"/>
    <n v="1"/>
    <d v="2023-06-11T17:46:59"/>
    <s v="Bed in 12-bed Dorm"/>
    <m/>
    <s v="Google Travel Agency"/>
    <x v="0"/>
    <x v="0"/>
    <s v=""/>
    <x v="14"/>
    <n v="990"/>
    <d v="2023-06-01T00:00:00"/>
    <x v="0"/>
    <x v="5"/>
    <n v="1.6313213703099511E-3"/>
    <n v="1.6313213703099511E-3"/>
    <n v="0"/>
    <n v="0"/>
    <n v="0"/>
    <n v="14.04"/>
    <n v="115"/>
    <n v="0"/>
    <n v="0"/>
    <n v="650.96"/>
  </r>
  <r>
    <d v="2023-06-21T18:11:38"/>
    <n v="1"/>
    <n v="888.39"/>
    <n v="1"/>
    <s v="Checked out"/>
    <d v="2023-06-22T09:47:34"/>
    <n v="1"/>
    <d v="2023-06-21T11:17:12"/>
    <s v="Bed in 12-bed Dorm"/>
    <m/>
    <s v="Booking.com"/>
    <x v="2"/>
    <x v="2"/>
    <s v="Mastercard"/>
    <x v="2"/>
    <n v="991"/>
    <d v="2023-06-01T00:00:00"/>
    <x v="2"/>
    <x v="2"/>
    <n v="5.8927519151443723E-4"/>
    <n v="5.8927519151443723E-4"/>
    <n v="133.2585"/>
    <n v="0"/>
    <n v="0"/>
    <n v="15.991019999999999"/>
    <n v="115"/>
    <n v="1.1785503830288744"/>
    <n v="0"/>
    <n v="622.96192961697113"/>
  </r>
  <r>
    <d v="2023-06-21T15:49:51"/>
    <n v="1"/>
    <n v="888.39"/>
    <n v="1"/>
    <s v="Checked out"/>
    <d v="2023-06-22T08:49:47"/>
    <n v="1"/>
    <d v="2023-06-20T21:11:41"/>
    <s v="Bed in 12-bed Dorm"/>
    <m/>
    <s v="Booking.com"/>
    <x v="2"/>
    <x v="2"/>
    <s v="Mastercard"/>
    <x v="2"/>
    <n v="992"/>
    <d v="2023-06-01T00:00:00"/>
    <x v="2"/>
    <x v="2"/>
    <n v="5.8927519151443723E-4"/>
    <n v="5.8927519151443723E-4"/>
    <n v="133.2585"/>
    <n v="0"/>
    <n v="0"/>
    <n v="15.991019999999999"/>
    <n v="115"/>
    <n v="1.1785503830288744"/>
    <n v="0"/>
    <n v="622.96192961697113"/>
  </r>
  <r>
    <d v="2023-06-21T17:21:37"/>
    <n v="1"/>
    <n v="903.21"/>
    <n v="1"/>
    <s v="Checked out"/>
    <d v="2023-06-22T08:54:03"/>
    <n v="1"/>
    <d v="2023-06-12T22:05:12"/>
    <s v="Bed in 12-bed Dorm"/>
    <m/>
    <s v="Booking.com"/>
    <x v="2"/>
    <x v="3"/>
    <s v="Mastercard"/>
    <x v="2"/>
    <n v="993"/>
    <d v="2023-06-01T00:00:00"/>
    <x v="2"/>
    <x v="2"/>
    <n v="5.8927519151443723E-4"/>
    <n v="5.8927519151443723E-4"/>
    <n v="135.48150000000001"/>
    <n v="0"/>
    <n v="0"/>
    <n v="16.25778"/>
    <n v="115"/>
    <n v="1.1785503830288744"/>
    <n v="0"/>
    <n v="635.29216961697114"/>
  </r>
  <r>
    <d v="2023-06-21T18:20:54"/>
    <n v="2"/>
    <n v="1637.5"/>
    <n v="1"/>
    <s v="Checked out"/>
    <d v="2023-06-23T07:57:53"/>
    <n v="1"/>
    <d v="2023-06-21T11:59:12"/>
    <s v="Bed in 12-bed Dorm"/>
    <m/>
    <s v="Booking.com"/>
    <x v="2"/>
    <x v="2"/>
    <s v="Mastercard"/>
    <x v="2"/>
    <n v="994"/>
    <d v="2023-06-01T00:00:00"/>
    <x v="2"/>
    <x v="2"/>
    <n v="1.1785503830288745E-3"/>
    <n v="1.1785503830288745E-3"/>
    <n v="245.625"/>
    <n v="0"/>
    <n v="0"/>
    <n v="29.474999999999998"/>
    <n v="153.33333333333331"/>
    <n v="2.3571007660577488"/>
    <n v="0"/>
    <n v="1206.7095659006091"/>
  </r>
  <r>
    <d v="2023-06-21T23:30:53"/>
    <n v="1"/>
    <n v="795.54"/>
    <n v="1"/>
    <s v="Checked out"/>
    <d v="2023-06-22T10:06:10"/>
    <n v="1"/>
    <d v="2023-06-21T23:13:12"/>
    <s v="Bed in 12-bed Dorm"/>
    <m/>
    <s v="Booking.com"/>
    <x v="2"/>
    <x v="2"/>
    <s v="Mastercard"/>
    <x v="2"/>
    <n v="995"/>
    <d v="2023-06-01T00:00:00"/>
    <x v="2"/>
    <x v="2"/>
    <n v="5.8927519151443723E-4"/>
    <n v="5.8927519151443723E-4"/>
    <n v="119.33099999999999"/>
    <n v="0"/>
    <n v="0"/>
    <n v="14.319719999999998"/>
    <n v="115"/>
    <n v="1.1785503830288744"/>
    <n v="0"/>
    <n v="545.71072961697109"/>
  </r>
  <r>
    <d v="2023-06-21T23:31:14"/>
    <n v="1"/>
    <n v="795.54"/>
    <n v="1"/>
    <s v="Checked out"/>
    <d v="2023-06-22T10:06:10"/>
    <n v="1"/>
    <d v="2023-06-21T23:13:12"/>
    <s v="Bed in 12-bed Dorm"/>
    <m/>
    <s v="Booking.com"/>
    <x v="2"/>
    <x v="2"/>
    <s v="Mastercard"/>
    <x v="2"/>
    <n v="996"/>
    <d v="2023-06-01T00:00:00"/>
    <x v="2"/>
    <x v="2"/>
    <n v="5.8927519151443723E-4"/>
    <n v="5.8927519151443723E-4"/>
    <n v="119.33099999999999"/>
    <n v="0"/>
    <n v="0"/>
    <n v="14.319719999999998"/>
    <n v="115"/>
    <n v="1.1785503830288744"/>
    <n v="0"/>
    <n v="545.71072961697109"/>
  </r>
  <r>
    <d v="2023-06-21T15:18:05"/>
    <n v="3"/>
    <n v="2232.85"/>
    <n v="1"/>
    <s v="Checked out"/>
    <d v="2023-06-24T07:07:51"/>
    <n v="1"/>
    <d v="2023-04-09T16:46:11"/>
    <s v="Bed in 6-bed Dorm"/>
    <m/>
    <s v="Private Sale"/>
    <x v="2"/>
    <x v="2"/>
    <s v=""/>
    <x v="5"/>
    <n v="997"/>
    <d v="2023-06-01T00:00:00"/>
    <x v="2"/>
    <x v="2"/>
    <n v="1.7678255745433118E-3"/>
    <n v="1.7678255745433118E-3"/>
    <n v="334.92749999999995"/>
    <n v="0"/>
    <n v="0"/>
    <n v="40.191299999999998"/>
    <n v="191.66666666666666"/>
    <n v="3.5356511490866236"/>
    <n v="0"/>
    <n v="1662.5288821842466"/>
  </r>
  <r>
    <d v="2023-06-21T18:19:10"/>
    <n v="2"/>
    <n v="1482.19"/>
    <n v="1"/>
    <s v="Checked out"/>
    <d v="2023-06-23T09:40:42"/>
    <n v="1"/>
    <d v="2023-06-20T08:01:11"/>
    <s v="Bed in 6-bed Dorm"/>
    <m/>
    <s v="Hostelworld Group"/>
    <x v="2"/>
    <x v="2"/>
    <s v="Visa"/>
    <x v="10"/>
    <n v="998"/>
    <d v="2023-06-01T00:00:00"/>
    <x v="2"/>
    <x v="2"/>
    <n v="1.1785503830288745E-3"/>
    <n v="1.1785503830288745E-3"/>
    <n v="222.32849999999999"/>
    <n v="0"/>
    <n v="0"/>
    <n v="26.67942"/>
    <n v="153.33333333333331"/>
    <n v="2.3571007660577488"/>
    <n v="0"/>
    <n v="1077.491645900609"/>
  </r>
  <r>
    <d v="2023-06-21T19:13:10"/>
    <n v="1"/>
    <n v="769.64"/>
    <n v="1"/>
    <s v="Checked out"/>
    <d v="2023-06-22T11:00:00"/>
    <n v="1"/>
    <d v="2023-06-21T18:09:42"/>
    <s v="Bed in 4-bed Dorm"/>
    <m/>
    <s v="Booking.com"/>
    <x v="2"/>
    <x v="2"/>
    <s v="Mastercard"/>
    <x v="2"/>
    <n v="999"/>
    <d v="2023-06-01T00:00:00"/>
    <x v="2"/>
    <x v="2"/>
    <n v="5.8927519151443723E-4"/>
    <n v="5.8927519151443723E-4"/>
    <n v="115.446"/>
    <n v="0"/>
    <n v="0"/>
    <n v="13.853519999999998"/>
    <n v="115"/>
    <n v="1.1785503830288744"/>
    <n v="0"/>
    <n v="524.16192961697107"/>
  </r>
  <r>
    <d v="2023-06-22T02:24:02"/>
    <n v="1"/>
    <n v="861.74"/>
    <n v="1"/>
    <s v="Checked out"/>
    <d v="2023-06-22T11:00:00"/>
    <n v="1"/>
    <d v="2023-06-22T02:03:41"/>
    <s v="Bed in 4-bed Dorm"/>
    <m/>
    <m/>
    <x v="0"/>
    <x v="5"/>
    <s v=""/>
    <x v="0"/>
    <n v="1000"/>
    <d v="2023-06-01T00:00:00"/>
    <x v="0"/>
    <x v="0"/>
    <n v="1.6313213703099511E-3"/>
    <n v="1.6313213703099511E-3"/>
    <n v="0"/>
    <n v="0"/>
    <n v="0"/>
    <n v="12.064360000000001"/>
    <n v="115"/>
    <n v="0"/>
    <n v="0"/>
    <n v="734.67564000000004"/>
  </r>
  <r>
    <d v="2023-06-22T02:24:10"/>
    <n v="1"/>
    <n v="861.74"/>
    <n v="1"/>
    <s v="Checked out"/>
    <d v="2023-06-22T11:00:00"/>
    <n v="1"/>
    <d v="2023-06-22T02:05:32"/>
    <s v="Bed in 4-bed Dorm"/>
    <m/>
    <m/>
    <x v="0"/>
    <x v="5"/>
    <s v=""/>
    <x v="0"/>
    <n v="1001"/>
    <d v="2023-06-01T00:00:00"/>
    <x v="0"/>
    <x v="0"/>
    <n v="1.6313213703099511E-3"/>
    <n v="1.6313213703099511E-3"/>
    <n v="0"/>
    <n v="0"/>
    <n v="0"/>
    <n v="12.064360000000001"/>
    <n v="115"/>
    <n v="0"/>
    <n v="0"/>
    <n v="734.67564000000004"/>
  </r>
  <r>
    <d v="2023-06-21T20:00:42"/>
    <n v="4"/>
    <n v="3760.01"/>
    <n v="1"/>
    <s v="Checked out"/>
    <d v="2023-06-25T10:25:08"/>
    <n v="1"/>
    <d v="2023-05-06T16:04:03"/>
    <s v="Bed in 4-bed Dorm"/>
    <m/>
    <m/>
    <x v="0"/>
    <x v="10"/>
    <s v=""/>
    <x v="8"/>
    <n v="1002"/>
    <d v="2023-06-01T00:00:00"/>
    <x v="0"/>
    <x v="4"/>
    <n v="6.5252854812398045E-3"/>
    <n v="6.5252854812398045E-3"/>
    <n v="37.600100000000005"/>
    <n v="50"/>
    <n v="0"/>
    <n v="52.640140000000002"/>
    <n v="230"/>
    <n v="65.252854812398041"/>
    <n v="0"/>
    <n v="3324.5169051876023"/>
  </r>
  <r>
    <d v="2023-06-21T15:53:11"/>
    <n v="4"/>
    <n v="4706.53"/>
    <n v="1"/>
    <s v="Checked out"/>
    <d v="2023-06-25T10:50:20"/>
    <n v="1"/>
    <d v="2023-05-20T20:42:12"/>
    <s v="Bed in 4-bed Dorm"/>
    <m/>
    <s v="Expedia"/>
    <x v="2"/>
    <x v="3"/>
    <s v="Mastercard"/>
    <x v="9"/>
    <n v="1003"/>
    <d v="2023-06-01T00:00:00"/>
    <x v="2"/>
    <x v="2"/>
    <n v="2.3571007660577489E-3"/>
    <n v="2.3571007660577489E-3"/>
    <n v="705.97949999999992"/>
    <n v="0"/>
    <n v="0"/>
    <n v="84.717539999999985"/>
    <n v="230"/>
    <n v="4.7142015321154975"/>
    <n v="0"/>
    <n v="3681.1187584678846"/>
  </r>
  <r>
    <d v="2023-06-21T20:37:33"/>
    <n v="2"/>
    <n v="2040.18"/>
    <n v="1"/>
    <s v="Checked out"/>
    <d v="2023-06-23T07:27:28"/>
    <n v="1"/>
    <d v="2023-06-17T11:56:41"/>
    <s v="Bed in 4-bed Dorm"/>
    <m/>
    <s v="Booking.com"/>
    <x v="2"/>
    <x v="2"/>
    <s v="Mastercard"/>
    <x v="2"/>
    <n v="1004"/>
    <d v="2023-06-01T00:00:00"/>
    <x v="2"/>
    <x v="2"/>
    <n v="1.1785503830288745E-3"/>
    <n v="1.1785503830288745E-3"/>
    <n v="306.02699999999999"/>
    <n v="0"/>
    <n v="0"/>
    <n v="36.723239999999997"/>
    <n v="153.33333333333331"/>
    <n v="2.3571007660577488"/>
    <n v="0"/>
    <n v="1541.7393259006089"/>
  </r>
  <r>
    <d v="2023-06-21T16:17:10"/>
    <n v="2"/>
    <n v="1557.32"/>
    <n v="1"/>
    <s v="Checked out"/>
    <d v="2023-06-23T06:00:00"/>
    <n v="1"/>
    <d v="2023-06-19T18:37:42"/>
    <s v="Bed in 4-bed Dorm"/>
    <m/>
    <s v="Hostelworld Group"/>
    <x v="2"/>
    <x v="2"/>
    <s v="Visa"/>
    <x v="10"/>
    <n v="1005"/>
    <d v="2023-06-01T00:00:00"/>
    <x v="2"/>
    <x v="2"/>
    <n v="1.1785503830288745E-3"/>
    <n v="1.1785503830288745E-3"/>
    <n v="233.59799999999998"/>
    <n v="0"/>
    <n v="0"/>
    <n v="28.031759999999998"/>
    <n v="153.33333333333331"/>
    <n v="2.3571007660577488"/>
    <n v="0"/>
    <n v="1139.9998059006089"/>
  </r>
  <r>
    <d v="2023-06-21T22:11:42"/>
    <n v="2"/>
    <n v="1464.91"/>
    <n v="1"/>
    <s v="Checked out"/>
    <d v="2023-06-23T10:40:25"/>
    <n v="1"/>
    <d v="2023-06-07T00:17:12"/>
    <s v="Bed in 4-bed Dorm"/>
    <m/>
    <s v="Private Sale"/>
    <x v="2"/>
    <x v="3"/>
    <s v=""/>
    <x v="5"/>
    <n v="1006"/>
    <d v="2023-06-01T00:00:00"/>
    <x v="2"/>
    <x v="2"/>
    <n v="1.1785503830288745E-3"/>
    <n v="1.1785503830288745E-3"/>
    <n v="219.73650000000001"/>
    <n v="0"/>
    <n v="0"/>
    <n v="26.368379999999998"/>
    <n v="153.33333333333331"/>
    <n v="2.3571007660577488"/>
    <n v="0"/>
    <n v="1063.1146859006089"/>
  </r>
  <r>
    <d v="2023-06-22T23:45:54"/>
    <n v="3"/>
    <n v="4633.93"/>
    <n v="1"/>
    <s v="Checked out"/>
    <d v="2023-06-25T07:53:22"/>
    <n v="2"/>
    <d v="2022-12-06T09:13:09"/>
    <s v="Economy Queen"/>
    <m/>
    <s v="Booking.com"/>
    <x v="2"/>
    <x v="3"/>
    <s v="Mastercard"/>
    <x v="2"/>
    <n v="1007"/>
    <d v="2023-06-01T00:00:00"/>
    <x v="2"/>
    <x v="2"/>
    <n v="1.7678255745433118E-3"/>
    <n v="1.7678255745433118E-3"/>
    <n v="695.08950000000004"/>
    <n v="0"/>
    <n v="0"/>
    <n v="83.410740000000004"/>
    <n v="191.66666666666666"/>
    <n v="3.5356511490866236"/>
    <n v="0"/>
    <n v="3660.2274421842467"/>
  </r>
  <r>
    <d v="2023-06-22T23:49:46"/>
    <n v="3"/>
    <n v="4282.8599999999997"/>
    <n v="1"/>
    <s v="Checked out"/>
    <d v="2023-06-25T08:52:43"/>
    <n v="2"/>
    <d v="2022-12-18T19:38:50"/>
    <s v="Economy Queen"/>
    <m/>
    <m/>
    <x v="0"/>
    <x v="10"/>
    <s v="Visa"/>
    <x v="8"/>
    <n v="1008"/>
    <d v="2023-06-01T00:00:00"/>
    <x v="0"/>
    <x v="4"/>
    <n v="4.8939641109298528E-3"/>
    <n v="4.8939641109298528E-3"/>
    <n v="42.828599999999994"/>
    <n v="50"/>
    <n v="0"/>
    <n v="59.960039999999999"/>
    <n v="191.66666666666666"/>
    <n v="48.939641109298528"/>
    <n v="0"/>
    <n v="3889.4650522240345"/>
  </r>
  <r>
    <d v="2023-06-22T16:05:16"/>
    <n v="2"/>
    <n v="3855.94"/>
    <n v="1"/>
    <s v="Checked out"/>
    <d v="2023-06-24T09:41:33"/>
    <n v="1"/>
    <d v="2023-01-18T10:08:11"/>
    <s v="Economy Queen"/>
    <m/>
    <s v="Expedia"/>
    <x v="2"/>
    <x v="3"/>
    <s v="Mastercard"/>
    <x v="9"/>
    <n v="1009"/>
    <d v="2023-06-01T00:00:00"/>
    <x v="2"/>
    <x v="2"/>
    <n v="1.1785503830288745E-3"/>
    <n v="1.1785503830288745E-3"/>
    <n v="578.39099999999996"/>
    <n v="0"/>
    <n v="0"/>
    <n v="69.40692"/>
    <n v="153.33333333333331"/>
    <n v="2.3571007660577488"/>
    <n v="0"/>
    <n v="3052.451645900609"/>
  </r>
  <r>
    <d v="2023-06-23T00:03:30"/>
    <n v="3"/>
    <n v="5195.83"/>
    <n v="1"/>
    <s v="Checked out"/>
    <d v="2023-06-25T10:18:38"/>
    <n v="2"/>
    <d v="2022-10-26T16:14:08"/>
    <s v="Economy Queen"/>
    <m/>
    <s v="Booking.com"/>
    <x v="2"/>
    <x v="9"/>
    <s v="Mastercard"/>
    <x v="2"/>
    <n v="1010"/>
    <d v="2023-06-01T00:00:00"/>
    <x v="2"/>
    <x v="2"/>
    <n v="1.7678255745433118E-3"/>
    <n v="1.7678255745433118E-3"/>
    <n v="779.37450000000001"/>
    <n v="0"/>
    <n v="0"/>
    <n v="93.524939999999987"/>
    <n v="191.66666666666666"/>
    <n v="3.5356511490866236"/>
    <n v="0"/>
    <n v="4127.7282421842465"/>
  </r>
  <r>
    <d v="2023-06-22T16:06:17"/>
    <n v="1"/>
    <n v="0"/>
    <n v="1"/>
    <s v="Checked out"/>
    <d v="2023-06-23T09:54:38"/>
    <n v="2"/>
    <d v="2023-06-22T15:37:57"/>
    <s v="Economy Queen"/>
    <m/>
    <s v="Booking.com"/>
    <x v="0"/>
    <x v="5"/>
    <s v="Visa"/>
    <x v="0"/>
    <n v="1011"/>
    <d v="2023-06-01T00:00:00"/>
    <x v="0"/>
    <x v="0"/>
    <n v="1.6313213703099511E-3"/>
    <n v="1.6313213703099511E-3"/>
    <n v="0"/>
    <n v="0"/>
    <n v="0"/>
    <n v="0"/>
    <n v="115"/>
    <n v="0"/>
    <n v="0"/>
    <n v="-115"/>
  </r>
  <r>
    <d v="2023-06-22T18:00:03"/>
    <n v="2"/>
    <n v="4387.5"/>
    <n v="1"/>
    <s v="Checked out"/>
    <d v="2023-06-24T11:00:00"/>
    <n v="2"/>
    <d v="2023-02-27T20:59:13"/>
    <s v="Economy Queen"/>
    <m/>
    <s v="Expedia"/>
    <x v="2"/>
    <x v="2"/>
    <s v="Mastercard"/>
    <x v="9"/>
    <n v="1012"/>
    <d v="2023-06-01T00:00:00"/>
    <x v="2"/>
    <x v="2"/>
    <n v="1.1785503830288745E-3"/>
    <n v="1.1785503830288745E-3"/>
    <n v="658.125"/>
    <n v="0"/>
    <n v="0"/>
    <n v="78.974999999999994"/>
    <n v="153.33333333333331"/>
    <n v="2.3571007660577488"/>
    <n v="0"/>
    <n v="3494.7095659006091"/>
  </r>
  <r>
    <d v="2023-06-22T10:41:33"/>
    <n v="2"/>
    <n v="2983.75"/>
    <n v="1"/>
    <s v="Checked out"/>
    <d v="2023-06-24T10:55:41"/>
    <n v="2"/>
    <d v="2022-12-13T11:37:05"/>
    <s v="Economy Queen"/>
    <m/>
    <s v="Booking.com"/>
    <x v="2"/>
    <x v="3"/>
    <s v="Mastercard"/>
    <x v="2"/>
    <n v="1013"/>
    <d v="2023-06-01T00:00:00"/>
    <x v="2"/>
    <x v="2"/>
    <n v="1.1785503830288745E-3"/>
    <n v="1.1785503830288745E-3"/>
    <n v="447.5625"/>
    <n v="0"/>
    <n v="0"/>
    <n v="53.707499999999996"/>
    <n v="153.33333333333331"/>
    <n v="2.3571007660577488"/>
    <n v="0"/>
    <n v="2326.789565900609"/>
  </r>
  <r>
    <d v="2023-06-22T16:50:24"/>
    <n v="1"/>
    <n v="1980.46"/>
    <n v="1"/>
    <s v="Checked out"/>
    <d v="2023-06-23T11:00:00"/>
    <n v="2"/>
    <d v="2023-04-12T17:11:42"/>
    <s v="Economy Queen"/>
    <m/>
    <s v="Expedia"/>
    <x v="2"/>
    <x v="3"/>
    <s v="Mastercard"/>
    <x v="11"/>
    <n v="1014"/>
    <d v="2023-06-01T00:00:00"/>
    <x v="2"/>
    <x v="2"/>
    <n v="5.8927519151443723E-4"/>
    <n v="5.8927519151443723E-4"/>
    <n v="297.06900000000002"/>
    <n v="0"/>
    <n v="0"/>
    <n v="35.64828"/>
    <n v="115"/>
    <n v="1.1785503830288744"/>
    <n v="0"/>
    <n v="1531.5641696169712"/>
  </r>
  <r>
    <d v="2023-06-22T15:30:35"/>
    <n v="4"/>
    <n v="4668.97"/>
    <n v="1"/>
    <s v="Checked out"/>
    <d v="2023-06-26T10:57:56"/>
    <n v="1"/>
    <d v="2022-12-30T18:14:55"/>
    <s v="Standard Queen"/>
    <m/>
    <m/>
    <x v="0"/>
    <x v="8"/>
    <s v="Visa"/>
    <x v="8"/>
    <n v="1015"/>
    <d v="2023-06-01T00:00:00"/>
    <x v="0"/>
    <x v="4"/>
    <n v="6.5252854812398045E-3"/>
    <n v="6.5252854812398045E-3"/>
    <n v="46.689700000000002"/>
    <n v="50"/>
    <n v="0"/>
    <n v="65.365580000000008"/>
    <n v="230"/>
    <n v="65.252854812398041"/>
    <n v="0"/>
    <n v="4211.6618651876024"/>
  </r>
  <r>
    <d v="2023-06-22T23:26:34"/>
    <n v="3"/>
    <n v="6794.65"/>
    <n v="1"/>
    <s v="Checked out"/>
    <d v="2023-06-25T10:09:06"/>
    <n v="2"/>
    <d v="2022-12-23T23:24:02"/>
    <s v="Standard Queen"/>
    <m/>
    <s v="Expedia"/>
    <x v="2"/>
    <x v="9"/>
    <s v="Mastercard"/>
    <x v="9"/>
    <n v="1016"/>
    <d v="2023-06-01T00:00:00"/>
    <x v="2"/>
    <x v="2"/>
    <n v="1.7678255745433118E-3"/>
    <n v="1.7678255745433118E-3"/>
    <n v="1019.1974999999999"/>
    <n v="0"/>
    <n v="0"/>
    <n v="122.30369999999998"/>
    <n v="191.66666666666666"/>
    <n v="3.5356511490866236"/>
    <n v="0"/>
    <n v="5457.9464821842466"/>
  </r>
  <r>
    <d v="2023-06-22T18:37:52"/>
    <n v="3"/>
    <n v="5716.08"/>
    <n v="1"/>
    <s v="Checked out"/>
    <d v="2023-06-25T09:44:39"/>
    <n v="2"/>
    <d v="2022-12-02T23:02:03"/>
    <s v="Standard Queen"/>
    <m/>
    <s v="Expedia"/>
    <x v="2"/>
    <x v="2"/>
    <s v="Mastercard"/>
    <x v="3"/>
    <n v="1017"/>
    <d v="2023-06-01T00:00:00"/>
    <x v="2"/>
    <x v="2"/>
    <n v="1.7678255745433118E-3"/>
    <n v="1.7678255745433118E-3"/>
    <n v="857.41199999999992"/>
    <n v="0"/>
    <n v="0"/>
    <n v="102.88943999999999"/>
    <n v="191.66666666666666"/>
    <n v="3.5356511490866236"/>
    <n v="0"/>
    <n v="4560.5762421842464"/>
  </r>
  <r>
    <d v="2023-06-22T11:49:40"/>
    <n v="1"/>
    <n v="2468.0500000000002"/>
    <n v="1"/>
    <s v="Checked out"/>
    <d v="2023-06-23T10:15:39"/>
    <n v="1"/>
    <d v="2023-06-02T15:37:37"/>
    <s v="Standard Queen"/>
    <m/>
    <m/>
    <x v="0"/>
    <x v="6"/>
    <s v="Visa"/>
    <x v="8"/>
    <n v="1018"/>
    <d v="2023-06-01T00:00:00"/>
    <x v="0"/>
    <x v="4"/>
    <n v="1.6313213703099511E-3"/>
    <n v="1.6313213703099511E-3"/>
    <n v="24.680500000000002"/>
    <n v="50"/>
    <n v="0"/>
    <n v="34.552700000000002"/>
    <n v="115"/>
    <n v="16.31321370309951"/>
    <n v="0"/>
    <n v="2227.5035862969007"/>
  </r>
  <r>
    <d v="2023-06-22T23:15:02"/>
    <n v="2"/>
    <n v="5216.07"/>
    <n v="1"/>
    <s v="Checked out"/>
    <d v="2023-06-24T10:44:15"/>
    <n v="2"/>
    <d v="2023-05-05T13:22:42"/>
    <s v="Standard Queen"/>
    <m/>
    <s v="Booking.com"/>
    <x v="2"/>
    <x v="3"/>
    <s v="Mastercard"/>
    <x v="2"/>
    <n v="1019"/>
    <d v="2023-06-01T00:00:00"/>
    <x v="2"/>
    <x v="2"/>
    <n v="1.1785503830288745E-3"/>
    <n v="1.1785503830288745E-3"/>
    <n v="782.41049999999996"/>
    <n v="0"/>
    <n v="0"/>
    <n v="93.889259999999993"/>
    <n v="153.33333333333331"/>
    <n v="2.3571007660577488"/>
    <n v="0"/>
    <n v="4184.0798059006083"/>
  </r>
  <r>
    <d v="2023-06-22T21:13:23"/>
    <n v="1"/>
    <n v="1158.43"/>
    <n v="1"/>
    <s v="Checked out"/>
    <d v="2023-06-23T10:52:48"/>
    <n v="2"/>
    <d v="2023-06-22T20:17:13"/>
    <s v="Standard Queen"/>
    <m/>
    <s v="Private Sale"/>
    <x v="2"/>
    <x v="2"/>
    <s v=""/>
    <x v="5"/>
    <n v="1020"/>
    <d v="2023-06-01T00:00:00"/>
    <x v="2"/>
    <x v="2"/>
    <n v="5.8927519151443723E-4"/>
    <n v="5.8927519151443723E-4"/>
    <n v="173.7645"/>
    <n v="0"/>
    <n v="0"/>
    <n v="20.851739999999999"/>
    <n v="115"/>
    <n v="1.1785503830288744"/>
    <n v="0"/>
    <n v="847.63520961697122"/>
  </r>
  <r>
    <d v="2023-06-23T00:53:08"/>
    <n v="1"/>
    <n v="1124.28"/>
    <n v="1"/>
    <s v="Checked out"/>
    <d v="2023-06-23T12:00:00"/>
    <n v="1"/>
    <d v="2023-06-22T20:17:11"/>
    <s v="Standard Queen"/>
    <m/>
    <s v="Private Sale"/>
    <x v="2"/>
    <x v="2"/>
    <s v=""/>
    <x v="5"/>
    <n v="1021"/>
    <d v="2023-06-01T00:00:00"/>
    <x v="2"/>
    <x v="2"/>
    <n v="5.8927519151443723E-4"/>
    <n v="5.8927519151443723E-4"/>
    <n v="168.642"/>
    <n v="0"/>
    <n v="0"/>
    <n v="20.237039999999997"/>
    <n v="115"/>
    <n v="1.1785503830288744"/>
    <n v="0"/>
    <n v="819.22240961697105"/>
  </r>
  <r>
    <d v="2023-06-23T02:44:39"/>
    <n v="3"/>
    <n v="4118.21"/>
    <n v="1"/>
    <s v="Checked out"/>
    <d v="2023-06-25T11:00:00"/>
    <n v="1"/>
    <d v="2023-01-03T11:13:01"/>
    <s v="Superior King"/>
    <m/>
    <m/>
    <x v="0"/>
    <x v="8"/>
    <s v="Mastercard"/>
    <x v="8"/>
    <n v="1022"/>
    <d v="2023-06-01T00:00:00"/>
    <x v="0"/>
    <x v="4"/>
    <n v="4.8939641109298528E-3"/>
    <n v="4.8939641109298528E-3"/>
    <n v="41.182099999999998"/>
    <n v="50"/>
    <n v="0"/>
    <n v="57.654940000000003"/>
    <n v="191.66666666666666"/>
    <n v="48.939641109298528"/>
    <n v="0"/>
    <n v="3728.7666522240347"/>
  </r>
  <r>
    <d v="2023-06-22T21:35:51"/>
    <n v="1"/>
    <n v="2435.2199999999998"/>
    <n v="1"/>
    <s v="Checked out"/>
    <d v="2023-06-23T11:00:00"/>
    <n v="1"/>
    <d v="2023-06-10T12:07:42"/>
    <s v="Superior King"/>
    <m/>
    <s v="Expedia"/>
    <x v="2"/>
    <x v="3"/>
    <s v="Mastercard"/>
    <x v="9"/>
    <n v="1023"/>
    <d v="2023-06-01T00:00:00"/>
    <x v="2"/>
    <x v="2"/>
    <n v="5.8927519151443723E-4"/>
    <n v="5.8927519151443723E-4"/>
    <n v="365.28299999999996"/>
    <n v="0"/>
    <n v="0"/>
    <n v="43.83395999999999"/>
    <n v="115"/>
    <n v="1.1785503830288744"/>
    <n v="0"/>
    <n v="1909.924489616971"/>
  </r>
  <r>
    <d v="2023-06-22T17:20:02"/>
    <n v="1"/>
    <n v="2442.0500000000002"/>
    <n v="1"/>
    <s v="Checked out"/>
    <d v="2023-06-23T11:00:00"/>
    <n v="1"/>
    <d v="2023-06-10T05:36:19"/>
    <s v="Superior King"/>
    <m/>
    <m/>
    <x v="0"/>
    <x v="6"/>
    <s v="Amex"/>
    <x v="8"/>
    <n v="1024"/>
    <d v="2023-06-01T00:00:00"/>
    <x v="0"/>
    <x v="4"/>
    <n v="1.6313213703099511E-3"/>
    <n v="1.6313213703099511E-3"/>
    <n v="24.420500000000004"/>
    <n v="50"/>
    <n v="0"/>
    <n v="34.188700000000004"/>
    <n v="115"/>
    <n v="16.31321370309951"/>
    <n v="0"/>
    <n v="2202.1275862969005"/>
  </r>
  <r>
    <d v="2023-06-22T20:43:25"/>
    <n v="1"/>
    <n v="1857.14"/>
    <n v="1"/>
    <s v="Checked out"/>
    <d v="2023-06-23T11:00:00"/>
    <n v="5"/>
    <d v="2023-06-22T08:30:10"/>
    <s v="Family Room"/>
    <m/>
    <s v="Google Travel Agency"/>
    <x v="0"/>
    <x v="0"/>
    <s v="Visa"/>
    <x v="14"/>
    <n v="1025"/>
    <d v="2023-06-01T00:00:00"/>
    <x v="0"/>
    <x v="5"/>
    <n v="1.6313213703099511E-3"/>
    <n v="1.6313213703099511E-3"/>
    <n v="0"/>
    <n v="0"/>
    <n v="0"/>
    <n v="33.428519999999999"/>
    <n v="115"/>
    <n v="0"/>
    <n v="0"/>
    <n v="1708.7114800000002"/>
  </r>
  <r>
    <d v="2023-06-22T15:34:57"/>
    <n v="3"/>
    <n v="9926.14"/>
    <n v="1"/>
    <s v="Checked out"/>
    <d v="2023-06-25T11:00:00"/>
    <n v="3"/>
    <d v="2023-02-06T22:33:12"/>
    <s v="Family Room"/>
    <m/>
    <s v="Booking.com"/>
    <x v="2"/>
    <x v="9"/>
    <s v="Mastercard"/>
    <x v="2"/>
    <n v="1026"/>
    <d v="2023-06-01T00:00:00"/>
    <x v="2"/>
    <x v="2"/>
    <n v="1.7678255745433118E-3"/>
    <n v="1.7678255745433118E-3"/>
    <n v="1488.9209999999998"/>
    <n v="0"/>
    <n v="0"/>
    <n v="178.67051999999998"/>
    <n v="191.66666666666666"/>
    <n v="3.5356511490866236"/>
    <n v="0"/>
    <n v="8063.3461621842462"/>
  </r>
  <r>
    <d v="2023-06-23T00:33:54"/>
    <n v="1"/>
    <n v="1926.79"/>
    <n v="1"/>
    <s v="Checked out"/>
    <d v="2023-06-23T10:45:43"/>
    <n v="2"/>
    <d v="2023-04-01T16:32:12"/>
    <s v="2-bed Dorm"/>
    <m/>
    <s v="Booking.com"/>
    <x v="2"/>
    <x v="2"/>
    <s v="Mastercard"/>
    <x v="2"/>
    <n v="1027"/>
    <d v="2023-06-01T00:00:00"/>
    <x v="2"/>
    <x v="2"/>
    <n v="5.8927519151443723E-4"/>
    <n v="5.8927519151443723E-4"/>
    <n v="289.01849999999996"/>
    <n v="0"/>
    <n v="0"/>
    <n v="34.682219999999994"/>
    <n v="115"/>
    <n v="1.1785503830288744"/>
    <n v="0"/>
    <n v="1486.9107296169711"/>
  </r>
  <r>
    <d v="2023-06-22T20:42:19"/>
    <n v="1"/>
    <n v="1126.76"/>
    <n v="1"/>
    <s v="Checked out"/>
    <d v="2023-06-23T10:33:38"/>
    <n v="2"/>
    <d v="2023-06-22T20:41:33"/>
    <s v="2-bed Dorm"/>
    <m/>
    <m/>
    <x v="0"/>
    <x v="5"/>
    <s v=""/>
    <x v="0"/>
    <n v="1028"/>
    <d v="2023-06-01T00:00:00"/>
    <x v="0"/>
    <x v="0"/>
    <n v="1.6313213703099511E-3"/>
    <n v="1.6313213703099511E-3"/>
    <n v="0"/>
    <n v="0"/>
    <n v="0"/>
    <n v="15.77464"/>
    <n v="115"/>
    <n v="0"/>
    <n v="0"/>
    <n v="995.98536000000001"/>
  </r>
  <r>
    <d v="2023-06-23T01:54:46"/>
    <n v="1"/>
    <n v="876.7"/>
    <n v="1"/>
    <s v="Checked out"/>
    <d v="2023-06-23T10:37:06"/>
    <n v="1"/>
    <d v="2023-03-26T19:22:12"/>
    <s v="2-bed Dorm"/>
    <m/>
    <s v="Expedia"/>
    <x v="2"/>
    <x v="3"/>
    <s v="Mastercard"/>
    <x v="9"/>
    <n v="1029"/>
    <d v="2023-06-01T00:00:00"/>
    <x v="2"/>
    <x v="2"/>
    <n v="5.8927519151443723E-4"/>
    <n v="5.8927519151443723E-4"/>
    <n v="131.505"/>
    <n v="0"/>
    <n v="0"/>
    <n v="15.7806"/>
    <n v="115"/>
    <n v="1.1785503830288744"/>
    <n v="0"/>
    <n v="613.23584961697111"/>
  </r>
  <r>
    <d v="2023-06-22T16:25:26"/>
    <n v="3"/>
    <n v="8291.07"/>
    <n v="1"/>
    <s v="Checked out"/>
    <d v="2023-06-25T11:00:00"/>
    <n v="4"/>
    <d v="2023-05-18T02:19:29"/>
    <s v="4-bed Dorm"/>
    <m/>
    <s v="Google Travel Agency"/>
    <x v="0"/>
    <x v="0"/>
    <s v="Amex"/>
    <x v="14"/>
    <n v="1030"/>
    <d v="2023-06-01T00:00:00"/>
    <x v="0"/>
    <x v="5"/>
    <n v="4.8939641109298528E-3"/>
    <n v="4.8939641109298528E-3"/>
    <n v="0"/>
    <n v="0"/>
    <n v="0"/>
    <n v="149.23925999999997"/>
    <n v="191.66666666666666"/>
    <n v="0"/>
    <n v="0"/>
    <n v="7950.1640733333334"/>
  </r>
  <r>
    <d v="2023-06-23T00:31:09"/>
    <n v="1"/>
    <n v="2435.27"/>
    <n v="1"/>
    <s v="Checked out"/>
    <d v="2023-06-23T10:46:08"/>
    <n v="4"/>
    <d v="2023-03-29T15:46:42"/>
    <s v="4-bed Dorm"/>
    <m/>
    <s v="Booking.com"/>
    <x v="2"/>
    <x v="2"/>
    <s v="Mastercard"/>
    <x v="2"/>
    <n v="1031"/>
    <d v="2023-06-01T00:00:00"/>
    <x v="2"/>
    <x v="2"/>
    <n v="5.8927519151443723E-4"/>
    <n v="5.8927519151443723E-4"/>
    <n v="365.29050000000001"/>
    <n v="0"/>
    <n v="0"/>
    <n v="43.834859999999999"/>
    <n v="115"/>
    <n v="1.1785503830288744"/>
    <n v="0"/>
    <n v="1909.9660896169712"/>
  </r>
  <r>
    <d v="2023-06-22T15:59:35"/>
    <n v="3"/>
    <n v="3211.88"/>
    <n v="1"/>
    <s v="Checked out"/>
    <d v="2023-06-25T07:26:23"/>
    <n v="1"/>
    <d v="2023-04-27T17:30:41"/>
    <s v="Bed in 12-bed Dorm"/>
    <m/>
    <s v="Booking.com"/>
    <x v="2"/>
    <x v="3"/>
    <s v="Mastercard"/>
    <x v="2"/>
    <n v="1032"/>
    <d v="2023-06-01T00:00:00"/>
    <x v="2"/>
    <x v="2"/>
    <n v="1.7678255745433118E-3"/>
    <n v="1.7678255745433118E-3"/>
    <n v="481.78199999999998"/>
    <n v="0"/>
    <n v="0"/>
    <n v="57.813839999999999"/>
    <n v="191.66666666666666"/>
    <n v="3.5356511490866236"/>
    <n v="0"/>
    <n v="2477.0818421842469"/>
  </r>
  <r>
    <d v="2023-06-22T16:10:44"/>
    <n v="2"/>
    <n v="1558.93"/>
    <n v="1"/>
    <s v="Checked out"/>
    <d v="2023-06-24T07:07:01"/>
    <n v="1"/>
    <d v="2023-03-08T18:36:13"/>
    <s v="Bed in 12-bed Dorm"/>
    <m/>
    <s v="Booking.com"/>
    <x v="2"/>
    <x v="2"/>
    <s v="Mastercard"/>
    <x v="2"/>
    <n v="1033"/>
    <d v="2023-06-01T00:00:00"/>
    <x v="2"/>
    <x v="2"/>
    <n v="1.1785503830288745E-3"/>
    <n v="1.1785503830288745E-3"/>
    <n v="233.83949999999999"/>
    <n v="0"/>
    <n v="0"/>
    <n v="28.060739999999999"/>
    <n v="153.33333333333331"/>
    <n v="2.3571007660577488"/>
    <n v="0"/>
    <n v="1141.3393259006091"/>
  </r>
  <r>
    <d v="2023-06-23T01:59:27"/>
    <n v="1"/>
    <n v="668.61"/>
    <n v="1"/>
    <s v="Checked out"/>
    <d v="2023-06-23T09:19:57"/>
    <n v="1"/>
    <d v="2023-06-23T01:58:02"/>
    <s v="Bed in 12-bed Dorm"/>
    <m/>
    <m/>
    <x v="0"/>
    <x v="5"/>
    <s v="Visa"/>
    <x v="0"/>
    <n v="1034"/>
    <d v="2023-06-01T00:00:00"/>
    <x v="0"/>
    <x v="0"/>
    <n v="1.6313213703099511E-3"/>
    <n v="1.6313213703099511E-3"/>
    <n v="0"/>
    <n v="0"/>
    <n v="0"/>
    <n v="9.3605400000000003"/>
    <n v="115"/>
    <n v="0"/>
    <n v="0"/>
    <n v="544.24946"/>
  </r>
  <r>
    <d v="2023-06-22T16:02:12"/>
    <n v="1"/>
    <n v="585.89"/>
    <n v="1"/>
    <s v="Checked out"/>
    <d v="2023-06-23T07:56:30"/>
    <n v="1"/>
    <d v="2023-06-19T12:55:12"/>
    <s v="Bed in 12-bed Dorm"/>
    <m/>
    <s v="Hostelworld Group"/>
    <x v="2"/>
    <x v="2"/>
    <s v="Mastercard"/>
    <x v="10"/>
    <n v="1035"/>
    <d v="2023-06-01T00:00:00"/>
    <x v="2"/>
    <x v="2"/>
    <n v="5.8927519151443723E-4"/>
    <n v="5.8927519151443723E-4"/>
    <n v="87.883499999999998"/>
    <n v="0"/>
    <n v="0"/>
    <n v="10.546019999999999"/>
    <n v="115"/>
    <n v="1.1785503830288744"/>
    <n v="0"/>
    <n v="371.28192961697113"/>
  </r>
  <r>
    <d v="2023-06-22T16:55:59"/>
    <n v="1"/>
    <n v="527.29999999999995"/>
    <n v="1"/>
    <s v="Checked out"/>
    <d v="2023-06-23T07:27:49"/>
    <n v="1"/>
    <d v="2023-06-18T20:22:42"/>
    <s v="Bed in 12-bed Dorm"/>
    <m/>
    <s v="Private Sale"/>
    <x v="2"/>
    <x v="2"/>
    <s v=""/>
    <x v="5"/>
    <n v="1036"/>
    <d v="2023-06-01T00:00:00"/>
    <x v="2"/>
    <x v="2"/>
    <n v="5.8927519151443723E-4"/>
    <n v="5.8927519151443723E-4"/>
    <n v="79.094999999999985"/>
    <n v="0"/>
    <n v="0"/>
    <n v="9.4913999999999987"/>
    <n v="115"/>
    <n v="1.1785503830288744"/>
    <n v="0"/>
    <n v="322.53504961697115"/>
  </r>
  <r>
    <d v="2023-06-22T16:43:55"/>
    <n v="1"/>
    <n v="596.9"/>
    <n v="1"/>
    <s v="Checked out"/>
    <d v="2023-06-23T10:52:55"/>
    <n v="1"/>
    <d v="2023-06-11T13:22:41"/>
    <s v="Bed in 12-bed Dorm"/>
    <m/>
    <s v="Private Sale"/>
    <x v="2"/>
    <x v="3"/>
    <s v=""/>
    <x v="5"/>
    <n v="1037"/>
    <d v="2023-06-01T00:00:00"/>
    <x v="2"/>
    <x v="2"/>
    <n v="5.8927519151443723E-4"/>
    <n v="5.8927519151443723E-4"/>
    <n v="89.534999999999997"/>
    <n v="0"/>
    <n v="0"/>
    <n v="10.744199999999999"/>
    <n v="115"/>
    <n v="1.1785503830288744"/>
    <n v="0"/>
    <n v="380.44224961697114"/>
  </r>
  <r>
    <d v="2023-06-22T21:40:36"/>
    <n v="1"/>
    <n v="875.89"/>
    <n v="1"/>
    <s v="Checked out"/>
    <d v="2023-06-23T07:12:55"/>
    <n v="1"/>
    <d v="2023-05-24T04:03:11"/>
    <s v="Bed in 12-bed Dorm"/>
    <m/>
    <s v="Booking.com"/>
    <x v="2"/>
    <x v="3"/>
    <s v="Mastercard"/>
    <x v="2"/>
    <n v="1038"/>
    <d v="2023-06-01T00:00:00"/>
    <x v="2"/>
    <x v="2"/>
    <n v="5.8927519151443723E-4"/>
    <n v="5.8927519151443723E-4"/>
    <n v="131.3835"/>
    <n v="0"/>
    <n v="0"/>
    <n v="15.766019999999999"/>
    <n v="115"/>
    <n v="1.1785503830288744"/>
    <n v="0"/>
    <n v="612.56192961697116"/>
  </r>
  <r>
    <d v="2023-06-22T16:52:13"/>
    <n v="1"/>
    <n v="973.21"/>
    <n v="1"/>
    <s v="Checked out"/>
    <d v="2023-06-23T10:58:21"/>
    <n v="1"/>
    <d v="2023-05-05T15:17:42"/>
    <s v="Bed in 12-bed Dorm"/>
    <m/>
    <s v="Booking.com"/>
    <x v="2"/>
    <x v="2"/>
    <s v="Mastercard"/>
    <x v="2"/>
    <n v="1039"/>
    <d v="2023-06-01T00:00:00"/>
    <x v="2"/>
    <x v="2"/>
    <n v="5.8927519151443723E-4"/>
    <n v="5.8927519151443723E-4"/>
    <n v="145.98150000000001"/>
    <n v="0"/>
    <n v="0"/>
    <n v="17.517779999999998"/>
    <n v="115"/>
    <n v="1.1785503830288744"/>
    <n v="0"/>
    <n v="693.53216961697115"/>
  </r>
  <r>
    <d v="2023-06-22T18:26:05"/>
    <n v="2"/>
    <n v="2013.4"/>
    <n v="1"/>
    <s v="Checked out"/>
    <d v="2023-06-24T07:13:41"/>
    <n v="1"/>
    <d v="2023-06-22T15:25:44"/>
    <s v="Bed in 6-bed Dorm"/>
    <m/>
    <s v="Booking.com"/>
    <x v="2"/>
    <x v="2"/>
    <s v="Mastercard"/>
    <x v="2"/>
    <n v="1040"/>
    <d v="2023-06-01T00:00:00"/>
    <x v="2"/>
    <x v="2"/>
    <n v="1.1785503830288745E-3"/>
    <n v="1.1785503830288745E-3"/>
    <n v="302.01"/>
    <n v="0"/>
    <n v="0"/>
    <n v="36.241199999999999"/>
    <n v="153.33333333333331"/>
    <n v="2.3571007660577488"/>
    <n v="0"/>
    <n v="1519.4583659006091"/>
  </r>
  <r>
    <d v="2023-06-22T12:20:01"/>
    <n v="3"/>
    <n v="2517.86"/>
    <n v="1"/>
    <s v="Checked out"/>
    <d v="2023-06-25T08:47:07"/>
    <n v="1"/>
    <d v="2023-06-22T12:06:23"/>
    <s v="Bed in 6-bed Dorm"/>
    <m/>
    <m/>
    <x v="0"/>
    <x v="0"/>
    <s v="Mastercard"/>
    <x v="0"/>
    <n v="1041"/>
    <d v="2023-06-01T00:00:00"/>
    <x v="0"/>
    <x v="0"/>
    <n v="4.8939641109298528E-3"/>
    <n v="4.8939641109298528E-3"/>
    <n v="0"/>
    <n v="0"/>
    <n v="0"/>
    <n v="35.250040000000006"/>
    <n v="191.66666666666666"/>
    <n v="0"/>
    <n v="0"/>
    <n v="2290.9432933333333"/>
  </r>
  <r>
    <d v="2023-06-22T11:10:54"/>
    <n v="1"/>
    <n v="621.42999999999995"/>
    <n v="1"/>
    <s v="Checked out"/>
    <d v="2023-06-23T07:00:00"/>
    <n v="1"/>
    <d v="2023-06-20T15:18:50"/>
    <s v="Bed in 6-bed Dorm"/>
    <m/>
    <s v="Google Travel Agency"/>
    <x v="0"/>
    <x v="0"/>
    <s v=""/>
    <x v="14"/>
    <n v="1042"/>
    <d v="2023-06-01T00:00:00"/>
    <x v="0"/>
    <x v="5"/>
    <n v="1.6313213703099511E-3"/>
    <n v="1.6313213703099511E-3"/>
    <n v="0"/>
    <n v="0"/>
    <n v="0"/>
    <n v="11.185739999999999"/>
    <n v="115"/>
    <n v="0"/>
    <n v="0"/>
    <n v="495.24425999999994"/>
  </r>
  <r>
    <d v="2023-06-22T14:09:02"/>
    <n v="3"/>
    <n v="3665.9"/>
    <n v="1"/>
    <s v="Checked out"/>
    <d v="2023-06-25T05:00:00"/>
    <n v="1"/>
    <d v="2023-06-05T08:36:42"/>
    <s v="Bed in 4-bed Dorm"/>
    <m/>
    <s v="Booking.com"/>
    <x v="2"/>
    <x v="3"/>
    <s v="Mastercard"/>
    <x v="2"/>
    <n v="1043"/>
    <d v="2023-06-01T00:00:00"/>
    <x v="2"/>
    <x v="2"/>
    <n v="1.7678255745433118E-3"/>
    <n v="1.7678255745433118E-3"/>
    <n v="549.88499999999999"/>
    <n v="0"/>
    <n v="0"/>
    <n v="65.986199999999997"/>
    <n v="191.66666666666666"/>
    <n v="3.5356511490866236"/>
    <n v="0"/>
    <n v="2854.8264821842467"/>
  </r>
  <r>
    <d v="2023-06-22T14:56:34"/>
    <n v="1"/>
    <n v="695.18"/>
    <n v="1"/>
    <s v="Checked out"/>
    <d v="2023-06-23T07:28:59"/>
    <n v="1"/>
    <d v="2023-06-21T00:16:12"/>
    <s v="Bed in 4-bed Dorm"/>
    <m/>
    <s v="Hostelworld Group"/>
    <x v="2"/>
    <x v="2"/>
    <s v="Visa"/>
    <x v="10"/>
    <n v="1044"/>
    <d v="2023-06-01T00:00:00"/>
    <x v="2"/>
    <x v="2"/>
    <n v="5.8927519151443723E-4"/>
    <n v="5.8927519151443723E-4"/>
    <n v="104.27699999999999"/>
    <n v="0"/>
    <n v="0"/>
    <n v="12.513239999999998"/>
    <n v="115"/>
    <n v="1.1785503830288744"/>
    <n v="0"/>
    <n v="462.21120961697113"/>
  </r>
  <r>
    <d v="2023-06-22T21:05:29"/>
    <n v="1"/>
    <n v="625.66"/>
    <n v="1"/>
    <s v="Checked out"/>
    <d v="2023-06-23T09:19:42"/>
    <n v="1"/>
    <d v="2023-06-22T21:02:11"/>
    <s v="Bed in 4-bed Dorm"/>
    <m/>
    <s v="Private Sale"/>
    <x v="2"/>
    <x v="2"/>
    <s v=""/>
    <x v="5"/>
    <n v="1045"/>
    <d v="2023-06-01T00:00:00"/>
    <x v="2"/>
    <x v="2"/>
    <n v="5.8927519151443723E-4"/>
    <n v="5.8927519151443723E-4"/>
    <n v="93.84899999999999"/>
    <n v="0"/>
    <n v="0"/>
    <n v="11.261879999999998"/>
    <n v="115"/>
    <n v="1.1785503830288744"/>
    <n v="0"/>
    <n v="404.37056961697112"/>
  </r>
  <r>
    <d v="2023-06-23T13:23:22"/>
    <n v="5"/>
    <n v="8762.67"/>
    <n v="1"/>
    <s v="Checked out"/>
    <d v="2023-06-28T09:48:02"/>
    <n v="2"/>
    <d v="2022-11-15T23:43:07"/>
    <s v="Economy Queen"/>
    <m/>
    <s v="Booking.com"/>
    <x v="2"/>
    <x v="9"/>
    <s v="Mastercard"/>
    <x v="2"/>
    <n v="1046"/>
    <d v="2023-06-01T00:00:00"/>
    <x v="2"/>
    <x v="2"/>
    <n v="2.9463759575721863E-3"/>
    <n v="2.9463759575721863E-3"/>
    <n v="1314.4005"/>
    <n v="0"/>
    <n v="0"/>
    <n v="157.72806"/>
    <n v="268.33333333333331"/>
    <n v="5.8927519151443724"/>
    <n v="0"/>
    <n v="7016.315354751523"/>
  </r>
  <r>
    <d v="2023-06-23T19:09:37"/>
    <n v="3"/>
    <n v="3073.65"/>
    <n v="1"/>
    <s v="Checked out"/>
    <d v="2023-06-26T10:02:43"/>
    <n v="2"/>
    <d v="2023-03-10T14:01:48"/>
    <s v="Economy Queen"/>
    <m/>
    <m/>
    <x v="0"/>
    <x v="7"/>
    <s v=""/>
    <x v="22"/>
    <n v="1047"/>
    <d v="2023-06-01T00:00:00"/>
    <x v="0"/>
    <x v="0"/>
    <n v="4.8939641109298528E-3"/>
    <n v="4.8939641109298528E-3"/>
    <n v="0"/>
    <n v="0"/>
    <n v="0"/>
    <n v="43.031100000000002"/>
    <n v="191.66666666666666"/>
    <n v="0"/>
    <n v="0"/>
    <n v="2838.9522333333334"/>
  </r>
  <r>
    <d v="2023-06-23T13:43:49"/>
    <n v="1"/>
    <n v="2455.35"/>
    <n v="1"/>
    <s v="Checked out"/>
    <d v="2023-06-24T10:38:57"/>
    <n v="2"/>
    <d v="2023-05-18T04:32:41"/>
    <s v="Economy Queen"/>
    <m/>
    <s v="Expedia"/>
    <x v="2"/>
    <x v="3"/>
    <s v="Mastercard"/>
    <x v="9"/>
    <n v="1048"/>
    <d v="2023-06-01T00:00:00"/>
    <x v="2"/>
    <x v="2"/>
    <n v="5.8927519151443723E-4"/>
    <n v="5.8927519151443723E-4"/>
    <n v="368.30249999999995"/>
    <n v="0"/>
    <n v="0"/>
    <n v="44.196299999999994"/>
    <n v="115"/>
    <n v="1.1785503830288744"/>
    <n v="0"/>
    <n v="1926.6726496169711"/>
  </r>
  <r>
    <d v="2023-06-23T18:28:26"/>
    <n v="2"/>
    <n v="3006.04"/>
    <n v="1"/>
    <s v="Checked out"/>
    <d v="2023-06-25T11:00:00"/>
    <n v="2"/>
    <d v="2023-06-23T06:17:13"/>
    <s v="Economy Queen"/>
    <m/>
    <s v="Private Sale"/>
    <x v="2"/>
    <x v="2"/>
    <s v=""/>
    <x v="5"/>
    <n v="1049"/>
    <d v="2023-06-01T00:00:00"/>
    <x v="2"/>
    <x v="2"/>
    <n v="1.1785503830288745E-3"/>
    <n v="1.1785503830288745E-3"/>
    <n v="450.90600000000001"/>
    <n v="0"/>
    <n v="0"/>
    <n v="54.108719999999998"/>
    <n v="153.33333333333331"/>
    <n v="2.3571007660577488"/>
    <n v="0"/>
    <n v="2345.3348459006088"/>
  </r>
  <r>
    <d v="2023-06-23T17:16:54"/>
    <n v="1"/>
    <n v="1460.33"/>
    <n v="1"/>
    <s v="Checked out"/>
    <d v="2023-06-24T09:27:49"/>
    <n v="1"/>
    <d v="2023-06-22T17:07:16"/>
    <s v="Economy Queen"/>
    <m/>
    <s v="Private Sale"/>
    <x v="2"/>
    <x v="2"/>
    <s v=""/>
    <x v="5"/>
    <n v="1050"/>
    <d v="2023-06-01T00:00:00"/>
    <x v="2"/>
    <x v="2"/>
    <n v="5.8927519151443723E-4"/>
    <n v="5.8927519151443723E-4"/>
    <n v="219.04949999999999"/>
    <n v="0"/>
    <n v="0"/>
    <n v="26.285939999999997"/>
    <n v="115"/>
    <n v="1.1785503830288744"/>
    <n v="0"/>
    <n v="1098.8160096169711"/>
  </r>
  <r>
    <d v="2023-06-23T15:44:40"/>
    <n v="3"/>
    <n v="3254.46"/>
    <n v="1"/>
    <s v="Checked out"/>
    <d v="2023-06-26T09:23:34"/>
    <n v="2"/>
    <d v="2023-03-10T14:01:48"/>
    <s v="Standard Queen"/>
    <m/>
    <m/>
    <x v="0"/>
    <x v="7"/>
    <s v=""/>
    <x v="22"/>
    <n v="1051"/>
    <d v="2023-06-01T00:00:00"/>
    <x v="0"/>
    <x v="0"/>
    <n v="4.8939641109298528E-3"/>
    <n v="4.8939641109298528E-3"/>
    <n v="0"/>
    <n v="0"/>
    <n v="0"/>
    <n v="45.562440000000002"/>
    <n v="191.66666666666666"/>
    <n v="0"/>
    <n v="0"/>
    <n v="3017.2308933333334"/>
  </r>
  <r>
    <d v="2023-06-23T18:58:35"/>
    <n v="2"/>
    <n v="3529"/>
    <n v="1"/>
    <s v="Checked out"/>
    <d v="2023-06-25T10:54:14"/>
    <n v="2"/>
    <d v="2022-10-03T15:54:09"/>
    <s v="Standard Queen"/>
    <m/>
    <s v="TRAVELNET REISEVAREHUSET A/S"/>
    <x v="1"/>
    <x v="1"/>
    <s v="Visa"/>
    <x v="18"/>
    <n v="1052"/>
    <d v="2023-06-01T00:00:00"/>
    <x v="1"/>
    <x v="1"/>
    <n v="9.0909090909090912E-2"/>
    <n v="9.0909090909090912E-2"/>
    <n v="352.90000000000003"/>
    <n v="100"/>
    <n v="70.58"/>
    <n v="35.29"/>
    <n v="153.33333333333331"/>
    <n v="227.27272727272728"/>
    <n v="454.54545454545456"/>
    <n v="2135.078484848485"/>
  </r>
  <r>
    <d v="2023-06-23T14:25:32"/>
    <n v="2"/>
    <n v="3240.18"/>
    <n v="1"/>
    <s v="Checked out"/>
    <d v="2023-06-25T09:02:30"/>
    <n v="2"/>
    <d v="2022-10-08T17:36:04"/>
    <s v="Standard Queen"/>
    <m/>
    <s v="Booking.com"/>
    <x v="2"/>
    <x v="2"/>
    <s v="Mastercard"/>
    <x v="2"/>
    <n v="1053"/>
    <d v="2023-06-01T00:00:00"/>
    <x v="2"/>
    <x v="2"/>
    <n v="1.1785503830288745E-3"/>
    <n v="1.1785503830288745E-3"/>
    <n v="486.02699999999993"/>
    <n v="0"/>
    <n v="0"/>
    <n v="58.323239999999991"/>
    <n v="153.33333333333331"/>
    <n v="2.3571007660577488"/>
    <n v="0"/>
    <n v="2540.139325900609"/>
  </r>
  <r>
    <d v="2023-06-23T15:36:57"/>
    <n v="4"/>
    <n v="8573.18"/>
    <n v="1"/>
    <s v="Checked out"/>
    <d v="2023-06-27T05:00:55"/>
    <n v="2"/>
    <d v="2023-01-22T23:18:51"/>
    <s v="Standard Queen"/>
    <m/>
    <s v="Expedia"/>
    <x v="2"/>
    <x v="9"/>
    <s v="Mastercard"/>
    <x v="4"/>
    <n v="1054"/>
    <d v="2023-06-01T00:00:00"/>
    <x v="2"/>
    <x v="2"/>
    <n v="2.3571007660577489E-3"/>
    <n v="2.3571007660577489E-3"/>
    <n v="1285.9770000000001"/>
    <n v="0"/>
    <n v="0"/>
    <n v="154.31724"/>
    <n v="230"/>
    <n v="4.7142015321154975"/>
    <n v="0"/>
    <n v="6898.1715584678841"/>
  </r>
  <r>
    <d v="2023-06-24T00:19:30"/>
    <n v="2"/>
    <n v="3315"/>
    <n v="1"/>
    <s v="Checked out"/>
    <d v="2023-06-25T08:52:33"/>
    <n v="2"/>
    <d v="2023-03-10T16:21:59"/>
    <s v="Standard Queen"/>
    <m/>
    <m/>
    <x v="0"/>
    <x v="8"/>
    <s v=""/>
    <x v="8"/>
    <n v="1055"/>
    <d v="2023-06-01T00:00:00"/>
    <x v="0"/>
    <x v="4"/>
    <n v="3.2626427406199023E-3"/>
    <n v="3.2626427406199023E-3"/>
    <n v="33.15"/>
    <n v="50"/>
    <n v="0"/>
    <n v="46.410000000000004"/>
    <n v="153.33333333333331"/>
    <n v="32.626427406199021"/>
    <n v="0"/>
    <n v="2999.4802392604679"/>
  </r>
  <r>
    <d v="2023-06-23T15:04:26"/>
    <n v="2"/>
    <n v="2237.6999999999998"/>
    <n v="1"/>
    <s v="Checked out"/>
    <d v="2023-06-25T11:00:00"/>
    <n v="2"/>
    <d v="2022-10-08T16:33:02"/>
    <s v="Standard Queen"/>
    <m/>
    <s v="Private Sale"/>
    <x v="2"/>
    <x v="2"/>
    <s v=""/>
    <x v="5"/>
    <n v="1056"/>
    <d v="2023-06-01T00:00:00"/>
    <x v="2"/>
    <x v="2"/>
    <n v="1.1785503830288745E-3"/>
    <n v="1.1785503830288745E-3"/>
    <n v="335.65499999999997"/>
    <n v="0"/>
    <n v="0"/>
    <n v="40.27859999999999"/>
    <n v="153.33333333333331"/>
    <n v="2.3571007660577488"/>
    <n v="0"/>
    <n v="1706.0759659006087"/>
  </r>
  <r>
    <d v="2023-06-23T15:02:40"/>
    <n v="2"/>
    <n v="2237.6999999999998"/>
    <n v="1"/>
    <s v="Checked out"/>
    <d v="2023-06-25T10:59:44"/>
    <n v="2"/>
    <d v="2022-10-08T16:33:02"/>
    <s v="Standard Queen"/>
    <m/>
    <s v="Private Sale"/>
    <x v="2"/>
    <x v="2"/>
    <s v=""/>
    <x v="5"/>
    <n v="1057"/>
    <d v="2023-06-01T00:00:00"/>
    <x v="2"/>
    <x v="2"/>
    <n v="1.1785503830288745E-3"/>
    <n v="1.1785503830288745E-3"/>
    <n v="335.65499999999997"/>
    <n v="0"/>
    <n v="0"/>
    <n v="40.27859999999999"/>
    <n v="153.33333333333331"/>
    <n v="2.3571007660577488"/>
    <n v="0"/>
    <n v="1706.0759659006087"/>
  </r>
  <r>
    <d v="2023-06-23T16:21:45"/>
    <n v="1"/>
    <n v="1815.18"/>
    <n v="1"/>
    <s v="Checked out"/>
    <d v="2023-06-24T11:00:00"/>
    <n v="2"/>
    <d v="2023-06-23T13:02:42"/>
    <s v="Standard Queen"/>
    <m/>
    <s v="Expedia"/>
    <x v="2"/>
    <x v="2"/>
    <s v="Mastercard"/>
    <x v="9"/>
    <n v="1058"/>
    <d v="2023-06-01T00:00:00"/>
    <x v="2"/>
    <x v="2"/>
    <n v="5.8927519151443723E-4"/>
    <n v="5.8927519151443723E-4"/>
    <n v="272.27699999999999"/>
    <n v="0"/>
    <n v="0"/>
    <n v="32.67324"/>
    <n v="115"/>
    <n v="1.1785503830288744"/>
    <n v="0"/>
    <n v="1394.0512096169712"/>
  </r>
  <r>
    <d v="2023-06-23T21:39:28"/>
    <n v="4"/>
    <n v="8573.18"/>
    <n v="1"/>
    <s v="Checked out"/>
    <d v="2023-06-27T03:09:13"/>
    <n v="2"/>
    <d v="2023-01-22T23:18:41"/>
    <s v="Superior King"/>
    <m/>
    <s v="Expedia"/>
    <x v="2"/>
    <x v="9"/>
    <s v="Mastercard"/>
    <x v="4"/>
    <n v="1059"/>
    <d v="2023-06-01T00:00:00"/>
    <x v="2"/>
    <x v="2"/>
    <n v="2.3571007660577489E-3"/>
    <n v="2.3571007660577489E-3"/>
    <n v="1285.9770000000001"/>
    <n v="0"/>
    <n v="0"/>
    <n v="154.31724"/>
    <n v="230"/>
    <n v="4.7142015321154975"/>
    <n v="0"/>
    <n v="6898.1715584678841"/>
  </r>
  <r>
    <d v="2023-06-23T21:38:27"/>
    <n v="4"/>
    <n v="8573.18"/>
    <n v="1"/>
    <s v="Checked out"/>
    <d v="2023-06-27T03:09:26"/>
    <n v="2"/>
    <d v="2023-01-22T23:18:55"/>
    <s v="Superior King"/>
    <m/>
    <s v="Expedia"/>
    <x v="2"/>
    <x v="9"/>
    <s v="Mastercard"/>
    <x v="4"/>
    <n v="1060"/>
    <d v="2023-06-01T00:00:00"/>
    <x v="2"/>
    <x v="2"/>
    <n v="2.3571007660577489E-3"/>
    <n v="2.3571007660577489E-3"/>
    <n v="1285.9770000000001"/>
    <n v="0"/>
    <n v="0"/>
    <n v="154.31724"/>
    <n v="230"/>
    <n v="4.7142015321154975"/>
    <n v="0"/>
    <n v="6898.1715584678841"/>
  </r>
  <r>
    <d v="2023-06-23T23:00:53"/>
    <n v="1"/>
    <n v="3069.89"/>
    <n v="1"/>
    <s v="Checked out"/>
    <d v="2023-06-24T11:00:00"/>
    <n v="3"/>
    <d v="2023-05-13T09:11:42"/>
    <s v="Family Room"/>
    <m/>
    <s v="Expedia"/>
    <x v="2"/>
    <x v="3"/>
    <s v="Mastercard"/>
    <x v="9"/>
    <n v="1061"/>
    <d v="2023-06-01T00:00:00"/>
    <x v="2"/>
    <x v="2"/>
    <n v="5.8927519151443723E-4"/>
    <n v="5.8927519151443723E-4"/>
    <n v="460.48349999999994"/>
    <n v="0"/>
    <n v="0"/>
    <n v="55.258019999999995"/>
    <n v="115"/>
    <n v="1.1785503830288744"/>
    <n v="0"/>
    <n v="2437.9699296169711"/>
  </r>
  <r>
    <d v="2023-06-23T16:11:23"/>
    <n v="1"/>
    <n v="3114.53"/>
    <n v="1"/>
    <s v="Checked out"/>
    <d v="2023-06-24T07:15:39"/>
    <n v="4"/>
    <d v="2023-05-12T18:22:42"/>
    <s v="Family Room"/>
    <m/>
    <s v="Expedia"/>
    <x v="2"/>
    <x v="3"/>
    <s v="Mastercard"/>
    <x v="9"/>
    <n v="1062"/>
    <d v="2023-06-01T00:00:00"/>
    <x v="2"/>
    <x v="2"/>
    <n v="5.8927519151443723E-4"/>
    <n v="5.8927519151443723E-4"/>
    <n v="467.17950000000002"/>
    <n v="0"/>
    <n v="0"/>
    <n v="56.061540000000001"/>
    <n v="115"/>
    <n v="1.1785503830288744"/>
    <n v="0"/>
    <n v="2475.1104096169711"/>
  </r>
  <r>
    <d v="2023-06-23T19:09:49"/>
    <n v="3"/>
    <n v="5143.75"/>
    <n v="1"/>
    <s v="Checked out"/>
    <d v="2023-06-26T09:59:12"/>
    <n v="2"/>
    <d v="2023-03-10T14:01:48"/>
    <s v="2-bed Dorm"/>
    <m/>
    <m/>
    <x v="0"/>
    <x v="7"/>
    <s v=""/>
    <x v="22"/>
    <n v="1063"/>
    <d v="2023-06-01T00:00:00"/>
    <x v="0"/>
    <x v="0"/>
    <n v="4.8939641109298528E-3"/>
    <n v="4.8939641109298528E-3"/>
    <n v="0"/>
    <n v="0"/>
    <n v="0"/>
    <n v="72.012500000000003"/>
    <n v="191.66666666666666"/>
    <n v="0"/>
    <n v="0"/>
    <n v="4880.0708333333332"/>
  </r>
  <r>
    <d v="2023-06-24T03:21:14"/>
    <n v="2"/>
    <n v="2973.53"/>
    <n v="1"/>
    <s v="Checked out"/>
    <d v="2023-06-25T11:00:00"/>
    <n v="2"/>
    <d v="2023-03-13T12:14:41"/>
    <s v="2-bed Dorm"/>
    <m/>
    <s v="Private Sale"/>
    <x v="2"/>
    <x v="3"/>
    <s v=""/>
    <x v="5"/>
    <n v="1064"/>
    <d v="2023-06-01T00:00:00"/>
    <x v="2"/>
    <x v="2"/>
    <n v="1.1785503830288745E-3"/>
    <n v="1.1785503830288745E-3"/>
    <n v="446.02950000000004"/>
    <n v="0"/>
    <n v="0"/>
    <n v="53.523539999999997"/>
    <n v="153.33333333333331"/>
    <n v="2.3571007660577488"/>
    <n v="0"/>
    <n v="2318.2865259006094"/>
  </r>
  <r>
    <d v="2023-06-23T16:09:47"/>
    <n v="3"/>
    <n v="3214.29"/>
    <n v="1"/>
    <s v="Checked out"/>
    <d v="2023-06-26T11:00:00"/>
    <n v="1"/>
    <d v="2023-06-12T10:10:31"/>
    <s v="2-bed Dorm"/>
    <m/>
    <m/>
    <x v="0"/>
    <x v="5"/>
    <s v=""/>
    <x v="0"/>
    <n v="1065"/>
    <d v="2023-06-01T00:00:00"/>
    <x v="0"/>
    <x v="0"/>
    <n v="4.8939641109298528E-3"/>
    <n v="4.8939641109298528E-3"/>
    <n v="0"/>
    <n v="0"/>
    <n v="0"/>
    <n v="45.000059999999998"/>
    <n v="191.66666666666666"/>
    <n v="0"/>
    <n v="0"/>
    <n v="2977.6232733333331"/>
  </r>
  <r>
    <d v="2023-06-23T17:15:12"/>
    <n v="3"/>
    <n v="3440"/>
    <n v="1"/>
    <s v="Checked out"/>
    <d v="2023-06-26T09:46:22"/>
    <n v="2"/>
    <d v="2023-02-10T17:39:04"/>
    <s v="2-bed Dorm"/>
    <m/>
    <m/>
    <x v="0"/>
    <x v="10"/>
    <s v="Visa"/>
    <x v="8"/>
    <n v="1066"/>
    <d v="2023-06-01T00:00:00"/>
    <x v="0"/>
    <x v="4"/>
    <n v="4.8939641109298528E-3"/>
    <n v="4.8939641109298528E-3"/>
    <n v="34.4"/>
    <n v="50"/>
    <n v="0"/>
    <n v="48.160000000000004"/>
    <n v="191.66666666666666"/>
    <n v="48.939641109298528"/>
    <n v="0"/>
    <n v="3066.8336922240346"/>
  </r>
  <r>
    <d v="2023-06-23T17:05:04"/>
    <n v="3"/>
    <n v="6696.42"/>
    <n v="1"/>
    <s v="Checked out"/>
    <d v="2023-06-26T10:48:01"/>
    <n v="4"/>
    <d v="2023-03-10T14:01:48"/>
    <s v="4-bed Dorm"/>
    <m/>
    <m/>
    <x v="0"/>
    <x v="7"/>
    <s v=""/>
    <x v="22"/>
    <n v="1067"/>
    <d v="2023-06-01T00:00:00"/>
    <x v="0"/>
    <x v="0"/>
    <n v="4.8939641109298528E-3"/>
    <n v="4.8939641109298528E-3"/>
    <n v="0"/>
    <n v="0"/>
    <n v="0"/>
    <n v="93.749880000000005"/>
    <n v="191.66666666666666"/>
    <n v="0"/>
    <n v="0"/>
    <n v="6411.0034533333337"/>
  </r>
  <r>
    <d v="2023-06-23T17:04:57"/>
    <n v="3"/>
    <n v="6696.42"/>
    <n v="1"/>
    <s v="Checked out"/>
    <d v="2023-06-26T10:03:20"/>
    <n v="4"/>
    <d v="2023-03-10T14:01:48"/>
    <s v="4-bed Dorm"/>
    <m/>
    <m/>
    <x v="0"/>
    <x v="7"/>
    <s v=""/>
    <x v="22"/>
    <n v="1068"/>
    <d v="2023-06-01T00:00:00"/>
    <x v="0"/>
    <x v="0"/>
    <n v="4.8939641109298528E-3"/>
    <n v="4.8939641109298528E-3"/>
    <n v="0"/>
    <n v="0"/>
    <n v="0"/>
    <n v="93.749880000000005"/>
    <n v="191.66666666666666"/>
    <n v="0"/>
    <n v="0"/>
    <n v="6411.0034533333337"/>
  </r>
  <r>
    <d v="2023-06-23T15:35:25"/>
    <n v="3"/>
    <n v="6696.42"/>
    <n v="1"/>
    <s v="Checked out"/>
    <d v="2023-06-26T10:39:25"/>
    <n v="4"/>
    <d v="2023-03-10T14:01:48"/>
    <s v="4-bed Dorm"/>
    <m/>
    <m/>
    <x v="0"/>
    <x v="7"/>
    <s v=""/>
    <x v="22"/>
    <n v="1069"/>
    <d v="2023-06-01T00:00:00"/>
    <x v="0"/>
    <x v="0"/>
    <n v="4.8939641109298528E-3"/>
    <n v="4.8939641109298528E-3"/>
    <n v="0"/>
    <n v="0"/>
    <n v="0"/>
    <n v="93.749880000000005"/>
    <n v="191.66666666666666"/>
    <n v="0"/>
    <n v="0"/>
    <n v="6411.0034533333337"/>
  </r>
  <r>
    <d v="2023-06-23T15:32:59"/>
    <n v="1"/>
    <n v="2258.04"/>
    <n v="1"/>
    <s v="Checked out"/>
    <d v="2023-06-24T09:07:40"/>
    <n v="4"/>
    <d v="2023-02-21T16:30:05"/>
    <s v="4-bed Dorm"/>
    <m/>
    <s v="Booking.com"/>
    <x v="2"/>
    <x v="3"/>
    <s v="Mastercard"/>
    <x v="2"/>
    <n v="1070"/>
    <d v="2023-06-01T00:00:00"/>
    <x v="2"/>
    <x v="2"/>
    <n v="5.8927519151443723E-4"/>
    <n v="5.8927519151443723E-4"/>
    <n v="338.70599999999996"/>
    <n v="0"/>
    <n v="0"/>
    <n v="40.64472"/>
    <n v="115"/>
    <n v="1.1785503830288744"/>
    <n v="0"/>
    <n v="1762.510729616971"/>
  </r>
  <r>
    <d v="2023-06-23T11:56:12"/>
    <n v="1"/>
    <n v="2232.14"/>
    <n v="1"/>
    <s v="Checked out"/>
    <d v="2023-06-24T11:00:00"/>
    <n v="4"/>
    <d v="2023-03-10T14:01:48"/>
    <s v="4-bed Dorm"/>
    <m/>
    <m/>
    <x v="0"/>
    <x v="7"/>
    <s v=""/>
    <x v="22"/>
    <n v="1071"/>
    <d v="2023-06-01T00:00:00"/>
    <x v="0"/>
    <x v="0"/>
    <n v="1.6313213703099511E-3"/>
    <n v="1.6313213703099511E-3"/>
    <n v="0"/>
    <n v="0"/>
    <n v="0"/>
    <n v="31.249959999999998"/>
    <n v="115"/>
    <n v="0"/>
    <n v="0"/>
    <n v="2085.8900399999998"/>
  </r>
  <r>
    <d v="2023-06-23T16:57:24"/>
    <n v="1"/>
    <n v="2537.9499999999998"/>
    <n v="1"/>
    <s v="Checked out"/>
    <d v="2023-06-24T07:52:20"/>
    <n v="4"/>
    <d v="2023-06-23T16:27:22"/>
    <s v="4-bed Dorm"/>
    <m/>
    <s v="Booking.com"/>
    <x v="2"/>
    <x v="2"/>
    <s v="Mastercard"/>
    <x v="2"/>
    <n v="1072"/>
    <d v="2023-06-01T00:00:00"/>
    <x v="2"/>
    <x v="2"/>
    <n v="5.8927519151443723E-4"/>
    <n v="5.8927519151443723E-4"/>
    <n v="380.69249999999994"/>
    <n v="0"/>
    <n v="0"/>
    <n v="45.683099999999996"/>
    <n v="115"/>
    <n v="1.1785503830288744"/>
    <n v="0"/>
    <n v="1995.395849616971"/>
  </r>
  <r>
    <d v="2023-06-23T15:36:03"/>
    <n v="1"/>
    <n v="2258.04"/>
    <n v="1"/>
    <s v="Checked out"/>
    <d v="2023-06-24T09:14:51"/>
    <n v="4"/>
    <d v="2023-02-21T16:30:05"/>
    <s v="4-bed Dorm"/>
    <m/>
    <s v="Booking.com"/>
    <x v="2"/>
    <x v="3"/>
    <s v="Mastercard"/>
    <x v="2"/>
    <n v="1073"/>
    <d v="2023-06-01T00:00:00"/>
    <x v="2"/>
    <x v="2"/>
    <n v="5.8927519151443723E-4"/>
    <n v="5.8927519151443723E-4"/>
    <n v="338.70599999999996"/>
    <n v="0"/>
    <n v="0"/>
    <n v="40.64472"/>
    <n v="115"/>
    <n v="1.1785503830288744"/>
    <n v="0"/>
    <n v="1762.510729616971"/>
  </r>
  <r>
    <d v="2023-06-23T20:37:11"/>
    <n v="3"/>
    <n v="11468.74"/>
    <n v="1"/>
    <s v="Checked out"/>
    <d v="2023-06-26T11:00:00"/>
    <n v="8"/>
    <d v="2023-02-16T16:31:42"/>
    <s v="12-bed Dorm"/>
    <m/>
    <s v="Booking.com"/>
    <x v="2"/>
    <x v="2"/>
    <s v="Mastercard"/>
    <x v="2"/>
    <n v="1074"/>
    <d v="2023-06-01T00:00:00"/>
    <x v="2"/>
    <x v="2"/>
    <n v="1.7678255745433118E-3"/>
    <n v="1.7678255745433118E-3"/>
    <n v="1720.3109999999999"/>
    <n v="0"/>
    <n v="0"/>
    <n v="206.43731999999997"/>
    <n v="191.66666666666666"/>
    <n v="3.5356511490866236"/>
    <n v="0"/>
    <n v="9346.7893621842468"/>
  </r>
  <r>
    <d v="2023-06-23T20:37:27"/>
    <n v="3"/>
    <n v="2106.25"/>
    <n v="1"/>
    <s v="Checked out"/>
    <d v="2023-06-26T09:44:57"/>
    <n v="1"/>
    <d v="2023-02-16T16:31:42"/>
    <s v="Bed in 12-bed Dorm"/>
    <m/>
    <s v="Booking.com"/>
    <x v="2"/>
    <x v="2"/>
    <s v="Mastercard"/>
    <x v="2"/>
    <n v="1075"/>
    <d v="2023-06-01T00:00:00"/>
    <x v="2"/>
    <x v="2"/>
    <n v="1.7678255745433118E-3"/>
    <n v="1.7678255745433118E-3"/>
    <n v="315.9375"/>
    <n v="0"/>
    <n v="0"/>
    <n v="37.912499999999994"/>
    <n v="191.66666666666666"/>
    <n v="3.5356511490866236"/>
    <n v="0"/>
    <n v="1557.1976821842468"/>
  </r>
  <r>
    <d v="2023-06-23T21:59:54"/>
    <n v="1"/>
    <n v="1090.18"/>
    <n v="1"/>
    <s v="Checked out"/>
    <d v="2023-06-24T11:00:00"/>
    <n v="1"/>
    <d v="2023-06-21T00:12:45"/>
    <s v="Bed in 12-bed Dorm"/>
    <m/>
    <s v="Booking.com"/>
    <x v="2"/>
    <x v="2"/>
    <s v="Mastercard"/>
    <x v="2"/>
    <n v="1076"/>
    <d v="2023-06-01T00:00:00"/>
    <x v="2"/>
    <x v="2"/>
    <n v="5.8927519151443723E-4"/>
    <n v="5.8927519151443723E-4"/>
    <n v="163.52700000000002"/>
    <n v="0"/>
    <n v="0"/>
    <n v="19.623239999999999"/>
    <n v="115"/>
    <n v="1.1785503830288744"/>
    <n v="0"/>
    <n v="790.85120961697112"/>
  </r>
  <r>
    <d v="2023-06-23T18:48:35"/>
    <n v="1"/>
    <n v="816.23"/>
    <n v="1"/>
    <s v="Checked out"/>
    <d v="2023-06-24T07:06:36"/>
    <n v="1"/>
    <d v="2023-05-18T06:12:13"/>
    <s v="Bed in 12-bed Dorm"/>
    <m/>
    <s v="Private Sale"/>
    <x v="2"/>
    <x v="2"/>
    <s v=""/>
    <x v="5"/>
    <n v="1077"/>
    <d v="2023-06-01T00:00:00"/>
    <x v="2"/>
    <x v="2"/>
    <n v="5.8927519151443723E-4"/>
    <n v="5.8927519151443723E-4"/>
    <n v="122.4345"/>
    <n v="0"/>
    <n v="0"/>
    <n v="14.692139999999998"/>
    <n v="115"/>
    <n v="1.1785503830288744"/>
    <n v="0"/>
    <n v="562.92480961697117"/>
  </r>
  <r>
    <d v="2023-06-23T18:48:22"/>
    <n v="1"/>
    <n v="816.23"/>
    <n v="1"/>
    <s v="Checked out"/>
    <d v="2023-06-24T07:06:30"/>
    <n v="1"/>
    <d v="2023-05-18T06:12:13"/>
    <s v="Bed in 12-bed Dorm"/>
    <m/>
    <s v="Private Sale"/>
    <x v="2"/>
    <x v="2"/>
    <s v=""/>
    <x v="5"/>
    <n v="1078"/>
    <d v="2023-06-01T00:00:00"/>
    <x v="2"/>
    <x v="2"/>
    <n v="5.8927519151443723E-4"/>
    <n v="5.8927519151443723E-4"/>
    <n v="122.4345"/>
    <n v="0"/>
    <n v="0"/>
    <n v="14.692139999999998"/>
    <n v="115"/>
    <n v="1.1785503830288744"/>
    <n v="0"/>
    <n v="562.92480961697117"/>
  </r>
  <r>
    <d v="2023-06-23T16:23:55"/>
    <n v="2"/>
    <n v="2315.87"/>
    <n v="1"/>
    <s v="Checked out"/>
    <d v="2023-06-25T10:17:21"/>
    <n v="1"/>
    <d v="2023-06-20T16:28:16"/>
    <s v="Bed in 12-bed Dorm"/>
    <m/>
    <m/>
    <x v="0"/>
    <x v="5"/>
    <s v="Mastercard"/>
    <x v="0"/>
    <n v="1079"/>
    <d v="2023-06-01T00:00:00"/>
    <x v="0"/>
    <x v="0"/>
    <n v="3.2626427406199023E-3"/>
    <n v="3.2626427406199023E-3"/>
    <n v="0"/>
    <n v="0"/>
    <n v="0"/>
    <n v="32.422179999999997"/>
    <n v="153.33333333333331"/>
    <n v="0"/>
    <n v="0"/>
    <n v="2130.1144866666664"/>
  </r>
  <r>
    <d v="2023-06-23T22:19:35"/>
    <n v="1"/>
    <n v="663.57"/>
    <n v="1"/>
    <s v="Checked out"/>
    <d v="2023-06-24T11:00:00"/>
    <n v="1"/>
    <d v="2023-06-23T13:37:41"/>
    <s v="Bed in 12-bed Dorm"/>
    <m/>
    <m/>
    <x v="0"/>
    <x v="0"/>
    <s v=""/>
    <x v="0"/>
    <n v="1080"/>
    <d v="2023-06-01T00:00:00"/>
    <x v="0"/>
    <x v="0"/>
    <n v="1.6313213703099511E-3"/>
    <n v="1.6313213703099511E-3"/>
    <n v="0"/>
    <n v="0"/>
    <n v="0"/>
    <n v="9.2899800000000017"/>
    <n v="115"/>
    <n v="0"/>
    <n v="0"/>
    <n v="539.28002000000004"/>
  </r>
  <r>
    <d v="2023-06-23T18:06:49"/>
    <n v="1"/>
    <n v="1167.5899999999999"/>
    <n v="1"/>
    <s v="Checked out"/>
    <d v="2023-06-24T09:55:59"/>
    <n v="1"/>
    <d v="2023-06-16T18:44:41"/>
    <s v="Bed in 12-bed Dorm"/>
    <m/>
    <s v="Booking.com"/>
    <x v="2"/>
    <x v="3"/>
    <s v="Mastercard"/>
    <x v="2"/>
    <n v="1081"/>
    <d v="2023-06-01T00:00:00"/>
    <x v="2"/>
    <x v="2"/>
    <n v="5.8927519151443723E-4"/>
    <n v="5.8927519151443723E-4"/>
    <n v="175.13849999999999"/>
    <n v="0"/>
    <n v="0"/>
    <n v="21.016619999999996"/>
    <n v="115"/>
    <n v="1.1785503830288744"/>
    <n v="0"/>
    <n v="855.25632961697102"/>
  </r>
  <r>
    <d v="2023-06-23T16:20:34"/>
    <n v="5"/>
    <n v="3702.75"/>
    <n v="1"/>
    <s v="Checked out"/>
    <d v="2023-06-28T10:26:04"/>
    <n v="1"/>
    <d v="2023-04-25T06:05:41"/>
    <s v="Bed in 6-bed Dorm"/>
    <m/>
    <s v="Private Sale"/>
    <x v="2"/>
    <x v="2"/>
    <s v=""/>
    <x v="5"/>
    <n v="1082"/>
    <d v="2023-06-01T00:00:00"/>
    <x v="2"/>
    <x v="2"/>
    <n v="2.9463759575721863E-3"/>
    <n v="2.9463759575721863E-3"/>
    <n v="555.41250000000002"/>
    <n v="0"/>
    <n v="0"/>
    <n v="66.649499999999989"/>
    <n v="268.33333333333331"/>
    <n v="5.8927519151443724"/>
    <n v="0"/>
    <n v="2806.4619147515223"/>
  </r>
  <r>
    <d v="2023-06-23T15:57:55"/>
    <n v="2"/>
    <n v="1753.39"/>
    <n v="1"/>
    <s v="Checked out"/>
    <d v="2023-06-25T10:12:22"/>
    <n v="1"/>
    <d v="2023-02-28T04:39:11"/>
    <s v="Bed in 6-bed Dorm"/>
    <m/>
    <s v="Booking.com"/>
    <x v="2"/>
    <x v="3"/>
    <s v="Mastercard"/>
    <x v="2"/>
    <n v="1083"/>
    <d v="2023-06-01T00:00:00"/>
    <x v="2"/>
    <x v="2"/>
    <n v="1.1785503830288745E-3"/>
    <n v="1.1785503830288745E-3"/>
    <n v="263.00850000000003"/>
    <n v="0"/>
    <n v="0"/>
    <n v="31.561019999999999"/>
    <n v="153.33333333333331"/>
    <n v="2.3571007660577488"/>
    <n v="0"/>
    <n v="1303.130045900609"/>
  </r>
  <r>
    <d v="2023-06-23T13:55:56"/>
    <n v="2"/>
    <n v="1734.15"/>
    <n v="1"/>
    <s v="Checked out"/>
    <d v="2023-06-25T09:44:11"/>
    <n v="1"/>
    <d v="2023-04-02T22:08:41"/>
    <s v="Bed in 6-bed Dorm"/>
    <m/>
    <s v="Hostelworld Group"/>
    <x v="2"/>
    <x v="2"/>
    <s v="Mastercard"/>
    <x v="10"/>
    <n v="1084"/>
    <d v="2023-06-01T00:00:00"/>
    <x v="2"/>
    <x v="2"/>
    <n v="1.1785503830288745E-3"/>
    <n v="1.1785503830288745E-3"/>
    <n v="260.1225"/>
    <n v="0"/>
    <n v="0"/>
    <n v="31.214700000000001"/>
    <n v="153.33333333333331"/>
    <n v="2.3571007660577488"/>
    <n v="0"/>
    <n v="1287.1223659006091"/>
  </r>
  <r>
    <d v="2023-06-24T02:35:09"/>
    <n v="1"/>
    <n v="2372.1799999999998"/>
    <n v="1"/>
    <s v="Checked out"/>
    <d v="2023-06-24T13:54:49"/>
    <n v="1"/>
    <d v="2023-06-24T00:46:41"/>
    <s v="Bed in 4-bed Dorm"/>
    <m/>
    <s v="Booking.com"/>
    <x v="2"/>
    <x v="2"/>
    <s v="Mastercard"/>
    <x v="2"/>
    <n v="1085"/>
    <d v="2023-06-01T00:00:00"/>
    <x v="2"/>
    <x v="2"/>
    <n v="5.8927519151443723E-4"/>
    <n v="5.8927519151443723E-4"/>
    <n v="355.82699999999994"/>
    <n v="0"/>
    <n v="0"/>
    <n v="42.699239999999996"/>
    <n v="115"/>
    <n v="1.1785503830288744"/>
    <n v="0"/>
    <n v="1857.4752096169709"/>
  </r>
  <r>
    <d v="2023-06-23T19:46:23"/>
    <n v="1"/>
    <n v="2142.86"/>
    <n v="1"/>
    <s v="Checked out"/>
    <d v="2023-06-24T10:43:29"/>
    <n v="2"/>
    <d v="2023-04-27T16:35:21"/>
    <s v="Economy Queen"/>
    <m/>
    <s v="Google Travel Agency"/>
    <x v="0"/>
    <x v="0"/>
    <s v="Visa"/>
    <x v="14"/>
    <n v="1086"/>
    <d v="2023-06-01T00:00:00"/>
    <x v="0"/>
    <x v="5"/>
    <n v="1.6313213703099511E-3"/>
    <n v="1.6313213703099511E-3"/>
    <n v="0"/>
    <n v="0"/>
    <n v="0"/>
    <n v="38.571480000000001"/>
    <n v="115"/>
    <n v="0"/>
    <n v="0"/>
    <n v="1989.2885200000001"/>
  </r>
  <r>
    <d v="2023-06-24T14:16:25"/>
    <n v="1"/>
    <n v="2142.86"/>
    <n v="1"/>
    <s v="Checked out"/>
    <d v="2023-06-25T09:45:08"/>
    <n v="2"/>
    <d v="2023-05-26T10:55:07"/>
    <s v="Economy Queen"/>
    <m/>
    <s v="Google Travel Agency"/>
    <x v="0"/>
    <x v="0"/>
    <s v="Mastercard"/>
    <x v="14"/>
    <n v="1087"/>
    <d v="2023-06-01T00:00:00"/>
    <x v="0"/>
    <x v="5"/>
    <n v="1.6313213703099511E-3"/>
    <n v="1.6313213703099511E-3"/>
    <n v="0"/>
    <n v="0"/>
    <n v="0"/>
    <n v="38.571480000000001"/>
    <n v="115"/>
    <n v="0"/>
    <n v="0"/>
    <n v="1989.2885200000001"/>
  </r>
  <r>
    <d v="2023-06-24T16:15:41"/>
    <n v="1"/>
    <n v="1259.2"/>
    <n v="1"/>
    <s v="Checked out"/>
    <d v="2023-06-25T08:09:45"/>
    <n v="1"/>
    <d v="2022-09-30T11:47:21"/>
    <s v="Economy Queen"/>
    <m/>
    <s v="Booking.com"/>
    <x v="2"/>
    <x v="3"/>
    <s v="Mastercard"/>
    <x v="2"/>
    <n v="1088"/>
    <d v="2023-06-01T00:00:00"/>
    <x v="2"/>
    <x v="2"/>
    <n v="5.8927519151443723E-4"/>
    <n v="5.8927519151443723E-4"/>
    <n v="188.88"/>
    <n v="0"/>
    <n v="0"/>
    <n v="22.665599999999998"/>
    <n v="115"/>
    <n v="1.1785503830288744"/>
    <n v="0"/>
    <n v="931.47584961697112"/>
  </r>
  <r>
    <d v="2023-06-24T15:00:28"/>
    <n v="1"/>
    <n v="2455.35"/>
    <n v="1"/>
    <s v="Checked out"/>
    <d v="2023-06-25T11:00:00"/>
    <n v="2"/>
    <d v="2023-06-02T11:11:45"/>
    <s v="Economy Queen"/>
    <m/>
    <s v="Expedia"/>
    <x v="2"/>
    <x v="3"/>
    <s v="Mastercard"/>
    <x v="9"/>
    <n v="1089"/>
    <d v="2023-06-01T00:00:00"/>
    <x v="2"/>
    <x v="2"/>
    <n v="5.8927519151443723E-4"/>
    <n v="5.8927519151443723E-4"/>
    <n v="368.30249999999995"/>
    <n v="0"/>
    <n v="0"/>
    <n v="44.196299999999994"/>
    <n v="115"/>
    <n v="1.1785503830288744"/>
    <n v="0"/>
    <n v="1926.6726496169711"/>
  </r>
  <r>
    <d v="2023-06-24T15:09:59"/>
    <n v="1"/>
    <n v="2999.88"/>
    <n v="1"/>
    <s v="Checked out"/>
    <d v="2023-06-25T10:44:48"/>
    <n v="2"/>
    <d v="2023-05-31T20:07:59"/>
    <s v="Economy Queen"/>
    <m/>
    <s v="Expedia"/>
    <x v="2"/>
    <x v="9"/>
    <s v="Mastercard"/>
    <x v="11"/>
    <n v="1090"/>
    <d v="2023-06-01T00:00:00"/>
    <x v="2"/>
    <x v="2"/>
    <n v="5.8927519151443723E-4"/>
    <n v="5.8927519151443723E-4"/>
    <n v="449.98200000000003"/>
    <n v="0"/>
    <n v="0"/>
    <n v="53.997839999999997"/>
    <n v="115"/>
    <n v="1.1785503830288744"/>
    <n v="0"/>
    <n v="2379.7216096169714"/>
  </r>
  <r>
    <d v="2023-06-24T14:04:04"/>
    <n v="2"/>
    <n v="3133.03"/>
    <n v="1"/>
    <s v="Checked out"/>
    <d v="2023-06-26T09:55:58"/>
    <n v="2"/>
    <d v="2023-06-23T10:38:12"/>
    <s v="Economy Queen"/>
    <m/>
    <s v="Expedia"/>
    <x v="2"/>
    <x v="2"/>
    <s v="Mastercard"/>
    <x v="3"/>
    <n v="1091"/>
    <d v="2023-06-01T00:00:00"/>
    <x v="2"/>
    <x v="2"/>
    <n v="1.1785503830288745E-3"/>
    <n v="1.1785503830288745E-3"/>
    <n v="469.9545"/>
    <n v="0"/>
    <n v="0"/>
    <n v="56.394539999999999"/>
    <n v="153.33333333333331"/>
    <n v="2.3571007660577488"/>
    <n v="0"/>
    <n v="2450.9905259006091"/>
  </r>
  <r>
    <d v="2023-06-24T13:07:04"/>
    <n v="1"/>
    <n v="2455.35"/>
    <n v="1"/>
    <s v="Checked out"/>
    <d v="2023-06-25T10:43:28"/>
    <n v="2"/>
    <d v="2023-05-02T22:37:45"/>
    <s v="Economy Queen"/>
    <m/>
    <s v="Expedia"/>
    <x v="2"/>
    <x v="3"/>
    <s v="Mastercard"/>
    <x v="9"/>
    <n v="1092"/>
    <d v="2023-06-01T00:00:00"/>
    <x v="2"/>
    <x v="2"/>
    <n v="5.8927519151443723E-4"/>
    <n v="5.8927519151443723E-4"/>
    <n v="368.30249999999995"/>
    <n v="0"/>
    <n v="0"/>
    <n v="44.196299999999994"/>
    <n v="115"/>
    <n v="1.1785503830288744"/>
    <n v="0"/>
    <n v="1926.6726496169711"/>
  </r>
  <r>
    <d v="2023-06-24T16:38:30"/>
    <n v="2"/>
    <n v="3677.76"/>
    <n v="1"/>
    <s v="Checked out"/>
    <d v="2023-06-26T10:58:10"/>
    <n v="2"/>
    <d v="2022-11-29T20:52:04"/>
    <s v="Standard Queen"/>
    <m/>
    <s v="Expedia"/>
    <x v="2"/>
    <x v="2"/>
    <s v="Mastercard"/>
    <x v="4"/>
    <n v="1093"/>
    <d v="2023-06-01T00:00:00"/>
    <x v="2"/>
    <x v="2"/>
    <n v="1.1785503830288745E-3"/>
    <n v="1.1785503830288745E-3"/>
    <n v="551.66399999999999"/>
    <n v="0"/>
    <n v="0"/>
    <n v="66.199680000000001"/>
    <n v="153.33333333333331"/>
    <n v="2.3571007660577488"/>
    <n v="0"/>
    <n v="2904.2058859006092"/>
  </r>
  <r>
    <d v="2023-06-24T14:51:19"/>
    <n v="1"/>
    <n v="2279.1799999999998"/>
    <n v="1"/>
    <s v="Checked out"/>
    <d v="2023-06-25T07:30:31"/>
    <n v="2"/>
    <d v="2023-05-07T22:29:17"/>
    <s v="Standard Queen"/>
    <m/>
    <s v="Expedia"/>
    <x v="2"/>
    <x v="3"/>
    <s v="Mastercard"/>
    <x v="9"/>
    <n v="1094"/>
    <d v="2023-06-01T00:00:00"/>
    <x v="2"/>
    <x v="2"/>
    <n v="5.8927519151443723E-4"/>
    <n v="5.8927519151443723E-4"/>
    <n v="341.87699999999995"/>
    <n v="0"/>
    <n v="0"/>
    <n v="41.025239999999997"/>
    <n v="115"/>
    <n v="1.1785503830288744"/>
    <n v="0"/>
    <n v="1780.0992096169709"/>
  </r>
  <r>
    <d v="2023-06-24T23:27:03"/>
    <n v="1"/>
    <n v="2218.75"/>
    <n v="1"/>
    <s v="Checked out"/>
    <d v="2023-06-25T10:15:16"/>
    <n v="2"/>
    <d v="2022-12-22T20:18:06"/>
    <s v="Superior King"/>
    <m/>
    <s v="Expedia"/>
    <x v="2"/>
    <x v="2"/>
    <s v="Mastercard"/>
    <x v="17"/>
    <n v="1095"/>
    <d v="2023-06-01T00:00:00"/>
    <x v="2"/>
    <x v="2"/>
    <n v="5.8927519151443723E-4"/>
    <n v="5.8927519151443723E-4"/>
    <n v="332.8125"/>
    <n v="0"/>
    <n v="0"/>
    <n v="39.9375"/>
    <n v="115"/>
    <n v="1.1785503830288744"/>
    <n v="0"/>
    <n v="1729.8214496169712"/>
  </r>
  <r>
    <d v="2023-06-24T17:24:58"/>
    <n v="1"/>
    <n v="3114.61"/>
    <n v="1"/>
    <s v="Checked out"/>
    <d v="2023-06-25T11:00:00"/>
    <n v="4"/>
    <d v="2023-05-05T00:52:41"/>
    <s v="Family Room"/>
    <m/>
    <s v="Expedia"/>
    <x v="2"/>
    <x v="3"/>
    <s v="Mastercard"/>
    <x v="11"/>
    <n v="1096"/>
    <d v="2023-06-01T00:00:00"/>
    <x v="2"/>
    <x v="2"/>
    <n v="5.8927519151443723E-4"/>
    <n v="5.8927519151443723E-4"/>
    <n v="467.19150000000002"/>
    <n v="0"/>
    <n v="0"/>
    <n v="56.062979999999996"/>
    <n v="115"/>
    <n v="1.1785503830288744"/>
    <n v="0"/>
    <n v="2475.1769696169713"/>
  </r>
  <r>
    <d v="2023-06-24T17:59:07"/>
    <n v="2"/>
    <n v="5404.25"/>
    <n v="1"/>
    <s v="Checked out"/>
    <d v="2023-06-26T08:33:50"/>
    <n v="4"/>
    <d v="2022-09-07T20:20:02"/>
    <s v="Family Room"/>
    <m/>
    <s v="Expedia"/>
    <x v="2"/>
    <x v="9"/>
    <s v="Mastercard"/>
    <x v="11"/>
    <n v="1097"/>
    <d v="2023-06-01T00:00:00"/>
    <x v="2"/>
    <x v="2"/>
    <n v="1.1785503830288745E-3"/>
    <n v="1.1785503830288745E-3"/>
    <n v="810.63749999999993"/>
    <n v="0"/>
    <n v="0"/>
    <n v="97.276499999999999"/>
    <n v="153.33333333333331"/>
    <n v="2.3571007660577488"/>
    <n v="0"/>
    <n v="4340.6455659006087"/>
  </r>
  <r>
    <d v="2023-06-24T16:38:43"/>
    <n v="2"/>
    <n v="4689.91"/>
    <n v="1"/>
    <s v="Checked out"/>
    <d v="2023-06-26T11:00:00"/>
    <n v="4"/>
    <d v="2022-11-28T17:44:08"/>
    <s v="Family Room"/>
    <m/>
    <s v="Booking.com"/>
    <x v="2"/>
    <x v="3"/>
    <s v="Mastercard"/>
    <x v="2"/>
    <n v="1098"/>
    <d v="2023-06-01T00:00:00"/>
    <x v="2"/>
    <x v="2"/>
    <n v="1.1785503830288745E-3"/>
    <n v="1.1785503830288745E-3"/>
    <n v="703.48649999999998"/>
    <n v="0"/>
    <n v="0"/>
    <n v="84.418379999999985"/>
    <n v="153.33333333333331"/>
    <n v="2.3571007660577488"/>
    <n v="0"/>
    <n v="3746.3146859006088"/>
  </r>
  <r>
    <d v="2023-06-24T23:56:05"/>
    <n v="1"/>
    <n v="1364.29"/>
    <n v="1"/>
    <s v="Checked out"/>
    <d v="2023-06-25T11:00:00"/>
    <n v="2"/>
    <d v="2023-06-24T14:32:12"/>
    <s v="2-bed Dorm"/>
    <m/>
    <s v="Booking.com"/>
    <x v="2"/>
    <x v="2"/>
    <s v="Mastercard"/>
    <x v="2"/>
    <n v="1099"/>
    <d v="2023-06-01T00:00:00"/>
    <x v="2"/>
    <x v="2"/>
    <n v="5.8927519151443723E-4"/>
    <n v="5.8927519151443723E-4"/>
    <n v="204.64349999999999"/>
    <n v="0"/>
    <n v="0"/>
    <n v="24.557219999999997"/>
    <n v="115"/>
    <n v="1.1785503830288744"/>
    <n v="0"/>
    <n v="1018.9107296169711"/>
  </r>
  <r>
    <d v="2023-06-24T16:02:27"/>
    <n v="1"/>
    <n v="1364.29"/>
    <n v="1"/>
    <s v="Checked out"/>
    <d v="2023-06-25T11:00:00"/>
    <n v="2"/>
    <d v="2023-06-24T13:06:13"/>
    <s v="2-bed Dorm"/>
    <m/>
    <s v="Booking.com"/>
    <x v="2"/>
    <x v="2"/>
    <s v="Mastercard"/>
    <x v="2"/>
    <n v="1100"/>
    <d v="2023-06-01T00:00:00"/>
    <x v="2"/>
    <x v="2"/>
    <n v="5.8927519151443723E-4"/>
    <n v="5.8927519151443723E-4"/>
    <n v="204.64349999999999"/>
    <n v="0"/>
    <n v="0"/>
    <n v="24.557219999999997"/>
    <n v="115"/>
    <n v="1.1785503830288744"/>
    <n v="0"/>
    <n v="1018.9107296169711"/>
  </r>
  <r>
    <d v="2023-06-25T07:49:49"/>
    <n v="2"/>
    <n v="4464.28"/>
    <n v="1"/>
    <s v="Checked out"/>
    <d v="2023-06-26T10:04:43"/>
    <n v="4"/>
    <d v="2023-06-25T07:49:27"/>
    <s v="4-bed Dorm"/>
    <m/>
    <m/>
    <x v="0"/>
    <x v="7"/>
    <s v=""/>
    <x v="22"/>
    <n v="1101"/>
    <d v="2023-06-01T00:00:00"/>
    <x v="0"/>
    <x v="0"/>
    <n v="3.2626427406199023E-3"/>
    <n v="3.2626427406199023E-3"/>
    <n v="0"/>
    <n v="0"/>
    <n v="0"/>
    <n v="62.499919999999996"/>
    <n v="153.33333333333331"/>
    <n v="0"/>
    <n v="0"/>
    <n v="4248.4467466666665"/>
  </r>
  <r>
    <d v="2023-06-24T18:32:24"/>
    <n v="4"/>
    <n v="7623.21"/>
    <n v="1"/>
    <s v="Checked out"/>
    <d v="2023-06-28T10:57:34"/>
    <n v="4"/>
    <d v="2023-03-29T09:38:33"/>
    <s v="4-bed Dorm"/>
    <m/>
    <m/>
    <x v="0"/>
    <x v="4"/>
    <s v="Visa"/>
    <x v="8"/>
    <n v="1102"/>
    <d v="2023-06-01T00:00:00"/>
    <x v="0"/>
    <x v="4"/>
    <n v="6.5252854812398045E-3"/>
    <n v="6.5252854812398045E-3"/>
    <n v="76.232100000000003"/>
    <n v="50"/>
    <n v="0"/>
    <n v="106.72494"/>
    <n v="230"/>
    <n v="65.252854812398041"/>
    <n v="0"/>
    <n v="7095.0001051876025"/>
  </r>
  <r>
    <d v="2023-06-24T19:08:08"/>
    <n v="1"/>
    <n v="1862.5"/>
    <n v="1"/>
    <s v="Checked out"/>
    <d v="2023-06-25T06:38:42"/>
    <n v="2"/>
    <d v="2023-03-03T22:07:11"/>
    <s v="4-bed Dorm"/>
    <m/>
    <s v="Booking.com"/>
    <x v="2"/>
    <x v="2"/>
    <s v="Mastercard"/>
    <x v="2"/>
    <n v="1103"/>
    <d v="2023-06-01T00:00:00"/>
    <x v="2"/>
    <x v="2"/>
    <n v="5.8927519151443723E-4"/>
    <n v="5.8927519151443723E-4"/>
    <n v="279.375"/>
    <n v="0"/>
    <n v="0"/>
    <n v="33.524999999999999"/>
    <n v="115"/>
    <n v="1.1785503830288744"/>
    <n v="0"/>
    <n v="1433.4214496169711"/>
  </r>
  <r>
    <d v="2023-06-24T19:40:05"/>
    <n v="3"/>
    <n v="5917.86"/>
    <n v="1"/>
    <s v="Checked out"/>
    <d v="2023-06-27T11:00:00"/>
    <n v="4"/>
    <d v="2023-06-09T15:13:09"/>
    <s v="4-bed Dorm"/>
    <m/>
    <m/>
    <x v="0"/>
    <x v="10"/>
    <s v=""/>
    <x v="8"/>
    <n v="1104"/>
    <d v="2023-06-01T00:00:00"/>
    <x v="0"/>
    <x v="4"/>
    <n v="4.8939641109298528E-3"/>
    <n v="4.8939641109298528E-3"/>
    <n v="59.178599999999996"/>
    <n v="50"/>
    <n v="0"/>
    <n v="82.850039999999993"/>
    <n v="191.66666666666666"/>
    <n v="48.939641109298528"/>
    <n v="0"/>
    <n v="5485.2250522240347"/>
  </r>
  <r>
    <d v="2023-06-25T03:16:03"/>
    <n v="1"/>
    <n v="760.41"/>
    <n v="1"/>
    <s v="Checked out"/>
    <d v="2023-06-25T11:00:00"/>
    <n v="1"/>
    <d v="2023-06-25T03:12:49"/>
    <s v="Bed in 12-bed Dorm"/>
    <m/>
    <m/>
    <x v="0"/>
    <x v="5"/>
    <s v="Visa"/>
    <x v="0"/>
    <n v="1105"/>
    <d v="2023-06-01T00:00:00"/>
    <x v="0"/>
    <x v="0"/>
    <n v="1.6313213703099511E-3"/>
    <n v="1.6313213703099511E-3"/>
    <n v="0"/>
    <n v="0"/>
    <n v="0"/>
    <n v="10.64574"/>
    <n v="115"/>
    <n v="0"/>
    <n v="0"/>
    <n v="634.76425999999992"/>
  </r>
  <r>
    <d v="2023-06-25T02:00:41"/>
    <n v="1"/>
    <n v="760.41"/>
    <n v="1"/>
    <s v="Checked out"/>
    <d v="2023-06-25T07:26:46"/>
    <n v="1"/>
    <d v="2023-06-25T01:59:03"/>
    <s v="Bed in 12-bed Dorm"/>
    <m/>
    <m/>
    <x v="0"/>
    <x v="5"/>
    <s v="Mastercard"/>
    <x v="0"/>
    <n v="1106"/>
    <d v="2023-06-01T00:00:00"/>
    <x v="0"/>
    <x v="0"/>
    <n v="1.6313213703099511E-3"/>
    <n v="1.6313213703099511E-3"/>
    <n v="0"/>
    <n v="0"/>
    <n v="0"/>
    <n v="10.64574"/>
    <n v="115"/>
    <n v="0"/>
    <n v="0"/>
    <n v="634.76425999999992"/>
  </r>
  <r>
    <d v="2023-06-24T15:40:05"/>
    <n v="1"/>
    <n v="627.14"/>
    <n v="1"/>
    <s v="Checked out"/>
    <d v="2023-06-25T10:17:27"/>
    <n v="1"/>
    <d v="2023-06-24T15:38:30"/>
    <s v="Bed in 12-bed Dorm"/>
    <m/>
    <m/>
    <x v="0"/>
    <x v="0"/>
    <s v=""/>
    <x v="0"/>
    <n v="1107"/>
    <d v="2023-06-01T00:00:00"/>
    <x v="0"/>
    <x v="0"/>
    <n v="1.6313213703099511E-3"/>
    <n v="1.6313213703099511E-3"/>
    <n v="0"/>
    <n v="0"/>
    <n v="0"/>
    <n v="8.7799600000000009"/>
    <n v="115"/>
    <n v="0"/>
    <n v="0"/>
    <n v="503.36003999999997"/>
  </r>
  <r>
    <d v="2023-06-24T16:11:54"/>
    <n v="2"/>
    <n v="2147.3200000000002"/>
    <n v="1"/>
    <s v="Checked out"/>
    <d v="2023-06-26T07:51:47"/>
    <n v="1"/>
    <d v="2023-04-30T13:03:12"/>
    <s v="Bed in 12-bed Dorm"/>
    <m/>
    <s v="Booking.com"/>
    <x v="2"/>
    <x v="2"/>
    <s v="Mastercard"/>
    <x v="2"/>
    <n v="1108"/>
    <d v="2023-06-01T00:00:00"/>
    <x v="2"/>
    <x v="2"/>
    <n v="1.1785503830288745E-3"/>
    <n v="1.1785503830288745E-3"/>
    <n v="322.09800000000001"/>
    <n v="0"/>
    <n v="0"/>
    <n v="38.651760000000003"/>
    <n v="153.33333333333331"/>
    <n v="2.3571007660577488"/>
    <n v="0"/>
    <n v="1630.879805900609"/>
  </r>
  <r>
    <d v="2023-06-24T22:09:52"/>
    <n v="1"/>
    <n v="599.71"/>
    <n v="1"/>
    <s v="Checked out"/>
    <d v="2023-06-25T10:08:35"/>
    <n v="1"/>
    <d v="2023-06-24T21:57:12"/>
    <s v="Bed in 12-bed Dorm"/>
    <m/>
    <s v="Private Sale"/>
    <x v="2"/>
    <x v="2"/>
    <s v=""/>
    <x v="5"/>
    <n v="1109"/>
    <d v="2023-06-01T00:00:00"/>
    <x v="2"/>
    <x v="2"/>
    <n v="5.8927519151443723E-4"/>
    <n v="5.8927519151443723E-4"/>
    <n v="89.956500000000005"/>
    <n v="0"/>
    <n v="0"/>
    <n v="10.794779999999999"/>
    <n v="115"/>
    <n v="1.1785503830288744"/>
    <n v="0"/>
    <n v="382.78016961697119"/>
  </r>
  <r>
    <d v="2023-06-24T22:09:42"/>
    <n v="1"/>
    <n v="783.93"/>
    <n v="1"/>
    <s v="Checked out"/>
    <d v="2023-06-25T10:58:38"/>
    <n v="1"/>
    <d v="2023-06-24T21:35:42"/>
    <s v="Bed in 12-bed Dorm"/>
    <m/>
    <s v="Booking.com"/>
    <x v="2"/>
    <x v="2"/>
    <s v="Mastercard"/>
    <x v="2"/>
    <n v="1110"/>
    <d v="2023-06-01T00:00:00"/>
    <x v="2"/>
    <x v="2"/>
    <n v="5.8927519151443723E-4"/>
    <n v="5.8927519151443723E-4"/>
    <n v="117.58949999999999"/>
    <n v="0"/>
    <n v="0"/>
    <n v="14.110739999999998"/>
    <n v="115"/>
    <n v="1.1785503830288744"/>
    <n v="0"/>
    <n v="536.05120961697116"/>
  </r>
  <r>
    <d v="2023-06-24T23:12:48"/>
    <n v="1"/>
    <n v="779.46"/>
    <n v="1"/>
    <s v="Checked out"/>
    <d v="2023-06-25T11:00:00"/>
    <n v="1"/>
    <d v="2023-03-24T14:00:45"/>
    <s v="Bed in 12-bed Dorm"/>
    <m/>
    <s v="Booking.com"/>
    <x v="2"/>
    <x v="3"/>
    <s v="Mastercard"/>
    <x v="2"/>
    <n v="1111"/>
    <d v="2023-06-01T00:00:00"/>
    <x v="2"/>
    <x v="2"/>
    <n v="5.8927519151443723E-4"/>
    <n v="5.8927519151443723E-4"/>
    <n v="116.919"/>
    <n v="0"/>
    <n v="0"/>
    <n v="14.030279999999999"/>
    <n v="115"/>
    <n v="1.1785503830288744"/>
    <n v="0"/>
    <n v="532.33216961697121"/>
  </r>
  <r>
    <d v="2023-06-24T16:39:07"/>
    <n v="1"/>
    <n v="850"/>
    <n v="1"/>
    <s v="Checked out"/>
    <d v="2023-06-25T09:58:11"/>
    <n v="1"/>
    <d v="2023-06-23T17:52:23"/>
    <s v="Bed in 6-bed Dorm"/>
    <m/>
    <s v="Hostelworld Group"/>
    <x v="2"/>
    <x v="2"/>
    <s v="Mastercard"/>
    <x v="10"/>
    <n v="1112"/>
    <d v="2023-06-01T00:00:00"/>
    <x v="2"/>
    <x v="2"/>
    <n v="5.8927519151443723E-4"/>
    <n v="5.8927519151443723E-4"/>
    <n v="127.5"/>
    <n v="0"/>
    <n v="0"/>
    <n v="15.299999999999999"/>
    <n v="115"/>
    <n v="1.1785503830288744"/>
    <n v="0"/>
    <n v="591.02144961697104"/>
  </r>
  <r>
    <d v="2023-06-24T18:57:22"/>
    <n v="2"/>
    <n v="1348.62"/>
    <n v="1"/>
    <s v="Checked out"/>
    <d v="2023-06-26T11:00:00"/>
    <n v="1"/>
    <d v="2023-06-23T16:31:12"/>
    <s v="Bed in 6-bed Dorm"/>
    <m/>
    <s v="Hostelworld Group"/>
    <x v="2"/>
    <x v="2"/>
    <s v="Visa"/>
    <x v="10"/>
    <n v="1113"/>
    <d v="2023-06-01T00:00:00"/>
    <x v="2"/>
    <x v="2"/>
    <n v="1.1785503830288745E-3"/>
    <n v="1.1785503830288745E-3"/>
    <n v="202.29299999999998"/>
    <n v="0"/>
    <n v="0"/>
    <n v="24.275159999999996"/>
    <n v="153.33333333333331"/>
    <n v="2.3571007660577488"/>
    <n v="0"/>
    <n v="966.36140590060882"/>
  </r>
  <r>
    <d v="2023-06-24T17:17:57"/>
    <n v="1"/>
    <n v="1374.11"/>
    <n v="1"/>
    <s v="Checked out"/>
    <d v="2023-06-25T11:00:00"/>
    <n v="1"/>
    <d v="2023-06-01T00:32:44"/>
    <s v="Bed in 4-bed Dorm"/>
    <m/>
    <s v="Booking.com"/>
    <x v="2"/>
    <x v="3"/>
    <s v="Mastercard"/>
    <x v="2"/>
    <n v="1114"/>
    <d v="2023-06-01T00:00:00"/>
    <x v="2"/>
    <x v="2"/>
    <n v="5.8927519151443723E-4"/>
    <n v="5.8927519151443723E-4"/>
    <n v="206.11649999999997"/>
    <n v="0"/>
    <n v="0"/>
    <n v="24.733979999999995"/>
    <n v="115"/>
    <n v="1.1785503830288744"/>
    <n v="0"/>
    <n v="1027.0809696169711"/>
  </r>
  <r>
    <d v="2023-06-25T07:45:43"/>
    <n v="1"/>
    <n v="603.65"/>
    <n v="1"/>
    <s v="Checked out"/>
    <d v="2023-06-26T11:00:00"/>
    <n v="1"/>
    <d v="2023-06-25T07:43:23"/>
    <s v="Bed in 4-bed Dorm"/>
    <m/>
    <m/>
    <x v="0"/>
    <x v="5"/>
    <s v=""/>
    <x v="0"/>
    <n v="1115"/>
    <d v="2023-06-01T00:00:00"/>
    <x v="0"/>
    <x v="0"/>
    <n v="1.6313213703099511E-3"/>
    <n v="1.6313213703099511E-3"/>
    <n v="0"/>
    <n v="0"/>
    <n v="0"/>
    <n v="8.4511000000000003"/>
    <n v="115"/>
    <n v="0"/>
    <n v="0"/>
    <n v="480.19889999999998"/>
  </r>
  <r>
    <d v="2023-06-25T16:37:51"/>
    <n v="5"/>
    <n v="7322.31"/>
    <n v="1"/>
    <s v="Checked out"/>
    <d v="2023-06-30T08:45:09"/>
    <n v="1"/>
    <d v="2023-04-18T17:20:45"/>
    <s v="Economy Queen"/>
    <m/>
    <m/>
    <x v="0"/>
    <x v="4"/>
    <s v="Mastercard"/>
    <x v="8"/>
    <n v="1116"/>
    <d v="2023-06-01T00:00:00"/>
    <x v="0"/>
    <x v="4"/>
    <n v="8.1566068515497546E-3"/>
    <n v="8.1566068515497546E-3"/>
    <n v="73.223100000000002"/>
    <n v="50"/>
    <n v="0"/>
    <n v="102.51234000000001"/>
    <n v="268.33333333333331"/>
    <n v="81.566068515497548"/>
    <n v="0"/>
    <n v="6746.6751581511699"/>
  </r>
  <r>
    <d v="2023-06-25T16:24:16"/>
    <n v="5"/>
    <n v="7322.31"/>
    <n v="1"/>
    <s v="Checked out"/>
    <d v="2023-06-30T08:12:50"/>
    <n v="1"/>
    <d v="2023-04-18T17:10:03"/>
    <s v="Economy Queen"/>
    <m/>
    <m/>
    <x v="0"/>
    <x v="4"/>
    <s v="Visa"/>
    <x v="8"/>
    <n v="1117"/>
    <d v="2023-06-01T00:00:00"/>
    <x v="0"/>
    <x v="4"/>
    <n v="8.1566068515497546E-3"/>
    <n v="8.1566068515497546E-3"/>
    <n v="73.223100000000002"/>
    <n v="50"/>
    <n v="0"/>
    <n v="102.51234000000001"/>
    <n v="268.33333333333331"/>
    <n v="81.566068515497548"/>
    <n v="0"/>
    <n v="6746.6751581511699"/>
  </r>
  <r>
    <d v="2023-06-25T15:54:16"/>
    <n v="2"/>
    <n v="2857.72"/>
    <n v="1"/>
    <s v="Checked out"/>
    <d v="2023-06-27T06:35:47"/>
    <n v="1"/>
    <d v="2023-06-20T02:45:52"/>
    <s v="Economy Queen"/>
    <m/>
    <s v="Google Travel Agency"/>
    <x v="0"/>
    <x v="0"/>
    <s v=""/>
    <x v="14"/>
    <n v="1118"/>
    <d v="2023-06-01T00:00:00"/>
    <x v="0"/>
    <x v="5"/>
    <n v="3.2626427406199023E-3"/>
    <n v="3.2626427406199023E-3"/>
    <n v="0"/>
    <n v="0"/>
    <n v="0"/>
    <n v="51.438959999999994"/>
    <n v="153.33333333333331"/>
    <n v="0"/>
    <n v="0"/>
    <n v="2652.9477066666664"/>
  </r>
  <r>
    <d v="2023-06-25T19:36:05"/>
    <n v="5"/>
    <n v="6577.85"/>
    <n v="1"/>
    <s v="Checked out"/>
    <d v="2023-06-30T08:35:06"/>
    <n v="1"/>
    <d v="2023-04-17T14:07:35"/>
    <s v="Economy Queen"/>
    <m/>
    <m/>
    <x v="0"/>
    <x v="10"/>
    <s v=""/>
    <x v="8"/>
    <n v="1119"/>
    <d v="2023-06-01T00:00:00"/>
    <x v="0"/>
    <x v="4"/>
    <n v="8.1566068515497546E-3"/>
    <n v="8.1566068515497546E-3"/>
    <n v="65.778500000000008"/>
    <n v="50"/>
    <n v="0"/>
    <n v="92.0899"/>
    <n v="268.33333333333331"/>
    <n v="81.566068515497548"/>
    <n v="0"/>
    <n v="6020.082198151169"/>
  </r>
  <r>
    <d v="2023-06-25T16:53:32"/>
    <n v="1"/>
    <n v="885.21"/>
    <n v="1"/>
    <s v="Checked out"/>
    <d v="2023-06-26T11:00:00"/>
    <n v="2"/>
    <d v="2023-06-24T22:17:11"/>
    <s v="Economy Queen"/>
    <m/>
    <s v="Private Sale"/>
    <x v="2"/>
    <x v="2"/>
    <s v=""/>
    <x v="5"/>
    <n v="1120"/>
    <d v="2023-06-01T00:00:00"/>
    <x v="2"/>
    <x v="2"/>
    <n v="5.8927519151443723E-4"/>
    <n v="5.8927519151443723E-4"/>
    <n v="132.78149999999999"/>
    <n v="0"/>
    <n v="0"/>
    <n v="15.933779999999999"/>
    <n v="115"/>
    <n v="1.1785503830288744"/>
    <n v="0"/>
    <n v="620.31616961697114"/>
  </r>
  <r>
    <d v="2023-06-25T13:31:59"/>
    <n v="2"/>
    <n v="2425.89"/>
    <n v="1"/>
    <s v="Checked out"/>
    <d v="2023-06-27T08:08:20"/>
    <n v="1"/>
    <d v="2023-06-25T11:23:43"/>
    <s v="Economy Queen"/>
    <m/>
    <s v="Booking.com"/>
    <x v="2"/>
    <x v="2"/>
    <s v="Mastercard"/>
    <x v="2"/>
    <n v="1121"/>
    <d v="2023-06-01T00:00:00"/>
    <x v="2"/>
    <x v="2"/>
    <n v="1.1785503830288745E-3"/>
    <n v="1.1785503830288745E-3"/>
    <n v="363.88349999999997"/>
    <n v="0"/>
    <n v="0"/>
    <n v="43.666019999999996"/>
    <n v="153.33333333333331"/>
    <n v="2.3571007660577488"/>
    <n v="0"/>
    <n v="1862.6500459006088"/>
  </r>
  <r>
    <d v="2023-06-25T20:29:33"/>
    <n v="1"/>
    <n v="982.14"/>
    <n v="1"/>
    <s v="Checked out"/>
    <d v="2023-06-26T07:25:34"/>
    <n v="2"/>
    <d v="2023-06-25T10:41:02"/>
    <s v="Economy Queen"/>
    <m/>
    <m/>
    <x v="0"/>
    <x v="5"/>
    <s v=""/>
    <x v="12"/>
    <n v="1122"/>
    <d v="2023-06-01T00:00:00"/>
    <x v="0"/>
    <x v="0"/>
    <n v="1.6313213703099511E-3"/>
    <n v="1.6313213703099511E-3"/>
    <n v="0"/>
    <n v="0"/>
    <n v="0"/>
    <n v="13.74996"/>
    <n v="115"/>
    <n v="0"/>
    <n v="0"/>
    <n v="853.39004"/>
  </r>
  <r>
    <d v="2023-06-25T17:27:31"/>
    <n v="1"/>
    <n v="1218.6199999999999"/>
    <n v="1"/>
    <s v="Checked out"/>
    <d v="2023-06-26T09:42:17"/>
    <n v="2"/>
    <d v="2023-05-06T14:31:11"/>
    <s v="Economy Queen"/>
    <m/>
    <s v="Expedia"/>
    <x v="2"/>
    <x v="3"/>
    <s v="Mastercard"/>
    <x v="21"/>
    <n v="1123"/>
    <d v="2023-06-01T00:00:00"/>
    <x v="2"/>
    <x v="1"/>
    <n v="5.8927519151443723E-4"/>
    <n v="5.8927519151443723E-4"/>
    <n v="182.79299999999998"/>
    <n v="100"/>
    <n v="0"/>
    <n v="21.935159999999996"/>
    <n v="115"/>
    <n v="1.4731879787860931"/>
    <n v="0"/>
    <n v="797.4186520212138"/>
  </r>
  <r>
    <d v="2023-06-25T19:31:54"/>
    <n v="1"/>
    <n v="1174.01"/>
    <n v="1"/>
    <s v="Checked out"/>
    <d v="2023-06-26T10:46:45"/>
    <n v="1"/>
    <d v="2023-05-25T16:21:04"/>
    <s v="Economy Queen"/>
    <m/>
    <s v="Expedia"/>
    <x v="2"/>
    <x v="3"/>
    <s v="Mastercard"/>
    <x v="9"/>
    <n v="1124"/>
    <d v="2023-06-01T00:00:00"/>
    <x v="2"/>
    <x v="2"/>
    <n v="5.8927519151443723E-4"/>
    <n v="5.8927519151443723E-4"/>
    <n v="176.10149999999999"/>
    <n v="0"/>
    <n v="0"/>
    <n v="21.132179999999998"/>
    <n v="115"/>
    <n v="1.1785503830288744"/>
    <n v="0"/>
    <n v="860.59776961697116"/>
  </r>
  <r>
    <d v="2023-06-25T18:52:50"/>
    <n v="5"/>
    <n v="8137.78"/>
    <n v="1"/>
    <s v="Checked out"/>
    <d v="2023-06-30T08:50:17"/>
    <n v="1"/>
    <d v="2023-05-08T13:08:15"/>
    <s v="Standard Queen"/>
    <m/>
    <s v="Booking.com"/>
    <x v="2"/>
    <x v="3"/>
    <s v="Mastercard"/>
    <x v="2"/>
    <n v="1125"/>
    <d v="2023-06-01T00:00:00"/>
    <x v="2"/>
    <x v="2"/>
    <n v="2.9463759575721863E-3"/>
    <n v="2.9463759575721863E-3"/>
    <n v="1220.6669999999999"/>
    <n v="0"/>
    <n v="0"/>
    <n v="146.48003999999997"/>
    <n v="268.33333333333331"/>
    <n v="5.8927519151443724"/>
    <n v="0"/>
    <n v="6496.4068747515221"/>
  </r>
  <r>
    <d v="2023-06-25T15:57:56"/>
    <n v="5"/>
    <n v="7834.29"/>
    <n v="1"/>
    <s v="Checked out"/>
    <d v="2023-06-30T08:53:57"/>
    <n v="1"/>
    <d v="2023-06-05T17:05:45"/>
    <s v="Standard Queen"/>
    <m/>
    <m/>
    <x v="0"/>
    <x v="10"/>
    <s v="Mastercard"/>
    <x v="8"/>
    <n v="1126"/>
    <d v="2023-06-01T00:00:00"/>
    <x v="0"/>
    <x v="4"/>
    <n v="8.1566068515497546E-3"/>
    <n v="8.1566068515497546E-3"/>
    <n v="78.3429"/>
    <n v="50"/>
    <n v="0"/>
    <n v="109.68006"/>
    <n v="268.33333333333331"/>
    <n v="81.566068515497548"/>
    <n v="0"/>
    <n v="7246.3676381511686"/>
  </r>
  <r>
    <d v="2023-06-26T03:01:36"/>
    <n v="2"/>
    <n v="1395.57"/>
    <n v="1"/>
    <s v="Checked out"/>
    <d v="2023-06-27T11:00:00"/>
    <n v="1"/>
    <d v="2023-06-26T02:36:52"/>
    <s v="Standard Queen"/>
    <m/>
    <m/>
    <x v="0"/>
    <x v="5"/>
    <s v=""/>
    <x v="0"/>
    <n v="1127"/>
    <d v="2023-06-01T00:00:00"/>
    <x v="0"/>
    <x v="0"/>
    <n v="3.2626427406199023E-3"/>
    <n v="3.2626427406199023E-3"/>
    <n v="0"/>
    <n v="0"/>
    <n v="0"/>
    <n v="19.537980000000001"/>
    <n v="153.33333333333331"/>
    <n v="0"/>
    <n v="0"/>
    <n v="1222.6986866666666"/>
  </r>
  <r>
    <d v="2023-06-25T19:26:34"/>
    <n v="5"/>
    <n v="8747.32"/>
    <n v="1"/>
    <s v="Checked out"/>
    <d v="2023-06-30T08:16:47"/>
    <n v="1"/>
    <d v="2023-04-22T15:28:42"/>
    <s v="Standard Queen"/>
    <m/>
    <s v="Booking.com"/>
    <x v="2"/>
    <x v="2"/>
    <s v="Mastercard"/>
    <x v="2"/>
    <n v="1128"/>
    <d v="2023-06-01T00:00:00"/>
    <x v="2"/>
    <x v="2"/>
    <n v="2.9463759575721863E-3"/>
    <n v="2.9463759575721863E-3"/>
    <n v="1312.098"/>
    <n v="0"/>
    <n v="0"/>
    <n v="157.45175999999998"/>
    <n v="268.33333333333331"/>
    <n v="5.8927519151443724"/>
    <n v="0"/>
    <n v="7003.544154751522"/>
  </r>
  <r>
    <d v="2023-06-25T17:49:23"/>
    <n v="3"/>
    <n v="4669.6400000000003"/>
    <n v="1"/>
    <s v="Checked out"/>
    <d v="2023-06-28T08:46:23"/>
    <n v="1"/>
    <d v="2023-03-04T18:44:41"/>
    <s v="Standard Queen"/>
    <m/>
    <s v="Expedia"/>
    <x v="2"/>
    <x v="2"/>
    <s v="Mastercard"/>
    <x v="4"/>
    <n v="1129"/>
    <d v="2023-06-01T00:00:00"/>
    <x v="2"/>
    <x v="2"/>
    <n v="1.7678255745433118E-3"/>
    <n v="1.7678255745433118E-3"/>
    <n v="700.44600000000003"/>
    <n v="0"/>
    <n v="0"/>
    <n v="84.053520000000006"/>
    <n v="191.66666666666666"/>
    <n v="3.5356511490866236"/>
    <n v="0"/>
    <n v="3689.9381621842467"/>
  </r>
  <r>
    <d v="2023-06-25T20:20:20"/>
    <n v="2"/>
    <n v="2789.82"/>
    <n v="1"/>
    <s v="Checked out"/>
    <d v="2023-06-27T11:00:00"/>
    <n v="1"/>
    <d v="2023-06-06T10:57:00"/>
    <s v="Standard Queen"/>
    <s v="VISP (994 520 911)"/>
    <m/>
    <x v="1"/>
    <x v="16"/>
    <s v="Visa"/>
    <x v="8"/>
    <n v="1130"/>
    <d v="2023-06-01T00:00:00"/>
    <x v="4"/>
    <x v="4"/>
    <n v="9.0909090909090912E-2"/>
    <n v="9.0909090909090912E-2"/>
    <n v="27.898200000000003"/>
    <n v="50"/>
    <n v="55.796400000000006"/>
    <n v="19.528740000000003"/>
    <n v="153.33333333333331"/>
    <n v="909.09090909090912"/>
    <n v="454.54545454545456"/>
    <n v="1119.6269630303032"/>
  </r>
  <r>
    <d v="2023-06-25T19:46:37"/>
    <n v="2"/>
    <n v="3955.54"/>
    <n v="1"/>
    <s v="Checked out"/>
    <d v="2023-06-27T07:29:04"/>
    <n v="4"/>
    <d v="2023-01-30T02:16:41"/>
    <s v="Family Room"/>
    <m/>
    <s v="Hostelworld Group"/>
    <x v="2"/>
    <x v="2"/>
    <s v="Visa"/>
    <x v="10"/>
    <n v="1131"/>
    <d v="2023-06-01T00:00:00"/>
    <x v="2"/>
    <x v="2"/>
    <n v="1.1785503830288745E-3"/>
    <n v="1.1785503830288745E-3"/>
    <n v="593.33100000000002"/>
    <n v="0"/>
    <n v="0"/>
    <n v="71.199719999999999"/>
    <n v="153.33333333333331"/>
    <n v="2.3571007660577488"/>
    <n v="0"/>
    <n v="3135.3188459006087"/>
  </r>
  <r>
    <d v="2023-06-25T17:01:56"/>
    <n v="1"/>
    <n v="908.84"/>
    <n v="1"/>
    <s v="Checked out"/>
    <d v="2023-06-26T09:34:52"/>
    <n v="2"/>
    <d v="2023-06-11T13:56:42"/>
    <s v="2-bed Dorm"/>
    <m/>
    <s v="Booking.com"/>
    <x v="2"/>
    <x v="3"/>
    <s v="Mastercard"/>
    <x v="2"/>
    <n v="1132"/>
    <d v="2023-06-01T00:00:00"/>
    <x v="2"/>
    <x v="2"/>
    <n v="5.8927519151443723E-4"/>
    <n v="5.8927519151443723E-4"/>
    <n v="136.32599999999999"/>
    <n v="0"/>
    <n v="0"/>
    <n v="16.359120000000001"/>
    <n v="115"/>
    <n v="1.1785503830288744"/>
    <n v="0"/>
    <n v="639.97632961697116"/>
  </r>
  <r>
    <d v="2023-06-25T17:07:03"/>
    <n v="1"/>
    <n v="448.07"/>
    <n v="1"/>
    <s v="Checked out"/>
    <d v="2023-06-26T10:42:17"/>
    <n v="1"/>
    <d v="2023-06-09T15:52:12"/>
    <s v="Bed in 12-bed Dorm"/>
    <m/>
    <s v="Private Sale"/>
    <x v="2"/>
    <x v="2"/>
    <s v=""/>
    <x v="5"/>
    <n v="1133"/>
    <d v="2023-06-01T00:00:00"/>
    <x v="2"/>
    <x v="2"/>
    <n v="5.8927519151443723E-4"/>
    <n v="5.8927519151443723E-4"/>
    <n v="67.210499999999996"/>
    <n v="0"/>
    <n v="0"/>
    <n v="8.0652599999999985"/>
    <n v="115"/>
    <n v="1.1785503830288744"/>
    <n v="0"/>
    <n v="256.61568961697117"/>
  </r>
  <r>
    <d v="2023-06-25T16:48:36"/>
    <n v="2"/>
    <n v="983.58"/>
    <n v="1"/>
    <s v="Checked out"/>
    <d v="2023-06-27T09:00:00"/>
    <n v="1"/>
    <d v="2023-06-20T18:40:42"/>
    <s v="Bed in 12-bed Dorm"/>
    <m/>
    <s v="Hostelworld Group"/>
    <x v="2"/>
    <x v="2"/>
    <s v="Visa"/>
    <x v="10"/>
    <n v="1134"/>
    <d v="2023-06-01T00:00:00"/>
    <x v="2"/>
    <x v="2"/>
    <n v="1.1785503830288745E-3"/>
    <n v="1.1785503830288745E-3"/>
    <n v="147.53700000000001"/>
    <n v="0"/>
    <n v="0"/>
    <n v="17.704439999999998"/>
    <n v="153.33333333333331"/>
    <n v="2.3571007660577488"/>
    <n v="0"/>
    <n v="662.64812590060899"/>
  </r>
  <r>
    <d v="2023-06-25T16:50:13"/>
    <n v="2"/>
    <n v="983.58"/>
    <n v="1"/>
    <s v="Checked out"/>
    <d v="2023-06-27T09:00:00"/>
    <n v="1"/>
    <d v="2023-06-20T18:40:42"/>
    <s v="Bed in 12-bed Dorm"/>
    <m/>
    <s v="Hostelworld Group"/>
    <x v="2"/>
    <x v="2"/>
    <s v="Visa"/>
    <x v="10"/>
    <n v="1135"/>
    <d v="2023-06-01T00:00:00"/>
    <x v="2"/>
    <x v="2"/>
    <n v="1.1785503830288745E-3"/>
    <n v="1.1785503830288745E-3"/>
    <n v="147.53700000000001"/>
    <n v="0"/>
    <n v="0"/>
    <n v="17.704439999999998"/>
    <n v="153.33333333333331"/>
    <n v="2.3571007660577488"/>
    <n v="0"/>
    <n v="662.64812590060899"/>
  </r>
  <r>
    <d v="2023-06-25T19:34:03"/>
    <n v="1"/>
    <n v="585.71"/>
    <n v="1"/>
    <s v="Checked out"/>
    <d v="2023-06-26T08:55:23"/>
    <n v="1"/>
    <d v="2023-06-10T06:53:41"/>
    <s v="Bed in 12-bed Dorm"/>
    <m/>
    <s v="Booking.com"/>
    <x v="2"/>
    <x v="2"/>
    <s v="Mastercard"/>
    <x v="2"/>
    <n v="1136"/>
    <d v="2023-06-01T00:00:00"/>
    <x v="2"/>
    <x v="2"/>
    <n v="5.8927519151443723E-4"/>
    <n v="5.8927519151443723E-4"/>
    <n v="87.856499999999997"/>
    <n v="0"/>
    <n v="0"/>
    <n v="10.54278"/>
    <n v="115"/>
    <n v="1.1785503830288744"/>
    <n v="0"/>
    <n v="371.13216961697117"/>
  </r>
  <r>
    <d v="2023-06-25T10:27:13"/>
    <n v="1"/>
    <n v="650.89"/>
    <n v="1"/>
    <s v="Checked out"/>
    <d v="2023-06-26T10:50:59"/>
    <n v="1"/>
    <d v="2023-05-04T02:40:43"/>
    <s v="Bed in 12-bed Dorm"/>
    <m/>
    <s v="Booking.com"/>
    <x v="2"/>
    <x v="3"/>
    <s v="Mastercard"/>
    <x v="2"/>
    <n v="1137"/>
    <d v="2023-06-01T00:00:00"/>
    <x v="2"/>
    <x v="2"/>
    <n v="5.8927519151443723E-4"/>
    <n v="5.8927519151443723E-4"/>
    <n v="97.633499999999998"/>
    <n v="0"/>
    <n v="0"/>
    <n v="11.716019999999999"/>
    <n v="115"/>
    <n v="1.1785503830288744"/>
    <n v="0"/>
    <n v="425.36192961697111"/>
  </r>
  <r>
    <d v="2023-06-25T10:17:55"/>
    <n v="2"/>
    <n v="1039.74"/>
    <n v="1"/>
    <s v="Checked out"/>
    <d v="2023-06-27T07:07:24"/>
    <n v="1"/>
    <d v="2023-06-17T22:55:12"/>
    <s v="Bed in 12-bed Dorm"/>
    <m/>
    <s v="Hostelworld Group"/>
    <x v="2"/>
    <x v="2"/>
    <s v="Visa"/>
    <x v="10"/>
    <n v="1138"/>
    <d v="2023-06-01T00:00:00"/>
    <x v="2"/>
    <x v="2"/>
    <n v="1.1785503830288745E-3"/>
    <n v="1.1785503830288745E-3"/>
    <n v="155.96099999999998"/>
    <n v="0"/>
    <n v="0"/>
    <n v="18.715319999999998"/>
    <n v="153.33333333333331"/>
    <n v="2.3571007660577488"/>
    <n v="0"/>
    <n v="709.37324590060894"/>
  </r>
  <r>
    <d v="2023-06-25T16:18:09"/>
    <n v="2"/>
    <n v="1041.43"/>
    <n v="1"/>
    <s v="Checked out"/>
    <d v="2023-06-27T10:14:52"/>
    <n v="1"/>
    <d v="2023-06-18T18:00:12"/>
    <s v="Bed in 12-bed Dorm"/>
    <m/>
    <s v="Booking.com"/>
    <x v="2"/>
    <x v="3"/>
    <s v="Mastercard"/>
    <x v="2"/>
    <n v="1139"/>
    <d v="2023-06-01T00:00:00"/>
    <x v="2"/>
    <x v="2"/>
    <n v="1.1785503830288745E-3"/>
    <n v="1.1785503830288745E-3"/>
    <n v="156.21450000000002"/>
    <n v="0"/>
    <n v="0"/>
    <n v="18.745740000000001"/>
    <n v="153.33333333333331"/>
    <n v="2.3571007660577488"/>
    <n v="0"/>
    <n v="710.77932590060891"/>
  </r>
  <r>
    <d v="2023-06-25T10:18:08"/>
    <n v="1"/>
    <n v="415.71"/>
    <n v="1"/>
    <s v="Checked out"/>
    <d v="2023-06-26T10:44:40"/>
    <n v="1"/>
    <d v="2023-06-24T19:40:14"/>
    <s v="Bed in 12-bed Dorm"/>
    <m/>
    <m/>
    <x v="0"/>
    <x v="0"/>
    <s v="Mastercard"/>
    <x v="0"/>
    <n v="1140"/>
    <d v="2023-06-01T00:00:00"/>
    <x v="0"/>
    <x v="0"/>
    <n v="1.6313213703099511E-3"/>
    <n v="1.6313213703099511E-3"/>
    <n v="0"/>
    <n v="0"/>
    <n v="0"/>
    <n v="5.8199399999999999"/>
    <n v="115"/>
    <n v="0"/>
    <n v="0"/>
    <n v="294.89005999999995"/>
  </r>
  <r>
    <d v="2023-06-25T17:10:47"/>
    <n v="1"/>
    <n v="457.97"/>
    <n v="1"/>
    <s v="Checked out"/>
    <d v="2023-06-26T09:44:10"/>
    <n v="1"/>
    <d v="2023-06-02T19:52:41"/>
    <s v="Bed in 12-bed Dorm"/>
    <m/>
    <s v="Private Sale"/>
    <x v="2"/>
    <x v="3"/>
    <s v=""/>
    <x v="5"/>
    <n v="1141"/>
    <d v="2023-06-01T00:00:00"/>
    <x v="2"/>
    <x v="2"/>
    <n v="5.8927519151443723E-4"/>
    <n v="5.8927519151443723E-4"/>
    <n v="68.695499999999996"/>
    <n v="0"/>
    <n v="0"/>
    <n v="8.2434600000000007"/>
    <n v="115"/>
    <n v="1.1785503830288744"/>
    <n v="0"/>
    <n v="264.85248961697118"/>
  </r>
  <r>
    <d v="2023-06-25T23:11:09"/>
    <n v="2"/>
    <n v="1055.9000000000001"/>
    <n v="1"/>
    <s v="Checked out"/>
    <d v="2023-06-27T09:25:13"/>
    <n v="1"/>
    <d v="2023-03-19T12:54:17"/>
    <s v="Bed in 12-bed Dorm"/>
    <m/>
    <s v="Booking.com"/>
    <x v="2"/>
    <x v="3"/>
    <s v="Mastercard"/>
    <x v="2"/>
    <n v="1142"/>
    <d v="2023-06-01T00:00:00"/>
    <x v="2"/>
    <x v="2"/>
    <n v="1.1785503830288745E-3"/>
    <n v="1.1785503830288745E-3"/>
    <n v="158.38500000000002"/>
    <n v="0"/>
    <n v="0"/>
    <n v="19.0062"/>
    <n v="153.33333333333331"/>
    <n v="2.3571007660577488"/>
    <n v="0"/>
    <n v="722.81836590060902"/>
  </r>
  <r>
    <d v="2023-06-25T18:49:15"/>
    <n v="2"/>
    <n v="1100.45"/>
    <n v="1"/>
    <s v="Checked out"/>
    <d v="2023-06-27T10:58:33"/>
    <n v="1"/>
    <d v="2023-06-21T11:34:15"/>
    <s v="Bed in 6-bed Dorm"/>
    <m/>
    <s v="Hostelworld Group"/>
    <x v="2"/>
    <x v="2"/>
    <s v="Visa"/>
    <x v="10"/>
    <n v="1143"/>
    <d v="2023-06-01T00:00:00"/>
    <x v="2"/>
    <x v="2"/>
    <n v="1.1785503830288745E-3"/>
    <n v="1.1785503830288745E-3"/>
    <n v="165.0675"/>
    <n v="0"/>
    <n v="0"/>
    <n v="19.8081"/>
    <n v="153.33333333333331"/>
    <n v="2.3571007660577488"/>
    <n v="0"/>
    <n v="759.88396590060893"/>
  </r>
  <r>
    <d v="2023-06-25T15:56:09"/>
    <n v="1"/>
    <n v="569.01"/>
    <n v="1"/>
    <s v="Checked out"/>
    <d v="2023-06-26T10:57:15"/>
    <n v="1"/>
    <d v="2023-06-25T08:56:57"/>
    <s v="Bed in 6-bed Dorm"/>
    <m/>
    <m/>
    <x v="0"/>
    <x v="5"/>
    <s v=""/>
    <x v="0"/>
    <n v="1144"/>
    <d v="2023-06-01T00:00:00"/>
    <x v="0"/>
    <x v="0"/>
    <n v="1.6313213703099511E-3"/>
    <n v="1.6313213703099511E-3"/>
    <n v="0"/>
    <n v="0"/>
    <n v="0"/>
    <n v="7.9661400000000002"/>
    <n v="115"/>
    <n v="0"/>
    <n v="0"/>
    <n v="446.04386"/>
  </r>
  <r>
    <d v="2023-06-26T01:28:50"/>
    <n v="1"/>
    <n v="586.61"/>
    <n v="1"/>
    <s v="Checked out"/>
    <d v="2023-06-26T11:00:00"/>
    <n v="1"/>
    <d v="2023-06-25T23:59:41"/>
    <s v="Bed in 6-bed Dorm"/>
    <m/>
    <s v="Booking.com"/>
    <x v="2"/>
    <x v="2"/>
    <s v="Mastercard"/>
    <x v="2"/>
    <n v="1145"/>
    <d v="2023-06-01T00:00:00"/>
    <x v="2"/>
    <x v="2"/>
    <n v="5.8927519151443723E-4"/>
    <n v="5.8927519151443723E-4"/>
    <n v="87.991500000000002"/>
    <n v="0"/>
    <n v="0"/>
    <n v="10.55898"/>
    <n v="115"/>
    <n v="1.1785503830288744"/>
    <n v="0"/>
    <n v="371.88096961697113"/>
  </r>
  <r>
    <d v="2023-06-25T19:09:24"/>
    <n v="3"/>
    <n v="1917.14"/>
    <n v="1"/>
    <s v="Checked out"/>
    <d v="2023-06-28T10:58:37"/>
    <n v="1"/>
    <d v="2023-05-31T13:44:16"/>
    <s v="Bed in 6-bed Dorm"/>
    <m/>
    <m/>
    <x v="0"/>
    <x v="10"/>
    <s v=""/>
    <x v="8"/>
    <n v="1146"/>
    <d v="2023-06-01T00:00:00"/>
    <x v="0"/>
    <x v="4"/>
    <n v="4.8939641109298528E-3"/>
    <n v="4.8939641109298528E-3"/>
    <n v="19.171400000000002"/>
    <n v="50"/>
    <n v="0"/>
    <n v="26.839960000000001"/>
    <n v="191.66666666666666"/>
    <n v="48.939641109298528"/>
    <n v="0"/>
    <n v="1580.5223322240349"/>
  </r>
  <r>
    <d v="2023-06-25T18:10:30"/>
    <n v="3"/>
    <n v="1733.57"/>
    <n v="1"/>
    <s v="Checked out"/>
    <d v="2023-06-28T06:39:16"/>
    <n v="1"/>
    <d v="2023-06-21T22:07:31"/>
    <s v="Bed in 4-bed Dorm"/>
    <m/>
    <s v="Google Travel Agency"/>
    <x v="0"/>
    <x v="0"/>
    <s v="Visa"/>
    <x v="14"/>
    <n v="1147"/>
    <d v="2023-06-01T00:00:00"/>
    <x v="0"/>
    <x v="5"/>
    <n v="4.8939641109298528E-3"/>
    <n v="4.8939641109298528E-3"/>
    <n v="0"/>
    <n v="0"/>
    <n v="0"/>
    <n v="31.204259999999998"/>
    <n v="191.66666666666666"/>
    <n v="0"/>
    <n v="0"/>
    <n v="1510.6990733333332"/>
  </r>
  <r>
    <d v="2023-06-25T18:38:15"/>
    <n v="13"/>
    <n v="12174.11"/>
    <n v="1"/>
    <s v="Checked out"/>
    <d v="2023-07-08T07:08:47"/>
    <n v="1"/>
    <d v="2023-06-09T17:00:12"/>
    <s v="Bed in 4-bed Dorm"/>
    <m/>
    <s v="Booking.com"/>
    <x v="2"/>
    <x v="2"/>
    <s v="Amex"/>
    <x v="2"/>
    <n v="1148"/>
    <d v="2023-06-01T00:00:00"/>
    <x v="2"/>
    <x v="2"/>
    <n v="7.6605774896876845E-3"/>
    <n v="7.6605774896876845E-3"/>
    <n v="1826.1165000000001"/>
    <n v="0"/>
    <n v="0"/>
    <n v="219.13397999999998"/>
    <n v="575"/>
    <n v="15.321154979375368"/>
    <n v="0"/>
    <n v="9538.538365020624"/>
  </r>
  <r>
    <d v="2023-06-26T00:46:42"/>
    <n v="2"/>
    <n v="1496.24"/>
    <n v="1"/>
    <s v="Checked out"/>
    <d v="2023-06-27T11:00:00"/>
    <n v="1"/>
    <d v="2023-05-03T11:37:42"/>
    <s v="Bed in 4-bed Dorm"/>
    <m/>
    <s v="Expedia"/>
    <x v="2"/>
    <x v="3"/>
    <s v="Mastercard"/>
    <x v="4"/>
    <n v="1149"/>
    <d v="2023-06-01T00:00:00"/>
    <x v="2"/>
    <x v="2"/>
    <n v="1.1785503830288745E-3"/>
    <n v="1.1785503830288745E-3"/>
    <n v="224.43600000000001"/>
    <n v="0"/>
    <n v="0"/>
    <n v="26.932319999999997"/>
    <n v="153.33333333333331"/>
    <n v="2.3571007660577488"/>
    <n v="0"/>
    <n v="1089.1812459006089"/>
  </r>
  <r>
    <d v="2023-06-25T21:01:35"/>
    <n v="5"/>
    <n v="3788.57"/>
    <n v="1"/>
    <s v="Checked out"/>
    <d v="2023-06-30T11:00:00"/>
    <n v="1"/>
    <d v="2023-04-10T05:37:41"/>
    <s v="Bed in 4-bed Dorm"/>
    <m/>
    <s v="Expedia"/>
    <x v="2"/>
    <x v="3"/>
    <s v="Mastercard"/>
    <x v="4"/>
    <n v="1150"/>
    <d v="2023-06-01T00:00:00"/>
    <x v="2"/>
    <x v="2"/>
    <n v="2.9463759575721863E-3"/>
    <n v="2.9463759575721863E-3"/>
    <n v="568.28549999999996"/>
    <n v="0"/>
    <n v="0"/>
    <n v="68.19426"/>
    <n v="268.33333333333331"/>
    <n v="5.8927519151443724"/>
    <n v="0"/>
    <n v="2877.8641547515226"/>
  </r>
  <r>
    <d v="2023-06-25T18:05:33"/>
    <n v="3"/>
    <n v="2005.72"/>
    <n v="1"/>
    <s v="Checked out"/>
    <d v="2023-06-28T05:00:00"/>
    <n v="1"/>
    <d v="2023-05-31T06:34:33"/>
    <s v="Bed in 4-bed Dorm"/>
    <m/>
    <m/>
    <x v="0"/>
    <x v="10"/>
    <s v=""/>
    <x v="8"/>
    <n v="1151"/>
    <d v="2023-06-01T00:00:00"/>
    <x v="0"/>
    <x v="4"/>
    <n v="4.8939641109298528E-3"/>
    <n v="4.8939641109298528E-3"/>
    <n v="20.057200000000002"/>
    <n v="50"/>
    <n v="0"/>
    <n v="28.080080000000002"/>
    <n v="191.66666666666666"/>
    <n v="48.939641109298528"/>
    <n v="0"/>
    <n v="1666.9764122240349"/>
  </r>
  <r>
    <d v="2023-06-25T15:59:36"/>
    <n v="1"/>
    <n v="841.07"/>
    <n v="1"/>
    <s v="Checked out"/>
    <d v="2023-06-26T10:18:28"/>
    <n v="1"/>
    <d v="2023-04-29T23:55:41"/>
    <s v="Bed in 4-bed Dorm"/>
    <m/>
    <s v="Expedia"/>
    <x v="2"/>
    <x v="2"/>
    <s v="Mastercard"/>
    <x v="3"/>
    <n v="1152"/>
    <d v="2023-06-01T00:00:00"/>
    <x v="2"/>
    <x v="2"/>
    <n v="5.8927519151443723E-4"/>
    <n v="5.8927519151443723E-4"/>
    <n v="126.1605"/>
    <n v="0"/>
    <n v="0"/>
    <n v="15.13926"/>
    <n v="115"/>
    <n v="1.1785503830288744"/>
    <n v="0"/>
    <n v="583.59168961697117"/>
  </r>
  <r>
    <d v="2023-06-26T13:33:25"/>
    <n v="1"/>
    <n v="1625"/>
    <n v="1"/>
    <s v="Checked out"/>
    <d v="2023-06-27T07:44:18"/>
    <n v="2"/>
    <d v="2023-04-29T18:01:43"/>
    <s v="Economy Queen"/>
    <m/>
    <s v="Expedia"/>
    <x v="2"/>
    <x v="2"/>
    <s v="Mastercard"/>
    <x v="3"/>
    <n v="1153"/>
    <d v="2023-06-01T00:00:00"/>
    <x v="2"/>
    <x v="2"/>
    <n v="5.8927519151443723E-4"/>
    <n v="5.8927519151443723E-4"/>
    <n v="243.75"/>
    <n v="0"/>
    <n v="0"/>
    <n v="29.249999999999996"/>
    <n v="115"/>
    <n v="1.1785503830288744"/>
    <n v="0"/>
    <n v="1235.8214496169712"/>
  </r>
  <r>
    <d v="2023-06-26T14:14:24"/>
    <n v="1"/>
    <n v="1607.59"/>
    <n v="1"/>
    <s v="Checked out"/>
    <d v="2023-06-27T10:49:55"/>
    <n v="2"/>
    <d v="2023-05-21T13:34:41"/>
    <s v="Economy Queen"/>
    <m/>
    <s v="Booking.com"/>
    <x v="2"/>
    <x v="3"/>
    <s v="Mastercard"/>
    <x v="2"/>
    <n v="1154"/>
    <d v="2023-06-01T00:00:00"/>
    <x v="2"/>
    <x v="2"/>
    <n v="5.8927519151443723E-4"/>
    <n v="5.8927519151443723E-4"/>
    <n v="241.13849999999996"/>
    <n v="0"/>
    <n v="0"/>
    <n v="28.936619999999998"/>
    <n v="115"/>
    <n v="1.1785503830288744"/>
    <n v="0"/>
    <n v="1221.3363296169709"/>
  </r>
  <r>
    <d v="2023-06-26T17:38:26"/>
    <n v="3"/>
    <n v="5466.07"/>
    <n v="1"/>
    <s v="Checked out"/>
    <d v="2023-06-29T10:56:43"/>
    <n v="1"/>
    <d v="2023-05-10T04:00:11"/>
    <s v="Economy Queen"/>
    <m/>
    <s v="Booking.com"/>
    <x v="2"/>
    <x v="2"/>
    <s v="Mastercard"/>
    <x v="2"/>
    <n v="1155"/>
    <d v="2023-06-01T00:00:00"/>
    <x v="2"/>
    <x v="2"/>
    <n v="1.7678255745433118E-3"/>
    <n v="1.7678255745433118E-3"/>
    <n v="819.91049999999996"/>
    <n v="0"/>
    <n v="0"/>
    <n v="98.389259999999993"/>
    <n v="191.66666666666666"/>
    <n v="3.5356511490866236"/>
    <n v="0"/>
    <n v="4352.5679221842465"/>
  </r>
  <r>
    <d v="2023-06-26T17:35:59"/>
    <n v="1"/>
    <n v="1625"/>
    <n v="1"/>
    <s v="Checked out"/>
    <d v="2023-06-27T07:45:32"/>
    <n v="2"/>
    <d v="2023-04-29T18:01:41"/>
    <s v="Economy Queen"/>
    <m/>
    <s v="Expedia"/>
    <x v="2"/>
    <x v="2"/>
    <s v="Mastercard"/>
    <x v="3"/>
    <n v="1156"/>
    <d v="2023-06-01T00:00:00"/>
    <x v="2"/>
    <x v="2"/>
    <n v="5.8927519151443723E-4"/>
    <n v="5.8927519151443723E-4"/>
    <n v="243.75"/>
    <n v="0"/>
    <n v="0"/>
    <n v="29.249999999999996"/>
    <n v="115"/>
    <n v="1.1785503830288744"/>
    <n v="0"/>
    <n v="1235.8214496169712"/>
  </r>
  <r>
    <d v="2023-06-26T16:22:25"/>
    <n v="1"/>
    <n v="1110.71"/>
    <n v="1"/>
    <s v="Checked out"/>
    <d v="2023-06-27T06:39:54"/>
    <n v="1"/>
    <d v="2023-06-26T15:08:10"/>
    <s v="Economy Queen"/>
    <m/>
    <m/>
    <x v="0"/>
    <x v="0"/>
    <s v=""/>
    <x v="0"/>
    <n v="1157"/>
    <d v="2023-06-01T00:00:00"/>
    <x v="0"/>
    <x v="0"/>
    <n v="1.6313213703099511E-3"/>
    <n v="1.6313213703099511E-3"/>
    <n v="0"/>
    <n v="0"/>
    <n v="0"/>
    <n v="15.549940000000001"/>
    <n v="115"/>
    <n v="0"/>
    <n v="0"/>
    <n v="980.16006000000004"/>
  </r>
  <r>
    <d v="2023-06-26T19:31:20"/>
    <n v="1"/>
    <n v="1050"/>
    <n v="1"/>
    <s v="Checked out"/>
    <d v="2023-06-27T07:32:03"/>
    <n v="1"/>
    <d v="2023-04-12T14:11:16"/>
    <s v="Economy Queen"/>
    <m/>
    <m/>
    <x v="0"/>
    <x v="4"/>
    <s v="Visa"/>
    <x v="8"/>
    <n v="1158"/>
    <d v="2023-06-01T00:00:00"/>
    <x v="0"/>
    <x v="4"/>
    <n v="1.6313213703099511E-3"/>
    <n v="1.6313213703099511E-3"/>
    <n v="10.5"/>
    <n v="50"/>
    <n v="0"/>
    <n v="14.700000000000001"/>
    <n v="115"/>
    <n v="16.31321370309951"/>
    <n v="0"/>
    <n v="843.4867862969005"/>
  </r>
  <r>
    <d v="2023-06-27T00:32:37"/>
    <n v="3"/>
    <n v="3529.29"/>
    <n v="1"/>
    <s v="Checked out"/>
    <d v="2023-06-29T04:59:39"/>
    <n v="2"/>
    <d v="2023-03-24T22:22:51"/>
    <s v="Economy Queen"/>
    <m/>
    <m/>
    <x v="0"/>
    <x v="10"/>
    <s v="Mastercard"/>
    <x v="8"/>
    <n v="1159"/>
    <d v="2023-06-01T00:00:00"/>
    <x v="0"/>
    <x v="4"/>
    <n v="4.8939641109298528E-3"/>
    <n v="4.8939641109298528E-3"/>
    <n v="35.292900000000003"/>
    <n v="50"/>
    <n v="0"/>
    <n v="49.410060000000001"/>
    <n v="191.66666666666666"/>
    <n v="48.939641109298528"/>
    <n v="0"/>
    <n v="3153.9807322240349"/>
  </r>
  <r>
    <d v="2023-06-26T17:37:39"/>
    <n v="2"/>
    <n v="2360.37"/>
    <n v="1"/>
    <s v="Checked out"/>
    <d v="2023-06-28T07:37:23"/>
    <n v="2"/>
    <d v="2023-01-12T17:49:13"/>
    <s v="Economy Queen"/>
    <m/>
    <s v="Hostelworld Group"/>
    <x v="2"/>
    <x v="2"/>
    <s v="Visa"/>
    <x v="10"/>
    <n v="1160"/>
    <d v="2023-06-01T00:00:00"/>
    <x v="2"/>
    <x v="2"/>
    <n v="1.1785503830288745E-3"/>
    <n v="1.1785503830288745E-3"/>
    <n v="354.05549999999999"/>
    <n v="0"/>
    <n v="0"/>
    <n v="42.486659999999993"/>
    <n v="153.33333333333331"/>
    <n v="2.3571007660577488"/>
    <n v="0"/>
    <n v="1808.1374059006089"/>
  </r>
  <r>
    <d v="2023-06-26T16:33:30"/>
    <n v="2"/>
    <n v="2893.75"/>
    <n v="1"/>
    <s v="Checked out"/>
    <d v="2023-06-28T07:49:40"/>
    <n v="1"/>
    <d v="2023-02-05T19:27:11"/>
    <s v="Economy Queen"/>
    <m/>
    <s v="Booking.com"/>
    <x v="2"/>
    <x v="2"/>
    <s v="Mastercard"/>
    <x v="2"/>
    <n v="1161"/>
    <d v="2023-06-01T00:00:00"/>
    <x v="2"/>
    <x v="2"/>
    <n v="1.1785503830288745E-3"/>
    <n v="1.1785503830288745E-3"/>
    <n v="434.0625"/>
    <n v="0"/>
    <n v="0"/>
    <n v="52.087499999999999"/>
    <n v="153.33333333333331"/>
    <n v="2.3571007660577488"/>
    <n v="0"/>
    <n v="2251.9095659006089"/>
  </r>
  <r>
    <d v="2023-06-26T16:16:14"/>
    <n v="2"/>
    <n v="1739.29"/>
    <n v="1"/>
    <s v="Checked out"/>
    <d v="2023-06-28T08:05:37"/>
    <n v="1"/>
    <d v="2023-05-19T08:51:48"/>
    <s v="Standard Queen"/>
    <m/>
    <s v="A-Egencia"/>
    <x v="2"/>
    <x v="2"/>
    <s v="Mastercard"/>
    <x v="13"/>
    <n v="1162"/>
    <d v="2023-06-01T00:00:00"/>
    <x v="2"/>
    <x v="2"/>
    <n v="1.1785503830288745E-3"/>
    <n v="1.1785503830288745E-3"/>
    <n v="260.89349999999996"/>
    <n v="0"/>
    <n v="0"/>
    <n v="31.307219999999997"/>
    <n v="153.33333333333331"/>
    <n v="2.3571007660577488"/>
    <n v="0"/>
    <n v="1291.3988459006091"/>
  </r>
  <r>
    <d v="2023-06-27T01:39:48"/>
    <n v="1"/>
    <n v="1142.3499999999999"/>
    <n v="1"/>
    <s v="Checked out"/>
    <d v="2023-06-27T11:00:00"/>
    <n v="2"/>
    <d v="2023-06-27T01:37:31"/>
    <s v="Standard Queen"/>
    <m/>
    <m/>
    <x v="0"/>
    <x v="5"/>
    <s v=""/>
    <x v="0"/>
    <n v="1163"/>
    <d v="2023-06-01T00:00:00"/>
    <x v="0"/>
    <x v="0"/>
    <n v="1.6313213703099511E-3"/>
    <n v="1.6313213703099511E-3"/>
    <n v="0"/>
    <n v="0"/>
    <n v="0"/>
    <n v="15.992899999999999"/>
    <n v="115"/>
    <n v="0"/>
    <n v="0"/>
    <n v="1011.3570999999999"/>
  </r>
  <r>
    <d v="2023-06-27T02:53:56"/>
    <n v="3"/>
    <n v="5206.34"/>
    <n v="1"/>
    <s v="Checked out"/>
    <d v="2023-06-29T11:00:00"/>
    <n v="1"/>
    <d v="2023-06-02T19:39:12"/>
    <s v="Standard Queen"/>
    <m/>
    <s v="Booking.com"/>
    <x v="2"/>
    <x v="3"/>
    <s v="Mastercard"/>
    <x v="2"/>
    <n v="1164"/>
    <d v="2023-06-01T00:00:00"/>
    <x v="2"/>
    <x v="2"/>
    <n v="1.7678255745433118E-3"/>
    <n v="1.7678255745433118E-3"/>
    <n v="780.95100000000002"/>
    <n v="0"/>
    <n v="0"/>
    <n v="93.714119999999994"/>
    <n v="191.66666666666666"/>
    <n v="3.5356511490866236"/>
    <n v="0"/>
    <n v="4136.4725621842472"/>
  </r>
  <r>
    <d v="2023-06-26T15:41:41"/>
    <n v="4"/>
    <n v="8078.59"/>
    <n v="1"/>
    <s v="Checked out"/>
    <d v="2023-06-30T10:42:50"/>
    <n v="2"/>
    <d v="2023-05-14T20:53:12"/>
    <s v="Standard Queen"/>
    <m/>
    <s v="Expedia"/>
    <x v="2"/>
    <x v="2"/>
    <s v="Mastercard"/>
    <x v="4"/>
    <n v="1165"/>
    <d v="2023-06-01T00:00:00"/>
    <x v="2"/>
    <x v="2"/>
    <n v="2.3571007660577489E-3"/>
    <n v="2.3571007660577489E-3"/>
    <n v="1211.7884999999999"/>
    <n v="0"/>
    <n v="0"/>
    <n v="145.41461999999999"/>
    <n v="230"/>
    <n v="4.7142015321154975"/>
    <n v="0"/>
    <n v="6486.6726784678849"/>
  </r>
  <r>
    <d v="2023-06-26T13:02:58"/>
    <n v="1"/>
    <n v="1539.88"/>
    <n v="1"/>
    <s v="Checked out"/>
    <d v="2023-06-27T09:00:06"/>
    <n v="2"/>
    <d v="2023-06-25T09:20:07"/>
    <s v="Standard Queen"/>
    <m/>
    <m/>
    <x v="0"/>
    <x v="5"/>
    <s v=""/>
    <x v="12"/>
    <n v="1166"/>
    <d v="2023-06-01T00:00:00"/>
    <x v="0"/>
    <x v="0"/>
    <n v="1.6313213703099511E-3"/>
    <n v="1.6313213703099511E-3"/>
    <n v="0"/>
    <n v="0"/>
    <n v="0"/>
    <n v="21.558320000000002"/>
    <n v="115"/>
    <n v="0"/>
    <n v="0"/>
    <n v="1403.32168"/>
  </r>
  <r>
    <d v="2023-06-26T21:39:04"/>
    <n v="1"/>
    <n v="2150"/>
    <n v="1"/>
    <s v="Checked out"/>
    <d v="2023-06-27T11:00:00"/>
    <n v="5"/>
    <d v="2023-06-07T19:05:33"/>
    <s v="Family Room"/>
    <m/>
    <s v="Google Travel Agency"/>
    <x v="0"/>
    <x v="0"/>
    <s v=""/>
    <x v="14"/>
    <n v="1167"/>
    <d v="2023-06-01T00:00:00"/>
    <x v="0"/>
    <x v="5"/>
    <n v="1.6313213703099511E-3"/>
    <n v="1.6313213703099511E-3"/>
    <n v="0"/>
    <n v="0"/>
    <n v="0"/>
    <n v="38.699999999999996"/>
    <n v="115"/>
    <n v="0"/>
    <n v="0"/>
    <n v="1996.3"/>
  </r>
  <r>
    <d v="2023-06-26T13:12:16"/>
    <n v="1"/>
    <n v="2482.79"/>
    <n v="1"/>
    <s v="Checked out"/>
    <d v="2023-06-27T10:12:20"/>
    <n v="3"/>
    <d v="2023-04-16T14:37:12"/>
    <s v="Family Room"/>
    <m/>
    <s v="Expedia"/>
    <x v="2"/>
    <x v="9"/>
    <s v="Mastercard"/>
    <x v="11"/>
    <n v="1168"/>
    <d v="2023-06-01T00:00:00"/>
    <x v="2"/>
    <x v="2"/>
    <n v="5.8927519151443723E-4"/>
    <n v="5.8927519151443723E-4"/>
    <n v="372.41849999999999"/>
    <n v="0"/>
    <n v="0"/>
    <n v="44.690219999999997"/>
    <n v="115"/>
    <n v="1.1785503830288744"/>
    <n v="0"/>
    <n v="1949.502729616971"/>
  </r>
  <r>
    <d v="2023-06-26T15:33:06"/>
    <n v="1"/>
    <n v="2573.75"/>
    <n v="1"/>
    <s v="Checked out"/>
    <d v="2023-06-27T07:00:00"/>
    <n v="4"/>
    <d v="2023-04-02T23:59:40"/>
    <s v="Family Room"/>
    <m/>
    <m/>
    <x v="0"/>
    <x v="5"/>
    <s v="Visa"/>
    <x v="8"/>
    <n v="1169"/>
    <d v="2023-06-01T00:00:00"/>
    <x v="0"/>
    <x v="4"/>
    <n v="1.6313213703099511E-3"/>
    <n v="1.6313213703099511E-3"/>
    <n v="25.737500000000001"/>
    <n v="50"/>
    <n v="0"/>
    <n v="36.032499999999999"/>
    <n v="115"/>
    <n v="16.31321370309951"/>
    <n v="0"/>
    <n v="2330.6667862969007"/>
  </r>
  <r>
    <d v="2023-06-26T22:48:01"/>
    <n v="4"/>
    <n v="5343.75"/>
    <n v="1"/>
    <s v="Checked out"/>
    <d v="2023-06-30T05:38:46"/>
    <n v="2"/>
    <d v="2023-05-26T06:32:11"/>
    <s v="2-bed Dorm"/>
    <m/>
    <s v="Booking.com"/>
    <x v="2"/>
    <x v="3"/>
    <s v="Mastercard"/>
    <x v="2"/>
    <n v="1170"/>
    <d v="2023-06-01T00:00:00"/>
    <x v="2"/>
    <x v="2"/>
    <n v="2.3571007660577489E-3"/>
    <n v="2.3571007660577489E-3"/>
    <n v="801.5625"/>
    <n v="0"/>
    <n v="0"/>
    <n v="96.187499999999986"/>
    <n v="230"/>
    <n v="4.7142015321154975"/>
    <n v="0"/>
    <n v="4211.2857984678849"/>
  </r>
  <r>
    <d v="2023-06-26T12:50:07"/>
    <n v="2"/>
    <n v="2657.98"/>
    <n v="1"/>
    <s v="Checked out"/>
    <d v="2023-06-28T09:34:06"/>
    <n v="1"/>
    <d v="2023-06-08T00:43:42"/>
    <s v="2-bed Dorm"/>
    <m/>
    <m/>
    <x v="0"/>
    <x v="6"/>
    <s v="Visa"/>
    <x v="8"/>
    <n v="1171"/>
    <d v="2023-06-01T00:00:00"/>
    <x v="0"/>
    <x v="4"/>
    <n v="3.2626427406199023E-3"/>
    <n v="3.2626427406199023E-3"/>
    <n v="26.579800000000002"/>
    <n v="50"/>
    <n v="0"/>
    <n v="37.21172"/>
    <n v="153.33333333333331"/>
    <n v="32.626427406199021"/>
    <n v="0"/>
    <n v="2358.2287192604676"/>
  </r>
  <r>
    <d v="2023-06-26T16:40:16"/>
    <n v="5"/>
    <n v="4246.4799999999996"/>
    <n v="1"/>
    <s v="Checked out"/>
    <d v="2023-07-01T11:00:00"/>
    <n v="2"/>
    <d v="2022-12-31T19:43:49"/>
    <s v="2-bed Dorm"/>
    <m/>
    <m/>
    <x v="0"/>
    <x v="8"/>
    <s v="Visa"/>
    <x v="8"/>
    <n v="1172"/>
    <d v="2023-06-01T00:00:00"/>
    <x v="0"/>
    <x v="4"/>
    <n v="8.1566068515497546E-3"/>
    <n v="8.1566068515497546E-3"/>
    <n v="42.464799999999997"/>
    <n v="50"/>
    <n v="0"/>
    <n v="59.450719999999997"/>
    <n v="268.33333333333331"/>
    <n v="81.566068515497548"/>
    <n v="0"/>
    <n v="3744.6650781511689"/>
  </r>
  <r>
    <d v="2023-06-26T13:34:29"/>
    <n v="1"/>
    <n v="1083.21"/>
    <n v="1"/>
    <s v="Checked out"/>
    <d v="2023-06-27T11:00:00"/>
    <n v="2"/>
    <d v="2023-05-21T19:25:41"/>
    <s v="2-bed Dorm"/>
    <m/>
    <s v="Booking.com"/>
    <x v="2"/>
    <x v="3"/>
    <s v="Mastercard"/>
    <x v="2"/>
    <n v="1173"/>
    <d v="2023-06-01T00:00:00"/>
    <x v="2"/>
    <x v="2"/>
    <n v="5.8927519151443723E-4"/>
    <n v="5.8927519151443723E-4"/>
    <n v="162.48150000000001"/>
    <n v="0"/>
    <n v="0"/>
    <n v="19.497779999999999"/>
    <n v="115"/>
    <n v="1.1785503830288744"/>
    <n v="0"/>
    <n v="785.05216961697113"/>
  </r>
  <r>
    <d v="2023-06-27T02:41:50"/>
    <n v="1"/>
    <n v="1023.04"/>
    <n v="1"/>
    <s v="Checked out"/>
    <d v="2023-06-27T10:53:03"/>
    <n v="2"/>
    <d v="2023-05-17T23:32:45"/>
    <s v="2-bed Dorm"/>
    <m/>
    <m/>
    <x v="0"/>
    <x v="13"/>
    <s v="Visa"/>
    <x v="8"/>
    <n v="1174"/>
    <d v="2023-06-01T00:00:00"/>
    <x v="0"/>
    <x v="4"/>
    <n v="1.6313213703099511E-3"/>
    <n v="1.6313213703099511E-3"/>
    <n v="10.230399999999999"/>
    <n v="50"/>
    <n v="0"/>
    <n v="14.322559999999999"/>
    <n v="115"/>
    <n v="16.31321370309951"/>
    <n v="0"/>
    <n v="817.17382629690042"/>
  </r>
  <r>
    <d v="2023-06-26T15:25:01"/>
    <n v="3"/>
    <n v="4808.93"/>
    <n v="1"/>
    <s v="Checked out"/>
    <d v="2023-06-29T05:56:50"/>
    <n v="4"/>
    <d v="2023-06-21T06:15:23"/>
    <s v="4-bed Dorm"/>
    <m/>
    <m/>
    <x v="0"/>
    <x v="10"/>
    <s v="Mastercard"/>
    <x v="8"/>
    <n v="1175"/>
    <d v="2023-06-01T00:00:00"/>
    <x v="0"/>
    <x v="4"/>
    <n v="4.8939641109298528E-3"/>
    <n v="4.8939641109298528E-3"/>
    <n v="48.089300000000001"/>
    <n v="50"/>
    <n v="0"/>
    <n v="67.325020000000009"/>
    <n v="191.66666666666666"/>
    <n v="48.939641109298528"/>
    <n v="0"/>
    <n v="4402.909372224035"/>
  </r>
  <r>
    <d v="2023-06-26T23:17:20"/>
    <n v="4"/>
    <n v="2827.77"/>
    <n v="1"/>
    <s v="Checked out"/>
    <d v="2023-06-30T09:36:22"/>
    <n v="1"/>
    <d v="2023-05-06T22:10:12"/>
    <s v="Bed in 12-bed Dorm"/>
    <m/>
    <s v="Booking.com"/>
    <x v="2"/>
    <x v="3"/>
    <s v="Mastercard"/>
    <x v="2"/>
    <n v="1176"/>
    <d v="2023-06-01T00:00:00"/>
    <x v="2"/>
    <x v="2"/>
    <n v="2.3571007660577489E-3"/>
    <n v="2.3571007660577489E-3"/>
    <n v="424.16550000000001"/>
    <n v="0"/>
    <n v="0"/>
    <n v="50.899859999999997"/>
    <n v="230"/>
    <n v="4.7142015321154975"/>
    <n v="0"/>
    <n v="2117.9904384678844"/>
  </r>
  <r>
    <d v="2023-06-26T23:08:02"/>
    <n v="1"/>
    <n v="541.88"/>
    <n v="1"/>
    <s v="Checked out"/>
    <d v="2023-06-27T10:45:30"/>
    <n v="1"/>
    <d v="2023-06-17T10:10:41"/>
    <s v="Bed in 12-bed Dorm"/>
    <m/>
    <s v="Hostelworld Group"/>
    <x v="2"/>
    <x v="2"/>
    <s v="Visa"/>
    <x v="10"/>
    <n v="1177"/>
    <d v="2023-06-01T00:00:00"/>
    <x v="2"/>
    <x v="2"/>
    <n v="5.8927519151443723E-4"/>
    <n v="5.8927519151443723E-4"/>
    <n v="81.281999999999996"/>
    <n v="0"/>
    <n v="0"/>
    <n v="9.7538399999999985"/>
    <n v="115"/>
    <n v="1.1785503830288744"/>
    <n v="0"/>
    <n v="334.6656096169711"/>
  </r>
  <r>
    <d v="2023-06-26T18:55:23"/>
    <n v="3"/>
    <n v="1692.86"/>
    <n v="1"/>
    <s v="Checked out"/>
    <d v="2023-06-29T11:00:00"/>
    <n v="1"/>
    <d v="2023-06-03T21:06:12"/>
    <s v="Bed in 12-bed Dorm"/>
    <m/>
    <s v="Google Travel Agency"/>
    <x v="0"/>
    <x v="0"/>
    <s v="Visa"/>
    <x v="14"/>
    <n v="1178"/>
    <d v="2023-06-01T00:00:00"/>
    <x v="0"/>
    <x v="5"/>
    <n v="4.8939641109298528E-3"/>
    <n v="4.8939641109298528E-3"/>
    <n v="0"/>
    <n v="0"/>
    <n v="0"/>
    <n v="30.471479999999996"/>
    <n v="191.66666666666666"/>
    <n v="0"/>
    <n v="0"/>
    <n v="1470.7218533333332"/>
  </r>
  <r>
    <d v="2023-06-26T19:39:51"/>
    <n v="1"/>
    <n v="541.88"/>
    <n v="1"/>
    <s v="Checked out"/>
    <d v="2023-06-27T06:51:05"/>
    <n v="1"/>
    <d v="2023-06-20T10:01:42"/>
    <s v="Bed in 12-bed Dorm"/>
    <m/>
    <s v="Hostelworld Group"/>
    <x v="2"/>
    <x v="2"/>
    <s v="Visa"/>
    <x v="10"/>
    <n v="1179"/>
    <d v="2023-06-01T00:00:00"/>
    <x v="2"/>
    <x v="2"/>
    <n v="5.8927519151443723E-4"/>
    <n v="5.8927519151443723E-4"/>
    <n v="81.281999999999996"/>
    <n v="0"/>
    <n v="0"/>
    <n v="9.7538399999999985"/>
    <n v="115"/>
    <n v="1.1785503830288744"/>
    <n v="0"/>
    <n v="334.6656096169711"/>
  </r>
  <r>
    <d v="2023-06-26T17:15:32"/>
    <n v="2"/>
    <n v="1171.79"/>
    <n v="1"/>
    <s v="Checked out"/>
    <d v="2023-06-28T06:34:42"/>
    <n v="1"/>
    <d v="2023-06-23T05:52:11"/>
    <s v="Bed in 12-bed Dorm"/>
    <m/>
    <s v="Hostelworld Group"/>
    <x v="2"/>
    <x v="2"/>
    <s v="Visa"/>
    <x v="10"/>
    <n v="1180"/>
    <d v="2023-06-01T00:00:00"/>
    <x v="2"/>
    <x v="2"/>
    <n v="1.1785503830288745E-3"/>
    <n v="1.1785503830288745E-3"/>
    <n v="175.76849999999999"/>
    <n v="0"/>
    <n v="0"/>
    <n v="21.092219999999998"/>
    <n v="153.33333333333331"/>
    <n v="2.3571007660577488"/>
    <n v="0"/>
    <n v="819.23884590060902"/>
  </r>
  <r>
    <d v="2023-06-26T17:53:09"/>
    <n v="1"/>
    <n v="737.5"/>
    <n v="1"/>
    <s v="Checked out"/>
    <d v="2023-06-27T06:53:32"/>
    <n v="1"/>
    <d v="2023-05-15T22:49:11"/>
    <s v="Bed in 12-bed Dorm"/>
    <m/>
    <s v="Booking.com"/>
    <x v="2"/>
    <x v="2"/>
    <s v="Mastercard"/>
    <x v="2"/>
    <n v="1181"/>
    <d v="2023-06-01T00:00:00"/>
    <x v="2"/>
    <x v="2"/>
    <n v="5.8927519151443723E-4"/>
    <n v="5.8927519151443723E-4"/>
    <n v="110.625"/>
    <n v="0"/>
    <n v="0"/>
    <n v="13.274999999999999"/>
    <n v="115"/>
    <n v="1.1785503830288744"/>
    <n v="0"/>
    <n v="497.42144961697113"/>
  </r>
  <r>
    <d v="2023-06-26T16:45:42"/>
    <n v="1"/>
    <n v="497.86"/>
    <n v="1"/>
    <s v="Checked out"/>
    <d v="2023-06-27T09:51:01"/>
    <n v="1"/>
    <d v="2023-06-26T16:44:16"/>
    <s v="Bed in 6-bed Dorm"/>
    <m/>
    <m/>
    <x v="0"/>
    <x v="0"/>
    <s v=""/>
    <x v="0"/>
    <n v="1182"/>
    <d v="2023-06-01T00:00:00"/>
    <x v="0"/>
    <x v="0"/>
    <n v="1.6313213703099511E-3"/>
    <n v="1.6313213703099511E-3"/>
    <n v="0"/>
    <n v="0"/>
    <n v="0"/>
    <n v="6.97004"/>
    <n v="115"/>
    <n v="0"/>
    <n v="0"/>
    <n v="375.88996000000003"/>
  </r>
  <r>
    <d v="2023-06-26T16:53:27"/>
    <n v="1"/>
    <n v="562.37"/>
    <n v="1"/>
    <s v="Checked out"/>
    <d v="2023-06-27T10:38:44"/>
    <n v="1"/>
    <d v="2023-06-25T12:55:12"/>
    <s v="Bed in 4-bed Dorm"/>
    <m/>
    <s v="Hostelworld Group"/>
    <x v="2"/>
    <x v="2"/>
    <s v="Visa"/>
    <x v="10"/>
    <n v="1183"/>
    <d v="2023-06-01T00:00:00"/>
    <x v="2"/>
    <x v="2"/>
    <n v="5.8927519151443723E-4"/>
    <n v="5.8927519151443723E-4"/>
    <n v="84.355499999999992"/>
    <n v="0"/>
    <n v="0"/>
    <n v="10.12266"/>
    <n v="115"/>
    <n v="1.1785503830288744"/>
    <n v="0"/>
    <n v="351.71328961697111"/>
  </r>
  <r>
    <d v="2023-06-26T16:53:32"/>
    <n v="1"/>
    <n v="562.37"/>
    <n v="1"/>
    <s v="Checked out"/>
    <d v="2023-06-27T10:38:03"/>
    <n v="1"/>
    <d v="2023-06-25T12:55:12"/>
    <s v="Bed in 4-bed Dorm"/>
    <m/>
    <s v="Hostelworld Group"/>
    <x v="2"/>
    <x v="2"/>
    <s v="Visa"/>
    <x v="10"/>
    <n v="1184"/>
    <d v="2023-06-01T00:00:00"/>
    <x v="2"/>
    <x v="2"/>
    <n v="5.8927519151443723E-4"/>
    <n v="5.8927519151443723E-4"/>
    <n v="84.355499999999992"/>
    <n v="0"/>
    <n v="0"/>
    <n v="10.12266"/>
    <n v="115"/>
    <n v="1.1785503830288744"/>
    <n v="0"/>
    <n v="351.71328961697111"/>
  </r>
  <r>
    <d v="2023-06-26T23:13:11"/>
    <n v="2"/>
    <n v="1177.8599999999999"/>
    <n v="1"/>
    <s v="Checked out"/>
    <d v="2023-06-28T08:03:48"/>
    <n v="1"/>
    <d v="2023-06-25T10:37:58"/>
    <s v="Bed in 4-bed Dorm"/>
    <m/>
    <s v="Google Travel Agency"/>
    <x v="0"/>
    <x v="0"/>
    <s v=""/>
    <x v="14"/>
    <n v="1185"/>
    <d v="2023-06-01T00:00:00"/>
    <x v="0"/>
    <x v="5"/>
    <n v="3.2626427406199023E-3"/>
    <n v="3.2626427406199023E-3"/>
    <n v="0"/>
    <n v="0"/>
    <n v="0"/>
    <n v="21.201479999999997"/>
    <n v="153.33333333333331"/>
    <n v="0"/>
    <n v="0"/>
    <n v="1003.3251866666666"/>
  </r>
  <r>
    <d v="2023-06-26T16:07:42"/>
    <n v="2"/>
    <n v="1130.81"/>
    <n v="1"/>
    <s v="Checked out"/>
    <d v="2023-06-28T10:55:37"/>
    <n v="1"/>
    <d v="2023-06-07T00:48:12"/>
    <s v="Bed in 4-bed Dorm"/>
    <m/>
    <s v="Hostelworld Group"/>
    <x v="2"/>
    <x v="2"/>
    <s v="Visa"/>
    <x v="10"/>
    <n v="1186"/>
    <d v="2023-06-01T00:00:00"/>
    <x v="2"/>
    <x v="2"/>
    <n v="1.1785503830288745E-3"/>
    <n v="1.1785503830288745E-3"/>
    <n v="169.6215"/>
    <n v="0"/>
    <n v="0"/>
    <n v="20.354579999999999"/>
    <n v="153.33333333333331"/>
    <n v="2.3571007660577488"/>
    <n v="0"/>
    <n v="785.14348590060899"/>
  </r>
  <r>
    <d v="2023-06-27T17:30:05"/>
    <n v="3"/>
    <n v="3383.89"/>
    <n v="1"/>
    <s v="Checked out"/>
    <d v="2023-06-30T09:39:29"/>
    <n v="2"/>
    <d v="2023-04-16T14:35:41"/>
    <s v="Economy Queen"/>
    <m/>
    <s v="Private Sale"/>
    <x v="2"/>
    <x v="3"/>
    <s v=""/>
    <x v="5"/>
    <n v="1187"/>
    <d v="2023-06-01T00:00:00"/>
    <x v="2"/>
    <x v="2"/>
    <n v="1.7678255745433118E-3"/>
    <n v="1.7678255745433118E-3"/>
    <n v="507.58349999999996"/>
    <n v="0"/>
    <n v="0"/>
    <n v="60.910019999999996"/>
    <n v="191.66666666666666"/>
    <n v="3.5356511490866236"/>
    <n v="0"/>
    <n v="2620.1941621842466"/>
  </r>
  <r>
    <d v="2023-06-27T22:42:42"/>
    <n v="3"/>
    <n v="4423.3999999999996"/>
    <n v="1"/>
    <s v="Checked out"/>
    <d v="2023-06-30T09:19:53"/>
    <n v="2"/>
    <d v="2023-04-13T14:50:41"/>
    <s v="Economy Queen"/>
    <m/>
    <s v="Booking.com"/>
    <x v="2"/>
    <x v="3"/>
    <s v="Mastercard"/>
    <x v="2"/>
    <n v="1188"/>
    <d v="2023-06-01T00:00:00"/>
    <x v="2"/>
    <x v="2"/>
    <n v="1.7678255745433118E-3"/>
    <n v="1.7678255745433118E-3"/>
    <n v="663.50999999999988"/>
    <n v="0"/>
    <n v="0"/>
    <n v="79.621199999999988"/>
    <n v="191.66666666666666"/>
    <n v="3.5356511490866236"/>
    <n v="0"/>
    <n v="3485.0664821842465"/>
  </r>
  <r>
    <d v="2023-06-27T16:17:27"/>
    <n v="1"/>
    <n v="1782.07"/>
    <n v="1"/>
    <s v="Checked out"/>
    <d v="2023-06-28T06:56:32"/>
    <n v="1"/>
    <d v="2023-06-25T11:51:14"/>
    <s v="Economy Queen"/>
    <m/>
    <s v="Booking.com"/>
    <x v="2"/>
    <x v="9"/>
    <s v="Mastercard"/>
    <x v="2"/>
    <n v="1189"/>
    <d v="2023-06-01T00:00:00"/>
    <x v="2"/>
    <x v="2"/>
    <n v="5.8927519151443723E-4"/>
    <n v="5.8927519151443723E-4"/>
    <n v="267.31049999999999"/>
    <n v="0"/>
    <n v="0"/>
    <n v="32.077259999999995"/>
    <n v="115"/>
    <n v="1.1785503830288744"/>
    <n v="0"/>
    <n v="1366.5036896169711"/>
  </r>
  <r>
    <d v="2023-06-27T15:20:24"/>
    <n v="1"/>
    <n v="1710.68"/>
    <n v="1"/>
    <s v="Checked out"/>
    <d v="2023-06-28T10:40:09"/>
    <n v="2"/>
    <d v="2023-06-26T17:43:12"/>
    <s v="Economy Queen"/>
    <m/>
    <s v="Expedia"/>
    <x v="2"/>
    <x v="2"/>
    <s v="Mastercard"/>
    <x v="25"/>
    <n v="1190"/>
    <d v="2023-06-01T00:00:00"/>
    <x v="2"/>
    <x v="2"/>
    <n v="5.8927519151443723E-4"/>
    <n v="5.8927519151443723E-4"/>
    <n v="256.60199999999998"/>
    <n v="0"/>
    <n v="0"/>
    <n v="30.79224"/>
    <n v="115"/>
    <n v="1.1785503830288744"/>
    <n v="0"/>
    <n v="1307.1072096169712"/>
  </r>
  <r>
    <d v="2023-06-27T15:12:00"/>
    <n v="1"/>
    <n v="1458.43"/>
    <n v="1"/>
    <s v="Checked out"/>
    <d v="2023-06-28T09:04:25"/>
    <n v="2"/>
    <d v="2023-02-22T18:11:12"/>
    <s v="Economy Queen"/>
    <m/>
    <m/>
    <x v="0"/>
    <x v="8"/>
    <s v=""/>
    <x v="8"/>
    <n v="1191"/>
    <d v="2023-06-01T00:00:00"/>
    <x v="0"/>
    <x v="4"/>
    <n v="1.6313213703099511E-3"/>
    <n v="1.6313213703099511E-3"/>
    <n v="14.584300000000001"/>
    <n v="50"/>
    <n v="0"/>
    <n v="20.418020000000002"/>
    <n v="115"/>
    <n v="16.31321370309951"/>
    <n v="0"/>
    <n v="1242.1144662969004"/>
  </r>
  <r>
    <d v="2023-06-27T16:02:58"/>
    <n v="2"/>
    <n v="3045.54"/>
    <n v="1"/>
    <s v="Checked out"/>
    <d v="2023-06-29T06:53:13"/>
    <n v="2"/>
    <d v="2023-04-09T04:09:42"/>
    <s v="Economy Queen"/>
    <m/>
    <s v="Booking.com"/>
    <x v="2"/>
    <x v="2"/>
    <s v="Mastercard"/>
    <x v="2"/>
    <n v="1192"/>
    <d v="2023-06-01T00:00:00"/>
    <x v="2"/>
    <x v="2"/>
    <n v="1.1785503830288745E-3"/>
    <n v="1.1785503830288745E-3"/>
    <n v="456.83099999999996"/>
    <n v="0"/>
    <n v="0"/>
    <n v="54.819719999999997"/>
    <n v="153.33333333333331"/>
    <n v="2.3571007660577488"/>
    <n v="0"/>
    <n v="2378.1988459006088"/>
  </r>
  <r>
    <d v="2023-06-27T15:22:44"/>
    <n v="3"/>
    <n v="5193.71"/>
    <n v="1"/>
    <s v="Checked out"/>
    <d v="2023-06-30T09:46:18"/>
    <n v="1"/>
    <d v="2023-05-30T18:24:34"/>
    <s v="Standard Queen"/>
    <m/>
    <m/>
    <x v="0"/>
    <x v="10"/>
    <s v="Mastercard"/>
    <x v="8"/>
    <n v="1193"/>
    <d v="2023-06-01T00:00:00"/>
    <x v="0"/>
    <x v="4"/>
    <n v="4.8939641109298528E-3"/>
    <n v="4.8939641109298528E-3"/>
    <n v="51.937100000000001"/>
    <n v="50"/>
    <n v="0"/>
    <n v="72.711939999999998"/>
    <n v="191.66666666666666"/>
    <n v="48.939641109298528"/>
    <n v="0"/>
    <n v="4778.4546522240353"/>
  </r>
  <r>
    <d v="2023-06-27T15:34:50"/>
    <n v="1"/>
    <n v="1372.86"/>
    <n v="1"/>
    <s v="Checked out"/>
    <d v="2023-06-28T10:03:22"/>
    <n v="2"/>
    <d v="2023-06-27T15:32:55"/>
    <s v="Standard Queen"/>
    <m/>
    <m/>
    <x v="0"/>
    <x v="0"/>
    <s v="Amex"/>
    <x v="0"/>
    <n v="1194"/>
    <d v="2023-06-01T00:00:00"/>
    <x v="0"/>
    <x v="0"/>
    <n v="1.6313213703099511E-3"/>
    <n v="1.6313213703099511E-3"/>
    <n v="0"/>
    <n v="0"/>
    <n v="0"/>
    <n v="19.220039999999997"/>
    <n v="115"/>
    <n v="0"/>
    <n v="0"/>
    <n v="1238.63996"/>
  </r>
  <r>
    <d v="2023-06-27T17:18:33"/>
    <n v="1"/>
    <n v="1869.64"/>
    <n v="1"/>
    <s v="Checked out"/>
    <d v="2023-06-28T08:09:11"/>
    <n v="1"/>
    <d v="2023-06-20T15:15:48"/>
    <s v="Standard Queen"/>
    <m/>
    <s v="Berg-Hansen Nord-Norge AS (NO996652262MVA)"/>
    <x v="1"/>
    <x v="1"/>
    <s v="Mastercard"/>
    <x v="18"/>
    <n v="1195"/>
    <d v="2023-06-01T00:00:00"/>
    <x v="1"/>
    <x v="1"/>
    <n v="4.5454545454545456E-2"/>
    <n v="4.5454545454545456E-2"/>
    <n v="186.96400000000003"/>
    <n v="100"/>
    <n v="37.392800000000001"/>
    <n v="18.696400000000001"/>
    <n v="115"/>
    <n v="113.63636363636364"/>
    <n v="227.27272727272728"/>
    <n v="1070.677709090909"/>
  </r>
  <r>
    <d v="2023-06-27T14:52:27"/>
    <n v="2"/>
    <n v="3395.4"/>
    <n v="1"/>
    <s v="Checked out"/>
    <d v="2023-06-29T10:57:00"/>
    <n v="1"/>
    <d v="2023-06-25T10:28:31"/>
    <s v="Standard Queen"/>
    <m/>
    <m/>
    <x v="0"/>
    <x v="11"/>
    <s v="Visa"/>
    <x v="8"/>
    <n v="1196"/>
    <d v="2023-06-01T00:00:00"/>
    <x v="0"/>
    <x v="4"/>
    <n v="3.2626427406199023E-3"/>
    <n v="3.2626427406199023E-3"/>
    <n v="33.954000000000001"/>
    <n v="50"/>
    <n v="0"/>
    <n v="47.535600000000002"/>
    <n v="153.33333333333331"/>
    <n v="32.626427406199021"/>
    <n v="0"/>
    <n v="3077.9506392604676"/>
  </r>
  <r>
    <d v="2023-06-27T14:52:40"/>
    <n v="2"/>
    <n v="3395.4"/>
    <n v="1"/>
    <s v="Checked out"/>
    <d v="2023-06-29T10:55:06"/>
    <n v="1"/>
    <d v="2023-06-25T10:28:31"/>
    <s v="Standard Queen"/>
    <m/>
    <m/>
    <x v="0"/>
    <x v="11"/>
    <s v="Visa"/>
    <x v="8"/>
    <n v="1197"/>
    <d v="2023-06-01T00:00:00"/>
    <x v="0"/>
    <x v="4"/>
    <n v="3.2626427406199023E-3"/>
    <n v="3.2626427406199023E-3"/>
    <n v="33.954000000000001"/>
    <n v="50"/>
    <n v="0"/>
    <n v="47.535600000000002"/>
    <n v="153.33333333333331"/>
    <n v="32.626427406199021"/>
    <n v="0"/>
    <n v="3077.9506392604676"/>
  </r>
  <r>
    <d v="2023-06-27T14:48:52"/>
    <n v="2"/>
    <n v="3312.5"/>
    <n v="1"/>
    <s v="Checked out"/>
    <d v="2023-06-29T11:00:00"/>
    <n v="1"/>
    <d v="2022-12-15T18:41:05"/>
    <s v="Standard Queen"/>
    <m/>
    <s v="Expedia"/>
    <x v="2"/>
    <x v="9"/>
    <s v="Mastercard"/>
    <x v="9"/>
    <n v="1198"/>
    <d v="2023-06-01T00:00:00"/>
    <x v="2"/>
    <x v="2"/>
    <n v="1.1785503830288745E-3"/>
    <n v="1.1785503830288745E-3"/>
    <n v="496.875"/>
    <n v="0"/>
    <n v="0"/>
    <n v="59.624999999999993"/>
    <n v="153.33333333333331"/>
    <n v="2.3571007660577488"/>
    <n v="0"/>
    <n v="2600.309565900609"/>
  </r>
  <r>
    <d v="2023-06-28T00:25:14"/>
    <n v="1"/>
    <n v="892.86"/>
    <n v="1"/>
    <s v="Checked out"/>
    <d v="2023-06-28T05:38:41"/>
    <n v="2"/>
    <d v="2023-06-26T09:49:10"/>
    <s v="Superior King"/>
    <m/>
    <m/>
    <x v="0"/>
    <x v="5"/>
    <s v=""/>
    <x v="0"/>
    <n v="1199"/>
    <d v="2023-06-01T00:00:00"/>
    <x v="0"/>
    <x v="0"/>
    <n v="1.6313213703099511E-3"/>
    <n v="1.6313213703099511E-3"/>
    <n v="0"/>
    <n v="0"/>
    <n v="0"/>
    <n v="12.50004"/>
    <n v="115"/>
    <n v="0"/>
    <n v="0"/>
    <n v="765.35996"/>
  </r>
  <r>
    <d v="2023-06-27T15:59:49"/>
    <n v="1"/>
    <n v="1633.86"/>
    <n v="1"/>
    <s v="Checked out"/>
    <d v="2023-06-28T09:14:34"/>
    <n v="1"/>
    <d v="2023-06-12T12:38:19"/>
    <s v="Superior King"/>
    <m/>
    <s v="A-Egencia"/>
    <x v="2"/>
    <x v="9"/>
    <s v="Mastercard"/>
    <x v="13"/>
    <n v="1200"/>
    <d v="2023-06-01T00:00:00"/>
    <x v="2"/>
    <x v="2"/>
    <n v="5.8927519151443723E-4"/>
    <n v="5.8927519151443723E-4"/>
    <n v="245.07899999999998"/>
    <n v="0"/>
    <n v="0"/>
    <n v="29.409479999999995"/>
    <n v="115"/>
    <n v="1.1785503830288744"/>
    <n v="0"/>
    <n v="1243.1929696169709"/>
  </r>
  <r>
    <d v="2023-06-27T19:29:34"/>
    <n v="1"/>
    <n v="1633.86"/>
    <n v="1"/>
    <s v="Checked out"/>
    <d v="2023-06-28T09:12:02"/>
    <n v="1"/>
    <d v="2023-06-12T12:38:15"/>
    <s v="Superior King"/>
    <m/>
    <s v="A-Egencia"/>
    <x v="2"/>
    <x v="9"/>
    <s v="Mastercard"/>
    <x v="13"/>
    <n v="1201"/>
    <d v="2023-06-01T00:00:00"/>
    <x v="2"/>
    <x v="2"/>
    <n v="5.8927519151443723E-4"/>
    <n v="5.8927519151443723E-4"/>
    <n v="245.07899999999998"/>
    <n v="0"/>
    <n v="0"/>
    <n v="29.409479999999995"/>
    <n v="115"/>
    <n v="1.1785503830288744"/>
    <n v="0"/>
    <n v="1243.1929696169709"/>
  </r>
  <r>
    <d v="2023-06-28T01:20:12"/>
    <n v="1"/>
    <n v="1816.89"/>
    <n v="1"/>
    <s v="Checked out"/>
    <d v="2023-06-28T08:23:14"/>
    <n v="1"/>
    <d v="2023-06-08T10:22:11"/>
    <s v="Superior King"/>
    <m/>
    <s v="Booking.com"/>
    <x v="2"/>
    <x v="9"/>
    <s v="Amex"/>
    <x v="2"/>
    <n v="1202"/>
    <d v="2023-06-01T00:00:00"/>
    <x v="2"/>
    <x v="2"/>
    <n v="5.8927519151443723E-4"/>
    <n v="5.8927519151443723E-4"/>
    <n v="272.5335"/>
    <n v="0"/>
    <n v="0"/>
    <n v="32.70402"/>
    <n v="115"/>
    <n v="1.1785503830288744"/>
    <n v="0"/>
    <n v="1395.4739296169712"/>
  </r>
  <r>
    <d v="2023-06-27T16:40:32"/>
    <n v="1"/>
    <n v="2266.29"/>
    <n v="1"/>
    <s v="Checked out"/>
    <d v="2023-06-28T09:47:04"/>
    <n v="4"/>
    <d v="2023-06-27T14:08:55"/>
    <s v="Family Room"/>
    <m/>
    <m/>
    <x v="0"/>
    <x v="5"/>
    <s v=""/>
    <x v="8"/>
    <n v="1203"/>
    <d v="2023-06-01T00:00:00"/>
    <x v="0"/>
    <x v="4"/>
    <n v="1.6313213703099511E-3"/>
    <n v="1.6313213703099511E-3"/>
    <n v="22.6629"/>
    <n v="50"/>
    <n v="0"/>
    <n v="31.728059999999999"/>
    <n v="115"/>
    <n v="16.31321370309951"/>
    <n v="0"/>
    <n v="2030.5858262969004"/>
  </r>
  <r>
    <d v="2023-06-27T17:32:53"/>
    <n v="1"/>
    <n v="1963.35"/>
    <n v="1"/>
    <s v="Checked out"/>
    <d v="2023-06-28T11:00:00"/>
    <n v="2"/>
    <d v="2023-06-02T05:19:17"/>
    <s v="Family Room"/>
    <m/>
    <m/>
    <x v="0"/>
    <x v="13"/>
    <s v="Visa"/>
    <x v="8"/>
    <n v="1204"/>
    <d v="2023-06-01T00:00:00"/>
    <x v="0"/>
    <x v="4"/>
    <n v="1.6313213703099511E-3"/>
    <n v="1.6313213703099511E-3"/>
    <n v="19.633499999999998"/>
    <n v="50"/>
    <n v="0"/>
    <n v="27.486899999999999"/>
    <n v="115"/>
    <n v="16.31321370309951"/>
    <n v="0"/>
    <n v="1734.9163862969003"/>
  </r>
  <r>
    <d v="2023-06-27T15:27:52"/>
    <n v="2"/>
    <n v="2437.23"/>
    <n v="1"/>
    <s v="Checked out"/>
    <d v="2023-06-29T09:59:50"/>
    <n v="2"/>
    <d v="2023-06-09T19:07:12"/>
    <s v="2-bed Dorm"/>
    <m/>
    <s v="Booking.com"/>
    <x v="2"/>
    <x v="3"/>
    <s v="Mastercard"/>
    <x v="2"/>
    <n v="1205"/>
    <d v="2023-06-01T00:00:00"/>
    <x v="2"/>
    <x v="2"/>
    <n v="1.1785503830288745E-3"/>
    <n v="1.1785503830288745E-3"/>
    <n v="365.58449999999999"/>
    <n v="0"/>
    <n v="0"/>
    <n v="43.870139999999999"/>
    <n v="153.33333333333331"/>
    <n v="2.3571007660577488"/>
    <n v="0"/>
    <n v="1872.0849259006091"/>
  </r>
  <r>
    <d v="2023-06-27T16:17:37"/>
    <n v="2"/>
    <n v="3736.61"/>
    <n v="1"/>
    <s v="Checked out"/>
    <d v="2023-06-29T10:00:03"/>
    <n v="4"/>
    <d v="2023-06-09T19:07:12"/>
    <s v="4-bed Dorm"/>
    <m/>
    <s v="Booking.com"/>
    <x v="2"/>
    <x v="3"/>
    <s v="Mastercard"/>
    <x v="2"/>
    <n v="1206"/>
    <d v="2023-06-01T00:00:00"/>
    <x v="2"/>
    <x v="2"/>
    <n v="1.1785503830288745E-3"/>
    <n v="1.1785503830288745E-3"/>
    <n v="560.49149999999997"/>
    <n v="0"/>
    <n v="0"/>
    <n v="67.258979999999994"/>
    <n v="153.33333333333331"/>
    <n v="2.3571007660577488"/>
    <n v="0"/>
    <n v="2953.1690859006094"/>
  </r>
  <r>
    <d v="2023-06-27T14:05:34"/>
    <n v="2"/>
    <n v="1274.24"/>
    <n v="1"/>
    <s v="Checked out"/>
    <d v="2023-06-29T11:00:00"/>
    <n v="1"/>
    <d v="2023-05-12T21:46:14"/>
    <s v="Bed in 12-bed Dorm"/>
    <m/>
    <s v="Hostelworld Group"/>
    <x v="2"/>
    <x v="2"/>
    <s v="Visa"/>
    <x v="10"/>
    <n v="1207"/>
    <d v="2023-06-01T00:00:00"/>
    <x v="2"/>
    <x v="2"/>
    <n v="1.1785503830288745E-3"/>
    <n v="1.1785503830288745E-3"/>
    <n v="191.136"/>
    <n v="0"/>
    <n v="0"/>
    <n v="22.936319999999998"/>
    <n v="153.33333333333331"/>
    <n v="2.3571007660577488"/>
    <n v="0"/>
    <n v="904.47724590060898"/>
  </r>
  <r>
    <d v="2023-06-28T00:16:09"/>
    <n v="1"/>
    <n v="692.86"/>
    <n v="1"/>
    <s v="Checked out"/>
    <d v="2023-06-28T10:43:26"/>
    <n v="1"/>
    <d v="2023-06-27T23:23:42"/>
    <s v="Bed in 12-bed Dorm"/>
    <m/>
    <s v="Booking.com"/>
    <x v="2"/>
    <x v="2"/>
    <s v="Mastercard"/>
    <x v="2"/>
    <n v="1208"/>
    <d v="2023-06-01T00:00:00"/>
    <x v="2"/>
    <x v="2"/>
    <n v="5.8927519151443723E-4"/>
    <n v="5.8927519151443723E-4"/>
    <n v="103.929"/>
    <n v="0"/>
    <n v="0"/>
    <n v="12.47148"/>
    <n v="115"/>
    <n v="1.1785503830288744"/>
    <n v="0"/>
    <n v="460.28096961697111"/>
  </r>
  <r>
    <d v="2023-06-28T00:48:02"/>
    <n v="1"/>
    <n v="672.07"/>
    <n v="1"/>
    <s v="Checked out"/>
    <d v="2023-06-28T10:43:07"/>
    <n v="1"/>
    <d v="2023-06-28T00:46:20"/>
    <s v="Bed in 12-bed Dorm"/>
    <m/>
    <m/>
    <x v="0"/>
    <x v="5"/>
    <s v="Visa"/>
    <x v="0"/>
    <n v="1209"/>
    <d v="2023-06-01T00:00:00"/>
    <x v="0"/>
    <x v="0"/>
    <n v="1.6313213703099511E-3"/>
    <n v="1.6313213703099511E-3"/>
    <n v="0"/>
    <n v="0"/>
    <n v="0"/>
    <n v="9.4089800000000015"/>
    <n v="115"/>
    <n v="0"/>
    <n v="0"/>
    <n v="547.66102000000001"/>
  </r>
  <r>
    <d v="2023-06-27T21:00:05"/>
    <n v="1"/>
    <n v="647.21"/>
    <n v="1"/>
    <s v="Checked out"/>
    <d v="2023-06-28T08:52:19"/>
    <n v="1"/>
    <d v="2023-04-26T05:03:23"/>
    <s v="Bed in 12-bed Dorm"/>
    <m/>
    <m/>
    <x v="0"/>
    <x v="4"/>
    <s v="Visa"/>
    <x v="8"/>
    <n v="1210"/>
    <d v="2023-06-01T00:00:00"/>
    <x v="0"/>
    <x v="4"/>
    <n v="1.6313213703099511E-3"/>
    <n v="1.6313213703099511E-3"/>
    <n v="6.4721000000000002"/>
    <n v="50"/>
    <n v="0"/>
    <n v="9.0609400000000004"/>
    <n v="115"/>
    <n v="16.31321370309951"/>
    <n v="0"/>
    <n v="450.36374629690056"/>
  </r>
  <r>
    <d v="2023-06-27T23:07:12"/>
    <n v="1"/>
    <n v="588.92999999999995"/>
    <n v="1"/>
    <s v="Checked out"/>
    <d v="2023-06-28T06:35:15"/>
    <n v="1"/>
    <d v="2023-06-03T14:52:11"/>
    <s v="Bed in 12-bed Dorm"/>
    <m/>
    <s v="Hostelworld Group"/>
    <x v="2"/>
    <x v="2"/>
    <s v="Visa"/>
    <x v="10"/>
    <n v="1211"/>
    <d v="2023-06-01T00:00:00"/>
    <x v="2"/>
    <x v="2"/>
    <n v="5.8927519151443723E-4"/>
    <n v="5.8927519151443723E-4"/>
    <n v="88.339499999999987"/>
    <n v="0"/>
    <n v="0"/>
    <n v="10.600739999999998"/>
    <n v="115"/>
    <n v="1.1785503830288744"/>
    <n v="0"/>
    <n v="373.8112096169711"/>
  </r>
  <r>
    <d v="2023-06-27T23:19:54"/>
    <n v="1"/>
    <n v="588.92999999999995"/>
    <n v="1"/>
    <s v="Checked out"/>
    <d v="2023-06-28T05:41:25"/>
    <n v="1"/>
    <d v="2023-06-26T15:40:15"/>
    <s v="Bed in 12-bed Dorm"/>
    <m/>
    <s v="Hostelworld Group"/>
    <x v="2"/>
    <x v="2"/>
    <s v="Visa"/>
    <x v="10"/>
    <n v="1212"/>
    <d v="2023-06-01T00:00:00"/>
    <x v="2"/>
    <x v="2"/>
    <n v="5.8927519151443723E-4"/>
    <n v="5.8927519151443723E-4"/>
    <n v="88.339499999999987"/>
    <n v="0"/>
    <n v="0"/>
    <n v="10.600739999999998"/>
    <n v="115"/>
    <n v="1.1785503830288744"/>
    <n v="0"/>
    <n v="373.8112096169711"/>
  </r>
  <r>
    <d v="2023-06-28T01:52:01"/>
    <n v="1"/>
    <n v="695.46"/>
    <n v="1"/>
    <s v="Checked out"/>
    <d v="2023-06-28T09:20:11"/>
    <n v="1"/>
    <d v="2023-06-28T01:50:43"/>
    <s v="Bed in 12-bed Dorm"/>
    <m/>
    <m/>
    <x v="0"/>
    <x v="5"/>
    <s v=""/>
    <x v="0"/>
    <n v="1213"/>
    <d v="2023-06-01T00:00:00"/>
    <x v="0"/>
    <x v="0"/>
    <n v="1.6313213703099511E-3"/>
    <n v="1.6313213703099511E-3"/>
    <n v="0"/>
    <n v="0"/>
    <n v="0"/>
    <n v="9.73644"/>
    <n v="115"/>
    <n v="0"/>
    <n v="0"/>
    <n v="570.72356000000002"/>
  </r>
  <r>
    <d v="2023-06-27T16:42:47"/>
    <n v="1"/>
    <n v="716.96"/>
    <n v="1"/>
    <s v="Checked out"/>
    <d v="2023-06-28T09:33:33"/>
    <n v="1"/>
    <d v="2023-06-15T22:58:13"/>
    <s v="Bed in 12-bed Dorm"/>
    <m/>
    <s v="Booking.com"/>
    <x v="2"/>
    <x v="2"/>
    <s v="Mastercard"/>
    <x v="2"/>
    <n v="1214"/>
    <d v="2023-06-01T00:00:00"/>
    <x v="2"/>
    <x v="2"/>
    <n v="5.8927519151443723E-4"/>
    <n v="5.8927519151443723E-4"/>
    <n v="107.544"/>
    <n v="0"/>
    <n v="0"/>
    <n v="12.905279999999999"/>
    <n v="115"/>
    <n v="1.1785503830288744"/>
    <n v="0"/>
    <n v="480.33216961697121"/>
  </r>
  <r>
    <d v="2023-06-27T16:00:40"/>
    <n v="1"/>
    <n v="800.89"/>
    <n v="1"/>
    <s v="Checked out"/>
    <d v="2023-06-28T10:58:20"/>
    <n v="1"/>
    <d v="2023-06-08T15:17:42"/>
    <s v="Bed in 4-bed Dorm"/>
    <m/>
    <s v="Booking.com"/>
    <x v="2"/>
    <x v="2"/>
    <s v="Mastercard"/>
    <x v="2"/>
    <n v="1215"/>
    <d v="2023-06-01T00:00:00"/>
    <x v="2"/>
    <x v="2"/>
    <n v="5.8927519151443723E-4"/>
    <n v="5.8927519151443723E-4"/>
    <n v="120.1335"/>
    <n v="0"/>
    <n v="0"/>
    <n v="14.416019999999998"/>
    <n v="115"/>
    <n v="1.1785503830288744"/>
    <n v="0"/>
    <n v="550.16192961697107"/>
  </r>
  <r>
    <d v="2023-06-27T15:02:36"/>
    <n v="3"/>
    <n v="2585.09"/>
    <n v="1"/>
    <s v="Checked out"/>
    <d v="2023-06-30T11:00:00"/>
    <n v="1"/>
    <d v="2023-06-26T02:58:19"/>
    <s v="Bed in 4-bed Dorm"/>
    <m/>
    <s v="Expedia"/>
    <x v="2"/>
    <x v="3"/>
    <s v="Mastercard"/>
    <x v="7"/>
    <n v="1216"/>
    <d v="2023-06-01T00:00:00"/>
    <x v="2"/>
    <x v="3"/>
    <n v="1.7678255745433118E-3"/>
    <n v="1.7678255745433118E-3"/>
    <n v="387.76350000000002"/>
    <n v="0"/>
    <n v="0"/>
    <n v="46.531619999999997"/>
    <n v="191.66666666666666"/>
    <n v="0"/>
    <n v="0"/>
    <n v="1959.1282133333334"/>
  </r>
  <r>
    <d v="2023-06-27T23:10:00"/>
    <n v="1"/>
    <n v="760.85"/>
    <n v="1"/>
    <s v="Checked out"/>
    <d v="2023-06-28T09:51:28"/>
    <n v="1"/>
    <d v="2023-06-21T23:39:34"/>
    <s v="Bed in 4-bed Dorm"/>
    <m/>
    <m/>
    <x v="0"/>
    <x v="11"/>
    <s v="Mastercard"/>
    <x v="8"/>
    <n v="1217"/>
    <d v="2023-06-01T00:00:00"/>
    <x v="0"/>
    <x v="4"/>
    <n v="1.6313213703099511E-3"/>
    <n v="1.6313213703099511E-3"/>
    <n v="7.6085000000000003"/>
    <n v="50"/>
    <n v="0"/>
    <n v="10.651900000000001"/>
    <n v="115"/>
    <n v="16.31321370309951"/>
    <n v="0"/>
    <n v="561.27638629690045"/>
  </r>
  <r>
    <d v="2023-06-27T23:14:08"/>
    <n v="2"/>
    <n v="1415.9"/>
    <n v="1"/>
    <s v="Checked out"/>
    <d v="2023-06-29T11:00:00"/>
    <n v="1"/>
    <d v="2023-06-13T02:43:41"/>
    <s v="Bed in 6-bed Dorm"/>
    <m/>
    <s v="Booking.com"/>
    <x v="2"/>
    <x v="3"/>
    <s v="Mastercard"/>
    <x v="2"/>
    <n v="1218"/>
    <d v="2023-06-01T00:00:00"/>
    <x v="2"/>
    <x v="2"/>
    <n v="1.1785503830288745E-3"/>
    <n v="1.1785503830288745E-3"/>
    <n v="212.38500000000002"/>
    <n v="0"/>
    <n v="0"/>
    <n v="25.4862"/>
    <n v="153.33333333333331"/>
    <n v="2.3571007660577488"/>
    <n v="0"/>
    <n v="1022.338365900609"/>
  </r>
  <r>
    <d v="2023-06-28T16:05:42"/>
    <n v="1"/>
    <n v="543.01"/>
    <n v="1"/>
    <s v="Checked out"/>
    <d v="2023-06-29T08:06:52"/>
    <n v="1"/>
    <d v="2023-06-27T21:32:12"/>
    <s v="Economy Queen"/>
    <m/>
    <s v="Private Sale"/>
    <x v="2"/>
    <x v="2"/>
    <s v=""/>
    <x v="5"/>
    <n v="1219"/>
    <d v="2023-06-01T00:00:00"/>
    <x v="2"/>
    <x v="2"/>
    <n v="5.8927519151443723E-4"/>
    <n v="5.8927519151443723E-4"/>
    <n v="81.451499999999996"/>
    <n v="0"/>
    <n v="0"/>
    <n v="9.7741799999999994"/>
    <n v="115"/>
    <n v="1.1785503830288744"/>
    <n v="0"/>
    <n v="335.60576961697109"/>
  </r>
  <r>
    <d v="2023-06-28T22:15:59"/>
    <n v="1"/>
    <n v="1593.13"/>
    <n v="1"/>
    <s v="Checked out"/>
    <d v="2023-06-29T09:27:01"/>
    <n v="2"/>
    <d v="2023-06-21T19:23:12"/>
    <s v="Economy Queen"/>
    <m/>
    <s v="Expedia"/>
    <x v="2"/>
    <x v="3"/>
    <s v="Mastercard"/>
    <x v="9"/>
    <n v="1220"/>
    <d v="2023-06-01T00:00:00"/>
    <x v="2"/>
    <x v="2"/>
    <n v="5.8927519151443723E-4"/>
    <n v="5.8927519151443723E-4"/>
    <n v="238.96950000000001"/>
    <n v="0"/>
    <n v="0"/>
    <n v="28.67634"/>
    <n v="115"/>
    <n v="1.1785503830288744"/>
    <n v="0"/>
    <n v="1209.3056096169712"/>
  </r>
  <r>
    <d v="2023-06-28T16:32:07"/>
    <n v="2"/>
    <n v="2685.85"/>
    <n v="1"/>
    <s v="Checked out"/>
    <d v="2023-06-30T11:00:00"/>
    <n v="2"/>
    <d v="2023-06-27T22:58:55"/>
    <s v="Economy Queen"/>
    <m/>
    <s v="Hostelworld Group"/>
    <x v="2"/>
    <x v="2"/>
    <s v="Visa"/>
    <x v="10"/>
    <n v="1221"/>
    <d v="2023-06-01T00:00:00"/>
    <x v="2"/>
    <x v="2"/>
    <n v="1.1785503830288745E-3"/>
    <n v="1.1785503830288745E-3"/>
    <n v="402.8775"/>
    <n v="0"/>
    <n v="0"/>
    <n v="48.345299999999995"/>
    <n v="153.33333333333331"/>
    <n v="2.3571007660577488"/>
    <n v="0"/>
    <n v="2078.9367659006089"/>
  </r>
  <r>
    <d v="2023-06-28T20:08:03"/>
    <n v="2"/>
    <n v="2841.43"/>
    <n v="1"/>
    <s v="Checked out"/>
    <d v="2023-06-30T10:32:23"/>
    <n v="2"/>
    <d v="2023-06-22T13:52:44"/>
    <s v="Economy Queen"/>
    <m/>
    <m/>
    <x v="0"/>
    <x v="0"/>
    <s v="Mastercard"/>
    <x v="12"/>
    <n v="1222"/>
    <d v="2023-06-01T00:00:00"/>
    <x v="0"/>
    <x v="0"/>
    <n v="3.2626427406199023E-3"/>
    <n v="3.2626427406199023E-3"/>
    <n v="0"/>
    <n v="0"/>
    <n v="0"/>
    <n v="39.78002"/>
    <n v="153.33333333333331"/>
    <n v="0"/>
    <n v="0"/>
    <n v="2648.3166466666667"/>
  </r>
  <r>
    <d v="2023-06-28T17:44:11"/>
    <n v="1"/>
    <n v="1280.8900000000001"/>
    <n v="1"/>
    <s v="Checked out"/>
    <d v="2023-06-29T10:35:50"/>
    <n v="1"/>
    <d v="2023-04-09T03:00:42"/>
    <s v="Economy Queen"/>
    <m/>
    <s v="Booking.com"/>
    <x v="2"/>
    <x v="3"/>
    <s v="Mastercard"/>
    <x v="2"/>
    <n v="1223"/>
    <d v="2023-06-01T00:00:00"/>
    <x v="2"/>
    <x v="2"/>
    <n v="5.8927519151443723E-4"/>
    <n v="5.8927519151443723E-4"/>
    <n v="192.1335"/>
    <n v="0"/>
    <n v="0"/>
    <n v="23.05602"/>
    <n v="115"/>
    <n v="1.1785503830288744"/>
    <n v="0"/>
    <n v="949.52192961697119"/>
  </r>
  <r>
    <d v="2023-06-28T17:16:23"/>
    <n v="1"/>
    <n v="1467.86"/>
    <n v="1"/>
    <s v="Checked out"/>
    <d v="2023-06-29T10:57:47"/>
    <n v="2"/>
    <d v="2023-03-05T17:11:11"/>
    <s v="Economy Queen"/>
    <m/>
    <s v="Booking.com"/>
    <x v="2"/>
    <x v="2"/>
    <s v="Mastercard"/>
    <x v="2"/>
    <n v="1224"/>
    <d v="2023-06-01T00:00:00"/>
    <x v="2"/>
    <x v="2"/>
    <n v="5.8927519151443723E-4"/>
    <n v="5.8927519151443723E-4"/>
    <n v="220.17899999999997"/>
    <n v="0"/>
    <n v="0"/>
    <n v="26.421479999999995"/>
    <n v="115"/>
    <n v="1.1785503830288744"/>
    <n v="0"/>
    <n v="1105.0809696169711"/>
  </r>
  <r>
    <d v="2023-06-28T16:55:06"/>
    <n v="1"/>
    <n v="1595.54"/>
    <n v="1"/>
    <s v="Checked out"/>
    <d v="2023-06-29T07:48:05"/>
    <n v="1"/>
    <d v="2023-06-25T11:28:15"/>
    <s v="Standard Queen"/>
    <m/>
    <s v="Expedia"/>
    <x v="2"/>
    <x v="2"/>
    <s v="Mastercard"/>
    <x v="9"/>
    <n v="1225"/>
    <d v="2023-06-01T00:00:00"/>
    <x v="2"/>
    <x v="2"/>
    <n v="5.8927519151443723E-4"/>
    <n v="5.8927519151443723E-4"/>
    <n v="239.33099999999999"/>
    <n v="0"/>
    <n v="0"/>
    <n v="28.719719999999999"/>
    <n v="115"/>
    <n v="1.1785503830288744"/>
    <n v="0"/>
    <n v="1211.310729616971"/>
  </r>
  <r>
    <d v="2023-06-28T21:15:24"/>
    <n v="1"/>
    <n v="1407.91"/>
    <n v="1"/>
    <s v="Checked out"/>
    <d v="2023-06-29T05:55:22"/>
    <n v="2"/>
    <d v="2023-04-22T03:02:48"/>
    <s v="Standard Queen"/>
    <m/>
    <m/>
    <x v="0"/>
    <x v="4"/>
    <s v="Visa"/>
    <x v="8"/>
    <n v="1226"/>
    <d v="2023-06-01T00:00:00"/>
    <x v="0"/>
    <x v="4"/>
    <n v="1.6313213703099511E-3"/>
    <n v="1.6313213703099511E-3"/>
    <n v="14.0791"/>
    <n v="50"/>
    <n v="0"/>
    <n v="19.710740000000001"/>
    <n v="115"/>
    <n v="16.31321370309951"/>
    <n v="0"/>
    <n v="1192.8069462969006"/>
  </r>
  <r>
    <d v="2023-06-28T15:56:43"/>
    <n v="2"/>
    <n v="3250"/>
    <n v="1"/>
    <s v="Checked out"/>
    <d v="2023-06-30T06:55:27"/>
    <n v="2"/>
    <d v="2023-03-08T13:57:11"/>
    <s v="Standard Queen"/>
    <m/>
    <s v="Booking.com"/>
    <x v="2"/>
    <x v="2"/>
    <s v="Mastercard"/>
    <x v="2"/>
    <n v="1227"/>
    <d v="2023-06-01T00:00:00"/>
    <x v="2"/>
    <x v="2"/>
    <n v="1.1785503830288745E-3"/>
    <n v="1.1785503830288745E-3"/>
    <n v="487.5"/>
    <n v="0"/>
    <n v="0"/>
    <n v="58.499999999999993"/>
    <n v="153.33333333333331"/>
    <n v="2.3571007660577488"/>
    <n v="0"/>
    <n v="2548.309565900609"/>
  </r>
  <r>
    <d v="2023-06-28T05:38:48"/>
    <n v="4"/>
    <n v="2857.16"/>
    <n v="1"/>
    <s v="Checked out"/>
    <d v="2023-07-02T11:00:00"/>
    <n v="2"/>
    <d v="2022-09-09T09:33:58"/>
    <s v="Superior King"/>
    <m/>
    <m/>
    <x v="0"/>
    <x v="7"/>
    <s v=""/>
    <x v="22"/>
    <n v="1228"/>
    <d v="2023-06-01T00:00:00"/>
    <x v="0"/>
    <x v="0"/>
    <n v="6.5252854812398045E-3"/>
    <n v="6.5252854812398045E-3"/>
    <n v="0"/>
    <n v="0"/>
    <n v="0"/>
    <n v="40.000239999999998"/>
    <n v="230"/>
    <n v="0"/>
    <n v="0"/>
    <n v="2587.15976"/>
  </r>
  <r>
    <d v="2023-06-28T16:29:33"/>
    <n v="2"/>
    <n v="4493"/>
    <n v="1"/>
    <s v="Checked out"/>
    <d v="2023-06-30T07:32:07"/>
    <n v="2"/>
    <d v="2023-05-03T17:32:14"/>
    <s v="Superior King"/>
    <m/>
    <s v="AMERICAN EXPRESS GLOBAL"/>
    <x v="1"/>
    <x v="1"/>
    <s v="Mastercard"/>
    <x v="18"/>
    <n v="1229"/>
    <d v="2023-06-01T00:00:00"/>
    <x v="1"/>
    <x v="1"/>
    <n v="9.0909090909090912E-2"/>
    <n v="9.0909090909090912E-2"/>
    <n v="449.3"/>
    <n v="100"/>
    <n v="89.86"/>
    <n v="44.93"/>
    <n v="153.33333333333331"/>
    <n v="227.27272727272728"/>
    <n v="454.54545454545456"/>
    <n v="2973.7584848484848"/>
  </r>
  <r>
    <d v="2023-06-28T16:27:13"/>
    <n v="2"/>
    <n v="4493"/>
    <n v="1"/>
    <s v="Checked out"/>
    <d v="2023-06-30T07:32:38"/>
    <n v="2"/>
    <d v="2023-05-03T17:27:42"/>
    <s v="Superior King"/>
    <m/>
    <s v="AMERICAN EXPRESS GLOBAL"/>
    <x v="1"/>
    <x v="1"/>
    <s v="Mastercard"/>
    <x v="18"/>
    <n v="1230"/>
    <d v="2023-06-01T00:00:00"/>
    <x v="1"/>
    <x v="1"/>
    <n v="9.0909090909090912E-2"/>
    <n v="9.0909090909090912E-2"/>
    <n v="449.3"/>
    <n v="100"/>
    <n v="89.86"/>
    <n v="44.93"/>
    <n v="153.33333333333331"/>
    <n v="227.27272727272728"/>
    <n v="454.54545454545456"/>
    <n v="2973.7584848484848"/>
  </r>
  <r>
    <d v="2023-06-28T16:28:54"/>
    <n v="2"/>
    <n v="4493"/>
    <n v="1"/>
    <s v="Checked out"/>
    <d v="2023-06-30T07:53:18"/>
    <n v="1"/>
    <d v="2023-05-03T17:23:42"/>
    <s v="Superior King"/>
    <m/>
    <s v="AMERICAN EXPRESS GLOBAL"/>
    <x v="1"/>
    <x v="1"/>
    <s v="Mastercard"/>
    <x v="18"/>
    <n v="1231"/>
    <d v="2023-06-01T00:00:00"/>
    <x v="1"/>
    <x v="1"/>
    <n v="9.0909090909090912E-2"/>
    <n v="9.0909090909090912E-2"/>
    <n v="449.3"/>
    <n v="100"/>
    <n v="89.86"/>
    <n v="44.93"/>
    <n v="153.33333333333331"/>
    <n v="227.27272727272728"/>
    <n v="454.54545454545456"/>
    <n v="2973.7584848484848"/>
  </r>
  <r>
    <d v="2023-06-28T15:46:56"/>
    <n v="1"/>
    <n v="1631.43"/>
    <n v="1"/>
    <s v="Checked out"/>
    <d v="2023-06-29T08:40:12"/>
    <n v="3"/>
    <d v="2023-03-25T14:16:01"/>
    <s v="Family Room"/>
    <m/>
    <m/>
    <x v="0"/>
    <x v="4"/>
    <s v="Visa"/>
    <x v="8"/>
    <n v="1232"/>
    <d v="2023-06-01T00:00:00"/>
    <x v="0"/>
    <x v="4"/>
    <n v="1.6313213703099511E-3"/>
    <n v="1.6313213703099511E-3"/>
    <n v="16.314299999999999"/>
    <n v="50"/>
    <n v="0"/>
    <n v="22.840020000000003"/>
    <n v="115"/>
    <n v="16.31321370309951"/>
    <n v="0"/>
    <n v="1410.9624662969006"/>
  </r>
  <r>
    <d v="2023-06-28T16:01:11"/>
    <n v="1"/>
    <n v="952.86"/>
    <n v="1"/>
    <s v="Checked out"/>
    <d v="2023-06-29T11:00:00"/>
    <n v="2"/>
    <d v="2023-06-27T14:50:30"/>
    <s v="2-bed Dorm"/>
    <m/>
    <m/>
    <x v="0"/>
    <x v="10"/>
    <s v="Visa"/>
    <x v="8"/>
    <n v="1233"/>
    <d v="2023-06-01T00:00:00"/>
    <x v="0"/>
    <x v="4"/>
    <n v="1.6313213703099511E-3"/>
    <n v="1.6313213703099511E-3"/>
    <n v="9.5286000000000008"/>
    <n v="50"/>
    <n v="0"/>
    <n v="13.34004"/>
    <n v="115"/>
    <n v="16.31321370309951"/>
    <n v="0"/>
    <n v="748.67814629690054"/>
  </r>
  <r>
    <d v="2023-06-28T15:38:17"/>
    <n v="1"/>
    <n v="1349.29"/>
    <n v="1"/>
    <s v="Checked out"/>
    <d v="2023-06-29T09:24:42"/>
    <n v="1"/>
    <d v="2023-06-24T17:29:39"/>
    <s v="2-bed Dorm"/>
    <m/>
    <m/>
    <x v="0"/>
    <x v="5"/>
    <s v="Mastercard"/>
    <x v="8"/>
    <n v="1234"/>
    <d v="2023-06-01T00:00:00"/>
    <x v="0"/>
    <x v="4"/>
    <n v="1.6313213703099511E-3"/>
    <n v="1.6313213703099511E-3"/>
    <n v="13.492900000000001"/>
    <n v="50"/>
    <n v="0"/>
    <n v="18.890059999999998"/>
    <n v="115"/>
    <n v="16.31321370309951"/>
    <n v="0"/>
    <n v="1135.5938262969005"/>
  </r>
  <r>
    <d v="2023-06-28T16:03:58"/>
    <n v="7"/>
    <n v="19292.400000000001"/>
    <n v="1"/>
    <s v="Checked out"/>
    <d v="2023-07-05T11:00:00"/>
    <n v="4"/>
    <d v="2023-06-17T19:36:42"/>
    <s v="4-bed Dorm"/>
    <m/>
    <s v="Booking.com"/>
    <x v="2"/>
    <x v="2"/>
    <s v="Mastercard"/>
    <x v="2"/>
    <n v="1235"/>
    <d v="2023-06-01T00:00:00"/>
    <x v="2"/>
    <x v="2"/>
    <n v="4.1249263406010605E-3"/>
    <n v="4.1249263406010605E-3"/>
    <n v="2893.86"/>
    <n v="0"/>
    <n v="0"/>
    <n v="347.26319999999998"/>
    <n v="345"/>
    <n v="8.2498526812021211"/>
    <n v="0"/>
    <n v="15698.0269473188"/>
  </r>
  <r>
    <d v="2023-06-28T17:45:34"/>
    <n v="3"/>
    <n v="2139.2800000000002"/>
    <n v="1"/>
    <s v="Checked out"/>
    <d v="2023-07-01T06:00:00"/>
    <n v="1"/>
    <d v="2023-01-21T19:56:42"/>
    <s v="Bed in 12-bed Dorm"/>
    <m/>
    <m/>
    <x v="0"/>
    <x v="7"/>
    <s v="Visa"/>
    <x v="8"/>
    <n v="1236"/>
    <d v="2023-06-01T00:00:00"/>
    <x v="0"/>
    <x v="4"/>
    <n v="4.8939641109298528E-3"/>
    <n v="4.8939641109298528E-3"/>
    <n v="21.392800000000001"/>
    <n v="50"/>
    <n v="0"/>
    <n v="29.949920000000002"/>
    <n v="191.66666666666666"/>
    <n v="48.939641109298528"/>
    <n v="0"/>
    <n v="1797.3309722240351"/>
  </r>
  <r>
    <d v="2023-06-28T20:05:20"/>
    <n v="1"/>
    <n v="709.82"/>
    <n v="1"/>
    <s v="Checked out"/>
    <d v="2023-06-29T11:00:00"/>
    <n v="1"/>
    <d v="2023-06-26T15:00:54"/>
    <s v="Bed in 12-bed Dorm"/>
    <m/>
    <s v="Booking.com"/>
    <x v="2"/>
    <x v="2"/>
    <s v="Mastercard"/>
    <x v="2"/>
    <n v="1237"/>
    <d v="2023-06-01T00:00:00"/>
    <x v="2"/>
    <x v="2"/>
    <n v="5.8927519151443723E-4"/>
    <n v="5.8927519151443723E-4"/>
    <n v="106.473"/>
    <n v="0"/>
    <n v="0"/>
    <n v="12.776759999999999"/>
    <n v="115"/>
    <n v="1.1785503830288744"/>
    <n v="0"/>
    <n v="474.39168961697123"/>
  </r>
  <r>
    <d v="2023-06-29T00:57:15"/>
    <n v="1"/>
    <n v="709.82"/>
    <n v="1"/>
    <s v="Checked out"/>
    <d v="2023-06-29T08:10:46"/>
    <n v="1"/>
    <d v="2023-06-29T00:37:42"/>
    <s v="Bed in 12-bed Dorm"/>
    <m/>
    <s v="Booking.com"/>
    <x v="2"/>
    <x v="2"/>
    <s v="Mastercard"/>
    <x v="2"/>
    <n v="1238"/>
    <d v="2023-06-01T00:00:00"/>
    <x v="2"/>
    <x v="2"/>
    <n v="5.8927519151443723E-4"/>
    <n v="5.8927519151443723E-4"/>
    <n v="106.473"/>
    <n v="0"/>
    <n v="0"/>
    <n v="12.776759999999999"/>
    <n v="115"/>
    <n v="1.1785503830288744"/>
    <n v="0"/>
    <n v="474.39168961697123"/>
  </r>
  <r>
    <d v="2023-06-28T05:41:34"/>
    <n v="1"/>
    <n v="603.35"/>
    <n v="1"/>
    <s v="Checked out"/>
    <d v="2023-06-29T05:36:06"/>
    <n v="1"/>
    <d v="2023-06-27T15:22:42"/>
    <s v="Bed in 12-bed Dorm"/>
    <m/>
    <s v="Hostelworld Group"/>
    <x v="2"/>
    <x v="2"/>
    <s v="Visa"/>
    <x v="10"/>
    <n v="1239"/>
    <d v="2023-06-01T00:00:00"/>
    <x v="2"/>
    <x v="2"/>
    <n v="5.8927519151443723E-4"/>
    <n v="5.8927519151443723E-4"/>
    <n v="90.502499999999998"/>
    <n v="0"/>
    <n v="0"/>
    <n v="10.860299999999999"/>
    <n v="115"/>
    <n v="1.1785503830288744"/>
    <n v="0"/>
    <n v="385.80864961697114"/>
  </r>
  <r>
    <d v="2023-06-28T21:32:49"/>
    <n v="2"/>
    <n v="1417.85"/>
    <n v="1"/>
    <s v="Checked out"/>
    <d v="2023-06-30T08:37:42"/>
    <n v="1"/>
    <d v="2023-06-27T16:15:42"/>
    <s v="Bed in 12-bed Dorm"/>
    <m/>
    <s v="Booking.com"/>
    <x v="2"/>
    <x v="2"/>
    <s v="Mastercard"/>
    <x v="2"/>
    <n v="1240"/>
    <d v="2023-06-01T00:00:00"/>
    <x v="2"/>
    <x v="2"/>
    <n v="1.1785503830288745E-3"/>
    <n v="1.1785503830288745E-3"/>
    <n v="212.67749999999998"/>
    <n v="0"/>
    <n v="0"/>
    <n v="25.521299999999997"/>
    <n v="153.33333333333331"/>
    <n v="2.3571007660577488"/>
    <n v="0"/>
    <n v="1023.960765900609"/>
  </r>
  <r>
    <d v="2023-06-28T21:28:16"/>
    <n v="1"/>
    <n v="673.39"/>
    <n v="1"/>
    <s v="Checked out"/>
    <d v="2023-06-29T10:54:56"/>
    <n v="1"/>
    <d v="2023-06-20T21:14:15"/>
    <s v="Bed in 12-bed Dorm"/>
    <m/>
    <s v="Booking.com"/>
    <x v="2"/>
    <x v="3"/>
    <s v="Mastercard"/>
    <x v="2"/>
    <n v="1241"/>
    <d v="2023-06-01T00:00:00"/>
    <x v="2"/>
    <x v="2"/>
    <n v="5.8927519151443723E-4"/>
    <n v="5.8927519151443723E-4"/>
    <n v="101.0085"/>
    <n v="0"/>
    <n v="0"/>
    <n v="12.12102"/>
    <n v="115"/>
    <n v="1.1785503830288744"/>
    <n v="0"/>
    <n v="444.08192961697114"/>
  </r>
  <r>
    <d v="2023-06-29T02:17:25"/>
    <n v="2"/>
    <n v="1146.1300000000001"/>
    <n v="1"/>
    <s v="Checked out"/>
    <d v="2023-06-30T10:13:27"/>
    <n v="1"/>
    <d v="2023-06-20T17:47:12"/>
    <s v="Bed in 12-bed Dorm"/>
    <m/>
    <s v="Private Sale"/>
    <x v="2"/>
    <x v="2"/>
    <s v=""/>
    <x v="5"/>
    <n v="1242"/>
    <d v="2023-06-01T00:00:00"/>
    <x v="2"/>
    <x v="2"/>
    <n v="1.1785503830288745E-3"/>
    <n v="1.1785503830288745E-3"/>
    <n v="171.9195"/>
    <n v="0"/>
    <n v="0"/>
    <n v="20.63034"/>
    <n v="153.33333333333331"/>
    <n v="2.3571007660577488"/>
    <n v="0"/>
    <n v="797.88972590060916"/>
  </r>
  <r>
    <d v="2023-06-28T16:50:20"/>
    <n v="2"/>
    <n v="1399.46"/>
    <n v="1"/>
    <s v="Checked out"/>
    <d v="2023-06-30T05:49:06"/>
    <n v="1"/>
    <d v="2023-05-21T22:47:10"/>
    <s v="Bed in 12-bed Dorm"/>
    <m/>
    <m/>
    <x v="0"/>
    <x v="13"/>
    <s v="Visa"/>
    <x v="8"/>
    <n v="1243"/>
    <d v="2023-06-01T00:00:00"/>
    <x v="0"/>
    <x v="4"/>
    <n v="3.2626427406199023E-3"/>
    <n v="3.2626427406199023E-3"/>
    <n v="13.9946"/>
    <n v="50"/>
    <n v="0"/>
    <n v="19.59244"/>
    <n v="153.33333333333331"/>
    <n v="32.626427406199021"/>
    <n v="0"/>
    <n v="1129.9131992604678"/>
  </r>
  <r>
    <d v="2023-06-29T00:53:58"/>
    <n v="3"/>
    <n v="3144.65"/>
    <n v="1"/>
    <s v="Checked out"/>
    <d v="2023-07-01T06:01:39"/>
    <n v="1"/>
    <d v="2023-06-24T02:31:41"/>
    <s v="Bed in 4-bed Dorm"/>
    <m/>
    <s v="Booking.com"/>
    <x v="2"/>
    <x v="2"/>
    <s v="Mastercard"/>
    <x v="2"/>
    <n v="1244"/>
    <d v="2023-06-01T00:00:00"/>
    <x v="2"/>
    <x v="2"/>
    <n v="1.7678255745433118E-3"/>
    <n v="1.7678255745433118E-3"/>
    <n v="471.69749999999999"/>
    <n v="0"/>
    <n v="0"/>
    <n v="56.603699999999996"/>
    <n v="191.66666666666666"/>
    <n v="3.5356511490866236"/>
    <n v="0"/>
    <n v="2421.1464821842469"/>
  </r>
  <r>
    <d v="2023-06-28T21:44:53"/>
    <n v="1"/>
    <n v="773.84"/>
    <n v="1"/>
    <s v="Checked out"/>
    <d v="2023-06-29T10:46:04"/>
    <n v="1"/>
    <d v="2023-05-11T18:58:11"/>
    <s v="Bed in 4-bed Dorm"/>
    <m/>
    <s v="Expedia"/>
    <x v="2"/>
    <x v="3"/>
    <s v="Mastercard"/>
    <x v="11"/>
    <n v="1245"/>
    <d v="2023-06-01T00:00:00"/>
    <x v="2"/>
    <x v="2"/>
    <n v="5.8927519151443723E-4"/>
    <n v="5.8927519151443723E-4"/>
    <n v="116.07599999999999"/>
    <n v="0"/>
    <n v="0"/>
    <n v="13.929119999999999"/>
    <n v="115"/>
    <n v="1.1785503830288744"/>
    <n v="0"/>
    <n v="527.65632961697111"/>
  </r>
  <r>
    <d v="2023-06-28T22:55:21"/>
    <n v="2"/>
    <n v="1454.46"/>
    <n v="1"/>
    <s v="Checked out"/>
    <d v="2023-06-30T09:47:29"/>
    <n v="1"/>
    <d v="2023-04-07T19:23:41"/>
    <s v="Bed in 12-bed Dorm"/>
    <m/>
    <s v="Booking.com"/>
    <x v="2"/>
    <x v="2"/>
    <s v="Mastercard"/>
    <x v="2"/>
    <n v="1246"/>
    <d v="2023-06-01T00:00:00"/>
    <x v="2"/>
    <x v="2"/>
    <n v="1.1785503830288745E-3"/>
    <n v="1.1785503830288745E-3"/>
    <n v="218.16900000000001"/>
    <n v="0"/>
    <n v="0"/>
    <n v="26.18028"/>
    <n v="153.33333333333331"/>
    <n v="2.3571007660577488"/>
    <n v="0"/>
    <n v="1054.4202859006091"/>
  </r>
  <r>
    <d v="2023-06-29T12:29:59"/>
    <n v="1"/>
    <n v="1027.43"/>
    <n v="1"/>
    <s v="Checked out"/>
    <d v="2023-06-30T11:00:00"/>
    <n v="1"/>
    <d v="2023-06-29T10:48:19"/>
    <s v="Economy Queen"/>
    <m/>
    <s v="Google Travel Agency"/>
    <x v="0"/>
    <x v="0"/>
    <s v=""/>
    <x v="14"/>
    <n v="1247"/>
    <d v="2023-06-01T00:00:00"/>
    <x v="0"/>
    <x v="5"/>
    <n v="1.6313213703099511E-3"/>
    <n v="1.6313213703099511E-3"/>
    <n v="0"/>
    <n v="0"/>
    <n v="0"/>
    <n v="18.493739999999999"/>
    <n v="115"/>
    <n v="0"/>
    <n v="0"/>
    <n v="893.93626000000006"/>
  </r>
  <r>
    <d v="2023-06-29T15:37:01"/>
    <n v="1"/>
    <n v="1476.78"/>
    <n v="1"/>
    <s v="Checked out"/>
    <d v="2023-06-30T09:00:48"/>
    <n v="2"/>
    <d v="2023-03-24T11:20:42"/>
    <s v="Economy Queen"/>
    <m/>
    <s v="Expedia"/>
    <x v="2"/>
    <x v="2"/>
    <s v="Mastercard"/>
    <x v="3"/>
    <n v="1248"/>
    <d v="2023-06-01T00:00:00"/>
    <x v="2"/>
    <x v="2"/>
    <n v="5.8927519151443723E-4"/>
    <n v="5.8927519151443723E-4"/>
    <n v="221.517"/>
    <n v="0"/>
    <n v="0"/>
    <n v="26.582039999999999"/>
    <n v="115"/>
    <n v="1.1785503830288744"/>
    <n v="0"/>
    <n v="1112.5024096169711"/>
  </r>
  <r>
    <d v="2023-06-29T23:19:22"/>
    <n v="1"/>
    <n v="1589.1"/>
    <n v="1"/>
    <s v="Checked out"/>
    <d v="2023-06-30T08:28:25"/>
    <n v="2"/>
    <d v="2023-04-09T21:48:11"/>
    <s v="Economy Queen"/>
    <m/>
    <s v="Expedia"/>
    <x v="2"/>
    <x v="3"/>
    <s v="Mastercard"/>
    <x v="11"/>
    <n v="1249"/>
    <d v="2023-06-01T00:00:00"/>
    <x v="2"/>
    <x v="2"/>
    <n v="5.8927519151443723E-4"/>
    <n v="5.8927519151443723E-4"/>
    <n v="238.36499999999998"/>
    <n v="0"/>
    <n v="0"/>
    <n v="28.603799999999996"/>
    <n v="115"/>
    <n v="1.1785503830288744"/>
    <n v="0"/>
    <n v="1205.952649616971"/>
  </r>
  <r>
    <d v="2023-06-29T18:51:00"/>
    <n v="1"/>
    <n v="1333.57"/>
    <n v="1"/>
    <s v="Checked out"/>
    <d v="2023-06-30T10:52:28"/>
    <n v="2"/>
    <d v="2023-03-25T15:46:42"/>
    <s v="Economy Queen"/>
    <m/>
    <s v="Booking.com"/>
    <x v="2"/>
    <x v="3"/>
    <s v="Mastercard"/>
    <x v="2"/>
    <n v="1250"/>
    <d v="2023-06-01T00:00:00"/>
    <x v="2"/>
    <x v="2"/>
    <n v="5.8927519151443723E-4"/>
    <n v="5.8927519151443723E-4"/>
    <n v="200.03549999999998"/>
    <n v="0"/>
    <n v="0"/>
    <n v="24.004259999999999"/>
    <n v="115"/>
    <n v="1.1785503830288744"/>
    <n v="0"/>
    <n v="993.35168961697104"/>
  </r>
  <r>
    <d v="2023-06-29T14:14:58"/>
    <n v="2"/>
    <n v="3535.72"/>
    <n v="1"/>
    <s v="Checked out"/>
    <d v="2023-07-01T11:00:00"/>
    <n v="2"/>
    <d v="2022-06-11T23:34:32"/>
    <s v="Economy Queen"/>
    <m/>
    <s v="Booking.com"/>
    <x v="2"/>
    <x v="17"/>
    <s v=""/>
    <x v="2"/>
    <n v="1251"/>
    <d v="2023-06-01T00:00:00"/>
    <x v="2"/>
    <x v="2"/>
    <n v="1.1785503830288745E-3"/>
    <n v="1.1785503830288745E-3"/>
    <n v="530.35799999999995"/>
    <n v="0"/>
    <n v="0"/>
    <n v="63.642959999999995"/>
    <n v="153.33333333333331"/>
    <n v="2.3571007660577488"/>
    <n v="0"/>
    <n v="2786.0286059006085"/>
  </r>
  <r>
    <d v="2023-06-29T17:29:21"/>
    <n v="1"/>
    <n v="1333.57"/>
    <n v="1"/>
    <s v="Checked out"/>
    <d v="2023-06-30T11:00:00"/>
    <n v="2"/>
    <d v="2023-01-31T10:21:12"/>
    <s v="Economy Queen"/>
    <m/>
    <s v="Expedia"/>
    <x v="2"/>
    <x v="3"/>
    <s v="Mastercard"/>
    <x v="9"/>
    <n v="1252"/>
    <d v="2023-06-01T00:00:00"/>
    <x v="2"/>
    <x v="2"/>
    <n v="5.8927519151443723E-4"/>
    <n v="5.8927519151443723E-4"/>
    <n v="200.03549999999998"/>
    <n v="0"/>
    <n v="0"/>
    <n v="24.004259999999999"/>
    <n v="115"/>
    <n v="1.1785503830288744"/>
    <n v="0"/>
    <n v="993.35168961697104"/>
  </r>
  <r>
    <d v="2023-06-29T15:25:45"/>
    <n v="2"/>
    <n v="3535.72"/>
    <n v="1"/>
    <s v="Checked out"/>
    <d v="2023-07-01T10:58:26"/>
    <n v="2"/>
    <d v="2022-06-08T22:44:34"/>
    <s v="Economy Queen"/>
    <m/>
    <s v="Booking.com"/>
    <x v="2"/>
    <x v="17"/>
    <s v="Visa"/>
    <x v="2"/>
    <n v="1253"/>
    <d v="2023-06-01T00:00:00"/>
    <x v="2"/>
    <x v="2"/>
    <n v="1.1785503830288745E-3"/>
    <n v="1.1785503830288745E-3"/>
    <n v="530.35799999999995"/>
    <n v="0"/>
    <n v="0"/>
    <n v="63.642959999999995"/>
    <n v="153.33333333333331"/>
    <n v="2.3571007660577488"/>
    <n v="0"/>
    <n v="2786.0286059006085"/>
  </r>
  <r>
    <d v="2023-06-29T23:12:18"/>
    <n v="1"/>
    <n v="1333.57"/>
    <n v="1"/>
    <s v="Checked out"/>
    <d v="2023-06-30T10:53:58"/>
    <n v="2"/>
    <d v="2023-02-28T12:53:41"/>
    <s v="Standard Queen"/>
    <m/>
    <s v="Expedia"/>
    <x v="2"/>
    <x v="3"/>
    <s v="Mastercard"/>
    <x v="9"/>
    <n v="1254"/>
    <d v="2023-06-01T00:00:00"/>
    <x v="2"/>
    <x v="2"/>
    <n v="5.8927519151443723E-4"/>
    <n v="5.8927519151443723E-4"/>
    <n v="200.03549999999998"/>
    <n v="0"/>
    <n v="0"/>
    <n v="24.004259999999999"/>
    <n v="115"/>
    <n v="1.1785503830288744"/>
    <n v="0"/>
    <n v="993.35168961697104"/>
  </r>
  <r>
    <d v="2023-06-29T17:08:37"/>
    <n v="1"/>
    <n v="1586.61"/>
    <n v="1"/>
    <s v="Checked out"/>
    <d v="2023-06-30T11:00:00"/>
    <n v="2"/>
    <d v="2023-06-29T16:55:42"/>
    <s v="Standard Queen"/>
    <m/>
    <s v="Booking.com"/>
    <x v="2"/>
    <x v="2"/>
    <s v="Mastercard"/>
    <x v="2"/>
    <n v="1255"/>
    <d v="2023-06-01T00:00:00"/>
    <x v="2"/>
    <x v="2"/>
    <n v="5.8927519151443723E-4"/>
    <n v="5.8927519151443723E-4"/>
    <n v="237.99149999999997"/>
    <n v="0"/>
    <n v="0"/>
    <n v="28.558979999999995"/>
    <n v="115"/>
    <n v="1.1785503830288744"/>
    <n v="0"/>
    <n v="1203.880969616971"/>
  </r>
  <r>
    <d v="2023-06-29T23:36:07"/>
    <n v="2"/>
    <n v="4342.8599999999997"/>
    <n v="1"/>
    <s v="Checked out"/>
    <d v="2023-07-01T10:00:00"/>
    <n v="2"/>
    <d v="2022-06-15T20:48:31"/>
    <s v="Standard Queen"/>
    <m/>
    <s v="Booking.com"/>
    <x v="2"/>
    <x v="2"/>
    <s v=""/>
    <x v="2"/>
    <n v="1256"/>
    <d v="2023-06-01T00:00:00"/>
    <x v="2"/>
    <x v="2"/>
    <n v="1.1785503830288745E-3"/>
    <n v="1.1785503830288745E-3"/>
    <n v="651.42899999999997"/>
    <n v="0"/>
    <n v="0"/>
    <n v="78.171479999999988"/>
    <n v="153.33333333333331"/>
    <n v="2.3571007660577488"/>
    <n v="0"/>
    <n v="3457.5690859006086"/>
  </r>
  <r>
    <d v="2023-06-30T02:36:26"/>
    <n v="1"/>
    <n v="1584.91"/>
    <n v="1"/>
    <s v="Checked out"/>
    <d v="2023-06-30T10:55:50"/>
    <n v="2"/>
    <d v="2023-06-30T02:34:25"/>
    <s v="Standard Queen"/>
    <m/>
    <m/>
    <x v="0"/>
    <x v="5"/>
    <s v=""/>
    <x v="0"/>
    <n v="1257"/>
    <d v="2023-06-01T00:00:00"/>
    <x v="0"/>
    <x v="0"/>
    <n v="1.6313213703099511E-3"/>
    <n v="1.6313213703099511E-3"/>
    <n v="0"/>
    <n v="0"/>
    <n v="0"/>
    <n v="22.188740000000003"/>
    <n v="115"/>
    <n v="0"/>
    <n v="0"/>
    <n v="1447.72126"/>
  </r>
  <r>
    <d v="2023-06-29T23:38:39"/>
    <n v="2"/>
    <n v="4764.38"/>
    <n v="1"/>
    <s v="Checked out"/>
    <d v="2023-07-01T10:56:09"/>
    <n v="2"/>
    <d v="2023-02-05T20:20:13"/>
    <s v="Standard Queen"/>
    <m/>
    <s v="Expedia"/>
    <x v="2"/>
    <x v="3"/>
    <s v="Mastercard"/>
    <x v="9"/>
    <n v="1258"/>
    <d v="2023-06-01T00:00:00"/>
    <x v="2"/>
    <x v="2"/>
    <n v="1.1785503830288745E-3"/>
    <n v="1.1785503830288745E-3"/>
    <n v="714.65700000000004"/>
    <n v="0"/>
    <n v="0"/>
    <n v="85.758839999999992"/>
    <n v="153.33333333333331"/>
    <n v="2.3571007660577488"/>
    <n v="0"/>
    <n v="3808.273725900609"/>
  </r>
  <r>
    <d v="2023-06-29T09:54:49"/>
    <n v="1"/>
    <n v="1678.57"/>
    <n v="1"/>
    <s v="Checked out"/>
    <d v="2023-06-30T11:00:00"/>
    <n v="3"/>
    <d v="2023-06-29T04:23:11"/>
    <s v="Family Room"/>
    <m/>
    <s v="Expedia"/>
    <x v="2"/>
    <x v="2"/>
    <s v="Mastercard"/>
    <x v="9"/>
    <n v="1259"/>
    <d v="2023-06-01T00:00:00"/>
    <x v="2"/>
    <x v="2"/>
    <n v="5.8927519151443723E-4"/>
    <n v="5.8927519151443723E-4"/>
    <n v="251.78549999999998"/>
    <n v="0"/>
    <n v="0"/>
    <n v="30.214259999999996"/>
    <n v="115"/>
    <n v="1.1785503830288744"/>
    <n v="0"/>
    <n v="1280.391689616971"/>
  </r>
  <r>
    <d v="2023-06-30T00:24:15"/>
    <n v="1"/>
    <n v="1958.93"/>
    <n v="1"/>
    <s v="Checked out"/>
    <d v="2023-06-30T10:55:36"/>
    <n v="4"/>
    <d v="2023-06-30T00:04:42"/>
    <s v="Family Room"/>
    <m/>
    <s v="Booking.com"/>
    <x v="2"/>
    <x v="2"/>
    <s v="Mastercard"/>
    <x v="2"/>
    <n v="1260"/>
    <d v="2023-06-01T00:00:00"/>
    <x v="2"/>
    <x v="2"/>
    <n v="5.8927519151443723E-4"/>
    <n v="5.8927519151443723E-4"/>
    <n v="293.83949999999999"/>
    <n v="0"/>
    <n v="0"/>
    <n v="35.260739999999998"/>
    <n v="115"/>
    <n v="1.1785503830288744"/>
    <n v="0"/>
    <n v="1513.6512096169713"/>
  </r>
  <r>
    <d v="2023-06-30T00:26:47"/>
    <n v="1"/>
    <n v="1914.29"/>
    <n v="1"/>
    <s v="Checked out"/>
    <d v="2023-06-30T11:00:00"/>
    <n v="3"/>
    <d v="2023-06-29T23:05:42"/>
    <s v="Family Room"/>
    <m/>
    <s v="Booking.com"/>
    <x v="2"/>
    <x v="2"/>
    <s v="Mastercard"/>
    <x v="2"/>
    <n v="1261"/>
    <d v="2023-06-01T00:00:00"/>
    <x v="2"/>
    <x v="2"/>
    <n v="5.8927519151443723E-4"/>
    <n v="5.8927519151443723E-4"/>
    <n v="287.14349999999996"/>
    <n v="0"/>
    <n v="0"/>
    <n v="34.45722"/>
    <n v="115"/>
    <n v="1.1785503830288744"/>
    <n v="0"/>
    <n v="1476.510729616971"/>
  </r>
  <r>
    <d v="2023-06-29T12:28:37"/>
    <n v="1"/>
    <n v="1958.92"/>
    <n v="1"/>
    <s v="Checked out"/>
    <d v="2023-06-30T11:00:00"/>
    <n v="4"/>
    <d v="2023-06-28T21:03:11"/>
    <s v="Family Room"/>
    <m/>
    <s v="Expedia"/>
    <x v="2"/>
    <x v="2"/>
    <s v="Mastercard"/>
    <x v="4"/>
    <n v="1262"/>
    <d v="2023-06-01T00:00:00"/>
    <x v="2"/>
    <x v="2"/>
    <n v="5.8927519151443723E-4"/>
    <n v="5.8927519151443723E-4"/>
    <n v="293.83800000000002"/>
    <n v="0"/>
    <n v="0"/>
    <n v="35.260559999999998"/>
    <n v="115"/>
    <n v="1.1785503830288744"/>
    <n v="0"/>
    <n v="1513.6428896169712"/>
  </r>
  <r>
    <d v="2023-06-29T16:35:51"/>
    <n v="1"/>
    <n v="2068.75"/>
    <n v="1"/>
    <s v="Checked out"/>
    <d v="2023-06-30T05:26:00"/>
    <n v="3"/>
    <d v="2023-02-21T03:19:11"/>
    <s v="Family Room"/>
    <m/>
    <s v="Booking.com"/>
    <x v="2"/>
    <x v="2"/>
    <s v="Mastercard"/>
    <x v="2"/>
    <n v="1263"/>
    <d v="2023-06-01T00:00:00"/>
    <x v="2"/>
    <x v="2"/>
    <n v="5.8927519151443723E-4"/>
    <n v="5.8927519151443723E-4"/>
    <n v="310.3125"/>
    <n v="0"/>
    <n v="0"/>
    <n v="37.237499999999997"/>
    <n v="115"/>
    <n v="1.1785503830288744"/>
    <n v="0"/>
    <n v="1605.021449616971"/>
  </r>
  <r>
    <d v="2023-06-29T15:22:48"/>
    <n v="3"/>
    <n v="3649.1"/>
    <n v="1"/>
    <s v="Checked out"/>
    <d v="2023-07-02T10:57:33"/>
    <n v="2"/>
    <d v="2022-08-26T10:26:30"/>
    <s v="2-bed Dorm"/>
    <m/>
    <m/>
    <x v="0"/>
    <x v="7"/>
    <s v="Mastercard"/>
    <x v="12"/>
    <n v="1264"/>
    <d v="2023-06-01T00:00:00"/>
    <x v="0"/>
    <x v="0"/>
    <n v="4.8939641109298528E-3"/>
    <n v="4.8939641109298528E-3"/>
    <n v="0"/>
    <n v="0"/>
    <n v="0"/>
    <n v="51.087400000000002"/>
    <n v="191.66666666666666"/>
    <n v="0"/>
    <n v="0"/>
    <n v="3406.3459333333331"/>
  </r>
  <r>
    <d v="2023-06-29T13:54:07"/>
    <n v="3"/>
    <n v="4245"/>
    <n v="1"/>
    <s v="Checked out"/>
    <d v="2023-07-02T10:49:22"/>
    <n v="2"/>
    <d v="2023-06-28T16:30:56"/>
    <s v="2-bed Dorm"/>
    <m/>
    <m/>
    <x v="0"/>
    <x v="10"/>
    <s v="Visa"/>
    <x v="7"/>
    <n v="1265"/>
    <d v="2023-06-01T00:00:00"/>
    <x v="0"/>
    <x v="3"/>
    <n v="4.8939641109298528E-3"/>
    <n v="4.8939641109298528E-3"/>
    <n v="0"/>
    <n v="0"/>
    <n v="0"/>
    <n v="59.43"/>
    <n v="191.66666666666666"/>
    <n v="0"/>
    <n v="0"/>
    <n v="3993.9033333333332"/>
  </r>
  <r>
    <d v="2023-06-29T15:18:28"/>
    <n v="2"/>
    <n v="2529.29"/>
    <n v="1"/>
    <s v="Checked out"/>
    <d v="2023-07-01T03:46:35"/>
    <n v="2"/>
    <d v="2023-02-17T15:32:41"/>
    <s v="2-bed Dorm"/>
    <m/>
    <s v="Private Sale"/>
    <x v="2"/>
    <x v="2"/>
    <s v=""/>
    <x v="5"/>
    <n v="1266"/>
    <d v="2023-06-01T00:00:00"/>
    <x v="2"/>
    <x v="2"/>
    <n v="1.1785503830288745E-3"/>
    <n v="1.1785503830288745E-3"/>
    <n v="379.39349999999996"/>
    <n v="0"/>
    <n v="0"/>
    <n v="45.527219999999993"/>
    <n v="153.33333333333331"/>
    <n v="2.3571007660577488"/>
    <n v="0"/>
    <n v="1948.6788459006088"/>
  </r>
  <r>
    <d v="2023-06-29T23:22:08"/>
    <n v="2"/>
    <n v="4497.99"/>
    <n v="1"/>
    <s v="Checked out"/>
    <d v="2023-07-01T04:49:07"/>
    <n v="4"/>
    <d v="2023-01-06T04:31:02"/>
    <s v="4-bed Dorm"/>
    <m/>
    <s v="Booking.com"/>
    <x v="2"/>
    <x v="3"/>
    <s v="Mastercard"/>
    <x v="2"/>
    <n v="1267"/>
    <d v="2023-06-01T00:00:00"/>
    <x v="2"/>
    <x v="2"/>
    <n v="1.1785503830288745E-3"/>
    <n v="1.1785503830288745E-3"/>
    <n v="674.69849999999997"/>
    <n v="0"/>
    <n v="0"/>
    <n v="80.963819999999984"/>
    <n v="153.33333333333331"/>
    <n v="2.3571007660577488"/>
    <n v="0"/>
    <n v="3586.6372459006088"/>
  </r>
  <r>
    <d v="2023-06-29T15:20:36"/>
    <n v="3"/>
    <n v="5758.93"/>
    <n v="1"/>
    <s v="Checked out"/>
    <d v="2023-07-02T10:56:30"/>
    <n v="4"/>
    <d v="2022-08-26T06:52:03"/>
    <s v="4-bed Dorm"/>
    <m/>
    <s v="Booking.com"/>
    <x v="2"/>
    <x v="2"/>
    <s v="Mastercard"/>
    <x v="2"/>
    <n v="1268"/>
    <d v="2023-06-01T00:00:00"/>
    <x v="2"/>
    <x v="2"/>
    <n v="1.7678255745433118E-3"/>
    <n v="1.7678255745433118E-3"/>
    <n v="863.83950000000004"/>
    <n v="0"/>
    <n v="0"/>
    <n v="103.66074"/>
    <n v="191.66666666666666"/>
    <n v="3.5356511490866236"/>
    <n v="0"/>
    <n v="4596.2274421842467"/>
  </r>
  <r>
    <d v="2023-06-29T22:23:27"/>
    <n v="4"/>
    <n v="10141.08"/>
    <n v="1"/>
    <s v="Checked out"/>
    <d v="2023-07-03T10:03:13"/>
    <n v="4"/>
    <d v="2023-04-13T16:38:42"/>
    <s v="4-bed Dorm"/>
    <m/>
    <s v="Booking.com"/>
    <x v="2"/>
    <x v="3"/>
    <s v="Mastercard"/>
    <x v="2"/>
    <n v="1269"/>
    <d v="2023-06-01T00:00:00"/>
    <x v="2"/>
    <x v="2"/>
    <n v="2.3571007660577489E-3"/>
    <n v="2.3571007660577489E-3"/>
    <n v="1521.162"/>
    <n v="0"/>
    <n v="0"/>
    <n v="182.53943999999998"/>
    <n v="230"/>
    <n v="4.7142015321154975"/>
    <n v="0"/>
    <n v="8202.6643584678841"/>
  </r>
  <r>
    <d v="2023-06-29T19:22:25"/>
    <n v="1"/>
    <n v="1895.09"/>
    <n v="1"/>
    <s v="Checked out"/>
    <d v="2023-06-30T11:00:00"/>
    <n v="3"/>
    <d v="2023-06-29T19:01:42"/>
    <s v="4-bed Dorm"/>
    <m/>
    <s v="Booking.com"/>
    <x v="2"/>
    <x v="2"/>
    <s v="Mastercard"/>
    <x v="2"/>
    <n v="1270"/>
    <d v="2023-06-01T00:00:00"/>
    <x v="2"/>
    <x v="2"/>
    <n v="5.8927519151443723E-4"/>
    <n v="5.8927519151443723E-4"/>
    <n v="284.26349999999996"/>
    <n v="0"/>
    <n v="0"/>
    <n v="34.111619999999995"/>
    <n v="115"/>
    <n v="1.1785503830288744"/>
    <n v="0"/>
    <n v="1460.536329616971"/>
  </r>
  <r>
    <d v="2023-06-29T15:14:26"/>
    <n v="2"/>
    <n v="6250"/>
    <n v="1"/>
    <s v="Checked out"/>
    <d v="2023-07-01T10:27:49"/>
    <n v="5"/>
    <d v="2023-01-28T00:33:41"/>
    <s v="6-bed Dorm"/>
    <m/>
    <s v="Booking.com"/>
    <x v="2"/>
    <x v="2"/>
    <s v="Mastercard"/>
    <x v="2"/>
    <n v="1271"/>
    <d v="2023-06-01T00:00:00"/>
    <x v="2"/>
    <x v="2"/>
    <n v="1.1785503830288745E-3"/>
    <n v="1.1785503830288745E-3"/>
    <n v="937.5"/>
    <n v="0"/>
    <n v="0"/>
    <n v="112.49999999999999"/>
    <n v="153.33333333333331"/>
    <n v="2.3571007660577488"/>
    <n v="0"/>
    <n v="5044.3095659006085"/>
  </r>
  <r>
    <d v="2023-06-29T15:33:38"/>
    <n v="2"/>
    <n v="1935"/>
    <n v="1"/>
    <s v="Checked out"/>
    <d v="2023-07-01T11:00:00"/>
    <n v="1"/>
    <d v="2023-06-18T21:19:42"/>
    <s v="Bed in 12-bed Dorm"/>
    <m/>
    <s v="Booking.com"/>
    <x v="2"/>
    <x v="3"/>
    <s v="Mastercard"/>
    <x v="2"/>
    <n v="1272"/>
    <d v="2023-06-01T00:00:00"/>
    <x v="2"/>
    <x v="2"/>
    <n v="1.1785503830288745E-3"/>
    <n v="1.1785503830288745E-3"/>
    <n v="290.25"/>
    <n v="0"/>
    <n v="0"/>
    <n v="34.83"/>
    <n v="153.33333333333331"/>
    <n v="2.3571007660577488"/>
    <n v="0"/>
    <n v="1454.229565900609"/>
  </r>
  <r>
    <d v="2023-06-29T15:56:16"/>
    <n v="4"/>
    <n v="2958.92"/>
    <n v="1"/>
    <s v="Checked out"/>
    <d v="2023-07-03T08:00:00"/>
    <n v="1"/>
    <d v="2023-03-07T21:50:42"/>
    <s v="Bed in 12-bed Dorm"/>
    <m/>
    <s v="Booking.com"/>
    <x v="2"/>
    <x v="2"/>
    <s v="Mastercard"/>
    <x v="2"/>
    <n v="1273"/>
    <d v="2023-06-01T00:00:00"/>
    <x v="2"/>
    <x v="2"/>
    <n v="2.3571007660577489E-3"/>
    <n v="2.3571007660577489E-3"/>
    <n v="443.83800000000002"/>
    <n v="0"/>
    <n v="0"/>
    <n v="53.260559999999998"/>
    <n v="230"/>
    <n v="4.7142015321154975"/>
    <n v="0"/>
    <n v="2227.1072384678846"/>
  </r>
  <r>
    <d v="2023-06-29T13:57:24"/>
    <n v="2"/>
    <n v="2085.5"/>
    <n v="1"/>
    <s v="Checked out"/>
    <d v="2023-07-01T10:38:40"/>
    <n v="1"/>
    <d v="2023-06-16T17:54:18"/>
    <s v="Bed in 12-bed Dorm"/>
    <m/>
    <s v="Google Travel Agency"/>
    <x v="0"/>
    <x v="5"/>
    <s v="Visa"/>
    <x v="14"/>
    <n v="1274"/>
    <d v="2023-06-01T00:00:00"/>
    <x v="0"/>
    <x v="5"/>
    <n v="3.2626427406199023E-3"/>
    <n v="3.2626427406199023E-3"/>
    <n v="0"/>
    <n v="0"/>
    <n v="0"/>
    <n v="37.538999999999994"/>
    <n v="153.33333333333331"/>
    <n v="0"/>
    <n v="0"/>
    <n v="1894.6276666666668"/>
  </r>
  <r>
    <d v="2023-06-29T21:04:46"/>
    <n v="1"/>
    <n v="494.52"/>
    <n v="1"/>
    <s v="Checked out"/>
    <d v="2023-06-30T09:01:46"/>
    <n v="1"/>
    <d v="2023-06-26T21:37:16"/>
    <s v="Bed in 12-bed Dorm"/>
    <m/>
    <s v="Private Sale"/>
    <x v="2"/>
    <x v="2"/>
    <s v=""/>
    <x v="5"/>
    <n v="1275"/>
    <d v="2023-06-01T00:00:00"/>
    <x v="2"/>
    <x v="2"/>
    <n v="5.8927519151443723E-4"/>
    <n v="5.8927519151443723E-4"/>
    <n v="74.177999999999997"/>
    <n v="0"/>
    <n v="0"/>
    <n v="8.9013599999999986"/>
    <n v="115"/>
    <n v="1.1785503830288744"/>
    <n v="0"/>
    <n v="295.26208961697114"/>
  </r>
  <r>
    <d v="2023-06-29T20:41:59"/>
    <n v="1"/>
    <n v="580.71"/>
    <n v="1"/>
    <s v="Checked out"/>
    <d v="2023-06-30T08:09:42"/>
    <n v="1"/>
    <d v="2023-06-18T02:20:32"/>
    <s v="Bed in 12-bed Dorm"/>
    <m/>
    <s v="Google Travel Agency"/>
    <x v="0"/>
    <x v="0"/>
    <s v="Visa"/>
    <x v="14"/>
    <n v="1276"/>
    <d v="2023-06-01T00:00:00"/>
    <x v="0"/>
    <x v="5"/>
    <n v="1.6313213703099511E-3"/>
    <n v="1.6313213703099511E-3"/>
    <n v="0"/>
    <n v="0"/>
    <n v="0"/>
    <n v="10.452780000000001"/>
    <n v="115"/>
    <n v="0"/>
    <n v="0"/>
    <n v="455.25722000000002"/>
  </r>
  <r>
    <d v="2023-06-29T17:14:12"/>
    <n v="2"/>
    <n v="1415.89"/>
    <n v="1"/>
    <s v="Checked out"/>
    <d v="2023-07-01T06:47:34"/>
    <n v="1"/>
    <d v="2023-03-10T14:40:14"/>
    <s v="Bed in 12-bed Dorm"/>
    <m/>
    <s v="Booking.com"/>
    <x v="2"/>
    <x v="3"/>
    <s v="Mastercard"/>
    <x v="2"/>
    <n v="1277"/>
    <d v="2023-06-01T00:00:00"/>
    <x v="2"/>
    <x v="2"/>
    <n v="1.1785503830288745E-3"/>
    <n v="1.1785503830288745E-3"/>
    <n v="212.3835"/>
    <n v="0"/>
    <n v="0"/>
    <n v="25.48602"/>
    <n v="153.33333333333331"/>
    <n v="2.3571007660577488"/>
    <n v="0"/>
    <n v="1022.3300459006091"/>
  </r>
  <r>
    <d v="2023-06-29T22:01:37"/>
    <n v="1"/>
    <n v="549.46"/>
    <n v="1"/>
    <s v="Checked out"/>
    <d v="2023-06-30T10:43:02"/>
    <n v="1"/>
    <d v="2023-06-23T11:16:16"/>
    <s v="Bed in 12-bed Dorm"/>
    <m/>
    <s v="Hostelworld Group"/>
    <x v="2"/>
    <x v="2"/>
    <s v="Visa"/>
    <x v="10"/>
    <n v="1278"/>
    <d v="2023-06-01T00:00:00"/>
    <x v="2"/>
    <x v="2"/>
    <n v="5.8927519151443723E-4"/>
    <n v="5.8927519151443723E-4"/>
    <n v="82.418999999999997"/>
    <n v="0"/>
    <n v="0"/>
    <n v="9.8902800000000006"/>
    <n v="115"/>
    <n v="1.1785503830288744"/>
    <n v="0"/>
    <n v="340.9721696169712"/>
  </r>
  <r>
    <d v="2023-06-29T14:10:20"/>
    <n v="2"/>
    <n v="2293.39"/>
    <n v="1"/>
    <s v="Checked out"/>
    <d v="2023-07-01T05:59:09"/>
    <n v="1"/>
    <d v="2023-06-19T03:48:11"/>
    <s v="Bed in 4-bed Dorm"/>
    <m/>
    <s v="Booking.com"/>
    <x v="2"/>
    <x v="3"/>
    <s v="Mastercard"/>
    <x v="2"/>
    <n v="1279"/>
    <d v="2023-06-01T00:00:00"/>
    <x v="2"/>
    <x v="2"/>
    <n v="1.1785503830288745E-3"/>
    <n v="1.1785503830288745E-3"/>
    <n v="344.00849999999997"/>
    <n v="0"/>
    <n v="0"/>
    <n v="41.281019999999998"/>
    <n v="153.33333333333331"/>
    <n v="2.3571007660577488"/>
    <n v="0"/>
    <n v="1752.4100459006088"/>
  </r>
  <r>
    <d v="2023-06-29T23:14:13"/>
    <n v="3"/>
    <n v="4326.79"/>
    <n v="1"/>
    <s v="Checked out"/>
    <d v="2023-07-02T08:31:47"/>
    <n v="1"/>
    <d v="2023-05-13T20:00:12"/>
    <s v="Bed in 4-bed Dorm"/>
    <m/>
    <s v="Booking.com"/>
    <x v="2"/>
    <x v="2"/>
    <s v="Mastercard"/>
    <x v="2"/>
    <n v="1280"/>
    <d v="2023-06-01T00:00:00"/>
    <x v="2"/>
    <x v="2"/>
    <n v="1.7678255745433118E-3"/>
    <n v="1.7678255745433118E-3"/>
    <n v="649.01850000000002"/>
    <n v="0"/>
    <n v="0"/>
    <n v="77.88221999999999"/>
    <n v="191.66666666666666"/>
    <n v="3.5356511490866236"/>
    <n v="0"/>
    <n v="3404.6869621842466"/>
  </r>
  <r>
    <d v="2023-06-29T13:53:07"/>
    <n v="2"/>
    <n v="2284.83"/>
    <n v="1"/>
    <s v="Checked out"/>
    <d v="2023-07-01T10:59:13"/>
    <n v="1"/>
    <d v="2023-06-28T05:10:42"/>
    <s v="Bed in 4-bed Dorm"/>
    <m/>
    <s v="Booking.com"/>
    <x v="2"/>
    <x v="2"/>
    <s v="Mastercard"/>
    <x v="2"/>
    <n v="1281"/>
    <d v="2023-06-01T00:00:00"/>
    <x v="2"/>
    <x v="2"/>
    <n v="1.1785503830288745E-3"/>
    <n v="1.1785503830288745E-3"/>
    <n v="342.72449999999998"/>
    <n v="0"/>
    <n v="0"/>
    <n v="41.126939999999998"/>
    <n v="153.33333333333331"/>
    <n v="2.3571007660577488"/>
    <n v="0"/>
    <n v="1745.288125900609"/>
  </r>
  <r>
    <d v="2023-06-29T11:08:10"/>
    <n v="1"/>
    <n v="758.04"/>
    <n v="1"/>
    <s v="Checked out"/>
    <d v="2023-06-30T11:00:00"/>
    <n v="1"/>
    <d v="2023-06-29T03:54:42"/>
    <s v="Bed in 4-bed Dorm"/>
    <m/>
    <s v="Booking.com"/>
    <x v="2"/>
    <x v="2"/>
    <s v="Mastercard"/>
    <x v="2"/>
    <n v="1282"/>
    <d v="2023-06-01T00:00:00"/>
    <x v="2"/>
    <x v="2"/>
    <n v="5.8927519151443723E-4"/>
    <n v="5.8927519151443723E-4"/>
    <n v="113.70599999999999"/>
    <n v="0"/>
    <n v="0"/>
    <n v="13.644719999999998"/>
    <n v="115"/>
    <n v="1.1785503830288744"/>
    <n v="0"/>
    <n v="514.51072961697116"/>
  </r>
  <r>
    <d v="2023-06-30T16:44:24"/>
    <n v="1"/>
    <n v="841.5"/>
    <n v="1"/>
    <s v="Checked out"/>
    <d v="2023-07-01T11:00:00"/>
    <n v="1"/>
    <d v="2023-06-26T22:32:12"/>
    <s v="Economy Queen"/>
    <m/>
    <s v="Private Sale"/>
    <x v="2"/>
    <x v="2"/>
    <s v=""/>
    <x v="5"/>
    <n v="1283"/>
    <d v="2023-06-01T00:00:00"/>
    <x v="2"/>
    <x v="2"/>
    <n v="5.8927519151443723E-4"/>
    <n v="5.8927519151443723E-4"/>
    <n v="126.22499999999999"/>
    <n v="0"/>
    <n v="0"/>
    <n v="15.146999999999998"/>
    <n v="115"/>
    <n v="1.1785503830288744"/>
    <n v="0"/>
    <n v="583.94944961697115"/>
  </r>
  <r>
    <d v="2023-07-01T00:21:59"/>
    <n v="2"/>
    <n v="3446.43"/>
    <n v="1"/>
    <s v="Checked out"/>
    <d v="2023-07-02T12:52:59"/>
    <n v="2"/>
    <d v="2022-10-01T18:52:07"/>
    <s v="Economy Queen"/>
    <m/>
    <s v="Booking.com"/>
    <x v="2"/>
    <x v="2"/>
    <s v="Mastercard"/>
    <x v="2"/>
    <n v="1284"/>
    <d v="2023-07-01T00:00:00"/>
    <x v="2"/>
    <x v="2"/>
    <n v="1.4652014652014652E-3"/>
    <n v="1.4652014652014652E-3"/>
    <n v="516.96449999999993"/>
    <n v="0"/>
    <n v="0"/>
    <n v="62.03573999999999"/>
    <n v="153.33333333333331"/>
    <n v="2.9304029304029302"/>
    <n v="0"/>
    <n v="2711.1660237362635"/>
  </r>
  <r>
    <d v="2023-06-30T12:21:31"/>
    <n v="3"/>
    <n v="6776.79"/>
    <n v="1"/>
    <s v="Checked out"/>
    <d v="2023-07-03T10:46:52"/>
    <n v="2"/>
    <d v="2022-06-17T10:55:04"/>
    <s v="Economy Queen"/>
    <m/>
    <s v="Expedia"/>
    <x v="2"/>
    <x v="12"/>
    <s v="Mastercard"/>
    <x v="11"/>
    <n v="1285"/>
    <d v="2023-06-01T00:00:00"/>
    <x v="2"/>
    <x v="2"/>
    <n v="1.7678255745433118E-3"/>
    <n v="1.7678255745433118E-3"/>
    <n v="1016.5184999999999"/>
    <n v="0"/>
    <n v="0"/>
    <n v="121.98221999999998"/>
    <n v="191.66666666666666"/>
    <n v="3.5356511490866236"/>
    <n v="0"/>
    <n v="5443.0869621842467"/>
  </r>
  <r>
    <d v="2023-07-01T02:54:01"/>
    <n v="2"/>
    <n v="3576.69"/>
    <n v="1"/>
    <s v="Checked out"/>
    <d v="2023-07-02T11:00:00"/>
    <n v="2"/>
    <d v="2023-03-18T17:50:13"/>
    <s v="Economy Queen"/>
    <m/>
    <s v="Booking.com"/>
    <x v="2"/>
    <x v="3"/>
    <s v="Mastercard"/>
    <x v="2"/>
    <n v="1286"/>
    <d v="2023-07-01T00:00:00"/>
    <x v="2"/>
    <x v="2"/>
    <n v="1.4652014652014652E-3"/>
    <n v="1.4652014652014652E-3"/>
    <n v="536.50350000000003"/>
    <n v="0"/>
    <n v="0"/>
    <n v="64.380420000000001"/>
    <n v="153.33333333333331"/>
    <n v="2.9304029304029302"/>
    <n v="0"/>
    <n v="2819.5423437362638"/>
  </r>
  <r>
    <d v="2023-06-30T15:59:48"/>
    <n v="1"/>
    <n v="2039.29"/>
    <n v="1"/>
    <s v="Checked out"/>
    <d v="2023-07-01T10:41:21"/>
    <n v="2"/>
    <d v="2022-06-15T09:00:20"/>
    <s v="Economy Queen"/>
    <m/>
    <s v="Expedia"/>
    <x v="2"/>
    <x v="12"/>
    <s v="Mastercard"/>
    <x v="11"/>
    <n v="1287"/>
    <d v="2023-06-01T00:00:00"/>
    <x v="2"/>
    <x v="2"/>
    <n v="5.8927519151443723E-4"/>
    <n v="5.8927519151443723E-4"/>
    <n v="305.89349999999996"/>
    <n v="0"/>
    <n v="0"/>
    <n v="36.70722"/>
    <n v="115"/>
    <n v="1.1785503830288744"/>
    <n v="0"/>
    <n v="1580.510729616971"/>
  </r>
  <r>
    <d v="2023-06-30T16:02:46"/>
    <n v="1"/>
    <n v="1767.86"/>
    <n v="1"/>
    <s v="Checked out"/>
    <d v="2023-07-01T10:53:46"/>
    <n v="1"/>
    <d v="2022-06-15T09:00:30"/>
    <s v="Economy Queen"/>
    <m/>
    <s v="Expedia"/>
    <x v="2"/>
    <x v="12"/>
    <s v="Mastercard"/>
    <x v="11"/>
    <n v="1288"/>
    <d v="2023-06-01T00:00:00"/>
    <x v="2"/>
    <x v="2"/>
    <n v="5.8927519151443723E-4"/>
    <n v="5.8927519151443723E-4"/>
    <n v="265.17899999999997"/>
    <n v="0"/>
    <n v="0"/>
    <n v="31.821479999999998"/>
    <n v="115"/>
    <n v="1.1785503830288744"/>
    <n v="0"/>
    <n v="1354.680969616971"/>
  </r>
  <r>
    <d v="2023-06-30T16:01:04"/>
    <n v="1"/>
    <n v="2039.29"/>
    <n v="1"/>
    <s v="Checked out"/>
    <d v="2023-07-01T10:48:39"/>
    <n v="2"/>
    <d v="2022-06-15T09:00:26"/>
    <s v="Economy Queen"/>
    <m/>
    <s v="Expedia"/>
    <x v="2"/>
    <x v="12"/>
    <s v="Mastercard"/>
    <x v="11"/>
    <n v="1289"/>
    <d v="2023-06-01T00:00:00"/>
    <x v="2"/>
    <x v="2"/>
    <n v="5.8927519151443723E-4"/>
    <n v="5.8927519151443723E-4"/>
    <n v="305.89349999999996"/>
    <n v="0"/>
    <n v="0"/>
    <n v="36.70722"/>
    <n v="115"/>
    <n v="1.1785503830288744"/>
    <n v="0"/>
    <n v="1580.510729616971"/>
  </r>
  <r>
    <d v="2023-06-30T21:30:49"/>
    <n v="2"/>
    <n v="2747.32"/>
    <n v="1"/>
    <s v="Checked out"/>
    <d v="2023-07-02T10:51:07"/>
    <n v="2"/>
    <d v="2023-06-14T11:19:41"/>
    <s v="Economy Queen"/>
    <m/>
    <s v="Hostelworld Group"/>
    <x v="2"/>
    <x v="2"/>
    <s v=""/>
    <x v="10"/>
    <n v="1290"/>
    <d v="2023-06-01T00:00:00"/>
    <x v="2"/>
    <x v="2"/>
    <n v="1.1785503830288745E-3"/>
    <n v="1.1785503830288745E-3"/>
    <n v="412.09800000000001"/>
    <n v="0"/>
    <n v="0"/>
    <n v="49.45176"/>
    <n v="153.33333333333331"/>
    <n v="2.3571007660577488"/>
    <n v="0"/>
    <n v="2130.0798059006092"/>
  </r>
  <r>
    <d v="2023-06-30T16:04:21"/>
    <n v="1"/>
    <n v="2039.29"/>
    <n v="1"/>
    <s v="Checked out"/>
    <d v="2023-07-01T10:14:54"/>
    <n v="2"/>
    <d v="2022-06-15T09:00:14"/>
    <s v="Economy Queen"/>
    <m/>
    <s v="Expedia"/>
    <x v="2"/>
    <x v="12"/>
    <s v="Mastercard"/>
    <x v="11"/>
    <n v="1291"/>
    <d v="2023-06-01T00:00:00"/>
    <x v="2"/>
    <x v="2"/>
    <n v="5.8927519151443723E-4"/>
    <n v="5.8927519151443723E-4"/>
    <n v="305.89349999999996"/>
    <n v="0"/>
    <n v="0"/>
    <n v="36.70722"/>
    <n v="115"/>
    <n v="1.1785503830288744"/>
    <n v="0"/>
    <n v="1580.510729616971"/>
  </r>
  <r>
    <d v="2023-06-30T17:03:51"/>
    <n v="1"/>
    <n v="2490.9299999999998"/>
    <n v="1"/>
    <s v="Checked out"/>
    <d v="2023-07-01T10:49:48"/>
    <n v="2"/>
    <d v="2022-06-14T12:19:44"/>
    <s v="Economy Queen"/>
    <m/>
    <s v="Expedia"/>
    <x v="2"/>
    <x v="12"/>
    <s v="Mastercard"/>
    <x v="11"/>
    <n v="1292"/>
    <d v="2023-06-01T00:00:00"/>
    <x v="2"/>
    <x v="2"/>
    <n v="5.8927519151443723E-4"/>
    <n v="5.8927519151443723E-4"/>
    <n v="373.63949999999994"/>
    <n v="0"/>
    <n v="0"/>
    <n v="44.836739999999992"/>
    <n v="115"/>
    <n v="1.1785503830288744"/>
    <n v="0"/>
    <n v="1956.2752096169711"/>
  </r>
  <r>
    <d v="2023-06-30T16:16:49"/>
    <n v="1"/>
    <n v="2039.29"/>
    <n v="1"/>
    <s v="Checked out"/>
    <d v="2023-07-01T08:52:22"/>
    <n v="2"/>
    <d v="2022-06-14T12:05:33"/>
    <s v="Economy Queen"/>
    <m/>
    <s v="Expedia"/>
    <x v="2"/>
    <x v="12"/>
    <s v="Mastercard"/>
    <x v="11"/>
    <n v="1293"/>
    <d v="2023-06-01T00:00:00"/>
    <x v="2"/>
    <x v="2"/>
    <n v="5.8927519151443723E-4"/>
    <n v="5.8927519151443723E-4"/>
    <n v="305.89349999999996"/>
    <n v="0"/>
    <n v="0"/>
    <n v="36.70722"/>
    <n v="115"/>
    <n v="1.1785503830288744"/>
    <n v="0"/>
    <n v="1580.510729616971"/>
  </r>
  <r>
    <d v="2023-06-30T15:19:56"/>
    <n v="1"/>
    <n v="1964.29"/>
    <n v="1"/>
    <s v="Checked out"/>
    <d v="2023-07-01T08:59:39"/>
    <n v="2"/>
    <d v="2022-06-13T20:38:09"/>
    <s v="Standard Queen"/>
    <m/>
    <s v="Expedia"/>
    <x v="2"/>
    <x v="12"/>
    <s v="Mastercard"/>
    <x v="11"/>
    <n v="1294"/>
    <d v="2023-06-01T00:00:00"/>
    <x v="2"/>
    <x v="2"/>
    <n v="5.8927519151443723E-4"/>
    <n v="5.8927519151443723E-4"/>
    <n v="294.64349999999996"/>
    <n v="0"/>
    <n v="0"/>
    <n v="35.357219999999998"/>
    <n v="115"/>
    <n v="1.1785503830288744"/>
    <n v="0"/>
    <n v="1518.1107296169712"/>
  </r>
  <r>
    <d v="2023-06-30T15:41:26"/>
    <n v="2"/>
    <n v="4517.8599999999997"/>
    <n v="1"/>
    <s v="Checked out"/>
    <d v="2023-07-02T08:56:12"/>
    <n v="2"/>
    <d v="2022-06-16T19:04:08"/>
    <s v="Standard Queen"/>
    <m/>
    <s v="Expedia"/>
    <x v="2"/>
    <x v="12"/>
    <s v="Mastercard"/>
    <x v="11"/>
    <n v="1295"/>
    <d v="2023-06-01T00:00:00"/>
    <x v="2"/>
    <x v="2"/>
    <n v="1.1785503830288745E-3"/>
    <n v="1.1785503830288745E-3"/>
    <n v="677.67899999999997"/>
    <n v="0"/>
    <n v="0"/>
    <n v="81.321479999999994"/>
    <n v="153.33333333333331"/>
    <n v="2.3571007660577488"/>
    <n v="0"/>
    <n v="3603.1690859006085"/>
  </r>
  <r>
    <d v="2023-06-30T16:19:43"/>
    <n v="2"/>
    <n v="4517.8599999999997"/>
    <n v="1"/>
    <s v="Checked out"/>
    <d v="2023-07-02T10:56:48"/>
    <n v="2"/>
    <d v="2022-06-15T14:54:13"/>
    <s v="Standard Queen"/>
    <m/>
    <s v="Expedia"/>
    <x v="2"/>
    <x v="12"/>
    <s v="Mastercard"/>
    <x v="11"/>
    <n v="1296"/>
    <d v="2023-06-01T00:00:00"/>
    <x v="2"/>
    <x v="2"/>
    <n v="1.1785503830288745E-3"/>
    <n v="1.1785503830288745E-3"/>
    <n v="677.67899999999997"/>
    <n v="0"/>
    <n v="0"/>
    <n v="81.321479999999994"/>
    <n v="153.33333333333331"/>
    <n v="2.3571007660577488"/>
    <n v="0"/>
    <n v="3603.1690859006085"/>
  </r>
  <r>
    <d v="2023-06-30T18:29:41"/>
    <n v="3"/>
    <n v="6026.79"/>
    <n v="1"/>
    <s v="Checked out"/>
    <d v="2023-07-03T11:00:00"/>
    <n v="2"/>
    <d v="2022-07-29T14:19:00"/>
    <s v="Standard Queen"/>
    <m/>
    <m/>
    <x v="0"/>
    <x v="7"/>
    <s v=""/>
    <x v="12"/>
    <n v="1297"/>
    <d v="2023-06-01T00:00:00"/>
    <x v="0"/>
    <x v="0"/>
    <n v="4.8939641109298528E-3"/>
    <n v="4.8939641109298528E-3"/>
    <n v="0"/>
    <n v="0"/>
    <n v="0"/>
    <n v="84.375060000000005"/>
    <n v="191.66666666666666"/>
    <n v="0"/>
    <n v="0"/>
    <n v="5750.7482733333336"/>
  </r>
  <r>
    <d v="2023-06-30T16:07:19"/>
    <n v="1"/>
    <n v="1534.82"/>
    <n v="1"/>
    <s v="Checked out"/>
    <d v="2023-07-01T07:04:03"/>
    <n v="1"/>
    <d v="2023-05-21T19:18:11"/>
    <s v="Standard Queen"/>
    <m/>
    <s v="Expedia"/>
    <x v="2"/>
    <x v="3"/>
    <s v="Mastercard"/>
    <x v="4"/>
    <n v="1298"/>
    <d v="2023-06-01T00:00:00"/>
    <x v="2"/>
    <x v="2"/>
    <n v="5.8927519151443723E-4"/>
    <n v="5.8927519151443723E-4"/>
    <n v="230.22299999999998"/>
    <n v="0"/>
    <n v="0"/>
    <n v="27.626759999999997"/>
    <n v="115"/>
    <n v="1.1785503830288744"/>
    <n v="0"/>
    <n v="1160.7916896169711"/>
  </r>
  <r>
    <d v="2023-06-30T18:23:14"/>
    <n v="1"/>
    <n v="1919.64"/>
    <n v="1"/>
    <s v="Checked out"/>
    <d v="2023-07-01T10:56:47"/>
    <n v="2"/>
    <d v="2022-06-10T22:20:36"/>
    <s v="Standard Queen"/>
    <m/>
    <s v="Expedia"/>
    <x v="2"/>
    <x v="18"/>
    <s v="Mastercard"/>
    <x v="11"/>
    <n v="1299"/>
    <d v="2023-06-01T00:00:00"/>
    <x v="2"/>
    <x v="2"/>
    <n v="5.8927519151443723E-4"/>
    <n v="5.8927519151443723E-4"/>
    <n v="287.94600000000003"/>
    <n v="0"/>
    <n v="0"/>
    <n v="34.553519999999999"/>
    <n v="115"/>
    <n v="1.1785503830288744"/>
    <n v="0"/>
    <n v="1480.9619296169712"/>
  </r>
  <r>
    <d v="2023-06-30T13:39:39"/>
    <n v="1"/>
    <n v="1964.29"/>
    <n v="1"/>
    <s v="Checked out"/>
    <d v="2023-07-01T10:37:35"/>
    <n v="2"/>
    <d v="2022-06-14T12:13:04"/>
    <s v="Superior King"/>
    <m/>
    <s v="Expedia"/>
    <x v="2"/>
    <x v="12"/>
    <s v="Mastercard"/>
    <x v="11"/>
    <n v="1300"/>
    <d v="2023-06-01T00:00:00"/>
    <x v="2"/>
    <x v="2"/>
    <n v="5.8927519151443723E-4"/>
    <n v="5.8927519151443723E-4"/>
    <n v="294.64349999999996"/>
    <n v="0"/>
    <n v="0"/>
    <n v="35.357219999999998"/>
    <n v="115"/>
    <n v="1.1785503830288744"/>
    <n v="0"/>
    <n v="1518.1107296169712"/>
  </r>
  <r>
    <d v="2023-06-30T23:01:36"/>
    <n v="1"/>
    <n v="1964.29"/>
    <n v="1"/>
    <s v="Checked out"/>
    <d v="2023-07-01T11:00:00"/>
    <n v="2"/>
    <d v="2022-06-14T12:12:34"/>
    <s v="Superior King"/>
    <m/>
    <s v="Expedia"/>
    <x v="2"/>
    <x v="12"/>
    <s v="Mastercard"/>
    <x v="11"/>
    <n v="1301"/>
    <d v="2023-06-01T00:00:00"/>
    <x v="2"/>
    <x v="2"/>
    <n v="5.8927519151443723E-4"/>
    <n v="5.8927519151443723E-4"/>
    <n v="294.64349999999996"/>
    <n v="0"/>
    <n v="0"/>
    <n v="35.357219999999998"/>
    <n v="115"/>
    <n v="1.1785503830288744"/>
    <n v="0"/>
    <n v="1518.1107296169712"/>
  </r>
  <r>
    <d v="2023-06-30T15:42:02"/>
    <n v="1"/>
    <n v="2258.9299999999998"/>
    <n v="1"/>
    <s v="Checked out"/>
    <d v="2023-07-01T11:00:00"/>
    <n v="2"/>
    <d v="2022-06-14T07:42:06"/>
    <s v="Superior King"/>
    <m/>
    <s v="Expedia"/>
    <x v="2"/>
    <x v="12"/>
    <s v="Mastercard"/>
    <x v="11"/>
    <n v="1302"/>
    <d v="2023-06-01T00:00:00"/>
    <x v="2"/>
    <x v="2"/>
    <n v="5.8927519151443723E-4"/>
    <n v="5.8927519151443723E-4"/>
    <n v="338.83949999999999"/>
    <n v="0"/>
    <n v="0"/>
    <n v="40.660739999999997"/>
    <n v="115"/>
    <n v="1.1785503830288744"/>
    <n v="0"/>
    <n v="1763.251209616971"/>
  </r>
  <r>
    <d v="2023-06-30T18:29:55"/>
    <n v="3"/>
    <n v="6026.79"/>
    <n v="1"/>
    <s v="Checked out"/>
    <d v="2023-07-03T09:13:01"/>
    <n v="2"/>
    <d v="2022-07-29T14:19:00"/>
    <s v="Family Room"/>
    <m/>
    <m/>
    <x v="0"/>
    <x v="7"/>
    <s v=""/>
    <x v="12"/>
    <n v="1303"/>
    <d v="2023-06-01T00:00:00"/>
    <x v="0"/>
    <x v="0"/>
    <n v="4.8939641109298528E-3"/>
    <n v="4.8939641109298528E-3"/>
    <n v="0"/>
    <n v="0"/>
    <n v="0"/>
    <n v="84.375060000000005"/>
    <n v="191.66666666666666"/>
    <n v="0"/>
    <n v="0"/>
    <n v="5750.7482733333336"/>
  </r>
  <r>
    <d v="2023-06-30T18:30:04"/>
    <n v="3"/>
    <n v="6026.79"/>
    <n v="1"/>
    <s v="Checked out"/>
    <d v="2023-07-03T09:13:01"/>
    <n v="2"/>
    <d v="2022-07-29T14:19:00"/>
    <s v="Family Room"/>
    <m/>
    <m/>
    <x v="0"/>
    <x v="7"/>
    <s v=""/>
    <x v="12"/>
    <n v="1304"/>
    <d v="2023-06-01T00:00:00"/>
    <x v="0"/>
    <x v="0"/>
    <n v="4.8939641109298528E-3"/>
    <n v="4.8939641109298528E-3"/>
    <n v="0"/>
    <n v="0"/>
    <n v="0"/>
    <n v="84.375060000000005"/>
    <n v="191.66666666666666"/>
    <n v="0"/>
    <n v="0"/>
    <n v="5750.7482733333336"/>
  </r>
  <r>
    <d v="2023-06-30T15:37:57"/>
    <n v="2"/>
    <n v="5821.42"/>
    <n v="1"/>
    <s v="Checked out"/>
    <d v="2023-07-02T10:54:49"/>
    <n v="3"/>
    <d v="2022-06-14T22:35:05"/>
    <s v="Family Room"/>
    <m/>
    <s v="Booking.com"/>
    <x v="2"/>
    <x v="17"/>
    <s v="Visa"/>
    <x v="2"/>
    <n v="1305"/>
    <d v="2023-06-01T00:00:00"/>
    <x v="2"/>
    <x v="2"/>
    <n v="1.1785503830288745E-3"/>
    <n v="1.1785503830288745E-3"/>
    <n v="873.21299999999997"/>
    <n v="0"/>
    <n v="0"/>
    <n v="104.78555999999999"/>
    <n v="153.33333333333331"/>
    <n v="2.3571007660577488"/>
    <n v="0"/>
    <n v="4687.7310059006086"/>
  </r>
  <r>
    <d v="2023-06-30T18:08:16"/>
    <n v="1"/>
    <n v="2167.86"/>
    <n v="1"/>
    <s v="Checked out"/>
    <d v="2023-07-01T07:05:22"/>
    <n v="2"/>
    <d v="2023-04-15T12:31:41"/>
    <s v="2-bed Dorm"/>
    <m/>
    <s v="Booking.com"/>
    <x v="2"/>
    <x v="2"/>
    <s v="Mastercard"/>
    <x v="2"/>
    <n v="1306"/>
    <d v="2023-06-01T00:00:00"/>
    <x v="2"/>
    <x v="2"/>
    <n v="5.8927519151443723E-4"/>
    <n v="5.8927519151443723E-4"/>
    <n v="325.17900000000003"/>
    <n v="0"/>
    <n v="0"/>
    <n v="39.021479999999997"/>
    <n v="115"/>
    <n v="1.1785503830288744"/>
    <n v="0"/>
    <n v="1687.4809696169712"/>
  </r>
  <r>
    <d v="2023-06-30T19:22:54"/>
    <n v="1"/>
    <n v="1785.71"/>
    <n v="1"/>
    <s v="Checked out"/>
    <d v="2023-07-01T07:11:58"/>
    <n v="2"/>
    <d v="2023-06-02T17:42:56"/>
    <s v="2-bed Dorm"/>
    <m/>
    <s v="Google Travel Agency"/>
    <x v="0"/>
    <x v="0"/>
    <s v="Mastercard"/>
    <x v="14"/>
    <n v="1307"/>
    <d v="2023-06-01T00:00:00"/>
    <x v="0"/>
    <x v="5"/>
    <n v="1.6313213703099511E-3"/>
    <n v="1.6313213703099511E-3"/>
    <n v="0"/>
    <n v="0"/>
    <n v="0"/>
    <n v="32.142779999999995"/>
    <n v="115"/>
    <n v="0"/>
    <n v="0"/>
    <n v="1638.5672200000001"/>
  </r>
  <r>
    <d v="2023-06-30T15:52:23"/>
    <n v="1"/>
    <n v="1534.82"/>
    <n v="1"/>
    <s v="Checked out"/>
    <d v="2023-07-01T11:00:00"/>
    <n v="1"/>
    <d v="2023-04-30T18:32:12"/>
    <s v="2-bed Dorm"/>
    <m/>
    <s v="Expedia"/>
    <x v="2"/>
    <x v="3"/>
    <s v="Mastercard"/>
    <x v="4"/>
    <n v="1308"/>
    <d v="2023-06-01T00:00:00"/>
    <x v="2"/>
    <x v="2"/>
    <n v="5.8927519151443723E-4"/>
    <n v="5.8927519151443723E-4"/>
    <n v="230.22299999999998"/>
    <n v="0"/>
    <n v="0"/>
    <n v="27.626759999999997"/>
    <n v="115"/>
    <n v="1.1785503830288744"/>
    <n v="0"/>
    <n v="1160.7916896169711"/>
  </r>
  <r>
    <d v="2023-06-30T16:46:54"/>
    <n v="1"/>
    <n v="2232.14"/>
    <n v="1"/>
    <s v="Checked out"/>
    <d v="2023-07-01T11:00:00"/>
    <n v="2"/>
    <d v="2023-06-28T00:19:42"/>
    <s v="2-bed Dorm"/>
    <m/>
    <s v="Booking.com"/>
    <x v="2"/>
    <x v="2"/>
    <s v="Mastercard"/>
    <x v="2"/>
    <n v="1309"/>
    <d v="2023-06-01T00:00:00"/>
    <x v="2"/>
    <x v="2"/>
    <n v="5.8927519151443723E-4"/>
    <n v="5.8927519151443723E-4"/>
    <n v="334.82099999999997"/>
    <n v="0"/>
    <n v="0"/>
    <n v="40.178519999999992"/>
    <n v="115"/>
    <n v="1.1785503830288744"/>
    <n v="0"/>
    <n v="1740.961929616971"/>
  </r>
  <r>
    <d v="2023-06-30T12:18:34"/>
    <n v="1"/>
    <n v="1741.74"/>
    <n v="1"/>
    <s v="Checked out"/>
    <d v="2023-07-01T08:18:24"/>
    <n v="2"/>
    <d v="2023-06-11T10:27:12"/>
    <s v="2-bed Dorm"/>
    <m/>
    <s v="Private Sale"/>
    <x v="2"/>
    <x v="2"/>
    <s v=""/>
    <x v="5"/>
    <n v="1310"/>
    <d v="2023-06-01T00:00:00"/>
    <x v="2"/>
    <x v="2"/>
    <n v="5.8927519151443723E-4"/>
    <n v="5.8927519151443723E-4"/>
    <n v="261.26099999999997"/>
    <n v="0"/>
    <n v="0"/>
    <n v="31.351319999999998"/>
    <n v="115"/>
    <n v="1.1785503830288744"/>
    <n v="0"/>
    <n v="1332.9491296169713"/>
  </r>
  <r>
    <d v="2023-06-30T10:00:07"/>
    <n v="1"/>
    <n v="2769.09"/>
    <n v="1"/>
    <s v="Checked out"/>
    <d v="2023-07-01T10:14:30"/>
    <n v="4"/>
    <d v="2022-09-13T08:42:30"/>
    <s v="4-bed Dorm"/>
    <m/>
    <m/>
    <x v="0"/>
    <x v="7"/>
    <s v="Visa"/>
    <x v="12"/>
    <n v="1311"/>
    <d v="2023-06-01T00:00:00"/>
    <x v="0"/>
    <x v="0"/>
    <n v="1.6313213703099511E-3"/>
    <n v="1.6313213703099511E-3"/>
    <n v="0"/>
    <n v="0"/>
    <n v="0"/>
    <n v="38.76726"/>
    <n v="115"/>
    <n v="0"/>
    <n v="0"/>
    <n v="2615.3227400000001"/>
  </r>
  <r>
    <d v="2023-06-30T11:40:24"/>
    <n v="1"/>
    <n v="3238.84"/>
    <n v="1"/>
    <s v="Checked out"/>
    <d v="2023-07-01T10:00:00"/>
    <n v="4"/>
    <d v="2023-04-13T21:09:41"/>
    <s v="4-bed Dorm"/>
    <m/>
    <s v="Booking.com"/>
    <x v="2"/>
    <x v="2"/>
    <s v="Mastercard"/>
    <x v="2"/>
    <n v="1312"/>
    <d v="2023-06-01T00:00:00"/>
    <x v="2"/>
    <x v="2"/>
    <n v="5.8927519151443723E-4"/>
    <n v="5.8927519151443723E-4"/>
    <n v="485.82600000000002"/>
    <n v="0"/>
    <n v="0"/>
    <n v="58.299119999999995"/>
    <n v="115"/>
    <n v="1.1785503830288744"/>
    <n v="0"/>
    <n v="2578.5363296169712"/>
  </r>
  <r>
    <d v="2023-06-30T17:55:23"/>
    <n v="1"/>
    <n v="4263.3900000000003"/>
    <n v="1"/>
    <s v="Checked out"/>
    <d v="2023-07-01T11:00:00"/>
    <n v="4"/>
    <d v="2023-06-12T08:35:12"/>
    <s v="4-bed Dorm"/>
    <m/>
    <s v="Booking.com"/>
    <x v="2"/>
    <x v="2"/>
    <s v="Mastercard"/>
    <x v="2"/>
    <n v="1313"/>
    <d v="2023-06-01T00:00:00"/>
    <x v="2"/>
    <x v="2"/>
    <n v="5.8927519151443723E-4"/>
    <n v="5.8927519151443723E-4"/>
    <n v="639.50850000000003"/>
    <n v="0"/>
    <n v="0"/>
    <n v="76.741020000000006"/>
    <n v="115"/>
    <n v="1.1785503830288744"/>
    <n v="0"/>
    <n v="3430.9619296169712"/>
  </r>
  <r>
    <d v="2023-06-30T20:18:50"/>
    <n v="1"/>
    <n v="785.53"/>
    <n v="1"/>
    <s v="Checked out"/>
    <d v="2023-07-01T08:56:14"/>
    <n v="1"/>
    <d v="2023-06-30T20:17:06"/>
    <s v="Bed in 12-bed Dorm"/>
    <m/>
    <m/>
    <x v="0"/>
    <x v="5"/>
    <s v=""/>
    <x v="0"/>
    <n v="1314"/>
    <d v="2023-06-01T00:00:00"/>
    <x v="0"/>
    <x v="0"/>
    <n v="1.6313213703099511E-3"/>
    <n v="1.6313213703099511E-3"/>
    <n v="0"/>
    <n v="0"/>
    <n v="0"/>
    <n v="10.99742"/>
    <n v="115"/>
    <n v="0"/>
    <n v="0"/>
    <n v="659.53257999999994"/>
  </r>
  <r>
    <d v="2023-07-01T05:41:40"/>
    <n v="2"/>
    <n v="2207.14"/>
    <n v="1"/>
    <s v="Checked out"/>
    <d v="2023-07-02T10:59:57"/>
    <n v="1"/>
    <d v="2023-06-26T17:34:12"/>
    <s v="Bed in 12-bed Dorm"/>
    <m/>
    <s v="Booking.com"/>
    <x v="2"/>
    <x v="2"/>
    <s v="Mastercard"/>
    <x v="2"/>
    <n v="1315"/>
    <d v="2023-07-01T00:00:00"/>
    <x v="2"/>
    <x v="2"/>
    <n v="1.4652014652014652E-3"/>
    <n v="1.4652014652014652E-3"/>
    <n v="331.07099999999997"/>
    <n v="0"/>
    <n v="0"/>
    <n v="39.728519999999996"/>
    <n v="153.33333333333331"/>
    <n v="2.9304029304029302"/>
    <n v="0"/>
    <n v="1680.0767437362638"/>
  </r>
  <r>
    <d v="2023-07-01T00:51:49"/>
    <n v="1"/>
    <n v="809.82"/>
    <n v="1"/>
    <s v="Checked out"/>
    <d v="2023-07-01T06:00:00"/>
    <n v="1"/>
    <d v="2023-06-30T22:18:42"/>
    <s v="Bed in 12-bed Dorm"/>
    <m/>
    <s v="Booking.com"/>
    <x v="2"/>
    <x v="2"/>
    <s v="Mastercard"/>
    <x v="2"/>
    <n v="1316"/>
    <d v="2023-07-01T00:00:00"/>
    <x v="2"/>
    <x v="2"/>
    <n v="7.326007326007326E-4"/>
    <n v="7.326007326007326E-4"/>
    <n v="121.473"/>
    <n v="0"/>
    <n v="0"/>
    <n v="14.57676"/>
    <n v="115"/>
    <n v="1.4652014652014651"/>
    <n v="0"/>
    <n v="557.30503853479854"/>
  </r>
  <r>
    <d v="2023-07-01T01:15:56"/>
    <n v="1"/>
    <n v="809.82"/>
    <n v="1"/>
    <s v="Checked out"/>
    <d v="2023-07-01T10:24:49"/>
    <n v="1"/>
    <d v="2023-07-01T00:20:41"/>
    <s v="Bed in 12-bed Dorm"/>
    <m/>
    <s v="Booking.com"/>
    <x v="2"/>
    <x v="2"/>
    <s v="Mastercard"/>
    <x v="2"/>
    <n v="1317"/>
    <d v="2023-07-01T00:00:00"/>
    <x v="2"/>
    <x v="2"/>
    <n v="7.326007326007326E-4"/>
    <n v="7.326007326007326E-4"/>
    <n v="121.473"/>
    <n v="0"/>
    <n v="0"/>
    <n v="14.57676"/>
    <n v="115"/>
    <n v="1.4652014652014651"/>
    <n v="0"/>
    <n v="557.30503853479854"/>
  </r>
  <r>
    <d v="2023-07-01T00:11:19"/>
    <n v="1"/>
    <n v="843.75"/>
    <n v="1"/>
    <s v="Checked out"/>
    <d v="2023-07-01T09:00:28"/>
    <n v="1"/>
    <d v="2023-04-11T18:48:41"/>
    <s v="Bed in 12-bed Dorm"/>
    <m/>
    <s v="Booking.com"/>
    <x v="2"/>
    <x v="3"/>
    <s v="Mastercard"/>
    <x v="2"/>
    <n v="1318"/>
    <d v="2023-07-01T00:00:00"/>
    <x v="2"/>
    <x v="2"/>
    <n v="7.326007326007326E-4"/>
    <n v="7.326007326007326E-4"/>
    <n v="126.5625"/>
    <n v="0"/>
    <n v="0"/>
    <n v="15.187499999999998"/>
    <n v="115"/>
    <n v="1.4652014652014651"/>
    <n v="0"/>
    <n v="585.53479853479848"/>
  </r>
  <r>
    <d v="2023-07-01T04:08:11"/>
    <n v="1"/>
    <n v="785.53"/>
    <n v="1"/>
    <s v="Checked out"/>
    <d v="2023-07-01T11:00:00"/>
    <n v="1"/>
    <d v="2023-07-01T04:06:36"/>
    <s v="Bed in 12-bed Dorm"/>
    <m/>
    <m/>
    <x v="0"/>
    <x v="5"/>
    <s v="Mastercard"/>
    <x v="0"/>
    <n v="1319"/>
    <d v="2023-07-01T00:00:00"/>
    <x v="0"/>
    <x v="0"/>
    <n v="1.6863406408094434E-3"/>
    <n v="1.6863406408094434E-3"/>
    <n v="0"/>
    <n v="0"/>
    <n v="0"/>
    <n v="10.99742"/>
    <n v="115"/>
    <n v="0"/>
    <n v="0"/>
    <n v="659.53257999999994"/>
  </r>
  <r>
    <d v="2023-06-30T16:03:46"/>
    <n v="1"/>
    <n v="796.88"/>
    <n v="1"/>
    <s v="Checked out"/>
    <d v="2023-07-01T11:00:00"/>
    <n v="1"/>
    <d v="2023-04-02T22:26:42"/>
    <s v="Bed in 12-bed Dorm"/>
    <m/>
    <s v="Hostelworld Group"/>
    <x v="2"/>
    <x v="2"/>
    <s v="Mastercard"/>
    <x v="10"/>
    <n v="1320"/>
    <d v="2023-06-01T00:00:00"/>
    <x v="2"/>
    <x v="2"/>
    <n v="5.8927519151443723E-4"/>
    <n v="5.8927519151443723E-4"/>
    <n v="119.532"/>
    <n v="0"/>
    <n v="0"/>
    <n v="14.343839999999998"/>
    <n v="115"/>
    <n v="1.1785503830288744"/>
    <n v="0"/>
    <n v="546.82560961697118"/>
  </r>
  <r>
    <d v="2023-06-30T15:59:52"/>
    <n v="3"/>
    <n v="4026.11"/>
    <n v="1"/>
    <s v="Checked out"/>
    <d v="2023-07-03T11:00:00"/>
    <n v="1"/>
    <d v="2023-05-28T22:10:14"/>
    <s v="Bed in 4-bed Dorm"/>
    <m/>
    <s v="Hostelworld Group"/>
    <x v="2"/>
    <x v="2"/>
    <s v="Visa"/>
    <x v="10"/>
    <n v="1321"/>
    <d v="2023-06-01T00:00:00"/>
    <x v="2"/>
    <x v="2"/>
    <n v="1.7678255745433118E-3"/>
    <n v="1.7678255745433118E-3"/>
    <n v="603.91650000000004"/>
    <n v="0"/>
    <n v="0"/>
    <n v="72.469979999999993"/>
    <n v="191.66666666666666"/>
    <n v="3.5356511490866236"/>
    <n v="0"/>
    <n v="3154.5212021842467"/>
  </r>
  <r>
    <d v="2023-06-30T16:01:43"/>
    <n v="3"/>
    <n v="4026.11"/>
    <n v="1"/>
    <s v="Checked out"/>
    <d v="2023-07-03T11:00:00"/>
    <n v="1"/>
    <d v="2023-05-28T22:10:14"/>
    <s v="Bed in 4-bed Dorm"/>
    <m/>
    <s v="Hostelworld Group"/>
    <x v="2"/>
    <x v="2"/>
    <s v="Visa"/>
    <x v="10"/>
    <n v="1322"/>
    <d v="2023-06-01T00:00:00"/>
    <x v="2"/>
    <x v="2"/>
    <n v="1.7678255745433118E-3"/>
    <n v="1.7678255745433118E-3"/>
    <n v="603.91650000000004"/>
    <n v="0"/>
    <n v="0"/>
    <n v="72.469979999999993"/>
    <n v="191.66666666666666"/>
    <n v="3.5356511490866236"/>
    <n v="0"/>
    <n v="3154.5212021842467"/>
  </r>
  <r>
    <d v="2023-07-01T00:25:08"/>
    <n v="2"/>
    <n v="2558.9299999999998"/>
    <n v="1"/>
    <s v="Checked out"/>
    <d v="2023-07-02T11:00:00"/>
    <n v="1"/>
    <d v="2023-06-30T18:23:41"/>
    <s v="Bed in 4-bed Dorm"/>
    <m/>
    <s v="Booking.com"/>
    <x v="2"/>
    <x v="2"/>
    <s v="Mastercard"/>
    <x v="2"/>
    <n v="1323"/>
    <d v="2023-07-01T00:00:00"/>
    <x v="2"/>
    <x v="2"/>
    <n v="1.4652014652014652E-3"/>
    <n v="1.4652014652014652E-3"/>
    <n v="383.83949999999999"/>
    <n v="0"/>
    <n v="0"/>
    <n v="46.060739999999996"/>
    <n v="153.33333333333331"/>
    <n v="2.9304029304029302"/>
    <n v="0"/>
    <n v="1972.7660237362636"/>
  </r>
  <r>
    <d v="2023-06-30T15:55:24"/>
    <n v="2"/>
    <n v="2908.93"/>
    <n v="1"/>
    <s v="Checked out"/>
    <d v="2023-07-02T10:49:39"/>
    <n v="1"/>
    <d v="2023-05-09T17:31:42"/>
    <s v="Bed in 4-bed Dorm"/>
    <m/>
    <s v="Expedia"/>
    <x v="2"/>
    <x v="3"/>
    <s v="Mastercard"/>
    <x v="9"/>
    <n v="1324"/>
    <d v="2023-06-01T00:00:00"/>
    <x v="2"/>
    <x v="2"/>
    <n v="1.1785503830288745E-3"/>
    <n v="1.1785503830288745E-3"/>
    <n v="436.33949999999999"/>
    <n v="0"/>
    <n v="0"/>
    <n v="52.360739999999993"/>
    <n v="153.33333333333331"/>
    <n v="2.3571007660577488"/>
    <n v="0"/>
    <n v="2264.5393259006087"/>
  </r>
  <r>
    <d v="2023-06-30T16:06:26"/>
    <n v="1"/>
    <n v="1534.82"/>
    <n v="1"/>
    <s v="Checked out"/>
    <d v="2023-07-01T09:48:14"/>
    <n v="1"/>
    <d v="2023-05-07T14:48:11"/>
    <s v="Bed in 4-bed Dorm"/>
    <m/>
    <s v="Expedia"/>
    <x v="2"/>
    <x v="3"/>
    <s v="Mastercard"/>
    <x v="9"/>
    <n v="1325"/>
    <d v="2023-06-01T00:00:00"/>
    <x v="2"/>
    <x v="2"/>
    <n v="5.8927519151443723E-4"/>
    <n v="5.8927519151443723E-4"/>
    <n v="230.22299999999998"/>
    <n v="0"/>
    <n v="0"/>
    <n v="27.626759999999997"/>
    <n v="115"/>
    <n v="1.1785503830288744"/>
    <n v="0"/>
    <n v="1160.7916896169711"/>
  </r>
  <r>
    <d v="2023-06-30T23:35:24"/>
    <n v="1"/>
    <n v="809.82"/>
    <n v="1"/>
    <s v="Checked out"/>
    <d v="2023-07-01T10:20:04"/>
    <n v="1"/>
    <d v="2023-06-30T20:45:41"/>
    <s v="Bed in 4-bed Dorm"/>
    <m/>
    <s v="Booking.com"/>
    <x v="2"/>
    <x v="2"/>
    <s v="Mastercard"/>
    <x v="2"/>
    <n v="1326"/>
    <d v="2023-06-01T00:00:00"/>
    <x v="2"/>
    <x v="2"/>
    <n v="5.8927519151443723E-4"/>
    <n v="5.8927519151443723E-4"/>
    <n v="121.473"/>
    <n v="0"/>
    <n v="0"/>
    <n v="14.57676"/>
    <n v="115"/>
    <n v="1.1785503830288744"/>
    <n v="0"/>
    <n v="557.59168961697117"/>
  </r>
  <r>
    <d v="2023-06-30T22:07:01"/>
    <n v="1"/>
    <n v="1001.18"/>
    <n v="1"/>
    <s v="Checked out"/>
    <d v="2023-07-01T07:31:14"/>
    <n v="1"/>
    <d v="2023-06-30T22:02:29"/>
    <s v="Bed in 4-bed Dorm"/>
    <m/>
    <m/>
    <x v="0"/>
    <x v="5"/>
    <s v=""/>
    <x v="0"/>
    <n v="1327"/>
    <d v="2023-06-01T00:00:00"/>
    <x v="0"/>
    <x v="0"/>
    <n v="1.6313213703099511E-3"/>
    <n v="1.6313213703099511E-3"/>
    <n v="0"/>
    <n v="0"/>
    <n v="0"/>
    <n v="14.01652"/>
    <n v="115"/>
    <n v="0"/>
    <n v="0"/>
    <n v="872.16347999999994"/>
  </r>
  <r>
    <d v="2023-06-30T23:05:46"/>
    <n v="1"/>
    <n v="1032.1400000000001"/>
    <n v="1"/>
    <s v="Checked out"/>
    <d v="2023-07-01T08:49:15"/>
    <n v="1"/>
    <d v="2023-06-30T22:59:41"/>
    <s v="Bed in 4-bed Dorm"/>
    <m/>
    <s v="Booking.com"/>
    <x v="2"/>
    <x v="2"/>
    <s v="Mastercard"/>
    <x v="2"/>
    <n v="1328"/>
    <d v="2023-06-01T00:00:00"/>
    <x v="2"/>
    <x v="2"/>
    <n v="5.8927519151443723E-4"/>
    <n v="5.8927519151443723E-4"/>
    <n v="154.821"/>
    <n v="0"/>
    <n v="0"/>
    <n v="18.578520000000001"/>
    <n v="115"/>
    <n v="1.1785503830288744"/>
    <n v="0"/>
    <n v="742.56192961697116"/>
  </r>
  <r>
    <d v="2023-06-30T20:36:57"/>
    <n v="3"/>
    <n v="1976.78"/>
    <n v="1"/>
    <s v="Checked out"/>
    <d v="2023-07-03T10:38:30"/>
    <n v="1"/>
    <d v="2023-02-11T17:12:12"/>
    <s v="Bed in 12-bed Dorm"/>
    <m/>
    <s v="Booking.com"/>
    <x v="2"/>
    <x v="2"/>
    <s v="Mastercard"/>
    <x v="2"/>
    <n v="1329"/>
    <d v="2023-06-01T00:00:00"/>
    <x v="2"/>
    <x v="2"/>
    <n v="1.7678255745433118E-3"/>
    <n v="1.7678255745433118E-3"/>
    <n v="296.517"/>
    <n v="0"/>
    <n v="0"/>
    <n v="35.582039999999999"/>
    <n v="191.66666666666666"/>
    <n v="3.5356511490866236"/>
    <n v="0"/>
    <n v="1449.4786421842466"/>
  </r>
  <r>
    <d v="2023-07-01T01:57:13"/>
    <n v="4"/>
    <n v="9088.4"/>
    <n v="1"/>
    <s v="Checked out"/>
    <d v="2023-07-04T07:23:58"/>
    <n v="3"/>
    <d v="2023-03-13T13:47:41"/>
    <s v="4-bed Dorm"/>
    <m/>
    <s v="Booking.com"/>
    <x v="2"/>
    <x v="3"/>
    <s v="Mastercard"/>
    <x v="2"/>
    <n v="1330"/>
    <d v="2023-07-01T00:00:00"/>
    <x v="2"/>
    <x v="2"/>
    <n v="2.9304029304029304E-3"/>
    <n v="2.9304029304029304E-3"/>
    <n v="1363.26"/>
    <n v="0"/>
    <n v="0"/>
    <n v="163.59119999999999"/>
    <n v="230"/>
    <n v="5.8608058608058604"/>
    <n v="0"/>
    <n v="7325.6879941391935"/>
  </r>
  <r>
    <d v="2023-07-01T17:31:20"/>
    <n v="2"/>
    <n v="4078.58"/>
    <n v="1"/>
    <s v="Checked out"/>
    <d v="2023-07-03T11:00:00"/>
    <n v="2"/>
    <d v="2022-06-12T22:52:34"/>
    <s v="Economy Queen"/>
    <m/>
    <s v="Expedia"/>
    <x v="2"/>
    <x v="12"/>
    <s v="Mastercard"/>
    <x v="11"/>
    <n v="1331"/>
    <d v="2023-07-01T00:00:00"/>
    <x v="2"/>
    <x v="2"/>
    <n v="1.4652014652014652E-3"/>
    <n v="1.4652014652014652E-3"/>
    <n v="611.78699999999992"/>
    <n v="0"/>
    <n v="0"/>
    <n v="73.414439999999999"/>
    <n v="153.33333333333331"/>
    <n v="2.9304029304029302"/>
    <n v="0"/>
    <n v="3237.1148237362636"/>
  </r>
  <r>
    <d v="2023-07-01T18:06:18"/>
    <n v="2"/>
    <n v="4078.58"/>
    <n v="1"/>
    <s v="Checked out"/>
    <d v="2023-07-03T11:00:00"/>
    <n v="2"/>
    <d v="2022-06-13T14:37:03"/>
    <s v="Economy Queen"/>
    <m/>
    <s v="Expedia"/>
    <x v="2"/>
    <x v="12"/>
    <s v="Mastercard"/>
    <x v="11"/>
    <n v="1332"/>
    <d v="2023-07-01T00:00:00"/>
    <x v="2"/>
    <x v="2"/>
    <n v="1.4652014652014652E-3"/>
    <n v="1.4652014652014652E-3"/>
    <n v="611.78699999999992"/>
    <n v="0"/>
    <n v="0"/>
    <n v="73.414439999999999"/>
    <n v="153.33333333333331"/>
    <n v="2.9304029304029302"/>
    <n v="0"/>
    <n v="3237.1148237362636"/>
  </r>
  <r>
    <d v="2023-07-01T15:01:38"/>
    <n v="2"/>
    <n v="3535.72"/>
    <n v="1"/>
    <s v="Checked out"/>
    <d v="2023-07-03T10:08:55"/>
    <n v="2"/>
    <d v="2022-06-11T10:05:31"/>
    <s v="Economy Queen"/>
    <m/>
    <s v="Booking.com"/>
    <x v="2"/>
    <x v="17"/>
    <s v="Mastercard"/>
    <x v="2"/>
    <n v="1333"/>
    <d v="2023-07-01T00:00:00"/>
    <x v="2"/>
    <x v="2"/>
    <n v="1.4652014652014652E-3"/>
    <n v="1.4652014652014652E-3"/>
    <n v="530.35799999999995"/>
    <n v="0"/>
    <n v="0"/>
    <n v="63.642959999999995"/>
    <n v="153.33333333333331"/>
    <n v="2.9304029304029302"/>
    <n v="0"/>
    <n v="2785.4553037362634"/>
  </r>
  <r>
    <d v="2023-07-01T12:49:34"/>
    <n v="2"/>
    <n v="4078.58"/>
    <n v="1"/>
    <s v="Checked out"/>
    <d v="2023-07-03T10:15:00"/>
    <n v="2"/>
    <d v="2022-06-12T22:52:23"/>
    <s v="Economy Queen"/>
    <m/>
    <s v="Expedia"/>
    <x v="2"/>
    <x v="12"/>
    <s v="Mastercard"/>
    <x v="11"/>
    <n v="1334"/>
    <d v="2023-07-01T00:00:00"/>
    <x v="2"/>
    <x v="2"/>
    <n v="1.4652014652014652E-3"/>
    <n v="1.4652014652014652E-3"/>
    <n v="611.78699999999992"/>
    <n v="0"/>
    <n v="0"/>
    <n v="73.414439999999999"/>
    <n v="153.33333333333331"/>
    <n v="2.9304029304029302"/>
    <n v="0"/>
    <n v="3237.1148237362636"/>
  </r>
  <r>
    <d v="2023-07-01T12:48:37"/>
    <n v="2"/>
    <n v="4078.58"/>
    <n v="1"/>
    <s v="Checked out"/>
    <d v="2023-07-03T11:00:00"/>
    <n v="2"/>
    <d v="2022-06-12T22:52:16"/>
    <s v="Economy Queen"/>
    <m/>
    <s v="Expedia"/>
    <x v="2"/>
    <x v="12"/>
    <s v="Mastercard"/>
    <x v="11"/>
    <n v="1335"/>
    <d v="2023-07-01T00:00:00"/>
    <x v="2"/>
    <x v="2"/>
    <n v="1.4652014652014652E-3"/>
    <n v="1.4652014652014652E-3"/>
    <n v="611.78699999999992"/>
    <n v="0"/>
    <n v="0"/>
    <n v="73.414439999999999"/>
    <n v="153.33333333333331"/>
    <n v="2.9304029304029302"/>
    <n v="0"/>
    <n v="3237.1148237362636"/>
  </r>
  <r>
    <d v="2023-07-01T18:13:47"/>
    <n v="1"/>
    <n v="2931.54"/>
    <n v="1"/>
    <s v="Checked out"/>
    <d v="2023-07-01T19:00:00"/>
    <n v="1"/>
    <d v="2023-06-28T10:42:42"/>
    <s v="Economy Queen"/>
    <m/>
    <s v="Booking.com"/>
    <x v="2"/>
    <x v="2"/>
    <s v="Mastercard"/>
    <x v="2"/>
    <n v="1336"/>
    <d v="2023-07-01T00:00:00"/>
    <x v="2"/>
    <x v="2"/>
    <n v="7.326007326007326E-4"/>
    <n v="7.326007326007326E-4"/>
    <n v="439.73099999999999"/>
    <n v="0"/>
    <n v="0"/>
    <n v="52.767719999999997"/>
    <n v="115"/>
    <n v="1.4652014652014651"/>
    <n v="0"/>
    <n v="2322.5760785347984"/>
  </r>
  <r>
    <d v="2023-07-01T18:04:44"/>
    <n v="2"/>
    <n v="4078.58"/>
    <n v="1"/>
    <s v="Checked out"/>
    <d v="2023-07-03T11:00:00"/>
    <n v="2"/>
    <d v="2022-06-12T22:52:30"/>
    <s v="Economy Queen"/>
    <m/>
    <s v="Expedia"/>
    <x v="2"/>
    <x v="12"/>
    <s v="Mastercard"/>
    <x v="11"/>
    <n v="1337"/>
    <d v="2023-07-01T00:00:00"/>
    <x v="2"/>
    <x v="2"/>
    <n v="1.4652014652014652E-3"/>
    <n v="1.4652014652014652E-3"/>
    <n v="611.78699999999992"/>
    <n v="0"/>
    <n v="0"/>
    <n v="73.414439999999999"/>
    <n v="153.33333333333331"/>
    <n v="2.9304029304029302"/>
    <n v="0"/>
    <n v="3237.1148237362636"/>
  </r>
  <r>
    <d v="2023-07-01T15:01:25"/>
    <n v="2"/>
    <n v="3535.72"/>
    <n v="1"/>
    <s v="Checked out"/>
    <d v="2023-07-03T10:09:05"/>
    <n v="2"/>
    <d v="2022-06-11T10:05:31"/>
    <s v="Economy Queen"/>
    <m/>
    <s v="Booking.com"/>
    <x v="2"/>
    <x v="17"/>
    <s v="Mastercard"/>
    <x v="2"/>
    <n v="1338"/>
    <d v="2023-07-01T00:00:00"/>
    <x v="2"/>
    <x v="2"/>
    <n v="1.4652014652014652E-3"/>
    <n v="1.4652014652014652E-3"/>
    <n v="530.35799999999995"/>
    <n v="0"/>
    <n v="0"/>
    <n v="63.642959999999995"/>
    <n v="153.33333333333331"/>
    <n v="2.9304029304029302"/>
    <n v="0"/>
    <n v="2785.4553037362634"/>
  </r>
  <r>
    <d v="2023-07-01T16:32:51"/>
    <n v="2"/>
    <n v="7142.86"/>
    <n v="1"/>
    <s v="Checked out"/>
    <d v="2023-07-03T10:43:34"/>
    <n v="2"/>
    <d v="2022-06-10T11:16:56"/>
    <s v="Economy Queen"/>
    <s v="Booking.com"/>
    <s v="Booking.com"/>
    <x v="2"/>
    <x v="7"/>
    <s v="Mastercard"/>
    <x v="26"/>
    <n v="1339"/>
    <d v="2023-07-01T00:00:00"/>
    <x v="0"/>
    <x v="4"/>
    <n v="1.4652014652014652E-3"/>
    <n v="1.4652014652014652E-3"/>
    <n v="71.428600000000003"/>
    <n v="50"/>
    <n v="0"/>
    <n v="100.00004"/>
    <n v="153.33333333333331"/>
    <n v="14.652014652014651"/>
    <n v="0"/>
    <n v="6753.4460120146514"/>
  </r>
  <r>
    <d v="2023-07-01T19:00:35"/>
    <n v="1"/>
    <n v="2413.6"/>
    <n v="1"/>
    <s v="Checked out"/>
    <d v="2023-07-02T10:11:17"/>
    <n v="2"/>
    <d v="2023-07-01T10:58:11"/>
    <s v="Standard Queen"/>
    <m/>
    <s v="Expedia"/>
    <x v="2"/>
    <x v="3"/>
    <s v="Mastercard"/>
    <x v="11"/>
    <n v="1340"/>
    <d v="2023-07-01T00:00:00"/>
    <x v="2"/>
    <x v="2"/>
    <n v="7.326007326007326E-4"/>
    <n v="7.326007326007326E-4"/>
    <n v="362.03999999999996"/>
    <n v="0"/>
    <n v="0"/>
    <n v="43.444799999999994"/>
    <n v="115"/>
    <n v="1.4652014652014651"/>
    <n v="0"/>
    <n v="1891.6499985347984"/>
  </r>
  <r>
    <d v="2023-07-01T09:42:49"/>
    <n v="1"/>
    <n v="2413.5700000000002"/>
    <n v="1"/>
    <s v="Checked out"/>
    <d v="2023-07-02T11:00:00"/>
    <n v="2"/>
    <d v="2023-06-30T10:28:14"/>
    <s v="Standard Queen"/>
    <m/>
    <s v="Expedia"/>
    <x v="2"/>
    <x v="3"/>
    <s v="Mastercard"/>
    <x v="9"/>
    <n v="1341"/>
    <d v="2023-07-01T00:00:00"/>
    <x v="2"/>
    <x v="2"/>
    <n v="7.326007326007326E-4"/>
    <n v="7.326007326007326E-4"/>
    <n v="362.03550000000001"/>
    <n v="0"/>
    <n v="0"/>
    <n v="43.44426"/>
    <n v="115"/>
    <n v="1.4652014652014651"/>
    <n v="0"/>
    <n v="1891.6250385347987"/>
  </r>
  <r>
    <d v="2023-07-01T21:26:29"/>
    <n v="2"/>
    <n v="3571.42"/>
    <n v="1"/>
    <s v="Checked out"/>
    <d v="2023-07-03T11:00:00"/>
    <n v="2"/>
    <d v="2022-06-09T17:31:49"/>
    <s v="Standard Queen"/>
    <m/>
    <m/>
    <x v="0"/>
    <x v="7"/>
    <s v="Visa"/>
    <x v="12"/>
    <n v="1342"/>
    <d v="2023-07-01T00:00:00"/>
    <x v="0"/>
    <x v="0"/>
    <n v="3.3726812816188868E-3"/>
    <n v="3.3726812816188868E-3"/>
    <n v="0"/>
    <n v="0"/>
    <n v="0"/>
    <n v="49.999880000000005"/>
    <n v="153.33333333333331"/>
    <n v="0"/>
    <n v="0"/>
    <n v="3368.0867866666667"/>
  </r>
  <r>
    <d v="2023-07-02T00:01:43"/>
    <n v="2"/>
    <n v="3571.42"/>
    <n v="1"/>
    <s v="Checked out"/>
    <d v="2023-07-03T11:00:00"/>
    <n v="2"/>
    <d v="2022-06-09T17:31:49"/>
    <s v="Standard Queen"/>
    <m/>
    <m/>
    <x v="0"/>
    <x v="7"/>
    <s v="Visa"/>
    <x v="12"/>
    <n v="1343"/>
    <d v="2023-07-01T00:00:00"/>
    <x v="0"/>
    <x v="0"/>
    <n v="3.3726812816188868E-3"/>
    <n v="3.3726812816188868E-3"/>
    <n v="0"/>
    <n v="0"/>
    <n v="0"/>
    <n v="49.999880000000005"/>
    <n v="153.33333333333331"/>
    <n v="0"/>
    <n v="0"/>
    <n v="3368.0867866666667"/>
  </r>
  <r>
    <d v="2023-07-01T16:58:05"/>
    <n v="2"/>
    <n v="4063.42"/>
    <n v="1"/>
    <s v="Checked out"/>
    <d v="2023-07-03T10:51:45"/>
    <n v="2"/>
    <d v="2023-03-05T17:39:15"/>
    <s v="Standard Queen"/>
    <m/>
    <s v="Expedia"/>
    <x v="2"/>
    <x v="3"/>
    <s v="Mastercard"/>
    <x v="9"/>
    <n v="1344"/>
    <d v="2023-07-01T00:00:00"/>
    <x v="2"/>
    <x v="2"/>
    <n v="1.4652014652014652E-3"/>
    <n v="1.4652014652014652E-3"/>
    <n v="609.51300000000003"/>
    <n v="0"/>
    <n v="0"/>
    <n v="73.141559999999998"/>
    <n v="153.33333333333331"/>
    <n v="2.9304029304029302"/>
    <n v="0"/>
    <n v="3224.5017037362636"/>
  </r>
  <r>
    <d v="2023-07-01T16:55:41"/>
    <n v="2"/>
    <n v="4063.42"/>
    <n v="1"/>
    <s v="Checked out"/>
    <d v="2023-07-03T10:38:30"/>
    <n v="2"/>
    <d v="2023-03-05T17:39:12"/>
    <s v="Standard Queen"/>
    <m/>
    <s v="Expedia"/>
    <x v="2"/>
    <x v="3"/>
    <s v="Mastercard"/>
    <x v="9"/>
    <n v="1345"/>
    <d v="2023-07-01T00:00:00"/>
    <x v="2"/>
    <x v="2"/>
    <n v="1.4652014652014652E-3"/>
    <n v="1.4652014652014652E-3"/>
    <n v="609.51300000000003"/>
    <n v="0"/>
    <n v="0"/>
    <n v="73.141559999999998"/>
    <n v="153.33333333333331"/>
    <n v="2.9304029304029302"/>
    <n v="0"/>
    <n v="3224.5017037362636"/>
  </r>
  <r>
    <d v="2023-07-01T16:30:37"/>
    <n v="1"/>
    <n v="2413.59"/>
    <n v="1"/>
    <s v="Checked out"/>
    <d v="2023-07-02T10:02:49"/>
    <n v="2"/>
    <d v="2023-02-26T01:23:41"/>
    <s v="Standard Queen"/>
    <m/>
    <s v="Expedia"/>
    <x v="2"/>
    <x v="3"/>
    <s v="Mastercard"/>
    <x v="25"/>
    <n v="1346"/>
    <d v="2023-07-01T00:00:00"/>
    <x v="2"/>
    <x v="2"/>
    <n v="7.326007326007326E-4"/>
    <n v="7.326007326007326E-4"/>
    <n v="362.0385"/>
    <n v="0"/>
    <n v="0"/>
    <n v="43.44462"/>
    <n v="115"/>
    <n v="1.4652014652014651"/>
    <n v="0"/>
    <n v="1891.6416785347988"/>
  </r>
  <r>
    <d v="2023-07-01T16:08:36"/>
    <n v="1"/>
    <n v="2413.5700000000002"/>
    <n v="1"/>
    <s v="Checked out"/>
    <d v="2023-07-02T04:48:59"/>
    <n v="2"/>
    <d v="2023-02-25T05:44:11"/>
    <s v="Standard Queen"/>
    <m/>
    <s v="Expedia"/>
    <x v="2"/>
    <x v="3"/>
    <s v="Mastercard"/>
    <x v="4"/>
    <n v="1347"/>
    <d v="2023-07-01T00:00:00"/>
    <x v="2"/>
    <x v="2"/>
    <n v="7.326007326007326E-4"/>
    <n v="7.326007326007326E-4"/>
    <n v="362.03550000000001"/>
    <n v="0"/>
    <n v="0"/>
    <n v="43.44426"/>
    <n v="115"/>
    <n v="1.4652014652014651"/>
    <n v="0"/>
    <n v="1891.6250385347987"/>
  </r>
  <r>
    <d v="2023-07-01T14:10:24"/>
    <n v="2"/>
    <n v="3850.89"/>
    <n v="1"/>
    <s v="Checked out"/>
    <d v="2023-07-03T10:59:52"/>
    <n v="2"/>
    <d v="2022-09-02T21:30:04"/>
    <s v="Superior King"/>
    <m/>
    <s v="Expedia"/>
    <x v="2"/>
    <x v="2"/>
    <s v="Mastercard"/>
    <x v="9"/>
    <n v="1348"/>
    <d v="2023-07-01T00:00:00"/>
    <x v="2"/>
    <x v="2"/>
    <n v="1.4652014652014652E-3"/>
    <n v="1.4652014652014652E-3"/>
    <n v="577.63349999999991"/>
    <n v="0"/>
    <n v="0"/>
    <n v="69.316019999999995"/>
    <n v="153.33333333333331"/>
    <n v="2.9304029304029302"/>
    <n v="0"/>
    <n v="3047.6767437362637"/>
  </r>
  <r>
    <d v="2023-07-01T17:47:53"/>
    <n v="2"/>
    <n v="3850.89"/>
    <n v="1"/>
    <s v="Checked out"/>
    <d v="2023-07-03T09:50:16"/>
    <n v="2"/>
    <d v="2022-09-02T21:20:06"/>
    <s v="Superior King"/>
    <m/>
    <s v="Expedia"/>
    <x v="2"/>
    <x v="2"/>
    <s v="Mastercard"/>
    <x v="9"/>
    <n v="1349"/>
    <d v="2023-07-01T00:00:00"/>
    <x v="2"/>
    <x v="2"/>
    <n v="1.4652014652014652E-3"/>
    <n v="1.4652014652014652E-3"/>
    <n v="577.63349999999991"/>
    <n v="0"/>
    <n v="0"/>
    <n v="69.316019999999995"/>
    <n v="153.33333333333331"/>
    <n v="2.9304029304029302"/>
    <n v="0"/>
    <n v="3047.6767437362637"/>
  </r>
  <r>
    <d v="2023-07-01T20:37:41"/>
    <n v="2"/>
    <n v="5325.88"/>
    <n v="1"/>
    <s v="Checked out"/>
    <d v="2023-07-03T10:41:14"/>
    <n v="2"/>
    <d v="2022-07-25T16:56:32"/>
    <s v="Superior King"/>
    <m/>
    <s v="Expedia"/>
    <x v="2"/>
    <x v="2"/>
    <s v="Mastercard"/>
    <x v="11"/>
    <n v="1350"/>
    <d v="2023-07-01T00:00:00"/>
    <x v="2"/>
    <x v="2"/>
    <n v="1.4652014652014652E-3"/>
    <n v="1.4652014652014652E-3"/>
    <n v="798.88199999999995"/>
    <n v="0"/>
    <n v="0"/>
    <n v="95.865839999999992"/>
    <n v="153.33333333333331"/>
    <n v="2.9304029304029302"/>
    <n v="0"/>
    <n v="4274.868423736264"/>
  </r>
  <r>
    <d v="2023-07-02T00:24:15"/>
    <n v="1"/>
    <n v="3454.78"/>
    <n v="1"/>
    <s v="Checked out"/>
    <d v="2023-07-02T11:00:00"/>
    <n v="4"/>
    <d v="2023-06-30T10:28:22"/>
    <s v="Family Room"/>
    <m/>
    <s v="Expedia"/>
    <x v="2"/>
    <x v="3"/>
    <s v="Mastercard"/>
    <x v="4"/>
    <n v="1351"/>
    <d v="2023-07-01T00:00:00"/>
    <x v="2"/>
    <x v="2"/>
    <n v="7.326007326007326E-4"/>
    <n v="7.326007326007326E-4"/>
    <n v="518.21699999999998"/>
    <n v="0"/>
    <n v="0"/>
    <n v="62.186039999999998"/>
    <n v="115"/>
    <n v="1.4652014652014651"/>
    <n v="0"/>
    <n v="2757.9117585347985"/>
  </r>
  <r>
    <d v="2023-07-01T14:20:21"/>
    <n v="1"/>
    <n v="1570.98"/>
    <n v="1"/>
    <s v="Checked out"/>
    <d v="2023-07-02T09:27:50"/>
    <n v="2"/>
    <d v="2023-06-15T22:17:12"/>
    <s v="2-bed Dorm"/>
    <m/>
    <s v="Private Sale"/>
    <x v="2"/>
    <x v="3"/>
    <s v=""/>
    <x v="5"/>
    <n v="1352"/>
    <d v="2023-07-01T00:00:00"/>
    <x v="2"/>
    <x v="2"/>
    <n v="7.326007326007326E-4"/>
    <n v="7.326007326007326E-4"/>
    <n v="235.64699999999999"/>
    <n v="0"/>
    <n v="0"/>
    <n v="28.277639999999998"/>
    <n v="115"/>
    <n v="1.4652014652014651"/>
    <n v="0"/>
    <n v="1190.5901585347985"/>
  </r>
  <r>
    <d v="2023-07-01T21:30:45"/>
    <n v="2"/>
    <n v="2870.54"/>
    <n v="1"/>
    <s v="Checked out"/>
    <d v="2023-07-03T11:00:00"/>
    <n v="2"/>
    <d v="2023-07-01T11:58:42"/>
    <s v="2-bed Dorm"/>
    <m/>
    <s v="Booking.com"/>
    <x v="2"/>
    <x v="2"/>
    <s v="Mastercard"/>
    <x v="2"/>
    <n v="1353"/>
    <d v="2023-07-01T00:00:00"/>
    <x v="2"/>
    <x v="2"/>
    <n v="1.4652014652014652E-3"/>
    <n v="1.4652014652014652E-3"/>
    <n v="430.58099999999996"/>
    <n v="0"/>
    <n v="0"/>
    <n v="51.669719999999998"/>
    <n v="153.33333333333331"/>
    <n v="2.9304029304029302"/>
    <n v="0"/>
    <n v="2232.0255437362639"/>
  </r>
  <r>
    <d v="2023-07-01T16:53:31"/>
    <n v="1"/>
    <n v="2017.71"/>
    <n v="1"/>
    <s v="Checked out"/>
    <d v="2023-07-02T10:36:26"/>
    <n v="2"/>
    <d v="2023-06-14T09:23:55"/>
    <s v="2-bed Dorm"/>
    <m/>
    <s v="Google Travel Agency"/>
    <x v="0"/>
    <x v="0"/>
    <s v="Visa"/>
    <x v="14"/>
    <n v="1354"/>
    <d v="2023-07-01T00:00:00"/>
    <x v="0"/>
    <x v="5"/>
    <n v="1.6863406408094434E-3"/>
    <n v="1.6863406408094434E-3"/>
    <n v="0"/>
    <n v="0"/>
    <n v="0"/>
    <n v="36.318779999999997"/>
    <n v="115"/>
    <n v="0"/>
    <n v="0"/>
    <n v="1866.39122"/>
  </r>
  <r>
    <d v="2023-07-01T16:28:58"/>
    <n v="2"/>
    <n v="2910.21"/>
    <n v="1"/>
    <s v="Checked out"/>
    <d v="2023-07-03T11:00:00"/>
    <n v="2"/>
    <d v="2023-05-30T20:32:14"/>
    <s v="2-bed Dorm"/>
    <m/>
    <s v="Private Sale"/>
    <x v="2"/>
    <x v="3"/>
    <s v=""/>
    <x v="5"/>
    <n v="1355"/>
    <d v="2023-07-01T00:00:00"/>
    <x v="2"/>
    <x v="2"/>
    <n v="1.4652014652014652E-3"/>
    <n v="1.4652014652014652E-3"/>
    <n v="436.53149999999999"/>
    <n v="0"/>
    <n v="0"/>
    <n v="52.383779999999994"/>
    <n v="153.33333333333331"/>
    <n v="2.9304029304029302"/>
    <n v="0"/>
    <n v="2265.0309837362638"/>
  </r>
  <r>
    <d v="2023-07-01T17:22:13"/>
    <n v="2"/>
    <n v="2457.86"/>
    <n v="1"/>
    <s v="Checked out"/>
    <d v="2023-07-03T10:56:04"/>
    <n v="2"/>
    <d v="2023-01-13T22:57:02"/>
    <s v="2-bed Dorm"/>
    <m/>
    <m/>
    <x v="0"/>
    <x v="8"/>
    <s v="Mastercard"/>
    <x v="8"/>
    <n v="1356"/>
    <d v="2023-07-01T00:00:00"/>
    <x v="0"/>
    <x v="4"/>
    <n v="3.3726812816188868E-3"/>
    <n v="3.3726812816188868E-3"/>
    <n v="24.578600000000002"/>
    <n v="50"/>
    <n v="0"/>
    <n v="34.410040000000002"/>
    <n v="153.33333333333331"/>
    <n v="33.726812816188868"/>
    <n v="0"/>
    <n v="2161.811213850478"/>
  </r>
  <r>
    <d v="2023-07-01T19:31:42"/>
    <n v="1"/>
    <n v="1941.96"/>
    <n v="1"/>
    <s v="Checked out"/>
    <d v="2023-07-02T11:00:00"/>
    <n v="2"/>
    <d v="2023-05-24T23:23:59"/>
    <s v="2-bed Dorm"/>
    <m/>
    <m/>
    <x v="0"/>
    <x v="5"/>
    <s v=""/>
    <x v="12"/>
    <n v="1357"/>
    <d v="2023-07-01T00:00:00"/>
    <x v="0"/>
    <x v="0"/>
    <n v="1.6863406408094434E-3"/>
    <n v="1.6863406408094434E-3"/>
    <n v="0"/>
    <n v="0"/>
    <n v="0"/>
    <n v="27.187440000000002"/>
    <n v="115"/>
    <n v="0"/>
    <n v="0"/>
    <n v="1799.7725600000001"/>
  </r>
  <r>
    <d v="2023-07-01T13:43:19"/>
    <n v="1"/>
    <n v="1514.29"/>
    <n v="1"/>
    <s v="Checked out"/>
    <d v="2023-07-02T10:52:51"/>
    <n v="2"/>
    <d v="2023-06-29T01:57:11"/>
    <s v="2-bed Dorm"/>
    <m/>
    <s v="Private Sale"/>
    <x v="2"/>
    <x v="2"/>
    <s v=""/>
    <x v="5"/>
    <n v="1358"/>
    <d v="2023-07-01T00:00:00"/>
    <x v="2"/>
    <x v="2"/>
    <n v="7.326007326007326E-4"/>
    <n v="7.326007326007326E-4"/>
    <n v="227.14349999999999"/>
    <n v="0"/>
    <n v="0"/>
    <n v="27.257219999999997"/>
    <n v="115"/>
    <n v="1.4652014652014651"/>
    <n v="0"/>
    <n v="1143.4240785347986"/>
  </r>
  <r>
    <d v="2023-07-02T00:13:17"/>
    <n v="1"/>
    <n v="2340.4"/>
    <n v="1"/>
    <s v="Checked out"/>
    <d v="2023-07-02T11:00:00"/>
    <n v="3"/>
    <d v="2023-04-11T09:30:01"/>
    <s v="4-bed Dorm"/>
    <m/>
    <m/>
    <x v="0"/>
    <x v="0"/>
    <s v="Mastercard"/>
    <x v="12"/>
    <n v="1359"/>
    <d v="2023-07-01T00:00:00"/>
    <x v="0"/>
    <x v="0"/>
    <n v="1.6863406408094434E-3"/>
    <n v="1.6863406408094434E-3"/>
    <n v="0"/>
    <n v="0"/>
    <n v="0"/>
    <n v="32.765599999999999"/>
    <n v="115"/>
    <n v="0"/>
    <n v="0"/>
    <n v="2192.6343999999999"/>
  </r>
  <r>
    <d v="2023-07-02T00:12:18"/>
    <n v="1"/>
    <n v="2340.4"/>
    <n v="1"/>
    <s v="Checked out"/>
    <d v="2023-07-02T10:54:35"/>
    <n v="4"/>
    <d v="2023-04-11T09:30:01"/>
    <s v="4-bed Dorm"/>
    <m/>
    <m/>
    <x v="0"/>
    <x v="0"/>
    <s v="Mastercard"/>
    <x v="12"/>
    <n v="1360"/>
    <d v="2023-07-01T00:00:00"/>
    <x v="0"/>
    <x v="0"/>
    <n v="1.6863406408094434E-3"/>
    <n v="1.6863406408094434E-3"/>
    <n v="0"/>
    <n v="0"/>
    <n v="0"/>
    <n v="32.765599999999999"/>
    <n v="115"/>
    <n v="0"/>
    <n v="0"/>
    <n v="2192.6343999999999"/>
  </r>
  <r>
    <d v="2023-07-01T20:50:38"/>
    <n v="1"/>
    <n v="3899.27"/>
    <n v="1"/>
    <s v="Checked out"/>
    <d v="2023-07-02T11:00:00"/>
    <n v="4"/>
    <d v="2023-06-12T01:55:32"/>
    <s v="4-bed Dorm"/>
    <m/>
    <m/>
    <x v="0"/>
    <x v="6"/>
    <s v="Amex"/>
    <x v="8"/>
    <n v="1361"/>
    <d v="2023-07-01T00:00:00"/>
    <x v="0"/>
    <x v="4"/>
    <n v="1.6863406408094434E-3"/>
    <n v="1.6863406408094434E-3"/>
    <n v="38.992699999999999"/>
    <n v="50"/>
    <n v="0"/>
    <n v="54.589779999999998"/>
    <n v="115"/>
    <n v="16.863406408094434"/>
    <n v="0"/>
    <n v="3623.8241135919056"/>
  </r>
  <r>
    <d v="2023-07-01T16:12:55"/>
    <n v="1"/>
    <n v="941.07"/>
    <n v="1"/>
    <s v="Checked out"/>
    <d v="2023-07-02T11:00:00"/>
    <n v="1"/>
    <d v="2023-06-28T02:07:11"/>
    <s v="Bed in 12-bed Dorm"/>
    <m/>
    <s v="Hostelworld Group"/>
    <x v="2"/>
    <x v="2"/>
    <s v="Visa"/>
    <x v="10"/>
    <n v="1362"/>
    <d v="2023-07-01T00:00:00"/>
    <x v="2"/>
    <x v="2"/>
    <n v="7.326007326007326E-4"/>
    <n v="7.326007326007326E-4"/>
    <n v="141.16050000000001"/>
    <n v="0"/>
    <n v="0"/>
    <n v="16.939260000000001"/>
    <n v="115"/>
    <n v="1.4652014652014651"/>
    <n v="0"/>
    <n v="666.50503853479859"/>
  </r>
  <r>
    <d v="2023-07-01T16:12:40"/>
    <n v="1"/>
    <n v="941.07"/>
    <n v="1"/>
    <s v="Checked out"/>
    <d v="2023-07-02T11:00:00"/>
    <n v="1"/>
    <d v="2023-06-28T02:07:11"/>
    <s v="Bed in 12-bed Dorm"/>
    <m/>
    <s v="Hostelworld Group"/>
    <x v="2"/>
    <x v="2"/>
    <s v="Visa"/>
    <x v="10"/>
    <n v="1363"/>
    <d v="2023-07-01T00:00:00"/>
    <x v="2"/>
    <x v="2"/>
    <n v="7.326007326007326E-4"/>
    <n v="7.326007326007326E-4"/>
    <n v="141.16050000000001"/>
    <n v="0"/>
    <n v="0"/>
    <n v="16.939260000000001"/>
    <n v="115"/>
    <n v="1.4652014652014651"/>
    <n v="0"/>
    <n v="666.50503853479859"/>
  </r>
  <r>
    <d v="2023-07-01T15:18:23"/>
    <n v="1"/>
    <n v="1018.75"/>
    <n v="1"/>
    <s v="Checked out"/>
    <d v="2023-07-02T11:00:00"/>
    <n v="1"/>
    <d v="2023-06-30T16:51:43"/>
    <s v="Bed in 12-bed Dorm"/>
    <m/>
    <s v="Booking.com"/>
    <x v="2"/>
    <x v="2"/>
    <s v="Visa"/>
    <x v="2"/>
    <n v="1364"/>
    <d v="2023-07-01T00:00:00"/>
    <x v="2"/>
    <x v="2"/>
    <n v="7.326007326007326E-4"/>
    <n v="7.326007326007326E-4"/>
    <n v="152.8125"/>
    <n v="0"/>
    <n v="0"/>
    <n v="18.337499999999999"/>
    <n v="115"/>
    <n v="1.4652014652014651"/>
    <n v="0"/>
    <n v="731.13479853479862"/>
  </r>
  <r>
    <d v="2023-07-01T16:08:10"/>
    <n v="1"/>
    <n v="644.46"/>
    <n v="1"/>
    <s v="Checked out"/>
    <d v="2023-07-02T11:00:00"/>
    <n v="1"/>
    <d v="2022-12-19T20:37:04"/>
    <s v="Bed in 12-bed Dorm"/>
    <m/>
    <s v="Booking.com"/>
    <x v="2"/>
    <x v="3"/>
    <s v="Mastercard"/>
    <x v="2"/>
    <n v="1365"/>
    <d v="2023-07-01T00:00:00"/>
    <x v="2"/>
    <x v="2"/>
    <n v="7.326007326007326E-4"/>
    <n v="7.326007326007326E-4"/>
    <n v="96.668999999999997"/>
    <n v="0"/>
    <n v="0"/>
    <n v="11.60028"/>
    <n v="115"/>
    <n v="1.4652014652014651"/>
    <n v="0"/>
    <n v="419.7255185347986"/>
  </r>
  <r>
    <d v="2023-07-01T16:08:29"/>
    <n v="1"/>
    <n v="644.46"/>
    <n v="1"/>
    <s v="Checked out"/>
    <d v="2023-07-02T11:00:00"/>
    <n v="1"/>
    <d v="2022-12-19T20:37:04"/>
    <s v="Bed in 12-bed Dorm"/>
    <m/>
    <s v="Booking.com"/>
    <x v="2"/>
    <x v="3"/>
    <s v="Mastercard"/>
    <x v="2"/>
    <n v="1366"/>
    <d v="2023-07-01T00:00:00"/>
    <x v="2"/>
    <x v="2"/>
    <n v="7.326007326007326E-4"/>
    <n v="7.326007326007326E-4"/>
    <n v="96.668999999999997"/>
    <n v="0"/>
    <n v="0"/>
    <n v="11.60028"/>
    <n v="115"/>
    <n v="1.4652014652014651"/>
    <n v="0"/>
    <n v="419.7255185347986"/>
  </r>
  <r>
    <d v="2023-07-01T16:37:18"/>
    <n v="1"/>
    <n v="779.35"/>
    <n v="1"/>
    <s v="Checked out"/>
    <d v="2023-07-02T10:09:18"/>
    <n v="1"/>
    <d v="2023-07-01T02:32:12"/>
    <s v="Bed in 12-bed Dorm"/>
    <m/>
    <s v="Private Sale"/>
    <x v="2"/>
    <x v="2"/>
    <s v=""/>
    <x v="5"/>
    <n v="1367"/>
    <d v="2023-07-01T00:00:00"/>
    <x v="2"/>
    <x v="2"/>
    <n v="7.326007326007326E-4"/>
    <n v="7.326007326007326E-4"/>
    <n v="116.9025"/>
    <n v="0"/>
    <n v="0"/>
    <n v="14.0283"/>
    <n v="115"/>
    <n v="1.4652014652014651"/>
    <n v="0"/>
    <n v="531.95399853479853"/>
  </r>
  <r>
    <d v="2023-07-01T17:37:30"/>
    <n v="2"/>
    <n v="1674.11"/>
    <n v="1"/>
    <s v="Checked out"/>
    <d v="2023-07-03T11:00:00"/>
    <n v="1"/>
    <d v="2023-06-29T08:36:43"/>
    <s v="Bed in 12-bed Dorm"/>
    <m/>
    <s v="Booking.com"/>
    <x v="2"/>
    <x v="2"/>
    <s v="Mastercard"/>
    <x v="2"/>
    <n v="1368"/>
    <d v="2023-07-01T00:00:00"/>
    <x v="2"/>
    <x v="2"/>
    <n v="1.4652014652014652E-3"/>
    <n v="1.4652014652014652E-3"/>
    <n v="251.11649999999997"/>
    <n v="0"/>
    <n v="0"/>
    <n v="30.133979999999998"/>
    <n v="153.33333333333331"/>
    <n v="2.9304029304029302"/>
    <n v="0"/>
    <n v="1236.5957837362637"/>
  </r>
  <r>
    <d v="2023-07-01T22:46:58"/>
    <n v="1"/>
    <n v="887.5"/>
    <n v="1"/>
    <s v="Checked out"/>
    <d v="2023-07-02T07:14:22"/>
    <n v="1"/>
    <d v="2023-04-16T09:47:41"/>
    <s v="Bed in 12-bed Dorm"/>
    <m/>
    <s v="Booking.com"/>
    <x v="2"/>
    <x v="2"/>
    <s v="Mastercard"/>
    <x v="2"/>
    <n v="1369"/>
    <d v="2023-07-01T00:00:00"/>
    <x v="2"/>
    <x v="2"/>
    <n v="7.326007326007326E-4"/>
    <n v="7.326007326007326E-4"/>
    <n v="133.125"/>
    <n v="0"/>
    <n v="0"/>
    <n v="15.975"/>
    <n v="115"/>
    <n v="1.4652014652014651"/>
    <n v="0"/>
    <n v="621.93479853479857"/>
  </r>
  <r>
    <d v="2023-07-02T00:33:23"/>
    <n v="1"/>
    <n v="783.04"/>
    <n v="1"/>
    <s v="Checked out"/>
    <d v="2023-07-02T06:10:52"/>
    <n v="1"/>
    <d v="2023-07-02T00:16:41"/>
    <s v="Bed in 12-bed Dorm"/>
    <m/>
    <s v="Booking.com"/>
    <x v="2"/>
    <x v="2"/>
    <s v="Mastercard"/>
    <x v="2"/>
    <n v="1370"/>
    <d v="2023-07-01T00:00:00"/>
    <x v="2"/>
    <x v="2"/>
    <n v="7.326007326007326E-4"/>
    <n v="7.326007326007326E-4"/>
    <n v="117.45599999999999"/>
    <n v="0"/>
    <n v="0"/>
    <n v="14.094719999999999"/>
    <n v="115"/>
    <n v="1.4652014652014651"/>
    <n v="0"/>
    <n v="535.02407853479849"/>
  </r>
  <r>
    <d v="2023-07-01T15:21:08"/>
    <n v="1"/>
    <n v="801.56"/>
    <n v="1"/>
    <s v="Checked out"/>
    <d v="2023-07-02T07:51:51"/>
    <n v="1"/>
    <d v="2023-01-15T18:59:12"/>
    <s v="Bed in 12-bed Dorm"/>
    <m/>
    <s v="Booking.com"/>
    <x v="2"/>
    <x v="2"/>
    <s v="Mastercard"/>
    <x v="2"/>
    <n v="1371"/>
    <d v="2023-07-01T00:00:00"/>
    <x v="2"/>
    <x v="2"/>
    <n v="7.326007326007326E-4"/>
    <n v="7.326007326007326E-4"/>
    <n v="120.23399999999998"/>
    <n v="0"/>
    <n v="0"/>
    <n v="14.428079999999998"/>
    <n v="115"/>
    <n v="1.4652014652014651"/>
    <n v="0"/>
    <n v="550.43271853479848"/>
  </r>
  <r>
    <d v="2023-07-01T22:44:14"/>
    <n v="1"/>
    <n v="783.04"/>
    <n v="1"/>
    <s v="Checked out"/>
    <d v="2023-07-02T11:00:00"/>
    <n v="1"/>
    <d v="2023-07-01T22:20:41"/>
    <s v="Bed in 12-bed Dorm"/>
    <m/>
    <s v="Booking.com"/>
    <x v="2"/>
    <x v="2"/>
    <s v="Mastercard"/>
    <x v="2"/>
    <n v="1372"/>
    <d v="2023-07-01T00:00:00"/>
    <x v="2"/>
    <x v="2"/>
    <n v="7.326007326007326E-4"/>
    <n v="7.326007326007326E-4"/>
    <n v="117.45599999999999"/>
    <n v="0"/>
    <n v="0"/>
    <n v="14.094719999999999"/>
    <n v="115"/>
    <n v="1.4652014652014651"/>
    <n v="0"/>
    <n v="535.02407853479849"/>
  </r>
  <r>
    <d v="2023-07-01T23:02:56"/>
    <n v="1"/>
    <n v="759.54"/>
    <n v="1"/>
    <s v="Checked out"/>
    <d v="2023-07-02T11:00:00"/>
    <n v="1"/>
    <d v="2023-07-01T19:53:13"/>
    <s v="Bed in 12-bed Dorm"/>
    <m/>
    <m/>
    <x v="0"/>
    <x v="5"/>
    <s v=""/>
    <x v="12"/>
    <n v="1373"/>
    <d v="2023-07-01T00:00:00"/>
    <x v="0"/>
    <x v="0"/>
    <n v="1.6863406408094434E-3"/>
    <n v="1.6863406408094434E-3"/>
    <n v="0"/>
    <n v="0"/>
    <n v="0"/>
    <n v="10.633559999999999"/>
    <n v="115"/>
    <n v="0"/>
    <n v="0"/>
    <n v="633.90643999999998"/>
  </r>
  <r>
    <d v="2023-07-01T17:49:15"/>
    <n v="1"/>
    <n v="813.39"/>
    <n v="1"/>
    <s v="Checked out"/>
    <d v="2023-07-02T05:30:59"/>
    <n v="1"/>
    <d v="2023-02-24T22:39:12"/>
    <s v="Bed in 12-bed Dorm"/>
    <m/>
    <s v="Booking.com"/>
    <x v="2"/>
    <x v="2"/>
    <s v="Mastercard"/>
    <x v="2"/>
    <n v="1374"/>
    <d v="2023-07-01T00:00:00"/>
    <x v="2"/>
    <x v="2"/>
    <n v="7.326007326007326E-4"/>
    <n v="7.326007326007326E-4"/>
    <n v="122.0085"/>
    <n v="0"/>
    <n v="0"/>
    <n v="14.641019999999999"/>
    <n v="115"/>
    <n v="1.4652014652014651"/>
    <n v="0"/>
    <n v="560.27527853479853"/>
  </r>
  <r>
    <d v="2023-07-01T17:56:03"/>
    <n v="2"/>
    <n v="2728.13"/>
    <n v="1"/>
    <s v="Checked out"/>
    <d v="2023-07-03T05:50:37"/>
    <n v="1"/>
    <d v="2023-06-14T00:26:42"/>
    <s v="Bed in 4-bed Dorm"/>
    <m/>
    <s v="Booking.com"/>
    <x v="2"/>
    <x v="3"/>
    <s v="Mastercard"/>
    <x v="2"/>
    <n v="1375"/>
    <d v="2023-07-01T00:00:00"/>
    <x v="2"/>
    <x v="2"/>
    <n v="1.4652014652014652E-3"/>
    <n v="1.4652014652014652E-3"/>
    <n v="409.21949999999998"/>
    <n v="0"/>
    <n v="0"/>
    <n v="49.106339999999996"/>
    <n v="153.33333333333331"/>
    <n v="2.9304029304029302"/>
    <n v="0"/>
    <n v="2113.5404237362641"/>
  </r>
  <r>
    <d v="2023-07-01T15:11:37"/>
    <n v="1"/>
    <n v="980.54"/>
    <n v="1"/>
    <s v="Checked out"/>
    <d v="2023-07-02T10:37:45"/>
    <n v="1"/>
    <d v="2023-01-25T15:37:55"/>
    <s v="Bed in 4-bed Dorm"/>
    <m/>
    <m/>
    <x v="0"/>
    <x v="8"/>
    <s v="Visa"/>
    <x v="8"/>
    <n v="1376"/>
    <d v="2023-07-01T00:00:00"/>
    <x v="0"/>
    <x v="4"/>
    <n v="1.6863406408094434E-3"/>
    <n v="1.6863406408094434E-3"/>
    <n v="9.8054000000000006"/>
    <n v="50"/>
    <n v="0"/>
    <n v="13.72756"/>
    <n v="115"/>
    <n v="16.863406408094434"/>
    <n v="0"/>
    <n v="775.14363359190554"/>
  </r>
  <r>
    <d v="2023-07-01T16:25:40"/>
    <n v="2"/>
    <n v="2801.79"/>
    <n v="1"/>
    <s v="Checked out"/>
    <d v="2023-07-03T10:57:31"/>
    <n v="1"/>
    <d v="2023-06-28T15:31:41"/>
    <s v="Bed in 4-bed Dorm"/>
    <m/>
    <s v="Booking.com"/>
    <x v="2"/>
    <x v="2"/>
    <s v="Mastercard"/>
    <x v="2"/>
    <n v="1377"/>
    <d v="2023-07-01T00:00:00"/>
    <x v="2"/>
    <x v="2"/>
    <n v="1.4652014652014652E-3"/>
    <n v="1.4652014652014652E-3"/>
    <n v="420.26849999999996"/>
    <n v="0"/>
    <n v="0"/>
    <n v="50.432219999999994"/>
    <n v="153.33333333333331"/>
    <n v="2.9304029304029302"/>
    <n v="0"/>
    <n v="2174.8255437362636"/>
  </r>
  <r>
    <d v="2023-07-01T18:53:24"/>
    <n v="1"/>
    <n v="1526.79"/>
    <n v="1"/>
    <s v="Checked out"/>
    <d v="2023-07-02T07:40:46"/>
    <n v="1"/>
    <d v="2023-06-30T18:29:41"/>
    <s v="Bed in 4-bed Dorm"/>
    <m/>
    <s v="Booking.com"/>
    <x v="2"/>
    <x v="2"/>
    <s v="Mastercard"/>
    <x v="2"/>
    <n v="1378"/>
    <d v="2023-07-01T00:00:00"/>
    <x v="2"/>
    <x v="2"/>
    <n v="7.326007326007326E-4"/>
    <n v="7.326007326007326E-4"/>
    <n v="229.01849999999999"/>
    <n v="0"/>
    <n v="0"/>
    <n v="27.482219999999998"/>
    <n v="115"/>
    <n v="1.4652014652014651"/>
    <n v="0"/>
    <n v="1153.8240785347984"/>
  </r>
  <r>
    <d v="2023-07-01T22:36:00"/>
    <n v="3"/>
    <n v="3419.2"/>
    <n v="1"/>
    <s v="Checked out"/>
    <d v="2023-07-04T09:44:52"/>
    <n v="1"/>
    <d v="2023-05-10T10:59:12"/>
    <s v="Bed in 4-bed Dorm"/>
    <m/>
    <s v="Booking.com"/>
    <x v="2"/>
    <x v="3"/>
    <s v="Mastercard"/>
    <x v="2"/>
    <n v="1379"/>
    <d v="2023-07-01T00:00:00"/>
    <x v="2"/>
    <x v="2"/>
    <n v="2.1978021978021978E-3"/>
    <n v="2.1978021978021978E-3"/>
    <n v="512.88"/>
    <n v="0"/>
    <n v="0"/>
    <n v="61.545599999999993"/>
    <n v="191.66666666666666"/>
    <n v="4.395604395604396"/>
    <n v="0"/>
    <n v="2648.7121289377287"/>
  </r>
  <r>
    <d v="2023-07-02T03:38:28"/>
    <n v="1"/>
    <n v="930.36"/>
    <n v="1"/>
    <s v="Checked out"/>
    <d v="2023-07-02T11:00:00"/>
    <n v="1"/>
    <d v="2023-07-02T02:38:41"/>
    <s v="Bed in 4-bed Dorm"/>
    <m/>
    <s v="Booking.com"/>
    <x v="2"/>
    <x v="2"/>
    <s v="Mastercard"/>
    <x v="2"/>
    <n v="1380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01T17:54:26"/>
    <n v="1"/>
    <n v="883.84"/>
    <n v="1"/>
    <s v="Checked out"/>
    <d v="2023-07-02T11:00:00"/>
    <n v="1"/>
    <d v="2023-07-01T16:01:41"/>
    <s v="Bed in 4-bed Dorm"/>
    <m/>
    <m/>
    <x v="0"/>
    <x v="11"/>
    <s v="Visa"/>
    <x v="8"/>
    <n v="1381"/>
    <d v="2023-07-01T00:00:00"/>
    <x v="0"/>
    <x v="4"/>
    <n v="1.6863406408094434E-3"/>
    <n v="1.6863406408094434E-3"/>
    <n v="8.8384"/>
    <n v="50"/>
    <n v="0"/>
    <n v="12.373760000000001"/>
    <n v="115"/>
    <n v="16.863406408094434"/>
    <n v="0"/>
    <n v="680.76443359190557"/>
  </r>
  <r>
    <d v="2023-07-01T22:30:59"/>
    <n v="1"/>
    <n v="902.45"/>
    <n v="1"/>
    <s v="Checked out"/>
    <d v="2023-07-02T11:00:00"/>
    <n v="1"/>
    <d v="2023-07-01T22:30:02"/>
    <s v="Bed in 4-bed Dorm"/>
    <m/>
    <m/>
    <x v="0"/>
    <x v="5"/>
    <s v=""/>
    <x v="0"/>
    <n v="1382"/>
    <d v="2023-07-01T00:00:00"/>
    <x v="0"/>
    <x v="0"/>
    <n v="1.6863406408094434E-3"/>
    <n v="1.6863406408094434E-3"/>
    <n v="0"/>
    <n v="0"/>
    <n v="0"/>
    <n v="12.634300000000001"/>
    <n v="115"/>
    <n v="0"/>
    <n v="0"/>
    <n v="774.81570000000011"/>
  </r>
  <r>
    <d v="2023-07-01T22:48:17"/>
    <n v="1"/>
    <n v="930.36"/>
    <n v="1"/>
    <s v="Checked out"/>
    <d v="2023-07-02T11:00:00"/>
    <n v="1"/>
    <d v="2023-07-01T16:18:42"/>
    <s v="Bed in 4-bed Dorm"/>
    <m/>
    <s v="Booking.com"/>
    <x v="2"/>
    <x v="2"/>
    <s v="Mastercard"/>
    <x v="2"/>
    <n v="1383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01T16:42:16"/>
    <n v="1"/>
    <n v="1526.79"/>
    <n v="1"/>
    <s v="Checked out"/>
    <d v="2023-07-02T10:02:38"/>
    <n v="1"/>
    <d v="2023-06-29T11:38:13"/>
    <s v="Bed in 4-bed Dorm"/>
    <m/>
    <s v="Booking.com"/>
    <x v="2"/>
    <x v="2"/>
    <s v="Mastercard"/>
    <x v="2"/>
    <n v="1384"/>
    <d v="2023-07-01T00:00:00"/>
    <x v="2"/>
    <x v="2"/>
    <n v="7.326007326007326E-4"/>
    <n v="7.326007326007326E-4"/>
    <n v="229.01849999999999"/>
    <n v="0"/>
    <n v="0"/>
    <n v="27.482219999999998"/>
    <n v="115"/>
    <n v="1.4652014652014651"/>
    <n v="0"/>
    <n v="1153.8240785347984"/>
  </r>
  <r>
    <d v="2023-07-01T14:18:16"/>
    <n v="2"/>
    <n v="2298.21"/>
    <n v="1"/>
    <s v="Checked out"/>
    <d v="2023-07-03T10:44:53"/>
    <n v="1"/>
    <d v="2023-06-29T18:02:12"/>
    <s v="Bed in 4-bed Dorm"/>
    <m/>
    <s v="Booking.com"/>
    <x v="2"/>
    <x v="2"/>
    <s v="Mastercard"/>
    <x v="2"/>
    <n v="1385"/>
    <d v="2023-07-01T00:00:00"/>
    <x v="2"/>
    <x v="2"/>
    <n v="1.4652014652014652E-3"/>
    <n v="1.4652014652014652E-3"/>
    <n v="344.73149999999998"/>
    <n v="0"/>
    <n v="0"/>
    <n v="41.367779999999996"/>
    <n v="153.33333333333331"/>
    <n v="2.9304029304029302"/>
    <n v="0"/>
    <n v="1755.8469837362638"/>
  </r>
  <r>
    <d v="2023-07-01T19:24:22"/>
    <n v="1"/>
    <n v="1526.79"/>
    <n v="1"/>
    <s v="Checked out"/>
    <d v="2023-07-02T11:00:00"/>
    <n v="1"/>
    <d v="2023-04-26T16:19:44"/>
    <s v="Bed in 4-bed Dorm"/>
    <m/>
    <s v="Booking.com"/>
    <x v="2"/>
    <x v="2"/>
    <s v="Mastercard"/>
    <x v="2"/>
    <n v="1386"/>
    <d v="2023-07-01T00:00:00"/>
    <x v="2"/>
    <x v="2"/>
    <n v="7.326007326007326E-4"/>
    <n v="7.326007326007326E-4"/>
    <n v="229.01849999999999"/>
    <n v="0"/>
    <n v="0"/>
    <n v="27.482219999999998"/>
    <n v="115"/>
    <n v="1.4652014652014651"/>
    <n v="0"/>
    <n v="1153.8240785347984"/>
  </r>
  <r>
    <d v="2023-07-01T15:53:50"/>
    <n v="2"/>
    <n v="2698.22"/>
    <n v="1"/>
    <s v="Checked out"/>
    <d v="2023-07-03T11:00:00"/>
    <n v="1"/>
    <d v="2023-06-27T23:56:14"/>
    <s v="Bed in 4-bed Dorm"/>
    <m/>
    <s v="Booking.com"/>
    <x v="2"/>
    <x v="2"/>
    <s v="Mastercard"/>
    <x v="2"/>
    <n v="1387"/>
    <d v="2023-07-01T00:00:00"/>
    <x v="2"/>
    <x v="2"/>
    <n v="1.4652014652014652E-3"/>
    <n v="1.4652014652014652E-3"/>
    <n v="404.73299999999995"/>
    <n v="0"/>
    <n v="0"/>
    <n v="48.567959999999992"/>
    <n v="153.33333333333331"/>
    <n v="2.9304029304029302"/>
    <n v="0"/>
    <n v="2088.6553037362637"/>
  </r>
  <r>
    <d v="2023-07-01T16:02:05"/>
    <n v="1"/>
    <n v="930.36"/>
    <n v="1"/>
    <s v="Checked out"/>
    <d v="2023-07-02T10:52:36"/>
    <n v="1"/>
    <d v="2023-07-01T15:52:12"/>
    <s v="Bed in 4-bed Dorm"/>
    <m/>
    <s v="Booking.com"/>
    <x v="2"/>
    <x v="2"/>
    <s v="Mastercard"/>
    <x v="2"/>
    <n v="1388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01T16:01:53"/>
    <n v="1"/>
    <n v="930.36"/>
    <n v="1"/>
    <s v="Checked out"/>
    <d v="2023-07-02T10:35:53"/>
    <n v="1"/>
    <d v="2023-07-01T15:52:12"/>
    <s v="Bed in 4-bed Dorm"/>
    <m/>
    <s v="Booking.com"/>
    <x v="2"/>
    <x v="2"/>
    <s v="Mastercard"/>
    <x v="2"/>
    <n v="1389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01T18:03:12"/>
    <n v="1"/>
    <n v="1725.98"/>
    <n v="1"/>
    <s v="Checked out"/>
    <d v="2023-07-02T08:47:30"/>
    <n v="1"/>
    <d v="2023-07-01T15:19:29"/>
    <s v="Bed in 4-bed Dorm"/>
    <m/>
    <m/>
    <x v="0"/>
    <x v="5"/>
    <s v=""/>
    <x v="12"/>
    <n v="1390"/>
    <d v="2023-07-01T00:00:00"/>
    <x v="0"/>
    <x v="0"/>
    <n v="1.6863406408094434E-3"/>
    <n v="1.6863406408094434E-3"/>
    <n v="0"/>
    <n v="0"/>
    <n v="0"/>
    <n v="24.163720000000001"/>
    <n v="115"/>
    <n v="0"/>
    <n v="0"/>
    <n v="1586.81628"/>
  </r>
  <r>
    <d v="2023-07-01T19:28:29"/>
    <n v="1"/>
    <n v="930.36"/>
    <n v="1"/>
    <s v="Checked out"/>
    <d v="2023-07-02T10:49:02"/>
    <n v="1"/>
    <d v="2023-07-01T12:02:42"/>
    <s v="Bed in 4-bed Dorm"/>
    <m/>
    <s v="Booking.com"/>
    <x v="2"/>
    <x v="2"/>
    <s v="Mastercard"/>
    <x v="2"/>
    <n v="1391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02T14:52:42"/>
    <n v="1"/>
    <n v="505.36"/>
    <n v="1"/>
    <s v="Checked out"/>
    <d v="2023-07-03T11:00:00"/>
    <n v="1"/>
    <d v="2023-02-27T22:57:17"/>
    <s v="Bed in 12-bed Dorm"/>
    <m/>
    <s v="Booking.com"/>
    <x v="2"/>
    <x v="2"/>
    <s v="Mastercard"/>
    <x v="2"/>
    <n v="1392"/>
    <d v="2023-07-01T00:00:00"/>
    <x v="2"/>
    <x v="2"/>
    <n v="7.326007326007326E-4"/>
    <n v="7.326007326007326E-4"/>
    <n v="75.804000000000002"/>
    <n v="0"/>
    <n v="0"/>
    <n v="9.0964799999999997"/>
    <n v="115"/>
    <n v="1.4652014652014651"/>
    <n v="0"/>
    <n v="303.99431853479854"/>
  </r>
  <r>
    <d v="2023-07-02T16:47:10"/>
    <n v="1"/>
    <n v="1568.97"/>
    <n v="1"/>
    <s v="Checked out"/>
    <d v="2023-07-03T10:02:12"/>
    <n v="3"/>
    <d v="2023-01-09T16:14:32"/>
    <s v="4-bed Dorm"/>
    <m/>
    <s v="Booking.com"/>
    <x v="2"/>
    <x v="3"/>
    <s v="Mastercard"/>
    <x v="2"/>
    <n v="1393"/>
    <d v="2023-07-01T00:00:00"/>
    <x v="2"/>
    <x v="2"/>
    <n v="7.326007326007326E-4"/>
    <n v="7.326007326007326E-4"/>
    <n v="235.34549999999999"/>
    <n v="0"/>
    <n v="0"/>
    <n v="28.24146"/>
    <n v="115"/>
    <n v="1.4652014652014651"/>
    <n v="0"/>
    <n v="1188.9178385347986"/>
  </r>
  <r>
    <d v="2023-07-02T19:36:22"/>
    <n v="1"/>
    <n v="1066.96"/>
    <n v="1"/>
    <s v="Checked out"/>
    <d v="2023-07-03T10:59:59"/>
    <n v="1"/>
    <d v="2023-07-02T13:58:41"/>
    <s v="Economy Queen"/>
    <m/>
    <s v="Booking.com"/>
    <x v="2"/>
    <x v="2"/>
    <s v="Mastercard"/>
    <x v="2"/>
    <n v="1394"/>
    <d v="2023-07-01T00:00:00"/>
    <x v="2"/>
    <x v="2"/>
    <n v="7.326007326007326E-4"/>
    <n v="7.326007326007326E-4"/>
    <n v="160.04400000000001"/>
    <n v="0"/>
    <n v="0"/>
    <n v="19.205279999999998"/>
    <n v="115"/>
    <n v="1.4652014652014651"/>
    <n v="0"/>
    <n v="771.24551853479852"/>
  </r>
  <r>
    <d v="2023-07-02T16:58:10"/>
    <n v="1"/>
    <n v="1225"/>
    <n v="1"/>
    <s v="Checked out"/>
    <d v="2023-07-03T10:20:36"/>
    <n v="2"/>
    <d v="2023-02-24T08:10:06"/>
    <s v="Economy Queen"/>
    <m/>
    <m/>
    <x v="0"/>
    <x v="7"/>
    <s v="Amex"/>
    <x v="8"/>
    <n v="1395"/>
    <d v="2023-07-01T00:00:00"/>
    <x v="0"/>
    <x v="4"/>
    <n v="1.6863406408094434E-3"/>
    <n v="1.6863406408094434E-3"/>
    <n v="12.25"/>
    <n v="50"/>
    <n v="0"/>
    <n v="17.150000000000002"/>
    <n v="115"/>
    <n v="16.863406408094434"/>
    <n v="0"/>
    <n v="1013.7365935919056"/>
  </r>
  <r>
    <d v="2023-07-02T13:58:05"/>
    <n v="1"/>
    <n v="1063.3900000000001"/>
    <n v="1"/>
    <s v="Checked out"/>
    <d v="2023-07-03T11:00:00"/>
    <n v="2"/>
    <d v="2022-10-20T07:20:06"/>
    <s v="Economy Queen"/>
    <m/>
    <s v="Expedia"/>
    <x v="2"/>
    <x v="2"/>
    <s v="Mastercard"/>
    <x v="3"/>
    <n v="1396"/>
    <d v="2023-07-01T00:00:00"/>
    <x v="2"/>
    <x v="2"/>
    <n v="7.326007326007326E-4"/>
    <n v="7.326007326007326E-4"/>
    <n v="159.5085"/>
    <n v="0"/>
    <n v="0"/>
    <n v="19.141020000000001"/>
    <n v="115"/>
    <n v="1.4652014652014651"/>
    <n v="0"/>
    <n v="768.27527853479864"/>
  </r>
  <r>
    <d v="2023-07-02T20:04:49"/>
    <n v="2"/>
    <n v="1664.56"/>
    <n v="1"/>
    <s v="Checked out"/>
    <d v="2023-07-04T10:46:13"/>
    <n v="2"/>
    <d v="2023-07-02T14:27:12"/>
    <s v="Economy Queen"/>
    <m/>
    <s v="Private Sale"/>
    <x v="2"/>
    <x v="2"/>
    <s v=""/>
    <x v="5"/>
    <n v="1397"/>
    <d v="2023-07-01T00:00:00"/>
    <x v="2"/>
    <x v="2"/>
    <n v="1.4652014652014652E-3"/>
    <n v="1.4652014652014652E-3"/>
    <n v="249.68399999999997"/>
    <n v="0"/>
    <n v="0"/>
    <n v="29.962079999999997"/>
    <n v="153.33333333333331"/>
    <n v="2.9304029304029302"/>
    <n v="0"/>
    <n v="1228.6501837362637"/>
  </r>
  <r>
    <d v="2023-07-02T17:03:49"/>
    <n v="1"/>
    <n v="1066.96"/>
    <n v="1"/>
    <s v="Checked out"/>
    <d v="2023-07-03T11:00:00"/>
    <n v="1"/>
    <d v="2023-07-02T13:58:44"/>
    <s v="Economy Queen"/>
    <m/>
    <s v="Booking.com"/>
    <x v="2"/>
    <x v="2"/>
    <s v="Mastercard"/>
    <x v="2"/>
    <n v="1398"/>
    <d v="2023-07-01T00:00:00"/>
    <x v="2"/>
    <x v="2"/>
    <n v="7.326007326007326E-4"/>
    <n v="7.326007326007326E-4"/>
    <n v="160.04400000000001"/>
    <n v="0"/>
    <n v="0"/>
    <n v="19.205279999999998"/>
    <n v="115"/>
    <n v="1.4652014652014651"/>
    <n v="0"/>
    <n v="771.24551853479852"/>
  </r>
  <r>
    <d v="2023-07-02T12:20:04"/>
    <n v="1"/>
    <n v="1986.02"/>
    <n v="1"/>
    <s v="Checked out"/>
    <d v="2023-07-03T11:00:00"/>
    <n v="2"/>
    <d v="2023-06-24T21:18:11"/>
    <s v="Economy Queen"/>
    <m/>
    <s v="A-Egencia"/>
    <x v="2"/>
    <x v="9"/>
    <s v=""/>
    <x v="13"/>
    <n v="1399"/>
    <d v="2023-07-01T00:00:00"/>
    <x v="2"/>
    <x v="2"/>
    <n v="7.326007326007326E-4"/>
    <n v="7.326007326007326E-4"/>
    <n v="297.90299999999996"/>
    <n v="0"/>
    <n v="0"/>
    <n v="35.748359999999998"/>
    <n v="115"/>
    <n v="1.4652014652014651"/>
    <n v="0"/>
    <n v="1535.9034385347986"/>
  </r>
  <r>
    <d v="2023-07-02T13:46:47"/>
    <n v="1"/>
    <n v="1767.86"/>
    <n v="1"/>
    <s v="Checked out"/>
    <d v="2023-07-03T10:34:57"/>
    <n v="2"/>
    <d v="2022-06-11T18:35:32"/>
    <s v="Economy Queen"/>
    <m/>
    <s v="Booking.com"/>
    <x v="2"/>
    <x v="17"/>
    <s v="Visa"/>
    <x v="2"/>
    <n v="1400"/>
    <d v="2023-07-01T00:00:00"/>
    <x v="2"/>
    <x v="2"/>
    <n v="7.326007326007326E-4"/>
    <n v="7.326007326007326E-4"/>
    <n v="265.17899999999997"/>
    <n v="0"/>
    <n v="0"/>
    <n v="31.821479999999998"/>
    <n v="115"/>
    <n v="1.4652014652014651"/>
    <n v="0"/>
    <n v="1354.3943185347985"/>
  </r>
  <r>
    <d v="2023-07-02T18:50:14"/>
    <n v="1"/>
    <n v="1605.21"/>
    <n v="1"/>
    <s v="Checked out"/>
    <d v="2023-07-03T11:00:00"/>
    <n v="1"/>
    <d v="2023-07-02T10:38:13"/>
    <s v="Standard Queen"/>
    <m/>
    <s v="Expedia"/>
    <x v="2"/>
    <x v="3"/>
    <s v="Mastercard"/>
    <x v="9"/>
    <n v="1401"/>
    <d v="2023-07-01T00:00:00"/>
    <x v="2"/>
    <x v="2"/>
    <n v="7.326007326007326E-4"/>
    <n v="7.326007326007326E-4"/>
    <n v="240.78149999999999"/>
    <n v="0"/>
    <n v="0"/>
    <n v="28.89378"/>
    <n v="115"/>
    <n v="1.4652014652014651"/>
    <n v="0"/>
    <n v="1219.0695185347986"/>
  </r>
  <r>
    <d v="2023-07-03T00:25:58"/>
    <n v="2"/>
    <n v="3462.31"/>
    <n v="1"/>
    <s v="Checked out"/>
    <d v="2023-07-04T08:16:02"/>
    <n v="2"/>
    <d v="2023-06-30T12:53:12"/>
    <s v="Standard Queen"/>
    <m/>
    <s v="Expedia"/>
    <x v="2"/>
    <x v="3"/>
    <s v="Mastercard"/>
    <x v="9"/>
    <n v="1402"/>
    <d v="2023-07-01T00:00:00"/>
    <x v="2"/>
    <x v="2"/>
    <n v="1.4652014652014652E-3"/>
    <n v="1.4652014652014652E-3"/>
    <n v="519.34649999999999"/>
    <n v="0"/>
    <n v="0"/>
    <n v="62.321579999999997"/>
    <n v="153.33333333333331"/>
    <n v="2.9304029304029302"/>
    <n v="0"/>
    <n v="2724.3781837362635"/>
  </r>
  <r>
    <d v="2023-07-02T13:30:12"/>
    <n v="1"/>
    <n v="2124.5"/>
    <n v="1"/>
    <s v="Checked out"/>
    <d v="2023-07-03T10:10:03"/>
    <n v="2"/>
    <d v="2023-06-17T20:43:11"/>
    <s v="Standard Queen"/>
    <m/>
    <s v="Expedia"/>
    <x v="2"/>
    <x v="3"/>
    <s v="Mastercard"/>
    <x v="4"/>
    <n v="1403"/>
    <d v="2023-07-01T00:00:00"/>
    <x v="2"/>
    <x v="2"/>
    <n v="7.326007326007326E-4"/>
    <n v="7.326007326007326E-4"/>
    <n v="318.67500000000001"/>
    <n v="0"/>
    <n v="0"/>
    <n v="38.241"/>
    <n v="115"/>
    <n v="1.4652014652014651"/>
    <n v="0"/>
    <n v="1651.1187985347985"/>
  </r>
  <r>
    <d v="2023-07-02T14:00:42"/>
    <n v="1"/>
    <n v="2079.88"/>
    <n v="1"/>
    <s v="Checked out"/>
    <d v="2023-07-03T11:00:00"/>
    <n v="1"/>
    <d v="2023-06-24T11:08:12"/>
    <s v="Standard Queen"/>
    <m/>
    <s v="Expedia"/>
    <x v="2"/>
    <x v="3"/>
    <s v="Mastercard"/>
    <x v="9"/>
    <n v="1404"/>
    <d v="2023-07-01T00:00:00"/>
    <x v="2"/>
    <x v="2"/>
    <n v="7.326007326007326E-4"/>
    <n v="7.326007326007326E-4"/>
    <n v="311.98200000000003"/>
    <n v="0"/>
    <n v="0"/>
    <n v="37.437840000000001"/>
    <n v="115"/>
    <n v="1.4652014652014651"/>
    <n v="0"/>
    <n v="1613.9949585347986"/>
  </r>
  <r>
    <d v="2023-07-02T14:30:41"/>
    <n v="1"/>
    <n v="1577.68"/>
    <n v="1"/>
    <s v="Checked out"/>
    <d v="2023-07-03T11:00:00"/>
    <n v="2"/>
    <d v="2022-08-11T01:33:03"/>
    <s v="Standard Queen"/>
    <m/>
    <s v="Expedia"/>
    <x v="2"/>
    <x v="2"/>
    <s v="Mastercard"/>
    <x v="11"/>
    <n v="1405"/>
    <d v="2023-07-01T00:00:00"/>
    <x v="2"/>
    <x v="2"/>
    <n v="7.326007326007326E-4"/>
    <n v="7.326007326007326E-4"/>
    <n v="236.65199999999999"/>
    <n v="0"/>
    <n v="0"/>
    <n v="28.398239999999998"/>
    <n v="115"/>
    <n v="1.4652014652014651"/>
    <n v="0"/>
    <n v="1196.1645585347987"/>
  </r>
  <r>
    <d v="2023-07-02T14:05:31"/>
    <n v="1"/>
    <n v="1690.57"/>
    <n v="1"/>
    <s v="Checked out"/>
    <d v="2023-07-03T10:22:37"/>
    <n v="2"/>
    <d v="2022-09-22T21:49:04"/>
    <s v="Standard Queen"/>
    <m/>
    <s v="Expedia"/>
    <x v="2"/>
    <x v="9"/>
    <s v="Mastercard"/>
    <x v="3"/>
    <n v="1406"/>
    <d v="2023-07-01T00:00:00"/>
    <x v="2"/>
    <x v="2"/>
    <n v="7.326007326007326E-4"/>
    <n v="7.326007326007326E-4"/>
    <n v="253.58549999999997"/>
    <n v="0"/>
    <n v="0"/>
    <n v="30.430259999999997"/>
    <n v="115"/>
    <n v="1.4652014652014651"/>
    <n v="0"/>
    <n v="1290.0890385347984"/>
  </r>
  <r>
    <d v="2023-07-02T15:38:02"/>
    <n v="1"/>
    <n v="1649.85"/>
    <n v="1"/>
    <s v="Checked out"/>
    <d v="2023-07-03T10:53:47"/>
    <n v="2"/>
    <d v="2023-03-19T10:17:13"/>
    <s v="Standard Queen"/>
    <m/>
    <s v="Expedia"/>
    <x v="2"/>
    <x v="3"/>
    <s v="Mastercard"/>
    <x v="9"/>
    <n v="1407"/>
    <d v="2023-07-01T00:00:00"/>
    <x v="2"/>
    <x v="2"/>
    <n v="7.326007326007326E-4"/>
    <n v="7.326007326007326E-4"/>
    <n v="247.47749999999996"/>
    <n v="0"/>
    <n v="0"/>
    <n v="29.697299999999995"/>
    <n v="115"/>
    <n v="1.4652014652014651"/>
    <n v="0"/>
    <n v="1256.2099985347986"/>
  </r>
  <r>
    <d v="2023-07-02T14:07:16"/>
    <n v="1"/>
    <n v="1605.21"/>
    <n v="1"/>
    <s v="Checked out"/>
    <d v="2023-07-03T10:45:26"/>
    <n v="1"/>
    <d v="2023-07-02T09:23:12"/>
    <s v="Standard Queen"/>
    <m/>
    <s v="Expedia"/>
    <x v="2"/>
    <x v="3"/>
    <s v="Mastercard"/>
    <x v="9"/>
    <n v="1408"/>
    <d v="2023-07-01T00:00:00"/>
    <x v="2"/>
    <x v="2"/>
    <n v="7.326007326007326E-4"/>
    <n v="7.326007326007326E-4"/>
    <n v="240.78149999999999"/>
    <n v="0"/>
    <n v="0"/>
    <n v="28.89378"/>
    <n v="115"/>
    <n v="1.4652014652014651"/>
    <n v="0"/>
    <n v="1219.0695185347986"/>
  </r>
  <r>
    <d v="2023-07-02T13:35:38"/>
    <n v="1"/>
    <n v="2232.14"/>
    <n v="1"/>
    <s v="Checked out"/>
    <d v="2023-07-03T10:46:21"/>
    <n v="2"/>
    <d v="2022-06-11T18:32:32"/>
    <s v="Standard Queen"/>
    <m/>
    <s v="Booking.com"/>
    <x v="2"/>
    <x v="17"/>
    <s v=""/>
    <x v="2"/>
    <n v="1409"/>
    <d v="2023-07-01T00:00:00"/>
    <x v="2"/>
    <x v="2"/>
    <n v="7.326007326007326E-4"/>
    <n v="7.326007326007326E-4"/>
    <n v="334.82099999999997"/>
    <n v="0"/>
    <n v="0"/>
    <n v="40.178519999999992"/>
    <n v="115"/>
    <n v="1.4652014652014651"/>
    <n v="0"/>
    <n v="1740.6752785347985"/>
  </r>
  <r>
    <d v="2023-07-02T16:12:28"/>
    <n v="1"/>
    <n v="2079.88"/>
    <n v="1"/>
    <s v="Checked out"/>
    <d v="2023-07-03T06:00:00"/>
    <n v="1"/>
    <d v="2023-07-01T02:13:12"/>
    <s v="Superior King"/>
    <m/>
    <s v="Expedia"/>
    <x v="2"/>
    <x v="3"/>
    <s v="Mastercard"/>
    <x v="25"/>
    <n v="1410"/>
    <d v="2023-07-01T00:00:00"/>
    <x v="2"/>
    <x v="2"/>
    <n v="7.326007326007326E-4"/>
    <n v="7.326007326007326E-4"/>
    <n v="311.98200000000003"/>
    <n v="0"/>
    <n v="0"/>
    <n v="37.437840000000001"/>
    <n v="115"/>
    <n v="1.4652014652014651"/>
    <n v="0"/>
    <n v="1613.9949585347986"/>
  </r>
  <r>
    <d v="2023-07-02T18:22:17"/>
    <n v="1"/>
    <n v="2858.08"/>
    <n v="1"/>
    <s v="Checked out"/>
    <d v="2023-07-03T10:59:10"/>
    <n v="4"/>
    <d v="2023-05-01T21:15:41"/>
    <s v="Family Room"/>
    <m/>
    <s v="Expedia"/>
    <x v="2"/>
    <x v="3"/>
    <s v="Mastercard"/>
    <x v="4"/>
    <n v="1411"/>
    <d v="2023-07-01T00:00:00"/>
    <x v="2"/>
    <x v="2"/>
    <n v="7.326007326007326E-4"/>
    <n v="7.326007326007326E-4"/>
    <n v="428.71199999999999"/>
    <n v="0"/>
    <n v="0"/>
    <n v="51.445439999999998"/>
    <n v="115"/>
    <n v="1.4652014652014651"/>
    <n v="0"/>
    <n v="2261.4573585347985"/>
  </r>
  <r>
    <d v="2023-07-02T16:04:59"/>
    <n v="1"/>
    <n v="1865.18"/>
    <n v="1"/>
    <s v="Checked out"/>
    <d v="2023-07-03T11:00:00"/>
    <n v="3"/>
    <d v="2023-07-02T15:39:42"/>
    <s v="Family Room"/>
    <m/>
    <s v="Booking.com"/>
    <x v="2"/>
    <x v="2"/>
    <s v="Mastercard"/>
    <x v="2"/>
    <n v="1412"/>
    <d v="2023-07-01T00:00:00"/>
    <x v="2"/>
    <x v="2"/>
    <n v="7.326007326007326E-4"/>
    <n v="7.326007326007326E-4"/>
    <n v="279.77699999999999"/>
    <n v="0"/>
    <n v="0"/>
    <n v="33.573239999999998"/>
    <n v="115"/>
    <n v="1.4652014652014651"/>
    <n v="0"/>
    <n v="1435.3645585347986"/>
  </r>
  <r>
    <d v="2023-07-02T12:02:44"/>
    <n v="1"/>
    <n v="2813.61"/>
    <n v="1"/>
    <s v="Checked out"/>
    <d v="2023-07-03T08:41:39"/>
    <n v="4"/>
    <d v="2023-07-02T08:53:41"/>
    <s v="Family Room"/>
    <m/>
    <s v="Expedia"/>
    <x v="2"/>
    <x v="3"/>
    <s v="Mastercard"/>
    <x v="11"/>
    <n v="1413"/>
    <d v="2023-07-01T00:00:00"/>
    <x v="2"/>
    <x v="2"/>
    <n v="7.326007326007326E-4"/>
    <n v="7.326007326007326E-4"/>
    <n v="422.04149999999998"/>
    <n v="0"/>
    <n v="0"/>
    <n v="50.644979999999997"/>
    <n v="115"/>
    <n v="1.4652014652014651"/>
    <n v="0"/>
    <n v="2224.4583185347988"/>
  </r>
  <r>
    <d v="2023-07-02T15:17:42"/>
    <n v="1"/>
    <n v="1114.29"/>
    <n v="1"/>
    <s v="Checked out"/>
    <d v="2023-07-03T11:00:00"/>
    <n v="2"/>
    <d v="2023-01-05T11:13:06"/>
    <s v="2-bed Dorm"/>
    <m/>
    <s v="Booking.com"/>
    <x v="2"/>
    <x v="2"/>
    <s v="Mastercard"/>
    <x v="2"/>
    <n v="1414"/>
    <d v="2023-07-01T00:00:00"/>
    <x v="2"/>
    <x v="2"/>
    <n v="7.326007326007326E-4"/>
    <n v="7.326007326007326E-4"/>
    <n v="167.14349999999999"/>
    <n v="0"/>
    <n v="0"/>
    <n v="20.057219999999997"/>
    <n v="115"/>
    <n v="1.4652014652014651"/>
    <n v="0"/>
    <n v="810.62407853479851"/>
  </r>
  <r>
    <d v="2023-07-03T00:12:39"/>
    <n v="1"/>
    <n v="1185.54"/>
    <n v="1"/>
    <s v="Checked out"/>
    <d v="2023-07-03T11:00:00"/>
    <n v="2"/>
    <d v="2023-03-11T09:44:41"/>
    <s v="2-bed Dorm"/>
    <m/>
    <s v="Private Sale"/>
    <x v="2"/>
    <x v="3"/>
    <s v=""/>
    <x v="5"/>
    <n v="1415"/>
    <d v="2023-07-01T00:00:00"/>
    <x v="2"/>
    <x v="2"/>
    <n v="7.326007326007326E-4"/>
    <n v="7.326007326007326E-4"/>
    <n v="177.83099999999999"/>
    <n v="0"/>
    <n v="0"/>
    <n v="21.339719999999996"/>
    <n v="115"/>
    <n v="1.4652014652014651"/>
    <n v="0"/>
    <n v="869.9040785347986"/>
  </r>
  <r>
    <d v="2023-07-02T16:08:06"/>
    <n v="2"/>
    <n v="2217.85"/>
    <n v="1"/>
    <s v="Checked out"/>
    <d v="2023-07-04T09:51:48"/>
    <n v="2"/>
    <d v="2023-03-29T20:26:48"/>
    <s v="2-bed Dorm"/>
    <m/>
    <m/>
    <x v="0"/>
    <x v="4"/>
    <s v="Visa"/>
    <x v="8"/>
    <n v="1416"/>
    <d v="2023-07-01T00:00:00"/>
    <x v="0"/>
    <x v="4"/>
    <n v="3.3726812816188868E-3"/>
    <n v="3.3726812816188868E-3"/>
    <n v="22.1785"/>
    <n v="50"/>
    <n v="0"/>
    <n v="31.049900000000001"/>
    <n v="153.33333333333331"/>
    <n v="33.726812816188868"/>
    <n v="0"/>
    <n v="1927.5614538504778"/>
  </r>
  <r>
    <d v="2023-07-02T15:38:50"/>
    <n v="2"/>
    <n v="2273.31"/>
    <n v="1"/>
    <s v="Checked out"/>
    <d v="2023-07-04T07:00:00"/>
    <n v="2"/>
    <d v="2023-04-14T03:57:32"/>
    <s v="2-bed Dorm"/>
    <m/>
    <m/>
    <x v="0"/>
    <x v="4"/>
    <s v="Mastercard"/>
    <x v="8"/>
    <n v="1417"/>
    <d v="2023-07-01T00:00:00"/>
    <x v="0"/>
    <x v="4"/>
    <n v="3.3726812816188868E-3"/>
    <n v="3.3726812816188868E-3"/>
    <n v="22.7331"/>
    <n v="50"/>
    <n v="0"/>
    <n v="31.826339999999998"/>
    <n v="153.33333333333331"/>
    <n v="33.726812816188868"/>
    <n v="0"/>
    <n v="1981.6904138504779"/>
  </r>
  <r>
    <d v="2023-07-02T19:46:23"/>
    <n v="3"/>
    <n v="3195.81"/>
    <n v="1"/>
    <s v="Checked out"/>
    <d v="2023-07-05T10:23:17"/>
    <n v="2"/>
    <d v="2023-03-08T15:29:12"/>
    <s v="2-bed Dorm"/>
    <m/>
    <s v="Booking.com"/>
    <x v="2"/>
    <x v="3"/>
    <s v="Mastercard"/>
    <x v="2"/>
    <n v="1418"/>
    <d v="2023-07-01T00:00:00"/>
    <x v="2"/>
    <x v="2"/>
    <n v="2.1978021978021978E-3"/>
    <n v="2.1978021978021978E-3"/>
    <n v="479.37149999999997"/>
    <n v="0"/>
    <n v="0"/>
    <n v="57.524579999999993"/>
    <n v="191.66666666666666"/>
    <n v="4.395604395604396"/>
    <n v="0"/>
    <n v="2462.8516489377289"/>
  </r>
  <r>
    <d v="2023-07-02T15:17:33"/>
    <n v="1"/>
    <n v="1743.3"/>
    <n v="1"/>
    <s v="Checked out"/>
    <d v="2023-07-03T10:43:58"/>
    <n v="4"/>
    <d v="2023-01-05T11:13:06"/>
    <s v="4-bed Dorm"/>
    <m/>
    <s v="Booking.com"/>
    <x v="2"/>
    <x v="2"/>
    <s v="Mastercard"/>
    <x v="2"/>
    <n v="1419"/>
    <d v="2023-07-01T00:00:00"/>
    <x v="2"/>
    <x v="2"/>
    <n v="7.326007326007326E-4"/>
    <n v="7.326007326007326E-4"/>
    <n v="261.495"/>
    <n v="0"/>
    <n v="0"/>
    <n v="31.379399999999997"/>
    <n v="115"/>
    <n v="1.4652014652014651"/>
    <n v="0"/>
    <n v="1333.9603985347985"/>
  </r>
  <r>
    <d v="2023-07-02T21:56:31"/>
    <n v="1"/>
    <n v="2258.9299999999998"/>
    <n v="1"/>
    <s v="Checked out"/>
    <d v="2023-07-03T11:00:00"/>
    <n v="3"/>
    <d v="2023-06-30T00:29:49"/>
    <s v="4-bed Dorm"/>
    <m/>
    <s v="Booking.com"/>
    <x v="2"/>
    <x v="2"/>
    <s v="Mastercard"/>
    <x v="2"/>
    <n v="1420"/>
    <d v="2023-07-01T00:00:00"/>
    <x v="2"/>
    <x v="2"/>
    <n v="7.326007326007326E-4"/>
    <n v="7.326007326007326E-4"/>
    <n v="338.83949999999999"/>
    <n v="0"/>
    <n v="0"/>
    <n v="40.660739999999997"/>
    <n v="115"/>
    <n v="1.4652014652014651"/>
    <n v="0"/>
    <n v="1762.9645585347985"/>
  </r>
  <r>
    <d v="2023-07-02T16:06:07"/>
    <n v="1"/>
    <n v="1855.36"/>
    <n v="1"/>
    <s v="Checked out"/>
    <d v="2023-07-03T08:05:42"/>
    <n v="3"/>
    <d v="2023-03-25T14:27:52"/>
    <s v="4-bed Dorm"/>
    <m/>
    <m/>
    <x v="0"/>
    <x v="4"/>
    <s v="Visa"/>
    <x v="8"/>
    <n v="1421"/>
    <d v="2023-07-01T00:00:00"/>
    <x v="0"/>
    <x v="4"/>
    <n v="1.6863406408094434E-3"/>
    <n v="1.6863406408094434E-3"/>
    <n v="18.553599999999999"/>
    <n v="50"/>
    <n v="0"/>
    <n v="25.97504"/>
    <n v="115"/>
    <n v="16.863406408094434"/>
    <n v="0"/>
    <n v="1628.9679535919054"/>
  </r>
  <r>
    <d v="2023-07-02T19:43:22"/>
    <n v="2"/>
    <n v="3675.12"/>
    <n v="1"/>
    <s v="Checked out"/>
    <d v="2023-07-04T07:04:37"/>
    <n v="4"/>
    <d v="2023-04-18T01:05:44"/>
    <s v="4-bed Dorm"/>
    <m/>
    <s v="Hostelworld Group"/>
    <x v="2"/>
    <x v="2"/>
    <s v="Mastercard"/>
    <x v="10"/>
    <n v="1422"/>
    <d v="2023-07-01T00:00:00"/>
    <x v="2"/>
    <x v="2"/>
    <n v="1.4652014652014652E-3"/>
    <n v="1.4652014652014652E-3"/>
    <n v="551.26799999999992"/>
    <n v="0"/>
    <n v="0"/>
    <n v="66.152159999999995"/>
    <n v="153.33333333333331"/>
    <n v="2.9304029304029302"/>
    <n v="0"/>
    <n v="2901.4361037362637"/>
  </r>
  <r>
    <d v="2023-07-02T21:14:39"/>
    <n v="2"/>
    <n v="4059.52"/>
    <n v="1"/>
    <s v="Checked out"/>
    <d v="2023-07-04T10:16:14"/>
    <n v="6"/>
    <d v="2022-11-19T19:50:06"/>
    <s v="6-bed Dorm"/>
    <m/>
    <s v="Booking.com"/>
    <x v="2"/>
    <x v="2"/>
    <s v="Mastercard"/>
    <x v="2"/>
    <n v="1423"/>
    <d v="2023-07-01T00:00:00"/>
    <x v="2"/>
    <x v="2"/>
    <n v="1.4652014652014652E-3"/>
    <n v="1.4652014652014652E-3"/>
    <n v="608.928"/>
    <n v="0"/>
    <n v="0"/>
    <n v="73.071359999999999"/>
    <n v="153.33333333333331"/>
    <n v="2.9304029304029302"/>
    <n v="0"/>
    <n v="3221.2569037362637"/>
  </r>
  <r>
    <d v="2023-07-02T21:25:25"/>
    <n v="1"/>
    <n v="600.54"/>
    <n v="1"/>
    <s v="Checked out"/>
    <d v="2023-07-03T11:00:00"/>
    <n v="1"/>
    <d v="2023-06-26T14:51:05"/>
    <s v="Bed in 12-bed Dorm"/>
    <m/>
    <m/>
    <x v="0"/>
    <x v="11"/>
    <s v="Visa"/>
    <x v="8"/>
    <n v="1424"/>
    <d v="2023-07-01T00:00:00"/>
    <x v="0"/>
    <x v="4"/>
    <n v="1.6863406408094434E-3"/>
    <n v="1.6863406408094434E-3"/>
    <n v="6.0053999999999998"/>
    <n v="50"/>
    <n v="0"/>
    <n v="8.4075600000000001"/>
    <n v="115"/>
    <n v="16.863406408094434"/>
    <n v="0"/>
    <n v="404.26363359190555"/>
  </r>
  <r>
    <d v="2023-07-02T16:35:42"/>
    <n v="1"/>
    <n v="486.61"/>
    <n v="1"/>
    <s v="Checked out"/>
    <d v="2023-07-03T07:54:08"/>
    <n v="1"/>
    <d v="2023-06-29T21:32:42"/>
    <s v="Bed in 12-bed Dorm"/>
    <m/>
    <s v="Booking.com"/>
    <x v="2"/>
    <x v="2"/>
    <s v="Mastercard"/>
    <x v="2"/>
    <n v="1425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02T16:28:56"/>
    <n v="1"/>
    <n v="505.36"/>
    <n v="1"/>
    <s v="Checked out"/>
    <d v="2023-07-03T10:45:51"/>
    <n v="1"/>
    <d v="2023-02-27T22:57:17"/>
    <s v="Bed in 12-bed Dorm"/>
    <m/>
    <s v="Booking.com"/>
    <x v="2"/>
    <x v="2"/>
    <s v="Mastercard"/>
    <x v="2"/>
    <n v="1426"/>
    <d v="2023-07-01T00:00:00"/>
    <x v="2"/>
    <x v="2"/>
    <n v="7.326007326007326E-4"/>
    <n v="7.326007326007326E-4"/>
    <n v="75.804000000000002"/>
    <n v="0"/>
    <n v="0"/>
    <n v="9.0964799999999997"/>
    <n v="115"/>
    <n v="1.4652014652014651"/>
    <n v="0"/>
    <n v="303.99431853479854"/>
  </r>
  <r>
    <d v="2023-07-02T22:48:40"/>
    <n v="1"/>
    <n v="534.82000000000005"/>
    <n v="1"/>
    <s v="Checked out"/>
    <d v="2023-07-03T09:14:13"/>
    <n v="1"/>
    <d v="2023-07-02T22:17:43"/>
    <s v="Bed in 12-bed Dorm"/>
    <m/>
    <s v="Booking.com"/>
    <x v="2"/>
    <x v="2"/>
    <s v="Mastercard"/>
    <x v="2"/>
    <n v="1427"/>
    <d v="2023-07-01T00:00:00"/>
    <x v="2"/>
    <x v="2"/>
    <n v="7.326007326007326E-4"/>
    <n v="7.326007326007326E-4"/>
    <n v="80.222999999999999"/>
    <n v="0"/>
    <n v="0"/>
    <n v="9.6267600000000009"/>
    <n v="115"/>
    <n v="1.4652014652014651"/>
    <n v="0"/>
    <n v="328.50503853479859"/>
  </r>
  <r>
    <d v="2023-07-02T19:37:57"/>
    <n v="1"/>
    <n v="550.22"/>
    <n v="1"/>
    <s v="Checked out"/>
    <d v="2023-07-03T11:00:00"/>
    <n v="1"/>
    <d v="2023-07-01T22:06:12"/>
    <s v="Bed in 12-bed Dorm"/>
    <m/>
    <s v="Hostelworld Group"/>
    <x v="2"/>
    <x v="2"/>
    <s v="Mastercard"/>
    <x v="10"/>
    <n v="1428"/>
    <d v="2023-07-01T00:00:00"/>
    <x v="2"/>
    <x v="2"/>
    <n v="7.326007326007326E-4"/>
    <n v="7.326007326007326E-4"/>
    <n v="82.533000000000001"/>
    <n v="0"/>
    <n v="0"/>
    <n v="9.9039599999999997"/>
    <n v="115"/>
    <n v="1.4652014652014651"/>
    <n v="0"/>
    <n v="341.31783853479857"/>
  </r>
  <r>
    <d v="2023-07-02T16:29:15"/>
    <n v="1"/>
    <n v="505.36"/>
    <n v="1"/>
    <s v="Checked out"/>
    <d v="2023-07-03T11:00:00"/>
    <n v="1"/>
    <d v="2023-02-27T22:57:17"/>
    <s v="Bed in 12-bed Dorm"/>
    <m/>
    <s v="Booking.com"/>
    <x v="2"/>
    <x v="2"/>
    <s v="Mastercard"/>
    <x v="2"/>
    <n v="1429"/>
    <d v="2023-07-01T00:00:00"/>
    <x v="2"/>
    <x v="2"/>
    <n v="7.326007326007326E-4"/>
    <n v="7.326007326007326E-4"/>
    <n v="75.804000000000002"/>
    <n v="0"/>
    <n v="0"/>
    <n v="9.0964799999999997"/>
    <n v="115"/>
    <n v="1.4652014652014651"/>
    <n v="0"/>
    <n v="303.99431853479854"/>
  </r>
  <r>
    <d v="2023-07-02T17:31:49"/>
    <n v="1"/>
    <n v="482.81"/>
    <n v="1"/>
    <s v="Checked out"/>
    <d v="2023-07-03T11:00:00"/>
    <n v="1"/>
    <d v="2023-01-15T08:53:41"/>
    <s v="Bed in 12-bed Dorm"/>
    <m/>
    <s v="Booking.com"/>
    <x v="2"/>
    <x v="2"/>
    <s v="Mastercard"/>
    <x v="2"/>
    <n v="1430"/>
    <d v="2023-07-01T00:00:00"/>
    <x v="2"/>
    <x v="2"/>
    <n v="7.326007326007326E-4"/>
    <n v="7.326007326007326E-4"/>
    <n v="72.421499999999995"/>
    <n v="0"/>
    <n v="0"/>
    <n v="8.6905799999999989"/>
    <n v="115"/>
    <n v="1.4652014652014651"/>
    <n v="0"/>
    <n v="285.23271853479855"/>
  </r>
  <r>
    <d v="2023-07-03T01:52:47"/>
    <n v="1"/>
    <n v="542.16"/>
    <n v="1"/>
    <s v="Checked out"/>
    <d v="2023-07-03T09:29:10"/>
    <n v="1"/>
    <d v="2023-07-03T01:52:03"/>
    <s v="Bed in 12-bed Dorm"/>
    <m/>
    <m/>
    <x v="0"/>
    <x v="5"/>
    <s v=""/>
    <x v="0"/>
    <n v="1431"/>
    <d v="2023-07-01T00:00:00"/>
    <x v="0"/>
    <x v="0"/>
    <n v="1.6863406408094434E-3"/>
    <n v="1.6863406408094434E-3"/>
    <n v="0"/>
    <n v="0"/>
    <n v="0"/>
    <n v="7.5902399999999997"/>
    <n v="115"/>
    <n v="0"/>
    <n v="0"/>
    <n v="419.56975999999997"/>
  </r>
  <r>
    <d v="2023-07-02T14:08:19"/>
    <n v="1"/>
    <n v="1420.01"/>
    <n v="1"/>
    <s v="Checked out"/>
    <d v="2023-07-03T11:00:00"/>
    <n v="1"/>
    <d v="2023-07-02T13:41:30"/>
    <s v="Bed in 12-bed Dorm"/>
    <m/>
    <m/>
    <x v="0"/>
    <x v="5"/>
    <s v=""/>
    <x v="12"/>
    <n v="1432"/>
    <d v="2023-07-01T00:00:00"/>
    <x v="0"/>
    <x v="0"/>
    <n v="1.6863406408094434E-3"/>
    <n v="1.6863406408094434E-3"/>
    <n v="0"/>
    <n v="0"/>
    <n v="0"/>
    <n v="19.880140000000001"/>
    <n v="115"/>
    <n v="0"/>
    <n v="0"/>
    <n v="1285.12986"/>
  </r>
  <r>
    <d v="2023-07-02T20:58:28"/>
    <n v="1"/>
    <n v="542.16"/>
    <n v="1"/>
    <s v="Checked out"/>
    <d v="2023-07-03T11:00:00"/>
    <n v="1"/>
    <d v="2023-07-02T20:53:14"/>
    <s v="Bed in 12-bed Dorm"/>
    <m/>
    <m/>
    <x v="0"/>
    <x v="5"/>
    <s v=""/>
    <x v="0"/>
    <n v="1433"/>
    <d v="2023-07-01T00:00:00"/>
    <x v="0"/>
    <x v="0"/>
    <n v="1.6863406408094434E-3"/>
    <n v="1.6863406408094434E-3"/>
    <n v="0"/>
    <n v="0"/>
    <n v="0"/>
    <n v="7.5902399999999997"/>
    <n v="115"/>
    <n v="0"/>
    <n v="0"/>
    <n v="419.56975999999997"/>
  </r>
  <r>
    <d v="2023-07-02T17:40:05"/>
    <n v="1"/>
    <n v="1354.02"/>
    <n v="1"/>
    <s v="Checked out"/>
    <d v="2023-07-03T05:51:03"/>
    <n v="1"/>
    <d v="2023-06-17T12:25:42"/>
    <s v="Bed in 4-bed Dorm"/>
    <m/>
    <s v="Booking.com"/>
    <x v="2"/>
    <x v="3"/>
    <s v="Mastercard"/>
    <x v="2"/>
    <n v="1434"/>
    <d v="2023-07-01T00:00:00"/>
    <x v="2"/>
    <x v="2"/>
    <n v="7.326007326007326E-4"/>
    <n v="7.326007326007326E-4"/>
    <n v="203.10299999999998"/>
    <n v="0"/>
    <n v="0"/>
    <n v="24.372359999999997"/>
    <n v="115"/>
    <n v="1.4652014652014651"/>
    <n v="0"/>
    <n v="1010.0794385347986"/>
  </r>
  <r>
    <d v="2023-07-02T23:32:39"/>
    <n v="2"/>
    <n v="1675"/>
    <n v="1"/>
    <s v="Checked out"/>
    <d v="2023-07-04T10:40:07"/>
    <n v="1"/>
    <d v="2023-06-26T20:10:22"/>
    <s v="Bed in 4-bed Dorm"/>
    <m/>
    <s v="Booking.com"/>
    <x v="2"/>
    <x v="2"/>
    <s v="Mastercard"/>
    <x v="2"/>
    <n v="1435"/>
    <d v="2023-07-01T00:00:00"/>
    <x v="2"/>
    <x v="2"/>
    <n v="1.4652014652014652E-3"/>
    <n v="1.4652014652014652E-3"/>
    <n v="251.25"/>
    <n v="0"/>
    <n v="0"/>
    <n v="30.15"/>
    <n v="153.33333333333331"/>
    <n v="2.9304029304029302"/>
    <n v="0"/>
    <n v="1237.3362637362638"/>
  </r>
  <r>
    <d v="2023-07-02T14:19:27"/>
    <n v="1"/>
    <n v="1066.07"/>
    <n v="1"/>
    <s v="Checked out"/>
    <d v="2023-07-03T11:00:00"/>
    <n v="1"/>
    <d v="2023-06-27T15:28:41"/>
    <s v="Bed in 4-bed Dorm"/>
    <m/>
    <s v="Booking.com"/>
    <x v="2"/>
    <x v="2"/>
    <s v="Mastercard"/>
    <x v="2"/>
    <n v="1436"/>
    <d v="2023-07-01T00:00:00"/>
    <x v="2"/>
    <x v="2"/>
    <n v="7.326007326007326E-4"/>
    <n v="7.326007326007326E-4"/>
    <n v="159.91049999999998"/>
    <n v="0"/>
    <n v="0"/>
    <n v="19.189259999999997"/>
    <n v="115"/>
    <n v="1.4652014652014651"/>
    <n v="0"/>
    <n v="770.50503853479859"/>
  </r>
  <r>
    <d v="2023-07-02T18:26:38"/>
    <n v="1"/>
    <n v="633.1"/>
    <n v="1"/>
    <s v="Checked out"/>
    <d v="2023-07-03T10:57:49"/>
    <n v="1"/>
    <d v="2023-07-02T18:25:21"/>
    <s v="Bed in 4-bed Dorm"/>
    <m/>
    <m/>
    <x v="0"/>
    <x v="5"/>
    <s v="Mastercard"/>
    <x v="0"/>
    <n v="1437"/>
    <d v="2023-07-01T00:00:00"/>
    <x v="0"/>
    <x v="0"/>
    <n v="1.6863406408094434E-3"/>
    <n v="1.6863406408094434E-3"/>
    <n v="0"/>
    <n v="0"/>
    <n v="0"/>
    <n v="8.8634000000000004"/>
    <n v="115"/>
    <n v="0"/>
    <n v="0"/>
    <n v="509.23660000000001"/>
  </r>
  <r>
    <d v="2023-07-02T16:51:54"/>
    <n v="1"/>
    <n v="652.67999999999995"/>
    <n v="1"/>
    <s v="Checked out"/>
    <d v="2023-07-03T10:51:27"/>
    <n v="1"/>
    <d v="2023-07-02T16:38:42"/>
    <s v="Bed in 4-bed Dorm"/>
    <m/>
    <s v="Booking.com"/>
    <x v="2"/>
    <x v="2"/>
    <s v="Mastercard"/>
    <x v="2"/>
    <n v="1438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02T15:46:29"/>
    <n v="1"/>
    <n v="779.46"/>
    <n v="1"/>
    <s v="Checked out"/>
    <d v="2023-07-03T11:00:00"/>
    <n v="1"/>
    <d v="2023-07-01T22:04:42"/>
    <s v="Bed in 4-bed Dorm"/>
    <m/>
    <s v="Booking.com"/>
    <x v="2"/>
    <x v="2"/>
    <s v="Mastercard"/>
    <x v="2"/>
    <n v="1439"/>
    <d v="2023-07-01T00:00:00"/>
    <x v="2"/>
    <x v="2"/>
    <n v="7.326007326007326E-4"/>
    <n v="7.326007326007326E-4"/>
    <n v="116.919"/>
    <n v="0"/>
    <n v="0"/>
    <n v="14.030279999999999"/>
    <n v="115"/>
    <n v="1.4652014652014651"/>
    <n v="0"/>
    <n v="532.04551853479859"/>
  </r>
  <r>
    <d v="2023-07-02T19:44:50"/>
    <n v="2"/>
    <n v="1526.2"/>
    <n v="1"/>
    <s v="Checked out"/>
    <d v="2023-07-04T07:00:00"/>
    <n v="1"/>
    <d v="2023-04-24T02:47:41"/>
    <s v="Bed in 4-bed Dorm"/>
    <m/>
    <s v="Hostelworld Group"/>
    <x v="2"/>
    <x v="2"/>
    <s v="Visa"/>
    <x v="10"/>
    <n v="1440"/>
    <d v="2023-07-01T00:00:00"/>
    <x v="2"/>
    <x v="2"/>
    <n v="1.4652014652014652E-3"/>
    <n v="1.4652014652014652E-3"/>
    <n v="228.93"/>
    <n v="0"/>
    <n v="0"/>
    <n v="27.471599999999999"/>
    <n v="153.33333333333331"/>
    <n v="2.9304029304029302"/>
    <n v="0"/>
    <n v="1113.5346637362638"/>
  </r>
  <r>
    <d v="2023-07-02T15:37:23"/>
    <n v="1"/>
    <n v="633.1"/>
    <n v="1"/>
    <s v="Checked out"/>
    <d v="2023-07-03T10:53:34"/>
    <n v="1"/>
    <d v="2023-07-02T15:35:56"/>
    <s v="Bed in 4-bed Dorm"/>
    <m/>
    <m/>
    <x v="0"/>
    <x v="5"/>
    <s v="Mastercard"/>
    <x v="0"/>
    <n v="1441"/>
    <d v="2023-07-01T00:00:00"/>
    <x v="0"/>
    <x v="0"/>
    <n v="1.6863406408094434E-3"/>
    <n v="1.6863406408094434E-3"/>
    <n v="0"/>
    <n v="0"/>
    <n v="0"/>
    <n v="8.8634000000000004"/>
    <n v="115"/>
    <n v="0"/>
    <n v="0"/>
    <n v="509.23660000000001"/>
  </r>
  <r>
    <d v="2023-07-02T13:55:35"/>
    <n v="1"/>
    <n v="633.1"/>
    <n v="1"/>
    <s v="Checked out"/>
    <d v="2023-07-03T11:00:00"/>
    <n v="1"/>
    <d v="2023-07-02T13:53:42"/>
    <s v="Bed in 4-bed Dorm"/>
    <m/>
    <m/>
    <x v="0"/>
    <x v="5"/>
    <s v=""/>
    <x v="0"/>
    <n v="1442"/>
    <d v="2023-07-01T00:00:00"/>
    <x v="0"/>
    <x v="0"/>
    <n v="1.6863406408094434E-3"/>
    <n v="1.6863406408094434E-3"/>
    <n v="0"/>
    <n v="0"/>
    <n v="0"/>
    <n v="8.8634000000000004"/>
    <n v="115"/>
    <n v="0"/>
    <n v="0"/>
    <n v="509.23660000000001"/>
  </r>
  <r>
    <d v="2023-07-02T18:29:05"/>
    <n v="2"/>
    <n v="1388.39"/>
    <n v="1"/>
    <s v="Checked out"/>
    <d v="2023-07-04T11:00:00"/>
    <n v="1"/>
    <d v="2023-07-01T19:01:41"/>
    <s v="Bed in 4-bed Dorm"/>
    <m/>
    <s v="Booking.com"/>
    <x v="2"/>
    <x v="2"/>
    <s v="Mastercard"/>
    <x v="2"/>
    <n v="1443"/>
    <d v="2023-07-01T00:00:00"/>
    <x v="2"/>
    <x v="2"/>
    <n v="1.4652014652014652E-3"/>
    <n v="1.4652014652014652E-3"/>
    <n v="208.2585"/>
    <n v="0"/>
    <n v="0"/>
    <n v="24.991019999999999"/>
    <n v="153.33333333333331"/>
    <n v="2.9304029304029302"/>
    <n v="0"/>
    <n v="998.87674373626385"/>
  </r>
  <r>
    <d v="2023-07-02T21:44:25"/>
    <n v="1"/>
    <n v="1053.48"/>
    <n v="1"/>
    <s v="Checked out"/>
    <d v="2023-07-03T10:13:30"/>
    <n v="1"/>
    <d v="2023-06-21T23:36:42"/>
    <s v="Bed in 4-bed Dorm"/>
    <m/>
    <s v="Booking.com"/>
    <x v="2"/>
    <x v="3"/>
    <s v="Mastercard"/>
    <x v="2"/>
    <n v="1444"/>
    <d v="2023-07-01T00:00:00"/>
    <x v="2"/>
    <x v="2"/>
    <n v="7.326007326007326E-4"/>
    <n v="7.326007326007326E-4"/>
    <n v="158.02199999999999"/>
    <n v="0"/>
    <n v="0"/>
    <n v="18.96264"/>
    <n v="115"/>
    <n v="1.4652014652014651"/>
    <n v="0"/>
    <n v="760.0301585347986"/>
  </r>
  <r>
    <d v="2023-07-02T19:35:10"/>
    <n v="2"/>
    <n v="1690.71"/>
    <n v="1"/>
    <s v="Checked out"/>
    <d v="2023-07-04T09:08:56"/>
    <n v="1"/>
    <d v="2023-06-15T20:22:13"/>
    <s v="Bed in 4-bed Dorm"/>
    <m/>
    <s v="Google Travel Agency"/>
    <x v="0"/>
    <x v="0"/>
    <s v="Visa"/>
    <x v="14"/>
    <n v="1445"/>
    <d v="2023-07-01T00:00:00"/>
    <x v="0"/>
    <x v="5"/>
    <n v="3.3726812816188868E-3"/>
    <n v="3.3726812816188868E-3"/>
    <n v="0"/>
    <n v="0"/>
    <n v="0"/>
    <n v="30.432779999999998"/>
    <n v="153.33333333333331"/>
    <n v="0"/>
    <n v="0"/>
    <n v="1506.9438866666667"/>
  </r>
  <r>
    <d v="2023-07-02T18:35:47"/>
    <n v="1"/>
    <n v="1346.43"/>
    <n v="1"/>
    <s v="Checked out"/>
    <d v="2023-07-03T11:00:00"/>
    <n v="2"/>
    <d v="2023-03-05T15:51:12"/>
    <s v="2-bed Dorm"/>
    <m/>
    <s v="Booking.com"/>
    <x v="2"/>
    <x v="2"/>
    <s v="Mastercard"/>
    <x v="2"/>
    <n v="1446"/>
    <d v="2023-07-01T00:00:00"/>
    <x v="2"/>
    <x v="2"/>
    <n v="7.326007326007326E-4"/>
    <n v="7.326007326007326E-4"/>
    <n v="201.96450000000002"/>
    <n v="0"/>
    <n v="0"/>
    <n v="24.23574"/>
    <n v="115"/>
    <n v="1.4652014652014651"/>
    <n v="0"/>
    <n v="1003.7645585347987"/>
  </r>
  <r>
    <d v="2023-07-02T20:41:49"/>
    <n v="2"/>
    <n v="1153.57"/>
    <n v="1"/>
    <s v="Checked out"/>
    <d v="2023-07-04T10:41:50"/>
    <n v="1"/>
    <d v="2023-07-01T21:41:41"/>
    <s v="Bed in 12-bed Dorm"/>
    <m/>
    <s v="Booking.com"/>
    <x v="2"/>
    <x v="2"/>
    <s v="Mastercard"/>
    <x v="2"/>
    <n v="1447"/>
    <d v="2023-07-01T00:00:00"/>
    <x v="2"/>
    <x v="2"/>
    <n v="1.4652014652014652E-3"/>
    <n v="1.4652014652014652E-3"/>
    <n v="173.03549999999998"/>
    <n v="0"/>
    <n v="0"/>
    <n v="20.764259999999997"/>
    <n v="153.33333333333331"/>
    <n v="2.9304029304029302"/>
    <n v="0"/>
    <n v="803.50650373626377"/>
  </r>
  <r>
    <d v="2023-07-03T00:51:14"/>
    <n v="1"/>
    <n v="647.32000000000005"/>
    <n v="1"/>
    <s v="Checked out"/>
    <d v="2023-07-03T11:00:00"/>
    <n v="1"/>
    <d v="2023-06-28T13:30:42"/>
    <s v="Bed in 12-bed Dorm"/>
    <m/>
    <s v="Booking.com"/>
    <x v="2"/>
    <x v="2"/>
    <s v="Mastercard"/>
    <x v="2"/>
    <n v="1448"/>
    <d v="2023-07-01T00:00:00"/>
    <x v="2"/>
    <x v="2"/>
    <n v="7.326007326007326E-4"/>
    <n v="7.326007326007326E-4"/>
    <n v="97.097999999999999"/>
    <n v="0"/>
    <n v="0"/>
    <n v="11.651759999999999"/>
    <n v="115"/>
    <n v="1.4652014652014651"/>
    <n v="0"/>
    <n v="422.10503853479861"/>
  </r>
  <r>
    <d v="2023-07-04T00:46:08"/>
    <n v="1"/>
    <n v="989.05"/>
    <n v="1"/>
    <s v="Checked out"/>
    <d v="2023-07-04T08:34:09"/>
    <n v="2"/>
    <d v="2023-07-04T00:43:50"/>
    <s v="Economy Queen"/>
    <m/>
    <m/>
    <x v="0"/>
    <x v="5"/>
    <s v="Visa"/>
    <x v="0"/>
    <n v="1449"/>
    <d v="2023-07-01T00:00:00"/>
    <x v="0"/>
    <x v="0"/>
    <n v="1.6863406408094434E-3"/>
    <n v="1.6863406408094434E-3"/>
    <n v="0"/>
    <n v="0"/>
    <n v="0"/>
    <n v="13.8467"/>
    <n v="115"/>
    <n v="0"/>
    <n v="0"/>
    <n v="860.2032999999999"/>
  </r>
  <r>
    <d v="2023-07-04T00:36:08"/>
    <n v="1"/>
    <n v="736.18"/>
    <n v="1"/>
    <s v="Checked out"/>
    <d v="2023-07-04T11:00:00"/>
    <n v="2"/>
    <d v="2023-06-16T20:37:11"/>
    <s v="Economy Queen"/>
    <m/>
    <s v="Private Sale"/>
    <x v="2"/>
    <x v="3"/>
    <s v=""/>
    <x v="5"/>
    <n v="1450"/>
    <d v="2023-07-01T00:00:00"/>
    <x v="2"/>
    <x v="2"/>
    <n v="7.326007326007326E-4"/>
    <n v="7.326007326007326E-4"/>
    <n v="110.42699999999999"/>
    <n v="0"/>
    <n v="0"/>
    <n v="13.251239999999997"/>
    <n v="115"/>
    <n v="1.4652014652014651"/>
    <n v="0"/>
    <n v="496.03655853479847"/>
  </r>
  <r>
    <d v="2023-07-03T15:58:22"/>
    <n v="2"/>
    <n v="1971.18"/>
    <n v="1"/>
    <s v="Checked out"/>
    <d v="2023-07-05T09:08:52"/>
    <n v="2"/>
    <d v="2023-07-03T11:05:53"/>
    <s v="Economy Queen"/>
    <m/>
    <m/>
    <x v="0"/>
    <x v="5"/>
    <s v=""/>
    <x v="0"/>
    <n v="1451"/>
    <d v="2023-07-01T00:00:00"/>
    <x v="0"/>
    <x v="0"/>
    <n v="3.3726812816188868E-3"/>
    <n v="3.3726812816188868E-3"/>
    <n v="0"/>
    <n v="0"/>
    <n v="0"/>
    <n v="27.596520000000002"/>
    <n v="153.33333333333331"/>
    <n v="0"/>
    <n v="0"/>
    <n v="1790.2501466666668"/>
  </r>
  <r>
    <d v="2023-07-03T15:48:50"/>
    <n v="1"/>
    <n v="968.66"/>
    <n v="1"/>
    <s v="Checked out"/>
    <d v="2023-07-04T10:02:27"/>
    <n v="2"/>
    <d v="2023-07-02T23:02:59"/>
    <s v="Economy Queen"/>
    <m/>
    <m/>
    <x v="0"/>
    <x v="11"/>
    <s v="Visa"/>
    <x v="8"/>
    <n v="1452"/>
    <d v="2023-07-01T00:00:00"/>
    <x v="0"/>
    <x v="4"/>
    <n v="1.6863406408094434E-3"/>
    <n v="1.6863406408094434E-3"/>
    <n v="9.6866000000000003"/>
    <n v="50"/>
    <n v="0"/>
    <n v="13.56124"/>
    <n v="115"/>
    <n v="16.863406408094434"/>
    <n v="0"/>
    <n v="763.54875359190555"/>
  </r>
  <r>
    <d v="2023-07-03T19:36:18"/>
    <n v="2"/>
    <n v="2043.48"/>
    <n v="1"/>
    <s v="Checked out"/>
    <d v="2023-07-05T09:31:39"/>
    <n v="1"/>
    <d v="2023-06-13T23:09:02"/>
    <s v="Economy Queen"/>
    <m/>
    <m/>
    <x v="0"/>
    <x v="6"/>
    <s v="Visa"/>
    <x v="8"/>
    <n v="1453"/>
    <d v="2023-07-01T00:00:00"/>
    <x v="0"/>
    <x v="4"/>
    <n v="3.3726812816188868E-3"/>
    <n v="3.3726812816188868E-3"/>
    <n v="20.434799999999999"/>
    <n v="50"/>
    <n v="0"/>
    <n v="28.608720000000002"/>
    <n v="153.33333333333331"/>
    <n v="33.726812816188868"/>
    <n v="0"/>
    <n v="1757.3763338504777"/>
  </r>
  <r>
    <d v="2023-07-03T18:18:08"/>
    <n v="1"/>
    <n v="815.71"/>
    <n v="1"/>
    <s v="Checked out"/>
    <d v="2023-07-04T10:50:07"/>
    <n v="1"/>
    <d v="2023-07-03T16:28:52"/>
    <s v="Economy Queen"/>
    <m/>
    <m/>
    <x v="0"/>
    <x v="19"/>
    <s v="Mastercard"/>
    <x v="8"/>
    <n v="1454"/>
    <d v="2023-07-01T00:00:00"/>
    <x v="0"/>
    <x v="4"/>
    <n v="1.6863406408094434E-3"/>
    <n v="1.6863406408094434E-3"/>
    <n v="8.1570999999999998"/>
    <n v="50"/>
    <n v="0"/>
    <n v="11.41994"/>
    <n v="115"/>
    <n v="16.863406408094434"/>
    <n v="0"/>
    <n v="614.26955359190561"/>
  </r>
  <r>
    <d v="2023-07-03T16:24:02"/>
    <n v="4"/>
    <n v="4732.28"/>
    <n v="1"/>
    <s v="Checked out"/>
    <d v="2023-07-07T05:00:00"/>
    <n v="2"/>
    <d v="2023-03-31T02:38:50"/>
    <s v="Economy Queen"/>
    <m/>
    <m/>
    <x v="0"/>
    <x v="4"/>
    <s v="Mastercard"/>
    <x v="8"/>
    <n v="1455"/>
    <d v="2023-07-01T00:00:00"/>
    <x v="0"/>
    <x v="4"/>
    <n v="6.7453625632377737E-3"/>
    <n v="6.7453625632377737E-3"/>
    <n v="47.322800000000001"/>
    <n v="50"/>
    <n v="0"/>
    <n v="66.251919999999998"/>
    <n v="230"/>
    <n v="67.453625632377737"/>
    <n v="0"/>
    <n v="4271.251654367622"/>
  </r>
  <r>
    <d v="2023-07-03T16:06:58"/>
    <n v="2"/>
    <n v="2134.38"/>
    <n v="1"/>
    <s v="Checked out"/>
    <d v="2023-07-05T10:15:52"/>
    <n v="2"/>
    <d v="2023-04-11T21:06:42"/>
    <s v="Economy Queen"/>
    <m/>
    <s v="Booking.com"/>
    <x v="2"/>
    <x v="3"/>
    <s v="Mastercard"/>
    <x v="2"/>
    <n v="1456"/>
    <d v="2023-07-01T00:00:00"/>
    <x v="2"/>
    <x v="2"/>
    <n v="1.4652014652014652E-3"/>
    <n v="1.4652014652014652E-3"/>
    <n v="320.15699999999998"/>
    <n v="0"/>
    <n v="0"/>
    <n v="38.418839999999996"/>
    <n v="153.33333333333331"/>
    <n v="2.9304029304029302"/>
    <n v="0"/>
    <n v="1619.5404237362638"/>
  </r>
  <r>
    <d v="2023-07-03T21:27:09"/>
    <n v="1"/>
    <n v="1019.64"/>
    <n v="1"/>
    <s v="Checked out"/>
    <d v="2023-07-04T11:00:00"/>
    <n v="1"/>
    <d v="2023-07-03T20:21:42"/>
    <s v="Economy Queen"/>
    <m/>
    <s v="Booking.com"/>
    <x v="2"/>
    <x v="2"/>
    <s v="Mastercard"/>
    <x v="2"/>
    <n v="1457"/>
    <d v="2023-07-01T00:00:00"/>
    <x v="2"/>
    <x v="2"/>
    <n v="7.326007326007326E-4"/>
    <n v="7.326007326007326E-4"/>
    <n v="152.946"/>
    <n v="0"/>
    <n v="0"/>
    <n v="18.35352"/>
    <n v="115"/>
    <n v="1.4652014652014651"/>
    <n v="0"/>
    <n v="731.87527853479855"/>
  </r>
  <r>
    <d v="2023-07-03T13:20:36"/>
    <n v="1"/>
    <n v="1105.3699999999999"/>
    <n v="1"/>
    <s v="Checked out"/>
    <d v="2023-07-04T08:18:34"/>
    <n v="2"/>
    <d v="2023-05-03T10:27:12"/>
    <s v="Economy Queen"/>
    <m/>
    <s v="Expedia"/>
    <x v="2"/>
    <x v="3"/>
    <s v="Mastercard"/>
    <x v="9"/>
    <n v="1458"/>
    <d v="2023-07-01T00:00:00"/>
    <x v="2"/>
    <x v="2"/>
    <n v="7.326007326007326E-4"/>
    <n v="7.326007326007326E-4"/>
    <n v="165.80549999999997"/>
    <n v="0"/>
    <n v="0"/>
    <n v="19.896659999999997"/>
    <n v="115"/>
    <n v="1.4652014652014651"/>
    <n v="0"/>
    <n v="803.20263853479855"/>
  </r>
  <r>
    <d v="2023-07-03T22:10:36"/>
    <n v="1"/>
    <n v="1153.58"/>
    <n v="1"/>
    <s v="Checked out"/>
    <d v="2023-07-04T10:58:36"/>
    <n v="2"/>
    <d v="2023-06-27T07:43:12"/>
    <s v="Standard Queen"/>
    <m/>
    <s v="Expedia"/>
    <x v="2"/>
    <x v="2"/>
    <s v="Mastercard"/>
    <x v="4"/>
    <n v="1459"/>
    <d v="2023-07-01T00:00:00"/>
    <x v="2"/>
    <x v="2"/>
    <n v="7.326007326007326E-4"/>
    <n v="7.326007326007326E-4"/>
    <n v="173.03699999999998"/>
    <n v="0"/>
    <n v="0"/>
    <n v="20.764439999999997"/>
    <n v="115"/>
    <n v="1.4652014652014651"/>
    <n v="0"/>
    <n v="843.31335853479845"/>
  </r>
  <r>
    <d v="2023-07-03T16:30:05"/>
    <n v="1"/>
    <n v="989.05"/>
    <n v="1"/>
    <s v="Checked out"/>
    <d v="2023-07-04T11:00:00"/>
    <n v="2"/>
    <d v="2023-06-29T15:32:49"/>
    <s v="Standard Queen"/>
    <m/>
    <m/>
    <x v="0"/>
    <x v="5"/>
    <s v=""/>
    <x v="12"/>
    <n v="1460"/>
    <d v="2023-07-01T00:00:00"/>
    <x v="0"/>
    <x v="0"/>
    <n v="1.6863406408094434E-3"/>
    <n v="1.6863406408094434E-3"/>
    <n v="0"/>
    <n v="0"/>
    <n v="0"/>
    <n v="13.8467"/>
    <n v="115"/>
    <n v="0"/>
    <n v="0"/>
    <n v="860.2032999999999"/>
  </r>
  <r>
    <d v="2023-07-04T00:53:21"/>
    <n v="1"/>
    <n v="1315.18"/>
    <n v="1"/>
    <s v="Checked out"/>
    <d v="2023-07-04T09:22:07"/>
    <n v="2"/>
    <d v="2023-02-26T17:27:41"/>
    <s v="Standard Queen"/>
    <m/>
    <s v="Booking.com"/>
    <x v="2"/>
    <x v="2"/>
    <s v="Mastercard"/>
    <x v="2"/>
    <n v="1461"/>
    <d v="2023-07-01T00:00:00"/>
    <x v="2"/>
    <x v="2"/>
    <n v="7.326007326007326E-4"/>
    <n v="7.326007326007326E-4"/>
    <n v="197.27700000000002"/>
    <n v="0"/>
    <n v="0"/>
    <n v="23.67324"/>
    <n v="115"/>
    <n v="1.4652014652014651"/>
    <n v="0"/>
    <n v="977.76455853479865"/>
  </r>
  <r>
    <d v="2023-07-03T20:56:31"/>
    <n v="2"/>
    <n v="3144.35"/>
    <n v="1"/>
    <s v="Checked out"/>
    <d v="2023-07-05T08:59:48"/>
    <n v="2"/>
    <d v="2023-02-25T03:24:12"/>
    <s v="Standard Queen"/>
    <m/>
    <s v="Expedia"/>
    <x v="2"/>
    <x v="9"/>
    <s v="Mastercard"/>
    <x v="17"/>
    <n v="1462"/>
    <d v="2023-07-01T00:00:00"/>
    <x v="2"/>
    <x v="2"/>
    <n v="1.4652014652014652E-3"/>
    <n v="1.4652014652014652E-3"/>
    <n v="471.65249999999997"/>
    <n v="0"/>
    <n v="0"/>
    <n v="56.598299999999995"/>
    <n v="153.33333333333331"/>
    <n v="2.9304029304029302"/>
    <n v="0"/>
    <n v="2459.8354637362636"/>
  </r>
  <r>
    <d v="2023-07-03T13:25:35"/>
    <n v="1"/>
    <n v="1704.46"/>
    <n v="1"/>
    <s v="Checked out"/>
    <d v="2023-07-04T11:00:00"/>
    <n v="2"/>
    <d v="2023-07-03T13:03:12"/>
    <s v="Family Room"/>
    <m/>
    <s v="Expedia"/>
    <x v="2"/>
    <x v="2"/>
    <s v="Mastercard"/>
    <x v="9"/>
    <n v="1463"/>
    <d v="2023-07-01T00:00:00"/>
    <x v="2"/>
    <x v="2"/>
    <n v="7.326007326007326E-4"/>
    <n v="7.326007326007326E-4"/>
    <n v="255.66899999999998"/>
    <n v="0"/>
    <n v="0"/>
    <n v="30.68028"/>
    <n v="115"/>
    <n v="1.4652014652014651"/>
    <n v="0"/>
    <n v="1301.6455185347986"/>
  </r>
  <r>
    <d v="2023-07-03T23:43:37"/>
    <n v="4"/>
    <n v="2090.89"/>
    <n v="1"/>
    <s v="Checked out"/>
    <d v="2023-07-07T10:50:42"/>
    <n v="1"/>
    <d v="2023-06-21T01:01:19"/>
    <s v="Bed in 12-bed Dorm"/>
    <m/>
    <m/>
    <x v="0"/>
    <x v="6"/>
    <s v="Visa"/>
    <x v="8"/>
    <n v="1464"/>
    <d v="2023-07-01T00:00:00"/>
    <x v="0"/>
    <x v="4"/>
    <n v="6.7453625632377737E-3"/>
    <n v="6.7453625632377737E-3"/>
    <n v="20.908899999999999"/>
    <n v="50"/>
    <n v="0"/>
    <n v="29.272459999999999"/>
    <n v="230"/>
    <n v="67.453625632377737"/>
    <n v="0"/>
    <n v="1693.2550143676222"/>
  </r>
  <r>
    <d v="2023-07-03T16:33:11"/>
    <n v="3"/>
    <n v="1093"/>
    <n v="1"/>
    <s v="Checked out"/>
    <d v="2023-07-06T11:00:00"/>
    <n v="1"/>
    <d v="2023-06-25T12:22:14"/>
    <s v="Bed in 12-bed Dorm"/>
    <m/>
    <s v="Private Sale"/>
    <x v="2"/>
    <x v="3"/>
    <s v=""/>
    <x v="5"/>
    <n v="1465"/>
    <d v="2023-07-01T00:00:00"/>
    <x v="2"/>
    <x v="2"/>
    <n v="2.1978021978021978E-3"/>
    <n v="2.1978021978021978E-3"/>
    <n v="163.95"/>
    <n v="0"/>
    <n v="0"/>
    <n v="19.673999999999999"/>
    <n v="191.66666666666666"/>
    <n v="4.395604395604396"/>
    <n v="0"/>
    <n v="713.31372893772891"/>
  </r>
  <r>
    <d v="2023-07-03T15:46:37"/>
    <n v="3"/>
    <n v="1476.87"/>
    <n v="1"/>
    <s v="Checked out"/>
    <d v="2023-07-06T10:06:04"/>
    <n v="1"/>
    <d v="2023-06-08T00:28:47"/>
    <s v="Bed in 12-bed Dorm"/>
    <m/>
    <s v="Hostelworld Group"/>
    <x v="2"/>
    <x v="2"/>
    <s v="Visa"/>
    <x v="10"/>
    <n v="1466"/>
    <d v="2023-07-01T00:00:00"/>
    <x v="2"/>
    <x v="2"/>
    <n v="2.1978021978021978E-3"/>
    <n v="2.1978021978021978E-3"/>
    <n v="221.53049999999999"/>
    <n v="0"/>
    <n v="0"/>
    <n v="26.583659999999995"/>
    <n v="191.66666666666666"/>
    <n v="4.395604395604396"/>
    <n v="0"/>
    <n v="1032.693568937729"/>
  </r>
  <r>
    <d v="2023-07-03T15:41:25"/>
    <n v="2"/>
    <n v="1001.79"/>
    <n v="1"/>
    <s v="Checked out"/>
    <d v="2023-07-05T10:00:27"/>
    <n v="1"/>
    <d v="2023-06-27T09:05:42"/>
    <s v="Bed in 12-bed Dorm"/>
    <m/>
    <s v="Booking.com"/>
    <x v="2"/>
    <x v="2"/>
    <s v="Mastercard"/>
    <x v="2"/>
    <n v="1467"/>
    <d v="2023-07-01T00:00:00"/>
    <x v="2"/>
    <x v="2"/>
    <n v="1.4652014652014652E-3"/>
    <n v="1.4652014652014652E-3"/>
    <n v="150.26849999999999"/>
    <n v="0"/>
    <n v="0"/>
    <n v="18.032219999999999"/>
    <n v="153.33333333333331"/>
    <n v="2.9304029304029302"/>
    <n v="0"/>
    <n v="677.22554373626372"/>
  </r>
  <r>
    <d v="2023-07-03T16:21:21"/>
    <n v="1"/>
    <n v="506.25"/>
    <n v="1"/>
    <s v="Checked out"/>
    <d v="2023-07-04T11:00:00"/>
    <n v="1"/>
    <d v="2023-06-28T01:25:41"/>
    <s v="Bed in 12-bed Dorm"/>
    <m/>
    <s v="Booking.com"/>
    <x v="2"/>
    <x v="2"/>
    <s v="Mastercard"/>
    <x v="2"/>
    <n v="1468"/>
    <d v="2023-07-01T00:00:00"/>
    <x v="2"/>
    <x v="2"/>
    <n v="7.326007326007326E-4"/>
    <n v="7.326007326007326E-4"/>
    <n v="75.9375"/>
    <n v="0"/>
    <n v="0"/>
    <n v="9.1124999999999989"/>
    <n v="115"/>
    <n v="1.4652014652014651"/>
    <n v="0"/>
    <n v="304.73479853479853"/>
  </r>
  <r>
    <d v="2023-07-03T18:07:40"/>
    <n v="2"/>
    <n v="827.24"/>
    <n v="1"/>
    <s v="Checked out"/>
    <d v="2023-07-05T09:11:22"/>
    <n v="1"/>
    <d v="2023-03-20T00:56:41"/>
    <s v="Bed in 12-bed Dorm"/>
    <m/>
    <s v="Hostelworld Group"/>
    <x v="2"/>
    <x v="2"/>
    <s v="Visa"/>
    <x v="10"/>
    <n v="1469"/>
    <d v="2023-07-01T00:00:00"/>
    <x v="2"/>
    <x v="2"/>
    <n v="1.4652014652014652E-3"/>
    <n v="1.4652014652014652E-3"/>
    <n v="124.086"/>
    <n v="0"/>
    <n v="0"/>
    <n v="14.890319999999999"/>
    <n v="153.33333333333331"/>
    <n v="2.9304029304029302"/>
    <n v="0"/>
    <n v="531.99994373626373"/>
  </r>
  <r>
    <d v="2023-07-03T16:18:13"/>
    <n v="1"/>
    <n v="404.36"/>
    <n v="1"/>
    <s v="Checked out"/>
    <d v="2023-07-04T11:00:00"/>
    <n v="1"/>
    <d v="2023-07-03T15:07:12"/>
    <s v="Bed in 12-bed Dorm"/>
    <m/>
    <s v="Private Sale"/>
    <x v="2"/>
    <x v="2"/>
    <s v=""/>
    <x v="5"/>
    <n v="1470"/>
    <d v="2023-07-01T00:00:00"/>
    <x v="2"/>
    <x v="2"/>
    <n v="7.326007326007326E-4"/>
    <n v="7.326007326007326E-4"/>
    <n v="60.653999999999996"/>
    <n v="0"/>
    <n v="0"/>
    <n v="7.2784800000000001"/>
    <n v="115"/>
    <n v="1.4652014652014651"/>
    <n v="0"/>
    <n v="219.96231853479856"/>
  </r>
  <r>
    <d v="2023-07-03T17:52:45"/>
    <n v="1"/>
    <n v="528.57000000000005"/>
    <n v="1"/>
    <s v="Checked out"/>
    <d v="2023-07-04T08:19:17"/>
    <n v="1"/>
    <d v="2023-07-02T13:06:42"/>
    <s v="Bed in 12-bed Dorm"/>
    <m/>
    <s v="Booking.com"/>
    <x v="2"/>
    <x v="2"/>
    <s v="Mastercard"/>
    <x v="2"/>
    <n v="1471"/>
    <d v="2023-07-01T00:00:00"/>
    <x v="2"/>
    <x v="2"/>
    <n v="7.326007326007326E-4"/>
    <n v="7.326007326007326E-4"/>
    <n v="79.285499999999999"/>
    <n v="0"/>
    <n v="0"/>
    <n v="9.5142600000000002"/>
    <n v="115"/>
    <n v="1.4652014652014651"/>
    <n v="0"/>
    <n v="323.3050385347986"/>
  </r>
  <r>
    <d v="2023-07-03T11:12:35"/>
    <n v="1"/>
    <n v="512.71"/>
    <n v="1"/>
    <s v="Checked out"/>
    <d v="2023-07-04T11:00:00"/>
    <n v="1"/>
    <d v="2023-07-03T11:11:14"/>
    <s v="Bed in 12-bed Dorm"/>
    <m/>
    <m/>
    <x v="0"/>
    <x v="5"/>
    <s v=""/>
    <x v="0"/>
    <n v="1472"/>
    <d v="2023-07-01T00:00:00"/>
    <x v="0"/>
    <x v="0"/>
    <n v="1.6863406408094434E-3"/>
    <n v="1.6863406408094434E-3"/>
    <n v="0"/>
    <n v="0"/>
    <n v="0"/>
    <n v="7.1779400000000004"/>
    <n v="115"/>
    <n v="0"/>
    <n v="0"/>
    <n v="390.53206"/>
  </r>
  <r>
    <d v="2023-07-03T19:48:05"/>
    <n v="1"/>
    <n v="449.29"/>
    <n v="1"/>
    <s v="Checked out"/>
    <d v="2023-07-04T08:14:40"/>
    <n v="1"/>
    <d v="2023-06-10T04:37:41"/>
    <s v="Bed in 12-bed Dorm"/>
    <m/>
    <s v="Hostelworld Group"/>
    <x v="2"/>
    <x v="2"/>
    <s v="Visa"/>
    <x v="10"/>
    <n v="1473"/>
    <d v="2023-07-01T00:00:00"/>
    <x v="2"/>
    <x v="2"/>
    <n v="7.326007326007326E-4"/>
    <n v="7.326007326007326E-4"/>
    <n v="67.393500000000003"/>
    <n v="0"/>
    <n v="0"/>
    <n v="8.0872200000000003"/>
    <n v="115"/>
    <n v="1.4652014652014651"/>
    <n v="0"/>
    <n v="257.34407853479854"/>
  </r>
  <r>
    <d v="2023-07-03T10:51:49"/>
    <n v="2"/>
    <n v="1170.06"/>
    <n v="1"/>
    <s v="Checked out"/>
    <d v="2023-07-05T11:00:00"/>
    <n v="1"/>
    <d v="2023-07-03T10:48:09"/>
    <s v="Bed in 4-bed Dorm"/>
    <m/>
    <m/>
    <x v="0"/>
    <x v="5"/>
    <s v="Mastercard"/>
    <x v="0"/>
    <n v="1474"/>
    <d v="2023-07-01T00:00:00"/>
    <x v="0"/>
    <x v="0"/>
    <n v="3.3726812816188868E-3"/>
    <n v="3.3726812816188868E-3"/>
    <n v="0"/>
    <n v="0"/>
    <n v="0"/>
    <n v="16.380839999999999"/>
    <n v="153.33333333333331"/>
    <n v="0"/>
    <n v="0"/>
    <n v="1000.3458266666667"/>
  </r>
  <r>
    <d v="2023-07-03T16:04:39"/>
    <n v="2"/>
    <n v="1206.25"/>
    <n v="1"/>
    <s v="Checked out"/>
    <d v="2023-07-05T10:08:59"/>
    <n v="1"/>
    <d v="2023-07-02T18:05:42"/>
    <s v="Bed in 4-bed Dorm"/>
    <m/>
    <s v="Booking.com"/>
    <x v="2"/>
    <x v="2"/>
    <s v="Mastercard"/>
    <x v="2"/>
    <n v="1475"/>
    <d v="2023-07-01T00:00:00"/>
    <x v="2"/>
    <x v="2"/>
    <n v="1.4652014652014652E-3"/>
    <n v="1.4652014652014652E-3"/>
    <n v="180.9375"/>
    <n v="0"/>
    <n v="0"/>
    <n v="21.712499999999999"/>
    <n v="153.33333333333331"/>
    <n v="2.9304029304029302"/>
    <n v="0"/>
    <n v="847.33626373626373"/>
  </r>
  <r>
    <d v="2023-07-03T20:17:19"/>
    <n v="2"/>
    <n v="1207.1400000000001"/>
    <n v="1"/>
    <s v="Checked out"/>
    <d v="2023-07-05T08:58:10"/>
    <n v="1"/>
    <d v="2023-07-03T20:16:14"/>
    <s v="Bed in 4-bed Dorm"/>
    <m/>
    <s v="Booking.com"/>
    <x v="2"/>
    <x v="2"/>
    <s v="Mastercard"/>
    <x v="7"/>
    <n v="1476"/>
    <d v="2023-07-01T00:00:00"/>
    <x v="2"/>
    <x v="3"/>
    <n v="1.4652014652014652E-3"/>
    <n v="1.4652014652014652E-3"/>
    <n v="181.071"/>
    <n v="0"/>
    <n v="0"/>
    <n v="21.72852"/>
    <n v="153.33333333333331"/>
    <n v="0"/>
    <n v="0"/>
    <n v="851.00714666666681"/>
  </r>
  <r>
    <d v="2023-07-03T15:44:14"/>
    <n v="2"/>
    <n v="1086.43"/>
    <n v="1"/>
    <s v="Checked out"/>
    <d v="2023-07-05T11:00:00"/>
    <n v="1"/>
    <d v="2023-06-25T05:11:41"/>
    <s v="Bed in 4-bed Dorm"/>
    <m/>
    <s v="Booking.com"/>
    <x v="2"/>
    <x v="3"/>
    <s v="Mastercard"/>
    <x v="2"/>
    <n v="1477"/>
    <d v="2023-07-01T00:00:00"/>
    <x v="2"/>
    <x v="2"/>
    <n v="1.4652014652014652E-3"/>
    <n v="1.4652014652014652E-3"/>
    <n v="162.96450000000002"/>
    <n v="0"/>
    <n v="0"/>
    <n v="19.55574"/>
    <n v="153.33333333333331"/>
    <n v="2.9304029304029302"/>
    <n v="0"/>
    <n v="747.64602373626383"/>
  </r>
  <r>
    <d v="2023-07-03T18:15:53"/>
    <n v="3"/>
    <n v="1738.71"/>
    <n v="1"/>
    <s v="Checked out"/>
    <d v="2023-07-06T09:10:20"/>
    <n v="1"/>
    <d v="2023-06-17T03:04:12"/>
    <s v="Bed in 4-bed Dorm"/>
    <m/>
    <s v="Hostelworld Group"/>
    <x v="2"/>
    <x v="2"/>
    <s v="Mastercard"/>
    <x v="10"/>
    <n v="1478"/>
    <d v="2023-07-01T00:00:00"/>
    <x v="2"/>
    <x v="2"/>
    <n v="2.1978021978021978E-3"/>
    <n v="2.1978021978021978E-3"/>
    <n v="260.80649999999997"/>
    <n v="0"/>
    <n v="0"/>
    <n v="31.296779999999998"/>
    <n v="191.66666666666666"/>
    <n v="4.395604395604396"/>
    <n v="0"/>
    <n v="1250.5444489377289"/>
  </r>
  <r>
    <d v="2023-07-03T17:22:25"/>
    <n v="1"/>
    <n v="528.57000000000005"/>
    <n v="1"/>
    <s v="Checked out"/>
    <d v="2023-07-04T08:15:40"/>
    <n v="1"/>
    <d v="2023-07-03T11:16:42"/>
    <s v="Bed in 4-bed Dorm"/>
    <m/>
    <s v="Booking.com"/>
    <x v="2"/>
    <x v="2"/>
    <s v="Mastercard"/>
    <x v="2"/>
    <n v="1479"/>
    <d v="2023-07-01T00:00:00"/>
    <x v="2"/>
    <x v="2"/>
    <n v="7.326007326007326E-4"/>
    <n v="7.326007326007326E-4"/>
    <n v="79.285499999999999"/>
    <n v="0"/>
    <n v="0"/>
    <n v="9.5142600000000002"/>
    <n v="115"/>
    <n v="1.4652014652014651"/>
    <n v="0"/>
    <n v="323.3050385347986"/>
  </r>
  <r>
    <d v="2023-07-04T11:26:42"/>
    <n v="2"/>
    <n v="2351.92"/>
    <n v="1"/>
    <s v="Checked out"/>
    <d v="2023-07-06T10:25:49"/>
    <n v="2"/>
    <d v="2023-05-15T21:55:51"/>
    <s v="Economy Queen"/>
    <m/>
    <s v="Hostelworld Group"/>
    <x v="2"/>
    <x v="2"/>
    <s v="Mastercard"/>
    <x v="10"/>
    <n v="1480"/>
    <d v="2023-07-01T00:00:00"/>
    <x v="2"/>
    <x v="2"/>
    <n v="1.4652014652014652E-3"/>
    <n v="1.4652014652014652E-3"/>
    <n v="352.78800000000001"/>
    <n v="0"/>
    <n v="0"/>
    <n v="42.334559999999996"/>
    <n v="153.33333333333331"/>
    <n v="2.9304029304029302"/>
    <n v="0"/>
    <n v="1800.5337037362638"/>
  </r>
  <r>
    <d v="2023-07-04T17:13:09"/>
    <n v="3"/>
    <n v="3223.17"/>
    <n v="1"/>
    <s v="Checked out"/>
    <d v="2023-07-07T09:14:49"/>
    <n v="2"/>
    <d v="2023-06-24T02:19:11"/>
    <s v="Economy Queen"/>
    <m/>
    <s v="Hostelworld Group"/>
    <x v="2"/>
    <x v="2"/>
    <s v="Mastercard"/>
    <x v="10"/>
    <n v="1481"/>
    <d v="2023-07-01T00:00:00"/>
    <x v="2"/>
    <x v="2"/>
    <n v="2.1978021978021978E-3"/>
    <n v="2.1978021978021978E-3"/>
    <n v="483.47550000000001"/>
    <n v="0"/>
    <n v="0"/>
    <n v="58.017059999999994"/>
    <n v="191.66666666666666"/>
    <n v="4.395604395604396"/>
    <n v="0"/>
    <n v="2485.6151689377289"/>
  </r>
  <r>
    <d v="2023-07-04T18:41:38"/>
    <n v="1"/>
    <n v="1572.18"/>
    <n v="1"/>
    <s v="Checked out"/>
    <d v="2023-07-05T11:00:00"/>
    <n v="2"/>
    <d v="2023-05-16T18:10:44"/>
    <s v="Economy Queen"/>
    <m/>
    <s v="Booking.com"/>
    <x v="2"/>
    <x v="9"/>
    <s v="Mastercard"/>
    <x v="2"/>
    <n v="1482"/>
    <d v="2023-07-01T00:00:00"/>
    <x v="2"/>
    <x v="2"/>
    <n v="7.326007326007326E-4"/>
    <n v="7.326007326007326E-4"/>
    <n v="235.827"/>
    <n v="0"/>
    <n v="0"/>
    <n v="28.299239999999998"/>
    <n v="115"/>
    <n v="1.4652014652014651"/>
    <n v="0"/>
    <n v="1191.5885585347987"/>
  </r>
  <r>
    <d v="2023-07-04T16:06:46"/>
    <n v="2"/>
    <n v="1762.14"/>
    <n v="1"/>
    <s v="Checked out"/>
    <d v="2023-07-06T10:56:39"/>
    <n v="1"/>
    <d v="2023-07-04T12:20:07"/>
    <s v="Economy Queen"/>
    <m/>
    <m/>
    <x v="0"/>
    <x v="19"/>
    <s v="Mastercard"/>
    <x v="8"/>
    <n v="1483"/>
    <d v="2023-07-01T00:00:00"/>
    <x v="0"/>
    <x v="4"/>
    <n v="3.3726812816188868E-3"/>
    <n v="3.3726812816188868E-3"/>
    <n v="17.621400000000001"/>
    <n v="50"/>
    <n v="0"/>
    <n v="24.669960000000003"/>
    <n v="153.33333333333331"/>
    <n v="33.726812816188868"/>
    <n v="0"/>
    <n v="1482.7884938504781"/>
  </r>
  <r>
    <d v="2023-07-04T16:12:59"/>
    <n v="1"/>
    <n v="982.13"/>
    <n v="1"/>
    <s v="Checked out"/>
    <d v="2023-07-05T10:59:28"/>
    <n v="2"/>
    <d v="2023-07-04T10:37:02"/>
    <s v="Economy Queen"/>
    <m/>
    <m/>
    <x v="0"/>
    <x v="5"/>
    <s v=""/>
    <x v="0"/>
    <n v="1484"/>
    <d v="2023-07-01T00:00:00"/>
    <x v="0"/>
    <x v="0"/>
    <n v="1.6863406408094434E-3"/>
    <n v="1.6863406408094434E-3"/>
    <n v="0"/>
    <n v="0"/>
    <n v="0"/>
    <n v="13.74982"/>
    <n v="115"/>
    <n v="0"/>
    <n v="0"/>
    <n v="853.38018"/>
  </r>
  <r>
    <d v="2023-07-04T16:43:48"/>
    <n v="1"/>
    <n v="1016.03"/>
    <n v="1"/>
    <s v="Checked out"/>
    <d v="2023-07-05T08:29:11"/>
    <n v="2"/>
    <d v="2023-01-12T19:24:12"/>
    <s v="Economy Queen"/>
    <m/>
    <s v="Hostelworld Group"/>
    <x v="2"/>
    <x v="2"/>
    <s v="Visa"/>
    <x v="10"/>
    <n v="1485"/>
    <d v="2023-07-01T00:00:00"/>
    <x v="2"/>
    <x v="2"/>
    <n v="7.326007326007326E-4"/>
    <n v="7.326007326007326E-4"/>
    <n v="152.40449999999998"/>
    <n v="0"/>
    <n v="0"/>
    <n v="18.288539999999998"/>
    <n v="115"/>
    <n v="1.4652014652014651"/>
    <n v="0"/>
    <n v="728.87175853479857"/>
  </r>
  <r>
    <d v="2023-07-04T16:08:33"/>
    <n v="2"/>
    <n v="1882.15"/>
    <n v="1"/>
    <s v="Checked out"/>
    <d v="2023-07-06T09:03:56"/>
    <n v="2"/>
    <d v="2022-10-17T20:56:02"/>
    <s v="Economy Queen"/>
    <m/>
    <s v="Hostelworld Group"/>
    <x v="2"/>
    <x v="2"/>
    <s v="Visa"/>
    <x v="10"/>
    <n v="1486"/>
    <d v="2023-07-01T00:00:00"/>
    <x v="2"/>
    <x v="2"/>
    <n v="1.4652014652014652E-3"/>
    <n v="1.4652014652014652E-3"/>
    <n v="282.32249999999999"/>
    <n v="0"/>
    <n v="0"/>
    <n v="33.878700000000002"/>
    <n v="153.33333333333331"/>
    <n v="2.9304029304029302"/>
    <n v="0"/>
    <n v="1409.6850637362638"/>
  </r>
  <r>
    <d v="2023-07-04T17:46:28"/>
    <n v="7"/>
    <n v="6793.04"/>
    <n v="1"/>
    <s v="Checked out"/>
    <d v="2023-07-11T05:14:29"/>
    <n v="2"/>
    <d v="2022-08-28T21:24:04"/>
    <s v="Economy Queen"/>
    <m/>
    <s v="Booking.com"/>
    <x v="2"/>
    <x v="3"/>
    <s v="Visa"/>
    <x v="2"/>
    <n v="1487"/>
    <d v="2023-07-01T00:00:00"/>
    <x v="2"/>
    <x v="2"/>
    <n v="5.1282051282051282E-3"/>
    <n v="5.1282051282051282E-3"/>
    <n v="1018.9559999999999"/>
    <n v="0"/>
    <n v="0"/>
    <n v="122.27471999999999"/>
    <n v="345"/>
    <n v="10.256410256410257"/>
    <n v="0"/>
    <n v="5296.5528697435902"/>
  </r>
  <r>
    <d v="2023-07-04T12:38:45"/>
    <n v="3"/>
    <n v="5348.67"/>
    <n v="1"/>
    <s v="Checked out"/>
    <d v="2023-07-07T09:55:01"/>
    <n v="2"/>
    <d v="2023-02-15T19:45:05"/>
    <s v="Superior King"/>
    <m/>
    <m/>
    <x v="0"/>
    <x v="7"/>
    <s v="Amex"/>
    <x v="8"/>
    <n v="1488"/>
    <d v="2023-07-01T00:00:00"/>
    <x v="0"/>
    <x v="4"/>
    <n v="5.0590219224283303E-3"/>
    <n v="5.0590219224283303E-3"/>
    <n v="53.486699999999999"/>
    <n v="50"/>
    <n v="0"/>
    <n v="74.881380000000007"/>
    <n v="191.66666666666666"/>
    <n v="50.590219224283302"/>
    <n v="0"/>
    <n v="4928.04503410905"/>
  </r>
  <r>
    <d v="2023-07-04T14:07:13"/>
    <n v="2"/>
    <n v="3405.84"/>
    <n v="1"/>
    <s v="Checked out"/>
    <d v="2023-07-06T10:51:41"/>
    <n v="4"/>
    <d v="2023-01-21T16:48:13"/>
    <s v="Family Room"/>
    <m/>
    <s v="Expedia"/>
    <x v="2"/>
    <x v="2"/>
    <s v="Mastercard"/>
    <x v="11"/>
    <n v="1489"/>
    <d v="2023-07-01T00:00:00"/>
    <x v="2"/>
    <x v="2"/>
    <n v="1.4652014652014652E-3"/>
    <n v="1.4652014652014652E-3"/>
    <n v="510.87599999999998"/>
    <n v="0"/>
    <n v="0"/>
    <n v="61.305119999999995"/>
    <n v="153.33333333333331"/>
    <n v="2.9304029304029302"/>
    <n v="0"/>
    <n v="2677.3951437362639"/>
  </r>
  <r>
    <d v="2023-07-04T16:41:10"/>
    <n v="3"/>
    <n v="7068.29"/>
    <n v="1"/>
    <s v="Checked out"/>
    <d v="2023-07-07T10:01:05"/>
    <n v="3"/>
    <d v="2023-01-29T22:01:23"/>
    <s v="Family Room"/>
    <m/>
    <s v="Expedia"/>
    <x v="2"/>
    <x v="9"/>
    <s v="Mastercard"/>
    <x v="3"/>
    <n v="1490"/>
    <d v="2023-07-01T00:00:00"/>
    <x v="2"/>
    <x v="2"/>
    <n v="2.1978021978021978E-3"/>
    <n v="2.1978021978021978E-3"/>
    <n v="1060.2435"/>
    <n v="0"/>
    <n v="0"/>
    <n v="127.22921999999998"/>
    <n v="191.66666666666666"/>
    <n v="4.395604395604396"/>
    <n v="0"/>
    <n v="5684.7550089377291"/>
  </r>
  <r>
    <d v="2023-07-04T15:58:18"/>
    <n v="1"/>
    <n v="2038.57"/>
    <n v="1"/>
    <s v="Checked out"/>
    <d v="2023-07-05T10:34:30"/>
    <n v="5"/>
    <d v="2023-06-24T00:59:05"/>
    <s v="Family Room"/>
    <m/>
    <s v="Google Travel Agency"/>
    <x v="0"/>
    <x v="0"/>
    <s v="Mastercard"/>
    <x v="14"/>
    <n v="1491"/>
    <d v="2023-07-01T00:00:00"/>
    <x v="0"/>
    <x v="5"/>
    <n v="1.6863406408094434E-3"/>
    <n v="1.6863406408094434E-3"/>
    <n v="0"/>
    <n v="0"/>
    <n v="0"/>
    <n v="36.694259999999993"/>
    <n v="115"/>
    <n v="0"/>
    <n v="0"/>
    <n v="1886.87574"/>
  </r>
  <r>
    <d v="2023-07-04T16:24:43"/>
    <n v="3"/>
    <n v="5692.86"/>
    <n v="1"/>
    <s v="Checked out"/>
    <d v="2023-07-07T11:00:00"/>
    <n v="4"/>
    <d v="2023-01-26T17:47:40"/>
    <s v="Family Room"/>
    <m/>
    <m/>
    <x v="0"/>
    <x v="7"/>
    <s v="Visa"/>
    <x v="8"/>
    <n v="1492"/>
    <d v="2023-07-01T00:00:00"/>
    <x v="0"/>
    <x v="4"/>
    <n v="5.0590219224283303E-3"/>
    <n v="5.0590219224283303E-3"/>
    <n v="56.928599999999996"/>
    <n v="50"/>
    <n v="0"/>
    <n v="79.700040000000001"/>
    <n v="191.66666666666666"/>
    <n v="50.590219224283302"/>
    <n v="0"/>
    <n v="5263.9744741090499"/>
  </r>
  <r>
    <d v="2023-07-04T15:54:06"/>
    <n v="2"/>
    <n v="4389.2"/>
    <n v="1"/>
    <s v="Checked out"/>
    <d v="2023-07-06T07:32:19"/>
    <n v="3"/>
    <d v="2023-04-18T00:19:36"/>
    <s v="Family Room"/>
    <m/>
    <m/>
    <x v="0"/>
    <x v="4"/>
    <s v=""/>
    <x v="8"/>
    <n v="1493"/>
    <d v="2023-07-01T00:00:00"/>
    <x v="0"/>
    <x v="4"/>
    <n v="3.3726812816188868E-3"/>
    <n v="3.3726812816188868E-3"/>
    <n v="43.891999999999996"/>
    <n v="50"/>
    <n v="0"/>
    <n v="61.448799999999999"/>
    <n v="153.33333333333331"/>
    <n v="33.726812816188868"/>
    <n v="0"/>
    <n v="4046.7990538504778"/>
  </r>
  <r>
    <d v="2023-07-04T16:45:01"/>
    <n v="1"/>
    <n v="940.18"/>
    <n v="1"/>
    <s v="Checked out"/>
    <d v="2023-07-05T10:46:38"/>
    <n v="2"/>
    <d v="2023-04-18T11:41:41"/>
    <s v="2-bed Dorm"/>
    <m/>
    <s v="Booking.com"/>
    <x v="2"/>
    <x v="3"/>
    <s v="Mastercard"/>
    <x v="2"/>
    <n v="1494"/>
    <d v="2023-07-01T00:00:00"/>
    <x v="2"/>
    <x v="2"/>
    <n v="7.326007326007326E-4"/>
    <n v="7.326007326007326E-4"/>
    <n v="141.02699999999999"/>
    <n v="0"/>
    <n v="0"/>
    <n v="16.923239999999996"/>
    <n v="115"/>
    <n v="1.4652014652014651"/>
    <n v="0"/>
    <n v="665.76455853479843"/>
  </r>
  <r>
    <d v="2023-07-04T17:00:59"/>
    <n v="1"/>
    <n v="1671.88"/>
    <n v="1"/>
    <s v="Checked out"/>
    <d v="2023-07-05T11:00:00"/>
    <n v="4"/>
    <d v="2023-06-08T10:20:12"/>
    <s v="4-bed Dorm"/>
    <m/>
    <s v="Booking.com"/>
    <x v="2"/>
    <x v="2"/>
    <s v="Mastercard"/>
    <x v="2"/>
    <n v="1495"/>
    <d v="2023-07-01T00:00:00"/>
    <x v="2"/>
    <x v="2"/>
    <n v="7.326007326007326E-4"/>
    <n v="7.326007326007326E-4"/>
    <n v="250.78200000000001"/>
    <n v="0"/>
    <n v="0"/>
    <n v="30.09384"/>
    <n v="115"/>
    <n v="1.4652014652014651"/>
    <n v="0"/>
    <n v="1274.5389585347987"/>
  </r>
  <r>
    <d v="2023-07-04T19:14:32"/>
    <n v="1"/>
    <n v="1500"/>
    <n v="1"/>
    <s v="Checked out"/>
    <d v="2023-07-05T07:25:04"/>
    <n v="4"/>
    <d v="2023-03-05T11:52:13"/>
    <s v="4-bed Dorm"/>
    <m/>
    <s v="Booking.com"/>
    <x v="2"/>
    <x v="2"/>
    <s v="Mastercard"/>
    <x v="2"/>
    <n v="1496"/>
    <d v="2023-07-01T00:00:00"/>
    <x v="2"/>
    <x v="2"/>
    <n v="7.326007326007326E-4"/>
    <n v="7.326007326007326E-4"/>
    <n v="225"/>
    <n v="0"/>
    <n v="0"/>
    <n v="26.999999999999996"/>
    <n v="115"/>
    <n v="1.4652014652014651"/>
    <n v="0"/>
    <n v="1131.5347985347985"/>
  </r>
  <r>
    <d v="2023-07-04T14:46:34"/>
    <n v="1"/>
    <n v="1307.81"/>
    <n v="1"/>
    <s v="Checked out"/>
    <d v="2023-07-05T08:14:13"/>
    <n v="4"/>
    <d v="2022-10-30T04:31:02"/>
    <s v="4-bed Dorm"/>
    <m/>
    <s v="Booking.com"/>
    <x v="2"/>
    <x v="3"/>
    <s v="Mastercard"/>
    <x v="2"/>
    <n v="1497"/>
    <d v="2023-07-01T00:00:00"/>
    <x v="2"/>
    <x v="2"/>
    <n v="7.326007326007326E-4"/>
    <n v="7.326007326007326E-4"/>
    <n v="196.17149999999998"/>
    <n v="0"/>
    <n v="0"/>
    <n v="23.540579999999999"/>
    <n v="115"/>
    <n v="1.4652014652014651"/>
    <n v="0"/>
    <n v="971.63271853479841"/>
  </r>
  <r>
    <d v="2023-07-04T14:38:59"/>
    <n v="6"/>
    <n v="2999.28"/>
    <n v="1"/>
    <s v="Checked out"/>
    <d v="2023-07-10T10:32:06"/>
    <n v="1"/>
    <d v="2023-06-17T21:26:03"/>
    <s v="Bed in 12-bed Dorm"/>
    <m/>
    <m/>
    <x v="0"/>
    <x v="10"/>
    <s v="Visa"/>
    <x v="8"/>
    <n v="1498"/>
    <d v="2023-07-01T00:00:00"/>
    <x v="0"/>
    <x v="4"/>
    <n v="1.0118043844856661E-2"/>
    <n v="1.0118043844856661E-2"/>
    <n v="29.992800000000003"/>
    <n v="50"/>
    <n v="0"/>
    <n v="41.989920000000005"/>
    <n v="306.66666666666663"/>
    <n v="101.1804384485666"/>
    <n v="0"/>
    <n v="2469.450174884767"/>
  </r>
  <r>
    <d v="2023-07-04T15:32:36"/>
    <n v="1"/>
    <n v="494.64"/>
    <n v="1"/>
    <s v="Checked out"/>
    <d v="2023-07-05T11:00:00"/>
    <n v="1"/>
    <d v="2023-07-04T00:44:41"/>
    <s v="Bed in 12-bed Dorm"/>
    <m/>
    <s v="Booking.com"/>
    <x v="2"/>
    <x v="2"/>
    <s v="Mastercard"/>
    <x v="2"/>
    <n v="1499"/>
    <d v="2023-07-01T00:00:00"/>
    <x v="2"/>
    <x v="2"/>
    <n v="7.326007326007326E-4"/>
    <n v="7.326007326007326E-4"/>
    <n v="74.195999999999998"/>
    <n v="0"/>
    <n v="0"/>
    <n v="8.9035199999999985"/>
    <n v="115"/>
    <n v="1.4652014652014651"/>
    <n v="0"/>
    <n v="295.07527853479854"/>
  </r>
  <r>
    <d v="2023-07-04T21:18:34"/>
    <n v="1"/>
    <n v="494.64"/>
    <n v="1"/>
    <s v="Checked out"/>
    <d v="2023-07-05T07:53:28"/>
    <n v="1"/>
    <d v="2023-07-03T23:16:42"/>
    <s v="Bed in 12-bed Dorm"/>
    <m/>
    <s v="Booking.com"/>
    <x v="2"/>
    <x v="2"/>
    <s v="Mastercard"/>
    <x v="2"/>
    <n v="1500"/>
    <d v="2023-07-01T00:00:00"/>
    <x v="2"/>
    <x v="2"/>
    <n v="7.326007326007326E-4"/>
    <n v="7.326007326007326E-4"/>
    <n v="74.195999999999998"/>
    <n v="0"/>
    <n v="0"/>
    <n v="8.9035199999999985"/>
    <n v="115"/>
    <n v="1.4652014652014651"/>
    <n v="0"/>
    <n v="295.07527853479854"/>
  </r>
  <r>
    <d v="2023-07-04T18:36:57"/>
    <n v="4"/>
    <n v="2475"/>
    <n v="1"/>
    <s v="Checked out"/>
    <d v="2023-07-08T07:00:00"/>
    <n v="1"/>
    <d v="2023-05-04T20:55:12"/>
    <s v="Bed in 12-bed Dorm"/>
    <m/>
    <s v="Booking.com"/>
    <x v="2"/>
    <x v="3"/>
    <s v="Mastercard"/>
    <x v="2"/>
    <n v="1501"/>
    <d v="2023-07-01T00:00:00"/>
    <x v="2"/>
    <x v="2"/>
    <n v="2.9304029304029304E-3"/>
    <n v="2.9304029304029304E-3"/>
    <n v="371.25"/>
    <n v="0"/>
    <n v="0"/>
    <n v="44.55"/>
    <n v="230"/>
    <n v="5.8608058608058604"/>
    <n v="0"/>
    <n v="1823.3391941391942"/>
  </r>
  <r>
    <d v="2023-07-04T11:08:14"/>
    <n v="1"/>
    <n v="413.57"/>
    <n v="1"/>
    <s v="Checked out"/>
    <d v="2023-07-05T11:00:00"/>
    <n v="1"/>
    <d v="2023-07-03T23:42:02"/>
    <s v="Bed in 12-bed Dorm"/>
    <m/>
    <s v="Google Travel Agency"/>
    <x v="0"/>
    <x v="19"/>
    <s v=""/>
    <x v="14"/>
    <n v="1502"/>
    <d v="2023-07-01T00:00:00"/>
    <x v="0"/>
    <x v="5"/>
    <n v="1.6863406408094434E-3"/>
    <n v="1.6863406408094434E-3"/>
    <n v="0"/>
    <n v="0"/>
    <n v="0"/>
    <n v="7.444259999999999"/>
    <n v="115"/>
    <n v="0"/>
    <n v="0"/>
    <n v="291.12574000000001"/>
  </r>
  <r>
    <d v="2023-07-04T16:54:58"/>
    <n v="1"/>
    <n v="466.07"/>
    <n v="1"/>
    <s v="Checked out"/>
    <d v="2023-07-05T09:47:23"/>
    <n v="1"/>
    <d v="2023-06-27T07:08:12"/>
    <s v="Bed in 12-bed Dorm"/>
    <m/>
    <s v="Booking.com"/>
    <x v="2"/>
    <x v="3"/>
    <s v="Mastercard"/>
    <x v="2"/>
    <n v="1503"/>
    <d v="2023-07-01T00:00:00"/>
    <x v="2"/>
    <x v="2"/>
    <n v="7.326007326007326E-4"/>
    <n v="7.326007326007326E-4"/>
    <n v="69.910499999999999"/>
    <n v="0"/>
    <n v="0"/>
    <n v="8.3892599999999984"/>
    <n v="115"/>
    <n v="1.4652014652014651"/>
    <n v="0"/>
    <n v="271.30503853479854"/>
  </r>
  <r>
    <d v="2023-07-04T23:15:48"/>
    <n v="1"/>
    <n v="598.21"/>
    <n v="1"/>
    <s v="Checked out"/>
    <d v="2023-07-05T07:53:03"/>
    <n v="1"/>
    <d v="2023-06-28T00:11:44"/>
    <s v="Bed in 4-bed Dorm"/>
    <m/>
    <s v="Booking.com"/>
    <x v="2"/>
    <x v="2"/>
    <s v="Mastercard"/>
    <x v="2"/>
    <n v="1504"/>
    <d v="2023-07-01T00:00:00"/>
    <x v="2"/>
    <x v="2"/>
    <n v="7.326007326007326E-4"/>
    <n v="7.326007326007326E-4"/>
    <n v="89.731499999999997"/>
    <n v="0"/>
    <n v="0"/>
    <n v="10.76778"/>
    <n v="115"/>
    <n v="1.4652014652014651"/>
    <n v="0"/>
    <n v="381.24551853479858"/>
  </r>
  <r>
    <d v="2023-07-04T14:29:08"/>
    <n v="3"/>
    <n v="1883.66"/>
    <n v="1"/>
    <s v="Checked out"/>
    <d v="2023-07-07T10:42:51"/>
    <n v="1"/>
    <d v="2023-04-20T04:17:42"/>
    <s v="Bed in 4-bed Dorm"/>
    <m/>
    <s v="Hostelworld Group"/>
    <x v="2"/>
    <x v="2"/>
    <s v="Visa"/>
    <x v="10"/>
    <n v="1505"/>
    <d v="2023-07-01T00:00:00"/>
    <x v="2"/>
    <x v="2"/>
    <n v="2.1978021978021978E-3"/>
    <n v="2.1978021978021978E-3"/>
    <n v="282.54899999999998"/>
    <n v="0"/>
    <n v="0"/>
    <n v="33.905879999999996"/>
    <n v="191.66666666666666"/>
    <n v="4.395604395604396"/>
    <n v="0"/>
    <n v="1371.142848937729"/>
  </r>
  <r>
    <d v="2023-07-04T17:25:34"/>
    <n v="2"/>
    <n v="1285.71"/>
    <n v="1"/>
    <s v="Checked out"/>
    <d v="2023-07-06T09:09:27"/>
    <n v="1"/>
    <d v="2023-07-02T23:53:41"/>
    <s v="Bed in 4-bed Dorm"/>
    <m/>
    <s v="Booking.com"/>
    <x v="2"/>
    <x v="2"/>
    <s v="Mastercard"/>
    <x v="2"/>
    <n v="1506"/>
    <d v="2023-07-01T00:00:00"/>
    <x v="2"/>
    <x v="2"/>
    <n v="1.4652014652014652E-3"/>
    <n v="1.4652014652014652E-3"/>
    <n v="192.85650000000001"/>
    <n v="0"/>
    <n v="0"/>
    <n v="23.142779999999998"/>
    <n v="153.33333333333331"/>
    <n v="2.9304029304029302"/>
    <n v="0"/>
    <n v="913.44698373626375"/>
  </r>
  <r>
    <d v="2023-07-04T14:42:31"/>
    <n v="1"/>
    <n v="580.27"/>
    <n v="1"/>
    <s v="Checked out"/>
    <d v="2023-07-05T09:48:51"/>
    <n v="1"/>
    <d v="2023-07-02T02:20:52"/>
    <s v="Bed in 4-bed Dorm"/>
    <m/>
    <m/>
    <x v="0"/>
    <x v="5"/>
    <s v="Mastercard"/>
    <x v="8"/>
    <n v="1507"/>
    <d v="2023-07-01T00:00:00"/>
    <x v="0"/>
    <x v="4"/>
    <n v="1.6863406408094434E-3"/>
    <n v="1.6863406408094434E-3"/>
    <n v="5.8026999999999997"/>
    <n v="50"/>
    <n v="0"/>
    <n v="8.12378"/>
    <n v="115"/>
    <n v="16.863406408094434"/>
    <n v="0"/>
    <n v="384.48011359190554"/>
  </r>
  <r>
    <d v="2023-07-04T15:59:42"/>
    <n v="1"/>
    <n v="580.27"/>
    <n v="1"/>
    <s v="Checked out"/>
    <d v="2023-07-05T09:49:05"/>
    <n v="1"/>
    <d v="2023-07-02T02:20:52"/>
    <s v="Bed in 4-bed Dorm"/>
    <m/>
    <m/>
    <x v="0"/>
    <x v="5"/>
    <s v="Mastercard"/>
    <x v="8"/>
    <n v="1508"/>
    <d v="2023-07-01T00:00:00"/>
    <x v="0"/>
    <x v="4"/>
    <n v="1.6863406408094434E-3"/>
    <n v="1.6863406408094434E-3"/>
    <n v="5.8026999999999997"/>
    <n v="50"/>
    <n v="0"/>
    <n v="8.12378"/>
    <n v="115"/>
    <n v="16.863406408094434"/>
    <n v="0"/>
    <n v="384.48011359190554"/>
  </r>
  <r>
    <d v="2023-07-05T15:13:17"/>
    <n v="2"/>
    <n v="2278.3000000000002"/>
    <n v="1"/>
    <s v="Checked out"/>
    <d v="2023-07-07T09:14:32"/>
    <n v="1"/>
    <d v="2023-06-26T10:31:17"/>
    <s v="Economy Queen"/>
    <m/>
    <s v="Hostelworld Group"/>
    <x v="2"/>
    <x v="2"/>
    <s v="Visa"/>
    <x v="10"/>
    <n v="1509"/>
    <d v="2023-07-01T00:00:00"/>
    <x v="2"/>
    <x v="2"/>
    <n v="1.4652014652014652E-3"/>
    <n v="1.4652014652014652E-3"/>
    <n v="341.745"/>
    <n v="0"/>
    <n v="0"/>
    <n v="41.009399999999999"/>
    <n v="153.33333333333331"/>
    <n v="2.9304029304029302"/>
    <n v="0"/>
    <n v="1739.2818637362639"/>
  </r>
  <r>
    <d v="2023-07-05T16:18:05"/>
    <n v="1"/>
    <n v="1312.43"/>
    <n v="1"/>
    <s v="Checked out"/>
    <d v="2023-07-06T07:15:45"/>
    <n v="1"/>
    <d v="2023-06-29T13:48:11"/>
    <s v="Economy Queen"/>
    <m/>
    <s v="Expedia"/>
    <x v="2"/>
    <x v="9"/>
    <s v="Mastercard"/>
    <x v="4"/>
    <n v="1510"/>
    <d v="2023-07-01T00:00:00"/>
    <x v="2"/>
    <x v="2"/>
    <n v="7.326007326007326E-4"/>
    <n v="7.326007326007326E-4"/>
    <n v="196.86449999999999"/>
    <n v="0"/>
    <n v="0"/>
    <n v="23.623739999999998"/>
    <n v="115"/>
    <n v="1.4652014652014651"/>
    <n v="0"/>
    <n v="975.47655853479864"/>
  </r>
  <r>
    <d v="2023-07-05T22:16:10"/>
    <n v="2"/>
    <n v="2713.29"/>
    <n v="1"/>
    <s v="Checked out"/>
    <d v="2023-07-07T11:00:00"/>
    <n v="2"/>
    <d v="2023-05-01T00:12:22"/>
    <s v="Economy Queen"/>
    <m/>
    <s v="Google Travel Agency"/>
    <x v="0"/>
    <x v="0"/>
    <s v="Mastercard"/>
    <x v="14"/>
    <n v="1511"/>
    <d v="2023-07-01T00:00:00"/>
    <x v="0"/>
    <x v="5"/>
    <n v="3.3726812816188868E-3"/>
    <n v="3.3726812816188868E-3"/>
    <n v="0"/>
    <n v="0"/>
    <n v="0"/>
    <n v="48.839219999999997"/>
    <n v="153.33333333333331"/>
    <n v="0"/>
    <n v="0"/>
    <n v="2511.1174466666666"/>
  </r>
  <r>
    <d v="2023-07-05T16:03:14"/>
    <n v="6"/>
    <n v="6889.83"/>
    <n v="1"/>
    <s v="Checked out"/>
    <d v="2023-07-11T11:00:00"/>
    <n v="1"/>
    <d v="2023-04-23T07:42:42"/>
    <s v="Economy Queen"/>
    <m/>
    <s v="Expedia"/>
    <x v="2"/>
    <x v="3"/>
    <s v="Mastercard"/>
    <x v="27"/>
    <n v="1512"/>
    <d v="2023-07-01T00:00:00"/>
    <x v="2"/>
    <x v="2"/>
    <n v="4.3956043956043956E-3"/>
    <n v="4.3956043956043956E-3"/>
    <n v="1033.4745"/>
    <n v="0"/>
    <n v="0"/>
    <n v="124.01693999999999"/>
    <n v="306.66666666666663"/>
    <n v="8.791208791208792"/>
    <n v="0"/>
    <n v="5416.8806845421241"/>
  </r>
  <r>
    <d v="2023-07-05T16:13:47"/>
    <n v="2"/>
    <n v="2278.3000000000002"/>
    <n v="1"/>
    <s v="Checked out"/>
    <d v="2023-07-07T07:34:06"/>
    <n v="2"/>
    <d v="2023-06-22T04:58:11"/>
    <s v="Economy Queen"/>
    <m/>
    <s v="Hostelworld Group"/>
    <x v="2"/>
    <x v="2"/>
    <s v=""/>
    <x v="10"/>
    <n v="1513"/>
    <d v="2023-07-01T00:00:00"/>
    <x v="2"/>
    <x v="2"/>
    <n v="1.4652014652014652E-3"/>
    <n v="1.4652014652014652E-3"/>
    <n v="341.745"/>
    <n v="0"/>
    <n v="0"/>
    <n v="41.009399999999999"/>
    <n v="153.33333333333331"/>
    <n v="2.9304029304029302"/>
    <n v="0"/>
    <n v="1739.2818637362639"/>
  </r>
  <r>
    <d v="2023-07-05T19:20:47"/>
    <n v="3"/>
    <n v="3468.3"/>
    <n v="1"/>
    <s v="Checked out"/>
    <d v="2023-07-08T07:28:36"/>
    <n v="2"/>
    <d v="2023-06-10T20:49:12"/>
    <s v="Economy Queen"/>
    <m/>
    <s v="Hostelworld Group"/>
    <x v="2"/>
    <x v="2"/>
    <s v="Mastercard"/>
    <x v="10"/>
    <n v="1514"/>
    <d v="2023-07-01T00:00:00"/>
    <x v="2"/>
    <x v="2"/>
    <n v="2.1978021978021978E-3"/>
    <n v="2.1978021978021978E-3"/>
    <n v="520.245"/>
    <n v="0"/>
    <n v="0"/>
    <n v="62.429400000000001"/>
    <n v="191.66666666666666"/>
    <n v="4.395604395604396"/>
    <n v="0"/>
    <n v="2689.5633289377292"/>
  </r>
  <r>
    <d v="2023-07-05T18:24:34"/>
    <n v="1"/>
    <n v="1560.71"/>
    <n v="1"/>
    <s v="Checked out"/>
    <d v="2023-07-06T08:46:52"/>
    <n v="2"/>
    <d v="2023-06-10T16:15:42"/>
    <s v="Economy Queen"/>
    <m/>
    <s v="Booking.com"/>
    <x v="2"/>
    <x v="2"/>
    <s v="Mastercard"/>
    <x v="2"/>
    <n v="1515"/>
    <d v="2023-07-01T00:00:00"/>
    <x v="2"/>
    <x v="2"/>
    <n v="7.326007326007326E-4"/>
    <n v="7.326007326007326E-4"/>
    <n v="234.10649999999998"/>
    <n v="0"/>
    <n v="0"/>
    <n v="28.092779999999998"/>
    <n v="115"/>
    <n v="1.4652014652014651"/>
    <n v="0"/>
    <n v="1182.0455185347987"/>
  </r>
  <r>
    <d v="2023-07-05T16:24:09"/>
    <n v="2"/>
    <n v="2389.87"/>
    <n v="1"/>
    <s v="Checked out"/>
    <d v="2023-07-07T10:09:05"/>
    <n v="2"/>
    <d v="2023-05-24T23:10:16"/>
    <s v="Standard Queen"/>
    <m/>
    <s v="Hostelworld Group"/>
    <x v="2"/>
    <x v="2"/>
    <s v="Visa"/>
    <x v="10"/>
    <n v="1516"/>
    <d v="2023-07-01T00:00:00"/>
    <x v="2"/>
    <x v="2"/>
    <n v="1.4652014652014652E-3"/>
    <n v="1.4652014652014652E-3"/>
    <n v="358.48049999999995"/>
    <n v="0"/>
    <n v="0"/>
    <n v="43.017659999999992"/>
    <n v="153.33333333333331"/>
    <n v="2.9304029304029302"/>
    <n v="0"/>
    <n v="1832.1081037362637"/>
  </r>
  <r>
    <d v="2023-07-05T15:55:57"/>
    <n v="1"/>
    <n v="1371.87"/>
    <n v="1"/>
    <s v="Checked out"/>
    <d v="2023-07-06T08:46:37"/>
    <n v="2"/>
    <d v="2023-01-13T10:21:42"/>
    <s v="Standard Queen"/>
    <m/>
    <s v="Booking.com"/>
    <x v="2"/>
    <x v="3"/>
    <s v="Mastercard"/>
    <x v="2"/>
    <n v="1517"/>
    <d v="2023-07-01T00:00:00"/>
    <x v="2"/>
    <x v="2"/>
    <n v="7.326007326007326E-4"/>
    <n v="7.326007326007326E-4"/>
    <n v="205.78049999999999"/>
    <n v="0"/>
    <n v="0"/>
    <n v="24.693659999999998"/>
    <n v="115"/>
    <n v="1.4652014652014651"/>
    <n v="0"/>
    <n v="1024.9306385347984"/>
  </r>
  <r>
    <d v="2023-07-05T15:40:10"/>
    <n v="1"/>
    <n v="1318.59"/>
    <n v="1"/>
    <s v="Checked out"/>
    <d v="2023-07-06T10:44:55"/>
    <n v="2"/>
    <d v="2023-05-09T20:23:01"/>
    <s v="Standard Queen"/>
    <m/>
    <m/>
    <x v="0"/>
    <x v="4"/>
    <s v="Visa"/>
    <x v="8"/>
    <n v="1518"/>
    <d v="2023-07-01T00:00:00"/>
    <x v="0"/>
    <x v="4"/>
    <n v="1.6863406408094434E-3"/>
    <n v="1.6863406408094434E-3"/>
    <n v="13.1859"/>
    <n v="50"/>
    <n v="0"/>
    <n v="18.460259999999998"/>
    <n v="115"/>
    <n v="16.863406408094434"/>
    <n v="0"/>
    <n v="1105.0804335919056"/>
  </r>
  <r>
    <d v="2023-07-05T15:39:11"/>
    <n v="1"/>
    <n v="1318.59"/>
    <n v="1"/>
    <s v="Checked out"/>
    <d v="2023-07-06T09:23:20"/>
    <n v="2"/>
    <d v="2023-05-09T20:23:01"/>
    <s v="Standard Queen"/>
    <m/>
    <m/>
    <x v="0"/>
    <x v="4"/>
    <s v="Visa"/>
    <x v="8"/>
    <n v="1519"/>
    <d v="2023-07-01T00:00:00"/>
    <x v="0"/>
    <x v="4"/>
    <n v="1.6863406408094434E-3"/>
    <n v="1.6863406408094434E-3"/>
    <n v="13.1859"/>
    <n v="50"/>
    <n v="0"/>
    <n v="18.460259999999998"/>
    <n v="115"/>
    <n v="16.863406408094434"/>
    <n v="0"/>
    <n v="1105.0804335919056"/>
  </r>
  <r>
    <d v="2023-07-05T14:07:08"/>
    <n v="2"/>
    <n v="2406.4299999999998"/>
    <n v="1"/>
    <s v="Checked out"/>
    <d v="2023-07-07T10:05:18"/>
    <n v="2"/>
    <d v="2023-07-05T07:08:41"/>
    <s v="Superior King"/>
    <m/>
    <s v="Expedia"/>
    <x v="2"/>
    <x v="2"/>
    <s v="Mastercard"/>
    <x v="3"/>
    <n v="1520"/>
    <d v="2023-07-01T00:00:00"/>
    <x v="2"/>
    <x v="2"/>
    <n v="1.4652014652014652E-3"/>
    <n v="1.4652014652014652E-3"/>
    <n v="360.96449999999999"/>
    <n v="0"/>
    <n v="0"/>
    <n v="43.315739999999991"/>
    <n v="153.33333333333331"/>
    <n v="2.9304029304029302"/>
    <n v="0"/>
    <n v="1845.8860237362637"/>
  </r>
  <r>
    <d v="2023-07-05T14:00:16"/>
    <n v="1"/>
    <n v="2036.96"/>
    <n v="1"/>
    <s v="Checked out"/>
    <d v="2023-07-06T07:38:15"/>
    <n v="4"/>
    <d v="2023-02-01T20:15:12"/>
    <s v="Family Room"/>
    <m/>
    <m/>
    <x v="0"/>
    <x v="8"/>
    <s v="Visa"/>
    <x v="8"/>
    <n v="1521"/>
    <d v="2023-07-01T00:00:00"/>
    <x v="0"/>
    <x v="4"/>
    <n v="1.6863406408094434E-3"/>
    <n v="1.6863406408094434E-3"/>
    <n v="20.369600000000002"/>
    <n v="50"/>
    <n v="0"/>
    <n v="28.517440000000001"/>
    <n v="115"/>
    <n v="16.863406408094434"/>
    <n v="0"/>
    <n v="1806.2095535919057"/>
  </r>
  <r>
    <d v="2023-07-05T19:50:10"/>
    <n v="1"/>
    <n v="1720.98"/>
    <n v="1"/>
    <s v="Checked out"/>
    <d v="2023-07-06T10:25:18"/>
    <n v="3"/>
    <d v="2023-07-03T20:41:12"/>
    <s v="4-bed Dorm"/>
    <m/>
    <s v="Booking.com"/>
    <x v="2"/>
    <x v="2"/>
    <s v="Mastercard"/>
    <x v="2"/>
    <n v="1522"/>
    <d v="2023-07-01T00:00:00"/>
    <x v="2"/>
    <x v="2"/>
    <n v="7.326007326007326E-4"/>
    <n v="7.326007326007326E-4"/>
    <n v="258.14699999999999"/>
    <n v="0"/>
    <n v="0"/>
    <n v="30.977639999999997"/>
    <n v="115"/>
    <n v="1.4652014652014651"/>
    <n v="0"/>
    <n v="1315.3901585347985"/>
  </r>
  <r>
    <d v="2023-07-05T16:52:29"/>
    <n v="2"/>
    <n v="1012.41"/>
    <n v="1"/>
    <s v="Checked out"/>
    <d v="2023-07-07T10:50:54"/>
    <n v="1"/>
    <d v="2023-02-27T02:57:41"/>
    <s v="Bed in 12-bed Dorm"/>
    <m/>
    <s v="Hostelworld Group"/>
    <x v="2"/>
    <x v="2"/>
    <s v="Visa"/>
    <x v="10"/>
    <n v="1523"/>
    <d v="2023-07-01T00:00:00"/>
    <x v="2"/>
    <x v="2"/>
    <n v="1.4652014652014652E-3"/>
    <n v="1.4652014652014652E-3"/>
    <n v="151.86149999999998"/>
    <n v="0"/>
    <n v="0"/>
    <n v="18.223379999999999"/>
    <n v="153.33333333333331"/>
    <n v="2.9304029304029302"/>
    <n v="0"/>
    <n v="686.06138373626379"/>
  </r>
  <r>
    <d v="2023-07-05T16:50:58"/>
    <n v="2"/>
    <n v="1012.41"/>
    <n v="1"/>
    <s v="Checked out"/>
    <d v="2023-07-07T10:50:42"/>
    <n v="1"/>
    <d v="2023-02-27T02:57:41"/>
    <s v="Bed in 12-bed Dorm"/>
    <m/>
    <s v="Hostelworld Group"/>
    <x v="2"/>
    <x v="2"/>
    <s v="Visa"/>
    <x v="10"/>
    <n v="1524"/>
    <d v="2023-07-01T00:00:00"/>
    <x v="2"/>
    <x v="2"/>
    <n v="1.4652014652014652E-3"/>
    <n v="1.4652014652014652E-3"/>
    <n v="151.86149999999998"/>
    <n v="0"/>
    <n v="0"/>
    <n v="18.223379999999999"/>
    <n v="153.33333333333331"/>
    <n v="2.9304029304029302"/>
    <n v="0"/>
    <n v="686.06138373626379"/>
  </r>
  <r>
    <d v="2023-07-05T21:59:53"/>
    <n v="5"/>
    <n v="2705.58"/>
    <n v="1"/>
    <s v="Checked out"/>
    <d v="2023-07-10T11:00:00"/>
    <n v="1"/>
    <d v="2023-06-17T05:22:20"/>
    <s v="Bed in 12-bed Dorm"/>
    <m/>
    <s v="Hostelworld Group"/>
    <x v="2"/>
    <x v="2"/>
    <s v="Mastercard"/>
    <x v="10"/>
    <n v="1525"/>
    <d v="2023-07-01T00:00:00"/>
    <x v="2"/>
    <x v="2"/>
    <n v="3.663003663003663E-3"/>
    <n v="3.663003663003663E-3"/>
    <n v="405.83699999999999"/>
    <n v="0"/>
    <n v="0"/>
    <n v="48.700439999999993"/>
    <n v="268.33333333333331"/>
    <n v="7.3260073260073257"/>
    <n v="0"/>
    <n v="1975.3832193406593"/>
  </r>
  <r>
    <d v="2023-07-06T00:15:08"/>
    <n v="1"/>
    <n v="565.4"/>
    <n v="1"/>
    <s v="Checked out"/>
    <d v="2023-07-06T11:00:00"/>
    <n v="1"/>
    <d v="2023-06-19T05:16:14"/>
    <s v="Bed in 12-bed Dorm"/>
    <m/>
    <s v="Hostelworld Group"/>
    <x v="2"/>
    <x v="2"/>
    <s v="Mastercard"/>
    <x v="10"/>
    <n v="1526"/>
    <d v="2023-07-01T00:00:00"/>
    <x v="2"/>
    <x v="2"/>
    <n v="7.326007326007326E-4"/>
    <n v="7.326007326007326E-4"/>
    <n v="84.809999999999988"/>
    <n v="0"/>
    <n v="0"/>
    <n v="10.177199999999999"/>
    <n v="115"/>
    <n v="1.4652014652014651"/>
    <n v="0"/>
    <n v="353.94759853479854"/>
  </r>
  <r>
    <d v="2023-07-05T14:43:25"/>
    <n v="1"/>
    <n v="531.25"/>
    <n v="1"/>
    <s v="Checked out"/>
    <d v="2023-07-06T10:49:31"/>
    <n v="1"/>
    <d v="2023-07-05T14:03:42"/>
    <s v="Bed in 12-bed Dorm"/>
    <m/>
    <s v="Booking.com"/>
    <x v="2"/>
    <x v="2"/>
    <s v="Mastercard"/>
    <x v="2"/>
    <n v="1527"/>
    <d v="2023-07-01T00:00:00"/>
    <x v="2"/>
    <x v="2"/>
    <n v="7.326007326007326E-4"/>
    <n v="7.326007326007326E-4"/>
    <n v="79.6875"/>
    <n v="0"/>
    <n v="0"/>
    <n v="9.5625"/>
    <n v="115"/>
    <n v="1.4652014652014651"/>
    <n v="0"/>
    <n v="325.53479853479854"/>
  </r>
  <r>
    <d v="2023-07-05T16:49:28"/>
    <n v="2"/>
    <n v="1139.29"/>
    <n v="1"/>
    <s v="Checked out"/>
    <d v="2023-07-07T09:48:28"/>
    <n v="1"/>
    <d v="2023-07-04T22:42:42"/>
    <s v="Bed in 12-bed Dorm"/>
    <m/>
    <s v="Booking.com"/>
    <x v="2"/>
    <x v="2"/>
    <s v="Mastercard"/>
    <x v="2"/>
    <n v="1528"/>
    <d v="2023-07-01T00:00:00"/>
    <x v="2"/>
    <x v="2"/>
    <n v="1.4652014652014652E-3"/>
    <n v="1.4652014652014652E-3"/>
    <n v="170.89349999999999"/>
    <n v="0"/>
    <n v="0"/>
    <n v="20.507219999999997"/>
    <n v="153.33333333333331"/>
    <n v="2.9304029304029302"/>
    <n v="0"/>
    <n v="791.62554373626381"/>
  </r>
  <r>
    <d v="2023-07-05T17:36:22"/>
    <n v="3"/>
    <n v="1681.88"/>
    <n v="1"/>
    <s v="Checked out"/>
    <d v="2023-07-08T10:46:21"/>
    <n v="1"/>
    <d v="2023-03-26T22:41:41"/>
    <s v="Bed in 12-bed Dorm"/>
    <m/>
    <s v="Booking.com"/>
    <x v="2"/>
    <x v="3"/>
    <s v="Mastercard"/>
    <x v="2"/>
    <n v="1529"/>
    <d v="2023-07-01T00:00:00"/>
    <x v="2"/>
    <x v="2"/>
    <n v="2.1978021978021978E-3"/>
    <n v="2.1978021978021978E-3"/>
    <n v="252.28200000000001"/>
    <n v="0"/>
    <n v="0"/>
    <n v="30.27384"/>
    <n v="191.66666666666666"/>
    <n v="4.395604395604396"/>
    <n v="0"/>
    <n v="1203.2618889377291"/>
  </r>
  <r>
    <d v="2023-07-05T17:28:53"/>
    <n v="1"/>
    <n v="425"/>
    <n v="1"/>
    <s v="Checked out"/>
    <d v="2023-07-06T08:25:28"/>
    <n v="1"/>
    <d v="2023-07-04T17:33:55"/>
    <s v="Bed in 12-bed Dorm"/>
    <m/>
    <s v="Booking.com"/>
    <x v="0"/>
    <x v="0"/>
    <s v="Visa"/>
    <x v="0"/>
    <n v="1530"/>
    <d v="2023-07-01T00:00:00"/>
    <x v="0"/>
    <x v="0"/>
    <n v="1.6863406408094434E-3"/>
    <n v="1.6863406408094434E-3"/>
    <n v="0"/>
    <n v="0"/>
    <n v="0"/>
    <n v="5.95"/>
    <n v="115"/>
    <n v="0"/>
    <n v="0"/>
    <n v="304.05"/>
  </r>
  <r>
    <d v="2023-07-05T22:54:34"/>
    <n v="3"/>
    <n v="2067.86"/>
    <n v="1"/>
    <s v="Checked out"/>
    <d v="2023-07-08T06:00:00"/>
    <n v="1"/>
    <d v="2023-07-05T16:05:53"/>
    <s v="Bed in 4-bed Dorm"/>
    <m/>
    <s v="Booking.com"/>
    <x v="2"/>
    <x v="2"/>
    <s v="Mastercard"/>
    <x v="2"/>
    <n v="1531"/>
    <d v="2023-07-01T00:00:00"/>
    <x v="2"/>
    <x v="2"/>
    <n v="2.1978021978021978E-3"/>
    <n v="2.1978021978021978E-3"/>
    <n v="310.17900000000003"/>
    <n v="0"/>
    <n v="0"/>
    <n v="37.22148"/>
    <n v="191.66666666666666"/>
    <n v="4.395604395604396"/>
    <n v="0"/>
    <n v="1524.397248937729"/>
  </r>
  <r>
    <d v="2023-07-05T19:47:27"/>
    <n v="3"/>
    <n v="2144.64"/>
    <n v="1"/>
    <s v="Checked out"/>
    <d v="2023-07-08T11:00:00"/>
    <n v="1"/>
    <d v="2023-06-29T23:08:41"/>
    <s v="Bed in 4-bed Dorm"/>
    <m/>
    <s v="Booking.com"/>
    <x v="2"/>
    <x v="2"/>
    <s v="Mastercard"/>
    <x v="2"/>
    <n v="1532"/>
    <d v="2023-07-01T00:00:00"/>
    <x v="2"/>
    <x v="2"/>
    <n v="2.1978021978021978E-3"/>
    <n v="2.1978021978021978E-3"/>
    <n v="321.69599999999997"/>
    <n v="0"/>
    <n v="0"/>
    <n v="38.603519999999996"/>
    <n v="191.66666666666666"/>
    <n v="4.395604395604396"/>
    <n v="0"/>
    <n v="1588.2782089377288"/>
  </r>
  <r>
    <d v="2023-07-05T17:57:14"/>
    <n v="1"/>
    <n v="652.67999999999995"/>
    <n v="1"/>
    <s v="Checked out"/>
    <d v="2023-07-06T10:49:12"/>
    <n v="1"/>
    <d v="2023-05-21T19:16:13"/>
    <s v="Bed in 4-bed Dorm"/>
    <m/>
    <s v="Hostelworld Group"/>
    <x v="2"/>
    <x v="2"/>
    <s v="Mastercard"/>
    <x v="10"/>
    <n v="1533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06T00:26:27"/>
    <n v="1"/>
    <n v="667.74"/>
    <n v="1"/>
    <s v="Checked out"/>
    <d v="2023-07-06T07:19:30"/>
    <n v="1"/>
    <d v="2023-07-02T15:55:06"/>
    <s v="Bed in 4-bed Dorm"/>
    <m/>
    <m/>
    <x v="0"/>
    <x v="5"/>
    <s v="Mastercard"/>
    <x v="0"/>
    <n v="1534"/>
    <d v="2023-07-01T00:00:00"/>
    <x v="0"/>
    <x v="0"/>
    <n v="1.6863406408094434E-3"/>
    <n v="1.6863406408094434E-3"/>
    <n v="0"/>
    <n v="0"/>
    <n v="0"/>
    <n v="9.3483599999999996"/>
    <n v="115"/>
    <n v="0"/>
    <n v="0"/>
    <n v="543.39164000000005"/>
  </r>
  <r>
    <d v="2023-07-05T15:57:28"/>
    <n v="1"/>
    <n v="1919.64"/>
    <n v="1"/>
    <s v="Checked out"/>
    <d v="2023-07-06T11:00:00"/>
    <n v="4"/>
    <d v="2023-05-02T20:33:41"/>
    <s v="4-bed Dorm"/>
    <m/>
    <s v="Booking.com"/>
    <x v="2"/>
    <x v="2"/>
    <s v="Mastercard"/>
    <x v="2"/>
    <n v="1535"/>
    <d v="2023-07-01T00:00:00"/>
    <x v="2"/>
    <x v="2"/>
    <n v="7.326007326007326E-4"/>
    <n v="7.326007326007326E-4"/>
    <n v="287.94600000000003"/>
    <n v="0"/>
    <n v="0"/>
    <n v="34.553519999999999"/>
    <n v="115"/>
    <n v="1.4652014652014651"/>
    <n v="0"/>
    <n v="1480.6752785347985"/>
  </r>
  <r>
    <d v="2023-07-05T23:22:16"/>
    <n v="1"/>
    <n v="1720.98"/>
    <n v="1"/>
    <s v="Checked out"/>
    <d v="2023-07-06T11:00:00"/>
    <n v="4"/>
    <d v="2023-06-25T12:51:42"/>
    <s v="4-bed Dorm"/>
    <m/>
    <s v="Booking.com"/>
    <x v="2"/>
    <x v="2"/>
    <s v="Mastercard"/>
    <x v="2"/>
    <n v="1536"/>
    <d v="2023-07-01T00:00:00"/>
    <x v="2"/>
    <x v="2"/>
    <n v="7.326007326007326E-4"/>
    <n v="7.326007326007326E-4"/>
    <n v="258.14699999999999"/>
    <n v="0"/>
    <n v="0"/>
    <n v="30.977639999999997"/>
    <n v="115"/>
    <n v="1.4652014652014651"/>
    <n v="0"/>
    <n v="1315.3901585347985"/>
  </r>
  <r>
    <d v="2023-07-06T00:53:24"/>
    <n v="2"/>
    <n v="4154.47"/>
    <n v="1"/>
    <s v="Checked out"/>
    <d v="2023-07-07T07:16:43"/>
    <n v="6"/>
    <d v="2023-06-11T06:02:41"/>
    <s v="6-bed Dorm"/>
    <m/>
    <s v="Booking.com"/>
    <x v="2"/>
    <x v="3"/>
    <s v="Mastercard"/>
    <x v="2"/>
    <n v="1537"/>
    <d v="2023-07-01T00:00:00"/>
    <x v="2"/>
    <x v="2"/>
    <n v="1.4652014652014652E-3"/>
    <n v="1.4652014652014652E-3"/>
    <n v="623.17050000000006"/>
    <n v="0"/>
    <n v="0"/>
    <n v="74.780460000000005"/>
    <n v="153.33333333333331"/>
    <n v="2.9304029304029302"/>
    <n v="0"/>
    <n v="3300.2553037362641"/>
  </r>
  <r>
    <d v="2023-07-06T19:04:26"/>
    <n v="1"/>
    <n v="1133.93"/>
    <n v="1"/>
    <s v="Checked out"/>
    <d v="2023-07-07T08:49:07"/>
    <n v="1"/>
    <d v="2023-04-18T11:45:41"/>
    <s v="Economy Queen"/>
    <m/>
    <s v="Expedia"/>
    <x v="2"/>
    <x v="2"/>
    <s v="Mastercard"/>
    <x v="4"/>
    <n v="1538"/>
    <d v="2023-07-01T00:00:00"/>
    <x v="2"/>
    <x v="2"/>
    <n v="7.326007326007326E-4"/>
    <n v="7.326007326007326E-4"/>
    <n v="170.08950000000002"/>
    <n v="0"/>
    <n v="0"/>
    <n v="20.410740000000001"/>
    <n v="115"/>
    <n v="1.4652014652014651"/>
    <n v="0"/>
    <n v="826.96455853479858"/>
  </r>
  <r>
    <d v="2023-07-06T14:58:27"/>
    <n v="5"/>
    <n v="4169"/>
    <n v="1"/>
    <s v="Checked out"/>
    <d v="2023-07-11T10:51:02"/>
    <n v="2"/>
    <d v="2023-05-26T15:42:21"/>
    <s v="Economy Queen"/>
    <m/>
    <s v="Private Sale"/>
    <x v="2"/>
    <x v="3"/>
    <s v=""/>
    <x v="5"/>
    <n v="1539"/>
    <d v="2023-07-01T00:00:00"/>
    <x v="2"/>
    <x v="2"/>
    <n v="3.663003663003663E-3"/>
    <n v="3.663003663003663E-3"/>
    <n v="625.35"/>
    <n v="0"/>
    <n v="0"/>
    <n v="75.041999999999987"/>
    <n v="268.33333333333331"/>
    <n v="7.3260073260073257"/>
    <n v="0"/>
    <n v="3192.9486593406591"/>
  </r>
  <r>
    <d v="2023-07-07T01:30:56"/>
    <n v="3"/>
    <n v="2689.87"/>
    <n v="1"/>
    <s v="Checked out"/>
    <d v="2023-07-09T13:00:00"/>
    <n v="2"/>
    <d v="2023-05-30T10:37:17"/>
    <s v="Economy Queen"/>
    <m/>
    <s v="Private Sale"/>
    <x v="2"/>
    <x v="3"/>
    <s v=""/>
    <x v="5"/>
    <n v="1540"/>
    <d v="2023-07-01T00:00:00"/>
    <x v="2"/>
    <x v="2"/>
    <n v="2.1978021978021978E-3"/>
    <n v="2.1978021978021978E-3"/>
    <n v="403.48049999999995"/>
    <n v="0"/>
    <n v="0"/>
    <n v="48.417659999999998"/>
    <n v="191.66666666666666"/>
    <n v="4.395604395604396"/>
    <n v="0"/>
    <n v="2041.9095689377289"/>
  </r>
  <r>
    <d v="2023-07-06T18:33:31"/>
    <n v="3"/>
    <n v="3469.48"/>
    <n v="1"/>
    <s v="Checked out"/>
    <d v="2023-07-09T09:32:49"/>
    <n v="2"/>
    <d v="2023-07-05T13:14:57"/>
    <s v="Economy Queen"/>
    <m/>
    <m/>
    <x v="0"/>
    <x v="5"/>
    <s v=""/>
    <x v="12"/>
    <n v="1541"/>
    <d v="2023-07-01T00:00:00"/>
    <x v="0"/>
    <x v="0"/>
    <n v="5.0590219224283303E-3"/>
    <n v="5.0590219224283303E-3"/>
    <n v="0"/>
    <n v="0"/>
    <n v="0"/>
    <n v="48.572720000000004"/>
    <n v="191.66666666666666"/>
    <n v="0"/>
    <n v="0"/>
    <n v="3229.2406133333334"/>
  </r>
  <r>
    <d v="2023-07-06T18:33:27"/>
    <n v="3"/>
    <n v="3469.48"/>
    <n v="1"/>
    <s v="Checked out"/>
    <d v="2023-07-09T09:33:00"/>
    <n v="2"/>
    <d v="2023-07-05T13:14:57"/>
    <s v="Economy Queen"/>
    <m/>
    <m/>
    <x v="0"/>
    <x v="5"/>
    <s v=""/>
    <x v="12"/>
    <n v="1542"/>
    <d v="2023-07-01T00:00:00"/>
    <x v="0"/>
    <x v="0"/>
    <n v="5.0590219224283303E-3"/>
    <n v="5.0590219224283303E-3"/>
    <n v="0"/>
    <n v="0"/>
    <n v="0"/>
    <n v="48.572720000000004"/>
    <n v="191.66666666666666"/>
    <n v="0"/>
    <n v="0"/>
    <n v="3229.2406133333334"/>
  </r>
  <r>
    <d v="2023-07-07T00:11:59"/>
    <n v="3"/>
    <n v="3986.61"/>
    <n v="1"/>
    <s v="Checked out"/>
    <d v="2023-07-09T11:00:00"/>
    <n v="2"/>
    <d v="2023-07-05T10:39:34"/>
    <s v="Standard Queen"/>
    <m/>
    <s v="Booking.com"/>
    <x v="2"/>
    <x v="2"/>
    <s v="Mastercard"/>
    <x v="2"/>
    <n v="1543"/>
    <d v="2023-07-01T00:00:00"/>
    <x v="2"/>
    <x v="2"/>
    <n v="2.1978021978021978E-3"/>
    <n v="2.1978021978021978E-3"/>
    <n v="597.99149999999997"/>
    <n v="0"/>
    <n v="0"/>
    <n v="71.758979999999994"/>
    <n v="191.66666666666666"/>
    <n v="4.395604395604396"/>
    <n v="0"/>
    <n v="3120.7972489377289"/>
  </r>
  <r>
    <d v="2023-07-07T11:00:51"/>
    <n v="1"/>
    <n v="1100"/>
    <n v="1"/>
    <s v="Checked out"/>
    <d v="2023-07-07T11:00:00"/>
    <n v="2"/>
    <d v="2023-07-07T02:14:07"/>
    <s v="Standard Queen"/>
    <m/>
    <m/>
    <x v="0"/>
    <x v="7"/>
    <s v=""/>
    <x v="0"/>
    <n v="1544"/>
    <d v="2023-07-01T00:00:00"/>
    <x v="0"/>
    <x v="0"/>
    <n v="1.6863406408094434E-3"/>
    <n v="1.6863406408094434E-3"/>
    <n v="0"/>
    <n v="0"/>
    <n v="0"/>
    <n v="15.4"/>
    <n v="115"/>
    <n v="0"/>
    <n v="0"/>
    <n v="969.6"/>
  </r>
  <r>
    <d v="2023-07-06T14:53:48"/>
    <n v="2"/>
    <n v="2422.0500000000002"/>
    <n v="1"/>
    <s v="Checked out"/>
    <d v="2023-07-08T10:30:26"/>
    <n v="2"/>
    <d v="2023-02-06T17:16:12"/>
    <s v="Standard Queen"/>
    <m/>
    <s v="Booking.com"/>
    <x v="2"/>
    <x v="3"/>
    <s v="Mastercard"/>
    <x v="2"/>
    <n v="1545"/>
    <d v="2023-07-01T00:00:00"/>
    <x v="2"/>
    <x v="2"/>
    <n v="1.4652014652014652E-3"/>
    <n v="1.4652014652014652E-3"/>
    <n v="363.3075"/>
    <n v="0"/>
    <n v="0"/>
    <n v="43.596899999999998"/>
    <n v="153.33333333333331"/>
    <n v="2.9304029304029302"/>
    <n v="0"/>
    <n v="1858.8818637362638"/>
  </r>
  <r>
    <d v="2023-07-06T05:54:36"/>
    <n v="1"/>
    <n v="1393.51"/>
    <n v="1"/>
    <s v="Checked out"/>
    <d v="2023-07-07T11:00:00"/>
    <n v="2"/>
    <d v="2023-07-06T05:50:55"/>
    <s v="Superior King"/>
    <m/>
    <m/>
    <x v="0"/>
    <x v="5"/>
    <s v="Mastercard"/>
    <x v="0"/>
    <n v="1546"/>
    <d v="2023-07-01T00:00:00"/>
    <x v="0"/>
    <x v="0"/>
    <n v="1.6863406408094434E-3"/>
    <n v="1.6863406408094434E-3"/>
    <n v="0"/>
    <n v="0"/>
    <n v="0"/>
    <n v="19.509139999999999"/>
    <n v="115"/>
    <n v="0"/>
    <n v="0"/>
    <n v="1259.0008600000001"/>
  </r>
  <r>
    <d v="2023-07-06T21:55:03"/>
    <n v="1"/>
    <n v="2606.2399999999998"/>
    <n v="1"/>
    <s v="Checked out"/>
    <d v="2023-07-07T09:08:52"/>
    <n v="4"/>
    <d v="2023-06-30T13:23:12"/>
    <s v="Family Room"/>
    <m/>
    <s v="Expedia"/>
    <x v="2"/>
    <x v="2"/>
    <s v="Mastercard"/>
    <x v="9"/>
    <n v="1547"/>
    <d v="2023-07-01T00:00:00"/>
    <x v="2"/>
    <x v="2"/>
    <n v="7.326007326007326E-4"/>
    <n v="7.326007326007326E-4"/>
    <n v="390.93599999999998"/>
    <n v="0"/>
    <n v="0"/>
    <n v="46.912319999999994"/>
    <n v="115"/>
    <n v="1.4652014652014651"/>
    <n v="0"/>
    <n v="2051.9264785347982"/>
  </r>
  <r>
    <d v="2023-07-06T14:20:00"/>
    <n v="3"/>
    <n v="5294.28"/>
    <n v="1"/>
    <s v="Checked out"/>
    <d v="2023-07-09T07:38:52"/>
    <n v="4"/>
    <d v="2023-02-01T04:41:41"/>
    <s v="Family Room"/>
    <m/>
    <s v="Hostelworld Group"/>
    <x v="2"/>
    <x v="2"/>
    <s v="Visa"/>
    <x v="10"/>
    <n v="1548"/>
    <d v="2023-07-01T00:00:00"/>
    <x v="2"/>
    <x v="2"/>
    <n v="2.1978021978021978E-3"/>
    <n v="2.1978021978021978E-3"/>
    <n v="794.14199999999994"/>
    <n v="0"/>
    <n v="0"/>
    <n v="95.297039999999981"/>
    <n v="191.66666666666666"/>
    <n v="4.395604395604396"/>
    <n v="0"/>
    <n v="4208.7786889377285"/>
  </r>
  <r>
    <d v="2023-07-06T19:33:37"/>
    <n v="1"/>
    <n v="1056.6099999999999"/>
    <n v="1"/>
    <s v="Checked out"/>
    <d v="2023-07-07T09:35:31"/>
    <n v="2"/>
    <d v="2023-05-14T21:42:07"/>
    <s v="2-bed Dorm"/>
    <m/>
    <m/>
    <x v="0"/>
    <x v="5"/>
    <s v="Visa"/>
    <x v="8"/>
    <n v="1549"/>
    <d v="2023-07-01T00:00:00"/>
    <x v="0"/>
    <x v="4"/>
    <n v="1.6863406408094434E-3"/>
    <n v="1.6863406408094434E-3"/>
    <n v="10.566099999999999"/>
    <n v="50"/>
    <n v="0"/>
    <n v="14.792539999999999"/>
    <n v="115"/>
    <n v="16.863406408094434"/>
    <n v="0"/>
    <n v="849.38795359190544"/>
  </r>
  <r>
    <d v="2023-07-06T09:40:20"/>
    <n v="1"/>
    <n v="1631.7"/>
    <n v="1"/>
    <s v="Checked out"/>
    <d v="2023-07-07T07:16:30"/>
    <n v="4"/>
    <d v="2023-06-04T22:20:10"/>
    <s v="4-bed Dorm"/>
    <m/>
    <m/>
    <x v="0"/>
    <x v="13"/>
    <s v="Visa"/>
    <x v="8"/>
    <n v="1550"/>
    <d v="2023-07-01T00:00:00"/>
    <x v="0"/>
    <x v="4"/>
    <n v="1.6863406408094434E-3"/>
    <n v="1.6863406408094434E-3"/>
    <n v="16.317"/>
    <n v="50"/>
    <n v="0"/>
    <n v="22.843800000000002"/>
    <n v="115"/>
    <n v="16.863406408094434"/>
    <n v="0"/>
    <n v="1410.6757935919056"/>
  </r>
  <r>
    <d v="2023-07-06T15:48:35"/>
    <n v="4"/>
    <n v="1708.96"/>
    <n v="1"/>
    <s v="Checked out"/>
    <d v="2023-07-10T11:00:00"/>
    <n v="1"/>
    <d v="2023-04-08T22:52:11"/>
    <s v="Bed in 12-bed Dorm"/>
    <m/>
    <s v="Private Sale"/>
    <x v="2"/>
    <x v="3"/>
    <s v=""/>
    <x v="5"/>
    <n v="1551"/>
    <d v="2023-07-01T00:00:00"/>
    <x v="2"/>
    <x v="2"/>
    <n v="2.9304029304029304E-3"/>
    <n v="2.9304029304029304E-3"/>
    <n v="256.34399999999999"/>
    <n v="0"/>
    <n v="0"/>
    <n v="30.761279999999999"/>
    <n v="230"/>
    <n v="5.8608058608058604"/>
    <n v="0"/>
    <n v="1185.9939141391942"/>
  </r>
  <r>
    <d v="2023-07-06T14:12:50"/>
    <n v="2"/>
    <n v="1125.8"/>
    <n v="1"/>
    <s v="Checked out"/>
    <d v="2023-07-08T10:59:33"/>
    <n v="1"/>
    <d v="2023-06-14T18:42:41"/>
    <s v="Bed in 12-bed Dorm"/>
    <m/>
    <s v="Booking.com"/>
    <x v="2"/>
    <x v="3"/>
    <s v="Mastercard"/>
    <x v="2"/>
    <n v="1552"/>
    <d v="2023-07-01T00:00:00"/>
    <x v="2"/>
    <x v="2"/>
    <n v="1.4652014652014652E-3"/>
    <n v="1.4652014652014652E-3"/>
    <n v="168.86999999999998"/>
    <n v="0"/>
    <n v="0"/>
    <n v="20.264399999999998"/>
    <n v="153.33333333333331"/>
    <n v="2.9304029304029302"/>
    <n v="0"/>
    <n v="780.40186373626375"/>
  </r>
  <r>
    <d v="2023-07-06T21:27:00"/>
    <n v="2"/>
    <n v="915.94"/>
    <n v="1"/>
    <s v="Checked out"/>
    <d v="2023-07-08T07:07:08"/>
    <n v="1"/>
    <d v="2023-05-30T20:22:27"/>
    <s v="Bed in 12-bed Dorm"/>
    <m/>
    <s v="Private Sale"/>
    <x v="2"/>
    <x v="3"/>
    <s v=""/>
    <x v="5"/>
    <n v="1553"/>
    <d v="2023-07-01T00:00:00"/>
    <x v="2"/>
    <x v="2"/>
    <n v="1.4652014652014652E-3"/>
    <n v="1.4652014652014652E-3"/>
    <n v="137.39099999999999"/>
    <n v="0"/>
    <n v="0"/>
    <n v="16.486920000000001"/>
    <n v="153.33333333333331"/>
    <n v="2.9304029304029302"/>
    <n v="0"/>
    <n v="605.79834373626386"/>
  </r>
  <r>
    <d v="2023-07-07T02:06:00"/>
    <n v="1"/>
    <n v="527.14"/>
    <n v="1"/>
    <s v="Checked out"/>
    <d v="2023-07-07T07:02:44"/>
    <n v="1"/>
    <d v="2023-06-26T23:41:44"/>
    <s v="Bed in 12-bed Dorm"/>
    <m/>
    <m/>
    <x v="0"/>
    <x v="6"/>
    <s v=""/>
    <x v="8"/>
    <n v="1554"/>
    <d v="2023-07-01T00:00:00"/>
    <x v="0"/>
    <x v="4"/>
    <n v="1.6863406408094434E-3"/>
    <n v="1.6863406408094434E-3"/>
    <n v="5.2713999999999999"/>
    <n v="50"/>
    <n v="0"/>
    <n v="7.3799599999999996"/>
    <n v="115"/>
    <n v="16.863406408094434"/>
    <n v="0"/>
    <n v="332.62523359190556"/>
  </r>
  <r>
    <d v="2023-07-06T22:28:06"/>
    <n v="1"/>
    <n v="459.91"/>
    <n v="1"/>
    <s v="Checked out"/>
    <d v="2023-07-07T06:00:00"/>
    <n v="1"/>
    <d v="2023-03-20T21:56:41"/>
    <s v="Bed in 12-bed Dorm"/>
    <m/>
    <s v="Hostelworld Group"/>
    <x v="2"/>
    <x v="2"/>
    <s v="Mastercard"/>
    <x v="10"/>
    <n v="1555"/>
    <d v="2023-07-01T00:00:00"/>
    <x v="2"/>
    <x v="2"/>
    <n v="7.326007326007326E-4"/>
    <n v="7.326007326007326E-4"/>
    <n v="68.986500000000007"/>
    <n v="0"/>
    <n v="0"/>
    <n v="8.2783800000000003"/>
    <n v="115"/>
    <n v="1.4652014652014651"/>
    <n v="0"/>
    <n v="266.17991853479856"/>
  </r>
  <r>
    <d v="2023-07-07T00:45:12"/>
    <n v="4"/>
    <n v="2068.08"/>
    <n v="1"/>
    <s v="Checked out"/>
    <d v="2023-07-10T08:23:21"/>
    <n v="1"/>
    <d v="2023-06-30T22:05:42"/>
    <s v="Bed in 12-bed Dorm"/>
    <m/>
    <s v="Hostelworld Group"/>
    <x v="2"/>
    <x v="2"/>
    <s v="Visa"/>
    <x v="10"/>
    <n v="1556"/>
    <d v="2023-07-01T00:00:00"/>
    <x v="2"/>
    <x v="2"/>
    <n v="2.9304029304029304E-3"/>
    <n v="2.9304029304029304E-3"/>
    <n v="310.21199999999999"/>
    <n v="0"/>
    <n v="0"/>
    <n v="37.225439999999999"/>
    <n v="230"/>
    <n v="5.8608058608058604"/>
    <n v="0"/>
    <n v="1484.7817541391942"/>
  </r>
  <r>
    <d v="2023-07-06T10:50:46"/>
    <n v="1"/>
    <n v="504.05"/>
    <n v="1"/>
    <s v="Checked out"/>
    <d v="2023-07-07T10:35:58"/>
    <n v="1"/>
    <d v="2023-07-06T10:47:21"/>
    <s v="Bed in 12-bed Dorm"/>
    <m/>
    <s v="Booking.com"/>
    <x v="0"/>
    <x v="5"/>
    <s v="Mastercard"/>
    <x v="0"/>
    <n v="1557"/>
    <d v="2023-07-01T00:00:00"/>
    <x v="0"/>
    <x v="0"/>
    <n v="1.6863406408094434E-3"/>
    <n v="1.6863406408094434E-3"/>
    <n v="0"/>
    <n v="0"/>
    <n v="0"/>
    <n v="7.0567000000000002"/>
    <n v="115"/>
    <n v="0"/>
    <n v="0"/>
    <n v="381.99329999999998"/>
  </r>
  <r>
    <d v="2023-07-06T16:25:50"/>
    <n v="2"/>
    <n v="1168.76"/>
    <n v="1"/>
    <s v="Checked out"/>
    <d v="2023-07-08T07:08:04"/>
    <n v="1"/>
    <d v="2023-05-09T19:05:42"/>
    <s v="Bed in 12-bed Dorm"/>
    <m/>
    <s v="Hostelworld Group"/>
    <x v="2"/>
    <x v="2"/>
    <s v=""/>
    <x v="10"/>
    <n v="1558"/>
    <d v="2023-07-01T00:00:00"/>
    <x v="2"/>
    <x v="2"/>
    <n v="1.4652014652014652E-3"/>
    <n v="1.4652014652014652E-3"/>
    <n v="175.31399999999999"/>
    <n v="0"/>
    <n v="0"/>
    <n v="21.037679999999998"/>
    <n v="153.33333333333331"/>
    <n v="2.9304029304029302"/>
    <n v="0"/>
    <n v="816.14458373626371"/>
  </r>
  <r>
    <d v="2023-07-06T18:46:04"/>
    <n v="2"/>
    <n v="1092.8599999999999"/>
    <n v="1"/>
    <s v="Checked out"/>
    <d v="2023-07-08T07:09:14"/>
    <n v="1"/>
    <d v="2023-04-13T13:02:19"/>
    <s v="Bed in 12-bed Dorm"/>
    <m/>
    <s v="Hostelworld Group"/>
    <x v="2"/>
    <x v="2"/>
    <s v=""/>
    <x v="10"/>
    <n v="1559"/>
    <d v="2023-07-01T00:00:00"/>
    <x v="2"/>
    <x v="2"/>
    <n v="1.4652014652014652E-3"/>
    <n v="1.4652014652014652E-3"/>
    <n v="163.92899999999997"/>
    <n v="0"/>
    <n v="0"/>
    <n v="19.671479999999995"/>
    <n v="153.33333333333331"/>
    <n v="2.9304029304029302"/>
    <n v="0"/>
    <n v="752.99578373626366"/>
  </r>
  <r>
    <d v="2023-07-06T19:14:06"/>
    <n v="2"/>
    <n v="1092.8599999999999"/>
    <n v="1"/>
    <s v="Checked out"/>
    <d v="2023-07-08T10:59:57"/>
    <n v="1"/>
    <d v="2023-04-10T03:59:41"/>
    <s v="Bed in 12-bed Dorm"/>
    <m/>
    <s v="Hostelworld Group"/>
    <x v="2"/>
    <x v="2"/>
    <s v="Visa"/>
    <x v="10"/>
    <n v="1560"/>
    <d v="2023-07-01T00:00:00"/>
    <x v="2"/>
    <x v="2"/>
    <n v="1.4652014652014652E-3"/>
    <n v="1.4652014652014652E-3"/>
    <n v="163.92899999999997"/>
    <n v="0"/>
    <n v="0"/>
    <n v="19.671479999999995"/>
    <n v="153.33333333333331"/>
    <n v="2.9304029304029302"/>
    <n v="0"/>
    <n v="752.99578373626366"/>
  </r>
  <r>
    <d v="2023-07-06T18:55:33"/>
    <n v="2"/>
    <n v="1237.81"/>
    <n v="1"/>
    <s v="Checked out"/>
    <d v="2023-07-08T10:25:01"/>
    <n v="1"/>
    <d v="2023-06-23T00:10:11"/>
    <s v="Bed in 4-bed Dorm"/>
    <m/>
    <s v="Hostelworld Group"/>
    <x v="2"/>
    <x v="2"/>
    <s v=""/>
    <x v="10"/>
    <n v="1561"/>
    <d v="2023-07-01T00:00:00"/>
    <x v="2"/>
    <x v="2"/>
    <n v="1.4652014652014652E-3"/>
    <n v="1.4652014652014652E-3"/>
    <n v="185.67149999999998"/>
    <n v="0"/>
    <n v="0"/>
    <n v="22.280579999999997"/>
    <n v="153.33333333333331"/>
    <n v="2.9304029304029302"/>
    <n v="0"/>
    <n v="873.59418373626374"/>
  </r>
  <r>
    <d v="2023-07-06T18:55:40"/>
    <n v="2"/>
    <n v="1237.81"/>
    <n v="1"/>
    <s v="Checked out"/>
    <d v="2023-07-08T10:25:01"/>
    <n v="1"/>
    <d v="2023-06-23T00:10:11"/>
    <s v="Bed in 4-bed Dorm"/>
    <m/>
    <s v="Hostelworld Group"/>
    <x v="2"/>
    <x v="2"/>
    <s v=""/>
    <x v="10"/>
    <n v="1562"/>
    <d v="2023-07-01T00:00:00"/>
    <x v="2"/>
    <x v="2"/>
    <n v="1.4652014652014652E-3"/>
    <n v="1.4652014652014652E-3"/>
    <n v="185.67149999999998"/>
    <n v="0"/>
    <n v="0"/>
    <n v="22.280579999999997"/>
    <n v="153.33333333333331"/>
    <n v="2.9304029304029302"/>
    <n v="0"/>
    <n v="873.59418373626374"/>
  </r>
  <r>
    <d v="2023-07-06T18:56:00"/>
    <n v="2"/>
    <n v="1237.81"/>
    <n v="1"/>
    <s v="Checked out"/>
    <d v="2023-07-08T10:25:01"/>
    <n v="1"/>
    <d v="2023-06-23T00:10:11"/>
    <s v="Bed in 4-bed Dorm"/>
    <m/>
    <s v="Hostelworld Group"/>
    <x v="2"/>
    <x v="2"/>
    <s v=""/>
    <x v="10"/>
    <n v="1563"/>
    <d v="2023-07-01T00:00:00"/>
    <x v="2"/>
    <x v="2"/>
    <n v="1.4652014652014652E-3"/>
    <n v="1.4652014652014652E-3"/>
    <n v="185.67149999999998"/>
    <n v="0"/>
    <n v="0"/>
    <n v="22.280579999999997"/>
    <n v="153.33333333333331"/>
    <n v="2.9304029304029302"/>
    <n v="0"/>
    <n v="873.59418373626374"/>
  </r>
  <r>
    <d v="2023-07-06T18:55:46"/>
    <n v="2"/>
    <n v="1237.81"/>
    <n v="1"/>
    <s v="Checked out"/>
    <d v="2023-07-08T10:25:01"/>
    <n v="1"/>
    <d v="2023-06-23T00:10:11"/>
    <s v="Bed in 4-bed Dorm"/>
    <m/>
    <s v="Hostelworld Group"/>
    <x v="2"/>
    <x v="2"/>
    <s v=""/>
    <x v="10"/>
    <n v="1564"/>
    <d v="2023-07-01T00:00:00"/>
    <x v="2"/>
    <x v="2"/>
    <n v="1.4652014652014652E-3"/>
    <n v="1.4652014652014652E-3"/>
    <n v="185.67149999999998"/>
    <n v="0"/>
    <n v="0"/>
    <n v="22.280579999999997"/>
    <n v="153.33333333333331"/>
    <n v="2.9304029304029302"/>
    <n v="0"/>
    <n v="873.59418373626374"/>
  </r>
  <r>
    <d v="2023-07-06T19:44:02"/>
    <n v="1"/>
    <n v="585.13"/>
    <n v="1"/>
    <s v="Checked out"/>
    <d v="2023-07-07T10:58:15"/>
    <n v="1"/>
    <d v="2023-06-20T12:49:54"/>
    <s v="Bed in 4-bed Dorm"/>
    <m/>
    <s v="Hostelworld Group"/>
    <x v="2"/>
    <x v="2"/>
    <s v="Visa"/>
    <x v="10"/>
    <n v="1565"/>
    <d v="2023-07-01T00:00:00"/>
    <x v="2"/>
    <x v="2"/>
    <n v="7.326007326007326E-4"/>
    <n v="7.326007326007326E-4"/>
    <n v="87.769499999999994"/>
    <n v="0"/>
    <n v="0"/>
    <n v="10.53234"/>
    <n v="115"/>
    <n v="1.4652014652014651"/>
    <n v="0"/>
    <n v="370.36295853479851"/>
  </r>
  <r>
    <d v="2023-07-06T16:40:30"/>
    <n v="1"/>
    <n v="554.78"/>
    <n v="1"/>
    <s v="Checked out"/>
    <d v="2023-07-07T08:35:01"/>
    <n v="1"/>
    <d v="2023-05-02T21:27:12"/>
    <s v="Bed in 4-bed Dorm"/>
    <m/>
    <s v="Hostelworld Group"/>
    <x v="2"/>
    <x v="2"/>
    <s v="Mastercard"/>
    <x v="10"/>
    <n v="1566"/>
    <d v="2023-07-01T00:00:00"/>
    <x v="2"/>
    <x v="2"/>
    <n v="7.326007326007326E-4"/>
    <n v="7.326007326007326E-4"/>
    <n v="83.216999999999999"/>
    <n v="0"/>
    <n v="0"/>
    <n v="9.9860399999999991"/>
    <n v="115"/>
    <n v="1.4652014652014651"/>
    <n v="0"/>
    <n v="345.11175853479853"/>
  </r>
  <r>
    <d v="2023-07-07T00:59:58"/>
    <n v="1"/>
    <n v="568.14"/>
    <n v="1"/>
    <s v="Checked out"/>
    <d v="2023-07-07T11:00:00"/>
    <n v="1"/>
    <d v="2023-07-05T13:03:14"/>
    <s v="Bed in 12-bed Dorm"/>
    <m/>
    <m/>
    <x v="0"/>
    <x v="5"/>
    <s v="Visa"/>
    <x v="0"/>
    <n v="1567"/>
    <d v="2023-07-01T00:00:00"/>
    <x v="0"/>
    <x v="0"/>
    <n v="1.6863406408094434E-3"/>
    <n v="1.6863406408094434E-3"/>
    <n v="0"/>
    <n v="0"/>
    <n v="0"/>
    <n v="7.9539600000000004"/>
    <n v="115"/>
    <n v="0"/>
    <n v="0"/>
    <n v="445.18603999999999"/>
  </r>
  <r>
    <d v="2023-07-07T15:48:05"/>
    <n v="1"/>
    <n v="987.5"/>
    <n v="1"/>
    <s v="Checked out"/>
    <d v="2023-07-08T09:54:21"/>
    <n v="2"/>
    <d v="2023-07-07T14:33:12"/>
    <s v="Economy Queen"/>
    <m/>
    <s v="Expedia"/>
    <x v="2"/>
    <x v="2"/>
    <s v="Mastercard"/>
    <x v="9"/>
    <n v="1568"/>
    <d v="2023-07-01T00:00:00"/>
    <x v="2"/>
    <x v="2"/>
    <n v="7.326007326007326E-4"/>
    <n v="7.326007326007326E-4"/>
    <n v="148.125"/>
    <n v="0"/>
    <n v="0"/>
    <n v="17.774999999999999"/>
    <n v="115"/>
    <n v="1.4652014652014651"/>
    <n v="0"/>
    <n v="705.13479853479862"/>
  </r>
  <r>
    <d v="2023-07-07T14:57:40"/>
    <n v="1"/>
    <n v="987.5"/>
    <n v="1"/>
    <s v="Checked out"/>
    <d v="2023-07-08T11:00:00"/>
    <n v="2"/>
    <d v="2023-07-07T13:38:22"/>
    <s v="Economy Queen"/>
    <m/>
    <s v="Expedia"/>
    <x v="2"/>
    <x v="2"/>
    <s v="Mastercard"/>
    <x v="9"/>
    <n v="1569"/>
    <d v="2023-07-01T00:00:00"/>
    <x v="2"/>
    <x v="2"/>
    <n v="7.326007326007326E-4"/>
    <n v="7.326007326007326E-4"/>
    <n v="148.125"/>
    <n v="0"/>
    <n v="0"/>
    <n v="17.774999999999999"/>
    <n v="115"/>
    <n v="1.4652014652014651"/>
    <n v="0"/>
    <n v="705.13479853479862"/>
  </r>
  <r>
    <d v="2023-07-07T14:13:45"/>
    <n v="3"/>
    <n v="3329.42"/>
    <n v="1"/>
    <s v="Checked out"/>
    <d v="2023-07-10T11:00:00"/>
    <n v="2"/>
    <d v="2023-06-26T22:22:12"/>
    <s v="Economy Queen"/>
    <m/>
    <s v="Hostelworld Group"/>
    <x v="2"/>
    <x v="2"/>
    <s v="Visa"/>
    <x v="10"/>
    <n v="1570"/>
    <d v="2023-07-01T00:00:00"/>
    <x v="2"/>
    <x v="2"/>
    <n v="2.1978021978021978E-3"/>
    <n v="2.1978021978021978E-3"/>
    <n v="499.41300000000001"/>
    <n v="0"/>
    <n v="0"/>
    <n v="59.929559999999995"/>
    <n v="191.66666666666666"/>
    <n v="4.395604395604396"/>
    <n v="0"/>
    <n v="2574.015168937729"/>
  </r>
  <r>
    <d v="2023-07-07T17:04:15"/>
    <n v="2"/>
    <n v="2065.06"/>
    <n v="1"/>
    <s v="Checked out"/>
    <d v="2023-07-09T07:35:55"/>
    <n v="2"/>
    <d v="2023-07-06T23:58:12"/>
    <s v="Economy Queen"/>
    <m/>
    <s v="Expedia"/>
    <x v="2"/>
    <x v="2"/>
    <s v="Mastercard"/>
    <x v="4"/>
    <n v="1571"/>
    <d v="2023-07-01T00:00:00"/>
    <x v="2"/>
    <x v="2"/>
    <n v="1.4652014652014652E-3"/>
    <n v="1.4652014652014652E-3"/>
    <n v="309.75899999999996"/>
    <n v="0"/>
    <n v="0"/>
    <n v="37.171079999999996"/>
    <n v="153.33333333333331"/>
    <n v="2.9304029304029302"/>
    <n v="0"/>
    <n v="1561.8661837362638"/>
  </r>
  <r>
    <d v="2023-07-07T10:37:02"/>
    <n v="2"/>
    <n v="2107.54"/>
    <n v="1"/>
    <s v="Checked out"/>
    <d v="2023-07-09T10:52:23"/>
    <n v="2"/>
    <d v="2023-02-22T13:02:15"/>
    <s v="Economy Queen"/>
    <m/>
    <s v="Hostelworld Group"/>
    <x v="2"/>
    <x v="2"/>
    <s v=""/>
    <x v="10"/>
    <n v="1572"/>
    <d v="2023-07-01T00:00:00"/>
    <x v="2"/>
    <x v="2"/>
    <n v="1.4652014652014652E-3"/>
    <n v="1.4652014652014652E-3"/>
    <n v="316.13099999999997"/>
    <n v="0"/>
    <n v="0"/>
    <n v="37.935719999999996"/>
    <n v="153.33333333333331"/>
    <n v="2.9304029304029302"/>
    <n v="0"/>
    <n v="1597.2095437362636"/>
  </r>
  <r>
    <d v="2023-07-07T22:14:07"/>
    <n v="3"/>
    <n v="3430.71"/>
    <n v="1"/>
    <s v="Checked out"/>
    <d v="2023-07-10T07:00:00"/>
    <n v="2"/>
    <d v="2023-05-27T14:22:11"/>
    <s v="Economy Queen"/>
    <m/>
    <m/>
    <x v="0"/>
    <x v="10"/>
    <s v="Mastercard"/>
    <x v="8"/>
    <n v="1573"/>
    <d v="2023-07-01T00:00:00"/>
    <x v="0"/>
    <x v="4"/>
    <n v="5.0590219224283303E-3"/>
    <n v="5.0590219224283303E-3"/>
    <n v="34.307099999999998"/>
    <n v="50"/>
    <n v="0"/>
    <n v="48.029940000000003"/>
    <n v="191.66666666666666"/>
    <n v="50.590219224283302"/>
    <n v="0"/>
    <n v="3056.1160741090503"/>
  </r>
  <r>
    <d v="2023-07-08T00:57:20"/>
    <n v="1"/>
    <n v="987.5"/>
    <n v="1"/>
    <s v="Checked out"/>
    <d v="2023-07-08T10:45:45"/>
    <n v="2"/>
    <d v="2023-07-07T16:13:52"/>
    <s v="Economy Queen"/>
    <m/>
    <s v="Expedia"/>
    <x v="2"/>
    <x v="2"/>
    <s v="Mastercard"/>
    <x v="9"/>
    <n v="1574"/>
    <d v="2023-07-01T00:00:00"/>
    <x v="2"/>
    <x v="2"/>
    <n v="7.326007326007326E-4"/>
    <n v="7.326007326007326E-4"/>
    <n v="148.125"/>
    <n v="0"/>
    <n v="0"/>
    <n v="17.774999999999999"/>
    <n v="115"/>
    <n v="1.4652014652014651"/>
    <n v="0"/>
    <n v="705.13479853479862"/>
  </r>
  <r>
    <d v="2023-07-07T19:29:02"/>
    <n v="2"/>
    <n v="2320.73"/>
    <n v="1"/>
    <s v="Checked out"/>
    <d v="2023-07-09T11:00:00"/>
    <n v="2"/>
    <d v="2023-03-31T17:21:11"/>
    <s v="Economy Queen"/>
    <m/>
    <s v="Expedia"/>
    <x v="2"/>
    <x v="3"/>
    <s v="Mastercard"/>
    <x v="4"/>
    <n v="1575"/>
    <d v="2023-07-01T00:00:00"/>
    <x v="2"/>
    <x v="2"/>
    <n v="1.4652014652014652E-3"/>
    <n v="1.4652014652014652E-3"/>
    <n v="348.10949999999997"/>
    <n v="0"/>
    <n v="0"/>
    <n v="41.773139999999998"/>
    <n v="153.33333333333331"/>
    <n v="2.9304029304029302"/>
    <n v="0"/>
    <n v="1774.5836237362637"/>
  </r>
  <r>
    <d v="2023-07-07T16:40:46"/>
    <n v="1"/>
    <n v="1058.93"/>
    <n v="1"/>
    <s v="Checked out"/>
    <d v="2023-07-08T11:00:00"/>
    <n v="2"/>
    <d v="2023-07-07T13:08:12"/>
    <s v="Standard Queen"/>
    <m/>
    <s v="Expedia"/>
    <x v="2"/>
    <x v="2"/>
    <s v="Mastercard"/>
    <x v="9"/>
    <n v="1576"/>
    <d v="2023-07-01T00:00:00"/>
    <x v="2"/>
    <x v="2"/>
    <n v="7.326007326007326E-4"/>
    <n v="7.326007326007326E-4"/>
    <n v="158.83950000000002"/>
    <n v="0"/>
    <n v="0"/>
    <n v="19.060739999999999"/>
    <n v="115"/>
    <n v="1.4652014652014651"/>
    <n v="0"/>
    <n v="764.56455853479861"/>
  </r>
  <r>
    <d v="2023-07-07T17:54:41"/>
    <n v="1"/>
    <n v="1058.93"/>
    <n v="1"/>
    <s v="Checked out"/>
    <d v="2023-07-08T10:51:09"/>
    <n v="2"/>
    <d v="2023-07-07T14:03:41"/>
    <s v="Standard Queen"/>
    <m/>
    <s v="Expedia"/>
    <x v="2"/>
    <x v="2"/>
    <s v="Mastercard"/>
    <x v="9"/>
    <n v="1577"/>
    <d v="2023-07-01T00:00:00"/>
    <x v="2"/>
    <x v="2"/>
    <n v="7.326007326007326E-4"/>
    <n v="7.326007326007326E-4"/>
    <n v="158.83950000000002"/>
    <n v="0"/>
    <n v="0"/>
    <n v="19.060739999999999"/>
    <n v="115"/>
    <n v="1.4652014652014651"/>
    <n v="0"/>
    <n v="764.56455853479861"/>
  </r>
  <r>
    <d v="2023-07-07T19:52:33"/>
    <n v="3"/>
    <n v="4760.29"/>
    <n v="1"/>
    <s v="Checked out"/>
    <d v="2023-07-10T06:00:00"/>
    <n v="2"/>
    <d v="2023-02-13T23:47:14"/>
    <s v="Standard Queen"/>
    <m/>
    <m/>
    <x v="0"/>
    <x v="7"/>
    <s v="Mastercard"/>
    <x v="8"/>
    <n v="1578"/>
    <d v="2023-07-01T00:00:00"/>
    <x v="0"/>
    <x v="4"/>
    <n v="5.0590219224283303E-3"/>
    <n v="5.0590219224283303E-3"/>
    <n v="47.602899999999998"/>
    <n v="50"/>
    <n v="0"/>
    <n v="66.644059999999996"/>
    <n v="191.66666666666666"/>
    <n v="50.590219224283302"/>
    <n v="0"/>
    <n v="4353.7861541090497"/>
  </r>
  <r>
    <d v="2023-07-07T12:43:38"/>
    <n v="1"/>
    <n v="1058.93"/>
    <n v="1"/>
    <s v="Checked out"/>
    <d v="2023-07-08T11:00:00"/>
    <n v="2"/>
    <d v="2023-07-07T10:38:12"/>
    <s v="Standard Queen"/>
    <m/>
    <s v="Expedia"/>
    <x v="2"/>
    <x v="2"/>
    <s v="Mastercard"/>
    <x v="9"/>
    <n v="1579"/>
    <d v="2023-07-01T00:00:00"/>
    <x v="2"/>
    <x v="2"/>
    <n v="7.326007326007326E-4"/>
    <n v="7.326007326007326E-4"/>
    <n v="158.83950000000002"/>
    <n v="0"/>
    <n v="0"/>
    <n v="19.060739999999999"/>
    <n v="115"/>
    <n v="1.4652014652014651"/>
    <n v="0"/>
    <n v="764.56455853479861"/>
  </r>
  <r>
    <d v="2023-07-07T10:53:44"/>
    <n v="1"/>
    <n v="1430.58"/>
    <n v="1"/>
    <s v="Checked out"/>
    <d v="2023-07-08T07:06:25"/>
    <n v="2"/>
    <d v="2023-06-03T15:31:13"/>
    <s v="Standard Queen"/>
    <m/>
    <s v="Hostelworld Group"/>
    <x v="2"/>
    <x v="2"/>
    <s v="Mastercard"/>
    <x v="10"/>
    <n v="1580"/>
    <d v="2023-07-01T00:00:00"/>
    <x v="2"/>
    <x v="2"/>
    <n v="7.326007326007326E-4"/>
    <n v="7.326007326007326E-4"/>
    <n v="214.58699999999999"/>
    <n v="0"/>
    <n v="0"/>
    <n v="25.750439999999998"/>
    <n v="115"/>
    <n v="1.4652014652014651"/>
    <n v="0"/>
    <n v="1073.7773585347984"/>
  </r>
  <r>
    <d v="2023-07-07T22:35:29"/>
    <n v="2"/>
    <n v="2846.77"/>
    <n v="1"/>
    <s v="Checked out"/>
    <d v="2023-07-09T11:00:00"/>
    <n v="2"/>
    <d v="2023-07-07T20:14:21"/>
    <s v="Superior King"/>
    <m/>
    <m/>
    <x v="0"/>
    <x v="5"/>
    <s v=""/>
    <x v="12"/>
    <n v="1581"/>
    <d v="2023-07-01T00:00:00"/>
    <x v="0"/>
    <x v="0"/>
    <n v="3.3726812816188868E-3"/>
    <n v="3.3726812816188868E-3"/>
    <n v="0"/>
    <n v="0"/>
    <n v="0"/>
    <n v="39.854779999999998"/>
    <n v="153.33333333333331"/>
    <n v="0"/>
    <n v="0"/>
    <n v="2653.5818866666668"/>
  </r>
  <r>
    <d v="2023-07-08T01:55:17"/>
    <n v="2"/>
    <n v="2846.77"/>
    <n v="1"/>
    <s v="Checked out"/>
    <d v="2023-07-09T11:00:00"/>
    <n v="2"/>
    <d v="2023-07-08T01:53:28"/>
    <s v="Superior King"/>
    <m/>
    <m/>
    <x v="0"/>
    <x v="5"/>
    <s v="Visa"/>
    <x v="0"/>
    <n v="1582"/>
    <d v="2023-07-01T00:00:00"/>
    <x v="0"/>
    <x v="0"/>
    <n v="3.3726812816188868E-3"/>
    <n v="3.3726812816188868E-3"/>
    <n v="0"/>
    <n v="0"/>
    <n v="0"/>
    <n v="39.854779999999998"/>
    <n v="153.33333333333331"/>
    <n v="0"/>
    <n v="0"/>
    <n v="2653.5818866666668"/>
  </r>
  <r>
    <d v="2023-07-07T16:25:45"/>
    <n v="1"/>
    <n v="1667.19"/>
    <n v="1"/>
    <s v="Checked out"/>
    <d v="2023-07-08T11:00:00"/>
    <n v="5"/>
    <d v="2023-07-07T12:32:38"/>
    <s v="Family Room"/>
    <m/>
    <m/>
    <x v="0"/>
    <x v="5"/>
    <s v=""/>
    <x v="12"/>
    <n v="1583"/>
    <d v="2023-07-01T00:00:00"/>
    <x v="0"/>
    <x v="0"/>
    <n v="1.6863406408094434E-3"/>
    <n v="1.6863406408094434E-3"/>
    <n v="0"/>
    <n v="0"/>
    <n v="0"/>
    <n v="23.34066"/>
    <n v="115"/>
    <n v="0"/>
    <n v="0"/>
    <n v="1528.84934"/>
  </r>
  <r>
    <d v="2023-07-07T17:09:54"/>
    <n v="1"/>
    <n v="1508.92"/>
    <n v="1"/>
    <s v="Checked out"/>
    <d v="2023-07-08T10:19:35"/>
    <n v="4"/>
    <d v="2023-07-07T14:23:12"/>
    <s v="Family Room"/>
    <m/>
    <s v="Expedia"/>
    <x v="2"/>
    <x v="2"/>
    <s v="Mastercard"/>
    <x v="9"/>
    <n v="1584"/>
    <d v="2023-07-01T00:00:00"/>
    <x v="2"/>
    <x v="2"/>
    <n v="7.326007326007326E-4"/>
    <n v="7.326007326007326E-4"/>
    <n v="226.33799999999999"/>
    <n v="0"/>
    <n v="0"/>
    <n v="27.16056"/>
    <n v="115"/>
    <n v="1.4652014652014651"/>
    <n v="0"/>
    <n v="1138.9562385347986"/>
  </r>
  <r>
    <d v="2023-07-07T15:49:52"/>
    <n v="1"/>
    <n v="1464.28"/>
    <n v="1"/>
    <s v="Checked out"/>
    <d v="2023-07-08T11:00:00"/>
    <n v="3"/>
    <d v="2023-07-07T13:08:21"/>
    <s v="Family Room"/>
    <m/>
    <s v="Expedia"/>
    <x v="2"/>
    <x v="2"/>
    <s v="Mastercard"/>
    <x v="9"/>
    <n v="1585"/>
    <d v="2023-07-01T00:00:00"/>
    <x v="2"/>
    <x v="2"/>
    <n v="7.326007326007326E-4"/>
    <n v="7.326007326007326E-4"/>
    <n v="219.642"/>
    <n v="0"/>
    <n v="0"/>
    <n v="26.357039999999998"/>
    <n v="115"/>
    <n v="1.4652014652014651"/>
    <n v="0"/>
    <n v="1101.8157585347985"/>
  </r>
  <r>
    <d v="2023-07-07T14:41:18"/>
    <n v="3"/>
    <n v="2714.37"/>
    <n v="1"/>
    <s v="Checked out"/>
    <d v="2023-07-10T09:54:43"/>
    <n v="2"/>
    <d v="2023-05-05T14:35:41"/>
    <s v="2-bed Dorm"/>
    <m/>
    <s v="Private Sale"/>
    <x v="2"/>
    <x v="2"/>
    <s v=""/>
    <x v="5"/>
    <n v="1586"/>
    <d v="2023-07-01T00:00:00"/>
    <x v="2"/>
    <x v="2"/>
    <n v="2.1978021978021978E-3"/>
    <n v="2.1978021978021978E-3"/>
    <n v="407.15549999999996"/>
    <n v="0"/>
    <n v="0"/>
    <n v="48.858659999999993"/>
    <n v="191.66666666666666"/>
    <n v="4.395604395604396"/>
    <n v="0"/>
    <n v="2062.2935689377291"/>
  </r>
  <r>
    <d v="2023-07-07T14:33:02"/>
    <n v="1"/>
    <n v="1473.3"/>
    <n v="1"/>
    <s v="Checked out"/>
    <d v="2023-07-08T09:46:04"/>
    <n v="6"/>
    <d v="2022-10-15T15:03:04"/>
    <s v="6-bed Dorm"/>
    <m/>
    <s v="Private Sale"/>
    <x v="2"/>
    <x v="2"/>
    <s v=""/>
    <x v="5"/>
    <n v="1587"/>
    <d v="2023-07-01T00:00:00"/>
    <x v="2"/>
    <x v="2"/>
    <n v="7.326007326007326E-4"/>
    <n v="7.326007326007326E-4"/>
    <n v="220.99499999999998"/>
    <n v="0"/>
    <n v="0"/>
    <n v="26.519399999999997"/>
    <n v="115"/>
    <n v="1.4652014652014651"/>
    <n v="0"/>
    <n v="1109.3203985347986"/>
  </r>
  <r>
    <d v="2023-07-07T18:06:21"/>
    <n v="3"/>
    <n v="1505.9"/>
    <n v="1"/>
    <s v="Checked out"/>
    <d v="2023-07-10T11:00:00"/>
    <n v="1"/>
    <d v="2023-03-25T19:02:42"/>
    <s v="Bed in 12-bed Dorm"/>
    <m/>
    <s v="Booking.com"/>
    <x v="2"/>
    <x v="3"/>
    <s v="Mastercard"/>
    <x v="2"/>
    <n v="1588"/>
    <d v="2023-07-01T00:00:00"/>
    <x v="2"/>
    <x v="2"/>
    <n v="2.1978021978021978E-3"/>
    <n v="2.1978021978021978E-3"/>
    <n v="225.88500000000002"/>
    <n v="0"/>
    <n v="0"/>
    <n v="27.106200000000001"/>
    <n v="191.66666666666666"/>
    <n v="4.395604395604396"/>
    <n v="0"/>
    <n v="1056.8465289377291"/>
  </r>
  <r>
    <d v="2023-07-07T21:39:05"/>
    <n v="2"/>
    <n v="1283.3"/>
    <n v="1"/>
    <s v="Checked out"/>
    <d v="2023-07-09T11:00:00"/>
    <n v="1"/>
    <d v="2023-06-26T16:40:15"/>
    <s v="Bed in 12-bed Dorm"/>
    <m/>
    <s v="Booking.com"/>
    <x v="2"/>
    <x v="3"/>
    <s v="Mastercard"/>
    <x v="2"/>
    <n v="1589"/>
    <d v="2023-07-01T00:00:00"/>
    <x v="2"/>
    <x v="2"/>
    <n v="1.4652014652014652E-3"/>
    <n v="1.4652014652014652E-3"/>
    <n v="192.49499999999998"/>
    <n v="0"/>
    <n v="0"/>
    <n v="23.099399999999996"/>
    <n v="153.33333333333331"/>
    <n v="2.9304029304029302"/>
    <n v="0"/>
    <n v="911.44186373626371"/>
  </r>
  <r>
    <d v="2023-07-07T18:51:35"/>
    <n v="1"/>
    <n v="565.4"/>
    <n v="1"/>
    <s v="Checked out"/>
    <d v="2023-07-08T10:25:59"/>
    <n v="1"/>
    <d v="2023-06-22T00:16:11"/>
    <s v="Bed in 12-bed Dorm"/>
    <m/>
    <s v="Hostelworld Group"/>
    <x v="2"/>
    <x v="2"/>
    <s v="Visa"/>
    <x v="10"/>
    <n v="1590"/>
    <d v="2023-07-01T00:00:00"/>
    <x v="2"/>
    <x v="2"/>
    <n v="7.326007326007326E-4"/>
    <n v="7.326007326007326E-4"/>
    <n v="84.809999999999988"/>
    <n v="0"/>
    <n v="0"/>
    <n v="10.177199999999999"/>
    <n v="115"/>
    <n v="1.4652014652014651"/>
    <n v="0"/>
    <n v="353.94759853479854"/>
  </r>
  <r>
    <d v="2023-07-08T01:47:40"/>
    <n v="1"/>
    <n v="665.18"/>
    <n v="1"/>
    <s v="Checked out"/>
    <d v="2023-07-08T10:28:59"/>
    <n v="1"/>
    <d v="2023-07-08T00:01:42"/>
    <s v="Bed in 12-bed Dorm"/>
    <m/>
    <s v="Booking.com"/>
    <x v="2"/>
    <x v="2"/>
    <s v="Mastercard"/>
    <x v="2"/>
    <n v="1591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07T12:36:04"/>
    <n v="1"/>
    <n v="618.75"/>
    <n v="1"/>
    <s v="Checked out"/>
    <d v="2023-07-08T09:41:17"/>
    <n v="1"/>
    <d v="2023-06-08T19:22:11"/>
    <s v="Bed in 12-bed Dorm"/>
    <m/>
    <s v="Booking.com"/>
    <x v="2"/>
    <x v="3"/>
    <s v="Mastercard"/>
    <x v="2"/>
    <n v="1592"/>
    <d v="2023-07-01T00:00:00"/>
    <x v="2"/>
    <x v="2"/>
    <n v="7.326007326007326E-4"/>
    <n v="7.326007326007326E-4"/>
    <n v="92.8125"/>
    <n v="0"/>
    <n v="0"/>
    <n v="11.137499999999999"/>
    <n v="115"/>
    <n v="1.4652014652014651"/>
    <n v="0"/>
    <n v="398.33479853479855"/>
  </r>
  <r>
    <d v="2023-07-07T21:40:36"/>
    <n v="2"/>
    <n v="1243.57"/>
    <n v="1"/>
    <s v="Checked out"/>
    <d v="2023-07-09T08:58:50"/>
    <n v="1"/>
    <d v="2023-05-19T16:07:44"/>
    <s v="Bed in 12-bed Dorm"/>
    <m/>
    <s v="Google Travel Agency"/>
    <x v="0"/>
    <x v="0"/>
    <s v="Mastercard"/>
    <x v="14"/>
    <n v="1593"/>
    <d v="2023-07-01T00:00:00"/>
    <x v="0"/>
    <x v="5"/>
    <n v="3.3726812816188868E-3"/>
    <n v="3.3726812816188868E-3"/>
    <n v="0"/>
    <n v="0"/>
    <n v="0"/>
    <n v="22.384259999999998"/>
    <n v="153.33333333333331"/>
    <n v="0"/>
    <n v="0"/>
    <n v="1067.8524066666666"/>
  </r>
  <r>
    <d v="2023-07-07T18:14:02"/>
    <n v="4"/>
    <n v="2342.81"/>
    <n v="1"/>
    <s v="Checked out"/>
    <d v="2023-07-11T09:09:28"/>
    <n v="1"/>
    <d v="2023-05-29T01:34:41"/>
    <s v="Bed in 4-bed Dorm"/>
    <m/>
    <s v="Hostelworld Group"/>
    <x v="2"/>
    <x v="2"/>
    <s v="Visa"/>
    <x v="10"/>
    <n v="1594"/>
    <d v="2023-07-01T00:00:00"/>
    <x v="2"/>
    <x v="2"/>
    <n v="2.9304029304029304E-3"/>
    <n v="2.9304029304029304E-3"/>
    <n v="351.42149999999998"/>
    <n v="0"/>
    <n v="0"/>
    <n v="42.170579999999994"/>
    <n v="230"/>
    <n v="5.8608058608058604"/>
    <n v="0"/>
    <n v="1713.3571141391942"/>
  </r>
  <r>
    <d v="2023-07-07T14:50:21"/>
    <n v="2"/>
    <n v="1398.71"/>
    <n v="1"/>
    <s v="Checked out"/>
    <d v="2023-07-09T08:43:46"/>
    <n v="1"/>
    <d v="2023-06-17T06:07:11"/>
    <s v="Bed in 4-bed Dorm"/>
    <m/>
    <s v="Hostelworld Group"/>
    <x v="2"/>
    <x v="2"/>
    <s v="Mastercard"/>
    <x v="10"/>
    <n v="1595"/>
    <d v="2023-07-01T00:00:00"/>
    <x v="2"/>
    <x v="2"/>
    <n v="1.4652014652014652E-3"/>
    <n v="1.4652014652014652E-3"/>
    <n v="209.8065"/>
    <n v="0"/>
    <n v="0"/>
    <n v="25.176779999999997"/>
    <n v="153.33333333333331"/>
    <n v="2.9304029304029302"/>
    <n v="0"/>
    <n v="1007.4629837362638"/>
  </r>
  <r>
    <d v="2023-07-08T01:36:43"/>
    <n v="1"/>
    <n v="767.86"/>
    <n v="1"/>
    <s v="Checked out"/>
    <d v="2023-07-08T10:50:51"/>
    <n v="1"/>
    <d v="2023-07-08T00:49:42"/>
    <s v="Bed in 4-bed Dorm"/>
    <m/>
    <s v="Booking.com"/>
    <x v="2"/>
    <x v="2"/>
    <s v="Mastercard"/>
    <x v="2"/>
    <n v="1596"/>
    <d v="2023-07-01T00:00:00"/>
    <x v="2"/>
    <x v="2"/>
    <n v="7.326007326007326E-4"/>
    <n v="7.326007326007326E-4"/>
    <n v="115.179"/>
    <n v="0"/>
    <n v="0"/>
    <n v="13.821479999999999"/>
    <n v="115"/>
    <n v="1.4652014652014651"/>
    <n v="0"/>
    <n v="522.39431853479857"/>
  </r>
  <r>
    <d v="2023-07-07T18:08:37"/>
    <n v="3"/>
    <n v="2029.02"/>
    <n v="1"/>
    <s v="Checked out"/>
    <d v="2023-07-10T09:10:46"/>
    <n v="1"/>
    <d v="2023-06-16T00:05:42"/>
    <s v="Bed in 4-bed Dorm"/>
    <m/>
    <s v="Booking.com"/>
    <x v="2"/>
    <x v="3"/>
    <s v="Mastercard"/>
    <x v="2"/>
    <n v="1597"/>
    <d v="2023-07-01T00:00:00"/>
    <x v="2"/>
    <x v="2"/>
    <n v="2.1978021978021978E-3"/>
    <n v="2.1978021978021978E-3"/>
    <n v="304.35300000000001"/>
    <n v="0"/>
    <n v="0"/>
    <n v="36.522359999999999"/>
    <n v="191.66666666666666"/>
    <n v="4.395604395604396"/>
    <n v="0"/>
    <n v="1492.0823689377289"/>
  </r>
  <r>
    <d v="2023-07-07T19:28:50"/>
    <n v="1"/>
    <n v="687.5"/>
    <n v="1"/>
    <s v="Checked out"/>
    <d v="2023-07-08T11:00:00"/>
    <n v="1"/>
    <d v="2023-05-24T22:05:42"/>
    <s v="Bed in 12-bed Dorm"/>
    <m/>
    <s v="Booking.com"/>
    <x v="2"/>
    <x v="2"/>
    <s v="Mastercard"/>
    <x v="2"/>
    <n v="1598"/>
    <d v="2023-07-01T00:00:00"/>
    <x v="2"/>
    <x v="2"/>
    <n v="7.326007326007326E-4"/>
    <n v="7.326007326007326E-4"/>
    <n v="103.125"/>
    <n v="0"/>
    <n v="0"/>
    <n v="12.374999999999998"/>
    <n v="115"/>
    <n v="1.4652014652014651"/>
    <n v="0"/>
    <n v="455.53479853479854"/>
  </r>
  <r>
    <d v="2023-07-08T15:51:39"/>
    <n v="2"/>
    <n v="2219.4699999999998"/>
    <n v="1"/>
    <s v="Checked out"/>
    <d v="2023-07-10T08:35:28"/>
    <n v="1"/>
    <d v="2023-04-04T14:15:11"/>
    <s v="Economy Queen"/>
    <m/>
    <s v="Expedia"/>
    <x v="2"/>
    <x v="3"/>
    <s v="Mastercard"/>
    <x v="11"/>
    <n v="1599"/>
    <d v="2023-07-01T00:00:00"/>
    <x v="2"/>
    <x v="2"/>
    <n v="1.4652014652014652E-3"/>
    <n v="1.4652014652014652E-3"/>
    <n v="332.92049999999995"/>
    <n v="0"/>
    <n v="0"/>
    <n v="39.950459999999993"/>
    <n v="153.33333333333331"/>
    <n v="2.9304029304029302"/>
    <n v="0"/>
    <n v="1690.3353037362635"/>
  </r>
  <r>
    <d v="2023-07-08T16:41:19"/>
    <n v="1"/>
    <n v="1077.5"/>
    <n v="1"/>
    <s v="Checked out"/>
    <d v="2023-07-09T11:00:00"/>
    <n v="2"/>
    <d v="2023-07-08T13:03:12"/>
    <s v="Economy Queen"/>
    <m/>
    <s v="Expedia"/>
    <x v="2"/>
    <x v="2"/>
    <s v="Mastercard"/>
    <x v="9"/>
    <n v="1600"/>
    <d v="2023-07-01T00:00:00"/>
    <x v="2"/>
    <x v="2"/>
    <n v="7.326007326007326E-4"/>
    <n v="7.326007326007326E-4"/>
    <n v="161.625"/>
    <n v="0"/>
    <n v="0"/>
    <n v="19.395"/>
    <n v="115"/>
    <n v="1.4652014652014651"/>
    <n v="0"/>
    <n v="780.0147985347985"/>
  </r>
  <r>
    <d v="2023-07-08T13:27:38"/>
    <n v="2"/>
    <n v="1182.1400000000001"/>
    <n v="1"/>
    <s v="Checked out"/>
    <d v="2023-07-10T09:54:31"/>
    <n v="1"/>
    <d v="2023-04-09T07:15:06"/>
    <s v="Standard Queen"/>
    <m/>
    <m/>
    <x v="0"/>
    <x v="4"/>
    <s v="Visa"/>
    <x v="8"/>
    <n v="1601"/>
    <d v="2023-07-01T00:00:00"/>
    <x v="0"/>
    <x v="4"/>
    <n v="3.3726812816188868E-3"/>
    <n v="3.3726812816188868E-3"/>
    <n v="11.821400000000001"/>
    <n v="50"/>
    <n v="0"/>
    <n v="16.549960000000002"/>
    <n v="153.33333333333331"/>
    <n v="33.726812816188868"/>
    <n v="0"/>
    <n v="916.70849385047791"/>
  </r>
  <r>
    <d v="2023-07-08T16:50:58"/>
    <n v="1"/>
    <n v="2107.89"/>
    <n v="1"/>
    <s v="Checked out"/>
    <d v="2023-07-09T09:26:49"/>
    <n v="2"/>
    <d v="2023-04-19T21:27:41"/>
    <s v="Standard Queen"/>
    <m/>
    <s v="Booking.com"/>
    <x v="2"/>
    <x v="9"/>
    <s v="Mastercard"/>
    <x v="2"/>
    <n v="1602"/>
    <d v="2023-07-01T00:00:00"/>
    <x v="2"/>
    <x v="2"/>
    <n v="7.326007326007326E-4"/>
    <n v="7.326007326007326E-4"/>
    <n v="316.18349999999998"/>
    <n v="0"/>
    <n v="0"/>
    <n v="37.942019999999992"/>
    <n v="115"/>
    <n v="1.4652014652014651"/>
    <n v="0"/>
    <n v="1637.2992785347983"/>
  </r>
  <r>
    <d v="2023-07-08T07:56:11"/>
    <n v="1"/>
    <n v="1429.88"/>
    <n v="1"/>
    <s v="Checked out"/>
    <d v="2023-07-08T22:11:39"/>
    <n v="2"/>
    <d v="2023-07-08T07:27:44"/>
    <s v="Standard Queen"/>
    <m/>
    <m/>
    <x v="0"/>
    <x v="5"/>
    <s v=""/>
    <x v="12"/>
    <n v="1603"/>
    <d v="2023-07-01T00:00:00"/>
    <x v="0"/>
    <x v="0"/>
    <n v="1.6863406408094434E-3"/>
    <n v="1.6863406408094434E-3"/>
    <n v="0"/>
    <n v="0"/>
    <n v="0"/>
    <n v="20.018320000000003"/>
    <n v="115"/>
    <n v="0"/>
    <n v="0"/>
    <n v="1294.86168"/>
  </r>
  <r>
    <d v="2023-07-08T23:15:27"/>
    <n v="1"/>
    <n v="1105.72"/>
    <n v="1"/>
    <s v="Checked out"/>
    <d v="2023-07-09T07:37:39"/>
    <n v="1"/>
    <d v="2023-07-08T12:33:11"/>
    <s v="Standard Queen"/>
    <m/>
    <s v="Expedia"/>
    <x v="2"/>
    <x v="2"/>
    <s v="Mastercard"/>
    <x v="9"/>
    <n v="1604"/>
    <d v="2023-07-01T00:00:00"/>
    <x v="2"/>
    <x v="2"/>
    <n v="7.326007326007326E-4"/>
    <n v="7.326007326007326E-4"/>
    <n v="165.858"/>
    <n v="0"/>
    <n v="0"/>
    <n v="19.90296"/>
    <n v="115"/>
    <n v="1.4652014652014651"/>
    <n v="0"/>
    <n v="803.49383853479856"/>
  </r>
  <r>
    <d v="2023-07-08T23:40:06"/>
    <n v="4"/>
    <n v="3587.18"/>
    <n v="1"/>
    <s v="Checked out"/>
    <d v="2023-07-12T10:53:29"/>
    <n v="2"/>
    <d v="2022-12-28T22:18:18"/>
    <s v="Standard Queen"/>
    <m/>
    <m/>
    <x v="0"/>
    <x v="8"/>
    <s v="Visa"/>
    <x v="8"/>
    <n v="1605"/>
    <d v="2023-07-01T00:00:00"/>
    <x v="0"/>
    <x v="4"/>
    <n v="6.7453625632377737E-3"/>
    <n v="6.7453625632377737E-3"/>
    <n v="35.8718"/>
    <n v="50"/>
    <n v="0"/>
    <n v="50.22052"/>
    <n v="230"/>
    <n v="67.453625632377737"/>
    <n v="0"/>
    <n v="3153.634054367622"/>
  </r>
  <r>
    <d v="2023-07-08T20:01:15"/>
    <n v="1"/>
    <n v="1785.35"/>
    <n v="1"/>
    <s v="Checked out"/>
    <d v="2023-07-09T10:13:17"/>
    <n v="4"/>
    <d v="2023-07-07T15:28:31"/>
    <s v="Family Room"/>
    <m/>
    <s v="Expedia"/>
    <x v="2"/>
    <x v="2"/>
    <s v="Mastercard"/>
    <x v="3"/>
    <n v="1606"/>
    <d v="2023-07-01T00:00:00"/>
    <x v="2"/>
    <x v="2"/>
    <n v="7.326007326007326E-4"/>
    <n v="7.326007326007326E-4"/>
    <n v="267.80249999999995"/>
    <n v="0"/>
    <n v="0"/>
    <n v="32.136299999999999"/>
    <n v="115"/>
    <n v="1.4652014652014651"/>
    <n v="0"/>
    <n v="1368.9459985347985"/>
  </r>
  <r>
    <d v="2023-07-08T10:19:52"/>
    <n v="1"/>
    <n v="2002.36"/>
    <n v="1"/>
    <s v="Checked out"/>
    <d v="2023-07-09T10:59:28"/>
    <n v="4"/>
    <d v="2023-07-07T17:53:57"/>
    <s v="Family Room"/>
    <m/>
    <m/>
    <x v="0"/>
    <x v="5"/>
    <s v="Visa"/>
    <x v="0"/>
    <n v="1607"/>
    <d v="2023-07-01T00:00:00"/>
    <x v="0"/>
    <x v="0"/>
    <n v="1.6863406408094434E-3"/>
    <n v="1.6863406408094434E-3"/>
    <n v="0"/>
    <n v="0"/>
    <n v="0"/>
    <n v="28.03304"/>
    <n v="115"/>
    <n v="0"/>
    <n v="0"/>
    <n v="1859.3269599999999"/>
  </r>
  <r>
    <d v="2023-07-08T15:02:40"/>
    <n v="2"/>
    <n v="3752.14"/>
    <n v="1"/>
    <s v="Checked out"/>
    <d v="2023-07-10T08:29:54"/>
    <n v="4"/>
    <d v="2023-01-30T18:10:12"/>
    <s v="Family Room"/>
    <m/>
    <s v="Expedia"/>
    <x v="2"/>
    <x v="2"/>
    <s v="Mastercard"/>
    <x v="11"/>
    <n v="1608"/>
    <d v="2023-07-01T00:00:00"/>
    <x v="2"/>
    <x v="2"/>
    <n v="1.4652014652014652E-3"/>
    <n v="1.4652014652014652E-3"/>
    <n v="562.82099999999991"/>
    <n v="0"/>
    <n v="0"/>
    <n v="67.538519999999991"/>
    <n v="153.33333333333331"/>
    <n v="2.9304029304029302"/>
    <n v="0"/>
    <n v="2965.5167437362638"/>
  </r>
  <r>
    <d v="2023-07-08T15:40:25"/>
    <n v="1"/>
    <n v="1304.46"/>
    <n v="1"/>
    <s v="Checked out"/>
    <d v="2023-07-09T10:35:56"/>
    <n v="2"/>
    <d v="2023-05-29T22:24:12"/>
    <s v="2-bed Dorm"/>
    <m/>
    <s v="Booking.com"/>
    <x v="2"/>
    <x v="2"/>
    <s v="Mastercard"/>
    <x v="2"/>
    <n v="1609"/>
    <d v="2023-07-01T00:00:00"/>
    <x v="2"/>
    <x v="2"/>
    <n v="7.326007326007326E-4"/>
    <n v="7.326007326007326E-4"/>
    <n v="195.66900000000001"/>
    <n v="0"/>
    <n v="0"/>
    <n v="23.48028"/>
    <n v="115"/>
    <n v="1.4652014652014651"/>
    <n v="0"/>
    <n v="968.84551853479866"/>
  </r>
  <r>
    <d v="2023-07-09T02:44:52"/>
    <n v="1"/>
    <n v="1111.6099999999999"/>
    <n v="1"/>
    <s v="Checked out"/>
    <d v="2023-07-09T10:45:51"/>
    <n v="2"/>
    <d v="2023-07-09T00:52:41"/>
    <s v="2-bed Dorm"/>
    <m/>
    <s v="Booking.com"/>
    <x v="2"/>
    <x v="2"/>
    <s v="Mastercard"/>
    <x v="2"/>
    <n v="1610"/>
    <d v="2023-07-01T00:00:00"/>
    <x v="2"/>
    <x v="2"/>
    <n v="7.326007326007326E-4"/>
    <n v="7.326007326007326E-4"/>
    <n v="166.74149999999997"/>
    <n v="0"/>
    <n v="0"/>
    <n v="20.008979999999998"/>
    <n v="115"/>
    <n v="1.4652014652014651"/>
    <n v="0"/>
    <n v="808.39431853479846"/>
  </r>
  <r>
    <d v="2023-07-08T15:35:26"/>
    <n v="2"/>
    <n v="3159.05"/>
    <n v="1"/>
    <s v="Checked out"/>
    <d v="2023-07-10T09:57:08"/>
    <n v="3"/>
    <d v="2023-06-19T12:58:42"/>
    <s v="4-bed Dorm"/>
    <m/>
    <s v="Hostelworld Group"/>
    <x v="2"/>
    <x v="2"/>
    <s v=""/>
    <x v="10"/>
    <n v="1611"/>
    <d v="2023-07-01T00:00:00"/>
    <x v="2"/>
    <x v="2"/>
    <n v="1.4652014652014652E-3"/>
    <n v="1.4652014652014652E-3"/>
    <n v="473.85750000000002"/>
    <n v="0"/>
    <n v="0"/>
    <n v="56.862899999999996"/>
    <n v="153.33333333333331"/>
    <n v="2.9304029304029302"/>
    <n v="0"/>
    <n v="2472.065863736264"/>
  </r>
  <r>
    <d v="2023-07-08T15:41:05"/>
    <n v="1"/>
    <n v="2194.1999999999998"/>
    <n v="1"/>
    <s v="Checked out"/>
    <d v="2023-07-09T11:00:00"/>
    <n v="4"/>
    <d v="2023-05-29T22:24:12"/>
    <s v="4-bed Dorm"/>
    <m/>
    <s v="Booking.com"/>
    <x v="2"/>
    <x v="2"/>
    <s v="Mastercard"/>
    <x v="2"/>
    <n v="1612"/>
    <d v="2023-07-01T00:00:00"/>
    <x v="2"/>
    <x v="2"/>
    <n v="7.326007326007326E-4"/>
    <n v="7.326007326007326E-4"/>
    <n v="329.12999999999994"/>
    <n v="0"/>
    <n v="0"/>
    <n v="39.495599999999996"/>
    <n v="115"/>
    <n v="1.4652014652014651"/>
    <n v="0"/>
    <n v="1709.1091985347985"/>
  </r>
  <r>
    <d v="2023-07-08T15:41:17"/>
    <n v="1"/>
    <n v="2194.1999999999998"/>
    <n v="1"/>
    <s v="Checked out"/>
    <d v="2023-07-09T11:00:00"/>
    <n v="4"/>
    <d v="2023-05-29T22:24:12"/>
    <s v="4-bed Dorm"/>
    <m/>
    <s v="Booking.com"/>
    <x v="2"/>
    <x v="2"/>
    <s v="Mastercard"/>
    <x v="2"/>
    <n v="1613"/>
    <d v="2023-07-01T00:00:00"/>
    <x v="2"/>
    <x v="2"/>
    <n v="7.326007326007326E-4"/>
    <n v="7.326007326007326E-4"/>
    <n v="329.12999999999994"/>
    <n v="0"/>
    <n v="0"/>
    <n v="39.495599999999996"/>
    <n v="115"/>
    <n v="1.4652014652014651"/>
    <n v="0"/>
    <n v="1709.1091985347985"/>
  </r>
  <r>
    <d v="2023-07-08T16:42:41"/>
    <n v="2"/>
    <n v="3093.93"/>
    <n v="1"/>
    <s v="Checked out"/>
    <d v="2023-07-10T08:23:56"/>
    <n v="6"/>
    <d v="2022-10-22T15:46:03"/>
    <s v="6-bed Dorm"/>
    <m/>
    <s v="Hostelworld Group"/>
    <x v="2"/>
    <x v="2"/>
    <s v="Mastercard"/>
    <x v="10"/>
    <n v="1614"/>
    <d v="2023-07-01T00:00:00"/>
    <x v="2"/>
    <x v="2"/>
    <n v="1.4652014652014652E-3"/>
    <n v="1.4652014652014652E-3"/>
    <n v="464.08949999999993"/>
    <n v="0"/>
    <n v="0"/>
    <n v="55.690739999999991"/>
    <n v="153.33333333333331"/>
    <n v="2.9304029304029302"/>
    <n v="0"/>
    <n v="2417.8860237362637"/>
  </r>
  <r>
    <d v="2023-07-08T22:39:39"/>
    <n v="2"/>
    <n v="1212.01"/>
    <n v="1"/>
    <s v="Checked out"/>
    <d v="2023-07-10T11:00:00"/>
    <n v="1"/>
    <d v="2023-06-02T02:01:42"/>
    <s v="Bed in 12-bed Dorm"/>
    <m/>
    <s v="Hostelworld Group"/>
    <x v="2"/>
    <x v="2"/>
    <s v="Visa"/>
    <x v="10"/>
    <n v="1615"/>
    <d v="2023-07-01T00:00:00"/>
    <x v="2"/>
    <x v="2"/>
    <n v="1.4652014652014652E-3"/>
    <n v="1.4652014652014652E-3"/>
    <n v="181.8015"/>
    <n v="0"/>
    <n v="0"/>
    <n v="21.816179999999999"/>
    <n v="153.33333333333331"/>
    <n v="2.9304029304029302"/>
    <n v="0"/>
    <n v="852.12858373626375"/>
  </r>
  <r>
    <d v="2023-07-08T21:14:56"/>
    <n v="2"/>
    <n v="1000.89"/>
    <n v="1"/>
    <s v="Checked out"/>
    <d v="2023-07-10T08:54:08"/>
    <n v="1"/>
    <d v="2023-02-05T21:30:13"/>
    <s v="Bed in 12-bed Dorm"/>
    <m/>
    <s v="Booking.com"/>
    <x v="2"/>
    <x v="2"/>
    <s v="Mastercard"/>
    <x v="2"/>
    <n v="1616"/>
    <d v="2023-07-01T00:00:00"/>
    <x v="2"/>
    <x v="2"/>
    <n v="1.4652014652014652E-3"/>
    <n v="1.4652014652014652E-3"/>
    <n v="150.1335"/>
    <n v="0"/>
    <n v="0"/>
    <n v="18.016019999999997"/>
    <n v="153.33333333333331"/>
    <n v="2.9304029304029302"/>
    <n v="0"/>
    <n v="676.47674373626376"/>
  </r>
  <r>
    <d v="2023-07-08T15:15:43"/>
    <n v="1"/>
    <n v="646.61"/>
    <n v="1"/>
    <s v="Checked out"/>
    <d v="2023-07-09T09:39:11"/>
    <n v="1"/>
    <d v="2023-06-13T02:38:12"/>
    <s v="Bed in 12-bed Dorm"/>
    <m/>
    <s v="Hostelworld Group"/>
    <x v="2"/>
    <x v="2"/>
    <s v="Visa"/>
    <x v="10"/>
    <n v="1617"/>
    <d v="2023-07-01T00:00:00"/>
    <x v="2"/>
    <x v="2"/>
    <n v="7.326007326007326E-4"/>
    <n v="7.326007326007326E-4"/>
    <n v="96.991500000000002"/>
    <n v="0"/>
    <n v="0"/>
    <n v="11.63898"/>
    <n v="115"/>
    <n v="1.4652014652014651"/>
    <n v="0"/>
    <n v="421.51431853479858"/>
  </r>
  <r>
    <d v="2023-07-08T15:03:58"/>
    <n v="2"/>
    <n v="1000.89"/>
    <n v="1"/>
    <s v="Checked out"/>
    <d v="2023-07-10T09:00:00"/>
    <n v="1"/>
    <d v="2023-01-27T13:31:12"/>
    <s v="Bed in 12-bed Dorm"/>
    <m/>
    <s v="Booking.com"/>
    <x v="2"/>
    <x v="2"/>
    <s v="Mastercard"/>
    <x v="2"/>
    <n v="1618"/>
    <d v="2023-07-01T00:00:00"/>
    <x v="2"/>
    <x v="2"/>
    <n v="1.4652014652014652E-3"/>
    <n v="1.4652014652014652E-3"/>
    <n v="150.1335"/>
    <n v="0"/>
    <n v="0"/>
    <n v="18.016019999999997"/>
    <n v="153.33333333333331"/>
    <n v="2.9304029304029302"/>
    <n v="0"/>
    <n v="676.47674373626376"/>
  </r>
  <r>
    <d v="2023-07-08T20:25:21"/>
    <n v="1"/>
    <n v="608.92999999999995"/>
    <n v="1"/>
    <s v="Checked out"/>
    <d v="2023-07-09T11:00:00"/>
    <n v="1"/>
    <d v="2023-03-12T16:38:12"/>
    <s v="Bed in 12-bed Dorm"/>
    <m/>
    <s v="Booking.com"/>
    <x v="2"/>
    <x v="2"/>
    <s v="Mastercard"/>
    <x v="2"/>
    <n v="1619"/>
    <d v="2023-07-01T00:00:00"/>
    <x v="2"/>
    <x v="2"/>
    <n v="7.326007326007326E-4"/>
    <n v="7.326007326007326E-4"/>
    <n v="91.339499999999987"/>
    <n v="0"/>
    <n v="0"/>
    <n v="10.960739999999998"/>
    <n v="115"/>
    <n v="1.4652014652014651"/>
    <n v="0"/>
    <n v="390.16455853479852"/>
  </r>
  <r>
    <d v="2023-07-08T20:36:49"/>
    <n v="1"/>
    <n v="698.21"/>
    <n v="1"/>
    <s v="Checked out"/>
    <d v="2023-07-09T08:34:51"/>
    <n v="1"/>
    <d v="2023-07-08T07:20:42"/>
    <s v="Bed in 12-bed Dorm"/>
    <m/>
    <s v="Booking.com"/>
    <x v="2"/>
    <x v="2"/>
    <s v="Mastercard"/>
    <x v="2"/>
    <n v="1620"/>
    <d v="2023-07-01T00:00:00"/>
    <x v="2"/>
    <x v="2"/>
    <n v="7.326007326007326E-4"/>
    <n v="7.326007326007326E-4"/>
    <n v="104.7315"/>
    <n v="0"/>
    <n v="0"/>
    <n v="12.567779999999999"/>
    <n v="115"/>
    <n v="1.4652014652014651"/>
    <n v="0"/>
    <n v="464.44551853479857"/>
  </r>
  <r>
    <d v="2023-07-08T16:14:35"/>
    <n v="4"/>
    <n v="2850"/>
    <n v="1"/>
    <s v="Checked out"/>
    <d v="2023-07-12T10:25:14"/>
    <n v="1"/>
    <d v="2023-07-08T15:16:41"/>
    <s v="Bed in 12-bed Dorm"/>
    <m/>
    <s v="Booking.com"/>
    <x v="2"/>
    <x v="2"/>
    <s v="Visa"/>
    <x v="7"/>
    <n v="1621"/>
    <d v="2023-07-01T00:00:00"/>
    <x v="2"/>
    <x v="3"/>
    <n v="2.9304029304029304E-3"/>
    <n v="2.9304029304029304E-3"/>
    <n v="427.5"/>
    <n v="0"/>
    <n v="0"/>
    <n v="51.3"/>
    <n v="230"/>
    <n v="0"/>
    <n v="0"/>
    <n v="2141.1999999999998"/>
  </r>
  <r>
    <d v="2023-07-08T20:47:49"/>
    <n v="1"/>
    <n v="558.57000000000005"/>
    <n v="1"/>
    <s v="Checked out"/>
    <d v="2023-07-09T07:44:33"/>
    <n v="1"/>
    <d v="2023-07-07T18:29:08"/>
    <s v="Bed in 12-bed Dorm"/>
    <m/>
    <s v="Google Travel Agency"/>
    <x v="0"/>
    <x v="0"/>
    <s v="Visa"/>
    <x v="14"/>
    <n v="1622"/>
    <d v="2023-07-01T00:00:00"/>
    <x v="0"/>
    <x v="5"/>
    <n v="1.6863406408094434E-3"/>
    <n v="1.6863406408094434E-3"/>
    <n v="0"/>
    <n v="0"/>
    <n v="0"/>
    <n v="10.054259999999999"/>
    <n v="115"/>
    <n v="0"/>
    <n v="0"/>
    <n v="433.51574000000005"/>
  </r>
  <r>
    <d v="2023-07-08T22:17:33"/>
    <n v="2"/>
    <n v="1118.67"/>
    <n v="1"/>
    <s v="Checked out"/>
    <d v="2023-07-10T10:12:45"/>
    <n v="1"/>
    <d v="2023-06-19T00:01:41"/>
    <s v="Bed in 12-bed Dorm"/>
    <m/>
    <s v="Hostelworld Group"/>
    <x v="2"/>
    <x v="2"/>
    <s v="Visa"/>
    <x v="10"/>
    <n v="1623"/>
    <d v="2023-07-01T00:00:00"/>
    <x v="2"/>
    <x v="2"/>
    <n v="1.4652014652014652E-3"/>
    <n v="1.4652014652014652E-3"/>
    <n v="167.8005"/>
    <n v="0"/>
    <n v="0"/>
    <n v="20.136060000000001"/>
    <n v="153.33333333333331"/>
    <n v="2.9304029304029302"/>
    <n v="0"/>
    <n v="774.46970373626391"/>
  </r>
  <r>
    <d v="2023-07-08T17:27:26"/>
    <n v="3"/>
    <n v="1582.24"/>
    <n v="1"/>
    <s v="Checked out"/>
    <d v="2023-07-11T05:24:00"/>
    <n v="1"/>
    <d v="2023-03-14T18:14:11"/>
    <s v="Bed in 12-bed Dorm"/>
    <m/>
    <s v="Booking.com"/>
    <x v="2"/>
    <x v="3"/>
    <s v="Mastercard"/>
    <x v="2"/>
    <n v="1624"/>
    <d v="2023-07-01T00:00:00"/>
    <x v="2"/>
    <x v="2"/>
    <n v="2.1978021978021978E-3"/>
    <n v="2.1978021978021978E-3"/>
    <n v="237.33599999999998"/>
    <n v="0"/>
    <n v="0"/>
    <n v="28.480319999999999"/>
    <n v="191.66666666666666"/>
    <n v="4.395604395604396"/>
    <n v="0"/>
    <n v="1120.361408937729"/>
  </r>
  <r>
    <d v="2023-07-08T17:39:55"/>
    <n v="2"/>
    <n v="1316.07"/>
    <n v="1"/>
    <s v="Checked out"/>
    <d v="2023-07-10T11:00:00"/>
    <n v="1"/>
    <d v="2023-06-25T20:34:42"/>
    <s v="Bed in 4-bed Dorm"/>
    <m/>
    <s v="Booking.com"/>
    <x v="2"/>
    <x v="2"/>
    <s v="Mastercard"/>
    <x v="2"/>
    <n v="1625"/>
    <d v="2023-07-01T00:00:00"/>
    <x v="2"/>
    <x v="2"/>
    <n v="1.4652014652014652E-3"/>
    <n v="1.4652014652014652E-3"/>
    <n v="197.41049999999998"/>
    <n v="0"/>
    <n v="0"/>
    <n v="23.689259999999997"/>
    <n v="153.33333333333331"/>
    <n v="2.9304029304029302"/>
    <n v="0"/>
    <n v="938.7065037362637"/>
  </r>
  <r>
    <d v="2023-07-08T15:11:34"/>
    <n v="2"/>
    <n v="1389.29"/>
    <n v="1"/>
    <s v="Checked out"/>
    <d v="2023-07-10T08:01:40"/>
    <n v="1"/>
    <d v="2023-07-08T00:12:42"/>
    <s v="Bed in 4-bed Dorm"/>
    <m/>
    <s v="Booking.com"/>
    <x v="2"/>
    <x v="2"/>
    <s v="Mastercard"/>
    <x v="2"/>
    <n v="1626"/>
    <d v="2023-07-01T00:00:00"/>
    <x v="2"/>
    <x v="2"/>
    <n v="1.4652014652014652E-3"/>
    <n v="1.4652014652014652E-3"/>
    <n v="208.39349999999999"/>
    <n v="0"/>
    <n v="0"/>
    <n v="25.007219999999997"/>
    <n v="153.33333333333331"/>
    <n v="2.9304029304029302"/>
    <n v="0"/>
    <n v="999.62554373626381"/>
  </r>
  <r>
    <d v="2023-07-08T17:41:55"/>
    <n v="3"/>
    <n v="1582.86"/>
    <n v="1"/>
    <s v="Checked out"/>
    <d v="2023-07-11T10:00:00"/>
    <n v="1"/>
    <d v="2023-07-04T12:24:11"/>
    <s v="Bed in 4-bed Dorm"/>
    <m/>
    <m/>
    <x v="0"/>
    <x v="10"/>
    <s v="Mastercard"/>
    <x v="8"/>
    <n v="1627"/>
    <d v="2023-07-01T00:00:00"/>
    <x v="0"/>
    <x v="4"/>
    <n v="5.0590219224283303E-3"/>
    <n v="5.0590219224283303E-3"/>
    <n v="15.8286"/>
    <n v="50"/>
    <n v="0"/>
    <n v="22.160039999999999"/>
    <n v="191.66666666666666"/>
    <n v="50.590219224283302"/>
    <n v="0"/>
    <n v="1252.61447410905"/>
  </r>
  <r>
    <d v="2023-07-08T22:19:00"/>
    <n v="3"/>
    <n v="1745.54"/>
    <n v="1"/>
    <s v="Checked out"/>
    <d v="2023-07-11T10:00:00"/>
    <n v="1"/>
    <d v="2023-02-22T13:26:41"/>
    <s v="Bed in 4-bed Dorm"/>
    <m/>
    <s v="Hostelworld Group"/>
    <x v="2"/>
    <x v="2"/>
    <s v="Visa"/>
    <x v="10"/>
    <n v="1628"/>
    <d v="2023-07-01T00:00:00"/>
    <x v="2"/>
    <x v="2"/>
    <n v="2.1978021978021978E-3"/>
    <n v="2.1978021978021978E-3"/>
    <n v="261.83099999999996"/>
    <n v="0"/>
    <n v="0"/>
    <n v="31.419719999999998"/>
    <n v="191.66666666666666"/>
    <n v="4.395604395604396"/>
    <n v="0"/>
    <n v="1256.2270089377289"/>
  </r>
  <r>
    <d v="2023-07-09T00:50:04"/>
    <n v="1"/>
    <n v="780.36"/>
    <n v="1"/>
    <s v="Checked out"/>
    <d v="2023-07-09T08:03:35"/>
    <n v="1"/>
    <d v="2023-07-09T00:27:41"/>
    <s v="Bed in 4-bed Dorm"/>
    <m/>
    <s v="Booking.com"/>
    <x v="2"/>
    <x v="2"/>
    <s v="Mastercard"/>
    <x v="2"/>
    <n v="1629"/>
    <d v="2023-07-01T00:00:00"/>
    <x v="2"/>
    <x v="2"/>
    <n v="7.326007326007326E-4"/>
    <n v="7.326007326007326E-4"/>
    <n v="117.054"/>
    <n v="0"/>
    <n v="0"/>
    <n v="14.046479999999999"/>
    <n v="115"/>
    <n v="1.4652014652014651"/>
    <n v="0"/>
    <n v="532.79431853479855"/>
  </r>
  <r>
    <d v="2023-07-08T22:36:25"/>
    <n v="3"/>
    <n v="1978.58"/>
    <n v="1"/>
    <s v="Checked out"/>
    <d v="2023-07-11T09:38:08"/>
    <n v="1"/>
    <d v="2023-07-02T16:58:21"/>
    <s v="Bed in 4-bed Dorm"/>
    <m/>
    <s v="Booking.com"/>
    <x v="2"/>
    <x v="2"/>
    <s v="Mastercard"/>
    <x v="2"/>
    <n v="1630"/>
    <d v="2023-07-01T00:00:00"/>
    <x v="2"/>
    <x v="2"/>
    <n v="2.1978021978021978E-3"/>
    <n v="2.1978021978021978E-3"/>
    <n v="296.78699999999998"/>
    <n v="0"/>
    <n v="0"/>
    <n v="35.614439999999995"/>
    <n v="191.66666666666666"/>
    <n v="4.395604395604396"/>
    <n v="0"/>
    <n v="1450.1162889377288"/>
  </r>
  <r>
    <d v="2023-07-09T00:29:24"/>
    <n v="2"/>
    <n v="1389.29"/>
    <n v="1"/>
    <s v="Checked out"/>
    <d v="2023-07-10T11:00:00"/>
    <n v="1"/>
    <d v="2023-07-08T01:33:41"/>
    <s v="Bed in 4-bed Dorm"/>
    <m/>
    <s v="Booking.com"/>
    <x v="2"/>
    <x v="2"/>
    <s v="Mastercard"/>
    <x v="2"/>
    <n v="1631"/>
    <d v="2023-07-01T00:00:00"/>
    <x v="2"/>
    <x v="2"/>
    <n v="1.4652014652014652E-3"/>
    <n v="1.4652014652014652E-3"/>
    <n v="208.39349999999999"/>
    <n v="0"/>
    <n v="0"/>
    <n v="25.007219999999997"/>
    <n v="153.33333333333331"/>
    <n v="2.9304029304029302"/>
    <n v="0"/>
    <n v="999.62554373626381"/>
  </r>
  <r>
    <d v="2023-07-09T17:15:53"/>
    <n v="1"/>
    <n v="848.33"/>
    <n v="1"/>
    <s v="Checked out"/>
    <d v="2023-07-10T08:45:10"/>
    <n v="2"/>
    <d v="2023-05-08T01:26:12"/>
    <s v="Economy Queen"/>
    <m/>
    <s v="Private Sale"/>
    <x v="2"/>
    <x v="2"/>
    <s v=""/>
    <x v="5"/>
    <n v="1632"/>
    <d v="2023-07-01T00:00:00"/>
    <x v="2"/>
    <x v="2"/>
    <n v="7.326007326007326E-4"/>
    <n v="7.326007326007326E-4"/>
    <n v="127.2495"/>
    <n v="0"/>
    <n v="0"/>
    <n v="15.26994"/>
    <n v="115"/>
    <n v="1.4652014652014651"/>
    <n v="0"/>
    <n v="589.34535853479861"/>
  </r>
  <r>
    <d v="2023-07-09T22:20:42"/>
    <n v="2"/>
    <n v="2045.31"/>
    <n v="1"/>
    <s v="Checked out"/>
    <d v="2023-07-11T10:37:25"/>
    <n v="2"/>
    <d v="2023-06-21T06:10:14"/>
    <s v="Economy Queen"/>
    <m/>
    <s v="Hostelworld Group"/>
    <x v="2"/>
    <x v="2"/>
    <s v="Visa"/>
    <x v="10"/>
    <n v="1633"/>
    <d v="2023-07-01T00:00:00"/>
    <x v="2"/>
    <x v="2"/>
    <n v="1.4652014652014652E-3"/>
    <n v="1.4652014652014652E-3"/>
    <n v="306.79649999999998"/>
    <n v="0"/>
    <n v="0"/>
    <n v="36.815579999999997"/>
    <n v="153.33333333333331"/>
    <n v="2.9304029304029302"/>
    <n v="0"/>
    <n v="1545.4341837362638"/>
  </r>
  <r>
    <d v="2023-07-09T16:30:55"/>
    <n v="1"/>
    <n v="1027.5899999999999"/>
    <n v="1"/>
    <s v="Checked out"/>
    <d v="2023-07-10T09:00:00"/>
    <n v="2"/>
    <d v="2023-06-03T20:36:09"/>
    <s v="Economy Queen"/>
    <m/>
    <m/>
    <x v="0"/>
    <x v="13"/>
    <s v="Visa"/>
    <x v="8"/>
    <n v="1634"/>
    <d v="2023-07-01T00:00:00"/>
    <x v="0"/>
    <x v="4"/>
    <n v="1.6863406408094434E-3"/>
    <n v="1.6863406408094434E-3"/>
    <n v="10.2759"/>
    <n v="50"/>
    <n v="0"/>
    <n v="14.386259999999998"/>
    <n v="115"/>
    <n v="16.863406408094434"/>
    <n v="0"/>
    <n v="821.06443359190553"/>
  </r>
  <r>
    <d v="2023-07-09T22:05:59"/>
    <n v="2"/>
    <n v="2107.85"/>
    <n v="1"/>
    <s v="Checked out"/>
    <d v="2023-07-11T09:23:45"/>
    <n v="2"/>
    <d v="2023-02-18T17:09:13"/>
    <s v="Economy Queen"/>
    <m/>
    <s v="Booking.com"/>
    <x v="2"/>
    <x v="3"/>
    <s v="Mastercard"/>
    <x v="2"/>
    <n v="1635"/>
    <d v="2023-07-01T00:00:00"/>
    <x v="2"/>
    <x v="2"/>
    <n v="1.4652014652014652E-3"/>
    <n v="1.4652014652014652E-3"/>
    <n v="316.17749999999995"/>
    <n v="0"/>
    <n v="0"/>
    <n v="37.941299999999998"/>
    <n v="153.33333333333331"/>
    <n v="2.9304029304029302"/>
    <n v="0"/>
    <n v="1597.4674637362637"/>
  </r>
  <r>
    <d v="2023-07-09T17:09:55"/>
    <n v="1"/>
    <n v="1065.19"/>
    <n v="1"/>
    <s v="Checked out"/>
    <d v="2023-07-10T10:59:52"/>
    <n v="2"/>
    <d v="2023-04-23T20:46:41"/>
    <s v="Economy Queen"/>
    <m/>
    <s v="Expedia"/>
    <x v="2"/>
    <x v="3"/>
    <s v="Mastercard"/>
    <x v="9"/>
    <n v="1636"/>
    <d v="2023-07-01T00:00:00"/>
    <x v="2"/>
    <x v="2"/>
    <n v="7.326007326007326E-4"/>
    <n v="7.326007326007326E-4"/>
    <n v="159.77850000000001"/>
    <n v="0"/>
    <n v="0"/>
    <n v="19.17342"/>
    <n v="115"/>
    <n v="1.4652014652014651"/>
    <n v="0"/>
    <n v="769.77287853479856"/>
  </r>
  <r>
    <d v="2023-07-09T19:19:26"/>
    <n v="1"/>
    <n v="866.78"/>
    <n v="1"/>
    <s v="Checked out"/>
    <d v="2023-07-10T10:17:22"/>
    <n v="2"/>
    <d v="2023-01-05T19:20:06"/>
    <s v="Economy Queen"/>
    <m/>
    <s v="Expedia"/>
    <x v="2"/>
    <x v="2"/>
    <s v="Mastercard"/>
    <x v="9"/>
    <n v="1637"/>
    <d v="2023-07-01T00:00:00"/>
    <x v="2"/>
    <x v="2"/>
    <n v="7.326007326007326E-4"/>
    <n v="7.326007326007326E-4"/>
    <n v="130.017"/>
    <n v="0"/>
    <n v="0"/>
    <n v="15.602039999999999"/>
    <n v="115"/>
    <n v="1.4652014652014651"/>
    <n v="0"/>
    <n v="604.69575853479853"/>
  </r>
  <r>
    <d v="2023-07-09T14:58:43"/>
    <n v="2"/>
    <n v="3286.2"/>
    <n v="1"/>
    <s v="Checked out"/>
    <d v="2023-07-11T10:40:05"/>
    <n v="2"/>
    <d v="2023-06-24T12:52:42"/>
    <s v="Standard Queen"/>
    <m/>
    <s v="Expedia"/>
    <x v="2"/>
    <x v="9"/>
    <s v="Mastercard"/>
    <x v="9"/>
    <n v="1638"/>
    <d v="2023-07-01T00:00:00"/>
    <x v="2"/>
    <x v="2"/>
    <n v="1.4652014652014652E-3"/>
    <n v="1.4652014652014652E-3"/>
    <n v="492.92999999999995"/>
    <n v="0"/>
    <n v="0"/>
    <n v="59.151599999999995"/>
    <n v="153.33333333333331"/>
    <n v="2.9304029304029302"/>
    <n v="0"/>
    <n v="2577.8546637362638"/>
  </r>
  <r>
    <d v="2023-07-09T09:26:57"/>
    <n v="1"/>
    <n v="1042.77"/>
    <n v="1"/>
    <s v="Checked out"/>
    <d v="2023-07-10T08:29:26"/>
    <n v="2"/>
    <d v="2023-03-21T22:11:41"/>
    <s v="Standard Queen"/>
    <m/>
    <s v="Hostelworld Group"/>
    <x v="2"/>
    <x v="2"/>
    <s v="Visa"/>
    <x v="10"/>
    <n v="1639"/>
    <d v="2023-07-01T00:00:00"/>
    <x v="2"/>
    <x v="2"/>
    <n v="7.326007326007326E-4"/>
    <n v="7.326007326007326E-4"/>
    <n v="156.41549999999998"/>
    <n v="0"/>
    <n v="0"/>
    <n v="18.769859999999998"/>
    <n v="115"/>
    <n v="1.4652014652014651"/>
    <n v="0"/>
    <n v="751.11943853479852"/>
  </r>
  <r>
    <d v="2023-07-09T17:08:20"/>
    <n v="3"/>
    <n v="2741.78"/>
    <n v="1"/>
    <s v="Checked out"/>
    <d v="2023-07-12T10:45:36"/>
    <n v="2"/>
    <d v="2023-07-05T10:32:43"/>
    <s v="Standard Queen"/>
    <m/>
    <s v="Expedia"/>
    <x v="2"/>
    <x v="2"/>
    <s v="Mastercard"/>
    <x v="9"/>
    <n v="1640"/>
    <d v="2023-07-01T00:00:00"/>
    <x v="2"/>
    <x v="2"/>
    <n v="2.1978021978021978E-3"/>
    <n v="2.1978021978021978E-3"/>
    <n v="411.267"/>
    <n v="0"/>
    <n v="0"/>
    <n v="49.352040000000002"/>
    <n v="191.66666666666666"/>
    <n v="4.395604395604396"/>
    <n v="0"/>
    <n v="2085.0986889377291"/>
  </r>
  <r>
    <d v="2023-07-09T16:04:32"/>
    <n v="2"/>
    <n v="2365.0700000000002"/>
    <n v="1"/>
    <s v="Checked out"/>
    <d v="2023-07-11T10:10:49"/>
    <n v="2"/>
    <d v="2023-07-05T21:39:12"/>
    <s v="Standard Queen"/>
    <m/>
    <s v="Expedia"/>
    <x v="2"/>
    <x v="9"/>
    <s v="Mastercard"/>
    <x v="9"/>
    <n v="1641"/>
    <d v="2023-07-01T00:00:00"/>
    <x v="2"/>
    <x v="2"/>
    <n v="1.4652014652014652E-3"/>
    <n v="1.4652014652014652E-3"/>
    <n v="354.76050000000004"/>
    <n v="0"/>
    <n v="0"/>
    <n v="42.571260000000002"/>
    <n v="153.33333333333331"/>
    <n v="2.9304029304029302"/>
    <n v="0"/>
    <n v="1811.4745037362641"/>
  </r>
  <r>
    <d v="2023-07-09T16:14:17"/>
    <n v="2"/>
    <n v="1888.52"/>
    <n v="1"/>
    <s v="Checked out"/>
    <d v="2023-07-11T08:46:34"/>
    <n v="2"/>
    <d v="2023-06-02T14:22:12"/>
    <s v="Standard Queen"/>
    <m/>
    <s v="Private Sale"/>
    <x v="2"/>
    <x v="3"/>
    <s v=""/>
    <x v="5"/>
    <n v="1642"/>
    <d v="2023-07-01T00:00:00"/>
    <x v="2"/>
    <x v="2"/>
    <n v="1.4652014652014652E-3"/>
    <n v="1.4652014652014652E-3"/>
    <n v="283.27799999999996"/>
    <n v="0"/>
    <n v="0"/>
    <n v="33.993359999999996"/>
    <n v="153.33333333333331"/>
    <n v="2.9304029304029302"/>
    <n v="0"/>
    <n v="1414.9849037362637"/>
  </r>
  <r>
    <d v="2023-07-09T12:55:30"/>
    <n v="1"/>
    <n v="1081.43"/>
    <n v="1"/>
    <s v="Checked out"/>
    <d v="2023-07-10T10:27:57"/>
    <n v="2"/>
    <d v="2023-07-09T12:54:52"/>
    <s v="Superior King"/>
    <m/>
    <m/>
    <x v="0"/>
    <x v="0"/>
    <s v=""/>
    <x v="0"/>
    <n v="1643"/>
    <d v="2023-07-01T00:00:00"/>
    <x v="0"/>
    <x v="0"/>
    <n v="1.6863406408094434E-3"/>
    <n v="1.6863406408094434E-3"/>
    <n v="0"/>
    <n v="0"/>
    <n v="0"/>
    <n v="15.140020000000002"/>
    <n v="115"/>
    <n v="0"/>
    <n v="0"/>
    <n v="951.28998000000001"/>
  </r>
  <r>
    <d v="2023-07-09T20:55:37"/>
    <n v="1"/>
    <n v="1081.43"/>
    <n v="1"/>
    <s v="Checked out"/>
    <d v="2023-07-10T08:43:20"/>
    <n v="2"/>
    <d v="2023-07-09T18:56:43"/>
    <s v="Superior King"/>
    <m/>
    <s v="Google Travel Agency"/>
    <x v="0"/>
    <x v="19"/>
    <s v="Mastercard"/>
    <x v="14"/>
    <n v="1644"/>
    <d v="2023-07-01T00:00:00"/>
    <x v="0"/>
    <x v="5"/>
    <n v="1.6863406408094434E-3"/>
    <n v="1.6863406408094434E-3"/>
    <n v="0"/>
    <n v="0"/>
    <n v="0"/>
    <n v="19.46574"/>
    <n v="115"/>
    <n v="0"/>
    <n v="0"/>
    <n v="946.96426000000008"/>
  </r>
  <r>
    <d v="2023-07-09T18:31:09"/>
    <n v="2"/>
    <n v="3932.91"/>
    <n v="1"/>
    <s v="Checked out"/>
    <d v="2023-07-11T09:09:43"/>
    <n v="4"/>
    <d v="2023-05-13T20:17:12"/>
    <s v="Family Room"/>
    <m/>
    <s v="Private Sale"/>
    <x v="2"/>
    <x v="2"/>
    <s v=""/>
    <x v="5"/>
    <n v="1645"/>
    <d v="2023-07-01T00:00:00"/>
    <x v="2"/>
    <x v="2"/>
    <n v="1.4652014652014652E-3"/>
    <n v="1.4652014652014652E-3"/>
    <n v="589.93649999999991"/>
    <n v="0"/>
    <n v="0"/>
    <n v="70.792379999999994"/>
    <n v="153.33333333333331"/>
    <n v="2.9304029304029302"/>
    <n v="0"/>
    <n v="3115.9173837362637"/>
  </r>
  <r>
    <d v="2023-07-09T17:14:01"/>
    <n v="1"/>
    <n v="2056.16"/>
    <n v="1"/>
    <s v="Checked out"/>
    <d v="2023-07-10T08:31:07"/>
    <n v="4"/>
    <d v="2023-03-18T01:47:12"/>
    <s v="Family Room"/>
    <m/>
    <s v="Expedia"/>
    <x v="2"/>
    <x v="2"/>
    <s v="Mastercard"/>
    <x v="11"/>
    <n v="1646"/>
    <d v="2023-07-01T00:00:00"/>
    <x v="2"/>
    <x v="2"/>
    <n v="7.326007326007326E-4"/>
    <n v="7.326007326007326E-4"/>
    <n v="308.42399999999998"/>
    <n v="0"/>
    <n v="0"/>
    <n v="37.010879999999993"/>
    <n v="115"/>
    <n v="1.4652014652014651"/>
    <n v="0"/>
    <n v="1594.2599185347985"/>
  </r>
  <r>
    <d v="2023-07-10T01:54:42"/>
    <n v="5"/>
    <n v="13602.65"/>
    <n v="1"/>
    <s v="Checked out"/>
    <d v="2023-07-14T07:30:18"/>
    <n v="4"/>
    <d v="2023-05-28T19:23:12"/>
    <s v="Family Room"/>
    <m/>
    <s v="Expedia"/>
    <x v="2"/>
    <x v="2"/>
    <s v="Mastercard"/>
    <x v="3"/>
    <n v="1647"/>
    <d v="2023-07-01T00:00:00"/>
    <x v="2"/>
    <x v="2"/>
    <n v="3.663003663003663E-3"/>
    <n v="3.663003663003663E-3"/>
    <n v="2040.3974999999998"/>
    <n v="0"/>
    <n v="0"/>
    <n v="244.84769999999997"/>
    <n v="268.33333333333331"/>
    <n v="7.3260073260073257"/>
    <n v="0"/>
    <n v="11041.745459340658"/>
  </r>
  <r>
    <d v="2023-07-09T17:31:01"/>
    <n v="1"/>
    <n v="730.71"/>
    <n v="1"/>
    <s v="Checked out"/>
    <d v="2023-07-10T08:33:25"/>
    <n v="2"/>
    <d v="2023-03-05T23:10:23"/>
    <s v="2-bed Dorm"/>
    <m/>
    <m/>
    <x v="0"/>
    <x v="8"/>
    <s v="Visa"/>
    <x v="8"/>
    <n v="1648"/>
    <d v="2023-07-01T00:00:00"/>
    <x v="0"/>
    <x v="4"/>
    <n v="1.6863406408094434E-3"/>
    <n v="1.6863406408094434E-3"/>
    <n v="7.3071000000000002"/>
    <n v="50"/>
    <n v="0"/>
    <n v="10.229940000000001"/>
    <n v="115"/>
    <n v="16.863406408094434"/>
    <n v="0"/>
    <n v="531.30955359190557"/>
  </r>
  <r>
    <d v="2023-07-09T17:06:30"/>
    <n v="1"/>
    <n v="413.62"/>
    <n v="1"/>
    <s v="Checked out"/>
    <d v="2023-07-10T11:00:00"/>
    <n v="2"/>
    <d v="2023-03-05T20:31:45"/>
    <s v="2-bed Dorm"/>
    <m/>
    <s v="Hostelworld Group"/>
    <x v="2"/>
    <x v="2"/>
    <s v="Mastercard"/>
    <x v="10"/>
    <n v="1649"/>
    <d v="2023-07-01T00:00:00"/>
    <x v="2"/>
    <x v="2"/>
    <n v="7.326007326007326E-4"/>
    <n v="7.326007326007326E-4"/>
    <n v="62.042999999999999"/>
    <n v="0"/>
    <n v="0"/>
    <n v="7.4451599999999996"/>
    <n v="115"/>
    <n v="1.4652014652014651"/>
    <n v="0"/>
    <n v="227.66663853479855"/>
  </r>
  <r>
    <d v="2023-07-10T02:38:20"/>
    <n v="1"/>
    <n v="1056.6099999999999"/>
    <n v="1"/>
    <s v="Checked out"/>
    <d v="2023-07-10T09:09:36"/>
    <n v="2"/>
    <d v="2023-05-20T14:18:08"/>
    <s v="2-bed Dorm"/>
    <m/>
    <m/>
    <x v="0"/>
    <x v="5"/>
    <s v="Mastercard"/>
    <x v="8"/>
    <n v="1650"/>
    <d v="2023-07-01T00:00:00"/>
    <x v="0"/>
    <x v="4"/>
    <n v="1.6863406408094434E-3"/>
    <n v="1.6863406408094434E-3"/>
    <n v="10.566099999999999"/>
    <n v="50"/>
    <n v="0"/>
    <n v="14.792539999999999"/>
    <n v="115"/>
    <n v="16.863406408094434"/>
    <n v="0"/>
    <n v="849.38795359190544"/>
  </r>
  <r>
    <d v="2023-07-10T00:33:31"/>
    <n v="2"/>
    <n v="2315.7800000000002"/>
    <n v="1"/>
    <s v="Checked out"/>
    <d v="2023-07-11T07:07:06"/>
    <n v="2"/>
    <d v="2023-05-31T20:24:09"/>
    <s v="2-bed Dorm"/>
    <m/>
    <m/>
    <x v="0"/>
    <x v="13"/>
    <s v=""/>
    <x v="8"/>
    <n v="1651"/>
    <d v="2023-07-01T00:00:00"/>
    <x v="0"/>
    <x v="4"/>
    <n v="3.3726812816188868E-3"/>
    <n v="3.3726812816188868E-3"/>
    <n v="23.157800000000002"/>
    <n v="50"/>
    <n v="0"/>
    <n v="32.420920000000002"/>
    <n v="153.33333333333331"/>
    <n v="33.726812816188868"/>
    <n v="0"/>
    <n v="2023.1411338504781"/>
  </r>
  <r>
    <d v="2023-07-09T23:41:30"/>
    <n v="2"/>
    <n v="2995.53"/>
    <n v="1"/>
    <s v="Checked out"/>
    <d v="2023-07-11T03:46:39"/>
    <n v="3"/>
    <d v="2023-07-08T12:29:42"/>
    <s v="4-bed Dorm"/>
    <m/>
    <s v="Booking.com"/>
    <x v="2"/>
    <x v="2"/>
    <s v="Mastercard"/>
    <x v="2"/>
    <n v="1652"/>
    <d v="2023-07-01T00:00:00"/>
    <x v="2"/>
    <x v="2"/>
    <n v="1.4652014652014652E-3"/>
    <n v="1.4652014652014652E-3"/>
    <n v="449.3295"/>
    <n v="0"/>
    <n v="0"/>
    <n v="53.919539999999998"/>
    <n v="153.33333333333331"/>
    <n v="2.9304029304029302"/>
    <n v="0"/>
    <n v="2336.017223736264"/>
  </r>
  <r>
    <d v="2023-07-09T15:32:28"/>
    <n v="1"/>
    <n v="1453.14"/>
    <n v="1"/>
    <s v="Checked out"/>
    <d v="2023-07-10T07:00:00"/>
    <n v="4"/>
    <d v="2023-01-30T22:41:42"/>
    <s v="4-bed Dorm"/>
    <m/>
    <s v="Hostelworld Group"/>
    <x v="2"/>
    <x v="2"/>
    <s v="Mastercard"/>
    <x v="10"/>
    <n v="1653"/>
    <d v="2023-07-01T00:00:00"/>
    <x v="2"/>
    <x v="2"/>
    <n v="7.326007326007326E-4"/>
    <n v="7.326007326007326E-4"/>
    <n v="217.971"/>
    <n v="0"/>
    <n v="0"/>
    <n v="26.15652"/>
    <n v="115"/>
    <n v="1.4652014652014651"/>
    <n v="0"/>
    <n v="1092.5472785347986"/>
  </r>
  <r>
    <d v="2023-07-09T15:32:36"/>
    <n v="1"/>
    <n v="1453.14"/>
    <n v="1"/>
    <s v="Checked out"/>
    <d v="2023-07-10T07:00:00"/>
    <n v="4"/>
    <d v="2023-01-30T22:41:42"/>
    <s v="4-bed Dorm"/>
    <m/>
    <s v="Hostelworld Group"/>
    <x v="2"/>
    <x v="2"/>
    <s v="Mastercard"/>
    <x v="10"/>
    <n v="1654"/>
    <d v="2023-07-01T00:00:00"/>
    <x v="2"/>
    <x v="2"/>
    <n v="7.326007326007326E-4"/>
    <n v="7.326007326007326E-4"/>
    <n v="217.971"/>
    <n v="0"/>
    <n v="0"/>
    <n v="26.15652"/>
    <n v="115"/>
    <n v="1.4652014652014651"/>
    <n v="0"/>
    <n v="1092.5472785347986"/>
  </r>
  <r>
    <d v="2023-07-09T16:09:40"/>
    <n v="7"/>
    <n v="3435.09"/>
    <n v="1"/>
    <s v="Checked out"/>
    <d v="2023-07-16T07:12:01"/>
    <n v="1"/>
    <d v="2023-05-26T13:12:11"/>
    <s v="Bed in 12-bed Dorm"/>
    <m/>
    <s v="Private Sale"/>
    <x v="2"/>
    <x v="3"/>
    <s v=""/>
    <x v="5"/>
    <n v="1655"/>
    <d v="2023-07-01T00:00:00"/>
    <x v="2"/>
    <x v="2"/>
    <n v="5.1282051282051282E-3"/>
    <n v="5.1282051282051282E-3"/>
    <n v="515.26350000000002"/>
    <n v="0"/>
    <n v="0"/>
    <n v="61.831620000000001"/>
    <n v="345"/>
    <n v="10.256410256410257"/>
    <n v="0"/>
    <n v="2502.73846974359"/>
  </r>
  <r>
    <d v="2023-07-09T15:22:23"/>
    <n v="2"/>
    <n v="993.44"/>
    <n v="1"/>
    <s v="Checked out"/>
    <d v="2023-07-11T06:53:12"/>
    <n v="1"/>
    <d v="2023-05-18T07:10:12"/>
    <s v="Bed in 12-bed Dorm"/>
    <m/>
    <s v="Hostelworld Group"/>
    <x v="2"/>
    <x v="2"/>
    <s v="Visa"/>
    <x v="10"/>
    <n v="1656"/>
    <d v="2023-07-01T00:00:00"/>
    <x v="2"/>
    <x v="2"/>
    <n v="1.4652014652014652E-3"/>
    <n v="1.4652014652014652E-3"/>
    <n v="149.01599999999999"/>
    <n v="0"/>
    <n v="0"/>
    <n v="17.881920000000001"/>
    <n v="153.33333333333331"/>
    <n v="2.9304029304029302"/>
    <n v="0"/>
    <n v="670.27834373626388"/>
  </r>
  <r>
    <d v="2023-07-09T23:59:36"/>
    <n v="2"/>
    <n v="877.86"/>
    <n v="1"/>
    <s v="Checked out"/>
    <d v="2023-07-11T04:12:20"/>
    <n v="1"/>
    <d v="2023-06-09T08:45:52"/>
    <s v="Bed in 12-bed Dorm"/>
    <m/>
    <s v="Google Travel Agency"/>
    <x v="0"/>
    <x v="0"/>
    <s v="Mastercard"/>
    <x v="14"/>
    <n v="1657"/>
    <d v="2023-07-01T00:00:00"/>
    <x v="0"/>
    <x v="5"/>
    <n v="3.3726812816188868E-3"/>
    <n v="3.3726812816188868E-3"/>
    <n v="0"/>
    <n v="0"/>
    <n v="0"/>
    <n v="15.80148"/>
    <n v="153.33333333333331"/>
    <n v="0"/>
    <n v="0"/>
    <n v="708.72518666666667"/>
  </r>
  <r>
    <d v="2023-07-09T15:59:31"/>
    <n v="1"/>
    <n v="404.36"/>
    <n v="1"/>
    <s v="Checked out"/>
    <d v="2023-07-10T11:00:00"/>
    <n v="1"/>
    <d v="2023-07-04T11:02:13"/>
    <s v="Bed in 12-bed Dorm"/>
    <m/>
    <s v="Private Sale"/>
    <x v="2"/>
    <x v="2"/>
    <s v=""/>
    <x v="5"/>
    <n v="1658"/>
    <d v="2023-07-01T00:00:00"/>
    <x v="2"/>
    <x v="2"/>
    <n v="7.326007326007326E-4"/>
    <n v="7.326007326007326E-4"/>
    <n v="60.653999999999996"/>
    <n v="0"/>
    <n v="0"/>
    <n v="7.2784800000000001"/>
    <n v="115"/>
    <n v="1.4652014652014651"/>
    <n v="0"/>
    <n v="219.96231853479856"/>
  </r>
  <r>
    <d v="2023-07-09T17:51:53"/>
    <n v="1"/>
    <n v="475.71"/>
    <n v="1"/>
    <s v="Checked out"/>
    <d v="2023-07-10T08:25:25"/>
    <n v="1"/>
    <d v="2023-06-29T12:04:43"/>
    <s v="Bed in 12-bed Dorm"/>
    <m/>
    <s v="Booking.com"/>
    <x v="2"/>
    <x v="3"/>
    <s v="Mastercard"/>
    <x v="2"/>
    <n v="1659"/>
    <d v="2023-07-01T00:00:00"/>
    <x v="2"/>
    <x v="2"/>
    <n v="7.326007326007326E-4"/>
    <n v="7.326007326007326E-4"/>
    <n v="71.356499999999997"/>
    <n v="0"/>
    <n v="0"/>
    <n v="8.5627799999999983"/>
    <n v="115"/>
    <n v="1.4652014652014651"/>
    <n v="0"/>
    <n v="279.3255185347985"/>
  </r>
  <r>
    <d v="2023-07-09T07:44:41"/>
    <n v="1"/>
    <n v="512.71"/>
    <n v="1"/>
    <s v="Checked out"/>
    <d v="2023-07-10T11:00:00"/>
    <n v="1"/>
    <d v="2023-07-08T23:27:04"/>
    <s v="Bed in 12-bed Dorm"/>
    <m/>
    <s v="Google Travel Agency"/>
    <x v="0"/>
    <x v="5"/>
    <s v="Visa"/>
    <x v="0"/>
    <n v="1660"/>
    <d v="2023-07-01T00:00:00"/>
    <x v="0"/>
    <x v="0"/>
    <n v="1.6863406408094434E-3"/>
    <n v="1.6863406408094434E-3"/>
    <n v="0"/>
    <n v="0"/>
    <n v="0"/>
    <n v="7.1779400000000004"/>
    <n v="115"/>
    <n v="0"/>
    <n v="0"/>
    <n v="390.53206"/>
  </r>
  <r>
    <d v="2023-07-10T03:02:19"/>
    <n v="1"/>
    <n v="590.66"/>
    <n v="1"/>
    <s v="Checked out"/>
    <d v="2023-07-10T11:00:00"/>
    <n v="1"/>
    <d v="2023-07-10T02:53:57"/>
    <s v="Bed in 4-bed Dorm"/>
    <m/>
    <m/>
    <x v="0"/>
    <x v="5"/>
    <s v="Visa"/>
    <x v="0"/>
    <n v="1661"/>
    <d v="2023-07-01T00:00:00"/>
    <x v="0"/>
    <x v="0"/>
    <n v="1.6863406408094434E-3"/>
    <n v="1.6863406408094434E-3"/>
    <n v="0"/>
    <n v="0"/>
    <n v="0"/>
    <n v="8.2692399999999999"/>
    <n v="115"/>
    <n v="0"/>
    <n v="0"/>
    <n v="467.39076"/>
  </r>
  <r>
    <d v="2023-07-10T03:02:23"/>
    <n v="1"/>
    <n v="590.66"/>
    <n v="1"/>
    <s v="Checked out"/>
    <d v="2023-07-10T11:00:00"/>
    <n v="1"/>
    <d v="2023-07-10T02:53:57"/>
    <s v="Bed in 4-bed Dorm"/>
    <m/>
    <m/>
    <x v="0"/>
    <x v="5"/>
    <s v="Visa"/>
    <x v="0"/>
    <n v="1662"/>
    <d v="2023-07-01T00:00:00"/>
    <x v="0"/>
    <x v="0"/>
    <n v="1.6863406408094434E-3"/>
    <n v="1.6863406408094434E-3"/>
    <n v="0"/>
    <n v="0"/>
    <n v="0"/>
    <n v="8.2692399999999999"/>
    <n v="115"/>
    <n v="0"/>
    <n v="0"/>
    <n v="467.39076"/>
  </r>
  <r>
    <d v="2023-07-09T02:29:04"/>
    <n v="1"/>
    <n v="608.92999999999995"/>
    <n v="1"/>
    <s v="Checked out"/>
    <d v="2023-07-10T02:50:22"/>
    <n v="1"/>
    <d v="2023-07-09T02:06:41"/>
    <s v="Bed in 4-bed Dorm"/>
    <m/>
    <s v="Booking.com"/>
    <x v="2"/>
    <x v="2"/>
    <s v="Mastercard"/>
    <x v="2"/>
    <n v="1663"/>
    <d v="2023-07-01T00:00:00"/>
    <x v="2"/>
    <x v="2"/>
    <n v="7.326007326007326E-4"/>
    <n v="7.326007326007326E-4"/>
    <n v="91.339499999999987"/>
    <n v="0"/>
    <n v="0"/>
    <n v="10.960739999999998"/>
    <n v="115"/>
    <n v="1.4652014652014651"/>
    <n v="0"/>
    <n v="390.16455853479852"/>
  </r>
  <r>
    <d v="2023-07-09T23:29:47"/>
    <n v="1"/>
    <n v="581.25"/>
    <n v="1"/>
    <s v="Checked out"/>
    <d v="2023-07-10T10:09:36"/>
    <n v="1"/>
    <d v="2023-01-26T23:27:41"/>
    <s v="Bed in 4-bed Dorm"/>
    <m/>
    <s v="Booking.com"/>
    <x v="2"/>
    <x v="2"/>
    <s v="Mastercard"/>
    <x v="2"/>
    <n v="1664"/>
    <d v="2023-07-01T00:00:00"/>
    <x v="2"/>
    <x v="2"/>
    <n v="7.326007326007326E-4"/>
    <n v="7.326007326007326E-4"/>
    <n v="87.1875"/>
    <n v="0"/>
    <n v="0"/>
    <n v="10.462499999999999"/>
    <n v="115"/>
    <n v="1.4652014652014651"/>
    <n v="0"/>
    <n v="367.13479853479851"/>
  </r>
  <r>
    <d v="2023-07-09T16:13:37"/>
    <n v="2"/>
    <n v="943.22"/>
    <n v="1"/>
    <s v="Checked out"/>
    <d v="2023-07-11T08:47:08"/>
    <n v="1"/>
    <d v="2023-07-08T13:04:04"/>
    <s v="Bed in 4-bed Dorm"/>
    <m/>
    <m/>
    <x v="0"/>
    <x v="11"/>
    <s v="Amex"/>
    <x v="8"/>
    <n v="1665"/>
    <d v="2023-07-01T00:00:00"/>
    <x v="0"/>
    <x v="4"/>
    <n v="3.3726812816188868E-3"/>
    <n v="3.3726812816188868E-3"/>
    <n v="9.4321999999999999"/>
    <n v="50"/>
    <n v="0"/>
    <n v="13.205080000000001"/>
    <n v="153.33333333333331"/>
    <n v="33.726812816188868"/>
    <n v="0"/>
    <n v="683.52257385047778"/>
  </r>
  <r>
    <d v="2023-07-10T16:34:16"/>
    <n v="2"/>
    <n v="1774.74"/>
    <n v="1"/>
    <s v="Checked out"/>
    <d v="2023-07-12T05:43:06"/>
    <n v="1"/>
    <d v="2023-06-16T09:02:13"/>
    <s v="Economy Queen"/>
    <m/>
    <s v="Private Sale"/>
    <x v="2"/>
    <x v="3"/>
    <s v=""/>
    <x v="5"/>
    <n v="1666"/>
    <d v="2023-07-01T00:00:00"/>
    <x v="2"/>
    <x v="2"/>
    <n v="1.4652014652014652E-3"/>
    <n v="1.4652014652014652E-3"/>
    <n v="266.21100000000001"/>
    <n v="0"/>
    <n v="0"/>
    <n v="31.945319999999999"/>
    <n v="153.33333333333331"/>
    <n v="2.9304029304029302"/>
    <n v="0"/>
    <n v="1320.3199437362637"/>
  </r>
  <r>
    <d v="2023-07-10T22:26:57"/>
    <n v="2"/>
    <n v="1812.9"/>
    <n v="1"/>
    <s v="Checked out"/>
    <d v="2023-07-12T10:58:53"/>
    <n v="2"/>
    <d v="2023-01-28T18:50:19"/>
    <s v="Economy Queen"/>
    <m/>
    <s v="Expedia"/>
    <x v="2"/>
    <x v="3"/>
    <s v="Mastercard"/>
    <x v="9"/>
    <n v="1667"/>
    <d v="2023-07-01T00:00:00"/>
    <x v="2"/>
    <x v="2"/>
    <n v="1.4652014652014652E-3"/>
    <n v="1.4652014652014652E-3"/>
    <n v="271.935"/>
    <n v="0"/>
    <n v="0"/>
    <n v="32.632199999999997"/>
    <n v="153.33333333333331"/>
    <n v="2.9304029304029302"/>
    <n v="0"/>
    <n v="1352.0690637362638"/>
  </r>
  <r>
    <d v="2023-07-10T17:53:24"/>
    <n v="1"/>
    <n v="1518.61"/>
    <n v="1"/>
    <s v="Checked out"/>
    <d v="2023-07-11T10:52:13"/>
    <n v="2"/>
    <d v="2023-06-27T12:32:43"/>
    <s v="Economy Queen"/>
    <s v="Roomex"/>
    <s v="Booking.com"/>
    <x v="2"/>
    <x v="9"/>
    <s v=""/>
    <x v="2"/>
    <n v="1668"/>
    <d v="2023-07-01T00:00:00"/>
    <x v="2"/>
    <x v="2"/>
    <n v="7.326007326007326E-4"/>
    <n v="7.326007326007326E-4"/>
    <n v="227.79149999999998"/>
    <n v="0"/>
    <n v="0"/>
    <n v="27.334979999999995"/>
    <n v="115"/>
    <n v="1.4652014652014651"/>
    <n v="0"/>
    <n v="1147.0183185347985"/>
  </r>
  <r>
    <d v="2023-07-11T03:44:24"/>
    <n v="1"/>
    <n v="973.46"/>
    <n v="1"/>
    <s v="Checked out"/>
    <d v="2023-07-11T10:36:32"/>
    <n v="2"/>
    <d v="2023-07-11T03:43:49"/>
    <s v="Economy Queen"/>
    <m/>
    <m/>
    <x v="0"/>
    <x v="5"/>
    <s v=""/>
    <x v="0"/>
    <n v="1669"/>
    <d v="2023-07-01T00:00:00"/>
    <x v="0"/>
    <x v="0"/>
    <n v="1.6863406408094434E-3"/>
    <n v="1.6863406408094434E-3"/>
    <n v="0"/>
    <n v="0"/>
    <n v="0"/>
    <n v="13.628440000000001"/>
    <n v="115"/>
    <n v="0"/>
    <n v="0"/>
    <n v="844.83156000000008"/>
  </r>
  <r>
    <d v="2023-07-10T17:53:16"/>
    <n v="1"/>
    <n v="1518.61"/>
    <n v="1"/>
    <s v="Checked out"/>
    <d v="2023-07-11T11:00:00"/>
    <n v="2"/>
    <d v="2023-06-27T12:32:43"/>
    <s v="Economy Queen"/>
    <s v="Roomex"/>
    <s v="Booking.com"/>
    <x v="2"/>
    <x v="9"/>
    <s v=""/>
    <x v="2"/>
    <n v="1670"/>
    <d v="2023-07-01T00:00:00"/>
    <x v="2"/>
    <x v="2"/>
    <n v="7.326007326007326E-4"/>
    <n v="7.326007326007326E-4"/>
    <n v="227.79149999999998"/>
    <n v="0"/>
    <n v="0"/>
    <n v="27.334979999999995"/>
    <n v="115"/>
    <n v="1.4652014652014651"/>
    <n v="0"/>
    <n v="1147.0183185347985"/>
  </r>
  <r>
    <d v="2023-07-10T15:15:05"/>
    <n v="1"/>
    <n v="1122.22"/>
    <n v="1"/>
    <s v="Checked out"/>
    <d v="2023-07-11T07:23:37"/>
    <n v="2"/>
    <d v="2023-06-11T06:43:41"/>
    <s v="Economy Queen"/>
    <m/>
    <s v="Expedia"/>
    <x v="2"/>
    <x v="3"/>
    <s v="Mastercard"/>
    <x v="9"/>
    <n v="1671"/>
    <d v="2023-07-01T00:00:00"/>
    <x v="2"/>
    <x v="2"/>
    <n v="7.326007326007326E-4"/>
    <n v="7.326007326007326E-4"/>
    <n v="168.333"/>
    <n v="0"/>
    <n v="0"/>
    <n v="20.199959999999997"/>
    <n v="115"/>
    <n v="1.4652014652014651"/>
    <n v="0"/>
    <n v="817.22183853479851"/>
  </r>
  <r>
    <d v="2023-07-10T16:25:25"/>
    <n v="2"/>
    <n v="2084.63"/>
    <n v="1"/>
    <s v="Checked out"/>
    <d v="2023-07-12T07:59:02"/>
    <n v="2"/>
    <d v="2023-07-10T16:21:16"/>
    <s v="Economy Queen"/>
    <m/>
    <m/>
    <x v="0"/>
    <x v="5"/>
    <s v=""/>
    <x v="0"/>
    <n v="1672"/>
    <d v="2023-07-01T00:00:00"/>
    <x v="0"/>
    <x v="0"/>
    <n v="3.3726812816188868E-3"/>
    <n v="3.3726812816188868E-3"/>
    <n v="0"/>
    <n v="0"/>
    <n v="0"/>
    <n v="29.184820000000002"/>
    <n v="153.33333333333331"/>
    <n v="0"/>
    <n v="0"/>
    <n v="1902.1118466666667"/>
  </r>
  <r>
    <d v="2023-07-10T16:31:38"/>
    <n v="1"/>
    <n v="1118.96"/>
    <n v="1"/>
    <s v="Checked out"/>
    <d v="2023-07-11T11:00:00"/>
    <n v="1"/>
    <d v="2023-07-09T21:24:07"/>
    <s v="Economy Queen"/>
    <m/>
    <s v="Google Travel Agency"/>
    <x v="0"/>
    <x v="5"/>
    <s v=""/>
    <x v="14"/>
    <n v="1673"/>
    <d v="2023-07-01T00:00:00"/>
    <x v="0"/>
    <x v="5"/>
    <n v="1.6863406408094434E-3"/>
    <n v="1.6863406408094434E-3"/>
    <n v="0"/>
    <n v="0"/>
    <n v="0"/>
    <n v="20.141279999999998"/>
    <n v="115"/>
    <n v="0"/>
    <n v="0"/>
    <n v="983.81871999999998"/>
  </r>
  <r>
    <d v="2023-07-10T17:06:53"/>
    <n v="2"/>
    <n v="2230.13"/>
    <n v="1"/>
    <s v="Checked out"/>
    <d v="2023-07-12T06:34:35"/>
    <n v="2"/>
    <d v="2023-07-06T11:21:33"/>
    <s v="Economy Queen"/>
    <m/>
    <m/>
    <x v="0"/>
    <x v="5"/>
    <s v=""/>
    <x v="12"/>
    <n v="1674"/>
    <d v="2023-07-01T00:00:00"/>
    <x v="0"/>
    <x v="0"/>
    <n v="3.3726812816188868E-3"/>
    <n v="3.3726812816188868E-3"/>
    <n v="0"/>
    <n v="0"/>
    <n v="0"/>
    <n v="31.221820000000001"/>
    <n v="153.33333333333331"/>
    <n v="0"/>
    <n v="0"/>
    <n v="2045.5748466666669"/>
  </r>
  <r>
    <d v="2023-07-10T19:19:18"/>
    <n v="3"/>
    <n v="3838.39"/>
    <n v="1"/>
    <s v="Checked out"/>
    <d v="2023-07-13T08:21:33"/>
    <n v="1"/>
    <d v="2023-07-10T07:42:41"/>
    <s v="Standard Queen"/>
    <m/>
    <s v="Booking.com"/>
    <x v="2"/>
    <x v="2"/>
    <s v="Mastercard"/>
    <x v="2"/>
    <n v="1675"/>
    <d v="2023-07-01T00:00:00"/>
    <x v="2"/>
    <x v="2"/>
    <n v="2.1978021978021978E-3"/>
    <n v="2.1978021978021978E-3"/>
    <n v="575.75849999999991"/>
    <n v="0"/>
    <n v="0"/>
    <n v="69.091019999999986"/>
    <n v="191.66666666666666"/>
    <n v="4.395604395604396"/>
    <n v="0"/>
    <n v="2997.4782089377291"/>
  </r>
  <r>
    <d v="2023-07-10T17:47:54"/>
    <n v="1"/>
    <n v="1179.29"/>
    <n v="1"/>
    <s v="Checked out"/>
    <d v="2023-07-11T10:57:50"/>
    <n v="2"/>
    <d v="2023-07-02T15:49:46"/>
    <s v="Standard Queen"/>
    <m/>
    <s v="Booking.com"/>
    <x v="2"/>
    <x v="3"/>
    <s v="Mastercard"/>
    <x v="2"/>
    <n v="1676"/>
    <d v="2023-07-01T00:00:00"/>
    <x v="2"/>
    <x v="2"/>
    <n v="7.326007326007326E-4"/>
    <n v="7.326007326007326E-4"/>
    <n v="176.89349999999999"/>
    <n v="0"/>
    <n v="0"/>
    <n v="21.227219999999999"/>
    <n v="115"/>
    <n v="1.4652014652014651"/>
    <n v="0"/>
    <n v="864.70407853479855"/>
  </r>
  <r>
    <d v="2023-07-10T15:17:27"/>
    <n v="1"/>
    <n v="1053.21"/>
    <n v="1"/>
    <s v="Checked out"/>
    <d v="2023-07-11T09:56:08"/>
    <n v="2"/>
    <d v="2023-07-08T20:23:43"/>
    <s v="Standard Queen"/>
    <m/>
    <s v="Expedia"/>
    <x v="2"/>
    <x v="2"/>
    <s v="Mastercard"/>
    <x v="9"/>
    <n v="1677"/>
    <d v="2023-07-01T00:00:00"/>
    <x v="2"/>
    <x v="2"/>
    <n v="7.326007326007326E-4"/>
    <n v="7.326007326007326E-4"/>
    <n v="157.98150000000001"/>
    <n v="0"/>
    <n v="0"/>
    <n v="18.95778"/>
    <n v="115"/>
    <n v="1.4652014652014651"/>
    <n v="0"/>
    <n v="759.80551853479858"/>
  </r>
  <r>
    <d v="2023-07-10T15:32:44"/>
    <n v="2"/>
    <n v="2781.36"/>
    <n v="1"/>
    <s v="Checked out"/>
    <d v="2023-07-12T10:58:45"/>
    <n v="2"/>
    <d v="2023-06-04T16:02:11"/>
    <s v="Standard Queen"/>
    <m/>
    <s v="Expedia"/>
    <x v="2"/>
    <x v="2"/>
    <s v="Mastercard"/>
    <x v="9"/>
    <n v="1678"/>
    <d v="2023-07-01T00:00:00"/>
    <x v="2"/>
    <x v="2"/>
    <n v="1.4652014652014652E-3"/>
    <n v="1.4652014652014652E-3"/>
    <n v="417.20400000000001"/>
    <n v="0"/>
    <n v="0"/>
    <n v="50.064479999999996"/>
    <n v="153.33333333333331"/>
    <n v="2.9304029304029302"/>
    <n v="0"/>
    <n v="2157.8277837362639"/>
  </r>
  <r>
    <d v="2023-07-10T12:21:46"/>
    <n v="1"/>
    <n v="1178.8399999999999"/>
    <n v="1"/>
    <s v="Checked out"/>
    <d v="2023-07-11T10:09:35"/>
    <n v="1"/>
    <d v="2023-06-23T20:54:58"/>
    <s v="Standard Queen"/>
    <m/>
    <m/>
    <x v="0"/>
    <x v="6"/>
    <s v="Mastercard"/>
    <x v="8"/>
    <n v="1679"/>
    <d v="2023-07-01T00:00:00"/>
    <x v="0"/>
    <x v="4"/>
    <n v="1.6863406408094434E-3"/>
    <n v="1.6863406408094434E-3"/>
    <n v="11.788399999999999"/>
    <n v="50"/>
    <n v="0"/>
    <n v="16.50376"/>
    <n v="115"/>
    <n v="16.863406408094434"/>
    <n v="0"/>
    <n v="968.68443359190542"/>
  </r>
  <r>
    <d v="2023-07-11T01:30:28"/>
    <n v="2"/>
    <n v="2065.27"/>
    <n v="1"/>
    <s v="Checked out"/>
    <d v="2023-07-12T10:22:19"/>
    <n v="2"/>
    <d v="2023-07-03T19:57:42"/>
    <s v="Standard Queen"/>
    <m/>
    <s v="Booking.com"/>
    <x v="2"/>
    <x v="3"/>
    <s v="Mastercard"/>
    <x v="2"/>
    <n v="1680"/>
    <d v="2023-07-01T00:00:00"/>
    <x v="2"/>
    <x v="2"/>
    <n v="1.4652014652014652E-3"/>
    <n v="1.4652014652014652E-3"/>
    <n v="309.79050000000001"/>
    <n v="0"/>
    <n v="0"/>
    <n v="37.174859999999995"/>
    <n v="153.33333333333331"/>
    <n v="2.9304029304029302"/>
    <n v="0"/>
    <n v="1562.0409037362638"/>
  </r>
  <r>
    <d v="2023-07-10T16:30:07"/>
    <n v="3"/>
    <n v="4102.58"/>
    <n v="1"/>
    <s v="Checked out"/>
    <d v="2023-07-13T08:52:44"/>
    <n v="2"/>
    <d v="2023-07-10T16:28:41"/>
    <s v="Standard Queen"/>
    <m/>
    <m/>
    <x v="0"/>
    <x v="5"/>
    <s v=""/>
    <x v="0"/>
    <n v="1681"/>
    <d v="2023-07-01T00:00:00"/>
    <x v="0"/>
    <x v="0"/>
    <n v="5.0590219224283303E-3"/>
    <n v="5.0590219224283303E-3"/>
    <n v="0"/>
    <n v="0"/>
    <n v="0"/>
    <n v="57.436120000000003"/>
    <n v="191.66666666666666"/>
    <n v="0"/>
    <n v="0"/>
    <n v="3853.4772133333331"/>
  </r>
  <r>
    <d v="2023-07-10T09:23:53"/>
    <n v="1"/>
    <n v="1396.11"/>
    <n v="1"/>
    <s v="Checked out"/>
    <d v="2023-07-11T05:15:16"/>
    <n v="2"/>
    <d v="2023-07-10T00:45:52"/>
    <s v="Standard Queen"/>
    <m/>
    <m/>
    <x v="0"/>
    <x v="5"/>
    <s v="Amex"/>
    <x v="0"/>
    <n v="1682"/>
    <d v="2023-07-01T00:00:00"/>
    <x v="0"/>
    <x v="0"/>
    <n v="1.6863406408094434E-3"/>
    <n v="1.6863406408094434E-3"/>
    <n v="0"/>
    <n v="0"/>
    <n v="0"/>
    <n v="19.545539999999999"/>
    <n v="115"/>
    <n v="0"/>
    <n v="0"/>
    <n v="1261.5644599999998"/>
  </r>
  <r>
    <d v="2023-07-10T18:39:36"/>
    <n v="2"/>
    <n v="2629.51"/>
    <n v="1"/>
    <s v="Checked out"/>
    <d v="2023-07-12T11:00:00"/>
    <n v="2"/>
    <d v="2022-09-15T08:05:13"/>
    <s v="Standard Queen"/>
    <m/>
    <s v="Expedia"/>
    <x v="2"/>
    <x v="2"/>
    <s v="Mastercard"/>
    <x v="4"/>
    <n v="1683"/>
    <d v="2023-07-01T00:00:00"/>
    <x v="2"/>
    <x v="2"/>
    <n v="1.4652014652014652E-3"/>
    <n v="1.4652014652014652E-3"/>
    <n v="394.42650000000003"/>
    <n v="0"/>
    <n v="0"/>
    <n v="47.331180000000003"/>
    <n v="153.33333333333331"/>
    <n v="2.9304029304029302"/>
    <n v="0"/>
    <n v="2031.488583736264"/>
  </r>
  <r>
    <d v="2023-07-10T17:34:50"/>
    <n v="4"/>
    <n v="4767.58"/>
    <n v="1"/>
    <s v="Checked out"/>
    <d v="2023-07-14T08:40:59"/>
    <n v="1"/>
    <d v="2023-07-10T14:28:10"/>
    <s v="Superior King"/>
    <s v="Norled AS (NO981940768MVA)"/>
    <m/>
    <x v="1"/>
    <x v="16"/>
    <s v=""/>
    <x v="12"/>
    <n v="1684"/>
    <d v="2023-07-01T00:00:00"/>
    <x v="4"/>
    <x v="0"/>
    <n v="0.5714285714285714"/>
    <n v="0.5714285714285714"/>
    <n v="0"/>
    <n v="0"/>
    <n v="95.351600000000005"/>
    <n v="33.373060000000002"/>
    <n v="230"/>
    <n v="0"/>
    <n v="2857.1428571428569"/>
    <n v="1551.7124828571432"/>
  </r>
  <r>
    <d v="2023-07-10T16:37:07"/>
    <n v="1"/>
    <n v="2074.02"/>
    <n v="1"/>
    <s v="Checked out"/>
    <d v="2023-07-11T10:59:20"/>
    <n v="4"/>
    <d v="2022-12-31T04:41:02"/>
    <s v="Family Room"/>
    <m/>
    <s v="Expedia"/>
    <x v="2"/>
    <x v="2"/>
    <s v="Mastercard"/>
    <x v="11"/>
    <n v="1685"/>
    <d v="2023-07-01T00:00:00"/>
    <x v="2"/>
    <x v="2"/>
    <n v="7.326007326007326E-4"/>
    <n v="7.326007326007326E-4"/>
    <n v="311.10300000000001"/>
    <n v="0"/>
    <n v="0"/>
    <n v="37.332359999999994"/>
    <n v="115"/>
    <n v="1.4652014652014651"/>
    <n v="0"/>
    <n v="1609.1194385347985"/>
  </r>
  <r>
    <d v="2023-07-10T17:45:55"/>
    <n v="1"/>
    <n v="1921.61"/>
    <n v="1"/>
    <s v="Checked out"/>
    <d v="2023-07-11T08:06:48"/>
    <n v="4"/>
    <d v="2023-02-06T21:00:53"/>
    <s v="Family Room"/>
    <m/>
    <m/>
    <x v="0"/>
    <x v="8"/>
    <s v="Mastercard"/>
    <x v="8"/>
    <n v="1686"/>
    <d v="2023-07-01T00:00:00"/>
    <x v="0"/>
    <x v="4"/>
    <n v="1.6863406408094434E-3"/>
    <n v="1.6863406408094434E-3"/>
    <n v="19.216100000000001"/>
    <n v="50"/>
    <n v="0"/>
    <n v="26.902539999999998"/>
    <n v="115"/>
    <n v="16.863406408094434"/>
    <n v="0"/>
    <n v="1693.6279535919055"/>
  </r>
  <r>
    <d v="2023-07-10T17:22:54"/>
    <n v="1"/>
    <n v="2052.8200000000002"/>
    <n v="1"/>
    <s v="Checked out"/>
    <d v="2023-07-11T10:57:00"/>
    <n v="3"/>
    <d v="2023-01-29T22:01:13"/>
    <s v="Family Room"/>
    <m/>
    <s v="Expedia"/>
    <x v="2"/>
    <x v="9"/>
    <s v="Mastercard"/>
    <x v="3"/>
    <n v="1687"/>
    <d v="2023-07-01T00:00:00"/>
    <x v="2"/>
    <x v="2"/>
    <n v="7.326007326007326E-4"/>
    <n v="7.326007326007326E-4"/>
    <n v="307.923"/>
    <n v="0"/>
    <n v="0"/>
    <n v="36.950760000000002"/>
    <n v="115"/>
    <n v="1.4652014652014651"/>
    <n v="0"/>
    <n v="1591.4810385347987"/>
  </r>
  <r>
    <d v="2023-07-11T00:35:46"/>
    <n v="1"/>
    <n v="871.27"/>
    <n v="1"/>
    <s v="Checked out"/>
    <d v="2023-07-11T11:00:00"/>
    <n v="2"/>
    <d v="2023-07-10T16:56:06"/>
    <s v="2-bed Dorm"/>
    <m/>
    <m/>
    <x v="0"/>
    <x v="5"/>
    <s v=""/>
    <x v="12"/>
    <n v="1688"/>
    <d v="2023-07-01T00:00:00"/>
    <x v="0"/>
    <x v="0"/>
    <n v="1.6863406408094434E-3"/>
    <n v="1.6863406408094434E-3"/>
    <n v="0"/>
    <n v="0"/>
    <n v="0"/>
    <n v="12.19778"/>
    <n v="115"/>
    <n v="0"/>
    <n v="0"/>
    <n v="744.07222000000002"/>
  </r>
  <r>
    <d v="2023-07-10T21:27:12"/>
    <n v="1"/>
    <n v="1429.02"/>
    <n v="1"/>
    <s v="Checked out"/>
    <d v="2023-07-11T10:38:31"/>
    <n v="4"/>
    <d v="2023-07-02T02:27:25"/>
    <s v="4-bed Dorm"/>
    <m/>
    <m/>
    <x v="0"/>
    <x v="5"/>
    <s v="Visa"/>
    <x v="8"/>
    <n v="1689"/>
    <d v="2023-07-01T00:00:00"/>
    <x v="0"/>
    <x v="4"/>
    <n v="1.6863406408094434E-3"/>
    <n v="1.6863406408094434E-3"/>
    <n v="14.2902"/>
    <n v="50"/>
    <n v="0"/>
    <n v="20.00628"/>
    <n v="115"/>
    <n v="16.863406408094434"/>
    <n v="0"/>
    <n v="1212.8601135919055"/>
  </r>
  <r>
    <d v="2023-07-10T16:00:54"/>
    <n v="1"/>
    <n v="1546.88"/>
    <n v="1"/>
    <s v="Checked out"/>
    <d v="2023-07-11T06:32:57"/>
    <n v="4"/>
    <d v="2022-10-30T05:35:02"/>
    <s v="4-bed Dorm"/>
    <m/>
    <s v="Booking.com"/>
    <x v="2"/>
    <x v="3"/>
    <s v="Mastercard"/>
    <x v="2"/>
    <n v="1690"/>
    <d v="2023-07-01T00:00:00"/>
    <x v="2"/>
    <x v="2"/>
    <n v="7.326007326007326E-4"/>
    <n v="7.326007326007326E-4"/>
    <n v="232.03200000000001"/>
    <n v="0"/>
    <n v="0"/>
    <n v="27.84384"/>
    <n v="115"/>
    <n v="1.4652014652014651"/>
    <n v="0"/>
    <n v="1170.5389585347987"/>
  </r>
  <r>
    <d v="2023-07-10T17:27:48"/>
    <n v="2"/>
    <n v="1054.92"/>
    <n v="1"/>
    <s v="Checked out"/>
    <d v="2023-07-12T05:00:00"/>
    <n v="1"/>
    <d v="2023-04-20T17:08:41"/>
    <s v="Bed in 12-bed Dorm"/>
    <m/>
    <s v="Hostelworld Group"/>
    <x v="2"/>
    <x v="2"/>
    <s v="Mastercard"/>
    <x v="10"/>
    <n v="1691"/>
    <d v="2023-07-01T00:00:00"/>
    <x v="2"/>
    <x v="2"/>
    <n v="1.4652014652014652E-3"/>
    <n v="1.4652014652014652E-3"/>
    <n v="158.238"/>
    <n v="0"/>
    <n v="0"/>
    <n v="18.98856"/>
    <n v="153.33333333333331"/>
    <n v="2.9304029304029302"/>
    <n v="0"/>
    <n v="721.42970373626383"/>
  </r>
  <r>
    <d v="2023-07-10T16:42:56"/>
    <n v="2"/>
    <n v="1001.03"/>
    <n v="1"/>
    <s v="Checked out"/>
    <d v="2023-07-12T08:00:00"/>
    <n v="1"/>
    <d v="2023-02-19T21:21:41"/>
    <s v="Bed in 12-bed Dorm"/>
    <m/>
    <s v="Hostelworld Group"/>
    <x v="2"/>
    <x v="2"/>
    <s v="Visa"/>
    <x v="10"/>
    <n v="1692"/>
    <d v="2023-07-01T00:00:00"/>
    <x v="2"/>
    <x v="2"/>
    <n v="1.4652014652014652E-3"/>
    <n v="1.4652014652014652E-3"/>
    <n v="150.15449999999998"/>
    <n v="0"/>
    <n v="0"/>
    <n v="18.018539999999998"/>
    <n v="153.33333333333331"/>
    <n v="2.9304029304029302"/>
    <n v="0"/>
    <n v="676.59322373626378"/>
  </r>
  <r>
    <d v="2023-07-10T23:20:33"/>
    <n v="3"/>
    <n v="1563.75"/>
    <n v="1"/>
    <s v="Checked out"/>
    <d v="2023-07-13T05:54:47"/>
    <n v="1"/>
    <d v="2023-07-03T23:34:43"/>
    <s v="Bed in 12-bed Dorm"/>
    <m/>
    <s v="Booking.com"/>
    <x v="2"/>
    <x v="3"/>
    <s v="Mastercard"/>
    <x v="2"/>
    <n v="1693"/>
    <d v="2023-07-01T00:00:00"/>
    <x v="2"/>
    <x v="2"/>
    <n v="2.1978021978021978E-3"/>
    <n v="2.1978021978021978E-3"/>
    <n v="234.5625"/>
    <n v="0"/>
    <n v="0"/>
    <n v="28.147499999999997"/>
    <n v="191.66666666666666"/>
    <n v="4.395604395604396"/>
    <n v="0"/>
    <n v="1104.9777289377289"/>
  </r>
  <r>
    <d v="2023-07-10T15:40:38"/>
    <n v="1"/>
    <n v="486.61"/>
    <n v="1"/>
    <s v="Checked out"/>
    <d v="2023-07-11T10:38:55"/>
    <n v="1"/>
    <d v="2023-07-10T07:55:41"/>
    <s v="Bed in 12-bed Dorm"/>
    <m/>
    <s v="Booking.com"/>
    <x v="2"/>
    <x v="2"/>
    <s v="Mastercard"/>
    <x v="2"/>
    <n v="1694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10T16:48:19"/>
    <n v="1"/>
    <n v="413.62"/>
    <n v="1"/>
    <s v="Checked out"/>
    <d v="2023-07-11T06:32:24"/>
    <n v="1"/>
    <d v="2023-07-06T18:29:12"/>
    <s v="Bed in 12-bed Dorm"/>
    <m/>
    <s v="Hostelworld Group"/>
    <x v="2"/>
    <x v="2"/>
    <s v="Visa"/>
    <x v="10"/>
    <n v="1695"/>
    <d v="2023-07-01T00:00:00"/>
    <x v="2"/>
    <x v="2"/>
    <n v="7.326007326007326E-4"/>
    <n v="7.326007326007326E-4"/>
    <n v="62.042999999999999"/>
    <n v="0"/>
    <n v="0"/>
    <n v="7.4451599999999996"/>
    <n v="115"/>
    <n v="1.4652014652014651"/>
    <n v="0"/>
    <n v="227.66663853479855"/>
  </r>
  <r>
    <d v="2023-07-10T08:16:28"/>
    <n v="1"/>
    <n v="464.46"/>
    <n v="1"/>
    <s v="Checked out"/>
    <d v="2023-07-11T06:33:23"/>
    <n v="1"/>
    <d v="2023-06-16T11:01:41"/>
    <s v="Bed in 12-bed Dorm"/>
    <m/>
    <s v="Hostelworld Group"/>
    <x v="2"/>
    <x v="2"/>
    <s v="Visa"/>
    <x v="10"/>
    <n v="1696"/>
    <d v="2023-07-01T00:00:00"/>
    <x v="2"/>
    <x v="2"/>
    <n v="7.326007326007326E-4"/>
    <n v="7.326007326007326E-4"/>
    <n v="69.668999999999997"/>
    <n v="0"/>
    <n v="0"/>
    <n v="8.3602799999999995"/>
    <n v="115"/>
    <n v="1.4652014652014651"/>
    <n v="0"/>
    <n v="269.96551853479855"/>
  </r>
  <r>
    <d v="2023-07-10T08:17:00"/>
    <n v="1"/>
    <n v="464.46"/>
    <n v="1"/>
    <s v="Checked out"/>
    <d v="2023-07-11T06:33:28"/>
    <n v="1"/>
    <d v="2023-06-16T11:01:41"/>
    <s v="Bed in 12-bed Dorm"/>
    <m/>
    <s v="Hostelworld Group"/>
    <x v="2"/>
    <x v="2"/>
    <s v="Visa"/>
    <x v="10"/>
    <n v="1697"/>
    <d v="2023-07-01T00:00:00"/>
    <x v="2"/>
    <x v="2"/>
    <n v="7.326007326007326E-4"/>
    <n v="7.326007326007326E-4"/>
    <n v="69.668999999999997"/>
    <n v="0"/>
    <n v="0"/>
    <n v="8.3602799999999995"/>
    <n v="115"/>
    <n v="1.4652014652014651"/>
    <n v="0"/>
    <n v="269.96551853479855"/>
  </r>
  <r>
    <d v="2023-07-10T17:12:16"/>
    <n v="1"/>
    <n v="480.59"/>
    <n v="1"/>
    <s v="Checked out"/>
    <d v="2023-07-11T06:34:40"/>
    <n v="1"/>
    <d v="2023-04-25T19:00:12"/>
    <s v="Bed in 12-bed Dorm"/>
    <m/>
    <s v="Hostelworld Group"/>
    <x v="2"/>
    <x v="2"/>
    <s v="Mastercard"/>
    <x v="10"/>
    <n v="1698"/>
    <d v="2023-07-01T00:00:00"/>
    <x v="2"/>
    <x v="2"/>
    <n v="7.326007326007326E-4"/>
    <n v="7.326007326007326E-4"/>
    <n v="72.088499999999996"/>
    <n v="0"/>
    <n v="0"/>
    <n v="8.6506199999999982"/>
    <n v="115"/>
    <n v="1.4652014652014651"/>
    <n v="0"/>
    <n v="283.3856785347985"/>
  </r>
  <r>
    <d v="2023-07-10T18:50:44"/>
    <n v="1"/>
    <n v="413.62"/>
    <n v="1"/>
    <s v="Checked out"/>
    <d v="2023-07-11T10:38:59"/>
    <n v="1"/>
    <d v="2023-07-02T14:03:42"/>
    <s v="Bed in 12-bed Dorm"/>
    <m/>
    <s v="Hostelworld Group"/>
    <x v="2"/>
    <x v="2"/>
    <s v="Mastercard"/>
    <x v="10"/>
    <n v="1699"/>
    <d v="2023-07-01T00:00:00"/>
    <x v="2"/>
    <x v="2"/>
    <n v="7.326007326007326E-4"/>
    <n v="7.326007326007326E-4"/>
    <n v="62.042999999999999"/>
    <n v="0"/>
    <n v="0"/>
    <n v="7.4451599999999996"/>
    <n v="115"/>
    <n v="1.4652014652014651"/>
    <n v="0"/>
    <n v="227.66663853479855"/>
  </r>
  <r>
    <d v="2023-07-10T16:38:45"/>
    <n v="1"/>
    <n v="491.79"/>
    <n v="1"/>
    <s v="Checked out"/>
    <d v="2023-07-11T10:39:03"/>
    <n v="1"/>
    <d v="2023-06-13T18:02:12"/>
    <s v="Bed in 12-bed Dorm"/>
    <m/>
    <s v="Booking.com"/>
    <x v="2"/>
    <x v="3"/>
    <s v="Mastercard"/>
    <x v="2"/>
    <n v="1700"/>
    <d v="2023-07-01T00:00:00"/>
    <x v="2"/>
    <x v="2"/>
    <n v="7.326007326007326E-4"/>
    <n v="7.326007326007326E-4"/>
    <n v="73.768500000000003"/>
    <n v="0"/>
    <n v="0"/>
    <n v="8.8522199999999991"/>
    <n v="115"/>
    <n v="1.4652014652014651"/>
    <n v="0"/>
    <n v="292.70407853479855"/>
  </r>
  <r>
    <d v="2023-07-10T16:16:55"/>
    <n v="2"/>
    <n v="1157.1400000000001"/>
    <n v="1"/>
    <s v="Checked out"/>
    <d v="2023-07-12T05:47:58"/>
    <n v="1"/>
    <d v="2023-04-19T17:21:41"/>
    <s v="Bed in 12-bed Dorm"/>
    <m/>
    <s v="Booking.com"/>
    <x v="2"/>
    <x v="3"/>
    <s v="Mastercard"/>
    <x v="2"/>
    <n v="1701"/>
    <d v="2023-07-01T00:00:00"/>
    <x v="2"/>
    <x v="2"/>
    <n v="1.4652014652014652E-3"/>
    <n v="1.4652014652014652E-3"/>
    <n v="173.571"/>
    <n v="0"/>
    <n v="0"/>
    <n v="20.828520000000001"/>
    <n v="153.33333333333331"/>
    <n v="2.9304029304029302"/>
    <n v="0"/>
    <n v="806.47674373626387"/>
  </r>
  <r>
    <d v="2023-07-10T19:32:18"/>
    <n v="1"/>
    <n v="546.42999999999995"/>
    <n v="1"/>
    <s v="Checked out"/>
    <d v="2023-07-11T09:38:52"/>
    <n v="1"/>
    <d v="2023-04-11T23:08:41"/>
    <s v="Bed in 12-bed Dorm"/>
    <m/>
    <s v="Hostelworld Group"/>
    <x v="2"/>
    <x v="2"/>
    <s v="Visa"/>
    <x v="10"/>
    <n v="1702"/>
    <d v="2023-07-01T00:00:00"/>
    <x v="2"/>
    <x v="2"/>
    <n v="7.326007326007326E-4"/>
    <n v="7.326007326007326E-4"/>
    <n v="81.964499999999987"/>
    <n v="0"/>
    <n v="0"/>
    <n v="9.8357399999999977"/>
    <n v="115"/>
    <n v="1.4652014652014651"/>
    <n v="0"/>
    <n v="338.16455853479852"/>
  </r>
  <r>
    <d v="2023-07-10T23:39:15"/>
    <n v="1"/>
    <n v="508.93"/>
    <n v="1"/>
    <s v="Checked out"/>
    <d v="2023-07-11T06:49:05"/>
    <n v="1"/>
    <d v="2023-07-10T22:55:42"/>
    <s v="Bed in 6-bed Dorm"/>
    <m/>
    <s v="Booking.com"/>
    <x v="2"/>
    <x v="2"/>
    <s v="Mastercard"/>
    <x v="2"/>
    <n v="1703"/>
    <d v="2023-07-01T00:00:00"/>
    <x v="2"/>
    <x v="2"/>
    <n v="7.326007326007326E-4"/>
    <n v="7.326007326007326E-4"/>
    <n v="76.339500000000001"/>
    <n v="0"/>
    <n v="0"/>
    <n v="9.1607399999999988"/>
    <n v="115"/>
    <n v="1.4652014652014651"/>
    <n v="0"/>
    <n v="306.96455853479853"/>
  </r>
  <r>
    <d v="2023-07-10T17:04:04"/>
    <n v="1"/>
    <n v="536.96"/>
    <n v="1"/>
    <s v="Checked out"/>
    <d v="2023-07-11T08:36:00"/>
    <n v="1"/>
    <d v="2023-07-08T23:30:19"/>
    <s v="Bed in 6-bed Dorm"/>
    <m/>
    <s v="Google Travel Agency"/>
    <x v="0"/>
    <x v="5"/>
    <s v="Visa"/>
    <x v="0"/>
    <n v="1704"/>
    <d v="2023-07-01T00:00:00"/>
    <x v="0"/>
    <x v="0"/>
    <n v="1.6863406408094434E-3"/>
    <n v="1.6863406408094434E-3"/>
    <n v="0"/>
    <n v="0"/>
    <n v="0"/>
    <n v="7.5174400000000006"/>
    <n v="115"/>
    <n v="0"/>
    <n v="0"/>
    <n v="414.44256000000007"/>
  </r>
  <r>
    <d v="2023-07-11T00:37:50"/>
    <n v="1"/>
    <n v="422.32"/>
    <n v="1"/>
    <s v="Checked out"/>
    <d v="2023-07-11T07:56:00"/>
    <n v="1"/>
    <d v="2023-06-08T09:27:12"/>
    <s v="Bed in 6-bed Dorm"/>
    <m/>
    <s v="Private Sale"/>
    <x v="2"/>
    <x v="3"/>
    <s v=""/>
    <x v="5"/>
    <n v="1705"/>
    <d v="2023-07-01T00:00:00"/>
    <x v="2"/>
    <x v="2"/>
    <n v="7.326007326007326E-4"/>
    <n v="7.326007326007326E-4"/>
    <n v="63.347999999999999"/>
    <n v="0"/>
    <n v="0"/>
    <n v="7.6017599999999996"/>
    <n v="115"/>
    <n v="1.4652014652014651"/>
    <n v="0"/>
    <n v="234.90503853479854"/>
  </r>
  <r>
    <d v="2023-07-10T18:07:52"/>
    <n v="2"/>
    <n v="1256.25"/>
    <n v="1"/>
    <s v="Checked out"/>
    <d v="2023-07-12T10:56:16"/>
    <n v="1"/>
    <d v="2023-06-12T08:08:15"/>
    <s v="Bed in 4-bed Dorm"/>
    <m/>
    <s v="Booking.com"/>
    <x v="2"/>
    <x v="2"/>
    <s v="Mastercard"/>
    <x v="2"/>
    <n v="1706"/>
    <d v="2023-07-01T00:00:00"/>
    <x v="2"/>
    <x v="2"/>
    <n v="1.4652014652014652E-3"/>
    <n v="1.4652014652014652E-3"/>
    <n v="188.4375"/>
    <n v="0"/>
    <n v="0"/>
    <n v="22.612499999999997"/>
    <n v="153.33333333333331"/>
    <n v="2.9304029304029302"/>
    <n v="0"/>
    <n v="888.93626373626375"/>
  </r>
  <r>
    <d v="2023-07-11T00:49:40"/>
    <n v="2"/>
    <n v="846.21"/>
    <n v="1"/>
    <s v="Checked out"/>
    <d v="2023-07-12T07:53:06"/>
    <n v="1"/>
    <d v="2023-07-09T14:03:12"/>
    <s v="Bed in 4-bed Dorm"/>
    <m/>
    <s v="Hostelworld Group"/>
    <x v="2"/>
    <x v="2"/>
    <s v="Visa"/>
    <x v="10"/>
    <n v="1707"/>
    <d v="2023-07-01T00:00:00"/>
    <x v="2"/>
    <x v="2"/>
    <n v="1.4652014652014652E-3"/>
    <n v="1.4652014652014652E-3"/>
    <n v="126.9315"/>
    <n v="0"/>
    <n v="0"/>
    <n v="15.231779999999999"/>
    <n v="153.33333333333331"/>
    <n v="2.9304029304029302"/>
    <n v="0"/>
    <n v="547.78298373626376"/>
  </r>
  <r>
    <d v="2023-07-10T17:01:24"/>
    <n v="2"/>
    <n v="1277.68"/>
    <n v="1"/>
    <s v="Checked out"/>
    <d v="2023-07-12T10:22:23"/>
    <n v="1"/>
    <d v="2023-07-06T20:50:42"/>
    <s v="Bed in 4-bed Dorm"/>
    <m/>
    <s v="Booking.com"/>
    <x v="2"/>
    <x v="2"/>
    <s v="Mastercard"/>
    <x v="2"/>
    <n v="1708"/>
    <d v="2023-07-01T00:00:00"/>
    <x v="2"/>
    <x v="2"/>
    <n v="1.4652014652014652E-3"/>
    <n v="1.4652014652014652E-3"/>
    <n v="191.65200000000002"/>
    <n v="0"/>
    <n v="0"/>
    <n v="22.998239999999999"/>
    <n v="153.33333333333331"/>
    <n v="2.9304029304029302"/>
    <n v="0"/>
    <n v="906.76602373626383"/>
  </r>
  <r>
    <d v="2023-07-10T15:58:46"/>
    <n v="1"/>
    <n v="500.89"/>
    <n v="1"/>
    <s v="Checked out"/>
    <d v="2023-07-11T11:00:00"/>
    <n v="1"/>
    <d v="2023-07-06T10:30:13"/>
    <s v="Bed in 4-bed Dorm"/>
    <m/>
    <s v="Hostelworld Group"/>
    <x v="2"/>
    <x v="2"/>
    <s v="Visa"/>
    <x v="10"/>
    <n v="1709"/>
    <d v="2023-07-01T00:00:00"/>
    <x v="2"/>
    <x v="2"/>
    <n v="7.326007326007326E-4"/>
    <n v="7.326007326007326E-4"/>
    <n v="75.133499999999998"/>
    <n v="0"/>
    <n v="0"/>
    <n v="9.0160199999999993"/>
    <n v="115"/>
    <n v="1.4652014652014651"/>
    <n v="0"/>
    <n v="300.27527853479853"/>
  </r>
  <r>
    <d v="2023-07-10T15:52:13"/>
    <n v="2"/>
    <n v="1535.72"/>
    <n v="1"/>
    <s v="Checked out"/>
    <d v="2023-07-12T05:53:37"/>
    <n v="1"/>
    <d v="2023-06-02T23:49:12"/>
    <s v="Bed in 4-bed Dorm"/>
    <m/>
    <s v="Booking.com"/>
    <x v="2"/>
    <x v="2"/>
    <s v="Mastercard"/>
    <x v="2"/>
    <n v="1710"/>
    <d v="2023-07-01T00:00:00"/>
    <x v="2"/>
    <x v="2"/>
    <n v="1.4652014652014652E-3"/>
    <n v="1.4652014652014652E-3"/>
    <n v="230.358"/>
    <n v="0"/>
    <n v="0"/>
    <n v="27.642959999999999"/>
    <n v="153.33333333333331"/>
    <n v="2.9304029304029302"/>
    <n v="0"/>
    <n v="1121.4553037362639"/>
  </r>
  <r>
    <d v="2023-07-10T23:06:21"/>
    <n v="1"/>
    <n v="652.67999999999995"/>
    <n v="1"/>
    <s v="Checked out"/>
    <d v="2023-07-11T11:00:00"/>
    <n v="1"/>
    <d v="2023-05-21T19:37:11"/>
    <s v="Bed in 4-bed Dorm"/>
    <m/>
    <s v="Hostelworld Group"/>
    <x v="2"/>
    <x v="2"/>
    <s v="Mastercard"/>
    <x v="10"/>
    <n v="1711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11T19:18:15"/>
    <n v="2"/>
    <n v="2062.14"/>
    <n v="1"/>
    <s v="Checked out"/>
    <d v="2023-07-13T11:00:00"/>
    <n v="1"/>
    <d v="2023-07-08T12:13:12"/>
    <s v="Economy Queen"/>
    <m/>
    <s v="Expedia"/>
    <x v="2"/>
    <x v="2"/>
    <s v="Mastercard"/>
    <x v="9"/>
    <n v="1712"/>
    <d v="2023-07-01T00:00:00"/>
    <x v="2"/>
    <x v="2"/>
    <n v="1.4652014652014652E-3"/>
    <n v="1.4652014652014652E-3"/>
    <n v="309.32099999999997"/>
    <n v="0"/>
    <n v="0"/>
    <n v="37.118519999999997"/>
    <n v="153.33333333333331"/>
    <n v="2.9304029304029302"/>
    <n v="0"/>
    <n v="1559.4367437362637"/>
  </r>
  <r>
    <d v="2023-07-11T16:03:07"/>
    <n v="2"/>
    <n v="2210.7600000000002"/>
    <n v="1"/>
    <s v="Checked out"/>
    <d v="2023-07-13T10:10:05"/>
    <n v="1"/>
    <d v="2023-06-08T02:25:11"/>
    <s v="Economy Queen"/>
    <m/>
    <s v="Hostelworld Group"/>
    <x v="2"/>
    <x v="2"/>
    <s v="Visa"/>
    <x v="10"/>
    <n v="1713"/>
    <d v="2023-07-01T00:00:00"/>
    <x v="2"/>
    <x v="2"/>
    <n v="1.4652014652014652E-3"/>
    <n v="1.4652014652014652E-3"/>
    <n v="331.61400000000003"/>
    <n v="0"/>
    <n v="0"/>
    <n v="39.793680000000002"/>
    <n v="153.33333333333331"/>
    <n v="2.9304029304029302"/>
    <n v="0"/>
    <n v="1683.0885837362639"/>
  </r>
  <r>
    <d v="2023-07-11T17:23:22"/>
    <n v="2"/>
    <n v="2210.7199999999998"/>
    <n v="1"/>
    <s v="Checked out"/>
    <d v="2023-07-13T09:57:55"/>
    <n v="2"/>
    <d v="2023-05-31T20:47:41"/>
    <s v="Economy Queen"/>
    <m/>
    <s v="Booking.com"/>
    <x v="2"/>
    <x v="3"/>
    <s v="Mastercard"/>
    <x v="2"/>
    <n v="1714"/>
    <d v="2023-07-01T00:00:00"/>
    <x v="2"/>
    <x v="2"/>
    <n v="1.4652014652014652E-3"/>
    <n v="1.4652014652014652E-3"/>
    <n v="331.60799999999995"/>
    <n v="0"/>
    <n v="0"/>
    <n v="39.792959999999994"/>
    <n v="153.33333333333331"/>
    <n v="2.9304029304029302"/>
    <n v="0"/>
    <n v="1683.0553037362638"/>
  </r>
  <r>
    <d v="2023-07-11T15:10:47"/>
    <n v="2"/>
    <n v="2767.85"/>
    <n v="1"/>
    <s v="Checked out"/>
    <d v="2023-07-13T10:56:21"/>
    <n v="2"/>
    <d v="2023-06-09T12:13:20"/>
    <s v="Economy Queen"/>
    <m/>
    <s v="Expedia"/>
    <x v="2"/>
    <x v="2"/>
    <s v="Mastercard"/>
    <x v="3"/>
    <n v="1715"/>
    <d v="2023-07-01T00:00:00"/>
    <x v="2"/>
    <x v="2"/>
    <n v="1.4652014652014652E-3"/>
    <n v="1.4652014652014652E-3"/>
    <n v="415.17749999999995"/>
    <n v="0"/>
    <n v="0"/>
    <n v="49.821299999999994"/>
    <n v="153.33333333333331"/>
    <n v="2.9304029304029302"/>
    <n v="0"/>
    <n v="2146.5874637362635"/>
  </r>
  <r>
    <d v="2023-07-11T17:11:21"/>
    <n v="1"/>
    <n v="1088.26"/>
    <n v="1"/>
    <s v="Checked out"/>
    <d v="2023-07-12T08:31:49"/>
    <n v="2"/>
    <d v="2023-07-09T19:38:15"/>
    <s v="Economy Queen"/>
    <m/>
    <m/>
    <x v="0"/>
    <x v="11"/>
    <s v="Mastercard"/>
    <x v="8"/>
    <n v="1716"/>
    <d v="2023-07-01T00:00:00"/>
    <x v="0"/>
    <x v="4"/>
    <n v="1.6863406408094434E-3"/>
    <n v="1.6863406408094434E-3"/>
    <n v="10.8826"/>
    <n v="50"/>
    <n v="0"/>
    <n v="15.23564"/>
    <n v="115"/>
    <n v="16.863406408094434"/>
    <n v="0"/>
    <n v="880.27835359190556"/>
  </r>
  <r>
    <d v="2023-07-11T18:21:38"/>
    <n v="1"/>
    <n v="961.07"/>
    <n v="1"/>
    <s v="Checked out"/>
    <d v="2023-07-12T11:00:00"/>
    <n v="2"/>
    <d v="2023-07-10T15:25:24"/>
    <s v="Economy Queen"/>
    <m/>
    <s v="Expedia"/>
    <x v="2"/>
    <x v="2"/>
    <s v="Mastercard"/>
    <x v="9"/>
    <n v="1717"/>
    <d v="2023-07-01T00:00:00"/>
    <x v="2"/>
    <x v="2"/>
    <n v="7.326007326007326E-4"/>
    <n v="7.326007326007326E-4"/>
    <n v="144.16050000000001"/>
    <n v="0"/>
    <n v="0"/>
    <n v="17.29926"/>
    <n v="115"/>
    <n v="1.4652014652014651"/>
    <n v="0"/>
    <n v="683.14503853479857"/>
  </r>
  <r>
    <d v="2023-07-11T18:22:09"/>
    <n v="2"/>
    <n v="1910.72"/>
    <n v="1"/>
    <s v="Checked out"/>
    <d v="2023-07-13T10:48:28"/>
    <n v="1"/>
    <d v="2023-07-10T14:32:46"/>
    <s v="Economy Queen"/>
    <m/>
    <m/>
    <x v="0"/>
    <x v="19"/>
    <s v="Mastercard"/>
    <x v="8"/>
    <n v="1718"/>
    <d v="2023-07-01T00:00:00"/>
    <x v="0"/>
    <x v="4"/>
    <n v="3.3726812816188868E-3"/>
    <n v="3.3726812816188868E-3"/>
    <n v="19.107200000000002"/>
    <n v="50"/>
    <n v="0"/>
    <n v="26.750080000000001"/>
    <n v="153.33333333333331"/>
    <n v="33.726812816188868"/>
    <n v="0"/>
    <n v="1627.802573850478"/>
  </r>
  <r>
    <d v="2023-07-11T18:47:19"/>
    <n v="2"/>
    <n v="2524.1"/>
    <n v="1"/>
    <s v="Checked out"/>
    <d v="2023-07-13T09:13:48"/>
    <n v="1"/>
    <d v="2023-06-05T18:35:11"/>
    <s v="Economy Queen"/>
    <m/>
    <s v="Booking.com"/>
    <x v="2"/>
    <x v="2"/>
    <s v="Mastercard"/>
    <x v="2"/>
    <n v="1719"/>
    <d v="2023-07-01T00:00:00"/>
    <x v="2"/>
    <x v="2"/>
    <n v="1.4652014652014652E-3"/>
    <n v="1.4652014652014652E-3"/>
    <n v="378.61499999999995"/>
    <n v="0"/>
    <n v="0"/>
    <n v="45.433799999999998"/>
    <n v="153.33333333333331"/>
    <n v="2.9304029304029302"/>
    <n v="0"/>
    <n v="1943.7874637362638"/>
  </r>
  <r>
    <d v="2023-07-11T18:24:04"/>
    <n v="2"/>
    <n v="2151.37"/>
    <n v="1"/>
    <s v="Checked out"/>
    <d v="2023-07-13T06:51:39"/>
    <n v="2"/>
    <d v="2023-07-09T14:13:12"/>
    <s v="Standard Queen"/>
    <m/>
    <s v="Expedia"/>
    <x v="2"/>
    <x v="2"/>
    <s v="Mastercard"/>
    <x v="4"/>
    <n v="1720"/>
    <d v="2023-07-01T00:00:00"/>
    <x v="2"/>
    <x v="2"/>
    <n v="1.4652014652014652E-3"/>
    <n v="1.4652014652014652E-3"/>
    <n v="322.70549999999997"/>
    <n v="0"/>
    <n v="0"/>
    <n v="38.724659999999993"/>
    <n v="153.33333333333331"/>
    <n v="2.9304029304029302"/>
    <n v="0"/>
    <n v="1633.6761037362637"/>
  </r>
  <r>
    <d v="2023-07-11T20:43:17"/>
    <n v="1"/>
    <n v="1040.33"/>
    <n v="1"/>
    <s v="Checked out"/>
    <d v="2023-07-12T10:27:47"/>
    <n v="2"/>
    <d v="2023-07-09T13:03:12"/>
    <s v="Standard Queen"/>
    <m/>
    <s v="Expedia"/>
    <x v="2"/>
    <x v="2"/>
    <s v="Mastercard"/>
    <x v="4"/>
    <n v="1721"/>
    <d v="2023-07-01T00:00:00"/>
    <x v="2"/>
    <x v="2"/>
    <n v="7.326007326007326E-4"/>
    <n v="7.326007326007326E-4"/>
    <n v="156.04949999999999"/>
    <n v="0"/>
    <n v="0"/>
    <n v="18.725939999999998"/>
    <n v="115"/>
    <n v="1.4652014652014651"/>
    <n v="0"/>
    <n v="749.08935853479852"/>
  </r>
  <r>
    <d v="2023-07-11T18:27:41"/>
    <n v="2"/>
    <n v="2116.42"/>
    <n v="1"/>
    <s v="Checked out"/>
    <d v="2023-07-13T07:46:36"/>
    <n v="1"/>
    <d v="2023-07-05T14:43:42"/>
    <s v="Standard Queen"/>
    <m/>
    <s v="Expedia"/>
    <x v="2"/>
    <x v="2"/>
    <s v="Mastercard"/>
    <x v="9"/>
    <n v="1722"/>
    <d v="2023-07-01T00:00:00"/>
    <x v="2"/>
    <x v="2"/>
    <n v="1.4652014652014652E-3"/>
    <n v="1.4652014652014652E-3"/>
    <n v="317.46300000000002"/>
    <n v="0"/>
    <n v="0"/>
    <n v="38.095559999999999"/>
    <n v="153.33333333333331"/>
    <n v="2.9304029304029302"/>
    <n v="0"/>
    <n v="1604.5977037362638"/>
  </r>
  <r>
    <d v="2023-07-11T15:45:16"/>
    <n v="1"/>
    <n v="1207.3"/>
    <n v="1"/>
    <s v="Checked out"/>
    <d v="2023-07-12T11:00:00"/>
    <n v="2"/>
    <d v="2023-07-11T15:45:03"/>
    <s v="Standard Queen"/>
    <m/>
    <m/>
    <x v="0"/>
    <x v="5"/>
    <s v=""/>
    <x v="0"/>
    <n v="1723"/>
    <d v="2023-07-01T00:00:00"/>
    <x v="0"/>
    <x v="0"/>
    <n v="1.6863406408094434E-3"/>
    <n v="1.6863406408094434E-3"/>
    <n v="0"/>
    <n v="0"/>
    <n v="0"/>
    <n v="16.902200000000001"/>
    <n v="115"/>
    <n v="0"/>
    <n v="0"/>
    <n v="1075.3978"/>
  </r>
  <r>
    <d v="2023-07-11T21:16:36"/>
    <n v="2"/>
    <n v="2435.1"/>
    <n v="1"/>
    <s v="Checked out"/>
    <d v="2023-07-13T10:37:21"/>
    <n v="2"/>
    <d v="2023-05-01T17:42:09"/>
    <s v="Standard Queen"/>
    <m/>
    <m/>
    <x v="0"/>
    <x v="4"/>
    <s v="Mastercard"/>
    <x v="8"/>
    <n v="1724"/>
    <d v="2023-07-01T00:00:00"/>
    <x v="0"/>
    <x v="4"/>
    <n v="3.3726812816188868E-3"/>
    <n v="3.3726812816188868E-3"/>
    <n v="24.350999999999999"/>
    <n v="50"/>
    <n v="0"/>
    <n v="34.0914"/>
    <n v="153.33333333333331"/>
    <n v="33.726812816188868"/>
    <n v="0"/>
    <n v="2139.5974538504779"/>
  </r>
  <r>
    <d v="2023-07-11T14:39:19"/>
    <n v="3"/>
    <n v="3400"/>
    <n v="1"/>
    <s v="Checked out"/>
    <d v="2023-07-14T10:42:44"/>
    <n v="2"/>
    <d v="2023-04-22T08:38:49"/>
    <s v="Standard Queen"/>
    <m/>
    <m/>
    <x v="0"/>
    <x v="10"/>
    <s v="Visa"/>
    <x v="8"/>
    <n v="1725"/>
    <d v="2023-07-01T00:00:00"/>
    <x v="0"/>
    <x v="4"/>
    <n v="5.0590219224283303E-3"/>
    <n v="5.0590219224283303E-3"/>
    <n v="34"/>
    <n v="50"/>
    <n v="0"/>
    <n v="47.6"/>
    <n v="191.66666666666666"/>
    <n v="50.590219224283302"/>
    <n v="0"/>
    <n v="3026.1431141090502"/>
  </r>
  <r>
    <d v="2023-07-11T14:59:17"/>
    <n v="1"/>
    <n v="1227.71"/>
    <n v="1"/>
    <s v="Checked out"/>
    <d v="2023-07-12T08:31:13"/>
    <n v="2"/>
    <d v="2023-07-05T22:53:14"/>
    <s v="Superior King"/>
    <m/>
    <s v="Google Travel Agency"/>
    <x v="0"/>
    <x v="0"/>
    <s v="Mastercard"/>
    <x v="14"/>
    <n v="1726"/>
    <d v="2023-07-01T00:00:00"/>
    <x v="0"/>
    <x v="5"/>
    <n v="1.6863406408094434E-3"/>
    <n v="1.6863406408094434E-3"/>
    <n v="0"/>
    <n v="0"/>
    <n v="0"/>
    <n v="22.098779999999998"/>
    <n v="115"/>
    <n v="0"/>
    <n v="0"/>
    <n v="1090.61122"/>
  </r>
  <r>
    <d v="2023-07-11T21:52:00"/>
    <n v="2"/>
    <n v="2767.85"/>
    <n v="1"/>
    <s v="Checked out"/>
    <d v="2023-07-13T10:50:34"/>
    <n v="2"/>
    <d v="2023-06-09T12:13:16"/>
    <s v="Superior King"/>
    <m/>
    <s v="Expedia"/>
    <x v="2"/>
    <x v="2"/>
    <s v="Mastercard"/>
    <x v="3"/>
    <n v="1727"/>
    <d v="2023-07-01T00:00:00"/>
    <x v="2"/>
    <x v="2"/>
    <n v="1.4652014652014652E-3"/>
    <n v="1.4652014652014652E-3"/>
    <n v="415.17749999999995"/>
    <n v="0"/>
    <n v="0"/>
    <n v="49.821299999999994"/>
    <n v="153.33333333333331"/>
    <n v="2.9304029304029302"/>
    <n v="0"/>
    <n v="2146.5874637362635"/>
  </r>
  <r>
    <d v="2023-07-11T21:26:26"/>
    <n v="1"/>
    <n v="1915.18"/>
    <n v="1"/>
    <s v="Checked out"/>
    <d v="2023-07-12T05:48:58"/>
    <n v="2"/>
    <d v="2023-03-23T21:20:42"/>
    <s v="Family Room"/>
    <m/>
    <s v="Booking.com"/>
    <x v="2"/>
    <x v="2"/>
    <s v="Mastercard"/>
    <x v="2"/>
    <n v="1728"/>
    <d v="2023-07-01T00:00:00"/>
    <x v="2"/>
    <x v="2"/>
    <n v="7.326007326007326E-4"/>
    <n v="7.326007326007326E-4"/>
    <n v="287.27699999999999"/>
    <n v="0"/>
    <n v="0"/>
    <n v="34.473239999999997"/>
    <n v="115"/>
    <n v="1.4652014652014651"/>
    <n v="0"/>
    <n v="1476.9645585347987"/>
  </r>
  <r>
    <d v="2023-07-11T16:15:02"/>
    <n v="1"/>
    <n v="2514.33"/>
    <n v="1"/>
    <s v="Checked out"/>
    <d v="2023-07-12T11:00:00"/>
    <n v="5"/>
    <d v="2023-06-18T14:39:13"/>
    <s v="Family Room"/>
    <m/>
    <m/>
    <x v="0"/>
    <x v="13"/>
    <s v=""/>
    <x v="8"/>
    <n v="1729"/>
    <d v="2023-07-01T00:00:00"/>
    <x v="0"/>
    <x v="4"/>
    <n v="1.6863406408094434E-3"/>
    <n v="1.6863406408094434E-3"/>
    <n v="25.1433"/>
    <n v="50"/>
    <n v="0"/>
    <n v="35.200620000000001"/>
    <n v="115"/>
    <n v="16.863406408094434"/>
    <n v="0"/>
    <n v="2272.1226735919054"/>
  </r>
  <r>
    <d v="2023-07-11T21:26:14"/>
    <n v="1"/>
    <n v="2004.46"/>
    <n v="1"/>
    <s v="Checked out"/>
    <d v="2023-07-12T05:49:04"/>
    <n v="4"/>
    <d v="2023-03-23T21:20:42"/>
    <s v="Family Room"/>
    <m/>
    <s v="Booking.com"/>
    <x v="2"/>
    <x v="2"/>
    <s v="Mastercard"/>
    <x v="2"/>
    <n v="1730"/>
    <d v="2023-07-01T00:00:00"/>
    <x v="2"/>
    <x v="2"/>
    <n v="7.326007326007326E-4"/>
    <n v="7.326007326007326E-4"/>
    <n v="300.66899999999998"/>
    <n v="0"/>
    <n v="0"/>
    <n v="36.080279999999995"/>
    <n v="115"/>
    <n v="1.4652014652014651"/>
    <n v="0"/>
    <n v="1551.2455185347985"/>
  </r>
  <r>
    <d v="2023-07-11T21:28:49"/>
    <n v="2"/>
    <n v="0"/>
    <n v="1"/>
    <s v="Checked out"/>
    <d v="2023-07-13T10:24:38"/>
    <n v="3"/>
    <d v="2023-05-26T11:16:55"/>
    <s v="Family Room"/>
    <m/>
    <m/>
    <x v="0"/>
    <x v="5"/>
    <s v="Visa"/>
    <x v="22"/>
    <n v="1731"/>
    <d v="2023-07-01T00:00:00"/>
    <x v="0"/>
    <x v="0"/>
    <n v="3.3726812816188868E-3"/>
    <n v="3.3726812816188868E-3"/>
    <n v="0"/>
    <n v="0"/>
    <n v="0"/>
    <n v="0"/>
    <n v="153.33333333333331"/>
    <n v="0"/>
    <n v="0"/>
    <n v="-153.33333333333331"/>
  </r>
  <r>
    <d v="2023-07-11T21:17:42"/>
    <n v="2"/>
    <n v="1911.7"/>
    <n v="1"/>
    <s v="Checked out"/>
    <d v="2023-07-13T10:38:14"/>
    <n v="1"/>
    <d v="2023-06-26T23:18:00"/>
    <s v="2-bed Dorm"/>
    <m/>
    <m/>
    <x v="0"/>
    <x v="6"/>
    <s v="Mastercard"/>
    <x v="8"/>
    <n v="1732"/>
    <d v="2023-07-01T00:00:00"/>
    <x v="0"/>
    <x v="4"/>
    <n v="3.3726812816188868E-3"/>
    <n v="3.3726812816188868E-3"/>
    <n v="19.117000000000001"/>
    <n v="50"/>
    <n v="0"/>
    <n v="26.7638"/>
    <n v="153.33333333333331"/>
    <n v="33.726812816188868"/>
    <n v="0"/>
    <n v="1628.7590538504778"/>
  </r>
  <r>
    <d v="2023-07-12T00:57:49"/>
    <n v="1"/>
    <n v="890.18"/>
    <n v="1"/>
    <s v="Checked out"/>
    <d v="2023-07-12T08:31:59"/>
    <n v="2"/>
    <d v="2023-07-10T14:55:42"/>
    <s v="2-bed Dorm"/>
    <m/>
    <s v="Booking.com"/>
    <x v="2"/>
    <x v="2"/>
    <s v="Mastercard"/>
    <x v="2"/>
    <n v="1733"/>
    <d v="2023-07-01T00:00:00"/>
    <x v="2"/>
    <x v="2"/>
    <n v="7.326007326007326E-4"/>
    <n v="7.326007326007326E-4"/>
    <n v="133.52699999999999"/>
    <n v="0"/>
    <n v="0"/>
    <n v="16.023239999999998"/>
    <n v="115"/>
    <n v="1.4652014652014651"/>
    <n v="0"/>
    <n v="624.16455853479852"/>
  </r>
  <r>
    <d v="2023-07-12T00:03:04"/>
    <n v="2"/>
    <n v="1841.26"/>
    <n v="1"/>
    <s v="Checked out"/>
    <d v="2023-07-13T11:00:00"/>
    <n v="2"/>
    <d v="2023-07-12T00:00:22"/>
    <s v="2-bed Dorm"/>
    <m/>
    <m/>
    <x v="0"/>
    <x v="5"/>
    <s v=""/>
    <x v="0"/>
    <n v="1734"/>
    <d v="2023-07-01T00:00:00"/>
    <x v="0"/>
    <x v="0"/>
    <n v="3.3726812816188868E-3"/>
    <n v="3.3726812816188868E-3"/>
    <n v="0"/>
    <n v="0"/>
    <n v="0"/>
    <n v="25.777640000000002"/>
    <n v="153.33333333333331"/>
    <n v="0"/>
    <n v="0"/>
    <n v="1662.1490266666667"/>
  </r>
  <r>
    <d v="2023-07-11T19:40:39"/>
    <n v="1"/>
    <n v="863.47"/>
    <n v="1"/>
    <s v="Checked out"/>
    <d v="2023-07-12T06:34:19"/>
    <n v="2"/>
    <d v="2023-07-11T19:40:34"/>
    <s v="2-bed Dorm"/>
    <m/>
    <m/>
    <x v="0"/>
    <x v="5"/>
    <s v=""/>
    <x v="0"/>
    <n v="1735"/>
    <d v="2023-07-01T00:00:00"/>
    <x v="0"/>
    <x v="0"/>
    <n v="1.6863406408094434E-3"/>
    <n v="1.6863406408094434E-3"/>
    <n v="0"/>
    <n v="0"/>
    <n v="0"/>
    <n v="12.08858"/>
    <n v="115"/>
    <n v="0"/>
    <n v="0"/>
    <n v="736.38142000000005"/>
  </r>
  <r>
    <d v="2023-07-11T18:35:12"/>
    <n v="1"/>
    <n v="890.18"/>
    <n v="1"/>
    <s v="Checked out"/>
    <d v="2023-07-12T05:00:00"/>
    <n v="2"/>
    <d v="2023-07-11T11:03:13"/>
    <s v="2-bed Dorm"/>
    <m/>
    <s v="Booking.com"/>
    <x v="2"/>
    <x v="2"/>
    <s v="Mastercard"/>
    <x v="2"/>
    <n v="1736"/>
    <d v="2023-07-01T00:00:00"/>
    <x v="2"/>
    <x v="2"/>
    <n v="7.326007326007326E-4"/>
    <n v="7.326007326007326E-4"/>
    <n v="133.52699999999999"/>
    <n v="0"/>
    <n v="0"/>
    <n v="16.023239999999998"/>
    <n v="115"/>
    <n v="1.4652014652014651"/>
    <n v="0"/>
    <n v="624.16455853479852"/>
  </r>
  <r>
    <d v="2023-07-11T15:52:50"/>
    <n v="1"/>
    <n v="890.18"/>
    <n v="1"/>
    <s v="Checked out"/>
    <d v="2023-07-12T10:13:42"/>
    <n v="2"/>
    <d v="2023-07-05T22:50:15"/>
    <s v="2-bed Dorm"/>
    <m/>
    <s v="Booking.com"/>
    <x v="2"/>
    <x v="2"/>
    <s v="Mastercard"/>
    <x v="2"/>
    <n v="1737"/>
    <d v="2023-07-01T00:00:00"/>
    <x v="2"/>
    <x v="2"/>
    <n v="7.326007326007326E-4"/>
    <n v="7.326007326007326E-4"/>
    <n v="133.52699999999999"/>
    <n v="0"/>
    <n v="0"/>
    <n v="16.023239999999998"/>
    <n v="115"/>
    <n v="1.4652014652014651"/>
    <n v="0"/>
    <n v="624.16455853479852"/>
  </r>
  <r>
    <d v="2023-07-11T11:55:41"/>
    <n v="2"/>
    <n v="2113.2199999999998"/>
    <n v="1"/>
    <s v="Checked out"/>
    <d v="2023-07-13T11:00:00"/>
    <n v="2"/>
    <d v="2023-06-02T02:34:40"/>
    <s v="2-bed Dorm"/>
    <m/>
    <m/>
    <x v="0"/>
    <x v="5"/>
    <s v=""/>
    <x v="8"/>
    <n v="1738"/>
    <d v="2023-07-01T00:00:00"/>
    <x v="0"/>
    <x v="4"/>
    <n v="3.3726812816188868E-3"/>
    <n v="3.3726812816188868E-3"/>
    <n v="21.132199999999997"/>
    <n v="50"/>
    <n v="0"/>
    <n v="29.585079999999998"/>
    <n v="153.33333333333331"/>
    <n v="33.726812816188868"/>
    <n v="0"/>
    <n v="1825.4425738504776"/>
  </r>
  <r>
    <d v="2023-07-11T19:32:44"/>
    <n v="3"/>
    <n v="3965.04"/>
    <n v="1"/>
    <s v="Checked out"/>
    <d v="2023-07-14T10:31:23"/>
    <n v="4"/>
    <d v="2023-05-28T09:57:12"/>
    <s v="4-bed Dorm"/>
    <m/>
    <s v="Private Sale"/>
    <x v="2"/>
    <x v="3"/>
    <s v=""/>
    <x v="5"/>
    <n v="1739"/>
    <d v="2023-07-01T00:00:00"/>
    <x v="2"/>
    <x v="2"/>
    <n v="2.1978021978021978E-3"/>
    <n v="2.1978021978021978E-3"/>
    <n v="594.75599999999997"/>
    <n v="0"/>
    <n v="0"/>
    <n v="71.370719999999992"/>
    <n v="191.66666666666666"/>
    <n v="4.395604395604396"/>
    <n v="0"/>
    <n v="3102.8510089377287"/>
  </r>
  <r>
    <d v="2023-07-11T17:34:46"/>
    <n v="1"/>
    <n v="1529.02"/>
    <n v="1"/>
    <s v="Checked out"/>
    <d v="2023-07-12T11:00:00"/>
    <n v="4"/>
    <d v="2023-07-11T11:25:43"/>
    <s v="4-bed Dorm"/>
    <m/>
    <s v="Booking.com"/>
    <x v="2"/>
    <x v="2"/>
    <s v="Mastercard"/>
    <x v="2"/>
    <n v="1740"/>
    <d v="2023-07-01T00:00:00"/>
    <x v="2"/>
    <x v="2"/>
    <n v="7.326007326007326E-4"/>
    <n v="7.326007326007326E-4"/>
    <n v="229.35299999999998"/>
    <n v="0"/>
    <n v="0"/>
    <n v="27.522359999999999"/>
    <n v="115"/>
    <n v="1.4652014652014651"/>
    <n v="0"/>
    <n v="1155.6794385347985"/>
  </r>
  <r>
    <d v="2023-07-11T17:16:12"/>
    <n v="2"/>
    <n v="2785.08"/>
    <n v="1"/>
    <s v="Checked out"/>
    <d v="2023-07-13T10:58:11"/>
    <n v="4"/>
    <d v="2023-06-17T10:52:12"/>
    <s v="4-bed Dorm"/>
    <m/>
    <s v="Private Sale"/>
    <x v="2"/>
    <x v="2"/>
    <s v=""/>
    <x v="5"/>
    <n v="1741"/>
    <d v="2023-07-01T00:00:00"/>
    <x v="2"/>
    <x v="2"/>
    <n v="1.4652014652014652E-3"/>
    <n v="1.4652014652014652E-3"/>
    <n v="417.762"/>
    <n v="0"/>
    <n v="0"/>
    <n v="50.131439999999998"/>
    <n v="153.33333333333331"/>
    <n v="2.9304029304029302"/>
    <n v="0"/>
    <n v="2160.9228237362636"/>
  </r>
  <r>
    <d v="2023-07-12T01:33:16"/>
    <n v="1"/>
    <n v="1462.85"/>
    <n v="1"/>
    <s v="Checked out"/>
    <d v="2023-07-12T11:00:00"/>
    <n v="4"/>
    <d v="2023-06-16T08:55:42"/>
    <s v="4-bed Dorm"/>
    <m/>
    <s v="Hostelworld Group"/>
    <x v="2"/>
    <x v="2"/>
    <s v="Mastercard"/>
    <x v="10"/>
    <n v="1742"/>
    <d v="2023-07-01T00:00:00"/>
    <x v="2"/>
    <x v="2"/>
    <n v="7.326007326007326E-4"/>
    <n v="7.326007326007326E-4"/>
    <n v="219.42749999999998"/>
    <n v="0"/>
    <n v="0"/>
    <n v="26.331299999999995"/>
    <n v="115"/>
    <n v="1.4652014652014651"/>
    <n v="0"/>
    <n v="1100.6259985347986"/>
  </r>
  <r>
    <d v="2023-07-11T15:52:03"/>
    <n v="1"/>
    <n v="1720.98"/>
    <n v="1"/>
    <s v="Checked out"/>
    <d v="2023-07-12T10:13:31"/>
    <n v="4"/>
    <d v="2023-07-05T22:50:15"/>
    <s v="4-bed Dorm"/>
    <m/>
    <s v="Booking.com"/>
    <x v="2"/>
    <x v="2"/>
    <s v="Mastercard"/>
    <x v="2"/>
    <n v="1743"/>
    <d v="2023-07-01T00:00:00"/>
    <x v="2"/>
    <x v="2"/>
    <n v="7.326007326007326E-4"/>
    <n v="7.326007326007326E-4"/>
    <n v="258.14699999999999"/>
    <n v="0"/>
    <n v="0"/>
    <n v="30.977639999999997"/>
    <n v="115"/>
    <n v="1.4652014652014651"/>
    <n v="0"/>
    <n v="1315.3901585347985"/>
  </r>
  <r>
    <d v="2023-07-12T00:57:38"/>
    <n v="1"/>
    <n v="1919.64"/>
    <n v="1"/>
    <s v="Checked out"/>
    <d v="2023-07-12T08:32:13"/>
    <n v="6"/>
    <d v="2023-07-10T14:55:42"/>
    <s v="6-bed Dorm"/>
    <m/>
    <s v="Booking.com"/>
    <x v="2"/>
    <x v="2"/>
    <s v="Mastercard"/>
    <x v="2"/>
    <n v="1744"/>
    <d v="2023-07-01T00:00:00"/>
    <x v="2"/>
    <x v="2"/>
    <n v="7.326007326007326E-4"/>
    <n v="7.326007326007326E-4"/>
    <n v="287.94600000000003"/>
    <n v="0"/>
    <n v="0"/>
    <n v="34.553519999999999"/>
    <n v="115"/>
    <n v="1.4652014652014651"/>
    <n v="0"/>
    <n v="1480.6752785347985"/>
  </r>
  <r>
    <d v="2023-07-11T17:09:54"/>
    <n v="1"/>
    <n v="497.86"/>
    <n v="1"/>
    <s v="Checked out"/>
    <d v="2023-07-12T06:57:45"/>
    <n v="1"/>
    <d v="2023-07-06T15:57:12"/>
    <s v="Bed in 12-bed Dorm"/>
    <m/>
    <s v="Hostelworld Group"/>
    <x v="2"/>
    <x v="2"/>
    <s v="Mastercard"/>
    <x v="10"/>
    <n v="1745"/>
    <d v="2023-07-01T00:00:00"/>
    <x v="2"/>
    <x v="2"/>
    <n v="7.326007326007326E-4"/>
    <n v="7.326007326007326E-4"/>
    <n v="74.679000000000002"/>
    <n v="0"/>
    <n v="0"/>
    <n v="8.9614799999999999"/>
    <n v="115"/>
    <n v="1.4652014652014651"/>
    <n v="0"/>
    <n v="297.75431853479859"/>
  </r>
  <r>
    <d v="2023-07-11T12:00:52"/>
    <n v="1"/>
    <n v="493.66"/>
    <n v="1"/>
    <s v="Checked out"/>
    <d v="2023-07-12T11:00:00"/>
    <n v="1"/>
    <d v="2023-07-11T12:00:08"/>
    <s v="Bed in 12-bed Dorm"/>
    <m/>
    <m/>
    <x v="0"/>
    <x v="5"/>
    <s v=""/>
    <x v="0"/>
    <n v="1746"/>
    <d v="2023-07-01T00:00:00"/>
    <x v="0"/>
    <x v="0"/>
    <n v="1.6863406408094434E-3"/>
    <n v="1.6863406408094434E-3"/>
    <n v="0"/>
    <n v="0"/>
    <n v="0"/>
    <n v="6.9112400000000003"/>
    <n v="115"/>
    <n v="0"/>
    <n v="0"/>
    <n v="371.74876"/>
  </r>
  <r>
    <d v="2023-07-11T15:56:39"/>
    <n v="1"/>
    <n v="497.86"/>
    <n v="1"/>
    <s v="Checked out"/>
    <d v="2023-07-12T05:42:52"/>
    <n v="1"/>
    <d v="2023-07-01T12:57:41"/>
    <s v="Bed in 12-bed Dorm"/>
    <m/>
    <s v="Hostelworld Group"/>
    <x v="2"/>
    <x v="2"/>
    <s v=""/>
    <x v="10"/>
    <n v="1747"/>
    <d v="2023-07-01T00:00:00"/>
    <x v="2"/>
    <x v="2"/>
    <n v="7.326007326007326E-4"/>
    <n v="7.326007326007326E-4"/>
    <n v="74.679000000000002"/>
    <n v="0"/>
    <n v="0"/>
    <n v="8.9614799999999999"/>
    <n v="115"/>
    <n v="1.4652014652014651"/>
    <n v="0"/>
    <n v="297.75431853479859"/>
  </r>
  <r>
    <d v="2023-07-11T21:58:41"/>
    <n v="1"/>
    <n v="457.97"/>
    <n v="1"/>
    <s v="Checked out"/>
    <d v="2023-07-12T10:57:12"/>
    <n v="1"/>
    <d v="2023-05-30T20:22:22"/>
    <s v="Bed in 12-bed Dorm"/>
    <m/>
    <s v="Private Sale"/>
    <x v="2"/>
    <x v="3"/>
    <s v=""/>
    <x v="5"/>
    <n v="1748"/>
    <d v="2023-07-01T00:00:00"/>
    <x v="2"/>
    <x v="2"/>
    <n v="7.326007326007326E-4"/>
    <n v="7.326007326007326E-4"/>
    <n v="68.695499999999996"/>
    <n v="0"/>
    <n v="0"/>
    <n v="8.2434600000000007"/>
    <n v="115"/>
    <n v="1.4652014652014651"/>
    <n v="0"/>
    <n v="264.56583853479856"/>
  </r>
  <r>
    <d v="2023-07-12T07:20:27"/>
    <n v="3"/>
    <n v="1652.94"/>
    <n v="1"/>
    <s v="Checked out"/>
    <d v="2023-07-14T10:59:56"/>
    <n v="1"/>
    <d v="2023-06-18T03:07:42"/>
    <s v="Bed in 12-bed Dorm"/>
    <m/>
    <s v="Booking.com"/>
    <x v="2"/>
    <x v="3"/>
    <s v="Mastercard"/>
    <x v="2"/>
    <n v="1749"/>
    <d v="2023-07-01T00:00:00"/>
    <x v="2"/>
    <x v="2"/>
    <n v="2.1978021978021978E-3"/>
    <n v="2.1978021978021978E-3"/>
    <n v="247.941"/>
    <n v="0"/>
    <n v="0"/>
    <n v="29.75292"/>
    <n v="191.66666666666666"/>
    <n v="4.395604395604396"/>
    <n v="0"/>
    <n v="1179.1838089377291"/>
  </r>
  <r>
    <d v="2023-07-11T15:54:42"/>
    <n v="5"/>
    <n v="2136.1999999999998"/>
    <n v="1"/>
    <s v="Checked out"/>
    <d v="2023-07-16T10:43:54"/>
    <n v="1"/>
    <d v="2023-04-17T08:21:41"/>
    <s v="Bed in 12-bed Dorm"/>
    <m/>
    <s v="Private Sale"/>
    <x v="2"/>
    <x v="3"/>
    <s v=""/>
    <x v="5"/>
    <n v="1750"/>
    <d v="2023-07-01T00:00:00"/>
    <x v="2"/>
    <x v="2"/>
    <n v="3.663003663003663E-3"/>
    <n v="3.663003663003663E-3"/>
    <n v="320.42999999999995"/>
    <n v="0"/>
    <n v="0"/>
    <n v="38.451599999999992"/>
    <n v="268.33333333333331"/>
    <n v="7.3260073260073257"/>
    <n v="0"/>
    <n v="1501.6590593406593"/>
  </r>
  <r>
    <d v="2023-07-11T18:48:30"/>
    <n v="3"/>
    <n v="1596.42"/>
    <n v="1"/>
    <s v="Checked out"/>
    <d v="2023-07-14T07:22:03"/>
    <n v="1"/>
    <d v="2023-04-25T16:33:30"/>
    <s v="Bed in 12-bed Dorm"/>
    <m/>
    <m/>
    <x v="0"/>
    <x v="10"/>
    <s v="Mastercard"/>
    <x v="8"/>
    <n v="1751"/>
    <d v="2023-07-01T00:00:00"/>
    <x v="0"/>
    <x v="4"/>
    <n v="5.0590219224283303E-3"/>
    <n v="5.0590219224283303E-3"/>
    <n v="15.964200000000002"/>
    <n v="50"/>
    <n v="0"/>
    <n v="22.349880000000002"/>
    <n v="191.66666666666666"/>
    <n v="50.590219224283302"/>
    <n v="0"/>
    <n v="1265.8490341090501"/>
  </r>
  <r>
    <d v="2023-07-11T16:22:11"/>
    <n v="1"/>
    <n v="585.71"/>
    <n v="1"/>
    <s v="Checked out"/>
    <d v="2023-07-12T10:56:08"/>
    <n v="1"/>
    <d v="2023-07-06T22:31:41"/>
    <s v="Bed in 12-bed Dorm"/>
    <m/>
    <s v="Booking.com"/>
    <x v="2"/>
    <x v="2"/>
    <s v="Mastercard"/>
    <x v="2"/>
    <n v="1752"/>
    <d v="2023-07-01T00:00:00"/>
    <x v="2"/>
    <x v="2"/>
    <n v="7.326007326007326E-4"/>
    <n v="7.326007326007326E-4"/>
    <n v="87.856499999999997"/>
    <n v="0"/>
    <n v="0"/>
    <n v="10.54278"/>
    <n v="115"/>
    <n v="1.4652014652014651"/>
    <n v="0"/>
    <n v="370.84551853479854"/>
  </r>
  <r>
    <d v="2023-07-11T15:33:12"/>
    <n v="1"/>
    <n v="584.38"/>
    <n v="1"/>
    <s v="Checked out"/>
    <d v="2023-07-12T10:17:19"/>
    <n v="1"/>
    <d v="2023-05-11T21:31:12"/>
    <s v="Bed in 12-bed Dorm"/>
    <m/>
    <s v="Hostelworld Group"/>
    <x v="2"/>
    <x v="2"/>
    <s v=""/>
    <x v="10"/>
    <n v="1753"/>
    <d v="2023-07-01T00:00:00"/>
    <x v="2"/>
    <x v="2"/>
    <n v="7.326007326007326E-4"/>
    <n v="7.326007326007326E-4"/>
    <n v="87.656999999999996"/>
    <n v="0"/>
    <n v="0"/>
    <n v="10.518839999999999"/>
    <n v="115"/>
    <n v="1.4652014652014651"/>
    <n v="0"/>
    <n v="369.73895853479854"/>
  </r>
  <r>
    <d v="2023-07-11T18:35:21"/>
    <n v="1"/>
    <n v="531.25"/>
    <n v="1"/>
    <s v="Checked out"/>
    <d v="2023-07-12T08:47:45"/>
    <n v="1"/>
    <d v="2023-07-11T18:26:41"/>
    <s v="Bed in 12-bed Dorm"/>
    <m/>
    <s v="Booking.com"/>
    <x v="2"/>
    <x v="2"/>
    <s v="Mastercard"/>
    <x v="2"/>
    <n v="1754"/>
    <d v="2023-07-01T00:00:00"/>
    <x v="2"/>
    <x v="2"/>
    <n v="7.326007326007326E-4"/>
    <n v="7.326007326007326E-4"/>
    <n v="79.6875"/>
    <n v="0"/>
    <n v="0"/>
    <n v="9.5625"/>
    <n v="115"/>
    <n v="1.4652014652014651"/>
    <n v="0"/>
    <n v="325.53479853479854"/>
  </r>
  <r>
    <d v="2023-07-11T16:54:02"/>
    <n v="1"/>
    <n v="623.08000000000004"/>
    <n v="1"/>
    <s v="Checked out"/>
    <d v="2023-07-12T11:00:00"/>
    <n v="1"/>
    <d v="2023-04-10T05:38:41"/>
    <s v="Bed in 4-bed Dorm"/>
    <m/>
    <s v="Hostelworld Group"/>
    <x v="2"/>
    <x v="2"/>
    <s v="Mastercard"/>
    <x v="10"/>
    <n v="1755"/>
    <d v="2023-07-01T00:00:00"/>
    <x v="2"/>
    <x v="2"/>
    <n v="7.326007326007326E-4"/>
    <n v="7.326007326007326E-4"/>
    <n v="93.462000000000003"/>
    <n v="0"/>
    <n v="0"/>
    <n v="11.215439999999999"/>
    <n v="115"/>
    <n v="1.4652014652014651"/>
    <n v="0"/>
    <n v="401.93735853479859"/>
  </r>
  <r>
    <d v="2023-07-11T19:34:38"/>
    <n v="1"/>
    <n v="611.61"/>
    <n v="1"/>
    <s v="Checked out"/>
    <d v="2023-07-12T10:44:36"/>
    <n v="1"/>
    <d v="2023-07-11T19:14:12"/>
    <s v="Bed in 4-bed Dorm"/>
    <m/>
    <s v="Booking.com"/>
    <x v="2"/>
    <x v="2"/>
    <s v="Mastercard"/>
    <x v="2"/>
    <n v="1756"/>
    <d v="2023-07-01T00:00:00"/>
    <x v="2"/>
    <x v="2"/>
    <n v="7.326007326007326E-4"/>
    <n v="7.326007326007326E-4"/>
    <n v="91.741500000000002"/>
    <n v="0"/>
    <n v="0"/>
    <n v="11.008979999999999"/>
    <n v="115"/>
    <n v="1.4652014652014651"/>
    <n v="0"/>
    <n v="392.39431853479857"/>
  </r>
  <r>
    <d v="2023-07-11T09:48:55"/>
    <n v="2"/>
    <n v="1305.3599999999999"/>
    <n v="1"/>
    <s v="Checked out"/>
    <d v="2023-07-13T11:00:00"/>
    <n v="1"/>
    <d v="2023-05-15T11:37:16"/>
    <s v="Bed in 4-bed Dorm"/>
    <m/>
    <s v="Hostelworld Group"/>
    <x v="2"/>
    <x v="2"/>
    <s v="Visa"/>
    <x v="10"/>
    <n v="1757"/>
    <d v="2023-07-01T00:00:00"/>
    <x v="2"/>
    <x v="2"/>
    <n v="1.4652014652014652E-3"/>
    <n v="1.4652014652014652E-3"/>
    <n v="195.80399999999997"/>
    <n v="0"/>
    <n v="0"/>
    <n v="23.496479999999995"/>
    <n v="153.33333333333331"/>
    <n v="2.9304029304029302"/>
    <n v="0"/>
    <n v="929.79578373626373"/>
  </r>
  <r>
    <d v="2023-07-11T16:10:29"/>
    <n v="3"/>
    <n v="1890.49"/>
    <n v="1"/>
    <s v="Checked out"/>
    <d v="2023-07-14T09:09:50"/>
    <n v="1"/>
    <d v="2023-06-11T20:13:42"/>
    <s v="Bed in 4-bed Dorm"/>
    <m/>
    <s v="Hostelworld Group"/>
    <x v="2"/>
    <x v="2"/>
    <s v="Visa"/>
    <x v="10"/>
    <n v="1758"/>
    <d v="2023-07-01T00:00:00"/>
    <x v="2"/>
    <x v="2"/>
    <n v="2.1978021978021978E-3"/>
    <n v="2.1978021978021978E-3"/>
    <n v="283.57349999999997"/>
    <n v="0"/>
    <n v="0"/>
    <n v="34.028819999999996"/>
    <n v="191.66666666666666"/>
    <n v="4.395604395604396"/>
    <n v="0"/>
    <n v="1376.825408937729"/>
  </r>
  <r>
    <d v="2023-07-11T16:10:19"/>
    <n v="3"/>
    <n v="1890.49"/>
    <n v="1"/>
    <s v="Checked out"/>
    <d v="2023-07-14T09:07:43"/>
    <n v="1"/>
    <d v="2023-06-11T20:13:42"/>
    <s v="Bed in 4-bed Dorm"/>
    <m/>
    <s v="Hostelworld Group"/>
    <x v="2"/>
    <x v="2"/>
    <s v="Visa"/>
    <x v="10"/>
    <n v="1759"/>
    <d v="2023-07-01T00:00:00"/>
    <x v="2"/>
    <x v="2"/>
    <n v="2.1978021978021978E-3"/>
    <n v="2.1978021978021978E-3"/>
    <n v="283.57349999999997"/>
    <n v="0"/>
    <n v="0"/>
    <n v="34.028819999999996"/>
    <n v="191.66666666666666"/>
    <n v="4.395604395604396"/>
    <n v="0"/>
    <n v="1376.825408937729"/>
  </r>
  <r>
    <d v="2023-07-12T16:49:07"/>
    <n v="4"/>
    <n v="4847.1400000000003"/>
    <n v="1"/>
    <s v="Checked out"/>
    <d v="2023-07-16T11:00:00"/>
    <n v="1"/>
    <d v="2023-07-12T12:23:12"/>
    <s v="Economy Queen"/>
    <m/>
    <s v="Expedia"/>
    <x v="2"/>
    <x v="2"/>
    <s v="Mastercard"/>
    <x v="4"/>
    <n v="1760"/>
    <d v="2023-07-01T00:00:00"/>
    <x v="2"/>
    <x v="2"/>
    <n v="2.9304029304029304E-3"/>
    <n v="2.9304029304029304E-3"/>
    <n v="727.07100000000003"/>
    <n v="0"/>
    <n v="0"/>
    <n v="87.248519999999999"/>
    <n v="230"/>
    <n v="5.8608058608058604"/>
    <n v="0"/>
    <n v="3796.9596741391942"/>
  </r>
  <r>
    <d v="2023-07-12T19:56:38"/>
    <n v="1"/>
    <n v="1045.45"/>
    <n v="1"/>
    <s v="Checked out"/>
    <d v="2023-07-13T11:00:00"/>
    <n v="2"/>
    <d v="2023-06-07T08:40:41"/>
    <s v="Economy Queen"/>
    <m/>
    <s v="Booking.com"/>
    <x v="2"/>
    <x v="3"/>
    <s v="Mastercard"/>
    <x v="2"/>
    <n v="1761"/>
    <d v="2023-07-01T00:00:00"/>
    <x v="2"/>
    <x v="2"/>
    <n v="7.326007326007326E-4"/>
    <n v="7.326007326007326E-4"/>
    <n v="156.8175"/>
    <n v="0"/>
    <n v="0"/>
    <n v="18.818100000000001"/>
    <n v="115"/>
    <n v="1.4652014652014651"/>
    <n v="0"/>
    <n v="753.34919853479857"/>
  </r>
  <r>
    <d v="2023-07-12T18:31:38"/>
    <n v="2"/>
    <n v="1867.14"/>
    <n v="1"/>
    <s v="Checked out"/>
    <d v="2023-07-14T10:57:54"/>
    <n v="2"/>
    <d v="2023-07-07T19:19:42"/>
    <s v="Economy Queen"/>
    <m/>
    <s v="Expedia"/>
    <x v="2"/>
    <x v="2"/>
    <s v="Mastercard"/>
    <x v="3"/>
    <n v="1762"/>
    <d v="2023-07-01T00:00:00"/>
    <x v="2"/>
    <x v="2"/>
    <n v="1.4652014652014652E-3"/>
    <n v="1.4652014652014652E-3"/>
    <n v="280.07100000000003"/>
    <n v="0"/>
    <n v="0"/>
    <n v="33.608519999999999"/>
    <n v="153.33333333333331"/>
    <n v="2.9304029304029302"/>
    <n v="0"/>
    <n v="1397.1967437362639"/>
  </r>
  <r>
    <d v="2023-07-12T23:21:03"/>
    <n v="2"/>
    <n v="1867.15"/>
    <n v="1"/>
    <s v="Checked out"/>
    <d v="2023-07-14T06:00:00"/>
    <n v="2"/>
    <d v="2023-07-12T10:07:41"/>
    <s v="Economy Queen"/>
    <m/>
    <s v="Expedia"/>
    <x v="2"/>
    <x v="2"/>
    <s v="Mastercard"/>
    <x v="9"/>
    <n v="1763"/>
    <d v="2023-07-01T00:00:00"/>
    <x v="2"/>
    <x v="2"/>
    <n v="1.4652014652014652E-3"/>
    <n v="1.4652014652014652E-3"/>
    <n v="280.07249999999999"/>
    <n v="0"/>
    <n v="0"/>
    <n v="33.608699999999999"/>
    <n v="153.33333333333331"/>
    <n v="2.9304029304029302"/>
    <n v="0"/>
    <n v="1397.2050637362638"/>
  </r>
  <r>
    <d v="2023-07-12T19:58:22"/>
    <n v="1"/>
    <n v="1084.3900000000001"/>
    <n v="1"/>
    <s v="Checked out"/>
    <d v="2023-07-13T10:51:23"/>
    <n v="1"/>
    <d v="2023-07-06T19:13:12"/>
    <s v="Economy Queen"/>
    <m/>
    <s v="Expedia"/>
    <x v="2"/>
    <x v="9"/>
    <s v="Mastercard"/>
    <x v="9"/>
    <n v="1764"/>
    <d v="2023-07-01T00:00:00"/>
    <x v="2"/>
    <x v="2"/>
    <n v="7.326007326007326E-4"/>
    <n v="7.326007326007326E-4"/>
    <n v="162.6585"/>
    <n v="0"/>
    <n v="0"/>
    <n v="19.519020000000001"/>
    <n v="115"/>
    <n v="1.4652014652014651"/>
    <n v="0"/>
    <n v="785.74727853479862"/>
  </r>
  <r>
    <d v="2023-07-12T23:09:28"/>
    <n v="2"/>
    <n v="1859.02"/>
    <n v="1"/>
    <s v="Checked out"/>
    <d v="2023-07-14T11:00:00"/>
    <n v="2"/>
    <d v="2023-06-17T14:47:11"/>
    <s v="Economy Queen"/>
    <m/>
    <s v="Private Sale"/>
    <x v="2"/>
    <x v="3"/>
    <s v=""/>
    <x v="5"/>
    <n v="1765"/>
    <d v="2023-07-01T00:00:00"/>
    <x v="2"/>
    <x v="2"/>
    <n v="1.4652014652014652E-3"/>
    <n v="1.4652014652014652E-3"/>
    <n v="278.85300000000001"/>
    <n v="0"/>
    <n v="0"/>
    <n v="33.462359999999997"/>
    <n v="153.33333333333331"/>
    <n v="2.9304029304029302"/>
    <n v="0"/>
    <n v="1390.4409037362639"/>
  </r>
  <r>
    <d v="2023-07-13T00:31:47"/>
    <n v="1"/>
    <n v="1137.8599999999999"/>
    <n v="1"/>
    <s v="Checked out"/>
    <d v="2023-07-13T11:00:00"/>
    <n v="2"/>
    <d v="2023-07-04T20:09:36"/>
    <s v="Economy Queen"/>
    <m/>
    <s v="Google Travel Agency"/>
    <x v="0"/>
    <x v="0"/>
    <s v="Visa"/>
    <x v="14"/>
    <n v="1766"/>
    <d v="2023-07-01T00:00:00"/>
    <x v="0"/>
    <x v="5"/>
    <n v="1.6863406408094434E-3"/>
    <n v="1.6863406408094434E-3"/>
    <n v="0"/>
    <n v="0"/>
    <n v="0"/>
    <n v="20.481479999999998"/>
    <n v="115"/>
    <n v="0"/>
    <n v="0"/>
    <n v="1002.3785199999999"/>
  </r>
  <r>
    <d v="2023-07-12T17:32:29"/>
    <n v="2"/>
    <n v="2143.21"/>
    <n v="1"/>
    <s v="Checked out"/>
    <d v="2023-07-14T10:34:12"/>
    <n v="2"/>
    <d v="2023-06-24T08:25:12"/>
    <s v="Economy Queen"/>
    <m/>
    <s v="Hostelworld Group"/>
    <x v="2"/>
    <x v="2"/>
    <s v="Visa"/>
    <x v="10"/>
    <n v="1767"/>
    <d v="2023-07-01T00:00:00"/>
    <x v="2"/>
    <x v="2"/>
    <n v="1.4652014652014652E-3"/>
    <n v="1.4652014652014652E-3"/>
    <n v="321.48149999999998"/>
    <n v="0"/>
    <n v="0"/>
    <n v="38.577779999999997"/>
    <n v="153.33333333333331"/>
    <n v="2.9304029304029302"/>
    <n v="0"/>
    <n v="1626.8869837362638"/>
  </r>
  <r>
    <d v="2023-07-12T15:59:33"/>
    <n v="1"/>
    <n v="855.8"/>
    <n v="1"/>
    <s v="Checked out"/>
    <d v="2023-07-13T05:55:31"/>
    <n v="2"/>
    <d v="2023-03-23T08:24:57"/>
    <s v="Economy Queen"/>
    <m/>
    <m/>
    <x v="0"/>
    <x v="4"/>
    <s v="Visa"/>
    <x v="8"/>
    <n v="1768"/>
    <d v="2023-07-01T00:00:00"/>
    <x v="0"/>
    <x v="4"/>
    <n v="1.6863406408094434E-3"/>
    <n v="1.6863406408094434E-3"/>
    <n v="8.5579999999999998"/>
    <n v="50"/>
    <n v="0"/>
    <n v="11.981199999999999"/>
    <n v="115"/>
    <n v="16.863406408094434"/>
    <n v="0"/>
    <n v="653.39739359190548"/>
  </r>
  <r>
    <d v="2023-07-12T16:30:04"/>
    <n v="5"/>
    <n v="5368.58"/>
    <n v="1"/>
    <s v="Checked out"/>
    <d v="2023-07-17T13:09:54"/>
    <n v="1"/>
    <d v="2023-07-10T16:53:12"/>
    <s v="Standard Queen"/>
    <m/>
    <s v="Expedia"/>
    <x v="2"/>
    <x v="2"/>
    <s v="Mastercard"/>
    <x v="17"/>
    <n v="1769"/>
    <d v="2023-07-01T00:00:00"/>
    <x v="2"/>
    <x v="2"/>
    <n v="3.663003663003663E-3"/>
    <n v="3.663003663003663E-3"/>
    <n v="805.28699999999992"/>
    <n v="0"/>
    <n v="0"/>
    <n v="96.634439999999998"/>
    <n v="268.33333333333331"/>
    <n v="7.3260073260073257"/>
    <n v="0"/>
    <n v="4190.9992193406597"/>
  </r>
  <r>
    <d v="2023-07-12T15:33:04"/>
    <n v="1"/>
    <n v="1111.04"/>
    <n v="1"/>
    <s v="Checked out"/>
    <d v="2023-07-13T11:00:00"/>
    <n v="2"/>
    <d v="2023-07-10T15:19:02"/>
    <s v="Standard Queen"/>
    <m/>
    <s v="Expedia"/>
    <x v="2"/>
    <x v="2"/>
    <s v="Mastercard"/>
    <x v="9"/>
    <n v="1770"/>
    <d v="2023-07-01T00:00:00"/>
    <x v="2"/>
    <x v="2"/>
    <n v="7.326007326007326E-4"/>
    <n v="7.326007326007326E-4"/>
    <n v="166.65599999999998"/>
    <n v="0"/>
    <n v="0"/>
    <n v="19.998719999999999"/>
    <n v="115"/>
    <n v="1.4652014652014651"/>
    <n v="0"/>
    <n v="807.92007853479845"/>
  </r>
  <r>
    <d v="2023-07-12T18:40:55"/>
    <n v="1"/>
    <n v="1594.05"/>
    <n v="1"/>
    <s v="Checked out"/>
    <d v="2023-07-13T10:59:47"/>
    <n v="2"/>
    <d v="2023-06-25T19:44:05"/>
    <s v="Standard Queen"/>
    <m/>
    <m/>
    <x v="0"/>
    <x v="6"/>
    <s v=""/>
    <x v="8"/>
    <n v="1771"/>
    <d v="2023-07-01T00:00:00"/>
    <x v="0"/>
    <x v="4"/>
    <n v="1.6863406408094434E-3"/>
    <n v="1.6863406408094434E-3"/>
    <n v="15.9405"/>
    <n v="50"/>
    <n v="0"/>
    <n v="22.316700000000001"/>
    <n v="115"/>
    <n v="16.863406408094434"/>
    <n v="0"/>
    <n v="1373.9293935919054"/>
  </r>
  <r>
    <d v="2023-07-12T18:00:04"/>
    <n v="2"/>
    <n v="2619.65"/>
    <n v="1"/>
    <s v="Checked out"/>
    <d v="2023-07-14T08:40:09"/>
    <n v="2"/>
    <d v="2023-07-08T23:04:12"/>
    <s v="Standard Queen"/>
    <m/>
    <m/>
    <x v="0"/>
    <x v="5"/>
    <s v="Mastercard"/>
    <x v="8"/>
    <n v="1772"/>
    <d v="2023-07-01T00:00:00"/>
    <x v="0"/>
    <x v="4"/>
    <n v="3.3726812816188868E-3"/>
    <n v="3.3726812816188868E-3"/>
    <n v="26.1965"/>
    <n v="50"/>
    <n v="0"/>
    <n v="36.6751"/>
    <n v="153.33333333333331"/>
    <n v="33.726812816188868"/>
    <n v="0"/>
    <n v="2319.718253850478"/>
  </r>
  <r>
    <d v="2023-07-12T18:08:38"/>
    <n v="3"/>
    <n v="3925"/>
    <n v="1"/>
    <s v="Checked out"/>
    <d v="2023-07-15T10:19:42"/>
    <n v="2"/>
    <d v="2023-02-17T17:26:12"/>
    <s v="Standard Queen"/>
    <m/>
    <s v="Booking.com"/>
    <x v="2"/>
    <x v="2"/>
    <s v="Mastercard"/>
    <x v="2"/>
    <n v="1773"/>
    <d v="2023-07-01T00:00:00"/>
    <x v="2"/>
    <x v="2"/>
    <n v="2.1978021978021978E-3"/>
    <n v="2.1978021978021978E-3"/>
    <n v="588.75"/>
    <n v="0"/>
    <n v="0"/>
    <n v="70.649999999999991"/>
    <n v="191.66666666666666"/>
    <n v="4.395604395604396"/>
    <n v="0"/>
    <n v="3069.5377289377288"/>
  </r>
  <r>
    <d v="2023-07-12T23:58:50"/>
    <n v="1"/>
    <n v="1111.07"/>
    <n v="1"/>
    <s v="Checked out"/>
    <d v="2023-07-13T11:00:00"/>
    <n v="2"/>
    <d v="2023-07-12T00:08:11"/>
    <s v="Standard Queen"/>
    <m/>
    <s v="Expedia"/>
    <x v="2"/>
    <x v="2"/>
    <s v="Mastercard"/>
    <x v="9"/>
    <n v="1774"/>
    <d v="2023-07-01T00:00:00"/>
    <x v="2"/>
    <x v="2"/>
    <n v="7.326007326007326E-4"/>
    <n v="7.326007326007326E-4"/>
    <n v="166.66049999999998"/>
    <n v="0"/>
    <n v="0"/>
    <n v="19.999259999999996"/>
    <n v="115"/>
    <n v="1.4652014652014651"/>
    <n v="0"/>
    <n v="807.94503853479841"/>
  </r>
  <r>
    <d v="2023-07-12T15:00:37"/>
    <n v="1"/>
    <n v="1111.07"/>
    <n v="1"/>
    <s v="Checked out"/>
    <d v="2023-07-13T09:38:54"/>
    <n v="2"/>
    <d v="2023-07-11T22:18:14"/>
    <s v="Standard Queen"/>
    <m/>
    <s v="Expedia"/>
    <x v="2"/>
    <x v="2"/>
    <s v="Mastercard"/>
    <x v="9"/>
    <n v="1775"/>
    <d v="2023-07-01T00:00:00"/>
    <x v="2"/>
    <x v="2"/>
    <n v="7.326007326007326E-4"/>
    <n v="7.326007326007326E-4"/>
    <n v="166.66049999999998"/>
    <n v="0"/>
    <n v="0"/>
    <n v="19.999259999999996"/>
    <n v="115"/>
    <n v="1.4652014652014651"/>
    <n v="0"/>
    <n v="807.94503853479841"/>
  </r>
  <r>
    <d v="2023-07-12T18:07:16"/>
    <n v="3"/>
    <n v="4341.96"/>
    <n v="1"/>
    <s v="Checked out"/>
    <d v="2023-07-15T09:58:07"/>
    <n v="2"/>
    <d v="2023-02-17T17:26:12"/>
    <s v="Standard Queen"/>
    <m/>
    <s v="Booking.com"/>
    <x v="2"/>
    <x v="2"/>
    <s v="Mastercard"/>
    <x v="2"/>
    <n v="1776"/>
    <d v="2023-07-01T00:00:00"/>
    <x v="2"/>
    <x v="2"/>
    <n v="2.1978021978021978E-3"/>
    <n v="2.1978021978021978E-3"/>
    <n v="651.29399999999998"/>
    <n v="0"/>
    <n v="0"/>
    <n v="78.155279999999991"/>
    <n v="191.66666666666666"/>
    <n v="4.395604395604396"/>
    <n v="0"/>
    <n v="3416.4484489377292"/>
  </r>
  <r>
    <d v="2023-07-12T22:04:07"/>
    <n v="3"/>
    <n v="4378.8599999999997"/>
    <n v="1"/>
    <s v="Checked out"/>
    <d v="2023-07-15T07:20:39"/>
    <n v="2"/>
    <d v="2023-07-10T08:48:34"/>
    <s v="Superior King"/>
    <m/>
    <m/>
    <x v="0"/>
    <x v="5"/>
    <s v=""/>
    <x v="22"/>
    <n v="1777"/>
    <d v="2023-07-01T00:00:00"/>
    <x v="0"/>
    <x v="0"/>
    <n v="5.0590219224283303E-3"/>
    <n v="5.0590219224283303E-3"/>
    <n v="0"/>
    <n v="0"/>
    <n v="0"/>
    <n v="61.304039999999993"/>
    <n v="191.66666666666666"/>
    <n v="0"/>
    <n v="0"/>
    <n v="4125.8892933333327"/>
  </r>
  <r>
    <d v="2023-07-12T20:45:21"/>
    <n v="1"/>
    <n v="1209.29"/>
    <n v="1"/>
    <s v="Checked out"/>
    <d v="2023-07-13T11:00:00"/>
    <n v="1"/>
    <d v="2023-07-12T18:28:37"/>
    <s v="Superior King"/>
    <m/>
    <s v="Google Travel Agency"/>
    <x v="0"/>
    <x v="0"/>
    <s v=""/>
    <x v="14"/>
    <n v="1778"/>
    <d v="2023-07-01T00:00:00"/>
    <x v="0"/>
    <x v="5"/>
    <n v="1.6863406408094434E-3"/>
    <n v="1.6863406408094434E-3"/>
    <n v="0"/>
    <n v="0"/>
    <n v="0"/>
    <n v="21.767219999999998"/>
    <n v="115"/>
    <n v="0"/>
    <n v="0"/>
    <n v="1072.52278"/>
  </r>
  <r>
    <d v="2023-07-12T17:20:16"/>
    <n v="1"/>
    <n v="1494.99"/>
    <n v="1"/>
    <s v="Checked out"/>
    <d v="2023-07-13T10:47:37"/>
    <n v="3"/>
    <d v="2023-01-08T01:25:03"/>
    <s v="Family Room"/>
    <m/>
    <s v="Expedia"/>
    <x v="2"/>
    <x v="2"/>
    <s v="Mastercard"/>
    <x v="17"/>
    <n v="1779"/>
    <d v="2023-07-01T00:00:00"/>
    <x v="2"/>
    <x v="2"/>
    <n v="7.326007326007326E-4"/>
    <n v="7.326007326007326E-4"/>
    <n v="224.24850000000001"/>
    <n v="0"/>
    <n v="0"/>
    <n v="26.90982"/>
    <n v="115"/>
    <n v="1.4652014652014651"/>
    <n v="0"/>
    <n v="1127.3664785347985"/>
  </r>
  <r>
    <d v="2023-07-12T13:46:45"/>
    <n v="1"/>
    <n v="2387.61"/>
    <n v="1"/>
    <s v="Checked out"/>
    <d v="2023-07-13T10:57:35"/>
    <n v="3"/>
    <d v="2023-06-04T16:22:14"/>
    <s v="Family Room"/>
    <m/>
    <s v="Expedia"/>
    <x v="2"/>
    <x v="3"/>
    <s v="Mastercard"/>
    <x v="9"/>
    <n v="1780"/>
    <d v="2023-07-01T00:00:00"/>
    <x v="2"/>
    <x v="2"/>
    <n v="7.326007326007326E-4"/>
    <n v="7.326007326007326E-4"/>
    <n v="358.14150000000001"/>
    <n v="0"/>
    <n v="0"/>
    <n v="42.976979999999998"/>
    <n v="115"/>
    <n v="1.4652014652014651"/>
    <n v="0"/>
    <n v="1870.0263185347985"/>
  </r>
  <r>
    <d v="2023-07-12T17:21:36"/>
    <n v="1"/>
    <n v="1494.99"/>
    <n v="1"/>
    <s v="Checked out"/>
    <d v="2023-07-13T10:20:21"/>
    <n v="4"/>
    <d v="2023-01-08T01:25:08"/>
    <s v="Family Room"/>
    <m/>
    <s v="Expedia"/>
    <x v="2"/>
    <x v="2"/>
    <s v="Mastercard"/>
    <x v="17"/>
    <n v="1781"/>
    <d v="2023-07-01T00:00:00"/>
    <x v="2"/>
    <x v="2"/>
    <n v="7.326007326007326E-4"/>
    <n v="7.326007326007326E-4"/>
    <n v="224.24850000000001"/>
    <n v="0"/>
    <n v="0"/>
    <n v="26.90982"/>
    <n v="115"/>
    <n v="1.4652014652014651"/>
    <n v="0"/>
    <n v="1127.3664785347985"/>
  </r>
  <r>
    <d v="2023-07-12T19:53:43"/>
    <n v="1"/>
    <n v="977.79"/>
    <n v="1"/>
    <s v="Checked out"/>
    <d v="2023-07-13T10:14:10"/>
    <n v="2"/>
    <d v="2023-07-12T19:52:41"/>
    <s v="2-bed Dorm"/>
    <m/>
    <m/>
    <x v="0"/>
    <x v="5"/>
    <s v=""/>
    <x v="0"/>
    <n v="1782"/>
    <d v="2023-07-01T00:00:00"/>
    <x v="0"/>
    <x v="0"/>
    <n v="1.6863406408094434E-3"/>
    <n v="1.6863406408094434E-3"/>
    <n v="0"/>
    <n v="0"/>
    <n v="0"/>
    <n v="13.68906"/>
    <n v="115"/>
    <n v="0"/>
    <n v="0"/>
    <n v="849.10093999999992"/>
  </r>
  <r>
    <d v="2023-07-12T22:46:23"/>
    <n v="1"/>
    <n v="1669.36"/>
    <n v="1"/>
    <s v="Checked out"/>
    <d v="2023-07-13T11:00:00"/>
    <n v="4"/>
    <d v="2023-07-12T22:39:42"/>
    <s v="4-bed Dorm"/>
    <m/>
    <m/>
    <x v="0"/>
    <x v="5"/>
    <s v=""/>
    <x v="0"/>
    <n v="1783"/>
    <d v="2023-07-01T00:00:00"/>
    <x v="0"/>
    <x v="0"/>
    <n v="1.6863406408094434E-3"/>
    <n v="1.6863406408094434E-3"/>
    <n v="0"/>
    <n v="0"/>
    <n v="0"/>
    <n v="23.371040000000001"/>
    <n v="115"/>
    <n v="0"/>
    <n v="0"/>
    <n v="1530.9889599999999"/>
  </r>
  <r>
    <d v="2023-07-12T21:53:37"/>
    <n v="2"/>
    <n v="2486.25"/>
    <n v="1"/>
    <s v="Checked out"/>
    <d v="2023-07-14T10:35:35"/>
    <n v="4"/>
    <d v="2023-07-12T21:47:12"/>
    <s v="4-bed Dorm"/>
    <m/>
    <s v="Private Sale"/>
    <x v="2"/>
    <x v="2"/>
    <s v=""/>
    <x v="5"/>
    <n v="1784"/>
    <d v="2023-07-01T00:00:00"/>
    <x v="2"/>
    <x v="2"/>
    <n v="1.4652014652014652E-3"/>
    <n v="1.4652014652014652E-3"/>
    <n v="372.9375"/>
    <n v="0"/>
    <n v="0"/>
    <n v="44.752499999999998"/>
    <n v="153.33333333333331"/>
    <n v="2.9304029304029302"/>
    <n v="0"/>
    <n v="1912.2962637362639"/>
  </r>
  <r>
    <d v="2023-07-13T02:01:32"/>
    <n v="1"/>
    <n v="1008.04"/>
    <n v="1"/>
    <s v="Checked out"/>
    <d v="2023-07-13T11:00:00"/>
    <n v="2"/>
    <d v="2023-07-12T23:19:42"/>
    <s v="4-bed Dorm"/>
    <m/>
    <s v="Booking.com"/>
    <x v="2"/>
    <x v="2"/>
    <s v="Mastercard"/>
    <x v="2"/>
    <n v="1785"/>
    <d v="2023-07-01T00:00:00"/>
    <x v="2"/>
    <x v="2"/>
    <n v="7.326007326007326E-4"/>
    <n v="7.326007326007326E-4"/>
    <n v="151.20599999999999"/>
    <n v="0"/>
    <n v="0"/>
    <n v="18.14472"/>
    <n v="115"/>
    <n v="1.4652014652014651"/>
    <n v="0"/>
    <n v="722.22407853479854"/>
  </r>
  <r>
    <d v="2023-07-12T17:10:56"/>
    <n v="2"/>
    <n v="3985.12"/>
    <n v="1"/>
    <s v="Checked out"/>
    <d v="2023-07-14T08:25:25"/>
    <n v="6"/>
    <d v="2022-12-12T20:59:11"/>
    <s v="6-bed Dorm"/>
    <m/>
    <s v="Booking.com"/>
    <x v="2"/>
    <x v="2"/>
    <s v="Mastercard"/>
    <x v="2"/>
    <n v="1786"/>
    <d v="2023-07-01T00:00:00"/>
    <x v="2"/>
    <x v="2"/>
    <n v="1.4652014652014652E-3"/>
    <n v="1.4652014652014652E-3"/>
    <n v="597.76799999999992"/>
    <n v="0"/>
    <n v="0"/>
    <n v="71.732159999999993"/>
    <n v="153.33333333333331"/>
    <n v="2.9304029304029302"/>
    <n v="0"/>
    <n v="3159.3561037362638"/>
  </r>
  <r>
    <d v="2023-07-12T17:10:24"/>
    <n v="2"/>
    <n v="5441.97"/>
    <n v="1"/>
    <s v="Checked out"/>
    <d v="2023-07-14T08:25:28"/>
    <n v="8"/>
    <d v="2022-12-12T20:59:11"/>
    <s v="12-bed Dorm"/>
    <m/>
    <s v="Booking.com"/>
    <x v="2"/>
    <x v="2"/>
    <s v="Mastercard"/>
    <x v="2"/>
    <n v="1787"/>
    <d v="2023-07-01T00:00:00"/>
    <x v="2"/>
    <x v="2"/>
    <n v="1.4652014652014652E-3"/>
    <n v="1.4652014652014652E-3"/>
    <n v="816.29550000000006"/>
    <n v="0"/>
    <n v="0"/>
    <n v="97.955460000000002"/>
    <n v="153.33333333333331"/>
    <n v="2.9304029304029302"/>
    <n v="0"/>
    <n v="4371.4553037362639"/>
  </r>
  <r>
    <d v="2023-07-12T21:56:29"/>
    <n v="1"/>
    <n v="527.46"/>
    <n v="1"/>
    <s v="Checked out"/>
    <d v="2023-07-13T10:05:30"/>
    <n v="1"/>
    <d v="2023-04-12T16:02:13"/>
    <s v="Bed in 12-bed Dorm"/>
    <m/>
    <s v="Hostelworld Group"/>
    <x v="2"/>
    <x v="2"/>
    <s v="Visa"/>
    <x v="10"/>
    <n v="1788"/>
    <d v="2023-07-01T00:00:00"/>
    <x v="2"/>
    <x v="2"/>
    <n v="7.326007326007326E-4"/>
    <n v="7.326007326007326E-4"/>
    <n v="79.119"/>
    <n v="0"/>
    <n v="0"/>
    <n v="9.4942799999999998"/>
    <n v="115"/>
    <n v="1.4652014652014651"/>
    <n v="0"/>
    <n v="322.3815185347986"/>
  </r>
  <r>
    <d v="2023-07-12T16:10:07"/>
    <n v="3"/>
    <n v="1741.34"/>
    <n v="1"/>
    <s v="Checked out"/>
    <d v="2023-07-15T10:28:24"/>
    <n v="1"/>
    <d v="2023-07-03T23:55:41"/>
    <s v="Bed in 12-bed Dorm"/>
    <m/>
    <s v="Booking.com"/>
    <x v="2"/>
    <x v="3"/>
    <s v="Mastercard"/>
    <x v="2"/>
    <n v="1789"/>
    <d v="2023-07-01T00:00:00"/>
    <x v="2"/>
    <x v="2"/>
    <n v="2.1978021978021978E-3"/>
    <n v="2.1978021978021978E-3"/>
    <n v="261.20099999999996"/>
    <n v="0"/>
    <n v="0"/>
    <n v="31.344119999999997"/>
    <n v="191.66666666666666"/>
    <n v="4.395604395604396"/>
    <n v="0"/>
    <n v="1252.7326089377289"/>
  </r>
  <r>
    <d v="2023-07-12T15:54:46"/>
    <n v="1"/>
    <n v="468.57"/>
    <n v="1"/>
    <s v="Checked out"/>
    <d v="2023-07-13T11:00:00"/>
    <n v="1"/>
    <d v="2023-07-12T07:31:19"/>
    <s v="Bed in 12-bed Dorm"/>
    <m/>
    <m/>
    <x v="0"/>
    <x v="0"/>
    <s v="Visa"/>
    <x v="0"/>
    <n v="1790"/>
    <d v="2023-07-01T00:00:00"/>
    <x v="0"/>
    <x v="0"/>
    <n v="1.6863406408094434E-3"/>
    <n v="1.6863406408094434E-3"/>
    <n v="0"/>
    <n v="0"/>
    <n v="0"/>
    <n v="6.5599800000000004"/>
    <n v="115"/>
    <n v="0"/>
    <n v="0"/>
    <n v="347.01002"/>
  </r>
  <r>
    <d v="2023-07-13T02:22:57"/>
    <n v="1"/>
    <n v="585.71"/>
    <n v="1"/>
    <s v="Checked out"/>
    <d v="2023-07-13T11:00:00"/>
    <n v="1"/>
    <d v="2023-07-13T01:50:12"/>
    <s v="Bed in 12-bed Dorm"/>
    <m/>
    <s v="Booking.com"/>
    <x v="2"/>
    <x v="2"/>
    <s v="Visa"/>
    <x v="2"/>
    <n v="1791"/>
    <d v="2023-07-01T00:00:00"/>
    <x v="2"/>
    <x v="2"/>
    <n v="7.326007326007326E-4"/>
    <n v="7.326007326007326E-4"/>
    <n v="87.856499999999997"/>
    <n v="0"/>
    <n v="0"/>
    <n v="10.54278"/>
    <n v="115"/>
    <n v="1.4652014652014651"/>
    <n v="0"/>
    <n v="370.84551853479854"/>
  </r>
  <r>
    <d v="2023-07-12T16:50:53"/>
    <n v="2"/>
    <n v="1310.6199999999999"/>
    <n v="1"/>
    <s v="Checked out"/>
    <d v="2023-07-14T10:29:02"/>
    <n v="1"/>
    <d v="2023-06-24T13:03:42"/>
    <s v="Bed in 4-bed Dorm"/>
    <m/>
    <s v="Booking.com"/>
    <x v="2"/>
    <x v="3"/>
    <s v="Mastercard"/>
    <x v="2"/>
    <n v="1792"/>
    <d v="2023-07-01T00:00:00"/>
    <x v="2"/>
    <x v="2"/>
    <n v="1.4652014652014652E-3"/>
    <n v="1.4652014652014652E-3"/>
    <n v="196.59299999999999"/>
    <n v="0"/>
    <n v="0"/>
    <n v="23.591159999999995"/>
    <n v="153.33333333333331"/>
    <n v="2.9304029304029302"/>
    <n v="0"/>
    <n v="934.17210373626369"/>
  </r>
  <r>
    <d v="2023-07-12T21:54:59"/>
    <n v="4"/>
    <n v="2638.04"/>
    <n v="1"/>
    <s v="Checked out"/>
    <d v="2023-07-16T11:00:00"/>
    <n v="1"/>
    <d v="2023-07-11T15:59:43"/>
    <s v="Bed in 4-bed Dorm"/>
    <m/>
    <s v="Hostelworld Group"/>
    <x v="2"/>
    <x v="2"/>
    <s v=""/>
    <x v="10"/>
    <n v="1793"/>
    <d v="2023-07-01T00:00:00"/>
    <x v="2"/>
    <x v="2"/>
    <n v="2.9304029304029304E-3"/>
    <n v="2.9304029304029304E-3"/>
    <n v="395.70599999999996"/>
    <n v="0"/>
    <n v="0"/>
    <n v="47.484719999999996"/>
    <n v="230"/>
    <n v="5.8608058608058604"/>
    <n v="0"/>
    <n v="1958.9884741391943"/>
  </r>
  <r>
    <d v="2023-07-12T15:56:37"/>
    <n v="2"/>
    <n v="1237.81"/>
    <n v="1"/>
    <s v="Checked out"/>
    <d v="2023-07-14T07:52:30"/>
    <n v="1"/>
    <d v="2023-06-16T14:49:44"/>
    <s v="Bed in 4-bed Dorm"/>
    <m/>
    <s v="Hostelworld Group"/>
    <x v="2"/>
    <x v="2"/>
    <s v="Visa"/>
    <x v="10"/>
    <n v="1794"/>
    <d v="2023-07-01T00:00:00"/>
    <x v="2"/>
    <x v="2"/>
    <n v="1.4652014652014652E-3"/>
    <n v="1.4652014652014652E-3"/>
    <n v="185.67149999999998"/>
    <n v="0"/>
    <n v="0"/>
    <n v="22.280579999999997"/>
    <n v="153.33333333333331"/>
    <n v="2.9304029304029302"/>
    <n v="0"/>
    <n v="873.59418373626374"/>
  </r>
  <r>
    <d v="2023-07-12T19:12:36"/>
    <n v="2"/>
    <n v="1300"/>
    <n v="1"/>
    <s v="Checked out"/>
    <d v="2023-07-14T06:00:00"/>
    <n v="1"/>
    <d v="2023-07-11T14:04:02"/>
    <s v="Bed in 4-bed Dorm"/>
    <m/>
    <s v="Booking.com"/>
    <x v="2"/>
    <x v="2"/>
    <s v="Mastercard"/>
    <x v="2"/>
    <n v="1795"/>
    <d v="2023-07-01T00:00:00"/>
    <x v="2"/>
    <x v="2"/>
    <n v="1.4652014652014652E-3"/>
    <n v="1.4652014652014652E-3"/>
    <n v="195"/>
    <n v="0"/>
    <n v="0"/>
    <n v="23.4"/>
    <n v="153.33333333333331"/>
    <n v="2.9304029304029302"/>
    <n v="0"/>
    <n v="925.33626373626373"/>
  </r>
  <r>
    <d v="2023-07-13T00:23:43"/>
    <n v="1"/>
    <n v="688.39"/>
    <n v="1"/>
    <s v="Checked out"/>
    <d v="2023-07-13T11:00:00"/>
    <n v="1"/>
    <d v="2023-07-13T00:22:43"/>
    <s v="Bed in 4-bed Dorm"/>
    <m/>
    <s v="Booking.com"/>
    <x v="2"/>
    <x v="2"/>
    <s v="Mastercard"/>
    <x v="2"/>
    <n v="1796"/>
    <d v="2023-07-01T00:00:00"/>
    <x v="2"/>
    <x v="2"/>
    <n v="7.326007326007326E-4"/>
    <n v="7.326007326007326E-4"/>
    <n v="103.2585"/>
    <n v="0"/>
    <n v="0"/>
    <n v="12.391019999999999"/>
    <n v="115"/>
    <n v="1.4652014652014651"/>
    <n v="0"/>
    <n v="456.27527853479853"/>
  </r>
  <r>
    <d v="2023-07-12T07:53:12"/>
    <n v="4"/>
    <n v="2310"/>
    <n v="1"/>
    <s v="Checked out"/>
    <d v="2023-07-16T07:17:45"/>
    <n v="1"/>
    <d v="2023-07-11T12:10:21"/>
    <s v="Bed in 4-bed Dorm"/>
    <m/>
    <m/>
    <x v="0"/>
    <x v="0"/>
    <s v="Visa"/>
    <x v="0"/>
    <n v="1797"/>
    <d v="2023-07-01T00:00:00"/>
    <x v="0"/>
    <x v="0"/>
    <n v="6.7453625632377737E-3"/>
    <n v="6.7453625632377737E-3"/>
    <n v="0"/>
    <n v="0"/>
    <n v="0"/>
    <n v="32.340000000000003"/>
    <n v="230"/>
    <n v="0"/>
    <n v="0"/>
    <n v="2047.6599999999999"/>
  </r>
  <r>
    <d v="2023-07-12T14:56:59"/>
    <n v="1"/>
    <n v="667.74"/>
    <n v="1"/>
    <s v="Checked out"/>
    <d v="2023-07-13T09:42:42"/>
    <n v="1"/>
    <d v="2023-07-11T01:19:13"/>
    <s v="Bed in 4-bed Dorm"/>
    <m/>
    <m/>
    <x v="0"/>
    <x v="5"/>
    <s v="Mastercard"/>
    <x v="0"/>
    <n v="1798"/>
    <d v="2023-07-01T00:00:00"/>
    <x v="0"/>
    <x v="0"/>
    <n v="1.6863406408094434E-3"/>
    <n v="1.6863406408094434E-3"/>
    <n v="0"/>
    <n v="0"/>
    <n v="0"/>
    <n v="9.3483599999999996"/>
    <n v="115"/>
    <n v="0"/>
    <n v="0"/>
    <n v="543.39164000000005"/>
  </r>
  <r>
    <d v="2023-07-13T15:55:18"/>
    <n v="2"/>
    <n v="1197.32"/>
    <n v="1"/>
    <s v="Checked out"/>
    <d v="2023-07-14T07:22:17"/>
    <n v="1"/>
    <d v="2023-05-11T14:49:45"/>
    <s v="Bed in 4-bed Dorm"/>
    <m/>
    <s v="Booking.com"/>
    <x v="2"/>
    <x v="3"/>
    <s v="Mastercard"/>
    <x v="2"/>
    <n v="1799"/>
    <d v="2023-07-01T00:00:00"/>
    <x v="2"/>
    <x v="2"/>
    <n v="1.4652014652014652E-3"/>
    <n v="1.4652014652014652E-3"/>
    <n v="179.59799999999998"/>
    <n v="0"/>
    <n v="0"/>
    <n v="21.551759999999998"/>
    <n v="153.33333333333331"/>
    <n v="2.9304029304029302"/>
    <n v="0"/>
    <n v="839.90650373626374"/>
  </r>
  <r>
    <d v="2023-07-13T19:59:48"/>
    <n v="1"/>
    <n v="828.21"/>
    <n v="1"/>
    <s v="Checked out"/>
    <d v="2023-07-14T11:00:00"/>
    <n v="2"/>
    <d v="2023-07-13T16:28:13"/>
    <s v="Economy Queen"/>
    <m/>
    <s v="Expedia"/>
    <x v="2"/>
    <x v="2"/>
    <s v="Mastercard"/>
    <x v="9"/>
    <n v="1800"/>
    <d v="2023-07-01T00:00:00"/>
    <x v="2"/>
    <x v="2"/>
    <n v="7.326007326007326E-4"/>
    <n v="7.326007326007326E-4"/>
    <n v="124.2315"/>
    <n v="0"/>
    <n v="0"/>
    <n v="14.907779999999999"/>
    <n v="115"/>
    <n v="1.4652014652014651"/>
    <n v="0"/>
    <n v="572.60551853479865"/>
  </r>
  <r>
    <d v="2023-07-13T16:01:03"/>
    <n v="1"/>
    <n v="783.57"/>
    <n v="1"/>
    <s v="Checked out"/>
    <d v="2023-07-14T07:35:29"/>
    <n v="1"/>
    <d v="2023-07-12T20:08:12"/>
    <s v="Economy Queen"/>
    <m/>
    <s v="Expedia"/>
    <x v="2"/>
    <x v="2"/>
    <s v="Mastercard"/>
    <x v="9"/>
    <n v="1801"/>
    <d v="2023-07-01T00:00:00"/>
    <x v="2"/>
    <x v="2"/>
    <n v="7.326007326007326E-4"/>
    <n v="7.326007326007326E-4"/>
    <n v="117.5355"/>
    <n v="0"/>
    <n v="0"/>
    <n v="14.10426"/>
    <n v="115"/>
    <n v="1.4652014652014651"/>
    <n v="0"/>
    <n v="535.46503853479862"/>
  </r>
  <r>
    <d v="2023-07-13T22:42:23"/>
    <n v="1"/>
    <n v="873.68"/>
    <n v="1"/>
    <s v="Checked out"/>
    <d v="2023-07-14T10:16:52"/>
    <n v="1"/>
    <d v="2023-07-11T11:43:12"/>
    <s v="Economy Queen"/>
    <m/>
    <s v="Expedia"/>
    <x v="2"/>
    <x v="9"/>
    <s v="Mastercard"/>
    <x v="9"/>
    <n v="1802"/>
    <d v="2023-07-01T00:00:00"/>
    <x v="2"/>
    <x v="2"/>
    <n v="7.326007326007326E-4"/>
    <n v="7.326007326007326E-4"/>
    <n v="131.05199999999999"/>
    <n v="0"/>
    <n v="0"/>
    <n v="15.726239999999997"/>
    <n v="115"/>
    <n v="1.4652014652014651"/>
    <n v="0"/>
    <n v="610.43655853479845"/>
  </r>
  <r>
    <d v="2023-07-13T13:58:54"/>
    <n v="1"/>
    <n v="832.54"/>
    <n v="1"/>
    <s v="Checked out"/>
    <d v="2023-07-14T09:19:20"/>
    <n v="2"/>
    <d v="2023-07-12T09:02:25"/>
    <s v="Economy Queen"/>
    <m/>
    <s v="Hostelworld Group"/>
    <x v="2"/>
    <x v="2"/>
    <s v="Visa"/>
    <x v="10"/>
    <n v="1803"/>
    <d v="2023-07-01T00:00:00"/>
    <x v="2"/>
    <x v="2"/>
    <n v="7.326007326007326E-4"/>
    <n v="7.326007326007326E-4"/>
    <n v="124.88099999999999"/>
    <n v="0"/>
    <n v="0"/>
    <n v="14.985719999999999"/>
    <n v="115"/>
    <n v="1.4652014652014651"/>
    <n v="0"/>
    <n v="576.20807853479846"/>
  </r>
  <r>
    <d v="2023-07-13T19:50:35"/>
    <n v="1"/>
    <n v="705.21"/>
    <n v="1"/>
    <s v="Checked out"/>
    <d v="2023-07-14T06:41:16"/>
    <n v="1"/>
    <d v="2023-07-05T22:58:41"/>
    <s v="Economy Queen"/>
    <m/>
    <s v="Expedia"/>
    <x v="2"/>
    <x v="3"/>
    <s v="Mastercard"/>
    <x v="4"/>
    <n v="1804"/>
    <d v="2023-07-01T00:00:00"/>
    <x v="2"/>
    <x v="2"/>
    <n v="7.326007326007326E-4"/>
    <n v="7.326007326007326E-4"/>
    <n v="105.78150000000001"/>
    <n v="0"/>
    <n v="0"/>
    <n v="12.69378"/>
    <n v="115"/>
    <n v="1.4652014652014651"/>
    <n v="0"/>
    <n v="470.26951853479858"/>
  </r>
  <r>
    <d v="2023-07-13T14:45:39"/>
    <n v="1"/>
    <n v="705.21"/>
    <n v="1"/>
    <s v="Checked out"/>
    <d v="2023-07-14T09:13:02"/>
    <n v="1"/>
    <d v="2023-07-06T18:33:11"/>
    <s v="Economy Queen"/>
    <m/>
    <s v="Expedia"/>
    <x v="2"/>
    <x v="3"/>
    <s v="Mastercard"/>
    <x v="9"/>
    <n v="1805"/>
    <d v="2023-07-01T00:00:00"/>
    <x v="2"/>
    <x v="2"/>
    <n v="7.326007326007326E-4"/>
    <n v="7.326007326007326E-4"/>
    <n v="105.78150000000001"/>
    <n v="0"/>
    <n v="0"/>
    <n v="12.69378"/>
    <n v="115"/>
    <n v="1.4652014652014651"/>
    <n v="0"/>
    <n v="470.26951853479858"/>
  </r>
  <r>
    <d v="2023-07-13T15:56:50"/>
    <n v="1"/>
    <n v="1020.54"/>
    <n v="1"/>
    <s v="Checked out"/>
    <d v="2023-07-14T10:59:05"/>
    <n v="1"/>
    <d v="2023-04-04T14:25:11"/>
    <s v="Economy Queen"/>
    <m/>
    <s v="Expedia"/>
    <x v="2"/>
    <x v="3"/>
    <s v="Mastercard"/>
    <x v="11"/>
    <n v="1806"/>
    <d v="2023-07-01T00:00:00"/>
    <x v="2"/>
    <x v="2"/>
    <n v="7.326007326007326E-4"/>
    <n v="7.326007326007326E-4"/>
    <n v="153.08099999999999"/>
    <n v="0"/>
    <n v="0"/>
    <n v="18.369719999999997"/>
    <n v="115"/>
    <n v="1.4652014652014651"/>
    <n v="0"/>
    <n v="732.62407853479851"/>
  </r>
  <r>
    <d v="2023-07-13T15:24:46"/>
    <n v="1"/>
    <n v="828.21"/>
    <n v="1"/>
    <s v="Checked out"/>
    <d v="2023-07-14T10:23:07"/>
    <n v="2"/>
    <d v="2023-07-11T21:03:12"/>
    <s v="Economy Queen"/>
    <m/>
    <s v="Expedia"/>
    <x v="2"/>
    <x v="2"/>
    <s v="Mastercard"/>
    <x v="9"/>
    <n v="1807"/>
    <d v="2023-07-01T00:00:00"/>
    <x v="2"/>
    <x v="2"/>
    <n v="7.326007326007326E-4"/>
    <n v="7.326007326007326E-4"/>
    <n v="124.2315"/>
    <n v="0"/>
    <n v="0"/>
    <n v="14.907779999999999"/>
    <n v="115"/>
    <n v="1.4652014652014651"/>
    <n v="0"/>
    <n v="572.60551853479865"/>
  </r>
  <r>
    <d v="2023-07-13T23:38:22"/>
    <n v="2"/>
    <n v="2125.71"/>
    <n v="1"/>
    <s v="Checked out"/>
    <d v="2023-07-15T11:00:00"/>
    <n v="2"/>
    <d v="2023-07-13T19:03:42"/>
    <s v="Standard Queen"/>
    <m/>
    <m/>
    <x v="0"/>
    <x v="19"/>
    <s v="Visa"/>
    <x v="8"/>
    <n v="1808"/>
    <d v="2023-07-01T00:00:00"/>
    <x v="0"/>
    <x v="4"/>
    <n v="3.3726812816188868E-3"/>
    <n v="3.3726812816188868E-3"/>
    <n v="21.257100000000001"/>
    <n v="50"/>
    <n v="0"/>
    <n v="29.75994"/>
    <n v="153.33333333333331"/>
    <n v="33.726812816188868"/>
    <n v="0"/>
    <n v="1837.6328138504778"/>
  </r>
  <r>
    <d v="2023-07-13T16:02:04"/>
    <n v="1"/>
    <n v="828.21"/>
    <n v="1"/>
    <s v="Checked out"/>
    <d v="2023-07-14T10:46:42"/>
    <n v="2"/>
    <d v="2023-07-12T20:08:17"/>
    <s v="Standard Queen"/>
    <m/>
    <s v="Expedia"/>
    <x v="2"/>
    <x v="2"/>
    <s v="Mastercard"/>
    <x v="9"/>
    <n v="1809"/>
    <d v="2023-07-01T00:00:00"/>
    <x v="2"/>
    <x v="2"/>
    <n v="7.326007326007326E-4"/>
    <n v="7.326007326007326E-4"/>
    <n v="124.2315"/>
    <n v="0"/>
    <n v="0"/>
    <n v="14.907779999999999"/>
    <n v="115"/>
    <n v="1.4652014652014651"/>
    <n v="0"/>
    <n v="572.60551853479865"/>
  </r>
  <r>
    <d v="2023-07-14T01:03:21"/>
    <n v="1"/>
    <n v="1041.02"/>
    <n v="1"/>
    <s v="Checked out"/>
    <d v="2023-07-14T04:49:40"/>
    <n v="2"/>
    <d v="2023-07-14T01:02:03"/>
    <s v="Standard Queen"/>
    <m/>
    <m/>
    <x v="0"/>
    <x v="5"/>
    <s v=""/>
    <x v="0"/>
    <n v="1810"/>
    <d v="2023-07-01T00:00:00"/>
    <x v="0"/>
    <x v="0"/>
    <n v="1.6863406408094434E-3"/>
    <n v="1.6863406408094434E-3"/>
    <n v="0"/>
    <n v="0"/>
    <n v="0"/>
    <n v="14.57428"/>
    <n v="115"/>
    <n v="0"/>
    <n v="0"/>
    <n v="911.44571999999994"/>
  </r>
  <r>
    <d v="2023-07-13T22:39:19"/>
    <n v="2"/>
    <n v="3741.41"/>
    <n v="1"/>
    <s v="Checked out"/>
    <d v="2023-07-15T10:54:03"/>
    <n v="3"/>
    <d v="2023-07-12T21:08:12"/>
    <s v="Family Room"/>
    <m/>
    <s v="Expedia"/>
    <x v="2"/>
    <x v="2"/>
    <s v="Mastercard"/>
    <x v="3"/>
    <n v="1811"/>
    <d v="2023-07-01T00:00:00"/>
    <x v="2"/>
    <x v="2"/>
    <n v="1.4652014652014652E-3"/>
    <n v="1.4652014652014652E-3"/>
    <n v="561.2115"/>
    <n v="0"/>
    <n v="0"/>
    <n v="67.345379999999992"/>
    <n v="153.33333333333331"/>
    <n v="2.9304029304029302"/>
    <n v="0"/>
    <n v="2956.5893837362637"/>
  </r>
  <r>
    <d v="2023-07-13T16:51:19"/>
    <n v="2"/>
    <n v="3540.4"/>
    <n v="1"/>
    <s v="Checked out"/>
    <d v="2023-07-15T10:56:33"/>
    <n v="4"/>
    <d v="2023-07-10T17:13:08"/>
    <s v="Family Room"/>
    <m/>
    <m/>
    <x v="1"/>
    <x v="16"/>
    <s v="Mastercard"/>
    <x v="8"/>
    <n v="1812"/>
    <d v="2023-07-01T00:00:00"/>
    <x v="4"/>
    <x v="4"/>
    <n v="0.2857142857142857"/>
    <n v="0.2857142857142857"/>
    <n v="35.404000000000003"/>
    <n v="50"/>
    <n v="70.808000000000007"/>
    <n v="24.782800000000002"/>
    <n v="153.33333333333331"/>
    <n v="2857.1428571428569"/>
    <n v="1428.5714285714284"/>
    <n v="-1079.6424190476187"/>
  </r>
  <r>
    <d v="2023-07-13T13:41:48"/>
    <n v="1"/>
    <n v="1751.2"/>
    <n v="1"/>
    <s v="Checked out"/>
    <d v="2023-07-14T06:50:18"/>
    <n v="4"/>
    <d v="2023-03-31T22:19:11"/>
    <s v="Family Room"/>
    <m/>
    <m/>
    <x v="0"/>
    <x v="5"/>
    <s v="Visa"/>
    <x v="8"/>
    <n v="1813"/>
    <d v="2023-07-01T00:00:00"/>
    <x v="0"/>
    <x v="4"/>
    <n v="1.6863406408094434E-3"/>
    <n v="1.6863406408094434E-3"/>
    <n v="17.512"/>
    <n v="50"/>
    <n v="0"/>
    <n v="24.5168"/>
    <n v="115"/>
    <n v="16.863406408094434"/>
    <n v="0"/>
    <n v="1527.3077935919057"/>
  </r>
  <r>
    <d v="2023-07-13T21:28:42"/>
    <n v="4"/>
    <n v="6604.95"/>
    <n v="1"/>
    <s v="Checked out"/>
    <d v="2023-07-17T09:07:07"/>
    <n v="4"/>
    <d v="2022-12-13T05:16:14"/>
    <s v="Family Room"/>
    <m/>
    <s v="Hostelworld Group"/>
    <x v="2"/>
    <x v="2"/>
    <s v="Visa"/>
    <x v="10"/>
    <n v="1814"/>
    <d v="2023-07-01T00:00:00"/>
    <x v="2"/>
    <x v="2"/>
    <n v="2.9304029304029304E-3"/>
    <n v="2.9304029304029304E-3"/>
    <n v="990.74249999999995"/>
    <n v="0"/>
    <n v="0"/>
    <n v="118.88909999999998"/>
    <n v="230"/>
    <n v="5.8608058608058604"/>
    <n v="0"/>
    <n v="5259.457594139194"/>
  </r>
  <r>
    <d v="2023-07-13T15:39:06"/>
    <n v="2"/>
    <n v="2170.81"/>
    <n v="1"/>
    <s v="Checked out"/>
    <d v="2023-07-15T10:58:15"/>
    <n v="2"/>
    <d v="2023-04-21T18:26:35"/>
    <s v="2-bed Dorm"/>
    <m/>
    <m/>
    <x v="0"/>
    <x v="4"/>
    <s v="Mastercard"/>
    <x v="8"/>
    <n v="1815"/>
    <d v="2023-07-01T00:00:00"/>
    <x v="0"/>
    <x v="4"/>
    <n v="3.3726812816188868E-3"/>
    <n v="3.3726812816188868E-3"/>
    <n v="21.708099999999998"/>
    <n v="50"/>
    <n v="0"/>
    <n v="30.39134"/>
    <n v="153.33333333333331"/>
    <n v="33.726812816188868"/>
    <n v="0"/>
    <n v="1881.6504138504779"/>
  </r>
  <r>
    <d v="2023-07-13T11:28:21"/>
    <n v="1"/>
    <n v="1548.88"/>
    <n v="1"/>
    <s v="Checked out"/>
    <d v="2023-07-14T07:11:48"/>
    <n v="4"/>
    <d v="2023-06-26T11:21:13"/>
    <s v="4-bed Dorm"/>
    <m/>
    <s v="Booking.com"/>
    <x v="2"/>
    <x v="3"/>
    <s v="Mastercard"/>
    <x v="2"/>
    <n v="1816"/>
    <d v="2023-07-01T00:00:00"/>
    <x v="2"/>
    <x v="2"/>
    <n v="7.326007326007326E-4"/>
    <n v="7.326007326007326E-4"/>
    <n v="232.33199999999999"/>
    <n v="0"/>
    <n v="0"/>
    <n v="27.879840000000002"/>
    <n v="115"/>
    <n v="1.4652014652014651"/>
    <n v="0"/>
    <n v="1172.2029585347987"/>
  </r>
  <r>
    <d v="2023-07-13T22:55:43"/>
    <n v="1"/>
    <n v="1529.02"/>
    <n v="1"/>
    <s v="Checked out"/>
    <d v="2023-07-14T07:27:34"/>
    <n v="3"/>
    <d v="2023-07-13T21:44:53"/>
    <s v="4-bed Dorm"/>
    <m/>
    <s v="Booking.com"/>
    <x v="2"/>
    <x v="2"/>
    <s v="Mastercard"/>
    <x v="2"/>
    <n v="1817"/>
    <d v="2023-07-01T00:00:00"/>
    <x v="2"/>
    <x v="2"/>
    <n v="7.326007326007326E-4"/>
    <n v="7.326007326007326E-4"/>
    <n v="229.35299999999998"/>
    <n v="0"/>
    <n v="0"/>
    <n v="27.522359999999999"/>
    <n v="115"/>
    <n v="1.4652014652014651"/>
    <n v="0"/>
    <n v="1155.6794385347985"/>
  </r>
  <r>
    <d v="2023-07-14T00:36:29"/>
    <n v="1"/>
    <n v="1161.1600000000001"/>
    <n v="1"/>
    <s v="Checked out"/>
    <d v="2023-07-14T09:39:58"/>
    <n v="4"/>
    <d v="2023-02-15T23:32:41"/>
    <s v="4-bed Dorm"/>
    <m/>
    <s v="Private Sale"/>
    <x v="2"/>
    <x v="2"/>
    <s v=""/>
    <x v="5"/>
    <n v="1818"/>
    <d v="2023-07-01T00:00:00"/>
    <x v="2"/>
    <x v="2"/>
    <n v="7.326007326007326E-4"/>
    <n v="7.326007326007326E-4"/>
    <n v="174.17400000000001"/>
    <n v="0"/>
    <n v="0"/>
    <n v="20.900880000000001"/>
    <n v="115"/>
    <n v="1.4652014652014651"/>
    <n v="0"/>
    <n v="849.61991853479867"/>
  </r>
  <r>
    <d v="2023-07-13T15:49:51"/>
    <n v="1"/>
    <n v="1483.15"/>
    <n v="1"/>
    <s v="Checked out"/>
    <d v="2023-07-14T09:24:25"/>
    <n v="4"/>
    <d v="2023-07-06T11:00:56"/>
    <s v="4-bed Dorm"/>
    <m/>
    <s v="Booking.com"/>
    <x v="0"/>
    <x v="5"/>
    <s v="Mastercard"/>
    <x v="0"/>
    <n v="1819"/>
    <d v="2023-07-01T00:00:00"/>
    <x v="0"/>
    <x v="0"/>
    <n v="1.6863406408094434E-3"/>
    <n v="1.6863406408094434E-3"/>
    <n v="0"/>
    <n v="0"/>
    <n v="0"/>
    <n v="20.764100000000003"/>
    <n v="115"/>
    <n v="0"/>
    <n v="0"/>
    <n v="1347.3859"/>
  </r>
  <r>
    <d v="2023-07-13T22:53:47"/>
    <n v="1"/>
    <n v="432.59"/>
    <n v="1"/>
    <s v="Checked out"/>
    <d v="2023-07-14T09:27:24"/>
    <n v="1"/>
    <d v="2023-07-08T19:48:12"/>
    <s v="Bed in 12-bed Dorm"/>
    <m/>
    <s v="Hostelworld Group"/>
    <x v="2"/>
    <x v="2"/>
    <s v="Visa"/>
    <x v="10"/>
    <n v="1820"/>
    <d v="2023-07-01T00:00:00"/>
    <x v="2"/>
    <x v="2"/>
    <n v="7.326007326007326E-4"/>
    <n v="7.326007326007326E-4"/>
    <n v="64.888499999999993"/>
    <n v="0"/>
    <n v="0"/>
    <n v="7.7866199999999992"/>
    <n v="115"/>
    <n v="1.4652014652014651"/>
    <n v="0"/>
    <n v="243.44967853479852"/>
  </r>
  <r>
    <d v="2023-07-13T16:07:57"/>
    <n v="1"/>
    <n v="497.86"/>
    <n v="1"/>
    <s v="Checked out"/>
    <d v="2023-07-14T10:59:46"/>
    <n v="1"/>
    <d v="2023-06-20T20:23:13"/>
    <s v="Bed in 12-bed Dorm"/>
    <m/>
    <s v="Hostelworld Group"/>
    <x v="2"/>
    <x v="2"/>
    <s v="Visa"/>
    <x v="10"/>
    <n v="1821"/>
    <d v="2023-07-01T00:00:00"/>
    <x v="2"/>
    <x v="2"/>
    <n v="7.326007326007326E-4"/>
    <n v="7.326007326007326E-4"/>
    <n v="74.679000000000002"/>
    <n v="0"/>
    <n v="0"/>
    <n v="8.9614799999999999"/>
    <n v="115"/>
    <n v="1.4652014652014651"/>
    <n v="0"/>
    <n v="297.75431853479859"/>
  </r>
  <r>
    <d v="2023-07-13T22:12:50"/>
    <n v="1"/>
    <n v="508.93"/>
    <n v="1"/>
    <s v="Checked out"/>
    <d v="2023-07-14T10:59:56"/>
    <n v="1"/>
    <d v="2023-07-10T21:13:51"/>
    <s v="Bed in 12-bed Dorm"/>
    <m/>
    <s v="Booking.com"/>
    <x v="2"/>
    <x v="2"/>
    <s v="Mastercard"/>
    <x v="2"/>
    <n v="1822"/>
    <d v="2023-07-01T00:00:00"/>
    <x v="2"/>
    <x v="2"/>
    <n v="7.326007326007326E-4"/>
    <n v="7.326007326007326E-4"/>
    <n v="76.339500000000001"/>
    <n v="0"/>
    <n v="0"/>
    <n v="9.1607399999999988"/>
    <n v="115"/>
    <n v="1.4652014652014651"/>
    <n v="0"/>
    <n v="306.96455853479853"/>
  </r>
  <r>
    <d v="2023-07-13T23:04:13"/>
    <n v="2"/>
    <n v="1142.68"/>
    <n v="1"/>
    <s v="Checked out"/>
    <d v="2023-07-15T10:45:20"/>
    <n v="1"/>
    <d v="2023-06-27T10:38:12"/>
    <s v="Bed in 12-bed Dorm"/>
    <m/>
    <s v="Booking.com"/>
    <x v="2"/>
    <x v="3"/>
    <s v="Mastercard"/>
    <x v="2"/>
    <n v="1823"/>
    <d v="2023-07-01T00:00:00"/>
    <x v="2"/>
    <x v="2"/>
    <n v="1.4652014652014652E-3"/>
    <n v="1.4652014652014652E-3"/>
    <n v="171.40200000000002"/>
    <n v="0"/>
    <n v="0"/>
    <n v="20.568239999999999"/>
    <n v="153.33333333333331"/>
    <n v="2.9304029304029302"/>
    <n v="0"/>
    <n v="794.44602373626378"/>
  </r>
  <r>
    <d v="2023-07-13T12:02:06"/>
    <n v="1"/>
    <n v="493.66"/>
    <n v="1"/>
    <s v="Checked out"/>
    <d v="2023-07-14T10:59:56"/>
    <n v="1"/>
    <d v="2023-07-13T12:01:26"/>
    <s v="Bed in 12-bed Dorm"/>
    <m/>
    <m/>
    <x v="0"/>
    <x v="5"/>
    <s v="Visa"/>
    <x v="0"/>
    <n v="1824"/>
    <d v="2023-07-01T00:00:00"/>
    <x v="0"/>
    <x v="0"/>
    <n v="1.6863406408094434E-3"/>
    <n v="1.6863406408094434E-3"/>
    <n v="0"/>
    <n v="0"/>
    <n v="0"/>
    <n v="6.9112400000000003"/>
    <n v="115"/>
    <n v="0"/>
    <n v="0"/>
    <n v="371.74876"/>
  </r>
  <r>
    <d v="2023-07-14T00:05:27"/>
    <n v="1"/>
    <n v="508.93"/>
    <n v="1"/>
    <s v="Checked out"/>
    <d v="2023-07-14T08:53:18"/>
    <n v="1"/>
    <d v="2023-07-10T20:05:42"/>
    <s v="Bed in 12-bed Dorm"/>
    <m/>
    <s v="Booking.com"/>
    <x v="2"/>
    <x v="2"/>
    <s v="Mastercard"/>
    <x v="2"/>
    <n v="1825"/>
    <d v="2023-07-01T00:00:00"/>
    <x v="2"/>
    <x v="2"/>
    <n v="7.326007326007326E-4"/>
    <n v="7.326007326007326E-4"/>
    <n v="76.339500000000001"/>
    <n v="0"/>
    <n v="0"/>
    <n v="9.1607399999999988"/>
    <n v="115"/>
    <n v="1.4652014652014651"/>
    <n v="0"/>
    <n v="306.96455853479853"/>
  </r>
  <r>
    <d v="2023-07-13T23:30:12"/>
    <n v="2"/>
    <n v="1550.09"/>
    <n v="1"/>
    <s v="Checked out"/>
    <d v="2023-07-15T06:21:39"/>
    <n v="1"/>
    <d v="2023-06-24T15:35:39"/>
    <s v="Bed in 4-bed Dorm"/>
    <m/>
    <m/>
    <x v="0"/>
    <x v="6"/>
    <s v="Visa"/>
    <x v="8"/>
    <n v="1826"/>
    <d v="2023-07-01T00:00:00"/>
    <x v="0"/>
    <x v="4"/>
    <n v="3.3726812816188868E-3"/>
    <n v="3.3726812816188868E-3"/>
    <n v="15.5009"/>
    <n v="50"/>
    <n v="0"/>
    <n v="21.701259999999998"/>
    <n v="153.33333333333331"/>
    <n v="33.726812816188868"/>
    <n v="0"/>
    <n v="1275.8276938504778"/>
  </r>
  <r>
    <d v="2023-07-13T18:56:49"/>
    <n v="1"/>
    <n v="611.61"/>
    <n v="1"/>
    <s v="Checked out"/>
    <d v="2023-07-14T09:58:14"/>
    <n v="1"/>
    <d v="2023-07-10T23:06:43"/>
    <s v="Bed in 4-bed Dorm"/>
    <m/>
    <s v="Booking.com"/>
    <x v="2"/>
    <x v="2"/>
    <s v="Mastercard"/>
    <x v="2"/>
    <n v="1827"/>
    <d v="2023-07-01T00:00:00"/>
    <x v="2"/>
    <x v="2"/>
    <n v="7.326007326007326E-4"/>
    <n v="7.326007326007326E-4"/>
    <n v="91.741500000000002"/>
    <n v="0"/>
    <n v="0"/>
    <n v="11.008979999999999"/>
    <n v="115"/>
    <n v="1.4652014652014651"/>
    <n v="0"/>
    <n v="392.39431853479857"/>
  </r>
  <r>
    <d v="2023-07-14T17:04:22"/>
    <n v="1"/>
    <n v="1269.6600000000001"/>
    <n v="1"/>
    <s v="Checked out"/>
    <d v="2023-07-15T10:31:59"/>
    <n v="2"/>
    <d v="2023-07-14T17:02:32"/>
    <s v="Economy Queen"/>
    <m/>
    <m/>
    <x v="0"/>
    <x v="5"/>
    <s v=""/>
    <x v="0"/>
    <n v="1828"/>
    <d v="2023-07-01T00:00:00"/>
    <x v="0"/>
    <x v="0"/>
    <n v="1.6863406408094434E-3"/>
    <n v="1.6863406408094434E-3"/>
    <n v="0"/>
    <n v="0"/>
    <n v="0"/>
    <n v="17.77524"/>
    <n v="115"/>
    <n v="0"/>
    <n v="0"/>
    <n v="1136.8847600000001"/>
  </r>
  <r>
    <d v="2023-07-14T15:19:44"/>
    <n v="2"/>
    <n v="3709.71"/>
    <n v="1"/>
    <s v="Checked out"/>
    <d v="2023-07-16T10:07:22"/>
    <n v="2"/>
    <d v="2022-11-22T11:06:58"/>
    <s v="Economy Queen"/>
    <m/>
    <m/>
    <x v="0"/>
    <x v="7"/>
    <s v=""/>
    <x v="22"/>
    <n v="1829"/>
    <d v="2023-07-01T00:00:00"/>
    <x v="0"/>
    <x v="0"/>
    <n v="3.3726812816188868E-3"/>
    <n v="3.3726812816188868E-3"/>
    <n v="0"/>
    <n v="0"/>
    <n v="0"/>
    <n v="51.935940000000002"/>
    <n v="153.33333333333331"/>
    <n v="0"/>
    <n v="0"/>
    <n v="3504.4407266666667"/>
  </r>
  <r>
    <d v="2023-07-14T15:17:53"/>
    <n v="2"/>
    <n v="3249"/>
    <n v="1"/>
    <s v="Checked out"/>
    <d v="2023-07-16T11:00:00"/>
    <n v="2"/>
    <d v="2022-11-22T11:06:58"/>
    <s v="Economy Queen"/>
    <m/>
    <m/>
    <x v="0"/>
    <x v="7"/>
    <s v=""/>
    <x v="22"/>
    <n v="1830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7:58"/>
    <n v="2"/>
    <n v="3249"/>
    <n v="1"/>
    <s v="Checked out"/>
    <d v="2023-07-16T11:00:00"/>
    <n v="2"/>
    <d v="2022-11-22T11:06:58"/>
    <s v="Economy Queen"/>
    <m/>
    <m/>
    <x v="0"/>
    <x v="7"/>
    <s v=""/>
    <x v="22"/>
    <n v="1831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8:04"/>
    <n v="2"/>
    <n v="3249"/>
    <n v="1"/>
    <s v="Checked out"/>
    <d v="2023-07-16T11:00:00"/>
    <n v="2"/>
    <d v="2022-11-22T11:06:58"/>
    <s v="Economy Queen"/>
    <m/>
    <m/>
    <x v="0"/>
    <x v="7"/>
    <s v=""/>
    <x v="22"/>
    <n v="1832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6:26:07"/>
    <n v="2"/>
    <n v="3249"/>
    <n v="1"/>
    <s v="Checked out"/>
    <d v="2023-07-16T11:00:00"/>
    <n v="2"/>
    <d v="2022-11-22T11:06:58"/>
    <s v="Economy Queen"/>
    <m/>
    <m/>
    <x v="0"/>
    <x v="7"/>
    <s v=""/>
    <x v="22"/>
    <n v="1833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7:09:49"/>
    <n v="2"/>
    <n v="3249"/>
    <n v="1"/>
    <s v="Checked out"/>
    <d v="2023-07-16T11:00:00"/>
    <n v="2"/>
    <d v="2022-11-22T11:06:58"/>
    <s v="Economy Queen"/>
    <m/>
    <m/>
    <x v="0"/>
    <x v="7"/>
    <s v=""/>
    <x v="22"/>
    <n v="1834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7:09:54"/>
    <n v="2"/>
    <n v="3249"/>
    <n v="1"/>
    <s v="Checked out"/>
    <d v="2023-07-16T11:00:00"/>
    <n v="2"/>
    <d v="2022-11-22T11:06:58"/>
    <s v="Economy Queen"/>
    <m/>
    <m/>
    <x v="0"/>
    <x v="7"/>
    <s v=""/>
    <x v="22"/>
    <n v="1835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04"/>
    <n v="2"/>
    <n v="3249"/>
    <n v="1"/>
    <s v="Checked out"/>
    <d v="2023-07-16T11:00:00"/>
    <n v="2"/>
    <d v="2022-11-22T11:06:58"/>
    <s v="Economy Queen"/>
    <m/>
    <m/>
    <x v="0"/>
    <x v="7"/>
    <s v=""/>
    <x v="22"/>
    <n v="1836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09"/>
    <n v="2"/>
    <n v="3249"/>
    <n v="1"/>
    <s v="Checked out"/>
    <d v="2023-07-16T11:00:00"/>
    <n v="2"/>
    <d v="2022-11-22T11:06:58"/>
    <s v="Economy Queen"/>
    <m/>
    <m/>
    <x v="0"/>
    <x v="7"/>
    <s v=""/>
    <x v="22"/>
    <n v="1837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14"/>
    <n v="2"/>
    <n v="3249"/>
    <n v="1"/>
    <s v="Checked out"/>
    <d v="2023-07-16T10:07:08"/>
    <n v="2"/>
    <d v="2022-11-22T11:06:58"/>
    <s v="Economy Queen"/>
    <m/>
    <m/>
    <x v="0"/>
    <x v="7"/>
    <s v=""/>
    <x v="22"/>
    <n v="1838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19"/>
    <n v="2"/>
    <n v="3249"/>
    <n v="1"/>
    <s v="Checked out"/>
    <d v="2023-07-16T11:00:00"/>
    <n v="2"/>
    <d v="2022-11-22T11:06:58"/>
    <s v="Economy Queen"/>
    <m/>
    <m/>
    <x v="0"/>
    <x v="7"/>
    <s v=""/>
    <x v="22"/>
    <n v="1839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23"/>
    <n v="2"/>
    <n v="3249"/>
    <n v="1"/>
    <s v="Checked out"/>
    <d v="2023-07-16T10:49:00"/>
    <n v="2"/>
    <d v="2022-11-22T11:06:58"/>
    <s v="Economy Queen"/>
    <m/>
    <m/>
    <x v="0"/>
    <x v="7"/>
    <s v=""/>
    <x v="22"/>
    <n v="1840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19:28"/>
    <n v="2"/>
    <n v="3249"/>
    <n v="1"/>
    <s v="Checked out"/>
    <d v="2023-07-16T11:00:00"/>
    <n v="2"/>
    <d v="2022-11-22T11:06:58"/>
    <s v="Economy Queen"/>
    <m/>
    <m/>
    <x v="0"/>
    <x v="7"/>
    <s v=""/>
    <x v="22"/>
    <n v="1841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7:06:28"/>
    <n v="1"/>
    <n v="1466.26"/>
    <n v="1"/>
    <s v="Checked out"/>
    <d v="2023-07-15T10:38:35"/>
    <n v="2"/>
    <d v="2023-07-11T16:10:34"/>
    <s v="Standard Queen"/>
    <m/>
    <m/>
    <x v="0"/>
    <x v="5"/>
    <s v="Visa"/>
    <x v="8"/>
    <n v="1842"/>
    <d v="2023-07-01T00:00:00"/>
    <x v="0"/>
    <x v="4"/>
    <n v="1.6863406408094434E-3"/>
    <n v="1.6863406408094434E-3"/>
    <n v="14.662599999999999"/>
    <n v="50"/>
    <n v="0"/>
    <n v="20.527640000000002"/>
    <n v="115"/>
    <n v="16.863406408094434"/>
    <n v="0"/>
    <n v="1249.2063535919056"/>
  </r>
  <r>
    <d v="2023-07-14T15:40:42"/>
    <n v="2"/>
    <n v="3068.35"/>
    <n v="1"/>
    <s v="Checked out"/>
    <d v="2023-07-16T11:00:00"/>
    <n v="2"/>
    <d v="2023-06-07T10:46:05"/>
    <s v="Standard Queen"/>
    <m/>
    <m/>
    <x v="0"/>
    <x v="13"/>
    <s v=""/>
    <x v="8"/>
    <n v="1843"/>
    <d v="2023-07-01T00:00:00"/>
    <x v="0"/>
    <x v="4"/>
    <n v="3.3726812816188868E-3"/>
    <n v="3.3726812816188868E-3"/>
    <n v="30.683499999999999"/>
    <n v="50"/>
    <n v="0"/>
    <n v="42.956899999999997"/>
    <n v="153.33333333333331"/>
    <n v="33.726812816188868"/>
    <n v="0"/>
    <n v="2757.6494538504776"/>
  </r>
  <r>
    <d v="2023-07-14T14:15:49"/>
    <n v="2"/>
    <n v="3068.35"/>
    <n v="1"/>
    <s v="Checked out"/>
    <d v="2023-07-16T11:00:00"/>
    <n v="2"/>
    <d v="2023-06-15T02:04:42"/>
    <s v="Standard Queen"/>
    <m/>
    <m/>
    <x v="0"/>
    <x v="13"/>
    <s v="Mastercard"/>
    <x v="8"/>
    <n v="1844"/>
    <d v="2023-07-01T00:00:00"/>
    <x v="0"/>
    <x v="4"/>
    <n v="3.3726812816188868E-3"/>
    <n v="3.3726812816188868E-3"/>
    <n v="30.683499999999999"/>
    <n v="50"/>
    <n v="0"/>
    <n v="42.956899999999997"/>
    <n v="153.33333333333331"/>
    <n v="33.726812816188868"/>
    <n v="0"/>
    <n v="2757.6494538504776"/>
  </r>
  <r>
    <d v="2023-07-14T15:19:50"/>
    <n v="2"/>
    <n v="3709.71"/>
    <n v="1"/>
    <s v="Checked out"/>
    <d v="2023-07-16T11:00:00"/>
    <n v="2"/>
    <d v="2022-11-22T11:06:58"/>
    <s v="Standard Queen"/>
    <m/>
    <m/>
    <x v="0"/>
    <x v="7"/>
    <s v=""/>
    <x v="22"/>
    <n v="1845"/>
    <d v="2023-07-01T00:00:00"/>
    <x v="0"/>
    <x v="0"/>
    <n v="3.3726812816188868E-3"/>
    <n v="3.3726812816188868E-3"/>
    <n v="0"/>
    <n v="0"/>
    <n v="0"/>
    <n v="51.935940000000002"/>
    <n v="153.33333333333331"/>
    <n v="0"/>
    <n v="0"/>
    <n v="3504.4407266666667"/>
  </r>
  <r>
    <d v="2023-07-15T05:38:29"/>
    <n v="1"/>
    <n v="1206.43"/>
    <n v="1"/>
    <s v="Checked out"/>
    <d v="2023-07-15T12:00:00"/>
    <n v="2"/>
    <d v="2023-07-15T05:08:30"/>
    <s v="Standard Queen"/>
    <m/>
    <s v="Google Travel Agency"/>
    <x v="0"/>
    <x v="0"/>
    <s v=""/>
    <x v="14"/>
    <n v="1846"/>
    <d v="2023-07-01T00:00:00"/>
    <x v="0"/>
    <x v="5"/>
    <n v="1.6863406408094434E-3"/>
    <n v="1.6863406408094434E-3"/>
    <n v="0"/>
    <n v="0"/>
    <n v="0"/>
    <n v="21.71574"/>
    <n v="115"/>
    <n v="0"/>
    <n v="0"/>
    <n v="1069.71426"/>
  </r>
  <r>
    <d v="2023-07-14T13:30:18"/>
    <n v="6"/>
    <n v="8055.26"/>
    <n v="1"/>
    <s v="Checked out"/>
    <d v="2023-07-20T07:00:00"/>
    <n v="2"/>
    <d v="2023-03-05T16:09:18"/>
    <s v="Standard Queen"/>
    <m/>
    <s v="Booking.com"/>
    <x v="2"/>
    <x v="3"/>
    <s v="Mastercard"/>
    <x v="2"/>
    <n v="1847"/>
    <d v="2023-07-01T00:00:00"/>
    <x v="2"/>
    <x v="2"/>
    <n v="4.3956043956043956E-3"/>
    <n v="4.3956043956043956E-3"/>
    <n v="1208.289"/>
    <n v="0"/>
    <n v="0"/>
    <n v="144.99467999999999"/>
    <n v="306.66666666666663"/>
    <n v="8.791208791208792"/>
    <n v="0"/>
    <n v="6386.5184445421246"/>
  </r>
  <r>
    <d v="2023-07-14T19:32:28"/>
    <n v="1"/>
    <n v="1365.79"/>
    <n v="1"/>
    <s v="Checked out"/>
    <d v="2023-07-15T10:20:37"/>
    <n v="3"/>
    <d v="2023-07-14T19:30:54"/>
    <s v="Standard Queen"/>
    <m/>
    <m/>
    <x v="0"/>
    <x v="5"/>
    <s v=""/>
    <x v="0"/>
    <n v="1848"/>
    <d v="2023-07-01T00:00:00"/>
    <x v="0"/>
    <x v="0"/>
    <n v="1.6863406408094434E-3"/>
    <n v="1.6863406408094434E-3"/>
    <n v="0"/>
    <n v="0"/>
    <n v="0"/>
    <n v="19.12106"/>
    <n v="115"/>
    <n v="0"/>
    <n v="0"/>
    <n v="1231.66894"/>
  </r>
  <r>
    <d v="2023-07-14T15:19:56"/>
    <n v="2"/>
    <n v="3709.71"/>
    <n v="1"/>
    <s v="Checked out"/>
    <d v="2023-07-16T11:00:00"/>
    <n v="2"/>
    <d v="2022-11-22T11:06:58"/>
    <s v="Superior King"/>
    <m/>
    <m/>
    <x v="0"/>
    <x v="7"/>
    <s v=""/>
    <x v="22"/>
    <n v="1849"/>
    <d v="2023-07-01T00:00:00"/>
    <x v="0"/>
    <x v="0"/>
    <n v="3.3726812816188868E-3"/>
    <n v="3.3726812816188868E-3"/>
    <n v="0"/>
    <n v="0"/>
    <n v="0"/>
    <n v="51.935940000000002"/>
    <n v="153.33333333333331"/>
    <n v="0"/>
    <n v="0"/>
    <n v="3504.4407266666667"/>
  </r>
  <r>
    <d v="2023-07-14T15:20:02"/>
    <n v="2"/>
    <n v="3249"/>
    <n v="1"/>
    <s v="Checked out"/>
    <d v="2023-07-16T11:00:00"/>
    <n v="2"/>
    <d v="2022-11-22T11:06:58"/>
    <s v="Superior King"/>
    <m/>
    <m/>
    <x v="0"/>
    <x v="7"/>
    <s v=""/>
    <x v="22"/>
    <n v="1850"/>
    <d v="2023-07-01T00:00:00"/>
    <x v="0"/>
    <x v="0"/>
    <n v="3.3726812816188868E-3"/>
    <n v="3.3726812816188868E-3"/>
    <n v="0"/>
    <n v="0"/>
    <n v="0"/>
    <n v="45.486000000000004"/>
    <n v="153.33333333333331"/>
    <n v="0"/>
    <n v="0"/>
    <n v="3050.1806666666666"/>
  </r>
  <r>
    <d v="2023-07-14T15:39:24"/>
    <n v="1"/>
    <n v="2054.25"/>
    <n v="1"/>
    <s v="Checked out"/>
    <d v="2023-07-15T10:46:50"/>
    <n v="3"/>
    <d v="2023-07-09T23:33:11"/>
    <s v="Family Room"/>
    <m/>
    <s v="Expedia"/>
    <x v="2"/>
    <x v="9"/>
    <s v="Mastercard"/>
    <x v="3"/>
    <n v="1851"/>
    <d v="2023-07-01T00:00:00"/>
    <x v="2"/>
    <x v="2"/>
    <n v="7.326007326007326E-4"/>
    <n v="7.326007326007326E-4"/>
    <n v="308.13749999999999"/>
    <n v="0"/>
    <n v="0"/>
    <n v="36.976499999999994"/>
    <n v="115"/>
    <n v="1.4652014652014651"/>
    <n v="0"/>
    <n v="1592.6707985347985"/>
  </r>
  <r>
    <d v="2023-07-14T13:10:34"/>
    <n v="1"/>
    <n v="1762.77"/>
    <n v="1"/>
    <s v="Checked out"/>
    <d v="2023-07-15T10:56:45"/>
    <n v="4"/>
    <d v="2022-11-09T14:34:06"/>
    <s v="Family Room"/>
    <m/>
    <s v="Booking.com"/>
    <x v="2"/>
    <x v="3"/>
    <s v="Mastercard"/>
    <x v="2"/>
    <n v="1852"/>
    <d v="2023-07-01T00:00:00"/>
    <x v="2"/>
    <x v="2"/>
    <n v="7.326007326007326E-4"/>
    <n v="7.326007326007326E-4"/>
    <n v="264.41550000000001"/>
    <n v="0"/>
    <n v="0"/>
    <n v="31.729859999999999"/>
    <n v="115"/>
    <n v="1.4652014652014651"/>
    <n v="0"/>
    <n v="1350.1594385347985"/>
  </r>
  <r>
    <d v="2023-07-14T17:40:40"/>
    <n v="3"/>
    <n v="2688.57"/>
    <n v="1"/>
    <s v="Checked out"/>
    <d v="2023-07-17T06:00:00"/>
    <n v="2"/>
    <d v="2023-07-12T15:59:00"/>
    <s v="2-bed Dorm"/>
    <m/>
    <m/>
    <x v="0"/>
    <x v="10"/>
    <s v="Amex"/>
    <x v="8"/>
    <n v="1853"/>
    <d v="2023-07-01T00:00:00"/>
    <x v="0"/>
    <x v="4"/>
    <n v="5.0590219224283303E-3"/>
    <n v="5.0590219224283303E-3"/>
    <n v="26.885700000000003"/>
    <n v="50"/>
    <n v="0"/>
    <n v="37.639980000000001"/>
    <n v="191.66666666666666"/>
    <n v="50.590219224283302"/>
    <n v="0"/>
    <n v="2331.7874341090501"/>
  </r>
  <r>
    <d v="2023-07-14T15:39:02"/>
    <n v="2"/>
    <n v="5286.4"/>
    <n v="1"/>
    <s v="Checked out"/>
    <d v="2023-07-16T11:00:00"/>
    <n v="4"/>
    <d v="2022-11-22T11:06:58"/>
    <s v="4-bed Dorm"/>
    <m/>
    <m/>
    <x v="0"/>
    <x v="7"/>
    <s v=""/>
    <x v="22"/>
    <n v="1854"/>
    <d v="2023-07-01T00:00:00"/>
    <x v="0"/>
    <x v="0"/>
    <n v="3.3726812816188868E-3"/>
    <n v="3.3726812816188868E-3"/>
    <n v="0"/>
    <n v="0"/>
    <n v="0"/>
    <n v="74.009599999999992"/>
    <n v="153.33333333333331"/>
    <n v="0"/>
    <n v="0"/>
    <n v="5059.0570666666663"/>
  </r>
  <r>
    <d v="2023-07-14T15:20:15"/>
    <n v="2"/>
    <n v="4533.71"/>
    <n v="1"/>
    <s v="Checked out"/>
    <d v="2023-07-16T11:00:00"/>
    <n v="4"/>
    <d v="2022-11-04T08:32:28"/>
    <s v="4-bed Dorm"/>
    <m/>
    <m/>
    <x v="0"/>
    <x v="7"/>
    <s v=""/>
    <x v="0"/>
    <n v="1855"/>
    <d v="2023-07-01T00:00:00"/>
    <x v="0"/>
    <x v="0"/>
    <n v="3.3726812816188868E-3"/>
    <n v="3.3726812816188868E-3"/>
    <n v="0"/>
    <n v="0"/>
    <n v="0"/>
    <n v="63.471940000000004"/>
    <n v="153.33333333333331"/>
    <n v="0"/>
    <n v="0"/>
    <n v="4316.9047266666666"/>
  </r>
  <r>
    <d v="2023-07-14T17:10:02"/>
    <n v="2"/>
    <n v="5645.33"/>
    <n v="1"/>
    <s v="Checked out"/>
    <d v="2023-07-16T11:00:00"/>
    <n v="4"/>
    <d v="2022-11-22T11:06:58"/>
    <s v="4-bed Dorm"/>
    <m/>
    <m/>
    <x v="0"/>
    <x v="7"/>
    <s v=""/>
    <x v="22"/>
    <n v="1856"/>
    <d v="2023-07-01T00:00:00"/>
    <x v="0"/>
    <x v="0"/>
    <n v="3.3726812816188868E-3"/>
    <n v="3.3726812816188868E-3"/>
    <n v="0"/>
    <n v="0"/>
    <n v="0"/>
    <n v="79.034620000000004"/>
    <n v="153.33333333333331"/>
    <n v="0"/>
    <n v="0"/>
    <n v="5412.9620466666665"/>
  </r>
  <r>
    <d v="2023-07-14T17:10:06"/>
    <n v="2"/>
    <n v="5645.33"/>
    <n v="1"/>
    <s v="Checked out"/>
    <d v="2023-07-16T11:00:00"/>
    <n v="4"/>
    <d v="2022-11-22T11:06:58"/>
    <s v="4-bed Dorm"/>
    <m/>
    <m/>
    <x v="0"/>
    <x v="7"/>
    <s v=""/>
    <x v="22"/>
    <n v="1857"/>
    <d v="2023-07-01T00:00:00"/>
    <x v="0"/>
    <x v="0"/>
    <n v="3.3726812816188868E-3"/>
    <n v="3.3726812816188868E-3"/>
    <n v="0"/>
    <n v="0"/>
    <n v="0"/>
    <n v="79.034620000000004"/>
    <n v="153.33333333333331"/>
    <n v="0"/>
    <n v="0"/>
    <n v="5412.9620466666665"/>
  </r>
  <r>
    <d v="2023-07-14T15:20:21"/>
    <n v="2"/>
    <n v="5645.33"/>
    <n v="1"/>
    <s v="Checked out"/>
    <d v="2023-07-16T11:00:00"/>
    <n v="4"/>
    <d v="2022-11-22T11:06:58"/>
    <s v="4-bed Dorm"/>
    <m/>
    <m/>
    <x v="0"/>
    <x v="7"/>
    <s v=""/>
    <x v="22"/>
    <n v="1858"/>
    <d v="2023-07-01T00:00:00"/>
    <x v="0"/>
    <x v="0"/>
    <n v="3.3726812816188868E-3"/>
    <n v="3.3726812816188868E-3"/>
    <n v="0"/>
    <n v="0"/>
    <n v="0"/>
    <n v="79.034620000000004"/>
    <n v="153.33333333333331"/>
    <n v="0"/>
    <n v="0"/>
    <n v="5412.9620466666665"/>
  </r>
  <r>
    <d v="2023-07-14T15:20:26"/>
    <n v="2"/>
    <n v="4533.71"/>
    <n v="1"/>
    <s v="Checked out"/>
    <d v="2023-07-16T11:00:00"/>
    <n v="4"/>
    <d v="2022-11-04T08:32:28"/>
    <s v="4-bed Dorm"/>
    <m/>
    <m/>
    <x v="0"/>
    <x v="7"/>
    <s v=""/>
    <x v="0"/>
    <n v="1859"/>
    <d v="2023-07-01T00:00:00"/>
    <x v="0"/>
    <x v="0"/>
    <n v="3.3726812816188868E-3"/>
    <n v="3.3726812816188868E-3"/>
    <n v="0"/>
    <n v="0"/>
    <n v="0"/>
    <n v="63.471940000000004"/>
    <n v="153.33333333333331"/>
    <n v="0"/>
    <n v="0"/>
    <n v="4316.9047266666666"/>
  </r>
  <r>
    <d v="2023-07-14T15:20:30"/>
    <n v="2"/>
    <n v="4533.71"/>
    <n v="1"/>
    <s v="Checked out"/>
    <d v="2023-07-16T11:00:00"/>
    <n v="4"/>
    <d v="2022-11-04T08:32:28"/>
    <s v="4-bed Dorm"/>
    <m/>
    <m/>
    <x v="0"/>
    <x v="7"/>
    <s v=""/>
    <x v="0"/>
    <n v="1860"/>
    <d v="2023-07-01T00:00:00"/>
    <x v="0"/>
    <x v="0"/>
    <n v="3.3726812816188868E-3"/>
    <n v="3.3726812816188868E-3"/>
    <n v="0"/>
    <n v="0"/>
    <n v="0"/>
    <n v="63.471940000000004"/>
    <n v="153.33333333333331"/>
    <n v="0"/>
    <n v="0"/>
    <n v="4316.9047266666666"/>
  </r>
  <r>
    <d v="2023-07-14T15:20:36"/>
    <n v="2"/>
    <n v="4533.71"/>
    <n v="1"/>
    <s v="Checked out"/>
    <d v="2023-07-16T11:00:00"/>
    <n v="4"/>
    <d v="2022-11-04T08:32:28"/>
    <s v="4-bed Dorm"/>
    <m/>
    <m/>
    <x v="0"/>
    <x v="7"/>
    <s v=""/>
    <x v="0"/>
    <n v="1861"/>
    <d v="2023-07-01T00:00:00"/>
    <x v="0"/>
    <x v="0"/>
    <n v="3.3726812816188868E-3"/>
    <n v="3.3726812816188868E-3"/>
    <n v="0"/>
    <n v="0"/>
    <n v="0"/>
    <n v="63.471940000000004"/>
    <n v="153.33333333333331"/>
    <n v="0"/>
    <n v="0"/>
    <n v="4316.9047266666666"/>
  </r>
  <r>
    <d v="2023-07-14T15:20:40"/>
    <n v="2"/>
    <n v="4533.71"/>
    <n v="1"/>
    <s v="Checked out"/>
    <d v="2023-07-16T11:00:00"/>
    <n v="4"/>
    <d v="2022-11-04T08:32:28"/>
    <s v="4-bed Dorm"/>
    <m/>
    <m/>
    <x v="0"/>
    <x v="7"/>
    <s v=""/>
    <x v="0"/>
    <n v="1862"/>
    <d v="2023-07-01T00:00:00"/>
    <x v="0"/>
    <x v="0"/>
    <n v="3.3726812816188868E-3"/>
    <n v="3.3726812816188868E-3"/>
    <n v="0"/>
    <n v="0"/>
    <n v="0"/>
    <n v="63.471940000000004"/>
    <n v="153.33333333333331"/>
    <n v="0"/>
    <n v="0"/>
    <n v="4316.9047266666666"/>
  </r>
  <r>
    <d v="2023-07-14T16:32:21"/>
    <n v="2"/>
    <n v="4047.63"/>
    <n v="1"/>
    <s v="Checked out"/>
    <d v="2023-07-16T07:33:08"/>
    <n v="6"/>
    <d v="2023-03-08T22:21:41"/>
    <s v="6-bed Dorm"/>
    <m/>
    <s v="Hostelworld Group"/>
    <x v="2"/>
    <x v="2"/>
    <s v="Mastercard"/>
    <x v="10"/>
    <n v="1863"/>
    <d v="2023-07-01T00:00:00"/>
    <x v="2"/>
    <x v="2"/>
    <n v="1.4652014652014652E-3"/>
    <n v="1.4652014652014652E-3"/>
    <n v="607.14449999999999"/>
    <n v="0"/>
    <n v="0"/>
    <n v="72.857339999999994"/>
    <n v="153.33333333333331"/>
    <n v="2.9304029304029302"/>
    <n v="0"/>
    <n v="3211.3644237362637"/>
  </r>
  <r>
    <d v="2023-07-14T17:19:30"/>
    <n v="1"/>
    <n v="581.34"/>
    <n v="1"/>
    <s v="Checked out"/>
    <d v="2023-07-15T10:45:45"/>
    <n v="1"/>
    <d v="2023-06-13T02:40:11"/>
    <s v="Bed in 12-bed Dorm"/>
    <m/>
    <s v="Hostelworld Group"/>
    <x v="2"/>
    <x v="2"/>
    <s v="Visa"/>
    <x v="10"/>
    <n v="1864"/>
    <d v="2023-07-01T00:00:00"/>
    <x v="2"/>
    <x v="2"/>
    <n v="7.326007326007326E-4"/>
    <n v="7.326007326007326E-4"/>
    <n v="87.201000000000008"/>
    <n v="0"/>
    <n v="0"/>
    <n v="10.464119999999999"/>
    <n v="115"/>
    <n v="1.4652014652014651"/>
    <n v="0"/>
    <n v="367.20967853479857"/>
  </r>
  <r>
    <d v="2023-07-15T01:07:20"/>
    <n v="3"/>
    <n v="1723.52"/>
    <n v="1"/>
    <s v="Checked out"/>
    <d v="2023-07-17T03:56:50"/>
    <n v="1"/>
    <d v="2023-06-29T23:27:42"/>
    <s v="Bed in 12-bed Dorm"/>
    <m/>
    <s v="Hostelworld Group"/>
    <x v="2"/>
    <x v="2"/>
    <s v="Visa"/>
    <x v="10"/>
    <n v="1865"/>
    <d v="2023-07-01T00:00:00"/>
    <x v="2"/>
    <x v="2"/>
    <n v="2.1978021978021978E-3"/>
    <n v="2.1978021978021978E-3"/>
    <n v="258.52799999999996"/>
    <n v="0"/>
    <n v="0"/>
    <n v="31.023359999999997"/>
    <n v="191.66666666666666"/>
    <n v="4.395604395604396"/>
    <n v="0"/>
    <n v="1237.906368937729"/>
  </r>
  <r>
    <d v="2023-07-14T19:21:01"/>
    <n v="2"/>
    <n v="1445.63"/>
    <n v="1"/>
    <s v="Checked out"/>
    <d v="2023-07-16T10:43:26"/>
    <n v="1"/>
    <d v="2023-06-27T16:12:52"/>
    <s v="Bed in 12-bed Dorm"/>
    <m/>
    <s v="Booking.com"/>
    <x v="2"/>
    <x v="3"/>
    <s v="Mastercard"/>
    <x v="2"/>
    <n v="1866"/>
    <d v="2023-07-01T00:00:00"/>
    <x v="2"/>
    <x v="2"/>
    <n v="1.4652014652014652E-3"/>
    <n v="1.4652014652014652E-3"/>
    <n v="216.84450000000001"/>
    <n v="0"/>
    <n v="0"/>
    <n v="26.021339999999999"/>
    <n v="153.33333333333331"/>
    <n v="2.9304029304029302"/>
    <n v="0"/>
    <n v="1046.5004237362639"/>
  </r>
  <r>
    <d v="2023-07-14T19:27:51"/>
    <n v="2"/>
    <n v="1423.21"/>
    <n v="1"/>
    <s v="Checked out"/>
    <d v="2023-07-16T10:43:44"/>
    <n v="1"/>
    <d v="2023-07-13T12:27:43"/>
    <s v="Bed in 12-bed Dorm"/>
    <m/>
    <s v="Booking.com"/>
    <x v="2"/>
    <x v="2"/>
    <s v="Mastercard"/>
    <x v="2"/>
    <n v="1867"/>
    <d v="2023-07-01T00:00:00"/>
    <x v="2"/>
    <x v="2"/>
    <n v="1.4652014652014652E-3"/>
    <n v="1.4652014652014652E-3"/>
    <n v="213.48150000000001"/>
    <n v="0"/>
    <n v="0"/>
    <n v="25.61778"/>
    <n v="153.33333333333331"/>
    <n v="2.9304029304029302"/>
    <n v="0"/>
    <n v="1027.8469837362638"/>
  </r>
  <r>
    <d v="2023-07-15T01:09:27"/>
    <n v="1"/>
    <n v="578.57000000000005"/>
    <n v="1"/>
    <s v="Checked out"/>
    <d v="2023-07-15T06:21:23"/>
    <n v="1"/>
    <d v="2023-04-15T08:18:41"/>
    <s v="Bed in 12-bed Dorm"/>
    <m/>
    <s v="Booking.com"/>
    <x v="2"/>
    <x v="3"/>
    <s v="Mastercard"/>
    <x v="2"/>
    <n v="1868"/>
    <d v="2023-07-01T00:00:00"/>
    <x v="2"/>
    <x v="2"/>
    <n v="7.326007326007326E-4"/>
    <n v="7.326007326007326E-4"/>
    <n v="86.785499999999999"/>
    <n v="0"/>
    <n v="0"/>
    <n v="10.414260000000001"/>
    <n v="115"/>
    <n v="1.4652014652014651"/>
    <n v="0"/>
    <n v="364.90503853479856"/>
  </r>
  <r>
    <d v="2023-07-15T18:27:38"/>
    <n v="2"/>
    <n v="2241.88"/>
    <n v="1"/>
    <s v="Checked out"/>
    <d v="2023-07-17T11:00:00"/>
    <n v="2"/>
    <d v="2023-04-07T07:17:42"/>
    <s v="Economy Queen"/>
    <m/>
    <s v="Hostelworld Group"/>
    <x v="2"/>
    <x v="2"/>
    <s v="Visa"/>
    <x v="10"/>
    <n v="1869"/>
    <d v="2023-07-01T00:00:00"/>
    <x v="2"/>
    <x v="2"/>
    <n v="1.4652014652014652E-3"/>
    <n v="1.4652014652014652E-3"/>
    <n v="336.28199999999998"/>
    <n v="0"/>
    <n v="0"/>
    <n v="40.353839999999998"/>
    <n v="153.33333333333331"/>
    <n v="2.9304029304029302"/>
    <n v="0"/>
    <n v="1708.9804237362639"/>
  </r>
  <r>
    <d v="2023-07-15T10:50:51"/>
    <n v="1"/>
    <n v="1594.44"/>
    <n v="1"/>
    <s v="Checked out"/>
    <d v="2023-07-16T11:00:00"/>
    <n v="2"/>
    <d v="2023-07-12T10:42:00"/>
    <s v="Standard Queen"/>
    <m/>
    <m/>
    <x v="0"/>
    <x v="5"/>
    <s v=""/>
    <x v="0"/>
    <n v="1870"/>
    <d v="2023-07-01T00:00:00"/>
    <x v="0"/>
    <x v="0"/>
    <n v="1.6863406408094434E-3"/>
    <n v="1.6863406408094434E-3"/>
    <n v="0"/>
    <n v="0"/>
    <n v="0"/>
    <n v="22.32216"/>
    <n v="115"/>
    <n v="0"/>
    <n v="0"/>
    <n v="1457.1178400000001"/>
  </r>
  <r>
    <d v="2023-07-15T16:05:42"/>
    <n v="4"/>
    <n v="4077.99"/>
    <n v="1"/>
    <s v="Checked out"/>
    <d v="2023-07-19T09:31:45"/>
    <n v="2"/>
    <d v="2023-07-14T19:29:13"/>
    <s v="Standard Queen"/>
    <m/>
    <s v="Expedia"/>
    <x v="2"/>
    <x v="2"/>
    <s v="Mastercard"/>
    <x v="9"/>
    <n v="1871"/>
    <d v="2023-07-01T00:00:00"/>
    <x v="2"/>
    <x v="2"/>
    <n v="2.9304029304029304E-3"/>
    <n v="2.9304029304029304E-3"/>
    <n v="611.69849999999997"/>
    <n v="0"/>
    <n v="0"/>
    <n v="73.403819999999996"/>
    <n v="230"/>
    <n v="5.8608058608058604"/>
    <n v="0"/>
    <n v="3157.0268741391938"/>
  </r>
  <r>
    <d v="2023-07-15T21:17:35"/>
    <n v="1"/>
    <n v="591.38"/>
    <n v="1"/>
    <s v="Checked out"/>
    <d v="2023-07-16T06:48:25"/>
    <n v="1"/>
    <d v="2023-06-16T09:02:24"/>
    <s v="Standard Queen"/>
    <m/>
    <s v="Private Sale"/>
    <x v="2"/>
    <x v="3"/>
    <s v=""/>
    <x v="5"/>
    <n v="1872"/>
    <d v="2023-07-01T00:00:00"/>
    <x v="2"/>
    <x v="2"/>
    <n v="7.326007326007326E-4"/>
    <n v="7.326007326007326E-4"/>
    <n v="88.706999999999994"/>
    <n v="0"/>
    <n v="0"/>
    <n v="10.644839999999999"/>
    <n v="115"/>
    <n v="1.4652014652014651"/>
    <n v="0"/>
    <n v="375.56295853479855"/>
  </r>
  <r>
    <d v="2023-07-15T13:47:41"/>
    <n v="1"/>
    <n v="1397.19"/>
    <n v="1"/>
    <s v="Checked out"/>
    <d v="2023-07-16T10:40:00"/>
    <n v="2"/>
    <d v="2023-07-07T14:38:12"/>
    <s v="Standard Queen"/>
    <m/>
    <s v="Hostelworld Group"/>
    <x v="2"/>
    <x v="2"/>
    <s v="Visa"/>
    <x v="10"/>
    <n v="1873"/>
    <d v="2023-07-01T00:00:00"/>
    <x v="2"/>
    <x v="2"/>
    <n v="7.326007326007326E-4"/>
    <n v="7.326007326007326E-4"/>
    <n v="209.57849999999999"/>
    <n v="0"/>
    <n v="0"/>
    <n v="25.149419999999999"/>
    <n v="115"/>
    <n v="1.4652014652014651"/>
    <n v="0"/>
    <n v="1045.9968785347987"/>
  </r>
  <r>
    <d v="2023-07-15T16:26:28"/>
    <n v="1"/>
    <n v="1359.64"/>
    <n v="1"/>
    <s v="Checked out"/>
    <d v="2023-07-16T15:00:00"/>
    <n v="2"/>
    <d v="2023-07-07T21:38:12"/>
    <s v="Standard Queen"/>
    <m/>
    <s v="Expedia"/>
    <x v="2"/>
    <x v="2"/>
    <s v="Mastercard"/>
    <x v="9"/>
    <n v="1874"/>
    <d v="2023-07-01T00:00:00"/>
    <x v="2"/>
    <x v="2"/>
    <n v="7.326007326007326E-4"/>
    <n v="7.326007326007326E-4"/>
    <n v="203.946"/>
    <n v="0"/>
    <n v="0"/>
    <n v="24.473520000000001"/>
    <n v="115"/>
    <n v="1.4652014652014651"/>
    <n v="0"/>
    <n v="1014.7552785347987"/>
  </r>
  <r>
    <d v="2023-07-15T21:53:37"/>
    <n v="1"/>
    <n v="1225.71"/>
    <n v="1"/>
    <s v="Checked out"/>
    <d v="2023-07-16T12:57:32"/>
    <n v="2"/>
    <d v="2023-07-15T19:36:34"/>
    <s v="Standard Queen"/>
    <m/>
    <m/>
    <x v="0"/>
    <x v="19"/>
    <s v=""/>
    <x v="8"/>
    <n v="1875"/>
    <d v="2023-07-01T00:00:00"/>
    <x v="0"/>
    <x v="4"/>
    <n v="1.6863406408094434E-3"/>
    <n v="1.6863406408094434E-3"/>
    <n v="12.257100000000001"/>
    <n v="50"/>
    <n v="0"/>
    <n v="17.159940000000002"/>
    <n v="115"/>
    <n v="16.863406408094434"/>
    <n v="0"/>
    <n v="1014.4295535919057"/>
  </r>
  <r>
    <d v="2023-07-15T22:34:12"/>
    <n v="1"/>
    <n v="1486.18"/>
    <n v="1"/>
    <s v="Checked out"/>
    <d v="2023-07-16T11:00:00"/>
    <n v="2"/>
    <d v="2023-07-15T22:14:37"/>
    <s v="Standard Queen"/>
    <m/>
    <m/>
    <x v="0"/>
    <x v="5"/>
    <s v=""/>
    <x v="12"/>
    <n v="1876"/>
    <d v="2023-07-01T00:00:00"/>
    <x v="0"/>
    <x v="0"/>
    <n v="1.6863406408094434E-3"/>
    <n v="1.6863406408094434E-3"/>
    <n v="0"/>
    <n v="0"/>
    <n v="0"/>
    <n v="20.806520000000003"/>
    <n v="115"/>
    <n v="0"/>
    <n v="0"/>
    <n v="1350.37348"/>
  </r>
  <r>
    <d v="2023-07-15T22:05:52"/>
    <n v="1"/>
    <n v="1147.8599999999999"/>
    <n v="1"/>
    <s v="Checked out"/>
    <d v="2023-07-16T11:00:00"/>
    <n v="2"/>
    <d v="2023-07-14T10:53:51"/>
    <s v="Standard Queen"/>
    <m/>
    <s v="Expedia"/>
    <x v="2"/>
    <x v="2"/>
    <s v="Mastercard"/>
    <x v="4"/>
    <n v="1877"/>
    <d v="2023-07-01T00:00:00"/>
    <x v="2"/>
    <x v="2"/>
    <n v="7.326007326007326E-4"/>
    <n v="7.326007326007326E-4"/>
    <n v="172.17899999999997"/>
    <n v="0"/>
    <n v="0"/>
    <n v="20.661479999999997"/>
    <n v="115"/>
    <n v="1.4652014652014651"/>
    <n v="0"/>
    <n v="838.55431853479854"/>
  </r>
  <r>
    <d v="2023-07-15T21:05:42"/>
    <n v="1"/>
    <n v="1485.71"/>
    <n v="1"/>
    <s v="Checked out"/>
    <d v="2023-07-16T11:00:00"/>
    <n v="1"/>
    <d v="2023-07-15T21:04:37"/>
    <s v="Standard Queen"/>
    <m/>
    <m/>
    <x v="0"/>
    <x v="5"/>
    <s v=""/>
    <x v="0"/>
    <n v="1878"/>
    <d v="2023-07-01T00:00:00"/>
    <x v="0"/>
    <x v="0"/>
    <n v="1.6863406408094434E-3"/>
    <n v="1.6863406408094434E-3"/>
    <n v="0"/>
    <n v="0"/>
    <n v="0"/>
    <n v="20.799939999999999"/>
    <n v="115"/>
    <n v="0"/>
    <n v="0"/>
    <n v="1349.9100600000002"/>
  </r>
  <r>
    <d v="2023-07-15T17:54:14"/>
    <n v="1"/>
    <n v="1576.79"/>
    <n v="1"/>
    <s v="Checked out"/>
    <d v="2023-07-16T11:00:00"/>
    <n v="2"/>
    <d v="2023-07-15T10:58:46"/>
    <s v="Superior King"/>
    <m/>
    <s v="Booking.com"/>
    <x v="2"/>
    <x v="2"/>
    <s v="Mastercard"/>
    <x v="2"/>
    <n v="1879"/>
    <d v="2023-07-01T00:00:00"/>
    <x v="2"/>
    <x v="2"/>
    <n v="7.326007326007326E-4"/>
    <n v="7.326007326007326E-4"/>
    <n v="236.51849999999999"/>
    <n v="0"/>
    <n v="0"/>
    <n v="28.382219999999997"/>
    <n v="115"/>
    <n v="1.4652014652014651"/>
    <n v="0"/>
    <n v="1195.4240785347986"/>
  </r>
  <r>
    <d v="2023-07-15T17:19:55"/>
    <n v="1"/>
    <n v="1225.72"/>
    <n v="1"/>
    <s v="Checked out"/>
    <d v="2023-07-16T11:00:00"/>
    <n v="1"/>
    <d v="2023-07-14T23:18:12"/>
    <s v="Superior King"/>
    <m/>
    <s v="Expedia"/>
    <x v="2"/>
    <x v="2"/>
    <s v="Mastercard"/>
    <x v="9"/>
    <n v="1880"/>
    <d v="2023-07-01T00:00:00"/>
    <x v="2"/>
    <x v="2"/>
    <n v="7.326007326007326E-4"/>
    <n v="7.326007326007326E-4"/>
    <n v="183.858"/>
    <n v="0"/>
    <n v="0"/>
    <n v="22.06296"/>
    <n v="115"/>
    <n v="1.4652014652014651"/>
    <n v="0"/>
    <n v="903.33383853479859"/>
  </r>
  <r>
    <d v="2023-07-16T01:15:45"/>
    <n v="1"/>
    <n v="1573.57"/>
    <n v="1"/>
    <s v="Checked out"/>
    <d v="2023-07-16T11:00:00"/>
    <n v="4"/>
    <d v="2023-07-15T17:28:51"/>
    <s v="Family Room"/>
    <m/>
    <s v="Google Travel Agency"/>
    <x v="0"/>
    <x v="19"/>
    <s v="Visa"/>
    <x v="14"/>
    <n v="1881"/>
    <d v="2023-07-01T00:00:00"/>
    <x v="0"/>
    <x v="5"/>
    <n v="1.6863406408094434E-3"/>
    <n v="1.6863406408094434E-3"/>
    <n v="0"/>
    <n v="0"/>
    <n v="0"/>
    <n v="28.324259999999995"/>
    <n v="115"/>
    <n v="0"/>
    <n v="0"/>
    <n v="1430.2457399999998"/>
  </r>
  <r>
    <d v="2023-07-15T15:53:52"/>
    <n v="1"/>
    <n v="1647.14"/>
    <n v="1"/>
    <s v="Checked out"/>
    <d v="2023-07-16T10:25:12"/>
    <n v="4"/>
    <d v="2023-07-14T21:18:12"/>
    <s v="Family Room"/>
    <m/>
    <s v="Expedia"/>
    <x v="2"/>
    <x v="2"/>
    <s v="Mastercard"/>
    <x v="9"/>
    <n v="1882"/>
    <d v="2023-07-01T00:00:00"/>
    <x v="2"/>
    <x v="2"/>
    <n v="7.326007326007326E-4"/>
    <n v="7.326007326007326E-4"/>
    <n v="247.071"/>
    <n v="0"/>
    <n v="0"/>
    <n v="29.648520000000001"/>
    <n v="115"/>
    <n v="1.4652014652014651"/>
    <n v="0"/>
    <n v="1253.9552785347987"/>
  </r>
  <r>
    <d v="2023-07-15T16:18:16"/>
    <n v="1"/>
    <n v="1647.14"/>
    <n v="1"/>
    <s v="Checked out"/>
    <d v="2023-07-16T10:25:09"/>
    <n v="3"/>
    <d v="2023-07-14T21:18:15"/>
    <s v="Family Room"/>
    <m/>
    <s v="Expedia"/>
    <x v="2"/>
    <x v="2"/>
    <s v="Mastercard"/>
    <x v="9"/>
    <n v="1883"/>
    <d v="2023-07-01T00:00:00"/>
    <x v="2"/>
    <x v="2"/>
    <n v="7.326007326007326E-4"/>
    <n v="7.326007326007326E-4"/>
    <n v="247.071"/>
    <n v="0"/>
    <n v="0"/>
    <n v="29.648520000000001"/>
    <n v="115"/>
    <n v="1.4652014652014651"/>
    <n v="0"/>
    <n v="1253.9552785347987"/>
  </r>
  <r>
    <d v="2023-07-15T15:25:28"/>
    <n v="4"/>
    <n v="9729.1200000000008"/>
    <n v="1"/>
    <s v="Checked out"/>
    <d v="2023-07-19T08:28:50"/>
    <n v="4"/>
    <d v="2023-06-04T18:11:41"/>
    <s v="Family Room"/>
    <m/>
    <s v="Expedia"/>
    <x v="2"/>
    <x v="3"/>
    <s v="Mastercard"/>
    <x v="11"/>
    <n v="1884"/>
    <d v="2023-07-01T00:00:00"/>
    <x v="2"/>
    <x v="2"/>
    <n v="2.9304029304029304E-3"/>
    <n v="2.9304029304029304E-3"/>
    <n v="1459.3680000000002"/>
    <n v="0"/>
    <n v="0"/>
    <n v="175.12415999999999"/>
    <n v="230"/>
    <n v="5.8608058608058604"/>
    <n v="0"/>
    <n v="7858.7670341391949"/>
  </r>
  <r>
    <d v="2023-07-15T20:23:14"/>
    <n v="2"/>
    <n v="2147.14"/>
    <n v="1"/>
    <s v="Checked out"/>
    <d v="2023-07-17T10:07:12"/>
    <n v="2"/>
    <d v="2023-06-30T23:08:29"/>
    <s v="2-bed Dorm"/>
    <m/>
    <m/>
    <x v="0"/>
    <x v="6"/>
    <s v="Visa"/>
    <x v="8"/>
    <n v="1885"/>
    <d v="2023-07-01T00:00:00"/>
    <x v="0"/>
    <x v="4"/>
    <n v="3.3726812816188868E-3"/>
    <n v="3.3726812816188868E-3"/>
    <n v="21.471399999999999"/>
    <n v="50"/>
    <n v="0"/>
    <n v="30.05996"/>
    <n v="153.33333333333331"/>
    <n v="33.726812816188868"/>
    <n v="0"/>
    <n v="1858.5484938504778"/>
  </r>
  <r>
    <d v="2023-07-15T19:25:39"/>
    <n v="3"/>
    <n v="3029.56"/>
    <n v="1"/>
    <s v="Checked out"/>
    <d v="2023-07-18T06:58:34"/>
    <n v="2"/>
    <d v="2022-12-06T10:04:11"/>
    <s v="2-bed Dorm"/>
    <m/>
    <m/>
    <x v="0"/>
    <x v="11"/>
    <s v="Visa"/>
    <x v="8"/>
    <n v="1886"/>
    <d v="2023-07-01T00:00:00"/>
    <x v="0"/>
    <x v="4"/>
    <n v="5.0590219224283303E-3"/>
    <n v="5.0590219224283303E-3"/>
    <n v="30.2956"/>
    <n v="50"/>
    <n v="0"/>
    <n v="42.41384"/>
    <n v="191.66666666666666"/>
    <n v="50.590219224283302"/>
    <n v="0"/>
    <n v="2664.59367410905"/>
  </r>
  <r>
    <d v="2023-07-15T16:19:39"/>
    <n v="2"/>
    <n v="5060.0200000000004"/>
    <n v="1"/>
    <s v="Checked out"/>
    <d v="2023-07-17T10:59:49"/>
    <n v="4"/>
    <d v="2023-05-06T22:18:39"/>
    <s v="4-bed Dorm"/>
    <m/>
    <m/>
    <x v="0"/>
    <x v="5"/>
    <s v="Visa"/>
    <x v="8"/>
    <n v="1887"/>
    <d v="2023-07-01T00:00:00"/>
    <x v="0"/>
    <x v="4"/>
    <n v="3.3726812816188868E-3"/>
    <n v="3.3726812816188868E-3"/>
    <n v="50.600200000000008"/>
    <n v="50"/>
    <n v="0"/>
    <n v="70.840280000000007"/>
    <n v="153.33333333333331"/>
    <n v="33.726812816188868"/>
    <n v="0"/>
    <n v="4701.5193738504786"/>
  </r>
  <r>
    <d v="2023-07-15T15:03:17"/>
    <n v="2"/>
    <n v="3291.07"/>
    <n v="1"/>
    <s v="Checked out"/>
    <d v="2023-07-17T08:48:25"/>
    <n v="4"/>
    <d v="2023-07-15T15:02:32"/>
    <s v="4-bed Dorm"/>
    <m/>
    <m/>
    <x v="0"/>
    <x v="5"/>
    <s v=""/>
    <x v="0"/>
    <n v="1888"/>
    <d v="2023-07-01T00:00:00"/>
    <x v="0"/>
    <x v="0"/>
    <n v="3.3726812816188868E-3"/>
    <n v="3.3726812816188868E-3"/>
    <n v="0"/>
    <n v="0"/>
    <n v="0"/>
    <n v="46.074980000000004"/>
    <n v="153.33333333333331"/>
    <n v="0"/>
    <n v="0"/>
    <n v="3091.6616866666668"/>
  </r>
  <r>
    <d v="2023-07-15T18:30:12"/>
    <n v="3"/>
    <n v="1686.61"/>
    <n v="1"/>
    <s v="Checked out"/>
    <d v="2023-07-18T10:55:25"/>
    <n v="1"/>
    <d v="2023-07-11T16:58:42"/>
    <s v="Bed in 12-bed Dorm"/>
    <m/>
    <s v="Booking.com"/>
    <x v="2"/>
    <x v="2"/>
    <s v="Mastercard"/>
    <x v="2"/>
    <n v="1889"/>
    <d v="2023-07-01T00:00:00"/>
    <x v="2"/>
    <x v="2"/>
    <n v="2.1978021978021978E-3"/>
    <n v="2.1978021978021978E-3"/>
    <n v="252.99149999999997"/>
    <n v="0"/>
    <n v="0"/>
    <n v="30.358979999999995"/>
    <n v="191.66666666666666"/>
    <n v="4.395604395604396"/>
    <n v="0"/>
    <n v="1207.197248937729"/>
  </r>
  <r>
    <d v="2023-07-16T01:27:41"/>
    <n v="1"/>
    <n v="665.18"/>
    <n v="1"/>
    <s v="Checked out"/>
    <d v="2023-07-16T10:47:10"/>
    <n v="1"/>
    <d v="2023-07-16T00:38:12"/>
    <s v="Bed in 12-bed Dorm"/>
    <m/>
    <s v="Booking.com"/>
    <x v="2"/>
    <x v="2"/>
    <s v="Mastercard"/>
    <x v="2"/>
    <n v="1890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15T15:34:21"/>
    <n v="2"/>
    <n v="1133.8399999999999"/>
    <n v="1"/>
    <s v="Checked out"/>
    <d v="2023-07-17T10:35:21"/>
    <n v="1"/>
    <d v="2023-07-02T19:18:41"/>
    <s v="Bed in 12-bed Dorm"/>
    <m/>
    <s v="Booking.com"/>
    <x v="2"/>
    <x v="3"/>
    <s v="Mastercard"/>
    <x v="2"/>
    <n v="1891"/>
    <d v="2023-07-01T00:00:00"/>
    <x v="2"/>
    <x v="2"/>
    <n v="1.4652014652014652E-3"/>
    <n v="1.4652014652014652E-3"/>
    <n v="170.07599999999999"/>
    <n v="0"/>
    <n v="0"/>
    <n v="20.409119999999998"/>
    <n v="153.33333333333331"/>
    <n v="2.9304029304029302"/>
    <n v="0"/>
    <n v="787.09114373626369"/>
  </r>
  <r>
    <d v="2023-07-16T02:02:19"/>
    <n v="1"/>
    <n v="645.22"/>
    <n v="1"/>
    <s v="Checked out"/>
    <d v="2023-07-16T10:02:27"/>
    <n v="1"/>
    <d v="2023-07-16T02:01:35"/>
    <s v="Bed in 12-bed Dorm"/>
    <m/>
    <m/>
    <x v="0"/>
    <x v="5"/>
    <s v=""/>
    <x v="0"/>
    <n v="1892"/>
    <d v="2023-07-01T00:00:00"/>
    <x v="0"/>
    <x v="0"/>
    <n v="1.6863406408094434E-3"/>
    <n v="1.6863406408094434E-3"/>
    <n v="0"/>
    <n v="0"/>
    <n v="0"/>
    <n v="9.03308"/>
    <n v="115"/>
    <n v="0"/>
    <n v="0"/>
    <n v="521.18691999999999"/>
  </r>
  <r>
    <d v="2023-07-15T17:17:52"/>
    <n v="1"/>
    <n v="446.43"/>
    <n v="1"/>
    <s v="Checked out"/>
    <d v="2023-07-16T11:00:00"/>
    <n v="1"/>
    <d v="2023-07-14T09:27:54"/>
    <s v="Bed in 12-bed Dorm"/>
    <m/>
    <m/>
    <x v="0"/>
    <x v="5"/>
    <s v="Visa"/>
    <x v="0"/>
    <n v="1893"/>
    <d v="2023-07-01T00:00:00"/>
    <x v="0"/>
    <x v="0"/>
    <n v="1.6863406408094434E-3"/>
    <n v="1.6863406408094434E-3"/>
    <n v="0"/>
    <n v="0"/>
    <n v="0"/>
    <n v="6.2500200000000001"/>
    <n v="115"/>
    <n v="0"/>
    <n v="0"/>
    <n v="325.17998"/>
  </r>
  <r>
    <d v="2023-07-15T10:52:55"/>
    <n v="1"/>
    <n v="691.99"/>
    <n v="1"/>
    <s v="Checked out"/>
    <d v="2023-07-16T10:08:19"/>
    <n v="1"/>
    <d v="2023-07-12T10:42:57"/>
    <s v="Bed in 12-bed Dorm"/>
    <m/>
    <m/>
    <x v="0"/>
    <x v="5"/>
    <s v=""/>
    <x v="0"/>
    <n v="1894"/>
    <d v="2023-07-01T00:00:00"/>
    <x v="0"/>
    <x v="0"/>
    <n v="1.6863406408094434E-3"/>
    <n v="1.6863406408094434E-3"/>
    <n v="0"/>
    <n v="0"/>
    <n v="0"/>
    <n v="9.6878600000000006"/>
    <n v="115"/>
    <n v="0"/>
    <n v="0"/>
    <n v="567.30214000000001"/>
  </r>
  <r>
    <d v="2023-07-15T14:52:11"/>
    <n v="2"/>
    <n v="1057.95"/>
    <n v="1"/>
    <s v="Checked out"/>
    <d v="2023-07-17T09:48:54"/>
    <n v="1"/>
    <d v="2023-07-12T15:39:13"/>
    <s v="Bed in 12-bed Dorm"/>
    <m/>
    <s v="Hostelworld Group"/>
    <x v="2"/>
    <x v="2"/>
    <s v="Visa"/>
    <x v="10"/>
    <n v="1895"/>
    <d v="2023-07-01T00:00:00"/>
    <x v="2"/>
    <x v="2"/>
    <n v="1.4652014652014652E-3"/>
    <n v="1.4652014652014652E-3"/>
    <n v="158.6925"/>
    <n v="0"/>
    <n v="0"/>
    <n v="19.043099999999999"/>
    <n v="153.33333333333331"/>
    <n v="2.9304029304029302"/>
    <n v="0"/>
    <n v="723.95066373626378"/>
  </r>
  <r>
    <d v="2023-07-15T18:20:11"/>
    <n v="3"/>
    <n v="1601.78"/>
    <n v="1"/>
    <s v="Checked out"/>
    <d v="2023-07-18T11:00:00"/>
    <n v="1"/>
    <d v="2023-02-19T16:57:13"/>
    <s v="Bed in 12-bed Dorm"/>
    <m/>
    <s v="Booking.com"/>
    <x v="2"/>
    <x v="2"/>
    <s v="Mastercard"/>
    <x v="2"/>
    <n v="1896"/>
    <d v="2023-07-01T00:00:00"/>
    <x v="2"/>
    <x v="2"/>
    <n v="2.1978021978021978E-3"/>
    <n v="2.1978021978021978E-3"/>
    <n v="240.267"/>
    <n v="0"/>
    <n v="0"/>
    <n v="28.832039999999996"/>
    <n v="191.66666666666666"/>
    <n v="4.395604395604396"/>
    <n v="0"/>
    <n v="1136.6186889377288"/>
  </r>
  <r>
    <d v="2023-07-15T18:25:21"/>
    <n v="2"/>
    <n v="870.49"/>
    <n v="1"/>
    <s v="Checked out"/>
    <d v="2023-07-17T03:56:12"/>
    <n v="1"/>
    <d v="2023-02-10T20:31:41"/>
    <s v="Bed in 12-bed Dorm"/>
    <m/>
    <s v="Hostelworld Group"/>
    <x v="2"/>
    <x v="2"/>
    <s v="Visa"/>
    <x v="10"/>
    <n v="1897"/>
    <d v="2023-07-01T00:00:00"/>
    <x v="2"/>
    <x v="2"/>
    <n v="1.4652014652014652E-3"/>
    <n v="1.4652014652014652E-3"/>
    <n v="130.5735"/>
    <n v="0"/>
    <n v="0"/>
    <n v="15.668819999999998"/>
    <n v="153.33333333333331"/>
    <n v="2.9304029304029302"/>
    <n v="0"/>
    <n v="567.98394373626377"/>
  </r>
  <r>
    <d v="2023-07-16T16:12:40"/>
    <n v="2"/>
    <n v="1157.1400000000001"/>
    <n v="1"/>
    <s v="Checked out"/>
    <d v="2023-07-18T08:50:51"/>
    <n v="1"/>
    <d v="2023-03-29T13:49:12"/>
    <s v="Economy Queen"/>
    <m/>
    <s v="Booking.com"/>
    <x v="2"/>
    <x v="3"/>
    <s v="Mastercard"/>
    <x v="2"/>
    <n v="1898"/>
    <d v="2023-07-01T00:00:00"/>
    <x v="2"/>
    <x v="2"/>
    <n v="1.4652014652014652E-3"/>
    <n v="1.4652014652014652E-3"/>
    <n v="173.571"/>
    <n v="0"/>
    <n v="0"/>
    <n v="20.828520000000001"/>
    <n v="153.33333333333331"/>
    <n v="2.9304029304029302"/>
    <n v="0"/>
    <n v="806.47674373626387"/>
  </r>
  <r>
    <d v="2023-07-16T19:33:23"/>
    <n v="2"/>
    <n v="1652.06"/>
    <n v="1"/>
    <s v="Checked out"/>
    <d v="2023-07-18T10:04:38"/>
    <n v="2"/>
    <d v="2023-07-09T12:43:11"/>
    <s v="Economy Queen"/>
    <m/>
    <s v="Expedia"/>
    <x v="2"/>
    <x v="3"/>
    <s v="Mastercard"/>
    <x v="9"/>
    <n v="1899"/>
    <d v="2023-07-01T00:00:00"/>
    <x v="2"/>
    <x v="2"/>
    <n v="1.4652014652014652E-3"/>
    <n v="1.4652014652014652E-3"/>
    <n v="247.80899999999997"/>
    <n v="0"/>
    <n v="0"/>
    <n v="29.737079999999995"/>
    <n v="153.33333333333331"/>
    <n v="2.9304029304029302"/>
    <n v="0"/>
    <n v="1218.2501837362638"/>
  </r>
  <r>
    <d v="2023-07-16T20:46:47"/>
    <n v="3"/>
    <n v="3185.36"/>
    <n v="1"/>
    <s v="Checked out"/>
    <d v="2023-07-19T08:53:49"/>
    <n v="1"/>
    <d v="2023-07-03T21:04:42"/>
    <s v="Economy Queen"/>
    <m/>
    <s v="Booking.com"/>
    <x v="2"/>
    <x v="3"/>
    <s v="Mastercard"/>
    <x v="2"/>
    <n v="1900"/>
    <d v="2023-07-01T00:00:00"/>
    <x v="2"/>
    <x v="2"/>
    <n v="2.1978021978021978E-3"/>
    <n v="2.1978021978021978E-3"/>
    <n v="477.80399999999997"/>
    <n v="0"/>
    <n v="0"/>
    <n v="57.336479999999995"/>
    <n v="191.66666666666666"/>
    <n v="4.395604395604396"/>
    <n v="0"/>
    <n v="2454.157248937729"/>
  </r>
  <r>
    <d v="2023-07-16T16:30:29"/>
    <n v="1"/>
    <n v="847.32"/>
    <n v="1"/>
    <s v="Checked out"/>
    <d v="2023-07-17T11:00:00"/>
    <n v="2"/>
    <d v="2023-07-16T14:48:56"/>
    <s v="Economy Queen"/>
    <m/>
    <m/>
    <x v="0"/>
    <x v="5"/>
    <s v=""/>
    <x v="0"/>
    <n v="1901"/>
    <d v="2023-07-01T00:00:00"/>
    <x v="0"/>
    <x v="0"/>
    <n v="1.6863406408094434E-3"/>
    <n v="1.6863406408094434E-3"/>
    <n v="0"/>
    <n v="0"/>
    <n v="0"/>
    <n v="11.862480000000001"/>
    <n v="115"/>
    <n v="0"/>
    <n v="0"/>
    <n v="720.45752000000005"/>
  </r>
  <r>
    <d v="2023-07-16T19:46:13"/>
    <n v="2"/>
    <n v="1953.48"/>
    <n v="1"/>
    <s v="Checked out"/>
    <d v="2023-07-18T10:07:41"/>
    <n v="1"/>
    <d v="2023-07-05T17:14:04"/>
    <s v="Economy Queen"/>
    <m/>
    <s v="Booking.com"/>
    <x v="2"/>
    <x v="3"/>
    <s v="Mastercard"/>
    <x v="2"/>
    <n v="1902"/>
    <d v="2023-07-01T00:00:00"/>
    <x v="2"/>
    <x v="2"/>
    <n v="1.4652014652014652E-3"/>
    <n v="1.4652014652014652E-3"/>
    <n v="293.02199999999999"/>
    <n v="0"/>
    <n v="0"/>
    <n v="35.162639999999996"/>
    <n v="153.33333333333331"/>
    <n v="2.9304029304029302"/>
    <n v="0"/>
    <n v="1469.0316237362638"/>
  </r>
  <r>
    <d v="2023-07-16T20:22:49"/>
    <n v="2"/>
    <n v="1736.43"/>
    <n v="1"/>
    <s v="Checked out"/>
    <d v="2023-07-18T11:00:00"/>
    <n v="2"/>
    <d v="2023-07-16T00:30:58"/>
    <s v="Economy Queen"/>
    <m/>
    <m/>
    <x v="0"/>
    <x v="19"/>
    <s v="Visa"/>
    <x v="8"/>
    <n v="1903"/>
    <d v="2023-07-01T00:00:00"/>
    <x v="0"/>
    <x v="4"/>
    <n v="3.3726812816188868E-3"/>
    <n v="3.3726812816188868E-3"/>
    <n v="17.3643"/>
    <n v="50"/>
    <n v="0"/>
    <n v="24.310020000000002"/>
    <n v="153.33333333333331"/>
    <n v="33.726812816188868"/>
    <n v="0"/>
    <n v="1457.6955338504779"/>
  </r>
  <r>
    <d v="2023-07-16T22:53:45"/>
    <n v="2"/>
    <n v="1801.56"/>
    <n v="1"/>
    <s v="Checked out"/>
    <d v="2023-07-18T07:18:55"/>
    <n v="2"/>
    <d v="2023-01-21T00:53:41"/>
    <s v="Economy Queen"/>
    <m/>
    <s v="Expedia"/>
    <x v="2"/>
    <x v="2"/>
    <s v="Mastercard"/>
    <x v="9"/>
    <n v="1904"/>
    <d v="2023-07-01T00:00:00"/>
    <x v="2"/>
    <x v="2"/>
    <n v="1.4652014652014652E-3"/>
    <n v="1.4652014652014652E-3"/>
    <n v="270.23399999999998"/>
    <n v="0"/>
    <n v="0"/>
    <n v="32.428079999999994"/>
    <n v="153.33333333333331"/>
    <n v="2.9304029304029302"/>
    <n v="0"/>
    <n v="1342.6341837362638"/>
  </r>
  <r>
    <d v="2023-07-16T22:54:10"/>
    <n v="2"/>
    <n v="1801.56"/>
    <n v="1"/>
    <s v="Checked out"/>
    <d v="2023-07-18T07:19:14"/>
    <n v="2"/>
    <d v="2023-01-21T00:53:48"/>
    <s v="Economy Queen"/>
    <m/>
    <s v="Expedia"/>
    <x v="2"/>
    <x v="2"/>
    <s v="Mastercard"/>
    <x v="9"/>
    <n v="1905"/>
    <d v="2023-07-01T00:00:00"/>
    <x v="2"/>
    <x v="2"/>
    <n v="1.4652014652014652E-3"/>
    <n v="1.4652014652014652E-3"/>
    <n v="270.23399999999998"/>
    <n v="0"/>
    <n v="0"/>
    <n v="32.428079999999994"/>
    <n v="153.33333333333331"/>
    <n v="2.9304029304029302"/>
    <n v="0"/>
    <n v="1342.6341837362638"/>
  </r>
  <r>
    <d v="2023-07-16T22:54:30"/>
    <n v="2"/>
    <n v="1801.56"/>
    <n v="1"/>
    <s v="Checked out"/>
    <d v="2023-07-18T07:22:33"/>
    <n v="2"/>
    <d v="2023-01-21T00:53:45"/>
    <s v="Economy Queen"/>
    <m/>
    <s v="Expedia"/>
    <x v="2"/>
    <x v="2"/>
    <s v="Mastercard"/>
    <x v="9"/>
    <n v="1906"/>
    <d v="2023-07-01T00:00:00"/>
    <x v="2"/>
    <x v="2"/>
    <n v="1.4652014652014652E-3"/>
    <n v="1.4652014652014652E-3"/>
    <n v="270.23399999999998"/>
    <n v="0"/>
    <n v="0"/>
    <n v="32.428079999999994"/>
    <n v="153.33333333333331"/>
    <n v="2.9304029304029302"/>
    <n v="0"/>
    <n v="1342.6341837362638"/>
  </r>
  <r>
    <d v="2023-07-16T19:00:16"/>
    <n v="1"/>
    <n v="1105.3399999999999"/>
    <n v="1"/>
    <s v="Checked out"/>
    <d v="2023-07-17T09:20:46"/>
    <n v="2"/>
    <d v="2023-06-30T20:18:11"/>
    <s v="Economy Queen"/>
    <m/>
    <s v="Expedia"/>
    <x v="2"/>
    <x v="3"/>
    <s v="Mastercard"/>
    <x v="4"/>
    <n v="1907"/>
    <d v="2023-07-01T00:00:00"/>
    <x v="2"/>
    <x v="2"/>
    <n v="7.326007326007326E-4"/>
    <n v="7.326007326007326E-4"/>
    <n v="165.80099999999999"/>
    <n v="0"/>
    <n v="0"/>
    <n v="19.896119999999996"/>
    <n v="115"/>
    <n v="1.4652014652014651"/>
    <n v="0"/>
    <n v="803.17767853479847"/>
  </r>
  <r>
    <d v="2023-07-17T00:58:13"/>
    <n v="2"/>
    <n v="1688.12"/>
    <n v="1"/>
    <s v="Checked out"/>
    <d v="2023-07-18T10:33:36"/>
    <n v="2"/>
    <d v="2023-07-04T13:12:14"/>
    <s v="Standard Queen"/>
    <m/>
    <s v="Private Sale"/>
    <x v="2"/>
    <x v="3"/>
    <s v=""/>
    <x v="5"/>
    <n v="1908"/>
    <d v="2023-07-01T00:00:00"/>
    <x v="2"/>
    <x v="2"/>
    <n v="1.4652014652014652E-3"/>
    <n v="1.4652014652014652E-3"/>
    <n v="253.21799999999996"/>
    <n v="0"/>
    <n v="0"/>
    <n v="30.386159999999997"/>
    <n v="153.33333333333331"/>
    <n v="2.9304029304029302"/>
    <n v="0"/>
    <n v="1248.2521037362637"/>
  </r>
  <r>
    <d v="2023-07-16T17:52:26"/>
    <n v="1"/>
    <n v="1114.6300000000001"/>
    <n v="1"/>
    <s v="Checked out"/>
    <d v="2023-07-17T09:23:00"/>
    <n v="1"/>
    <d v="2023-07-12T20:30:54"/>
    <s v="Standard Queen"/>
    <m/>
    <m/>
    <x v="0"/>
    <x v="5"/>
    <s v="Visa"/>
    <x v="8"/>
    <n v="1909"/>
    <d v="2023-07-01T00:00:00"/>
    <x v="0"/>
    <x v="4"/>
    <n v="1.6863406408094434E-3"/>
    <n v="1.6863406408094434E-3"/>
    <n v="11.146300000000002"/>
    <n v="50"/>
    <n v="0"/>
    <n v="15.604820000000002"/>
    <n v="115"/>
    <n v="16.863406408094434"/>
    <n v="0"/>
    <n v="906.01547359190567"/>
  </r>
  <r>
    <d v="2023-07-16T17:52:26"/>
    <n v="1"/>
    <n v="1114.6300000000001"/>
    <n v="1"/>
    <s v="Checked out"/>
    <d v="2023-07-17T09:22:49"/>
    <n v="2"/>
    <d v="2023-07-12T20:30:54"/>
    <s v="Standard Queen"/>
    <m/>
    <m/>
    <x v="0"/>
    <x v="5"/>
    <s v="Visa"/>
    <x v="8"/>
    <n v="1910"/>
    <d v="2023-07-01T00:00:00"/>
    <x v="0"/>
    <x v="4"/>
    <n v="1.6863406408094434E-3"/>
    <n v="1.6863406408094434E-3"/>
    <n v="11.146300000000002"/>
    <n v="50"/>
    <n v="0"/>
    <n v="15.604820000000002"/>
    <n v="115"/>
    <n v="16.863406408094434"/>
    <n v="0"/>
    <n v="906.01547359190567"/>
  </r>
  <r>
    <d v="2023-07-16T17:42:18"/>
    <n v="3"/>
    <n v="3336.12"/>
    <n v="1"/>
    <s v="Checked out"/>
    <d v="2023-07-19T11:00:00"/>
    <n v="2"/>
    <d v="2023-07-16T17:41:48"/>
    <s v="Standard Queen"/>
    <m/>
    <m/>
    <x v="0"/>
    <x v="5"/>
    <s v=""/>
    <x v="0"/>
    <n v="1911"/>
    <d v="2023-07-01T00:00:00"/>
    <x v="0"/>
    <x v="0"/>
    <n v="5.0590219224283303E-3"/>
    <n v="5.0590219224283303E-3"/>
    <n v="0"/>
    <n v="0"/>
    <n v="0"/>
    <n v="46.705680000000001"/>
    <n v="191.66666666666666"/>
    <n v="0"/>
    <n v="0"/>
    <n v="3097.7476533333333"/>
  </r>
  <r>
    <d v="2023-07-17T01:38:07"/>
    <n v="1"/>
    <n v="1114.6300000000001"/>
    <n v="1"/>
    <s v="Checked out"/>
    <d v="2023-07-17T11:00:00"/>
    <n v="2"/>
    <d v="2023-07-17T01:35:46"/>
    <s v="Superior King"/>
    <m/>
    <m/>
    <x v="0"/>
    <x v="5"/>
    <s v=""/>
    <x v="0"/>
    <n v="1912"/>
    <d v="2023-07-01T00:00:00"/>
    <x v="0"/>
    <x v="0"/>
    <n v="1.6863406408094434E-3"/>
    <n v="1.6863406408094434E-3"/>
    <n v="0"/>
    <n v="0"/>
    <n v="0"/>
    <n v="15.604820000000002"/>
    <n v="115"/>
    <n v="0"/>
    <n v="0"/>
    <n v="984.02518000000009"/>
  </r>
  <r>
    <d v="2023-07-16T15:09:48"/>
    <n v="1"/>
    <n v="1448.44"/>
    <n v="1"/>
    <s v="Checked out"/>
    <d v="2023-07-17T05:56:49"/>
    <n v="4"/>
    <d v="2023-03-22T10:00:43"/>
    <s v="Family Room"/>
    <m/>
    <m/>
    <x v="0"/>
    <x v="4"/>
    <s v="Mastercard"/>
    <x v="8"/>
    <n v="1913"/>
    <d v="2023-07-01T00:00:00"/>
    <x v="0"/>
    <x v="4"/>
    <n v="1.6863406408094434E-3"/>
    <n v="1.6863406408094434E-3"/>
    <n v="14.484400000000001"/>
    <n v="50"/>
    <n v="0"/>
    <n v="20.27816"/>
    <n v="115"/>
    <n v="16.863406408094434"/>
    <n v="0"/>
    <n v="1231.8140335919056"/>
  </r>
  <r>
    <d v="2023-07-16T19:47:23"/>
    <n v="3"/>
    <n v="6782.13"/>
    <n v="1"/>
    <s v="Checked out"/>
    <d v="2023-07-19T05:33:05"/>
    <n v="3"/>
    <d v="2023-04-09T10:37:12"/>
    <s v="Family Room"/>
    <m/>
    <s v="Expedia"/>
    <x v="2"/>
    <x v="2"/>
    <s v="Mastercard"/>
    <x v="9"/>
    <n v="1914"/>
    <d v="2023-07-01T00:00:00"/>
    <x v="2"/>
    <x v="2"/>
    <n v="2.1978021978021978E-3"/>
    <n v="2.1978021978021978E-3"/>
    <n v="1017.3194999999999"/>
    <n v="0"/>
    <n v="0"/>
    <n v="122.07834"/>
    <n v="191.66666666666666"/>
    <n v="4.395604395604396"/>
    <n v="0"/>
    <n v="5446.6698889377294"/>
  </r>
  <r>
    <d v="2023-07-16T16:35:35"/>
    <n v="3"/>
    <n v="4657.1400000000003"/>
    <n v="1"/>
    <s v="Checked out"/>
    <d v="2023-07-19T07:00:06"/>
    <n v="5"/>
    <d v="2023-03-14T08:34:57"/>
    <s v="Family Room"/>
    <m/>
    <m/>
    <x v="0"/>
    <x v="10"/>
    <s v="Mastercard"/>
    <x v="8"/>
    <n v="1915"/>
    <d v="2023-07-01T00:00:00"/>
    <x v="0"/>
    <x v="4"/>
    <n v="5.0590219224283303E-3"/>
    <n v="5.0590219224283303E-3"/>
    <n v="46.571400000000004"/>
    <n v="50"/>
    <n v="0"/>
    <n v="65.199960000000004"/>
    <n v="191.66666666666666"/>
    <n v="50.590219224283302"/>
    <n v="0"/>
    <n v="4253.1117541090507"/>
  </r>
  <r>
    <d v="2023-07-16T17:50:22"/>
    <n v="1"/>
    <n v="551.74"/>
    <n v="1"/>
    <s v="Checked out"/>
    <d v="2023-07-17T06:00:43"/>
    <n v="1"/>
    <d v="2023-06-07T20:40:43"/>
    <s v="2-bed Dorm"/>
    <m/>
    <s v="Hostelworld Group"/>
    <x v="2"/>
    <x v="2"/>
    <s v="Mastercard"/>
    <x v="10"/>
    <n v="1916"/>
    <d v="2023-07-01T00:00:00"/>
    <x v="2"/>
    <x v="2"/>
    <n v="7.326007326007326E-4"/>
    <n v="7.326007326007326E-4"/>
    <n v="82.760999999999996"/>
    <n v="0"/>
    <n v="0"/>
    <n v="9.9313199999999995"/>
    <n v="115"/>
    <n v="1.4652014652014651"/>
    <n v="0"/>
    <n v="342.58247853479855"/>
  </r>
  <r>
    <d v="2023-07-16T22:47:38"/>
    <n v="3"/>
    <n v="2699.2"/>
    <n v="1"/>
    <s v="Checked out"/>
    <d v="2023-07-19T11:00:00"/>
    <n v="2"/>
    <d v="2023-01-25T18:53:41"/>
    <s v="2-bed Dorm"/>
    <m/>
    <s v="Booking.com"/>
    <x v="2"/>
    <x v="3"/>
    <s v="Mastercard"/>
    <x v="2"/>
    <n v="1917"/>
    <d v="2023-07-01T00:00:00"/>
    <x v="2"/>
    <x v="2"/>
    <n v="2.1978021978021978E-3"/>
    <n v="2.1978021978021978E-3"/>
    <n v="404.87999999999994"/>
    <n v="0"/>
    <n v="0"/>
    <n v="48.585599999999992"/>
    <n v="191.66666666666666"/>
    <n v="4.395604395604396"/>
    <n v="0"/>
    <n v="2049.6721289377288"/>
  </r>
  <r>
    <d v="2023-07-16T18:19:58"/>
    <n v="1"/>
    <n v="483.44"/>
    <n v="1"/>
    <s v="Checked out"/>
    <d v="2023-07-17T05:31:09"/>
    <n v="1"/>
    <d v="2023-06-10T04:19:11"/>
    <s v="2-bed Dorm"/>
    <m/>
    <s v="Hostelworld Group"/>
    <x v="2"/>
    <x v="2"/>
    <s v="Visa"/>
    <x v="10"/>
    <n v="1918"/>
    <d v="2023-07-01T00:00:00"/>
    <x v="2"/>
    <x v="2"/>
    <n v="7.326007326007326E-4"/>
    <n v="7.326007326007326E-4"/>
    <n v="72.515999999999991"/>
    <n v="0"/>
    <n v="0"/>
    <n v="8.7019199999999994"/>
    <n v="115"/>
    <n v="1.4652014652014651"/>
    <n v="0"/>
    <n v="285.75687853479855"/>
  </r>
  <r>
    <d v="2023-07-16T18:22:29"/>
    <n v="2"/>
    <n v="951.43"/>
    <n v="1"/>
    <s v="Checked out"/>
    <d v="2023-07-18T07:10:28"/>
    <n v="1"/>
    <d v="2023-06-26T10:35:22"/>
    <s v="2-bed Dorm"/>
    <m/>
    <s v="Booking.com"/>
    <x v="2"/>
    <x v="3"/>
    <s v="Mastercard"/>
    <x v="2"/>
    <n v="1919"/>
    <d v="2023-07-01T00:00:00"/>
    <x v="2"/>
    <x v="2"/>
    <n v="1.4652014652014652E-3"/>
    <n v="1.4652014652014652E-3"/>
    <n v="142.71449999999999"/>
    <n v="0"/>
    <n v="0"/>
    <n v="17.125739999999997"/>
    <n v="153.33333333333331"/>
    <n v="2.9304029304029302"/>
    <n v="0"/>
    <n v="635.32602373626378"/>
  </r>
  <r>
    <d v="2023-07-16T15:24:21"/>
    <n v="1"/>
    <n v="437.95"/>
    <n v="1"/>
    <s v="Checked out"/>
    <d v="2023-07-17T10:53:05"/>
    <n v="1"/>
    <d v="2023-07-09T12:08:43"/>
    <s v="2-bed Dorm"/>
    <m/>
    <s v="Booking.com"/>
    <x v="2"/>
    <x v="3"/>
    <s v="Mastercard"/>
    <x v="2"/>
    <n v="1920"/>
    <d v="2023-07-01T00:00:00"/>
    <x v="2"/>
    <x v="2"/>
    <n v="7.326007326007326E-4"/>
    <n v="7.326007326007326E-4"/>
    <n v="65.692499999999995"/>
    <n v="0"/>
    <n v="0"/>
    <n v="7.8830999999999989"/>
    <n v="115"/>
    <n v="1.4652014652014651"/>
    <n v="0"/>
    <n v="247.90919853479852"/>
  </r>
  <r>
    <d v="2023-07-16T12:33:40"/>
    <n v="1"/>
    <n v="1429.02"/>
    <n v="1"/>
    <s v="Checked out"/>
    <d v="2023-07-17T09:38:14"/>
    <n v="4"/>
    <d v="2023-07-16T02:09:32"/>
    <s v="4-bed Dorm"/>
    <m/>
    <m/>
    <x v="0"/>
    <x v="5"/>
    <s v="Visa"/>
    <x v="0"/>
    <n v="1921"/>
    <d v="2023-07-01T00:00:00"/>
    <x v="0"/>
    <x v="0"/>
    <n v="1.6863406408094434E-3"/>
    <n v="1.6863406408094434E-3"/>
    <n v="0"/>
    <n v="0"/>
    <n v="0"/>
    <n v="20.00628"/>
    <n v="115"/>
    <n v="0"/>
    <n v="0"/>
    <n v="1294.0137199999999"/>
  </r>
  <r>
    <d v="2023-07-16T16:49:26"/>
    <n v="1"/>
    <n v="1893.02"/>
    <n v="1"/>
    <s v="Checked out"/>
    <d v="2023-07-17T10:14:51"/>
    <n v="4"/>
    <d v="2023-07-14T10:19:11"/>
    <s v="4-bed Dorm"/>
    <m/>
    <s v="Google Travel Agency"/>
    <x v="0"/>
    <x v="5"/>
    <s v="Mastercard"/>
    <x v="14"/>
    <n v="1922"/>
    <d v="2023-07-01T00:00:00"/>
    <x v="0"/>
    <x v="5"/>
    <n v="1.6863406408094434E-3"/>
    <n v="1.6863406408094434E-3"/>
    <n v="0"/>
    <n v="0"/>
    <n v="0"/>
    <n v="34.074359999999999"/>
    <n v="115"/>
    <n v="0"/>
    <n v="0"/>
    <n v="1743.9456399999999"/>
  </r>
  <r>
    <d v="2023-07-16T15:53:11"/>
    <n v="1"/>
    <n v="1252.23"/>
    <n v="1"/>
    <s v="Checked out"/>
    <d v="2023-07-17T10:15:10"/>
    <n v="3"/>
    <d v="2023-06-22T21:42:58"/>
    <s v="4-bed Dorm"/>
    <m/>
    <m/>
    <x v="0"/>
    <x v="13"/>
    <s v="Mastercard"/>
    <x v="8"/>
    <n v="1923"/>
    <d v="2023-07-01T00:00:00"/>
    <x v="0"/>
    <x v="4"/>
    <n v="1.6863406408094434E-3"/>
    <n v="1.6863406408094434E-3"/>
    <n v="12.522300000000001"/>
    <n v="50"/>
    <n v="0"/>
    <n v="17.531220000000001"/>
    <n v="115"/>
    <n v="16.863406408094434"/>
    <n v="0"/>
    <n v="1040.3130735919055"/>
  </r>
  <r>
    <d v="2023-07-16T18:05:16"/>
    <n v="1"/>
    <n v="1429.02"/>
    <n v="1"/>
    <s v="Checked out"/>
    <d v="2023-07-17T11:00:00"/>
    <n v="4"/>
    <d v="2023-07-15T23:01:01"/>
    <s v="4-bed Dorm"/>
    <m/>
    <m/>
    <x v="0"/>
    <x v="5"/>
    <s v="Visa"/>
    <x v="28"/>
    <n v="1924"/>
    <d v="2023-07-01T00:00:00"/>
    <x v="0"/>
    <x v="0"/>
    <n v="1.6863406408094434E-3"/>
    <n v="1.6863406408094434E-3"/>
    <n v="0"/>
    <n v="0"/>
    <n v="0"/>
    <n v="20.00628"/>
    <n v="115"/>
    <n v="0"/>
    <n v="0"/>
    <n v="1294.0137199999999"/>
  </r>
  <r>
    <d v="2023-07-16T16:54:05"/>
    <n v="1"/>
    <n v="1178.57"/>
    <n v="1"/>
    <s v="Checked out"/>
    <d v="2023-07-17T08:31:54"/>
    <n v="4"/>
    <d v="2023-07-15T21:08:07"/>
    <s v="4-bed Dorm"/>
    <m/>
    <m/>
    <x v="0"/>
    <x v="19"/>
    <s v="Mastercard"/>
    <x v="8"/>
    <n v="1925"/>
    <d v="2023-07-01T00:00:00"/>
    <x v="0"/>
    <x v="4"/>
    <n v="1.6863406408094434E-3"/>
    <n v="1.6863406408094434E-3"/>
    <n v="11.7857"/>
    <n v="50"/>
    <n v="0"/>
    <n v="16.499980000000001"/>
    <n v="115"/>
    <n v="16.863406408094434"/>
    <n v="0"/>
    <n v="968.42091359190545"/>
  </r>
  <r>
    <d v="2023-07-16T14:46:07"/>
    <n v="1"/>
    <n v="379.46"/>
    <n v="1"/>
    <s v="Checked out"/>
    <d v="2023-07-17T11:00:00"/>
    <n v="1"/>
    <d v="2023-02-14T16:16:42"/>
    <s v="Bed in 12-bed Dorm"/>
    <m/>
    <s v="Hostelworld Group"/>
    <x v="2"/>
    <x v="2"/>
    <s v="Mastercard"/>
    <x v="10"/>
    <n v="1926"/>
    <d v="2023-07-01T00:00:00"/>
    <x v="2"/>
    <x v="2"/>
    <n v="7.326007326007326E-4"/>
    <n v="7.326007326007326E-4"/>
    <n v="56.918999999999997"/>
    <n v="0"/>
    <n v="0"/>
    <n v="6.8302799999999992"/>
    <n v="115"/>
    <n v="1.4652014652014651"/>
    <n v="0"/>
    <n v="199.24551853479852"/>
  </r>
  <r>
    <d v="2023-07-16T22:51:57"/>
    <n v="2"/>
    <n v="860.63"/>
    <n v="1"/>
    <s v="Checked out"/>
    <d v="2023-07-18T10:28:21"/>
    <n v="1"/>
    <d v="2023-06-26T17:51:14"/>
    <s v="Bed in 12-bed Dorm"/>
    <m/>
    <s v="Hostelworld Group"/>
    <x v="2"/>
    <x v="2"/>
    <s v="Visa"/>
    <x v="10"/>
    <n v="1927"/>
    <d v="2023-07-01T00:00:00"/>
    <x v="2"/>
    <x v="2"/>
    <n v="1.4652014652014652E-3"/>
    <n v="1.4652014652014652E-3"/>
    <n v="129.09449999999998"/>
    <n v="0"/>
    <n v="0"/>
    <n v="15.491339999999999"/>
    <n v="153.33333333333331"/>
    <n v="2.9304029304029302"/>
    <n v="0"/>
    <n v="559.78042373626374"/>
  </r>
  <r>
    <d v="2023-07-16T17:48:58"/>
    <n v="2"/>
    <n v="827.24"/>
    <n v="1"/>
    <s v="Checked out"/>
    <d v="2023-07-18T06:56:58"/>
    <n v="1"/>
    <d v="2023-07-08T10:36:15"/>
    <s v="Bed in 4-bed Dorm"/>
    <m/>
    <s v="Hostelworld Group"/>
    <x v="2"/>
    <x v="2"/>
    <s v="Mastercard"/>
    <x v="10"/>
    <n v="1928"/>
    <d v="2023-07-01T00:00:00"/>
    <x v="2"/>
    <x v="2"/>
    <n v="1.4652014652014652E-3"/>
    <n v="1.4652014652014652E-3"/>
    <n v="124.086"/>
    <n v="0"/>
    <n v="0"/>
    <n v="14.890319999999999"/>
    <n v="153.33333333333331"/>
    <n v="2.9304029304029302"/>
    <n v="0"/>
    <n v="531.99994373626373"/>
  </r>
  <r>
    <d v="2023-07-16T17:49:02"/>
    <n v="2"/>
    <n v="827.24"/>
    <n v="1"/>
    <s v="Checked out"/>
    <d v="2023-07-18T11:00:00"/>
    <n v="1"/>
    <d v="2023-07-08T10:36:11"/>
    <s v="Bed in 4-bed Dorm"/>
    <m/>
    <s v="Hostelworld Group"/>
    <x v="2"/>
    <x v="2"/>
    <s v="Mastercard"/>
    <x v="10"/>
    <n v="1929"/>
    <d v="2023-07-01T00:00:00"/>
    <x v="2"/>
    <x v="2"/>
    <n v="1.4652014652014652E-3"/>
    <n v="1.4652014652014652E-3"/>
    <n v="124.086"/>
    <n v="0"/>
    <n v="0"/>
    <n v="14.890319999999999"/>
    <n v="153.33333333333331"/>
    <n v="2.9304029304029302"/>
    <n v="0"/>
    <n v="531.99994373626373"/>
  </r>
  <r>
    <d v="2023-07-16T17:19:32"/>
    <n v="2"/>
    <n v="911.25"/>
    <n v="1"/>
    <s v="Checked out"/>
    <d v="2023-07-18T03:35:43"/>
    <n v="1"/>
    <d v="2023-06-26T21:15:41"/>
    <s v="Bed in 4-bed Dorm"/>
    <m/>
    <s v="Booking.com"/>
    <x v="2"/>
    <x v="3"/>
    <s v="Mastercard"/>
    <x v="2"/>
    <n v="1930"/>
    <d v="2023-07-01T00:00:00"/>
    <x v="2"/>
    <x v="2"/>
    <n v="1.4652014652014652E-3"/>
    <n v="1.4652014652014652E-3"/>
    <n v="136.6875"/>
    <n v="0"/>
    <n v="0"/>
    <n v="16.4025"/>
    <n v="153.33333333333331"/>
    <n v="2.9304029304029302"/>
    <n v="0"/>
    <n v="601.89626373626379"/>
  </r>
  <r>
    <d v="2023-07-16T17:19:46"/>
    <n v="2"/>
    <n v="911.25"/>
    <n v="1"/>
    <s v="Checked out"/>
    <d v="2023-07-18T09:33:12"/>
    <n v="1"/>
    <d v="2023-06-26T21:18:12"/>
    <s v="Bed in 4-bed Dorm"/>
    <m/>
    <s v="Booking.com"/>
    <x v="2"/>
    <x v="3"/>
    <s v="Mastercard"/>
    <x v="2"/>
    <n v="1931"/>
    <d v="2023-07-01T00:00:00"/>
    <x v="2"/>
    <x v="2"/>
    <n v="1.4652014652014652E-3"/>
    <n v="1.4652014652014652E-3"/>
    <n v="136.6875"/>
    <n v="0"/>
    <n v="0"/>
    <n v="16.4025"/>
    <n v="153.33333333333331"/>
    <n v="2.9304029304029302"/>
    <n v="0"/>
    <n v="601.89626373626379"/>
  </r>
  <r>
    <d v="2023-07-16T18:20:34"/>
    <n v="2"/>
    <n v="865.94"/>
    <n v="1"/>
    <s v="Checked out"/>
    <d v="2023-07-18T08:00:00"/>
    <n v="1"/>
    <d v="2023-02-23T15:51:41"/>
    <s v="Bed in 4-bed Dorm"/>
    <m/>
    <s v="Hostelworld Group"/>
    <x v="2"/>
    <x v="2"/>
    <s v="Mastercard"/>
    <x v="10"/>
    <n v="1932"/>
    <d v="2023-07-01T00:00:00"/>
    <x v="2"/>
    <x v="2"/>
    <n v="1.4652014652014652E-3"/>
    <n v="1.4652014652014652E-3"/>
    <n v="129.89099999999999"/>
    <n v="0"/>
    <n v="0"/>
    <n v="15.586919999999999"/>
    <n v="153.33333333333331"/>
    <n v="2.9304029304029302"/>
    <n v="0"/>
    <n v="564.19834373626384"/>
  </r>
  <r>
    <d v="2023-07-16T07:17:53"/>
    <n v="1"/>
    <n v="571.61"/>
    <n v="1"/>
    <s v="Checked out"/>
    <d v="2023-07-17T09:48:04"/>
    <n v="1"/>
    <d v="2023-07-15T22:28:54"/>
    <s v="Bed in 4-bed Dorm"/>
    <m/>
    <m/>
    <x v="0"/>
    <x v="5"/>
    <s v="Visa"/>
    <x v="0"/>
    <n v="1933"/>
    <d v="2023-07-01T00:00:00"/>
    <x v="0"/>
    <x v="0"/>
    <n v="1.6863406408094434E-3"/>
    <n v="1.6863406408094434E-3"/>
    <n v="0"/>
    <n v="0"/>
    <n v="0"/>
    <n v="8.0025399999999998"/>
    <n v="115"/>
    <n v="0"/>
    <n v="0"/>
    <n v="448.60746"/>
  </r>
  <r>
    <d v="2023-07-17T18:50:45"/>
    <n v="1"/>
    <n v="791.81"/>
    <n v="1"/>
    <s v="Checked out"/>
    <d v="2023-07-18T04:39:49"/>
    <n v="2"/>
    <d v="2023-07-17T08:13:12"/>
    <s v="Economy Queen"/>
    <m/>
    <s v="Expedia"/>
    <x v="2"/>
    <x v="2"/>
    <s v="Mastercard"/>
    <x v="4"/>
    <n v="1934"/>
    <d v="2023-07-01T00:00:00"/>
    <x v="2"/>
    <x v="2"/>
    <n v="7.326007326007326E-4"/>
    <n v="7.326007326007326E-4"/>
    <n v="118.77149999999999"/>
    <n v="0"/>
    <n v="0"/>
    <n v="14.252579999999998"/>
    <n v="115"/>
    <n v="1.4652014652014651"/>
    <n v="0"/>
    <n v="542.32071853479852"/>
  </r>
  <r>
    <d v="2023-07-17T17:58:06"/>
    <n v="1"/>
    <n v="791.78"/>
    <n v="1"/>
    <s v="Checked out"/>
    <d v="2023-07-18T10:52:44"/>
    <n v="2"/>
    <d v="2023-07-17T12:28:11"/>
    <s v="Economy Queen"/>
    <m/>
    <s v="Expedia"/>
    <x v="2"/>
    <x v="2"/>
    <s v="Mastercard"/>
    <x v="9"/>
    <n v="1935"/>
    <d v="2023-07-01T00:00:00"/>
    <x v="2"/>
    <x v="2"/>
    <n v="7.326007326007326E-4"/>
    <n v="7.326007326007326E-4"/>
    <n v="118.767"/>
    <n v="0"/>
    <n v="0"/>
    <n v="14.252039999999999"/>
    <n v="115"/>
    <n v="1.4652014652014651"/>
    <n v="0"/>
    <n v="542.29575853479855"/>
  </r>
  <r>
    <d v="2023-07-17T19:01:29"/>
    <n v="2"/>
    <n v="2345.06"/>
    <n v="1"/>
    <s v="Checked out"/>
    <d v="2023-07-19T09:04:12"/>
    <n v="2"/>
    <d v="2023-05-11T20:26:05"/>
    <s v="Economy Queen"/>
    <m/>
    <m/>
    <x v="0"/>
    <x v="4"/>
    <s v="Mastercard"/>
    <x v="8"/>
    <n v="1936"/>
    <d v="2023-07-01T00:00:00"/>
    <x v="0"/>
    <x v="4"/>
    <n v="3.3726812816188868E-3"/>
    <n v="3.3726812816188868E-3"/>
    <n v="23.450600000000001"/>
    <n v="50"/>
    <n v="0"/>
    <n v="32.830840000000002"/>
    <n v="153.33333333333331"/>
    <n v="33.726812816188868"/>
    <n v="0"/>
    <n v="2051.7184138504776"/>
  </r>
  <r>
    <d v="2023-07-17T06:56:16"/>
    <n v="1"/>
    <n v="1160.71"/>
    <n v="1"/>
    <s v="Checked out"/>
    <d v="2023-07-18T11:00:00"/>
    <n v="2"/>
    <d v="2023-07-17T06:55:27"/>
    <s v="Economy Queen"/>
    <m/>
    <m/>
    <x v="0"/>
    <x v="5"/>
    <s v=""/>
    <x v="0"/>
    <n v="1937"/>
    <d v="2023-07-01T00:00:00"/>
    <x v="0"/>
    <x v="0"/>
    <n v="1.6863406408094434E-3"/>
    <n v="1.6863406408094434E-3"/>
    <n v="0"/>
    <n v="0"/>
    <n v="0"/>
    <n v="16.249940000000002"/>
    <n v="115"/>
    <n v="0"/>
    <n v="0"/>
    <n v="1029.4600600000001"/>
  </r>
  <r>
    <d v="2023-07-17T10:50:17"/>
    <n v="11"/>
    <n v="9797.84"/>
    <n v="1"/>
    <s v="Checked out"/>
    <d v="2023-07-28T08:32:16"/>
    <n v="2"/>
    <d v="2023-07-17T10:25:17"/>
    <s v="Economy Queen"/>
    <s v="Norled AS (NO981940768MVA)"/>
    <m/>
    <x v="0"/>
    <x v="0"/>
    <s v=""/>
    <x v="0"/>
    <n v="1938"/>
    <d v="2023-07-01T00:00:00"/>
    <x v="0"/>
    <x v="0"/>
    <n v="1.8549747048903879E-2"/>
    <n v="1.8549747048903879E-2"/>
    <n v="0"/>
    <n v="0"/>
    <n v="0"/>
    <n v="137.16976"/>
    <n v="498.33333333333326"/>
    <n v="0"/>
    <n v="0"/>
    <n v="9162.3369066666673"/>
  </r>
  <r>
    <d v="2023-07-18T00:24:47"/>
    <n v="2"/>
    <n v="1980.13"/>
    <n v="1"/>
    <s v="Checked out"/>
    <d v="2023-07-19T06:26:44"/>
    <n v="2"/>
    <d v="2023-03-23T08:22:51"/>
    <s v="Economy Queen"/>
    <m/>
    <m/>
    <x v="0"/>
    <x v="4"/>
    <s v="Visa"/>
    <x v="8"/>
    <n v="1939"/>
    <d v="2023-07-01T00:00:00"/>
    <x v="0"/>
    <x v="4"/>
    <n v="3.3726812816188868E-3"/>
    <n v="3.3726812816188868E-3"/>
    <n v="19.801300000000001"/>
    <n v="50"/>
    <n v="0"/>
    <n v="27.721820000000001"/>
    <n v="153.33333333333331"/>
    <n v="33.726812816188868"/>
    <n v="0"/>
    <n v="1695.5467338504779"/>
  </r>
  <r>
    <d v="2023-07-17T21:42:29"/>
    <n v="1"/>
    <n v="747.14"/>
    <n v="1"/>
    <s v="Checked out"/>
    <d v="2023-07-18T11:00:00"/>
    <n v="2"/>
    <d v="2023-07-17T14:21:26"/>
    <s v="Economy Queen"/>
    <m/>
    <m/>
    <x v="0"/>
    <x v="19"/>
    <s v="Mastercard"/>
    <x v="8"/>
    <n v="1940"/>
    <d v="2023-07-01T00:00:00"/>
    <x v="0"/>
    <x v="4"/>
    <n v="1.6863406408094434E-3"/>
    <n v="1.6863406408094434E-3"/>
    <n v="7.4714"/>
    <n v="50"/>
    <n v="0"/>
    <n v="10.459960000000001"/>
    <n v="115"/>
    <n v="16.863406408094434"/>
    <n v="0"/>
    <n v="547.34523359190553"/>
  </r>
  <r>
    <d v="2023-07-17T22:25:46"/>
    <n v="1"/>
    <n v="840"/>
    <n v="1"/>
    <s v="Checked out"/>
    <d v="2023-07-18T11:00:00"/>
    <n v="1"/>
    <d v="2023-07-17T19:13:43"/>
    <s v="Standard Queen"/>
    <m/>
    <m/>
    <x v="0"/>
    <x v="19"/>
    <s v="Visa"/>
    <x v="8"/>
    <n v="1941"/>
    <d v="2023-07-01T00:00:00"/>
    <x v="0"/>
    <x v="4"/>
    <n v="1.6863406408094434E-3"/>
    <n v="1.6863406408094434E-3"/>
    <n v="8.4"/>
    <n v="50"/>
    <n v="0"/>
    <n v="11.76"/>
    <n v="115"/>
    <n v="16.863406408094434"/>
    <n v="0"/>
    <n v="637.97659359190561"/>
  </r>
  <r>
    <d v="2023-07-17T15:09:05"/>
    <n v="2"/>
    <n v="2418.75"/>
    <n v="1"/>
    <s v="Checked out"/>
    <d v="2023-07-19T08:54:22"/>
    <n v="1"/>
    <d v="2023-07-03T21:50:42"/>
    <s v="Standard Queen"/>
    <m/>
    <s v="Booking.com"/>
    <x v="2"/>
    <x v="3"/>
    <s v="Mastercard"/>
    <x v="2"/>
    <n v="1942"/>
    <d v="2023-07-01T00:00:00"/>
    <x v="2"/>
    <x v="2"/>
    <n v="1.4652014652014652E-3"/>
    <n v="1.4652014652014652E-3"/>
    <n v="362.8125"/>
    <n v="0"/>
    <n v="0"/>
    <n v="43.537499999999994"/>
    <n v="153.33333333333331"/>
    <n v="2.9304029304029302"/>
    <n v="0"/>
    <n v="1856.1362637362636"/>
  </r>
  <r>
    <d v="2023-07-17T16:46:37"/>
    <n v="1"/>
    <n v="747.14"/>
    <n v="1"/>
    <s v="Checked out"/>
    <d v="2023-07-18T10:55:00"/>
    <n v="2"/>
    <d v="2023-07-17T16:17:12"/>
    <s v="Superior King"/>
    <m/>
    <s v="Google Travel Agency"/>
    <x v="0"/>
    <x v="0"/>
    <s v="Visa"/>
    <x v="14"/>
    <n v="1943"/>
    <d v="2023-07-01T00:00:00"/>
    <x v="0"/>
    <x v="5"/>
    <n v="1.6863406408094434E-3"/>
    <n v="1.6863406408094434E-3"/>
    <n v="0"/>
    <n v="0"/>
    <n v="0"/>
    <n v="13.448519999999998"/>
    <n v="115"/>
    <n v="0"/>
    <n v="0"/>
    <n v="618.69147999999996"/>
  </r>
  <r>
    <d v="2023-07-17T21:51:19"/>
    <n v="1"/>
    <n v="1052.96"/>
    <n v="1"/>
    <s v="Checked out"/>
    <d v="2023-07-18T10:27:59"/>
    <n v="1"/>
    <d v="2023-07-10T20:53:12"/>
    <s v="Superior King"/>
    <m/>
    <s v="Expedia"/>
    <x v="2"/>
    <x v="9"/>
    <s v="Mastercard"/>
    <x v="3"/>
    <n v="1944"/>
    <d v="2023-07-01T00:00:00"/>
    <x v="2"/>
    <x v="2"/>
    <n v="7.326007326007326E-4"/>
    <n v="7.326007326007326E-4"/>
    <n v="157.94399999999999"/>
    <n v="0"/>
    <n v="0"/>
    <n v="18.953279999999999"/>
    <n v="115"/>
    <n v="1.4652014652014651"/>
    <n v="0"/>
    <n v="759.59751853479861"/>
  </r>
  <r>
    <d v="2023-07-17T16:47:57"/>
    <n v="3"/>
    <n v="4241.07"/>
    <n v="1"/>
    <s v="Checked out"/>
    <d v="2023-07-20T10:46:17"/>
    <n v="2"/>
    <d v="2023-02-27T13:41:12"/>
    <s v="Superior King"/>
    <m/>
    <s v="Booking.com"/>
    <x v="2"/>
    <x v="2"/>
    <s v="Mastercard"/>
    <x v="2"/>
    <n v="1945"/>
    <d v="2023-07-01T00:00:00"/>
    <x v="2"/>
    <x v="2"/>
    <n v="2.1978021978021978E-3"/>
    <n v="2.1978021978021978E-3"/>
    <n v="636.16049999999996"/>
    <n v="0"/>
    <n v="0"/>
    <n v="76.339259999999996"/>
    <n v="191.66666666666666"/>
    <n v="4.395604395604396"/>
    <n v="0"/>
    <n v="3332.5079689377289"/>
  </r>
  <r>
    <d v="2023-07-17T14:34:50"/>
    <n v="2"/>
    <n v="1771.42"/>
    <n v="1"/>
    <s v="Checked out"/>
    <d v="2023-07-19T11:00:00"/>
    <n v="2"/>
    <d v="2023-07-16T21:38:12"/>
    <s v="Superior King"/>
    <m/>
    <s v="Expedia"/>
    <x v="2"/>
    <x v="2"/>
    <s v="Mastercard"/>
    <x v="9"/>
    <n v="1946"/>
    <d v="2023-07-01T00:00:00"/>
    <x v="2"/>
    <x v="2"/>
    <n v="1.4652014652014652E-3"/>
    <n v="1.4652014652014652E-3"/>
    <n v="265.71300000000002"/>
    <n v="0"/>
    <n v="0"/>
    <n v="31.885559999999998"/>
    <n v="153.33333333333331"/>
    <n v="2.9304029304029302"/>
    <n v="0"/>
    <n v="1317.5577037362639"/>
  </r>
  <r>
    <d v="2023-07-17T17:08:31"/>
    <n v="1"/>
    <n v="2057.21"/>
    <n v="1"/>
    <s v="Checked out"/>
    <d v="2023-07-18T10:54:19"/>
    <n v="4"/>
    <d v="2023-07-14T14:53:12"/>
    <s v="Family Room"/>
    <m/>
    <s v="Expedia"/>
    <x v="2"/>
    <x v="2"/>
    <s v="Mastercard"/>
    <x v="17"/>
    <n v="1947"/>
    <d v="2023-07-01T00:00:00"/>
    <x v="2"/>
    <x v="2"/>
    <n v="7.326007326007326E-4"/>
    <n v="7.326007326007326E-4"/>
    <n v="308.58150000000001"/>
    <n v="0"/>
    <n v="0"/>
    <n v="37.029779999999995"/>
    <n v="115"/>
    <n v="1.4652014652014651"/>
    <n v="0"/>
    <n v="1595.1335185347984"/>
  </r>
  <r>
    <d v="2023-07-18T00:24:11"/>
    <n v="1"/>
    <n v="1548.57"/>
    <n v="1"/>
    <s v="Checked out"/>
    <d v="2023-07-18T10:58:29"/>
    <n v="3"/>
    <d v="2023-07-14T23:58:32"/>
    <s v="Family Room"/>
    <m/>
    <s v="Expedia"/>
    <x v="2"/>
    <x v="2"/>
    <s v="Mastercard"/>
    <x v="9"/>
    <n v="1948"/>
    <d v="2023-07-01T00:00:00"/>
    <x v="2"/>
    <x v="2"/>
    <n v="7.326007326007326E-4"/>
    <n v="7.326007326007326E-4"/>
    <n v="232.28549999999998"/>
    <n v="0"/>
    <n v="0"/>
    <n v="27.874259999999996"/>
    <n v="115"/>
    <n v="1.4652014652014651"/>
    <n v="0"/>
    <n v="1171.9450385347984"/>
  </r>
  <r>
    <d v="2023-07-17T16:18:19"/>
    <n v="1"/>
    <n v="1089.29"/>
    <n v="1"/>
    <s v="Checked out"/>
    <d v="2023-07-18T07:57:47"/>
    <n v="2"/>
    <d v="2023-05-15T20:59:42"/>
    <s v="2-bed Dorm"/>
    <m/>
    <s v="Booking.com"/>
    <x v="2"/>
    <x v="2"/>
    <s v="Mastercard"/>
    <x v="2"/>
    <n v="1949"/>
    <d v="2023-07-01T00:00:00"/>
    <x v="2"/>
    <x v="2"/>
    <n v="7.326007326007326E-4"/>
    <n v="7.326007326007326E-4"/>
    <n v="163.39349999999999"/>
    <n v="0"/>
    <n v="0"/>
    <n v="19.607219999999998"/>
    <n v="115"/>
    <n v="1.4652014652014651"/>
    <n v="0"/>
    <n v="789.82407853479845"/>
  </r>
  <r>
    <d v="2023-07-17T22:17:40"/>
    <n v="2"/>
    <n v="1736.61"/>
    <n v="1"/>
    <s v="Checked out"/>
    <d v="2023-07-19T11:00:00"/>
    <n v="2"/>
    <d v="2023-07-12T15:58:44"/>
    <s v="2-bed Dorm"/>
    <m/>
    <s v="Booking.com"/>
    <x v="2"/>
    <x v="2"/>
    <s v="Mastercard"/>
    <x v="2"/>
    <n v="1950"/>
    <d v="2023-07-01T00:00:00"/>
    <x v="2"/>
    <x v="2"/>
    <n v="1.4652014652014652E-3"/>
    <n v="1.4652014652014652E-3"/>
    <n v="260.49149999999997"/>
    <n v="0"/>
    <n v="0"/>
    <n v="31.258979999999998"/>
    <n v="153.33333333333331"/>
    <n v="2.9304029304029302"/>
    <n v="0"/>
    <n v="1288.5957837362637"/>
  </r>
  <r>
    <d v="2023-07-17T22:19:19"/>
    <n v="1"/>
    <n v="846.43"/>
    <n v="1"/>
    <s v="Checked out"/>
    <d v="2023-07-18T11:00:00"/>
    <n v="2"/>
    <d v="2023-07-14T23:49:12"/>
    <s v="2-bed Dorm"/>
    <m/>
    <s v="Booking.com"/>
    <x v="2"/>
    <x v="2"/>
    <s v="Mastercard"/>
    <x v="2"/>
    <n v="1951"/>
    <d v="2023-07-01T00:00:00"/>
    <x v="2"/>
    <x v="2"/>
    <n v="7.326007326007326E-4"/>
    <n v="7.326007326007326E-4"/>
    <n v="126.96449999999999"/>
    <n v="0"/>
    <n v="0"/>
    <n v="15.235739999999998"/>
    <n v="115"/>
    <n v="1.4652014652014651"/>
    <n v="0"/>
    <n v="587.76455853479843"/>
  </r>
  <r>
    <d v="2023-07-17T15:16:59"/>
    <n v="1"/>
    <n v="841.07"/>
    <n v="1"/>
    <s v="Checked out"/>
    <d v="2023-07-18T10:19:34"/>
    <n v="2"/>
    <d v="2023-07-17T10:45:43"/>
    <s v="2-bed Dorm"/>
    <m/>
    <s v="Booking.com"/>
    <x v="2"/>
    <x v="2"/>
    <s v="Mastercard"/>
    <x v="2"/>
    <n v="1952"/>
    <d v="2023-07-01T00:00:00"/>
    <x v="2"/>
    <x v="2"/>
    <n v="7.326007326007326E-4"/>
    <n v="7.326007326007326E-4"/>
    <n v="126.1605"/>
    <n v="0"/>
    <n v="0"/>
    <n v="15.13926"/>
    <n v="115"/>
    <n v="1.4652014652014651"/>
    <n v="0"/>
    <n v="583.30503853479854"/>
  </r>
  <r>
    <d v="2023-07-17T14:18:24"/>
    <n v="1"/>
    <n v="841.07"/>
    <n v="1"/>
    <s v="Checked out"/>
    <d v="2023-07-18T09:55:20"/>
    <n v="2"/>
    <d v="2023-07-17T02:53:11"/>
    <s v="2-bed Dorm"/>
    <m/>
    <s v="Booking.com"/>
    <x v="2"/>
    <x v="2"/>
    <s v="Mastercard"/>
    <x v="2"/>
    <n v="1953"/>
    <d v="2023-07-01T00:00:00"/>
    <x v="2"/>
    <x v="2"/>
    <n v="7.326007326007326E-4"/>
    <n v="7.326007326007326E-4"/>
    <n v="126.1605"/>
    <n v="0"/>
    <n v="0"/>
    <n v="15.13926"/>
    <n v="115"/>
    <n v="1.4652014652014651"/>
    <n v="0"/>
    <n v="583.30503853479854"/>
  </r>
  <r>
    <d v="2023-07-17T16:41:03"/>
    <n v="1"/>
    <n v="1414.29"/>
    <n v="1"/>
    <s v="Checked out"/>
    <d v="2023-07-18T11:00:00"/>
    <n v="4"/>
    <d v="2023-06-08T11:42:42"/>
    <s v="4-bed Dorm"/>
    <m/>
    <s v="Booking.com"/>
    <x v="2"/>
    <x v="3"/>
    <s v="Mastercard"/>
    <x v="2"/>
    <n v="1954"/>
    <d v="2023-07-01T00:00:00"/>
    <x v="2"/>
    <x v="2"/>
    <n v="7.326007326007326E-4"/>
    <n v="7.326007326007326E-4"/>
    <n v="212.14349999999999"/>
    <n v="0"/>
    <n v="0"/>
    <n v="25.457219999999996"/>
    <n v="115"/>
    <n v="1.4652014652014651"/>
    <n v="0"/>
    <n v="1060.2240785347985"/>
  </r>
  <r>
    <d v="2023-07-18T00:54:32"/>
    <n v="4"/>
    <n v="4739.59"/>
    <n v="1"/>
    <s v="Checked out"/>
    <d v="2023-07-21T11:00:00"/>
    <n v="3"/>
    <d v="2023-06-13T07:27:11"/>
    <s v="4-bed Dorm"/>
    <m/>
    <s v="Private Sale"/>
    <x v="2"/>
    <x v="3"/>
    <s v=""/>
    <x v="5"/>
    <n v="1955"/>
    <d v="2023-07-01T00:00:00"/>
    <x v="2"/>
    <x v="2"/>
    <n v="2.9304029304029304E-3"/>
    <n v="2.9304029304029304E-3"/>
    <n v="710.93849999999998"/>
    <n v="0"/>
    <n v="0"/>
    <n v="85.312619999999995"/>
    <n v="230"/>
    <n v="5.8608058608058604"/>
    <n v="0"/>
    <n v="3707.4780741391942"/>
  </r>
  <r>
    <d v="2023-07-17T11:28:11"/>
    <n v="2"/>
    <n v="3145.09"/>
    <n v="1"/>
    <s v="Checked out"/>
    <d v="2023-07-19T09:04:12"/>
    <n v="4"/>
    <d v="2023-07-11T20:34:43"/>
    <s v="4-bed Dorm"/>
    <m/>
    <s v="Booking.com"/>
    <x v="2"/>
    <x v="2"/>
    <s v="Mastercard"/>
    <x v="2"/>
    <n v="1956"/>
    <d v="2023-07-01T00:00:00"/>
    <x v="2"/>
    <x v="2"/>
    <n v="1.4652014652014652E-3"/>
    <n v="1.4652014652014652E-3"/>
    <n v="471.76350000000002"/>
    <n v="0"/>
    <n v="0"/>
    <n v="56.611619999999995"/>
    <n v="153.33333333333331"/>
    <n v="2.9304029304029302"/>
    <n v="0"/>
    <n v="2460.4511437362639"/>
  </r>
  <r>
    <d v="2023-07-17T20:22:11"/>
    <n v="3"/>
    <n v="4467.8599999999997"/>
    <n v="1"/>
    <s v="Checked out"/>
    <d v="2023-07-20T07:45:42"/>
    <n v="4"/>
    <d v="2023-06-30T21:55:11"/>
    <s v="4-bed Dorm"/>
    <m/>
    <s v="Booking.com"/>
    <x v="2"/>
    <x v="3"/>
    <s v="Mastercard"/>
    <x v="2"/>
    <n v="1957"/>
    <d v="2023-07-01T00:00:00"/>
    <x v="2"/>
    <x v="2"/>
    <n v="2.1978021978021978E-3"/>
    <n v="2.1978021978021978E-3"/>
    <n v="670.17899999999997"/>
    <n v="0"/>
    <n v="0"/>
    <n v="80.421479999999988"/>
    <n v="191.66666666666666"/>
    <n v="4.395604395604396"/>
    <n v="0"/>
    <n v="3521.1972489377285"/>
  </r>
  <r>
    <d v="2023-07-17T18:58:36"/>
    <n v="5"/>
    <n v="10282.719999999999"/>
    <n v="1"/>
    <s v="Checked out"/>
    <d v="2023-07-22T11:00:00"/>
    <n v="5"/>
    <d v="2023-01-31T23:30:42"/>
    <s v="6-bed Dorm"/>
    <m/>
    <s v="Booking.com"/>
    <x v="2"/>
    <x v="2"/>
    <s v="Mastercard"/>
    <x v="2"/>
    <n v="1958"/>
    <d v="2023-07-01T00:00:00"/>
    <x v="2"/>
    <x v="2"/>
    <n v="3.663003663003663E-3"/>
    <n v="3.663003663003663E-3"/>
    <n v="1542.4079999999999"/>
    <n v="0"/>
    <n v="0"/>
    <n v="185.08895999999999"/>
    <n v="268.33333333333331"/>
    <n v="7.3260073260073257"/>
    <n v="0"/>
    <n v="8279.5636993406588"/>
  </r>
  <r>
    <d v="2023-07-17T18:22:10"/>
    <n v="1"/>
    <n v="486.61"/>
    <n v="1"/>
    <s v="Checked out"/>
    <d v="2023-07-18T10:55:20"/>
    <n v="1"/>
    <d v="2023-07-13T23:45:12"/>
    <s v="Bed in 12-bed Dorm"/>
    <m/>
    <s v="Booking.com"/>
    <x v="2"/>
    <x v="2"/>
    <s v="Mastercard"/>
    <x v="2"/>
    <n v="1959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17T10:06:05"/>
    <n v="2"/>
    <n v="758.18"/>
    <n v="1"/>
    <s v="Checked out"/>
    <d v="2023-07-19T07:49:24"/>
    <n v="1"/>
    <d v="2023-07-11T22:07:13"/>
    <s v="Bed in 12-bed Dorm"/>
    <m/>
    <s v="Private Sale"/>
    <x v="2"/>
    <x v="2"/>
    <s v=""/>
    <x v="5"/>
    <n v="1960"/>
    <d v="2023-07-01T00:00:00"/>
    <x v="2"/>
    <x v="2"/>
    <n v="1.4652014652014652E-3"/>
    <n v="1.4652014652014652E-3"/>
    <n v="113.72699999999999"/>
    <n v="0"/>
    <n v="0"/>
    <n v="13.647239999999998"/>
    <n v="153.33333333333331"/>
    <n v="2.9304029304029302"/>
    <n v="0"/>
    <n v="474.54202373626373"/>
  </r>
  <r>
    <d v="2023-07-17T14:06:09"/>
    <n v="3"/>
    <n v="1510.71"/>
    <n v="1"/>
    <s v="Checked out"/>
    <d v="2023-07-20T09:53:54"/>
    <n v="1"/>
    <d v="2023-07-16T21:24:12"/>
    <s v="Bed in 12-bed Dorm"/>
    <m/>
    <s v="Booking.com"/>
    <x v="2"/>
    <x v="2"/>
    <s v="Mastercard"/>
    <x v="2"/>
    <n v="1961"/>
    <d v="2023-07-01T00:00:00"/>
    <x v="2"/>
    <x v="2"/>
    <n v="2.1978021978021978E-3"/>
    <n v="2.1978021978021978E-3"/>
    <n v="226.60650000000001"/>
    <n v="0"/>
    <n v="0"/>
    <n v="27.192779999999999"/>
    <n v="191.66666666666666"/>
    <n v="4.395604395604396"/>
    <n v="0"/>
    <n v="1060.848448937729"/>
  </r>
  <r>
    <d v="2023-07-17T16:01:16"/>
    <n v="1"/>
    <n v="413.62"/>
    <n v="1"/>
    <s v="Checked out"/>
    <d v="2023-07-18T10:55:17"/>
    <n v="1"/>
    <d v="2023-07-16T22:32:42"/>
    <s v="Bed in 12-bed Dorm"/>
    <m/>
    <s v="Hostelworld Group"/>
    <x v="2"/>
    <x v="2"/>
    <s v=""/>
    <x v="10"/>
    <n v="1962"/>
    <d v="2023-07-01T00:00:00"/>
    <x v="2"/>
    <x v="2"/>
    <n v="7.326007326007326E-4"/>
    <n v="7.326007326007326E-4"/>
    <n v="62.042999999999999"/>
    <n v="0"/>
    <n v="0"/>
    <n v="7.4451599999999996"/>
    <n v="115"/>
    <n v="1.4652014652014651"/>
    <n v="0"/>
    <n v="227.66663853479855"/>
  </r>
  <r>
    <d v="2023-07-17T16:34:37"/>
    <n v="2"/>
    <n v="891.97"/>
    <n v="1"/>
    <s v="Checked out"/>
    <d v="2023-07-19T09:00:00"/>
    <n v="1"/>
    <d v="2023-07-07T21:33:42"/>
    <s v="Bed in 12-bed Dorm"/>
    <m/>
    <s v="Booking.com"/>
    <x v="2"/>
    <x v="3"/>
    <s v="Mastercard"/>
    <x v="2"/>
    <n v="1963"/>
    <d v="2023-07-01T00:00:00"/>
    <x v="2"/>
    <x v="2"/>
    <n v="1.4652014652014652E-3"/>
    <n v="1.4652014652014652E-3"/>
    <n v="133.7955"/>
    <n v="0"/>
    <n v="0"/>
    <n v="16.05546"/>
    <n v="153.33333333333331"/>
    <n v="2.9304029304029302"/>
    <n v="0"/>
    <n v="585.85530373626375"/>
  </r>
  <r>
    <d v="2023-07-17T17:55:38"/>
    <n v="2"/>
    <n v="1064.28"/>
    <n v="1"/>
    <s v="Checked out"/>
    <d v="2023-07-19T04:28:59"/>
    <n v="1"/>
    <d v="2023-06-04T11:33:07"/>
    <s v="Bed in 12-bed Dorm"/>
    <m/>
    <s v="Google Travel Agency"/>
    <x v="0"/>
    <x v="0"/>
    <s v="Visa"/>
    <x v="14"/>
    <n v="1964"/>
    <d v="2023-07-01T00:00:00"/>
    <x v="0"/>
    <x v="5"/>
    <n v="3.3726812816188868E-3"/>
    <n v="3.3726812816188868E-3"/>
    <n v="0"/>
    <n v="0"/>
    <n v="0"/>
    <n v="19.157039999999999"/>
    <n v="153.33333333333331"/>
    <n v="0"/>
    <n v="0"/>
    <n v="891.78962666666666"/>
  </r>
  <r>
    <d v="2023-07-17T23:47:20"/>
    <n v="2"/>
    <n v="991.07"/>
    <n v="1"/>
    <s v="Checked out"/>
    <d v="2023-07-19T11:00:00"/>
    <n v="1"/>
    <d v="2023-07-12T17:04:43"/>
    <s v="Bed in 12-bed Dorm"/>
    <m/>
    <s v="Booking.com"/>
    <x v="2"/>
    <x v="2"/>
    <s v="Mastercard"/>
    <x v="2"/>
    <n v="1965"/>
    <d v="2023-07-01T00:00:00"/>
    <x v="2"/>
    <x v="2"/>
    <n v="1.4652014652014652E-3"/>
    <n v="1.4652014652014652E-3"/>
    <n v="148.66050000000001"/>
    <n v="0"/>
    <n v="0"/>
    <n v="17.839259999999999"/>
    <n v="153.33333333333331"/>
    <n v="2.9304029304029302"/>
    <n v="0"/>
    <n v="668.30650373626383"/>
  </r>
  <r>
    <d v="2023-07-18T00:10:59"/>
    <n v="1"/>
    <n v="486.61"/>
    <n v="1"/>
    <s v="Checked out"/>
    <d v="2023-07-18T07:44:50"/>
    <n v="1"/>
    <d v="2023-07-17T19:29:45"/>
    <s v="Bed in 12-bed Dorm"/>
    <m/>
    <s v="Booking.com"/>
    <x v="2"/>
    <x v="2"/>
    <s v="Mastercard"/>
    <x v="2"/>
    <n v="1966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17T15:48:00"/>
    <n v="1"/>
    <n v="472.01"/>
    <n v="1"/>
    <s v="Checked out"/>
    <d v="2023-07-18T07:54:23"/>
    <n v="1"/>
    <d v="2023-07-17T15:46:59"/>
    <s v="Bed in 12-bed Dorm"/>
    <m/>
    <m/>
    <x v="0"/>
    <x v="5"/>
    <s v=""/>
    <x v="0"/>
    <n v="1967"/>
    <d v="2023-07-01T00:00:00"/>
    <x v="0"/>
    <x v="0"/>
    <n v="1.6863406408094434E-3"/>
    <n v="1.6863406408094434E-3"/>
    <n v="0"/>
    <n v="0"/>
    <n v="0"/>
    <n v="6.6081399999999997"/>
    <n v="115"/>
    <n v="0"/>
    <n v="0"/>
    <n v="350.40186"/>
  </r>
  <r>
    <d v="2023-07-17T23:27:24"/>
    <n v="1"/>
    <n v="486.61"/>
    <n v="1"/>
    <s v="Checked out"/>
    <d v="2023-07-18T08:49:50"/>
    <n v="1"/>
    <d v="2023-07-17T15:10:47"/>
    <s v="Bed in 12-bed Dorm"/>
    <m/>
    <s v="Booking.com"/>
    <x v="2"/>
    <x v="2"/>
    <s v="Mastercard"/>
    <x v="2"/>
    <n v="1968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17T17:32:51"/>
    <n v="2"/>
    <n v="1022.94"/>
    <n v="1"/>
    <s v="Checked out"/>
    <d v="2023-07-19T04:28:43"/>
    <n v="1"/>
    <d v="2023-06-17T11:39:12"/>
    <s v="Bed in 12-bed Dorm"/>
    <m/>
    <s v="Booking.com"/>
    <x v="2"/>
    <x v="3"/>
    <s v="Mastercard"/>
    <x v="2"/>
    <n v="1969"/>
    <d v="2023-07-01T00:00:00"/>
    <x v="2"/>
    <x v="2"/>
    <n v="1.4652014652014652E-3"/>
    <n v="1.4652014652014652E-3"/>
    <n v="153.441"/>
    <n v="0"/>
    <n v="0"/>
    <n v="18.41292"/>
    <n v="153.33333333333331"/>
    <n v="2.9304029304029302"/>
    <n v="0"/>
    <n v="694.82234373626375"/>
  </r>
  <r>
    <d v="2023-07-17T21:25:34"/>
    <n v="2"/>
    <n v="966.11"/>
    <n v="1"/>
    <s v="Checked out"/>
    <d v="2023-07-19T10:43:39"/>
    <n v="1"/>
    <d v="2023-06-28T18:06:14"/>
    <s v="Bed in 12-bed Dorm"/>
    <m/>
    <s v="Hostelworld Group"/>
    <x v="2"/>
    <x v="2"/>
    <s v="Visa"/>
    <x v="10"/>
    <n v="1970"/>
    <d v="2023-07-01T00:00:00"/>
    <x v="2"/>
    <x v="2"/>
    <n v="1.4652014652014652E-3"/>
    <n v="1.4652014652014652E-3"/>
    <n v="144.91649999999998"/>
    <n v="0"/>
    <n v="0"/>
    <n v="17.389979999999998"/>
    <n v="153.33333333333331"/>
    <n v="2.9304029304029302"/>
    <n v="0"/>
    <n v="647.53978373626376"/>
  </r>
  <r>
    <d v="2023-07-17T14:20:38"/>
    <n v="2"/>
    <n v="966.11"/>
    <n v="1"/>
    <s v="Checked out"/>
    <d v="2023-07-19T10:43:31"/>
    <n v="1"/>
    <d v="2023-07-03T09:57:11"/>
    <s v="Bed in 12-bed Dorm"/>
    <m/>
    <s v="Hostelworld Group"/>
    <x v="2"/>
    <x v="2"/>
    <s v="Visa"/>
    <x v="10"/>
    <n v="1971"/>
    <d v="2023-07-01T00:00:00"/>
    <x v="2"/>
    <x v="2"/>
    <n v="1.4652014652014652E-3"/>
    <n v="1.4652014652014652E-3"/>
    <n v="144.91649999999998"/>
    <n v="0"/>
    <n v="0"/>
    <n v="17.389979999999998"/>
    <n v="153.33333333333331"/>
    <n v="2.9304029304029302"/>
    <n v="0"/>
    <n v="647.53978373626376"/>
  </r>
  <r>
    <d v="2023-07-17T15:25:34"/>
    <n v="4"/>
    <n v="1881.97"/>
    <n v="1"/>
    <s v="Checked out"/>
    <d v="2023-07-21T06:00:00"/>
    <n v="1"/>
    <d v="2023-02-04T01:42:11"/>
    <s v="Bed in 12-bed Dorm"/>
    <m/>
    <s v="Booking.com"/>
    <x v="2"/>
    <x v="3"/>
    <s v="Mastercard"/>
    <x v="2"/>
    <n v="1972"/>
    <d v="2023-07-01T00:00:00"/>
    <x v="2"/>
    <x v="2"/>
    <n v="2.9304029304029304E-3"/>
    <n v="2.9304029304029304E-3"/>
    <n v="282.2955"/>
    <n v="0"/>
    <n v="0"/>
    <n v="33.875459999999997"/>
    <n v="230"/>
    <n v="5.8608058608058604"/>
    <n v="0"/>
    <n v="1329.9382341391943"/>
  </r>
  <r>
    <d v="2023-07-17T16:24:31"/>
    <n v="1"/>
    <n v="432.59"/>
    <n v="1"/>
    <s v="Checked out"/>
    <d v="2023-07-18T11:00:00"/>
    <n v="1"/>
    <d v="2023-07-16T10:50:46"/>
    <s v="Bed in 12-bed Dorm"/>
    <m/>
    <s v="Hostelworld Group"/>
    <x v="2"/>
    <x v="2"/>
    <s v="Mastercard"/>
    <x v="10"/>
    <n v="1973"/>
    <d v="2023-07-01T00:00:00"/>
    <x v="2"/>
    <x v="2"/>
    <n v="7.326007326007326E-4"/>
    <n v="7.326007326007326E-4"/>
    <n v="64.888499999999993"/>
    <n v="0"/>
    <n v="0"/>
    <n v="7.7866199999999992"/>
    <n v="115"/>
    <n v="1.4652014652014651"/>
    <n v="0"/>
    <n v="243.44967853479852"/>
  </r>
  <r>
    <d v="2023-07-17T21:45:05"/>
    <n v="4"/>
    <n v="2139.2800000000002"/>
    <n v="1"/>
    <s v="Checked out"/>
    <d v="2023-07-21T08:43:44"/>
    <n v="1"/>
    <d v="2023-07-03T22:20:58"/>
    <s v="Bed in 4-bed Dorm"/>
    <m/>
    <m/>
    <x v="0"/>
    <x v="10"/>
    <s v="Visa"/>
    <x v="8"/>
    <n v="1974"/>
    <d v="2023-07-01T00:00:00"/>
    <x v="0"/>
    <x v="4"/>
    <n v="6.7453625632377737E-3"/>
    <n v="6.7453625632377737E-3"/>
    <n v="21.392800000000001"/>
    <n v="50"/>
    <n v="0"/>
    <n v="29.949920000000002"/>
    <n v="230"/>
    <n v="67.453625632377737"/>
    <n v="0"/>
    <n v="1740.4836543676224"/>
  </r>
  <r>
    <d v="2023-07-17T16:26:41"/>
    <n v="1"/>
    <n v="681.71"/>
    <n v="1"/>
    <s v="Checked out"/>
    <d v="2023-07-18T09:26:27"/>
    <n v="1"/>
    <d v="2023-06-27T14:49:39"/>
    <s v="Bed in 4-bed Dorm"/>
    <m/>
    <m/>
    <x v="0"/>
    <x v="6"/>
    <s v=""/>
    <x v="8"/>
    <n v="1975"/>
    <d v="2023-07-01T00:00:00"/>
    <x v="0"/>
    <x v="4"/>
    <n v="1.6863406408094434E-3"/>
    <n v="1.6863406408094434E-3"/>
    <n v="6.8171000000000008"/>
    <n v="50"/>
    <n v="0"/>
    <n v="9.543940000000001"/>
    <n v="115"/>
    <n v="16.863406408094434"/>
    <n v="0"/>
    <n v="483.48555359190561"/>
  </r>
  <r>
    <d v="2023-07-17T22:34:31"/>
    <n v="1"/>
    <n v="589.29"/>
    <n v="1"/>
    <s v="Checked out"/>
    <d v="2023-07-18T07:04:54"/>
    <n v="1"/>
    <d v="2023-07-14T18:41:41"/>
    <s v="Bed in 4-bed Dorm"/>
    <m/>
    <s v="Booking.com"/>
    <x v="2"/>
    <x v="2"/>
    <s v="Mastercard"/>
    <x v="2"/>
    <n v="1976"/>
    <d v="2023-07-01T00:00:00"/>
    <x v="2"/>
    <x v="2"/>
    <n v="7.326007326007326E-4"/>
    <n v="7.326007326007326E-4"/>
    <n v="88.393499999999989"/>
    <n v="0"/>
    <n v="0"/>
    <n v="10.607219999999998"/>
    <n v="115"/>
    <n v="1.4652014652014651"/>
    <n v="0"/>
    <n v="373.8240785347985"/>
  </r>
  <r>
    <d v="2023-07-17T17:59:28"/>
    <n v="1"/>
    <n v="548.21"/>
    <n v="1"/>
    <s v="Checked out"/>
    <d v="2023-07-18T11:00:00"/>
    <n v="1"/>
    <d v="2023-06-14T04:03:11"/>
    <s v="Bed in 4-bed Dorm"/>
    <m/>
    <s v="Booking.com"/>
    <x v="2"/>
    <x v="2"/>
    <s v="Mastercard"/>
    <x v="2"/>
    <n v="1977"/>
    <d v="2023-07-01T00:00:00"/>
    <x v="2"/>
    <x v="2"/>
    <n v="7.326007326007326E-4"/>
    <n v="7.326007326007326E-4"/>
    <n v="82.231499999999997"/>
    <n v="0"/>
    <n v="0"/>
    <n v="9.8677799999999998"/>
    <n v="115"/>
    <n v="1.4652014652014651"/>
    <n v="0"/>
    <n v="339.64551853479861"/>
  </r>
  <r>
    <d v="2023-07-17T19:56:30"/>
    <n v="2"/>
    <n v="1258.04"/>
    <n v="1"/>
    <s v="Checked out"/>
    <d v="2023-07-19T04:29:32"/>
    <n v="1"/>
    <d v="2023-07-15T19:48:41"/>
    <s v="Bed in 4-bed Dorm"/>
    <m/>
    <s v="Booking.com"/>
    <x v="2"/>
    <x v="2"/>
    <s v="Mastercard"/>
    <x v="2"/>
    <n v="1978"/>
    <d v="2023-07-01T00:00:00"/>
    <x v="2"/>
    <x v="2"/>
    <n v="1.4652014652014652E-3"/>
    <n v="1.4652014652014652E-3"/>
    <n v="188.70599999999999"/>
    <n v="0"/>
    <n v="0"/>
    <n v="22.644719999999996"/>
    <n v="153.33333333333331"/>
    <n v="2.9304029304029302"/>
    <n v="0"/>
    <n v="890.42554373626376"/>
  </r>
  <r>
    <d v="2023-07-17T16:14:46"/>
    <n v="1"/>
    <n v="500.89"/>
    <n v="1"/>
    <s v="Checked out"/>
    <d v="2023-07-18T09:28:36"/>
    <n v="1"/>
    <d v="2023-07-13T20:36:54"/>
    <s v="Bed in 4-bed Dorm"/>
    <m/>
    <s v="Hostelworld Group"/>
    <x v="2"/>
    <x v="2"/>
    <s v="Visa"/>
    <x v="10"/>
    <n v="1979"/>
    <d v="2023-07-01T00:00:00"/>
    <x v="2"/>
    <x v="2"/>
    <n v="7.326007326007326E-4"/>
    <n v="7.326007326007326E-4"/>
    <n v="75.133499999999998"/>
    <n v="0"/>
    <n v="0"/>
    <n v="9.0160199999999993"/>
    <n v="115"/>
    <n v="1.4652014652014651"/>
    <n v="0"/>
    <n v="300.27527853479853"/>
  </r>
  <r>
    <d v="2023-07-18T19:53:39"/>
    <n v="1"/>
    <n v="943.21"/>
    <n v="1"/>
    <s v="Checked out"/>
    <d v="2023-07-19T10:56:47"/>
    <n v="2"/>
    <d v="2023-07-18T01:13:11"/>
    <s v="Economy Queen"/>
    <m/>
    <s v="Expedia"/>
    <x v="2"/>
    <x v="2"/>
    <s v="Mastercard"/>
    <x v="9"/>
    <n v="1980"/>
    <d v="2023-07-01T00:00:00"/>
    <x v="2"/>
    <x v="2"/>
    <n v="7.326007326007326E-4"/>
    <n v="7.326007326007326E-4"/>
    <n v="141.48150000000001"/>
    <n v="0"/>
    <n v="0"/>
    <n v="16.977779999999999"/>
    <n v="115"/>
    <n v="1.4652014652014651"/>
    <n v="0"/>
    <n v="668.28551853479848"/>
  </r>
  <r>
    <d v="2023-07-19T01:56:19"/>
    <n v="1"/>
    <n v="1205"/>
    <n v="1"/>
    <s v="Checked out"/>
    <d v="2023-07-19T11:00:00"/>
    <n v="1"/>
    <d v="2023-05-29T04:19:13"/>
    <s v="Economy Queen"/>
    <m/>
    <s v="Google Travel Agency"/>
    <x v="0"/>
    <x v="0"/>
    <s v=""/>
    <x v="14"/>
    <n v="1981"/>
    <d v="2023-07-01T00:00:00"/>
    <x v="0"/>
    <x v="5"/>
    <n v="1.6863406408094434E-3"/>
    <n v="1.6863406408094434E-3"/>
    <n v="0"/>
    <n v="0"/>
    <n v="0"/>
    <n v="21.689999999999998"/>
    <n v="115"/>
    <n v="0"/>
    <n v="0"/>
    <n v="1068.31"/>
  </r>
  <r>
    <d v="2023-07-18T23:57:49"/>
    <n v="1"/>
    <n v="1472.32"/>
    <n v="1"/>
    <s v="Checked out"/>
    <d v="2023-07-19T06:24:05"/>
    <n v="4"/>
    <d v="2023-07-18T23:36:40"/>
    <s v="Economy Queen"/>
    <m/>
    <m/>
    <x v="0"/>
    <x v="5"/>
    <s v="Mastercard"/>
    <x v="12"/>
    <n v="1982"/>
    <d v="2023-07-01T00:00:00"/>
    <x v="0"/>
    <x v="0"/>
    <n v="1.6863406408094434E-3"/>
    <n v="1.6863406408094434E-3"/>
    <n v="0"/>
    <n v="0"/>
    <n v="0"/>
    <n v="20.612479999999998"/>
    <n v="115"/>
    <n v="0"/>
    <n v="0"/>
    <n v="1336.7075199999999"/>
  </r>
  <r>
    <d v="2023-07-18T21:01:46"/>
    <n v="1"/>
    <n v="898.57"/>
    <n v="1"/>
    <s v="Checked out"/>
    <d v="2023-07-19T07:12:19"/>
    <n v="1"/>
    <d v="2023-07-18T17:38:41"/>
    <s v="Economy Queen"/>
    <m/>
    <s v="Expedia"/>
    <x v="2"/>
    <x v="2"/>
    <s v="Mastercard"/>
    <x v="9"/>
    <n v="1983"/>
    <d v="2023-07-01T00:00:00"/>
    <x v="2"/>
    <x v="2"/>
    <n v="7.326007326007326E-4"/>
    <n v="7.326007326007326E-4"/>
    <n v="134.78550000000001"/>
    <n v="0"/>
    <n v="0"/>
    <n v="16.17426"/>
    <n v="115"/>
    <n v="1.4652014652014651"/>
    <n v="0"/>
    <n v="631.14503853479857"/>
  </r>
  <r>
    <d v="2023-07-18T14:01:46"/>
    <n v="1"/>
    <n v="943.21"/>
    <n v="1"/>
    <s v="Checked out"/>
    <d v="2023-07-19T11:00:00"/>
    <n v="2"/>
    <d v="2023-07-17T12:08:46"/>
    <s v="Economy Queen"/>
    <m/>
    <s v="Expedia"/>
    <x v="2"/>
    <x v="2"/>
    <s v="Mastercard"/>
    <x v="9"/>
    <n v="1984"/>
    <d v="2023-07-01T00:00:00"/>
    <x v="2"/>
    <x v="2"/>
    <n v="7.326007326007326E-4"/>
    <n v="7.326007326007326E-4"/>
    <n v="141.48150000000001"/>
    <n v="0"/>
    <n v="0"/>
    <n v="16.977779999999999"/>
    <n v="115"/>
    <n v="1.4652014652014651"/>
    <n v="0"/>
    <n v="668.28551853479848"/>
  </r>
  <r>
    <d v="2023-07-19T01:26:16"/>
    <n v="1"/>
    <n v="943.21"/>
    <n v="1"/>
    <s v="Checked out"/>
    <d v="2023-07-19T10:50:11"/>
    <n v="2"/>
    <d v="2023-07-17T18:19:43"/>
    <s v="Economy Queen"/>
    <m/>
    <s v="Expedia"/>
    <x v="2"/>
    <x v="2"/>
    <s v="Mastercard"/>
    <x v="9"/>
    <n v="1985"/>
    <d v="2023-07-01T00:00:00"/>
    <x v="2"/>
    <x v="2"/>
    <n v="7.326007326007326E-4"/>
    <n v="7.326007326007326E-4"/>
    <n v="141.48150000000001"/>
    <n v="0"/>
    <n v="0"/>
    <n v="16.977779999999999"/>
    <n v="115"/>
    <n v="1.4652014652014651"/>
    <n v="0"/>
    <n v="668.28551853479848"/>
  </r>
  <r>
    <d v="2023-07-18T17:45:55"/>
    <n v="4"/>
    <n v="4559.4799999999996"/>
    <n v="1"/>
    <s v="Checked out"/>
    <d v="2023-07-22T09:55:09"/>
    <n v="1"/>
    <d v="2023-04-03T19:42:41"/>
    <s v="Economy Queen"/>
    <m/>
    <s v="Expedia"/>
    <x v="2"/>
    <x v="3"/>
    <s v="Mastercard"/>
    <x v="4"/>
    <n v="1986"/>
    <d v="2023-07-01T00:00:00"/>
    <x v="2"/>
    <x v="2"/>
    <n v="2.9304029304029304E-3"/>
    <n v="2.9304029304029304E-3"/>
    <n v="683.92199999999991"/>
    <n v="0"/>
    <n v="0"/>
    <n v="82.070639999999983"/>
    <n v="230"/>
    <n v="5.8608058608058604"/>
    <n v="0"/>
    <n v="3557.626554139194"/>
  </r>
  <r>
    <d v="2023-07-18T15:53:40"/>
    <n v="2"/>
    <n v="1883.66"/>
    <n v="1"/>
    <s v="Checked out"/>
    <d v="2023-07-20T11:00:00"/>
    <n v="2"/>
    <d v="2023-01-05T23:04:07"/>
    <s v="Economy Queen"/>
    <m/>
    <s v="Hostelworld Group"/>
    <x v="2"/>
    <x v="2"/>
    <s v="Visa"/>
    <x v="10"/>
    <n v="1987"/>
    <d v="2023-07-01T00:00:00"/>
    <x v="2"/>
    <x v="2"/>
    <n v="1.4652014652014652E-3"/>
    <n v="1.4652014652014652E-3"/>
    <n v="282.54899999999998"/>
    <n v="0"/>
    <n v="0"/>
    <n v="33.905879999999996"/>
    <n v="153.33333333333331"/>
    <n v="2.9304029304029302"/>
    <n v="0"/>
    <n v="1410.9413837362638"/>
  </r>
  <r>
    <d v="2023-07-18T17:42:33"/>
    <n v="1"/>
    <n v="1243.71"/>
    <n v="1"/>
    <s v="Checked out"/>
    <d v="2023-07-19T10:24:09"/>
    <n v="2"/>
    <d v="2023-01-15T15:50:41"/>
    <s v="Economy Queen"/>
    <m/>
    <s v="Booking.com"/>
    <x v="2"/>
    <x v="2"/>
    <s v="Mastercard"/>
    <x v="2"/>
    <n v="1988"/>
    <d v="2023-07-01T00:00:00"/>
    <x v="2"/>
    <x v="2"/>
    <n v="7.326007326007326E-4"/>
    <n v="7.326007326007326E-4"/>
    <n v="186.5565"/>
    <n v="0"/>
    <n v="0"/>
    <n v="22.386779999999998"/>
    <n v="115"/>
    <n v="1.4652014652014651"/>
    <n v="0"/>
    <n v="918.30151853479856"/>
  </r>
  <r>
    <d v="2023-07-18T17:42:47"/>
    <n v="1"/>
    <n v="1243.71"/>
    <n v="1"/>
    <s v="Checked out"/>
    <d v="2023-07-19T10:24:09"/>
    <n v="2"/>
    <d v="2023-01-15T15:50:41"/>
    <s v="Economy Queen"/>
    <m/>
    <s v="Booking.com"/>
    <x v="2"/>
    <x v="2"/>
    <s v="Mastercard"/>
    <x v="2"/>
    <n v="1989"/>
    <d v="2023-07-01T00:00:00"/>
    <x v="2"/>
    <x v="2"/>
    <n v="7.326007326007326E-4"/>
    <n v="7.326007326007326E-4"/>
    <n v="186.5565"/>
    <n v="0"/>
    <n v="0"/>
    <n v="22.386779999999998"/>
    <n v="115"/>
    <n v="1.4652014652014651"/>
    <n v="0"/>
    <n v="918.30151853479856"/>
  </r>
  <r>
    <d v="2023-07-18T19:09:19"/>
    <n v="2"/>
    <n v="1684.78"/>
    <n v="1"/>
    <s v="Checked out"/>
    <d v="2023-07-20T07:51:36"/>
    <n v="2"/>
    <d v="2023-01-08T16:09:06"/>
    <s v="Economy Queen"/>
    <m/>
    <s v="Expedia"/>
    <x v="2"/>
    <x v="3"/>
    <s v="Mastercard"/>
    <x v="11"/>
    <n v="1990"/>
    <d v="2023-07-01T00:00:00"/>
    <x v="2"/>
    <x v="2"/>
    <n v="1.4652014652014652E-3"/>
    <n v="1.4652014652014652E-3"/>
    <n v="252.71699999999998"/>
    <n v="0"/>
    <n v="0"/>
    <n v="30.326039999999995"/>
    <n v="153.33333333333331"/>
    <n v="2.9304029304029302"/>
    <n v="0"/>
    <n v="1245.4732237362637"/>
  </r>
  <r>
    <d v="2023-07-18T15:58:42"/>
    <n v="1"/>
    <n v="1055.82"/>
    <n v="1"/>
    <s v="Checked out"/>
    <d v="2023-07-19T10:24:09"/>
    <n v="1"/>
    <d v="2023-07-14T10:43:12"/>
    <s v="Economy Queen"/>
    <m/>
    <s v="Expedia"/>
    <x v="2"/>
    <x v="9"/>
    <s v="Mastercard"/>
    <x v="9"/>
    <n v="1991"/>
    <d v="2023-07-01T00:00:00"/>
    <x v="2"/>
    <x v="2"/>
    <n v="7.326007326007326E-4"/>
    <n v="7.326007326007326E-4"/>
    <n v="158.37299999999999"/>
    <n v="0"/>
    <n v="0"/>
    <n v="19.004759999999997"/>
    <n v="115"/>
    <n v="1.4652014652014651"/>
    <n v="0"/>
    <n v="761.97703853479857"/>
  </r>
  <r>
    <d v="2023-07-18T16:05:33"/>
    <n v="2"/>
    <n v="2005"/>
    <n v="1"/>
    <s v="Checked out"/>
    <d v="2023-07-20T10:43:28"/>
    <n v="2"/>
    <d v="2023-07-16T20:03:20"/>
    <s v="Standard Queen"/>
    <m/>
    <s v="Expedia"/>
    <x v="2"/>
    <x v="2"/>
    <s v="Mastercard"/>
    <x v="9"/>
    <n v="1992"/>
    <d v="2023-07-01T00:00:00"/>
    <x v="2"/>
    <x v="2"/>
    <n v="1.4652014652014652E-3"/>
    <n v="1.4652014652014652E-3"/>
    <n v="300.75"/>
    <n v="0"/>
    <n v="0"/>
    <n v="36.089999999999996"/>
    <n v="153.33333333333331"/>
    <n v="2.9304029304029302"/>
    <n v="0"/>
    <n v="1511.8962637362638"/>
  </r>
  <r>
    <d v="2023-07-18T08:52:04"/>
    <n v="1"/>
    <n v="1028.93"/>
    <n v="1"/>
    <s v="Checked out"/>
    <d v="2023-07-19T11:00:00"/>
    <n v="2"/>
    <d v="2023-07-18T08:43:11"/>
    <s v="Standard Queen"/>
    <m/>
    <s v="Expedia"/>
    <x v="2"/>
    <x v="2"/>
    <s v="Mastercard"/>
    <x v="9"/>
    <n v="1993"/>
    <d v="2023-07-01T00:00:00"/>
    <x v="2"/>
    <x v="2"/>
    <n v="7.326007326007326E-4"/>
    <n v="7.326007326007326E-4"/>
    <n v="154.33950000000002"/>
    <n v="0"/>
    <n v="0"/>
    <n v="18.52074"/>
    <n v="115"/>
    <n v="1.4652014652014651"/>
    <n v="0"/>
    <n v="739.60455853479857"/>
  </r>
  <r>
    <d v="2023-07-18T07:35:31"/>
    <n v="1"/>
    <n v="1193.45"/>
    <n v="1"/>
    <s v="Checked out"/>
    <d v="2023-07-19T10:49:53"/>
    <n v="2"/>
    <d v="2023-07-18T07:28:08"/>
    <s v="Standard Queen"/>
    <m/>
    <m/>
    <x v="0"/>
    <x v="5"/>
    <s v="Mastercard"/>
    <x v="0"/>
    <n v="1994"/>
    <d v="2023-07-01T00:00:00"/>
    <x v="0"/>
    <x v="0"/>
    <n v="1.6863406408094434E-3"/>
    <n v="1.6863406408094434E-3"/>
    <n v="0"/>
    <n v="0"/>
    <n v="0"/>
    <n v="16.708300000000001"/>
    <n v="115"/>
    <n v="0"/>
    <n v="0"/>
    <n v="1061.7417"/>
  </r>
  <r>
    <d v="2023-07-18T16:26:31"/>
    <n v="2"/>
    <n v="2000.71"/>
    <n v="1"/>
    <s v="Checked out"/>
    <d v="2023-07-20T10:19:43"/>
    <n v="2"/>
    <d v="2023-07-17T21:28:12"/>
    <s v="Standard Queen"/>
    <m/>
    <s v="Expedia"/>
    <x v="2"/>
    <x v="2"/>
    <s v="Mastercard"/>
    <x v="9"/>
    <n v="1995"/>
    <d v="2023-07-01T00:00:00"/>
    <x v="2"/>
    <x v="2"/>
    <n v="1.4652014652014652E-3"/>
    <n v="1.4652014652014652E-3"/>
    <n v="300.10649999999998"/>
    <n v="0"/>
    <n v="0"/>
    <n v="36.012779999999999"/>
    <n v="153.33333333333331"/>
    <n v="2.9304029304029302"/>
    <n v="0"/>
    <n v="1508.3269837362639"/>
  </r>
  <r>
    <d v="2023-07-18T11:25:04"/>
    <n v="1"/>
    <n v="913.93"/>
    <n v="1"/>
    <s v="Checked out"/>
    <d v="2023-07-19T10:45:05"/>
    <n v="2"/>
    <d v="2023-07-16T21:13:22"/>
    <s v="Standard Queen"/>
    <m/>
    <s v="Expedia"/>
    <x v="2"/>
    <x v="2"/>
    <s v="Mastercard"/>
    <x v="9"/>
    <n v="1996"/>
    <d v="2023-07-01T00:00:00"/>
    <x v="2"/>
    <x v="2"/>
    <n v="7.326007326007326E-4"/>
    <n v="7.326007326007326E-4"/>
    <n v="137.08949999999999"/>
    <n v="0"/>
    <n v="0"/>
    <n v="16.450739999999996"/>
    <n v="115"/>
    <n v="1.4652014652014651"/>
    <n v="0"/>
    <n v="643.92455853479851"/>
  </r>
  <r>
    <d v="2023-07-19T00:37:17"/>
    <n v="1"/>
    <n v="1389.18"/>
    <n v="1"/>
    <s v="Checked out"/>
    <d v="2023-07-19T11:00:00"/>
    <n v="2"/>
    <d v="2023-07-19T00:27:03"/>
    <s v="Standard Queen"/>
    <m/>
    <m/>
    <x v="0"/>
    <x v="5"/>
    <s v=""/>
    <x v="12"/>
    <n v="1997"/>
    <d v="2023-07-01T00:00:00"/>
    <x v="0"/>
    <x v="0"/>
    <n v="1.6863406408094434E-3"/>
    <n v="1.6863406408094434E-3"/>
    <n v="0"/>
    <n v="0"/>
    <n v="0"/>
    <n v="19.448520000000002"/>
    <n v="115"/>
    <n v="0"/>
    <n v="0"/>
    <n v="1254.7314800000001"/>
  </r>
  <r>
    <d v="2023-07-18T21:34:09"/>
    <n v="1"/>
    <n v="1190.3499999999999"/>
    <n v="1"/>
    <s v="Checked out"/>
    <d v="2023-07-19T10:49:05"/>
    <n v="2"/>
    <d v="2023-07-18T17:38:44"/>
    <s v="Standard Queen"/>
    <m/>
    <s v="Expedia"/>
    <x v="2"/>
    <x v="2"/>
    <s v="Mastercard"/>
    <x v="9"/>
    <n v="1998"/>
    <d v="2023-07-01T00:00:00"/>
    <x v="2"/>
    <x v="2"/>
    <n v="7.326007326007326E-4"/>
    <n v="7.326007326007326E-4"/>
    <n v="178.55249999999998"/>
    <n v="0"/>
    <n v="0"/>
    <n v="21.426299999999998"/>
    <n v="115"/>
    <n v="1.4652014652014651"/>
    <n v="0"/>
    <n v="873.90599853479853"/>
  </r>
  <r>
    <d v="2023-07-18T12:54:14"/>
    <n v="1"/>
    <n v="1389.18"/>
    <n v="1"/>
    <s v="Checked out"/>
    <d v="2023-07-19T11:00:00"/>
    <n v="2"/>
    <d v="2023-07-18T10:44:22"/>
    <s v="Standard Queen"/>
    <m/>
    <m/>
    <x v="0"/>
    <x v="5"/>
    <s v="Visa"/>
    <x v="12"/>
    <n v="1999"/>
    <d v="2023-07-01T00:00:00"/>
    <x v="0"/>
    <x v="0"/>
    <n v="1.6863406408094434E-3"/>
    <n v="1.6863406408094434E-3"/>
    <n v="0"/>
    <n v="0"/>
    <n v="0"/>
    <n v="19.448520000000002"/>
    <n v="115"/>
    <n v="0"/>
    <n v="0"/>
    <n v="1254.7314800000001"/>
  </r>
  <r>
    <d v="2023-07-18T16:31:03"/>
    <n v="4"/>
    <n v="6161.97"/>
    <n v="1"/>
    <s v="Checked out"/>
    <d v="2023-07-22T11:00:00"/>
    <n v="2"/>
    <d v="2023-06-06T13:25:12"/>
    <s v="Standard Queen"/>
    <m/>
    <s v="Booking.com"/>
    <x v="2"/>
    <x v="3"/>
    <s v="Mastercard"/>
    <x v="2"/>
    <n v="2000"/>
    <d v="2023-07-01T00:00:00"/>
    <x v="2"/>
    <x v="2"/>
    <n v="2.9304029304029304E-3"/>
    <n v="2.9304029304029304E-3"/>
    <n v="924.29549999999995"/>
    <n v="0"/>
    <n v="0"/>
    <n v="110.91546"/>
    <n v="230"/>
    <n v="5.8608058608058604"/>
    <n v="0"/>
    <n v="4890.8982341391948"/>
  </r>
  <r>
    <d v="2023-07-18T23:51:36"/>
    <n v="1"/>
    <n v="1389.18"/>
    <n v="1"/>
    <s v="Checked out"/>
    <d v="2023-07-19T11:00:00"/>
    <n v="2"/>
    <d v="2023-07-18T22:08:05"/>
    <s v="Standard Queen"/>
    <m/>
    <m/>
    <x v="0"/>
    <x v="5"/>
    <s v=""/>
    <x v="0"/>
    <n v="2001"/>
    <d v="2023-07-01T00:00:00"/>
    <x v="0"/>
    <x v="0"/>
    <n v="1.6863406408094434E-3"/>
    <n v="1.6863406408094434E-3"/>
    <n v="0"/>
    <n v="0"/>
    <n v="0"/>
    <n v="19.448520000000002"/>
    <n v="115"/>
    <n v="0"/>
    <n v="0"/>
    <n v="1254.7314800000001"/>
  </r>
  <r>
    <d v="2023-07-18T19:36:22"/>
    <n v="1"/>
    <n v="0"/>
    <n v="1"/>
    <s v="Checked out"/>
    <d v="2023-07-19T09:17:49"/>
    <n v="1"/>
    <d v="2023-07-18T12:23:52"/>
    <s v="Superior King"/>
    <m/>
    <m/>
    <x v="0"/>
    <x v="5"/>
    <s v=""/>
    <x v="0"/>
    <n v="2002"/>
    <d v="2023-07-01T00:00:00"/>
    <x v="0"/>
    <x v="0"/>
    <n v="1.6863406408094434E-3"/>
    <n v="1.6863406408094434E-3"/>
    <n v="0"/>
    <n v="0"/>
    <n v="0"/>
    <n v="0"/>
    <n v="115"/>
    <n v="0"/>
    <n v="0"/>
    <n v="-115"/>
  </r>
  <r>
    <d v="2023-07-18T12:15:33"/>
    <n v="1"/>
    <n v="1389.18"/>
    <n v="1"/>
    <s v="Checked out"/>
    <d v="2023-07-19T07:12:02"/>
    <n v="2"/>
    <d v="2023-07-18T09:33:24"/>
    <s v="Superior King"/>
    <m/>
    <m/>
    <x v="0"/>
    <x v="5"/>
    <s v=""/>
    <x v="0"/>
    <n v="2003"/>
    <d v="2023-07-01T00:00:00"/>
    <x v="0"/>
    <x v="0"/>
    <n v="1.6863406408094434E-3"/>
    <n v="1.6863406408094434E-3"/>
    <n v="0"/>
    <n v="0"/>
    <n v="0"/>
    <n v="19.448520000000002"/>
    <n v="115"/>
    <n v="0"/>
    <n v="0"/>
    <n v="1254.7314800000001"/>
  </r>
  <r>
    <d v="2023-07-18T19:55:35"/>
    <n v="1"/>
    <n v="2100"/>
    <n v="1"/>
    <s v="Checked out"/>
    <d v="2023-07-19T10:50:35"/>
    <n v="2"/>
    <d v="2023-03-12T20:56:42"/>
    <s v="Family Room"/>
    <m/>
    <s v="Expedia"/>
    <x v="2"/>
    <x v="2"/>
    <s v="Mastercard"/>
    <x v="3"/>
    <n v="2004"/>
    <d v="2023-07-01T00:00:00"/>
    <x v="2"/>
    <x v="2"/>
    <n v="7.326007326007326E-4"/>
    <n v="7.326007326007326E-4"/>
    <n v="315"/>
    <n v="0"/>
    <n v="0"/>
    <n v="37.799999999999997"/>
    <n v="115"/>
    <n v="1.4652014652014651"/>
    <n v="0"/>
    <n v="1630.7347985347985"/>
  </r>
  <r>
    <d v="2023-07-18T16:41:13"/>
    <n v="3"/>
    <n v="4302.8599999999997"/>
    <n v="1"/>
    <s v="Checked out"/>
    <d v="2023-07-21T06:40:33"/>
    <n v="4"/>
    <d v="2023-02-22T08:52:16"/>
    <s v="Family Room"/>
    <m/>
    <m/>
    <x v="0"/>
    <x v="10"/>
    <s v="Mastercard"/>
    <x v="8"/>
    <n v="2005"/>
    <d v="2023-07-01T00:00:00"/>
    <x v="0"/>
    <x v="4"/>
    <n v="5.0590219224283303E-3"/>
    <n v="5.0590219224283303E-3"/>
    <n v="43.028599999999997"/>
    <n v="50"/>
    <n v="0"/>
    <n v="60.240039999999993"/>
    <n v="191.66666666666666"/>
    <n v="50.590219224283302"/>
    <n v="0"/>
    <n v="3907.3344741090496"/>
  </r>
  <r>
    <d v="2023-07-18T18:40:51"/>
    <n v="1"/>
    <n v="980.36"/>
    <n v="1"/>
    <s v="Checked out"/>
    <d v="2023-07-19T09:27:23"/>
    <n v="2"/>
    <d v="2023-06-09T11:16:43"/>
    <s v="2-bed Dorm"/>
    <m/>
    <s v="Booking.com"/>
    <x v="2"/>
    <x v="3"/>
    <s v="Mastercard"/>
    <x v="2"/>
    <n v="2006"/>
    <d v="2023-07-01T00:00:00"/>
    <x v="2"/>
    <x v="2"/>
    <n v="7.326007326007326E-4"/>
    <n v="7.326007326007326E-4"/>
    <n v="147.054"/>
    <n v="0"/>
    <n v="0"/>
    <n v="17.64648"/>
    <n v="115"/>
    <n v="1.4652014652014651"/>
    <n v="0"/>
    <n v="699.19431853479864"/>
  </r>
  <r>
    <d v="2023-07-19T02:37:31"/>
    <n v="6"/>
    <n v="5644.19"/>
    <n v="1"/>
    <s v="Checked out"/>
    <d v="2023-07-24T10:52:46"/>
    <n v="2"/>
    <d v="2023-07-19T02:34:42"/>
    <s v="2-bed Dorm"/>
    <m/>
    <m/>
    <x v="0"/>
    <x v="5"/>
    <s v=""/>
    <x v="0"/>
    <n v="2007"/>
    <d v="2023-07-01T00:00:00"/>
    <x v="0"/>
    <x v="0"/>
    <n v="1.0118043844856661E-2"/>
    <n v="1.0118043844856661E-2"/>
    <n v="0"/>
    <n v="0"/>
    <n v="0"/>
    <n v="79.018659999999997"/>
    <n v="306.66666666666663"/>
    <n v="0"/>
    <n v="0"/>
    <n v="5258.5046733333329"/>
  </r>
  <r>
    <d v="2023-07-18T23:18:18"/>
    <n v="1"/>
    <n v="863.47"/>
    <n v="1"/>
    <s v="Checked out"/>
    <d v="2023-07-19T11:00:00"/>
    <n v="2"/>
    <d v="2023-07-18T23:01:35"/>
    <s v="2-bed Dorm"/>
    <m/>
    <m/>
    <x v="0"/>
    <x v="5"/>
    <s v="Visa"/>
    <x v="12"/>
    <n v="2008"/>
    <d v="2023-07-01T00:00:00"/>
    <x v="0"/>
    <x v="0"/>
    <n v="1.6863406408094434E-3"/>
    <n v="1.6863406408094434E-3"/>
    <n v="0"/>
    <n v="0"/>
    <n v="0"/>
    <n v="12.08858"/>
    <n v="115"/>
    <n v="0"/>
    <n v="0"/>
    <n v="736.38142000000005"/>
  </r>
  <r>
    <d v="2023-07-18T23:39:27"/>
    <n v="1"/>
    <n v="1517.86"/>
    <n v="1"/>
    <s v="Checked out"/>
    <d v="2023-07-19T09:29:52"/>
    <n v="4"/>
    <d v="2023-07-18T23:26:33"/>
    <s v="4-bed Dorm"/>
    <m/>
    <s v="Booking.com"/>
    <x v="2"/>
    <x v="2"/>
    <s v="Mastercard"/>
    <x v="2"/>
    <n v="2009"/>
    <d v="2023-07-01T00:00:00"/>
    <x v="2"/>
    <x v="2"/>
    <n v="7.326007326007326E-4"/>
    <n v="7.326007326007326E-4"/>
    <n v="227.67899999999997"/>
    <n v="0"/>
    <n v="0"/>
    <n v="27.321479999999998"/>
    <n v="115"/>
    <n v="1.4652014652014651"/>
    <n v="0"/>
    <n v="1146.3943185347985"/>
  </r>
  <r>
    <d v="2023-07-18T22:49:13"/>
    <n v="1"/>
    <n v="1517.86"/>
    <n v="1"/>
    <s v="Checked out"/>
    <d v="2023-07-19T10:01:11"/>
    <n v="4"/>
    <d v="2023-07-18T01:55:11"/>
    <s v="4-bed Dorm"/>
    <m/>
    <s v="Booking.com"/>
    <x v="2"/>
    <x v="2"/>
    <s v="Mastercard"/>
    <x v="2"/>
    <n v="2010"/>
    <d v="2023-07-01T00:00:00"/>
    <x v="2"/>
    <x v="2"/>
    <n v="7.326007326007326E-4"/>
    <n v="7.326007326007326E-4"/>
    <n v="227.67899999999997"/>
    <n v="0"/>
    <n v="0"/>
    <n v="27.321479999999998"/>
    <n v="115"/>
    <n v="1.4652014652014651"/>
    <n v="0"/>
    <n v="1146.3943185347985"/>
  </r>
  <r>
    <d v="2023-07-18T15:57:07"/>
    <n v="1"/>
    <n v="1504.69"/>
    <n v="1"/>
    <s v="Checked out"/>
    <d v="2023-07-19T11:00:00"/>
    <n v="3"/>
    <d v="2023-07-04T13:02:46"/>
    <s v="4-bed Dorm"/>
    <m/>
    <s v="Booking.com"/>
    <x v="2"/>
    <x v="3"/>
    <s v="Mastercard"/>
    <x v="2"/>
    <n v="2011"/>
    <d v="2023-07-01T00:00:00"/>
    <x v="2"/>
    <x v="2"/>
    <n v="7.326007326007326E-4"/>
    <n v="7.326007326007326E-4"/>
    <n v="225.70349999999999"/>
    <n v="0"/>
    <n v="0"/>
    <n v="27.084419999999998"/>
    <n v="115"/>
    <n v="1.4652014652014651"/>
    <n v="0"/>
    <n v="1135.4368785347986"/>
  </r>
  <r>
    <d v="2023-07-18T16:43:41"/>
    <n v="1"/>
    <n v="1671.88"/>
    <n v="1"/>
    <s v="Checked out"/>
    <d v="2023-07-19T05:25:16"/>
    <n v="4"/>
    <d v="2023-06-27T03:56:41"/>
    <s v="4-bed Dorm"/>
    <m/>
    <s v="Booking.com"/>
    <x v="2"/>
    <x v="2"/>
    <s v="Mastercard"/>
    <x v="2"/>
    <n v="2012"/>
    <d v="2023-07-01T00:00:00"/>
    <x v="2"/>
    <x v="2"/>
    <n v="7.326007326007326E-4"/>
    <n v="7.326007326007326E-4"/>
    <n v="250.78200000000001"/>
    <n v="0"/>
    <n v="0"/>
    <n v="30.09384"/>
    <n v="115"/>
    <n v="1.4652014652014651"/>
    <n v="0"/>
    <n v="1274.5389585347987"/>
  </r>
  <r>
    <d v="2023-07-18T20:33:41"/>
    <n v="1"/>
    <n v="1337.5"/>
    <n v="1"/>
    <s v="Checked out"/>
    <d v="2023-07-19T07:09:54"/>
    <n v="4"/>
    <d v="2023-07-07T19:25:19"/>
    <s v="4-bed Dorm"/>
    <m/>
    <s v="Google Travel Agency"/>
    <x v="0"/>
    <x v="0"/>
    <s v=""/>
    <x v="14"/>
    <n v="2013"/>
    <d v="2023-07-01T00:00:00"/>
    <x v="0"/>
    <x v="5"/>
    <n v="1.6863406408094434E-3"/>
    <n v="1.6863406408094434E-3"/>
    <n v="0"/>
    <n v="0"/>
    <n v="0"/>
    <n v="24.074999999999999"/>
    <n v="115"/>
    <n v="0"/>
    <n v="0"/>
    <n v="1198.425"/>
  </r>
  <r>
    <d v="2023-07-18T07:55:43"/>
    <n v="1"/>
    <n v="529.54999999999995"/>
    <n v="1"/>
    <s v="Checked out"/>
    <d v="2023-07-19T10:18:47"/>
    <n v="1"/>
    <d v="2023-06-13T22:42:41"/>
    <s v="Bed in 12-bed Dorm"/>
    <m/>
    <s v="Booking.com"/>
    <x v="2"/>
    <x v="3"/>
    <s v="Mastercard"/>
    <x v="2"/>
    <n v="2014"/>
    <d v="2023-07-01T00:00:00"/>
    <x v="2"/>
    <x v="2"/>
    <n v="7.326007326007326E-4"/>
    <n v="7.326007326007326E-4"/>
    <n v="79.43249999999999"/>
    <n v="0"/>
    <n v="0"/>
    <n v="9.5318999999999985"/>
    <n v="115"/>
    <n v="1.4652014652014651"/>
    <n v="0"/>
    <n v="324.12039853479848"/>
  </r>
  <r>
    <d v="2023-07-18T23:04:44"/>
    <n v="1"/>
    <n v="526.79"/>
    <n v="1"/>
    <s v="Checked out"/>
    <d v="2023-07-19T09:28:20"/>
    <n v="1"/>
    <d v="2023-07-17T17:04:29"/>
    <s v="Bed in 12-bed Dorm"/>
    <m/>
    <s v="Booking.com"/>
    <x v="2"/>
    <x v="2"/>
    <s v="Mastercard"/>
    <x v="2"/>
    <n v="2015"/>
    <d v="2023-07-01T00:00:00"/>
    <x v="2"/>
    <x v="2"/>
    <n v="7.326007326007326E-4"/>
    <n v="7.326007326007326E-4"/>
    <n v="79.018499999999989"/>
    <n v="0"/>
    <n v="0"/>
    <n v="9.4822199999999981"/>
    <n v="115"/>
    <n v="1.4652014652014651"/>
    <n v="0"/>
    <n v="321.8240785347985"/>
  </r>
  <r>
    <d v="2023-07-18T23:04:31"/>
    <n v="1"/>
    <n v="607.14"/>
    <n v="1"/>
    <s v="Checked out"/>
    <d v="2023-07-19T10:43:50"/>
    <n v="1"/>
    <d v="2023-07-18T10:45:12"/>
    <s v="Bed in 4-bed Dorm"/>
    <m/>
    <s v="Booking.com"/>
    <x v="2"/>
    <x v="2"/>
    <s v="Mastercard"/>
    <x v="2"/>
    <n v="2016"/>
    <d v="2023-07-01T00:00:00"/>
    <x v="2"/>
    <x v="2"/>
    <n v="7.326007326007326E-4"/>
    <n v="7.326007326007326E-4"/>
    <n v="91.070999999999998"/>
    <n v="0"/>
    <n v="0"/>
    <n v="10.928519999999999"/>
    <n v="115"/>
    <n v="1.4652014652014651"/>
    <n v="0"/>
    <n v="388.67527853479851"/>
  </r>
  <r>
    <d v="2023-07-18T18:13:38"/>
    <n v="4"/>
    <n v="2532.0500000000002"/>
    <n v="1"/>
    <s v="Checked out"/>
    <d v="2023-07-22T08:14:06"/>
    <n v="1"/>
    <d v="2023-07-06T12:36:42"/>
    <s v="Bed in 4-bed Dorm"/>
    <m/>
    <s v="Booking.com"/>
    <x v="2"/>
    <x v="3"/>
    <s v="Mastercard"/>
    <x v="2"/>
    <n v="2017"/>
    <d v="2023-07-01T00:00:00"/>
    <x v="2"/>
    <x v="2"/>
    <n v="2.9304029304029304E-3"/>
    <n v="2.9304029304029304E-3"/>
    <n v="379.8075"/>
    <n v="0"/>
    <n v="0"/>
    <n v="45.576900000000002"/>
    <n v="230"/>
    <n v="5.8608058608058604"/>
    <n v="0"/>
    <n v="1870.8047941391942"/>
  </r>
  <r>
    <d v="2023-07-18T16:37:07"/>
    <n v="1"/>
    <n v="529.54999999999995"/>
    <n v="1"/>
    <s v="Checked out"/>
    <d v="2023-07-19T08:58:14"/>
    <n v="1"/>
    <d v="2023-07-03T15:09:17"/>
    <s v="Bed in 4-bed Dorm"/>
    <m/>
    <s v="Booking.com"/>
    <x v="2"/>
    <x v="3"/>
    <s v="Mastercard"/>
    <x v="2"/>
    <n v="2018"/>
    <d v="2023-07-01T00:00:00"/>
    <x v="2"/>
    <x v="2"/>
    <n v="7.326007326007326E-4"/>
    <n v="7.326007326007326E-4"/>
    <n v="79.43249999999999"/>
    <n v="0"/>
    <n v="0"/>
    <n v="9.5318999999999985"/>
    <n v="115"/>
    <n v="1.4652014652014651"/>
    <n v="0"/>
    <n v="324.12039853479848"/>
  </r>
  <r>
    <d v="2023-07-18T15:26:22"/>
    <n v="1"/>
    <n v="588.92999999999995"/>
    <n v="1"/>
    <s v="Checked out"/>
    <d v="2023-07-19T11:00:00"/>
    <n v="1"/>
    <d v="2023-07-18T15:24:21"/>
    <s v="Bed in 4-bed Dorm"/>
    <m/>
    <m/>
    <x v="0"/>
    <x v="5"/>
    <s v=""/>
    <x v="0"/>
    <n v="2019"/>
    <d v="2023-07-01T00:00:00"/>
    <x v="0"/>
    <x v="0"/>
    <n v="1.6863406408094434E-3"/>
    <n v="1.6863406408094434E-3"/>
    <n v="0"/>
    <n v="0"/>
    <n v="0"/>
    <n v="8.2450200000000002"/>
    <n v="115"/>
    <n v="0"/>
    <n v="0"/>
    <n v="465.68497999999994"/>
  </r>
  <r>
    <d v="2023-07-19T18:56:21"/>
    <n v="2"/>
    <n v="2189.71"/>
    <n v="1"/>
    <s v="Checked out"/>
    <d v="2023-07-21T10:54:42"/>
    <n v="2"/>
    <d v="2023-07-18T21:07:27"/>
    <s v="Economy Queen"/>
    <m/>
    <m/>
    <x v="0"/>
    <x v="19"/>
    <s v="Mastercard"/>
    <x v="8"/>
    <n v="2020"/>
    <d v="2023-07-01T00:00:00"/>
    <x v="0"/>
    <x v="4"/>
    <n v="3.3726812816188868E-3"/>
    <n v="3.3726812816188868E-3"/>
    <n v="21.897100000000002"/>
    <n v="50"/>
    <n v="0"/>
    <n v="30.655940000000001"/>
    <n v="153.33333333333331"/>
    <n v="33.726812816188868"/>
    <n v="0"/>
    <n v="1900.0968138504777"/>
  </r>
  <r>
    <d v="2023-07-19T19:52:24"/>
    <n v="1"/>
    <n v="964.57"/>
    <n v="1"/>
    <s v="Checked out"/>
    <d v="2023-07-20T10:47:01"/>
    <n v="1"/>
    <d v="2023-07-19T13:01:21"/>
    <s v="Economy Queen"/>
    <m/>
    <m/>
    <x v="0"/>
    <x v="19"/>
    <s v=""/>
    <x v="8"/>
    <n v="2021"/>
    <d v="2023-07-01T00:00:00"/>
    <x v="0"/>
    <x v="4"/>
    <n v="1.6863406408094434E-3"/>
    <n v="1.6863406408094434E-3"/>
    <n v="9.6457000000000015"/>
    <n v="50"/>
    <n v="0"/>
    <n v="13.50398"/>
    <n v="115"/>
    <n v="16.863406408094434"/>
    <n v="0"/>
    <n v="759.55691359190564"/>
  </r>
  <r>
    <d v="2023-07-19T19:52:12"/>
    <n v="1"/>
    <n v="1080.57"/>
    <n v="1"/>
    <s v="Checked out"/>
    <d v="2023-07-20T10:30:01"/>
    <n v="2"/>
    <d v="2023-07-19T13:01:21"/>
    <s v="Economy Queen"/>
    <m/>
    <m/>
    <x v="0"/>
    <x v="19"/>
    <s v=""/>
    <x v="8"/>
    <n v="2022"/>
    <d v="2023-07-01T00:00:00"/>
    <x v="0"/>
    <x v="4"/>
    <n v="1.6863406408094434E-3"/>
    <n v="1.6863406408094434E-3"/>
    <n v="10.8057"/>
    <n v="50"/>
    <n v="0"/>
    <n v="15.127979999999999"/>
    <n v="115"/>
    <n v="16.863406408094434"/>
    <n v="0"/>
    <n v="872.77291359190554"/>
  </r>
  <r>
    <d v="2023-07-19T21:42:06"/>
    <n v="1"/>
    <n v="893.19"/>
    <n v="1"/>
    <s v="Checked out"/>
    <d v="2023-07-20T11:00:00"/>
    <n v="2"/>
    <d v="2023-07-19T15:43:16"/>
    <s v="Economy Queen"/>
    <m/>
    <s v="Expedia"/>
    <x v="2"/>
    <x v="2"/>
    <s v="Mastercard"/>
    <x v="25"/>
    <n v="2023"/>
    <d v="2023-07-01T00:00:00"/>
    <x v="2"/>
    <x v="2"/>
    <n v="7.326007326007326E-4"/>
    <n v="7.326007326007326E-4"/>
    <n v="133.9785"/>
    <n v="0"/>
    <n v="0"/>
    <n v="16.07742"/>
    <n v="115"/>
    <n v="1.4652014652014651"/>
    <n v="0"/>
    <n v="626.66887853479852"/>
  </r>
  <r>
    <d v="2023-07-19T18:22:13"/>
    <n v="1"/>
    <n v="893.21"/>
    <n v="1"/>
    <s v="Checked out"/>
    <d v="2023-07-20T11:00:00"/>
    <n v="2"/>
    <d v="2023-07-19T15:03:11"/>
    <s v="Economy Queen"/>
    <m/>
    <s v="Expedia"/>
    <x v="2"/>
    <x v="2"/>
    <s v="Mastercard"/>
    <x v="9"/>
    <n v="2024"/>
    <d v="2023-07-01T00:00:00"/>
    <x v="2"/>
    <x v="2"/>
    <n v="7.326007326007326E-4"/>
    <n v="7.326007326007326E-4"/>
    <n v="133.98150000000001"/>
    <n v="0"/>
    <n v="0"/>
    <n v="16.077780000000001"/>
    <n v="115"/>
    <n v="1.4652014652014651"/>
    <n v="0"/>
    <n v="626.68551853479858"/>
  </r>
  <r>
    <d v="2023-07-20T05:26:28"/>
    <n v="1"/>
    <n v="1028.8900000000001"/>
    <n v="1"/>
    <s v="Checked out"/>
    <d v="2023-07-20T10:57:30"/>
    <n v="2"/>
    <d v="2023-07-20T05:25:19"/>
    <s v="Economy Queen"/>
    <m/>
    <m/>
    <x v="0"/>
    <x v="5"/>
    <s v=""/>
    <x v="0"/>
    <n v="2025"/>
    <d v="2023-07-01T00:00:00"/>
    <x v="0"/>
    <x v="0"/>
    <n v="1.6863406408094434E-3"/>
    <n v="1.6863406408094434E-3"/>
    <n v="0"/>
    <n v="0"/>
    <n v="0"/>
    <n v="14.404460000000002"/>
    <n v="115"/>
    <n v="0"/>
    <n v="0"/>
    <n v="899.48554000000013"/>
  </r>
  <r>
    <d v="2023-07-19T15:58:49"/>
    <n v="4"/>
    <n v="3657.66"/>
    <n v="1"/>
    <s v="Checked out"/>
    <d v="2023-07-23T10:53:53"/>
    <n v="2"/>
    <d v="2023-02-22T18:02:41"/>
    <s v="Economy Queen"/>
    <m/>
    <s v="Private Sale"/>
    <x v="2"/>
    <x v="2"/>
    <s v=""/>
    <x v="5"/>
    <n v="2026"/>
    <d v="2023-07-01T00:00:00"/>
    <x v="2"/>
    <x v="2"/>
    <n v="2.9304029304029304E-3"/>
    <n v="2.9304029304029304E-3"/>
    <n v="548.649"/>
    <n v="0"/>
    <n v="0"/>
    <n v="65.837879999999998"/>
    <n v="230"/>
    <n v="5.8608058608058604"/>
    <n v="0"/>
    <n v="2807.3123141391939"/>
  </r>
  <r>
    <d v="2023-07-19T14:45:54"/>
    <n v="2"/>
    <n v="2092.42"/>
    <n v="1"/>
    <s v="Checked out"/>
    <d v="2023-07-21T11:00:00"/>
    <n v="2"/>
    <d v="2023-07-17T17:30:12"/>
    <s v="Economy Queen"/>
    <m/>
    <m/>
    <x v="0"/>
    <x v="5"/>
    <s v=""/>
    <x v="12"/>
    <n v="2027"/>
    <d v="2023-07-01T00:00:00"/>
    <x v="0"/>
    <x v="0"/>
    <n v="3.3726812816188868E-3"/>
    <n v="3.3726812816188868E-3"/>
    <n v="0"/>
    <n v="0"/>
    <n v="0"/>
    <n v="29.293880000000001"/>
    <n v="153.33333333333331"/>
    <n v="0"/>
    <n v="0"/>
    <n v="1909.7927866666669"/>
  </r>
  <r>
    <d v="2023-07-19T09:31:58"/>
    <n v="1"/>
    <n v="927.15"/>
    <n v="1"/>
    <s v="Checked out"/>
    <d v="2023-07-20T10:58:52"/>
    <n v="1"/>
    <d v="2023-07-18T21:23:43"/>
    <s v="Standard Queen"/>
    <m/>
    <s v="Expedia"/>
    <x v="2"/>
    <x v="2"/>
    <s v="Mastercard"/>
    <x v="9"/>
    <n v="2028"/>
    <d v="2023-07-01T00:00:00"/>
    <x v="2"/>
    <x v="2"/>
    <n v="7.326007326007326E-4"/>
    <n v="7.326007326007326E-4"/>
    <n v="139.07249999999999"/>
    <n v="0"/>
    <n v="0"/>
    <n v="16.688699999999997"/>
    <n v="115"/>
    <n v="1.4652014652014651"/>
    <n v="0"/>
    <n v="654.92359853479854"/>
  </r>
  <r>
    <d v="2023-07-19T19:41:10"/>
    <n v="2"/>
    <n v="2442.86"/>
    <n v="1"/>
    <s v="Checked out"/>
    <d v="2023-07-21T11:00:00"/>
    <n v="2"/>
    <d v="2023-07-17T18:56:41"/>
    <s v="Standard Queen"/>
    <m/>
    <s v="Booking.com"/>
    <x v="2"/>
    <x v="2"/>
    <s v="Mastercard"/>
    <x v="2"/>
    <n v="2029"/>
    <d v="2023-07-01T00:00:00"/>
    <x v="2"/>
    <x v="2"/>
    <n v="1.4652014652014652E-3"/>
    <n v="1.4652014652014652E-3"/>
    <n v="366.42900000000003"/>
    <n v="0"/>
    <n v="0"/>
    <n v="43.97148"/>
    <n v="153.33333333333331"/>
    <n v="2.9304029304029302"/>
    <n v="0"/>
    <n v="1876.1957837362638"/>
  </r>
  <r>
    <d v="2023-07-19T16:24:55"/>
    <n v="3"/>
    <n v="3221.44"/>
    <n v="1"/>
    <s v="Checked out"/>
    <d v="2023-07-22T09:00:00"/>
    <n v="2"/>
    <d v="2023-04-02T16:09:37"/>
    <s v="Standard Queen"/>
    <m/>
    <m/>
    <x v="0"/>
    <x v="4"/>
    <s v="Mastercard"/>
    <x v="8"/>
    <n v="2030"/>
    <d v="2023-07-01T00:00:00"/>
    <x v="0"/>
    <x v="4"/>
    <n v="5.0590219224283303E-3"/>
    <n v="5.0590219224283303E-3"/>
    <n v="32.214399999999998"/>
    <n v="50"/>
    <n v="0"/>
    <n v="45.100160000000002"/>
    <n v="191.66666666666666"/>
    <n v="50.590219224283302"/>
    <n v="0"/>
    <n v="2851.8685541090499"/>
  </r>
  <r>
    <d v="2023-07-19T21:11:41"/>
    <n v="1"/>
    <n v="1382.14"/>
    <n v="1"/>
    <s v="Checked out"/>
    <d v="2023-07-20T13:00:00"/>
    <n v="2"/>
    <d v="2023-07-19T21:09:41"/>
    <s v="Superior King"/>
    <m/>
    <s v="Booking.com"/>
    <x v="2"/>
    <x v="2"/>
    <s v="Mastercard"/>
    <x v="2"/>
    <n v="2031"/>
    <d v="2023-07-01T00:00:00"/>
    <x v="2"/>
    <x v="2"/>
    <n v="7.326007326007326E-4"/>
    <n v="7.326007326007326E-4"/>
    <n v="207.321"/>
    <n v="0"/>
    <n v="0"/>
    <n v="24.878519999999998"/>
    <n v="115"/>
    <n v="1.4652014652014651"/>
    <n v="0"/>
    <n v="1033.4752785347987"/>
  </r>
  <r>
    <d v="2023-07-19T16:13:50"/>
    <n v="2"/>
    <n v="4252.57"/>
    <n v="1"/>
    <s v="Checked out"/>
    <d v="2023-07-21T09:21:05"/>
    <n v="4"/>
    <d v="2023-03-23T11:13:41"/>
    <s v="Family Room"/>
    <m/>
    <s v="Expedia"/>
    <x v="2"/>
    <x v="2"/>
    <s v="Mastercard"/>
    <x v="4"/>
    <n v="2032"/>
    <d v="2023-07-01T00:00:00"/>
    <x v="2"/>
    <x v="2"/>
    <n v="1.4652014652014652E-3"/>
    <n v="1.4652014652014652E-3"/>
    <n v="637.88549999999998"/>
    <n v="0"/>
    <n v="0"/>
    <n v="76.54625999999999"/>
    <n v="153.33333333333331"/>
    <n v="2.9304029304029302"/>
    <n v="0"/>
    <n v="3381.8745037362637"/>
  </r>
  <r>
    <d v="2023-07-19T20:00:26"/>
    <n v="1"/>
    <n v="2331.9299999999998"/>
    <n v="1"/>
    <s v="Checked out"/>
    <d v="2023-07-20T10:02:12"/>
    <n v="3"/>
    <d v="2023-03-01T22:52:12"/>
    <s v="Family Room"/>
    <m/>
    <s v="Booking.com"/>
    <x v="2"/>
    <x v="9"/>
    <s v="Mastercard"/>
    <x v="2"/>
    <n v="2033"/>
    <d v="2023-07-01T00:00:00"/>
    <x v="2"/>
    <x v="2"/>
    <n v="7.326007326007326E-4"/>
    <n v="7.326007326007326E-4"/>
    <n v="349.78949999999998"/>
    <n v="0"/>
    <n v="0"/>
    <n v="41.974739999999997"/>
    <n v="115"/>
    <n v="1.4652014652014651"/>
    <n v="0"/>
    <n v="1823.7005585347983"/>
  </r>
  <r>
    <d v="2023-07-19T19:32:28"/>
    <n v="1"/>
    <n v="2537.21"/>
    <n v="1"/>
    <s v="Checked out"/>
    <d v="2023-07-20T10:02:05"/>
    <n v="4"/>
    <d v="2023-03-01T22:52:12"/>
    <s v="Family Room"/>
    <m/>
    <s v="Booking.com"/>
    <x v="2"/>
    <x v="9"/>
    <s v="Mastercard"/>
    <x v="2"/>
    <n v="2034"/>
    <d v="2023-07-01T00:00:00"/>
    <x v="2"/>
    <x v="2"/>
    <n v="7.326007326007326E-4"/>
    <n v="7.326007326007326E-4"/>
    <n v="380.58150000000001"/>
    <n v="0"/>
    <n v="0"/>
    <n v="45.669779999999996"/>
    <n v="115"/>
    <n v="1.4652014652014651"/>
    <n v="0"/>
    <n v="1994.4935185347986"/>
  </r>
  <r>
    <d v="2023-07-19T13:57:00"/>
    <n v="1"/>
    <n v="2332.75"/>
    <n v="1"/>
    <s v="Checked out"/>
    <d v="2023-07-20T10:43:01"/>
    <n v="4"/>
    <d v="2023-07-15T23:03:46"/>
    <s v="Family Room"/>
    <m/>
    <s v="Expedia"/>
    <x v="2"/>
    <x v="9"/>
    <s v="Mastercard"/>
    <x v="9"/>
    <n v="2035"/>
    <d v="2023-07-01T00:00:00"/>
    <x v="2"/>
    <x v="2"/>
    <n v="7.326007326007326E-4"/>
    <n v="7.326007326007326E-4"/>
    <n v="349.91249999999997"/>
    <n v="0"/>
    <n v="0"/>
    <n v="41.9895"/>
    <n v="115"/>
    <n v="1.4652014652014651"/>
    <n v="0"/>
    <n v="1824.3827985347984"/>
  </r>
  <r>
    <d v="2023-07-19T19:45:12"/>
    <n v="1"/>
    <n v="856.61"/>
    <n v="1"/>
    <s v="Checked out"/>
    <d v="2023-07-20T09:11:18"/>
    <n v="2"/>
    <d v="2023-04-21T18:26:35"/>
    <s v="2-bed Dorm"/>
    <m/>
    <m/>
    <x v="0"/>
    <x v="4"/>
    <s v="Mastercard"/>
    <x v="8"/>
    <n v="2036"/>
    <d v="2023-07-01T00:00:00"/>
    <x v="0"/>
    <x v="4"/>
    <n v="1.6863406408094434E-3"/>
    <n v="1.6863406408094434E-3"/>
    <n v="8.5661000000000005"/>
    <n v="50"/>
    <n v="0"/>
    <n v="11.99254"/>
    <n v="115"/>
    <n v="16.863406408094434"/>
    <n v="0"/>
    <n v="654.18795359190563"/>
  </r>
  <r>
    <d v="2023-07-19T23:24:34"/>
    <n v="1"/>
    <n v="942.86"/>
    <n v="1"/>
    <s v="Checked out"/>
    <d v="2023-07-20T09:36:44"/>
    <n v="2"/>
    <d v="2023-07-19T23:04:43"/>
    <s v="2-bed Dorm"/>
    <m/>
    <s v="Booking.com"/>
    <x v="2"/>
    <x v="2"/>
    <s v="Mastercard"/>
    <x v="2"/>
    <n v="2037"/>
    <d v="2023-07-01T00:00:00"/>
    <x v="2"/>
    <x v="2"/>
    <n v="7.326007326007326E-4"/>
    <n v="7.326007326007326E-4"/>
    <n v="141.429"/>
    <n v="0"/>
    <n v="0"/>
    <n v="16.97148"/>
    <n v="115"/>
    <n v="1.4652014652014651"/>
    <n v="0"/>
    <n v="667.99431853479859"/>
  </r>
  <r>
    <d v="2023-07-20T00:16:50"/>
    <n v="1"/>
    <n v="848.57"/>
    <n v="1"/>
    <s v="Checked out"/>
    <d v="2023-07-20T10:00:00"/>
    <n v="2"/>
    <d v="2023-07-10T11:25:03"/>
    <s v="2-bed Dorm"/>
    <m/>
    <m/>
    <x v="0"/>
    <x v="6"/>
    <s v="Visa"/>
    <x v="8"/>
    <n v="2038"/>
    <d v="2023-07-01T00:00:00"/>
    <x v="0"/>
    <x v="4"/>
    <n v="1.6863406408094434E-3"/>
    <n v="1.6863406408094434E-3"/>
    <n v="8.4857000000000014"/>
    <n v="50"/>
    <n v="0"/>
    <n v="11.879980000000002"/>
    <n v="115"/>
    <n v="16.863406408094434"/>
    <n v="0"/>
    <n v="646.34091359190563"/>
  </r>
  <r>
    <d v="2023-07-19T09:58:31"/>
    <n v="1"/>
    <n v="1555.8"/>
    <n v="1"/>
    <s v="Checked out"/>
    <d v="2023-07-20T11:00:00"/>
    <n v="4"/>
    <d v="2023-07-19T04:24:11"/>
    <s v="4-bed Dorm"/>
    <m/>
    <s v="Booking.com"/>
    <x v="2"/>
    <x v="2"/>
    <s v="Mastercard"/>
    <x v="2"/>
    <n v="2039"/>
    <d v="2023-07-01T00:00:00"/>
    <x v="2"/>
    <x v="2"/>
    <n v="7.326007326007326E-4"/>
    <n v="7.326007326007326E-4"/>
    <n v="233.36999999999998"/>
    <n v="0"/>
    <n v="0"/>
    <n v="28.004399999999997"/>
    <n v="115"/>
    <n v="1.4652014652014651"/>
    <n v="0"/>
    <n v="1177.9603985347985"/>
  </r>
  <r>
    <d v="2023-07-19T18:43:11"/>
    <n v="2"/>
    <n v="2732.14"/>
    <n v="1"/>
    <s v="Checked out"/>
    <d v="2023-07-21T07:43:08"/>
    <n v="4"/>
    <d v="2023-02-05T18:05:42"/>
    <s v="4-bed Dorm"/>
    <m/>
    <s v="Booking.com"/>
    <x v="2"/>
    <x v="3"/>
    <s v="Mastercard"/>
    <x v="2"/>
    <n v="2040"/>
    <d v="2023-07-01T00:00:00"/>
    <x v="2"/>
    <x v="2"/>
    <n v="1.4652014652014652E-3"/>
    <n v="1.4652014652014652E-3"/>
    <n v="409.82099999999997"/>
    <n v="0"/>
    <n v="0"/>
    <n v="49.178519999999992"/>
    <n v="153.33333333333331"/>
    <n v="2.9304029304029302"/>
    <n v="0"/>
    <n v="2116.8767437362635"/>
  </r>
  <r>
    <d v="2023-07-19T18:59:18"/>
    <n v="3"/>
    <n v="1414.28"/>
    <n v="1"/>
    <s v="Checked out"/>
    <d v="2023-07-22T06:58:50"/>
    <n v="1"/>
    <d v="2023-02-01T01:19:41"/>
    <s v="Bed in 12-bed Dorm"/>
    <m/>
    <s v="Booking.com"/>
    <x v="2"/>
    <x v="2"/>
    <s v="Mastercard"/>
    <x v="2"/>
    <n v="2041"/>
    <d v="2023-07-01T00:00:00"/>
    <x v="2"/>
    <x v="2"/>
    <n v="2.1978021978021978E-3"/>
    <n v="2.1978021978021978E-3"/>
    <n v="212.142"/>
    <n v="0"/>
    <n v="0"/>
    <n v="25.457039999999999"/>
    <n v="191.66666666666666"/>
    <n v="4.395604395604396"/>
    <n v="0"/>
    <n v="980.61868893772885"/>
  </r>
  <r>
    <d v="2023-07-19T16:28:26"/>
    <n v="3"/>
    <n v="1504.96"/>
    <n v="1"/>
    <s v="Checked out"/>
    <d v="2023-07-22T07:49:38"/>
    <n v="1"/>
    <d v="2023-07-13T13:20:43"/>
    <s v="Bed in 12-bed Dorm"/>
    <m/>
    <s v="Hostelworld Group"/>
    <x v="2"/>
    <x v="2"/>
    <s v=""/>
    <x v="10"/>
    <n v="2042"/>
    <d v="2023-07-01T00:00:00"/>
    <x v="2"/>
    <x v="2"/>
    <n v="2.1978021978021978E-3"/>
    <n v="2.1978021978021978E-3"/>
    <n v="225.744"/>
    <n v="0"/>
    <n v="0"/>
    <n v="27.089279999999999"/>
    <n v="191.66666666666666"/>
    <n v="4.395604395604396"/>
    <n v="0"/>
    <n v="1056.0644489377289"/>
  </r>
  <r>
    <d v="2023-07-19T23:35:29"/>
    <n v="1"/>
    <n v="415.71"/>
    <n v="1"/>
    <s v="Checked out"/>
    <d v="2023-07-20T11:00:00"/>
    <n v="1"/>
    <d v="2023-07-16T23:10:36"/>
    <s v="Bed in 12-bed Dorm"/>
    <m/>
    <s v="Google Travel Agency"/>
    <x v="0"/>
    <x v="0"/>
    <s v=""/>
    <x v="14"/>
    <n v="2043"/>
    <d v="2023-07-01T00:00:00"/>
    <x v="0"/>
    <x v="5"/>
    <n v="1.6863406408094434E-3"/>
    <n v="1.6863406408094434E-3"/>
    <n v="0"/>
    <n v="0"/>
    <n v="0"/>
    <n v="7.4827799999999991"/>
    <n v="115"/>
    <n v="0"/>
    <n v="0"/>
    <n v="293.22721999999999"/>
  </r>
  <r>
    <d v="2023-07-19T16:40:46"/>
    <n v="2"/>
    <n v="1039.28"/>
    <n v="1"/>
    <s v="Checked out"/>
    <d v="2023-07-21T09:08:07"/>
    <n v="1"/>
    <d v="2023-07-17T18:24:42"/>
    <s v="Bed in 12-bed Dorm"/>
    <m/>
    <s v="Booking.com"/>
    <x v="2"/>
    <x v="2"/>
    <s v="Mastercard"/>
    <x v="2"/>
    <n v="2044"/>
    <d v="2023-07-01T00:00:00"/>
    <x v="2"/>
    <x v="2"/>
    <n v="1.4652014652014652E-3"/>
    <n v="1.4652014652014652E-3"/>
    <n v="155.892"/>
    <n v="0"/>
    <n v="0"/>
    <n v="18.707039999999999"/>
    <n v="153.33333333333331"/>
    <n v="2.9304029304029302"/>
    <n v="0"/>
    <n v="708.41722373626374"/>
  </r>
  <r>
    <d v="2023-07-19T23:51:33"/>
    <n v="1"/>
    <n v="519.64"/>
    <n v="1"/>
    <s v="Checked out"/>
    <d v="2023-07-20T10:16:22"/>
    <n v="1"/>
    <d v="2023-07-19T23:35:12"/>
    <s v="Bed in 12-bed Dorm"/>
    <m/>
    <s v="Booking.com"/>
    <x v="2"/>
    <x v="2"/>
    <s v="Mastercard"/>
    <x v="2"/>
    <n v="2045"/>
    <d v="2023-07-01T00:00:00"/>
    <x v="2"/>
    <x v="2"/>
    <n v="7.326007326007326E-4"/>
    <n v="7.326007326007326E-4"/>
    <n v="77.945999999999998"/>
    <n v="0"/>
    <n v="0"/>
    <n v="9.3535199999999996"/>
    <n v="115"/>
    <n v="1.4652014652014651"/>
    <n v="0"/>
    <n v="315.87527853479855"/>
  </r>
  <r>
    <d v="2023-07-19T23:16:09"/>
    <n v="1"/>
    <n v="519.64"/>
    <n v="1"/>
    <s v="Checked out"/>
    <d v="2023-07-20T10:18:50"/>
    <n v="1"/>
    <d v="2023-07-19T22:58:48"/>
    <s v="Bed in 12-bed Dorm"/>
    <m/>
    <s v="Booking.com"/>
    <x v="2"/>
    <x v="2"/>
    <s v="Mastercard"/>
    <x v="2"/>
    <n v="2046"/>
    <d v="2023-07-01T00:00:00"/>
    <x v="2"/>
    <x v="2"/>
    <n v="7.326007326007326E-4"/>
    <n v="7.326007326007326E-4"/>
    <n v="77.945999999999998"/>
    <n v="0"/>
    <n v="0"/>
    <n v="9.3535199999999996"/>
    <n v="115"/>
    <n v="1.4652014652014651"/>
    <n v="0"/>
    <n v="315.87527853479855"/>
  </r>
  <r>
    <d v="2023-07-19T17:25:59"/>
    <n v="2"/>
    <n v="1039.28"/>
    <n v="1"/>
    <s v="Checked out"/>
    <d v="2023-07-21T05:58:12"/>
    <n v="1"/>
    <d v="2023-07-19T11:02:41"/>
    <s v="Bed in 12-bed Dorm"/>
    <m/>
    <s v="Booking.com"/>
    <x v="2"/>
    <x v="2"/>
    <s v="Mastercard"/>
    <x v="2"/>
    <n v="2047"/>
    <d v="2023-07-01T00:00:00"/>
    <x v="2"/>
    <x v="2"/>
    <n v="1.4652014652014652E-3"/>
    <n v="1.4652014652014652E-3"/>
    <n v="155.892"/>
    <n v="0"/>
    <n v="0"/>
    <n v="18.707039999999999"/>
    <n v="153.33333333333331"/>
    <n v="2.9304029304029302"/>
    <n v="0"/>
    <n v="708.41722373626374"/>
  </r>
  <r>
    <d v="2023-07-19T16:51:44"/>
    <n v="1"/>
    <n v="519.64"/>
    <n v="1"/>
    <s v="Checked out"/>
    <d v="2023-07-20T11:00:00"/>
    <n v="1"/>
    <d v="2023-07-19T12:07:54"/>
    <s v="Bed in 12-bed Dorm"/>
    <m/>
    <s v="Booking.com"/>
    <x v="2"/>
    <x v="2"/>
    <s v="Mastercard"/>
    <x v="2"/>
    <n v="2048"/>
    <d v="2023-07-01T00:00:00"/>
    <x v="2"/>
    <x v="2"/>
    <n v="7.326007326007326E-4"/>
    <n v="7.326007326007326E-4"/>
    <n v="77.945999999999998"/>
    <n v="0"/>
    <n v="0"/>
    <n v="9.3535199999999996"/>
    <n v="115"/>
    <n v="1.4652014652014651"/>
    <n v="0"/>
    <n v="315.87527853479855"/>
  </r>
  <r>
    <d v="2023-07-20T01:00:17"/>
    <n v="1"/>
    <n v="504.05"/>
    <n v="1"/>
    <s v="Checked out"/>
    <d v="2023-07-20T06:13:43"/>
    <n v="1"/>
    <d v="2023-07-20T01:00:00"/>
    <s v="Bed in 12-bed Dorm"/>
    <m/>
    <m/>
    <x v="0"/>
    <x v="5"/>
    <s v=""/>
    <x v="0"/>
    <n v="2049"/>
    <d v="2023-07-01T00:00:00"/>
    <x v="0"/>
    <x v="0"/>
    <n v="1.6863406408094434E-3"/>
    <n v="1.6863406408094434E-3"/>
    <n v="0"/>
    <n v="0"/>
    <n v="0"/>
    <n v="7.0567000000000002"/>
    <n v="115"/>
    <n v="0"/>
    <n v="0"/>
    <n v="381.99329999999998"/>
  </r>
  <r>
    <d v="2023-07-19T17:16:53"/>
    <n v="4"/>
    <n v="2337.35"/>
    <n v="1"/>
    <s v="Checked out"/>
    <d v="2023-07-23T06:38:46"/>
    <n v="1"/>
    <d v="2023-04-27T14:15:42"/>
    <s v="Bed in 12-bed Dorm"/>
    <m/>
    <s v="Private Sale"/>
    <x v="2"/>
    <x v="2"/>
    <s v=""/>
    <x v="5"/>
    <n v="2050"/>
    <d v="2023-07-01T00:00:00"/>
    <x v="2"/>
    <x v="2"/>
    <n v="2.9304029304029304E-3"/>
    <n v="2.9304029304029304E-3"/>
    <n v="350.60249999999996"/>
    <n v="0"/>
    <n v="0"/>
    <n v="42.072299999999998"/>
    <n v="230"/>
    <n v="5.8608058608058604"/>
    <n v="0"/>
    <n v="1708.8143941391941"/>
  </r>
  <r>
    <d v="2023-07-19T21:40:49"/>
    <n v="3"/>
    <n v="1657.5"/>
    <n v="1"/>
    <s v="Checked out"/>
    <d v="2023-07-22T07:00:00"/>
    <n v="1"/>
    <d v="2023-04-07T20:35:41"/>
    <s v="Bed in 12-bed Dorm"/>
    <m/>
    <s v="Hostelworld Group"/>
    <x v="2"/>
    <x v="2"/>
    <s v="Mastercard"/>
    <x v="10"/>
    <n v="2051"/>
    <d v="2023-07-01T00:00:00"/>
    <x v="2"/>
    <x v="2"/>
    <n v="2.1978021978021978E-3"/>
    <n v="2.1978021978021978E-3"/>
    <n v="248.625"/>
    <n v="0"/>
    <n v="0"/>
    <n v="29.834999999999997"/>
    <n v="191.66666666666666"/>
    <n v="4.395604395604396"/>
    <n v="0"/>
    <n v="1182.9777289377289"/>
  </r>
  <r>
    <d v="2023-07-19T23:34:08"/>
    <n v="3"/>
    <n v="1755"/>
    <n v="1"/>
    <s v="Checked out"/>
    <d v="2023-07-22T07:40:19"/>
    <n v="1"/>
    <d v="2023-04-14T04:08:42"/>
    <s v="Bed in 12-bed Dorm"/>
    <m/>
    <s v="Booking.com"/>
    <x v="2"/>
    <x v="3"/>
    <s v="Mastercard"/>
    <x v="2"/>
    <n v="2052"/>
    <d v="2023-07-01T00:00:00"/>
    <x v="2"/>
    <x v="2"/>
    <n v="2.1978021978021978E-3"/>
    <n v="2.1978021978021978E-3"/>
    <n v="263.25"/>
    <n v="0"/>
    <n v="0"/>
    <n v="31.589999999999996"/>
    <n v="191.66666666666666"/>
    <n v="4.395604395604396"/>
    <n v="0"/>
    <n v="1264.097728937729"/>
  </r>
  <r>
    <d v="2023-07-19T16:14:40"/>
    <n v="2"/>
    <n v="1375"/>
    <n v="1"/>
    <s v="Checked out"/>
    <d v="2023-07-21T11:00:00"/>
    <n v="1"/>
    <d v="2023-05-28T15:42:11"/>
    <s v="Bed in 12-bed Dorm"/>
    <m/>
    <s v="Booking.com"/>
    <x v="2"/>
    <x v="2"/>
    <s v="Mastercard"/>
    <x v="2"/>
    <n v="2053"/>
    <d v="2023-07-01T00:00:00"/>
    <x v="2"/>
    <x v="2"/>
    <n v="1.4652014652014652E-3"/>
    <n v="1.4652014652014652E-3"/>
    <n v="206.25"/>
    <n v="0"/>
    <n v="0"/>
    <n v="24.749999999999996"/>
    <n v="153.33333333333331"/>
    <n v="2.9304029304029302"/>
    <n v="0"/>
    <n v="987.73626373626371"/>
  </r>
  <r>
    <d v="2023-07-19T15:14:42"/>
    <n v="2"/>
    <n v="1157.1400000000001"/>
    <n v="1"/>
    <s v="Checked out"/>
    <d v="2023-07-21T10:29:14"/>
    <n v="1"/>
    <d v="2023-04-16T14:27:41"/>
    <s v="Bed in 12-bed Dorm"/>
    <m/>
    <s v="Booking.com"/>
    <x v="2"/>
    <x v="3"/>
    <s v="Mastercard"/>
    <x v="2"/>
    <n v="2054"/>
    <d v="2023-07-01T00:00:00"/>
    <x v="2"/>
    <x v="2"/>
    <n v="1.4652014652014652E-3"/>
    <n v="1.4652014652014652E-3"/>
    <n v="173.571"/>
    <n v="0"/>
    <n v="0"/>
    <n v="20.828520000000001"/>
    <n v="153.33333333333331"/>
    <n v="2.9304029304029302"/>
    <n v="0"/>
    <n v="806.47674373626387"/>
  </r>
  <r>
    <d v="2023-07-19T18:56:55"/>
    <n v="2"/>
    <n v="876.7"/>
    <n v="1"/>
    <s v="Checked out"/>
    <d v="2023-07-21T11:00:00"/>
    <n v="1"/>
    <d v="2023-02-03T16:15:12"/>
    <s v="Bed in 12-bed Dorm"/>
    <m/>
    <s v="Booking.com"/>
    <x v="2"/>
    <x v="3"/>
    <s v="Mastercard"/>
    <x v="2"/>
    <n v="2055"/>
    <d v="2023-07-01T00:00:00"/>
    <x v="2"/>
    <x v="2"/>
    <n v="1.4652014652014652E-3"/>
    <n v="1.4652014652014652E-3"/>
    <n v="131.505"/>
    <n v="0"/>
    <n v="0"/>
    <n v="15.7806"/>
    <n v="153.33333333333331"/>
    <n v="2.9304029304029302"/>
    <n v="0"/>
    <n v="573.15066373626382"/>
  </r>
  <r>
    <d v="2023-07-19T17:55:38"/>
    <n v="2"/>
    <n v="1305.3599999999999"/>
    <n v="1"/>
    <s v="Checked out"/>
    <d v="2023-07-21T09:21:30"/>
    <n v="1"/>
    <d v="2023-04-28T14:21:11"/>
    <s v="Bed in 4-bed Dorm"/>
    <m/>
    <s v="Hostelworld Group"/>
    <x v="2"/>
    <x v="2"/>
    <s v="Mastercard"/>
    <x v="10"/>
    <n v="2056"/>
    <d v="2023-07-01T00:00:00"/>
    <x v="2"/>
    <x v="2"/>
    <n v="1.4652014652014652E-3"/>
    <n v="1.4652014652014652E-3"/>
    <n v="195.80399999999997"/>
    <n v="0"/>
    <n v="0"/>
    <n v="23.496479999999995"/>
    <n v="153.33333333333331"/>
    <n v="2.9304029304029302"/>
    <n v="0"/>
    <n v="929.79578373626373"/>
  </r>
  <r>
    <d v="2023-07-19T23:45:24"/>
    <n v="3"/>
    <n v="2038.66"/>
    <n v="1"/>
    <s v="Checked out"/>
    <d v="2023-07-22T07:31:44"/>
    <n v="1"/>
    <d v="2023-06-17T16:40:41"/>
    <s v="Bed in 4-bed Dorm"/>
    <m/>
    <s v="Booking.com"/>
    <x v="2"/>
    <x v="3"/>
    <s v="Mastercard"/>
    <x v="2"/>
    <n v="2057"/>
    <d v="2023-07-01T00:00:00"/>
    <x v="2"/>
    <x v="2"/>
    <n v="2.1978021978021978E-3"/>
    <n v="2.1978021978021978E-3"/>
    <n v="305.79899999999998"/>
    <n v="0"/>
    <n v="0"/>
    <n v="36.695879999999995"/>
    <n v="191.66666666666666"/>
    <n v="4.395604395604396"/>
    <n v="0"/>
    <n v="1500.102848937729"/>
  </r>
  <r>
    <d v="2023-07-19T22:52:01"/>
    <n v="1"/>
    <n v="603.65"/>
    <n v="1"/>
    <s v="Checked out"/>
    <d v="2023-07-20T09:41:22"/>
    <n v="1"/>
    <d v="2023-07-19T22:51:31"/>
    <s v="Bed in 4-bed Dorm"/>
    <m/>
    <m/>
    <x v="0"/>
    <x v="5"/>
    <s v=""/>
    <x v="0"/>
    <n v="2058"/>
    <d v="2023-07-01T00:00:00"/>
    <x v="0"/>
    <x v="0"/>
    <n v="1.6863406408094434E-3"/>
    <n v="1.6863406408094434E-3"/>
    <n v="0"/>
    <n v="0"/>
    <n v="0"/>
    <n v="8.4511000000000003"/>
    <n v="115"/>
    <n v="0"/>
    <n v="0"/>
    <n v="480.19889999999998"/>
  </r>
  <r>
    <d v="2023-07-19T20:49:52"/>
    <n v="1"/>
    <n v="691.07"/>
    <n v="1"/>
    <s v="Checked out"/>
    <d v="2023-07-20T10:52:18"/>
    <n v="1"/>
    <d v="2023-05-11T16:08:25"/>
    <s v="Bed in 4-bed Dorm"/>
    <m/>
    <s v="Booking.com"/>
    <x v="2"/>
    <x v="3"/>
    <s v="Mastercard"/>
    <x v="2"/>
    <n v="2059"/>
    <d v="2023-07-01T00:00:00"/>
    <x v="2"/>
    <x v="2"/>
    <n v="7.326007326007326E-4"/>
    <n v="7.326007326007326E-4"/>
    <n v="103.6605"/>
    <n v="0"/>
    <n v="0"/>
    <n v="12.439259999999999"/>
    <n v="115"/>
    <n v="1.4652014652014651"/>
    <n v="0"/>
    <n v="458.50503853479859"/>
  </r>
  <r>
    <d v="2023-07-20T14:15:55"/>
    <n v="2"/>
    <n v="1771.43"/>
    <n v="1"/>
    <s v="Checked out"/>
    <d v="2023-07-22T10:49:49"/>
    <n v="1"/>
    <d v="2023-07-20T09:51:02"/>
    <s v="Economy Queen"/>
    <m/>
    <m/>
    <x v="0"/>
    <x v="19"/>
    <s v="Visa"/>
    <x v="8"/>
    <n v="2060"/>
    <d v="2023-07-01T00:00:00"/>
    <x v="0"/>
    <x v="4"/>
    <n v="3.3726812816188868E-3"/>
    <n v="3.3726812816188868E-3"/>
    <n v="17.714300000000001"/>
    <n v="50"/>
    <n v="0"/>
    <n v="24.80002"/>
    <n v="153.33333333333331"/>
    <n v="33.726812816188868"/>
    <n v="0"/>
    <n v="1491.855533850478"/>
  </r>
  <r>
    <d v="2023-07-20T14:17:13"/>
    <n v="2"/>
    <n v="1771.43"/>
    <n v="1"/>
    <s v="Checked out"/>
    <d v="2023-07-22T10:49:40"/>
    <n v="1"/>
    <d v="2023-07-20T09:50:44"/>
    <s v="Economy Queen"/>
    <m/>
    <m/>
    <x v="0"/>
    <x v="19"/>
    <s v="Visa"/>
    <x v="8"/>
    <n v="2061"/>
    <d v="2023-07-01T00:00:00"/>
    <x v="0"/>
    <x v="4"/>
    <n v="3.3726812816188868E-3"/>
    <n v="3.3726812816188868E-3"/>
    <n v="17.714300000000001"/>
    <n v="50"/>
    <n v="0"/>
    <n v="24.80002"/>
    <n v="153.33333333333331"/>
    <n v="33.726812816188868"/>
    <n v="0"/>
    <n v="1491.855533850478"/>
  </r>
  <r>
    <d v="2023-07-20T22:29:22"/>
    <n v="1"/>
    <n v="917.43"/>
    <n v="1"/>
    <s v="Checked out"/>
    <d v="2023-07-21T10:52:09"/>
    <n v="1"/>
    <d v="2023-07-19T10:34:42"/>
    <s v="Economy Queen"/>
    <m/>
    <m/>
    <x v="0"/>
    <x v="19"/>
    <s v="Visa"/>
    <x v="8"/>
    <n v="2062"/>
    <d v="2023-07-01T00:00:00"/>
    <x v="0"/>
    <x v="4"/>
    <n v="1.6863406408094434E-3"/>
    <n v="1.6863406408094434E-3"/>
    <n v="9.1743000000000006"/>
    <n v="50"/>
    <n v="0"/>
    <n v="12.84402"/>
    <n v="115"/>
    <n v="16.863406408094434"/>
    <n v="0"/>
    <n v="713.54827359190551"/>
  </r>
  <r>
    <d v="2023-07-20T15:59:08"/>
    <n v="1"/>
    <n v="800.89"/>
    <n v="1"/>
    <s v="Checked out"/>
    <d v="2023-07-21T10:44:50"/>
    <n v="2"/>
    <d v="2023-07-20T13:09:38"/>
    <s v="Economy Queen"/>
    <m/>
    <m/>
    <x v="0"/>
    <x v="5"/>
    <s v=""/>
    <x v="0"/>
    <n v="2063"/>
    <d v="2023-07-01T00:00:00"/>
    <x v="0"/>
    <x v="0"/>
    <n v="1.6863406408094434E-3"/>
    <n v="1.6863406408094434E-3"/>
    <n v="0"/>
    <n v="0"/>
    <n v="0"/>
    <n v="11.21246"/>
    <n v="115"/>
    <n v="0"/>
    <n v="0"/>
    <n v="674.67754000000002"/>
  </r>
  <r>
    <d v="2023-07-20T13:12:02"/>
    <n v="1"/>
    <n v="773.46"/>
    <n v="1"/>
    <s v="Checked out"/>
    <d v="2023-07-21T05:32:36"/>
    <n v="2"/>
    <d v="2023-02-08T11:37:12"/>
    <s v="Economy Queen"/>
    <m/>
    <s v="Hostelworld Group"/>
    <x v="2"/>
    <x v="2"/>
    <s v="Visa"/>
    <x v="10"/>
    <n v="2064"/>
    <d v="2023-07-01T00:00:00"/>
    <x v="2"/>
    <x v="2"/>
    <n v="7.326007326007326E-4"/>
    <n v="7.326007326007326E-4"/>
    <n v="116.01900000000001"/>
    <n v="0"/>
    <n v="0"/>
    <n v="13.922279999999999"/>
    <n v="115"/>
    <n v="1.4652014652014651"/>
    <n v="0"/>
    <n v="527.05351853479851"/>
  </r>
  <r>
    <d v="2023-07-20T18:09:09"/>
    <n v="2"/>
    <n v="2654.46"/>
    <n v="1"/>
    <s v="Checked out"/>
    <d v="2023-07-22T11:00:00"/>
    <n v="2"/>
    <d v="2023-07-20T14:24:12"/>
    <s v="Standard Queen"/>
    <m/>
    <s v="Expedia"/>
    <x v="2"/>
    <x v="2"/>
    <s v="Mastercard"/>
    <x v="9"/>
    <n v="2065"/>
    <d v="2023-07-01T00:00:00"/>
    <x v="2"/>
    <x v="2"/>
    <n v="1.4652014652014652E-3"/>
    <n v="1.4652014652014652E-3"/>
    <n v="398.16899999999998"/>
    <n v="0"/>
    <n v="0"/>
    <n v="47.780279999999998"/>
    <n v="153.33333333333331"/>
    <n v="2.9304029304029302"/>
    <n v="0"/>
    <n v="2052.2469837362637"/>
  </r>
  <r>
    <d v="2023-07-21T00:11:07"/>
    <n v="1"/>
    <n v="800.52"/>
    <n v="1"/>
    <s v="Checked out"/>
    <d v="2023-07-21T11:00:00"/>
    <n v="2"/>
    <d v="2023-07-20T23:42:12"/>
    <s v="Standard Queen"/>
    <m/>
    <s v="Private Sale"/>
    <x v="2"/>
    <x v="2"/>
    <s v=""/>
    <x v="5"/>
    <n v="2066"/>
    <d v="2023-07-01T00:00:00"/>
    <x v="2"/>
    <x v="2"/>
    <n v="7.326007326007326E-4"/>
    <n v="7.326007326007326E-4"/>
    <n v="120.07799999999999"/>
    <n v="0"/>
    <n v="0"/>
    <n v="14.409359999999998"/>
    <n v="115"/>
    <n v="1.4652014652014651"/>
    <n v="0"/>
    <n v="549.5674385347985"/>
  </r>
  <r>
    <d v="2023-07-21T00:19:21"/>
    <n v="1"/>
    <n v="971.73"/>
    <n v="1"/>
    <s v="Checked out"/>
    <d v="2023-07-21T09:30:48"/>
    <n v="2"/>
    <d v="2023-07-21T00:09:02"/>
    <s v="Standard Queen"/>
    <m/>
    <m/>
    <x v="0"/>
    <x v="5"/>
    <s v=""/>
    <x v="12"/>
    <n v="2067"/>
    <d v="2023-07-01T00:00:00"/>
    <x v="0"/>
    <x v="0"/>
    <n v="1.6863406408094434E-3"/>
    <n v="1.6863406408094434E-3"/>
    <n v="0"/>
    <n v="0"/>
    <n v="0"/>
    <n v="13.60422"/>
    <n v="115"/>
    <n v="0"/>
    <n v="0"/>
    <n v="843.12578000000008"/>
  </r>
  <r>
    <d v="2023-07-20T20:51:08"/>
    <n v="2"/>
    <n v="2716.96"/>
    <n v="1"/>
    <s v="Checked out"/>
    <d v="2023-07-22T10:22:53"/>
    <n v="1"/>
    <d v="2023-03-03T16:14:42"/>
    <s v="Standard Queen"/>
    <m/>
    <s v="Expedia"/>
    <x v="2"/>
    <x v="2"/>
    <s v="Mastercard"/>
    <x v="11"/>
    <n v="2068"/>
    <d v="2023-07-01T00:00:00"/>
    <x v="2"/>
    <x v="2"/>
    <n v="1.4652014652014652E-3"/>
    <n v="1.4652014652014652E-3"/>
    <n v="407.54399999999998"/>
    <n v="0"/>
    <n v="0"/>
    <n v="48.905279999999998"/>
    <n v="153.33333333333331"/>
    <n v="2.9304029304029302"/>
    <n v="0"/>
    <n v="2104.2469837362637"/>
  </r>
  <r>
    <d v="2023-07-20T20:50:19"/>
    <n v="2"/>
    <n v="3013.47"/>
    <n v="1"/>
    <s v="Checked out"/>
    <d v="2023-07-22T10:51:44"/>
    <n v="2"/>
    <d v="2023-03-03T16:09:15"/>
    <s v="Standard Queen"/>
    <m/>
    <s v="Expedia"/>
    <x v="2"/>
    <x v="2"/>
    <s v="Mastercard"/>
    <x v="11"/>
    <n v="2069"/>
    <d v="2023-07-01T00:00:00"/>
    <x v="2"/>
    <x v="2"/>
    <n v="1.4652014652014652E-3"/>
    <n v="1.4652014652014652E-3"/>
    <n v="452.02049999999997"/>
    <n v="0"/>
    <n v="0"/>
    <n v="54.242459999999994"/>
    <n v="153.33333333333331"/>
    <n v="2.9304029304029302"/>
    <n v="0"/>
    <n v="2350.9433037362637"/>
  </r>
  <r>
    <d v="2023-07-20T15:28:00"/>
    <n v="1"/>
    <n v="1098.21"/>
    <n v="1"/>
    <s v="Checked out"/>
    <d v="2023-07-21T10:58:06"/>
    <n v="2"/>
    <d v="2023-07-20T10:34:00"/>
    <s v="Standard Queen"/>
    <m/>
    <m/>
    <x v="0"/>
    <x v="5"/>
    <s v=""/>
    <x v="0"/>
    <n v="2070"/>
    <d v="2023-07-01T00:00:00"/>
    <x v="0"/>
    <x v="0"/>
    <n v="1.6863406408094434E-3"/>
    <n v="1.6863406408094434E-3"/>
    <n v="0"/>
    <n v="0"/>
    <n v="0"/>
    <n v="15.37494"/>
    <n v="115"/>
    <n v="0"/>
    <n v="0"/>
    <n v="967.83506"/>
  </r>
  <r>
    <d v="2023-07-20T17:02:57"/>
    <n v="1"/>
    <n v="1529.46"/>
    <n v="1"/>
    <s v="Checked out"/>
    <d v="2023-07-21T09:23:05"/>
    <n v="2"/>
    <d v="2023-07-04T22:10:41"/>
    <s v="Standard Queen"/>
    <m/>
    <s v="Booking.com"/>
    <x v="2"/>
    <x v="2"/>
    <s v="Mastercard"/>
    <x v="2"/>
    <n v="2071"/>
    <d v="2023-07-01T00:00:00"/>
    <x v="2"/>
    <x v="2"/>
    <n v="7.326007326007326E-4"/>
    <n v="7.326007326007326E-4"/>
    <n v="229.41900000000001"/>
    <n v="0"/>
    <n v="0"/>
    <n v="27.530279999999998"/>
    <n v="115"/>
    <n v="1.4652014652014651"/>
    <n v="0"/>
    <n v="1156.0455185347987"/>
  </r>
  <r>
    <d v="2023-07-20T21:49:17"/>
    <n v="3"/>
    <n v="4070"/>
    <n v="1"/>
    <s v="Checked out"/>
    <d v="2023-07-23T06:00:00"/>
    <n v="2"/>
    <d v="2023-04-29T18:27:40"/>
    <s v="Standard Queen"/>
    <m/>
    <m/>
    <x v="0"/>
    <x v="10"/>
    <s v="Visa"/>
    <x v="8"/>
    <n v="2072"/>
    <d v="2023-07-01T00:00:00"/>
    <x v="0"/>
    <x v="4"/>
    <n v="5.0590219224283303E-3"/>
    <n v="5.0590219224283303E-3"/>
    <n v="40.700000000000003"/>
    <n v="50"/>
    <n v="0"/>
    <n v="56.980000000000004"/>
    <n v="191.66666666666666"/>
    <n v="50.590219224283302"/>
    <n v="0"/>
    <n v="3680.0631141090498"/>
  </r>
  <r>
    <d v="2023-07-20T16:32:43"/>
    <n v="1"/>
    <n v="1098.21"/>
    <n v="1"/>
    <s v="Checked out"/>
    <d v="2023-07-21T11:00:00"/>
    <n v="2"/>
    <d v="2023-07-20T14:02:40"/>
    <s v="Superior King"/>
    <m/>
    <m/>
    <x v="0"/>
    <x v="5"/>
    <s v=""/>
    <x v="0"/>
    <n v="2073"/>
    <d v="2023-07-01T00:00:00"/>
    <x v="0"/>
    <x v="0"/>
    <n v="1.6863406408094434E-3"/>
    <n v="1.6863406408094434E-3"/>
    <n v="0"/>
    <n v="0"/>
    <n v="0"/>
    <n v="15.37494"/>
    <n v="115"/>
    <n v="0"/>
    <n v="0"/>
    <n v="967.83506"/>
  </r>
  <r>
    <d v="2023-07-20T15:33:09"/>
    <n v="2"/>
    <n v="5312.48"/>
    <n v="1"/>
    <s v="Checked out"/>
    <d v="2023-07-22T05:43:44"/>
    <n v="4"/>
    <d v="2023-06-11T10:28:12"/>
    <s v="Family Room"/>
    <m/>
    <s v="Expedia"/>
    <x v="2"/>
    <x v="2"/>
    <s v="Mastercard"/>
    <x v="17"/>
    <n v="2074"/>
    <d v="2023-07-01T00:00:00"/>
    <x v="2"/>
    <x v="2"/>
    <n v="1.4652014652014652E-3"/>
    <n v="1.4652014652014652E-3"/>
    <n v="796.87199999999996"/>
    <n v="0"/>
    <n v="0"/>
    <n v="95.624639999999985"/>
    <n v="153.33333333333331"/>
    <n v="2.9304029304029302"/>
    <n v="0"/>
    <n v="4263.7196237362632"/>
  </r>
  <r>
    <d v="2023-07-20T17:02:20"/>
    <n v="1"/>
    <n v="2556.25"/>
    <n v="1"/>
    <s v="Checked out"/>
    <d v="2023-07-21T09:22:53"/>
    <n v="4"/>
    <d v="2023-07-04T22:10:41"/>
    <s v="Family Room"/>
    <m/>
    <s v="Booking.com"/>
    <x v="2"/>
    <x v="2"/>
    <s v="Mastercard"/>
    <x v="2"/>
    <n v="2075"/>
    <d v="2023-07-01T00:00:00"/>
    <x v="2"/>
    <x v="2"/>
    <n v="7.326007326007326E-4"/>
    <n v="7.326007326007326E-4"/>
    <n v="383.4375"/>
    <n v="0"/>
    <n v="0"/>
    <n v="46.012499999999996"/>
    <n v="115"/>
    <n v="1.4652014652014651"/>
    <n v="0"/>
    <n v="2010.3347985347984"/>
  </r>
  <r>
    <d v="2023-07-20T18:40:54"/>
    <n v="3"/>
    <n v="5687.86"/>
    <n v="1"/>
    <s v="Checked out"/>
    <d v="2023-07-23T11:00:00"/>
    <n v="5"/>
    <d v="2023-07-12T17:17:18"/>
    <s v="Family Room"/>
    <m/>
    <m/>
    <x v="0"/>
    <x v="10"/>
    <s v="Visa"/>
    <x v="8"/>
    <n v="2076"/>
    <d v="2023-07-01T00:00:00"/>
    <x v="0"/>
    <x v="4"/>
    <n v="5.0590219224283303E-3"/>
    <n v="5.0590219224283303E-3"/>
    <n v="56.878599999999999"/>
    <n v="50"/>
    <n v="0"/>
    <n v="79.630039999999994"/>
    <n v="191.66666666666666"/>
    <n v="50.590219224283302"/>
    <n v="0"/>
    <n v="5259.0944741090498"/>
  </r>
  <r>
    <d v="2023-07-21T00:26:23"/>
    <n v="1"/>
    <n v="980.36"/>
    <n v="1"/>
    <s v="Checked out"/>
    <d v="2023-07-21T11:00:00"/>
    <n v="2"/>
    <d v="2023-05-01T17:41:11"/>
    <s v="2-bed Dorm"/>
    <m/>
    <s v="Booking.com"/>
    <x v="2"/>
    <x v="3"/>
    <s v="Mastercard"/>
    <x v="2"/>
    <n v="2077"/>
    <d v="2023-07-01T00:00:00"/>
    <x v="2"/>
    <x v="2"/>
    <n v="7.326007326007326E-4"/>
    <n v="7.326007326007326E-4"/>
    <n v="147.054"/>
    <n v="0"/>
    <n v="0"/>
    <n v="17.64648"/>
    <n v="115"/>
    <n v="1.4652014652014651"/>
    <n v="0"/>
    <n v="699.19431853479864"/>
  </r>
  <r>
    <d v="2023-07-20T16:56:09"/>
    <n v="4"/>
    <n v="7013.38"/>
    <n v="1"/>
    <s v="Checked out"/>
    <d v="2023-07-24T11:00:00"/>
    <n v="4"/>
    <d v="2023-07-15T23:44:11"/>
    <s v="4-bed Dorm"/>
    <m/>
    <s v="Booking.com"/>
    <x v="2"/>
    <x v="2"/>
    <s v="Mastercard"/>
    <x v="2"/>
    <n v="2078"/>
    <d v="2023-07-01T00:00:00"/>
    <x v="2"/>
    <x v="2"/>
    <n v="2.9304029304029304E-3"/>
    <n v="2.9304029304029304E-3"/>
    <n v="1052.0070000000001"/>
    <n v="0"/>
    <n v="0"/>
    <n v="126.24083999999999"/>
    <n v="230"/>
    <n v="5.8608058608058604"/>
    <n v="0"/>
    <n v="5599.271354139194"/>
  </r>
  <r>
    <d v="2023-07-20T16:39:55"/>
    <n v="1"/>
    <n v="1555.8"/>
    <n v="1"/>
    <s v="Checked out"/>
    <d v="2023-07-21T09:27:08"/>
    <n v="4"/>
    <d v="2023-07-18T23:08:12"/>
    <s v="4-bed Dorm"/>
    <m/>
    <s v="Booking.com"/>
    <x v="2"/>
    <x v="2"/>
    <s v="Mastercard"/>
    <x v="2"/>
    <n v="2079"/>
    <d v="2023-07-01T00:00:00"/>
    <x v="2"/>
    <x v="2"/>
    <n v="7.326007326007326E-4"/>
    <n v="7.326007326007326E-4"/>
    <n v="233.36999999999998"/>
    <n v="0"/>
    <n v="0"/>
    <n v="28.004399999999997"/>
    <n v="115"/>
    <n v="1.4652014652014651"/>
    <n v="0"/>
    <n v="1177.9603985347985"/>
  </r>
  <r>
    <d v="2023-07-21T00:21:57"/>
    <n v="1"/>
    <n v="1376.79"/>
    <n v="1"/>
    <s v="Checked out"/>
    <d v="2023-07-21T08:45:59"/>
    <n v="3"/>
    <d v="2023-07-04T02:02:15"/>
    <s v="4-bed Dorm"/>
    <m/>
    <s v="Google Travel Agency"/>
    <x v="0"/>
    <x v="0"/>
    <s v="Visa"/>
    <x v="14"/>
    <n v="2080"/>
    <d v="2023-07-01T00:00:00"/>
    <x v="0"/>
    <x v="5"/>
    <n v="1.6863406408094434E-3"/>
    <n v="1.6863406408094434E-3"/>
    <n v="0"/>
    <n v="0"/>
    <n v="0"/>
    <n v="24.782219999999999"/>
    <n v="115"/>
    <n v="0"/>
    <n v="0"/>
    <n v="1237.0077799999999"/>
  </r>
  <r>
    <d v="2023-07-20T14:33:19"/>
    <n v="4"/>
    <n v="2505.36"/>
    <n v="1"/>
    <s v="Checked out"/>
    <d v="2023-07-24T09:21:59"/>
    <n v="1"/>
    <d v="2023-04-06T02:17:11"/>
    <s v="Bed in 12-bed Dorm"/>
    <m/>
    <s v="Booking.com"/>
    <x v="2"/>
    <x v="2"/>
    <s v="Mastercard"/>
    <x v="2"/>
    <n v="2081"/>
    <d v="2023-07-01T00:00:00"/>
    <x v="2"/>
    <x v="2"/>
    <n v="2.9304029304029304E-3"/>
    <n v="2.9304029304029304E-3"/>
    <n v="375.80400000000003"/>
    <n v="0"/>
    <n v="0"/>
    <n v="45.09648"/>
    <n v="230"/>
    <n v="5.8608058608058604"/>
    <n v="0"/>
    <n v="1848.5987141391943"/>
  </r>
  <r>
    <d v="2023-07-20T23:29:19"/>
    <n v="2"/>
    <n v="1156.3399999999999"/>
    <n v="1"/>
    <s v="Checked out"/>
    <d v="2023-07-22T10:15:26"/>
    <n v="1"/>
    <d v="2023-06-18T23:47:11"/>
    <s v="Bed in 12-bed Dorm"/>
    <m/>
    <s v="Booking.com"/>
    <x v="2"/>
    <x v="3"/>
    <s v="Visa"/>
    <x v="2"/>
    <n v="2082"/>
    <d v="2023-07-01T00:00:00"/>
    <x v="2"/>
    <x v="2"/>
    <n v="1.4652014652014652E-3"/>
    <n v="1.4652014652014652E-3"/>
    <n v="173.45099999999999"/>
    <n v="0"/>
    <n v="0"/>
    <n v="20.814119999999996"/>
    <n v="153.33333333333331"/>
    <n v="2.9304029304029302"/>
    <n v="0"/>
    <n v="805.81114373626372"/>
  </r>
  <r>
    <d v="2023-07-20T14:52:49"/>
    <n v="1"/>
    <n v="415.71"/>
    <n v="1"/>
    <s v="Checked out"/>
    <d v="2023-07-21T10:47:21"/>
    <n v="1"/>
    <d v="2023-07-20T14:17:36"/>
    <s v="Bed in 12-bed Dorm"/>
    <m/>
    <m/>
    <x v="0"/>
    <x v="19"/>
    <s v="Visa"/>
    <x v="8"/>
    <n v="2083"/>
    <d v="2023-07-01T00:00:00"/>
    <x v="0"/>
    <x v="4"/>
    <n v="1.6863406408094434E-3"/>
    <n v="1.6863406408094434E-3"/>
    <n v="4.1570999999999998"/>
    <n v="50"/>
    <n v="0"/>
    <n v="5.8199399999999999"/>
    <n v="115"/>
    <n v="16.863406408094434"/>
    <n v="0"/>
    <n v="223.86955359190557"/>
  </r>
  <r>
    <d v="2023-07-20T18:28:14"/>
    <n v="2"/>
    <n v="1125.8"/>
    <n v="1"/>
    <s v="Checked out"/>
    <d v="2023-07-22T07:45:00"/>
    <n v="1"/>
    <d v="2023-07-09T21:59:11"/>
    <s v="Bed in 12-bed Dorm"/>
    <m/>
    <s v="Booking.com"/>
    <x v="2"/>
    <x v="3"/>
    <s v="Mastercard"/>
    <x v="2"/>
    <n v="2084"/>
    <d v="2023-07-01T00:00:00"/>
    <x v="2"/>
    <x v="2"/>
    <n v="1.4652014652014652E-3"/>
    <n v="1.4652014652014652E-3"/>
    <n v="168.86999999999998"/>
    <n v="0"/>
    <n v="0"/>
    <n v="20.264399999999998"/>
    <n v="153.33333333333331"/>
    <n v="2.9304029304029302"/>
    <n v="0"/>
    <n v="780.40186373626375"/>
  </r>
  <r>
    <d v="2023-07-20T22:27:38"/>
    <n v="1"/>
    <n v="519.64"/>
    <n v="1"/>
    <s v="Checked out"/>
    <d v="2023-07-21T09:48:07"/>
    <n v="1"/>
    <d v="2023-07-19T23:09:41"/>
    <s v="Bed in 12-bed Dorm"/>
    <m/>
    <s v="Booking.com"/>
    <x v="2"/>
    <x v="2"/>
    <s v="Mastercard"/>
    <x v="2"/>
    <n v="2085"/>
    <d v="2023-07-01T00:00:00"/>
    <x v="2"/>
    <x v="2"/>
    <n v="7.326007326007326E-4"/>
    <n v="7.326007326007326E-4"/>
    <n v="77.945999999999998"/>
    <n v="0"/>
    <n v="0"/>
    <n v="9.3535199999999996"/>
    <n v="115"/>
    <n v="1.4652014652014651"/>
    <n v="0"/>
    <n v="315.87527853479855"/>
  </r>
  <r>
    <d v="2023-07-20T20:00:34"/>
    <n v="1"/>
    <n v="598.66"/>
    <n v="1"/>
    <s v="Checked out"/>
    <d v="2023-07-21T07:06:38"/>
    <n v="1"/>
    <d v="2023-05-11T15:18:13"/>
    <s v="Bed in 12-bed Dorm"/>
    <m/>
    <s v="Booking.com"/>
    <x v="2"/>
    <x v="3"/>
    <s v="Mastercard"/>
    <x v="2"/>
    <n v="2086"/>
    <d v="2023-07-01T00:00:00"/>
    <x v="2"/>
    <x v="2"/>
    <n v="7.326007326007326E-4"/>
    <n v="7.326007326007326E-4"/>
    <n v="89.798999999999992"/>
    <n v="0"/>
    <n v="0"/>
    <n v="10.775879999999999"/>
    <n v="115"/>
    <n v="1.4652014652014651"/>
    <n v="0"/>
    <n v="381.6199185347985"/>
  </r>
  <r>
    <d v="2023-07-20T21:10:35"/>
    <n v="1"/>
    <n v="519.64"/>
    <n v="1"/>
    <s v="Checked out"/>
    <d v="2023-07-21T10:39:04"/>
    <n v="1"/>
    <d v="2023-07-20T14:29:43"/>
    <s v="Bed in 12-bed Dorm"/>
    <m/>
    <s v="Booking.com"/>
    <x v="2"/>
    <x v="2"/>
    <s v="Mastercard"/>
    <x v="2"/>
    <n v="2087"/>
    <d v="2023-07-01T00:00:00"/>
    <x v="2"/>
    <x v="2"/>
    <n v="7.326007326007326E-4"/>
    <n v="7.326007326007326E-4"/>
    <n v="77.945999999999998"/>
    <n v="0"/>
    <n v="0"/>
    <n v="9.3535199999999996"/>
    <n v="115"/>
    <n v="1.4652014652014651"/>
    <n v="0"/>
    <n v="315.87527853479855"/>
  </r>
  <r>
    <d v="2023-07-21T00:55:37"/>
    <n v="1"/>
    <n v="441.7"/>
    <n v="1"/>
    <s v="Checked out"/>
    <d v="2023-07-21T09:35:48"/>
    <n v="1"/>
    <d v="2023-07-19T14:40:22"/>
    <s v="Bed in 12-bed Dorm"/>
    <m/>
    <s v="Hostelworld Group"/>
    <x v="2"/>
    <x v="2"/>
    <s v=""/>
    <x v="10"/>
    <n v="2088"/>
    <d v="2023-07-01T00:00:00"/>
    <x v="2"/>
    <x v="2"/>
    <n v="7.326007326007326E-4"/>
    <n v="7.326007326007326E-4"/>
    <n v="66.254999999999995"/>
    <n v="0"/>
    <n v="0"/>
    <n v="7.9505999999999988"/>
    <n v="115"/>
    <n v="1.4652014652014651"/>
    <n v="0"/>
    <n v="251.02919853479852"/>
  </r>
  <r>
    <d v="2023-07-20T11:18:55"/>
    <n v="1"/>
    <n v="412.14"/>
    <n v="1"/>
    <s v="Checked out"/>
    <d v="2023-07-21T10:39:36"/>
    <n v="1"/>
    <d v="2023-03-18T13:03:54"/>
    <s v="Bed in 12-bed Dorm"/>
    <m/>
    <m/>
    <x v="0"/>
    <x v="8"/>
    <s v="Visa"/>
    <x v="8"/>
    <n v="2089"/>
    <d v="2023-07-01T00:00:00"/>
    <x v="0"/>
    <x v="4"/>
    <n v="1.6863406408094434E-3"/>
    <n v="1.6863406408094434E-3"/>
    <n v="4.1213999999999995"/>
    <n v="50"/>
    <n v="0"/>
    <n v="5.7699600000000002"/>
    <n v="115"/>
    <n v="16.863406408094434"/>
    <n v="0"/>
    <n v="220.38523359190555"/>
  </r>
  <r>
    <d v="2023-07-20T22:47:14"/>
    <n v="1"/>
    <n v="497.86"/>
    <n v="1"/>
    <s v="Checked out"/>
    <d v="2023-07-21T10:57:41"/>
    <n v="1"/>
    <d v="2023-07-19T13:16:13"/>
    <s v="Bed in 4-bed Dorm"/>
    <m/>
    <m/>
    <x v="0"/>
    <x v="19"/>
    <s v="Visa"/>
    <x v="8"/>
    <n v="2090"/>
    <d v="2023-07-01T00:00:00"/>
    <x v="0"/>
    <x v="4"/>
    <n v="1.6863406408094434E-3"/>
    <n v="1.6863406408094434E-3"/>
    <n v="4.9786000000000001"/>
    <n v="50"/>
    <n v="0"/>
    <n v="6.97004"/>
    <n v="115"/>
    <n v="16.863406408094434"/>
    <n v="0"/>
    <n v="304.04795359190558"/>
  </r>
  <r>
    <d v="2023-07-20T14:07:42"/>
    <n v="3"/>
    <n v="2090.89"/>
    <n v="1"/>
    <s v="Checked out"/>
    <d v="2023-07-23T10:19:08"/>
    <n v="1"/>
    <d v="2023-06-18T09:29:41"/>
    <s v="Bed in 4-bed Dorm"/>
    <m/>
    <s v="Booking.com"/>
    <x v="2"/>
    <x v="3"/>
    <s v="Mastercard"/>
    <x v="2"/>
    <n v="2091"/>
    <d v="2023-07-01T00:00:00"/>
    <x v="2"/>
    <x v="2"/>
    <n v="2.1978021978021978E-3"/>
    <n v="2.1978021978021978E-3"/>
    <n v="313.63349999999997"/>
    <n v="0"/>
    <n v="0"/>
    <n v="37.636019999999995"/>
    <n v="191.66666666666666"/>
    <n v="4.395604395604396"/>
    <n v="0"/>
    <n v="1543.558208937729"/>
  </r>
  <r>
    <d v="2023-07-20T16:57:47"/>
    <n v="3"/>
    <n v="2216.0700000000002"/>
    <n v="1"/>
    <s v="Checked out"/>
    <d v="2023-07-23T10:16:51"/>
    <n v="1"/>
    <d v="2023-07-19T22:59:00"/>
    <s v="Bed in 4-bed Dorm"/>
    <m/>
    <s v="Booking.com"/>
    <x v="2"/>
    <x v="2"/>
    <s v="Mastercard"/>
    <x v="2"/>
    <n v="2092"/>
    <d v="2023-07-01T00:00:00"/>
    <x v="2"/>
    <x v="2"/>
    <n v="2.1978021978021978E-3"/>
    <n v="2.1978021978021978E-3"/>
    <n v="332.41050000000001"/>
    <n v="0"/>
    <n v="0"/>
    <n v="39.88926"/>
    <n v="191.66666666666666"/>
    <n v="4.395604395604396"/>
    <n v="0"/>
    <n v="1647.7079689377292"/>
  </r>
  <r>
    <d v="2023-07-20T15:29:56"/>
    <n v="1"/>
    <n v="652.67999999999995"/>
    <n v="1"/>
    <s v="Checked out"/>
    <d v="2023-07-21T11:00:00"/>
    <n v="1"/>
    <d v="2023-05-20T01:31:11"/>
    <s v="Bed in 4-bed Dorm"/>
    <m/>
    <s v="Hostelworld Group"/>
    <x v="2"/>
    <x v="2"/>
    <s v="Visa"/>
    <x v="10"/>
    <n v="2093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20T15:30:10"/>
    <n v="1"/>
    <n v="652.67999999999995"/>
    <n v="1"/>
    <s v="Checked out"/>
    <d v="2023-07-21T11:00:00"/>
    <n v="1"/>
    <d v="2023-05-20T01:31:11"/>
    <s v="Bed in 4-bed Dorm"/>
    <m/>
    <s v="Hostelworld Group"/>
    <x v="2"/>
    <x v="2"/>
    <s v="Visa"/>
    <x v="10"/>
    <n v="2094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20T15:02:39"/>
    <n v="1"/>
    <n v="607.14"/>
    <n v="1"/>
    <s v="Checked out"/>
    <d v="2023-07-21T09:26:31"/>
    <n v="1"/>
    <d v="2023-02-22T15:52:12"/>
    <s v="Bed in 4-bed Dorm"/>
    <m/>
    <s v="Booking.com"/>
    <x v="2"/>
    <x v="2"/>
    <s v="Mastercard"/>
    <x v="2"/>
    <n v="2095"/>
    <d v="2023-07-01T00:00:00"/>
    <x v="2"/>
    <x v="2"/>
    <n v="7.326007326007326E-4"/>
    <n v="7.326007326007326E-4"/>
    <n v="91.070999999999998"/>
    <n v="0"/>
    <n v="0"/>
    <n v="10.928519999999999"/>
    <n v="115"/>
    <n v="1.4652014652014651"/>
    <n v="0"/>
    <n v="388.67527853479851"/>
  </r>
  <r>
    <d v="2023-07-21T00:26:50"/>
    <n v="1"/>
    <n v="603.65"/>
    <n v="1"/>
    <s v="Checked out"/>
    <d v="2023-07-21T09:43:04"/>
    <n v="1"/>
    <d v="2023-07-21T00:23:46"/>
    <s v="Bed in 4-bed Dorm"/>
    <m/>
    <m/>
    <x v="0"/>
    <x v="5"/>
    <s v=""/>
    <x v="0"/>
    <n v="2096"/>
    <d v="2023-07-01T00:00:00"/>
    <x v="0"/>
    <x v="0"/>
    <n v="1.6863406408094434E-3"/>
    <n v="1.6863406408094434E-3"/>
    <n v="0"/>
    <n v="0"/>
    <n v="0"/>
    <n v="8.4511000000000003"/>
    <n v="115"/>
    <n v="0"/>
    <n v="0"/>
    <n v="480.19889999999998"/>
  </r>
  <r>
    <d v="2023-07-21T17:47:10"/>
    <n v="2"/>
    <n v="2181.64"/>
    <n v="1"/>
    <s v="Checked out"/>
    <d v="2023-07-23T06:00:00"/>
    <n v="2"/>
    <d v="2023-07-21T17:45:51"/>
    <s v="Economy Queen"/>
    <m/>
    <m/>
    <x v="0"/>
    <x v="5"/>
    <s v="Visa"/>
    <x v="0"/>
    <n v="2097"/>
    <d v="2023-07-01T00:00:00"/>
    <x v="0"/>
    <x v="0"/>
    <n v="3.3726812816188868E-3"/>
    <n v="3.3726812816188868E-3"/>
    <n v="0"/>
    <n v="0"/>
    <n v="0"/>
    <n v="30.542959999999997"/>
    <n v="153.33333333333331"/>
    <n v="0"/>
    <n v="0"/>
    <n v="1997.7637066666666"/>
  </r>
  <r>
    <d v="2023-07-21T20:12:22"/>
    <n v="1"/>
    <n v="1257.1400000000001"/>
    <n v="1"/>
    <s v="Checked out"/>
    <d v="2023-07-22T10:19:27"/>
    <n v="2"/>
    <d v="2023-07-21T16:27:41"/>
    <s v="Economy Queen"/>
    <m/>
    <s v="Booking.com"/>
    <x v="2"/>
    <x v="2"/>
    <s v="Mastercard"/>
    <x v="2"/>
    <n v="2098"/>
    <d v="2023-07-01T00:00:00"/>
    <x v="2"/>
    <x v="2"/>
    <n v="7.326007326007326E-4"/>
    <n v="7.326007326007326E-4"/>
    <n v="188.571"/>
    <n v="0"/>
    <n v="0"/>
    <n v="22.628520000000002"/>
    <n v="115"/>
    <n v="1.4652014652014651"/>
    <n v="0"/>
    <n v="929.47527853479869"/>
  </r>
  <r>
    <d v="2023-07-22T00:33:48"/>
    <n v="2"/>
    <n v="1998.57"/>
    <n v="1"/>
    <s v="Checked out"/>
    <d v="2023-07-23T11:00:00"/>
    <n v="1"/>
    <d v="2023-03-26T19:37:51"/>
    <s v="Economy Queen"/>
    <m/>
    <m/>
    <x v="0"/>
    <x v="4"/>
    <s v="Visa"/>
    <x v="8"/>
    <n v="2099"/>
    <d v="2023-07-01T00:00:00"/>
    <x v="0"/>
    <x v="4"/>
    <n v="3.3726812816188868E-3"/>
    <n v="3.3726812816188868E-3"/>
    <n v="19.985700000000001"/>
    <n v="50"/>
    <n v="0"/>
    <n v="27.979980000000001"/>
    <n v="153.33333333333331"/>
    <n v="33.726812816188868"/>
    <n v="0"/>
    <n v="1713.5441738504778"/>
  </r>
  <r>
    <d v="2023-07-21T16:05:48"/>
    <n v="1"/>
    <n v="970"/>
    <n v="1"/>
    <s v="Checked out"/>
    <d v="2023-07-22T09:32:53"/>
    <n v="1"/>
    <d v="2023-07-21T10:25:52"/>
    <s v="Economy Queen"/>
    <m/>
    <m/>
    <x v="0"/>
    <x v="19"/>
    <s v="Visa"/>
    <x v="8"/>
    <n v="2100"/>
    <d v="2023-07-01T00:00:00"/>
    <x v="0"/>
    <x v="4"/>
    <n v="1.6863406408094434E-3"/>
    <n v="1.6863406408094434E-3"/>
    <n v="9.7000000000000011"/>
    <n v="50"/>
    <n v="0"/>
    <n v="13.58"/>
    <n v="115"/>
    <n v="16.863406408094434"/>
    <n v="0"/>
    <n v="764.85659359190549"/>
  </r>
  <r>
    <d v="2023-07-21T17:53:45"/>
    <n v="3"/>
    <n v="3514.55"/>
    <n v="1"/>
    <s v="Checked out"/>
    <d v="2023-07-24T09:26:59"/>
    <n v="2"/>
    <d v="2023-04-13T09:17:41"/>
    <s v="Economy Queen"/>
    <m/>
    <s v="Booking.com"/>
    <x v="2"/>
    <x v="3"/>
    <s v="Mastercard"/>
    <x v="2"/>
    <n v="2101"/>
    <d v="2023-07-01T00:00:00"/>
    <x v="2"/>
    <x v="2"/>
    <n v="2.1978021978021978E-3"/>
    <n v="2.1978021978021978E-3"/>
    <n v="527.1825"/>
    <n v="0"/>
    <n v="0"/>
    <n v="63.261899999999997"/>
    <n v="191.66666666666666"/>
    <n v="4.395604395604396"/>
    <n v="0"/>
    <n v="2728.0433289377293"/>
  </r>
  <r>
    <d v="2023-07-21T14:51:25"/>
    <n v="4"/>
    <n v="4830.59"/>
    <n v="1"/>
    <s v="Checked out"/>
    <d v="2023-07-25T07:04:41"/>
    <n v="2"/>
    <d v="2023-05-06T10:23:11"/>
    <s v="Economy Queen"/>
    <m/>
    <s v="Hostelworld Group"/>
    <x v="2"/>
    <x v="2"/>
    <s v="Mastercard"/>
    <x v="10"/>
    <n v="2102"/>
    <d v="2023-07-01T00:00:00"/>
    <x v="2"/>
    <x v="2"/>
    <n v="2.9304029304029304E-3"/>
    <n v="2.9304029304029304E-3"/>
    <n v="724.58849999999995"/>
    <n v="0"/>
    <n v="0"/>
    <n v="86.950620000000001"/>
    <n v="230"/>
    <n v="5.8608058608058604"/>
    <n v="0"/>
    <n v="3783.1900741391946"/>
  </r>
  <r>
    <d v="2023-07-21T15:15:58"/>
    <n v="7"/>
    <n v="5624.99"/>
    <n v="1"/>
    <s v="Checked out"/>
    <d v="2023-07-28T04:38:53"/>
    <n v="2"/>
    <d v="2023-07-20T15:08:56"/>
    <s v="Economy Queen"/>
    <s v="Norled AS (NO981940768MVA)"/>
    <m/>
    <x v="0"/>
    <x v="5"/>
    <s v=""/>
    <x v="0"/>
    <n v="2103"/>
    <d v="2023-07-01T00:00:00"/>
    <x v="0"/>
    <x v="0"/>
    <n v="1.1804384485666104E-2"/>
    <n v="1.1804384485666104E-2"/>
    <n v="0"/>
    <n v="0"/>
    <n v="0"/>
    <n v="78.749859999999998"/>
    <n v="345"/>
    <n v="0"/>
    <n v="0"/>
    <n v="5201.2401399999999"/>
  </r>
  <r>
    <d v="2023-07-21T15:17:14"/>
    <n v="2"/>
    <n v="1998.57"/>
    <n v="1"/>
    <s v="Checked out"/>
    <d v="2023-07-23T11:00:00"/>
    <n v="2"/>
    <d v="2023-03-13T22:30:50"/>
    <s v="Economy Queen"/>
    <m/>
    <m/>
    <x v="0"/>
    <x v="8"/>
    <s v="Visa"/>
    <x v="8"/>
    <n v="2104"/>
    <d v="2023-07-01T00:00:00"/>
    <x v="0"/>
    <x v="4"/>
    <n v="3.3726812816188868E-3"/>
    <n v="3.3726812816188868E-3"/>
    <n v="19.985700000000001"/>
    <n v="50"/>
    <n v="0"/>
    <n v="27.979980000000001"/>
    <n v="153.33333333333331"/>
    <n v="33.726812816188868"/>
    <n v="0"/>
    <n v="1713.5441738504778"/>
  </r>
  <r>
    <d v="2023-07-21T14:02:18"/>
    <n v="2"/>
    <n v="2753.59"/>
    <n v="1"/>
    <s v="Checked out"/>
    <d v="2023-07-23T11:00:00"/>
    <n v="1"/>
    <d v="2023-05-11T16:19:27"/>
    <s v="Economy Queen"/>
    <m/>
    <m/>
    <x v="0"/>
    <x v="4"/>
    <s v="Mastercard"/>
    <x v="8"/>
    <n v="2105"/>
    <d v="2023-07-01T00:00:00"/>
    <x v="0"/>
    <x v="4"/>
    <n v="3.3726812816188868E-3"/>
    <n v="3.3726812816188868E-3"/>
    <n v="27.535900000000002"/>
    <n v="50"/>
    <n v="0"/>
    <n v="38.550260000000002"/>
    <n v="153.33333333333331"/>
    <n v="33.726812816188868"/>
    <n v="0"/>
    <n v="2450.4436938504778"/>
  </r>
  <r>
    <d v="2023-07-21T21:31:56"/>
    <n v="3"/>
    <n v="3956.43"/>
    <n v="1"/>
    <s v="Checked out"/>
    <d v="2023-07-24T10:09:05"/>
    <n v="2"/>
    <d v="2023-05-21T22:42:04"/>
    <s v="Standard Queen"/>
    <m/>
    <m/>
    <x v="0"/>
    <x v="10"/>
    <s v="Mastercard"/>
    <x v="8"/>
    <n v="2106"/>
    <d v="2023-07-01T00:00:00"/>
    <x v="0"/>
    <x v="4"/>
    <n v="5.0590219224283303E-3"/>
    <n v="5.0590219224283303E-3"/>
    <n v="39.564299999999996"/>
    <n v="50"/>
    <n v="0"/>
    <n v="55.39002"/>
    <n v="191.66666666666666"/>
    <n v="50.590219224283302"/>
    <n v="0"/>
    <n v="3569.2187941090497"/>
  </r>
  <r>
    <d v="2023-07-21T21:31:56"/>
    <n v="3"/>
    <n v="3956.43"/>
    <n v="1"/>
    <s v="Checked out"/>
    <d v="2023-07-24T10:09:02"/>
    <n v="1"/>
    <d v="2023-05-21T22:42:04"/>
    <s v="Standard Queen"/>
    <m/>
    <m/>
    <x v="0"/>
    <x v="10"/>
    <s v="Mastercard"/>
    <x v="8"/>
    <n v="2107"/>
    <d v="2023-07-01T00:00:00"/>
    <x v="0"/>
    <x v="4"/>
    <n v="5.0590219224283303E-3"/>
    <n v="5.0590219224283303E-3"/>
    <n v="39.564299999999996"/>
    <n v="50"/>
    <n v="0"/>
    <n v="55.39002"/>
    <n v="191.66666666666666"/>
    <n v="50.590219224283302"/>
    <n v="0"/>
    <n v="3569.2187941090497"/>
  </r>
  <r>
    <d v="2023-07-21T21:31:56"/>
    <n v="3"/>
    <n v="3956.43"/>
    <n v="1"/>
    <s v="Checked out"/>
    <d v="2023-07-24T10:08:57"/>
    <n v="2"/>
    <d v="2023-05-21T22:42:04"/>
    <s v="Standard Queen"/>
    <m/>
    <m/>
    <x v="0"/>
    <x v="10"/>
    <s v="Mastercard"/>
    <x v="8"/>
    <n v="2108"/>
    <d v="2023-07-01T00:00:00"/>
    <x v="0"/>
    <x v="4"/>
    <n v="5.0590219224283303E-3"/>
    <n v="5.0590219224283303E-3"/>
    <n v="39.564299999999996"/>
    <n v="50"/>
    <n v="0"/>
    <n v="55.39002"/>
    <n v="191.66666666666666"/>
    <n v="50.590219224283302"/>
    <n v="0"/>
    <n v="3569.2187941090497"/>
  </r>
  <r>
    <d v="2023-07-21T16:00:57"/>
    <n v="1"/>
    <n v="1415.18"/>
    <n v="1"/>
    <s v="Checked out"/>
    <d v="2023-07-22T10:47:54"/>
    <n v="2"/>
    <d v="2023-07-17T18:11:44"/>
    <s v="Standard Queen"/>
    <m/>
    <s v="Booking.com"/>
    <x v="2"/>
    <x v="2"/>
    <s v="Mastercard"/>
    <x v="2"/>
    <n v="2109"/>
    <d v="2023-07-01T00:00:00"/>
    <x v="2"/>
    <x v="2"/>
    <n v="7.326007326007326E-4"/>
    <n v="7.326007326007326E-4"/>
    <n v="212.27700000000002"/>
    <n v="0"/>
    <n v="0"/>
    <n v="25.473240000000001"/>
    <n v="115"/>
    <n v="1.4652014652014651"/>
    <n v="0"/>
    <n v="1060.9645585347985"/>
  </r>
  <r>
    <d v="2023-07-21T19:56:13"/>
    <n v="1"/>
    <n v="1416.03"/>
    <n v="1"/>
    <s v="Checked out"/>
    <d v="2023-07-22T10:35:43"/>
    <n v="2"/>
    <d v="2023-07-21T17:20:18"/>
    <s v="Standard Queen"/>
    <m/>
    <m/>
    <x v="0"/>
    <x v="5"/>
    <s v=""/>
    <x v="12"/>
    <n v="2110"/>
    <d v="2023-07-01T00:00:00"/>
    <x v="0"/>
    <x v="0"/>
    <n v="1.6863406408094434E-3"/>
    <n v="1.6863406408094434E-3"/>
    <n v="0"/>
    <n v="0"/>
    <n v="0"/>
    <n v="19.82442"/>
    <n v="115"/>
    <n v="0"/>
    <n v="0"/>
    <n v="1281.2055800000001"/>
  </r>
  <r>
    <d v="2023-07-21T21:49:51"/>
    <n v="1"/>
    <n v="1370.54"/>
    <n v="1"/>
    <s v="Checked out"/>
    <d v="2023-07-22T11:00:00"/>
    <n v="1"/>
    <d v="2023-07-21T00:53:41"/>
    <s v="Standard Queen"/>
    <m/>
    <s v="Expedia"/>
    <x v="2"/>
    <x v="2"/>
    <s v="Mastercard"/>
    <x v="4"/>
    <n v="2111"/>
    <d v="2023-07-01T00:00:00"/>
    <x v="2"/>
    <x v="2"/>
    <n v="7.326007326007326E-4"/>
    <n v="7.326007326007326E-4"/>
    <n v="205.58099999999999"/>
    <n v="0"/>
    <n v="0"/>
    <n v="24.669719999999998"/>
    <n v="115"/>
    <n v="1.4652014652014651"/>
    <n v="0"/>
    <n v="1023.8240785347984"/>
  </r>
  <r>
    <d v="2023-07-21T17:44:12"/>
    <n v="1"/>
    <n v="1435.72"/>
    <n v="1"/>
    <s v="Checked out"/>
    <d v="2023-07-22T10:34:13"/>
    <n v="3"/>
    <d v="2023-07-18T12:50:11"/>
    <s v="Superior King"/>
    <m/>
    <m/>
    <x v="0"/>
    <x v="5"/>
    <s v=""/>
    <x v="12"/>
    <n v="2112"/>
    <d v="2023-07-01T00:00:00"/>
    <x v="0"/>
    <x v="0"/>
    <n v="1.6863406408094434E-3"/>
    <n v="1.6863406408094434E-3"/>
    <n v="0"/>
    <n v="0"/>
    <n v="0"/>
    <n v="20.100080000000002"/>
    <n v="115"/>
    <n v="0"/>
    <n v="0"/>
    <n v="1300.6199200000001"/>
  </r>
  <r>
    <d v="2023-07-21T17:44:52"/>
    <n v="1"/>
    <n v="1167.8599999999999"/>
    <n v="1"/>
    <s v="Checked out"/>
    <d v="2023-07-22T10:30:32"/>
    <n v="3"/>
    <d v="2023-07-18T12:50:11"/>
    <s v="Superior King"/>
    <m/>
    <m/>
    <x v="0"/>
    <x v="5"/>
    <s v=""/>
    <x v="12"/>
    <n v="2113"/>
    <d v="2023-07-01T00:00:00"/>
    <x v="0"/>
    <x v="0"/>
    <n v="1.6863406408094434E-3"/>
    <n v="1.6863406408094434E-3"/>
    <n v="0"/>
    <n v="0"/>
    <n v="0"/>
    <n v="16.35004"/>
    <n v="115"/>
    <n v="0"/>
    <n v="0"/>
    <n v="1036.5099599999999"/>
  </r>
  <r>
    <d v="2023-07-21T17:44:45"/>
    <n v="1"/>
    <n v="1167.8599999999999"/>
    <n v="1"/>
    <s v="Checked out"/>
    <d v="2023-07-22T10:30:28"/>
    <n v="2"/>
    <d v="2023-07-18T12:50:11"/>
    <s v="Superior King"/>
    <m/>
    <m/>
    <x v="0"/>
    <x v="5"/>
    <s v=""/>
    <x v="12"/>
    <n v="2114"/>
    <d v="2023-07-01T00:00:00"/>
    <x v="0"/>
    <x v="0"/>
    <n v="1.6863406408094434E-3"/>
    <n v="1.6863406408094434E-3"/>
    <n v="0"/>
    <n v="0"/>
    <n v="0"/>
    <n v="16.35004"/>
    <n v="115"/>
    <n v="0"/>
    <n v="0"/>
    <n v="1036.5099599999999"/>
  </r>
  <r>
    <d v="2023-07-21T19:10:29"/>
    <n v="1"/>
    <n v="1416.03"/>
    <n v="1"/>
    <s v="Checked out"/>
    <d v="2023-07-22T10:45:20"/>
    <n v="2"/>
    <d v="2023-07-21T17:20:18"/>
    <s v="Superior King"/>
    <m/>
    <m/>
    <x v="0"/>
    <x v="5"/>
    <s v=""/>
    <x v="12"/>
    <n v="2115"/>
    <d v="2023-07-01T00:00:00"/>
    <x v="0"/>
    <x v="0"/>
    <n v="1.6863406408094434E-3"/>
    <n v="1.6863406408094434E-3"/>
    <n v="0"/>
    <n v="0"/>
    <n v="0"/>
    <n v="19.82442"/>
    <n v="115"/>
    <n v="0"/>
    <n v="0"/>
    <n v="1281.2055800000001"/>
  </r>
  <r>
    <d v="2023-07-21T20:39:00"/>
    <n v="2"/>
    <n v="3326.38"/>
    <n v="1"/>
    <s v="Checked out"/>
    <d v="2023-07-23T10:09:08"/>
    <n v="4"/>
    <d v="2023-02-08T19:16:42"/>
    <s v="Family Room"/>
    <m/>
    <s v="Hostelworld Group"/>
    <x v="2"/>
    <x v="2"/>
    <s v="Visa"/>
    <x v="10"/>
    <n v="2116"/>
    <d v="2023-07-01T00:00:00"/>
    <x v="2"/>
    <x v="2"/>
    <n v="1.4652014652014652E-3"/>
    <n v="1.4652014652014652E-3"/>
    <n v="498.95699999999999"/>
    <n v="0"/>
    <n v="0"/>
    <n v="59.874839999999999"/>
    <n v="153.33333333333331"/>
    <n v="2.9304029304029302"/>
    <n v="0"/>
    <n v="2611.2844237362638"/>
  </r>
  <r>
    <d v="2023-07-21T19:08:45"/>
    <n v="1"/>
    <n v="1933.94"/>
    <n v="1"/>
    <s v="Checked out"/>
    <d v="2023-07-22T10:44:35"/>
    <n v="5"/>
    <d v="2023-07-21T17:20:18"/>
    <s v="Family Room"/>
    <m/>
    <m/>
    <x v="0"/>
    <x v="5"/>
    <s v=""/>
    <x v="12"/>
    <n v="2117"/>
    <d v="2023-07-01T00:00:00"/>
    <x v="0"/>
    <x v="0"/>
    <n v="1.6863406408094434E-3"/>
    <n v="1.6863406408094434E-3"/>
    <n v="0"/>
    <n v="0"/>
    <n v="0"/>
    <n v="27.07516"/>
    <n v="115"/>
    <n v="0"/>
    <n v="0"/>
    <n v="1791.86484"/>
  </r>
  <r>
    <d v="2023-07-21T17:43:48"/>
    <n v="1"/>
    <n v="2007.15"/>
    <n v="1"/>
    <s v="Checked out"/>
    <d v="2023-07-22T10:29:22"/>
    <n v="5"/>
    <d v="2023-07-18T12:50:11"/>
    <s v="Family Room"/>
    <m/>
    <m/>
    <x v="0"/>
    <x v="5"/>
    <s v=""/>
    <x v="12"/>
    <n v="2118"/>
    <d v="2023-07-01T00:00:00"/>
    <x v="0"/>
    <x v="0"/>
    <n v="1.6863406408094434E-3"/>
    <n v="1.6863406408094434E-3"/>
    <n v="0"/>
    <n v="0"/>
    <n v="0"/>
    <n v="28.100100000000001"/>
    <n v="115"/>
    <n v="0"/>
    <n v="0"/>
    <n v="1864.0499"/>
  </r>
  <r>
    <d v="2023-07-21T15:33:20"/>
    <n v="1"/>
    <n v="871.43"/>
    <n v="1"/>
    <s v="Checked out"/>
    <d v="2023-07-22T10:59:44"/>
    <n v="2"/>
    <d v="2023-07-21T15:31:25"/>
    <s v="2-bed Dorm"/>
    <m/>
    <m/>
    <x v="0"/>
    <x v="0"/>
    <s v="Mastercard"/>
    <x v="0"/>
    <n v="2119"/>
    <d v="2023-07-01T00:00:00"/>
    <x v="0"/>
    <x v="0"/>
    <n v="1.6863406408094434E-3"/>
    <n v="1.6863406408094434E-3"/>
    <n v="0"/>
    <n v="0"/>
    <n v="0"/>
    <n v="12.20002"/>
    <n v="115"/>
    <n v="0"/>
    <n v="0"/>
    <n v="744.22997999999995"/>
  </r>
  <r>
    <d v="2023-07-21T22:52:40"/>
    <n v="1"/>
    <n v="1667.43"/>
    <n v="1"/>
    <s v="Checked out"/>
    <d v="2023-07-22T09:28:16"/>
    <n v="4"/>
    <d v="2023-01-30T22:46:42"/>
    <s v="4-bed Dorm"/>
    <m/>
    <s v="Hostelworld Group"/>
    <x v="2"/>
    <x v="2"/>
    <s v="Mastercard"/>
    <x v="10"/>
    <n v="2120"/>
    <d v="2023-07-01T00:00:00"/>
    <x v="2"/>
    <x v="2"/>
    <n v="7.326007326007326E-4"/>
    <n v="7.326007326007326E-4"/>
    <n v="250.11449999999999"/>
    <n v="0"/>
    <n v="0"/>
    <n v="30.013739999999999"/>
    <n v="115"/>
    <n v="1.4652014652014651"/>
    <n v="0"/>
    <n v="1270.8365585347985"/>
  </r>
  <r>
    <d v="2023-07-21T22:52:48"/>
    <n v="1"/>
    <n v="1204.71"/>
    <n v="1"/>
    <s v="Checked out"/>
    <d v="2023-07-22T03:57:29"/>
    <n v="4"/>
    <d v="2023-01-30T22:46:42"/>
    <s v="4-bed Dorm"/>
    <m/>
    <s v="Hostelworld Group"/>
    <x v="2"/>
    <x v="2"/>
    <s v="Mastercard"/>
    <x v="10"/>
    <n v="2121"/>
    <d v="2023-07-01T00:00:00"/>
    <x v="2"/>
    <x v="2"/>
    <n v="7.326007326007326E-4"/>
    <n v="7.326007326007326E-4"/>
    <n v="180.70650000000001"/>
    <n v="0"/>
    <n v="0"/>
    <n v="21.68478"/>
    <n v="115"/>
    <n v="1.4652014652014651"/>
    <n v="0"/>
    <n v="885.85351853479858"/>
  </r>
  <r>
    <d v="2023-07-21T17:02:35"/>
    <n v="1"/>
    <n v="2075.6799999999998"/>
    <n v="1"/>
    <s v="Checked out"/>
    <d v="2023-07-22T09:29:15"/>
    <n v="3"/>
    <d v="2023-07-05T18:29:06"/>
    <s v="4-bed Dorm"/>
    <m/>
    <m/>
    <x v="0"/>
    <x v="6"/>
    <s v="Visa"/>
    <x v="8"/>
    <n v="2122"/>
    <d v="2023-07-01T00:00:00"/>
    <x v="0"/>
    <x v="4"/>
    <n v="1.6863406408094434E-3"/>
    <n v="1.6863406408094434E-3"/>
    <n v="20.756799999999998"/>
    <n v="50"/>
    <n v="0"/>
    <n v="29.059519999999999"/>
    <n v="115"/>
    <n v="16.863406408094434"/>
    <n v="0"/>
    <n v="1844.0002735919054"/>
  </r>
  <r>
    <d v="2023-07-21T15:46:16"/>
    <n v="2"/>
    <n v="1368.39"/>
    <n v="1"/>
    <s v="Checked out"/>
    <d v="2023-07-23T11:00:00"/>
    <n v="1"/>
    <d v="2023-07-02T13:58:45"/>
    <s v="Bed in 12-bed Dorm"/>
    <m/>
    <m/>
    <x v="0"/>
    <x v="5"/>
    <s v="Visa"/>
    <x v="8"/>
    <n v="2123"/>
    <d v="2023-07-01T00:00:00"/>
    <x v="0"/>
    <x v="4"/>
    <n v="3.3726812816188868E-3"/>
    <n v="3.3726812816188868E-3"/>
    <n v="13.683900000000001"/>
    <n v="50"/>
    <n v="0"/>
    <n v="19.15746"/>
    <n v="153.33333333333331"/>
    <n v="33.726812816188868"/>
    <n v="0"/>
    <n v="1098.4884938504779"/>
  </r>
  <r>
    <d v="2023-07-21T18:44:19"/>
    <n v="4"/>
    <n v="2184.96"/>
    <n v="1"/>
    <s v="Checked out"/>
    <d v="2023-07-25T07:36:46"/>
    <n v="1"/>
    <d v="2023-06-10T10:25:42"/>
    <s v="Bed in 12-bed Dorm"/>
    <m/>
    <s v="Hostelworld Group"/>
    <x v="2"/>
    <x v="2"/>
    <s v="Mastercard"/>
    <x v="10"/>
    <n v="2124"/>
    <d v="2023-07-01T00:00:00"/>
    <x v="2"/>
    <x v="2"/>
    <n v="2.9304029304029304E-3"/>
    <n v="2.9304029304029304E-3"/>
    <n v="327.74399999999997"/>
    <n v="0"/>
    <n v="0"/>
    <n v="39.329279999999997"/>
    <n v="230"/>
    <n v="5.8608058608058604"/>
    <n v="0"/>
    <n v="1582.0259141391944"/>
  </r>
  <r>
    <d v="2023-07-21T16:49:02"/>
    <n v="3"/>
    <n v="1719.65"/>
    <n v="1"/>
    <s v="Checked out"/>
    <d v="2023-07-24T11:00:00"/>
    <n v="1"/>
    <d v="2023-02-12T07:56:41"/>
    <s v="Bed in 12-bed Dorm"/>
    <m/>
    <s v="Booking.com"/>
    <x v="2"/>
    <x v="2"/>
    <s v="Mastercard"/>
    <x v="2"/>
    <n v="2125"/>
    <d v="2023-07-01T00:00:00"/>
    <x v="2"/>
    <x v="2"/>
    <n v="2.1978021978021978E-3"/>
    <n v="2.1978021978021978E-3"/>
    <n v="257.94749999999999"/>
    <n v="0"/>
    <n v="0"/>
    <n v="30.953699999999998"/>
    <n v="191.66666666666666"/>
    <n v="4.395604395604396"/>
    <n v="0"/>
    <n v="1234.686528937729"/>
  </r>
  <r>
    <d v="2023-07-21T16:49:26"/>
    <n v="3"/>
    <n v="1719.65"/>
    <n v="1"/>
    <s v="Checked out"/>
    <d v="2023-07-24T11:00:00"/>
    <n v="1"/>
    <d v="2023-02-12T07:56:41"/>
    <s v="Bed in 12-bed Dorm"/>
    <m/>
    <s v="Booking.com"/>
    <x v="2"/>
    <x v="2"/>
    <s v="Mastercard"/>
    <x v="2"/>
    <n v="2126"/>
    <d v="2023-07-01T00:00:00"/>
    <x v="2"/>
    <x v="2"/>
    <n v="2.1978021978021978E-3"/>
    <n v="2.1978021978021978E-3"/>
    <n v="257.94749999999999"/>
    <n v="0"/>
    <n v="0"/>
    <n v="30.953699999999998"/>
    <n v="191.66666666666666"/>
    <n v="4.395604395604396"/>
    <n v="0"/>
    <n v="1234.686528937729"/>
  </r>
  <r>
    <d v="2023-07-21T16:49:46"/>
    <n v="3"/>
    <n v="1719.65"/>
    <n v="1"/>
    <s v="Checked out"/>
    <d v="2023-07-24T11:00:00"/>
    <n v="1"/>
    <d v="2023-02-12T07:56:41"/>
    <s v="Bed in 12-bed Dorm"/>
    <m/>
    <s v="Booking.com"/>
    <x v="2"/>
    <x v="2"/>
    <s v="Mastercard"/>
    <x v="2"/>
    <n v="2127"/>
    <d v="2023-07-01T00:00:00"/>
    <x v="2"/>
    <x v="2"/>
    <n v="2.1978021978021978E-3"/>
    <n v="2.1978021978021978E-3"/>
    <n v="257.94749999999999"/>
    <n v="0"/>
    <n v="0"/>
    <n v="30.953699999999998"/>
    <n v="191.66666666666666"/>
    <n v="4.395604395604396"/>
    <n v="0"/>
    <n v="1234.686528937729"/>
  </r>
  <r>
    <d v="2023-07-21T17:23:50"/>
    <n v="1"/>
    <n v="665.18"/>
    <n v="1"/>
    <s v="Checked out"/>
    <d v="2023-07-22T07:31:30"/>
    <n v="1"/>
    <d v="2023-07-20T23:24:44"/>
    <s v="Bed in 12-bed Dorm"/>
    <m/>
    <s v="Booking.com"/>
    <x v="2"/>
    <x v="2"/>
    <s v="Mastercard"/>
    <x v="2"/>
    <n v="2128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21T18:41:31"/>
    <n v="2"/>
    <n v="1101.43"/>
    <n v="1"/>
    <s v="Checked out"/>
    <d v="2023-07-23T11:00:00"/>
    <n v="1"/>
    <d v="2023-07-20T14:45:05"/>
    <s v="Bed in 12-bed Dorm"/>
    <m/>
    <m/>
    <x v="0"/>
    <x v="19"/>
    <s v="Visa"/>
    <x v="8"/>
    <n v="2129"/>
    <d v="2023-07-01T00:00:00"/>
    <x v="0"/>
    <x v="4"/>
    <n v="3.3726812816188868E-3"/>
    <n v="3.3726812816188868E-3"/>
    <n v="11.0143"/>
    <n v="50"/>
    <n v="0"/>
    <n v="15.420020000000001"/>
    <n v="153.33333333333331"/>
    <n v="33.726812816188868"/>
    <n v="0"/>
    <n v="837.9355338504779"/>
  </r>
  <r>
    <d v="2023-07-21T19:24:16"/>
    <n v="1"/>
    <n v="615.49"/>
    <n v="1"/>
    <s v="Checked out"/>
    <d v="2023-07-22T05:58:11"/>
    <n v="1"/>
    <d v="2023-06-23T04:25:11"/>
    <s v="Bed in 12-bed Dorm"/>
    <m/>
    <s v="Hostelworld Group"/>
    <x v="2"/>
    <x v="2"/>
    <s v="Visa"/>
    <x v="10"/>
    <n v="2130"/>
    <d v="2023-07-01T00:00:00"/>
    <x v="2"/>
    <x v="2"/>
    <n v="7.326007326007326E-4"/>
    <n v="7.326007326007326E-4"/>
    <n v="92.323499999999996"/>
    <n v="0"/>
    <n v="0"/>
    <n v="11.078819999999999"/>
    <n v="115"/>
    <n v="1.4652014652014651"/>
    <n v="0"/>
    <n v="395.62247853479857"/>
  </r>
  <r>
    <d v="2023-07-21T19:22:45"/>
    <n v="1"/>
    <n v="615.49"/>
    <n v="1"/>
    <s v="Checked out"/>
    <d v="2023-07-22T05:58:16"/>
    <n v="1"/>
    <d v="2023-06-23T04:25:11"/>
    <s v="Bed in 12-bed Dorm"/>
    <m/>
    <s v="Hostelworld Group"/>
    <x v="2"/>
    <x v="2"/>
    <s v="Visa"/>
    <x v="10"/>
    <n v="2131"/>
    <d v="2023-07-01T00:00:00"/>
    <x v="2"/>
    <x v="2"/>
    <n v="7.326007326007326E-4"/>
    <n v="7.326007326007326E-4"/>
    <n v="92.323499999999996"/>
    <n v="0"/>
    <n v="0"/>
    <n v="11.078819999999999"/>
    <n v="115"/>
    <n v="1.4652014652014651"/>
    <n v="0"/>
    <n v="395.62247853479857"/>
  </r>
  <r>
    <d v="2023-07-21T23:16:09"/>
    <n v="3"/>
    <n v="1875"/>
    <n v="1"/>
    <s v="Checked out"/>
    <d v="2023-07-24T11:00:00"/>
    <n v="1"/>
    <d v="2023-05-28T22:25:32"/>
    <s v="Bed in 12-bed Dorm"/>
    <m/>
    <m/>
    <x v="0"/>
    <x v="10"/>
    <s v=""/>
    <x v="8"/>
    <n v="2132"/>
    <d v="2023-07-01T00:00:00"/>
    <x v="0"/>
    <x v="4"/>
    <n v="5.0590219224283303E-3"/>
    <n v="5.0590219224283303E-3"/>
    <n v="18.75"/>
    <n v="50"/>
    <n v="0"/>
    <n v="26.25"/>
    <n v="191.66666666666666"/>
    <n v="50.590219224283302"/>
    <n v="0"/>
    <n v="1537.7431141090501"/>
  </r>
  <r>
    <d v="2023-07-21T22:02:24"/>
    <n v="4"/>
    <n v="1775.14"/>
    <n v="1"/>
    <s v="Checked out"/>
    <d v="2023-07-25T10:41:53"/>
    <n v="1"/>
    <d v="2023-01-01T21:59:03"/>
    <s v="Bed in 12-bed Dorm"/>
    <m/>
    <s v="Hostelworld Group"/>
    <x v="2"/>
    <x v="2"/>
    <s v="Visa"/>
    <x v="10"/>
    <n v="2133"/>
    <d v="2023-07-01T00:00:00"/>
    <x v="2"/>
    <x v="2"/>
    <n v="2.9304029304029304E-3"/>
    <n v="2.9304029304029304E-3"/>
    <n v="266.27100000000002"/>
    <n v="0"/>
    <n v="0"/>
    <n v="31.95252"/>
    <n v="230"/>
    <n v="5.8608058608058604"/>
    <n v="0"/>
    <n v="1241.0556741391943"/>
  </r>
  <r>
    <d v="2023-07-22T00:45:09"/>
    <n v="2"/>
    <n v="1354.69"/>
    <n v="1"/>
    <s v="Checked out"/>
    <d v="2023-07-23T10:57:05"/>
    <n v="1"/>
    <d v="2023-07-17T23:16:43"/>
    <s v="Bed in 4-bed Dorm"/>
    <m/>
    <s v="Hostelworld Group"/>
    <x v="2"/>
    <x v="2"/>
    <s v="Mastercard"/>
    <x v="10"/>
    <n v="2134"/>
    <d v="2023-07-01T00:00:00"/>
    <x v="2"/>
    <x v="2"/>
    <n v="1.4652014652014652E-3"/>
    <n v="1.4652014652014652E-3"/>
    <n v="203.20349999999999"/>
    <n v="0"/>
    <n v="0"/>
    <n v="24.384419999999999"/>
    <n v="153.33333333333331"/>
    <n v="2.9304029304029302"/>
    <n v="0"/>
    <n v="970.83834373626382"/>
  </r>
  <r>
    <d v="2023-07-21T17:48:23"/>
    <n v="2"/>
    <n v="1389.6"/>
    <n v="1"/>
    <s v="Checked out"/>
    <d v="2023-07-23T09:06:31"/>
    <n v="1"/>
    <d v="2023-06-27T23:25:43"/>
    <s v="Bed in 4-bed Dorm"/>
    <m/>
    <s v="Hostelworld Group"/>
    <x v="2"/>
    <x v="2"/>
    <s v=""/>
    <x v="10"/>
    <n v="2135"/>
    <d v="2023-07-01T00:00:00"/>
    <x v="2"/>
    <x v="2"/>
    <n v="1.4652014652014652E-3"/>
    <n v="1.4652014652014652E-3"/>
    <n v="208.43999999999997"/>
    <n v="0"/>
    <n v="0"/>
    <n v="25.012799999999995"/>
    <n v="153.33333333333331"/>
    <n v="2.9304029304029302"/>
    <n v="0"/>
    <n v="999.88346373626371"/>
  </r>
  <r>
    <d v="2023-07-21T18:14:19"/>
    <n v="4"/>
    <n v="2512.77"/>
    <n v="1"/>
    <s v="Checked out"/>
    <d v="2023-07-25T07:00:00"/>
    <n v="1"/>
    <d v="2023-07-08T15:17:42"/>
    <s v="Bed in 4-bed Dorm"/>
    <m/>
    <s v="Booking.com"/>
    <x v="2"/>
    <x v="3"/>
    <s v="Mastercard"/>
    <x v="2"/>
    <n v="2136"/>
    <d v="2023-07-01T00:00:00"/>
    <x v="2"/>
    <x v="2"/>
    <n v="2.9304029304029304E-3"/>
    <n v="2.9304029304029304E-3"/>
    <n v="376.91550000000001"/>
    <n v="0"/>
    <n v="0"/>
    <n v="45.229859999999995"/>
    <n v="230"/>
    <n v="5.8608058608058604"/>
    <n v="0"/>
    <n v="1854.7638341391942"/>
  </r>
  <r>
    <d v="2023-07-21T21:32:30"/>
    <n v="1"/>
    <n v="652.67999999999995"/>
    <n v="1"/>
    <s v="Checked out"/>
    <d v="2023-07-22T05:22:51"/>
    <n v="1"/>
    <d v="2023-07-19T04:40:12"/>
    <s v="Bed in 4-bed Dorm"/>
    <m/>
    <s v="Hostelworld Group"/>
    <x v="2"/>
    <x v="2"/>
    <s v="Visa"/>
    <x v="10"/>
    <n v="2137"/>
    <d v="2023-07-01T00:00:00"/>
    <x v="2"/>
    <x v="2"/>
    <n v="7.326007326007326E-4"/>
    <n v="7.326007326007326E-4"/>
    <n v="97.901999999999987"/>
    <n v="0"/>
    <n v="0"/>
    <n v="11.748239999999997"/>
    <n v="115"/>
    <n v="1.4652014652014651"/>
    <n v="0"/>
    <n v="426.56455853479849"/>
  </r>
  <r>
    <d v="2023-07-21T16:08:37"/>
    <n v="2"/>
    <n v="1703.34"/>
    <n v="1"/>
    <s v="Checked out"/>
    <d v="2023-07-23T11:00:00"/>
    <n v="1"/>
    <d v="2023-07-01T13:04:28"/>
    <s v="Bed in 4-bed Dorm"/>
    <m/>
    <m/>
    <x v="0"/>
    <x v="6"/>
    <s v="Visa"/>
    <x v="8"/>
    <n v="2138"/>
    <d v="2023-07-01T00:00:00"/>
    <x v="0"/>
    <x v="4"/>
    <n v="3.3726812816188868E-3"/>
    <n v="3.3726812816188868E-3"/>
    <n v="17.0334"/>
    <n v="50"/>
    <n v="0"/>
    <n v="23.84676"/>
    <n v="153.33333333333331"/>
    <n v="33.726812816188868"/>
    <n v="0"/>
    <n v="1425.3996938504779"/>
  </r>
  <r>
    <d v="2023-07-21T16:02:34"/>
    <n v="2"/>
    <n v="1156"/>
    <n v="1"/>
    <s v="Checked out"/>
    <d v="2023-07-23T11:00:00"/>
    <n v="1"/>
    <d v="2023-04-25T21:41:41"/>
    <s v="Bed in 4-bed Dorm"/>
    <m/>
    <s v="Hostelworld Group"/>
    <x v="2"/>
    <x v="2"/>
    <s v="Visa"/>
    <x v="10"/>
    <n v="2139"/>
    <d v="2023-07-01T00:00:00"/>
    <x v="2"/>
    <x v="2"/>
    <n v="1.4652014652014652E-3"/>
    <n v="1.4652014652014652E-3"/>
    <n v="173.4"/>
    <n v="0"/>
    <n v="0"/>
    <n v="20.808"/>
    <n v="153.33333333333331"/>
    <n v="2.9304029304029302"/>
    <n v="0"/>
    <n v="805.52826373626374"/>
  </r>
  <r>
    <d v="2023-07-22T14:33:52"/>
    <n v="2"/>
    <n v="2377.27"/>
    <n v="1"/>
    <s v="Checked out"/>
    <d v="2023-07-24T05:21:43"/>
    <n v="1"/>
    <d v="2023-05-10T23:56:45"/>
    <s v="Economy Queen"/>
    <m/>
    <m/>
    <x v="0"/>
    <x v="4"/>
    <s v="Visa"/>
    <x v="8"/>
    <n v="2140"/>
    <d v="2023-07-01T00:00:00"/>
    <x v="0"/>
    <x v="4"/>
    <n v="3.3726812816188868E-3"/>
    <n v="3.3726812816188868E-3"/>
    <n v="23.7727"/>
    <n v="50"/>
    <n v="0"/>
    <n v="33.281779999999998"/>
    <n v="153.33333333333331"/>
    <n v="33.726812816188868"/>
    <n v="0"/>
    <n v="2083.1553738504776"/>
  </r>
  <r>
    <d v="2023-07-22T15:26:02"/>
    <n v="1"/>
    <n v="1288.3900000000001"/>
    <n v="1"/>
    <s v="Checked out"/>
    <d v="2023-07-23T10:09:32"/>
    <n v="2"/>
    <d v="2023-07-22T12:43:12"/>
    <s v="Economy Queen"/>
    <m/>
    <s v="Expedia"/>
    <x v="2"/>
    <x v="2"/>
    <s v="Mastercard"/>
    <x v="9"/>
    <n v="2141"/>
    <d v="2023-07-01T00:00:00"/>
    <x v="2"/>
    <x v="2"/>
    <n v="7.326007326007326E-4"/>
    <n v="7.326007326007326E-4"/>
    <n v="193.2585"/>
    <n v="0"/>
    <n v="0"/>
    <n v="23.191020000000002"/>
    <n v="115"/>
    <n v="1.4652014652014651"/>
    <n v="0"/>
    <n v="955.47527853479869"/>
  </r>
  <r>
    <d v="2023-07-22T18:43:07"/>
    <n v="1"/>
    <n v="1243.75"/>
    <n v="1"/>
    <s v="Checked out"/>
    <d v="2023-07-23T10:58:18"/>
    <n v="1"/>
    <d v="2023-07-22T11:54:44"/>
    <s v="Economy Queen"/>
    <m/>
    <s v="Booking.com"/>
    <x v="2"/>
    <x v="2"/>
    <s v="Mastercard"/>
    <x v="2"/>
    <n v="2142"/>
    <d v="2023-07-01T00:00:00"/>
    <x v="2"/>
    <x v="2"/>
    <n v="7.326007326007326E-4"/>
    <n v="7.326007326007326E-4"/>
    <n v="186.5625"/>
    <n v="0"/>
    <n v="0"/>
    <n v="22.387499999999999"/>
    <n v="115"/>
    <n v="1.4652014652014651"/>
    <n v="0"/>
    <n v="918.33479853479855"/>
  </r>
  <r>
    <d v="2023-07-22T18:08:41"/>
    <n v="2"/>
    <n v="2814.11"/>
    <n v="1"/>
    <s v="Checked out"/>
    <d v="2023-07-24T10:37:41"/>
    <n v="2"/>
    <d v="2023-06-04T12:58:42"/>
    <s v="Economy Queen"/>
    <m/>
    <s v="Hostelworld Group"/>
    <x v="2"/>
    <x v="2"/>
    <s v="Mastercard"/>
    <x v="10"/>
    <n v="2143"/>
    <d v="2023-07-01T00:00:00"/>
    <x v="2"/>
    <x v="2"/>
    <n v="1.4652014652014652E-3"/>
    <n v="1.4652014652014652E-3"/>
    <n v="422.11650000000003"/>
    <n v="0"/>
    <n v="0"/>
    <n v="50.653979999999997"/>
    <n v="153.33333333333331"/>
    <n v="2.9304029304029302"/>
    <n v="0"/>
    <n v="2185.0757837362639"/>
  </r>
  <r>
    <d v="2023-07-22T15:00:36"/>
    <n v="1"/>
    <n v="1166.07"/>
    <n v="1"/>
    <s v="Checked out"/>
    <d v="2023-07-23T11:00:00"/>
    <n v="1"/>
    <d v="2023-02-18T02:59:11"/>
    <s v="Economy Queen"/>
    <m/>
    <s v="Expedia"/>
    <x v="2"/>
    <x v="2"/>
    <s v="Mastercard"/>
    <x v="11"/>
    <n v="2144"/>
    <d v="2023-07-01T00:00:00"/>
    <x v="2"/>
    <x v="2"/>
    <n v="7.326007326007326E-4"/>
    <n v="7.326007326007326E-4"/>
    <n v="174.91049999999998"/>
    <n v="0"/>
    <n v="0"/>
    <n v="20.989259999999998"/>
    <n v="115"/>
    <n v="1.4652014652014651"/>
    <n v="0"/>
    <n v="853.7050385347984"/>
  </r>
  <r>
    <d v="2023-07-22T23:27:33"/>
    <n v="2"/>
    <n v="2152.19"/>
    <n v="1"/>
    <s v="Checked out"/>
    <d v="2023-07-24T09:08:09"/>
    <n v="2"/>
    <d v="2023-07-22T23:06:36"/>
    <s v="Economy Queen"/>
    <m/>
    <m/>
    <x v="0"/>
    <x v="5"/>
    <s v=""/>
    <x v="12"/>
    <n v="2145"/>
    <d v="2023-07-01T00:00:00"/>
    <x v="0"/>
    <x v="0"/>
    <n v="3.3726812816188868E-3"/>
    <n v="3.3726812816188868E-3"/>
    <n v="0"/>
    <n v="0"/>
    <n v="0"/>
    <n v="30.130660000000002"/>
    <n v="153.33333333333331"/>
    <n v="0"/>
    <n v="0"/>
    <n v="1968.7260066666668"/>
  </r>
  <r>
    <d v="2023-07-22T22:42:20"/>
    <n v="1"/>
    <n v="1551.7"/>
    <n v="1"/>
    <s v="Checked out"/>
    <d v="2023-07-23T09:45:50"/>
    <n v="1"/>
    <d v="2023-07-03T22:04:42"/>
    <s v="Standard Queen"/>
    <m/>
    <s v="Booking.com"/>
    <x v="2"/>
    <x v="3"/>
    <s v="Mastercard"/>
    <x v="2"/>
    <n v="2146"/>
    <d v="2023-07-01T00:00:00"/>
    <x v="2"/>
    <x v="2"/>
    <n v="7.326007326007326E-4"/>
    <n v="7.326007326007326E-4"/>
    <n v="232.755"/>
    <n v="0"/>
    <n v="0"/>
    <n v="27.930599999999998"/>
    <n v="115"/>
    <n v="1.4652014652014651"/>
    <n v="0"/>
    <n v="1174.5491985347985"/>
  </r>
  <r>
    <d v="2023-07-22T12:28:36"/>
    <n v="1"/>
    <n v="1687.14"/>
    <n v="1"/>
    <s v="Checked out"/>
    <d v="2023-07-23T11:00:00"/>
    <n v="2"/>
    <d v="2023-05-11T21:34:41"/>
    <s v="Standard Queen"/>
    <m/>
    <s v="Booking.com"/>
    <x v="2"/>
    <x v="3"/>
    <s v="Mastercard"/>
    <x v="2"/>
    <n v="2147"/>
    <d v="2023-07-01T00:00:00"/>
    <x v="2"/>
    <x v="2"/>
    <n v="7.326007326007326E-4"/>
    <n v="7.326007326007326E-4"/>
    <n v="253.071"/>
    <n v="0"/>
    <n v="0"/>
    <n v="30.36852"/>
    <n v="115"/>
    <n v="1.4652014652014651"/>
    <n v="0"/>
    <n v="1287.2352785347987"/>
  </r>
  <r>
    <d v="2023-07-22T16:06:17"/>
    <n v="2"/>
    <n v="2907.42"/>
    <n v="1"/>
    <s v="Checked out"/>
    <d v="2023-07-24T11:00:00"/>
    <n v="2"/>
    <d v="2023-07-22T16:06:00"/>
    <s v="Standard Queen"/>
    <m/>
    <s v="Booking.com"/>
    <x v="2"/>
    <x v="3"/>
    <s v="Mastercard"/>
    <x v="7"/>
    <n v="2148"/>
    <d v="2023-07-01T00:00:00"/>
    <x v="2"/>
    <x v="3"/>
    <n v="1.4652014652014652E-3"/>
    <n v="1.4652014652014652E-3"/>
    <n v="436.113"/>
    <n v="0"/>
    <n v="0"/>
    <n v="52.333559999999999"/>
    <n v="153.33333333333331"/>
    <n v="0"/>
    <n v="0"/>
    <n v="2265.6401066666667"/>
  </r>
  <r>
    <d v="2023-07-22T17:39:01"/>
    <n v="1"/>
    <n v="1465.49"/>
    <n v="1"/>
    <s v="Checked out"/>
    <d v="2023-07-23T06:17:33"/>
    <n v="2"/>
    <d v="2023-06-30T10:07:16"/>
    <s v="Standard Queen"/>
    <m/>
    <m/>
    <x v="0"/>
    <x v="13"/>
    <s v="Visa"/>
    <x v="8"/>
    <n v="2149"/>
    <d v="2023-07-01T00:00:00"/>
    <x v="0"/>
    <x v="4"/>
    <n v="1.6863406408094434E-3"/>
    <n v="1.6863406408094434E-3"/>
    <n v="14.6549"/>
    <n v="50"/>
    <n v="0"/>
    <n v="20.516860000000001"/>
    <n v="115"/>
    <n v="16.863406408094434"/>
    <n v="0"/>
    <n v="1248.4548335919055"/>
  </r>
  <r>
    <d v="2023-07-22T16:45:54"/>
    <n v="1"/>
    <n v="1953.44"/>
    <n v="1"/>
    <s v="Checked out"/>
    <d v="2023-07-23T10:59:04"/>
    <n v="2"/>
    <d v="2023-05-17T17:47:40"/>
    <s v="Superior King"/>
    <m/>
    <m/>
    <x v="0"/>
    <x v="11"/>
    <s v="Mastercard"/>
    <x v="0"/>
    <n v="2150"/>
    <d v="2023-07-01T00:00:00"/>
    <x v="0"/>
    <x v="0"/>
    <n v="1.6863406408094434E-3"/>
    <n v="1.6863406408094434E-3"/>
    <n v="0"/>
    <n v="0"/>
    <n v="0"/>
    <n v="27.34816"/>
    <n v="115"/>
    <n v="0"/>
    <n v="0"/>
    <n v="1811.09184"/>
  </r>
  <r>
    <d v="2023-07-22T13:21:53"/>
    <n v="2"/>
    <n v="3130.72"/>
    <n v="1"/>
    <s v="Checked out"/>
    <d v="2023-07-24T05:40:18"/>
    <n v="5"/>
    <d v="2023-03-26T04:13:07"/>
    <s v="Family Room"/>
    <m/>
    <m/>
    <x v="0"/>
    <x v="4"/>
    <s v="Visa"/>
    <x v="8"/>
    <n v="2151"/>
    <d v="2023-07-01T00:00:00"/>
    <x v="0"/>
    <x v="4"/>
    <n v="3.3726812816188868E-3"/>
    <n v="3.3726812816188868E-3"/>
    <n v="31.307199999999998"/>
    <n v="50"/>
    <n v="0"/>
    <n v="43.830079999999995"/>
    <n v="153.33333333333331"/>
    <n v="33.726812816188868"/>
    <n v="0"/>
    <n v="2818.5225738504778"/>
  </r>
  <r>
    <d v="2023-07-23T00:19:15"/>
    <n v="3"/>
    <n v="8611.64"/>
    <n v="1"/>
    <s v="Checked out"/>
    <d v="2023-07-25T10:20:09"/>
    <n v="4"/>
    <d v="2023-04-07T15:20:41"/>
    <s v="Family Room"/>
    <m/>
    <s v="Booking.com"/>
    <x v="2"/>
    <x v="9"/>
    <s v="Mastercard"/>
    <x v="2"/>
    <n v="2152"/>
    <d v="2023-07-01T00:00:00"/>
    <x v="2"/>
    <x v="2"/>
    <n v="2.1978021978021978E-3"/>
    <n v="2.1978021978021978E-3"/>
    <n v="1291.7459999999999"/>
    <n v="0"/>
    <n v="0"/>
    <n v="155.00951999999998"/>
    <n v="191.66666666666666"/>
    <n v="4.395604395604396"/>
    <n v="0"/>
    <n v="6968.8222089377286"/>
  </r>
  <r>
    <d v="2023-07-22T17:07:49"/>
    <n v="1"/>
    <n v="1951.26"/>
    <n v="1"/>
    <s v="Checked out"/>
    <d v="2023-07-23T09:01:17"/>
    <n v="4"/>
    <d v="2023-07-22T16:51:10"/>
    <s v="Family Room"/>
    <m/>
    <m/>
    <x v="0"/>
    <x v="5"/>
    <s v=""/>
    <x v="0"/>
    <n v="2153"/>
    <d v="2023-07-01T00:00:00"/>
    <x v="0"/>
    <x v="0"/>
    <n v="1.6863406408094434E-3"/>
    <n v="1.6863406408094434E-3"/>
    <n v="0"/>
    <n v="0"/>
    <n v="0"/>
    <n v="27.317640000000001"/>
    <n v="115"/>
    <n v="0"/>
    <n v="0"/>
    <n v="1808.94236"/>
  </r>
  <r>
    <d v="2023-07-22T16:27:52"/>
    <n v="1"/>
    <n v="1333.83"/>
    <n v="1"/>
    <s v="Checked out"/>
    <d v="2023-07-23T07:20:50"/>
    <n v="2"/>
    <d v="2023-07-16T17:50:33"/>
    <s v="2-bed Dorm"/>
    <m/>
    <m/>
    <x v="0"/>
    <x v="11"/>
    <s v="Visa"/>
    <x v="8"/>
    <n v="2154"/>
    <d v="2023-07-01T00:00:00"/>
    <x v="0"/>
    <x v="4"/>
    <n v="1.6863406408094434E-3"/>
    <n v="1.6863406408094434E-3"/>
    <n v="13.3383"/>
    <n v="50"/>
    <n v="0"/>
    <n v="18.67362"/>
    <n v="115"/>
    <n v="16.863406408094434"/>
    <n v="0"/>
    <n v="1119.9546735919055"/>
  </r>
  <r>
    <d v="2023-07-22T11:06:27"/>
    <n v="4"/>
    <n v="6103.13"/>
    <n v="1"/>
    <s v="Checked out"/>
    <d v="2023-07-26T11:00:00"/>
    <n v="4"/>
    <d v="2023-06-27T17:56:41"/>
    <s v="4-bed Dorm"/>
    <m/>
    <s v="Booking.com"/>
    <x v="2"/>
    <x v="3"/>
    <s v="Mastercard"/>
    <x v="2"/>
    <n v="2155"/>
    <d v="2023-07-01T00:00:00"/>
    <x v="2"/>
    <x v="2"/>
    <n v="2.9304029304029304E-3"/>
    <n v="2.9304029304029304E-3"/>
    <n v="915.46950000000004"/>
    <n v="0"/>
    <n v="0"/>
    <n v="109.85633999999999"/>
    <n v="230"/>
    <n v="5.8608058608058604"/>
    <n v="0"/>
    <n v="4841.9433541391945"/>
  </r>
  <r>
    <d v="2023-07-22T16:27:42"/>
    <n v="1"/>
    <n v="2425.5"/>
    <n v="1"/>
    <s v="Checked out"/>
    <d v="2023-07-23T11:00:00"/>
    <n v="4"/>
    <d v="2023-07-16T17:50:33"/>
    <s v="4-bed Dorm"/>
    <m/>
    <m/>
    <x v="0"/>
    <x v="11"/>
    <s v="Visa"/>
    <x v="8"/>
    <n v="2156"/>
    <d v="2023-07-01T00:00:00"/>
    <x v="0"/>
    <x v="4"/>
    <n v="1.6863406408094434E-3"/>
    <n v="1.6863406408094434E-3"/>
    <n v="24.254999999999999"/>
    <n v="50"/>
    <n v="0"/>
    <n v="33.957000000000001"/>
    <n v="115"/>
    <n v="16.863406408094434"/>
    <n v="0"/>
    <n v="2185.4245935919057"/>
  </r>
  <r>
    <d v="2023-07-22T14:35:53"/>
    <n v="1"/>
    <n v="2064.73"/>
    <n v="1"/>
    <s v="Checked out"/>
    <d v="2023-07-23T11:00:00"/>
    <n v="3"/>
    <d v="2023-07-17T15:03:45"/>
    <s v="4-bed Dorm"/>
    <m/>
    <s v="Booking.com"/>
    <x v="2"/>
    <x v="2"/>
    <s v="Mastercard"/>
    <x v="2"/>
    <n v="2157"/>
    <d v="2023-07-01T00:00:00"/>
    <x v="2"/>
    <x v="2"/>
    <n v="7.326007326007326E-4"/>
    <n v="7.326007326007326E-4"/>
    <n v="309.70949999999999"/>
    <n v="0"/>
    <n v="0"/>
    <n v="37.165140000000001"/>
    <n v="115"/>
    <n v="1.4652014652014651"/>
    <n v="0"/>
    <n v="1601.3901585347985"/>
  </r>
  <r>
    <d v="2023-07-22T15:30:03"/>
    <n v="2"/>
    <n v="945.63"/>
    <n v="1"/>
    <s v="Checked out"/>
    <d v="2023-07-24T11:00:00"/>
    <n v="1"/>
    <d v="2023-03-27T05:31:41"/>
    <s v="Bed in 12-bed Dorm"/>
    <m/>
    <s v="Hostelworld Group"/>
    <x v="2"/>
    <x v="2"/>
    <s v="Visa"/>
    <x v="10"/>
    <n v="2158"/>
    <d v="2023-07-01T00:00:00"/>
    <x v="2"/>
    <x v="2"/>
    <n v="1.4652014652014652E-3"/>
    <n v="1.4652014652014652E-3"/>
    <n v="141.84449999999998"/>
    <n v="0"/>
    <n v="0"/>
    <n v="17.021339999999999"/>
    <n v="153.33333333333331"/>
    <n v="2.9304029304029302"/>
    <n v="0"/>
    <n v="630.50042373626377"/>
  </r>
  <r>
    <d v="2023-07-22T18:09:47"/>
    <n v="4"/>
    <n v="2250.9"/>
    <n v="1"/>
    <s v="Checked out"/>
    <d v="2023-07-26T07:08:12"/>
    <n v="1"/>
    <d v="2023-07-17T15:47:42"/>
    <s v="Bed in 12-bed Dorm"/>
    <m/>
    <s v="Booking.com"/>
    <x v="2"/>
    <x v="2"/>
    <s v="Mastercard"/>
    <x v="2"/>
    <n v="2159"/>
    <d v="2023-07-01T00:00:00"/>
    <x v="2"/>
    <x v="2"/>
    <n v="2.9304029304029304E-3"/>
    <n v="2.9304029304029304E-3"/>
    <n v="337.63499999999999"/>
    <n v="0"/>
    <n v="0"/>
    <n v="40.516199999999998"/>
    <n v="230"/>
    <n v="5.8608058608058604"/>
    <n v="0"/>
    <n v="1636.8879941391942"/>
  </r>
  <r>
    <d v="2023-07-22T18:15:43"/>
    <n v="2"/>
    <n v="878.84"/>
    <n v="1"/>
    <s v="Checked out"/>
    <d v="2023-07-24T09:06:42"/>
    <n v="1"/>
    <d v="2023-02-19T21:56:42"/>
    <s v="Bed in 12-bed Dorm"/>
    <m/>
    <s v="Hostelworld Group"/>
    <x v="2"/>
    <x v="2"/>
    <s v="Visa"/>
    <x v="10"/>
    <n v="2160"/>
    <d v="2023-07-01T00:00:00"/>
    <x v="2"/>
    <x v="2"/>
    <n v="1.4652014652014652E-3"/>
    <n v="1.4652014652014652E-3"/>
    <n v="131.82599999999999"/>
    <n v="0"/>
    <n v="0"/>
    <n v="15.81912"/>
    <n v="153.33333333333331"/>
    <n v="2.9304029304029302"/>
    <n v="0"/>
    <n v="574.93114373626383"/>
  </r>
  <r>
    <d v="2023-07-22T20:16:52"/>
    <n v="1"/>
    <n v="711.61"/>
    <n v="1"/>
    <s v="Checked out"/>
    <d v="2023-07-23T10:32:15"/>
    <n v="1"/>
    <d v="2023-07-22T20:07:42"/>
    <s v="Bed in 12-bed Dorm"/>
    <m/>
    <s v="Booking.com"/>
    <x v="2"/>
    <x v="2"/>
    <s v="Mastercard"/>
    <x v="2"/>
    <n v="2161"/>
    <d v="2023-07-01T00:00:00"/>
    <x v="2"/>
    <x v="2"/>
    <n v="7.326007326007326E-4"/>
    <n v="7.326007326007326E-4"/>
    <n v="106.7415"/>
    <n v="0"/>
    <n v="0"/>
    <n v="12.80898"/>
    <n v="115"/>
    <n v="1.4652014652014651"/>
    <n v="0"/>
    <n v="475.59431853479856"/>
  </r>
  <r>
    <d v="2023-07-22T18:15:59"/>
    <n v="2"/>
    <n v="878.84"/>
    <n v="1"/>
    <s v="Checked out"/>
    <d v="2023-07-24T09:07:33"/>
    <n v="1"/>
    <d v="2023-02-19T21:56:42"/>
    <s v="Bed in 12-bed Dorm"/>
    <m/>
    <s v="Hostelworld Group"/>
    <x v="2"/>
    <x v="2"/>
    <s v="Visa"/>
    <x v="10"/>
    <n v="2162"/>
    <d v="2023-07-01T00:00:00"/>
    <x v="2"/>
    <x v="2"/>
    <n v="1.4652014652014652E-3"/>
    <n v="1.4652014652014652E-3"/>
    <n v="131.82599999999999"/>
    <n v="0"/>
    <n v="0"/>
    <n v="15.81912"/>
    <n v="153.33333333333331"/>
    <n v="2.9304029304029302"/>
    <n v="0"/>
    <n v="574.93114373626383"/>
  </r>
  <r>
    <d v="2023-07-22T18:28:41"/>
    <n v="1"/>
    <n v="633.21"/>
    <n v="1"/>
    <s v="Checked out"/>
    <d v="2023-07-23T11:00:00"/>
    <n v="1"/>
    <d v="2023-02-26T20:04:13"/>
    <s v="Bed in 6-bed Dorm"/>
    <m/>
    <m/>
    <x v="2"/>
    <x v="3"/>
    <s v=""/>
    <x v="2"/>
    <n v="2163"/>
    <d v="2023-07-01T00:00:00"/>
    <x v="2"/>
    <x v="2"/>
    <n v="7.326007326007326E-4"/>
    <n v="7.326007326007326E-4"/>
    <n v="94.981499999999997"/>
    <n v="0"/>
    <n v="0"/>
    <n v="11.397779999999999"/>
    <n v="115"/>
    <n v="1.4652014652014651"/>
    <n v="0"/>
    <n v="410.36551853479858"/>
  </r>
  <r>
    <d v="2023-07-22T18:28:41"/>
    <n v="1"/>
    <n v="633.21"/>
    <n v="1"/>
    <s v="Checked out"/>
    <d v="2023-07-23T11:00:00"/>
    <n v="1"/>
    <d v="2023-02-26T20:04:13"/>
    <s v="Bed in 6-bed Dorm"/>
    <m/>
    <m/>
    <x v="2"/>
    <x v="3"/>
    <s v=""/>
    <x v="2"/>
    <n v="2164"/>
    <d v="2023-07-01T00:00:00"/>
    <x v="2"/>
    <x v="2"/>
    <n v="7.326007326007326E-4"/>
    <n v="7.326007326007326E-4"/>
    <n v="94.981499999999997"/>
    <n v="0"/>
    <n v="0"/>
    <n v="11.397779999999999"/>
    <n v="115"/>
    <n v="1.4652014652014651"/>
    <n v="0"/>
    <n v="410.36551853479858"/>
  </r>
  <r>
    <d v="2023-07-22T18:28:41"/>
    <n v="1"/>
    <n v="633.21"/>
    <n v="1"/>
    <s v="Checked out"/>
    <d v="2023-07-23T11:00:00"/>
    <n v="1"/>
    <d v="2023-02-26T20:04:13"/>
    <s v="Bed in 6-bed Dorm"/>
    <m/>
    <m/>
    <x v="2"/>
    <x v="3"/>
    <s v=""/>
    <x v="2"/>
    <n v="2165"/>
    <d v="2023-07-01T00:00:00"/>
    <x v="2"/>
    <x v="2"/>
    <n v="7.326007326007326E-4"/>
    <n v="7.326007326007326E-4"/>
    <n v="94.981499999999997"/>
    <n v="0"/>
    <n v="0"/>
    <n v="11.397779999999999"/>
    <n v="115"/>
    <n v="1.4652014652014651"/>
    <n v="0"/>
    <n v="410.36551853479858"/>
  </r>
  <r>
    <d v="2023-07-22T18:28:41"/>
    <n v="1"/>
    <n v="633.21"/>
    <n v="1"/>
    <s v="Checked out"/>
    <d v="2023-07-23T11:00:00"/>
    <n v="1"/>
    <d v="2023-02-26T20:04:13"/>
    <s v="Bed in 6-bed Dorm"/>
    <m/>
    <m/>
    <x v="2"/>
    <x v="3"/>
    <s v=""/>
    <x v="2"/>
    <n v="2166"/>
    <d v="2023-07-01T00:00:00"/>
    <x v="2"/>
    <x v="2"/>
    <n v="7.326007326007326E-4"/>
    <n v="7.326007326007326E-4"/>
    <n v="94.981499999999997"/>
    <n v="0"/>
    <n v="0"/>
    <n v="11.397779999999999"/>
    <n v="115"/>
    <n v="1.4652014652014651"/>
    <n v="0"/>
    <n v="410.36551853479858"/>
  </r>
  <r>
    <d v="2023-07-22T18:28:41"/>
    <n v="1"/>
    <n v="633.21"/>
    <n v="1"/>
    <s v="Checked out"/>
    <d v="2023-07-23T11:00:00"/>
    <n v="1"/>
    <d v="2023-02-26T20:04:13"/>
    <s v="Bed in 6-bed Dorm"/>
    <m/>
    <m/>
    <x v="2"/>
    <x v="3"/>
    <s v=""/>
    <x v="2"/>
    <n v="2167"/>
    <d v="2023-07-01T00:00:00"/>
    <x v="2"/>
    <x v="2"/>
    <n v="7.326007326007326E-4"/>
    <n v="7.326007326007326E-4"/>
    <n v="94.981499999999997"/>
    <n v="0"/>
    <n v="0"/>
    <n v="11.397779999999999"/>
    <n v="115"/>
    <n v="1.4652014652014651"/>
    <n v="0"/>
    <n v="410.36551853479858"/>
  </r>
  <r>
    <d v="2023-07-22T11:25:28"/>
    <n v="3"/>
    <n v="1650.71"/>
    <n v="1"/>
    <s v="Checked out"/>
    <d v="2023-07-25T09:20:22"/>
    <n v="1"/>
    <d v="2023-07-07T02:56:15"/>
    <s v="Bed in 4-bed Dorm"/>
    <m/>
    <m/>
    <x v="0"/>
    <x v="10"/>
    <s v="Mastercard"/>
    <x v="8"/>
    <n v="2168"/>
    <d v="2023-07-01T00:00:00"/>
    <x v="0"/>
    <x v="4"/>
    <n v="5.0590219224283303E-3"/>
    <n v="5.0590219224283303E-3"/>
    <n v="16.507100000000001"/>
    <n v="50"/>
    <n v="0"/>
    <n v="23.109940000000002"/>
    <n v="191.66666666666666"/>
    <n v="50.590219224283302"/>
    <n v="0"/>
    <n v="1318.8360741090501"/>
  </r>
  <r>
    <d v="2023-07-22T07:58:14"/>
    <n v="5"/>
    <n v="3553.58"/>
    <n v="1"/>
    <s v="Checked out"/>
    <d v="2023-07-27T09:30:48"/>
    <n v="1"/>
    <d v="2023-06-10T11:06:12"/>
    <s v="Bed in 4-bed Dorm"/>
    <m/>
    <s v="Booking.com"/>
    <x v="2"/>
    <x v="2"/>
    <s v="Mastercard"/>
    <x v="2"/>
    <n v="2169"/>
    <d v="2023-07-01T00:00:00"/>
    <x v="2"/>
    <x v="2"/>
    <n v="3.663003663003663E-3"/>
    <n v="3.663003663003663E-3"/>
    <n v="533.03699999999992"/>
    <n v="0"/>
    <n v="0"/>
    <n v="63.964439999999996"/>
    <n v="268.33333333333331"/>
    <n v="7.3260073260073257"/>
    <n v="0"/>
    <n v="2680.9192193406593"/>
  </r>
  <r>
    <d v="2023-07-22T17:19:55"/>
    <n v="2"/>
    <n v="1309.01"/>
    <n v="1"/>
    <s v="Checked out"/>
    <d v="2023-07-24T10:22:23"/>
    <n v="1"/>
    <d v="2023-06-27T22:24:41"/>
    <s v="Bed in 4-bed Dorm"/>
    <m/>
    <s v="Booking.com"/>
    <x v="2"/>
    <x v="3"/>
    <s v="Mastercard"/>
    <x v="2"/>
    <n v="2170"/>
    <d v="2023-07-01T00:00:00"/>
    <x v="2"/>
    <x v="2"/>
    <n v="1.4652014652014652E-3"/>
    <n v="1.4652014652014652E-3"/>
    <n v="196.35149999999999"/>
    <n v="0"/>
    <n v="0"/>
    <n v="23.562179999999998"/>
    <n v="153.33333333333331"/>
    <n v="2.9304029304029302"/>
    <n v="0"/>
    <n v="932.83258373626381"/>
  </r>
  <r>
    <d v="2023-07-23T20:23:23"/>
    <n v="4"/>
    <n v="3450.71"/>
    <n v="1"/>
    <s v="Checked out"/>
    <d v="2023-07-27T06:57:30"/>
    <n v="2"/>
    <d v="2023-07-22T17:21:09"/>
    <s v="Economy Queen"/>
    <m/>
    <m/>
    <x v="0"/>
    <x v="10"/>
    <s v="Mastercard"/>
    <x v="8"/>
    <n v="2171"/>
    <d v="2023-07-01T00:00:00"/>
    <x v="0"/>
    <x v="4"/>
    <n v="6.7453625632377737E-3"/>
    <n v="6.7453625632377737E-3"/>
    <n v="34.507100000000001"/>
    <n v="50"/>
    <n v="0"/>
    <n v="48.309940000000005"/>
    <n v="230"/>
    <n v="67.453625632377737"/>
    <n v="0"/>
    <n v="3020.4393343676225"/>
  </r>
  <r>
    <d v="2023-07-23T19:29:10"/>
    <n v="5"/>
    <n v="5141.43"/>
    <n v="1"/>
    <s v="Checked out"/>
    <d v="2023-07-28T07:19:09"/>
    <n v="1"/>
    <d v="2023-06-10T22:55:13"/>
    <s v="Economy Queen"/>
    <m/>
    <m/>
    <x v="0"/>
    <x v="10"/>
    <s v="Visa"/>
    <x v="8"/>
    <n v="2172"/>
    <d v="2023-07-01T00:00:00"/>
    <x v="0"/>
    <x v="4"/>
    <n v="8.4317032040472171E-3"/>
    <n v="8.4317032040472171E-3"/>
    <n v="51.414300000000004"/>
    <n v="50"/>
    <n v="0"/>
    <n v="71.98002000000001"/>
    <n v="268.33333333333331"/>
    <n v="84.317032040472171"/>
    <n v="0"/>
    <n v="4615.3853146261945"/>
  </r>
  <r>
    <d v="2023-07-23T18:52:10"/>
    <n v="1"/>
    <n v="945.75"/>
    <n v="1"/>
    <s v="Checked out"/>
    <d v="2023-07-24T05:39:57"/>
    <n v="2"/>
    <d v="2023-07-23T14:03:06"/>
    <s v="Economy Queen"/>
    <s v="Norled AS (NO981940768MVA)"/>
    <m/>
    <x v="0"/>
    <x v="5"/>
    <s v=""/>
    <x v="12"/>
    <n v="2173"/>
    <d v="2023-07-01T00:00:00"/>
    <x v="0"/>
    <x v="0"/>
    <n v="1.6863406408094434E-3"/>
    <n v="1.6863406408094434E-3"/>
    <n v="0"/>
    <n v="0"/>
    <n v="0"/>
    <n v="13.240500000000001"/>
    <n v="115"/>
    <n v="0"/>
    <n v="0"/>
    <n v="817.5095"/>
  </r>
  <r>
    <d v="2023-07-23T17:11:14"/>
    <n v="1"/>
    <n v="975"/>
    <n v="1"/>
    <s v="Checked out"/>
    <d v="2023-07-24T11:00:00"/>
    <n v="1"/>
    <d v="2023-07-23T10:08:42"/>
    <s v="Economy Queen"/>
    <m/>
    <s v="Expedia"/>
    <x v="2"/>
    <x v="2"/>
    <s v="Mastercard"/>
    <x v="9"/>
    <n v="2174"/>
    <d v="2023-07-01T00:00:00"/>
    <x v="2"/>
    <x v="2"/>
    <n v="7.326007326007326E-4"/>
    <n v="7.326007326007326E-4"/>
    <n v="146.25"/>
    <n v="0"/>
    <n v="0"/>
    <n v="17.549999999999997"/>
    <n v="115"/>
    <n v="1.4652014652014651"/>
    <n v="0"/>
    <n v="694.73479853479853"/>
  </r>
  <r>
    <d v="2023-07-23T19:36:07"/>
    <n v="1"/>
    <n v="1295.54"/>
    <n v="1"/>
    <s v="Checked out"/>
    <d v="2023-07-24T11:00:00"/>
    <n v="1"/>
    <d v="2023-06-06T11:27:42"/>
    <s v="Economy Queen"/>
    <m/>
    <s v="Booking.com"/>
    <x v="2"/>
    <x v="2"/>
    <s v="Mastercard"/>
    <x v="2"/>
    <n v="2175"/>
    <d v="2023-07-01T00:00:00"/>
    <x v="2"/>
    <x v="2"/>
    <n v="7.326007326007326E-4"/>
    <n v="7.326007326007326E-4"/>
    <n v="194.33099999999999"/>
    <n v="0"/>
    <n v="0"/>
    <n v="23.319719999999997"/>
    <n v="115"/>
    <n v="1.4652014652014651"/>
    <n v="0"/>
    <n v="961.42407853479858"/>
  </r>
  <r>
    <d v="2023-07-23T19:40:39"/>
    <n v="1"/>
    <n v="1044.6400000000001"/>
    <n v="1"/>
    <s v="Checked out"/>
    <d v="2023-07-24T08:50:32"/>
    <n v="2"/>
    <d v="2023-03-17T11:32:16"/>
    <s v="Economy Queen"/>
    <m/>
    <s v="Expedia"/>
    <x v="2"/>
    <x v="2"/>
    <s v="Mastercard"/>
    <x v="3"/>
    <n v="2176"/>
    <d v="2023-07-01T00:00:00"/>
    <x v="2"/>
    <x v="2"/>
    <n v="7.326007326007326E-4"/>
    <n v="7.326007326007326E-4"/>
    <n v="156.696"/>
    <n v="0"/>
    <n v="0"/>
    <n v="18.803519999999999"/>
    <n v="115"/>
    <n v="1.4652014652014651"/>
    <n v="0"/>
    <n v="752.67527853479874"/>
  </r>
  <r>
    <d v="2023-07-23T19:09:03"/>
    <n v="1"/>
    <n v="0"/>
    <n v="1"/>
    <s v="Checked out"/>
    <d v="2023-07-24T10:54:34"/>
    <n v="2"/>
    <d v="2023-07-23T19:08:09"/>
    <s v="Standard Queen"/>
    <m/>
    <m/>
    <x v="0"/>
    <x v="5"/>
    <s v="Visa"/>
    <x v="0"/>
    <n v="2177"/>
    <d v="2023-07-01T00:00:00"/>
    <x v="0"/>
    <x v="0"/>
    <n v="1.6863406408094434E-3"/>
    <n v="1.6863406408094434E-3"/>
    <n v="0"/>
    <n v="0"/>
    <n v="0"/>
    <n v="0"/>
    <n v="115"/>
    <n v="0"/>
    <n v="0"/>
    <n v="-115"/>
  </r>
  <r>
    <d v="2023-07-23T19:08:23"/>
    <n v="1"/>
    <n v="1429.02"/>
    <n v="1"/>
    <s v="Checked out"/>
    <d v="2023-07-24T10:54:59"/>
    <n v="4"/>
    <d v="2023-07-15T19:03:55"/>
    <s v="Standard Queen"/>
    <m/>
    <m/>
    <x v="0"/>
    <x v="5"/>
    <s v="Visa"/>
    <x v="8"/>
    <n v="2178"/>
    <d v="2023-07-01T00:00:00"/>
    <x v="0"/>
    <x v="4"/>
    <n v="1.6863406408094434E-3"/>
    <n v="1.6863406408094434E-3"/>
    <n v="14.2902"/>
    <n v="50"/>
    <n v="0"/>
    <n v="20.00628"/>
    <n v="115"/>
    <n v="16.863406408094434"/>
    <n v="0"/>
    <n v="1212.8601135919055"/>
  </r>
  <r>
    <d v="2023-07-23T16:18:26"/>
    <n v="1"/>
    <n v="446.43"/>
    <n v="1"/>
    <s v="Checked out"/>
    <d v="2023-07-24T10:27:14"/>
    <n v="2"/>
    <d v="2023-07-22T19:46:14"/>
    <s v="Standard Queen"/>
    <m/>
    <m/>
    <x v="0"/>
    <x v="5"/>
    <s v=""/>
    <x v="0"/>
    <n v="2179"/>
    <d v="2023-07-01T00:00:00"/>
    <x v="0"/>
    <x v="0"/>
    <n v="1.6863406408094434E-3"/>
    <n v="1.6863406408094434E-3"/>
    <n v="0"/>
    <n v="0"/>
    <n v="0"/>
    <n v="6.2500200000000001"/>
    <n v="115"/>
    <n v="0"/>
    <n v="0"/>
    <n v="325.17998"/>
  </r>
  <r>
    <d v="2023-07-23T16:11:47"/>
    <n v="1"/>
    <n v="853.57"/>
    <n v="1"/>
    <s v="Checked out"/>
    <d v="2023-07-24T11:00:00"/>
    <n v="2"/>
    <d v="2023-07-23T15:37:07"/>
    <s v="Standard Queen"/>
    <m/>
    <m/>
    <x v="0"/>
    <x v="19"/>
    <s v="Visa"/>
    <x v="8"/>
    <n v="2180"/>
    <d v="2023-07-01T00:00:00"/>
    <x v="0"/>
    <x v="4"/>
    <n v="1.6863406408094434E-3"/>
    <n v="1.6863406408094434E-3"/>
    <n v="8.5357000000000003"/>
    <n v="50"/>
    <n v="0"/>
    <n v="11.949980000000002"/>
    <n v="115"/>
    <n v="16.863406408094434"/>
    <n v="0"/>
    <n v="651.22091359190563"/>
  </r>
  <r>
    <d v="2023-07-23T19:51:08"/>
    <n v="1"/>
    <n v="1182.96"/>
    <n v="1"/>
    <s v="Checked out"/>
    <d v="2023-07-24T08:54:10"/>
    <n v="1"/>
    <d v="2023-07-19T16:44:18"/>
    <s v="Standard Queen"/>
    <m/>
    <s v="Expedia"/>
    <x v="2"/>
    <x v="9"/>
    <s v="Mastercard"/>
    <x v="9"/>
    <n v="2181"/>
    <d v="2023-07-01T00:00:00"/>
    <x v="2"/>
    <x v="2"/>
    <n v="7.326007326007326E-4"/>
    <n v="7.326007326007326E-4"/>
    <n v="177.44399999999999"/>
    <n v="0"/>
    <n v="0"/>
    <n v="21.293279999999999"/>
    <n v="115"/>
    <n v="1.4652014652014651"/>
    <n v="0"/>
    <n v="867.75751853479858"/>
  </r>
  <r>
    <d v="2023-07-23T16:35:19"/>
    <n v="2"/>
    <n v="3672.51"/>
    <n v="1"/>
    <s v="Checked out"/>
    <d v="2023-07-25T09:13:33"/>
    <n v="4"/>
    <d v="2023-02-18T22:14:13"/>
    <s v="Family Room"/>
    <m/>
    <s v="Expedia"/>
    <x v="2"/>
    <x v="2"/>
    <s v="Mastercard"/>
    <x v="23"/>
    <n v="2182"/>
    <d v="2023-07-01T00:00:00"/>
    <x v="2"/>
    <x v="2"/>
    <n v="1.4652014652014652E-3"/>
    <n v="1.4652014652014652E-3"/>
    <n v="550.87649999999996"/>
    <n v="0"/>
    <n v="0"/>
    <n v="66.105180000000004"/>
    <n v="153.33333333333331"/>
    <n v="2.9304029304029302"/>
    <n v="0"/>
    <n v="2899.2645837362638"/>
  </r>
  <r>
    <d v="2023-07-23T18:21:13"/>
    <n v="3"/>
    <n v="4967.1899999999996"/>
    <n v="1"/>
    <s v="Checked out"/>
    <d v="2023-07-26T08:02:05"/>
    <n v="4"/>
    <d v="2023-04-06T21:29:42"/>
    <s v="Family Room"/>
    <m/>
    <s v="Hostelworld Group"/>
    <x v="2"/>
    <x v="2"/>
    <s v=""/>
    <x v="10"/>
    <n v="2183"/>
    <d v="2023-07-01T00:00:00"/>
    <x v="2"/>
    <x v="2"/>
    <n v="2.1978021978021978E-3"/>
    <n v="2.1978021978021978E-3"/>
    <n v="745.07849999999996"/>
    <n v="0"/>
    <n v="0"/>
    <n v="89.409419999999983"/>
    <n v="191.66666666666666"/>
    <n v="4.395604395604396"/>
    <n v="0"/>
    <n v="3936.639808937729"/>
  </r>
  <r>
    <d v="2023-07-23T19:39:45"/>
    <n v="1"/>
    <n v="1724.66"/>
    <n v="1"/>
    <s v="Checked out"/>
    <d v="2023-07-24T08:52:49"/>
    <n v="4"/>
    <d v="2023-04-16T12:06:12"/>
    <s v="Family Room"/>
    <m/>
    <s v="Private Sale"/>
    <x v="2"/>
    <x v="2"/>
    <s v=""/>
    <x v="5"/>
    <n v="2184"/>
    <d v="2023-07-01T00:00:00"/>
    <x v="2"/>
    <x v="2"/>
    <n v="7.326007326007326E-4"/>
    <n v="7.326007326007326E-4"/>
    <n v="258.69900000000001"/>
    <n v="0"/>
    <n v="0"/>
    <n v="31.043879999999998"/>
    <n v="115"/>
    <n v="1.4652014652014651"/>
    <n v="0"/>
    <n v="1318.4519185347986"/>
  </r>
  <r>
    <d v="2023-07-23T14:14:23"/>
    <n v="2"/>
    <n v="1599.11"/>
    <n v="1"/>
    <s v="Checked out"/>
    <d v="2023-07-25T10:52:45"/>
    <n v="2"/>
    <d v="2023-07-10T17:39:44"/>
    <s v="2-bed Dorm"/>
    <m/>
    <s v="Booking.com"/>
    <x v="2"/>
    <x v="3"/>
    <s v="Mastercard"/>
    <x v="2"/>
    <n v="2185"/>
    <d v="2023-07-01T00:00:00"/>
    <x v="2"/>
    <x v="2"/>
    <n v="1.4652014652014652E-3"/>
    <n v="1.4652014652014652E-3"/>
    <n v="239.86649999999997"/>
    <n v="0"/>
    <n v="0"/>
    <n v="28.783979999999996"/>
    <n v="153.33333333333331"/>
    <n v="2.9304029304029302"/>
    <n v="0"/>
    <n v="1174.1957837362638"/>
  </r>
  <r>
    <d v="2023-07-24T04:52:44"/>
    <n v="3"/>
    <n v="2674.44"/>
    <n v="1"/>
    <s v="Checked out"/>
    <d v="2023-07-26T09:01:06"/>
    <n v="2"/>
    <d v="2023-07-24T04:51:08"/>
    <s v="2-bed Dorm"/>
    <m/>
    <m/>
    <x v="0"/>
    <x v="5"/>
    <s v=""/>
    <x v="0"/>
    <n v="2186"/>
    <d v="2023-07-01T00:00:00"/>
    <x v="0"/>
    <x v="0"/>
    <n v="5.0590219224283303E-3"/>
    <n v="5.0590219224283303E-3"/>
    <n v="0"/>
    <n v="0"/>
    <n v="0"/>
    <n v="37.442160000000001"/>
    <n v="191.66666666666666"/>
    <n v="0"/>
    <n v="0"/>
    <n v="2445.3311733333335"/>
  </r>
  <r>
    <d v="2023-07-23T16:35:03"/>
    <n v="1"/>
    <n v="1414.29"/>
    <n v="1"/>
    <s v="Checked out"/>
    <d v="2023-07-24T10:07:36"/>
    <n v="4"/>
    <d v="2023-06-18T17:20:11"/>
    <s v="4-bed Dorm"/>
    <m/>
    <s v="Booking.com"/>
    <x v="2"/>
    <x v="3"/>
    <s v="Mastercard"/>
    <x v="2"/>
    <n v="2187"/>
    <d v="2023-07-01T00:00:00"/>
    <x v="2"/>
    <x v="2"/>
    <n v="7.326007326007326E-4"/>
    <n v="7.326007326007326E-4"/>
    <n v="212.14349999999999"/>
    <n v="0"/>
    <n v="0"/>
    <n v="25.457219999999996"/>
    <n v="115"/>
    <n v="1.4652014652014651"/>
    <n v="0"/>
    <n v="1060.2240785347985"/>
  </r>
  <r>
    <d v="2023-07-23T17:49:54"/>
    <n v="2"/>
    <n v="3616.07"/>
    <n v="1"/>
    <s v="Checked out"/>
    <d v="2023-07-25T08:24:29"/>
    <n v="6"/>
    <d v="2023-02-07T13:05:16"/>
    <s v="6-bed Dorm"/>
    <m/>
    <s v="Booking.com"/>
    <x v="2"/>
    <x v="2"/>
    <s v="Mastercard"/>
    <x v="2"/>
    <n v="2188"/>
    <d v="2023-07-01T00:00:00"/>
    <x v="2"/>
    <x v="2"/>
    <n v="1.4652014652014652E-3"/>
    <n v="1.4652014652014652E-3"/>
    <n v="542.41049999999996"/>
    <n v="0"/>
    <n v="0"/>
    <n v="65.089259999999996"/>
    <n v="153.33333333333331"/>
    <n v="2.9304029304029302"/>
    <n v="0"/>
    <n v="2852.3065037362639"/>
  </r>
  <r>
    <d v="2023-07-23T22:11:10"/>
    <n v="1"/>
    <n v="413.62"/>
    <n v="1"/>
    <s v="Checked out"/>
    <d v="2023-07-24T09:04:09"/>
    <n v="1"/>
    <d v="2023-07-17T16:47:12"/>
    <s v="Bed in 12-bed Dorm"/>
    <m/>
    <s v="Hostelworld Group"/>
    <x v="2"/>
    <x v="2"/>
    <s v="Mastercard"/>
    <x v="10"/>
    <n v="2189"/>
    <d v="2023-07-01T00:00:00"/>
    <x v="2"/>
    <x v="2"/>
    <n v="7.326007326007326E-4"/>
    <n v="7.326007326007326E-4"/>
    <n v="62.042999999999999"/>
    <n v="0"/>
    <n v="0"/>
    <n v="7.4451599999999996"/>
    <n v="115"/>
    <n v="1.4652014652014651"/>
    <n v="0"/>
    <n v="227.66663853479855"/>
  </r>
  <r>
    <d v="2023-07-23T17:12:58"/>
    <n v="3"/>
    <n v="1341.78"/>
    <n v="1"/>
    <s v="Checked out"/>
    <d v="2023-07-26T06:00:00"/>
    <n v="1"/>
    <d v="2023-06-07T06:01:11"/>
    <s v="Bed in 12-bed Dorm"/>
    <m/>
    <s v="Hostelworld Group"/>
    <x v="2"/>
    <x v="2"/>
    <s v="Visa"/>
    <x v="10"/>
    <n v="2190"/>
    <d v="2023-07-01T00:00:00"/>
    <x v="2"/>
    <x v="2"/>
    <n v="2.1978021978021978E-3"/>
    <n v="2.1978021978021978E-3"/>
    <n v="201.267"/>
    <n v="0"/>
    <n v="0"/>
    <n v="24.152039999999996"/>
    <n v="191.66666666666666"/>
    <n v="4.395604395604396"/>
    <n v="0"/>
    <n v="920.29868893772891"/>
  </r>
  <r>
    <d v="2023-07-23T18:17:17"/>
    <n v="1"/>
    <n v="598.66"/>
    <n v="1"/>
    <s v="Checked out"/>
    <d v="2023-07-24T07:52:33"/>
    <n v="1"/>
    <d v="2023-05-01T14:39:41"/>
    <s v="Bed in 12-bed Dorm"/>
    <m/>
    <s v="Booking.com"/>
    <x v="2"/>
    <x v="3"/>
    <s v="Mastercard"/>
    <x v="2"/>
    <n v="2191"/>
    <d v="2023-07-01T00:00:00"/>
    <x v="2"/>
    <x v="2"/>
    <n v="7.326007326007326E-4"/>
    <n v="7.326007326007326E-4"/>
    <n v="89.798999999999992"/>
    <n v="0"/>
    <n v="0"/>
    <n v="10.775879999999999"/>
    <n v="115"/>
    <n v="1.4652014652014651"/>
    <n v="0"/>
    <n v="381.6199185347985"/>
  </r>
  <r>
    <d v="2023-07-23T20:40:24"/>
    <n v="1"/>
    <n v="578.57000000000005"/>
    <n v="1"/>
    <s v="Checked out"/>
    <d v="2023-07-24T10:59:01"/>
    <n v="1"/>
    <d v="2023-03-29T15:33:42"/>
    <s v="Bed in 12-bed Dorm"/>
    <m/>
    <s v="Booking.com"/>
    <x v="2"/>
    <x v="3"/>
    <s v="Mastercard"/>
    <x v="2"/>
    <n v="2192"/>
    <d v="2023-07-01T00:00:00"/>
    <x v="2"/>
    <x v="2"/>
    <n v="7.326007326007326E-4"/>
    <n v="7.326007326007326E-4"/>
    <n v="86.785499999999999"/>
    <n v="0"/>
    <n v="0"/>
    <n v="10.414260000000001"/>
    <n v="115"/>
    <n v="1.4652014652014651"/>
    <n v="0"/>
    <n v="364.90503853479856"/>
  </r>
  <r>
    <d v="2023-07-23T17:41:49"/>
    <n v="3"/>
    <n v="1285"/>
    <n v="1"/>
    <s v="Checked out"/>
    <d v="2023-07-26T07:02:22"/>
    <n v="1"/>
    <d v="2023-07-23T15:11:53"/>
    <s v="Bed in 12-bed Dorm"/>
    <m/>
    <m/>
    <x v="0"/>
    <x v="10"/>
    <s v="Visa"/>
    <x v="8"/>
    <n v="2193"/>
    <d v="2023-07-01T00:00:00"/>
    <x v="0"/>
    <x v="4"/>
    <n v="5.0590219224283303E-3"/>
    <n v="5.0590219224283303E-3"/>
    <n v="12.85"/>
    <n v="50"/>
    <n v="0"/>
    <n v="17.990000000000002"/>
    <n v="191.66666666666666"/>
    <n v="50.590219224283302"/>
    <n v="0"/>
    <n v="961.90311410904997"/>
  </r>
  <r>
    <d v="2023-07-23T17:36:28"/>
    <n v="5"/>
    <n v="1983.74"/>
    <n v="1"/>
    <s v="Checked out"/>
    <d v="2023-07-28T10:23:59"/>
    <n v="1"/>
    <d v="2023-06-29T08:07:12"/>
    <s v="Bed in 12-bed Dorm"/>
    <m/>
    <s v="Private Sale"/>
    <x v="2"/>
    <x v="3"/>
    <s v=""/>
    <x v="5"/>
    <n v="2194"/>
    <d v="2023-07-01T00:00:00"/>
    <x v="2"/>
    <x v="2"/>
    <n v="3.663003663003663E-3"/>
    <n v="3.663003663003663E-3"/>
    <n v="297.56099999999998"/>
    <n v="0"/>
    <n v="0"/>
    <n v="35.707319999999996"/>
    <n v="268.33333333333331"/>
    <n v="7.3260073260073257"/>
    <n v="0"/>
    <n v="1374.8123393406595"/>
  </r>
  <r>
    <d v="2023-07-23T23:04:26"/>
    <n v="2"/>
    <n v="969.1"/>
    <n v="1"/>
    <s v="Checked out"/>
    <d v="2023-07-25T09:39:40"/>
    <n v="1"/>
    <d v="2023-06-25T00:21:41"/>
    <s v="Bed in 12-bed Dorm"/>
    <m/>
    <s v="Booking.com"/>
    <x v="2"/>
    <x v="3"/>
    <s v="Mastercard"/>
    <x v="2"/>
    <n v="2195"/>
    <d v="2023-07-01T00:00:00"/>
    <x v="2"/>
    <x v="2"/>
    <n v="1.4652014652014652E-3"/>
    <n v="1.4652014652014652E-3"/>
    <n v="145.36500000000001"/>
    <n v="0"/>
    <n v="0"/>
    <n v="17.4438"/>
    <n v="153.33333333333331"/>
    <n v="2.9304029304029302"/>
    <n v="0"/>
    <n v="650.02746373626383"/>
  </r>
  <r>
    <d v="2023-07-24T00:25:58"/>
    <n v="1"/>
    <n v="493.66"/>
    <n v="1"/>
    <s v="Checked out"/>
    <d v="2023-07-24T09:40:13"/>
    <n v="1"/>
    <d v="2023-07-24T00:24:14"/>
    <s v="Bed in 12-bed Dorm"/>
    <m/>
    <m/>
    <x v="0"/>
    <x v="5"/>
    <s v=""/>
    <x v="0"/>
    <n v="2196"/>
    <d v="2023-07-01T00:00:00"/>
    <x v="0"/>
    <x v="0"/>
    <n v="1.6863406408094434E-3"/>
    <n v="1.6863406408094434E-3"/>
    <n v="0"/>
    <n v="0"/>
    <n v="0"/>
    <n v="6.9112400000000003"/>
    <n v="115"/>
    <n v="0"/>
    <n v="0"/>
    <n v="371.74876"/>
  </r>
  <r>
    <d v="2023-07-23T09:15:08"/>
    <n v="3"/>
    <n v="1570.22"/>
    <n v="1"/>
    <s v="Checked out"/>
    <d v="2023-07-26T11:00:00"/>
    <n v="1"/>
    <d v="2023-07-21T22:27:12"/>
    <s v="Bed in 4-bed Dorm"/>
    <m/>
    <s v="Hostelworld Group"/>
    <x v="2"/>
    <x v="2"/>
    <s v=""/>
    <x v="10"/>
    <n v="2197"/>
    <d v="2023-07-01T00:00:00"/>
    <x v="2"/>
    <x v="2"/>
    <n v="2.1978021978021978E-3"/>
    <n v="2.1978021978021978E-3"/>
    <n v="235.53299999999999"/>
    <n v="0"/>
    <n v="0"/>
    <n v="28.263959999999997"/>
    <n v="191.66666666666666"/>
    <n v="4.395604395604396"/>
    <n v="0"/>
    <n v="1110.3607689377291"/>
  </r>
  <r>
    <d v="2023-07-23T10:17:00"/>
    <n v="1"/>
    <n v="571.61"/>
    <n v="1"/>
    <s v="Checked out"/>
    <d v="2023-07-24T10:08:46"/>
    <n v="1"/>
    <d v="2023-07-22T11:51:19"/>
    <s v="Bed in 4-bed Dorm"/>
    <m/>
    <m/>
    <x v="0"/>
    <x v="5"/>
    <s v="Visa"/>
    <x v="0"/>
    <n v="2198"/>
    <d v="2023-07-01T00:00:00"/>
    <x v="0"/>
    <x v="0"/>
    <n v="1.6863406408094434E-3"/>
    <n v="1.6863406408094434E-3"/>
    <n v="0"/>
    <n v="0"/>
    <n v="0"/>
    <n v="8.0025399999999998"/>
    <n v="115"/>
    <n v="0"/>
    <n v="0"/>
    <n v="448.60746"/>
  </r>
  <r>
    <d v="2023-07-24T01:33:41"/>
    <n v="4"/>
    <n v="2508.29"/>
    <n v="1"/>
    <s v="Checked out"/>
    <d v="2023-07-27T06:58:24"/>
    <n v="1"/>
    <d v="2023-07-20T15:02:38"/>
    <s v="Bed in 4-bed Dorm"/>
    <m/>
    <m/>
    <x v="0"/>
    <x v="10"/>
    <s v="Visa"/>
    <x v="8"/>
    <n v="2199"/>
    <d v="2023-07-01T00:00:00"/>
    <x v="0"/>
    <x v="4"/>
    <n v="6.7453625632377737E-3"/>
    <n v="6.7453625632377737E-3"/>
    <n v="25.082899999999999"/>
    <n v="50"/>
    <n v="0"/>
    <n v="35.116059999999997"/>
    <n v="230"/>
    <n v="67.453625632377737"/>
    <n v="0"/>
    <n v="2100.6374143676221"/>
  </r>
  <r>
    <d v="2023-07-23T22:06:04"/>
    <n v="1"/>
    <n v="589.29"/>
    <n v="1"/>
    <s v="Checked out"/>
    <d v="2023-07-24T06:56:50"/>
    <n v="1"/>
    <d v="2023-07-18T08:35:43"/>
    <s v="Bed in 4-bed Dorm"/>
    <m/>
    <s v="Booking.com"/>
    <x v="2"/>
    <x v="2"/>
    <s v="Mastercard"/>
    <x v="2"/>
    <n v="2200"/>
    <d v="2023-07-01T00:00:00"/>
    <x v="2"/>
    <x v="2"/>
    <n v="7.326007326007326E-4"/>
    <n v="7.326007326007326E-4"/>
    <n v="88.393499999999989"/>
    <n v="0"/>
    <n v="0"/>
    <n v="10.607219999999998"/>
    <n v="115"/>
    <n v="1.4652014652014651"/>
    <n v="0"/>
    <n v="373.8240785347985"/>
  </r>
  <r>
    <d v="2023-07-24T18:36:19"/>
    <n v="1"/>
    <n v="837.32"/>
    <n v="1"/>
    <s v="Checked out"/>
    <d v="2023-07-25T06:55:14"/>
    <n v="2"/>
    <d v="2023-07-10T11:04:13"/>
    <s v="Economy Queen"/>
    <m/>
    <s v="Booking.com"/>
    <x v="2"/>
    <x v="3"/>
    <s v="Mastercard"/>
    <x v="2"/>
    <n v="2201"/>
    <d v="2023-07-01T00:00:00"/>
    <x v="2"/>
    <x v="2"/>
    <n v="7.326007326007326E-4"/>
    <n v="7.326007326007326E-4"/>
    <n v="125.598"/>
    <n v="0"/>
    <n v="0"/>
    <n v="15.071759999999999"/>
    <n v="115"/>
    <n v="1.4652014652014651"/>
    <n v="0"/>
    <n v="580.18503853479865"/>
  </r>
  <r>
    <d v="2023-07-24T16:05:23"/>
    <n v="1"/>
    <n v="930.36"/>
    <n v="1"/>
    <s v="Checked out"/>
    <d v="2023-07-25T06:57:28"/>
    <n v="2"/>
    <d v="2023-06-05T18:19:43"/>
    <s v="Economy Queen"/>
    <m/>
    <s v="Booking.com"/>
    <x v="2"/>
    <x v="2"/>
    <s v="Mastercard"/>
    <x v="2"/>
    <n v="2202"/>
    <d v="2023-07-01T00:00:00"/>
    <x v="2"/>
    <x v="2"/>
    <n v="7.326007326007326E-4"/>
    <n v="7.326007326007326E-4"/>
    <n v="139.554"/>
    <n v="0"/>
    <n v="0"/>
    <n v="16.746479999999998"/>
    <n v="115"/>
    <n v="1.4652014652014651"/>
    <n v="0"/>
    <n v="657.5943185347985"/>
  </r>
  <r>
    <d v="2023-07-24T23:39:54"/>
    <n v="1"/>
    <n v="736.43"/>
    <n v="1"/>
    <s v="Checked out"/>
    <d v="2023-07-25T10:54:17"/>
    <n v="1"/>
    <d v="2023-07-24T22:36:38"/>
    <s v="Economy Queen"/>
    <m/>
    <m/>
    <x v="0"/>
    <x v="19"/>
    <s v=""/>
    <x v="8"/>
    <n v="2203"/>
    <d v="2023-07-01T00:00:00"/>
    <x v="0"/>
    <x v="4"/>
    <n v="1.6863406408094434E-3"/>
    <n v="1.6863406408094434E-3"/>
    <n v="7.3643000000000001"/>
    <n v="50"/>
    <n v="0"/>
    <n v="10.31002"/>
    <n v="115"/>
    <n v="16.863406408094434"/>
    <n v="0"/>
    <n v="536.89227359190545"/>
  </r>
  <r>
    <d v="2023-07-24T20:30:39"/>
    <n v="1"/>
    <n v="736.43"/>
    <n v="1"/>
    <s v="Checked out"/>
    <d v="2023-07-25T11:00:00"/>
    <n v="1"/>
    <d v="2023-07-24T20:10:10"/>
    <s v="Economy Queen"/>
    <m/>
    <m/>
    <x v="0"/>
    <x v="19"/>
    <s v="Visa"/>
    <x v="8"/>
    <n v="2204"/>
    <d v="2023-07-01T00:00:00"/>
    <x v="0"/>
    <x v="4"/>
    <n v="1.6863406408094434E-3"/>
    <n v="1.6863406408094434E-3"/>
    <n v="7.3643000000000001"/>
    <n v="50"/>
    <n v="0"/>
    <n v="10.31002"/>
    <n v="115"/>
    <n v="16.863406408094434"/>
    <n v="0"/>
    <n v="536.89227359190545"/>
  </r>
  <r>
    <d v="2023-07-24T16:02:44"/>
    <n v="1"/>
    <n v="1499.86"/>
    <n v="1"/>
    <s v="Checked out"/>
    <d v="2023-07-25T10:48:17"/>
    <n v="2"/>
    <d v="2023-06-25T15:27:12"/>
    <s v="Economy Queen"/>
    <m/>
    <s v="Booking.com"/>
    <x v="2"/>
    <x v="9"/>
    <s v="Mastercard"/>
    <x v="2"/>
    <n v="2205"/>
    <d v="2023-07-01T00:00:00"/>
    <x v="2"/>
    <x v="2"/>
    <n v="7.326007326007326E-4"/>
    <n v="7.326007326007326E-4"/>
    <n v="224.97899999999998"/>
    <n v="0"/>
    <n v="0"/>
    <n v="26.997479999999996"/>
    <n v="115"/>
    <n v="1.4652014652014651"/>
    <n v="0"/>
    <n v="1131.4183185347983"/>
  </r>
  <r>
    <d v="2023-07-24T17:45:38"/>
    <n v="2"/>
    <n v="1912.5"/>
    <n v="1"/>
    <s v="Checked out"/>
    <d v="2023-07-26T08:34:26"/>
    <n v="2"/>
    <d v="2023-07-16T19:08:44"/>
    <s v="Economy Queen"/>
    <m/>
    <s v="Hostelworld Group"/>
    <x v="2"/>
    <x v="2"/>
    <s v="Visa"/>
    <x v="10"/>
    <n v="2206"/>
    <d v="2023-07-01T00:00:00"/>
    <x v="2"/>
    <x v="2"/>
    <n v="1.4652014652014652E-3"/>
    <n v="1.4652014652014652E-3"/>
    <n v="286.875"/>
    <n v="0"/>
    <n v="0"/>
    <n v="34.424999999999997"/>
    <n v="153.33333333333331"/>
    <n v="2.9304029304029302"/>
    <n v="0"/>
    <n v="1434.9362637362638"/>
  </r>
  <r>
    <d v="2023-07-24T18:26:32"/>
    <n v="3"/>
    <n v="3538.66"/>
    <n v="1"/>
    <s v="Checked out"/>
    <d v="2023-07-27T09:47:36"/>
    <n v="2"/>
    <d v="2023-07-01T11:58:32"/>
    <s v="Economy Queen"/>
    <s v="BravoNext, S.A"/>
    <s v="Booking.com"/>
    <x v="2"/>
    <x v="3"/>
    <s v="Mastercard"/>
    <x v="2"/>
    <n v="2207"/>
    <d v="2023-07-01T00:00:00"/>
    <x v="2"/>
    <x v="2"/>
    <n v="2.1978021978021978E-3"/>
    <n v="2.1978021978021978E-3"/>
    <n v="530.79899999999998"/>
    <n v="0"/>
    <n v="0"/>
    <n v="63.695879999999995"/>
    <n v="191.66666666666666"/>
    <n v="4.395604395604396"/>
    <n v="0"/>
    <n v="2748.1028489377286"/>
  </r>
  <r>
    <d v="2023-07-25T00:14:52"/>
    <n v="3"/>
    <n v="3489.31"/>
    <n v="1"/>
    <s v="Checked out"/>
    <d v="2023-07-27T10:05:39"/>
    <n v="2"/>
    <d v="2022-12-18T03:33:02"/>
    <s v="Economy Queen"/>
    <m/>
    <s v="Expedia"/>
    <x v="2"/>
    <x v="2"/>
    <s v="Mastercard"/>
    <x v="11"/>
    <n v="2208"/>
    <d v="2023-07-01T00:00:00"/>
    <x v="2"/>
    <x v="2"/>
    <n v="2.1978021978021978E-3"/>
    <n v="2.1978021978021978E-3"/>
    <n v="523.39649999999995"/>
    <n v="0"/>
    <n v="0"/>
    <n v="62.807579999999994"/>
    <n v="191.66666666666666"/>
    <n v="4.395604395604396"/>
    <n v="0"/>
    <n v="2707.0436489377289"/>
  </r>
  <r>
    <d v="2023-07-24T15:39:58"/>
    <n v="2"/>
    <n v="2883.91"/>
    <n v="1"/>
    <s v="Checked out"/>
    <d v="2023-07-26T10:56:04"/>
    <n v="2"/>
    <d v="2023-03-05T14:44:41"/>
    <s v="Standard Queen"/>
    <m/>
    <s v="Expedia"/>
    <x v="2"/>
    <x v="2"/>
    <s v="Mastercard"/>
    <x v="11"/>
    <n v="2209"/>
    <d v="2023-07-01T00:00:00"/>
    <x v="2"/>
    <x v="2"/>
    <n v="1.4652014652014652E-3"/>
    <n v="1.4652014652014652E-3"/>
    <n v="432.58649999999994"/>
    <n v="0"/>
    <n v="0"/>
    <n v="51.910379999999996"/>
    <n v="153.33333333333331"/>
    <n v="2.9304029304029302"/>
    <n v="0"/>
    <n v="2243.1493837362636"/>
  </r>
  <r>
    <d v="2023-07-25T01:34:02"/>
    <n v="1"/>
    <n v="1211.53"/>
    <n v="1"/>
    <s v="Checked out"/>
    <d v="2023-07-25T10:23:08"/>
    <n v="2"/>
    <d v="2023-07-25T01:32:59"/>
    <s v="Standard Queen"/>
    <m/>
    <m/>
    <x v="0"/>
    <x v="5"/>
    <s v=""/>
    <x v="0"/>
    <n v="2210"/>
    <d v="2023-07-01T00:00:00"/>
    <x v="0"/>
    <x v="0"/>
    <n v="1.6863406408094434E-3"/>
    <n v="1.6863406408094434E-3"/>
    <n v="0"/>
    <n v="0"/>
    <n v="0"/>
    <n v="16.96142"/>
    <n v="115"/>
    <n v="0"/>
    <n v="0"/>
    <n v="1079.5685799999999"/>
  </r>
  <r>
    <d v="2023-07-24T19:33:30"/>
    <n v="1"/>
    <n v="1054.46"/>
    <n v="1"/>
    <s v="Checked out"/>
    <d v="2023-07-25T11:00:00"/>
    <n v="2"/>
    <d v="2023-07-24T19:17:43"/>
    <s v="Standard Queen"/>
    <m/>
    <s v="Booking.com"/>
    <x v="2"/>
    <x v="2"/>
    <s v="Mastercard"/>
    <x v="2"/>
    <n v="2211"/>
    <d v="2023-07-01T00:00:00"/>
    <x v="2"/>
    <x v="2"/>
    <n v="7.326007326007326E-4"/>
    <n v="7.326007326007326E-4"/>
    <n v="158.16900000000001"/>
    <n v="0"/>
    <n v="0"/>
    <n v="18.98028"/>
    <n v="115"/>
    <n v="1.4652014652014651"/>
    <n v="0"/>
    <n v="760.84551853479866"/>
  </r>
  <r>
    <d v="2023-07-24T18:03:10"/>
    <n v="1"/>
    <n v="1223.21"/>
    <n v="1"/>
    <s v="Checked out"/>
    <d v="2023-07-25T09:55:06"/>
    <n v="2"/>
    <d v="2023-07-16T12:37:47"/>
    <s v="Standard Queen"/>
    <m/>
    <s v="Expedia"/>
    <x v="2"/>
    <x v="2"/>
    <s v="Mastercard"/>
    <x v="9"/>
    <n v="2212"/>
    <d v="2023-07-01T00:00:00"/>
    <x v="2"/>
    <x v="2"/>
    <n v="7.326007326007326E-4"/>
    <n v="7.326007326007326E-4"/>
    <n v="183.48150000000001"/>
    <n v="0"/>
    <n v="0"/>
    <n v="22.017779999999998"/>
    <n v="115"/>
    <n v="1.4652014652014651"/>
    <n v="0"/>
    <n v="901.24551853479852"/>
  </r>
  <r>
    <d v="2023-07-24T18:01:21"/>
    <n v="1"/>
    <n v="1223.21"/>
    <n v="1"/>
    <s v="Checked out"/>
    <d v="2023-07-25T09:55:13"/>
    <n v="2"/>
    <d v="2023-07-16T12:37:43"/>
    <s v="Standard Queen"/>
    <m/>
    <s v="Expedia"/>
    <x v="2"/>
    <x v="2"/>
    <s v="Mastercard"/>
    <x v="9"/>
    <n v="2213"/>
    <d v="2023-07-01T00:00:00"/>
    <x v="2"/>
    <x v="2"/>
    <n v="7.326007326007326E-4"/>
    <n v="7.326007326007326E-4"/>
    <n v="183.48150000000001"/>
    <n v="0"/>
    <n v="0"/>
    <n v="22.017779999999998"/>
    <n v="115"/>
    <n v="1.4652014652014651"/>
    <n v="0"/>
    <n v="901.24551853479852"/>
  </r>
  <r>
    <d v="2023-07-24T16:01:26"/>
    <n v="2"/>
    <n v="4001.08"/>
    <n v="1"/>
    <s v="Checked out"/>
    <d v="2023-07-26T09:25:50"/>
    <n v="4"/>
    <d v="2023-05-05T18:59:41"/>
    <s v="Family Room"/>
    <m/>
    <s v="Hostelworld Group"/>
    <x v="2"/>
    <x v="2"/>
    <s v="Visa"/>
    <x v="10"/>
    <n v="2214"/>
    <d v="2023-07-01T00:00:00"/>
    <x v="2"/>
    <x v="2"/>
    <n v="1.4652014652014652E-3"/>
    <n v="1.4652014652014652E-3"/>
    <n v="600.16199999999992"/>
    <n v="0"/>
    <n v="0"/>
    <n v="72.019439999999989"/>
    <n v="153.33333333333331"/>
    <n v="2.9304029304029302"/>
    <n v="0"/>
    <n v="3172.6348237362636"/>
  </r>
  <r>
    <d v="2023-07-24T15:56:46"/>
    <n v="2"/>
    <n v="1615.76"/>
    <n v="1"/>
    <s v="Checked out"/>
    <d v="2023-07-26T11:00:00"/>
    <n v="2"/>
    <d v="2023-06-15T01:25:04"/>
    <s v="2-bed Dorm"/>
    <m/>
    <m/>
    <x v="0"/>
    <x v="13"/>
    <s v="Mastercard"/>
    <x v="8"/>
    <n v="2215"/>
    <d v="2023-07-01T00:00:00"/>
    <x v="0"/>
    <x v="4"/>
    <n v="3.3726812816188868E-3"/>
    <n v="3.3726812816188868E-3"/>
    <n v="16.157599999999999"/>
    <n v="50"/>
    <n v="0"/>
    <n v="22.620640000000002"/>
    <n v="153.33333333333331"/>
    <n v="33.726812816188868"/>
    <n v="0"/>
    <n v="1339.9216138504778"/>
  </r>
  <r>
    <d v="2023-07-24T21:00:46"/>
    <n v="1"/>
    <n v="665.28"/>
    <n v="1"/>
    <s v="Checked out"/>
    <d v="2023-07-25T11:00:00"/>
    <n v="2"/>
    <d v="2023-07-24T19:32:13"/>
    <s v="2-bed Dorm"/>
    <m/>
    <s v="Private Sale"/>
    <x v="2"/>
    <x v="2"/>
    <s v=""/>
    <x v="5"/>
    <n v="2216"/>
    <d v="2023-07-01T00:00:00"/>
    <x v="2"/>
    <x v="2"/>
    <n v="7.326007326007326E-4"/>
    <n v="7.326007326007326E-4"/>
    <n v="99.791999999999987"/>
    <n v="0"/>
    <n v="0"/>
    <n v="11.975039999999998"/>
    <n v="115"/>
    <n v="1.4652014652014651"/>
    <n v="0"/>
    <n v="437.0477585347985"/>
  </r>
  <r>
    <d v="2023-07-24T21:44:46"/>
    <n v="1"/>
    <n v="1522.32"/>
    <n v="1"/>
    <s v="Checked out"/>
    <d v="2023-07-25T03:38:54"/>
    <n v="4"/>
    <d v="2023-07-23T19:15:21"/>
    <s v="4-bed Dorm"/>
    <m/>
    <s v="Booking.com"/>
    <x v="2"/>
    <x v="2"/>
    <s v="Mastercard"/>
    <x v="2"/>
    <n v="2217"/>
    <d v="2023-07-01T00:00:00"/>
    <x v="2"/>
    <x v="2"/>
    <n v="7.326007326007326E-4"/>
    <n v="7.326007326007326E-4"/>
    <n v="228.34799999999998"/>
    <n v="0"/>
    <n v="0"/>
    <n v="27.401759999999996"/>
    <n v="115"/>
    <n v="1.4652014652014651"/>
    <n v="0"/>
    <n v="1150.1050385347985"/>
  </r>
  <r>
    <d v="2023-07-24T18:59:24"/>
    <n v="1"/>
    <n v="1370.09"/>
    <n v="1"/>
    <s v="Checked out"/>
    <d v="2023-07-25T09:04:42"/>
    <n v="4"/>
    <d v="2023-07-09T02:11:41"/>
    <s v="4-bed Dorm"/>
    <m/>
    <s v="Booking.com"/>
    <x v="2"/>
    <x v="3"/>
    <s v="Mastercard"/>
    <x v="2"/>
    <n v="2218"/>
    <d v="2023-07-01T00:00:00"/>
    <x v="2"/>
    <x v="2"/>
    <n v="7.326007326007326E-4"/>
    <n v="7.326007326007326E-4"/>
    <n v="205.51349999999999"/>
    <n v="0"/>
    <n v="0"/>
    <n v="24.661619999999996"/>
    <n v="115"/>
    <n v="1.4652014652014651"/>
    <n v="0"/>
    <n v="1023.4496785347985"/>
  </r>
  <r>
    <d v="2023-07-24T15:21:33"/>
    <n v="3"/>
    <n v="4750"/>
    <n v="1"/>
    <s v="Checked out"/>
    <d v="2023-07-27T10:26:44"/>
    <n v="1"/>
    <d v="2023-07-23T10:58:11"/>
    <s v="4-bed Dorm"/>
    <m/>
    <s v="Booking.com"/>
    <x v="2"/>
    <x v="2"/>
    <s v="Mastercard"/>
    <x v="2"/>
    <n v="2219"/>
    <d v="2023-07-01T00:00:00"/>
    <x v="2"/>
    <x v="2"/>
    <n v="2.1978021978021978E-3"/>
    <n v="2.1978021978021978E-3"/>
    <n v="712.5"/>
    <n v="0"/>
    <n v="0"/>
    <n v="85.5"/>
    <n v="191.66666666666666"/>
    <n v="4.395604395604396"/>
    <n v="0"/>
    <n v="3755.9377289377289"/>
  </r>
  <r>
    <d v="2023-07-24T15:20:28"/>
    <n v="3"/>
    <n v="4750"/>
    <n v="1"/>
    <s v="Checked out"/>
    <d v="2023-07-27T10:21:15"/>
    <n v="2"/>
    <d v="2023-07-23T10:58:11"/>
    <s v="4-bed Dorm"/>
    <m/>
    <s v="Booking.com"/>
    <x v="2"/>
    <x v="2"/>
    <s v="Mastercard"/>
    <x v="2"/>
    <n v="2220"/>
    <d v="2023-07-01T00:00:00"/>
    <x v="2"/>
    <x v="2"/>
    <n v="2.1978021978021978E-3"/>
    <n v="2.1978021978021978E-3"/>
    <n v="712.5"/>
    <n v="0"/>
    <n v="0"/>
    <n v="85.5"/>
    <n v="191.66666666666666"/>
    <n v="4.395604395604396"/>
    <n v="0"/>
    <n v="3755.9377289377289"/>
  </r>
  <r>
    <d v="2023-07-24T18:57:14"/>
    <n v="1"/>
    <n v="1476.65"/>
    <n v="1"/>
    <s v="Checked out"/>
    <d v="2023-07-25T11:00:00"/>
    <n v="3"/>
    <d v="2023-07-24T18:55:31"/>
    <s v="4-bed Dorm"/>
    <m/>
    <m/>
    <x v="0"/>
    <x v="5"/>
    <s v=""/>
    <x v="0"/>
    <n v="2221"/>
    <d v="2023-07-01T00:00:00"/>
    <x v="0"/>
    <x v="0"/>
    <n v="1.6863406408094434E-3"/>
    <n v="1.6863406408094434E-3"/>
    <n v="0"/>
    <n v="0"/>
    <n v="0"/>
    <n v="20.673100000000002"/>
    <n v="115"/>
    <n v="0"/>
    <n v="0"/>
    <n v="1340.9769000000001"/>
  </r>
  <r>
    <d v="2023-07-24T21:49:25"/>
    <n v="2"/>
    <n v="3616.08"/>
    <n v="1"/>
    <s v="Checked out"/>
    <d v="2023-07-26T07:42:44"/>
    <n v="4"/>
    <d v="2023-04-20T13:59:43"/>
    <s v="4-bed Dorm"/>
    <m/>
    <s v="Booking.com"/>
    <x v="2"/>
    <x v="2"/>
    <s v="Mastercard"/>
    <x v="2"/>
    <n v="2222"/>
    <d v="2023-07-01T00:00:00"/>
    <x v="2"/>
    <x v="2"/>
    <n v="1.4652014652014652E-3"/>
    <n v="1.4652014652014652E-3"/>
    <n v="542.41199999999992"/>
    <n v="0"/>
    <n v="0"/>
    <n v="65.089439999999996"/>
    <n v="153.33333333333331"/>
    <n v="2.9304029304029302"/>
    <n v="0"/>
    <n v="2852.3148237362639"/>
  </r>
  <r>
    <d v="2023-07-24T19:40:22"/>
    <n v="1"/>
    <n v="1456.47"/>
    <n v="1"/>
    <s v="Checked out"/>
    <d v="2023-07-25T09:34:11"/>
    <n v="4"/>
    <d v="2023-03-20T20:27:13"/>
    <s v="4-bed Dorm"/>
    <m/>
    <s v="Booking.com"/>
    <x v="2"/>
    <x v="3"/>
    <s v="Mastercard"/>
    <x v="2"/>
    <n v="2223"/>
    <d v="2023-07-01T00:00:00"/>
    <x v="2"/>
    <x v="2"/>
    <n v="7.326007326007326E-4"/>
    <n v="7.326007326007326E-4"/>
    <n v="218.47049999999999"/>
    <n v="0"/>
    <n v="0"/>
    <n v="26.216459999999998"/>
    <n v="115"/>
    <n v="1.4652014652014651"/>
    <n v="0"/>
    <n v="1095.3178385347985"/>
  </r>
  <r>
    <d v="2023-07-24T18:25:32"/>
    <n v="3"/>
    <n v="1364.55"/>
    <n v="1"/>
    <s v="Checked out"/>
    <d v="2023-07-27T06:53:09"/>
    <n v="1"/>
    <d v="2023-07-19T10:41:12"/>
    <s v="Bed in 12-bed Dorm"/>
    <m/>
    <s v="Hostelworld Group"/>
    <x v="2"/>
    <x v="2"/>
    <s v="Visa"/>
    <x v="10"/>
    <n v="2224"/>
    <d v="2023-07-01T00:00:00"/>
    <x v="2"/>
    <x v="2"/>
    <n v="2.1978021978021978E-3"/>
    <n v="2.1978021978021978E-3"/>
    <n v="204.68249999999998"/>
    <n v="0"/>
    <n v="0"/>
    <n v="24.561899999999998"/>
    <n v="191.66666666666666"/>
    <n v="4.395604395604396"/>
    <n v="0"/>
    <n v="939.24332893772885"/>
  </r>
  <r>
    <d v="2023-07-24T15:05:51"/>
    <n v="2"/>
    <n v="894.77"/>
    <n v="1"/>
    <s v="Checked out"/>
    <d v="2023-07-26T11:00:00"/>
    <n v="1"/>
    <d v="2023-07-13T00:17:12"/>
    <s v="Bed in 12-bed Dorm"/>
    <m/>
    <s v="Hostelworld Group"/>
    <x v="2"/>
    <x v="2"/>
    <s v="Mastercard"/>
    <x v="10"/>
    <n v="2225"/>
    <d v="2023-07-01T00:00:00"/>
    <x v="2"/>
    <x v="2"/>
    <n v="1.4652014652014652E-3"/>
    <n v="1.4652014652014652E-3"/>
    <n v="134.21549999999999"/>
    <n v="0"/>
    <n v="0"/>
    <n v="16.10586"/>
    <n v="153.33333333333331"/>
    <n v="2.9304029304029302"/>
    <n v="0"/>
    <n v="588.18490373626378"/>
  </r>
  <r>
    <d v="2023-07-24T22:37:19"/>
    <n v="1"/>
    <n v="430.31"/>
    <n v="1"/>
    <s v="Checked out"/>
    <d v="2023-07-25T11:00:00"/>
    <n v="1"/>
    <d v="2023-07-12T10:54:13"/>
    <s v="Bed in 12-bed Dorm"/>
    <m/>
    <s v="Hostelworld Group"/>
    <x v="2"/>
    <x v="2"/>
    <s v="Visa"/>
    <x v="10"/>
    <n v="2226"/>
    <d v="2023-07-01T00:00:00"/>
    <x v="2"/>
    <x v="2"/>
    <n v="7.326007326007326E-4"/>
    <n v="7.326007326007326E-4"/>
    <n v="64.546499999999995"/>
    <n v="0"/>
    <n v="0"/>
    <n v="7.7455799999999995"/>
    <n v="115"/>
    <n v="1.4652014652014651"/>
    <n v="0"/>
    <n v="241.55271853479854"/>
  </r>
  <r>
    <d v="2023-07-24T13:28:40"/>
    <n v="1"/>
    <n v="455.63"/>
    <n v="1"/>
    <s v="Checked out"/>
    <d v="2023-07-25T09:05:09"/>
    <n v="1"/>
    <d v="2023-07-05T14:26:41"/>
    <s v="Bed in 12-bed Dorm"/>
    <m/>
    <s v="Booking.com"/>
    <x v="2"/>
    <x v="3"/>
    <s v="Mastercard"/>
    <x v="2"/>
    <n v="2227"/>
    <d v="2023-07-01T00:00:00"/>
    <x v="2"/>
    <x v="2"/>
    <n v="7.326007326007326E-4"/>
    <n v="7.326007326007326E-4"/>
    <n v="68.344499999999996"/>
    <n v="0"/>
    <n v="0"/>
    <n v="8.2013400000000001"/>
    <n v="115"/>
    <n v="1.4652014652014651"/>
    <n v="0"/>
    <n v="262.61895853479854"/>
  </r>
  <r>
    <d v="2023-07-24T17:18:51"/>
    <n v="1"/>
    <n v="455.63"/>
    <n v="1"/>
    <s v="Checked out"/>
    <d v="2023-07-25T07:21:45"/>
    <n v="1"/>
    <d v="2023-06-14T18:49:42"/>
    <s v="Bed in 12-bed Dorm"/>
    <m/>
    <s v="Booking.com"/>
    <x v="2"/>
    <x v="3"/>
    <s v="Mastercard"/>
    <x v="2"/>
    <n v="2228"/>
    <d v="2023-07-01T00:00:00"/>
    <x v="2"/>
    <x v="2"/>
    <n v="7.326007326007326E-4"/>
    <n v="7.326007326007326E-4"/>
    <n v="68.344499999999996"/>
    <n v="0"/>
    <n v="0"/>
    <n v="8.2013400000000001"/>
    <n v="115"/>
    <n v="1.4652014652014651"/>
    <n v="0"/>
    <n v="262.61895853479854"/>
  </r>
  <r>
    <d v="2023-07-24T19:35:56"/>
    <n v="1"/>
    <n v="453.08"/>
    <n v="1"/>
    <s v="Checked out"/>
    <d v="2023-07-25T11:00:00"/>
    <n v="1"/>
    <d v="2023-03-15T22:36:42"/>
    <s v="Bed in 12-bed Dorm"/>
    <m/>
    <s v="Hostelworld Group"/>
    <x v="2"/>
    <x v="2"/>
    <s v="Visa"/>
    <x v="10"/>
    <n v="2229"/>
    <d v="2023-07-01T00:00:00"/>
    <x v="2"/>
    <x v="2"/>
    <n v="7.326007326007326E-4"/>
    <n v="7.326007326007326E-4"/>
    <n v="67.961999999999989"/>
    <n v="0"/>
    <n v="0"/>
    <n v="8.1554399999999987"/>
    <n v="115"/>
    <n v="1.4652014652014651"/>
    <n v="0"/>
    <n v="260.49735853479854"/>
  </r>
  <r>
    <d v="2023-07-24T19:36:20"/>
    <n v="1"/>
    <n v="453.08"/>
    <n v="1"/>
    <s v="Checked out"/>
    <d v="2023-07-25T11:00:00"/>
    <n v="1"/>
    <d v="2023-03-15T22:36:42"/>
    <s v="Bed in 12-bed Dorm"/>
    <m/>
    <s v="Hostelworld Group"/>
    <x v="2"/>
    <x v="2"/>
    <s v="Visa"/>
    <x v="10"/>
    <n v="2230"/>
    <d v="2023-07-01T00:00:00"/>
    <x v="2"/>
    <x v="2"/>
    <n v="7.326007326007326E-4"/>
    <n v="7.326007326007326E-4"/>
    <n v="67.961999999999989"/>
    <n v="0"/>
    <n v="0"/>
    <n v="8.1554399999999987"/>
    <n v="115"/>
    <n v="1.4652014652014651"/>
    <n v="0"/>
    <n v="260.49735853479854"/>
  </r>
  <r>
    <d v="2023-07-24T19:36:26"/>
    <n v="1"/>
    <n v="453.08"/>
    <n v="1"/>
    <s v="Checked out"/>
    <d v="2023-07-25T11:00:00"/>
    <n v="1"/>
    <d v="2023-03-15T22:36:42"/>
    <s v="Bed in 12-bed Dorm"/>
    <m/>
    <s v="Hostelworld Group"/>
    <x v="2"/>
    <x v="2"/>
    <s v="Visa"/>
    <x v="10"/>
    <n v="2231"/>
    <d v="2023-07-01T00:00:00"/>
    <x v="2"/>
    <x v="2"/>
    <n v="7.326007326007326E-4"/>
    <n v="7.326007326007326E-4"/>
    <n v="67.961999999999989"/>
    <n v="0"/>
    <n v="0"/>
    <n v="8.1554399999999987"/>
    <n v="115"/>
    <n v="1.4652014652014651"/>
    <n v="0"/>
    <n v="260.49735853479854"/>
  </r>
  <r>
    <d v="2023-07-24T19:36:11"/>
    <n v="1"/>
    <n v="453.08"/>
    <n v="1"/>
    <s v="Checked out"/>
    <d v="2023-07-25T11:00:00"/>
    <n v="1"/>
    <d v="2023-03-15T22:36:42"/>
    <s v="Bed in 12-bed Dorm"/>
    <m/>
    <s v="Hostelworld Group"/>
    <x v="2"/>
    <x v="2"/>
    <s v="Visa"/>
    <x v="10"/>
    <n v="2232"/>
    <d v="2023-07-01T00:00:00"/>
    <x v="2"/>
    <x v="2"/>
    <n v="7.326007326007326E-4"/>
    <n v="7.326007326007326E-4"/>
    <n v="67.961999999999989"/>
    <n v="0"/>
    <n v="0"/>
    <n v="8.1554399999999987"/>
    <n v="115"/>
    <n v="1.4652014652014651"/>
    <n v="0"/>
    <n v="260.49735853479854"/>
  </r>
  <r>
    <d v="2023-07-24T20:44:51"/>
    <n v="1"/>
    <n v="502.14"/>
    <n v="1"/>
    <s v="Checked out"/>
    <d v="2023-07-25T10:55:23"/>
    <n v="1"/>
    <d v="2023-07-21T19:06:52"/>
    <s v="Bed in 12-bed Dorm"/>
    <m/>
    <m/>
    <x v="0"/>
    <x v="11"/>
    <s v="Visa"/>
    <x v="8"/>
    <n v="2233"/>
    <d v="2023-07-01T00:00:00"/>
    <x v="0"/>
    <x v="4"/>
    <n v="1.6863406408094434E-3"/>
    <n v="1.6863406408094434E-3"/>
    <n v="5.0213999999999999"/>
    <n v="50"/>
    <n v="0"/>
    <n v="7.02996"/>
    <n v="115"/>
    <n v="16.863406408094434"/>
    <n v="0"/>
    <n v="308.22523359190558"/>
  </r>
  <r>
    <d v="2023-07-24T23:19:09"/>
    <n v="2"/>
    <n v="1097.32"/>
    <n v="1"/>
    <s v="Checked out"/>
    <d v="2023-07-26T10:02:00"/>
    <n v="1"/>
    <d v="2023-07-22T16:35:44"/>
    <s v="Bed in 12-bed Dorm"/>
    <m/>
    <s v="Booking.com"/>
    <x v="2"/>
    <x v="2"/>
    <s v="Mastercard"/>
    <x v="2"/>
    <n v="2234"/>
    <d v="2023-07-01T00:00:00"/>
    <x v="2"/>
    <x v="2"/>
    <n v="1.4652014652014652E-3"/>
    <n v="1.4652014652014652E-3"/>
    <n v="164.59799999999998"/>
    <n v="0"/>
    <n v="0"/>
    <n v="19.751759999999997"/>
    <n v="153.33333333333331"/>
    <n v="2.9304029304029302"/>
    <n v="0"/>
    <n v="756.7065037362637"/>
  </r>
  <r>
    <d v="2023-07-24T17:43:39"/>
    <n v="1"/>
    <n v="528.57000000000005"/>
    <n v="1"/>
    <s v="Checked out"/>
    <d v="2023-07-25T10:57:02"/>
    <n v="1"/>
    <d v="2023-07-23T18:59:11"/>
    <s v="Bed in 12-bed Dorm"/>
    <m/>
    <s v="Booking.com"/>
    <x v="2"/>
    <x v="2"/>
    <s v="Mastercard"/>
    <x v="2"/>
    <n v="2235"/>
    <d v="2023-07-01T00:00:00"/>
    <x v="2"/>
    <x v="2"/>
    <n v="7.326007326007326E-4"/>
    <n v="7.326007326007326E-4"/>
    <n v="79.285499999999999"/>
    <n v="0"/>
    <n v="0"/>
    <n v="9.5142600000000002"/>
    <n v="115"/>
    <n v="1.4652014652014651"/>
    <n v="0"/>
    <n v="323.3050385347986"/>
  </r>
  <r>
    <d v="2023-07-25T01:12:52"/>
    <n v="1"/>
    <n v="449.29"/>
    <n v="1"/>
    <s v="Checked out"/>
    <d v="2023-07-25T08:27:40"/>
    <n v="1"/>
    <d v="2023-07-20T20:48:17"/>
    <s v="Bed in 12-bed Dorm"/>
    <m/>
    <s v="Hostelworld Group"/>
    <x v="2"/>
    <x v="2"/>
    <s v="Visa"/>
    <x v="10"/>
    <n v="2236"/>
    <d v="2023-07-01T00:00:00"/>
    <x v="2"/>
    <x v="2"/>
    <n v="7.326007326007326E-4"/>
    <n v="7.326007326007326E-4"/>
    <n v="67.393500000000003"/>
    <n v="0"/>
    <n v="0"/>
    <n v="8.0872200000000003"/>
    <n v="115"/>
    <n v="1.4652014652014651"/>
    <n v="0"/>
    <n v="257.34407853479854"/>
  </r>
  <r>
    <d v="2023-07-24T22:44:07"/>
    <n v="1"/>
    <n v="487.14"/>
    <n v="1"/>
    <s v="Checked out"/>
    <d v="2023-07-25T09:45:52"/>
    <n v="1"/>
    <d v="2023-07-23T21:22:18"/>
    <s v="Bed in 4-bed Dorm"/>
    <m/>
    <m/>
    <x v="0"/>
    <x v="19"/>
    <s v="Mastercard"/>
    <x v="8"/>
    <n v="2237"/>
    <d v="2023-07-01T00:00:00"/>
    <x v="0"/>
    <x v="4"/>
    <n v="1.6863406408094434E-3"/>
    <n v="1.6863406408094434E-3"/>
    <n v="4.8714000000000004"/>
    <n v="50"/>
    <n v="0"/>
    <n v="6.81996"/>
    <n v="115"/>
    <n v="16.863406408094434"/>
    <n v="0"/>
    <n v="293.58523359190553"/>
  </r>
  <r>
    <d v="2023-07-24T19:42:24"/>
    <n v="2"/>
    <n v="1109.56"/>
    <n v="1"/>
    <s v="Checked out"/>
    <d v="2023-07-26T07:00:00"/>
    <n v="1"/>
    <d v="2023-05-03T19:24:12"/>
    <s v="Bed in 4-bed Dorm"/>
    <m/>
    <s v="Hostelworld Group"/>
    <x v="2"/>
    <x v="2"/>
    <s v="Visa"/>
    <x v="10"/>
    <n v="2238"/>
    <d v="2023-07-01T00:00:00"/>
    <x v="2"/>
    <x v="2"/>
    <n v="1.4652014652014652E-3"/>
    <n v="1.4652014652014652E-3"/>
    <n v="166.434"/>
    <n v="0"/>
    <n v="0"/>
    <n v="19.972079999999998"/>
    <n v="153.33333333333331"/>
    <n v="2.9304029304029302"/>
    <n v="0"/>
    <n v="766.89018373626368"/>
  </r>
  <r>
    <d v="2023-07-24T22:20:26"/>
    <n v="2"/>
    <n v="1258.04"/>
    <n v="1"/>
    <s v="Checked out"/>
    <d v="2023-07-26T11:00:00"/>
    <n v="1"/>
    <d v="2023-07-24T10:30:22"/>
    <s v="Bed in 4-bed Dorm"/>
    <m/>
    <s v="Booking.com"/>
    <x v="2"/>
    <x v="2"/>
    <s v="Mastercard"/>
    <x v="2"/>
    <n v="2239"/>
    <d v="2023-07-01T00:00:00"/>
    <x v="2"/>
    <x v="2"/>
    <n v="1.4652014652014652E-3"/>
    <n v="1.4652014652014652E-3"/>
    <n v="188.70599999999999"/>
    <n v="0"/>
    <n v="0"/>
    <n v="22.644719999999996"/>
    <n v="153.33333333333331"/>
    <n v="2.9304029304029302"/>
    <n v="0"/>
    <n v="890.42554373626376"/>
  </r>
  <r>
    <d v="2023-07-24T17:21:12"/>
    <n v="1"/>
    <n v="517.59"/>
    <n v="1"/>
    <s v="Checked out"/>
    <d v="2023-07-25T10:04:36"/>
    <n v="1"/>
    <d v="2023-06-10T06:22:13"/>
    <s v="Bed in 4-bed Dorm"/>
    <m/>
    <s v="Hostelworld Group"/>
    <x v="2"/>
    <x v="2"/>
    <s v="Visa"/>
    <x v="10"/>
    <n v="2240"/>
    <d v="2023-07-01T00:00:00"/>
    <x v="2"/>
    <x v="2"/>
    <n v="7.326007326007326E-4"/>
    <n v="7.326007326007326E-4"/>
    <n v="77.638500000000008"/>
    <n v="0"/>
    <n v="0"/>
    <n v="9.3166200000000003"/>
    <n v="115"/>
    <n v="1.4652014652014651"/>
    <n v="0"/>
    <n v="314.16967853479855"/>
  </r>
  <r>
    <d v="2023-07-24T20:10:58"/>
    <n v="1"/>
    <n v="608.92999999999995"/>
    <n v="1"/>
    <s v="Checked out"/>
    <d v="2023-07-25T10:49:19"/>
    <n v="1"/>
    <d v="2023-07-23T02:25:12"/>
    <s v="Bed in 4-bed Dorm"/>
    <m/>
    <s v="Booking.com"/>
    <x v="2"/>
    <x v="2"/>
    <s v="Mastercard"/>
    <x v="2"/>
    <n v="2241"/>
    <d v="2023-07-01T00:00:00"/>
    <x v="2"/>
    <x v="2"/>
    <n v="7.326007326007326E-4"/>
    <n v="7.326007326007326E-4"/>
    <n v="91.339499999999987"/>
    <n v="0"/>
    <n v="0"/>
    <n v="10.960739999999998"/>
    <n v="115"/>
    <n v="1.4652014652014651"/>
    <n v="0"/>
    <n v="390.16455853479852"/>
  </r>
  <r>
    <d v="2023-07-24T15:28:39"/>
    <n v="1"/>
    <n v="608.92999999999995"/>
    <n v="1"/>
    <s v="Checked out"/>
    <d v="2023-07-25T08:55:09"/>
    <n v="1"/>
    <d v="2023-07-24T02:38:14"/>
    <s v="Bed in 4-bed Dorm"/>
    <m/>
    <s v="Booking.com"/>
    <x v="2"/>
    <x v="2"/>
    <s v="Mastercard"/>
    <x v="2"/>
    <n v="2242"/>
    <d v="2023-07-01T00:00:00"/>
    <x v="2"/>
    <x v="2"/>
    <n v="7.326007326007326E-4"/>
    <n v="7.326007326007326E-4"/>
    <n v="91.339499999999987"/>
    <n v="0"/>
    <n v="0"/>
    <n v="10.960739999999998"/>
    <n v="115"/>
    <n v="1.4652014652014651"/>
    <n v="0"/>
    <n v="390.16455853479852"/>
  </r>
  <r>
    <d v="2023-07-24T21:34:13"/>
    <n v="2"/>
    <n v="1069.33"/>
    <n v="1"/>
    <s v="Checked out"/>
    <d v="2023-07-26T11:00:00"/>
    <n v="1"/>
    <d v="2023-07-23T17:33:48"/>
    <s v="Bed in 4-bed Dorm"/>
    <m/>
    <s v="Hostelworld Group"/>
    <x v="2"/>
    <x v="2"/>
    <s v="Mastercard"/>
    <x v="10"/>
    <n v="2243"/>
    <d v="2023-07-01T00:00:00"/>
    <x v="2"/>
    <x v="2"/>
    <n v="1.4652014652014652E-3"/>
    <n v="1.4652014652014652E-3"/>
    <n v="160.39949999999999"/>
    <n v="0"/>
    <n v="0"/>
    <n v="19.247939999999996"/>
    <n v="153.33333333333331"/>
    <n v="2.9304029304029302"/>
    <n v="0"/>
    <n v="733.41882373626368"/>
  </r>
  <r>
    <d v="2023-07-24T16:07:37"/>
    <n v="1"/>
    <n v="517.59"/>
    <n v="1"/>
    <s v="Checked out"/>
    <d v="2023-07-25T10:42:12"/>
    <n v="1"/>
    <d v="2023-07-19T18:55:12"/>
    <s v="Bed in 4-bed Dorm"/>
    <m/>
    <s v="Hostelworld Group"/>
    <x v="2"/>
    <x v="2"/>
    <s v="Visa"/>
    <x v="10"/>
    <n v="2244"/>
    <d v="2023-07-01T00:00:00"/>
    <x v="2"/>
    <x v="2"/>
    <n v="7.326007326007326E-4"/>
    <n v="7.326007326007326E-4"/>
    <n v="77.638500000000008"/>
    <n v="0"/>
    <n v="0"/>
    <n v="9.3166200000000003"/>
    <n v="115"/>
    <n v="1.4652014652014651"/>
    <n v="0"/>
    <n v="314.16967853479855"/>
  </r>
  <r>
    <d v="2023-07-25T19:46:48"/>
    <n v="2"/>
    <n v="1947.41"/>
    <n v="1"/>
    <s v="Checked out"/>
    <d v="2023-07-27T09:53:37"/>
    <n v="2"/>
    <d v="2023-07-20T04:34:41"/>
    <s v="Economy Queen"/>
    <m/>
    <s v="Hostelworld Group"/>
    <x v="2"/>
    <x v="2"/>
    <s v="Visa"/>
    <x v="10"/>
    <n v="2245"/>
    <d v="2023-07-01T00:00:00"/>
    <x v="2"/>
    <x v="2"/>
    <n v="1.4652014652014652E-3"/>
    <n v="1.4652014652014652E-3"/>
    <n v="292.11149999999998"/>
    <n v="0"/>
    <n v="0"/>
    <n v="35.053379999999997"/>
    <n v="153.33333333333331"/>
    <n v="2.9304029304029302"/>
    <n v="0"/>
    <n v="1463.981383736264"/>
  </r>
  <r>
    <d v="2023-07-25T11:17:06"/>
    <n v="1"/>
    <n v="1039.29"/>
    <n v="1"/>
    <s v="Checked out"/>
    <d v="2023-07-26T11:00:00"/>
    <n v="2"/>
    <d v="2023-07-25T11:03:45"/>
    <s v="Economy Queen"/>
    <m/>
    <m/>
    <x v="0"/>
    <x v="5"/>
    <s v="Visa"/>
    <x v="0"/>
    <n v="2246"/>
    <d v="2023-07-01T00:00:00"/>
    <x v="0"/>
    <x v="0"/>
    <n v="1.6863406408094434E-3"/>
    <n v="1.6863406408094434E-3"/>
    <n v="0"/>
    <n v="0"/>
    <n v="0"/>
    <n v="14.55006"/>
    <n v="115"/>
    <n v="0"/>
    <n v="0"/>
    <n v="909.73993999999993"/>
  </r>
  <r>
    <d v="2023-07-25T15:19:53"/>
    <n v="2"/>
    <n v="2919.64"/>
    <n v="1"/>
    <s v="Checked out"/>
    <d v="2023-07-27T05:34:02"/>
    <n v="2"/>
    <d v="2023-06-25T20:25:41"/>
    <s v="Standard Queen"/>
    <m/>
    <s v="Booking.com"/>
    <x v="2"/>
    <x v="2"/>
    <s v="Mastercard"/>
    <x v="2"/>
    <n v="2247"/>
    <d v="2023-07-01T00:00:00"/>
    <x v="2"/>
    <x v="2"/>
    <n v="1.4652014652014652E-3"/>
    <n v="1.4652014652014652E-3"/>
    <n v="437.94599999999997"/>
    <n v="0"/>
    <n v="0"/>
    <n v="52.553519999999992"/>
    <n v="153.33333333333331"/>
    <n v="2.9304029304029302"/>
    <n v="0"/>
    <n v="2272.8767437362635"/>
  </r>
  <r>
    <d v="2023-07-25T17:48:24"/>
    <n v="1"/>
    <n v="1490.93"/>
    <n v="1"/>
    <s v="Checked out"/>
    <d v="2023-07-26T10:39:47"/>
    <n v="2"/>
    <d v="2023-07-17T20:36:30"/>
    <s v="Standard Queen"/>
    <m/>
    <s v="Expedia"/>
    <x v="2"/>
    <x v="9"/>
    <s v="Mastercard"/>
    <x v="9"/>
    <n v="2248"/>
    <d v="2023-07-01T00:00:00"/>
    <x v="2"/>
    <x v="2"/>
    <n v="7.326007326007326E-4"/>
    <n v="7.326007326007326E-4"/>
    <n v="223.6395"/>
    <n v="0"/>
    <n v="0"/>
    <n v="26.836739999999999"/>
    <n v="115"/>
    <n v="1.4652014652014651"/>
    <n v="0"/>
    <n v="1123.9885585347986"/>
  </r>
  <r>
    <d v="2023-07-25T23:39:02"/>
    <n v="1"/>
    <n v="1214.29"/>
    <n v="1"/>
    <s v="Checked out"/>
    <d v="2023-07-26T10:06:24"/>
    <n v="2"/>
    <d v="2023-07-25T23:23:42"/>
    <s v="Standard Queen"/>
    <m/>
    <s v="Booking.com"/>
    <x v="2"/>
    <x v="2"/>
    <s v="Mastercard"/>
    <x v="2"/>
    <n v="2249"/>
    <d v="2023-07-01T00:00:00"/>
    <x v="2"/>
    <x v="2"/>
    <n v="7.326007326007326E-4"/>
    <n v="7.326007326007326E-4"/>
    <n v="182.14349999999999"/>
    <n v="0"/>
    <n v="0"/>
    <n v="21.857219999999998"/>
    <n v="115"/>
    <n v="1.4652014652014651"/>
    <n v="0"/>
    <n v="893.82407853479845"/>
  </r>
  <r>
    <d v="2023-07-25T22:48:34"/>
    <n v="1"/>
    <n v="1134.55"/>
    <n v="1"/>
    <s v="Checked out"/>
    <d v="2023-07-26T11:00:00"/>
    <n v="2"/>
    <d v="2023-07-25T22:47:41"/>
    <s v="Standard Queen"/>
    <m/>
    <m/>
    <x v="0"/>
    <x v="5"/>
    <s v=""/>
    <x v="0"/>
    <n v="2250"/>
    <d v="2023-07-01T00:00:00"/>
    <x v="0"/>
    <x v="0"/>
    <n v="1.6863406408094434E-3"/>
    <n v="1.6863406408094434E-3"/>
    <n v="0"/>
    <n v="0"/>
    <n v="0"/>
    <n v="15.883699999999999"/>
    <n v="115"/>
    <n v="0"/>
    <n v="0"/>
    <n v="1003.6663"/>
  </r>
  <r>
    <d v="2023-07-26T00:16:06"/>
    <n v="8"/>
    <n v="11178.03"/>
    <n v="1"/>
    <s v="Checked out"/>
    <d v="2023-08-02T01:18:41"/>
    <n v="2"/>
    <d v="2023-07-16T20:15:15"/>
    <s v="Standard Queen"/>
    <m/>
    <s v="Booking.com"/>
    <x v="2"/>
    <x v="3"/>
    <s v="Mastercard"/>
    <x v="2"/>
    <n v="2251"/>
    <d v="2023-07-01T00:00:00"/>
    <x v="2"/>
    <x v="2"/>
    <n v="5.8608058608058608E-3"/>
    <n v="5.8608058608058608E-3"/>
    <n v="1676.7045000000001"/>
    <n v="0"/>
    <n v="0"/>
    <n v="201.20454000000001"/>
    <n v="383.33333333333331"/>
    <n v="11.721611721611721"/>
    <n v="0"/>
    <n v="8905.0660149450559"/>
  </r>
  <r>
    <d v="2023-07-25T19:15:17"/>
    <n v="1"/>
    <n v="1167.71"/>
    <n v="1"/>
    <s v="Checked out"/>
    <d v="2023-07-26T10:21:21"/>
    <n v="2"/>
    <d v="2023-07-25T18:59:02"/>
    <s v="Standard Queen"/>
    <m/>
    <m/>
    <x v="0"/>
    <x v="19"/>
    <s v="Mastercard"/>
    <x v="8"/>
    <n v="2252"/>
    <d v="2023-07-01T00:00:00"/>
    <x v="0"/>
    <x v="4"/>
    <n v="1.6863406408094434E-3"/>
    <n v="1.6863406408094434E-3"/>
    <n v="11.677100000000001"/>
    <n v="50"/>
    <n v="0"/>
    <n v="16.347940000000001"/>
    <n v="115"/>
    <n v="16.863406408094434"/>
    <n v="0"/>
    <n v="957.82155359190563"/>
  </r>
  <r>
    <d v="2023-07-25T21:39:36"/>
    <n v="1"/>
    <n v="1169.6400000000001"/>
    <n v="1"/>
    <s v="Checked out"/>
    <d v="2023-07-26T09:35:33"/>
    <n v="1"/>
    <d v="2023-07-25T13:51:12"/>
    <s v="Standard Queen"/>
    <m/>
    <s v="Expedia"/>
    <x v="2"/>
    <x v="2"/>
    <s v="Mastercard"/>
    <x v="9"/>
    <n v="2253"/>
    <d v="2023-07-01T00:00:00"/>
    <x v="2"/>
    <x v="2"/>
    <n v="7.326007326007326E-4"/>
    <n v="7.326007326007326E-4"/>
    <n v="175.446"/>
    <n v="0"/>
    <n v="0"/>
    <n v="21.053519999999999"/>
    <n v="115"/>
    <n v="1.4652014652014651"/>
    <n v="0"/>
    <n v="856.67527853479874"/>
  </r>
  <r>
    <d v="2023-07-25T16:37:32"/>
    <n v="1"/>
    <n v="928.93"/>
    <n v="1"/>
    <s v="Checked out"/>
    <d v="2023-07-26T11:00:00"/>
    <n v="2"/>
    <d v="2023-07-25T12:37:11"/>
    <s v="Standard Queen"/>
    <m/>
    <s v="Private Sale"/>
    <x v="2"/>
    <x v="2"/>
    <s v=""/>
    <x v="5"/>
    <n v="2254"/>
    <d v="2023-07-01T00:00:00"/>
    <x v="2"/>
    <x v="2"/>
    <n v="7.326007326007326E-4"/>
    <n v="7.326007326007326E-4"/>
    <n v="139.33949999999999"/>
    <n v="0"/>
    <n v="0"/>
    <n v="16.720739999999999"/>
    <n v="115"/>
    <n v="1.4652014652014651"/>
    <n v="0"/>
    <n v="656.40455853479853"/>
  </r>
  <r>
    <d v="2023-07-25T20:07:26"/>
    <n v="2"/>
    <n v="3140.72"/>
    <n v="1"/>
    <s v="Checked out"/>
    <d v="2023-07-27T11:00:00"/>
    <n v="5"/>
    <d v="2023-04-02T19:51:26"/>
    <s v="Family Room"/>
    <m/>
    <m/>
    <x v="0"/>
    <x v="4"/>
    <s v=""/>
    <x v="8"/>
    <n v="2255"/>
    <d v="2023-07-01T00:00:00"/>
    <x v="0"/>
    <x v="4"/>
    <n v="3.3726812816188868E-3"/>
    <n v="3.3726812816188868E-3"/>
    <n v="31.4072"/>
    <n v="50"/>
    <n v="0"/>
    <n v="43.970079999999996"/>
    <n v="153.33333333333331"/>
    <n v="33.726812816188868"/>
    <n v="0"/>
    <n v="2828.2825738504775"/>
  </r>
  <r>
    <d v="2023-07-25T19:13:02"/>
    <n v="2"/>
    <n v="3599.59"/>
    <n v="1"/>
    <s v="Checked out"/>
    <d v="2023-07-27T10:40:23"/>
    <n v="4"/>
    <d v="2023-04-08T20:26:41"/>
    <s v="Family Room"/>
    <m/>
    <s v="Hostelworld Group"/>
    <x v="2"/>
    <x v="2"/>
    <s v=""/>
    <x v="10"/>
    <n v="2256"/>
    <d v="2023-07-01T00:00:00"/>
    <x v="2"/>
    <x v="2"/>
    <n v="1.4652014652014652E-3"/>
    <n v="1.4652014652014652E-3"/>
    <n v="539.93849999999998"/>
    <n v="0"/>
    <n v="0"/>
    <n v="64.792619999999999"/>
    <n v="153.33333333333331"/>
    <n v="2.9304029304029302"/>
    <n v="0"/>
    <n v="2838.5951437362642"/>
  </r>
  <r>
    <d v="2023-07-25T18:22:57"/>
    <n v="4"/>
    <n v="3462.14"/>
    <n v="1"/>
    <s v="Checked out"/>
    <d v="2023-07-29T10:00:00"/>
    <n v="2"/>
    <d v="2023-04-10T12:31:50"/>
    <s v="2-bed Dorm"/>
    <m/>
    <m/>
    <x v="0"/>
    <x v="4"/>
    <s v="Visa"/>
    <x v="8"/>
    <n v="2257"/>
    <d v="2023-07-01T00:00:00"/>
    <x v="0"/>
    <x v="4"/>
    <n v="6.7453625632377737E-3"/>
    <n v="6.7453625632377737E-3"/>
    <n v="34.621400000000001"/>
    <n v="50"/>
    <n v="0"/>
    <n v="48.46996"/>
    <n v="230"/>
    <n v="67.453625632377737"/>
    <n v="0"/>
    <n v="3031.5950143676223"/>
  </r>
  <r>
    <d v="2023-07-25T17:08:46"/>
    <n v="1"/>
    <n v="1762.21"/>
    <n v="1"/>
    <s v="Checked out"/>
    <d v="2023-07-26T11:00:00"/>
    <n v="4"/>
    <d v="2023-07-25T13:21:52"/>
    <s v="4-bed Dorm"/>
    <m/>
    <s v="Google Travel Agency"/>
    <x v="0"/>
    <x v="0"/>
    <s v=""/>
    <x v="14"/>
    <n v="2258"/>
    <d v="2023-07-01T00:00:00"/>
    <x v="0"/>
    <x v="5"/>
    <n v="1.6863406408094434E-3"/>
    <n v="1.6863406408094434E-3"/>
    <n v="0"/>
    <n v="0"/>
    <n v="0"/>
    <n v="31.719779999999997"/>
    <n v="115"/>
    <n v="0"/>
    <n v="0"/>
    <n v="1615.4902200000001"/>
  </r>
  <r>
    <d v="2023-07-25T19:18:11"/>
    <n v="1"/>
    <n v="1622.77"/>
    <n v="1"/>
    <s v="Checked out"/>
    <d v="2023-07-26T07:07:24"/>
    <n v="4"/>
    <d v="2023-06-24T23:45:41"/>
    <s v="4-bed Dorm"/>
    <m/>
    <s v="Booking.com"/>
    <x v="2"/>
    <x v="2"/>
    <s v="Mastercard"/>
    <x v="2"/>
    <n v="2259"/>
    <d v="2023-07-01T00:00:00"/>
    <x v="2"/>
    <x v="2"/>
    <n v="7.326007326007326E-4"/>
    <n v="7.326007326007326E-4"/>
    <n v="243.41549999999998"/>
    <n v="0"/>
    <n v="0"/>
    <n v="29.209859999999999"/>
    <n v="115"/>
    <n v="1.4652014652014651"/>
    <n v="0"/>
    <n v="1233.6794385347985"/>
  </r>
  <r>
    <d v="2023-07-25T15:45:54"/>
    <n v="3"/>
    <n v="5206.24"/>
    <n v="1"/>
    <s v="Checked out"/>
    <d v="2023-07-28T10:24:39"/>
    <n v="6"/>
    <d v="2023-01-02T22:26:06"/>
    <s v="6-bed Dorm"/>
    <m/>
    <s v="Hostelworld Group"/>
    <x v="2"/>
    <x v="2"/>
    <s v="Visa"/>
    <x v="10"/>
    <n v="2260"/>
    <d v="2023-07-01T00:00:00"/>
    <x v="2"/>
    <x v="2"/>
    <n v="2.1978021978021978E-3"/>
    <n v="2.1978021978021978E-3"/>
    <n v="780.93599999999992"/>
    <n v="0"/>
    <n v="0"/>
    <n v="93.712319999999991"/>
    <n v="191.66666666666666"/>
    <n v="4.395604395604396"/>
    <n v="0"/>
    <n v="4135.5294089377294"/>
  </r>
  <r>
    <d v="2023-07-26T00:36:38"/>
    <n v="1"/>
    <n v="486.61"/>
    <n v="1"/>
    <s v="Checked out"/>
    <d v="2023-07-26T06:35:06"/>
    <n v="1"/>
    <d v="2023-07-25T23:16:43"/>
    <s v="Bed in 12-bed Dorm"/>
    <m/>
    <s v="Booking.com"/>
    <x v="2"/>
    <x v="2"/>
    <s v="Mastercard"/>
    <x v="2"/>
    <n v="2261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5T16:21:23"/>
    <n v="2"/>
    <n v="989.2"/>
    <n v="1"/>
    <s v="Checked out"/>
    <d v="2023-07-27T10:13:39"/>
    <n v="1"/>
    <d v="2023-07-16T10:57:10"/>
    <s v="Bed in 12-bed Dorm"/>
    <m/>
    <m/>
    <x v="0"/>
    <x v="6"/>
    <s v="Visa"/>
    <x v="8"/>
    <n v="2262"/>
    <d v="2023-07-01T00:00:00"/>
    <x v="0"/>
    <x v="4"/>
    <n v="3.3726812816188868E-3"/>
    <n v="3.3726812816188868E-3"/>
    <n v="9.8920000000000012"/>
    <n v="50"/>
    <n v="0"/>
    <n v="13.848800000000001"/>
    <n v="153.33333333333331"/>
    <n v="33.726812816188868"/>
    <n v="0"/>
    <n v="728.39905385047791"/>
  </r>
  <r>
    <d v="2023-07-25T17:36:10"/>
    <n v="1"/>
    <n v="472.01"/>
    <n v="1"/>
    <s v="Checked out"/>
    <d v="2023-07-26T08:02:32"/>
    <n v="1"/>
    <d v="2023-07-25T17:36:05"/>
    <s v="Bed in 12-bed Dorm"/>
    <m/>
    <m/>
    <x v="0"/>
    <x v="5"/>
    <s v=""/>
    <x v="0"/>
    <n v="2263"/>
    <d v="2023-07-01T00:00:00"/>
    <x v="0"/>
    <x v="0"/>
    <n v="1.6863406408094434E-3"/>
    <n v="1.6863406408094434E-3"/>
    <n v="0"/>
    <n v="0"/>
    <n v="0"/>
    <n v="6.6081399999999997"/>
    <n v="115"/>
    <n v="0"/>
    <n v="0"/>
    <n v="350.40186"/>
  </r>
  <r>
    <d v="2023-07-25T16:53:39"/>
    <n v="2"/>
    <n v="989.2"/>
    <n v="1"/>
    <s v="Checked out"/>
    <d v="2023-07-27T08:58:16"/>
    <n v="1"/>
    <d v="2023-07-15T11:01:44"/>
    <s v="Bed in 12-bed Dorm"/>
    <m/>
    <s v="Booking.com"/>
    <x v="2"/>
    <x v="3"/>
    <s v="Mastercard"/>
    <x v="2"/>
    <n v="2264"/>
    <d v="2023-07-01T00:00:00"/>
    <x v="2"/>
    <x v="2"/>
    <n v="1.4652014652014652E-3"/>
    <n v="1.4652014652014652E-3"/>
    <n v="148.38"/>
    <n v="0"/>
    <n v="0"/>
    <n v="17.805599999999998"/>
    <n v="153.33333333333331"/>
    <n v="2.9304029304029302"/>
    <n v="0"/>
    <n v="666.75066373626385"/>
  </r>
  <r>
    <d v="2023-07-26T01:36:38"/>
    <n v="1"/>
    <n v="546.42999999999995"/>
    <n v="1"/>
    <s v="Checked out"/>
    <d v="2023-07-26T11:00:00"/>
    <n v="1"/>
    <d v="2023-07-22T18:29:13"/>
    <s v="Bed in 12-bed Dorm"/>
    <m/>
    <s v="Booking.com"/>
    <x v="2"/>
    <x v="2"/>
    <s v="Mastercard"/>
    <x v="2"/>
    <n v="2265"/>
    <d v="2023-07-01T00:00:00"/>
    <x v="2"/>
    <x v="2"/>
    <n v="7.326007326007326E-4"/>
    <n v="7.326007326007326E-4"/>
    <n v="81.964499999999987"/>
    <n v="0"/>
    <n v="0"/>
    <n v="9.8357399999999977"/>
    <n v="115"/>
    <n v="1.4652014652014651"/>
    <n v="0"/>
    <n v="338.16455853479852"/>
  </r>
  <r>
    <d v="2023-07-25T18:44:44"/>
    <n v="2"/>
    <n v="934.24"/>
    <n v="1"/>
    <s v="Checked out"/>
    <d v="2023-07-27T07:00:00"/>
    <n v="1"/>
    <d v="2023-07-17T16:31:43"/>
    <s v="Bed in 12-bed Dorm"/>
    <m/>
    <s v="Hostelworld Group"/>
    <x v="2"/>
    <x v="2"/>
    <s v="Visa"/>
    <x v="10"/>
    <n v="2266"/>
    <d v="2023-07-01T00:00:00"/>
    <x v="2"/>
    <x v="2"/>
    <n v="1.4652014652014652E-3"/>
    <n v="1.4652014652014652E-3"/>
    <n v="140.136"/>
    <n v="0"/>
    <n v="0"/>
    <n v="16.816319999999997"/>
    <n v="153.33333333333331"/>
    <n v="2.9304029304029302"/>
    <n v="0"/>
    <n v="621.02394373626385"/>
  </r>
  <r>
    <d v="2023-07-25T11:08:01"/>
    <n v="1"/>
    <n v="571.42999999999995"/>
    <n v="1"/>
    <s v="Checked out"/>
    <d v="2023-07-26T11:00:00"/>
    <n v="1"/>
    <d v="2023-03-15T22:41:41"/>
    <s v="Bed in 12-bed Dorm"/>
    <m/>
    <s v="Hostelworld Group"/>
    <x v="2"/>
    <x v="2"/>
    <s v="Visa"/>
    <x v="10"/>
    <n v="2267"/>
    <d v="2023-07-01T00:00:00"/>
    <x v="2"/>
    <x v="2"/>
    <n v="7.326007326007326E-4"/>
    <n v="7.326007326007326E-4"/>
    <n v="85.714499999999987"/>
    <n v="0"/>
    <n v="0"/>
    <n v="10.285739999999999"/>
    <n v="115"/>
    <n v="1.4652014652014651"/>
    <n v="0"/>
    <n v="358.96455853479847"/>
  </r>
  <r>
    <d v="2023-07-25T11:08:13"/>
    <n v="1"/>
    <n v="571.42999999999995"/>
    <n v="1"/>
    <s v="Checked out"/>
    <d v="2023-07-26T11:00:00"/>
    <n v="1"/>
    <d v="2023-03-15T22:41:41"/>
    <s v="Bed in 12-bed Dorm"/>
    <m/>
    <s v="Hostelworld Group"/>
    <x v="2"/>
    <x v="2"/>
    <s v="Visa"/>
    <x v="10"/>
    <n v="2268"/>
    <d v="2023-07-01T00:00:00"/>
    <x v="2"/>
    <x v="2"/>
    <n v="7.326007326007326E-4"/>
    <n v="7.326007326007326E-4"/>
    <n v="85.714499999999987"/>
    <n v="0"/>
    <n v="0"/>
    <n v="10.285739999999999"/>
    <n v="115"/>
    <n v="1.4652014652014651"/>
    <n v="0"/>
    <n v="358.96455853479847"/>
  </r>
  <r>
    <d v="2023-07-25T23:56:04"/>
    <n v="1"/>
    <n v="508.93"/>
    <n v="1"/>
    <s v="Checked out"/>
    <d v="2023-07-26T10:39:22"/>
    <n v="1"/>
    <d v="2023-07-25T23:35:43"/>
    <s v="Bed in 12-bed Dorm"/>
    <m/>
    <s v="Booking.com"/>
    <x v="2"/>
    <x v="2"/>
    <s v="Mastercard"/>
    <x v="2"/>
    <n v="2269"/>
    <d v="2023-07-01T00:00:00"/>
    <x v="2"/>
    <x v="2"/>
    <n v="7.326007326007326E-4"/>
    <n v="7.326007326007326E-4"/>
    <n v="76.339500000000001"/>
    <n v="0"/>
    <n v="0"/>
    <n v="9.1607399999999988"/>
    <n v="115"/>
    <n v="1.4652014652014651"/>
    <n v="0"/>
    <n v="306.96455853479853"/>
  </r>
  <r>
    <d v="2023-07-25T14:27:02"/>
    <n v="1"/>
    <n v="568.75"/>
    <n v="1"/>
    <s v="Checked out"/>
    <d v="2023-07-26T11:00:00"/>
    <n v="1"/>
    <d v="2023-07-25T09:36:43"/>
    <s v="Bed in 12-bed Dorm"/>
    <m/>
    <s v="Booking.com"/>
    <x v="2"/>
    <x v="2"/>
    <s v="Mastercard"/>
    <x v="2"/>
    <n v="2270"/>
    <d v="2023-07-01T00:00:00"/>
    <x v="2"/>
    <x v="2"/>
    <n v="7.326007326007326E-4"/>
    <n v="7.326007326007326E-4"/>
    <n v="85.3125"/>
    <n v="0"/>
    <n v="0"/>
    <n v="10.237499999999999"/>
    <n v="115"/>
    <n v="1.4652014652014651"/>
    <n v="0"/>
    <n v="356.73479853479853"/>
  </r>
  <r>
    <d v="2023-07-25T15:15:25"/>
    <n v="2"/>
    <n v="1092.8599999999999"/>
    <n v="1"/>
    <s v="Checked out"/>
    <d v="2023-07-27T07:38:20"/>
    <n v="1"/>
    <d v="2023-04-15T22:41:41"/>
    <s v="Bed in 12-bed Dorm"/>
    <m/>
    <s v="Hostelworld Group"/>
    <x v="2"/>
    <x v="2"/>
    <s v="Visa"/>
    <x v="10"/>
    <n v="2271"/>
    <d v="2023-07-01T00:00:00"/>
    <x v="2"/>
    <x v="2"/>
    <n v="1.4652014652014652E-3"/>
    <n v="1.4652014652014652E-3"/>
    <n v="163.92899999999997"/>
    <n v="0"/>
    <n v="0"/>
    <n v="19.671479999999995"/>
    <n v="153.33333333333331"/>
    <n v="2.9304029304029302"/>
    <n v="0"/>
    <n v="752.99578373626366"/>
  </r>
  <r>
    <d v="2023-07-25T14:23:52"/>
    <n v="1"/>
    <n v="551.74"/>
    <n v="1"/>
    <s v="Checked out"/>
    <d v="2023-07-26T08:36:25"/>
    <n v="1"/>
    <d v="2023-07-06T00:27:11"/>
    <s v="Bed in 4-bed Dorm"/>
    <m/>
    <s v="Hostelworld Group"/>
    <x v="2"/>
    <x v="2"/>
    <s v="Visa"/>
    <x v="10"/>
    <n v="2272"/>
    <d v="2023-07-01T00:00:00"/>
    <x v="2"/>
    <x v="2"/>
    <n v="7.326007326007326E-4"/>
    <n v="7.326007326007326E-4"/>
    <n v="82.760999999999996"/>
    <n v="0"/>
    <n v="0"/>
    <n v="9.9313199999999995"/>
    <n v="115"/>
    <n v="1.4652014652014651"/>
    <n v="0"/>
    <n v="342.58247853479855"/>
  </r>
  <r>
    <d v="2023-07-25T18:34:11"/>
    <n v="5"/>
    <n v="3475"/>
    <n v="1"/>
    <s v="Checked out"/>
    <d v="2023-07-30T09:50:01"/>
    <n v="1"/>
    <d v="2023-03-27T00:51:41"/>
    <s v="Bed in 4-bed Dorm"/>
    <m/>
    <s v="Booking.com"/>
    <x v="2"/>
    <x v="2"/>
    <s v="Mastercard"/>
    <x v="2"/>
    <n v="2273"/>
    <d v="2023-07-01T00:00:00"/>
    <x v="2"/>
    <x v="2"/>
    <n v="3.663003663003663E-3"/>
    <n v="3.663003663003663E-3"/>
    <n v="521.25"/>
    <n v="0"/>
    <n v="0"/>
    <n v="62.55"/>
    <n v="268.33333333333331"/>
    <n v="7.3260073260073257"/>
    <n v="0"/>
    <n v="2615.5406593406597"/>
  </r>
  <r>
    <d v="2023-07-25T18:51:13"/>
    <n v="1"/>
    <n v="649.11"/>
    <n v="1"/>
    <s v="Checked out"/>
    <d v="2023-07-26T09:52:54"/>
    <n v="1"/>
    <d v="2023-07-23T09:34:45"/>
    <s v="Bed in 4-bed Dorm"/>
    <m/>
    <s v="Booking.com"/>
    <x v="2"/>
    <x v="2"/>
    <s v="Mastercard"/>
    <x v="2"/>
    <n v="2274"/>
    <d v="2023-07-01T00:00:00"/>
    <x v="2"/>
    <x v="2"/>
    <n v="7.326007326007326E-4"/>
    <n v="7.326007326007326E-4"/>
    <n v="97.366500000000002"/>
    <n v="0"/>
    <n v="0"/>
    <n v="11.68398"/>
    <n v="115"/>
    <n v="1.4652014652014651"/>
    <n v="0"/>
    <n v="423.59431853479856"/>
  </r>
  <r>
    <d v="2023-07-25T18:29:33"/>
    <n v="2"/>
    <n v="1032.8599999999999"/>
    <n v="1"/>
    <s v="Checked out"/>
    <d v="2023-07-27T08:10:23"/>
    <n v="1"/>
    <d v="2023-07-25T10:24:51"/>
    <s v="Bed in 4-bed Dorm"/>
    <m/>
    <m/>
    <x v="0"/>
    <x v="19"/>
    <s v="Mastercard"/>
    <x v="8"/>
    <n v="2275"/>
    <d v="2023-07-01T00:00:00"/>
    <x v="0"/>
    <x v="4"/>
    <n v="3.3726812816188868E-3"/>
    <n v="3.3726812816188868E-3"/>
    <n v="10.3286"/>
    <n v="50"/>
    <n v="0"/>
    <n v="14.460039999999999"/>
    <n v="153.33333333333331"/>
    <n v="33.726812816188868"/>
    <n v="0"/>
    <n v="771.0112138504777"/>
  </r>
  <r>
    <d v="2023-07-25T23:52:22"/>
    <n v="2"/>
    <n v="1305.3599999999999"/>
    <n v="1"/>
    <s v="Checked out"/>
    <d v="2023-07-27T06:00:00"/>
    <n v="1"/>
    <d v="2023-05-14T20:10:12"/>
    <s v="Bed in 4-bed Dorm"/>
    <m/>
    <s v="Hostelworld Group"/>
    <x v="2"/>
    <x v="2"/>
    <s v="Visa"/>
    <x v="10"/>
    <n v="2276"/>
    <d v="2023-07-01T00:00:00"/>
    <x v="2"/>
    <x v="2"/>
    <n v="1.4652014652014652E-3"/>
    <n v="1.4652014652014652E-3"/>
    <n v="195.80399999999997"/>
    <n v="0"/>
    <n v="0"/>
    <n v="23.496479999999995"/>
    <n v="153.33333333333331"/>
    <n v="2.9304029304029302"/>
    <n v="0"/>
    <n v="929.79578373626373"/>
  </r>
  <r>
    <d v="2023-07-25T17:08:57"/>
    <n v="2"/>
    <n v="1535.72"/>
    <n v="1"/>
    <s v="Checked out"/>
    <d v="2023-07-27T07:46:18"/>
    <n v="1"/>
    <d v="2023-05-11T20:19:42"/>
    <s v="Bed in 4-bed Dorm"/>
    <m/>
    <s v="Booking.com"/>
    <x v="2"/>
    <x v="2"/>
    <s v="Mastercard"/>
    <x v="2"/>
    <n v="2277"/>
    <d v="2023-07-01T00:00:00"/>
    <x v="2"/>
    <x v="2"/>
    <n v="1.4652014652014652E-3"/>
    <n v="1.4652014652014652E-3"/>
    <n v="230.358"/>
    <n v="0"/>
    <n v="0"/>
    <n v="27.642959999999999"/>
    <n v="153.33333333333331"/>
    <n v="2.9304029304029302"/>
    <n v="0"/>
    <n v="1121.4553037362639"/>
  </r>
  <r>
    <d v="2023-07-26T01:30:41"/>
    <n v="1"/>
    <n v="691.07"/>
    <n v="1"/>
    <s v="Checked out"/>
    <d v="2023-07-26T01:45:03"/>
    <n v="1"/>
    <d v="2023-04-25T19:04:41"/>
    <s v="Bed in 4-bed Dorm"/>
    <m/>
    <s v="Booking.com"/>
    <x v="2"/>
    <x v="3"/>
    <s v="Mastercard"/>
    <x v="2"/>
    <n v="2278"/>
    <d v="2023-07-01T00:00:00"/>
    <x v="2"/>
    <x v="2"/>
    <n v="7.326007326007326E-4"/>
    <n v="7.326007326007326E-4"/>
    <n v="103.6605"/>
    <n v="0"/>
    <n v="0"/>
    <n v="12.439259999999999"/>
    <n v="115"/>
    <n v="1.4652014652014651"/>
    <n v="0"/>
    <n v="458.50503853479859"/>
  </r>
  <r>
    <d v="2023-07-25T19:14:08"/>
    <n v="1"/>
    <n v="446.91"/>
    <n v="1"/>
    <s v="Checked out"/>
    <d v="2023-07-26T06:26:29"/>
    <n v="1"/>
    <d v="2023-06-29T23:17:12"/>
    <s v="Bed in 4-bed Dorm"/>
    <m/>
    <s v="Private Sale"/>
    <x v="2"/>
    <x v="3"/>
    <s v=""/>
    <x v="5"/>
    <n v="2279"/>
    <d v="2023-07-01T00:00:00"/>
    <x v="2"/>
    <x v="2"/>
    <n v="7.326007326007326E-4"/>
    <n v="7.326007326007326E-4"/>
    <n v="67.036500000000004"/>
    <n v="0"/>
    <n v="0"/>
    <n v="8.0443800000000003"/>
    <n v="115"/>
    <n v="1.4652014652014651"/>
    <n v="0"/>
    <n v="255.36391853479856"/>
  </r>
  <r>
    <d v="2023-07-26T12:21:03"/>
    <n v="1"/>
    <n v="691.07"/>
    <n v="1"/>
    <s v="Checked out"/>
    <d v="2023-07-27T08:27:20"/>
    <n v="1"/>
    <d v="2023-07-26T01:41:06"/>
    <s v="Economy Queen"/>
    <m/>
    <s v="Booking.com"/>
    <x v="2"/>
    <x v="3"/>
    <s v="Mastercard"/>
    <x v="7"/>
    <n v="2280"/>
    <d v="2023-07-01T00:00:00"/>
    <x v="2"/>
    <x v="3"/>
    <n v="7.326007326007326E-4"/>
    <n v="7.326007326007326E-4"/>
    <n v="103.6605"/>
    <n v="0"/>
    <n v="0"/>
    <n v="12.439259999999999"/>
    <n v="115"/>
    <n v="0"/>
    <n v="0"/>
    <n v="459.97024000000005"/>
  </r>
  <r>
    <d v="2023-07-27T00:31:26"/>
    <n v="2"/>
    <n v="2188.75"/>
    <n v="1"/>
    <s v="Checked out"/>
    <d v="2023-07-28T10:00:00"/>
    <n v="2"/>
    <d v="2023-07-14T01:20:44"/>
    <s v="Economy Queen"/>
    <m/>
    <s v="Hostelworld Group"/>
    <x v="2"/>
    <x v="2"/>
    <s v="Visa"/>
    <x v="10"/>
    <n v="2281"/>
    <d v="2023-07-01T00:00:00"/>
    <x v="2"/>
    <x v="2"/>
    <n v="1.4652014652014652E-3"/>
    <n v="1.4652014652014652E-3"/>
    <n v="328.3125"/>
    <n v="0"/>
    <n v="0"/>
    <n v="39.397499999999994"/>
    <n v="153.33333333333331"/>
    <n v="2.9304029304029302"/>
    <n v="0"/>
    <n v="1664.7762637362639"/>
  </r>
  <r>
    <d v="2023-07-26T21:16:47"/>
    <n v="1"/>
    <n v="1033.04"/>
    <n v="1"/>
    <s v="Checked out"/>
    <d v="2023-07-27T11:00:00"/>
    <n v="1"/>
    <d v="2023-07-26T16:02:42"/>
    <s v="Economy Queen"/>
    <m/>
    <s v="Booking.com"/>
    <x v="2"/>
    <x v="2"/>
    <s v="Mastercard"/>
    <x v="2"/>
    <n v="2282"/>
    <d v="2023-07-01T00:00:00"/>
    <x v="2"/>
    <x v="2"/>
    <n v="7.326007326007326E-4"/>
    <n v="7.326007326007326E-4"/>
    <n v="154.95599999999999"/>
    <n v="0"/>
    <n v="0"/>
    <n v="18.594719999999999"/>
    <n v="115"/>
    <n v="1.4652014652014651"/>
    <n v="0"/>
    <n v="743.02407853479849"/>
  </r>
  <r>
    <d v="2023-07-26T16:45:12"/>
    <n v="1"/>
    <n v="803.57"/>
    <n v="1"/>
    <s v="Checked out"/>
    <d v="2023-07-27T05:13:05"/>
    <n v="2"/>
    <d v="2023-07-25T09:26:11"/>
    <s v="Economy Queen"/>
    <s v="Norled AS (NO981940768MVA)"/>
    <m/>
    <x v="0"/>
    <x v="5"/>
    <s v=""/>
    <x v="0"/>
    <n v="2283"/>
    <d v="2023-07-01T00:00:00"/>
    <x v="0"/>
    <x v="0"/>
    <n v="1.6863406408094434E-3"/>
    <n v="1.6863406408094434E-3"/>
    <n v="0"/>
    <n v="0"/>
    <n v="0"/>
    <n v="11.249980000000001"/>
    <n v="115"/>
    <n v="0"/>
    <n v="0"/>
    <n v="677.32002000000011"/>
  </r>
  <r>
    <d v="2023-07-26T08:55:04"/>
    <n v="2"/>
    <n v="2632.15"/>
    <n v="1"/>
    <s v="Checked out"/>
    <d v="2023-07-28T11:00:00"/>
    <n v="1"/>
    <d v="2023-05-26T03:09:13"/>
    <s v="Economy Queen"/>
    <m/>
    <s v="Expedia"/>
    <x v="2"/>
    <x v="2"/>
    <s v="Mastercard"/>
    <x v="4"/>
    <n v="2284"/>
    <d v="2023-07-01T00:00:00"/>
    <x v="2"/>
    <x v="2"/>
    <n v="1.4652014652014652E-3"/>
    <n v="1.4652014652014652E-3"/>
    <n v="394.82249999999999"/>
    <n v="0"/>
    <n v="0"/>
    <n v="47.378699999999995"/>
    <n v="153.33333333333331"/>
    <n v="2.9304029304029302"/>
    <n v="0"/>
    <n v="2033.6850637362641"/>
  </r>
  <r>
    <d v="2023-07-26T15:55:10"/>
    <n v="1"/>
    <n v="974.83"/>
    <n v="1"/>
    <s v="Checked out"/>
    <d v="2023-07-27T11:00:00"/>
    <n v="2"/>
    <d v="2023-01-29T17:21:13"/>
    <s v="Economy Queen"/>
    <m/>
    <s v="Expedia"/>
    <x v="2"/>
    <x v="3"/>
    <s v="Mastercard"/>
    <x v="11"/>
    <n v="2285"/>
    <d v="2023-07-01T00:00:00"/>
    <x v="2"/>
    <x v="2"/>
    <n v="7.326007326007326E-4"/>
    <n v="7.326007326007326E-4"/>
    <n v="146.22450000000001"/>
    <n v="0"/>
    <n v="0"/>
    <n v="17.546939999999999"/>
    <n v="115"/>
    <n v="1.4652014652014651"/>
    <n v="0"/>
    <n v="694.59335853479865"/>
  </r>
  <r>
    <d v="2023-07-26T15:35:52"/>
    <n v="1"/>
    <n v="1092.5"/>
    <n v="1"/>
    <s v="Checked out"/>
    <d v="2023-07-27T06:22:33"/>
    <n v="2"/>
    <d v="2023-01-03T12:26:31"/>
    <s v="Standard Queen"/>
    <m/>
    <s v="Expedia"/>
    <x v="2"/>
    <x v="2"/>
    <s v="Mastercard"/>
    <x v="9"/>
    <n v="2286"/>
    <d v="2023-07-01T00:00:00"/>
    <x v="2"/>
    <x v="2"/>
    <n v="7.326007326007326E-4"/>
    <n v="7.326007326007326E-4"/>
    <n v="163.875"/>
    <n v="0"/>
    <n v="0"/>
    <n v="19.664999999999999"/>
    <n v="115"/>
    <n v="1.4652014652014651"/>
    <n v="0"/>
    <n v="792.49479853479852"/>
  </r>
  <r>
    <d v="2023-07-26T15:35:32"/>
    <n v="1"/>
    <n v="1092.5"/>
    <n v="1"/>
    <s v="Checked out"/>
    <d v="2023-07-27T06:22:54"/>
    <n v="2"/>
    <d v="2023-01-03T12:26:10"/>
    <s v="Standard Queen"/>
    <m/>
    <s v="Expedia"/>
    <x v="2"/>
    <x v="2"/>
    <s v="Mastercard"/>
    <x v="9"/>
    <n v="2287"/>
    <d v="2023-07-01T00:00:00"/>
    <x v="2"/>
    <x v="2"/>
    <n v="7.326007326007326E-4"/>
    <n v="7.326007326007326E-4"/>
    <n v="163.875"/>
    <n v="0"/>
    <n v="0"/>
    <n v="19.664999999999999"/>
    <n v="115"/>
    <n v="1.4652014652014651"/>
    <n v="0"/>
    <n v="792.49479853479852"/>
  </r>
  <r>
    <d v="2023-07-26T14:06:48"/>
    <n v="9"/>
    <n v="13888.89"/>
    <n v="1"/>
    <s v="Checked out"/>
    <d v="2023-08-04T09:00:00"/>
    <n v="2"/>
    <d v="2023-03-05T23:21:12"/>
    <s v="Standard Queen"/>
    <m/>
    <s v="Booking.com"/>
    <x v="2"/>
    <x v="9"/>
    <s v="Mastercard"/>
    <x v="2"/>
    <n v="2288"/>
    <d v="2023-07-01T00:00:00"/>
    <x v="2"/>
    <x v="2"/>
    <n v="6.5934065934065934E-3"/>
    <n v="6.5934065934065934E-3"/>
    <n v="2083.3334999999997"/>
    <n v="0"/>
    <n v="0"/>
    <n v="250.00001999999998"/>
    <n v="421.66666666666663"/>
    <n v="13.186813186813186"/>
    <n v="0"/>
    <n v="11120.703000146521"/>
  </r>
  <r>
    <d v="2023-07-26T17:37:10"/>
    <n v="1"/>
    <n v="1097.31"/>
    <n v="1"/>
    <s v="Checked out"/>
    <d v="2023-07-27T09:31:09"/>
    <n v="2"/>
    <d v="2023-07-26T17:34:42"/>
    <s v="Standard Queen"/>
    <m/>
    <m/>
    <x v="0"/>
    <x v="5"/>
    <s v=""/>
    <x v="0"/>
    <n v="2289"/>
    <d v="2023-07-01T00:00:00"/>
    <x v="0"/>
    <x v="0"/>
    <n v="1.6863406408094434E-3"/>
    <n v="1.6863406408094434E-3"/>
    <n v="0"/>
    <n v="0"/>
    <n v="0"/>
    <n v="15.36234"/>
    <n v="115"/>
    <n v="0"/>
    <n v="0"/>
    <n v="966.94765999999993"/>
  </r>
  <r>
    <d v="2023-07-26T15:45:36"/>
    <n v="1"/>
    <n v="2607.9299999999998"/>
    <n v="1"/>
    <s v="Checked out"/>
    <d v="2023-07-27T09:34:43"/>
    <n v="4"/>
    <d v="2023-07-12T21:05:37"/>
    <s v="Family Room"/>
    <m/>
    <m/>
    <x v="0"/>
    <x v="6"/>
    <s v="Visa"/>
    <x v="8"/>
    <n v="2290"/>
    <d v="2023-07-01T00:00:00"/>
    <x v="0"/>
    <x v="4"/>
    <n v="1.6863406408094434E-3"/>
    <n v="1.6863406408094434E-3"/>
    <n v="26.0793"/>
    <n v="50"/>
    <n v="0"/>
    <n v="36.511019999999995"/>
    <n v="115"/>
    <n v="16.863406408094434"/>
    <n v="0"/>
    <n v="2363.4762735919053"/>
  </r>
  <r>
    <d v="2023-07-27T00:48:05"/>
    <n v="2"/>
    <n v="4484.1000000000004"/>
    <n v="1"/>
    <s v="Checked out"/>
    <d v="2023-07-28T10:29:19"/>
    <n v="3"/>
    <d v="2023-07-12T17:57:43"/>
    <s v="Family Room"/>
    <m/>
    <s v="Booking.com"/>
    <x v="2"/>
    <x v="3"/>
    <s v="Mastercard"/>
    <x v="2"/>
    <n v="2291"/>
    <d v="2023-07-01T00:00:00"/>
    <x v="2"/>
    <x v="2"/>
    <n v="1.4652014652014652E-3"/>
    <n v="1.4652014652014652E-3"/>
    <n v="672.61500000000001"/>
    <n v="0"/>
    <n v="0"/>
    <n v="80.713800000000006"/>
    <n v="153.33333333333331"/>
    <n v="2.9304029304029302"/>
    <n v="0"/>
    <n v="3574.5074637362641"/>
  </r>
  <r>
    <d v="2023-07-26T21:36:34"/>
    <n v="2"/>
    <n v="4033.71"/>
    <n v="1"/>
    <s v="Checked out"/>
    <d v="2023-07-28T11:00:00"/>
    <n v="4"/>
    <d v="2023-07-01T21:24:42"/>
    <s v="Family Room"/>
    <m/>
    <s v="Hostelworld Group"/>
    <x v="2"/>
    <x v="2"/>
    <s v="Mastercard"/>
    <x v="10"/>
    <n v="2292"/>
    <d v="2023-07-01T00:00:00"/>
    <x v="2"/>
    <x v="2"/>
    <n v="1.4652014652014652E-3"/>
    <n v="1.4652014652014652E-3"/>
    <n v="605.05650000000003"/>
    <n v="0"/>
    <n v="0"/>
    <n v="72.606780000000001"/>
    <n v="153.33333333333331"/>
    <n v="2.9304029304029302"/>
    <n v="0"/>
    <n v="3199.7829837362638"/>
  </r>
  <r>
    <d v="2023-07-26T10:10:46"/>
    <n v="3"/>
    <n v="2562.86"/>
    <n v="1"/>
    <s v="Checked out"/>
    <d v="2023-07-29T08:00:00"/>
    <n v="2"/>
    <d v="2023-07-08T16:07:01"/>
    <s v="2-bed Dorm"/>
    <m/>
    <s v="Google Travel Agency"/>
    <x v="0"/>
    <x v="10"/>
    <s v="Visa"/>
    <x v="14"/>
    <n v="2293"/>
    <d v="2023-07-01T00:00:00"/>
    <x v="0"/>
    <x v="5"/>
    <n v="5.0590219224283303E-3"/>
    <n v="5.0590219224283303E-3"/>
    <n v="0"/>
    <n v="0"/>
    <n v="0"/>
    <n v="46.131479999999996"/>
    <n v="191.66666666666666"/>
    <n v="0"/>
    <n v="0"/>
    <n v="2325.0618533333336"/>
  </r>
  <r>
    <d v="2023-07-26T20:45:51"/>
    <n v="1"/>
    <n v="947.32"/>
    <n v="1"/>
    <s v="Checked out"/>
    <d v="2023-07-27T11:00:00"/>
    <n v="2"/>
    <d v="2023-07-15T03:12:42"/>
    <s v="2-bed Dorm"/>
    <m/>
    <s v="Booking.com"/>
    <x v="2"/>
    <x v="2"/>
    <s v="Mastercard"/>
    <x v="2"/>
    <n v="2294"/>
    <d v="2023-07-01T00:00:00"/>
    <x v="2"/>
    <x v="2"/>
    <n v="7.326007326007326E-4"/>
    <n v="7.326007326007326E-4"/>
    <n v="142.09800000000001"/>
    <n v="0"/>
    <n v="0"/>
    <n v="17.051759999999998"/>
    <n v="115"/>
    <n v="1.4652014652014651"/>
    <n v="0"/>
    <n v="671.70503853479863"/>
  </r>
  <r>
    <d v="2023-07-26T09:01:32"/>
    <n v="4"/>
    <n v="3387.86"/>
    <n v="1"/>
    <s v="Checked out"/>
    <d v="2023-07-30T11:00:00"/>
    <n v="2"/>
    <d v="2023-07-25T20:17:11"/>
    <s v="2-bed Dorm"/>
    <m/>
    <m/>
    <x v="0"/>
    <x v="10"/>
    <s v=""/>
    <x v="0"/>
    <n v="2295"/>
    <d v="2023-07-01T00:00:00"/>
    <x v="0"/>
    <x v="0"/>
    <n v="6.7453625632377737E-3"/>
    <n v="6.7453625632377737E-3"/>
    <n v="0"/>
    <n v="0"/>
    <n v="0"/>
    <n v="47.430040000000005"/>
    <n v="230"/>
    <n v="0"/>
    <n v="0"/>
    <n v="3110.4299599999999"/>
  </r>
  <r>
    <d v="2023-07-26T20:17:40"/>
    <n v="2"/>
    <n v="1765.92"/>
    <n v="1"/>
    <s v="Checked out"/>
    <d v="2023-07-28T11:00:00"/>
    <n v="2"/>
    <d v="2023-07-26T20:16:43"/>
    <s v="2-bed Dorm"/>
    <m/>
    <m/>
    <x v="0"/>
    <x v="5"/>
    <s v=""/>
    <x v="0"/>
    <n v="2296"/>
    <d v="2023-07-01T00:00:00"/>
    <x v="0"/>
    <x v="0"/>
    <n v="3.3726812816188868E-3"/>
    <n v="3.3726812816188868E-3"/>
    <n v="0"/>
    <n v="0"/>
    <n v="0"/>
    <n v="24.72288"/>
    <n v="153.33333333333331"/>
    <n v="0"/>
    <n v="0"/>
    <n v="1587.8637866666668"/>
  </r>
  <r>
    <d v="2023-07-26T16:57:17"/>
    <n v="1"/>
    <n v="1593.08"/>
    <n v="1"/>
    <s v="Checked out"/>
    <d v="2023-07-27T05:28:19"/>
    <n v="4"/>
    <d v="2023-06-26T12:08:14"/>
    <s v="4-bed Dorm"/>
    <m/>
    <s v="Booking.com"/>
    <x v="2"/>
    <x v="3"/>
    <s v="Mastercard"/>
    <x v="2"/>
    <n v="2297"/>
    <d v="2023-07-01T00:00:00"/>
    <x v="2"/>
    <x v="2"/>
    <n v="7.326007326007326E-4"/>
    <n v="7.326007326007326E-4"/>
    <n v="238.96199999999999"/>
    <n v="0"/>
    <n v="0"/>
    <n v="28.675439999999998"/>
    <n v="115"/>
    <n v="1.4652014652014651"/>
    <n v="0"/>
    <n v="1208.9773585347984"/>
  </r>
  <r>
    <d v="2023-07-26T17:27:23"/>
    <n v="1"/>
    <n v="1574.78"/>
    <n v="1"/>
    <s v="Checked out"/>
    <d v="2023-07-27T05:25:08"/>
    <n v="4"/>
    <d v="2023-04-17T11:38:41"/>
    <s v="4-bed Dorm"/>
    <m/>
    <s v="Hostelworld Group"/>
    <x v="2"/>
    <x v="2"/>
    <s v="Mastercard"/>
    <x v="10"/>
    <n v="2298"/>
    <d v="2023-07-01T00:00:00"/>
    <x v="2"/>
    <x v="2"/>
    <n v="7.326007326007326E-4"/>
    <n v="7.326007326007326E-4"/>
    <n v="236.21699999999998"/>
    <n v="0"/>
    <n v="0"/>
    <n v="28.346039999999999"/>
    <n v="115"/>
    <n v="1.4652014652014651"/>
    <n v="0"/>
    <n v="1193.7517585347985"/>
  </r>
  <r>
    <d v="2023-07-26T21:38:13"/>
    <n v="1"/>
    <n v="1604.91"/>
    <n v="1"/>
    <s v="Checked out"/>
    <d v="2023-07-27T11:00:00"/>
    <n v="4"/>
    <d v="2023-07-26T12:55:43"/>
    <s v="4-bed Dorm"/>
    <m/>
    <s v="Booking.com"/>
    <x v="2"/>
    <x v="2"/>
    <s v="Mastercard"/>
    <x v="2"/>
    <n v="2299"/>
    <d v="2023-07-01T00:00:00"/>
    <x v="2"/>
    <x v="2"/>
    <n v="7.326007326007326E-4"/>
    <n v="7.326007326007326E-4"/>
    <n v="240.73650000000001"/>
    <n v="0"/>
    <n v="0"/>
    <n v="28.888379999999998"/>
    <n v="115"/>
    <n v="1.4652014652014651"/>
    <n v="0"/>
    <n v="1218.8199185347985"/>
  </r>
  <r>
    <d v="2023-07-26T21:28:09"/>
    <n v="1"/>
    <n v="486.61"/>
    <n v="1"/>
    <s v="Checked out"/>
    <d v="2023-07-27T06:22:10"/>
    <n v="1"/>
    <d v="2023-07-26T09:52:44"/>
    <s v="Bed in 12-bed Dorm"/>
    <m/>
    <s v="Booking.com"/>
    <x v="2"/>
    <x v="2"/>
    <s v="Mastercard"/>
    <x v="2"/>
    <n v="2300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6T23:10:48"/>
    <n v="1"/>
    <n v="486.61"/>
    <n v="1"/>
    <s v="Checked out"/>
    <d v="2023-07-27T08:54:57"/>
    <n v="1"/>
    <d v="2023-07-26T15:12:42"/>
    <s v="Bed in 12-bed Dorm"/>
    <m/>
    <s v="Booking.com"/>
    <x v="2"/>
    <x v="2"/>
    <s v="Mastercard"/>
    <x v="2"/>
    <n v="2301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6T15:16:01"/>
    <n v="1"/>
    <n v="486.61"/>
    <n v="1"/>
    <s v="Checked out"/>
    <d v="2023-07-27T11:00:00"/>
    <n v="1"/>
    <d v="2023-07-26T14:58:45"/>
    <s v="Bed in 12-bed Dorm"/>
    <m/>
    <s v="Booking.com"/>
    <x v="2"/>
    <x v="2"/>
    <s v="Mastercard"/>
    <x v="2"/>
    <n v="2302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6T15:27:50"/>
    <n v="1"/>
    <n v="389.29"/>
    <n v="1"/>
    <s v="Checked out"/>
    <d v="2023-07-27T10:25:35"/>
    <n v="1"/>
    <d v="2023-07-25T18:11:15"/>
    <s v="Bed in 12-bed Dorm"/>
    <m/>
    <m/>
    <x v="0"/>
    <x v="19"/>
    <s v="Mastercard"/>
    <x v="8"/>
    <n v="2303"/>
    <d v="2023-07-01T00:00:00"/>
    <x v="0"/>
    <x v="4"/>
    <n v="1.6863406408094434E-3"/>
    <n v="1.6863406408094434E-3"/>
    <n v="3.8929000000000005"/>
    <n v="50"/>
    <n v="0"/>
    <n v="5.4500600000000006"/>
    <n v="115"/>
    <n v="16.863406408094434"/>
    <n v="0"/>
    <n v="198.0836335919056"/>
  </r>
  <r>
    <d v="2023-07-26T17:46:51"/>
    <n v="1"/>
    <n v="457.63"/>
    <n v="1"/>
    <s v="Checked out"/>
    <d v="2023-07-27T09:15:16"/>
    <n v="1"/>
    <d v="2023-07-24T23:33:11"/>
    <s v="Bed in 12-bed Dorm"/>
    <m/>
    <s v="Hostelworld Group"/>
    <x v="2"/>
    <x v="2"/>
    <s v="Visa"/>
    <x v="10"/>
    <n v="2304"/>
    <d v="2023-07-01T00:00:00"/>
    <x v="2"/>
    <x v="2"/>
    <n v="7.326007326007326E-4"/>
    <n v="7.326007326007326E-4"/>
    <n v="68.644499999999994"/>
    <n v="0"/>
    <n v="0"/>
    <n v="8.2373399999999997"/>
    <n v="115"/>
    <n v="1.4652014652014651"/>
    <n v="0"/>
    <n v="264.28295853479852"/>
  </r>
  <r>
    <d v="2023-07-26T23:03:13"/>
    <n v="1"/>
    <n v="449.29"/>
    <n v="1"/>
    <s v="Checked out"/>
    <d v="2023-07-27T11:00:00"/>
    <n v="1"/>
    <d v="2023-07-24T21:17:45"/>
    <s v="Bed in 12-bed Dorm"/>
    <m/>
    <s v="Google Travel Agency"/>
    <x v="0"/>
    <x v="0"/>
    <s v=""/>
    <x v="14"/>
    <n v="2305"/>
    <d v="2023-07-01T00:00:00"/>
    <x v="0"/>
    <x v="5"/>
    <n v="1.6863406408094434E-3"/>
    <n v="1.6863406408094434E-3"/>
    <n v="0"/>
    <n v="0"/>
    <n v="0"/>
    <n v="8.0872200000000003"/>
    <n v="115"/>
    <n v="0"/>
    <n v="0"/>
    <n v="326.20278000000002"/>
  </r>
  <r>
    <d v="2023-07-26T22:05:16"/>
    <n v="2"/>
    <n v="1016.97"/>
    <n v="1"/>
    <s v="Checked out"/>
    <d v="2023-07-28T10:40:52"/>
    <n v="1"/>
    <d v="2023-07-25T06:38:41"/>
    <s v="Bed in 12-bed Dorm"/>
    <m/>
    <s v="Booking.com"/>
    <x v="2"/>
    <x v="2"/>
    <s v="Mastercard"/>
    <x v="2"/>
    <n v="2306"/>
    <d v="2023-07-01T00:00:00"/>
    <x v="2"/>
    <x v="2"/>
    <n v="1.4652014652014652E-3"/>
    <n v="1.4652014652014652E-3"/>
    <n v="152.5455"/>
    <n v="0"/>
    <n v="0"/>
    <n v="18.30546"/>
    <n v="153.33333333333331"/>
    <n v="2.9304029304029302"/>
    <n v="0"/>
    <n v="689.85530373626375"/>
  </r>
  <r>
    <d v="2023-07-26T18:28:47"/>
    <n v="2"/>
    <n v="1295.54"/>
    <n v="1"/>
    <s v="Checked out"/>
    <d v="2023-07-28T10:07:35"/>
    <n v="1"/>
    <d v="2023-06-05T20:50:18"/>
    <s v="Bed in 12-bed Dorm"/>
    <m/>
    <s v="Booking.com"/>
    <x v="2"/>
    <x v="2"/>
    <s v="Mastercard"/>
    <x v="2"/>
    <n v="2307"/>
    <d v="2023-07-01T00:00:00"/>
    <x v="2"/>
    <x v="2"/>
    <n v="1.4652014652014652E-3"/>
    <n v="1.4652014652014652E-3"/>
    <n v="194.33099999999999"/>
    <n v="0"/>
    <n v="0"/>
    <n v="23.319719999999997"/>
    <n v="153.33333333333331"/>
    <n v="2.9304029304029302"/>
    <n v="0"/>
    <n v="921.62554373626381"/>
  </r>
  <r>
    <d v="2023-07-27T01:06:12"/>
    <n v="1"/>
    <n v="472.01"/>
    <n v="1"/>
    <s v="Checked out"/>
    <d v="2023-07-27T11:00:00"/>
    <n v="1"/>
    <d v="2023-07-26T07:58:19"/>
    <s v="Bed in 4-bed Dorm"/>
    <m/>
    <m/>
    <x v="0"/>
    <x v="5"/>
    <s v=""/>
    <x v="12"/>
    <n v="2308"/>
    <d v="2023-07-01T00:00:00"/>
    <x v="0"/>
    <x v="0"/>
    <n v="1.6863406408094434E-3"/>
    <n v="1.6863406408094434E-3"/>
    <n v="0"/>
    <n v="0"/>
    <n v="0"/>
    <n v="6.6081399999999997"/>
    <n v="115"/>
    <n v="0"/>
    <n v="0"/>
    <n v="350.40186"/>
  </r>
  <r>
    <d v="2023-07-26T16:07:42"/>
    <n v="2"/>
    <n v="1050.3599999999999"/>
    <n v="1"/>
    <s v="Checked out"/>
    <d v="2023-07-28T11:00:00"/>
    <n v="1"/>
    <d v="2023-06-22T13:55:42"/>
    <s v="Bed in 4-bed Dorm"/>
    <m/>
    <s v="Hostelworld Group"/>
    <x v="2"/>
    <x v="2"/>
    <s v="Visa"/>
    <x v="10"/>
    <n v="2309"/>
    <d v="2023-07-01T00:00:00"/>
    <x v="2"/>
    <x v="2"/>
    <n v="1.4652014652014652E-3"/>
    <n v="1.4652014652014652E-3"/>
    <n v="157.55399999999997"/>
    <n v="0"/>
    <n v="0"/>
    <n v="18.906479999999998"/>
    <n v="153.33333333333331"/>
    <n v="2.9304029304029302"/>
    <n v="0"/>
    <n v="717.63578373626365"/>
  </r>
  <r>
    <d v="2023-07-26T21:44:37"/>
    <n v="1"/>
    <n v="622.71"/>
    <n v="1"/>
    <s v="Checked out"/>
    <d v="2023-07-27T09:03:04"/>
    <n v="1"/>
    <d v="2023-07-24T19:27:10"/>
    <s v="Bed in 4-bed Dorm"/>
    <m/>
    <m/>
    <x v="0"/>
    <x v="5"/>
    <s v="Mastercard"/>
    <x v="8"/>
    <n v="2310"/>
    <d v="2023-07-01T00:00:00"/>
    <x v="0"/>
    <x v="4"/>
    <n v="1.6863406408094434E-3"/>
    <n v="1.6863406408094434E-3"/>
    <n v="6.2271000000000001"/>
    <n v="50"/>
    <n v="0"/>
    <n v="8.7179400000000005"/>
    <n v="115"/>
    <n v="16.863406408094434"/>
    <n v="0"/>
    <n v="425.90155359190561"/>
  </r>
  <r>
    <d v="2023-07-26T23:25:57"/>
    <n v="1"/>
    <n v="641.96"/>
    <n v="1"/>
    <s v="Checked out"/>
    <d v="2023-07-27T11:00:00"/>
    <n v="1"/>
    <d v="2023-07-26T14:51:02"/>
    <s v="Bed in 4-bed Dorm"/>
    <m/>
    <s v="Booking.com"/>
    <x v="2"/>
    <x v="2"/>
    <s v="Mastercard"/>
    <x v="2"/>
    <n v="2311"/>
    <d v="2023-07-01T00:00:00"/>
    <x v="2"/>
    <x v="2"/>
    <n v="7.326007326007326E-4"/>
    <n v="7.326007326007326E-4"/>
    <n v="96.293999999999997"/>
    <n v="0"/>
    <n v="0"/>
    <n v="11.55528"/>
    <n v="115"/>
    <n v="1.4652014652014651"/>
    <n v="0"/>
    <n v="417.64551853479861"/>
  </r>
  <r>
    <d v="2023-07-27T17:20:32"/>
    <n v="4"/>
    <n v="4283.21"/>
    <n v="1"/>
    <s v="Checked out"/>
    <d v="2023-07-31T09:51:10"/>
    <n v="2"/>
    <d v="2023-03-19T09:29:12"/>
    <s v="Economy Queen"/>
    <m/>
    <s v="Booking.com"/>
    <x v="2"/>
    <x v="3"/>
    <s v="Mastercard"/>
    <x v="2"/>
    <n v="2312"/>
    <d v="2023-07-01T00:00:00"/>
    <x v="2"/>
    <x v="2"/>
    <n v="2.9304029304029304E-3"/>
    <n v="2.9304029304029304E-3"/>
    <n v="642.48149999999998"/>
    <n v="0"/>
    <n v="0"/>
    <n v="77.09778"/>
    <n v="230"/>
    <n v="5.8608058608058604"/>
    <n v="0"/>
    <n v="3327.769914139194"/>
  </r>
  <r>
    <d v="2023-07-27T17:50:35"/>
    <n v="2"/>
    <n v="3014.29"/>
    <n v="1"/>
    <s v="Checked out"/>
    <d v="2023-07-29T10:30:02"/>
    <n v="2"/>
    <d v="2023-02-17T00:12:32"/>
    <s v="Economy Queen"/>
    <m/>
    <m/>
    <x v="0"/>
    <x v="7"/>
    <s v="Mastercard"/>
    <x v="8"/>
    <n v="2313"/>
    <d v="2023-07-01T00:00:00"/>
    <x v="0"/>
    <x v="4"/>
    <n v="3.3726812816188868E-3"/>
    <n v="3.3726812816188868E-3"/>
    <n v="30.142900000000001"/>
    <n v="50"/>
    <n v="0"/>
    <n v="42.200060000000001"/>
    <n v="153.33333333333331"/>
    <n v="33.726812816188868"/>
    <n v="0"/>
    <n v="2704.8868938504779"/>
  </r>
  <r>
    <d v="2023-07-27T10:37:36"/>
    <n v="1"/>
    <n v="795.71"/>
    <n v="1"/>
    <s v="Checked out"/>
    <d v="2023-07-28T10:56:30"/>
    <n v="1"/>
    <d v="2023-07-26T21:03:24"/>
    <s v="Economy Queen"/>
    <m/>
    <m/>
    <x v="0"/>
    <x v="19"/>
    <s v="Visa"/>
    <x v="8"/>
    <n v="2314"/>
    <d v="2023-07-01T00:00:00"/>
    <x v="0"/>
    <x v="4"/>
    <n v="1.6863406408094434E-3"/>
    <n v="1.6863406408094434E-3"/>
    <n v="7.9571000000000005"/>
    <n v="50"/>
    <n v="0"/>
    <n v="11.139940000000001"/>
    <n v="115"/>
    <n v="16.863406408094434"/>
    <n v="0"/>
    <n v="594.74955359190562"/>
  </r>
  <r>
    <d v="2023-07-27T15:48:02"/>
    <n v="2"/>
    <n v="2991.68"/>
    <n v="1"/>
    <s v="Checked out"/>
    <d v="2023-07-29T09:32:31"/>
    <n v="2"/>
    <d v="2023-07-24T11:24:42"/>
    <s v="Economy Queen"/>
    <m/>
    <s v="Expedia"/>
    <x v="2"/>
    <x v="9"/>
    <s v="Mastercard"/>
    <x v="9"/>
    <n v="2315"/>
    <d v="2023-07-01T00:00:00"/>
    <x v="2"/>
    <x v="2"/>
    <n v="1.4652014652014652E-3"/>
    <n v="1.4652014652014652E-3"/>
    <n v="448.75199999999995"/>
    <n v="0"/>
    <n v="0"/>
    <n v="53.850239999999992"/>
    <n v="153.33333333333331"/>
    <n v="2.9304029304029302"/>
    <n v="0"/>
    <n v="2332.8140237362636"/>
  </r>
  <r>
    <d v="2023-07-27T17:05:12"/>
    <n v="2"/>
    <n v="1767.85"/>
    <n v="1"/>
    <s v="Checked out"/>
    <d v="2023-07-29T10:54:11"/>
    <n v="2"/>
    <d v="2023-07-26T21:19:57"/>
    <s v="Economy Queen"/>
    <m/>
    <m/>
    <x v="0"/>
    <x v="19"/>
    <s v="Visa"/>
    <x v="8"/>
    <n v="2316"/>
    <d v="2023-07-01T00:00:00"/>
    <x v="0"/>
    <x v="4"/>
    <n v="3.3726812816188868E-3"/>
    <n v="3.3726812816188868E-3"/>
    <n v="17.6785"/>
    <n v="50"/>
    <n v="0"/>
    <n v="24.7499"/>
    <n v="153.33333333333331"/>
    <n v="33.726812816188868"/>
    <n v="0"/>
    <n v="1488.3614538504776"/>
  </r>
  <r>
    <d v="2023-07-27T17:04:49"/>
    <n v="2"/>
    <n v="1767.85"/>
    <n v="1"/>
    <s v="Checked out"/>
    <d v="2023-07-29T11:00:00"/>
    <n v="2"/>
    <d v="2023-07-26T21:19:57"/>
    <s v="Economy Queen"/>
    <m/>
    <m/>
    <x v="0"/>
    <x v="19"/>
    <s v="Visa"/>
    <x v="8"/>
    <n v="2317"/>
    <d v="2023-07-01T00:00:00"/>
    <x v="0"/>
    <x v="4"/>
    <n v="3.3726812816188868E-3"/>
    <n v="3.3726812816188868E-3"/>
    <n v="17.6785"/>
    <n v="50"/>
    <n v="0"/>
    <n v="24.7499"/>
    <n v="153.33333333333331"/>
    <n v="33.726812816188868"/>
    <n v="0"/>
    <n v="1488.3614538504776"/>
  </r>
  <r>
    <d v="2023-07-27T19:18:28"/>
    <n v="1"/>
    <n v="994.64"/>
    <n v="1"/>
    <s v="Checked out"/>
    <d v="2023-07-28T12:29:26"/>
    <n v="1"/>
    <d v="2023-07-27T13:02:48"/>
    <s v="Economy Queen"/>
    <m/>
    <s v="Berg-Hansen Nord-Norge AS (NO996652262MVA)"/>
    <x v="1"/>
    <x v="1"/>
    <s v="Mastercard"/>
    <x v="18"/>
    <n v="2318"/>
    <d v="2023-07-01T00:00:00"/>
    <x v="1"/>
    <x v="1"/>
    <n v="0.14285714285714285"/>
    <n v="0.14285714285714285"/>
    <n v="99.463999999999999"/>
    <n v="100"/>
    <n v="19.892800000000001"/>
    <n v="9.9464000000000006"/>
    <n v="115"/>
    <n v="357.14285714285711"/>
    <n v="714.28571428571422"/>
    <n v="-421.09177142857141"/>
  </r>
  <r>
    <d v="2023-07-27T16:49:25"/>
    <n v="7"/>
    <n v="11528.37"/>
    <n v="1"/>
    <s v="Checked out"/>
    <d v="2023-08-03T11:00:00"/>
    <n v="2"/>
    <d v="2023-06-30T17:02:12"/>
    <s v="Economy Queen"/>
    <m/>
    <s v="Private Sale"/>
    <x v="2"/>
    <x v="9"/>
    <s v=""/>
    <x v="5"/>
    <n v="2319"/>
    <d v="2023-07-01T00:00:00"/>
    <x v="2"/>
    <x v="2"/>
    <n v="5.1282051282051282E-3"/>
    <n v="5.1282051282051282E-3"/>
    <n v="1729.2555"/>
    <n v="0"/>
    <n v="0"/>
    <n v="207.51066"/>
    <n v="345"/>
    <n v="10.256410256410257"/>
    <n v="0"/>
    <n v="9236.3474297435896"/>
  </r>
  <r>
    <d v="2023-07-27T14:55:31"/>
    <n v="1"/>
    <n v="851.38"/>
    <n v="1"/>
    <s v="Checked out"/>
    <d v="2023-07-28T10:43:02"/>
    <n v="2"/>
    <d v="2022-12-28T22:25:41"/>
    <s v="Standard Queen"/>
    <m/>
    <m/>
    <x v="0"/>
    <x v="8"/>
    <s v="Visa"/>
    <x v="8"/>
    <n v="2320"/>
    <d v="2023-07-01T00:00:00"/>
    <x v="0"/>
    <x v="4"/>
    <n v="1.6863406408094434E-3"/>
    <n v="1.6863406408094434E-3"/>
    <n v="8.5137999999999998"/>
    <n v="50"/>
    <n v="0"/>
    <n v="11.919320000000001"/>
    <n v="115"/>
    <n v="16.863406408094434"/>
    <n v="0"/>
    <n v="649.08347359190554"/>
  </r>
  <r>
    <d v="2023-07-27T21:34:53"/>
    <n v="1"/>
    <n v="1089.29"/>
    <n v="1"/>
    <s v="Checked out"/>
    <d v="2023-07-28T11:00:00"/>
    <n v="1"/>
    <d v="2023-07-27T14:07:44"/>
    <s v="Standard Queen"/>
    <m/>
    <s v="Booking.com"/>
    <x v="2"/>
    <x v="2"/>
    <s v="Mastercard"/>
    <x v="2"/>
    <n v="2321"/>
    <d v="2023-07-01T00:00:00"/>
    <x v="2"/>
    <x v="2"/>
    <n v="7.326007326007326E-4"/>
    <n v="7.326007326007326E-4"/>
    <n v="163.39349999999999"/>
    <n v="0"/>
    <n v="0"/>
    <n v="19.607219999999998"/>
    <n v="115"/>
    <n v="1.4652014652014651"/>
    <n v="0"/>
    <n v="789.82407853479845"/>
  </r>
  <r>
    <d v="2023-07-27T23:18:07"/>
    <n v="1"/>
    <n v="1056.6099999999999"/>
    <n v="1"/>
    <s v="Checked out"/>
    <d v="2023-07-28T11:00:00"/>
    <n v="2"/>
    <d v="2023-07-27T23:17:25"/>
    <s v="Standard Queen"/>
    <m/>
    <m/>
    <x v="0"/>
    <x v="5"/>
    <s v=""/>
    <x v="0"/>
    <n v="2322"/>
    <d v="2023-07-01T00:00:00"/>
    <x v="0"/>
    <x v="0"/>
    <n v="1.6863406408094434E-3"/>
    <n v="1.6863406408094434E-3"/>
    <n v="0"/>
    <n v="0"/>
    <n v="0"/>
    <n v="14.792539999999999"/>
    <n v="115"/>
    <n v="0"/>
    <n v="0"/>
    <n v="926.81745999999987"/>
  </r>
  <r>
    <d v="2023-07-27T09:42:03"/>
    <n v="1"/>
    <n v="1370.13"/>
    <n v="1"/>
    <s v="Checked out"/>
    <d v="2023-07-28T08:06:41"/>
    <n v="2"/>
    <d v="2023-07-10T11:36:29"/>
    <s v="Standard Queen"/>
    <m/>
    <m/>
    <x v="0"/>
    <x v="5"/>
    <s v="Amex"/>
    <x v="8"/>
    <n v="2323"/>
    <d v="2023-07-01T00:00:00"/>
    <x v="0"/>
    <x v="4"/>
    <n v="1.6863406408094434E-3"/>
    <n v="1.6863406408094434E-3"/>
    <n v="13.701300000000002"/>
    <n v="50"/>
    <n v="0"/>
    <n v="19.181820000000002"/>
    <n v="115"/>
    <n v="16.863406408094434"/>
    <n v="0"/>
    <n v="1155.3834735919056"/>
  </r>
  <r>
    <d v="2023-07-27T12:08:59"/>
    <n v="1"/>
    <n v="1582.59"/>
    <n v="1"/>
    <s v="Checked out"/>
    <d v="2023-07-28T10:07:05"/>
    <n v="2"/>
    <d v="2023-07-27T07:41:14"/>
    <s v="Standard Queen"/>
    <m/>
    <s v="Booking.com"/>
    <x v="2"/>
    <x v="2"/>
    <s v="Mastercard"/>
    <x v="7"/>
    <n v="2324"/>
    <d v="2023-07-01T00:00:00"/>
    <x v="2"/>
    <x v="3"/>
    <n v="7.326007326007326E-4"/>
    <n v="7.326007326007326E-4"/>
    <n v="237.38849999999996"/>
    <n v="0"/>
    <n v="0"/>
    <n v="28.486619999999995"/>
    <n v="115"/>
    <n v="0"/>
    <n v="0"/>
    <n v="1201.71488"/>
  </r>
  <r>
    <d v="2023-07-27T12:03:54"/>
    <n v="1"/>
    <n v="625"/>
    <n v="1"/>
    <s v="Checked out"/>
    <d v="2023-07-28T10:07:46"/>
    <n v="2"/>
    <d v="2023-07-27T12:02:07"/>
    <s v="Standard Queen"/>
    <m/>
    <m/>
    <x v="0"/>
    <x v="5"/>
    <s v=""/>
    <x v="0"/>
    <n v="2325"/>
    <d v="2023-07-01T00:00:00"/>
    <x v="0"/>
    <x v="0"/>
    <n v="1.6863406408094434E-3"/>
    <n v="1.6863406408094434E-3"/>
    <n v="0"/>
    <n v="0"/>
    <n v="0"/>
    <n v="8.75"/>
    <n v="115"/>
    <n v="0"/>
    <n v="0"/>
    <n v="501.25"/>
  </r>
  <r>
    <d v="2023-07-27T14:07:55"/>
    <n v="1"/>
    <n v="1056.6099999999999"/>
    <n v="1"/>
    <s v="Checked out"/>
    <d v="2023-07-28T08:07:29"/>
    <n v="2"/>
    <d v="2023-07-27T14:06:44"/>
    <s v="Standard Queen"/>
    <m/>
    <m/>
    <x v="0"/>
    <x v="5"/>
    <s v=""/>
    <x v="0"/>
    <n v="2326"/>
    <d v="2023-07-01T00:00:00"/>
    <x v="0"/>
    <x v="0"/>
    <n v="1.6863406408094434E-3"/>
    <n v="1.6863406408094434E-3"/>
    <n v="0"/>
    <n v="0"/>
    <n v="0"/>
    <n v="14.792539999999999"/>
    <n v="115"/>
    <n v="0"/>
    <n v="0"/>
    <n v="926.81745999999987"/>
  </r>
  <r>
    <d v="2023-07-27T16:58:51"/>
    <n v="1"/>
    <n v="2322.31"/>
    <n v="1"/>
    <s v="Checked out"/>
    <d v="2023-07-28T10:06:11"/>
    <n v="4"/>
    <d v="2023-07-26T18:37:13"/>
    <s v="Family Room"/>
    <m/>
    <s v="Expedia"/>
    <x v="2"/>
    <x v="2"/>
    <s v="Mastercard"/>
    <x v="9"/>
    <n v="2327"/>
    <d v="2023-07-01T00:00:00"/>
    <x v="2"/>
    <x v="2"/>
    <n v="7.326007326007326E-4"/>
    <n v="7.326007326007326E-4"/>
    <n v="348.34649999999999"/>
    <n v="0"/>
    <n v="0"/>
    <n v="41.801579999999994"/>
    <n v="115"/>
    <n v="1.4652014652014651"/>
    <n v="0"/>
    <n v="1815.6967185347985"/>
  </r>
  <r>
    <d v="2023-07-27T18:41:37"/>
    <n v="1"/>
    <n v="2307.89"/>
    <n v="1"/>
    <s v="Checked out"/>
    <d v="2023-07-28T11:00:00"/>
    <n v="2"/>
    <d v="2023-03-01T14:27:12"/>
    <s v="Family Room"/>
    <m/>
    <s v="Booking.com"/>
    <x v="2"/>
    <x v="9"/>
    <s v="Mastercard"/>
    <x v="2"/>
    <n v="2328"/>
    <d v="2023-07-01T00:00:00"/>
    <x v="2"/>
    <x v="2"/>
    <n v="7.326007326007326E-4"/>
    <n v="7.326007326007326E-4"/>
    <n v="346.18349999999998"/>
    <n v="0"/>
    <n v="0"/>
    <n v="41.542019999999994"/>
    <n v="115"/>
    <n v="1.4652014652014651"/>
    <n v="0"/>
    <n v="1803.6992785347984"/>
  </r>
  <r>
    <d v="2023-07-27T15:34:55"/>
    <n v="1"/>
    <n v="863.47"/>
    <n v="1"/>
    <s v="Checked out"/>
    <d v="2023-07-28T10:07:24"/>
    <n v="2"/>
    <d v="2023-07-19T21:59:47"/>
    <s v="2-bed Dorm"/>
    <m/>
    <m/>
    <x v="0"/>
    <x v="5"/>
    <s v="Visa"/>
    <x v="0"/>
    <n v="2329"/>
    <d v="2023-07-01T00:00:00"/>
    <x v="0"/>
    <x v="0"/>
    <n v="1.6863406408094434E-3"/>
    <n v="1.6863406408094434E-3"/>
    <n v="0"/>
    <n v="0"/>
    <n v="0"/>
    <n v="12.08858"/>
    <n v="115"/>
    <n v="0"/>
    <n v="0"/>
    <n v="736.38142000000005"/>
  </r>
  <r>
    <d v="2023-07-27T21:43:24"/>
    <n v="1"/>
    <n v="1669.36"/>
    <n v="1"/>
    <s v="Checked out"/>
    <d v="2023-07-28T05:58:37"/>
    <n v="3"/>
    <d v="2023-06-12T23:25:00"/>
    <s v="4-bed Dorm"/>
    <m/>
    <m/>
    <x v="0"/>
    <x v="5"/>
    <s v="Discover"/>
    <x v="8"/>
    <n v="2330"/>
    <d v="2023-07-01T00:00:00"/>
    <x v="0"/>
    <x v="4"/>
    <n v="1.6863406408094434E-3"/>
    <n v="1.6863406408094434E-3"/>
    <n v="16.6936"/>
    <n v="50"/>
    <n v="0"/>
    <n v="23.371040000000001"/>
    <n v="115"/>
    <n v="16.863406408094434"/>
    <n v="0"/>
    <n v="1447.4319535919055"/>
  </r>
  <r>
    <d v="2023-07-27T16:17:50"/>
    <n v="4"/>
    <n v="5922.32"/>
    <n v="1"/>
    <s v="Checked out"/>
    <d v="2023-07-31T09:50:51"/>
    <n v="4"/>
    <d v="2023-03-19T09:29:12"/>
    <s v="4-bed Dorm"/>
    <m/>
    <s v="Booking.com"/>
    <x v="2"/>
    <x v="3"/>
    <s v="Mastercard"/>
    <x v="2"/>
    <n v="2331"/>
    <d v="2023-07-01T00:00:00"/>
    <x v="2"/>
    <x v="2"/>
    <n v="2.9304029304029304E-3"/>
    <n v="2.9304029304029304E-3"/>
    <n v="888.34799999999996"/>
    <n v="0"/>
    <n v="0"/>
    <n v="106.60175999999998"/>
    <n v="230"/>
    <n v="5.8608058608058604"/>
    <n v="0"/>
    <n v="4691.5094341391941"/>
  </r>
  <r>
    <d v="2023-07-27T21:41:14"/>
    <n v="1"/>
    <n v="1582.59"/>
    <n v="1"/>
    <s v="Checked out"/>
    <d v="2023-07-28T09:57:54"/>
    <n v="4"/>
    <d v="2023-07-23T09:03:42"/>
    <s v="4-bed Dorm"/>
    <m/>
    <s v="Booking.com"/>
    <x v="2"/>
    <x v="2"/>
    <s v="Mastercard"/>
    <x v="2"/>
    <n v="2332"/>
    <d v="2023-07-01T00:00:00"/>
    <x v="2"/>
    <x v="2"/>
    <n v="7.326007326007326E-4"/>
    <n v="7.326007326007326E-4"/>
    <n v="237.38849999999996"/>
    <n v="0"/>
    <n v="0"/>
    <n v="28.486619999999995"/>
    <n v="115"/>
    <n v="1.4652014652014651"/>
    <n v="0"/>
    <n v="1200.2496785347985"/>
  </r>
  <r>
    <d v="2023-07-27T15:24:24"/>
    <n v="1"/>
    <n v="405.8"/>
    <n v="1"/>
    <s v="Checked out"/>
    <d v="2023-07-28T10:59:01"/>
    <n v="1"/>
    <d v="2022-11-18T05:50:04"/>
    <s v="Bed in 12-bed Dorm"/>
    <m/>
    <s v="Booking.com"/>
    <x v="2"/>
    <x v="3"/>
    <s v="Mastercard"/>
    <x v="2"/>
    <n v="2333"/>
    <d v="2023-07-01T00:00:00"/>
    <x v="2"/>
    <x v="2"/>
    <n v="7.326007326007326E-4"/>
    <n v="7.326007326007326E-4"/>
    <n v="60.87"/>
    <n v="0"/>
    <n v="0"/>
    <n v="7.3043999999999993"/>
    <n v="115"/>
    <n v="1.4652014652014651"/>
    <n v="0"/>
    <n v="221.16039853479856"/>
  </r>
  <r>
    <d v="2023-07-27T16:11:20"/>
    <n v="1"/>
    <n v="896.55"/>
    <n v="1"/>
    <s v="Checked out"/>
    <d v="2023-07-28T11:00:00"/>
    <n v="1"/>
    <d v="2023-01-21T02:39:11"/>
    <s v="Bed in 12-bed Dorm"/>
    <m/>
    <s v="Hostelworld Group"/>
    <x v="2"/>
    <x v="2"/>
    <s v="Visa"/>
    <x v="10"/>
    <n v="2334"/>
    <d v="2023-07-01T00:00:00"/>
    <x v="2"/>
    <x v="2"/>
    <n v="7.326007326007326E-4"/>
    <n v="7.326007326007326E-4"/>
    <n v="134.48249999999999"/>
    <n v="0"/>
    <n v="0"/>
    <n v="16.137899999999998"/>
    <n v="115"/>
    <n v="1.4652014652014651"/>
    <n v="0"/>
    <n v="629.46439853479842"/>
  </r>
  <r>
    <d v="2023-07-27T17:03:42"/>
    <n v="1"/>
    <n v="486.61"/>
    <n v="1"/>
    <s v="Checked out"/>
    <d v="2023-07-28T10:31:33"/>
    <n v="1"/>
    <d v="2023-07-27T13:12:13"/>
    <s v="Bed in 12-bed Dorm"/>
    <m/>
    <s v="Booking.com"/>
    <x v="2"/>
    <x v="2"/>
    <s v="Mastercard"/>
    <x v="2"/>
    <n v="2335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7T12:06:32"/>
    <n v="1"/>
    <n v="486.61"/>
    <n v="1"/>
    <s v="Checked out"/>
    <d v="2023-07-28T11:00:00"/>
    <n v="1"/>
    <d v="2023-07-27T11:35:42"/>
    <s v="Bed in 12-bed Dorm"/>
    <m/>
    <s v="Booking.com"/>
    <x v="2"/>
    <x v="2"/>
    <s v="Mastercard"/>
    <x v="2"/>
    <n v="2336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7T21:17:06"/>
    <n v="1"/>
    <n v="486.61"/>
    <n v="1"/>
    <s v="Checked out"/>
    <d v="2023-07-28T09:48:53"/>
    <n v="1"/>
    <d v="2023-07-27T21:05:41"/>
    <s v="Bed in 12-bed Dorm"/>
    <m/>
    <s v="Booking.com"/>
    <x v="2"/>
    <x v="2"/>
    <s v="Mastercard"/>
    <x v="2"/>
    <n v="2337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7T21:50:55"/>
    <n v="1"/>
    <n v="486.61"/>
    <n v="1"/>
    <s v="Checked out"/>
    <d v="2023-07-28T10:00:08"/>
    <n v="1"/>
    <d v="2023-07-27T21:30:14"/>
    <s v="Bed in 12-bed Dorm"/>
    <m/>
    <s v="Booking.com"/>
    <x v="2"/>
    <x v="2"/>
    <s v="Mastercard"/>
    <x v="2"/>
    <n v="2338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27T23:42:47"/>
    <n v="2"/>
    <n v="1151.79"/>
    <n v="1"/>
    <s v="Checked out"/>
    <d v="2023-07-29T10:37:03"/>
    <n v="1"/>
    <d v="2023-07-27T23:40:13"/>
    <s v="Bed in 12-bed Dorm"/>
    <m/>
    <s v="Booking.com"/>
    <x v="2"/>
    <x v="2"/>
    <s v="Mastercard"/>
    <x v="2"/>
    <n v="2339"/>
    <d v="2023-07-01T00:00:00"/>
    <x v="2"/>
    <x v="2"/>
    <n v="1.4652014652014652E-3"/>
    <n v="1.4652014652014652E-3"/>
    <n v="172.76849999999999"/>
    <n v="0"/>
    <n v="0"/>
    <n v="20.732219999999998"/>
    <n v="153.33333333333331"/>
    <n v="2.9304029304029302"/>
    <n v="0"/>
    <n v="802.02554373626367"/>
  </r>
  <r>
    <d v="2023-07-27T17:09:57"/>
    <n v="1"/>
    <n v="516.83000000000004"/>
    <n v="1"/>
    <s v="Checked out"/>
    <d v="2023-07-28T10:41:04"/>
    <n v="1"/>
    <d v="2023-07-02T19:24:12"/>
    <s v="Bed in 12-bed Dorm"/>
    <m/>
    <s v="Hostelworld Group"/>
    <x v="2"/>
    <x v="2"/>
    <s v="Visa"/>
    <x v="10"/>
    <n v="2340"/>
    <d v="2023-07-01T00:00:00"/>
    <x v="2"/>
    <x v="2"/>
    <n v="7.326007326007326E-4"/>
    <n v="7.326007326007326E-4"/>
    <n v="77.524500000000003"/>
    <n v="0"/>
    <n v="0"/>
    <n v="9.3029399999999995"/>
    <n v="115"/>
    <n v="1.4652014652014651"/>
    <n v="0"/>
    <n v="313.53735853479861"/>
  </r>
  <r>
    <d v="2023-07-27T16:34:10"/>
    <n v="2"/>
    <n v="1054.1600000000001"/>
    <n v="1"/>
    <s v="Checked out"/>
    <d v="2023-07-29T06:47:03"/>
    <n v="1"/>
    <d v="2023-07-24T12:27:13"/>
    <s v="Bed in 12-bed Dorm"/>
    <m/>
    <s v="Hostelworld Group"/>
    <x v="2"/>
    <x v="2"/>
    <s v="Visa"/>
    <x v="10"/>
    <n v="2341"/>
    <d v="2023-07-01T00:00:00"/>
    <x v="2"/>
    <x v="2"/>
    <n v="1.4652014652014652E-3"/>
    <n v="1.4652014652014652E-3"/>
    <n v="158.124"/>
    <n v="0"/>
    <n v="0"/>
    <n v="18.974879999999999"/>
    <n v="153.33333333333331"/>
    <n v="2.9304029304029302"/>
    <n v="0"/>
    <n v="720.79738373626378"/>
  </r>
  <r>
    <d v="2023-07-27T17:14:12"/>
    <n v="2"/>
    <n v="1240.18"/>
    <n v="1"/>
    <s v="Checked out"/>
    <d v="2023-07-29T08:00:03"/>
    <n v="1"/>
    <d v="2023-07-20T18:31:43"/>
    <s v="Bed in 12-bed Dorm"/>
    <m/>
    <s v="Booking.com"/>
    <x v="2"/>
    <x v="2"/>
    <s v="Mastercard"/>
    <x v="2"/>
    <n v="2342"/>
    <d v="2023-07-01T00:00:00"/>
    <x v="2"/>
    <x v="2"/>
    <n v="1.4652014652014652E-3"/>
    <n v="1.4652014652014652E-3"/>
    <n v="186.02700000000002"/>
    <n v="0"/>
    <n v="0"/>
    <n v="22.323239999999998"/>
    <n v="153.33333333333331"/>
    <n v="2.9304029304029302"/>
    <n v="0"/>
    <n v="875.56602373626379"/>
  </r>
  <r>
    <d v="2023-07-27T20:49:21"/>
    <n v="1"/>
    <n v="585.13"/>
    <n v="1"/>
    <s v="Checked out"/>
    <d v="2023-07-28T09:59:42"/>
    <n v="1"/>
    <d v="2023-06-28T13:54:13"/>
    <s v="Bed in 4-bed Dorm"/>
    <m/>
    <s v="Hostelworld Group"/>
    <x v="2"/>
    <x v="2"/>
    <s v="Visa"/>
    <x v="10"/>
    <n v="2343"/>
    <d v="2023-07-01T00:00:00"/>
    <x v="2"/>
    <x v="2"/>
    <n v="7.326007326007326E-4"/>
    <n v="7.326007326007326E-4"/>
    <n v="87.769499999999994"/>
    <n v="0"/>
    <n v="0"/>
    <n v="10.53234"/>
    <n v="115"/>
    <n v="1.4652014652014651"/>
    <n v="0"/>
    <n v="370.36295853479851"/>
  </r>
  <r>
    <d v="2023-07-27T23:40:05"/>
    <n v="1"/>
    <n v="585.13"/>
    <n v="1"/>
    <s v="Checked out"/>
    <d v="2023-07-28T11:00:00"/>
    <n v="1"/>
    <d v="2023-06-28T13:54:13"/>
    <s v="Bed in 4-bed Dorm"/>
    <m/>
    <s v="Hostelworld Group"/>
    <x v="2"/>
    <x v="2"/>
    <s v="Visa"/>
    <x v="10"/>
    <n v="2344"/>
    <d v="2023-07-01T00:00:00"/>
    <x v="2"/>
    <x v="2"/>
    <n v="7.326007326007326E-4"/>
    <n v="7.326007326007326E-4"/>
    <n v="87.769499999999994"/>
    <n v="0"/>
    <n v="0"/>
    <n v="10.53234"/>
    <n v="115"/>
    <n v="1.4652014652014651"/>
    <n v="0"/>
    <n v="370.36295853479851"/>
  </r>
  <r>
    <d v="2023-07-27T16:47:56"/>
    <n v="3"/>
    <n v="1746.97"/>
    <n v="1"/>
    <s v="Checked out"/>
    <d v="2023-07-30T07:40:02"/>
    <n v="1"/>
    <d v="2023-03-12T10:07:12"/>
    <s v="Bed in 4-bed Dorm"/>
    <m/>
    <s v="Booking.com"/>
    <x v="2"/>
    <x v="3"/>
    <s v="Mastercard"/>
    <x v="2"/>
    <n v="2345"/>
    <d v="2023-07-01T00:00:00"/>
    <x v="2"/>
    <x v="2"/>
    <n v="2.1978021978021978E-3"/>
    <n v="2.1978021978021978E-3"/>
    <n v="262.0455"/>
    <n v="0"/>
    <n v="0"/>
    <n v="31.445459999999997"/>
    <n v="191.66666666666666"/>
    <n v="4.395604395604396"/>
    <n v="0"/>
    <n v="1257.4167689377291"/>
  </r>
  <r>
    <d v="2023-07-27T23:33:07"/>
    <n v="1"/>
    <n v="527.14"/>
    <n v="1"/>
    <s v="Checked out"/>
    <d v="2023-07-28T07:49:08"/>
    <n v="1"/>
    <d v="2023-06-24T20:07:12"/>
    <s v="Bed in 12-bed Dorm"/>
    <m/>
    <s v="Booking.com"/>
    <x v="2"/>
    <x v="3"/>
    <s v="Mastercard"/>
    <x v="2"/>
    <n v="2346"/>
    <d v="2023-07-01T00:00:00"/>
    <x v="2"/>
    <x v="2"/>
    <n v="7.326007326007326E-4"/>
    <n v="7.326007326007326E-4"/>
    <n v="79.070999999999998"/>
    <n v="0"/>
    <n v="0"/>
    <n v="9.4885199999999994"/>
    <n v="115"/>
    <n v="1.4652014652014651"/>
    <n v="0"/>
    <n v="322.11527853479856"/>
  </r>
  <r>
    <d v="2023-07-28T07:40:13"/>
    <n v="1"/>
    <n v="0"/>
    <n v="1"/>
    <s v="Checked out"/>
    <d v="2023-07-28T13:06:47"/>
    <n v="2"/>
    <d v="2023-07-27T08:57:32"/>
    <s v="Economy Queen"/>
    <m/>
    <m/>
    <x v="0"/>
    <x v="5"/>
    <s v=""/>
    <x v="0"/>
    <n v="2347"/>
    <d v="2023-07-01T00:00:00"/>
    <x v="0"/>
    <x v="0"/>
    <n v="1.6863406408094434E-3"/>
    <n v="1.6863406408094434E-3"/>
    <n v="0"/>
    <n v="0"/>
    <n v="0"/>
    <n v="0"/>
    <n v="115"/>
    <n v="0"/>
    <n v="0"/>
    <n v="-115"/>
  </r>
  <r>
    <d v="2023-07-28T15:50:12"/>
    <n v="2"/>
    <n v="1828.92"/>
    <n v="1"/>
    <s v="Checked out"/>
    <d v="2023-07-30T10:52:03"/>
    <n v="2"/>
    <d v="2022-10-23T16:02:09"/>
    <s v="Economy Queen"/>
    <m/>
    <s v="Booking.com"/>
    <x v="2"/>
    <x v="3"/>
    <s v="Mastercard"/>
    <x v="2"/>
    <n v="2348"/>
    <d v="2023-07-01T00:00:00"/>
    <x v="2"/>
    <x v="2"/>
    <n v="1.4652014652014652E-3"/>
    <n v="1.4652014652014652E-3"/>
    <n v="274.33800000000002"/>
    <n v="0"/>
    <n v="0"/>
    <n v="32.920560000000002"/>
    <n v="153.33333333333331"/>
    <n v="2.9304029304029302"/>
    <n v="0"/>
    <n v="1365.3977037362638"/>
  </r>
  <r>
    <d v="2023-07-29T03:34:37"/>
    <n v="1"/>
    <n v="1178.72"/>
    <n v="1"/>
    <s v="Checked out"/>
    <d v="2023-07-29T10:55:10"/>
    <n v="2"/>
    <d v="2023-07-29T03:34:08"/>
    <s v="Economy Queen"/>
    <m/>
    <m/>
    <x v="0"/>
    <x v="5"/>
    <s v=""/>
    <x v="0"/>
    <n v="2349"/>
    <d v="2023-07-01T00:00:00"/>
    <x v="0"/>
    <x v="0"/>
    <n v="1.6863406408094434E-3"/>
    <n v="1.6863406408094434E-3"/>
    <n v="0"/>
    <n v="0"/>
    <n v="0"/>
    <n v="16.502079999999999"/>
    <n v="115"/>
    <n v="0"/>
    <n v="0"/>
    <n v="1047.21792"/>
  </r>
  <r>
    <d v="2023-07-28T17:00:04"/>
    <n v="2"/>
    <n v="3010.43"/>
    <n v="1"/>
    <s v="Checked out"/>
    <d v="2023-07-30T10:56:24"/>
    <n v="2"/>
    <d v="2023-07-04T21:43:08"/>
    <s v="Economy Queen"/>
    <m/>
    <s v="Google Travel Agency"/>
    <x v="0"/>
    <x v="0"/>
    <s v=""/>
    <x v="14"/>
    <n v="2350"/>
    <d v="2023-07-01T00:00:00"/>
    <x v="0"/>
    <x v="5"/>
    <n v="3.3726812816188868E-3"/>
    <n v="3.3726812816188868E-3"/>
    <n v="0"/>
    <n v="0"/>
    <n v="0"/>
    <n v="54.187739999999991"/>
    <n v="153.33333333333331"/>
    <n v="0"/>
    <n v="0"/>
    <n v="2802.9089266666665"/>
  </r>
  <r>
    <d v="2023-07-28T17:39:19"/>
    <n v="2"/>
    <n v="2738.04"/>
    <n v="1"/>
    <s v="Checked out"/>
    <d v="2023-07-30T09:42:19"/>
    <n v="2"/>
    <d v="2023-07-23T15:36:30"/>
    <s v="Standard Queen"/>
    <m/>
    <m/>
    <x v="0"/>
    <x v="11"/>
    <s v="Visa"/>
    <x v="8"/>
    <n v="2351"/>
    <d v="2023-07-01T00:00:00"/>
    <x v="0"/>
    <x v="4"/>
    <n v="3.3726812816188868E-3"/>
    <n v="3.3726812816188868E-3"/>
    <n v="27.380400000000002"/>
    <n v="50"/>
    <n v="0"/>
    <n v="38.332560000000001"/>
    <n v="153.33333333333331"/>
    <n v="33.726812816188868"/>
    <n v="0"/>
    <n v="2435.2668938504776"/>
  </r>
  <r>
    <d v="2023-07-28T15:11:46"/>
    <n v="2"/>
    <n v="2751.79"/>
    <n v="1"/>
    <s v="Checked out"/>
    <d v="2023-07-30T11:00:00"/>
    <n v="2"/>
    <d v="2023-04-11T21:57:41"/>
    <s v="Standard Queen"/>
    <m/>
    <s v="Expedia"/>
    <x v="2"/>
    <x v="2"/>
    <s v="Mastercard"/>
    <x v="9"/>
    <n v="2352"/>
    <d v="2023-07-01T00:00:00"/>
    <x v="2"/>
    <x v="2"/>
    <n v="1.4652014652014652E-3"/>
    <n v="1.4652014652014652E-3"/>
    <n v="412.76849999999996"/>
    <n v="0"/>
    <n v="0"/>
    <n v="49.532219999999995"/>
    <n v="153.33333333333331"/>
    <n v="2.9304029304029302"/>
    <n v="0"/>
    <n v="2133.2255437362637"/>
  </r>
  <r>
    <d v="2023-07-29T00:09:27"/>
    <n v="1"/>
    <n v="1188.48"/>
    <n v="1"/>
    <s v="Checked out"/>
    <d v="2023-07-29T11:00:00"/>
    <n v="2"/>
    <d v="2023-07-24T16:45:42"/>
    <s v="Standard Queen"/>
    <m/>
    <s v="Hostelworld Group"/>
    <x v="2"/>
    <x v="2"/>
    <s v="Visa"/>
    <x v="10"/>
    <n v="2353"/>
    <d v="2023-07-01T00:00:00"/>
    <x v="2"/>
    <x v="2"/>
    <n v="7.326007326007326E-4"/>
    <n v="7.326007326007326E-4"/>
    <n v="178.27199999999999"/>
    <n v="0"/>
    <n v="0"/>
    <n v="21.39264"/>
    <n v="115"/>
    <n v="1.4652014652014651"/>
    <n v="0"/>
    <n v="872.35015853479854"/>
  </r>
  <r>
    <d v="2023-07-28T20:04:58"/>
    <n v="3"/>
    <n v="4107.05"/>
    <n v="1"/>
    <s v="Checked out"/>
    <d v="2023-07-31T09:16:39"/>
    <n v="1"/>
    <d v="2023-07-21T17:42:42"/>
    <s v="Standard Queen"/>
    <m/>
    <s v="Booking.com"/>
    <x v="2"/>
    <x v="3"/>
    <s v="Mastercard"/>
    <x v="2"/>
    <n v="2354"/>
    <d v="2023-07-01T00:00:00"/>
    <x v="2"/>
    <x v="2"/>
    <n v="2.1978021978021978E-3"/>
    <n v="2.1978021978021978E-3"/>
    <n v="616.0575"/>
    <n v="0"/>
    <n v="0"/>
    <n v="73.926900000000003"/>
    <n v="191.66666666666666"/>
    <n v="4.395604395604396"/>
    <n v="0"/>
    <n v="3221.0033289377288"/>
  </r>
  <r>
    <d v="2023-07-28T16:10:44"/>
    <n v="2"/>
    <n v="2791.07"/>
    <n v="1"/>
    <s v="Checked out"/>
    <d v="2023-07-30T10:55:51"/>
    <n v="2"/>
    <d v="2023-07-25T20:00:42"/>
    <s v="Standard Queen"/>
    <m/>
    <s v="Expedia"/>
    <x v="2"/>
    <x v="2"/>
    <s v="Mastercard"/>
    <x v="9"/>
    <n v="2355"/>
    <d v="2023-07-01T00:00:00"/>
    <x v="2"/>
    <x v="2"/>
    <n v="1.4652014652014652E-3"/>
    <n v="1.4652014652014652E-3"/>
    <n v="418.66050000000001"/>
    <n v="0"/>
    <n v="0"/>
    <n v="50.239260000000002"/>
    <n v="153.33333333333331"/>
    <n v="2.9304029304029302"/>
    <n v="0"/>
    <n v="2165.9065037362639"/>
  </r>
  <r>
    <d v="2023-07-28T19:51:45"/>
    <n v="1"/>
    <n v="1350"/>
    <n v="1"/>
    <s v="Checked out"/>
    <d v="2023-07-29T11:00:00"/>
    <n v="2"/>
    <d v="2023-07-28T16:47:52"/>
    <s v="Standard Queen"/>
    <m/>
    <s v="Booking.com"/>
    <x v="2"/>
    <x v="2"/>
    <s v="Mastercard"/>
    <x v="2"/>
    <n v="2356"/>
    <d v="2023-07-01T00:00:00"/>
    <x v="2"/>
    <x v="2"/>
    <n v="7.326007326007326E-4"/>
    <n v="7.326007326007326E-4"/>
    <n v="202.5"/>
    <n v="0"/>
    <n v="0"/>
    <n v="24.299999999999997"/>
    <n v="115"/>
    <n v="1.4652014652014651"/>
    <n v="0"/>
    <n v="1006.7347985347985"/>
  </r>
  <r>
    <d v="2023-07-28T19:52:03"/>
    <n v="1"/>
    <n v="1350"/>
    <n v="1"/>
    <s v="Checked out"/>
    <d v="2023-07-29T11:00:00"/>
    <n v="2"/>
    <d v="2023-07-28T16:47:52"/>
    <s v="Standard Queen"/>
    <m/>
    <s v="Booking.com"/>
    <x v="2"/>
    <x v="2"/>
    <s v="Mastercard"/>
    <x v="2"/>
    <n v="2357"/>
    <d v="2023-07-01T00:00:00"/>
    <x v="2"/>
    <x v="2"/>
    <n v="7.326007326007326E-4"/>
    <n v="7.326007326007326E-4"/>
    <n v="202.5"/>
    <n v="0"/>
    <n v="0"/>
    <n v="24.299999999999997"/>
    <n v="115"/>
    <n v="1.4652014652014651"/>
    <n v="0"/>
    <n v="1006.7347985347985"/>
  </r>
  <r>
    <d v="2023-07-28T11:12:56"/>
    <n v="1"/>
    <n v="1266.2"/>
    <n v="1"/>
    <s v="Checked out"/>
    <d v="2023-07-29T09:06:05"/>
    <n v="2"/>
    <d v="2023-07-28T11:07:58"/>
    <s v="Standard Queen"/>
    <m/>
    <m/>
    <x v="0"/>
    <x v="5"/>
    <s v=""/>
    <x v="0"/>
    <n v="2358"/>
    <d v="2023-07-01T00:00:00"/>
    <x v="0"/>
    <x v="0"/>
    <n v="1.6863406408094434E-3"/>
    <n v="1.6863406408094434E-3"/>
    <n v="0"/>
    <n v="0"/>
    <n v="0"/>
    <n v="17.726800000000001"/>
    <n v="115"/>
    <n v="0"/>
    <n v="0"/>
    <n v="1133.4732000000001"/>
  </r>
  <r>
    <d v="2023-07-28T18:15:44"/>
    <n v="1"/>
    <n v="2072.34"/>
    <n v="1"/>
    <s v="Checked out"/>
    <d v="2023-07-29T11:00:00"/>
    <n v="4"/>
    <d v="2023-07-28T00:54:42"/>
    <s v="Family Room"/>
    <m/>
    <s v="Expedia"/>
    <x v="2"/>
    <x v="2"/>
    <s v="Mastercard"/>
    <x v="9"/>
    <n v="2359"/>
    <d v="2023-07-01T00:00:00"/>
    <x v="2"/>
    <x v="2"/>
    <n v="7.326007326007326E-4"/>
    <n v="7.326007326007326E-4"/>
    <n v="310.851"/>
    <n v="0"/>
    <n v="0"/>
    <n v="37.302120000000002"/>
    <n v="115"/>
    <n v="1.4652014652014651"/>
    <n v="0"/>
    <n v="1607.7216785347987"/>
  </r>
  <r>
    <d v="2023-07-28T17:54:05"/>
    <n v="2"/>
    <n v="4743.46"/>
    <n v="1"/>
    <s v="Checked out"/>
    <d v="2023-07-30T10:02:25"/>
    <n v="2"/>
    <d v="2023-07-27T20:05:42"/>
    <s v="Family Room"/>
    <m/>
    <s v="Booking.com"/>
    <x v="2"/>
    <x v="9"/>
    <s v="Mastercard"/>
    <x v="7"/>
    <n v="2360"/>
    <d v="2023-07-01T00:00:00"/>
    <x v="2"/>
    <x v="3"/>
    <n v="1.4652014652014652E-3"/>
    <n v="1.4652014652014652E-3"/>
    <n v="711.51900000000001"/>
    <n v="0"/>
    <n v="0"/>
    <n v="85.382279999999994"/>
    <n v="153.33333333333331"/>
    <n v="0"/>
    <n v="0"/>
    <n v="3793.225386666667"/>
  </r>
  <r>
    <d v="2023-07-28T12:44:30"/>
    <n v="1"/>
    <n v="1550.71"/>
    <n v="1"/>
    <s v="Checked out"/>
    <d v="2023-07-29T11:00:00"/>
    <n v="5"/>
    <d v="2023-07-28T12:40:03"/>
    <s v="Family Room"/>
    <m/>
    <m/>
    <x v="0"/>
    <x v="19"/>
    <s v="Visa"/>
    <x v="8"/>
    <n v="2361"/>
    <d v="2023-07-01T00:00:00"/>
    <x v="0"/>
    <x v="4"/>
    <n v="1.6863406408094434E-3"/>
    <n v="1.6863406408094434E-3"/>
    <n v="15.507100000000001"/>
    <n v="50"/>
    <n v="0"/>
    <n v="21.70994"/>
    <n v="115"/>
    <n v="16.863406408094434"/>
    <n v="0"/>
    <n v="1331.6295535919057"/>
  </r>
  <r>
    <d v="2023-07-28T23:00:51"/>
    <n v="1"/>
    <n v="2072.2600000000002"/>
    <n v="1"/>
    <s v="Checked out"/>
    <d v="2023-07-29T08:34:52"/>
    <n v="4"/>
    <d v="2023-07-27T09:20:55"/>
    <s v="Family Room"/>
    <m/>
    <s v="Expedia"/>
    <x v="2"/>
    <x v="2"/>
    <s v="Mastercard"/>
    <x v="11"/>
    <n v="2362"/>
    <d v="2023-07-01T00:00:00"/>
    <x v="2"/>
    <x v="2"/>
    <n v="7.326007326007326E-4"/>
    <n v="7.326007326007326E-4"/>
    <n v="310.839"/>
    <n v="0"/>
    <n v="0"/>
    <n v="37.30068"/>
    <n v="115"/>
    <n v="1.4652014652014651"/>
    <n v="0"/>
    <n v="1607.6551185347987"/>
  </r>
  <r>
    <d v="2023-07-28T19:49:26"/>
    <n v="1"/>
    <n v="899.29"/>
    <n v="1"/>
    <s v="Checked out"/>
    <d v="2023-07-29T11:00:00"/>
    <n v="2"/>
    <d v="2023-07-19T09:46:07"/>
    <s v="2-bed Dorm"/>
    <m/>
    <s v="Google Travel Agency"/>
    <x v="0"/>
    <x v="0"/>
    <s v=""/>
    <x v="14"/>
    <n v="2363"/>
    <d v="2023-07-01T00:00:00"/>
    <x v="0"/>
    <x v="5"/>
    <n v="1.6863406408094434E-3"/>
    <n v="1.6863406408094434E-3"/>
    <n v="0"/>
    <n v="0"/>
    <n v="0"/>
    <n v="16.187219999999996"/>
    <n v="115"/>
    <n v="0"/>
    <n v="0"/>
    <n v="768.10277999999994"/>
  </r>
  <r>
    <d v="2023-07-28T18:11:16"/>
    <n v="2"/>
    <n v="2414.29"/>
    <n v="1"/>
    <s v="Checked out"/>
    <d v="2023-07-30T06:46:05"/>
    <n v="2"/>
    <d v="2023-07-25T18:44:12"/>
    <s v="2-bed Dorm"/>
    <m/>
    <s v="Booking.com"/>
    <x v="2"/>
    <x v="2"/>
    <s v="Mastercard"/>
    <x v="2"/>
    <n v="2364"/>
    <d v="2023-07-01T00:00:00"/>
    <x v="2"/>
    <x v="2"/>
    <n v="1.4652014652014652E-3"/>
    <n v="1.4652014652014652E-3"/>
    <n v="362.14349999999996"/>
    <n v="0"/>
    <n v="0"/>
    <n v="43.45722"/>
    <n v="153.33333333333331"/>
    <n v="2.9304029304029302"/>
    <n v="0"/>
    <n v="1852.4255437362638"/>
  </r>
  <r>
    <d v="2023-07-28T20:13:42"/>
    <n v="2"/>
    <n v="2805.85"/>
    <n v="1"/>
    <s v="Checked out"/>
    <d v="2023-07-30T10:03:10"/>
    <n v="2"/>
    <d v="2023-07-24T17:44:10"/>
    <s v="2-bed Dorm"/>
    <m/>
    <m/>
    <x v="0"/>
    <x v="5"/>
    <s v=""/>
    <x v="8"/>
    <n v="2365"/>
    <d v="2023-07-01T00:00:00"/>
    <x v="0"/>
    <x v="4"/>
    <n v="3.3726812816188868E-3"/>
    <n v="3.3726812816188868E-3"/>
    <n v="28.058499999999999"/>
    <n v="50"/>
    <n v="0"/>
    <n v="39.2819"/>
    <n v="153.33333333333331"/>
    <n v="33.726812816188868"/>
    <n v="0"/>
    <n v="2501.4494538504778"/>
  </r>
  <r>
    <d v="2023-07-28T13:28:45"/>
    <n v="2"/>
    <n v="2622.86"/>
    <n v="1"/>
    <s v="Checked out"/>
    <d v="2023-07-30T11:00:00"/>
    <n v="2"/>
    <d v="2023-06-29T19:42:42"/>
    <s v="2-bed Dorm"/>
    <m/>
    <s v="Booking.com"/>
    <x v="2"/>
    <x v="3"/>
    <s v="Mastercard"/>
    <x v="2"/>
    <n v="2366"/>
    <d v="2023-07-01T00:00:00"/>
    <x v="2"/>
    <x v="2"/>
    <n v="1.4652014652014652E-3"/>
    <n v="1.4652014652014652E-3"/>
    <n v="393.42900000000003"/>
    <n v="0"/>
    <n v="0"/>
    <n v="47.211480000000002"/>
    <n v="153.33333333333331"/>
    <n v="2.9304029304029302"/>
    <n v="0"/>
    <n v="2025.955783736264"/>
  </r>
  <r>
    <d v="2023-07-28T19:45:15"/>
    <n v="1"/>
    <n v="1124.1099999999999"/>
    <n v="1"/>
    <s v="Checked out"/>
    <d v="2023-07-29T11:00:00"/>
    <n v="1"/>
    <d v="2023-07-28T15:46:41"/>
    <s v="2-bed Dorm"/>
    <m/>
    <s v="Booking.com"/>
    <x v="2"/>
    <x v="2"/>
    <s v="Mastercard"/>
    <x v="2"/>
    <n v="2367"/>
    <d v="2023-07-01T00:00:00"/>
    <x v="2"/>
    <x v="2"/>
    <n v="7.326007326007326E-4"/>
    <n v="7.326007326007326E-4"/>
    <n v="168.61649999999997"/>
    <n v="0"/>
    <n v="0"/>
    <n v="20.233979999999995"/>
    <n v="115"/>
    <n v="1.4652014652014651"/>
    <n v="0"/>
    <n v="818.79431853479855"/>
  </r>
  <r>
    <d v="2023-07-28T19:44:58"/>
    <n v="1"/>
    <n v="1124.1099999999999"/>
    <n v="1"/>
    <s v="Checked out"/>
    <d v="2023-07-29T11:00:00"/>
    <n v="1"/>
    <d v="2023-07-28T15:46:41"/>
    <s v="2-bed Dorm"/>
    <m/>
    <s v="Booking.com"/>
    <x v="2"/>
    <x v="2"/>
    <s v="Mastercard"/>
    <x v="2"/>
    <n v="2368"/>
    <d v="2023-07-01T00:00:00"/>
    <x v="2"/>
    <x v="2"/>
    <n v="7.326007326007326E-4"/>
    <n v="7.326007326007326E-4"/>
    <n v="168.61649999999997"/>
    <n v="0"/>
    <n v="0"/>
    <n v="20.233979999999995"/>
    <n v="115"/>
    <n v="1.4652014652014651"/>
    <n v="0"/>
    <n v="818.79431853479855"/>
  </r>
  <r>
    <d v="2023-07-28T15:13:52"/>
    <n v="2"/>
    <n v="3997.02"/>
    <n v="1"/>
    <s v="Checked out"/>
    <d v="2023-07-30T09:05:27"/>
    <n v="6"/>
    <d v="2023-03-17T18:41:12"/>
    <s v="6-bed Dorm"/>
    <m/>
    <s v="Booking.com"/>
    <x v="2"/>
    <x v="2"/>
    <s v="Mastercard"/>
    <x v="2"/>
    <n v="2369"/>
    <d v="2023-07-01T00:00:00"/>
    <x v="2"/>
    <x v="2"/>
    <n v="1.4652014652014652E-3"/>
    <n v="1.4652014652014652E-3"/>
    <n v="599.553"/>
    <n v="0"/>
    <n v="0"/>
    <n v="71.946359999999999"/>
    <n v="153.33333333333331"/>
    <n v="2.9304029304029302"/>
    <n v="0"/>
    <n v="3169.2569037362637"/>
  </r>
  <r>
    <d v="2023-07-28T20:06:09"/>
    <n v="1"/>
    <n v="665.18"/>
    <n v="1"/>
    <s v="Checked out"/>
    <d v="2023-07-29T10:36:02"/>
    <n v="1"/>
    <d v="2023-07-27T13:46:44"/>
    <s v="Bed in 12-bed Dorm"/>
    <m/>
    <s v="Booking.com"/>
    <x v="2"/>
    <x v="2"/>
    <s v="Mastercard"/>
    <x v="2"/>
    <n v="2370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28T22:57:31"/>
    <n v="1"/>
    <n v="665.18"/>
    <n v="1"/>
    <s v="Checked out"/>
    <d v="2023-07-29T06:45:12"/>
    <n v="1"/>
    <d v="2023-07-28T11:36:12"/>
    <s v="Bed in 12-bed Dorm"/>
    <m/>
    <s v="Booking.com"/>
    <x v="2"/>
    <x v="2"/>
    <s v="Mastercard"/>
    <x v="2"/>
    <n v="2371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28T10:09:57"/>
    <n v="2"/>
    <n v="1591.87"/>
    <n v="1"/>
    <s v="Checked out"/>
    <d v="2023-07-30T09:50:23"/>
    <n v="1"/>
    <d v="2023-06-19T17:03:42"/>
    <s v="Bed in 12-bed Dorm"/>
    <m/>
    <s v="Booking.com"/>
    <x v="2"/>
    <x v="3"/>
    <s v="Mastercard"/>
    <x v="2"/>
    <n v="2372"/>
    <d v="2023-07-01T00:00:00"/>
    <x v="2"/>
    <x v="2"/>
    <n v="1.4652014652014652E-3"/>
    <n v="1.4652014652014652E-3"/>
    <n v="238.78049999999996"/>
    <n v="0"/>
    <n v="0"/>
    <n v="28.653659999999995"/>
    <n v="153.33333333333331"/>
    <n v="2.9304029304029302"/>
    <n v="0"/>
    <n v="1168.1721037362636"/>
  </r>
  <r>
    <d v="2023-07-29T02:46:20"/>
    <n v="1"/>
    <n v="665.18"/>
    <n v="1"/>
    <s v="Checked out"/>
    <d v="2023-07-29T11:00:00"/>
    <n v="1"/>
    <d v="2023-07-28T11:13:42"/>
    <s v="Bed in 12-bed Dorm"/>
    <m/>
    <s v="Booking.com"/>
    <x v="2"/>
    <x v="2"/>
    <s v="Mastercard"/>
    <x v="2"/>
    <n v="2373"/>
    <d v="2023-07-01T00:00:00"/>
    <x v="2"/>
    <x v="2"/>
    <n v="7.326007326007326E-4"/>
    <n v="7.326007326007326E-4"/>
    <n v="99.776999999999987"/>
    <n v="0"/>
    <n v="0"/>
    <n v="11.973239999999999"/>
    <n v="115"/>
    <n v="1.4652014652014651"/>
    <n v="0"/>
    <n v="436.96455853479847"/>
  </r>
  <r>
    <d v="2023-07-28T18:45:09"/>
    <n v="3"/>
    <n v="2073.21"/>
    <n v="1"/>
    <s v="Checked out"/>
    <d v="2023-07-31T09:28:53"/>
    <n v="1"/>
    <d v="2023-07-27T11:29:52"/>
    <s v="Bed in 12-bed Dorm"/>
    <m/>
    <s v="Booking.com"/>
    <x v="2"/>
    <x v="2"/>
    <s v="Mastercard"/>
    <x v="2"/>
    <n v="2374"/>
    <d v="2023-07-01T00:00:00"/>
    <x v="2"/>
    <x v="2"/>
    <n v="2.1978021978021978E-3"/>
    <n v="2.1978021978021978E-3"/>
    <n v="310.98149999999998"/>
    <n v="0"/>
    <n v="0"/>
    <n v="37.317779999999999"/>
    <n v="191.66666666666666"/>
    <n v="4.395604395604396"/>
    <n v="0"/>
    <n v="1528.848448937729"/>
  </r>
  <r>
    <d v="2023-07-28T18:25:51"/>
    <n v="2"/>
    <n v="1312.95"/>
    <n v="1"/>
    <s v="Checked out"/>
    <d v="2023-07-30T09:24:04"/>
    <n v="1"/>
    <d v="2023-07-27T11:09:44"/>
    <s v="Bed in 12-bed Dorm"/>
    <m/>
    <s v="Hostelworld Group"/>
    <x v="2"/>
    <x v="2"/>
    <s v="Mastercard"/>
    <x v="10"/>
    <n v="2375"/>
    <d v="2023-07-01T00:00:00"/>
    <x v="2"/>
    <x v="2"/>
    <n v="1.4652014652014652E-3"/>
    <n v="1.4652014652014652E-3"/>
    <n v="196.9425"/>
    <n v="0"/>
    <n v="0"/>
    <n v="23.633099999999999"/>
    <n v="153.33333333333331"/>
    <n v="2.9304029304029302"/>
    <n v="0"/>
    <n v="936.11066373626386"/>
  </r>
  <r>
    <d v="2023-07-28T15:28:38"/>
    <n v="2"/>
    <n v="1075"/>
    <n v="1"/>
    <s v="Checked out"/>
    <d v="2023-07-30T07:13:52"/>
    <n v="1"/>
    <d v="2023-03-23T16:08:42"/>
    <s v="Bed in 12-bed Dorm"/>
    <m/>
    <s v="Booking.com"/>
    <x v="2"/>
    <x v="2"/>
    <s v="Mastercard"/>
    <x v="2"/>
    <n v="2376"/>
    <d v="2023-07-01T00:00:00"/>
    <x v="2"/>
    <x v="2"/>
    <n v="1.4652014652014652E-3"/>
    <n v="1.4652014652014652E-3"/>
    <n v="161.25"/>
    <n v="0"/>
    <n v="0"/>
    <n v="19.349999999999998"/>
    <n v="153.33333333333331"/>
    <n v="2.9304029304029302"/>
    <n v="0"/>
    <n v="738.1362637362638"/>
  </r>
  <r>
    <d v="2023-07-29T01:06:37"/>
    <n v="1"/>
    <n v="652.67999999999995"/>
    <n v="1"/>
    <s v="Checked out"/>
    <d v="2023-07-29T09:19:58"/>
    <n v="1"/>
    <d v="2023-06-25T19:58:27"/>
    <s v="Bed in 4-bed Dorm"/>
    <m/>
    <m/>
    <x v="0"/>
    <x v="13"/>
    <s v="Mastercard"/>
    <x v="8"/>
    <n v="2377"/>
    <d v="2023-07-01T00:00:00"/>
    <x v="0"/>
    <x v="4"/>
    <n v="1.6863406408094434E-3"/>
    <n v="1.6863406408094434E-3"/>
    <n v="6.5267999999999997"/>
    <n v="50"/>
    <n v="0"/>
    <n v="9.1375200000000003"/>
    <n v="115"/>
    <n v="16.863406408094434"/>
    <n v="0"/>
    <n v="455.1522735919055"/>
  </r>
  <r>
    <d v="2023-07-28T15:36:32"/>
    <n v="4"/>
    <n v="3098.22"/>
    <n v="1"/>
    <s v="Checked out"/>
    <d v="2023-08-01T11:00:00"/>
    <n v="1"/>
    <d v="2023-07-28T11:51:41"/>
    <s v="Bed in 4-bed Dorm"/>
    <m/>
    <s v="Booking.com"/>
    <x v="2"/>
    <x v="2"/>
    <s v="Mastercard"/>
    <x v="2"/>
    <n v="2378"/>
    <d v="2023-07-01T00:00:00"/>
    <x v="2"/>
    <x v="2"/>
    <n v="2.9304029304029304E-3"/>
    <n v="2.9304029304029304E-3"/>
    <n v="464.73299999999995"/>
    <n v="0"/>
    <n v="0"/>
    <n v="55.767959999999995"/>
    <n v="230"/>
    <n v="5.8608058608058604"/>
    <n v="0"/>
    <n v="2341.8582341391939"/>
  </r>
  <r>
    <d v="2023-07-29T02:30:23"/>
    <n v="2"/>
    <n v="2013.97"/>
    <n v="1"/>
    <s v="Checked out"/>
    <d v="2023-07-30T07:51:14"/>
    <n v="1"/>
    <d v="2023-06-30T16:01:33"/>
    <s v="Bed in 4-bed Dorm"/>
    <m/>
    <m/>
    <x v="0"/>
    <x v="13"/>
    <s v="Visa"/>
    <x v="8"/>
    <n v="2379"/>
    <d v="2023-07-01T00:00:00"/>
    <x v="0"/>
    <x v="4"/>
    <n v="3.3726812816188868E-3"/>
    <n v="3.3726812816188868E-3"/>
    <n v="20.139700000000001"/>
    <n v="50"/>
    <n v="0"/>
    <n v="28.19558"/>
    <n v="153.33333333333331"/>
    <n v="33.726812816188868"/>
    <n v="0"/>
    <n v="1728.5745738504779"/>
  </r>
  <r>
    <d v="2023-07-28T16:27:19"/>
    <n v="3"/>
    <n v="2233.9299999999998"/>
    <n v="1"/>
    <s v="Checked out"/>
    <d v="2023-07-31T07:30:24"/>
    <n v="1"/>
    <d v="2023-03-28T22:37:41"/>
    <s v="Bed in 4-bed Dorm"/>
    <m/>
    <s v="Booking.com"/>
    <x v="2"/>
    <x v="2"/>
    <s v="Mastercard"/>
    <x v="2"/>
    <n v="2380"/>
    <d v="2023-07-01T00:00:00"/>
    <x v="2"/>
    <x v="2"/>
    <n v="2.1978021978021978E-3"/>
    <n v="2.1978021978021978E-3"/>
    <n v="335.08949999999999"/>
    <n v="0"/>
    <n v="0"/>
    <n v="40.210739999999994"/>
    <n v="191.66666666666666"/>
    <n v="4.395604395604396"/>
    <n v="0"/>
    <n v="1662.5674889377287"/>
  </r>
  <r>
    <d v="2023-07-28T22:50:24"/>
    <n v="2"/>
    <n v="2096.4299999999998"/>
    <n v="1"/>
    <s v="Checked out"/>
    <d v="2023-07-30T10:46:33"/>
    <n v="1"/>
    <d v="2023-06-25T20:15:41"/>
    <s v="Bed in 4-bed Dorm"/>
    <m/>
    <s v="Booking.com"/>
    <x v="2"/>
    <x v="2"/>
    <s v="Mastercard"/>
    <x v="2"/>
    <n v="2381"/>
    <d v="2023-07-01T00:00:00"/>
    <x v="2"/>
    <x v="2"/>
    <n v="1.4652014652014652E-3"/>
    <n v="1.4652014652014652E-3"/>
    <n v="314.46449999999999"/>
    <n v="0"/>
    <n v="0"/>
    <n v="37.735739999999993"/>
    <n v="153.33333333333331"/>
    <n v="2.9304029304029302"/>
    <n v="0"/>
    <n v="1587.9660237362637"/>
  </r>
  <r>
    <d v="2023-07-28T19:31:45"/>
    <n v="4"/>
    <n v="2791.35"/>
    <n v="1"/>
    <s v="Checked out"/>
    <d v="2023-08-01T09:01:04"/>
    <n v="1"/>
    <d v="2023-07-22T22:06:42"/>
    <s v="Bed in 4-bed Dorm"/>
    <m/>
    <s v="Hostelworld Group"/>
    <x v="2"/>
    <x v="2"/>
    <s v="Mastercard"/>
    <x v="10"/>
    <n v="2382"/>
    <d v="2023-07-01T00:00:00"/>
    <x v="2"/>
    <x v="2"/>
    <n v="2.9304029304029304E-3"/>
    <n v="2.9304029304029304E-3"/>
    <n v="418.70249999999999"/>
    <n v="0"/>
    <n v="0"/>
    <n v="50.244299999999996"/>
    <n v="230"/>
    <n v="5.8608058608058604"/>
    <n v="0"/>
    <n v="2086.5423941391941"/>
  </r>
  <r>
    <d v="2023-07-29T10:24:05"/>
    <n v="1"/>
    <n v="1520.78"/>
    <n v="1"/>
    <s v="Checked out"/>
    <d v="2023-07-30T10:53:43"/>
    <n v="2"/>
    <d v="2023-07-21T12:11:23"/>
    <s v="Economy Queen"/>
    <m/>
    <s v="Expedia"/>
    <x v="2"/>
    <x v="3"/>
    <s v="Mastercard"/>
    <x v="4"/>
    <n v="2383"/>
    <d v="2023-07-01T00:00:00"/>
    <x v="2"/>
    <x v="2"/>
    <n v="7.326007326007326E-4"/>
    <n v="7.326007326007326E-4"/>
    <n v="228.11699999999999"/>
    <n v="0"/>
    <n v="0"/>
    <n v="27.374039999999997"/>
    <n v="115"/>
    <n v="1.4652014652014651"/>
    <n v="0"/>
    <n v="1148.8237585347986"/>
  </r>
  <r>
    <d v="2023-07-30T01:05:03"/>
    <n v="2"/>
    <n v="2544.3200000000002"/>
    <n v="1"/>
    <s v="Checked out"/>
    <d v="2023-07-31T10:04:47"/>
    <n v="2"/>
    <d v="2023-07-29T12:12:12"/>
    <s v="Economy Queen"/>
    <m/>
    <s v="Private Sale"/>
    <x v="2"/>
    <x v="2"/>
    <s v=""/>
    <x v="5"/>
    <n v="2384"/>
    <d v="2023-07-01T00:00:00"/>
    <x v="2"/>
    <x v="2"/>
    <n v="1.4652014652014652E-3"/>
    <n v="1.4652014652014652E-3"/>
    <n v="381.64800000000002"/>
    <n v="0"/>
    <n v="0"/>
    <n v="45.797759999999997"/>
    <n v="153.33333333333331"/>
    <n v="2.9304029304029302"/>
    <n v="0"/>
    <n v="1960.610503736264"/>
  </r>
  <r>
    <d v="2023-07-29T15:56:35"/>
    <n v="1"/>
    <n v="1531.22"/>
    <n v="1"/>
    <s v="Checked out"/>
    <d v="2023-07-30T09:55:39"/>
    <n v="2"/>
    <d v="2023-07-26T14:35:29"/>
    <s v="Economy Queen"/>
    <m/>
    <s v="Expedia"/>
    <x v="2"/>
    <x v="2"/>
    <s v="Mastercard"/>
    <x v="4"/>
    <n v="2385"/>
    <d v="2023-07-01T00:00:00"/>
    <x v="2"/>
    <x v="2"/>
    <n v="7.326007326007326E-4"/>
    <n v="7.326007326007326E-4"/>
    <n v="229.68299999999999"/>
    <n v="0"/>
    <n v="0"/>
    <n v="27.561959999999999"/>
    <n v="115"/>
    <n v="1.4652014652014651"/>
    <n v="0"/>
    <n v="1157.5098385347985"/>
  </r>
  <r>
    <d v="2023-07-29T19:17:27"/>
    <n v="1"/>
    <n v="919.64"/>
    <n v="1"/>
    <s v="Checked out"/>
    <d v="2023-07-30T09:03:17"/>
    <n v="2"/>
    <d v="2022-12-31T17:21:00"/>
    <s v="Economy Queen"/>
    <m/>
    <m/>
    <x v="0"/>
    <x v="8"/>
    <s v="Mastercard"/>
    <x v="8"/>
    <n v="2386"/>
    <d v="2023-07-01T00:00:00"/>
    <x v="0"/>
    <x v="4"/>
    <n v="1.6863406408094434E-3"/>
    <n v="1.6863406408094434E-3"/>
    <n v="9.1964000000000006"/>
    <n v="50"/>
    <n v="0"/>
    <n v="12.87496"/>
    <n v="115"/>
    <n v="16.863406408094434"/>
    <n v="0"/>
    <n v="715.70523359190554"/>
  </r>
  <r>
    <d v="2023-07-29T16:28:50"/>
    <n v="3"/>
    <n v="4201.5600000000004"/>
    <n v="1"/>
    <s v="Checked out"/>
    <d v="2023-08-01T07:40:47"/>
    <n v="2"/>
    <d v="2023-05-31T22:56:41"/>
    <s v="Economy Queen"/>
    <m/>
    <s v="Expedia"/>
    <x v="2"/>
    <x v="3"/>
    <s v="Mastercard"/>
    <x v="11"/>
    <n v="2387"/>
    <d v="2023-07-01T00:00:00"/>
    <x v="2"/>
    <x v="2"/>
    <n v="2.1978021978021978E-3"/>
    <n v="2.1978021978021978E-3"/>
    <n v="630.23400000000004"/>
    <n v="0"/>
    <n v="0"/>
    <n v="75.628079999999997"/>
    <n v="191.66666666666666"/>
    <n v="4.395604395604396"/>
    <n v="0"/>
    <n v="3299.6356489377295"/>
  </r>
  <r>
    <d v="2023-07-29T18:18:33"/>
    <n v="1"/>
    <n v="1509.68"/>
    <n v="1"/>
    <s v="Checked out"/>
    <d v="2023-07-30T11:00:00"/>
    <n v="1"/>
    <d v="2023-06-14T16:46:45"/>
    <s v="Economy Queen"/>
    <m/>
    <m/>
    <x v="0"/>
    <x v="4"/>
    <s v="Visa"/>
    <x v="8"/>
    <n v="2388"/>
    <d v="2023-07-01T00:00:00"/>
    <x v="0"/>
    <x v="4"/>
    <n v="1.6863406408094434E-3"/>
    <n v="1.6863406408094434E-3"/>
    <n v="15.096800000000002"/>
    <n v="50"/>
    <n v="0"/>
    <n v="21.13552"/>
    <n v="115"/>
    <n v="16.863406408094434"/>
    <n v="0"/>
    <n v="1291.5842735919057"/>
  </r>
  <r>
    <d v="2023-07-29T18:20:39"/>
    <n v="1"/>
    <n v="1509.68"/>
    <n v="1"/>
    <s v="Checked out"/>
    <d v="2023-07-30T11:00:00"/>
    <n v="1"/>
    <d v="2023-06-14T16:46:45"/>
    <s v="Economy Queen"/>
    <m/>
    <m/>
    <x v="0"/>
    <x v="4"/>
    <s v="Visa"/>
    <x v="8"/>
    <n v="2389"/>
    <d v="2023-07-01T00:00:00"/>
    <x v="0"/>
    <x v="4"/>
    <n v="1.6863406408094434E-3"/>
    <n v="1.6863406408094434E-3"/>
    <n v="15.096800000000002"/>
    <n v="50"/>
    <n v="0"/>
    <n v="21.13552"/>
    <n v="115"/>
    <n v="16.863406408094434"/>
    <n v="0"/>
    <n v="1291.5842735919057"/>
  </r>
  <r>
    <d v="2023-07-29T13:09:58"/>
    <n v="3"/>
    <n v="4533.16"/>
    <n v="1"/>
    <s v="Checked out"/>
    <d v="2023-08-01T05:57:44"/>
    <n v="2"/>
    <d v="2023-04-27T06:07:11"/>
    <s v="Economy Queen"/>
    <m/>
    <s v="Expedia"/>
    <x v="2"/>
    <x v="2"/>
    <s v="Mastercard"/>
    <x v="11"/>
    <n v="2390"/>
    <d v="2023-07-01T00:00:00"/>
    <x v="2"/>
    <x v="2"/>
    <n v="2.1978021978021978E-3"/>
    <n v="2.1978021978021978E-3"/>
    <n v="679.97399999999993"/>
    <n v="0"/>
    <n v="0"/>
    <n v="81.596879999999985"/>
    <n v="191.66666666666666"/>
    <n v="4.395604395604396"/>
    <n v="0"/>
    <n v="3575.526848937729"/>
  </r>
  <r>
    <d v="2023-07-29T07:27:37"/>
    <n v="1"/>
    <n v="1151.8399999999999"/>
    <n v="1"/>
    <s v="Checked out"/>
    <d v="2023-07-30T07:25:08"/>
    <n v="2"/>
    <d v="2023-03-12T20:56:44"/>
    <s v="Economy Queen"/>
    <m/>
    <s v="Expedia"/>
    <x v="2"/>
    <x v="2"/>
    <s v="Mastercard"/>
    <x v="11"/>
    <n v="2391"/>
    <d v="2023-07-01T00:00:00"/>
    <x v="2"/>
    <x v="2"/>
    <n v="7.326007326007326E-4"/>
    <n v="7.326007326007326E-4"/>
    <n v="172.77599999999998"/>
    <n v="0"/>
    <n v="0"/>
    <n v="20.733119999999996"/>
    <n v="115"/>
    <n v="1.4652014652014651"/>
    <n v="0"/>
    <n v="841.86567853479846"/>
  </r>
  <r>
    <d v="2023-07-29T14:49:14"/>
    <n v="1"/>
    <n v="1107.1400000000001"/>
    <n v="1"/>
    <s v="Checked out"/>
    <d v="2023-07-30T08:03:51"/>
    <n v="2"/>
    <d v="2022-12-13T02:22:34"/>
    <s v="Economy Queen"/>
    <m/>
    <m/>
    <x v="0"/>
    <x v="7"/>
    <s v=""/>
    <x v="8"/>
    <n v="2392"/>
    <d v="2023-07-01T00:00:00"/>
    <x v="0"/>
    <x v="4"/>
    <n v="1.6863406408094434E-3"/>
    <n v="1.6863406408094434E-3"/>
    <n v="11.071400000000001"/>
    <n v="50"/>
    <n v="0"/>
    <n v="15.499960000000002"/>
    <n v="115"/>
    <n v="16.863406408094434"/>
    <n v="0"/>
    <n v="898.70523359190565"/>
  </r>
  <r>
    <d v="2023-07-29T14:55:19"/>
    <n v="1"/>
    <n v="1509.68"/>
    <n v="1"/>
    <s v="Checked out"/>
    <d v="2023-07-30T10:57:37"/>
    <n v="2"/>
    <d v="2023-06-14T16:42:36"/>
    <s v="Economy Queen"/>
    <m/>
    <m/>
    <x v="0"/>
    <x v="4"/>
    <s v="Mastercard"/>
    <x v="8"/>
    <n v="2393"/>
    <d v="2023-07-01T00:00:00"/>
    <x v="0"/>
    <x v="4"/>
    <n v="1.6863406408094434E-3"/>
    <n v="1.6863406408094434E-3"/>
    <n v="15.096800000000002"/>
    <n v="50"/>
    <n v="0"/>
    <n v="21.13552"/>
    <n v="115"/>
    <n v="16.863406408094434"/>
    <n v="0"/>
    <n v="1291.5842735919057"/>
  </r>
  <r>
    <d v="2023-07-29T18:19:06"/>
    <n v="1"/>
    <n v="1623.89"/>
    <n v="1"/>
    <s v="Checked out"/>
    <d v="2023-07-30T10:55:40"/>
    <n v="2"/>
    <d v="2023-06-14T16:30:29"/>
    <s v="Standard Queen"/>
    <m/>
    <m/>
    <x v="0"/>
    <x v="4"/>
    <s v="Visa"/>
    <x v="8"/>
    <n v="2394"/>
    <d v="2023-07-01T00:00:00"/>
    <x v="0"/>
    <x v="4"/>
    <n v="1.6863406408094434E-3"/>
    <n v="1.6863406408094434E-3"/>
    <n v="16.238900000000001"/>
    <n v="50"/>
    <n v="0"/>
    <n v="22.734460000000002"/>
    <n v="115"/>
    <n v="16.863406408094434"/>
    <n v="0"/>
    <n v="1403.0532335919056"/>
  </r>
  <r>
    <d v="2023-07-29T22:33:23"/>
    <n v="5"/>
    <n v="6973.57"/>
    <n v="1"/>
    <s v="Checked out"/>
    <d v="2023-08-03T10:45:33"/>
    <n v="2"/>
    <d v="2023-07-11T19:32:59"/>
    <s v="Standard Queen"/>
    <m/>
    <s v="Google Travel Agency"/>
    <x v="0"/>
    <x v="0"/>
    <s v="Visa"/>
    <x v="14"/>
    <n v="2395"/>
    <d v="2023-07-01T00:00:00"/>
    <x v="0"/>
    <x v="5"/>
    <n v="8.4317032040472171E-3"/>
    <n v="8.4317032040472171E-3"/>
    <n v="0"/>
    <n v="0"/>
    <n v="0"/>
    <n v="125.52425999999998"/>
    <n v="268.33333333333331"/>
    <n v="0"/>
    <n v="0"/>
    <n v="6579.7124066666665"/>
  </r>
  <r>
    <d v="2023-07-29T17:01:00"/>
    <n v="2"/>
    <n v="1785.72"/>
    <n v="1"/>
    <s v="Checked out"/>
    <d v="2023-07-31T11:00:00"/>
    <n v="2"/>
    <d v="2023-05-27T12:48:00"/>
    <s v="Standard Queen"/>
    <m/>
    <m/>
    <x v="0"/>
    <x v="5"/>
    <s v="Visa"/>
    <x v="22"/>
    <n v="2396"/>
    <d v="2023-07-01T00:00:00"/>
    <x v="0"/>
    <x v="0"/>
    <n v="3.3726812816188868E-3"/>
    <n v="3.3726812816188868E-3"/>
    <n v="0"/>
    <n v="0"/>
    <n v="0"/>
    <n v="25.000080000000001"/>
    <n v="153.33333333333331"/>
    <n v="0"/>
    <n v="0"/>
    <n v="1607.3865866666667"/>
  </r>
  <r>
    <d v="2023-07-29T18:05:20"/>
    <n v="2"/>
    <n v="3104.46"/>
    <n v="1"/>
    <s v="Checked out"/>
    <d v="2023-07-31T09:28:39"/>
    <n v="2"/>
    <d v="2023-07-28T21:45:41"/>
    <s v="Standard Queen"/>
    <m/>
    <s v="Expedia"/>
    <x v="2"/>
    <x v="2"/>
    <s v="Mastercard"/>
    <x v="11"/>
    <n v="2397"/>
    <d v="2023-07-01T00:00:00"/>
    <x v="2"/>
    <x v="2"/>
    <n v="1.4652014652014652E-3"/>
    <n v="1.4652014652014652E-3"/>
    <n v="465.66899999999998"/>
    <n v="0"/>
    <n v="0"/>
    <n v="55.880279999999999"/>
    <n v="153.33333333333331"/>
    <n v="2.9304029304029302"/>
    <n v="0"/>
    <n v="2426.6469837362638"/>
  </r>
  <r>
    <d v="2023-07-29T15:03:38"/>
    <n v="2"/>
    <n v="2412.14"/>
    <n v="1"/>
    <s v="Checked out"/>
    <d v="2023-07-31T10:00:00"/>
    <n v="2"/>
    <d v="2023-07-28T20:40:03"/>
    <s v="Standard Queen"/>
    <m/>
    <m/>
    <x v="0"/>
    <x v="19"/>
    <s v="Visa"/>
    <x v="8"/>
    <n v="2398"/>
    <d v="2023-07-01T00:00:00"/>
    <x v="0"/>
    <x v="4"/>
    <n v="3.3726812816188868E-3"/>
    <n v="3.3726812816188868E-3"/>
    <n v="24.121399999999998"/>
    <n v="50"/>
    <n v="0"/>
    <n v="33.769959999999998"/>
    <n v="153.33333333333331"/>
    <n v="33.726812816188868"/>
    <n v="0"/>
    <n v="2117.1884938504777"/>
  </r>
  <r>
    <d v="2023-07-29T17:21:56"/>
    <n v="2"/>
    <n v="3401.81"/>
    <n v="1"/>
    <s v="Checked out"/>
    <d v="2023-07-31T08:00:00"/>
    <n v="2"/>
    <d v="2023-07-02T18:35:24"/>
    <s v="Standard Queen"/>
    <m/>
    <m/>
    <x v="0"/>
    <x v="13"/>
    <s v="Mastercard"/>
    <x v="8"/>
    <n v="2399"/>
    <d v="2023-07-01T00:00:00"/>
    <x v="0"/>
    <x v="4"/>
    <n v="3.3726812816188868E-3"/>
    <n v="3.3726812816188868E-3"/>
    <n v="34.018099999999997"/>
    <n v="50"/>
    <n v="0"/>
    <n v="47.625340000000001"/>
    <n v="153.33333333333331"/>
    <n v="33.726812816188868"/>
    <n v="0"/>
    <n v="3083.106413850478"/>
  </r>
  <r>
    <d v="2023-07-29T18:28:57"/>
    <n v="1"/>
    <n v="1826.96"/>
    <n v="1"/>
    <s v="Checked out"/>
    <d v="2023-07-30T08:18:50"/>
    <n v="2"/>
    <d v="2023-06-18T18:26:41"/>
    <s v="Standard Queen"/>
    <m/>
    <s v="Booking.com"/>
    <x v="2"/>
    <x v="3"/>
    <s v="Mastercard"/>
    <x v="2"/>
    <n v="2400"/>
    <d v="2023-07-01T00:00:00"/>
    <x v="2"/>
    <x v="2"/>
    <n v="7.326007326007326E-4"/>
    <n v="7.326007326007326E-4"/>
    <n v="274.04399999999998"/>
    <n v="0"/>
    <n v="0"/>
    <n v="32.885280000000002"/>
    <n v="115"/>
    <n v="1.4652014652014651"/>
    <n v="0"/>
    <n v="1403.5655185347987"/>
  </r>
  <r>
    <d v="2023-07-29T22:18:19"/>
    <n v="1"/>
    <n v="1651.11"/>
    <n v="1"/>
    <s v="Checked out"/>
    <d v="2023-07-30T09:21:48"/>
    <n v="2"/>
    <d v="2023-07-21T20:05:53"/>
    <s v="Standard Queen"/>
    <m/>
    <m/>
    <x v="0"/>
    <x v="6"/>
    <s v="Mastercard"/>
    <x v="8"/>
    <n v="2401"/>
    <d v="2023-07-01T00:00:00"/>
    <x v="0"/>
    <x v="4"/>
    <n v="1.6863406408094434E-3"/>
    <n v="1.6863406408094434E-3"/>
    <n v="16.511099999999999"/>
    <n v="50"/>
    <n v="0"/>
    <n v="23.115539999999999"/>
    <n v="115"/>
    <n v="16.863406408094434"/>
    <n v="0"/>
    <n v="1429.6199535919054"/>
  </r>
  <r>
    <d v="2023-07-29T16:37:22"/>
    <n v="1"/>
    <n v="1517.86"/>
    <n v="1"/>
    <s v="Checked out"/>
    <d v="2023-07-30T11:00:00"/>
    <n v="2"/>
    <d v="2023-07-29T12:10:44"/>
    <s v="Superior King"/>
    <m/>
    <m/>
    <x v="0"/>
    <x v="19"/>
    <s v="Visa"/>
    <x v="8"/>
    <n v="2402"/>
    <d v="2023-07-01T00:00:00"/>
    <x v="0"/>
    <x v="4"/>
    <n v="1.6863406408094434E-3"/>
    <n v="1.6863406408094434E-3"/>
    <n v="15.178599999999999"/>
    <n v="50"/>
    <n v="0"/>
    <n v="21.250039999999998"/>
    <n v="115"/>
    <n v="16.863406408094434"/>
    <n v="0"/>
    <n v="1299.5679535919055"/>
  </r>
  <r>
    <d v="2023-07-29T11:37:22"/>
    <n v="1"/>
    <n v="1462.46"/>
    <n v="1"/>
    <s v="Checked out"/>
    <d v="2023-07-30T10:59:48"/>
    <n v="2"/>
    <d v="2023-07-28T10:42:12"/>
    <s v="Superior King"/>
    <m/>
    <s v="Retail"/>
    <x v="2"/>
    <x v="2"/>
    <s v=""/>
    <x v="15"/>
    <n v="2403"/>
    <d v="2023-07-01T00:00:00"/>
    <x v="2"/>
    <x v="2"/>
    <n v="7.326007326007326E-4"/>
    <n v="7.326007326007326E-4"/>
    <n v="219.369"/>
    <n v="0"/>
    <n v="0"/>
    <n v="26.324279999999998"/>
    <n v="115"/>
    <n v="1.4652014652014651"/>
    <n v="0"/>
    <n v="1100.3015185347986"/>
  </r>
  <r>
    <d v="2023-07-29T15:58:22"/>
    <n v="2"/>
    <n v="2764.14"/>
    <n v="1"/>
    <s v="Checked out"/>
    <d v="2023-07-31T10:21:28"/>
    <n v="1"/>
    <d v="2023-07-27T20:38:01"/>
    <s v="Superior King"/>
    <m/>
    <s v="Google Travel Agency"/>
    <x v="0"/>
    <x v="0"/>
    <s v="Visa"/>
    <x v="14"/>
    <n v="2404"/>
    <d v="2023-07-01T00:00:00"/>
    <x v="0"/>
    <x v="5"/>
    <n v="3.3726812816188868E-3"/>
    <n v="3.3726812816188868E-3"/>
    <n v="0"/>
    <n v="0"/>
    <n v="0"/>
    <n v="49.754519999999992"/>
    <n v="153.33333333333331"/>
    <n v="0"/>
    <n v="0"/>
    <n v="2561.0521466666664"/>
  </r>
  <r>
    <d v="2023-07-29T22:19:43"/>
    <n v="2"/>
    <n v="2690.4"/>
    <n v="1"/>
    <s v="Checked out"/>
    <d v="2023-07-31T06:00:00"/>
    <n v="2"/>
    <d v="2023-07-27T13:51:42"/>
    <s v="Superior King"/>
    <m/>
    <s v="Hostelworld Group"/>
    <x v="2"/>
    <x v="2"/>
    <s v="Visa"/>
    <x v="10"/>
    <n v="2405"/>
    <d v="2023-07-01T00:00:00"/>
    <x v="2"/>
    <x v="2"/>
    <n v="1.4652014652014652E-3"/>
    <n v="1.4652014652014652E-3"/>
    <n v="403.56"/>
    <n v="0"/>
    <n v="0"/>
    <n v="48.427199999999999"/>
    <n v="153.33333333333331"/>
    <n v="2.9304029304029302"/>
    <n v="0"/>
    <n v="2082.149063736264"/>
  </r>
  <r>
    <d v="2023-07-30T00:36:51"/>
    <n v="1"/>
    <n v="2432.09"/>
    <n v="1"/>
    <s v="Checked out"/>
    <d v="2023-07-30T09:48:07"/>
    <n v="4"/>
    <d v="2023-04-02T22:41:41"/>
    <s v="Family Room"/>
    <m/>
    <s v="Expedia"/>
    <x v="2"/>
    <x v="3"/>
    <s v="Mastercard"/>
    <x v="4"/>
    <n v="2406"/>
    <d v="2023-07-01T00:00:00"/>
    <x v="2"/>
    <x v="2"/>
    <n v="7.326007326007326E-4"/>
    <n v="7.326007326007326E-4"/>
    <n v="364.81350000000003"/>
    <n v="0"/>
    <n v="0"/>
    <n v="43.777619999999999"/>
    <n v="115"/>
    <n v="1.4652014652014651"/>
    <n v="0"/>
    <n v="1907.0336785347986"/>
  </r>
  <r>
    <d v="2023-07-29T19:12:23"/>
    <n v="1"/>
    <n v="2387.4299999999998"/>
    <n v="1"/>
    <s v="Checked out"/>
    <d v="2023-07-30T07:40:19"/>
    <n v="3"/>
    <d v="2023-05-12T12:52:42"/>
    <s v="Family Room"/>
    <m/>
    <s v="Expedia"/>
    <x v="2"/>
    <x v="3"/>
    <s v="Mastercard"/>
    <x v="11"/>
    <n v="2407"/>
    <d v="2023-07-01T00:00:00"/>
    <x v="2"/>
    <x v="2"/>
    <n v="7.326007326007326E-4"/>
    <n v="7.326007326007326E-4"/>
    <n v="358.11449999999996"/>
    <n v="0"/>
    <n v="0"/>
    <n v="42.973739999999992"/>
    <n v="115"/>
    <n v="1.4652014652014651"/>
    <n v="0"/>
    <n v="1869.8765585347983"/>
  </r>
  <r>
    <d v="2023-07-29T19:01:20"/>
    <n v="2"/>
    <n v="4226.26"/>
    <n v="1"/>
    <s v="Checked out"/>
    <d v="2023-07-31T10:22:25"/>
    <n v="4"/>
    <d v="2023-03-30T08:13:41"/>
    <s v="Family Room"/>
    <m/>
    <s v="Booking.com"/>
    <x v="2"/>
    <x v="3"/>
    <s v="Mastercard"/>
    <x v="2"/>
    <n v="2408"/>
    <d v="2023-07-01T00:00:00"/>
    <x v="2"/>
    <x v="2"/>
    <n v="1.4652014652014652E-3"/>
    <n v="1.4652014652014652E-3"/>
    <n v="633.93899999999996"/>
    <n v="0"/>
    <n v="0"/>
    <n v="76.072679999999991"/>
    <n v="153.33333333333331"/>
    <n v="2.9304029304029302"/>
    <n v="0"/>
    <n v="3359.9845837362641"/>
  </r>
  <r>
    <d v="2023-07-29T16:27:52"/>
    <n v="8"/>
    <n v="13873.14"/>
    <n v="1"/>
    <s v="Checked out"/>
    <d v="2023-08-06T10:55:07"/>
    <n v="4"/>
    <d v="2022-12-14T21:26:25"/>
    <s v="Family Room"/>
    <m/>
    <m/>
    <x v="0"/>
    <x v="14"/>
    <s v="Visa"/>
    <x v="8"/>
    <n v="2409"/>
    <d v="2023-07-01T00:00:00"/>
    <x v="0"/>
    <x v="4"/>
    <n v="1.3490725126475547E-2"/>
    <n v="1.3490725126475547E-2"/>
    <n v="138.73140000000001"/>
    <n v="50"/>
    <n v="0"/>
    <n v="194.22396000000001"/>
    <n v="383.33333333333331"/>
    <n v="134.90725126475547"/>
    <n v="0"/>
    <n v="12971.944055401911"/>
  </r>
  <r>
    <d v="2023-07-29T16:24:48"/>
    <n v="2"/>
    <n v="1837.15"/>
    <n v="1"/>
    <s v="Checked out"/>
    <d v="2023-07-31T11:00:00"/>
    <n v="2"/>
    <d v="2023-07-29T16:24:18"/>
    <s v="2-bed Dorm"/>
    <m/>
    <s v="Google Travel Agency"/>
    <x v="0"/>
    <x v="0"/>
    <s v=""/>
    <x v="7"/>
    <n v="2410"/>
    <d v="2023-07-01T00:00:00"/>
    <x v="0"/>
    <x v="3"/>
    <n v="3.3726812816188868E-3"/>
    <n v="3.3726812816188868E-3"/>
    <n v="0"/>
    <n v="0"/>
    <n v="0"/>
    <n v="25.720100000000002"/>
    <n v="153.33333333333331"/>
    <n v="0"/>
    <n v="0"/>
    <n v="1658.0965666666668"/>
  </r>
  <r>
    <d v="2023-07-29T19:54:23"/>
    <n v="1"/>
    <n v="1270"/>
    <n v="1"/>
    <s v="Checked out"/>
    <d v="2023-07-30T08:54:44"/>
    <n v="2"/>
    <d v="2023-07-10T21:21:34"/>
    <s v="2-bed Dorm"/>
    <m/>
    <s v="Google Travel Agency"/>
    <x v="0"/>
    <x v="0"/>
    <s v="Visa"/>
    <x v="14"/>
    <n v="2411"/>
    <d v="2023-07-01T00:00:00"/>
    <x v="0"/>
    <x v="5"/>
    <n v="1.6863406408094434E-3"/>
    <n v="1.6863406408094434E-3"/>
    <n v="0"/>
    <n v="0"/>
    <n v="0"/>
    <n v="22.86"/>
    <n v="115"/>
    <n v="0"/>
    <n v="0"/>
    <n v="1132.1399999999999"/>
  </r>
  <r>
    <d v="2023-07-29T17:23:51"/>
    <n v="1"/>
    <n v="1216.07"/>
    <n v="1"/>
    <s v="Checked out"/>
    <d v="2023-07-30T10:50:23"/>
    <n v="2"/>
    <d v="2023-07-29T12:07:42"/>
    <s v="2-bed Dorm"/>
    <m/>
    <s v="Booking.com"/>
    <x v="2"/>
    <x v="2"/>
    <s v="Mastercard"/>
    <x v="2"/>
    <n v="2412"/>
    <d v="2023-07-01T00:00:00"/>
    <x v="2"/>
    <x v="2"/>
    <n v="7.326007326007326E-4"/>
    <n v="7.326007326007326E-4"/>
    <n v="182.41049999999998"/>
    <n v="0"/>
    <n v="0"/>
    <n v="21.889259999999997"/>
    <n v="115"/>
    <n v="1.4652014652014651"/>
    <n v="0"/>
    <n v="895.30503853479854"/>
  </r>
  <r>
    <d v="2023-07-29T16:39:29"/>
    <n v="2"/>
    <n v="1707.15"/>
    <n v="1"/>
    <s v="Checked out"/>
    <d v="2023-07-31T08:59:33"/>
    <n v="2"/>
    <d v="2023-07-29T07:34:09"/>
    <s v="2-bed Dorm"/>
    <m/>
    <m/>
    <x v="0"/>
    <x v="0"/>
    <s v=""/>
    <x v="0"/>
    <n v="2413"/>
    <d v="2023-07-01T00:00:00"/>
    <x v="0"/>
    <x v="0"/>
    <n v="3.3726812816188868E-3"/>
    <n v="3.3726812816188868E-3"/>
    <n v="0"/>
    <n v="0"/>
    <n v="0"/>
    <n v="23.900100000000002"/>
    <n v="153.33333333333331"/>
    <n v="0"/>
    <n v="0"/>
    <n v="1529.9165666666668"/>
  </r>
  <r>
    <d v="2023-07-29T20:41:15"/>
    <n v="1"/>
    <n v="2080.36"/>
    <n v="1"/>
    <s v="Checked out"/>
    <d v="2023-07-30T11:00:00"/>
    <n v="3"/>
    <d v="2023-07-29T20:29:41"/>
    <s v="4-bed Dorm"/>
    <m/>
    <s v="Booking.com"/>
    <x v="2"/>
    <x v="2"/>
    <s v="Mastercard"/>
    <x v="2"/>
    <n v="2414"/>
    <d v="2023-07-01T00:00:00"/>
    <x v="2"/>
    <x v="2"/>
    <n v="7.326007326007326E-4"/>
    <n v="7.326007326007326E-4"/>
    <n v="312.05400000000003"/>
    <n v="0"/>
    <n v="0"/>
    <n v="37.446480000000001"/>
    <n v="115"/>
    <n v="1.4652014652014651"/>
    <n v="0"/>
    <n v="1614.3943185347987"/>
  </r>
  <r>
    <d v="2023-07-29T20:15:43"/>
    <n v="1"/>
    <n v="2080.36"/>
    <n v="1"/>
    <s v="Checked out"/>
    <d v="2023-07-30T09:38:49"/>
    <n v="4"/>
    <d v="2023-07-29T19:54:42"/>
    <s v="4-bed Dorm"/>
    <m/>
    <s v="Booking.com"/>
    <x v="2"/>
    <x v="2"/>
    <s v="Mastercard"/>
    <x v="2"/>
    <n v="2415"/>
    <d v="2023-07-01T00:00:00"/>
    <x v="2"/>
    <x v="2"/>
    <n v="7.326007326007326E-4"/>
    <n v="7.326007326007326E-4"/>
    <n v="312.05400000000003"/>
    <n v="0"/>
    <n v="0"/>
    <n v="37.446480000000001"/>
    <n v="115"/>
    <n v="1.4652014652014651"/>
    <n v="0"/>
    <n v="1614.3943185347987"/>
  </r>
  <r>
    <d v="2023-07-29T20:18:58"/>
    <n v="1"/>
    <n v="2080.36"/>
    <n v="1"/>
    <s v="Checked out"/>
    <d v="2023-07-30T09:38:58"/>
    <n v="4"/>
    <d v="2023-07-29T19:54:42"/>
    <s v="4-bed Dorm"/>
    <m/>
    <s v="Booking.com"/>
    <x v="2"/>
    <x v="2"/>
    <s v="Mastercard"/>
    <x v="2"/>
    <n v="2416"/>
    <d v="2023-07-01T00:00:00"/>
    <x v="2"/>
    <x v="2"/>
    <n v="7.326007326007326E-4"/>
    <n v="7.326007326007326E-4"/>
    <n v="312.05400000000003"/>
    <n v="0"/>
    <n v="0"/>
    <n v="37.446480000000001"/>
    <n v="115"/>
    <n v="1.4652014652014651"/>
    <n v="0"/>
    <n v="1614.3943185347987"/>
  </r>
  <r>
    <d v="2023-07-29T19:04:02"/>
    <n v="1"/>
    <n v="2017.95"/>
    <n v="1"/>
    <s v="Checked out"/>
    <d v="2023-07-30T10:46:10"/>
    <n v="4"/>
    <d v="2023-07-29T17:00:32"/>
    <s v="4-bed Dorm"/>
    <m/>
    <m/>
    <x v="0"/>
    <x v="5"/>
    <s v=""/>
    <x v="12"/>
    <n v="2417"/>
    <d v="2023-07-01T00:00:00"/>
    <x v="0"/>
    <x v="0"/>
    <n v="1.6863406408094434E-3"/>
    <n v="1.6863406408094434E-3"/>
    <n v="0"/>
    <n v="0"/>
    <n v="0"/>
    <n v="28.251300000000001"/>
    <n v="115"/>
    <n v="0"/>
    <n v="0"/>
    <n v="1874.6986999999999"/>
  </r>
  <r>
    <d v="2023-07-29T20:26:25"/>
    <n v="2"/>
    <n v="2914.96"/>
    <n v="1"/>
    <s v="Checked out"/>
    <d v="2023-07-31T08:14:55"/>
    <n v="4"/>
    <d v="2023-03-18T22:29:12"/>
    <s v="4-bed Dorm"/>
    <m/>
    <s v="Booking.com"/>
    <x v="2"/>
    <x v="3"/>
    <s v="Mastercard"/>
    <x v="2"/>
    <n v="2418"/>
    <d v="2023-07-01T00:00:00"/>
    <x v="2"/>
    <x v="2"/>
    <n v="1.4652014652014652E-3"/>
    <n v="1.4652014652014652E-3"/>
    <n v="437.24399999999997"/>
    <n v="0"/>
    <n v="0"/>
    <n v="52.469279999999998"/>
    <n v="153.33333333333331"/>
    <n v="2.9304029304029302"/>
    <n v="0"/>
    <n v="2268.982983736264"/>
  </r>
  <r>
    <d v="2023-07-29T14:30:40"/>
    <n v="1"/>
    <n v="2404.02"/>
    <n v="1"/>
    <s v="Checked out"/>
    <d v="2023-07-30T10:40:16"/>
    <n v="3"/>
    <d v="2023-07-28T21:35:43"/>
    <s v="4-bed Dorm"/>
    <m/>
    <s v="Booking.com"/>
    <x v="2"/>
    <x v="2"/>
    <s v="Mastercard"/>
    <x v="2"/>
    <n v="2419"/>
    <d v="2023-07-01T00:00:00"/>
    <x v="2"/>
    <x v="2"/>
    <n v="7.326007326007326E-4"/>
    <n v="7.326007326007326E-4"/>
    <n v="360.60300000000001"/>
    <n v="0"/>
    <n v="0"/>
    <n v="43.272359999999999"/>
    <n v="115"/>
    <n v="1.4652014652014651"/>
    <n v="0"/>
    <n v="1883.6794385347985"/>
  </r>
  <r>
    <d v="2023-07-29T18:20:56"/>
    <n v="1"/>
    <n v="1667.41"/>
    <n v="1"/>
    <s v="Checked out"/>
    <d v="2023-07-30T06:04:56"/>
    <n v="4"/>
    <d v="2023-02-19T19:08:12"/>
    <s v="4-bed Dorm"/>
    <m/>
    <s v="Booking.com"/>
    <x v="2"/>
    <x v="2"/>
    <s v="Mastercard"/>
    <x v="2"/>
    <n v="2420"/>
    <d v="2023-07-01T00:00:00"/>
    <x v="2"/>
    <x v="2"/>
    <n v="7.326007326007326E-4"/>
    <n v="7.326007326007326E-4"/>
    <n v="250.11150000000001"/>
    <n v="0"/>
    <n v="0"/>
    <n v="30.013379999999998"/>
    <n v="115"/>
    <n v="1.4652014652014651"/>
    <n v="0"/>
    <n v="1270.8199185347985"/>
  </r>
  <r>
    <d v="2023-07-29T20:48:34"/>
    <n v="2"/>
    <n v="1488.21"/>
    <n v="1"/>
    <s v="Checked out"/>
    <d v="2023-07-31T09:11:31"/>
    <n v="1"/>
    <d v="2023-05-01T14:29:43"/>
    <s v="Bed in 12-bed Dorm"/>
    <m/>
    <s v="Booking.com"/>
    <x v="2"/>
    <x v="3"/>
    <s v="Mastercard"/>
    <x v="2"/>
    <n v="2421"/>
    <d v="2023-07-01T00:00:00"/>
    <x v="2"/>
    <x v="2"/>
    <n v="1.4652014652014652E-3"/>
    <n v="1.4652014652014652E-3"/>
    <n v="223.23150000000001"/>
    <n v="0"/>
    <n v="0"/>
    <n v="26.787779999999998"/>
    <n v="153.33333333333331"/>
    <n v="2.9304029304029302"/>
    <n v="0"/>
    <n v="1081.9269837362638"/>
  </r>
  <r>
    <d v="2023-07-29T23:07:57"/>
    <n v="1"/>
    <n v="717.86"/>
    <n v="1"/>
    <s v="Checked out"/>
    <d v="2023-07-30T11:00:00"/>
    <n v="1"/>
    <d v="2023-07-29T20:37:45"/>
    <s v="Bed in 12-bed Dorm"/>
    <m/>
    <s v="Booking.com"/>
    <x v="2"/>
    <x v="2"/>
    <s v="Mastercard"/>
    <x v="2"/>
    <n v="2422"/>
    <d v="2023-07-01T00:00:00"/>
    <x v="2"/>
    <x v="2"/>
    <n v="7.326007326007326E-4"/>
    <n v="7.326007326007326E-4"/>
    <n v="107.679"/>
    <n v="0"/>
    <n v="0"/>
    <n v="12.921479999999999"/>
    <n v="115"/>
    <n v="1.4652014652014651"/>
    <n v="0"/>
    <n v="480.79431853479855"/>
  </r>
  <r>
    <d v="2023-07-29T16:10:28"/>
    <n v="2"/>
    <n v="1572.32"/>
    <n v="1"/>
    <s v="Checked out"/>
    <d v="2023-07-31T09:59:36"/>
    <n v="1"/>
    <d v="2023-07-04T16:19:41"/>
    <s v="Bed in 12-bed Dorm"/>
    <m/>
    <s v="Booking.com"/>
    <x v="2"/>
    <x v="2"/>
    <s v="Mastercard"/>
    <x v="2"/>
    <n v="2423"/>
    <d v="2023-07-01T00:00:00"/>
    <x v="2"/>
    <x v="2"/>
    <n v="1.4652014652014652E-3"/>
    <n v="1.4652014652014652E-3"/>
    <n v="235.84799999999998"/>
    <n v="0"/>
    <n v="0"/>
    <n v="28.301759999999998"/>
    <n v="153.33333333333331"/>
    <n v="2.9304029304029302"/>
    <n v="0"/>
    <n v="1151.9065037362639"/>
  </r>
  <r>
    <d v="2023-07-30T00:07:21"/>
    <n v="1"/>
    <n v="696.32"/>
    <n v="1"/>
    <s v="Checked out"/>
    <d v="2023-07-30T10:15:30"/>
    <n v="1"/>
    <d v="2023-07-30T00:06:33"/>
    <s v="Bed in 12-bed Dorm"/>
    <m/>
    <m/>
    <x v="0"/>
    <x v="5"/>
    <s v=""/>
    <x v="0"/>
    <n v="2424"/>
    <d v="2023-07-01T00:00:00"/>
    <x v="0"/>
    <x v="0"/>
    <n v="1.6863406408094434E-3"/>
    <n v="1.6863406408094434E-3"/>
    <n v="0"/>
    <n v="0"/>
    <n v="0"/>
    <n v="9.7484800000000007"/>
    <n v="115"/>
    <n v="0"/>
    <n v="0"/>
    <n v="571.57152000000008"/>
  </r>
  <r>
    <d v="2023-07-29T16:39:05"/>
    <n v="1"/>
    <n v="696.32"/>
    <n v="1"/>
    <s v="Checked out"/>
    <d v="2023-07-30T05:00:13"/>
    <n v="1"/>
    <d v="2023-07-29T15:50:21"/>
    <s v="Bed in 12-bed Dorm"/>
    <m/>
    <m/>
    <x v="0"/>
    <x v="5"/>
    <s v="Visa"/>
    <x v="12"/>
    <n v="2425"/>
    <d v="2023-07-01T00:00:00"/>
    <x v="0"/>
    <x v="0"/>
    <n v="1.6863406408094434E-3"/>
    <n v="1.6863406408094434E-3"/>
    <n v="0"/>
    <n v="0"/>
    <n v="0"/>
    <n v="9.7484800000000007"/>
    <n v="115"/>
    <n v="0"/>
    <n v="0"/>
    <n v="571.57152000000008"/>
  </r>
  <r>
    <d v="2023-07-29T15:29:19"/>
    <n v="1"/>
    <n v="863.93"/>
    <n v="1"/>
    <s v="Checked out"/>
    <d v="2023-07-30T07:16:41"/>
    <n v="1"/>
    <d v="2023-05-12T14:40:50"/>
    <s v="Bed in 12-bed Dorm"/>
    <m/>
    <m/>
    <x v="0"/>
    <x v="4"/>
    <s v="Visa"/>
    <x v="8"/>
    <n v="2426"/>
    <d v="2023-07-01T00:00:00"/>
    <x v="0"/>
    <x v="4"/>
    <n v="1.6863406408094434E-3"/>
    <n v="1.6863406408094434E-3"/>
    <n v="8.6393000000000004"/>
    <n v="50"/>
    <n v="0"/>
    <n v="12.09502"/>
    <n v="115"/>
    <n v="16.863406408094434"/>
    <n v="0"/>
    <n v="661.3322735919055"/>
  </r>
  <r>
    <d v="2023-07-30T00:02:13"/>
    <n v="1"/>
    <n v="728.57"/>
    <n v="1"/>
    <s v="Checked out"/>
    <d v="2023-07-30T06:12:47"/>
    <n v="1"/>
    <d v="2023-07-19T04:55:11"/>
    <s v="Bed in 12-bed Dorm"/>
    <m/>
    <s v="Hostelworld Group"/>
    <x v="2"/>
    <x v="2"/>
    <s v="Visa"/>
    <x v="10"/>
    <n v="2427"/>
    <d v="2023-07-01T00:00:00"/>
    <x v="2"/>
    <x v="2"/>
    <n v="7.326007326007326E-4"/>
    <n v="7.326007326007326E-4"/>
    <n v="109.2855"/>
    <n v="0"/>
    <n v="0"/>
    <n v="13.11426"/>
    <n v="115"/>
    <n v="1.4652014652014651"/>
    <n v="0"/>
    <n v="489.70503853479858"/>
  </r>
  <r>
    <d v="2023-07-30T00:12:49"/>
    <n v="2"/>
    <n v="903.88"/>
    <n v="1"/>
    <s v="Checked out"/>
    <d v="2023-07-31T04:00:00"/>
    <n v="1"/>
    <d v="2023-03-09T14:54:43"/>
    <s v="Bed in 12-bed Dorm"/>
    <m/>
    <s v="Hostelworld Group"/>
    <x v="2"/>
    <x v="2"/>
    <s v="Visa"/>
    <x v="10"/>
    <n v="2428"/>
    <d v="2023-07-01T00:00:00"/>
    <x v="2"/>
    <x v="2"/>
    <n v="1.4652014652014652E-3"/>
    <n v="1.4652014652014652E-3"/>
    <n v="135.58199999999999"/>
    <n v="0"/>
    <n v="0"/>
    <n v="16.269839999999999"/>
    <n v="153.33333333333331"/>
    <n v="2.9304029304029302"/>
    <n v="0"/>
    <n v="595.76442373626378"/>
  </r>
  <r>
    <d v="2023-07-30T02:12:03"/>
    <n v="1"/>
    <n v="807.18"/>
    <n v="1"/>
    <s v="Checked out"/>
    <d v="2023-07-30T08:22:38"/>
    <n v="1"/>
    <d v="2023-07-30T02:11:04"/>
    <s v="Bed in 4-bed Dorm"/>
    <m/>
    <m/>
    <x v="0"/>
    <x v="5"/>
    <s v=""/>
    <x v="0"/>
    <n v="2429"/>
    <d v="2023-07-01T00:00:00"/>
    <x v="0"/>
    <x v="0"/>
    <n v="1.6863406408094434E-3"/>
    <n v="1.6863406408094434E-3"/>
    <n v="0"/>
    <n v="0"/>
    <n v="0"/>
    <n v="11.300519999999999"/>
    <n v="115"/>
    <n v="0"/>
    <n v="0"/>
    <n v="680.87947999999994"/>
  </r>
  <r>
    <d v="2023-07-29T15:39:02"/>
    <n v="2"/>
    <n v="1508.75"/>
    <n v="1"/>
    <s v="Checked out"/>
    <d v="2023-07-31T10:15:24"/>
    <n v="1"/>
    <d v="2023-07-24T21:45:12"/>
    <s v="Bed in 4-bed Dorm"/>
    <m/>
    <s v="Hostelworld Group"/>
    <x v="2"/>
    <x v="2"/>
    <s v=""/>
    <x v="10"/>
    <n v="2430"/>
    <d v="2023-07-01T00:00:00"/>
    <x v="2"/>
    <x v="2"/>
    <n v="1.4652014652014652E-3"/>
    <n v="1.4652014652014652E-3"/>
    <n v="226.3125"/>
    <n v="0"/>
    <n v="0"/>
    <n v="27.157499999999999"/>
    <n v="153.33333333333331"/>
    <n v="2.9304029304029302"/>
    <n v="0"/>
    <n v="1099.0162637362637"/>
  </r>
  <r>
    <d v="2023-07-29T09:17:00"/>
    <n v="3"/>
    <n v="1893.56"/>
    <n v="1"/>
    <s v="Checked out"/>
    <d v="2023-08-01T05:26:29"/>
    <n v="1"/>
    <d v="2023-07-29T09:14:48"/>
    <s v="Bed in 4-bed Dorm"/>
    <m/>
    <m/>
    <x v="0"/>
    <x v="0"/>
    <s v=""/>
    <x v="0"/>
    <n v="2431"/>
    <d v="2023-07-01T00:00:00"/>
    <x v="0"/>
    <x v="0"/>
    <n v="5.0590219224283303E-3"/>
    <n v="5.0590219224283303E-3"/>
    <n v="0"/>
    <n v="0"/>
    <n v="0"/>
    <n v="26.509840000000001"/>
    <n v="191.66666666666666"/>
    <n v="0"/>
    <n v="0"/>
    <n v="1675.3834933333333"/>
  </r>
  <r>
    <d v="2023-07-30T23:51:02"/>
    <n v="1"/>
    <n v="977.79"/>
    <n v="1"/>
    <s v="Checked out"/>
    <d v="2023-07-31T09:14:57"/>
    <n v="2"/>
    <d v="2023-07-30T23:49:17"/>
    <s v="Economy Queen"/>
    <m/>
    <m/>
    <x v="0"/>
    <x v="5"/>
    <s v=""/>
    <x v="0"/>
    <n v="2432"/>
    <d v="2023-07-01T00:00:00"/>
    <x v="0"/>
    <x v="0"/>
    <n v="1.6863406408094434E-3"/>
    <n v="1.6863406408094434E-3"/>
    <n v="0"/>
    <n v="0"/>
    <n v="0"/>
    <n v="13.68906"/>
    <n v="115"/>
    <n v="0"/>
    <n v="0"/>
    <n v="849.10093999999992"/>
  </r>
  <r>
    <d v="2023-07-30T20:12:32"/>
    <n v="1"/>
    <n v="1008.04"/>
    <n v="1"/>
    <s v="Checked out"/>
    <d v="2023-07-31T11:00:00"/>
    <n v="1"/>
    <d v="2023-07-30T16:49:44"/>
    <s v="Economy Queen"/>
    <m/>
    <s v="Booking.com"/>
    <x v="2"/>
    <x v="2"/>
    <s v="Mastercard"/>
    <x v="2"/>
    <n v="2433"/>
    <d v="2023-07-01T00:00:00"/>
    <x v="2"/>
    <x v="2"/>
    <n v="7.326007326007326E-4"/>
    <n v="7.326007326007326E-4"/>
    <n v="151.20599999999999"/>
    <n v="0"/>
    <n v="0"/>
    <n v="18.14472"/>
    <n v="115"/>
    <n v="1.4652014652014651"/>
    <n v="0"/>
    <n v="722.22407853479854"/>
  </r>
  <r>
    <d v="2023-07-30T20:25:10"/>
    <n v="1"/>
    <n v="1346.29"/>
    <n v="1"/>
    <s v="Checked out"/>
    <d v="2023-07-31T10:05:49"/>
    <n v="2"/>
    <d v="2023-07-22T16:32:58"/>
    <s v="Economy Queen"/>
    <m/>
    <m/>
    <x v="3"/>
    <x v="20"/>
    <s v="Visa"/>
    <x v="12"/>
    <n v="2434"/>
    <d v="2023-07-01T00:00:00"/>
    <x v="3"/>
    <x v="0"/>
    <n v="0.33333333333333331"/>
    <n v="0.33333333333333331"/>
    <n v="0"/>
    <n v="0"/>
    <n v="0"/>
    <n v="6.7314499999999997"/>
    <n v="115"/>
    <n v="0"/>
    <n v="3333.333333333333"/>
    <n v="-2108.7747833333333"/>
  </r>
  <r>
    <d v="2023-07-30T19:16:05"/>
    <n v="1"/>
    <n v="806.43"/>
    <n v="1"/>
    <s v="Checked out"/>
    <d v="2023-07-31T10:58:10"/>
    <n v="2"/>
    <d v="2023-07-30T19:14:45"/>
    <s v="Economy Queen"/>
    <m/>
    <m/>
    <x v="0"/>
    <x v="0"/>
    <s v=""/>
    <x v="0"/>
    <n v="2435"/>
    <d v="2023-07-01T00:00:00"/>
    <x v="0"/>
    <x v="0"/>
    <n v="1.6863406408094434E-3"/>
    <n v="1.6863406408094434E-3"/>
    <n v="0"/>
    <n v="0"/>
    <n v="0"/>
    <n v="11.29002"/>
    <n v="115"/>
    <n v="0"/>
    <n v="0"/>
    <n v="680.13997999999992"/>
  </r>
  <r>
    <d v="2023-07-30T22:53:48"/>
    <n v="1"/>
    <n v="806.43"/>
    <n v="1"/>
    <s v="Checked out"/>
    <d v="2023-07-31T10:51:58"/>
    <n v="1"/>
    <d v="2023-07-28T19:14:21"/>
    <s v="Economy Queen"/>
    <m/>
    <s v="Google Travel Agency"/>
    <x v="0"/>
    <x v="0"/>
    <s v="Amex"/>
    <x v="14"/>
    <n v="2436"/>
    <d v="2023-07-01T00:00:00"/>
    <x v="0"/>
    <x v="5"/>
    <n v="1.6863406408094434E-3"/>
    <n v="1.6863406408094434E-3"/>
    <n v="0"/>
    <n v="0"/>
    <n v="0"/>
    <n v="14.515739999999997"/>
    <n v="115"/>
    <n v="0"/>
    <n v="0"/>
    <n v="676.91426000000001"/>
  </r>
  <r>
    <d v="2023-07-30T16:51:31"/>
    <n v="1"/>
    <n v="1249.2"/>
    <n v="1"/>
    <s v="Checked out"/>
    <d v="2023-07-31T07:22:32"/>
    <n v="2"/>
    <d v="2023-05-23T22:04:12"/>
    <s v="Economy Queen"/>
    <m/>
    <s v="Booking.com"/>
    <x v="2"/>
    <x v="3"/>
    <s v="Mastercard"/>
    <x v="2"/>
    <n v="2437"/>
    <d v="2023-07-01T00:00:00"/>
    <x v="2"/>
    <x v="2"/>
    <n v="7.326007326007326E-4"/>
    <n v="7.326007326007326E-4"/>
    <n v="187.38"/>
    <n v="0"/>
    <n v="0"/>
    <n v="22.485599999999998"/>
    <n v="115"/>
    <n v="1.4652014652014651"/>
    <n v="0"/>
    <n v="922.86919853479867"/>
  </r>
  <r>
    <d v="2023-07-30T13:05:01"/>
    <n v="2"/>
    <n v="2781.25"/>
    <n v="1"/>
    <s v="Checked out"/>
    <d v="2023-08-01T06:33:26"/>
    <n v="2"/>
    <d v="2023-07-15T12:24:41"/>
    <s v="Economy Queen"/>
    <m/>
    <s v="Booking.com"/>
    <x v="2"/>
    <x v="2"/>
    <s v="Mastercard"/>
    <x v="2"/>
    <n v="2438"/>
    <d v="2023-07-01T00:00:00"/>
    <x v="2"/>
    <x v="2"/>
    <n v="1.4652014652014652E-3"/>
    <n v="1.4652014652014652E-3"/>
    <n v="417.1875"/>
    <n v="0"/>
    <n v="0"/>
    <n v="50.062499999999993"/>
    <n v="153.33333333333331"/>
    <n v="2.9304029304029302"/>
    <n v="0"/>
    <n v="2157.7362637362639"/>
  </r>
  <r>
    <d v="2023-07-30T16:37:37"/>
    <n v="1"/>
    <n v="1140.71"/>
    <n v="1"/>
    <s v="Checked out"/>
    <d v="2023-07-31T09:02:26"/>
    <n v="2"/>
    <d v="2023-04-20T22:32:11"/>
    <s v="Economy Queen"/>
    <m/>
    <s v="Booking.com"/>
    <x v="2"/>
    <x v="3"/>
    <s v="Mastercard"/>
    <x v="2"/>
    <n v="2439"/>
    <d v="2023-07-01T00:00:00"/>
    <x v="2"/>
    <x v="2"/>
    <n v="7.326007326007326E-4"/>
    <n v="7.326007326007326E-4"/>
    <n v="171.10650000000001"/>
    <n v="0"/>
    <n v="0"/>
    <n v="20.532779999999999"/>
    <n v="115"/>
    <n v="1.4652014652014651"/>
    <n v="0"/>
    <n v="832.60551853479865"/>
  </r>
  <r>
    <d v="2023-07-30T19:40:16"/>
    <n v="1"/>
    <n v="1141.52"/>
    <n v="1"/>
    <s v="Checked out"/>
    <d v="2023-07-31T10:52:10"/>
    <n v="2"/>
    <d v="2023-07-17T20:36:23"/>
    <s v="Economy Queen"/>
    <m/>
    <s v="Expedia"/>
    <x v="2"/>
    <x v="3"/>
    <s v="Mastercard"/>
    <x v="9"/>
    <n v="2440"/>
    <d v="2023-07-01T00:00:00"/>
    <x v="2"/>
    <x v="2"/>
    <n v="7.326007326007326E-4"/>
    <n v="7.326007326007326E-4"/>
    <n v="171.22799999999998"/>
    <n v="0"/>
    <n v="0"/>
    <n v="20.547359999999998"/>
    <n v="115"/>
    <n v="1.4652014652014651"/>
    <n v="0"/>
    <n v="833.2794385347986"/>
  </r>
  <r>
    <d v="2023-07-30T17:53:16"/>
    <n v="2"/>
    <n v="3435.43"/>
    <n v="1"/>
    <s v="Checked out"/>
    <d v="2023-08-01T09:57:44"/>
    <n v="2"/>
    <d v="2023-03-21T16:22:44"/>
    <s v="Standard Queen"/>
    <m/>
    <s v="Expedia"/>
    <x v="2"/>
    <x v="9"/>
    <s v="Mastercard"/>
    <x v="16"/>
    <n v="2441"/>
    <d v="2023-07-01T00:00:00"/>
    <x v="2"/>
    <x v="2"/>
    <n v="1.4652014652014652E-3"/>
    <n v="1.4652014652014652E-3"/>
    <n v="515.31449999999995"/>
    <n v="0"/>
    <n v="0"/>
    <n v="61.837739999999989"/>
    <n v="153.33333333333331"/>
    <n v="2.9304029304029302"/>
    <n v="0"/>
    <n v="2702.0140237362639"/>
  </r>
  <r>
    <d v="2023-07-30T17:49:42"/>
    <n v="2"/>
    <n v="3540.79"/>
    <n v="1"/>
    <s v="Checked out"/>
    <d v="2023-08-01T09:57:59"/>
    <n v="2"/>
    <d v="2023-07-06T16:38:42"/>
    <s v="Standard Queen"/>
    <m/>
    <s v="Expedia"/>
    <x v="2"/>
    <x v="9"/>
    <s v="Mastercard"/>
    <x v="16"/>
    <n v="2442"/>
    <d v="2023-07-01T00:00:00"/>
    <x v="2"/>
    <x v="2"/>
    <n v="1.4652014652014652E-3"/>
    <n v="1.4652014652014652E-3"/>
    <n v="531.11849999999993"/>
    <n v="0"/>
    <n v="0"/>
    <n v="63.734219999999993"/>
    <n v="153.33333333333331"/>
    <n v="2.9304029304029302"/>
    <n v="0"/>
    <n v="2789.673543736264"/>
  </r>
  <r>
    <d v="2023-07-30T15:57:11"/>
    <n v="2"/>
    <n v="2353.2800000000002"/>
    <n v="1"/>
    <s v="Checked out"/>
    <d v="2023-08-01T09:18:44"/>
    <n v="2"/>
    <d v="2023-07-30T15:03:04"/>
    <s v="Standard Queen"/>
    <m/>
    <m/>
    <x v="0"/>
    <x v="19"/>
    <s v="Visa"/>
    <x v="8"/>
    <n v="2443"/>
    <d v="2023-07-01T00:00:00"/>
    <x v="0"/>
    <x v="4"/>
    <n v="3.3726812816188868E-3"/>
    <n v="3.3726812816188868E-3"/>
    <n v="23.532800000000002"/>
    <n v="50"/>
    <n v="0"/>
    <n v="32.945920000000001"/>
    <n v="153.33333333333331"/>
    <n v="33.726812816188868"/>
    <n v="0"/>
    <n v="2059.741133850478"/>
  </r>
  <r>
    <d v="2023-07-30T15:42:26"/>
    <n v="2"/>
    <n v="2987.57"/>
    <n v="1"/>
    <s v="Checked out"/>
    <d v="2023-08-01T09:44:34"/>
    <n v="2"/>
    <d v="2023-07-08T01:03:11"/>
    <s v="Standard Queen"/>
    <m/>
    <s v="Expedia"/>
    <x v="2"/>
    <x v="2"/>
    <s v="Mastercard"/>
    <x v="9"/>
    <n v="2444"/>
    <d v="2023-07-01T00:00:00"/>
    <x v="2"/>
    <x v="2"/>
    <n v="1.4652014652014652E-3"/>
    <n v="1.4652014652014652E-3"/>
    <n v="448.13550000000004"/>
    <n v="0"/>
    <n v="0"/>
    <n v="53.776260000000001"/>
    <n v="153.33333333333331"/>
    <n v="2.9304029304029302"/>
    <n v="0"/>
    <n v="2329.3945037362637"/>
  </r>
  <r>
    <d v="2023-07-30T15:40:51"/>
    <n v="1"/>
    <n v="1489.29"/>
    <n v="1"/>
    <s v="Checked out"/>
    <d v="2023-07-31T05:28:35"/>
    <n v="1"/>
    <d v="2023-07-27T23:55:42"/>
    <s v="Superior King"/>
    <m/>
    <s v="Expedia"/>
    <x v="2"/>
    <x v="2"/>
    <s v="Mastercard"/>
    <x v="9"/>
    <n v="2445"/>
    <d v="2023-07-01T00:00:00"/>
    <x v="2"/>
    <x v="2"/>
    <n v="7.326007326007326E-4"/>
    <n v="7.326007326007326E-4"/>
    <n v="223.39349999999999"/>
    <n v="0"/>
    <n v="0"/>
    <n v="26.807219999999997"/>
    <n v="115"/>
    <n v="1.4652014652014651"/>
    <n v="0"/>
    <n v="1122.6240785347986"/>
  </r>
  <r>
    <d v="2023-07-30T17:06:32"/>
    <n v="1"/>
    <n v="1956.93"/>
    <n v="1"/>
    <s v="Checked out"/>
    <d v="2023-07-31T09:36:16"/>
    <n v="3"/>
    <d v="2023-02-11T19:56:03"/>
    <s v="Family Room"/>
    <m/>
    <m/>
    <x v="0"/>
    <x v="8"/>
    <s v="Visa"/>
    <x v="8"/>
    <n v="2446"/>
    <d v="2023-07-01T00:00:00"/>
    <x v="0"/>
    <x v="4"/>
    <n v="1.6863406408094434E-3"/>
    <n v="1.6863406408094434E-3"/>
    <n v="19.569300000000002"/>
    <n v="50"/>
    <n v="0"/>
    <n v="27.397020000000001"/>
    <n v="115"/>
    <n v="16.863406408094434"/>
    <n v="0"/>
    <n v="1728.1002735919055"/>
  </r>
  <r>
    <d v="2023-07-30T15:36:58"/>
    <n v="5"/>
    <n v="15392.32"/>
    <n v="1"/>
    <s v="Checked out"/>
    <d v="2023-08-04T09:22:34"/>
    <n v="4"/>
    <d v="2023-03-28T21:15:13"/>
    <s v="Family Room"/>
    <m/>
    <s v="Expedia"/>
    <x v="2"/>
    <x v="9"/>
    <s v="Mastercard"/>
    <x v="3"/>
    <n v="2447"/>
    <d v="2023-07-01T00:00:00"/>
    <x v="2"/>
    <x v="2"/>
    <n v="3.663003663003663E-3"/>
    <n v="3.663003663003663E-3"/>
    <n v="2308.848"/>
    <n v="0"/>
    <n v="0"/>
    <n v="277.06175999999999"/>
    <n v="268.33333333333331"/>
    <n v="7.3260073260073257"/>
    <n v="0"/>
    <n v="12530.750899340659"/>
  </r>
  <r>
    <d v="2023-07-30T16:14:42"/>
    <n v="5"/>
    <n v="13339.46"/>
    <n v="1"/>
    <s v="Checked out"/>
    <d v="2023-08-04T09:21:54"/>
    <n v="2"/>
    <d v="2023-03-28T21:15:11"/>
    <s v="Family Room"/>
    <m/>
    <s v="Expedia"/>
    <x v="2"/>
    <x v="9"/>
    <s v="Mastercard"/>
    <x v="3"/>
    <n v="2448"/>
    <d v="2023-07-01T00:00:00"/>
    <x v="2"/>
    <x v="2"/>
    <n v="3.663003663003663E-3"/>
    <n v="3.663003663003663E-3"/>
    <n v="2000.9189999999999"/>
    <n v="0"/>
    <n v="0"/>
    <n v="240.11027999999996"/>
    <n v="268.33333333333331"/>
    <n v="7.3260073260073257"/>
    <n v="0"/>
    <n v="10822.771379340658"/>
  </r>
  <r>
    <d v="2023-07-30T21:33:56"/>
    <n v="3"/>
    <n v="3022.33"/>
    <n v="1"/>
    <s v="Checked out"/>
    <d v="2023-08-02T11:00:00"/>
    <n v="2"/>
    <d v="2023-07-30T14:33:47"/>
    <s v="2-bed Dorm"/>
    <m/>
    <s v="Booking.com"/>
    <x v="2"/>
    <x v="2"/>
    <s v="Mastercard"/>
    <x v="2"/>
    <n v="2449"/>
    <d v="2023-07-01T00:00:00"/>
    <x v="2"/>
    <x v="2"/>
    <n v="2.1978021978021978E-3"/>
    <n v="2.1978021978021978E-3"/>
    <n v="453.34949999999998"/>
    <n v="0"/>
    <n v="0"/>
    <n v="54.401939999999996"/>
    <n v="191.66666666666666"/>
    <n v="4.395604395604396"/>
    <n v="0"/>
    <n v="2318.5162889377289"/>
  </r>
  <r>
    <d v="2023-07-30T18:17:39"/>
    <n v="2"/>
    <n v="2086.0700000000002"/>
    <n v="1"/>
    <s v="Checked out"/>
    <d v="2023-08-01T10:54:01"/>
    <n v="2"/>
    <d v="2023-07-02T16:41:41"/>
    <s v="2-bed Dorm"/>
    <m/>
    <s v="Booking.com"/>
    <x v="2"/>
    <x v="3"/>
    <s v="Mastercard"/>
    <x v="2"/>
    <n v="2450"/>
    <d v="2023-07-01T00:00:00"/>
    <x v="2"/>
    <x v="2"/>
    <n v="1.4652014652014652E-3"/>
    <n v="1.4652014652014652E-3"/>
    <n v="312.91050000000001"/>
    <n v="0"/>
    <n v="0"/>
    <n v="37.549259999999997"/>
    <n v="153.33333333333331"/>
    <n v="2.9304029304029302"/>
    <n v="0"/>
    <n v="1579.3465037362639"/>
  </r>
  <r>
    <d v="2023-07-31T01:17:53"/>
    <n v="1"/>
    <n v="890.32"/>
    <n v="1"/>
    <s v="Checked out"/>
    <d v="2023-07-31T09:54:54"/>
    <n v="2"/>
    <d v="2023-07-31T01:16:53"/>
    <s v="2-bed Dorm"/>
    <m/>
    <m/>
    <x v="0"/>
    <x v="5"/>
    <s v=""/>
    <x v="0"/>
    <n v="2451"/>
    <d v="2023-07-01T00:00:00"/>
    <x v="0"/>
    <x v="0"/>
    <n v="1.6863406408094434E-3"/>
    <n v="1.6863406408094434E-3"/>
    <n v="0"/>
    <n v="0"/>
    <n v="0"/>
    <n v="12.464480000000002"/>
    <n v="115"/>
    <n v="0"/>
    <n v="0"/>
    <n v="762.85552000000007"/>
  </r>
  <r>
    <d v="2023-07-30T20:25:31"/>
    <n v="2"/>
    <n v="4992.74"/>
    <n v="1"/>
    <s v="Checked out"/>
    <d v="2023-08-01T10:18:25"/>
    <n v="4"/>
    <d v="2023-07-22T16:32:58"/>
    <s v="4-bed Dorm"/>
    <m/>
    <m/>
    <x v="3"/>
    <x v="20"/>
    <s v="Visa"/>
    <x v="12"/>
    <n v="2452"/>
    <d v="2023-07-01T00:00:00"/>
    <x v="3"/>
    <x v="0"/>
    <n v="0.66666666666666663"/>
    <n v="0.66666666666666663"/>
    <n v="0"/>
    <n v="0"/>
    <n v="0"/>
    <n v="24.963699999999999"/>
    <n v="153.33333333333331"/>
    <n v="0"/>
    <n v="6666.6666666666661"/>
    <n v="-1852.2236999999996"/>
  </r>
  <r>
    <d v="2023-07-31T01:12:55"/>
    <n v="1"/>
    <n v="1834.02"/>
    <n v="1"/>
    <s v="Checked out"/>
    <d v="2023-07-31T10:14:12"/>
    <n v="4"/>
    <d v="2023-05-16T11:35:27"/>
    <s v="4-bed Dorm"/>
    <m/>
    <m/>
    <x v="0"/>
    <x v="4"/>
    <s v="Mastercard"/>
    <x v="8"/>
    <n v="2453"/>
    <d v="2023-07-01T00:00:00"/>
    <x v="0"/>
    <x v="4"/>
    <n v="1.6863406408094434E-3"/>
    <n v="1.6863406408094434E-3"/>
    <n v="18.340199999999999"/>
    <n v="50"/>
    <n v="0"/>
    <n v="25.676280000000002"/>
    <n v="115"/>
    <n v="16.863406408094434"/>
    <n v="0"/>
    <n v="1608.1401135919054"/>
  </r>
  <r>
    <d v="2023-07-30T16:10:21"/>
    <n v="1"/>
    <n v="1727.68"/>
    <n v="1"/>
    <s v="Checked out"/>
    <d v="2023-07-31T11:00:00"/>
    <n v="4"/>
    <d v="2023-05-08T14:46:42"/>
    <s v="4-bed Dorm"/>
    <m/>
    <s v="Booking.com"/>
    <x v="2"/>
    <x v="3"/>
    <s v="Mastercard"/>
    <x v="2"/>
    <n v="2454"/>
    <d v="2023-07-01T00:00:00"/>
    <x v="2"/>
    <x v="2"/>
    <n v="7.326007326007326E-4"/>
    <n v="7.326007326007326E-4"/>
    <n v="259.15199999999999"/>
    <n v="0"/>
    <n v="0"/>
    <n v="31.098240000000001"/>
    <n v="115"/>
    <n v="1.4652014652014651"/>
    <n v="0"/>
    <n v="1320.9645585347987"/>
  </r>
  <r>
    <d v="2023-07-30T18:59:52"/>
    <n v="1"/>
    <n v="1423.11"/>
    <n v="1"/>
    <s v="Checked out"/>
    <d v="2023-07-31T05:54:23"/>
    <n v="4"/>
    <d v="2023-06-26T05:22:35"/>
    <s v="4-bed Dorm"/>
    <m/>
    <s v="Private Sale"/>
    <x v="2"/>
    <x v="3"/>
    <s v=""/>
    <x v="5"/>
    <n v="2455"/>
    <d v="2023-07-01T00:00:00"/>
    <x v="2"/>
    <x v="2"/>
    <n v="7.326007326007326E-4"/>
    <n v="7.326007326007326E-4"/>
    <n v="213.46649999999997"/>
    <n v="0"/>
    <n v="0"/>
    <n v="25.615979999999997"/>
    <n v="115"/>
    <n v="1.4652014652014651"/>
    <n v="0"/>
    <n v="1067.5623185347986"/>
  </r>
  <r>
    <d v="2023-07-30T15:19:03"/>
    <n v="2"/>
    <n v="2925"/>
    <n v="1"/>
    <s v="Checked out"/>
    <d v="2023-08-01T06:41:18"/>
    <n v="4"/>
    <d v="2023-03-11T16:55:12"/>
    <s v="4-bed Dorm"/>
    <m/>
    <s v="Booking.com"/>
    <x v="2"/>
    <x v="3"/>
    <s v="Mastercard"/>
    <x v="2"/>
    <n v="2456"/>
    <d v="2023-07-01T00:00:00"/>
    <x v="2"/>
    <x v="2"/>
    <n v="1.4652014652014652E-3"/>
    <n v="1.4652014652014652E-3"/>
    <n v="438.75"/>
    <n v="0"/>
    <n v="0"/>
    <n v="52.65"/>
    <n v="153.33333333333331"/>
    <n v="2.9304029304029302"/>
    <n v="0"/>
    <n v="2277.3362637362638"/>
  </r>
  <r>
    <d v="2023-07-30T14:05:41"/>
    <n v="1"/>
    <n v="1756.7"/>
    <n v="1"/>
    <s v="Checked out"/>
    <d v="2023-07-31T08:15:23"/>
    <n v="3"/>
    <d v="2023-07-20T00:37:41"/>
    <s v="4-bed Dorm"/>
    <m/>
    <s v="Booking.com"/>
    <x v="2"/>
    <x v="2"/>
    <s v="Mastercard"/>
    <x v="2"/>
    <n v="2457"/>
    <d v="2023-07-01T00:00:00"/>
    <x v="2"/>
    <x v="2"/>
    <n v="7.326007326007326E-4"/>
    <n v="7.326007326007326E-4"/>
    <n v="263.505"/>
    <n v="0"/>
    <n v="0"/>
    <n v="31.6206"/>
    <n v="115"/>
    <n v="1.4652014652014651"/>
    <n v="0"/>
    <n v="1345.1091985347985"/>
  </r>
  <r>
    <d v="2023-07-30T14:17:05"/>
    <n v="2"/>
    <n v="3250"/>
    <n v="1"/>
    <s v="Checked out"/>
    <d v="2023-08-01T06:59:39"/>
    <n v="4"/>
    <d v="2023-03-08T10:13:12"/>
    <s v="4-bed Dorm"/>
    <m/>
    <s v="Booking.com"/>
    <x v="2"/>
    <x v="2"/>
    <s v="Mastercard"/>
    <x v="2"/>
    <n v="2458"/>
    <d v="2023-07-01T00:00:00"/>
    <x v="2"/>
    <x v="2"/>
    <n v="1.4652014652014652E-3"/>
    <n v="1.4652014652014652E-3"/>
    <n v="487.5"/>
    <n v="0"/>
    <n v="0"/>
    <n v="58.499999999999993"/>
    <n v="153.33333333333331"/>
    <n v="2.9304029304029302"/>
    <n v="0"/>
    <n v="2547.7362637362639"/>
  </r>
  <r>
    <d v="2023-07-31T01:38:56"/>
    <n v="1"/>
    <n v="2062.5"/>
    <n v="1"/>
    <s v="Checked out"/>
    <d v="2023-07-31T10:20:55"/>
    <n v="5"/>
    <d v="2023-04-19T19:43:11"/>
    <s v="6-bed Dorm"/>
    <m/>
    <s v="Booking.com"/>
    <x v="2"/>
    <x v="3"/>
    <s v="Mastercard"/>
    <x v="2"/>
    <n v="2459"/>
    <d v="2023-07-01T00:00:00"/>
    <x v="2"/>
    <x v="2"/>
    <n v="7.326007326007326E-4"/>
    <n v="7.326007326007326E-4"/>
    <n v="309.375"/>
    <n v="0"/>
    <n v="0"/>
    <n v="37.125"/>
    <n v="115"/>
    <n v="1.4652014652014651"/>
    <n v="0"/>
    <n v="1599.5347985347985"/>
  </r>
  <r>
    <d v="2023-07-30T17:46:59"/>
    <n v="1"/>
    <n v="486.61"/>
    <n v="1"/>
    <s v="Checked out"/>
    <d v="2023-07-31T05:40:53"/>
    <n v="1"/>
    <d v="2023-07-29T10:37:42"/>
    <s v="Bed in 12-bed Dorm"/>
    <m/>
    <s v="Booking.com"/>
    <x v="2"/>
    <x v="2"/>
    <s v="Mastercard"/>
    <x v="2"/>
    <n v="2460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30T17:18:53"/>
    <n v="4"/>
    <n v="1908.57"/>
    <n v="1"/>
    <s v="Checked out"/>
    <d v="2023-08-03T10:09:05"/>
    <n v="1"/>
    <d v="2023-07-26T15:44:45"/>
    <s v="Bed in 12-bed Dorm"/>
    <m/>
    <m/>
    <x v="0"/>
    <x v="10"/>
    <s v="Visa"/>
    <x v="8"/>
    <n v="2461"/>
    <d v="2023-07-01T00:00:00"/>
    <x v="0"/>
    <x v="4"/>
    <n v="6.7453625632377737E-3"/>
    <n v="6.7453625632377737E-3"/>
    <n v="19.085699999999999"/>
    <n v="50"/>
    <n v="0"/>
    <n v="26.71998"/>
    <n v="230"/>
    <n v="67.453625632377737"/>
    <n v="0"/>
    <n v="1515.3106943676221"/>
  </r>
  <r>
    <d v="2023-07-30T23:37:30"/>
    <n v="3"/>
    <n v="1352.86"/>
    <n v="1"/>
    <s v="Checked out"/>
    <d v="2023-08-02T10:42:33"/>
    <n v="1"/>
    <d v="2023-07-27T16:56:59"/>
    <s v="Bed in 12-bed Dorm"/>
    <m/>
    <m/>
    <x v="0"/>
    <x v="10"/>
    <s v="Mastercard"/>
    <x v="8"/>
    <n v="2462"/>
    <d v="2023-07-01T00:00:00"/>
    <x v="0"/>
    <x v="4"/>
    <n v="5.0590219224283303E-3"/>
    <n v="5.0590219224283303E-3"/>
    <n v="13.528599999999999"/>
    <n v="50"/>
    <n v="0"/>
    <n v="18.94004"/>
    <n v="191.66666666666666"/>
    <n v="50.590219224283302"/>
    <n v="0"/>
    <n v="1028.13447410905"/>
  </r>
  <r>
    <d v="2023-07-30T22:13:17"/>
    <n v="5"/>
    <n v="2619.08"/>
    <n v="1"/>
    <s v="Checked out"/>
    <d v="2023-08-04T10:44:14"/>
    <n v="1"/>
    <d v="2023-07-26T20:23:45"/>
    <s v="Bed in 12-bed Dorm"/>
    <m/>
    <s v="Hostelworld Group"/>
    <x v="2"/>
    <x v="2"/>
    <s v=""/>
    <x v="10"/>
    <n v="2463"/>
    <d v="2023-07-01T00:00:00"/>
    <x v="2"/>
    <x v="2"/>
    <n v="3.663003663003663E-3"/>
    <n v="3.663003663003663E-3"/>
    <n v="392.86199999999997"/>
    <n v="0"/>
    <n v="0"/>
    <n v="47.143439999999998"/>
    <n v="268.33333333333331"/>
    <n v="7.3260073260073257"/>
    <n v="0"/>
    <n v="1903.4152193406594"/>
  </r>
  <r>
    <d v="2023-07-30T16:43:51"/>
    <n v="2"/>
    <n v="1012.5"/>
    <n v="1"/>
    <s v="Checked out"/>
    <d v="2023-08-01T09:43:02"/>
    <n v="1"/>
    <d v="2023-07-26T15:01:16"/>
    <s v="Bed in 12-bed Dorm"/>
    <m/>
    <s v="Booking.com"/>
    <x v="2"/>
    <x v="2"/>
    <s v="Mastercard"/>
    <x v="2"/>
    <n v="2464"/>
    <d v="2023-07-01T00:00:00"/>
    <x v="2"/>
    <x v="2"/>
    <n v="1.4652014652014652E-3"/>
    <n v="1.4652014652014652E-3"/>
    <n v="151.875"/>
    <n v="0"/>
    <n v="0"/>
    <n v="18.224999999999998"/>
    <n v="153.33333333333331"/>
    <n v="2.9304029304029302"/>
    <n v="0"/>
    <n v="686.1362637362638"/>
  </r>
  <r>
    <d v="2023-07-30T22:05:59"/>
    <n v="2"/>
    <n v="774.57"/>
    <n v="1"/>
    <s v="Checked out"/>
    <d v="2023-08-01T11:00:00"/>
    <n v="1"/>
    <d v="2023-07-10T13:13:43"/>
    <s v="Bed in 12-bed Dorm"/>
    <m/>
    <s v="Private Sale"/>
    <x v="2"/>
    <x v="2"/>
    <s v=""/>
    <x v="5"/>
    <n v="2465"/>
    <d v="2023-07-01T00:00:00"/>
    <x v="2"/>
    <x v="2"/>
    <n v="1.4652014652014652E-3"/>
    <n v="1.4652014652014652E-3"/>
    <n v="116.1855"/>
    <n v="0"/>
    <n v="0"/>
    <n v="13.942259999999999"/>
    <n v="153.33333333333331"/>
    <n v="2.9304029304029302"/>
    <n v="0"/>
    <n v="488.17850373626379"/>
  </r>
  <r>
    <d v="2023-07-30T18:16:05"/>
    <n v="2"/>
    <n v="1150.9000000000001"/>
    <n v="1"/>
    <s v="Checked out"/>
    <d v="2023-08-01T10:56:26"/>
    <n v="1"/>
    <d v="2023-07-29T20:37:41"/>
    <s v="Bed in 12-bed Dorm"/>
    <m/>
    <s v="Booking.com"/>
    <x v="2"/>
    <x v="2"/>
    <s v="Mastercard"/>
    <x v="2"/>
    <n v="2466"/>
    <d v="2023-07-01T00:00:00"/>
    <x v="2"/>
    <x v="2"/>
    <n v="1.4652014652014652E-3"/>
    <n v="1.4652014652014652E-3"/>
    <n v="172.63500000000002"/>
    <n v="0"/>
    <n v="0"/>
    <n v="20.716200000000001"/>
    <n v="153.33333333333331"/>
    <n v="2.9304029304029302"/>
    <n v="0"/>
    <n v="801.28506373626385"/>
  </r>
  <r>
    <d v="2023-07-30T23:03:20"/>
    <n v="1"/>
    <n v="486.61"/>
    <n v="1"/>
    <s v="Checked out"/>
    <d v="2023-07-31T08:25:15"/>
    <n v="1"/>
    <d v="2023-07-29T20:25:41"/>
    <s v="Bed in 12-bed Dorm"/>
    <m/>
    <s v="Booking.com"/>
    <x v="2"/>
    <x v="2"/>
    <s v="Mastercard"/>
    <x v="2"/>
    <n v="2467"/>
    <d v="2023-07-01T00:00:00"/>
    <x v="2"/>
    <x v="2"/>
    <n v="7.326007326007326E-4"/>
    <n v="7.326007326007326E-4"/>
    <n v="72.991500000000002"/>
    <n v="0"/>
    <n v="0"/>
    <n v="8.7589799999999993"/>
    <n v="115"/>
    <n v="1.4652014652014651"/>
    <n v="0"/>
    <n v="288.39431853479857"/>
  </r>
  <r>
    <d v="2023-07-31T00:09:01"/>
    <n v="7"/>
    <n v="3745.31"/>
    <n v="1"/>
    <s v="Checked out"/>
    <d v="2023-08-06T11:00:00"/>
    <n v="1"/>
    <d v="2023-07-30T11:57:41"/>
    <s v="Bed in 12-bed Dorm"/>
    <m/>
    <m/>
    <x v="0"/>
    <x v="14"/>
    <s v="Visa"/>
    <x v="8"/>
    <n v="2468"/>
    <d v="2023-07-01T00:00:00"/>
    <x v="0"/>
    <x v="4"/>
    <n v="1.1804384485666104E-2"/>
    <n v="1.1804384485666104E-2"/>
    <n v="37.453099999999999"/>
    <n v="50"/>
    <n v="0"/>
    <n v="52.434339999999999"/>
    <n v="345"/>
    <n v="118.04384485666104"/>
    <n v="0"/>
    <n v="3142.3787151433389"/>
  </r>
  <r>
    <d v="2023-07-30T17:37:11"/>
    <n v="1"/>
    <n v="449.29"/>
    <n v="1"/>
    <s v="Checked out"/>
    <d v="2023-07-31T11:00:00"/>
    <n v="1"/>
    <d v="2023-07-27T00:29:42"/>
    <s v="Bed in 12-bed Dorm"/>
    <m/>
    <s v="Hostelworld Group"/>
    <x v="2"/>
    <x v="2"/>
    <s v="Visa"/>
    <x v="10"/>
    <n v="2469"/>
    <d v="2023-07-01T00:00:00"/>
    <x v="2"/>
    <x v="2"/>
    <n v="7.326007326007326E-4"/>
    <n v="7.326007326007326E-4"/>
    <n v="67.393500000000003"/>
    <n v="0"/>
    <n v="0"/>
    <n v="8.0872200000000003"/>
    <n v="115"/>
    <n v="1.4652014652014651"/>
    <n v="0"/>
    <n v="257.34407853479854"/>
  </r>
  <r>
    <d v="2023-07-31T00:18:20"/>
    <n v="1"/>
    <n v="389.33"/>
    <n v="1"/>
    <s v="Checked out"/>
    <d v="2023-07-31T11:00:00"/>
    <n v="1"/>
    <d v="2023-07-30T23:12:12"/>
    <s v="Bed in 12-bed Dorm"/>
    <m/>
    <s v="Private Sale"/>
    <x v="2"/>
    <x v="2"/>
    <s v=""/>
    <x v="5"/>
    <n v="2470"/>
    <d v="2023-07-01T00:00:00"/>
    <x v="2"/>
    <x v="2"/>
    <n v="7.326007326007326E-4"/>
    <n v="7.326007326007326E-4"/>
    <n v="58.399499999999996"/>
    <n v="0"/>
    <n v="0"/>
    <n v="7.0079399999999996"/>
    <n v="115"/>
    <n v="1.4652014652014651"/>
    <n v="0"/>
    <n v="207.45735853479852"/>
  </r>
  <r>
    <d v="2023-07-30T17:15:26"/>
    <n v="1"/>
    <n v="564.91"/>
    <n v="1"/>
    <s v="Checked out"/>
    <d v="2023-07-31T10:32:33"/>
    <n v="1"/>
    <d v="2023-06-28T23:38:42"/>
    <s v="Bed in 12-bed Dorm"/>
    <m/>
    <s v="Booking.com"/>
    <x v="2"/>
    <x v="3"/>
    <s v=""/>
    <x v="2"/>
    <n v="2471"/>
    <d v="2023-07-01T00:00:00"/>
    <x v="2"/>
    <x v="2"/>
    <n v="7.326007326007326E-4"/>
    <n v="7.326007326007326E-4"/>
    <n v="84.736499999999992"/>
    <n v="0"/>
    <n v="0"/>
    <n v="10.168379999999999"/>
    <n v="115"/>
    <n v="1.4652014652014651"/>
    <n v="0"/>
    <n v="353.53991853479852"/>
  </r>
  <r>
    <d v="2023-07-30T17:14:47"/>
    <n v="1"/>
    <n v="564.91"/>
    <n v="1"/>
    <s v="Checked out"/>
    <d v="2023-07-31T10:32:30"/>
    <n v="1"/>
    <d v="2023-06-28T23:38:42"/>
    <s v="Bed in 12-bed Dorm"/>
    <m/>
    <s v="Booking.com"/>
    <x v="2"/>
    <x v="3"/>
    <s v=""/>
    <x v="2"/>
    <n v="2472"/>
    <d v="2023-07-01T00:00:00"/>
    <x v="2"/>
    <x v="2"/>
    <n v="7.326007326007326E-4"/>
    <n v="7.326007326007326E-4"/>
    <n v="84.736499999999992"/>
    <n v="0"/>
    <n v="0"/>
    <n v="10.168379999999999"/>
    <n v="115"/>
    <n v="1.4652014652014651"/>
    <n v="0"/>
    <n v="353.53991853479852"/>
  </r>
  <r>
    <d v="2023-07-30T17:15:09"/>
    <n v="1"/>
    <n v="564.91"/>
    <n v="1"/>
    <s v="Checked out"/>
    <d v="2023-07-31T10:32:26"/>
    <n v="1"/>
    <d v="2023-06-28T23:38:42"/>
    <s v="Bed in 12-bed Dorm"/>
    <m/>
    <s v="Booking.com"/>
    <x v="2"/>
    <x v="3"/>
    <s v=""/>
    <x v="2"/>
    <n v="2473"/>
    <d v="2023-07-01T00:00:00"/>
    <x v="2"/>
    <x v="2"/>
    <n v="7.326007326007326E-4"/>
    <n v="7.326007326007326E-4"/>
    <n v="84.736499999999992"/>
    <n v="0"/>
    <n v="0"/>
    <n v="10.168379999999999"/>
    <n v="115"/>
    <n v="1.4652014652014651"/>
    <n v="0"/>
    <n v="353.53991853479852"/>
  </r>
  <r>
    <d v="2023-07-30T22:15:38"/>
    <n v="1"/>
    <n v="508.93"/>
    <n v="1"/>
    <s v="Checked out"/>
    <d v="2023-07-31T11:00:00"/>
    <n v="1"/>
    <d v="2023-07-30T21:35:12"/>
    <s v="Bed in 12-bed Dorm"/>
    <m/>
    <s v="Booking.com"/>
    <x v="2"/>
    <x v="2"/>
    <s v="Mastercard"/>
    <x v="2"/>
    <n v="2474"/>
    <d v="2023-07-01T00:00:00"/>
    <x v="2"/>
    <x v="2"/>
    <n v="7.326007326007326E-4"/>
    <n v="7.326007326007326E-4"/>
    <n v="76.339500000000001"/>
    <n v="0"/>
    <n v="0"/>
    <n v="9.1607399999999988"/>
    <n v="115"/>
    <n v="1.4652014652014651"/>
    <n v="0"/>
    <n v="306.96455853479853"/>
  </r>
  <r>
    <d v="2023-07-30T20:19:14"/>
    <n v="2"/>
    <n v="1308.4000000000001"/>
    <n v="1"/>
    <s v="Checked out"/>
    <d v="2023-08-01T09:23:08"/>
    <n v="1"/>
    <d v="2023-06-27T03:52:41"/>
    <s v="Bed in 4-bed Dorm"/>
    <m/>
    <s v="Hostelworld Group"/>
    <x v="2"/>
    <x v="2"/>
    <s v="Visa"/>
    <x v="10"/>
    <n v="2475"/>
    <d v="2023-07-01T00:00:00"/>
    <x v="2"/>
    <x v="2"/>
    <n v="1.4652014652014652E-3"/>
    <n v="1.4652014652014652E-3"/>
    <n v="196.26000000000002"/>
    <n v="0"/>
    <n v="0"/>
    <n v="23.551200000000001"/>
    <n v="153.33333333333331"/>
    <n v="2.9304029304029302"/>
    <n v="0"/>
    <n v="932.32506373626381"/>
  </r>
  <r>
    <d v="2023-07-30T17:28:53"/>
    <n v="2"/>
    <n v="1308.4000000000001"/>
    <n v="1"/>
    <s v="Checked out"/>
    <d v="2023-08-01T09:05:44"/>
    <n v="1"/>
    <d v="2023-06-27T04:07:11"/>
    <s v="Bed in 4-bed Dorm"/>
    <m/>
    <s v="Hostelworld Group"/>
    <x v="2"/>
    <x v="2"/>
    <s v="Visa"/>
    <x v="10"/>
    <n v="2476"/>
    <d v="2023-07-01T00:00:00"/>
    <x v="2"/>
    <x v="2"/>
    <n v="1.4652014652014652E-3"/>
    <n v="1.4652014652014652E-3"/>
    <n v="196.26000000000002"/>
    <n v="0"/>
    <n v="0"/>
    <n v="23.551200000000001"/>
    <n v="153.33333333333331"/>
    <n v="2.9304029304029302"/>
    <n v="0"/>
    <n v="932.32506373626381"/>
  </r>
  <r>
    <d v="2023-07-30T15:39:27"/>
    <n v="2"/>
    <n v="1483.39"/>
    <n v="1"/>
    <s v="Checked out"/>
    <d v="2023-08-01T07:45:30"/>
    <n v="1"/>
    <d v="2023-06-28T01:32:13"/>
    <s v="Bed in 4-bed Dorm"/>
    <m/>
    <s v="Booking.com"/>
    <x v="2"/>
    <x v="3"/>
    <s v="Mastercard"/>
    <x v="2"/>
    <n v="2477"/>
    <d v="2023-07-01T00:00:00"/>
    <x v="2"/>
    <x v="2"/>
    <n v="1.4652014652014652E-3"/>
    <n v="1.4652014652014652E-3"/>
    <n v="222.5085"/>
    <n v="0"/>
    <n v="0"/>
    <n v="26.70102"/>
    <n v="153.33333333333331"/>
    <n v="2.9304029304029302"/>
    <n v="0"/>
    <n v="1077.9167437362639"/>
  </r>
  <r>
    <d v="2023-07-30T20:31:13"/>
    <n v="2"/>
    <n v="1368.75"/>
    <n v="1"/>
    <s v="Checked out"/>
    <d v="2023-08-01T08:43:34"/>
    <n v="1"/>
    <d v="2023-07-28T20:00:51"/>
    <s v="Bed in 4-bed Dorm"/>
    <m/>
    <s v="Booking.com"/>
    <x v="2"/>
    <x v="2"/>
    <s v="Mastercard"/>
    <x v="2"/>
    <n v="2478"/>
    <d v="2023-07-01T00:00:00"/>
    <x v="2"/>
    <x v="2"/>
    <n v="1.4652014652014652E-3"/>
    <n v="1.4652014652014652E-3"/>
    <n v="205.3125"/>
    <n v="0"/>
    <n v="0"/>
    <n v="24.637499999999999"/>
    <n v="153.33333333333331"/>
    <n v="2.9304029304029302"/>
    <n v="0"/>
    <n v="982.53626373626378"/>
  </r>
  <r>
    <d v="2023-07-30T18:20:51"/>
    <n v="3"/>
    <n v="2103.75"/>
    <n v="1"/>
    <s v="Checked out"/>
    <d v="2023-08-02T11:00:00"/>
    <n v="1"/>
    <d v="2023-07-19T13:44:42"/>
    <s v="Bed in 4-bed Dorm"/>
    <m/>
    <s v="Booking.com"/>
    <x v="2"/>
    <x v="3"/>
    <s v="Mastercard"/>
    <x v="2"/>
    <n v="2479"/>
    <d v="2023-07-01T00:00:00"/>
    <x v="2"/>
    <x v="2"/>
    <n v="2.1978021978021978E-3"/>
    <n v="2.1978021978021978E-3"/>
    <n v="315.5625"/>
    <n v="0"/>
    <n v="0"/>
    <n v="37.8675"/>
    <n v="191.66666666666666"/>
    <n v="4.395604395604396"/>
    <n v="0"/>
    <n v="1554.2577289377289"/>
  </r>
  <r>
    <d v="2023-07-30T15:08:12"/>
    <n v="3"/>
    <n v="2074.29"/>
    <n v="1"/>
    <s v="Checked out"/>
    <d v="2023-08-02T09:35:14"/>
    <n v="1"/>
    <d v="2023-06-05T00:07:24"/>
    <s v="Bed in 4-bed Dorm"/>
    <m/>
    <m/>
    <x v="0"/>
    <x v="10"/>
    <s v="Mastercard"/>
    <x v="8"/>
    <n v="2480"/>
    <d v="2023-07-01T00:00:00"/>
    <x v="0"/>
    <x v="4"/>
    <n v="5.0590219224283303E-3"/>
    <n v="5.0590219224283303E-3"/>
    <n v="20.742899999999999"/>
    <n v="50"/>
    <n v="0"/>
    <n v="29.04006"/>
    <n v="191.66666666666666"/>
    <n v="50.590219224283302"/>
    <n v="0"/>
    <n v="1732.2501541090501"/>
  </r>
  <r>
    <d v="2023-07-31T06:52:06"/>
    <n v="1"/>
    <n v="949.82"/>
    <n v="1"/>
    <s v="Checked out"/>
    <d v="2023-08-01T09:42:16"/>
    <n v="2"/>
    <d v="2023-06-17T11:17:12"/>
    <s v="2-bed Dorm"/>
    <m/>
    <s v="Booking.com"/>
    <x v="2"/>
    <x v="3"/>
    <s v="Mastercard"/>
    <x v="2"/>
    <n v="2481"/>
    <d v="2023-07-01T00:00:00"/>
    <x v="2"/>
    <x v="2"/>
    <n v="7.326007326007326E-4"/>
    <n v="7.326007326007326E-4"/>
    <n v="142.47300000000001"/>
    <n v="0"/>
    <n v="0"/>
    <n v="17.09676"/>
    <n v="115"/>
    <n v="1.4652014652014651"/>
    <n v="0"/>
    <n v="673.78503853479856"/>
  </r>
  <r>
    <d v="2024-06-01T00:00:00"/>
    <n v="2"/>
    <n v="20000"/>
    <n v="10"/>
    <s v="Checked out"/>
    <d v="2023-06-02T16:00:00"/>
    <n v="2"/>
    <d v="2023-05-09T14:57:31"/>
    <s v="Economy Queen"/>
    <m/>
    <s v="Miki Travel"/>
    <x v="4"/>
    <x v="21"/>
    <s v="Faktura"/>
    <x v="29"/>
    <n v="2482"/>
    <d v="2024-06-01T00:00:00"/>
    <x v="3"/>
    <x v="0"/>
    <n v="3.1152647975077881E-3"/>
    <n v="3.1152647975077881E-3"/>
    <n v="0"/>
    <n v="0"/>
    <n v="0"/>
    <n v="100"/>
    <n v="153.33333333333331"/>
    <n v="0"/>
    <n v="202.49221183800623"/>
    <n v="19544.174454828659"/>
  </r>
  <r>
    <d v="2024-06-02T00:00:00"/>
    <n v="20"/>
    <n v="20000"/>
    <n v="10"/>
    <s v="Checked out"/>
    <d v="2023-06-02T08:20:31"/>
    <n v="2"/>
    <d v="2023-06-01T11:57:14"/>
    <s v="Economy Queen"/>
    <m/>
    <s v="Miki Travel"/>
    <x v="4"/>
    <x v="21"/>
    <s v="Faktura"/>
    <x v="29"/>
    <n v="2483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3T00:00:00"/>
    <n v="20"/>
    <n v="20000"/>
    <n v="10"/>
    <s v="Checked out"/>
    <d v="2023-06-04T08:23:23"/>
    <n v="2"/>
    <d v="2023-02-05T16:19:13"/>
    <s v="Economy Queen"/>
    <m/>
    <s v="Miki Travel"/>
    <x v="4"/>
    <x v="21"/>
    <s v="Faktura"/>
    <x v="29"/>
    <n v="2484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4T00:00:00"/>
    <n v="20"/>
    <n v="20000"/>
    <n v="10"/>
    <s v="Checked out"/>
    <d v="2023-06-04T08:54:25"/>
    <n v="2"/>
    <d v="2023-04-27T16:14:13"/>
    <s v="Economy Queen"/>
    <m/>
    <s v="Miki Travel"/>
    <x v="4"/>
    <x v="21"/>
    <s v="Faktura"/>
    <x v="29"/>
    <n v="2485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5T00:00:00"/>
    <n v="20"/>
    <n v="20000"/>
    <n v="10"/>
    <s v="Checked out"/>
    <d v="2023-06-02T09:00:00"/>
    <n v="2"/>
    <d v="2023-05-22T13:17:12"/>
    <s v="Economy Queen"/>
    <m/>
    <s v="Miki Travel"/>
    <x v="4"/>
    <x v="21"/>
    <s v="Faktura"/>
    <x v="29"/>
    <n v="2486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6T00:00:00"/>
    <n v="20"/>
    <n v="20000"/>
    <n v="10"/>
    <s v="Checked out"/>
    <d v="2023-06-02T09:38:21"/>
    <n v="2"/>
    <d v="2023-05-18T16:28:12"/>
    <s v="Economy Queen"/>
    <m/>
    <s v="Miki Travel"/>
    <x v="4"/>
    <x v="21"/>
    <s v="Faktura"/>
    <x v="29"/>
    <n v="2487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7T00:00:00"/>
    <n v="20"/>
    <n v="20000"/>
    <n v="10"/>
    <s v="Checked out"/>
    <d v="2023-06-03T06:47:42"/>
    <n v="2"/>
    <d v="2023-01-23T04:44:41"/>
    <s v="Economy Queen"/>
    <m/>
    <s v="Miki Travel"/>
    <x v="4"/>
    <x v="21"/>
    <s v="Faktura"/>
    <x v="29"/>
    <n v="2488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8T00:00:00"/>
    <n v="20"/>
    <n v="20000"/>
    <n v="10"/>
    <s v="Checked out"/>
    <d v="2023-06-02T10:26:05"/>
    <n v="2"/>
    <d v="2023-05-22T10:45:11"/>
    <s v="Economy Queen"/>
    <m/>
    <s v="Miki Travel"/>
    <x v="4"/>
    <x v="21"/>
    <s v="Faktura"/>
    <x v="29"/>
    <n v="2489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09T00:00:00"/>
    <n v="20"/>
    <n v="20000"/>
    <n v="10"/>
    <s v="Checked out"/>
    <d v="2023-06-02T10:58:10"/>
    <n v="2"/>
    <d v="2023-05-31T15:02:43"/>
    <s v="Standard Queen"/>
    <m/>
    <s v="Miki Travel"/>
    <x v="4"/>
    <x v="21"/>
    <s v="Faktura"/>
    <x v="29"/>
    <n v="2490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0T00:00:00"/>
    <n v="20"/>
    <n v="20000"/>
    <n v="10"/>
    <s v="Checked out"/>
    <d v="2023-06-03T05:00:00"/>
    <n v="2"/>
    <d v="2023-06-01T11:20:08"/>
    <s v="Superior King"/>
    <m/>
    <s v="Miki Travel"/>
    <x v="4"/>
    <x v="21"/>
    <s v="Faktura"/>
    <x v="29"/>
    <n v="2491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1T00:00:00"/>
    <n v="20"/>
    <n v="20000"/>
    <n v="10"/>
    <s v="Checked out"/>
    <d v="2023-06-04T08:57:29"/>
    <n v="2"/>
    <d v="2023-04-10T00:34:48"/>
    <s v="Family Room"/>
    <m/>
    <s v="Miki Travel"/>
    <x v="4"/>
    <x v="21"/>
    <s v="Faktura"/>
    <x v="29"/>
    <n v="2492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2T00:00:00"/>
    <n v="20"/>
    <n v="20000"/>
    <n v="10"/>
    <s v="Checked out"/>
    <d v="2023-06-02T10:26:22"/>
    <n v="2"/>
    <d v="2023-06-01T13:46:43"/>
    <s v="Family Room"/>
    <m/>
    <s v="Miki Travel"/>
    <x v="4"/>
    <x v="21"/>
    <s v="Faktura"/>
    <x v="29"/>
    <n v="2493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3T00:00:00"/>
    <n v="20"/>
    <n v="20000"/>
    <n v="10"/>
    <s v="Checked out"/>
    <d v="2023-06-03T09:21:20"/>
    <n v="2"/>
    <d v="2023-04-19T07:56:41"/>
    <s v="2-bed Dorm"/>
    <m/>
    <s v="Miki Travel"/>
    <x v="4"/>
    <x v="21"/>
    <s v="Faktura"/>
    <x v="29"/>
    <n v="2494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4T00:00:00"/>
    <n v="20"/>
    <n v="20000"/>
    <n v="10"/>
    <s v="Checked out"/>
    <d v="2023-06-03T11:00:00"/>
    <n v="2"/>
    <d v="2023-04-09T15:06:11"/>
    <s v="2-bed Dorm"/>
    <m/>
    <s v="Miki Travel"/>
    <x v="4"/>
    <x v="21"/>
    <s v="Faktura"/>
    <x v="29"/>
    <n v="2495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5T00:00:00"/>
    <n v="20"/>
    <n v="20000"/>
    <n v="10"/>
    <s v="Checked out"/>
    <d v="2023-06-02T09:00:00"/>
    <n v="2"/>
    <d v="2023-05-29T17:23:13"/>
    <s v="Bed in 12-bed Dorm"/>
    <m/>
    <s v="Miki Travel"/>
    <x v="4"/>
    <x v="21"/>
    <s v="Faktura"/>
    <x v="29"/>
    <n v="2496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6T00:00:00"/>
    <n v="20"/>
    <n v="20000"/>
    <n v="10"/>
    <s v="Checked out"/>
    <d v="2023-06-04T08:31:09"/>
    <n v="2"/>
    <d v="2023-05-26T07:48:41"/>
    <s v="Bed in 12-bed Dorm"/>
    <m/>
    <s v="Miki Travel"/>
    <x v="4"/>
    <x v="21"/>
    <s v="Faktura"/>
    <x v="29"/>
    <n v="2497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7T00:00:00"/>
    <n v="20"/>
    <n v="20000"/>
    <n v="10"/>
    <s v="Checked out"/>
    <d v="2023-06-02T08:20:17"/>
    <n v="2"/>
    <d v="2023-05-25T08:43:42"/>
    <s v="Bed in 12-bed Dorm"/>
    <m/>
    <s v="Miki Travel"/>
    <x v="4"/>
    <x v="21"/>
    <s v="Faktura"/>
    <x v="29"/>
    <n v="2498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8T00:00:00"/>
    <n v="20"/>
    <n v="20000"/>
    <n v="10"/>
    <s v="Checked out"/>
    <d v="2023-06-04T11:00:00"/>
    <n v="2"/>
    <d v="2023-02-13T22:14:11"/>
    <s v="Bed in 12-bed Dorm"/>
    <m/>
    <s v="Miki Travel"/>
    <x v="4"/>
    <x v="21"/>
    <s v="Faktura"/>
    <x v="29"/>
    <n v="2499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19T00:00:00"/>
    <n v="20"/>
    <n v="20000"/>
    <n v="10"/>
    <s v="Checked out"/>
    <d v="2023-06-03T08:00:00"/>
    <n v="2"/>
    <d v="2023-04-02T12:11:44"/>
    <s v="Bed in 12-bed Dorm"/>
    <m/>
    <s v="Miki Travel"/>
    <x v="4"/>
    <x v="21"/>
    <s v="Faktura"/>
    <x v="29"/>
    <n v="2500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0T00:00:00"/>
    <n v="20"/>
    <n v="20000"/>
    <n v="10"/>
    <s v="Checked out"/>
    <d v="2023-06-02T10:21:53"/>
    <n v="2"/>
    <d v="2023-05-22T17:25:42"/>
    <s v="Bed in 12-bed Dorm"/>
    <m/>
    <s v="Miki Travel"/>
    <x v="4"/>
    <x v="21"/>
    <s v="Faktura"/>
    <x v="29"/>
    <n v="2501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1T00:00:00"/>
    <n v="20"/>
    <n v="20000"/>
    <n v="10"/>
    <s v="Checked out"/>
    <d v="2023-06-02T08:20:47"/>
    <n v="2"/>
    <d v="2023-06-01T20:58:21"/>
    <s v="Bed in 12-bed Dorm"/>
    <m/>
    <s v="Miki Travel"/>
    <x v="4"/>
    <x v="21"/>
    <s v="Faktura"/>
    <x v="29"/>
    <n v="2502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2T00:00:00"/>
    <n v="20"/>
    <n v="20000"/>
    <n v="10"/>
    <s v="Checked out"/>
    <d v="2023-06-02T08:21:08"/>
    <n v="2"/>
    <d v="2023-06-01T20:55:11"/>
    <s v="Bed in 12-bed Dorm"/>
    <m/>
    <s v="Miki Travel"/>
    <x v="4"/>
    <x v="21"/>
    <s v="Faktura"/>
    <x v="29"/>
    <n v="2503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3T00:00:00"/>
    <n v="20"/>
    <n v="20000"/>
    <n v="10"/>
    <s v="Checked out"/>
    <d v="2023-06-02T10:10:15"/>
    <n v="2"/>
    <d v="2023-06-01T18:34:38"/>
    <s v="Bed in 12-bed Dorm"/>
    <m/>
    <s v="Miki Travel"/>
    <x v="4"/>
    <x v="21"/>
    <s v="Faktura"/>
    <x v="29"/>
    <n v="2504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4T00:00:00"/>
    <n v="20"/>
    <n v="20000"/>
    <n v="10"/>
    <s v="Checked out"/>
    <d v="2023-06-02T04:11:38"/>
    <n v="2"/>
    <d v="2023-05-08T22:42:13"/>
    <s v="Bed in 12-bed Dorm"/>
    <m/>
    <s v="Miki Travel"/>
    <x v="4"/>
    <x v="21"/>
    <s v="Faktura"/>
    <x v="29"/>
    <n v="2505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5T00:00:00"/>
    <n v="20"/>
    <n v="20000"/>
    <n v="10"/>
    <s v="Checked out"/>
    <d v="2023-06-03T09:06:08"/>
    <n v="2"/>
    <d v="2023-05-17T23:47:11"/>
    <s v="Bed in 4-bed Dorm"/>
    <m/>
    <s v="Miki Travel"/>
    <x v="4"/>
    <x v="21"/>
    <s v="Faktura"/>
    <x v="29"/>
    <n v="2506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6T00:00:00"/>
    <n v="20"/>
    <n v="20000"/>
    <n v="10"/>
    <s v="Checked out"/>
    <d v="2023-06-03T11:00:00"/>
    <n v="2"/>
    <d v="2023-05-16T04:40:12"/>
    <s v="Bed in 4-bed Dorm"/>
    <m/>
    <s v="Miki Travel"/>
    <x v="4"/>
    <x v="21"/>
    <s v="Faktura"/>
    <x v="29"/>
    <n v="2507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7T00:00:00"/>
    <n v="20"/>
    <n v="20000"/>
    <n v="10"/>
    <s v="Checked out"/>
    <d v="2023-06-02T10:10:49"/>
    <n v="2"/>
    <d v="2023-05-23T22:54:41"/>
    <s v="Bed in 4-bed Dorm"/>
    <m/>
    <s v="Miki Travel"/>
    <x v="4"/>
    <x v="21"/>
    <s v="Faktura"/>
    <x v="29"/>
    <n v="2508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8T00:00:00"/>
    <n v="20"/>
    <n v="20000"/>
    <n v="10"/>
    <s v="Checked out"/>
    <d v="2023-06-03T09:48:09"/>
    <n v="2"/>
    <d v="2023-06-01T10:43:01"/>
    <s v="Bed in 4-bed Dorm"/>
    <m/>
    <s v="Miki Travel"/>
    <x v="4"/>
    <x v="21"/>
    <s v="Faktura"/>
    <x v="29"/>
    <n v="2509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29T00:00:00"/>
    <n v="20"/>
    <n v="20000"/>
    <n v="10"/>
    <s v="Checked out"/>
    <d v="2023-06-02T09:02:45"/>
    <n v="2"/>
    <d v="2023-06-01T15:04:27"/>
    <s v="Bed in 4-bed Dorm"/>
    <m/>
    <s v="Miki Travel"/>
    <x v="4"/>
    <x v="21"/>
    <s v="Faktura"/>
    <x v="29"/>
    <n v="2510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6-30T00:00:00"/>
    <n v="20"/>
    <n v="20000"/>
    <n v="10"/>
    <s v="Checked out"/>
    <d v="2023-06-04T09:19:11"/>
    <n v="2"/>
    <d v="2023-02-15T17:13:41"/>
    <s v="Economy Queen"/>
    <m/>
    <s v="Miki Travel"/>
    <x v="4"/>
    <x v="21"/>
    <s v="Faktura"/>
    <x v="29"/>
    <n v="2511"/>
    <d v="2024-06-01T00:00:00"/>
    <x v="3"/>
    <x v="0"/>
    <n v="3.1152647975077882E-2"/>
    <n v="3.1152647975077882E-2"/>
    <n v="0"/>
    <n v="0"/>
    <n v="0"/>
    <n v="100"/>
    <n v="843.33333333333326"/>
    <n v="0"/>
    <n v="2024.9221183800623"/>
    <n v="17031.744548286602"/>
  </r>
  <r>
    <d v="2024-07-01T00:00:00"/>
    <n v="20"/>
    <n v="20000"/>
    <n v="10"/>
    <s v="Checked out"/>
    <d v="2023-06-04T11:00:00"/>
    <n v="2"/>
    <d v="2023-05-20T20:44:42"/>
    <s v="Economy Queen"/>
    <m/>
    <s v="Miki Travel"/>
    <x v="4"/>
    <x v="21"/>
    <s v="Faktura"/>
    <x v="29"/>
    <n v="2512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2T00:00:00"/>
    <n v="20"/>
    <n v="20000"/>
    <n v="10"/>
    <s v="Checked out"/>
    <d v="2023-06-03T11:00:00"/>
    <n v="2"/>
    <d v="2023-06-03T01:38:44"/>
    <s v="Economy Queen"/>
    <m/>
    <s v="Miki Travel"/>
    <x v="4"/>
    <x v="21"/>
    <s v="Faktura"/>
    <x v="29"/>
    <n v="2513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3T00:00:00"/>
    <n v="20"/>
    <n v="20000"/>
    <n v="10"/>
    <s v="Checked out"/>
    <d v="2023-06-03T13:49:00"/>
    <n v="2"/>
    <d v="2023-06-02T18:22:42"/>
    <s v="Economy Queen"/>
    <m/>
    <s v="Miki Travel"/>
    <x v="4"/>
    <x v="21"/>
    <s v="Faktura"/>
    <x v="29"/>
    <n v="2514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4T00:00:00"/>
    <n v="20"/>
    <n v="20000"/>
    <n v="10"/>
    <s v="Checked out"/>
    <d v="2023-06-04T08:16:44"/>
    <n v="2"/>
    <d v="2023-01-02T22:24:25"/>
    <s v="Economy Queen"/>
    <m/>
    <s v="Miki Travel"/>
    <x v="4"/>
    <x v="21"/>
    <s v="Faktura"/>
    <x v="29"/>
    <n v="2515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5T00:00:00"/>
    <n v="20"/>
    <n v="20000"/>
    <n v="10"/>
    <s v="Checked out"/>
    <d v="2023-06-03T09:23:16"/>
    <n v="2"/>
    <d v="2023-04-15T22:27:41"/>
    <s v="Economy Queen"/>
    <m/>
    <s v="Miki Travel"/>
    <x v="4"/>
    <x v="21"/>
    <s v="Faktura"/>
    <x v="29"/>
    <n v="2516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6T00:00:00"/>
    <n v="20"/>
    <n v="20000"/>
    <n v="10"/>
    <s v="Checked out"/>
    <d v="2023-06-03T11:00:00"/>
    <n v="2"/>
    <d v="2023-06-02T14:02:12"/>
    <s v="Economy Queen"/>
    <m/>
    <s v="Miki Travel"/>
    <x v="4"/>
    <x v="21"/>
    <s v="Faktura"/>
    <x v="29"/>
    <n v="2517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7T00:00:00"/>
    <n v="20"/>
    <n v="20000"/>
    <n v="10"/>
    <s v="Checked out"/>
    <d v="2023-06-03T04:47:27"/>
    <n v="2"/>
    <d v="2023-06-01T12:16:43"/>
    <s v="Economy Queen"/>
    <m/>
    <s v="Miki Travel"/>
    <x v="4"/>
    <x v="21"/>
    <s v="Faktura"/>
    <x v="29"/>
    <n v="2518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8T00:00:00"/>
    <n v="20"/>
    <n v="20000"/>
    <n v="10"/>
    <s v="Checked out"/>
    <d v="2023-06-04T08:59:44"/>
    <n v="2"/>
    <d v="2023-04-18T19:55:39"/>
    <s v="Economy Queen"/>
    <m/>
    <s v="Miki Travel"/>
    <x v="4"/>
    <x v="21"/>
    <s v="Faktura"/>
    <x v="29"/>
    <n v="2519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09T00:00:00"/>
    <n v="20"/>
    <n v="20000"/>
    <n v="10"/>
    <s v="Checked out"/>
    <d v="2023-06-05T08:57:18"/>
    <n v="2"/>
    <d v="2023-05-31T09:34:12"/>
    <s v="Standard Queen"/>
    <m/>
    <s v="Miki Travel"/>
    <x v="4"/>
    <x v="21"/>
    <s v="Faktura"/>
    <x v="29"/>
    <n v="2520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0T00:00:00"/>
    <n v="20"/>
    <n v="20000"/>
    <n v="10"/>
    <s v="Checked out"/>
    <d v="2023-06-03T07:39:03"/>
    <n v="2"/>
    <d v="2023-03-29T20:14:09"/>
    <s v="Standard Queen"/>
    <m/>
    <s v="Miki Travel"/>
    <x v="4"/>
    <x v="21"/>
    <s v="Faktura"/>
    <x v="29"/>
    <n v="2521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1T00:00:00"/>
    <n v="20"/>
    <n v="20000"/>
    <n v="10"/>
    <s v="Checked out"/>
    <d v="2023-06-03T09:34:56"/>
    <n v="2"/>
    <d v="2023-01-21T20:08:13"/>
    <s v="Standard Queen"/>
    <m/>
    <s v="Miki Travel"/>
    <x v="4"/>
    <x v="21"/>
    <s v="Faktura"/>
    <x v="29"/>
    <n v="2522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2T00:00:00"/>
    <n v="20"/>
    <n v="20000"/>
    <n v="10"/>
    <s v="Checked out"/>
    <d v="2023-06-04T08:44:01"/>
    <n v="2"/>
    <d v="2023-05-30T14:32:24"/>
    <s v="Standard Queen"/>
    <m/>
    <s v="Miki Travel"/>
    <x v="4"/>
    <x v="21"/>
    <s v="Faktura"/>
    <x v="29"/>
    <n v="2523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3T00:00:00"/>
    <n v="20"/>
    <n v="20000"/>
    <n v="10"/>
    <s v="Checked out"/>
    <d v="2023-06-03T08:37:47"/>
    <n v="2"/>
    <d v="2023-06-03T00:58:22"/>
    <s v="Superior King"/>
    <m/>
    <s v="Miki Travel"/>
    <x v="4"/>
    <x v="21"/>
    <s v="Faktura"/>
    <x v="29"/>
    <n v="2524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4T00:00:00"/>
    <n v="20"/>
    <n v="20000"/>
    <n v="10"/>
    <s v="Checked out"/>
    <d v="2023-06-04T07:24:33"/>
    <n v="2"/>
    <d v="2023-02-20T16:42:13"/>
    <s v="Family Room"/>
    <m/>
    <s v="Miki Travel"/>
    <x v="4"/>
    <x v="21"/>
    <s v="Faktura"/>
    <x v="29"/>
    <n v="2525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5T00:00:00"/>
    <n v="20"/>
    <n v="20000"/>
    <n v="10"/>
    <s v="Checked out"/>
    <d v="2023-06-04T10:59:09"/>
    <n v="2"/>
    <d v="2023-02-20T16:42:13"/>
    <s v="Family Room"/>
    <m/>
    <s v="Miki Travel"/>
    <x v="4"/>
    <x v="21"/>
    <s v="Faktura"/>
    <x v="29"/>
    <n v="2526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6T00:00:00"/>
    <n v="20"/>
    <n v="20000"/>
    <n v="10"/>
    <s v="Checked out"/>
    <d v="2023-06-04T07:02:48"/>
    <n v="2"/>
    <d v="2023-05-22T15:20:22"/>
    <s v="2-bed Dorm"/>
    <m/>
    <s v="Miki Travel"/>
    <x v="4"/>
    <x v="21"/>
    <s v="Faktura"/>
    <x v="29"/>
    <n v="2527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7T00:00:00"/>
    <n v="20"/>
    <n v="20000"/>
    <n v="10"/>
    <s v="Checked out"/>
    <d v="2023-06-04T07:42:27"/>
    <n v="2"/>
    <d v="2023-01-27T13:45:41"/>
    <s v="2-bed Dorm"/>
    <m/>
    <s v="Miki Travel"/>
    <x v="4"/>
    <x v="21"/>
    <s v="Faktura"/>
    <x v="29"/>
    <n v="2528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8T00:00:00"/>
    <n v="20"/>
    <n v="20000"/>
    <n v="10"/>
    <s v="Checked out"/>
    <d v="2023-06-03T06:47:11"/>
    <n v="2"/>
    <d v="2023-05-18T21:52:12"/>
    <s v="2-bed Dorm"/>
    <m/>
    <s v="Miki Travel"/>
    <x v="4"/>
    <x v="21"/>
    <s v="Faktura"/>
    <x v="29"/>
    <n v="2529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19T00:00:00"/>
    <n v="20"/>
    <n v="20000"/>
    <n v="10"/>
    <s v="Checked out"/>
    <d v="2023-06-05T09:52:01"/>
    <n v="2"/>
    <d v="2023-05-24T23:32:11"/>
    <s v="2-bed Dorm"/>
    <m/>
    <s v="Miki Travel"/>
    <x v="4"/>
    <x v="21"/>
    <s v="Faktura"/>
    <x v="29"/>
    <n v="2530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0T00:00:00"/>
    <n v="20"/>
    <n v="20000"/>
    <n v="10"/>
    <s v="Checked out"/>
    <d v="2023-06-05T09:50:19"/>
    <n v="2"/>
    <d v="2023-06-02T13:40:58"/>
    <s v="2-bed Dorm"/>
    <m/>
    <s v="Miki Travel"/>
    <x v="4"/>
    <x v="21"/>
    <s v="Faktura"/>
    <x v="29"/>
    <n v="2531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1T00:00:00"/>
    <n v="20"/>
    <n v="20000"/>
    <n v="10"/>
    <s v="Checked out"/>
    <d v="2023-06-06T07:06:23"/>
    <n v="2"/>
    <d v="2023-05-31T01:37:12"/>
    <s v="2-bed Dorm"/>
    <m/>
    <s v="Miki Travel"/>
    <x v="4"/>
    <x v="21"/>
    <s v="Faktura"/>
    <x v="29"/>
    <n v="2532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2T00:00:00"/>
    <n v="20"/>
    <n v="20000"/>
    <n v="10"/>
    <s v="Checked out"/>
    <d v="2023-06-03T06:00:00"/>
    <n v="2"/>
    <d v="2023-04-13T16:45:36"/>
    <s v="4-bed Dorm"/>
    <m/>
    <s v="Miki Travel"/>
    <x v="4"/>
    <x v="21"/>
    <s v="Faktura"/>
    <x v="29"/>
    <n v="2533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3T00:00:00"/>
    <n v="20"/>
    <n v="20000"/>
    <n v="10"/>
    <s v="Checked out"/>
    <d v="2023-06-06T07:00:00"/>
    <n v="2"/>
    <d v="2023-02-05T02:32:12"/>
    <s v="Bed in 12-bed Dorm"/>
    <m/>
    <s v="Miki Travel"/>
    <x v="4"/>
    <x v="21"/>
    <s v="Faktura"/>
    <x v="29"/>
    <n v="2534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4T00:00:00"/>
    <n v="20"/>
    <n v="20000"/>
    <n v="10"/>
    <s v="Checked out"/>
    <d v="2023-06-04T10:58:05"/>
    <n v="2"/>
    <d v="2023-06-01T19:31:42"/>
    <s v="Bed in 12-bed Dorm"/>
    <m/>
    <s v="Miki Travel"/>
    <x v="4"/>
    <x v="21"/>
    <s v="Faktura"/>
    <x v="29"/>
    <n v="2535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5T00:00:00"/>
    <n v="20"/>
    <n v="20000"/>
    <n v="10"/>
    <s v="Checked out"/>
    <d v="2023-06-03T09:09:48"/>
    <n v="2"/>
    <d v="2023-06-01T17:35:23"/>
    <s v="Bed in 12-bed Dorm"/>
    <m/>
    <s v="Miki Travel"/>
    <x v="4"/>
    <x v="21"/>
    <s v="Faktura"/>
    <x v="29"/>
    <n v="2536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6T00:00:00"/>
    <n v="20"/>
    <n v="20000"/>
    <n v="10"/>
    <s v="Checked out"/>
    <d v="2023-06-04T07:52:33"/>
    <n v="2"/>
    <d v="2023-05-31T02:25:41"/>
    <s v="Bed in 12-bed Dorm"/>
    <m/>
    <s v="Miki Travel"/>
    <x v="4"/>
    <x v="21"/>
    <s v="Faktura"/>
    <x v="29"/>
    <n v="2537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7T00:00:00"/>
    <n v="20"/>
    <n v="20000"/>
    <n v="10"/>
    <s v="Checked out"/>
    <d v="2023-06-03T04:46:38"/>
    <n v="2"/>
    <d v="2023-05-22T09:12:12"/>
    <s v="Bed in 12-bed Dorm"/>
    <m/>
    <s v="Miki Travel"/>
    <x v="4"/>
    <x v="21"/>
    <s v="Faktura"/>
    <x v="29"/>
    <n v="2538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8T00:00:00"/>
    <n v="20"/>
    <n v="20000"/>
    <n v="10"/>
    <s v="Checked out"/>
    <d v="2023-06-04T06:00:00"/>
    <n v="2"/>
    <d v="2023-05-28T19:21:11"/>
    <s v="Bed in 12-bed Dorm"/>
    <m/>
    <s v="Miki Travel"/>
    <x v="4"/>
    <x v="21"/>
    <s v="Faktura"/>
    <x v="29"/>
    <n v="2539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29T00:00:00"/>
    <n v="20"/>
    <n v="20000"/>
    <n v="10"/>
    <s v="Checked out"/>
    <d v="2023-06-03T11:00:00"/>
    <n v="2"/>
    <d v="2023-06-02T22:18:41"/>
    <s v="Bed in 12-bed Dorm"/>
    <m/>
    <s v="Miki Travel"/>
    <x v="4"/>
    <x v="21"/>
    <s v="Faktura"/>
    <x v="29"/>
    <n v="2540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30T00:00:00"/>
    <n v="20"/>
    <n v="20000"/>
    <n v="10"/>
    <s v="Checked out"/>
    <d v="2023-06-05T07:59:04"/>
    <n v="2"/>
    <d v="2023-05-05T12:06:12"/>
    <s v="Bed in 12-bed Dorm"/>
    <m/>
    <s v="Miki Travel"/>
    <x v="4"/>
    <x v="21"/>
    <s v="Faktura"/>
    <x v="29"/>
    <n v="2541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7-31T00:00:00"/>
    <n v="20"/>
    <n v="20000"/>
    <n v="10"/>
    <s v="Checked out"/>
    <d v="2023-06-04T07:24:07"/>
    <n v="2"/>
    <d v="2023-05-03T13:30:05"/>
    <s v="Economy Queen"/>
    <m/>
    <s v="Miki Travel"/>
    <x v="4"/>
    <x v="21"/>
    <s v="Faktura"/>
    <x v="29"/>
    <n v="2542"/>
    <d v="2024-07-01T00:00:00"/>
    <x v="3"/>
    <x v="0"/>
    <n v="2.932551319648094E-2"/>
    <n v="2.932551319648094E-2"/>
    <n v="0"/>
    <n v="0"/>
    <n v="0"/>
    <n v="100"/>
    <n v="843.33333333333326"/>
    <n v="0"/>
    <n v="1906.1583577712611"/>
    <n v="17150.508308895405"/>
  </r>
  <r>
    <d v="2024-08-01T00:00:00"/>
    <n v="20"/>
    <n v="20000"/>
    <n v="10"/>
    <s v="Checked out"/>
    <d v="2023-06-04T11:00:00"/>
    <n v="2"/>
    <d v="2023-04-12T17:56:42"/>
    <s v="Economy Queen"/>
    <m/>
    <s v="Miki Travel"/>
    <x v="4"/>
    <x v="21"/>
    <s v="Faktura"/>
    <x v="29"/>
    <n v="2543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2T00:00:00"/>
    <n v="20"/>
    <n v="20000"/>
    <n v="10"/>
    <s v="Checked out"/>
    <d v="2023-06-04T07:50:36"/>
    <n v="2"/>
    <d v="2023-05-17T17:51:41"/>
    <s v="Economy Queen"/>
    <m/>
    <s v="Miki Travel"/>
    <x v="4"/>
    <x v="21"/>
    <s v="Faktura"/>
    <x v="29"/>
    <n v="2544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3T00:00:00"/>
    <n v="20"/>
    <n v="20000"/>
    <n v="10"/>
    <s v="Checked out"/>
    <d v="2023-06-05T07:58:41"/>
    <n v="2"/>
    <d v="2023-01-06T04:54:04"/>
    <s v="Economy Queen"/>
    <m/>
    <s v="Miki Travel"/>
    <x v="4"/>
    <x v="21"/>
    <s v="Faktura"/>
    <x v="29"/>
    <n v="2545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4T00:00:00"/>
    <n v="20"/>
    <n v="20000"/>
    <n v="10"/>
    <s v="Checked out"/>
    <d v="2023-06-04T07:28:16"/>
    <n v="2"/>
    <d v="2023-04-09T00:07:44"/>
    <s v="Economy Queen"/>
    <m/>
    <s v="Miki Travel"/>
    <x v="4"/>
    <x v="21"/>
    <s v="Faktura"/>
    <x v="29"/>
    <n v="2546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5T00:00:00"/>
    <n v="20"/>
    <n v="20000"/>
    <n v="10"/>
    <s v="Checked out"/>
    <d v="2023-06-04T07:28:39"/>
    <n v="2"/>
    <d v="2023-04-09T00:07:44"/>
    <s v="Economy Queen"/>
    <m/>
    <s v="Miki Travel"/>
    <x v="4"/>
    <x v="21"/>
    <s v="Faktura"/>
    <x v="29"/>
    <n v="2547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6T00:00:00"/>
    <n v="20"/>
    <n v="20000"/>
    <n v="10"/>
    <s v="Checked out"/>
    <d v="2023-06-04T12:00:00"/>
    <n v="2"/>
    <d v="2023-06-03T16:47:42"/>
    <s v="Economy Queen"/>
    <m/>
    <s v="Miki Travel"/>
    <x v="4"/>
    <x v="21"/>
    <s v="Faktura"/>
    <x v="29"/>
    <n v="2548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7T00:00:00"/>
    <n v="20"/>
    <n v="20000"/>
    <n v="10"/>
    <s v="Checked out"/>
    <d v="2023-06-04T11:00:00"/>
    <n v="2"/>
    <d v="2023-05-30T21:44:13"/>
    <s v="Standard Queen"/>
    <m/>
    <s v="Miki Travel"/>
    <x v="4"/>
    <x v="21"/>
    <s v="Faktura"/>
    <x v="29"/>
    <n v="2549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8T00:00:00"/>
    <n v="20"/>
    <n v="20000"/>
    <n v="10"/>
    <s v="Checked out"/>
    <d v="2023-06-04T11:00:00"/>
    <n v="2"/>
    <d v="2023-05-30T10:37:12"/>
    <s v="Standard Queen"/>
    <m/>
    <s v="Miki Travel"/>
    <x v="4"/>
    <x v="21"/>
    <s v="Faktura"/>
    <x v="29"/>
    <n v="2550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09T00:00:00"/>
    <n v="20"/>
    <n v="20000"/>
    <n v="10"/>
    <s v="Checked out"/>
    <d v="2023-06-04T09:32:39"/>
    <n v="2"/>
    <d v="2023-06-01T17:27:12"/>
    <s v="Standard Queen"/>
    <m/>
    <s v="Miki Travel"/>
    <x v="4"/>
    <x v="21"/>
    <s v="Faktura"/>
    <x v="29"/>
    <n v="2551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10T00:00:00"/>
    <n v="20"/>
    <n v="20000"/>
    <n v="10"/>
    <s v="Checked out"/>
    <d v="2023-06-04T09:29:21"/>
    <n v="2"/>
    <d v="2023-06-01T15:52:12"/>
    <s v="Standard Queen"/>
    <m/>
    <s v="Miki Travel"/>
    <x v="4"/>
    <x v="21"/>
    <s v="Faktura"/>
    <x v="29"/>
    <n v="2552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8-11T00:00:00"/>
    <n v="20"/>
    <n v="20000"/>
    <n v="10"/>
    <s v="Checked out"/>
    <d v="2023-06-04T11:00:00"/>
    <n v="2"/>
    <d v="2023-06-01T18:12:27"/>
    <s v="Standard Queen"/>
    <m/>
    <s v="Miki Travel"/>
    <x v="4"/>
    <x v="21"/>
    <s v="Faktura"/>
    <x v="29"/>
    <n v="2553"/>
    <d v="2024-08-01T00:00:00"/>
    <x v="3"/>
    <x v="0"/>
    <n v="8.2644628099173556E-2"/>
    <n v="8.2644628099173556E-2"/>
    <n v="0"/>
    <n v="0"/>
    <n v="0"/>
    <n v="100"/>
    <n v="843.33333333333326"/>
    <n v="0"/>
    <n v="5371.9008264462809"/>
    <n v="13684.765840220385"/>
  </r>
  <r>
    <d v="2024-06-01T00:00:00"/>
    <n v="2"/>
    <n v="0"/>
    <n v="1"/>
    <s v="Checked out"/>
    <d v="2023-06-02T16:00:00"/>
    <n v="2"/>
    <d v="2023-05-09T14:57:31"/>
    <s v="Economy Queen"/>
    <m/>
    <s v="Miki Travel"/>
    <x v="4"/>
    <x v="22"/>
    <s v="Faktura"/>
    <x v="29"/>
    <n v="2554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2T00:00:00"/>
    <n v="2"/>
    <n v="0"/>
    <n v="1"/>
    <s v="Checked out"/>
    <d v="2023-06-02T08:20:31"/>
    <n v="2"/>
    <d v="2023-06-01T11:57:14"/>
    <s v="Economy Queen"/>
    <m/>
    <s v="Miki Travel"/>
    <x v="4"/>
    <x v="22"/>
    <s v="Faktura"/>
    <x v="29"/>
    <n v="2555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3T00:00:00"/>
    <n v="2"/>
    <n v="0"/>
    <n v="1"/>
    <s v="Checked out"/>
    <d v="2023-06-04T08:23:23"/>
    <n v="2"/>
    <d v="2023-02-05T16:19:13"/>
    <s v="Economy Queen"/>
    <m/>
    <s v="Miki Travel"/>
    <x v="4"/>
    <x v="22"/>
    <s v="Faktura"/>
    <x v="29"/>
    <n v="2556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4T00:00:00"/>
    <n v="2"/>
    <n v="0"/>
    <n v="1"/>
    <s v="Checked out"/>
    <d v="2023-06-04T08:54:25"/>
    <n v="2"/>
    <d v="2023-04-27T16:14:13"/>
    <s v="Economy Queen"/>
    <m/>
    <s v="Miki Travel"/>
    <x v="4"/>
    <x v="22"/>
    <s v="Faktura"/>
    <x v="29"/>
    <n v="2557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5T00:00:00"/>
    <n v="2"/>
    <n v="0"/>
    <n v="1"/>
    <s v="Checked out"/>
    <d v="2023-06-02T09:00:00"/>
    <n v="2"/>
    <d v="2023-05-22T13:17:12"/>
    <s v="Economy Queen"/>
    <m/>
    <s v="Miki Travel"/>
    <x v="4"/>
    <x v="22"/>
    <s v="Faktura"/>
    <x v="29"/>
    <n v="2558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6T00:00:00"/>
    <n v="2"/>
    <n v="0"/>
    <n v="1"/>
    <s v="Checked out"/>
    <d v="2023-06-02T09:38:21"/>
    <n v="2"/>
    <d v="2023-05-18T16:28:12"/>
    <s v="Economy Queen"/>
    <m/>
    <s v="Miki Travel"/>
    <x v="4"/>
    <x v="22"/>
    <s v="Faktura"/>
    <x v="29"/>
    <n v="2559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7T00:00:00"/>
    <n v="2"/>
    <n v="0"/>
    <n v="1"/>
    <s v="Checked out"/>
    <d v="2023-06-03T06:47:42"/>
    <n v="2"/>
    <d v="2023-01-23T04:44:41"/>
    <s v="Economy Queen"/>
    <m/>
    <s v="Miki Travel"/>
    <x v="4"/>
    <x v="22"/>
    <s v="Faktura"/>
    <x v="29"/>
    <n v="2560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8T00:00:00"/>
    <n v="2"/>
    <n v="0"/>
    <n v="1"/>
    <s v="Checked out"/>
    <d v="2023-06-02T10:26:05"/>
    <n v="2"/>
    <d v="2023-05-22T10:45:11"/>
    <s v="Economy Queen"/>
    <m/>
    <s v="Miki Travel"/>
    <x v="4"/>
    <x v="22"/>
    <s v="Faktura"/>
    <x v="29"/>
    <n v="2561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09T00:00:00"/>
    <n v="2"/>
    <n v="0"/>
    <n v="1"/>
    <s v="Checked out"/>
    <d v="2023-06-02T10:58:10"/>
    <n v="2"/>
    <d v="2023-05-31T15:02:43"/>
    <s v="Standard Queen"/>
    <m/>
    <s v="Miki Travel"/>
    <x v="4"/>
    <x v="22"/>
    <s v="Faktura"/>
    <x v="29"/>
    <n v="2562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0T00:00:00"/>
    <n v="2"/>
    <n v="0"/>
    <n v="1"/>
    <s v="Checked out"/>
    <d v="2023-06-03T05:00:00"/>
    <n v="2"/>
    <d v="2023-06-01T11:20:08"/>
    <s v="Superior King"/>
    <m/>
    <s v="Miki Travel"/>
    <x v="4"/>
    <x v="22"/>
    <s v="Faktura"/>
    <x v="29"/>
    <n v="2563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1T00:00:00"/>
    <n v="2"/>
    <n v="0"/>
    <n v="1"/>
    <s v="Checked out"/>
    <d v="2023-06-04T08:57:29"/>
    <n v="2"/>
    <d v="2023-04-10T00:34:48"/>
    <s v="Family Room"/>
    <m/>
    <s v="Miki Travel"/>
    <x v="4"/>
    <x v="22"/>
    <s v="Faktura"/>
    <x v="29"/>
    <n v="2564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2T00:00:00"/>
    <n v="2"/>
    <n v="0"/>
    <n v="1"/>
    <s v="Checked out"/>
    <d v="2023-06-02T10:26:22"/>
    <n v="2"/>
    <d v="2023-06-01T13:46:43"/>
    <s v="Family Room"/>
    <m/>
    <s v="Miki Travel"/>
    <x v="4"/>
    <x v="22"/>
    <s v="Faktura"/>
    <x v="29"/>
    <n v="2565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3T00:00:00"/>
    <n v="2"/>
    <n v="0"/>
    <n v="1"/>
    <s v="Checked out"/>
    <d v="2023-06-03T09:21:20"/>
    <n v="2"/>
    <d v="2023-04-19T07:56:41"/>
    <s v="2-bed Dorm"/>
    <m/>
    <s v="Miki Travel"/>
    <x v="4"/>
    <x v="22"/>
    <s v="Faktura"/>
    <x v="29"/>
    <n v="2566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4T00:00:00"/>
    <n v="2"/>
    <n v="0"/>
    <n v="1"/>
    <s v="Checked out"/>
    <d v="2023-06-03T11:00:00"/>
    <n v="2"/>
    <d v="2023-04-09T15:06:11"/>
    <s v="2-bed Dorm"/>
    <m/>
    <s v="Miki Travel"/>
    <x v="4"/>
    <x v="22"/>
    <s v="Faktura"/>
    <x v="29"/>
    <n v="2567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5T00:00:00"/>
    <n v="2"/>
    <n v="0"/>
    <n v="1"/>
    <s v="Checked out"/>
    <d v="2023-06-02T09:00:00"/>
    <n v="2"/>
    <d v="2023-05-29T17:23:13"/>
    <s v="Bed in 12-bed Dorm"/>
    <m/>
    <s v="Miki Travel"/>
    <x v="4"/>
    <x v="22"/>
    <s v="Faktura"/>
    <x v="29"/>
    <n v="2568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6T00:00:00"/>
    <n v="2"/>
    <n v="0"/>
    <n v="1"/>
    <s v="Checked out"/>
    <d v="2023-06-04T08:31:09"/>
    <n v="2"/>
    <d v="2023-05-26T07:48:41"/>
    <s v="Bed in 12-bed Dorm"/>
    <m/>
    <s v="Miki Travel"/>
    <x v="4"/>
    <x v="22"/>
    <s v="Faktura"/>
    <x v="29"/>
    <n v="2569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7T00:00:00"/>
    <n v="2"/>
    <n v="0"/>
    <n v="1"/>
    <s v="Checked out"/>
    <d v="2023-06-02T08:20:17"/>
    <n v="2"/>
    <d v="2023-05-25T08:43:42"/>
    <s v="Bed in 12-bed Dorm"/>
    <m/>
    <s v="Miki Travel"/>
    <x v="4"/>
    <x v="22"/>
    <s v="Faktura"/>
    <x v="29"/>
    <n v="2570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8T00:00:00"/>
    <n v="2"/>
    <n v="0"/>
    <n v="1"/>
    <s v="Checked out"/>
    <d v="2023-06-04T11:00:00"/>
    <n v="2"/>
    <d v="2023-02-13T22:14:11"/>
    <s v="Bed in 12-bed Dorm"/>
    <m/>
    <s v="Miki Travel"/>
    <x v="4"/>
    <x v="22"/>
    <s v="Faktura"/>
    <x v="29"/>
    <n v="2571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19T00:00:00"/>
    <n v="2"/>
    <n v="0"/>
    <n v="1"/>
    <s v="Checked out"/>
    <d v="2023-06-03T08:00:00"/>
    <n v="2"/>
    <d v="2023-04-02T12:11:44"/>
    <s v="Bed in 12-bed Dorm"/>
    <m/>
    <s v="Miki Travel"/>
    <x v="4"/>
    <x v="22"/>
    <s v="Faktura"/>
    <x v="29"/>
    <n v="2572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0T00:00:00"/>
    <n v="2"/>
    <n v="0"/>
    <n v="1"/>
    <s v="Checked out"/>
    <d v="2023-06-02T10:21:53"/>
    <n v="2"/>
    <d v="2023-05-22T17:25:42"/>
    <s v="Bed in 12-bed Dorm"/>
    <m/>
    <s v="Miki Travel"/>
    <x v="4"/>
    <x v="22"/>
    <s v="Faktura"/>
    <x v="29"/>
    <n v="2573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1T00:00:00"/>
    <n v="2"/>
    <n v="0"/>
    <n v="1"/>
    <s v="Checked out"/>
    <d v="2023-06-02T08:20:47"/>
    <n v="2"/>
    <d v="2023-06-01T20:58:21"/>
    <s v="Bed in 12-bed Dorm"/>
    <m/>
    <s v="Miki Travel"/>
    <x v="4"/>
    <x v="22"/>
    <s v="Faktura"/>
    <x v="29"/>
    <n v="2574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2T00:00:00"/>
    <n v="2"/>
    <n v="0"/>
    <n v="1"/>
    <s v="Checked out"/>
    <d v="2023-06-02T08:21:08"/>
    <n v="2"/>
    <d v="2023-06-01T20:55:11"/>
    <s v="Bed in 12-bed Dorm"/>
    <m/>
    <s v="Miki Travel"/>
    <x v="4"/>
    <x v="22"/>
    <s v="Faktura"/>
    <x v="29"/>
    <n v="2575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3T00:00:00"/>
    <n v="2"/>
    <n v="0"/>
    <n v="1"/>
    <s v="Checked out"/>
    <d v="2023-06-02T10:10:15"/>
    <n v="2"/>
    <d v="2023-06-01T18:34:38"/>
    <s v="Bed in 12-bed Dorm"/>
    <m/>
    <s v="Miki Travel"/>
    <x v="4"/>
    <x v="22"/>
    <s v="Faktura"/>
    <x v="29"/>
    <n v="2576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4T00:00:00"/>
    <n v="2"/>
    <n v="0"/>
    <n v="1"/>
    <s v="Checked out"/>
    <d v="2023-06-02T04:11:38"/>
    <n v="2"/>
    <d v="2023-05-08T22:42:13"/>
    <s v="Bed in 12-bed Dorm"/>
    <m/>
    <s v="Miki Travel"/>
    <x v="4"/>
    <x v="22"/>
    <s v="Faktura"/>
    <x v="29"/>
    <n v="2577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5T00:00:00"/>
    <n v="2"/>
    <n v="0"/>
    <n v="1"/>
    <s v="Checked out"/>
    <d v="2023-06-03T09:06:08"/>
    <n v="2"/>
    <d v="2023-05-17T23:47:11"/>
    <s v="Bed in 4-bed Dorm"/>
    <m/>
    <s v="Miki Travel"/>
    <x v="4"/>
    <x v="22"/>
    <s v="Faktura"/>
    <x v="29"/>
    <n v="2578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6T00:00:00"/>
    <n v="2"/>
    <n v="0"/>
    <n v="1"/>
    <s v="Checked out"/>
    <d v="2023-06-03T11:00:00"/>
    <n v="2"/>
    <d v="2023-05-16T04:40:12"/>
    <s v="Bed in 4-bed Dorm"/>
    <m/>
    <s v="Miki Travel"/>
    <x v="4"/>
    <x v="22"/>
    <s v="Faktura"/>
    <x v="29"/>
    <n v="2579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7T00:00:00"/>
    <n v="2"/>
    <n v="0"/>
    <n v="1"/>
    <s v="Checked out"/>
    <d v="2023-06-02T10:10:49"/>
    <n v="2"/>
    <d v="2023-05-23T22:54:41"/>
    <s v="Bed in 4-bed Dorm"/>
    <m/>
    <s v="Miki Travel"/>
    <x v="4"/>
    <x v="22"/>
    <s v="Faktura"/>
    <x v="29"/>
    <n v="2580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8T00:00:00"/>
    <n v="2"/>
    <n v="0"/>
    <n v="1"/>
    <s v="Checked out"/>
    <d v="2023-06-03T09:48:09"/>
    <n v="2"/>
    <d v="2023-06-01T10:43:01"/>
    <s v="Bed in 4-bed Dorm"/>
    <m/>
    <s v="Miki Travel"/>
    <x v="4"/>
    <x v="22"/>
    <s v="Faktura"/>
    <x v="29"/>
    <n v="2581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29T00:00:00"/>
    <n v="2"/>
    <n v="0"/>
    <n v="1"/>
    <s v="Checked out"/>
    <d v="2023-06-02T09:02:45"/>
    <n v="2"/>
    <d v="2023-06-01T15:04:27"/>
    <s v="Bed in 4-bed Dorm"/>
    <m/>
    <s v="Miki Travel"/>
    <x v="4"/>
    <x v="22"/>
    <s v="Faktura"/>
    <x v="29"/>
    <n v="2582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6-30T00:00:00"/>
    <n v="2"/>
    <n v="0"/>
    <n v="1"/>
    <s v="Checked out"/>
    <d v="2023-06-04T09:19:11"/>
    <n v="2"/>
    <d v="2023-02-15T17:13:41"/>
    <s v="Economy Queen"/>
    <m/>
    <s v="Miki Travel"/>
    <x v="4"/>
    <x v="22"/>
    <s v="Faktura"/>
    <x v="29"/>
    <n v="2583"/>
    <d v="2024-06-01T00:00:00"/>
    <x v="5"/>
    <x v="0"/>
    <n v="3.1152647975077881E-3"/>
    <n v="3.1152647975077881E-3"/>
    <n v="0"/>
    <n v="0"/>
    <n v="0"/>
    <n v="0"/>
    <n v="153.33333333333331"/>
    <n v="0"/>
    <n v="202.49221183800623"/>
    <n v="-355.82554517133951"/>
  </r>
  <r>
    <d v="2024-07-01T00:00:00"/>
    <n v="2"/>
    <n v="0"/>
    <n v="1"/>
    <s v="Checked out"/>
    <d v="2023-06-04T11:00:00"/>
    <n v="2"/>
    <d v="2023-05-20T20:44:42"/>
    <s v="Economy Queen"/>
    <m/>
    <s v="Miki Travel"/>
    <x v="4"/>
    <x v="22"/>
    <s v="Faktura"/>
    <x v="29"/>
    <n v="2584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2T00:00:00"/>
    <n v="2"/>
    <n v="0"/>
    <n v="1"/>
    <s v="Checked out"/>
    <d v="2023-06-03T11:00:00"/>
    <n v="2"/>
    <d v="2023-06-03T01:38:44"/>
    <s v="Economy Queen"/>
    <m/>
    <s v="Miki Travel"/>
    <x v="4"/>
    <x v="22"/>
    <s v="Faktura"/>
    <x v="29"/>
    <n v="2585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3T00:00:00"/>
    <n v="2"/>
    <n v="0"/>
    <n v="1"/>
    <s v="Checked out"/>
    <d v="2023-06-03T13:49:00"/>
    <n v="2"/>
    <d v="2023-06-02T18:22:42"/>
    <s v="Economy Queen"/>
    <m/>
    <s v="Miki Travel"/>
    <x v="4"/>
    <x v="22"/>
    <s v="Faktura"/>
    <x v="29"/>
    <n v="2586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4T00:00:00"/>
    <n v="2"/>
    <n v="0"/>
    <n v="1"/>
    <s v="Checked out"/>
    <d v="2023-06-04T08:16:44"/>
    <n v="2"/>
    <d v="2023-01-02T22:24:25"/>
    <s v="Economy Queen"/>
    <m/>
    <s v="Miki Travel"/>
    <x v="4"/>
    <x v="22"/>
    <s v="Faktura"/>
    <x v="29"/>
    <n v="2587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5T00:00:00"/>
    <n v="2"/>
    <n v="0"/>
    <n v="1"/>
    <s v="Checked out"/>
    <d v="2023-06-03T09:23:16"/>
    <n v="2"/>
    <d v="2023-04-15T22:27:41"/>
    <s v="Economy Queen"/>
    <m/>
    <s v="Miki Travel"/>
    <x v="4"/>
    <x v="22"/>
    <s v="Faktura"/>
    <x v="29"/>
    <n v="2588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6T00:00:00"/>
    <n v="2"/>
    <n v="0"/>
    <n v="1"/>
    <s v="Checked out"/>
    <d v="2023-06-03T11:00:00"/>
    <n v="2"/>
    <d v="2023-06-02T14:02:12"/>
    <s v="Economy Queen"/>
    <m/>
    <s v="Miki Travel"/>
    <x v="4"/>
    <x v="22"/>
    <s v="Faktura"/>
    <x v="29"/>
    <n v="2589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7T00:00:00"/>
    <n v="2"/>
    <n v="0"/>
    <n v="1"/>
    <s v="Checked out"/>
    <d v="2023-06-03T04:47:27"/>
    <n v="2"/>
    <d v="2023-06-01T12:16:43"/>
    <s v="Economy Queen"/>
    <m/>
    <s v="Miki Travel"/>
    <x v="4"/>
    <x v="22"/>
    <s v="Faktura"/>
    <x v="29"/>
    <n v="2590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8T00:00:00"/>
    <n v="2"/>
    <n v="0"/>
    <n v="1"/>
    <s v="Checked out"/>
    <d v="2023-06-04T08:59:44"/>
    <n v="2"/>
    <d v="2023-04-18T19:55:39"/>
    <s v="Economy Queen"/>
    <m/>
    <s v="Miki Travel"/>
    <x v="4"/>
    <x v="22"/>
    <s v="Faktura"/>
    <x v="29"/>
    <n v="2591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09T00:00:00"/>
    <n v="2"/>
    <n v="0"/>
    <n v="1"/>
    <s v="Checked out"/>
    <d v="2023-06-05T08:57:18"/>
    <n v="2"/>
    <d v="2023-05-31T09:34:12"/>
    <s v="Standard Queen"/>
    <m/>
    <s v="Miki Travel"/>
    <x v="4"/>
    <x v="22"/>
    <s v="Faktura"/>
    <x v="29"/>
    <n v="2592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0T00:00:00"/>
    <n v="2"/>
    <n v="0"/>
    <n v="1"/>
    <s v="Checked out"/>
    <d v="2023-06-03T07:39:03"/>
    <n v="2"/>
    <d v="2023-03-29T20:14:09"/>
    <s v="Standard Queen"/>
    <m/>
    <s v="Miki Travel"/>
    <x v="4"/>
    <x v="22"/>
    <s v="Faktura"/>
    <x v="29"/>
    <n v="2593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1T00:00:00"/>
    <n v="2"/>
    <n v="0"/>
    <n v="1"/>
    <s v="Checked out"/>
    <d v="2023-06-03T09:34:56"/>
    <n v="2"/>
    <d v="2023-01-21T20:08:13"/>
    <s v="Standard Queen"/>
    <m/>
    <s v="Miki Travel"/>
    <x v="4"/>
    <x v="22"/>
    <s v="Faktura"/>
    <x v="29"/>
    <n v="2594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2T00:00:00"/>
    <n v="2"/>
    <n v="0"/>
    <n v="1"/>
    <s v="Checked out"/>
    <d v="2023-06-04T08:44:01"/>
    <n v="2"/>
    <d v="2023-05-30T14:32:24"/>
    <s v="Standard Queen"/>
    <m/>
    <s v="Miki Travel"/>
    <x v="4"/>
    <x v="22"/>
    <s v="Faktura"/>
    <x v="29"/>
    <n v="2595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3T00:00:00"/>
    <n v="2"/>
    <n v="0"/>
    <n v="1"/>
    <s v="Checked out"/>
    <d v="2023-06-03T08:37:47"/>
    <n v="2"/>
    <d v="2023-06-03T00:58:22"/>
    <s v="Superior King"/>
    <m/>
    <s v="Miki Travel"/>
    <x v="4"/>
    <x v="22"/>
    <s v="Faktura"/>
    <x v="29"/>
    <n v="2596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4T00:00:00"/>
    <n v="2"/>
    <n v="0"/>
    <n v="1"/>
    <s v="Checked out"/>
    <d v="2023-06-04T07:24:33"/>
    <n v="2"/>
    <d v="2023-02-20T16:42:13"/>
    <s v="Family Room"/>
    <m/>
    <s v="Miki Travel"/>
    <x v="4"/>
    <x v="22"/>
    <s v="Faktura"/>
    <x v="29"/>
    <n v="2597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5T00:00:00"/>
    <n v="2"/>
    <n v="0"/>
    <n v="1"/>
    <s v="Checked out"/>
    <d v="2023-06-04T10:59:09"/>
    <n v="2"/>
    <d v="2023-02-20T16:42:13"/>
    <s v="Family Room"/>
    <m/>
    <s v="Miki Travel"/>
    <x v="4"/>
    <x v="22"/>
    <s v="Faktura"/>
    <x v="29"/>
    <n v="2598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6T00:00:00"/>
    <n v="2"/>
    <n v="0"/>
    <n v="1"/>
    <s v="Checked out"/>
    <d v="2023-06-04T07:02:48"/>
    <n v="2"/>
    <d v="2023-05-22T15:20:22"/>
    <s v="2-bed Dorm"/>
    <m/>
    <s v="Miki Travel"/>
    <x v="4"/>
    <x v="22"/>
    <s v="Faktura"/>
    <x v="29"/>
    <n v="2599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7T00:00:00"/>
    <n v="2"/>
    <n v="0"/>
    <n v="1"/>
    <s v="Checked out"/>
    <d v="2023-06-04T07:42:27"/>
    <n v="2"/>
    <d v="2023-01-27T13:45:41"/>
    <s v="2-bed Dorm"/>
    <m/>
    <s v="Miki Travel"/>
    <x v="4"/>
    <x v="22"/>
    <s v="Faktura"/>
    <x v="29"/>
    <n v="2600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8T00:00:00"/>
    <n v="2"/>
    <n v="0"/>
    <n v="1"/>
    <s v="Checked out"/>
    <d v="2023-06-03T06:47:11"/>
    <n v="2"/>
    <d v="2023-05-18T21:52:12"/>
    <s v="2-bed Dorm"/>
    <m/>
    <s v="Miki Travel"/>
    <x v="4"/>
    <x v="22"/>
    <s v="Faktura"/>
    <x v="29"/>
    <n v="2601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19T00:00:00"/>
    <n v="2"/>
    <n v="0"/>
    <n v="1"/>
    <s v="Checked out"/>
    <d v="2023-06-05T09:52:01"/>
    <n v="2"/>
    <d v="2023-05-24T23:32:11"/>
    <s v="2-bed Dorm"/>
    <m/>
    <s v="Miki Travel"/>
    <x v="4"/>
    <x v="22"/>
    <s v="Faktura"/>
    <x v="29"/>
    <n v="2602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0T00:00:00"/>
    <n v="2"/>
    <n v="0"/>
    <n v="1"/>
    <s v="Checked out"/>
    <d v="2023-06-05T09:50:19"/>
    <n v="2"/>
    <d v="2023-06-02T13:40:58"/>
    <s v="2-bed Dorm"/>
    <m/>
    <s v="Miki Travel"/>
    <x v="4"/>
    <x v="22"/>
    <s v="Faktura"/>
    <x v="29"/>
    <n v="2603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1T00:00:00"/>
    <n v="2"/>
    <n v="0"/>
    <n v="1"/>
    <s v="Checked out"/>
    <d v="2023-06-06T07:06:23"/>
    <n v="2"/>
    <d v="2023-05-31T01:37:12"/>
    <s v="2-bed Dorm"/>
    <m/>
    <s v="Miki Travel"/>
    <x v="4"/>
    <x v="22"/>
    <s v="Faktura"/>
    <x v="29"/>
    <n v="2604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2T00:00:00"/>
    <n v="2"/>
    <n v="0"/>
    <n v="1"/>
    <s v="Checked out"/>
    <d v="2023-06-03T06:00:00"/>
    <n v="2"/>
    <d v="2023-04-13T16:45:36"/>
    <s v="4-bed Dorm"/>
    <m/>
    <s v="Miki Travel"/>
    <x v="4"/>
    <x v="22"/>
    <s v="Faktura"/>
    <x v="29"/>
    <n v="2605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3T00:00:00"/>
    <n v="2"/>
    <n v="0"/>
    <n v="1"/>
    <s v="Checked out"/>
    <d v="2023-06-06T07:00:00"/>
    <n v="2"/>
    <d v="2023-02-05T02:32:12"/>
    <s v="Bed in 12-bed Dorm"/>
    <m/>
    <s v="Miki Travel"/>
    <x v="4"/>
    <x v="22"/>
    <s v="Faktura"/>
    <x v="29"/>
    <n v="2606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4T00:00:00"/>
    <n v="2"/>
    <n v="0"/>
    <n v="1"/>
    <s v="Checked out"/>
    <d v="2023-06-04T10:58:05"/>
    <n v="2"/>
    <d v="2023-06-01T19:31:42"/>
    <s v="Bed in 12-bed Dorm"/>
    <m/>
    <s v="Miki Travel"/>
    <x v="4"/>
    <x v="22"/>
    <s v="Faktura"/>
    <x v="29"/>
    <n v="2607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5T00:00:00"/>
    <n v="2"/>
    <n v="0"/>
    <n v="1"/>
    <s v="Checked out"/>
    <d v="2023-06-03T09:09:48"/>
    <n v="2"/>
    <d v="2023-06-01T17:35:23"/>
    <s v="Bed in 12-bed Dorm"/>
    <m/>
    <s v="Miki Travel"/>
    <x v="4"/>
    <x v="22"/>
    <s v="Faktura"/>
    <x v="29"/>
    <n v="2608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6T00:00:00"/>
    <n v="2"/>
    <n v="0"/>
    <n v="1"/>
    <s v="Checked out"/>
    <d v="2023-06-04T07:52:33"/>
    <n v="2"/>
    <d v="2023-05-31T02:25:41"/>
    <s v="Bed in 12-bed Dorm"/>
    <m/>
    <s v="Miki Travel"/>
    <x v="4"/>
    <x v="22"/>
    <s v="Faktura"/>
    <x v="29"/>
    <n v="2609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7T00:00:00"/>
    <n v="2"/>
    <n v="0"/>
    <n v="1"/>
    <s v="Checked out"/>
    <d v="2023-06-03T04:46:38"/>
    <n v="2"/>
    <d v="2023-05-22T09:12:12"/>
    <s v="Bed in 12-bed Dorm"/>
    <m/>
    <s v="Miki Travel"/>
    <x v="4"/>
    <x v="22"/>
    <s v="Faktura"/>
    <x v="29"/>
    <n v="2610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8T00:00:00"/>
    <n v="2"/>
    <n v="0"/>
    <n v="1"/>
    <s v="Checked out"/>
    <d v="2023-06-04T06:00:00"/>
    <n v="2"/>
    <d v="2023-05-28T19:21:11"/>
    <s v="Bed in 12-bed Dorm"/>
    <m/>
    <s v="Miki Travel"/>
    <x v="4"/>
    <x v="22"/>
    <s v="Faktura"/>
    <x v="29"/>
    <n v="2611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29T00:00:00"/>
    <n v="2"/>
    <n v="0"/>
    <n v="1"/>
    <s v="Checked out"/>
    <d v="2023-06-03T11:00:00"/>
    <n v="2"/>
    <d v="2023-06-02T22:18:41"/>
    <s v="Bed in 12-bed Dorm"/>
    <m/>
    <s v="Miki Travel"/>
    <x v="4"/>
    <x v="22"/>
    <s v="Faktura"/>
    <x v="29"/>
    <n v="2612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30T00:00:00"/>
    <n v="2"/>
    <n v="0"/>
    <n v="1"/>
    <s v="Checked out"/>
    <d v="2023-06-05T07:59:04"/>
    <n v="2"/>
    <d v="2023-05-05T12:06:12"/>
    <s v="Bed in 12-bed Dorm"/>
    <m/>
    <s v="Miki Travel"/>
    <x v="4"/>
    <x v="22"/>
    <s v="Faktura"/>
    <x v="29"/>
    <n v="2613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7-31T00:00:00"/>
    <n v="2"/>
    <n v="0"/>
    <n v="1"/>
    <s v="Checked out"/>
    <d v="2023-06-04T07:24:07"/>
    <n v="2"/>
    <d v="2023-05-03T13:30:05"/>
    <s v="Economy Queen"/>
    <m/>
    <s v="Miki Travel"/>
    <x v="4"/>
    <x v="22"/>
    <s v="Faktura"/>
    <x v="29"/>
    <n v="2614"/>
    <d v="2024-07-01T00:00:00"/>
    <x v="5"/>
    <x v="0"/>
    <n v="2.9325513196480938E-3"/>
    <n v="2.9325513196480938E-3"/>
    <n v="0"/>
    <n v="0"/>
    <n v="0"/>
    <n v="0"/>
    <n v="153.33333333333331"/>
    <n v="0"/>
    <n v="190.61583577712611"/>
    <n v="-343.94916911045942"/>
  </r>
  <r>
    <d v="2024-08-01T00:00:00"/>
    <n v="2"/>
    <n v="0"/>
    <n v="1"/>
    <s v="Checked out"/>
    <d v="2023-06-04T11:00:00"/>
    <n v="2"/>
    <d v="2023-04-12T17:56:42"/>
    <s v="Economy Queen"/>
    <m/>
    <s v="Miki Travel"/>
    <x v="4"/>
    <x v="22"/>
    <s v="Faktura"/>
    <x v="29"/>
    <n v="2615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2T00:00:00"/>
    <n v="2"/>
    <n v="0"/>
    <n v="1"/>
    <s v="Checked out"/>
    <d v="2023-06-04T07:50:36"/>
    <n v="2"/>
    <d v="2023-05-17T17:51:41"/>
    <s v="Economy Queen"/>
    <m/>
    <s v="Miki Travel"/>
    <x v="4"/>
    <x v="22"/>
    <s v="Faktura"/>
    <x v="29"/>
    <n v="2616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3T00:00:00"/>
    <n v="2"/>
    <n v="0"/>
    <n v="1"/>
    <s v="Checked out"/>
    <d v="2023-06-05T07:58:41"/>
    <n v="2"/>
    <d v="2023-01-06T04:54:04"/>
    <s v="Economy Queen"/>
    <m/>
    <s v="Miki Travel"/>
    <x v="4"/>
    <x v="22"/>
    <s v="Faktura"/>
    <x v="29"/>
    <n v="2617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4T00:00:00"/>
    <n v="2"/>
    <n v="0"/>
    <n v="1"/>
    <s v="Checked out"/>
    <d v="2023-06-04T07:28:16"/>
    <n v="2"/>
    <d v="2023-04-09T00:07:44"/>
    <s v="Economy Queen"/>
    <m/>
    <s v="Miki Travel"/>
    <x v="4"/>
    <x v="22"/>
    <s v="Faktura"/>
    <x v="29"/>
    <n v="2618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5T00:00:00"/>
    <n v="2"/>
    <n v="0"/>
    <n v="1"/>
    <s v="Checked out"/>
    <d v="2023-06-04T07:28:39"/>
    <n v="2"/>
    <d v="2023-04-09T00:07:44"/>
    <s v="Economy Queen"/>
    <m/>
    <s v="Miki Travel"/>
    <x v="4"/>
    <x v="22"/>
    <s v="Faktura"/>
    <x v="29"/>
    <n v="2619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6T00:00:00"/>
    <n v="2"/>
    <n v="0"/>
    <n v="1"/>
    <s v="Checked out"/>
    <d v="2023-06-04T12:00:00"/>
    <n v="2"/>
    <d v="2023-06-03T16:47:42"/>
    <s v="Economy Queen"/>
    <m/>
    <s v="Miki Travel"/>
    <x v="4"/>
    <x v="22"/>
    <s v="Faktura"/>
    <x v="29"/>
    <n v="2620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7T00:00:00"/>
    <n v="2"/>
    <n v="0"/>
    <n v="1"/>
    <s v="Checked out"/>
    <d v="2023-06-04T11:00:00"/>
    <n v="2"/>
    <d v="2023-05-30T21:44:13"/>
    <s v="Standard Queen"/>
    <m/>
    <s v="Miki Travel"/>
    <x v="4"/>
    <x v="22"/>
    <s v="Faktura"/>
    <x v="29"/>
    <n v="2621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8T00:00:00"/>
    <n v="2"/>
    <n v="0"/>
    <n v="1"/>
    <s v="Checked out"/>
    <d v="2023-06-04T11:00:00"/>
    <n v="2"/>
    <d v="2023-05-30T10:37:12"/>
    <s v="Standard Queen"/>
    <m/>
    <s v="Miki Travel"/>
    <x v="4"/>
    <x v="22"/>
    <s v="Faktura"/>
    <x v="29"/>
    <n v="2622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09T00:00:00"/>
    <n v="2"/>
    <n v="0"/>
    <n v="1"/>
    <s v="Checked out"/>
    <d v="2023-06-04T09:32:39"/>
    <n v="2"/>
    <d v="2023-06-01T17:27:12"/>
    <s v="Standard Queen"/>
    <m/>
    <s v="Miki Travel"/>
    <x v="4"/>
    <x v="22"/>
    <s v="Faktura"/>
    <x v="29"/>
    <n v="2623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10T00:00:00"/>
    <n v="2"/>
    <n v="0"/>
    <n v="1"/>
    <s v="Checked out"/>
    <d v="2023-06-04T09:29:21"/>
    <n v="2"/>
    <d v="2023-06-01T15:52:12"/>
    <s v="Standard Queen"/>
    <m/>
    <s v="Miki Travel"/>
    <x v="4"/>
    <x v="22"/>
    <s v="Faktura"/>
    <x v="29"/>
    <n v="2624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d v="2024-08-11T00:00:00"/>
    <n v="2"/>
    <n v="0"/>
    <n v="1"/>
    <s v="Checked out"/>
    <d v="2023-06-04T11:00:00"/>
    <n v="2"/>
    <d v="2023-06-01T18:12:27"/>
    <s v="Standard Queen"/>
    <m/>
    <s v="Miki Travel"/>
    <x v="4"/>
    <x v="22"/>
    <s v="Faktura"/>
    <x v="29"/>
    <n v="2625"/>
    <d v="2024-08-01T00:00:00"/>
    <x v="5"/>
    <x v="0"/>
    <n v="8.2644628099173556E-3"/>
    <n v="8.2644628099173556E-3"/>
    <n v="0"/>
    <n v="0"/>
    <n v="0"/>
    <n v="0"/>
    <n v="153.33333333333331"/>
    <n v="0"/>
    <n v="537.19008264462809"/>
    <n v="-690.52341597796135"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  <r>
    <m/>
    <m/>
    <m/>
    <m/>
    <m/>
    <m/>
    <m/>
    <m/>
    <m/>
    <m/>
    <m/>
    <x v="5"/>
    <x v="23"/>
    <m/>
    <x v="30"/>
    <m/>
    <m/>
    <x v="6"/>
    <x v="6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D3C874-A625-49C7-BC5B-F2392882D773}" name="PivotTable2" cacheId="4" applyNumberFormats="0" applyBorderFormats="0" applyFontFormats="0" applyPatternFormats="0" applyAlignmentFormats="0" applyWidthHeightFormats="1" dataCaption="Values" showError="1" updatedVersion="8" minRefreshableVersion="3" itemPrintTitles="1" createdVersion="8" indent="0" outline="1" outlineData="1" multipleFieldFilters="0" rowHeaderCaption="Segment">
  <location ref="A3:E28" firstHeaderRow="0" firstDataRow="1" firstDataCol="1"/>
  <pivotFields count="31">
    <pivotField numFmtId="165" showAll="0"/>
    <pivotField dataField="1" showAll="0"/>
    <pivotField dataField="1" numFmtId="3" showAll="0"/>
    <pivotField numFmtId="3" showAll="0"/>
    <pivotField showAll="0"/>
    <pivotField numFmtId="165" showAll="0"/>
    <pivotField showAll="0"/>
    <pivotField numFmtId="165" showAll="0"/>
    <pivotField showAll="0"/>
    <pivotField showAll="0"/>
    <pivotField showAll="0"/>
    <pivotField showAll="0" sortType="descending">
      <items count="7">
        <item x="3"/>
        <item x="0"/>
        <item x="1"/>
        <item x="2"/>
        <item x="5"/>
        <item x="4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25">
        <item x="7"/>
        <item x="19"/>
        <item x="8"/>
        <item x="10"/>
        <item x="22"/>
        <item x="16"/>
        <item x="11"/>
        <item x="13"/>
        <item x="4"/>
        <item x="6"/>
        <item x="0"/>
        <item x="1"/>
        <item x="20"/>
        <item x="15"/>
        <item x="14"/>
        <item x="18"/>
        <item x="2"/>
        <item x="3"/>
        <item x="9"/>
        <item x="17"/>
        <item x="12"/>
        <item x="21"/>
        <item x="5"/>
        <item x="23"/>
        <item t="default"/>
      </items>
    </pivotField>
    <pivotField showAll="0"/>
    <pivotField showAll="0">
      <items count="32">
        <item x="7"/>
        <item x="24"/>
        <item x="13"/>
        <item x="17"/>
        <item x="16"/>
        <item x="3"/>
        <item x="18"/>
        <item x="21"/>
        <item x="2"/>
        <item x="23"/>
        <item x="19"/>
        <item x="22"/>
        <item x="11"/>
        <item x="4"/>
        <item x="1"/>
        <item x="14"/>
        <item x="10"/>
        <item x="9"/>
        <item x="0"/>
        <item x="29"/>
        <item x="28"/>
        <item x="8"/>
        <item x="25"/>
        <item x="5"/>
        <item x="15"/>
        <item x="6"/>
        <item x="12"/>
        <item x="20"/>
        <item x="26"/>
        <item x="27"/>
        <item x="30"/>
        <item t="default"/>
      </items>
    </pivotField>
    <pivotField showAll="0"/>
    <pivotField showAll="0"/>
    <pivotField showAll="0">
      <items count="8">
        <item x="5"/>
        <item x="4"/>
        <item x="1"/>
        <item x="3"/>
        <item x="2"/>
        <item x="0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numFmtId="3" showAll="0"/>
    <pivotField showAll="0"/>
    <pivotField showAll="0"/>
    <pivotField dataField="1" numFmtId="3" showAll="0"/>
    <pivotField dragToRow="0" dragToCol="0" dragToPage="0" showAll="0" defaultSubtotal="0"/>
    <pivotField dataField="1" dragToRow="0" dragToCol="0" dragToPage="0" showAll="0" defaultSubtotal="0"/>
  </pivotFields>
  <rowFields count="1">
    <field x="1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Nights" fld="1" baseField="0" baseItem="0"/>
    <dataField name="Sum Revenue" fld="2" baseField="14" baseItem="0" numFmtId="3"/>
    <dataField name="Sum Contribution" fld="28" baseField="14" baseItem="0" numFmtId="3"/>
    <dataField name="Contribution / Night" fld="30" baseField="15" baseItem="0" numFmtId="3"/>
  </dataFields>
  <formats count="13">
    <format dxfId="147">
      <pivotArea dataOnly="0" labelOnly="1" outline="0" axis="axisValues" fieldPosition="0"/>
    </format>
    <format dxfId="146">
      <pivotArea dataOnly="0" labelOnly="1" outline="0" axis="axisValues" fieldPosition="0"/>
    </format>
    <format dxfId="145">
      <pivotArea field="11" type="button" dataOnly="0" labelOnly="1" outline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outline="0" fieldPosition="0">
        <references count="1">
          <reference field="4294967294" count="1">
            <x v="1"/>
          </reference>
        </references>
      </pivotArea>
    </format>
    <format dxfId="142">
      <pivotArea field="11" type="button" dataOnly="0" labelOnly="1" outline="0"/>
    </format>
    <format dxfId="1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8">
      <pivotArea outline="0" fieldPosition="0">
        <references count="1">
          <reference field="4294967294" count="1">
            <x v="2"/>
          </reference>
        </references>
      </pivotArea>
    </format>
    <format dxfId="137">
      <pivotArea outline="0" fieldPosition="0">
        <references count="1">
          <reference field="4294967294" count="1">
            <x v="3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AC5396-907A-46A9-97E6-0C91726BDE1D}" name="PivotTable3" cacheId="4" applyNumberFormats="0" applyBorderFormats="0" applyFontFormats="0" applyPatternFormats="0" applyAlignmentFormats="0" applyWidthHeightFormats="1" dataCaption="Values" showError="1" updatedVersion="8" minRefreshableVersion="3" itemPrintTitles="1" createdVersion="8" indent="0" outline="1" outlineData="1" multipleFieldFilters="0" rowHeaderCaption="Source">
  <location ref="G3:K10" firstHeaderRow="0" firstDataRow="1" firstDataCol="1"/>
  <pivotFields count="31">
    <pivotField numFmtId="165" showAll="0"/>
    <pivotField dataField="1" showAll="0"/>
    <pivotField dataField="1" numFmtId="3" showAll="0"/>
    <pivotField numFmtId="3" showAll="0"/>
    <pivotField showAll="0"/>
    <pivotField numFmtId="165" showAll="0"/>
    <pivotField showAll="0"/>
    <pivotField numFmtId="165" showAll="0"/>
    <pivotField showAll="0"/>
    <pivotField showAll="0"/>
    <pivotField showAll="0"/>
    <pivotField showAll="0" sortType="descending">
      <items count="7">
        <item x="3"/>
        <item x="0"/>
        <item x="1"/>
        <item x="2"/>
        <item x="5"/>
        <item x="4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">
        <item h="1" x="3"/>
        <item x="1"/>
        <item x="5"/>
        <item x="0"/>
        <item x="2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3" showAll="0"/>
    <pivotField numFmtId="3" showAll="0"/>
    <pivotField numFmtId="3" showAll="0"/>
    <pivotField showAll="0"/>
    <pivotField numFmtId="3" showAll="0"/>
    <pivotField showAll="0"/>
    <pivotField showAll="0"/>
    <pivotField dataField="1" numFmtId="3" showAll="0"/>
    <pivotField dragToRow="0" dragToCol="0" dragToPage="0" showAll="0" defaultSubtotal="0"/>
    <pivotField dataField="1" dragToRow="0" dragToCol="0" dragToPage="0" showAll="0" defaultSubtotal="0"/>
  </pivotFields>
  <rowFields count="1">
    <field x="18"/>
  </rowFields>
  <rowItems count="7">
    <i>
      <x v="1"/>
    </i>
    <i>
      <x v="2"/>
    </i>
    <i>
      <x v="5"/>
    </i>
    <i>
      <x v="4"/>
    </i>
    <i>
      <x v="3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# Nights" fld="1" baseField="0" baseItem="0"/>
    <dataField name="Sum Revenue" fld="2" baseField="14" baseItem="0" numFmtId="3"/>
    <dataField name="Sum Contribution" fld="28" baseField="14" baseItem="0" numFmtId="3"/>
    <dataField name="Contribution / Night" fld="30" baseField="15" baseItem="0" numFmtId="3"/>
  </dataFields>
  <formats count="14">
    <format dxfId="161">
      <pivotArea dataOnly="0" labelOnly="1" outline="0" axis="axisValues" fieldPosition="0"/>
    </format>
    <format dxfId="160">
      <pivotArea dataOnly="0" labelOnly="1" outline="0" axis="axisValues" fieldPosition="0"/>
    </format>
    <format dxfId="159">
      <pivotArea field="11" type="button" dataOnly="0" labelOnly="1" outline="0"/>
    </format>
    <format dxfId="1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7">
      <pivotArea outline="0" fieldPosition="0">
        <references count="1">
          <reference field="4294967294" count="1">
            <x v="1"/>
          </reference>
        </references>
      </pivotArea>
    </format>
    <format dxfId="156">
      <pivotArea field="11" type="button" dataOnly="0" labelOnly="1" outline="0"/>
    </format>
    <format dxfId="1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2">
      <pivotArea outline="0" fieldPosition="0">
        <references count="1">
          <reference field="4294967294" count="1">
            <x v="2"/>
          </reference>
        </references>
      </pivotArea>
    </format>
    <format dxfId="151">
      <pivotArea outline="0" fieldPosition="0">
        <references count="1">
          <reference field="4294967294" count="1">
            <x v="3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8">
      <pivotArea field="18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3310FE-7420-468C-BEA1-57FD88E8800F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5:E28" firstHeaderRow="0" firstDataRow="1" firstDataCol="1" rowPageCount="3" colPageCount="1"/>
  <pivotFields count="20">
    <pivotField axis="axisPage" showAll="0">
      <items count="3">
        <item x="0"/>
        <item x="1"/>
        <item t="default"/>
      </items>
    </pivotField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numFmtId="3" showAll="0"/>
    <pivotField axis="axisRow" showAll="0">
      <items count="116">
        <item x="81"/>
        <item x="111"/>
        <item x="108"/>
        <item x="87"/>
        <item x="52"/>
        <item x="104"/>
        <item x="105"/>
        <item x="43"/>
        <item x="77"/>
        <item x="90"/>
        <item x="30"/>
        <item m="1" x="114"/>
        <item x="29"/>
        <item x="103"/>
        <item x="19"/>
        <item x="83"/>
        <item x="73"/>
        <item x="56"/>
        <item x="92"/>
        <item x="8"/>
        <item x="62"/>
        <item x="75"/>
        <item x="72"/>
        <item x="102"/>
        <item x="49"/>
        <item x="45"/>
        <item x="67"/>
        <item x="12"/>
        <item x="7"/>
        <item x="28"/>
        <item x="96"/>
        <item x="44"/>
        <item x="39"/>
        <item x="37"/>
        <item m="1" x="113"/>
        <item x="68"/>
        <item x="23"/>
        <item x="20"/>
        <item x="88"/>
        <item x="71"/>
        <item x="65"/>
        <item x="76"/>
        <item x="61"/>
        <item x="64"/>
        <item x="21"/>
        <item x="46"/>
        <item x="95"/>
        <item x="47"/>
        <item x="55"/>
        <item x="38"/>
        <item x="4"/>
        <item x="22"/>
        <item x="94"/>
        <item x="79"/>
        <item x="86"/>
        <item x="5"/>
        <item x="69"/>
        <item x="63"/>
        <item x="36"/>
        <item x="57"/>
        <item x="42"/>
        <item x="31"/>
        <item x="32"/>
        <item x="26"/>
        <item x="25"/>
        <item x="85"/>
        <item x="14"/>
        <item x="13"/>
        <item x="11"/>
        <item x="10"/>
        <item x="9"/>
        <item x="6"/>
        <item x="78"/>
        <item x="91"/>
        <item x="93"/>
        <item x="74"/>
        <item x="54"/>
        <item x="53"/>
        <item x="51"/>
        <item x="48"/>
        <item x="35"/>
        <item x="106"/>
        <item x="107"/>
        <item x="109"/>
        <item x="70"/>
        <item x="50"/>
        <item x="40"/>
        <item x="3"/>
        <item x="2"/>
        <item x="1"/>
        <item x="0"/>
        <item x="97"/>
        <item x="99"/>
        <item x="27"/>
        <item x="58"/>
        <item x="60"/>
        <item x="24"/>
        <item x="59"/>
        <item x="89"/>
        <item x="82"/>
        <item x="98"/>
        <item x="33"/>
        <item x="84"/>
        <item x="100"/>
        <item x="34"/>
        <item x="80"/>
        <item x="110"/>
        <item x="18"/>
        <item x="16"/>
        <item x="15"/>
        <item x="17"/>
        <item x="66"/>
        <item x="41"/>
        <item x="101"/>
        <item x="112"/>
        <item t="default"/>
      </items>
    </pivotField>
    <pivotField axis="axisRow" showAll="0">
      <items count="29">
        <item sd="0" x="10"/>
        <item sd="0" x="8"/>
        <item sd="0" x="12"/>
        <item sd="0" x="15"/>
        <item sd="0" x="20"/>
        <item sd="0" x="11"/>
        <item sd="0" x="23"/>
        <item sd="0" x="24"/>
        <item sd="0" m="1" x="26"/>
        <item sd="0" x="13"/>
        <item sd="0" x="18"/>
        <item sd="0" x="19"/>
        <item sd="0" x="2"/>
        <item sd="0" x="7"/>
        <item sd="0" x="22"/>
        <item sd="0" x="17"/>
        <item sd="0" x="3"/>
        <item sd="0" x="21"/>
        <item sd="0" x="16"/>
        <item sd="0" x="14"/>
        <item sd="0" x="1"/>
        <item sd="0" x="0"/>
        <item sd="0" x="9"/>
        <item sd="0" m="1" x="27"/>
        <item x="6"/>
        <item x="5"/>
        <item sd="0" x="4"/>
        <item x="25"/>
        <item t="default" sd="0"/>
      </items>
    </pivotField>
    <pivotField axis="axisRow" showAll="0" sortType="ascending">
      <items count="11">
        <item sd="0" x="4"/>
        <item x="7"/>
        <item sd="0" x="5"/>
        <item x="0"/>
        <item x="6"/>
        <item sd="0" m="1" x="9"/>
        <item sd="0" x="3"/>
        <item x="1"/>
        <item x="2"/>
        <item x="8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Page" multipleItemSelectionAllowed="1" showAll="0">
      <items count="4">
        <item x="0"/>
        <item x="1"/>
        <item h="1" x="2"/>
        <item t="default"/>
      </items>
    </pivotField>
    <pivotField dataField="1" showAll="0"/>
    <pivotField showAll="0"/>
    <pivotField numFmtId="9" showAll="0"/>
    <pivotField showAll="0"/>
    <pivotField showAll="0"/>
    <pivotField showAll="0"/>
    <pivotField showAll="0"/>
    <pivotField dataField="1" numFmtId="3" showAll="0"/>
    <pivotField dataField="1" numFmtId="3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6"/>
    <field x="5"/>
    <field x="4"/>
  </rowFields>
  <rowItems count="23">
    <i>
      <x v="3"/>
    </i>
    <i r="1">
      <x v="12"/>
    </i>
    <i r="1">
      <x v="20"/>
    </i>
    <i r="1">
      <x v="21"/>
    </i>
    <i>
      <x v="7"/>
    </i>
    <i r="1">
      <x v="16"/>
    </i>
    <i>
      <x v="8"/>
    </i>
    <i r="1">
      <x v="24"/>
    </i>
    <i r="2">
      <x v="37"/>
    </i>
    <i r="2">
      <x v="44"/>
    </i>
    <i r="2">
      <x v="107"/>
    </i>
    <i r="1">
      <x v="25"/>
    </i>
    <i r="2">
      <x v="110"/>
    </i>
    <i r="1">
      <x v="26"/>
    </i>
    <i>
      <x v="6"/>
    </i>
    <i>
      <x/>
    </i>
    <i>
      <x v="1"/>
    </i>
    <i r="1">
      <x v="6"/>
    </i>
    <i r="1">
      <x v="7"/>
    </i>
    <i>
      <x v="4"/>
    </i>
    <i r="1">
      <x v="14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1" hier="-1"/>
    <pageField fld="7" hier="-1"/>
  </pageFields>
  <dataFields count="4">
    <dataField name="Result" fld="15" baseField="6" baseItem="0" numFmtId="3"/>
    <dataField name="Theoretical" fld="16" baseField="6" baseItem="0" numFmtId="3"/>
    <dataField name="Difference" fld="17" baseField="0" baseItem="0" numFmtId="3"/>
    <dataField name="Sorting" fld="8" subtotal="min" baseField="5" baseItem="2"/>
  </dataFields>
  <conditionalFormats count="3">
    <conditionalFormat scope="data" priority="1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AD843D-976E-4B06-ADFF-A74D7C751093}" name="PivotTable1" cacheId="0" dataOnRows="1" dataPosition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>
  <location ref="A4:N45" firstHeaderRow="1" firstDataRow="2" firstDataCol="1" rowPageCount="2" colPageCount="1"/>
  <pivotFields count="20">
    <pivotField axis="axisPage" showAll="0">
      <items count="3">
        <item x="0"/>
        <item x="1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numFmtId="3" showAll="0"/>
    <pivotField axis="axisRow" showAll="0">
      <items count="116">
        <item x="81"/>
        <item x="111"/>
        <item x="108"/>
        <item x="87"/>
        <item x="52"/>
        <item x="104"/>
        <item x="105"/>
        <item x="43"/>
        <item x="77"/>
        <item x="90"/>
        <item x="30"/>
        <item m="1" x="114"/>
        <item x="29"/>
        <item x="103"/>
        <item x="19"/>
        <item x="83"/>
        <item x="73"/>
        <item x="56"/>
        <item x="92"/>
        <item x="8"/>
        <item x="62"/>
        <item x="75"/>
        <item x="72"/>
        <item x="102"/>
        <item x="49"/>
        <item x="45"/>
        <item x="67"/>
        <item x="12"/>
        <item x="7"/>
        <item x="28"/>
        <item x="96"/>
        <item x="44"/>
        <item x="39"/>
        <item x="37"/>
        <item m="1" x="113"/>
        <item x="68"/>
        <item x="23"/>
        <item x="20"/>
        <item x="88"/>
        <item x="71"/>
        <item x="65"/>
        <item x="76"/>
        <item x="61"/>
        <item x="64"/>
        <item x="21"/>
        <item x="46"/>
        <item x="95"/>
        <item x="47"/>
        <item x="55"/>
        <item x="38"/>
        <item x="4"/>
        <item x="22"/>
        <item x="94"/>
        <item x="79"/>
        <item x="86"/>
        <item x="5"/>
        <item x="69"/>
        <item x="63"/>
        <item x="36"/>
        <item x="57"/>
        <item x="42"/>
        <item x="31"/>
        <item x="32"/>
        <item x="26"/>
        <item x="25"/>
        <item x="85"/>
        <item x="14"/>
        <item x="13"/>
        <item x="11"/>
        <item x="10"/>
        <item x="9"/>
        <item x="6"/>
        <item x="78"/>
        <item x="91"/>
        <item x="93"/>
        <item x="74"/>
        <item x="54"/>
        <item x="53"/>
        <item x="51"/>
        <item x="48"/>
        <item x="35"/>
        <item x="106"/>
        <item x="107"/>
        <item x="109"/>
        <item x="70"/>
        <item x="50"/>
        <item x="40"/>
        <item x="3"/>
        <item x="2"/>
        <item x="1"/>
        <item x="0"/>
        <item x="97"/>
        <item x="99"/>
        <item x="27"/>
        <item x="58"/>
        <item x="60"/>
        <item x="24"/>
        <item x="59"/>
        <item x="89"/>
        <item x="82"/>
        <item x="98"/>
        <item x="33"/>
        <item x="84"/>
        <item x="100"/>
        <item x="34"/>
        <item x="80"/>
        <item x="110"/>
        <item x="18"/>
        <item x="16"/>
        <item x="15"/>
        <item x="17"/>
        <item x="66"/>
        <item x="41"/>
        <item x="101"/>
        <item x="112"/>
        <item t="default"/>
      </items>
    </pivotField>
    <pivotField axis="axisRow" showAll="0">
      <items count="29">
        <item sd="0" x="10"/>
        <item sd="0" x="8"/>
        <item sd="0" x="12"/>
        <item sd="0" x="15"/>
        <item sd="0" x="20"/>
        <item sd="0" x="11"/>
        <item sd="0" x="23"/>
        <item sd="0" x="24"/>
        <item sd="0" m="1" x="26"/>
        <item sd="0" x="13"/>
        <item sd="0" x="18"/>
        <item sd="0" x="19"/>
        <item sd="0" x="2"/>
        <item sd="0" x="7"/>
        <item sd="0" x="22"/>
        <item sd="0" x="17"/>
        <item sd="0" x="3"/>
        <item sd="0" x="21"/>
        <item sd="0" x="16"/>
        <item sd="0" x="14"/>
        <item sd="0" x="1"/>
        <item sd="0" x="0"/>
        <item sd="0" x="9"/>
        <item sd="0" m="1" x="27"/>
        <item sd="0" x="6"/>
        <item sd="0" x="5"/>
        <item sd="0" x="4"/>
        <item x="25"/>
        <item t="default" sd="0"/>
      </items>
    </pivotField>
    <pivotField axis="axisRow" showAll="0">
      <items count="11">
        <item x="4"/>
        <item sd="0" x="7"/>
        <item sd="0" x="5"/>
        <item x="0"/>
        <item sd="0" x="6"/>
        <item sd="0" m="1" x="9"/>
        <item sd="0" x="3"/>
        <item sd="0" x="1"/>
        <item sd="0" x="2"/>
        <item x="8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numFmtId="9" showAll="0"/>
    <pivotField showAll="0"/>
    <pivotField showAll="0"/>
    <pivotField showAll="0"/>
    <pivotField showAll="0"/>
    <pivotField numFmtId="3" showAll="0"/>
    <pivotField numFmtId="3"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6"/>
    <field x="5"/>
    <field x="4"/>
  </rowFields>
  <rowItems count="40">
    <i>
      <x/>
    </i>
    <i r="1">
      <x/>
    </i>
    <i r="2">
      <x/>
    </i>
    <i r="2">
      <x v="2"/>
    </i>
    <i r="2">
      <x v="3"/>
    </i>
    <i r="2">
      <x v="4"/>
    </i>
    <i r="2">
      <x v="5"/>
    </i>
    <i r="2">
      <x v="10"/>
    </i>
    <i r="2">
      <x v="11"/>
    </i>
    <i r="2">
      <x v="15"/>
    </i>
    <i r="2">
      <x v="17"/>
    </i>
    <i r="2">
      <x v="18"/>
    </i>
    <i r="2">
      <x v="19"/>
    </i>
    <i r="1">
      <x v="1"/>
    </i>
    <i r="1">
      <x v="2"/>
    </i>
    <i r="1">
      <x v="4"/>
    </i>
    <i r="1">
      <x v="6"/>
    </i>
    <i r="1">
      <x v="7"/>
    </i>
    <i r="1">
      <x v="8"/>
    </i>
    <i i="1">
      <x v="1"/>
    </i>
    <i r="1" i="1">
      <x/>
    </i>
    <i r="2" i="1">
      <x/>
    </i>
    <i r="2" i="1">
      <x v="2"/>
    </i>
    <i r="2" i="1">
      <x v="3"/>
    </i>
    <i r="2" i="1">
      <x v="4"/>
    </i>
    <i r="2" i="1">
      <x v="5"/>
    </i>
    <i r="2" i="1">
      <x v="10"/>
    </i>
    <i r="2" i="1">
      <x v="11"/>
    </i>
    <i r="2" i="1">
      <x v="15"/>
    </i>
    <i r="2" i="1">
      <x v="17"/>
    </i>
    <i r="2" i="1">
      <x v="18"/>
    </i>
    <i r="2" i="1">
      <x v="19"/>
    </i>
    <i r="1" i="1">
      <x v="1"/>
    </i>
    <i r="1" i="1">
      <x v="2"/>
    </i>
    <i r="1" i="1">
      <x v="4"/>
    </i>
    <i r="1" i="1">
      <x v="6"/>
    </i>
    <i r="1" i="1">
      <x v="7"/>
    </i>
    <i r="1" i="1">
      <x v="8"/>
    </i>
    <i t="grand">
      <x/>
    </i>
    <i t="grand" i="1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2">
    <pageField fld="0" hier="-1"/>
    <pageField fld="7" hier="-1"/>
  </pageFields>
  <dataFields count="2">
    <dataField name="Per Guest" fld="18" baseField="5" baseItem="0" numFmtId="3"/>
    <dataField name="Per Labor Hour" fld="19" baseField="6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6667B-3E4B-44D0-8161-94D5D8278F93}">
  <sheetPr codeName="Sheet1"/>
  <dimension ref="A1:AF2703"/>
  <sheetViews>
    <sheetView topLeftCell="O1" zoomScale="90" zoomScaleNormal="90" workbookViewId="0">
      <pane ySplit="1" topLeftCell="A2" activePane="bottomLeft" state="frozen"/>
      <selection pane="bottomLeft" activeCell="V1" sqref="V1"/>
    </sheetView>
  </sheetViews>
  <sheetFormatPr baseColWidth="10" defaultColWidth="8.7265625" defaultRowHeight="14.5" x14ac:dyDescent="0.35"/>
  <cols>
    <col min="1" max="12" width="8.7265625" style="1"/>
    <col min="13" max="13" width="18.54296875" style="1" customWidth="1"/>
    <col min="14" max="14" width="21" style="1" customWidth="1"/>
    <col min="15" max="15" width="22.7265625" style="1" bestFit="1" customWidth="1"/>
    <col min="16" max="16" width="13.54296875" style="25" customWidth="1"/>
    <col min="17" max="19" width="13.54296875" style="28" customWidth="1"/>
    <col min="20" max="21" width="13.54296875" style="31" customWidth="1"/>
    <col min="22" max="22" width="12" style="30" customWidth="1"/>
    <col min="23" max="23" width="10.7265625" style="30" customWidth="1"/>
    <col min="24" max="25" width="14.81640625" style="30" customWidth="1"/>
    <col min="26" max="28" width="14.453125" style="30" customWidth="1"/>
    <col min="29" max="29" width="12.81640625" style="30" customWidth="1"/>
    <col min="30" max="32" width="8.7265625" style="19"/>
    <col min="33" max="16384" width="8.7265625" style="8"/>
  </cols>
  <sheetData>
    <row r="1" spans="1:29" ht="29" x14ac:dyDescent="0.35">
      <c r="A1" s="15" t="s">
        <v>3</v>
      </c>
      <c r="B1" s="16" t="s">
        <v>4</v>
      </c>
      <c r="C1" s="17" t="s">
        <v>5</v>
      </c>
      <c r="D1" s="17" t="s">
        <v>6</v>
      </c>
      <c r="E1" s="3" t="s">
        <v>7</v>
      </c>
      <c r="F1" s="15" t="s">
        <v>8</v>
      </c>
      <c r="G1" s="16" t="s">
        <v>9</v>
      </c>
      <c r="H1" s="15" t="s">
        <v>10</v>
      </c>
      <c r="I1" s="3" t="s">
        <v>378</v>
      </c>
      <c r="J1" s="3" t="s">
        <v>11</v>
      </c>
      <c r="K1" s="3" t="s">
        <v>12</v>
      </c>
      <c r="L1" s="3" t="s">
        <v>0</v>
      </c>
      <c r="M1" s="3" t="s">
        <v>14</v>
      </c>
      <c r="N1" s="3" t="s">
        <v>16</v>
      </c>
      <c r="O1" s="3" t="s">
        <v>17</v>
      </c>
      <c r="P1" s="24" t="s">
        <v>18</v>
      </c>
      <c r="Q1" s="26" t="s">
        <v>131</v>
      </c>
      <c r="R1" s="26" t="s">
        <v>137</v>
      </c>
      <c r="S1" s="26" t="s">
        <v>155</v>
      </c>
      <c r="T1" s="27" t="s">
        <v>134</v>
      </c>
      <c r="U1" s="27" t="s">
        <v>135</v>
      </c>
      <c r="V1" s="18" t="s">
        <v>114</v>
      </c>
      <c r="W1" s="18" t="s">
        <v>115</v>
      </c>
      <c r="X1" s="18" t="s">
        <v>110</v>
      </c>
      <c r="Y1" s="18" t="s">
        <v>116</v>
      </c>
      <c r="Z1" s="18" t="s">
        <v>117</v>
      </c>
      <c r="AA1" s="18" t="s">
        <v>156</v>
      </c>
      <c r="AB1" s="18" t="s">
        <v>130</v>
      </c>
      <c r="AC1" s="18" t="s">
        <v>118</v>
      </c>
    </row>
    <row r="2" spans="1:29" x14ac:dyDescent="0.35">
      <c r="A2" s="5">
        <v>45078.486827037035</v>
      </c>
      <c r="B2" s="1">
        <v>1</v>
      </c>
      <c r="C2" s="6">
        <v>1071.43</v>
      </c>
      <c r="D2" s="6">
        <v>1</v>
      </c>
      <c r="E2" s="7" t="s">
        <v>19</v>
      </c>
      <c r="F2" s="5">
        <v>45079.666666666664</v>
      </c>
      <c r="G2" s="1">
        <v>2</v>
      </c>
      <c r="H2" s="5">
        <v>45055.623271087963</v>
      </c>
      <c r="I2" s="7" t="s">
        <v>20</v>
      </c>
      <c r="J2" s="7"/>
      <c r="K2" s="7"/>
      <c r="L2" s="7" t="s">
        <v>21</v>
      </c>
      <c r="M2" s="7" t="s">
        <v>22</v>
      </c>
      <c r="N2" s="7" t="s">
        <v>23</v>
      </c>
      <c r="O2" s="7" t="s">
        <v>24</v>
      </c>
      <c r="P2" s="25">
        <v>1</v>
      </c>
      <c r="Q2" s="28">
        <f>DATE(YEAR($A2),MONTH($A2),1)</f>
        <v>45078</v>
      </c>
      <c r="R2" s="28" t="str">
        <f t="shared" ref="R2:R65" si="0">IFERROR(VLOOKUP($M2,rate_mapping,2,FALSE),"")</f>
        <v>WEB</v>
      </c>
      <c r="S2" s="28" t="str">
        <f t="shared" ref="S2:S65" si="1">IFERROR(VLOOKUP($O2,source_mapping,2,FALSE),"")</f>
        <v>OFFLINE</v>
      </c>
      <c r="T2" s="29">
        <f t="shared" ref="T2:T65" si="2">IFERROR($B2/SUMIFS($B:$B,$L:$L,$L2,$Q:$Q,$Q2),0)</f>
        <v>1.6313213703099511E-3</v>
      </c>
      <c r="U2" s="29">
        <f>IFERROR($B2/SUMIFS($B:$B,$S:$S,$S2,$Q:$Q,$Q2),0)</f>
        <v>5.3191489361702126E-3</v>
      </c>
      <c r="V2" s="30">
        <f t="shared" ref="V2:V65" si="3">MAX(IFERROR(VLOOKUP($S2,channel_code_cost,3,FALSE)*$C2,0),IFERROR(VLOOKUP($R2,rate_code_cost,3,FALSE)*$C2,0))</f>
        <v>0</v>
      </c>
      <c r="W2" s="30">
        <f t="shared" ref="W2:W65" si="4">MAX(IFERROR(VLOOKUP($S2,channel_code_cost,2,FALSE)*$D2,0),IFERROR(VLOOKUP($R2,rate_code_cost,2,FALSE)*$D2,0))</f>
        <v>0</v>
      </c>
      <c r="X2" s="30">
        <f t="shared" ref="X2:X65" si="5">MAX(IFERROR(VLOOKUP($S2,channel_code_cost,4,FALSE)*$C2,0),IFERROR(VLOOKUP($R2,rate_code_cost,4,FALSE)*$C2,0))</f>
        <v>0</v>
      </c>
      <c r="Y2" s="30">
        <f t="shared" ref="Y2:Y65" si="6">MAX(IFERROR(VLOOKUP($S2,channel_code_cost,5,FALSE)*$C2,0),IFERROR(VLOOKUP($R2,rate_code_cost,5,FALSE)*$C2,0))</f>
        <v>15.000020000000001</v>
      </c>
      <c r="Z2" s="30">
        <f t="shared" ref="Z2:Z65" si="7">hk_departure_cost+(($B2-1)*hk_stay_cost)</f>
        <v>115</v>
      </c>
      <c r="AA2" s="30">
        <f t="shared" ref="AA2:AA65" si="8">IFERROR(VLOOKUP($S2,channel_code_cost,6,FALSE)*$U2,0)</f>
        <v>0</v>
      </c>
      <c r="AB2" s="30">
        <f t="shared" ref="AB2:AB65" si="9">IFERROR(VLOOKUP($L2,segment_p_cost,2,FALSE)*$T2,0)</f>
        <v>0</v>
      </c>
      <c r="AC2" s="30">
        <f>C2-SUM(V2:AB2)</f>
        <v>941.42998000000011</v>
      </c>
    </row>
    <row r="3" spans="1:29" x14ac:dyDescent="0.35">
      <c r="A3" s="5">
        <v>45078.96982662037</v>
      </c>
      <c r="B3" s="1">
        <v>1</v>
      </c>
      <c r="C3" s="6">
        <v>1860</v>
      </c>
      <c r="D3" s="6">
        <v>1</v>
      </c>
      <c r="E3" s="7" t="s">
        <v>19</v>
      </c>
      <c r="F3" s="5">
        <v>45079.347582916664</v>
      </c>
      <c r="G3" s="1">
        <v>1</v>
      </c>
      <c r="H3" s="5">
        <v>45078.498074166666</v>
      </c>
      <c r="I3" s="7" t="s">
        <v>20</v>
      </c>
      <c r="J3" s="7"/>
      <c r="K3" s="7" t="s">
        <v>25</v>
      </c>
      <c r="L3" s="7" t="s">
        <v>26</v>
      </c>
      <c r="M3" s="7" t="s">
        <v>27</v>
      </c>
      <c r="N3" s="7" t="s">
        <v>28</v>
      </c>
      <c r="O3" s="7" t="s">
        <v>29</v>
      </c>
      <c r="P3" s="25">
        <f>P2+1</f>
        <v>2</v>
      </c>
      <c r="Q3" s="28">
        <f t="shared" ref="Q3:Q66" si="10">DATE(YEAR($A3),MONTH($A3),1)</f>
        <v>45078</v>
      </c>
      <c r="R3" s="28" t="str">
        <f t="shared" si="0"/>
        <v>GDS BAR</v>
      </c>
      <c r="S3" s="28" t="str">
        <f t="shared" si="1"/>
        <v>GDS</v>
      </c>
      <c r="T3" s="29">
        <f t="shared" si="2"/>
        <v>4.5454545454545456E-2</v>
      </c>
      <c r="U3" s="29">
        <f t="shared" ref="U3:U66" si="11">IFERROR($B3/SUMIFS($B:$B,$L:$L,$L3,$Q:$Q,$Q3),0)</f>
        <v>4.5454545454545456E-2</v>
      </c>
      <c r="V3" s="30">
        <f t="shared" si="3"/>
        <v>186</v>
      </c>
      <c r="W3" s="30">
        <f t="shared" si="4"/>
        <v>100</v>
      </c>
      <c r="X3" s="30">
        <f t="shared" si="5"/>
        <v>37.200000000000003</v>
      </c>
      <c r="Y3" s="30">
        <f t="shared" si="6"/>
        <v>18.600000000000001</v>
      </c>
      <c r="Z3" s="30">
        <f t="shared" si="7"/>
        <v>115</v>
      </c>
      <c r="AA3" s="30">
        <f t="shared" si="8"/>
        <v>113.63636363636364</v>
      </c>
      <c r="AB3" s="30">
        <f t="shared" si="9"/>
        <v>227.27272727272728</v>
      </c>
      <c r="AC3" s="30">
        <f t="shared" ref="AC3:AC66" si="12">C3-SUM(V3:AB3)</f>
        <v>1062.2909090909091</v>
      </c>
    </row>
    <row r="4" spans="1:29" x14ac:dyDescent="0.35">
      <c r="A4" s="5">
        <v>45078.982269791668</v>
      </c>
      <c r="B4" s="1">
        <v>3</v>
      </c>
      <c r="C4" s="6">
        <v>4024.11</v>
      </c>
      <c r="D4" s="6">
        <v>1</v>
      </c>
      <c r="E4" s="7" t="s">
        <v>19</v>
      </c>
      <c r="F4" s="5">
        <v>45081.349567800928</v>
      </c>
      <c r="G4" s="1">
        <v>2</v>
      </c>
      <c r="H4" s="5">
        <v>44962.680009965276</v>
      </c>
      <c r="I4" s="7" t="s">
        <v>20</v>
      </c>
      <c r="J4" s="7"/>
      <c r="K4" s="7" t="s">
        <v>30</v>
      </c>
      <c r="L4" s="7" t="s">
        <v>31</v>
      </c>
      <c r="M4" s="7" t="s">
        <v>32</v>
      </c>
      <c r="N4" s="7" t="s">
        <v>33</v>
      </c>
      <c r="O4" s="7" t="s">
        <v>30</v>
      </c>
      <c r="P4" s="25">
        <f t="shared" ref="P4:P67" si="13">P3+1</f>
        <v>3</v>
      </c>
      <c r="Q4" s="28">
        <f t="shared" si="10"/>
        <v>45078</v>
      </c>
      <c r="R4" s="28" t="str">
        <f t="shared" si="0"/>
        <v>OTA</v>
      </c>
      <c r="S4" s="28" t="str">
        <f t="shared" si="1"/>
        <v>OTA</v>
      </c>
      <c r="T4" s="29">
        <f t="shared" si="2"/>
        <v>1.7678255745433118E-3</v>
      </c>
      <c r="U4" s="29">
        <f t="shared" si="11"/>
        <v>1.7678255745433118E-3</v>
      </c>
      <c r="V4" s="30">
        <f t="shared" si="3"/>
        <v>603.61649999999997</v>
      </c>
      <c r="W4" s="30">
        <f t="shared" si="4"/>
        <v>0</v>
      </c>
      <c r="X4" s="30">
        <f t="shared" si="5"/>
        <v>0</v>
      </c>
      <c r="Y4" s="30">
        <f t="shared" si="6"/>
        <v>72.433979999999991</v>
      </c>
      <c r="Z4" s="30">
        <f t="shared" si="7"/>
        <v>191.66666666666666</v>
      </c>
      <c r="AA4" s="30">
        <f t="shared" si="8"/>
        <v>3.5356511490866236</v>
      </c>
      <c r="AB4" s="30">
        <f t="shared" si="9"/>
        <v>0</v>
      </c>
      <c r="AC4" s="30">
        <f t="shared" si="12"/>
        <v>3152.8572021842469</v>
      </c>
    </row>
    <row r="5" spans="1:29" x14ac:dyDescent="0.35">
      <c r="A5" s="5">
        <v>45078.844181574073</v>
      </c>
      <c r="B5" s="1">
        <v>3</v>
      </c>
      <c r="C5" s="6">
        <v>5042.41</v>
      </c>
      <c r="D5" s="6">
        <v>1</v>
      </c>
      <c r="E5" s="7" t="s">
        <v>19</v>
      </c>
      <c r="F5" s="5">
        <v>45081.371120393516</v>
      </c>
      <c r="G5" s="1">
        <v>1</v>
      </c>
      <c r="H5" s="5">
        <v>45043.67653409722</v>
      </c>
      <c r="I5" s="7" t="s">
        <v>20</v>
      </c>
      <c r="J5" s="7"/>
      <c r="K5" s="7" t="s">
        <v>30</v>
      </c>
      <c r="L5" s="7" t="s">
        <v>31</v>
      </c>
      <c r="M5" s="7" t="s">
        <v>34</v>
      </c>
      <c r="N5" s="7" t="s">
        <v>33</v>
      </c>
      <c r="O5" s="7" t="s">
        <v>30</v>
      </c>
      <c r="P5" s="25">
        <f t="shared" si="13"/>
        <v>4</v>
      </c>
      <c r="Q5" s="28">
        <f t="shared" si="10"/>
        <v>45078</v>
      </c>
      <c r="R5" s="28" t="str">
        <f t="shared" si="0"/>
        <v>OTA</v>
      </c>
      <c r="S5" s="28" t="str">
        <f t="shared" si="1"/>
        <v>OTA</v>
      </c>
      <c r="T5" s="29">
        <f t="shared" si="2"/>
        <v>1.7678255745433118E-3</v>
      </c>
      <c r="U5" s="29">
        <f t="shared" si="11"/>
        <v>1.7678255745433118E-3</v>
      </c>
      <c r="V5" s="30">
        <f t="shared" si="3"/>
        <v>756.36149999999998</v>
      </c>
      <c r="W5" s="30">
        <f t="shared" si="4"/>
        <v>0</v>
      </c>
      <c r="X5" s="30">
        <f t="shared" si="5"/>
        <v>0</v>
      </c>
      <c r="Y5" s="30">
        <f t="shared" si="6"/>
        <v>90.763379999999984</v>
      </c>
      <c r="Z5" s="30">
        <f t="shared" si="7"/>
        <v>191.66666666666666</v>
      </c>
      <c r="AA5" s="30">
        <f t="shared" si="8"/>
        <v>3.5356511490866236</v>
      </c>
      <c r="AB5" s="30">
        <f t="shared" si="9"/>
        <v>0</v>
      </c>
      <c r="AC5" s="30">
        <f t="shared" si="12"/>
        <v>4000.0828021842467</v>
      </c>
    </row>
    <row r="6" spans="1:29" x14ac:dyDescent="0.35">
      <c r="A6" s="5">
        <v>45078.61128784722</v>
      </c>
      <c r="B6" s="1">
        <v>1</v>
      </c>
      <c r="C6" s="6">
        <v>1931.25</v>
      </c>
      <c r="D6" s="6">
        <v>1</v>
      </c>
      <c r="E6" s="7" t="s">
        <v>19</v>
      </c>
      <c r="F6" s="5">
        <v>45079.375</v>
      </c>
      <c r="G6" s="1">
        <v>1</v>
      </c>
      <c r="H6" s="5">
        <v>45068.553607094909</v>
      </c>
      <c r="I6" s="7" t="s">
        <v>20</v>
      </c>
      <c r="J6" s="7"/>
      <c r="K6" s="7" t="s">
        <v>35</v>
      </c>
      <c r="L6" s="7" t="s">
        <v>31</v>
      </c>
      <c r="M6" s="7" t="s">
        <v>32</v>
      </c>
      <c r="N6" s="7" t="s">
        <v>33</v>
      </c>
      <c r="O6" s="7" t="s">
        <v>36</v>
      </c>
      <c r="P6" s="25">
        <f t="shared" si="13"/>
        <v>5</v>
      </c>
      <c r="Q6" s="28">
        <f t="shared" si="10"/>
        <v>45078</v>
      </c>
      <c r="R6" s="28" t="str">
        <f t="shared" si="0"/>
        <v>OTA</v>
      </c>
      <c r="S6" s="28" t="str">
        <f t="shared" si="1"/>
        <v>OTA</v>
      </c>
      <c r="T6" s="29">
        <f t="shared" si="2"/>
        <v>5.8927519151443723E-4</v>
      </c>
      <c r="U6" s="29">
        <f t="shared" si="11"/>
        <v>5.8927519151443723E-4</v>
      </c>
      <c r="V6" s="30">
        <f t="shared" si="3"/>
        <v>289.6875</v>
      </c>
      <c r="W6" s="30">
        <f t="shared" si="4"/>
        <v>0</v>
      </c>
      <c r="X6" s="30">
        <f t="shared" si="5"/>
        <v>0</v>
      </c>
      <c r="Y6" s="30">
        <f t="shared" si="6"/>
        <v>34.762499999999996</v>
      </c>
      <c r="Z6" s="30">
        <f t="shared" si="7"/>
        <v>115</v>
      </c>
      <c r="AA6" s="30">
        <f t="shared" si="8"/>
        <v>1.1785503830288744</v>
      </c>
      <c r="AB6" s="30">
        <f t="shared" si="9"/>
        <v>0</v>
      </c>
      <c r="AC6" s="30">
        <f t="shared" si="12"/>
        <v>1490.6214496169712</v>
      </c>
    </row>
    <row r="7" spans="1:29" x14ac:dyDescent="0.35">
      <c r="A7" s="5">
        <v>45078.735459814816</v>
      </c>
      <c r="B7" s="1">
        <v>1</v>
      </c>
      <c r="C7" s="6">
        <v>2287.5</v>
      </c>
      <c r="D7" s="6">
        <v>1</v>
      </c>
      <c r="E7" s="7" t="s">
        <v>19</v>
      </c>
      <c r="F7" s="5">
        <v>45079.401627673615</v>
      </c>
      <c r="G7" s="1">
        <v>1</v>
      </c>
      <c r="H7" s="5">
        <v>45064.686252372689</v>
      </c>
      <c r="I7" s="7" t="s">
        <v>20</v>
      </c>
      <c r="J7" s="7"/>
      <c r="K7" s="7" t="s">
        <v>35</v>
      </c>
      <c r="L7" s="7" t="s">
        <v>31</v>
      </c>
      <c r="M7" s="7" t="s">
        <v>32</v>
      </c>
      <c r="N7" s="7" t="s">
        <v>33</v>
      </c>
      <c r="O7" s="7" t="s">
        <v>37</v>
      </c>
      <c r="P7" s="25">
        <f t="shared" si="13"/>
        <v>6</v>
      </c>
      <c r="Q7" s="28">
        <f t="shared" si="10"/>
        <v>45078</v>
      </c>
      <c r="R7" s="28" t="str">
        <f t="shared" si="0"/>
        <v>OTA</v>
      </c>
      <c r="S7" s="28" t="str">
        <f t="shared" si="1"/>
        <v>OTA</v>
      </c>
      <c r="T7" s="29">
        <f t="shared" si="2"/>
        <v>5.8927519151443723E-4</v>
      </c>
      <c r="U7" s="29">
        <f t="shared" si="11"/>
        <v>5.8927519151443723E-4</v>
      </c>
      <c r="V7" s="30">
        <f t="shared" si="3"/>
        <v>343.125</v>
      </c>
      <c r="W7" s="30">
        <f t="shared" si="4"/>
        <v>0</v>
      </c>
      <c r="X7" s="30">
        <f t="shared" si="5"/>
        <v>0</v>
      </c>
      <c r="Y7" s="30">
        <f t="shared" si="6"/>
        <v>41.174999999999997</v>
      </c>
      <c r="Z7" s="30">
        <f t="shared" si="7"/>
        <v>115</v>
      </c>
      <c r="AA7" s="30">
        <f t="shared" si="8"/>
        <v>1.1785503830288744</v>
      </c>
      <c r="AB7" s="30">
        <f t="shared" si="9"/>
        <v>0</v>
      </c>
      <c r="AC7" s="30">
        <f t="shared" si="12"/>
        <v>1787.021449616971</v>
      </c>
    </row>
    <row r="8" spans="1:29" x14ac:dyDescent="0.35">
      <c r="A8" s="5">
        <v>45078.722102673608</v>
      </c>
      <c r="B8" s="1">
        <v>2</v>
      </c>
      <c r="C8" s="6">
        <v>1965.79</v>
      </c>
      <c r="D8" s="6">
        <v>1</v>
      </c>
      <c r="E8" s="7" t="s">
        <v>19</v>
      </c>
      <c r="F8" s="5">
        <v>45080.283119814812</v>
      </c>
      <c r="G8" s="1">
        <v>2</v>
      </c>
      <c r="H8" s="5">
        <v>44949.197698356482</v>
      </c>
      <c r="I8" s="7" t="s">
        <v>20</v>
      </c>
      <c r="J8" s="7"/>
      <c r="K8" s="7" t="s">
        <v>38</v>
      </c>
      <c r="L8" s="7" t="s">
        <v>31</v>
      </c>
      <c r="M8" s="7" t="s">
        <v>32</v>
      </c>
      <c r="N8" s="7" t="s">
        <v>23</v>
      </c>
      <c r="O8" s="7" t="s">
        <v>38</v>
      </c>
      <c r="P8" s="25">
        <f t="shared" si="13"/>
        <v>7</v>
      </c>
      <c r="Q8" s="28">
        <f t="shared" si="10"/>
        <v>45078</v>
      </c>
      <c r="R8" s="28" t="str">
        <f t="shared" si="0"/>
        <v>OTA</v>
      </c>
      <c r="S8" s="28" t="str">
        <f t="shared" si="1"/>
        <v>OTA</v>
      </c>
      <c r="T8" s="29">
        <f t="shared" si="2"/>
        <v>1.1785503830288745E-3</v>
      </c>
      <c r="U8" s="29">
        <f t="shared" si="11"/>
        <v>1.1785503830288745E-3</v>
      </c>
      <c r="V8" s="30">
        <f t="shared" si="3"/>
        <v>294.86849999999998</v>
      </c>
      <c r="W8" s="30">
        <f t="shared" si="4"/>
        <v>0</v>
      </c>
      <c r="X8" s="30">
        <f t="shared" si="5"/>
        <v>0</v>
      </c>
      <c r="Y8" s="30">
        <f t="shared" si="6"/>
        <v>35.384219999999999</v>
      </c>
      <c r="Z8" s="30">
        <f t="shared" si="7"/>
        <v>153.33333333333331</v>
      </c>
      <c r="AA8" s="30">
        <f t="shared" si="8"/>
        <v>2.3571007660577488</v>
      </c>
      <c r="AB8" s="30">
        <f t="shared" si="9"/>
        <v>0</v>
      </c>
      <c r="AC8" s="30">
        <f t="shared" si="12"/>
        <v>1479.846845900609</v>
      </c>
    </row>
    <row r="9" spans="1:29" x14ac:dyDescent="0.35">
      <c r="A9" s="5">
        <v>45078.883555266206</v>
      </c>
      <c r="B9" s="1">
        <v>1</v>
      </c>
      <c r="C9" s="6">
        <v>2163</v>
      </c>
      <c r="D9" s="6">
        <v>1</v>
      </c>
      <c r="E9" s="7" t="s">
        <v>19</v>
      </c>
      <c r="F9" s="5">
        <v>45079.434776898146</v>
      </c>
      <c r="G9" s="1">
        <v>1</v>
      </c>
      <c r="H9" s="5">
        <v>45068.448042812503</v>
      </c>
      <c r="I9" s="7" t="s">
        <v>20</v>
      </c>
      <c r="J9" s="7"/>
      <c r="K9" s="7" t="s">
        <v>39</v>
      </c>
      <c r="L9" s="7" t="s">
        <v>26</v>
      </c>
      <c r="M9" s="7" t="s">
        <v>27</v>
      </c>
      <c r="N9" s="7" t="s">
        <v>23</v>
      </c>
      <c r="O9" s="7" t="s">
        <v>40</v>
      </c>
      <c r="P9" s="25">
        <f t="shared" si="13"/>
        <v>8</v>
      </c>
      <c r="Q9" s="28">
        <f t="shared" si="10"/>
        <v>45078</v>
      </c>
      <c r="R9" s="28" t="str">
        <f t="shared" si="0"/>
        <v>GDS BAR</v>
      </c>
      <c r="S9" s="28" t="str">
        <f t="shared" si="1"/>
        <v>GDS</v>
      </c>
      <c r="T9" s="29">
        <f t="shared" si="2"/>
        <v>4.5454545454545456E-2</v>
      </c>
      <c r="U9" s="29">
        <f t="shared" si="11"/>
        <v>4.5454545454545456E-2</v>
      </c>
      <c r="V9" s="30">
        <f t="shared" si="3"/>
        <v>216.3</v>
      </c>
      <c r="W9" s="30">
        <f t="shared" si="4"/>
        <v>100</v>
      </c>
      <c r="X9" s="30">
        <f t="shared" si="5"/>
        <v>43.26</v>
      </c>
      <c r="Y9" s="30">
        <f t="shared" si="6"/>
        <v>21.63</v>
      </c>
      <c r="Z9" s="30">
        <f t="shared" si="7"/>
        <v>115</v>
      </c>
      <c r="AA9" s="30">
        <f t="shared" si="8"/>
        <v>113.63636363636364</v>
      </c>
      <c r="AB9" s="30">
        <f t="shared" si="9"/>
        <v>227.27272727272728</v>
      </c>
      <c r="AC9" s="30">
        <f t="shared" si="12"/>
        <v>1325.900909090909</v>
      </c>
    </row>
    <row r="10" spans="1:29" x14ac:dyDescent="0.35">
      <c r="A10" s="5">
        <v>45078.978530405089</v>
      </c>
      <c r="B10" s="1">
        <v>1</v>
      </c>
      <c r="C10" s="6">
        <v>1916.07</v>
      </c>
      <c r="D10" s="6">
        <v>1</v>
      </c>
      <c r="E10" s="7" t="s">
        <v>19</v>
      </c>
      <c r="F10" s="5">
        <v>45079.457064560185</v>
      </c>
      <c r="G10" s="1">
        <v>1</v>
      </c>
      <c r="H10" s="5">
        <v>45077.626882812503</v>
      </c>
      <c r="I10" s="7" t="s">
        <v>41</v>
      </c>
      <c r="J10" s="7"/>
      <c r="K10" s="7" t="s">
        <v>35</v>
      </c>
      <c r="L10" s="7" t="s">
        <v>31</v>
      </c>
      <c r="M10" s="7" t="s">
        <v>32</v>
      </c>
      <c r="N10" s="7" t="s">
        <v>33</v>
      </c>
      <c r="O10" s="7" t="s">
        <v>36</v>
      </c>
      <c r="P10" s="25">
        <f t="shared" si="13"/>
        <v>9</v>
      </c>
      <c r="Q10" s="28">
        <f t="shared" si="10"/>
        <v>45078</v>
      </c>
      <c r="R10" s="28" t="str">
        <f t="shared" si="0"/>
        <v>OTA</v>
      </c>
      <c r="S10" s="28" t="str">
        <f t="shared" si="1"/>
        <v>OTA</v>
      </c>
      <c r="T10" s="29">
        <f t="shared" si="2"/>
        <v>5.8927519151443723E-4</v>
      </c>
      <c r="U10" s="29">
        <f t="shared" si="11"/>
        <v>5.8927519151443723E-4</v>
      </c>
      <c r="V10" s="30">
        <f t="shared" si="3"/>
        <v>287.41049999999996</v>
      </c>
      <c r="W10" s="30">
        <f t="shared" si="4"/>
        <v>0</v>
      </c>
      <c r="X10" s="30">
        <f t="shared" si="5"/>
        <v>0</v>
      </c>
      <c r="Y10" s="30">
        <f t="shared" si="6"/>
        <v>34.489259999999994</v>
      </c>
      <c r="Z10" s="30">
        <f t="shared" si="7"/>
        <v>115</v>
      </c>
      <c r="AA10" s="30">
        <f t="shared" si="8"/>
        <v>1.1785503830288744</v>
      </c>
      <c r="AB10" s="30">
        <f t="shared" si="9"/>
        <v>0</v>
      </c>
      <c r="AC10" s="30">
        <f t="shared" si="12"/>
        <v>1477.9916896169711</v>
      </c>
    </row>
    <row r="11" spans="1:29" x14ac:dyDescent="0.35">
      <c r="A11" s="5">
        <v>45078.751086932869</v>
      </c>
      <c r="B11" s="1">
        <v>2</v>
      </c>
      <c r="C11" s="6">
        <v>2595.04</v>
      </c>
      <c r="D11" s="6">
        <v>1</v>
      </c>
      <c r="E11" s="7" t="s">
        <v>19</v>
      </c>
      <c r="F11" s="5">
        <v>45080.208333333336</v>
      </c>
      <c r="G11" s="1">
        <v>2</v>
      </c>
      <c r="H11" s="5">
        <v>45078.472319398148</v>
      </c>
      <c r="I11" s="7" t="s">
        <v>42</v>
      </c>
      <c r="J11" s="7"/>
      <c r="K11" s="7" t="s">
        <v>35</v>
      </c>
      <c r="L11" s="7" t="s">
        <v>31</v>
      </c>
      <c r="M11" s="7" t="s">
        <v>34</v>
      </c>
      <c r="N11" s="7" t="s">
        <v>43</v>
      </c>
      <c r="O11" s="7" t="s">
        <v>23</v>
      </c>
      <c r="P11" s="25">
        <f t="shared" si="13"/>
        <v>10</v>
      </c>
      <c r="Q11" s="28">
        <f t="shared" si="10"/>
        <v>45078</v>
      </c>
      <c r="R11" s="28" t="str">
        <f t="shared" si="0"/>
        <v>OTA</v>
      </c>
      <c r="S11" s="28" t="str">
        <f t="shared" si="1"/>
        <v/>
      </c>
      <c r="T11" s="29">
        <f t="shared" si="2"/>
        <v>1.1785503830288745E-3</v>
      </c>
      <c r="U11" s="29">
        <f t="shared" si="11"/>
        <v>1.1785503830288745E-3</v>
      </c>
      <c r="V11" s="30">
        <f t="shared" si="3"/>
        <v>389.25599999999997</v>
      </c>
      <c r="W11" s="30">
        <f t="shared" si="4"/>
        <v>0</v>
      </c>
      <c r="X11" s="30">
        <f t="shared" si="5"/>
        <v>0</v>
      </c>
      <c r="Y11" s="30">
        <f t="shared" si="6"/>
        <v>46.710719999999995</v>
      </c>
      <c r="Z11" s="30">
        <f t="shared" si="7"/>
        <v>153.33333333333331</v>
      </c>
      <c r="AA11" s="30">
        <f t="shared" si="8"/>
        <v>0</v>
      </c>
      <c r="AB11" s="30">
        <f t="shared" si="9"/>
        <v>0</v>
      </c>
      <c r="AC11" s="30">
        <f t="shared" si="12"/>
        <v>2005.7399466666666</v>
      </c>
    </row>
    <row r="12" spans="1:29" x14ac:dyDescent="0.35">
      <c r="A12" s="5">
        <v>45078.668781261571</v>
      </c>
      <c r="B12" s="1">
        <v>3</v>
      </c>
      <c r="C12" s="6">
        <v>5865</v>
      </c>
      <c r="D12" s="6">
        <v>1</v>
      </c>
      <c r="E12" s="7" t="s">
        <v>19</v>
      </c>
      <c r="F12" s="5">
        <v>45081.373248055555</v>
      </c>
      <c r="G12" s="1">
        <v>4</v>
      </c>
      <c r="H12" s="5">
        <v>45026.024161666668</v>
      </c>
      <c r="I12" s="7" t="s">
        <v>44</v>
      </c>
      <c r="J12" s="7"/>
      <c r="K12" s="7"/>
      <c r="L12" s="7" t="s">
        <v>21</v>
      </c>
      <c r="M12" s="7" t="s">
        <v>45</v>
      </c>
      <c r="N12" s="7" t="s">
        <v>33</v>
      </c>
      <c r="O12" s="7" t="s">
        <v>46</v>
      </c>
      <c r="P12" s="25">
        <f t="shared" si="13"/>
        <v>11</v>
      </c>
      <c r="Q12" s="28">
        <f t="shared" si="10"/>
        <v>45078</v>
      </c>
      <c r="R12" s="28" t="str">
        <f t="shared" si="0"/>
        <v>WEB</v>
      </c>
      <c r="S12" s="28" t="str">
        <f t="shared" si="1"/>
        <v>WEBSITE</v>
      </c>
      <c r="T12" s="29">
        <f t="shared" si="2"/>
        <v>4.8939641109298528E-3</v>
      </c>
      <c r="U12" s="29">
        <f t="shared" si="11"/>
        <v>4.8939641109298528E-3</v>
      </c>
      <c r="V12" s="30">
        <f t="shared" si="3"/>
        <v>58.65</v>
      </c>
      <c r="W12" s="30">
        <f t="shared" si="4"/>
        <v>50</v>
      </c>
      <c r="X12" s="30">
        <f t="shared" si="5"/>
        <v>0</v>
      </c>
      <c r="Y12" s="30">
        <f t="shared" si="6"/>
        <v>82.11</v>
      </c>
      <c r="Z12" s="30">
        <f t="shared" si="7"/>
        <v>191.66666666666666</v>
      </c>
      <c r="AA12" s="30">
        <f t="shared" si="8"/>
        <v>48.939641109298528</v>
      </c>
      <c r="AB12" s="30">
        <f t="shared" si="9"/>
        <v>0</v>
      </c>
      <c r="AC12" s="30">
        <f t="shared" si="12"/>
        <v>5433.6336922240353</v>
      </c>
    </row>
    <row r="13" spans="1:29" x14ac:dyDescent="0.35">
      <c r="A13" s="5">
        <v>45078.786642060186</v>
      </c>
      <c r="B13" s="1">
        <v>1</v>
      </c>
      <c r="C13" s="6">
        <v>2225.89</v>
      </c>
      <c r="D13" s="6">
        <v>1</v>
      </c>
      <c r="E13" s="7" t="s">
        <v>19</v>
      </c>
      <c r="F13" s="5">
        <v>45079.434977164354</v>
      </c>
      <c r="G13" s="1">
        <v>1</v>
      </c>
      <c r="H13" s="5">
        <v>45078.574109340276</v>
      </c>
      <c r="I13" s="7" t="s">
        <v>44</v>
      </c>
      <c r="J13" s="7"/>
      <c r="K13" s="7" t="s">
        <v>35</v>
      </c>
      <c r="L13" s="7" t="s">
        <v>31</v>
      </c>
      <c r="M13" s="7" t="s">
        <v>32</v>
      </c>
      <c r="N13" s="7" t="s">
        <v>33</v>
      </c>
      <c r="O13" s="7" t="s">
        <v>47</v>
      </c>
      <c r="P13" s="25">
        <f t="shared" si="13"/>
        <v>12</v>
      </c>
      <c r="Q13" s="28">
        <f t="shared" si="10"/>
        <v>45078</v>
      </c>
      <c r="R13" s="28" t="str">
        <f t="shared" si="0"/>
        <v>OTA</v>
      </c>
      <c r="S13" s="28" t="str">
        <f t="shared" si="1"/>
        <v>OTA</v>
      </c>
      <c r="T13" s="29">
        <f t="shared" si="2"/>
        <v>5.8927519151443723E-4</v>
      </c>
      <c r="U13" s="29">
        <f t="shared" si="11"/>
        <v>5.8927519151443723E-4</v>
      </c>
      <c r="V13" s="30">
        <f t="shared" si="3"/>
        <v>333.88349999999997</v>
      </c>
      <c r="W13" s="30">
        <f t="shared" si="4"/>
        <v>0</v>
      </c>
      <c r="X13" s="30">
        <f t="shared" si="5"/>
        <v>0</v>
      </c>
      <c r="Y13" s="30">
        <f t="shared" si="6"/>
        <v>40.066019999999995</v>
      </c>
      <c r="Z13" s="30">
        <f t="shared" si="7"/>
        <v>115</v>
      </c>
      <c r="AA13" s="30">
        <f t="shared" si="8"/>
        <v>1.1785503830288744</v>
      </c>
      <c r="AB13" s="30">
        <f t="shared" si="9"/>
        <v>0</v>
      </c>
      <c r="AC13" s="30">
        <f t="shared" si="12"/>
        <v>1735.761929616971</v>
      </c>
    </row>
    <row r="14" spans="1:29" x14ac:dyDescent="0.35">
      <c r="A14" s="5">
        <v>45078.84290152778</v>
      </c>
      <c r="B14" s="1">
        <v>2</v>
      </c>
      <c r="C14" s="6">
        <v>2660.63</v>
      </c>
      <c r="D14" s="6">
        <v>1</v>
      </c>
      <c r="E14" s="7" t="s">
        <v>19</v>
      </c>
      <c r="F14" s="5">
        <v>45080.389818460651</v>
      </c>
      <c r="G14" s="1">
        <v>2</v>
      </c>
      <c r="H14" s="5">
        <v>45035.331035659721</v>
      </c>
      <c r="I14" s="7" t="s">
        <v>48</v>
      </c>
      <c r="J14" s="7"/>
      <c r="K14" s="7" t="s">
        <v>30</v>
      </c>
      <c r="L14" s="7" t="s">
        <v>31</v>
      </c>
      <c r="M14" s="7" t="s">
        <v>34</v>
      </c>
      <c r="N14" s="7" t="s">
        <v>33</v>
      </c>
      <c r="O14" s="7" t="s">
        <v>30</v>
      </c>
      <c r="P14" s="25">
        <f t="shared" si="13"/>
        <v>13</v>
      </c>
      <c r="Q14" s="28">
        <f t="shared" si="10"/>
        <v>45078</v>
      </c>
      <c r="R14" s="28" t="str">
        <f t="shared" si="0"/>
        <v>OTA</v>
      </c>
      <c r="S14" s="28" t="str">
        <f t="shared" si="1"/>
        <v>OTA</v>
      </c>
      <c r="T14" s="29">
        <f t="shared" si="2"/>
        <v>1.1785503830288745E-3</v>
      </c>
      <c r="U14" s="29">
        <f t="shared" si="11"/>
        <v>1.1785503830288745E-3</v>
      </c>
      <c r="V14" s="30">
        <f t="shared" si="3"/>
        <v>399.09449999999998</v>
      </c>
      <c r="W14" s="30">
        <f t="shared" si="4"/>
        <v>0</v>
      </c>
      <c r="X14" s="30">
        <f t="shared" si="5"/>
        <v>0</v>
      </c>
      <c r="Y14" s="30">
        <f t="shared" si="6"/>
        <v>47.89134</v>
      </c>
      <c r="Z14" s="30">
        <f t="shared" si="7"/>
        <v>153.33333333333331</v>
      </c>
      <c r="AA14" s="30">
        <f t="shared" si="8"/>
        <v>2.3571007660577488</v>
      </c>
      <c r="AB14" s="30">
        <f t="shared" si="9"/>
        <v>0</v>
      </c>
      <c r="AC14" s="30">
        <f t="shared" si="12"/>
        <v>2057.9537259006092</v>
      </c>
    </row>
    <row r="15" spans="1:29" x14ac:dyDescent="0.35">
      <c r="A15" s="5">
        <v>45078.809809629631</v>
      </c>
      <c r="B15" s="1">
        <v>2</v>
      </c>
      <c r="C15" s="6">
        <v>2274.11</v>
      </c>
      <c r="D15" s="6">
        <v>1</v>
      </c>
      <c r="E15" s="7" t="s">
        <v>19</v>
      </c>
      <c r="F15" s="5">
        <v>45080.458333333336</v>
      </c>
      <c r="G15" s="1">
        <v>2</v>
      </c>
      <c r="H15" s="5">
        <v>45025.629299502318</v>
      </c>
      <c r="I15" s="7" t="s">
        <v>48</v>
      </c>
      <c r="J15" s="7"/>
      <c r="K15" s="7" t="s">
        <v>30</v>
      </c>
      <c r="L15" s="7" t="s">
        <v>31</v>
      </c>
      <c r="M15" s="7" t="s">
        <v>34</v>
      </c>
      <c r="N15" s="7" t="s">
        <v>33</v>
      </c>
      <c r="O15" s="7" t="s">
        <v>30</v>
      </c>
      <c r="P15" s="25">
        <f t="shared" si="13"/>
        <v>14</v>
      </c>
      <c r="Q15" s="28">
        <f t="shared" si="10"/>
        <v>45078</v>
      </c>
      <c r="R15" s="28" t="str">
        <f t="shared" si="0"/>
        <v>OTA</v>
      </c>
      <c r="S15" s="28" t="str">
        <f t="shared" si="1"/>
        <v>OTA</v>
      </c>
      <c r="T15" s="29">
        <f t="shared" si="2"/>
        <v>1.1785503830288745E-3</v>
      </c>
      <c r="U15" s="29">
        <f t="shared" si="11"/>
        <v>1.1785503830288745E-3</v>
      </c>
      <c r="V15" s="30">
        <f t="shared" si="3"/>
        <v>341.11650000000003</v>
      </c>
      <c r="W15" s="30">
        <f t="shared" si="4"/>
        <v>0</v>
      </c>
      <c r="X15" s="30">
        <f t="shared" si="5"/>
        <v>0</v>
      </c>
      <c r="Y15" s="30">
        <f t="shared" si="6"/>
        <v>40.933979999999998</v>
      </c>
      <c r="Z15" s="30">
        <f t="shared" si="7"/>
        <v>153.33333333333331</v>
      </c>
      <c r="AA15" s="30">
        <f t="shared" si="8"/>
        <v>2.3571007660577488</v>
      </c>
      <c r="AB15" s="30">
        <f t="shared" si="9"/>
        <v>0</v>
      </c>
      <c r="AC15" s="30">
        <f t="shared" si="12"/>
        <v>1736.369085900609</v>
      </c>
    </row>
    <row r="16" spans="1:29" x14ac:dyDescent="0.35">
      <c r="A16" s="5">
        <v>45078.671721909719</v>
      </c>
      <c r="B16" s="1">
        <v>1</v>
      </c>
      <c r="C16" s="6">
        <v>676.79</v>
      </c>
      <c r="D16" s="6">
        <v>1</v>
      </c>
      <c r="E16" s="7" t="s">
        <v>19</v>
      </c>
      <c r="F16" s="5">
        <v>45079.375</v>
      </c>
      <c r="G16" s="1">
        <v>1</v>
      </c>
      <c r="H16" s="5">
        <v>45075.724461319442</v>
      </c>
      <c r="I16" s="7" t="s">
        <v>49</v>
      </c>
      <c r="J16" s="7"/>
      <c r="K16" s="7" t="s">
        <v>30</v>
      </c>
      <c r="L16" s="7" t="s">
        <v>31</v>
      </c>
      <c r="M16" s="7" t="s">
        <v>32</v>
      </c>
      <c r="N16" s="7" t="s">
        <v>33</v>
      </c>
      <c r="O16" s="7" t="s">
        <v>30</v>
      </c>
      <c r="P16" s="25">
        <f t="shared" si="13"/>
        <v>15</v>
      </c>
      <c r="Q16" s="28">
        <f t="shared" si="10"/>
        <v>45078</v>
      </c>
      <c r="R16" s="28" t="str">
        <f t="shared" si="0"/>
        <v>OTA</v>
      </c>
      <c r="S16" s="28" t="str">
        <f t="shared" si="1"/>
        <v>OTA</v>
      </c>
      <c r="T16" s="29">
        <f t="shared" si="2"/>
        <v>5.8927519151443723E-4</v>
      </c>
      <c r="U16" s="29">
        <f t="shared" si="11"/>
        <v>5.8927519151443723E-4</v>
      </c>
      <c r="V16" s="30">
        <f t="shared" si="3"/>
        <v>101.51849999999999</v>
      </c>
      <c r="W16" s="30">
        <f t="shared" si="4"/>
        <v>0</v>
      </c>
      <c r="X16" s="30">
        <f t="shared" si="5"/>
        <v>0</v>
      </c>
      <c r="Y16" s="30">
        <f t="shared" si="6"/>
        <v>12.182219999999999</v>
      </c>
      <c r="Z16" s="30">
        <f t="shared" si="7"/>
        <v>115</v>
      </c>
      <c r="AA16" s="30">
        <f t="shared" si="8"/>
        <v>1.1785503830288744</v>
      </c>
      <c r="AB16" s="30">
        <f t="shared" si="9"/>
        <v>0</v>
      </c>
      <c r="AC16" s="30">
        <f t="shared" si="12"/>
        <v>446.91072961697114</v>
      </c>
    </row>
    <row r="17" spans="1:29" x14ac:dyDescent="0.35">
      <c r="A17" s="5">
        <v>45078.687532523145</v>
      </c>
      <c r="B17" s="1">
        <v>3</v>
      </c>
      <c r="C17" s="6">
        <v>2644.65</v>
      </c>
      <c r="D17" s="6">
        <v>1</v>
      </c>
      <c r="E17" s="7" t="s">
        <v>19</v>
      </c>
      <c r="F17" s="5">
        <v>45081.354964733793</v>
      </c>
      <c r="G17" s="1">
        <v>1</v>
      </c>
      <c r="H17" s="5">
        <v>45072.325475324076</v>
      </c>
      <c r="I17" s="7" t="s">
        <v>49</v>
      </c>
      <c r="J17" s="7"/>
      <c r="K17" s="7" t="s">
        <v>30</v>
      </c>
      <c r="L17" s="7" t="s">
        <v>31</v>
      </c>
      <c r="M17" s="7" t="s">
        <v>32</v>
      </c>
      <c r="N17" s="7" t="s">
        <v>33</v>
      </c>
      <c r="O17" s="7" t="s">
        <v>30</v>
      </c>
      <c r="P17" s="25">
        <f t="shared" si="13"/>
        <v>16</v>
      </c>
      <c r="Q17" s="28">
        <f t="shared" si="10"/>
        <v>45078</v>
      </c>
      <c r="R17" s="28" t="str">
        <f t="shared" si="0"/>
        <v>OTA</v>
      </c>
      <c r="S17" s="28" t="str">
        <f t="shared" si="1"/>
        <v>OTA</v>
      </c>
      <c r="T17" s="29">
        <f t="shared" si="2"/>
        <v>1.7678255745433118E-3</v>
      </c>
      <c r="U17" s="29">
        <f t="shared" si="11"/>
        <v>1.7678255745433118E-3</v>
      </c>
      <c r="V17" s="30">
        <f t="shared" si="3"/>
        <v>396.69749999999999</v>
      </c>
      <c r="W17" s="30">
        <f t="shared" si="4"/>
        <v>0</v>
      </c>
      <c r="X17" s="30">
        <f t="shared" si="5"/>
        <v>0</v>
      </c>
      <c r="Y17" s="30">
        <f t="shared" si="6"/>
        <v>47.603699999999996</v>
      </c>
      <c r="Z17" s="30">
        <f t="shared" si="7"/>
        <v>191.66666666666666</v>
      </c>
      <c r="AA17" s="30">
        <f t="shared" si="8"/>
        <v>3.5356511490866236</v>
      </c>
      <c r="AB17" s="30">
        <f t="shared" si="9"/>
        <v>0</v>
      </c>
      <c r="AC17" s="30">
        <f t="shared" si="12"/>
        <v>2005.1464821842469</v>
      </c>
    </row>
    <row r="18" spans="1:29" x14ac:dyDescent="0.35">
      <c r="A18" s="5">
        <v>45078.945625914355</v>
      </c>
      <c r="B18" s="1">
        <v>1</v>
      </c>
      <c r="C18" s="6">
        <v>695.09</v>
      </c>
      <c r="D18" s="6">
        <v>1</v>
      </c>
      <c r="E18" s="7" t="s">
        <v>19</v>
      </c>
      <c r="F18" s="5">
        <v>45079.347423796295</v>
      </c>
      <c r="G18" s="1">
        <v>1</v>
      </c>
      <c r="H18" s="5">
        <v>45071.363675601853</v>
      </c>
      <c r="I18" s="7" t="s">
        <v>49</v>
      </c>
      <c r="J18" s="7"/>
      <c r="K18" s="7" t="s">
        <v>30</v>
      </c>
      <c r="L18" s="7" t="s">
        <v>31</v>
      </c>
      <c r="M18" s="7" t="s">
        <v>34</v>
      </c>
      <c r="N18" s="7" t="s">
        <v>33</v>
      </c>
      <c r="O18" s="7" t="s">
        <v>30</v>
      </c>
      <c r="P18" s="25">
        <f t="shared" si="13"/>
        <v>17</v>
      </c>
      <c r="Q18" s="28">
        <f t="shared" si="10"/>
        <v>45078</v>
      </c>
      <c r="R18" s="28" t="str">
        <f t="shared" si="0"/>
        <v>OTA</v>
      </c>
      <c r="S18" s="28" t="str">
        <f t="shared" si="1"/>
        <v>OTA</v>
      </c>
      <c r="T18" s="29">
        <f t="shared" si="2"/>
        <v>5.8927519151443723E-4</v>
      </c>
      <c r="U18" s="29">
        <f t="shared" si="11"/>
        <v>5.8927519151443723E-4</v>
      </c>
      <c r="V18" s="30">
        <f t="shared" si="3"/>
        <v>104.26350000000001</v>
      </c>
      <c r="W18" s="30">
        <f t="shared" si="4"/>
        <v>0</v>
      </c>
      <c r="X18" s="30">
        <f t="shared" si="5"/>
        <v>0</v>
      </c>
      <c r="Y18" s="30">
        <f t="shared" si="6"/>
        <v>12.511619999999999</v>
      </c>
      <c r="Z18" s="30">
        <f t="shared" si="7"/>
        <v>115</v>
      </c>
      <c r="AA18" s="30">
        <f t="shared" si="8"/>
        <v>1.1785503830288744</v>
      </c>
      <c r="AB18" s="30">
        <f t="shared" si="9"/>
        <v>0</v>
      </c>
      <c r="AC18" s="30">
        <f t="shared" si="12"/>
        <v>462.13632961697112</v>
      </c>
    </row>
    <row r="19" spans="1:29" x14ac:dyDescent="0.35">
      <c r="A19" s="5">
        <v>45078.672988182872</v>
      </c>
      <c r="B19" s="1">
        <v>3</v>
      </c>
      <c r="C19" s="6">
        <v>1654.56</v>
      </c>
      <c r="D19" s="6">
        <v>1</v>
      </c>
      <c r="E19" s="7" t="s">
        <v>19</v>
      </c>
      <c r="F19" s="5">
        <v>45081.458333333336</v>
      </c>
      <c r="G19" s="1">
        <v>1</v>
      </c>
      <c r="H19" s="5">
        <v>44970.926519687499</v>
      </c>
      <c r="I19" s="7" t="s">
        <v>49</v>
      </c>
      <c r="J19" s="7"/>
      <c r="K19" s="7" t="s">
        <v>30</v>
      </c>
      <c r="L19" s="7" t="s">
        <v>31</v>
      </c>
      <c r="M19" s="7" t="s">
        <v>34</v>
      </c>
      <c r="N19" s="7" t="s">
        <v>33</v>
      </c>
      <c r="O19" s="7" t="s">
        <v>30</v>
      </c>
      <c r="P19" s="25">
        <f t="shared" si="13"/>
        <v>18</v>
      </c>
      <c r="Q19" s="28">
        <f t="shared" si="10"/>
        <v>45078</v>
      </c>
      <c r="R19" s="28" t="str">
        <f t="shared" si="0"/>
        <v>OTA</v>
      </c>
      <c r="S19" s="28" t="str">
        <f t="shared" si="1"/>
        <v>OTA</v>
      </c>
      <c r="T19" s="29">
        <f t="shared" si="2"/>
        <v>1.7678255745433118E-3</v>
      </c>
      <c r="U19" s="29">
        <f t="shared" si="11"/>
        <v>1.7678255745433118E-3</v>
      </c>
      <c r="V19" s="30">
        <f t="shared" si="3"/>
        <v>248.18399999999997</v>
      </c>
      <c r="W19" s="30">
        <f t="shared" si="4"/>
        <v>0</v>
      </c>
      <c r="X19" s="30">
        <f t="shared" si="5"/>
        <v>0</v>
      </c>
      <c r="Y19" s="30">
        <f t="shared" si="6"/>
        <v>29.782079999999997</v>
      </c>
      <c r="Z19" s="30">
        <f t="shared" si="7"/>
        <v>191.66666666666666</v>
      </c>
      <c r="AA19" s="30">
        <f t="shared" si="8"/>
        <v>3.5356511490866236</v>
      </c>
      <c r="AB19" s="30">
        <f t="shared" si="9"/>
        <v>0</v>
      </c>
      <c r="AC19" s="30">
        <f t="shared" si="12"/>
        <v>1181.3916021842467</v>
      </c>
    </row>
    <row r="20" spans="1:29" x14ac:dyDescent="0.35">
      <c r="A20" s="5">
        <v>45078.703523657408</v>
      </c>
      <c r="B20" s="1">
        <v>2</v>
      </c>
      <c r="C20" s="6">
        <v>968.92</v>
      </c>
      <c r="D20" s="6">
        <v>1</v>
      </c>
      <c r="E20" s="7" t="s">
        <v>19</v>
      </c>
      <c r="F20" s="5">
        <v>45080.333333333336</v>
      </c>
      <c r="G20" s="1">
        <v>1</v>
      </c>
      <c r="H20" s="5">
        <v>45018.508144583335</v>
      </c>
      <c r="I20" s="7" t="s">
        <v>49</v>
      </c>
      <c r="J20" s="7"/>
      <c r="K20" s="7" t="s">
        <v>50</v>
      </c>
      <c r="L20" s="7" t="s">
        <v>31</v>
      </c>
      <c r="M20" s="7" t="s">
        <v>32</v>
      </c>
      <c r="N20" s="7" t="s">
        <v>28</v>
      </c>
      <c r="O20" s="7" t="s">
        <v>51</v>
      </c>
      <c r="P20" s="25">
        <f t="shared" si="13"/>
        <v>19</v>
      </c>
      <c r="Q20" s="28">
        <f t="shared" si="10"/>
        <v>45078</v>
      </c>
      <c r="R20" s="28" t="str">
        <f t="shared" si="0"/>
        <v>OTA</v>
      </c>
      <c r="S20" s="28" t="str">
        <f t="shared" si="1"/>
        <v>OTA</v>
      </c>
      <c r="T20" s="29">
        <f t="shared" si="2"/>
        <v>1.1785503830288745E-3</v>
      </c>
      <c r="U20" s="29">
        <f t="shared" si="11"/>
        <v>1.1785503830288745E-3</v>
      </c>
      <c r="V20" s="30">
        <f t="shared" si="3"/>
        <v>145.33799999999999</v>
      </c>
      <c r="W20" s="30">
        <f t="shared" si="4"/>
        <v>0</v>
      </c>
      <c r="X20" s="30">
        <f t="shared" si="5"/>
        <v>0</v>
      </c>
      <c r="Y20" s="30">
        <f t="shared" si="6"/>
        <v>17.440559999999998</v>
      </c>
      <c r="Z20" s="30">
        <f t="shared" si="7"/>
        <v>153.33333333333331</v>
      </c>
      <c r="AA20" s="30">
        <f t="shared" si="8"/>
        <v>2.3571007660577488</v>
      </c>
      <c r="AB20" s="30">
        <f t="shared" si="9"/>
        <v>0</v>
      </c>
      <c r="AC20" s="30">
        <f t="shared" si="12"/>
        <v>650.45100590060883</v>
      </c>
    </row>
    <row r="21" spans="1:29" x14ac:dyDescent="0.35">
      <c r="A21" s="5">
        <v>45078.734911608793</v>
      </c>
      <c r="B21" s="1">
        <v>1</v>
      </c>
      <c r="C21" s="6">
        <v>677.72</v>
      </c>
      <c r="D21" s="6">
        <v>1</v>
      </c>
      <c r="E21" s="7" t="s">
        <v>19</v>
      </c>
      <c r="F21" s="5">
        <v>45079.431861030091</v>
      </c>
      <c r="G21" s="1">
        <v>1</v>
      </c>
      <c r="H21" s="5">
        <v>45068.726177800927</v>
      </c>
      <c r="I21" s="7" t="s">
        <v>49</v>
      </c>
      <c r="J21" s="7"/>
      <c r="K21" s="7" t="s">
        <v>50</v>
      </c>
      <c r="L21" s="7" t="s">
        <v>31</v>
      </c>
      <c r="M21" s="7" t="s">
        <v>32</v>
      </c>
      <c r="N21" s="7" t="s">
        <v>28</v>
      </c>
      <c r="O21" s="7" t="s">
        <v>51</v>
      </c>
      <c r="P21" s="25">
        <f t="shared" si="13"/>
        <v>20</v>
      </c>
      <c r="Q21" s="28">
        <f t="shared" si="10"/>
        <v>45078</v>
      </c>
      <c r="R21" s="28" t="str">
        <f t="shared" si="0"/>
        <v>OTA</v>
      </c>
      <c r="S21" s="28" t="str">
        <f t="shared" si="1"/>
        <v>OTA</v>
      </c>
      <c r="T21" s="29">
        <f t="shared" si="2"/>
        <v>5.8927519151443723E-4</v>
      </c>
      <c r="U21" s="29">
        <f t="shared" si="11"/>
        <v>5.8927519151443723E-4</v>
      </c>
      <c r="V21" s="30">
        <f t="shared" si="3"/>
        <v>101.658</v>
      </c>
      <c r="W21" s="30">
        <f t="shared" si="4"/>
        <v>0</v>
      </c>
      <c r="X21" s="30">
        <f t="shared" si="5"/>
        <v>0</v>
      </c>
      <c r="Y21" s="30">
        <f t="shared" si="6"/>
        <v>12.19896</v>
      </c>
      <c r="Z21" s="30">
        <f t="shared" si="7"/>
        <v>115</v>
      </c>
      <c r="AA21" s="30">
        <f t="shared" si="8"/>
        <v>1.1785503830288744</v>
      </c>
      <c r="AB21" s="30">
        <f t="shared" si="9"/>
        <v>0</v>
      </c>
      <c r="AC21" s="30">
        <f t="shared" si="12"/>
        <v>447.68448961697118</v>
      </c>
    </row>
    <row r="22" spans="1:29" x14ac:dyDescent="0.35">
      <c r="A22" s="5">
        <v>45078.885683831017</v>
      </c>
      <c r="B22" s="1">
        <v>1</v>
      </c>
      <c r="C22" s="6">
        <v>700</v>
      </c>
      <c r="D22" s="6">
        <v>1</v>
      </c>
      <c r="E22" s="7" t="s">
        <v>19</v>
      </c>
      <c r="F22" s="5">
        <v>45079.34777119213</v>
      </c>
      <c r="G22" s="1">
        <v>1</v>
      </c>
      <c r="H22" s="5">
        <v>45078.873855798614</v>
      </c>
      <c r="I22" s="7" t="s">
        <v>49</v>
      </c>
      <c r="J22" s="7"/>
      <c r="K22" s="7" t="s">
        <v>30</v>
      </c>
      <c r="L22" s="7" t="s">
        <v>31</v>
      </c>
      <c r="M22" s="7" t="s">
        <v>32</v>
      </c>
      <c r="N22" s="7" t="s">
        <v>33</v>
      </c>
      <c r="O22" s="7" t="s">
        <v>30</v>
      </c>
      <c r="P22" s="25">
        <f t="shared" si="13"/>
        <v>21</v>
      </c>
      <c r="Q22" s="28">
        <f t="shared" si="10"/>
        <v>45078</v>
      </c>
      <c r="R22" s="28" t="str">
        <f t="shared" si="0"/>
        <v>OTA</v>
      </c>
      <c r="S22" s="28" t="str">
        <f t="shared" si="1"/>
        <v>OTA</v>
      </c>
      <c r="T22" s="29">
        <f t="shared" si="2"/>
        <v>5.8927519151443723E-4</v>
      </c>
      <c r="U22" s="29">
        <f t="shared" si="11"/>
        <v>5.8927519151443723E-4</v>
      </c>
      <c r="V22" s="30">
        <f t="shared" si="3"/>
        <v>105</v>
      </c>
      <c r="W22" s="30">
        <f t="shared" si="4"/>
        <v>0</v>
      </c>
      <c r="X22" s="30">
        <f t="shared" si="5"/>
        <v>0</v>
      </c>
      <c r="Y22" s="30">
        <f t="shared" si="6"/>
        <v>12.6</v>
      </c>
      <c r="Z22" s="30">
        <f t="shared" si="7"/>
        <v>115</v>
      </c>
      <c r="AA22" s="30">
        <f t="shared" si="8"/>
        <v>1.1785503830288744</v>
      </c>
      <c r="AB22" s="30">
        <f t="shared" si="9"/>
        <v>0</v>
      </c>
      <c r="AC22" s="30">
        <f t="shared" si="12"/>
        <v>466.22144961697114</v>
      </c>
    </row>
    <row r="23" spans="1:29" x14ac:dyDescent="0.35">
      <c r="A23" s="5">
        <v>45078.992000914353</v>
      </c>
      <c r="B23" s="1">
        <v>1</v>
      </c>
      <c r="C23" s="6">
        <v>700</v>
      </c>
      <c r="D23" s="6">
        <v>1</v>
      </c>
      <c r="E23" s="7" t="s">
        <v>19</v>
      </c>
      <c r="F23" s="5">
        <v>45079.348004143518</v>
      </c>
      <c r="G23" s="1">
        <v>1</v>
      </c>
      <c r="H23" s="5">
        <v>45078.871657546297</v>
      </c>
      <c r="I23" s="7" t="s">
        <v>49</v>
      </c>
      <c r="J23" s="7"/>
      <c r="K23" s="7" t="s">
        <v>30</v>
      </c>
      <c r="L23" s="7" t="s">
        <v>31</v>
      </c>
      <c r="M23" s="7" t="s">
        <v>32</v>
      </c>
      <c r="N23" s="7" t="s">
        <v>33</v>
      </c>
      <c r="O23" s="7" t="s">
        <v>30</v>
      </c>
      <c r="P23" s="25">
        <f t="shared" si="13"/>
        <v>22</v>
      </c>
      <c r="Q23" s="28">
        <f t="shared" si="10"/>
        <v>45078</v>
      </c>
      <c r="R23" s="28" t="str">
        <f t="shared" si="0"/>
        <v>OTA</v>
      </c>
      <c r="S23" s="28" t="str">
        <f t="shared" si="1"/>
        <v>OTA</v>
      </c>
      <c r="T23" s="29">
        <f t="shared" si="2"/>
        <v>5.8927519151443723E-4</v>
      </c>
      <c r="U23" s="29">
        <f t="shared" si="11"/>
        <v>5.8927519151443723E-4</v>
      </c>
      <c r="V23" s="30">
        <f t="shared" si="3"/>
        <v>105</v>
      </c>
      <c r="W23" s="30">
        <f t="shared" si="4"/>
        <v>0</v>
      </c>
      <c r="X23" s="30">
        <f t="shared" si="5"/>
        <v>0</v>
      </c>
      <c r="Y23" s="30">
        <f t="shared" si="6"/>
        <v>12.6</v>
      </c>
      <c r="Z23" s="30">
        <f t="shared" si="7"/>
        <v>115</v>
      </c>
      <c r="AA23" s="30">
        <f t="shared" si="8"/>
        <v>1.1785503830288744</v>
      </c>
      <c r="AB23" s="30">
        <f t="shared" si="9"/>
        <v>0</v>
      </c>
      <c r="AC23" s="30">
        <f t="shared" si="12"/>
        <v>466.22144961697114</v>
      </c>
    </row>
    <row r="24" spans="1:29" x14ac:dyDescent="0.35">
      <c r="A24" s="5">
        <v>45078.77488164352</v>
      </c>
      <c r="B24" s="1">
        <v>1</v>
      </c>
      <c r="C24" s="6">
        <v>679</v>
      </c>
      <c r="D24" s="6">
        <v>1</v>
      </c>
      <c r="E24" s="7" t="s">
        <v>19</v>
      </c>
      <c r="F24" s="5">
        <v>45079.423784247687</v>
      </c>
      <c r="G24" s="1">
        <v>1</v>
      </c>
      <c r="H24" s="5">
        <v>45078.774046273145</v>
      </c>
      <c r="I24" s="7" t="s">
        <v>49</v>
      </c>
      <c r="J24" s="7"/>
      <c r="K24" s="7"/>
      <c r="L24" s="7" t="s">
        <v>21</v>
      </c>
      <c r="M24" s="7" t="s">
        <v>52</v>
      </c>
      <c r="N24" s="7" t="s">
        <v>23</v>
      </c>
      <c r="O24" s="7" t="s">
        <v>24</v>
      </c>
      <c r="P24" s="25">
        <f t="shared" si="13"/>
        <v>23</v>
      </c>
      <c r="Q24" s="28">
        <f t="shared" si="10"/>
        <v>45078</v>
      </c>
      <c r="R24" s="28" t="str">
        <f t="shared" si="0"/>
        <v>WEB</v>
      </c>
      <c r="S24" s="28" t="str">
        <f t="shared" si="1"/>
        <v>OFFLINE</v>
      </c>
      <c r="T24" s="29">
        <f t="shared" si="2"/>
        <v>1.6313213703099511E-3</v>
      </c>
      <c r="U24" s="29">
        <f t="shared" si="11"/>
        <v>1.6313213703099511E-3</v>
      </c>
      <c r="V24" s="30">
        <f t="shared" si="3"/>
        <v>0</v>
      </c>
      <c r="W24" s="30">
        <f t="shared" si="4"/>
        <v>0</v>
      </c>
      <c r="X24" s="30">
        <f t="shared" si="5"/>
        <v>0</v>
      </c>
      <c r="Y24" s="30">
        <f t="shared" si="6"/>
        <v>9.5060000000000002</v>
      </c>
      <c r="Z24" s="30">
        <f t="shared" si="7"/>
        <v>115</v>
      </c>
      <c r="AA24" s="30">
        <f t="shared" si="8"/>
        <v>0</v>
      </c>
      <c r="AB24" s="30">
        <f t="shared" si="9"/>
        <v>0</v>
      </c>
      <c r="AC24" s="30">
        <f t="shared" si="12"/>
        <v>554.49400000000003</v>
      </c>
    </row>
    <row r="25" spans="1:29" x14ac:dyDescent="0.35">
      <c r="A25" s="5">
        <v>45078.787481782405</v>
      </c>
      <c r="B25" s="1">
        <v>1</v>
      </c>
      <c r="C25" s="6">
        <v>797.32</v>
      </c>
      <c r="D25" s="6">
        <v>1</v>
      </c>
      <c r="E25" s="7" t="s">
        <v>19</v>
      </c>
      <c r="F25" s="5">
        <v>45079.17474328704</v>
      </c>
      <c r="G25" s="1">
        <v>1</v>
      </c>
      <c r="H25" s="5">
        <v>45054.9459780787</v>
      </c>
      <c r="I25" s="7" t="s">
        <v>49</v>
      </c>
      <c r="J25" s="7"/>
      <c r="K25" s="7" t="s">
        <v>30</v>
      </c>
      <c r="L25" s="7" t="s">
        <v>31</v>
      </c>
      <c r="M25" s="7" t="s">
        <v>32</v>
      </c>
      <c r="N25" s="7" t="s">
        <v>33</v>
      </c>
      <c r="O25" s="7" t="s">
        <v>30</v>
      </c>
      <c r="P25" s="25">
        <f t="shared" si="13"/>
        <v>24</v>
      </c>
      <c r="Q25" s="28">
        <f t="shared" si="10"/>
        <v>45078</v>
      </c>
      <c r="R25" s="28" t="str">
        <f t="shared" si="0"/>
        <v>OTA</v>
      </c>
      <c r="S25" s="28" t="str">
        <f t="shared" si="1"/>
        <v>OTA</v>
      </c>
      <c r="T25" s="29">
        <f t="shared" si="2"/>
        <v>5.8927519151443723E-4</v>
      </c>
      <c r="U25" s="29">
        <f t="shared" si="11"/>
        <v>5.8927519151443723E-4</v>
      </c>
      <c r="V25" s="30">
        <f t="shared" si="3"/>
        <v>119.598</v>
      </c>
      <c r="W25" s="30">
        <f t="shared" si="4"/>
        <v>0</v>
      </c>
      <c r="X25" s="30">
        <f t="shared" si="5"/>
        <v>0</v>
      </c>
      <c r="Y25" s="30">
        <f t="shared" si="6"/>
        <v>14.351760000000001</v>
      </c>
      <c r="Z25" s="30">
        <f t="shared" si="7"/>
        <v>115</v>
      </c>
      <c r="AA25" s="30">
        <f t="shared" si="8"/>
        <v>1.1785503830288744</v>
      </c>
      <c r="AB25" s="30">
        <f t="shared" si="9"/>
        <v>0</v>
      </c>
      <c r="AC25" s="30">
        <f t="shared" si="12"/>
        <v>547.19168961697119</v>
      </c>
    </row>
    <row r="26" spans="1:29" x14ac:dyDescent="0.35">
      <c r="A26" s="5">
        <v>45078.744821157408</v>
      </c>
      <c r="B26" s="1">
        <v>2</v>
      </c>
      <c r="C26" s="6">
        <v>1653.75</v>
      </c>
      <c r="D26" s="6">
        <v>1</v>
      </c>
      <c r="E26" s="7" t="s">
        <v>19</v>
      </c>
      <c r="F26" s="5">
        <v>45080.379264710646</v>
      </c>
      <c r="G26" s="1">
        <v>1</v>
      </c>
      <c r="H26" s="5">
        <v>45063.991100243053</v>
      </c>
      <c r="I26" s="7" t="s">
        <v>53</v>
      </c>
      <c r="J26" s="7"/>
      <c r="K26" s="7" t="s">
        <v>30</v>
      </c>
      <c r="L26" s="7" t="s">
        <v>31</v>
      </c>
      <c r="M26" s="7" t="s">
        <v>34</v>
      </c>
      <c r="N26" s="7" t="s">
        <v>33</v>
      </c>
      <c r="O26" s="7" t="s">
        <v>30</v>
      </c>
      <c r="P26" s="25">
        <f t="shared" si="13"/>
        <v>25</v>
      </c>
      <c r="Q26" s="28">
        <f t="shared" si="10"/>
        <v>45078</v>
      </c>
      <c r="R26" s="28" t="str">
        <f t="shared" si="0"/>
        <v>OTA</v>
      </c>
      <c r="S26" s="28" t="str">
        <f t="shared" si="1"/>
        <v>OTA</v>
      </c>
      <c r="T26" s="29">
        <f t="shared" si="2"/>
        <v>1.1785503830288745E-3</v>
      </c>
      <c r="U26" s="29">
        <f t="shared" si="11"/>
        <v>1.1785503830288745E-3</v>
      </c>
      <c r="V26" s="30">
        <f t="shared" si="3"/>
        <v>248.0625</v>
      </c>
      <c r="W26" s="30">
        <f t="shared" si="4"/>
        <v>0</v>
      </c>
      <c r="X26" s="30">
        <f t="shared" si="5"/>
        <v>0</v>
      </c>
      <c r="Y26" s="30">
        <f t="shared" si="6"/>
        <v>29.767499999999998</v>
      </c>
      <c r="Z26" s="30">
        <f t="shared" si="7"/>
        <v>153.33333333333331</v>
      </c>
      <c r="AA26" s="30">
        <f t="shared" si="8"/>
        <v>2.3571007660577488</v>
      </c>
      <c r="AB26" s="30">
        <f t="shared" si="9"/>
        <v>0</v>
      </c>
      <c r="AC26" s="30">
        <f t="shared" si="12"/>
        <v>1220.229565900609</v>
      </c>
    </row>
    <row r="27" spans="1:29" x14ac:dyDescent="0.35">
      <c r="A27" s="5">
        <v>45078.512931620367</v>
      </c>
      <c r="B27" s="1">
        <v>2</v>
      </c>
      <c r="C27" s="6">
        <v>1634.73</v>
      </c>
      <c r="D27" s="6">
        <v>1</v>
      </c>
      <c r="E27" s="7" t="s">
        <v>19</v>
      </c>
      <c r="F27" s="5">
        <v>45080.458333333336</v>
      </c>
      <c r="G27" s="1">
        <v>1</v>
      </c>
      <c r="H27" s="5">
        <v>45062.194580127318</v>
      </c>
      <c r="I27" s="7" t="s">
        <v>53</v>
      </c>
      <c r="J27" s="7"/>
      <c r="K27" s="7" t="s">
        <v>50</v>
      </c>
      <c r="L27" s="7" t="s">
        <v>31</v>
      </c>
      <c r="M27" s="7" t="s">
        <v>32</v>
      </c>
      <c r="N27" s="7" t="s">
        <v>23</v>
      </c>
      <c r="O27" s="7" t="s">
        <v>51</v>
      </c>
      <c r="P27" s="25">
        <f t="shared" si="13"/>
        <v>26</v>
      </c>
      <c r="Q27" s="28">
        <f t="shared" si="10"/>
        <v>45078</v>
      </c>
      <c r="R27" s="28" t="str">
        <f t="shared" si="0"/>
        <v>OTA</v>
      </c>
      <c r="S27" s="28" t="str">
        <f t="shared" si="1"/>
        <v>OTA</v>
      </c>
      <c r="T27" s="29">
        <f t="shared" si="2"/>
        <v>1.1785503830288745E-3</v>
      </c>
      <c r="U27" s="29">
        <f t="shared" si="11"/>
        <v>1.1785503830288745E-3</v>
      </c>
      <c r="V27" s="30">
        <f t="shared" si="3"/>
        <v>245.20949999999999</v>
      </c>
      <c r="W27" s="30">
        <f t="shared" si="4"/>
        <v>0</v>
      </c>
      <c r="X27" s="30">
        <f t="shared" si="5"/>
        <v>0</v>
      </c>
      <c r="Y27" s="30">
        <f t="shared" si="6"/>
        <v>29.425139999999999</v>
      </c>
      <c r="Z27" s="30">
        <f t="shared" si="7"/>
        <v>153.33333333333331</v>
      </c>
      <c r="AA27" s="30">
        <f t="shared" si="8"/>
        <v>2.3571007660577488</v>
      </c>
      <c r="AB27" s="30">
        <f t="shared" si="9"/>
        <v>0</v>
      </c>
      <c r="AC27" s="30">
        <f t="shared" si="12"/>
        <v>1204.404925900609</v>
      </c>
    </row>
    <row r="28" spans="1:29" x14ac:dyDescent="0.35">
      <c r="A28" s="5">
        <v>45079.032224675924</v>
      </c>
      <c r="B28" s="1">
        <v>1</v>
      </c>
      <c r="C28" s="6">
        <v>801.16</v>
      </c>
      <c r="D28" s="6">
        <v>1</v>
      </c>
      <c r="E28" s="7" t="s">
        <v>19</v>
      </c>
      <c r="F28" s="5">
        <v>45079.424181296294</v>
      </c>
      <c r="G28" s="1">
        <v>1</v>
      </c>
      <c r="H28" s="5">
        <v>45069.954646203703</v>
      </c>
      <c r="I28" s="7" t="s">
        <v>53</v>
      </c>
      <c r="J28" s="7"/>
      <c r="K28" s="7"/>
      <c r="L28" s="7" t="s">
        <v>21</v>
      </c>
      <c r="M28" s="7" t="s">
        <v>54</v>
      </c>
      <c r="N28" s="7" t="s">
        <v>33</v>
      </c>
      <c r="O28" s="7" t="s">
        <v>46</v>
      </c>
      <c r="P28" s="25">
        <f t="shared" si="13"/>
        <v>27</v>
      </c>
      <c r="Q28" s="28">
        <f t="shared" si="10"/>
        <v>45078</v>
      </c>
      <c r="R28" s="28" t="str">
        <f t="shared" si="0"/>
        <v>WEB</v>
      </c>
      <c r="S28" s="28" t="str">
        <f t="shared" si="1"/>
        <v>WEBSITE</v>
      </c>
      <c r="T28" s="29">
        <f t="shared" si="2"/>
        <v>1.6313213703099511E-3</v>
      </c>
      <c r="U28" s="29">
        <f t="shared" si="11"/>
        <v>1.6313213703099511E-3</v>
      </c>
      <c r="V28" s="30">
        <f t="shared" si="3"/>
        <v>8.0115999999999996</v>
      </c>
      <c r="W28" s="30">
        <f t="shared" si="4"/>
        <v>50</v>
      </c>
      <c r="X28" s="30">
        <f t="shared" si="5"/>
        <v>0</v>
      </c>
      <c r="Y28" s="30">
        <f t="shared" si="6"/>
        <v>11.216239999999999</v>
      </c>
      <c r="Z28" s="30">
        <f t="shared" si="7"/>
        <v>115</v>
      </c>
      <c r="AA28" s="30">
        <f t="shared" si="8"/>
        <v>16.31321370309951</v>
      </c>
      <c r="AB28" s="30">
        <f t="shared" si="9"/>
        <v>0</v>
      </c>
      <c r="AC28" s="30">
        <f t="shared" si="12"/>
        <v>600.6189462969005</v>
      </c>
    </row>
    <row r="29" spans="1:29" x14ac:dyDescent="0.35">
      <c r="A29" s="5">
        <v>45078.632861493053</v>
      </c>
      <c r="B29" s="1">
        <v>2</v>
      </c>
      <c r="C29" s="6">
        <v>1285.72</v>
      </c>
      <c r="D29" s="6">
        <v>1</v>
      </c>
      <c r="E29" s="7" t="s">
        <v>19</v>
      </c>
      <c r="F29" s="5">
        <v>45080.4084328588</v>
      </c>
      <c r="G29" s="1">
        <v>1</v>
      </c>
      <c r="H29" s="5">
        <v>45078.446543240738</v>
      </c>
      <c r="I29" s="7" t="s">
        <v>53</v>
      </c>
      <c r="J29" s="7"/>
      <c r="K29" s="7"/>
      <c r="L29" s="7" t="s">
        <v>21</v>
      </c>
      <c r="M29" s="7" t="s">
        <v>52</v>
      </c>
      <c r="N29" s="7" t="s">
        <v>23</v>
      </c>
      <c r="O29" s="7" t="s">
        <v>24</v>
      </c>
      <c r="P29" s="25">
        <f t="shared" si="13"/>
        <v>28</v>
      </c>
      <c r="Q29" s="28">
        <f t="shared" si="10"/>
        <v>45078</v>
      </c>
      <c r="R29" s="28" t="str">
        <f t="shared" si="0"/>
        <v>WEB</v>
      </c>
      <c r="S29" s="28" t="str">
        <f t="shared" si="1"/>
        <v>OFFLINE</v>
      </c>
      <c r="T29" s="29">
        <f t="shared" si="2"/>
        <v>3.2626427406199023E-3</v>
      </c>
      <c r="U29" s="29">
        <f t="shared" si="11"/>
        <v>3.2626427406199023E-3</v>
      </c>
      <c r="V29" s="30">
        <f t="shared" si="3"/>
        <v>0</v>
      </c>
      <c r="W29" s="30">
        <f t="shared" si="4"/>
        <v>0</v>
      </c>
      <c r="X29" s="30">
        <f t="shared" si="5"/>
        <v>0</v>
      </c>
      <c r="Y29" s="30">
        <f t="shared" si="6"/>
        <v>18.000080000000001</v>
      </c>
      <c r="Z29" s="30">
        <f t="shared" si="7"/>
        <v>153.33333333333331</v>
      </c>
      <c r="AA29" s="30">
        <f t="shared" si="8"/>
        <v>0</v>
      </c>
      <c r="AB29" s="30">
        <f t="shared" si="9"/>
        <v>0</v>
      </c>
      <c r="AC29" s="30">
        <f t="shared" si="12"/>
        <v>1114.3865866666667</v>
      </c>
    </row>
    <row r="30" spans="1:29" x14ac:dyDescent="0.35">
      <c r="A30" s="5">
        <v>45078.633575752312</v>
      </c>
      <c r="B30" s="1">
        <v>1</v>
      </c>
      <c r="C30" s="6">
        <v>0</v>
      </c>
      <c r="D30" s="6">
        <v>1</v>
      </c>
      <c r="E30" s="7" t="s">
        <v>19</v>
      </c>
      <c r="F30" s="5">
        <v>45079.376912835651</v>
      </c>
      <c r="G30" s="1">
        <v>1</v>
      </c>
      <c r="H30" s="5">
        <v>45078.628094050924</v>
      </c>
      <c r="I30" s="7" t="s">
        <v>53</v>
      </c>
      <c r="J30" s="7"/>
      <c r="K30" s="7"/>
      <c r="L30" s="7" t="s">
        <v>21</v>
      </c>
      <c r="M30" s="7" t="s">
        <v>52</v>
      </c>
      <c r="N30" s="7" t="s">
        <v>23</v>
      </c>
      <c r="O30" s="7" t="s">
        <v>24</v>
      </c>
      <c r="P30" s="25">
        <f t="shared" si="13"/>
        <v>29</v>
      </c>
      <c r="Q30" s="28">
        <f t="shared" si="10"/>
        <v>45078</v>
      </c>
      <c r="R30" s="28" t="str">
        <f t="shared" si="0"/>
        <v>WEB</v>
      </c>
      <c r="S30" s="28" t="str">
        <f t="shared" si="1"/>
        <v>OFFLINE</v>
      </c>
      <c r="T30" s="29">
        <f t="shared" si="2"/>
        <v>1.6313213703099511E-3</v>
      </c>
      <c r="U30" s="29">
        <f t="shared" si="11"/>
        <v>1.6313213703099511E-3</v>
      </c>
      <c r="V30" s="30">
        <f t="shared" si="3"/>
        <v>0</v>
      </c>
      <c r="W30" s="30">
        <f t="shared" si="4"/>
        <v>0</v>
      </c>
      <c r="X30" s="30">
        <f t="shared" si="5"/>
        <v>0</v>
      </c>
      <c r="Y30" s="30">
        <f t="shared" si="6"/>
        <v>0</v>
      </c>
      <c r="Z30" s="30">
        <f t="shared" si="7"/>
        <v>115</v>
      </c>
      <c r="AA30" s="30">
        <f t="shared" si="8"/>
        <v>0</v>
      </c>
      <c r="AB30" s="30">
        <f t="shared" si="9"/>
        <v>0</v>
      </c>
      <c r="AC30" s="30">
        <f t="shared" si="12"/>
        <v>-115</v>
      </c>
    </row>
    <row r="31" spans="1:29" x14ac:dyDescent="0.35">
      <c r="A31" s="5">
        <v>45079.784956111114</v>
      </c>
      <c r="B31" s="1">
        <v>2</v>
      </c>
      <c r="C31" s="6">
        <v>3061.57</v>
      </c>
      <c r="D31" s="6">
        <v>1</v>
      </c>
      <c r="E31" s="7" t="s">
        <v>19</v>
      </c>
      <c r="F31" s="5">
        <v>45081.388317233796</v>
      </c>
      <c r="G31" s="1">
        <v>2</v>
      </c>
      <c r="H31" s="5">
        <v>44972.717836192132</v>
      </c>
      <c r="I31" s="7" t="s">
        <v>20</v>
      </c>
      <c r="J31" s="7"/>
      <c r="K31" s="7" t="s">
        <v>35</v>
      </c>
      <c r="L31" s="7" t="s">
        <v>31</v>
      </c>
      <c r="M31" s="7" t="s">
        <v>32</v>
      </c>
      <c r="N31" s="7" t="s">
        <v>33</v>
      </c>
      <c r="O31" s="7" t="s">
        <v>35</v>
      </c>
      <c r="P31" s="25">
        <f t="shared" si="13"/>
        <v>30</v>
      </c>
      <c r="Q31" s="28">
        <f t="shared" si="10"/>
        <v>45078</v>
      </c>
      <c r="R31" s="28" t="str">
        <f t="shared" si="0"/>
        <v>OTA</v>
      </c>
      <c r="S31" s="28" t="str">
        <f t="shared" si="1"/>
        <v>OTA</v>
      </c>
      <c r="T31" s="29">
        <f t="shared" si="2"/>
        <v>1.1785503830288745E-3</v>
      </c>
      <c r="U31" s="29">
        <f t="shared" si="11"/>
        <v>1.1785503830288745E-3</v>
      </c>
      <c r="V31" s="30">
        <f t="shared" si="3"/>
        <v>459.2355</v>
      </c>
      <c r="W31" s="30">
        <f t="shared" si="4"/>
        <v>0</v>
      </c>
      <c r="X31" s="30">
        <f t="shared" si="5"/>
        <v>0</v>
      </c>
      <c r="Y31" s="30">
        <f t="shared" si="6"/>
        <v>55.108260000000001</v>
      </c>
      <c r="Z31" s="30">
        <f t="shared" si="7"/>
        <v>153.33333333333331</v>
      </c>
      <c r="AA31" s="30">
        <f t="shared" si="8"/>
        <v>2.3571007660577488</v>
      </c>
      <c r="AB31" s="30">
        <f t="shared" si="9"/>
        <v>0</v>
      </c>
      <c r="AC31" s="30">
        <f t="shared" si="12"/>
        <v>2391.5358059006094</v>
      </c>
    </row>
    <row r="32" spans="1:29" x14ac:dyDescent="0.35">
      <c r="A32" s="5">
        <v>45079.769234212959</v>
      </c>
      <c r="B32" s="1">
        <v>2</v>
      </c>
      <c r="C32" s="6">
        <v>2137.5</v>
      </c>
      <c r="D32" s="6">
        <v>1</v>
      </c>
      <c r="E32" s="7" t="s">
        <v>19</v>
      </c>
      <c r="F32" s="5">
        <v>45081.458333333336</v>
      </c>
      <c r="G32" s="1">
        <v>1</v>
      </c>
      <c r="H32" s="5">
        <v>45066.864369861112</v>
      </c>
      <c r="I32" s="7" t="s">
        <v>20</v>
      </c>
      <c r="J32" s="7"/>
      <c r="K32" s="7" t="s">
        <v>30</v>
      </c>
      <c r="L32" s="7" t="s">
        <v>31</v>
      </c>
      <c r="M32" s="7" t="s">
        <v>32</v>
      </c>
      <c r="N32" s="7" t="s">
        <v>33</v>
      </c>
      <c r="O32" s="7" t="s">
        <v>30</v>
      </c>
      <c r="P32" s="25">
        <f t="shared" si="13"/>
        <v>31</v>
      </c>
      <c r="Q32" s="28">
        <f t="shared" si="10"/>
        <v>45078</v>
      </c>
      <c r="R32" s="28" t="str">
        <f t="shared" si="0"/>
        <v>OTA</v>
      </c>
      <c r="S32" s="28" t="str">
        <f t="shared" si="1"/>
        <v>OTA</v>
      </c>
      <c r="T32" s="29">
        <f t="shared" si="2"/>
        <v>1.1785503830288745E-3</v>
      </c>
      <c r="U32" s="29">
        <f t="shared" si="11"/>
        <v>1.1785503830288745E-3</v>
      </c>
      <c r="V32" s="30">
        <f t="shared" si="3"/>
        <v>320.625</v>
      </c>
      <c r="W32" s="30">
        <f t="shared" si="4"/>
        <v>0</v>
      </c>
      <c r="X32" s="30">
        <f t="shared" si="5"/>
        <v>0</v>
      </c>
      <c r="Y32" s="30">
        <f t="shared" si="6"/>
        <v>38.474999999999994</v>
      </c>
      <c r="Z32" s="30">
        <f t="shared" si="7"/>
        <v>153.33333333333331</v>
      </c>
      <c r="AA32" s="30">
        <f t="shared" si="8"/>
        <v>2.3571007660577488</v>
      </c>
      <c r="AB32" s="30">
        <f t="shared" si="9"/>
        <v>0</v>
      </c>
      <c r="AC32" s="30">
        <f t="shared" si="12"/>
        <v>1622.7095659006088</v>
      </c>
    </row>
    <row r="33" spans="1:29" x14ac:dyDescent="0.35">
      <c r="A33" s="5">
        <v>45080.083131006948</v>
      </c>
      <c r="B33" s="1">
        <v>1</v>
      </c>
      <c r="C33" s="6">
        <v>1264.29</v>
      </c>
      <c r="D33" s="6">
        <v>1</v>
      </c>
      <c r="E33" s="7" t="s">
        <v>19</v>
      </c>
      <c r="F33" s="5">
        <v>45080.458333333336</v>
      </c>
      <c r="G33" s="1">
        <v>2</v>
      </c>
      <c r="H33" s="5">
        <v>45080.068566192131</v>
      </c>
      <c r="I33" s="7" t="s">
        <v>20</v>
      </c>
      <c r="J33" s="7"/>
      <c r="K33" s="7"/>
      <c r="L33" s="7" t="s">
        <v>21</v>
      </c>
      <c r="M33" s="7" t="s">
        <v>55</v>
      </c>
      <c r="N33" s="7" t="s">
        <v>23</v>
      </c>
      <c r="O33" s="7" t="s">
        <v>56</v>
      </c>
      <c r="P33" s="25">
        <f t="shared" si="13"/>
        <v>32</v>
      </c>
      <c r="Q33" s="28">
        <f t="shared" si="10"/>
        <v>45078</v>
      </c>
      <c r="R33" s="28" t="str">
        <f t="shared" si="0"/>
        <v>WEB</v>
      </c>
      <c r="S33" s="28" t="str">
        <f t="shared" si="1"/>
        <v>OFFLINE</v>
      </c>
      <c r="T33" s="29">
        <f t="shared" si="2"/>
        <v>1.6313213703099511E-3</v>
      </c>
      <c r="U33" s="29">
        <f t="shared" si="11"/>
        <v>1.6313213703099511E-3</v>
      </c>
      <c r="V33" s="30">
        <f t="shared" si="3"/>
        <v>0</v>
      </c>
      <c r="W33" s="30">
        <f t="shared" si="4"/>
        <v>0</v>
      </c>
      <c r="X33" s="30">
        <f t="shared" si="5"/>
        <v>0</v>
      </c>
      <c r="Y33" s="30">
        <f t="shared" si="6"/>
        <v>17.700060000000001</v>
      </c>
      <c r="Z33" s="30">
        <f t="shared" si="7"/>
        <v>115</v>
      </c>
      <c r="AA33" s="30">
        <f t="shared" si="8"/>
        <v>0</v>
      </c>
      <c r="AB33" s="30">
        <f t="shared" si="9"/>
        <v>0</v>
      </c>
      <c r="AC33" s="30">
        <f t="shared" si="12"/>
        <v>1131.5899399999998</v>
      </c>
    </row>
    <row r="34" spans="1:29" x14ac:dyDescent="0.35">
      <c r="A34" s="5">
        <v>45079.818916342592</v>
      </c>
      <c r="B34" s="1">
        <v>1</v>
      </c>
      <c r="C34" s="6">
        <v>1264.29</v>
      </c>
      <c r="D34" s="6">
        <v>1</v>
      </c>
      <c r="E34" s="7" t="s">
        <v>19</v>
      </c>
      <c r="F34" s="5">
        <v>45080.575693530096</v>
      </c>
      <c r="G34" s="1">
        <v>1</v>
      </c>
      <c r="H34" s="5">
        <v>45079.765763877316</v>
      </c>
      <c r="I34" s="7" t="s">
        <v>20</v>
      </c>
      <c r="J34" s="7"/>
      <c r="K34" s="7" t="s">
        <v>30</v>
      </c>
      <c r="L34" s="7" t="s">
        <v>31</v>
      </c>
      <c r="M34" s="7" t="s">
        <v>32</v>
      </c>
      <c r="N34" s="7" t="s">
        <v>33</v>
      </c>
      <c r="O34" s="7" t="s">
        <v>30</v>
      </c>
      <c r="P34" s="25">
        <f t="shared" si="13"/>
        <v>33</v>
      </c>
      <c r="Q34" s="28">
        <f t="shared" si="10"/>
        <v>45078</v>
      </c>
      <c r="R34" s="28" t="str">
        <f t="shared" si="0"/>
        <v>OTA</v>
      </c>
      <c r="S34" s="28" t="str">
        <f t="shared" si="1"/>
        <v>OTA</v>
      </c>
      <c r="T34" s="29">
        <f t="shared" si="2"/>
        <v>5.8927519151443723E-4</v>
      </c>
      <c r="U34" s="29">
        <f t="shared" si="11"/>
        <v>5.8927519151443723E-4</v>
      </c>
      <c r="V34" s="30">
        <f t="shared" si="3"/>
        <v>189.64349999999999</v>
      </c>
      <c r="W34" s="30">
        <f t="shared" si="4"/>
        <v>0</v>
      </c>
      <c r="X34" s="30">
        <f t="shared" si="5"/>
        <v>0</v>
      </c>
      <c r="Y34" s="30">
        <f t="shared" si="6"/>
        <v>22.757219999999997</v>
      </c>
      <c r="Z34" s="30">
        <f t="shared" si="7"/>
        <v>115</v>
      </c>
      <c r="AA34" s="30">
        <f t="shared" si="8"/>
        <v>1.1785503830288744</v>
      </c>
      <c r="AB34" s="30">
        <f t="shared" si="9"/>
        <v>0</v>
      </c>
      <c r="AC34" s="30">
        <f t="shared" si="12"/>
        <v>935.71072961697109</v>
      </c>
    </row>
    <row r="35" spans="1:29" x14ac:dyDescent="0.35">
      <c r="A35" s="5">
        <v>45079.953165439816</v>
      </c>
      <c r="B35" s="1">
        <v>2</v>
      </c>
      <c r="C35" s="6">
        <v>1822.68</v>
      </c>
      <c r="D35" s="6">
        <v>1</v>
      </c>
      <c r="E35" s="7" t="s">
        <v>19</v>
      </c>
      <c r="F35" s="5">
        <v>45081.344952546293</v>
      </c>
      <c r="G35" s="1">
        <v>1</v>
      </c>
      <c r="H35" s="5">
        <v>44928.933627175924</v>
      </c>
      <c r="I35" s="7" t="s">
        <v>20</v>
      </c>
      <c r="J35" s="7"/>
      <c r="K35" s="7"/>
      <c r="L35" s="7" t="s">
        <v>21</v>
      </c>
      <c r="M35" s="7" t="s">
        <v>57</v>
      </c>
      <c r="N35" s="7" t="s">
        <v>28</v>
      </c>
      <c r="O35" s="7" t="s">
        <v>46</v>
      </c>
      <c r="P35" s="25">
        <f t="shared" si="13"/>
        <v>34</v>
      </c>
      <c r="Q35" s="28">
        <f t="shared" si="10"/>
        <v>45078</v>
      </c>
      <c r="R35" s="28" t="str">
        <f t="shared" si="0"/>
        <v>WEB</v>
      </c>
      <c r="S35" s="28" t="str">
        <f t="shared" si="1"/>
        <v>WEBSITE</v>
      </c>
      <c r="T35" s="29">
        <f t="shared" si="2"/>
        <v>3.2626427406199023E-3</v>
      </c>
      <c r="U35" s="29">
        <f t="shared" si="11"/>
        <v>3.2626427406199023E-3</v>
      </c>
      <c r="V35" s="30">
        <f t="shared" si="3"/>
        <v>18.226800000000001</v>
      </c>
      <c r="W35" s="30">
        <f t="shared" si="4"/>
        <v>50</v>
      </c>
      <c r="X35" s="30">
        <f t="shared" si="5"/>
        <v>0</v>
      </c>
      <c r="Y35" s="30">
        <f t="shared" si="6"/>
        <v>25.517520000000001</v>
      </c>
      <c r="Z35" s="30">
        <f t="shared" si="7"/>
        <v>153.33333333333331</v>
      </c>
      <c r="AA35" s="30">
        <f t="shared" si="8"/>
        <v>32.626427406199021</v>
      </c>
      <c r="AB35" s="30">
        <f t="shared" si="9"/>
        <v>0</v>
      </c>
      <c r="AC35" s="30">
        <f t="shared" si="12"/>
        <v>1542.9759192604677</v>
      </c>
    </row>
    <row r="36" spans="1:29" x14ac:dyDescent="0.35">
      <c r="A36" s="5">
        <v>45079.710722384261</v>
      </c>
      <c r="B36" s="1">
        <v>1</v>
      </c>
      <c r="C36" s="6">
        <v>1758.79</v>
      </c>
      <c r="D36" s="6">
        <v>1</v>
      </c>
      <c r="E36" s="7" t="s">
        <v>19</v>
      </c>
      <c r="F36" s="5">
        <v>45080.391161331019</v>
      </c>
      <c r="G36" s="1">
        <v>2</v>
      </c>
      <c r="H36" s="5">
        <v>45031.935894895832</v>
      </c>
      <c r="I36" s="7" t="s">
        <v>20</v>
      </c>
      <c r="J36" s="7"/>
      <c r="K36" s="7" t="s">
        <v>30</v>
      </c>
      <c r="L36" s="7" t="s">
        <v>31</v>
      </c>
      <c r="M36" s="7" t="s">
        <v>58</v>
      </c>
      <c r="N36" s="7" t="s">
        <v>33</v>
      </c>
      <c r="O36" s="7" t="s">
        <v>30</v>
      </c>
      <c r="P36" s="25">
        <f t="shared" si="13"/>
        <v>35</v>
      </c>
      <c r="Q36" s="28">
        <f t="shared" si="10"/>
        <v>45078</v>
      </c>
      <c r="R36" s="28" t="str">
        <f t="shared" si="0"/>
        <v>OTA</v>
      </c>
      <c r="S36" s="28" t="str">
        <f t="shared" si="1"/>
        <v>OTA</v>
      </c>
      <c r="T36" s="29">
        <f t="shared" si="2"/>
        <v>5.8927519151443723E-4</v>
      </c>
      <c r="U36" s="29">
        <f t="shared" si="11"/>
        <v>5.8927519151443723E-4</v>
      </c>
      <c r="V36" s="30">
        <f t="shared" si="3"/>
        <v>263.81849999999997</v>
      </c>
      <c r="W36" s="30">
        <f t="shared" si="4"/>
        <v>0</v>
      </c>
      <c r="X36" s="30">
        <f t="shared" si="5"/>
        <v>0</v>
      </c>
      <c r="Y36" s="30">
        <f t="shared" si="6"/>
        <v>31.658219999999996</v>
      </c>
      <c r="Z36" s="30">
        <f t="shared" si="7"/>
        <v>115</v>
      </c>
      <c r="AA36" s="30">
        <f t="shared" si="8"/>
        <v>1.1785503830288744</v>
      </c>
      <c r="AB36" s="30">
        <f t="shared" si="9"/>
        <v>0</v>
      </c>
      <c r="AC36" s="30">
        <f t="shared" si="12"/>
        <v>1347.1347296169711</v>
      </c>
    </row>
    <row r="37" spans="1:29" x14ac:dyDescent="0.35">
      <c r="A37" s="5">
        <v>45079.657331504626</v>
      </c>
      <c r="B37" s="1">
        <v>1</v>
      </c>
      <c r="C37" s="6">
        <v>1001.33</v>
      </c>
      <c r="D37" s="6">
        <v>1</v>
      </c>
      <c r="E37" s="7" t="s">
        <v>19</v>
      </c>
      <c r="F37" s="5">
        <v>45080.458333333336</v>
      </c>
      <c r="G37" s="1">
        <v>2</v>
      </c>
      <c r="H37" s="5">
        <v>45079.584864872682</v>
      </c>
      <c r="I37" s="7" t="s">
        <v>20</v>
      </c>
      <c r="J37" s="7"/>
      <c r="K37" s="7" t="s">
        <v>38</v>
      </c>
      <c r="L37" s="7" t="s">
        <v>31</v>
      </c>
      <c r="M37" s="7" t="s">
        <v>32</v>
      </c>
      <c r="N37" s="7" t="s">
        <v>23</v>
      </c>
      <c r="O37" s="7" t="s">
        <v>38</v>
      </c>
      <c r="P37" s="25">
        <f t="shared" si="13"/>
        <v>36</v>
      </c>
      <c r="Q37" s="28">
        <f t="shared" si="10"/>
        <v>45078</v>
      </c>
      <c r="R37" s="28" t="str">
        <f t="shared" si="0"/>
        <v>OTA</v>
      </c>
      <c r="S37" s="28" t="str">
        <f t="shared" si="1"/>
        <v>OTA</v>
      </c>
      <c r="T37" s="29">
        <f t="shared" si="2"/>
        <v>5.8927519151443723E-4</v>
      </c>
      <c r="U37" s="29">
        <f t="shared" si="11"/>
        <v>5.8927519151443723E-4</v>
      </c>
      <c r="V37" s="30">
        <f t="shared" si="3"/>
        <v>150.1995</v>
      </c>
      <c r="W37" s="30">
        <f t="shared" si="4"/>
        <v>0</v>
      </c>
      <c r="X37" s="30">
        <f t="shared" si="5"/>
        <v>0</v>
      </c>
      <c r="Y37" s="30">
        <f t="shared" si="6"/>
        <v>18.02394</v>
      </c>
      <c r="Z37" s="30">
        <f t="shared" si="7"/>
        <v>115</v>
      </c>
      <c r="AA37" s="30">
        <f t="shared" si="8"/>
        <v>1.1785503830288744</v>
      </c>
      <c r="AB37" s="30">
        <f t="shared" si="9"/>
        <v>0</v>
      </c>
      <c r="AC37" s="30">
        <f t="shared" si="12"/>
        <v>716.92800961697117</v>
      </c>
    </row>
    <row r="38" spans="1:29" x14ac:dyDescent="0.35">
      <c r="A38" s="5">
        <v>45079.681237581019</v>
      </c>
      <c r="B38" s="1">
        <v>1</v>
      </c>
      <c r="C38" s="6">
        <v>1074.6400000000001</v>
      </c>
      <c r="D38" s="6">
        <v>1</v>
      </c>
      <c r="E38" s="7" t="s">
        <v>19</v>
      </c>
      <c r="F38" s="5">
        <v>45080.199620995372</v>
      </c>
      <c r="G38" s="1">
        <v>2</v>
      </c>
      <c r="H38" s="5">
        <v>45078.511604699073</v>
      </c>
      <c r="I38" s="7" t="s">
        <v>20</v>
      </c>
      <c r="J38" s="7"/>
      <c r="K38" s="7" t="s">
        <v>50</v>
      </c>
      <c r="L38" s="7" t="s">
        <v>31</v>
      </c>
      <c r="M38" s="7" t="s">
        <v>32</v>
      </c>
      <c r="N38" s="7" t="s">
        <v>33</v>
      </c>
      <c r="O38" s="7" t="s">
        <v>51</v>
      </c>
      <c r="P38" s="25">
        <f t="shared" si="13"/>
        <v>37</v>
      </c>
      <c r="Q38" s="28">
        <f t="shared" si="10"/>
        <v>45078</v>
      </c>
      <c r="R38" s="28" t="str">
        <f t="shared" si="0"/>
        <v>OTA</v>
      </c>
      <c r="S38" s="28" t="str">
        <f t="shared" si="1"/>
        <v>OTA</v>
      </c>
      <c r="T38" s="29">
        <f t="shared" si="2"/>
        <v>5.8927519151443723E-4</v>
      </c>
      <c r="U38" s="29">
        <f t="shared" si="11"/>
        <v>5.8927519151443723E-4</v>
      </c>
      <c r="V38" s="30">
        <f t="shared" si="3"/>
        <v>161.196</v>
      </c>
      <c r="W38" s="30">
        <f t="shared" si="4"/>
        <v>0</v>
      </c>
      <c r="X38" s="30">
        <f t="shared" si="5"/>
        <v>0</v>
      </c>
      <c r="Y38" s="30">
        <f t="shared" si="6"/>
        <v>19.343520000000002</v>
      </c>
      <c r="Z38" s="30">
        <f t="shared" si="7"/>
        <v>115</v>
      </c>
      <c r="AA38" s="30">
        <f t="shared" si="8"/>
        <v>1.1785503830288744</v>
      </c>
      <c r="AB38" s="30">
        <f t="shared" si="9"/>
        <v>0</v>
      </c>
      <c r="AC38" s="30">
        <f t="shared" si="12"/>
        <v>777.92192961697117</v>
      </c>
    </row>
    <row r="39" spans="1:29" x14ac:dyDescent="0.35">
      <c r="A39" s="5">
        <v>45079.646194131943</v>
      </c>
      <c r="B39" s="1">
        <v>2</v>
      </c>
      <c r="C39" s="6">
        <v>3318.72</v>
      </c>
      <c r="D39" s="6">
        <v>1</v>
      </c>
      <c r="E39" s="7" t="s">
        <v>19</v>
      </c>
      <c r="F39" s="5">
        <v>45081.374818773147</v>
      </c>
      <c r="G39" s="1">
        <v>1</v>
      </c>
      <c r="H39" s="5">
        <v>45034.830312835649</v>
      </c>
      <c r="I39" s="7" t="s">
        <v>20</v>
      </c>
      <c r="J39" s="7"/>
      <c r="K39" s="7"/>
      <c r="L39" s="7" t="s">
        <v>21</v>
      </c>
      <c r="M39" s="7" t="s">
        <v>45</v>
      </c>
      <c r="N39" s="7" t="s">
        <v>28</v>
      </c>
      <c r="O39" s="7" t="s">
        <v>46</v>
      </c>
      <c r="P39" s="25">
        <f t="shared" si="13"/>
        <v>38</v>
      </c>
      <c r="Q39" s="28">
        <f t="shared" si="10"/>
        <v>45078</v>
      </c>
      <c r="R39" s="28" t="str">
        <f t="shared" si="0"/>
        <v>WEB</v>
      </c>
      <c r="S39" s="28" t="str">
        <f t="shared" si="1"/>
        <v>WEBSITE</v>
      </c>
      <c r="T39" s="29">
        <f t="shared" si="2"/>
        <v>3.2626427406199023E-3</v>
      </c>
      <c r="U39" s="29">
        <f t="shared" si="11"/>
        <v>3.2626427406199023E-3</v>
      </c>
      <c r="V39" s="30">
        <f t="shared" si="3"/>
        <v>33.187199999999997</v>
      </c>
      <c r="W39" s="30">
        <f t="shared" si="4"/>
        <v>50</v>
      </c>
      <c r="X39" s="30">
        <f t="shared" si="5"/>
        <v>0</v>
      </c>
      <c r="Y39" s="30">
        <f t="shared" si="6"/>
        <v>46.46208</v>
      </c>
      <c r="Z39" s="30">
        <f t="shared" si="7"/>
        <v>153.33333333333331</v>
      </c>
      <c r="AA39" s="30">
        <f t="shared" si="8"/>
        <v>32.626427406199021</v>
      </c>
      <c r="AB39" s="30">
        <f t="shared" si="9"/>
        <v>0</v>
      </c>
      <c r="AC39" s="30">
        <f t="shared" si="12"/>
        <v>3003.1109592604676</v>
      </c>
    </row>
    <row r="40" spans="1:29" x14ac:dyDescent="0.35">
      <c r="A40" s="5">
        <v>45079.698431759258</v>
      </c>
      <c r="B40" s="1">
        <v>3</v>
      </c>
      <c r="C40" s="6">
        <v>4262.91</v>
      </c>
      <c r="D40" s="6">
        <v>1</v>
      </c>
      <c r="E40" s="7" t="s">
        <v>19</v>
      </c>
      <c r="F40" s="5">
        <v>45082.373119571763</v>
      </c>
      <c r="G40" s="1">
        <v>2</v>
      </c>
      <c r="H40" s="5">
        <v>45077.398750590277</v>
      </c>
      <c r="I40" s="7" t="s">
        <v>41</v>
      </c>
      <c r="J40" s="7"/>
      <c r="K40" s="7" t="s">
        <v>50</v>
      </c>
      <c r="L40" s="7" t="s">
        <v>31</v>
      </c>
      <c r="M40" s="7" t="s">
        <v>32</v>
      </c>
      <c r="N40" s="7" t="s">
        <v>33</v>
      </c>
      <c r="O40" s="7" t="s">
        <v>51</v>
      </c>
      <c r="P40" s="25">
        <f t="shared" si="13"/>
        <v>39</v>
      </c>
      <c r="Q40" s="28">
        <f t="shared" si="10"/>
        <v>45078</v>
      </c>
      <c r="R40" s="28" t="str">
        <f t="shared" si="0"/>
        <v>OTA</v>
      </c>
      <c r="S40" s="28" t="str">
        <f t="shared" si="1"/>
        <v>OTA</v>
      </c>
      <c r="T40" s="29">
        <f t="shared" si="2"/>
        <v>1.7678255745433118E-3</v>
      </c>
      <c r="U40" s="29">
        <f t="shared" si="11"/>
        <v>1.7678255745433118E-3</v>
      </c>
      <c r="V40" s="30">
        <f t="shared" si="3"/>
        <v>639.43649999999991</v>
      </c>
      <c r="W40" s="30">
        <f t="shared" si="4"/>
        <v>0</v>
      </c>
      <c r="X40" s="30">
        <f t="shared" si="5"/>
        <v>0</v>
      </c>
      <c r="Y40" s="30">
        <f t="shared" si="6"/>
        <v>76.732379999999992</v>
      </c>
      <c r="Z40" s="30">
        <f t="shared" si="7"/>
        <v>191.66666666666666</v>
      </c>
      <c r="AA40" s="30">
        <f t="shared" si="8"/>
        <v>3.5356511490866236</v>
      </c>
      <c r="AB40" s="30">
        <f t="shared" si="9"/>
        <v>0</v>
      </c>
      <c r="AC40" s="30">
        <f t="shared" si="12"/>
        <v>3351.5388021842464</v>
      </c>
    </row>
    <row r="41" spans="1:29" x14ac:dyDescent="0.35">
      <c r="A41" s="5">
        <v>45079.858541412039</v>
      </c>
      <c r="B41" s="1">
        <v>1</v>
      </c>
      <c r="C41" s="6">
        <v>1248.57</v>
      </c>
      <c r="D41" s="6">
        <v>1</v>
      </c>
      <c r="E41" s="7" t="s">
        <v>19</v>
      </c>
      <c r="F41" s="5">
        <v>45080.318783333336</v>
      </c>
      <c r="G41" s="1">
        <v>2</v>
      </c>
      <c r="H41" s="5">
        <v>45014.843160428238</v>
      </c>
      <c r="I41" s="7" t="s">
        <v>41</v>
      </c>
      <c r="J41" s="7"/>
      <c r="K41" s="7"/>
      <c r="L41" s="7" t="s">
        <v>21</v>
      </c>
      <c r="M41" s="7" t="s">
        <v>45</v>
      </c>
      <c r="N41" s="7" t="s">
        <v>28</v>
      </c>
      <c r="O41" s="7" t="s">
        <v>46</v>
      </c>
      <c r="P41" s="25">
        <f t="shared" si="13"/>
        <v>40</v>
      </c>
      <c r="Q41" s="28">
        <f t="shared" si="10"/>
        <v>45078</v>
      </c>
      <c r="R41" s="28" t="str">
        <f t="shared" si="0"/>
        <v>WEB</v>
      </c>
      <c r="S41" s="28" t="str">
        <f t="shared" si="1"/>
        <v>WEBSITE</v>
      </c>
      <c r="T41" s="29">
        <f t="shared" si="2"/>
        <v>1.6313213703099511E-3</v>
      </c>
      <c r="U41" s="29">
        <f t="shared" si="11"/>
        <v>1.6313213703099511E-3</v>
      </c>
      <c r="V41" s="30">
        <f t="shared" si="3"/>
        <v>12.4857</v>
      </c>
      <c r="W41" s="30">
        <f t="shared" si="4"/>
        <v>50</v>
      </c>
      <c r="X41" s="30">
        <f t="shared" si="5"/>
        <v>0</v>
      </c>
      <c r="Y41" s="30">
        <f t="shared" si="6"/>
        <v>17.479980000000001</v>
      </c>
      <c r="Z41" s="30">
        <f t="shared" si="7"/>
        <v>115</v>
      </c>
      <c r="AA41" s="30">
        <f t="shared" si="8"/>
        <v>16.31321370309951</v>
      </c>
      <c r="AB41" s="30">
        <f t="shared" si="9"/>
        <v>0</v>
      </c>
      <c r="AC41" s="30">
        <f t="shared" si="12"/>
        <v>1037.2911062969004</v>
      </c>
    </row>
    <row r="42" spans="1:29" x14ac:dyDescent="0.35">
      <c r="A42" s="5">
        <v>45079.820715972222</v>
      </c>
      <c r="B42" s="1">
        <v>1</v>
      </c>
      <c r="C42" s="6">
        <v>1826</v>
      </c>
      <c r="D42" s="6">
        <v>1</v>
      </c>
      <c r="E42" s="7" t="s">
        <v>19</v>
      </c>
      <c r="F42" s="5">
        <v>45080.399262199076</v>
      </c>
      <c r="G42" s="1">
        <v>2</v>
      </c>
      <c r="H42" s="5">
        <v>44947.839036793979</v>
      </c>
      <c r="I42" s="7" t="s">
        <v>41</v>
      </c>
      <c r="J42" s="7"/>
      <c r="K42" s="7" t="s">
        <v>35</v>
      </c>
      <c r="L42" s="7" t="s">
        <v>31</v>
      </c>
      <c r="M42" s="7" t="s">
        <v>58</v>
      </c>
      <c r="N42" s="7" t="s">
        <v>33</v>
      </c>
      <c r="O42" s="7" t="s">
        <v>35</v>
      </c>
      <c r="P42" s="25">
        <f t="shared" si="13"/>
        <v>41</v>
      </c>
      <c r="Q42" s="28">
        <f t="shared" si="10"/>
        <v>45078</v>
      </c>
      <c r="R42" s="28" t="str">
        <f t="shared" si="0"/>
        <v>OTA</v>
      </c>
      <c r="S42" s="28" t="str">
        <f t="shared" si="1"/>
        <v>OTA</v>
      </c>
      <c r="T42" s="29">
        <f t="shared" si="2"/>
        <v>5.8927519151443723E-4</v>
      </c>
      <c r="U42" s="29">
        <f t="shared" si="11"/>
        <v>5.8927519151443723E-4</v>
      </c>
      <c r="V42" s="30">
        <f t="shared" si="3"/>
        <v>273.89999999999998</v>
      </c>
      <c r="W42" s="30">
        <f t="shared" si="4"/>
        <v>0</v>
      </c>
      <c r="X42" s="30">
        <f t="shared" si="5"/>
        <v>0</v>
      </c>
      <c r="Y42" s="30">
        <f t="shared" si="6"/>
        <v>32.867999999999995</v>
      </c>
      <c r="Z42" s="30">
        <f t="shared" si="7"/>
        <v>115</v>
      </c>
      <c r="AA42" s="30">
        <f t="shared" si="8"/>
        <v>1.1785503830288744</v>
      </c>
      <c r="AB42" s="30">
        <f t="shared" si="9"/>
        <v>0</v>
      </c>
      <c r="AC42" s="30">
        <f t="shared" si="12"/>
        <v>1403.0534496169712</v>
      </c>
    </row>
    <row r="43" spans="1:29" x14ac:dyDescent="0.35">
      <c r="A43" s="5">
        <v>45079.366120439816</v>
      </c>
      <c r="B43" s="1">
        <v>2</v>
      </c>
      <c r="C43" s="6">
        <v>3659.46</v>
      </c>
      <c r="D43" s="6">
        <v>1</v>
      </c>
      <c r="E43" s="7" t="s">
        <v>19</v>
      </c>
      <c r="F43" s="5">
        <v>45081.363904016202</v>
      </c>
      <c r="G43" s="1">
        <v>2</v>
      </c>
      <c r="H43" s="5">
        <v>45076.605838067131</v>
      </c>
      <c r="I43" s="7" t="s">
        <v>41</v>
      </c>
      <c r="J43" s="7"/>
      <c r="K43" s="7" t="s">
        <v>59</v>
      </c>
      <c r="L43" s="7" t="s">
        <v>31</v>
      </c>
      <c r="M43" s="7" t="s">
        <v>58</v>
      </c>
      <c r="N43" s="7" t="s">
        <v>33</v>
      </c>
      <c r="O43" s="7" t="s">
        <v>59</v>
      </c>
      <c r="P43" s="25">
        <f t="shared" si="13"/>
        <v>42</v>
      </c>
      <c r="Q43" s="28">
        <f t="shared" si="10"/>
        <v>45078</v>
      </c>
      <c r="R43" s="28" t="str">
        <f t="shared" si="0"/>
        <v>OTA</v>
      </c>
      <c r="S43" s="28" t="str">
        <f t="shared" si="1"/>
        <v>OTA</v>
      </c>
      <c r="T43" s="29">
        <f t="shared" si="2"/>
        <v>1.1785503830288745E-3</v>
      </c>
      <c r="U43" s="29">
        <f t="shared" si="11"/>
        <v>1.1785503830288745E-3</v>
      </c>
      <c r="V43" s="30">
        <f t="shared" si="3"/>
        <v>548.91899999999998</v>
      </c>
      <c r="W43" s="30">
        <f t="shared" si="4"/>
        <v>0</v>
      </c>
      <c r="X43" s="30">
        <f t="shared" si="5"/>
        <v>0</v>
      </c>
      <c r="Y43" s="30">
        <f t="shared" si="6"/>
        <v>65.870279999999994</v>
      </c>
      <c r="Z43" s="30">
        <f t="shared" si="7"/>
        <v>153.33333333333331</v>
      </c>
      <c r="AA43" s="30">
        <f t="shared" si="8"/>
        <v>2.3571007660577488</v>
      </c>
      <c r="AB43" s="30">
        <f t="shared" si="9"/>
        <v>0</v>
      </c>
      <c r="AC43" s="30">
        <f t="shared" si="12"/>
        <v>2888.980285900609</v>
      </c>
    </row>
    <row r="44" spans="1:29" x14ac:dyDescent="0.35">
      <c r="A44" s="5">
        <v>45080.057802731484</v>
      </c>
      <c r="B44" s="1">
        <v>1</v>
      </c>
      <c r="C44" s="6">
        <v>1781.25</v>
      </c>
      <c r="D44" s="6">
        <v>1</v>
      </c>
      <c r="E44" s="7" t="s">
        <v>19</v>
      </c>
      <c r="F44" s="5">
        <v>45080.359571006942</v>
      </c>
      <c r="G44" s="1">
        <v>2</v>
      </c>
      <c r="H44" s="5">
        <v>45080.040527407407</v>
      </c>
      <c r="I44" s="7" t="s">
        <v>42</v>
      </c>
      <c r="J44" s="7"/>
      <c r="K44" s="7"/>
      <c r="L44" s="7" t="s">
        <v>21</v>
      </c>
      <c r="M44" s="7" t="s">
        <v>55</v>
      </c>
      <c r="N44" s="7" t="s">
        <v>23</v>
      </c>
      <c r="O44" s="7" t="s">
        <v>56</v>
      </c>
      <c r="P44" s="25">
        <f t="shared" si="13"/>
        <v>43</v>
      </c>
      <c r="Q44" s="28">
        <f t="shared" si="10"/>
        <v>45078</v>
      </c>
      <c r="R44" s="28" t="str">
        <f t="shared" si="0"/>
        <v>WEB</v>
      </c>
      <c r="S44" s="28" t="str">
        <f t="shared" si="1"/>
        <v>OFFLINE</v>
      </c>
      <c r="T44" s="29">
        <f t="shared" si="2"/>
        <v>1.6313213703099511E-3</v>
      </c>
      <c r="U44" s="29">
        <f t="shared" si="11"/>
        <v>1.6313213703099511E-3</v>
      </c>
      <c r="V44" s="30">
        <f t="shared" si="3"/>
        <v>0</v>
      </c>
      <c r="W44" s="30">
        <f t="shared" si="4"/>
        <v>0</v>
      </c>
      <c r="X44" s="30">
        <f t="shared" si="5"/>
        <v>0</v>
      </c>
      <c r="Y44" s="30">
        <f t="shared" si="6"/>
        <v>24.9375</v>
      </c>
      <c r="Z44" s="30">
        <f t="shared" si="7"/>
        <v>115</v>
      </c>
      <c r="AA44" s="30">
        <f t="shared" si="8"/>
        <v>0</v>
      </c>
      <c r="AB44" s="30">
        <f t="shared" si="9"/>
        <v>0</v>
      </c>
      <c r="AC44" s="30">
        <f t="shared" si="12"/>
        <v>1641.3125</v>
      </c>
    </row>
    <row r="45" spans="1:29" x14ac:dyDescent="0.35">
      <c r="A45" s="5">
        <v>45079.66115226852</v>
      </c>
      <c r="B45" s="1">
        <v>2</v>
      </c>
      <c r="C45" s="6">
        <v>4189.28</v>
      </c>
      <c r="D45" s="6">
        <v>1</v>
      </c>
      <c r="E45" s="7" t="s">
        <v>19</v>
      </c>
      <c r="F45" s="5">
        <v>45081.308711874997</v>
      </c>
      <c r="G45" s="1">
        <v>4</v>
      </c>
      <c r="H45" s="5">
        <v>44977.695986550927</v>
      </c>
      <c r="I45" s="7" t="s">
        <v>44</v>
      </c>
      <c r="J45" s="7"/>
      <c r="K45" s="7" t="s">
        <v>30</v>
      </c>
      <c r="L45" s="7" t="s">
        <v>31</v>
      </c>
      <c r="M45" s="7" t="s">
        <v>34</v>
      </c>
      <c r="N45" s="7" t="s">
        <v>33</v>
      </c>
      <c r="O45" s="7" t="s">
        <v>30</v>
      </c>
      <c r="P45" s="25">
        <f t="shared" si="13"/>
        <v>44</v>
      </c>
      <c r="Q45" s="28">
        <f t="shared" si="10"/>
        <v>45078</v>
      </c>
      <c r="R45" s="28" t="str">
        <f t="shared" si="0"/>
        <v>OTA</v>
      </c>
      <c r="S45" s="28" t="str">
        <f t="shared" si="1"/>
        <v>OTA</v>
      </c>
      <c r="T45" s="29">
        <f t="shared" si="2"/>
        <v>1.1785503830288745E-3</v>
      </c>
      <c r="U45" s="29">
        <f t="shared" si="11"/>
        <v>1.1785503830288745E-3</v>
      </c>
      <c r="V45" s="30">
        <f t="shared" si="3"/>
        <v>628.39199999999994</v>
      </c>
      <c r="W45" s="30">
        <f t="shared" si="4"/>
        <v>0</v>
      </c>
      <c r="X45" s="30">
        <f t="shared" si="5"/>
        <v>0</v>
      </c>
      <c r="Y45" s="30">
        <f t="shared" si="6"/>
        <v>75.407039999999995</v>
      </c>
      <c r="Z45" s="30">
        <f t="shared" si="7"/>
        <v>153.33333333333331</v>
      </c>
      <c r="AA45" s="30">
        <f t="shared" si="8"/>
        <v>2.3571007660577488</v>
      </c>
      <c r="AB45" s="30">
        <f t="shared" si="9"/>
        <v>0</v>
      </c>
      <c r="AC45" s="30">
        <f t="shared" si="12"/>
        <v>3329.7905259006088</v>
      </c>
    </row>
    <row r="46" spans="1:29" x14ac:dyDescent="0.35">
      <c r="A46" s="5">
        <v>45079.661665844906</v>
      </c>
      <c r="B46" s="1">
        <v>2</v>
      </c>
      <c r="C46" s="6">
        <v>4189.28</v>
      </c>
      <c r="D46" s="6">
        <v>1</v>
      </c>
      <c r="E46" s="7" t="s">
        <v>19</v>
      </c>
      <c r="F46" s="5">
        <v>45081.457745775464</v>
      </c>
      <c r="G46" s="1">
        <v>4</v>
      </c>
      <c r="H46" s="5">
        <v>44977.695986562503</v>
      </c>
      <c r="I46" s="7" t="s">
        <v>44</v>
      </c>
      <c r="J46" s="7"/>
      <c r="K46" s="7" t="s">
        <v>30</v>
      </c>
      <c r="L46" s="7" t="s">
        <v>31</v>
      </c>
      <c r="M46" s="7" t="s">
        <v>34</v>
      </c>
      <c r="N46" s="7" t="s">
        <v>33</v>
      </c>
      <c r="O46" s="7" t="s">
        <v>30</v>
      </c>
      <c r="P46" s="25">
        <f t="shared" si="13"/>
        <v>45</v>
      </c>
      <c r="Q46" s="28">
        <f t="shared" si="10"/>
        <v>45078</v>
      </c>
      <c r="R46" s="28" t="str">
        <f t="shared" si="0"/>
        <v>OTA</v>
      </c>
      <c r="S46" s="28" t="str">
        <f t="shared" si="1"/>
        <v>OTA</v>
      </c>
      <c r="T46" s="29">
        <f t="shared" si="2"/>
        <v>1.1785503830288745E-3</v>
      </c>
      <c r="U46" s="29">
        <f t="shared" si="11"/>
        <v>1.1785503830288745E-3</v>
      </c>
      <c r="V46" s="30">
        <f t="shared" si="3"/>
        <v>628.39199999999994</v>
      </c>
      <c r="W46" s="30">
        <f t="shared" si="4"/>
        <v>0</v>
      </c>
      <c r="X46" s="30">
        <f t="shared" si="5"/>
        <v>0</v>
      </c>
      <c r="Y46" s="30">
        <f t="shared" si="6"/>
        <v>75.407039999999995</v>
      </c>
      <c r="Z46" s="30">
        <f t="shared" si="7"/>
        <v>153.33333333333331</v>
      </c>
      <c r="AA46" s="30">
        <f t="shared" si="8"/>
        <v>2.3571007660577488</v>
      </c>
      <c r="AB46" s="30">
        <f t="shared" si="9"/>
        <v>0</v>
      </c>
      <c r="AC46" s="30">
        <f t="shared" si="12"/>
        <v>3329.7905259006088</v>
      </c>
    </row>
    <row r="47" spans="1:29" x14ac:dyDescent="0.35">
      <c r="A47" s="5">
        <v>45079.780928414351</v>
      </c>
      <c r="B47" s="1">
        <v>2</v>
      </c>
      <c r="C47" s="6">
        <v>2540.9</v>
      </c>
      <c r="D47" s="6">
        <v>1</v>
      </c>
      <c r="E47" s="7" t="s">
        <v>19</v>
      </c>
      <c r="F47" s="5">
        <v>45081.293606273146</v>
      </c>
      <c r="G47" s="1">
        <v>2</v>
      </c>
      <c r="H47" s="5">
        <v>45068.639140983796</v>
      </c>
      <c r="I47" s="7" t="s">
        <v>48</v>
      </c>
      <c r="J47" s="7"/>
      <c r="K47" s="7" t="s">
        <v>30</v>
      </c>
      <c r="L47" s="7" t="s">
        <v>31</v>
      </c>
      <c r="M47" s="7" t="s">
        <v>34</v>
      </c>
      <c r="N47" s="7" t="s">
        <v>33</v>
      </c>
      <c r="O47" s="7" t="s">
        <v>30</v>
      </c>
      <c r="P47" s="25">
        <f t="shared" si="13"/>
        <v>46</v>
      </c>
      <c r="Q47" s="28">
        <f t="shared" si="10"/>
        <v>45078</v>
      </c>
      <c r="R47" s="28" t="str">
        <f t="shared" si="0"/>
        <v>OTA</v>
      </c>
      <c r="S47" s="28" t="str">
        <f t="shared" si="1"/>
        <v>OTA</v>
      </c>
      <c r="T47" s="29">
        <f t="shared" si="2"/>
        <v>1.1785503830288745E-3</v>
      </c>
      <c r="U47" s="29">
        <f t="shared" si="11"/>
        <v>1.1785503830288745E-3</v>
      </c>
      <c r="V47" s="30">
        <f t="shared" si="3"/>
        <v>381.13499999999999</v>
      </c>
      <c r="W47" s="30">
        <f t="shared" si="4"/>
        <v>0</v>
      </c>
      <c r="X47" s="30">
        <f t="shared" si="5"/>
        <v>0</v>
      </c>
      <c r="Y47" s="30">
        <f t="shared" si="6"/>
        <v>45.736199999999997</v>
      </c>
      <c r="Z47" s="30">
        <f t="shared" si="7"/>
        <v>153.33333333333331</v>
      </c>
      <c r="AA47" s="30">
        <f t="shared" si="8"/>
        <v>2.3571007660577488</v>
      </c>
      <c r="AB47" s="30">
        <f t="shared" si="9"/>
        <v>0</v>
      </c>
      <c r="AC47" s="30">
        <f t="shared" si="12"/>
        <v>1958.338365900609</v>
      </c>
    </row>
    <row r="48" spans="1:29" x14ac:dyDescent="0.35">
      <c r="A48" s="5">
        <v>45079.65927491898</v>
      </c>
      <c r="B48" s="1">
        <v>2</v>
      </c>
      <c r="C48" s="6">
        <v>1494.64</v>
      </c>
      <c r="D48" s="6">
        <v>1</v>
      </c>
      <c r="E48" s="7" t="s">
        <v>19</v>
      </c>
      <c r="F48" s="5">
        <v>45081.321145462964</v>
      </c>
      <c r="G48" s="1">
        <v>1</v>
      </c>
      <c r="H48" s="5">
        <v>44953.573392847225</v>
      </c>
      <c r="I48" s="7" t="s">
        <v>48</v>
      </c>
      <c r="J48" s="7"/>
      <c r="K48" s="7" t="s">
        <v>30</v>
      </c>
      <c r="L48" s="7" t="s">
        <v>31</v>
      </c>
      <c r="M48" s="7" t="s">
        <v>32</v>
      </c>
      <c r="N48" s="7" t="s">
        <v>33</v>
      </c>
      <c r="O48" s="7" t="s">
        <v>30</v>
      </c>
      <c r="P48" s="25">
        <f t="shared" si="13"/>
        <v>47</v>
      </c>
      <c r="Q48" s="28">
        <f t="shared" si="10"/>
        <v>45078</v>
      </c>
      <c r="R48" s="28" t="str">
        <f t="shared" si="0"/>
        <v>OTA</v>
      </c>
      <c r="S48" s="28" t="str">
        <f t="shared" si="1"/>
        <v>OTA</v>
      </c>
      <c r="T48" s="29">
        <f t="shared" si="2"/>
        <v>1.1785503830288745E-3</v>
      </c>
      <c r="U48" s="29">
        <f t="shared" si="11"/>
        <v>1.1785503830288745E-3</v>
      </c>
      <c r="V48" s="30">
        <f t="shared" si="3"/>
        <v>224.196</v>
      </c>
      <c r="W48" s="30">
        <f t="shared" si="4"/>
        <v>0</v>
      </c>
      <c r="X48" s="30">
        <f t="shared" si="5"/>
        <v>0</v>
      </c>
      <c r="Y48" s="30">
        <f t="shared" si="6"/>
        <v>26.90352</v>
      </c>
      <c r="Z48" s="30">
        <f t="shared" si="7"/>
        <v>153.33333333333331</v>
      </c>
      <c r="AA48" s="30">
        <f t="shared" si="8"/>
        <v>2.3571007660577488</v>
      </c>
      <c r="AB48" s="30">
        <f t="shared" si="9"/>
        <v>0</v>
      </c>
      <c r="AC48" s="30">
        <f t="shared" si="12"/>
        <v>1087.8500459006091</v>
      </c>
    </row>
    <row r="49" spans="1:29" x14ac:dyDescent="0.35">
      <c r="A49" s="5">
        <v>45079.691635509262</v>
      </c>
      <c r="B49" s="1">
        <v>1</v>
      </c>
      <c r="C49" s="6">
        <v>929.73</v>
      </c>
      <c r="D49" s="6">
        <v>1</v>
      </c>
      <c r="E49" s="7" t="s">
        <v>19</v>
      </c>
      <c r="F49" s="5">
        <v>45080.282767777775</v>
      </c>
      <c r="G49" s="1">
        <v>1</v>
      </c>
      <c r="H49" s="5">
        <v>45064.91124465278</v>
      </c>
      <c r="I49" s="7" t="s">
        <v>48</v>
      </c>
      <c r="J49" s="7"/>
      <c r="K49" s="7" t="s">
        <v>30</v>
      </c>
      <c r="L49" s="7" t="s">
        <v>31</v>
      </c>
      <c r="M49" s="7" t="s">
        <v>34</v>
      </c>
      <c r="N49" s="7" t="s">
        <v>33</v>
      </c>
      <c r="O49" s="7" t="s">
        <v>30</v>
      </c>
      <c r="P49" s="25">
        <f t="shared" si="13"/>
        <v>48</v>
      </c>
      <c r="Q49" s="28">
        <f t="shared" si="10"/>
        <v>45078</v>
      </c>
      <c r="R49" s="28" t="str">
        <f t="shared" si="0"/>
        <v>OTA</v>
      </c>
      <c r="S49" s="28" t="str">
        <f t="shared" si="1"/>
        <v>OTA</v>
      </c>
      <c r="T49" s="29">
        <f t="shared" si="2"/>
        <v>5.8927519151443723E-4</v>
      </c>
      <c r="U49" s="29">
        <f t="shared" si="11"/>
        <v>5.8927519151443723E-4</v>
      </c>
      <c r="V49" s="30">
        <f t="shared" si="3"/>
        <v>139.45949999999999</v>
      </c>
      <c r="W49" s="30">
        <f t="shared" si="4"/>
        <v>0</v>
      </c>
      <c r="X49" s="30">
        <f t="shared" si="5"/>
        <v>0</v>
      </c>
      <c r="Y49" s="30">
        <f t="shared" si="6"/>
        <v>16.735139999999998</v>
      </c>
      <c r="Z49" s="30">
        <f t="shared" si="7"/>
        <v>115</v>
      </c>
      <c r="AA49" s="30">
        <f t="shared" si="8"/>
        <v>1.1785503830288744</v>
      </c>
      <c r="AB49" s="30">
        <f t="shared" si="9"/>
        <v>0</v>
      </c>
      <c r="AC49" s="30">
        <f t="shared" si="12"/>
        <v>657.35680961697108</v>
      </c>
    </row>
    <row r="50" spans="1:29" x14ac:dyDescent="0.35">
      <c r="A50" s="5">
        <v>45079.949240729169</v>
      </c>
      <c r="B50" s="1">
        <v>3</v>
      </c>
      <c r="C50" s="6">
        <v>2000.33</v>
      </c>
      <c r="D50" s="6">
        <v>1</v>
      </c>
      <c r="E50" s="7" t="s">
        <v>19</v>
      </c>
      <c r="F50" s="5">
        <v>45082.411122962963</v>
      </c>
      <c r="G50" s="1">
        <v>1</v>
      </c>
      <c r="H50" s="5">
        <v>45070.980686377312</v>
      </c>
      <c r="I50" s="7" t="s">
        <v>48</v>
      </c>
      <c r="J50" s="7"/>
      <c r="K50" s="7" t="s">
        <v>38</v>
      </c>
      <c r="L50" s="7" t="s">
        <v>31</v>
      </c>
      <c r="M50" s="7" t="s">
        <v>34</v>
      </c>
      <c r="N50" s="7" t="s">
        <v>23</v>
      </c>
      <c r="O50" s="7" t="s">
        <v>38</v>
      </c>
      <c r="P50" s="25">
        <f t="shared" si="13"/>
        <v>49</v>
      </c>
      <c r="Q50" s="28">
        <f t="shared" si="10"/>
        <v>45078</v>
      </c>
      <c r="R50" s="28" t="str">
        <f t="shared" si="0"/>
        <v>OTA</v>
      </c>
      <c r="S50" s="28" t="str">
        <f t="shared" si="1"/>
        <v>OTA</v>
      </c>
      <c r="T50" s="29">
        <f t="shared" si="2"/>
        <v>1.7678255745433118E-3</v>
      </c>
      <c r="U50" s="29">
        <f t="shared" si="11"/>
        <v>1.7678255745433118E-3</v>
      </c>
      <c r="V50" s="30">
        <f t="shared" si="3"/>
        <v>300.04949999999997</v>
      </c>
      <c r="W50" s="30">
        <f t="shared" si="4"/>
        <v>0</v>
      </c>
      <c r="X50" s="30">
        <f t="shared" si="5"/>
        <v>0</v>
      </c>
      <c r="Y50" s="30">
        <f t="shared" si="6"/>
        <v>36.005939999999995</v>
      </c>
      <c r="Z50" s="30">
        <f t="shared" si="7"/>
        <v>191.66666666666666</v>
      </c>
      <c r="AA50" s="30">
        <f t="shared" si="8"/>
        <v>3.5356511490866236</v>
      </c>
      <c r="AB50" s="30">
        <f t="shared" si="9"/>
        <v>0</v>
      </c>
      <c r="AC50" s="30">
        <f t="shared" si="12"/>
        <v>1469.0722421842465</v>
      </c>
    </row>
    <row r="51" spans="1:29" x14ac:dyDescent="0.35">
      <c r="A51" s="5">
        <v>45079.706595983793</v>
      </c>
      <c r="B51" s="1">
        <v>3</v>
      </c>
      <c r="C51" s="6">
        <v>2749.28</v>
      </c>
      <c r="D51" s="6">
        <v>1</v>
      </c>
      <c r="E51" s="7" t="s">
        <v>19</v>
      </c>
      <c r="F51" s="5">
        <v>45082.409942222221</v>
      </c>
      <c r="G51" s="1">
        <v>2</v>
      </c>
      <c r="H51" s="5">
        <v>45079.570111145833</v>
      </c>
      <c r="I51" s="7" t="s">
        <v>48</v>
      </c>
      <c r="J51" s="7"/>
      <c r="K51" s="7" t="s">
        <v>60</v>
      </c>
      <c r="L51" s="7" t="s">
        <v>21</v>
      </c>
      <c r="M51" s="7" t="s">
        <v>22</v>
      </c>
      <c r="N51" s="7" t="s">
        <v>23</v>
      </c>
      <c r="O51" s="7" t="s">
        <v>61</v>
      </c>
      <c r="P51" s="25">
        <f t="shared" si="13"/>
        <v>50</v>
      </c>
      <c r="Q51" s="28">
        <f t="shared" si="10"/>
        <v>45078</v>
      </c>
      <c r="R51" s="28" t="str">
        <f t="shared" si="0"/>
        <v>WEB</v>
      </c>
      <c r="S51" s="28" t="str">
        <f t="shared" si="1"/>
        <v>META</v>
      </c>
      <c r="T51" s="29">
        <f t="shared" si="2"/>
        <v>4.8939641109298528E-3</v>
      </c>
      <c r="U51" s="29">
        <f t="shared" si="11"/>
        <v>4.8939641109298528E-3</v>
      </c>
      <c r="V51" s="30">
        <f t="shared" si="3"/>
        <v>0</v>
      </c>
      <c r="W51" s="30">
        <f t="shared" si="4"/>
        <v>0</v>
      </c>
      <c r="X51" s="30">
        <f t="shared" si="5"/>
        <v>0</v>
      </c>
      <c r="Y51" s="30">
        <f t="shared" si="6"/>
        <v>49.48704</v>
      </c>
      <c r="Z51" s="30">
        <f t="shared" si="7"/>
        <v>191.66666666666666</v>
      </c>
      <c r="AA51" s="30">
        <f t="shared" si="8"/>
        <v>0</v>
      </c>
      <c r="AB51" s="30">
        <f t="shared" si="9"/>
        <v>0</v>
      </c>
      <c r="AC51" s="30">
        <f t="shared" si="12"/>
        <v>2508.1262933333337</v>
      </c>
    </row>
    <row r="52" spans="1:29" x14ac:dyDescent="0.35">
      <c r="A52" s="5">
        <v>45080.055017592589</v>
      </c>
      <c r="B52" s="1">
        <v>4</v>
      </c>
      <c r="C52" s="6">
        <v>3012.95</v>
      </c>
      <c r="D52" s="6">
        <v>1</v>
      </c>
      <c r="E52" s="7" t="s">
        <v>19</v>
      </c>
      <c r="F52" s="5">
        <v>45083.296094039353</v>
      </c>
      <c r="G52" s="1">
        <v>1</v>
      </c>
      <c r="H52" s="5">
        <v>45077.067496689815</v>
      </c>
      <c r="I52" s="7" t="s">
        <v>48</v>
      </c>
      <c r="J52" s="7"/>
      <c r="K52" s="7" t="s">
        <v>62</v>
      </c>
      <c r="L52" s="7" t="s">
        <v>31</v>
      </c>
      <c r="M52" s="7" t="s">
        <v>32</v>
      </c>
      <c r="N52" s="7" t="s">
        <v>23</v>
      </c>
      <c r="O52" s="7" t="s">
        <v>62</v>
      </c>
      <c r="P52" s="25">
        <f t="shared" si="13"/>
        <v>51</v>
      </c>
      <c r="Q52" s="28">
        <f t="shared" si="10"/>
        <v>45078</v>
      </c>
      <c r="R52" s="28" t="str">
        <f t="shared" si="0"/>
        <v>OTA</v>
      </c>
      <c r="S52" s="28" t="str">
        <f t="shared" si="1"/>
        <v>OTA</v>
      </c>
      <c r="T52" s="29">
        <f t="shared" si="2"/>
        <v>2.3571007660577489E-3</v>
      </c>
      <c r="U52" s="29">
        <f t="shared" si="11"/>
        <v>2.3571007660577489E-3</v>
      </c>
      <c r="V52" s="30">
        <f t="shared" si="3"/>
        <v>451.94249999999994</v>
      </c>
      <c r="W52" s="30">
        <f t="shared" si="4"/>
        <v>0</v>
      </c>
      <c r="X52" s="30">
        <f t="shared" si="5"/>
        <v>0</v>
      </c>
      <c r="Y52" s="30">
        <f t="shared" si="6"/>
        <v>54.233099999999993</v>
      </c>
      <c r="Z52" s="30">
        <f t="shared" si="7"/>
        <v>230</v>
      </c>
      <c r="AA52" s="30">
        <f t="shared" si="8"/>
        <v>4.7142015321154975</v>
      </c>
      <c r="AB52" s="30">
        <f t="shared" si="9"/>
        <v>0</v>
      </c>
      <c r="AC52" s="30">
        <f t="shared" si="12"/>
        <v>2272.0601984678842</v>
      </c>
    </row>
    <row r="53" spans="1:29" x14ac:dyDescent="0.35">
      <c r="A53" s="5">
        <v>45079.667920370368</v>
      </c>
      <c r="B53" s="1">
        <v>1</v>
      </c>
      <c r="C53" s="6">
        <v>2191.17</v>
      </c>
      <c r="D53" s="6">
        <v>1</v>
      </c>
      <c r="E53" s="7" t="s">
        <v>19</v>
      </c>
      <c r="F53" s="5">
        <v>45080.25</v>
      </c>
      <c r="G53" s="1">
        <v>3</v>
      </c>
      <c r="H53" s="5">
        <v>45029.698336458336</v>
      </c>
      <c r="I53" s="7" t="s">
        <v>63</v>
      </c>
      <c r="J53" s="7"/>
      <c r="K53" s="7"/>
      <c r="L53" s="7" t="s">
        <v>21</v>
      </c>
      <c r="M53" s="7" t="s">
        <v>45</v>
      </c>
      <c r="N53" s="7" t="s">
        <v>33</v>
      </c>
      <c r="O53" s="7" t="s">
        <v>46</v>
      </c>
      <c r="P53" s="25">
        <f t="shared" si="13"/>
        <v>52</v>
      </c>
      <c r="Q53" s="28">
        <f t="shared" si="10"/>
        <v>45078</v>
      </c>
      <c r="R53" s="28" t="str">
        <f t="shared" si="0"/>
        <v>WEB</v>
      </c>
      <c r="S53" s="28" t="str">
        <f t="shared" si="1"/>
        <v>WEBSITE</v>
      </c>
      <c r="T53" s="29">
        <f t="shared" si="2"/>
        <v>1.6313213703099511E-3</v>
      </c>
      <c r="U53" s="29">
        <f t="shared" si="11"/>
        <v>1.6313213703099511E-3</v>
      </c>
      <c r="V53" s="30">
        <f t="shared" si="3"/>
        <v>21.9117</v>
      </c>
      <c r="W53" s="30">
        <f t="shared" si="4"/>
        <v>50</v>
      </c>
      <c r="X53" s="30">
        <f t="shared" si="5"/>
        <v>0</v>
      </c>
      <c r="Y53" s="30">
        <f t="shared" si="6"/>
        <v>30.676380000000002</v>
      </c>
      <c r="Z53" s="30">
        <f t="shared" si="7"/>
        <v>115</v>
      </c>
      <c r="AA53" s="30">
        <f t="shared" si="8"/>
        <v>16.31321370309951</v>
      </c>
      <c r="AB53" s="30">
        <f t="shared" si="9"/>
        <v>0</v>
      </c>
      <c r="AC53" s="30">
        <f t="shared" si="12"/>
        <v>1957.2687062969005</v>
      </c>
    </row>
    <row r="54" spans="1:29" x14ac:dyDescent="0.35">
      <c r="A54" s="5">
        <v>45079.676867048613</v>
      </c>
      <c r="B54" s="1">
        <v>4</v>
      </c>
      <c r="C54" s="6">
        <v>2051.39</v>
      </c>
      <c r="D54" s="6">
        <v>1</v>
      </c>
      <c r="E54" s="7" t="s">
        <v>19</v>
      </c>
      <c r="F54" s="5">
        <v>45083.291666666664</v>
      </c>
      <c r="G54" s="1">
        <v>1</v>
      </c>
      <c r="H54" s="5">
        <v>44962.105699201391</v>
      </c>
      <c r="I54" s="7" t="s">
        <v>49</v>
      </c>
      <c r="J54" s="7"/>
      <c r="K54" s="7" t="s">
        <v>50</v>
      </c>
      <c r="L54" s="7" t="s">
        <v>31</v>
      </c>
      <c r="M54" s="7" t="s">
        <v>32</v>
      </c>
      <c r="N54" s="7" t="s">
        <v>28</v>
      </c>
      <c r="O54" s="7" t="s">
        <v>51</v>
      </c>
      <c r="P54" s="25">
        <f t="shared" si="13"/>
        <v>53</v>
      </c>
      <c r="Q54" s="28">
        <f t="shared" si="10"/>
        <v>45078</v>
      </c>
      <c r="R54" s="28" t="str">
        <f t="shared" si="0"/>
        <v>OTA</v>
      </c>
      <c r="S54" s="28" t="str">
        <f t="shared" si="1"/>
        <v>OTA</v>
      </c>
      <c r="T54" s="29">
        <f t="shared" si="2"/>
        <v>2.3571007660577489E-3</v>
      </c>
      <c r="U54" s="29">
        <f t="shared" si="11"/>
        <v>2.3571007660577489E-3</v>
      </c>
      <c r="V54" s="30">
        <f t="shared" si="3"/>
        <v>307.70849999999996</v>
      </c>
      <c r="W54" s="30">
        <f t="shared" si="4"/>
        <v>0</v>
      </c>
      <c r="X54" s="30">
        <f t="shared" si="5"/>
        <v>0</v>
      </c>
      <c r="Y54" s="30">
        <f t="shared" si="6"/>
        <v>36.925019999999996</v>
      </c>
      <c r="Z54" s="30">
        <f t="shared" si="7"/>
        <v>230</v>
      </c>
      <c r="AA54" s="30">
        <f t="shared" si="8"/>
        <v>4.7142015321154975</v>
      </c>
      <c r="AB54" s="30">
        <f t="shared" si="9"/>
        <v>0</v>
      </c>
      <c r="AC54" s="30">
        <f t="shared" si="12"/>
        <v>1472.0422784678844</v>
      </c>
    </row>
    <row r="55" spans="1:29" x14ac:dyDescent="0.35">
      <c r="A55" s="5">
        <v>45079.857904710647</v>
      </c>
      <c r="B55" s="1">
        <v>2</v>
      </c>
      <c r="C55" s="6">
        <v>1586.61</v>
      </c>
      <c r="D55" s="6">
        <v>1</v>
      </c>
      <c r="E55" s="7" t="s">
        <v>19</v>
      </c>
      <c r="F55" s="5">
        <v>45081.457007314813</v>
      </c>
      <c r="G55" s="1">
        <v>1</v>
      </c>
      <c r="H55" s="5">
        <v>45078.813681562497</v>
      </c>
      <c r="I55" s="7" t="s">
        <v>49</v>
      </c>
      <c r="J55" s="7"/>
      <c r="K55" s="7" t="s">
        <v>30</v>
      </c>
      <c r="L55" s="7" t="s">
        <v>31</v>
      </c>
      <c r="M55" s="7" t="s">
        <v>32</v>
      </c>
      <c r="N55" s="7" t="s">
        <v>33</v>
      </c>
      <c r="O55" s="7" t="s">
        <v>30</v>
      </c>
      <c r="P55" s="25">
        <f t="shared" si="13"/>
        <v>54</v>
      </c>
      <c r="Q55" s="28">
        <f t="shared" si="10"/>
        <v>45078</v>
      </c>
      <c r="R55" s="28" t="str">
        <f t="shared" si="0"/>
        <v>OTA</v>
      </c>
      <c r="S55" s="28" t="str">
        <f t="shared" si="1"/>
        <v>OTA</v>
      </c>
      <c r="T55" s="29">
        <f t="shared" si="2"/>
        <v>1.1785503830288745E-3</v>
      </c>
      <c r="U55" s="29">
        <f t="shared" si="11"/>
        <v>1.1785503830288745E-3</v>
      </c>
      <c r="V55" s="30">
        <f t="shared" si="3"/>
        <v>237.99149999999997</v>
      </c>
      <c r="W55" s="30">
        <f t="shared" si="4"/>
        <v>0</v>
      </c>
      <c r="X55" s="30">
        <f t="shared" si="5"/>
        <v>0</v>
      </c>
      <c r="Y55" s="30">
        <f t="shared" si="6"/>
        <v>28.558979999999995</v>
      </c>
      <c r="Z55" s="30">
        <f t="shared" si="7"/>
        <v>153.33333333333331</v>
      </c>
      <c r="AA55" s="30">
        <f t="shared" si="8"/>
        <v>2.3571007660577488</v>
      </c>
      <c r="AB55" s="30">
        <f t="shared" si="9"/>
        <v>0</v>
      </c>
      <c r="AC55" s="30">
        <f t="shared" si="12"/>
        <v>1164.3690859006088</v>
      </c>
    </row>
    <row r="56" spans="1:29" x14ac:dyDescent="0.35">
      <c r="A56" s="5">
        <v>45079.322996770832</v>
      </c>
      <c r="B56" s="1">
        <v>1</v>
      </c>
      <c r="C56" s="6">
        <v>696.32</v>
      </c>
      <c r="D56" s="6">
        <v>1</v>
      </c>
      <c r="E56" s="7" t="s">
        <v>19</v>
      </c>
      <c r="F56" s="5">
        <v>45080.381809467595</v>
      </c>
      <c r="G56" s="1">
        <v>1</v>
      </c>
      <c r="H56" s="5">
        <v>45078.732905833334</v>
      </c>
      <c r="I56" s="7" t="s">
        <v>49</v>
      </c>
      <c r="J56" s="7"/>
      <c r="K56" s="7"/>
      <c r="L56" s="7" t="s">
        <v>21</v>
      </c>
      <c r="M56" s="7" t="s">
        <v>52</v>
      </c>
      <c r="N56" s="7" t="s">
        <v>28</v>
      </c>
      <c r="O56" s="7" t="s">
        <v>24</v>
      </c>
      <c r="P56" s="25">
        <f t="shared" si="13"/>
        <v>55</v>
      </c>
      <c r="Q56" s="28">
        <f t="shared" si="10"/>
        <v>45078</v>
      </c>
      <c r="R56" s="28" t="str">
        <f t="shared" si="0"/>
        <v>WEB</v>
      </c>
      <c r="S56" s="28" t="str">
        <f t="shared" si="1"/>
        <v>OFFLINE</v>
      </c>
      <c r="T56" s="29">
        <f t="shared" si="2"/>
        <v>1.6313213703099511E-3</v>
      </c>
      <c r="U56" s="29">
        <f t="shared" si="11"/>
        <v>1.6313213703099511E-3</v>
      </c>
      <c r="V56" s="30">
        <f t="shared" si="3"/>
        <v>0</v>
      </c>
      <c r="W56" s="30">
        <f t="shared" si="4"/>
        <v>0</v>
      </c>
      <c r="X56" s="30">
        <f t="shared" si="5"/>
        <v>0</v>
      </c>
      <c r="Y56" s="30">
        <f t="shared" si="6"/>
        <v>9.7484800000000007</v>
      </c>
      <c r="Z56" s="30">
        <f t="shared" si="7"/>
        <v>115</v>
      </c>
      <c r="AA56" s="30">
        <f t="shared" si="8"/>
        <v>0</v>
      </c>
      <c r="AB56" s="30">
        <f t="shared" si="9"/>
        <v>0</v>
      </c>
      <c r="AC56" s="30">
        <f t="shared" si="12"/>
        <v>571.57152000000008</v>
      </c>
    </row>
    <row r="57" spans="1:29" x14ac:dyDescent="0.35">
      <c r="A57" s="5">
        <v>45079.667198159725</v>
      </c>
      <c r="B57" s="1">
        <v>2</v>
      </c>
      <c r="C57" s="6">
        <v>1438.17</v>
      </c>
      <c r="D57" s="6">
        <v>1</v>
      </c>
      <c r="E57" s="7" t="s">
        <v>19</v>
      </c>
      <c r="F57" s="5">
        <v>45081.328164282408</v>
      </c>
      <c r="G57" s="1">
        <v>1</v>
      </c>
      <c r="H57" s="5">
        <v>45077.10117047454</v>
      </c>
      <c r="I57" s="7" t="s">
        <v>49</v>
      </c>
      <c r="J57" s="7"/>
      <c r="K57" s="7" t="s">
        <v>50</v>
      </c>
      <c r="L57" s="7" t="s">
        <v>31</v>
      </c>
      <c r="M57" s="7" t="s">
        <v>32</v>
      </c>
      <c r="N57" s="7" t="s">
        <v>28</v>
      </c>
      <c r="O57" s="7" t="s">
        <v>51</v>
      </c>
      <c r="P57" s="25">
        <f t="shared" si="13"/>
        <v>56</v>
      </c>
      <c r="Q57" s="28">
        <f t="shared" si="10"/>
        <v>45078</v>
      </c>
      <c r="R57" s="28" t="str">
        <f t="shared" si="0"/>
        <v>OTA</v>
      </c>
      <c r="S57" s="28" t="str">
        <f t="shared" si="1"/>
        <v>OTA</v>
      </c>
      <c r="T57" s="29">
        <f t="shared" si="2"/>
        <v>1.1785503830288745E-3</v>
      </c>
      <c r="U57" s="29">
        <f t="shared" si="11"/>
        <v>1.1785503830288745E-3</v>
      </c>
      <c r="V57" s="30">
        <f t="shared" si="3"/>
        <v>215.72550000000001</v>
      </c>
      <c r="W57" s="30">
        <f t="shared" si="4"/>
        <v>0</v>
      </c>
      <c r="X57" s="30">
        <f t="shared" si="5"/>
        <v>0</v>
      </c>
      <c r="Y57" s="30">
        <f t="shared" si="6"/>
        <v>25.887059999999998</v>
      </c>
      <c r="Z57" s="30">
        <f t="shared" si="7"/>
        <v>153.33333333333331</v>
      </c>
      <c r="AA57" s="30">
        <f t="shared" si="8"/>
        <v>2.3571007660577488</v>
      </c>
      <c r="AB57" s="30">
        <f t="shared" si="9"/>
        <v>0</v>
      </c>
      <c r="AC57" s="30">
        <f t="shared" si="12"/>
        <v>1040.867005900609</v>
      </c>
    </row>
    <row r="58" spans="1:29" x14ac:dyDescent="0.35">
      <c r="A58" s="5">
        <v>45079.695810717596</v>
      </c>
      <c r="B58" s="1">
        <v>1</v>
      </c>
      <c r="C58" s="6">
        <v>811.61</v>
      </c>
      <c r="D58" s="6">
        <v>1</v>
      </c>
      <c r="E58" s="7" t="s">
        <v>19</v>
      </c>
      <c r="F58" s="5">
        <v>45080.199055324076</v>
      </c>
      <c r="G58" s="1">
        <v>1</v>
      </c>
      <c r="H58" s="5">
        <v>45068.383469895831</v>
      </c>
      <c r="I58" s="7" t="s">
        <v>49</v>
      </c>
      <c r="J58" s="7"/>
      <c r="K58" s="7" t="s">
        <v>30</v>
      </c>
      <c r="L58" s="7" t="s">
        <v>31</v>
      </c>
      <c r="M58" s="7" t="s">
        <v>34</v>
      </c>
      <c r="N58" s="7" t="s">
        <v>33</v>
      </c>
      <c r="O58" s="7" t="s">
        <v>30</v>
      </c>
      <c r="P58" s="25">
        <f t="shared" si="13"/>
        <v>57</v>
      </c>
      <c r="Q58" s="28">
        <f t="shared" si="10"/>
        <v>45078</v>
      </c>
      <c r="R58" s="28" t="str">
        <f t="shared" si="0"/>
        <v>OTA</v>
      </c>
      <c r="S58" s="28" t="str">
        <f t="shared" si="1"/>
        <v>OTA</v>
      </c>
      <c r="T58" s="29">
        <f t="shared" si="2"/>
        <v>5.8927519151443723E-4</v>
      </c>
      <c r="U58" s="29">
        <f t="shared" si="11"/>
        <v>5.8927519151443723E-4</v>
      </c>
      <c r="V58" s="30">
        <f t="shared" si="3"/>
        <v>121.7415</v>
      </c>
      <c r="W58" s="30">
        <f t="shared" si="4"/>
        <v>0</v>
      </c>
      <c r="X58" s="30">
        <f t="shared" si="5"/>
        <v>0</v>
      </c>
      <c r="Y58" s="30">
        <f t="shared" si="6"/>
        <v>14.608979999999999</v>
      </c>
      <c r="Z58" s="30">
        <f t="shared" si="7"/>
        <v>115</v>
      </c>
      <c r="AA58" s="30">
        <f t="shared" si="8"/>
        <v>1.1785503830288744</v>
      </c>
      <c r="AB58" s="30">
        <f t="shared" si="9"/>
        <v>0</v>
      </c>
      <c r="AC58" s="30">
        <f t="shared" si="12"/>
        <v>559.08096961697117</v>
      </c>
    </row>
    <row r="59" spans="1:29" x14ac:dyDescent="0.35">
      <c r="A59" s="5">
        <v>45079.705111469906</v>
      </c>
      <c r="B59" s="1">
        <v>2</v>
      </c>
      <c r="C59" s="6">
        <v>1691.96</v>
      </c>
      <c r="D59" s="6">
        <v>1</v>
      </c>
      <c r="E59" s="7" t="s">
        <v>19</v>
      </c>
      <c r="F59" s="5">
        <v>45081.25</v>
      </c>
      <c r="G59" s="1">
        <v>1</v>
      </c>
      <c r="H59" s="5">
        <v>45074.806380983799</v>
      </c>
      <c r="I59" s="7" t="s">
        <v>49</v>
      </c>
      <c r="J59" s="7"/>
      <c r="K59" s="7" t="s">
        <v>30</v>
      </c>
      <c r="L59" s="7" t="s">
        <v>31</v>
      </c>
      <c r="M59" s="7" t="s">
        <v>32</v>
      </c>
      <c r="N59" s="7" t="s">
        <v>33</v>
      </c>
      <c r="O59" s="7" t="s">
        <v>30</v>
      </c>
      <c r="P59" s="25">
        <f t="shared" si="13"/>
        <v>58</v>
      </c>
      <c r="Q59" s="28">
        <f t="shared" si="10"/>
        <v>45078</v>
      </c>
      <c r="R59" s="28" t="str">
        <f t="shared" si="0"/>
        <v>OTA</v>
      </c>
      <c r="S59" s="28" t="str">
        <f t="shared" si="1"/>
        <v>OTA</v>
      </c>
      <c r="T59" s="29">
        <f t="shared" si="2"/>
        <v>1.1785503830288745E-3</v>
      </c>
      <c r="U59" s="29">
        <f t="shared" si="11"/>
        <v>1.1785503830288745E-3</v>
      </c>
      <c r="V59" s="30">
        <f t="shared" si="3"/>
        <v>253.79399999999998</v>
      </c>
      <c r="W59" s="30">
        <f t="shared" si="4"/>
        <v>0</v>
      </c>
      <c r="X59" s="30">
        <f t="shared" si="5"/>
        <v>0</v>
      </c>
      <c r="Y59" s="30">
        <f t="shared" si="6"/>
        <v>30.455279999999998</v>
      </c>
      <c r="Z59" s="30">
        <f t="shared" si="7"/>
        <v>153.33333333333331</v>
      </c>
      <c r="AA59" s="30">
        <f t="shared" si="8"/>
        <v>2.3571007660577488</v>
      </c>
      <c r="AB59" s="30">
        <f t="shared" si="9"/>
        <v>0</v>
      </c>
      <c r="AC59" s="30">
        <f t="shared" si="12"/>
        <v>1252.020285900609</v>
      </c>
    </row>
    <row r="60" spans="1:29" x14ac:dyDescent="0.35">
      <c r="A60" s="5">
        <v>45079.97947770833</v>
      </c>
      <c r="B60" s="1">
        <v>1</v>
      </c>
      <c r="C60" s="6">
        <v>741.96</v>
      </c>
      <c r="D60" s="6">
        <v>1</v>
      </c>
      <c r="E60" s="7" t="s">
        <v>19</v>
      </c>
      <c r="F60" s="5">
        <v>45080.458333333336</v>
      </c>
      <c r="G60" s="1">
        <v>1</v>
      </c>
      <c r="H60" s="5">
        <v>45079.929639756941</v>
      </c>
      <c r="I60" s="7" t="s">
        <v>49</v>
      </c>
      <c r="J60" s="7"/>
      <c r="K60" s="7" t="s">
        <v>30</v>
      </c>
      <c r="L60" s="7" t="s">
        <v>31</v>
      </c>
      <c r="M60" s="7" t="s">
        <v>32</v>
      </c>
      <c r="N60" s="7" t="s">
        <v>33</v>
      </c>
      <c r="O60" s="7" t="s">
        <v>30</v>
      </c>
      <c r="P60" s="25">
        <f t="shared" si="13"/>
        <v>59</v>
      </c>
      <c r="Q60" s="28">
        <f t="shared" si="10"/>
        <v>45078</v>
      </c>
      <c r="R60" s="28" t="str">
        <f t="shared" si="0"/>
        <v>OTA</v>
      </c>
      <c r="S60" s="28" t="str">
        <f t="shared" si="1"/>
        <v>OTA</v>
      </c>
      <c r="T60" s="29">
        <f t="shared" si="2"/>
        <v>5.8927519151443723E-4</v>
      </c>
      <c r="U60" s="29">
        <f t="shared" si="11"/>
        <v>5.8927519151443723E-4</v>
      </c>
      <c r="V60" s="30">
        <f t="shared" si="3"/>
        <v>111.294</v>
      </c>
      <c r="W60" s="30">
        <f t="shared" si="4"/>
        <v>0</v>
      </c>
      <c r="X60" s="30">
        <f t="shared" si="5"/>
        <v>0</v>
      </c>
      <c r="Y60" s="30">
        <f t="shared" si="6"/>
        <v>13.35528</v>
      </c>
      <c r="Z60" s="30">
        <f t="shared" si="7"/>
        <v>115</v>
      </c>
      <c r="AA60" s="30">
        <f t="shared" si="8"/>
        <v>1.1785503830288744</v>
      </c>
      <c r="AB60" s="30">
        <f t="shared" si="9"/>
        <v>0</v>
      </c>
      <c r="AC60" s="30">
        <f t="shared" si="12"/>
        <v>501.13216961697117</v>
      </c>
    </row>
    <row r="61" spans="1:29" x14ac:dyDescent="0.35">
      <c r="A61" s="5">
        <v>45079.744985358797</v>
      </c>
      <c r="B61" s="1">
        <v>3</v>
      </c>
      <c r="C61" s="6">
        <v>2367.86</v>
      </c>
      <c r="D61" s="6">
        <v>1</v>
      </c>
      <c r="E61" s="7" t="s">
        <v>19</v>
      </c>
      <c r="F61" s="5">
        <v>45082.332682673608</v>
      </c>
      <c r="G61" s="1">
        <v>1</v>
      </c>
      <c r="H61" s="5">
        <v>45051.504307523152</v>
      </c>
      <c r="I61" s="7" t="s">
        <v>49</v>
      </c>
      <c r="J61" s="7"/>
      <c r="K61" s="7" t="s">
        <v>50</v>
      </c>
      <c r="L61" s="7" t="s">
        <v>31</v>
      </c>
      <c r="M61" s="7" t="s">
        <v>32</v>
      </c>
      <c r="N61" s="7" t="s">
        <v>33</v>
      </c>
      <c r="O61" s="7" t="s">
        <v>51</v>
      </c>
      <c r="P61" s="25">
        <f t="shared" si="13"/>
        <v>60</v>
      </c>
      <c r="Q61" s="28">
        <f t="shared" si="10"/>
        <v>45078</v>
      </c>
      <c r="R61" s="28" t="str">
        <f t="shared" si="0"/>
        <v>OTA</v>
      </c>
      <c r="S61" s="28" t="str">
        <f t="shared" si="1"/>
        <v>OTA</v>
      </c>
      <c r="T61" s="29">
        <f t="shared" si="2"/>
        <v>1.7678255745433118E-3</v>
      </c>
      <c r="U61" s="29">
        <f t="shared" si="11"/>
        <v>1.7678255745433118E-3</v>
      </c>
      <c r="V61" s="30">
        <f t="shared" si="3"/>
        <v>355.17900000000003</v>
      </c>
      <c r="W61" s="30">
        <f t="shared" si="4"/>
        <v>0</v>
      </c>
      <c r="X61" s="30">
        <f t="shared" si="5"/>
        <v>0</v>
      </c>
      <c r="Y61" s="30">
        <f t="shared" si="6"/>
        <v>42.621479999999998</v>
      </c>
      <c r="Z61" s="30">
        <f t="shared" si="7"/>
        <v>191.66666666666666</v>
      </c>
      <c r="AA61" s="30">
        <f t="shared" si="8"/>
        <v>3.5356511490866236</v>
      </c>
      <c r="AB61" s="30">
        <f t="shared" si="9"/>
        <v>0</v>
      </c>
      <c r="AC61" s="30">
        <f t="shared" si="12"/>
        <v>1774.8572021842467</v>
      </c>
    </row>
    <row r="62" spans="1:29" x14ac:dyDescent="0.35">
      <c r="A62" s="5">
        <v>45080.894925127315</v>
      </c>
      <c r="B62" s="1">
        <v>1</v>
      </c>
      <c r="C62" s="6">
        <v>892.86</v>
      </c>
      <c r="D62" s="6">
        <v>1</v>
      </c>
      <c r="E62" s="7" t="s">
        <v>19</v>
      </c>
      <c r="F62" s="5">
        <v>45081.308413668979</v>
      </c>
      <c r="G62" s="1">
        <v>2</v>
      </c>
      <c r="H62" s="5">
        <v>45049.562556631943</v>
      </c>
      <c r="I62" s="7" t="s">
        <v>20</v>
      </c>
      <c r="J62" s="7"/>
      <c r="K62" s="7"/>
      <c r="L62" s="7" t="s">
        <v>21</v>
      </c>
      <c r="M62" s="7" t="s">
        <v>55</v>
      </c>
      <c r="N62" s="7" t="s">
        <v>28</v>
      </c>
      <c r="O62" s="7" t="s">
        <v>24</v>
      </c>
      <c r="P62" s="25">
        <f t="shared" si="13"/>
        <v>61</v>
      </c>
      <c r="Q62" s="28">
        <f t="shared" si="10"/>
        <v>45078</v>
      </c>
      <c r="R62" s="28" t="str">
        <f t="shared" si="0"/>
        <v>WEB</v>
      </c>
      <c r="S62" s="28" t="str">
        <f t="shared" si="1"/>
        <v>OFFLINE</v>
      </c>
      <c r="T62" s="29">
        <f t="shared" si="2"/>
        <v>1.6313213703099511E-3</v>
      </c>
      <c r="U62" s="29">
        <f t="shared" si="11"/>
        <v>1.6313213703099511E-3</v>
      </c>
      <c r="V62" s="30">
        <f t="shared" si="3"/>
        <v>0</v>
      </c>
      <c r="W62" s="30">
        <f t="shared" si="4"/>
        <v>0</v>
      </c>
      <c r="X62" s="30">
        <f t="shared" si="5"/>
        <v>0</v>
      </c>
      <c r="Y62" s="30">
        <f t="shared" si="6"/>
        <v>12.50004</v>
      </c>
      <c r="Z62" s="30">
        <f t="shared" si="7"/>
        <v>115</v>
      </c>
      <c r="AA62" s="30">
        <f t="shared" si="8"/>
        <v>0</v>
      </c>
      <c r="AB62" s="30">
        <f t="shared" si="9"/>
        <v>0</v>
      </c>
      <c r="AC62" s="30">
        <f t="shared" si="12"/>
        <v>765.35996</v>
      </c>
    </row>
    <row r="63" spans="1:29" x14ac:dyDescent="0.35">
      <c r="A63" s="5">
        <v>45080.819856550923</v>
      </c>
      <c r="B63" s="1">
        <v>1</v>
      </c>
      <c r="C63" s="6">
        <v>1368.89</v>
      </c>
      <c r="D63" s="6">
        <v>1</v>
      </c>
      <c r="E63" s="7" t="s">
        <v>19</v>
      </c>
      <c r="F63" s="5">
        <v>45081.458333333336</v>
      </c>
      <c r="G63" s="1">
        <v>2</v>
      </c>
      <c r="H63" s="5">
        <v>45028.747705046299</v>
      </c>
      <c r="I63" s="7" t="s">
        <v>20</v>
      </c>
      <c r="J63" s="7"/>
      <c r="K63" s="7" t="s">
        <v>35</v>
      </c>
      <c r="L63" s="7" t="s">
        <v>31</v>
      </c>
      <c r="M63" s="7" t="s">
        <v>34</v>
      </c>
      <c r="N63" s="7" t="s">
        <v>33</v>
      </c>
      <c r="O63" s="7" t="s">
        <v>37</v>
      </c>
      <c r="P63" s="25">
        <f t="shared" si="13"/>
        <v>62</v>
      </c>
      <c r="Q63" s="28">
        <f t="shared" si="10"/>
        <v>45078</v>
      </c>
      <c r="R63" s="28" t="str">
        <f t="shared" si="0"/>
        <v>OTA</v>
      </c>
      <c r="S63" s="28" t="str">
        <f t="shared" si="1"/>
        <v>OTA</v>
      </c>
      <c r="T63" s="29">
        <f t="shared" si="2"/>
        <v>5.8927519151443723E-4</v>
      </c>
      <c r="U63" s="29">
        <f t="shared" si="11"/>
        <v>5.8927519151443723E-4</v>
      </c>
      <c r="V63" s="30">
        <f t="shared" si="3"/>
        <v>205.33350000000002</v>
      </c>
      <c r="W63" s="30">
        <f t="shared" si="4"/>
        <v>0</v>
      </c>
      <c r="X63" s="30">
        <f t="shared" si="5"/>
        <v>0</v>
      </c>
      <c r="Y63" s="30">
        <f t="shared" si="6"/>
        <v>24.64002</v>
      </c>
      <c r="Z63" s="30">
        <f t="shared" si="7"/>
        <v>115</v>
      </c>
      <c r="AA63" s="30">
        <f t="shared" si="8"/>
        <v>1.1785503830288744</v>
      </c>
      <c r="AB63" s="30">
        <f t="shared" si="9"/>
        <v>0</v>
      </c>
      <c r="AC63" s="30">
        <f t="shared" si="12"/>
        <v>1022.7379296169712</v>
      </c>
    </row>
    <row r="64" spans="1:29" x14ac:dyDescent="0.35">
      <c r="A64" s="5">
        <v>45080.673317615743</v>
      </c>
      <c r="B64" s="1">
        <v>1</v>
      </c>
      <c r="C64" s="6">
        <v>1689.55</v>
      </c>
      <c r="D64" s="6">
        <v>1</v>
      </c>
      <c r="E64" s="7" t="s">
        <v>19</v>
      </c>
      <c r="F64" s="5">
        <v>45081.326808113423</v>
      </c>
      <c r="G64" s="1">
        <v>2</v>
      </c>
      <c r="H64" s="5">
        <v>45063.744226828705</v>
      </c>
      <c r="I64" s="7" t="s">
        <v>20</v>
      </c>
      <c r="J64" s="7"/>
      <c r="K64" s="7" t="s">
        <v>30</v>
      </c>
      <c r="L64" s="7" t="s">
        <v>31</v>
      </c>
      <c r="M64" s="7" t="s">
        <v>34</v>
      </c>
      <c r="N64" s="7" t="s">
        <v>33</v>
      </c>
      <c r="O64" s="7" t="s">
        <v>30</v>
      </c>
      <c r="P64" s="25">
        <f t="shared" si="13"/>
        <v>63</v>
      </c>
      <c r="Q64" s="28">
        <f t="shared" si="10"/>
        <v>45078</v>
      </c>
      <c r="R64" s="28" t="str">
        <f t="shared" si="0"/>
        <v>OTA</v>
      </c>
      <c r="S64" s="28" t="str">
        <f t="shared" si="1"/>
        <v>OTA</v>
      </c>
      <c r="T64" s="29">
        <f t="shared" si="2"/>
        <v>5.8927519151443723E-4</v>
      </c>
      <c r="U64" s="29">
        <f t="shared" si="11"/>
        <v>5.8927519151443723E-4</v>
      </c>
      <c r="V64" s="30">
        <f t="shared" si="3"/>
        <v>253.43249999999998</v>
      </c>
      <c r="W64" s="30">
        <f t="shared" si="4"/>
        <v>0</v>
      </c>
      <c r="X64" s="30">
        <f t="shared" si="5"/>
        <v>0</v>
      </c>
      <c r="Y64" s="30">
        <f t="shared" si="6"/>
        <v>30.411899999999996</v>
      </c>
      <c r="Z64" s="30">
        <f t="shared" si="7"/>
        <v>115</v>
      </c>
      <c r="AA64" s="30">
        <f t="shared" si="8"/>
        <v>1.1785503830288744</v>
      </c>
      <c r="AB64" s="30">
        <f t="shared" si="9"/>
        <v>0</v>
      </c>
      <c r="AC64" s="30">
        <f t="shared" si="12"/>
        <v>1289.527049616971</v>
      </c>
    </row>
    <row r="65" spans="1:29" x14ac:dyDescent="0.35">
      <c r="A65" s="5">
        <v>45080.583534421297</v>
      </c>
      <c r="B65" s="1">
        <v>2</v>
      </c>
      <c r="C65" s="6">
        <v>2047.56</v>
      </c>
      <c r="D65" s="6">
        <v>1</v>
      </c>
      <c r="E65" s="7" t="s">
        <v>19</v>
      </c>
      <c r="F65" s="5">
        <v>45082.332416226855</v>
      </c>
      <c r="G65" s="1">
        <v>2</v>
      </c>
      <c r="H65" s="5">
        <v>44932.204213738427</v>
      </c>
      <c r="I65" s="7" t="s">
        <v>20</v>
      </c>
      <c r="J65" s="7"/>
      <c r="K65" s="7" t="s">
        <v>35</v>
      </c>
      <c r="L65" s="7" t="s">
        <v>31</v>
      </c>
      <c r="M65" s="7" t="s">
        <v>34</v>
      </c>
      <c r="N65" s="7" t="s">
        <v>33</v>
      </c>
      <c r="O65" s="7" t="s">
        <v>35</v>
      </c>
      <c r="P65" s="25">
        <f t="shared" si="13"/>
        <v>64</v>
      </c>
      <c r="Q65" s="28">
        <f t="shared" si="10"/>
        <v>45078</v>
      </c>
      <c r="R65" s="28" t="str">
        <f t="shared" si="0"/>
        <v>OTA</v>
      </c>
      <c r="S65" s="28" t="str">
        <f t="shared" si="1"/>
        <v>OTA</v>
      </c>
      <c r="T65" s="29">
        <f t="shared" si="2"/>
        <v>1.1785503830288745E-3</v>
      </c>
      <c r="U65" s="29">
        <f t="shared" si="11"/>
        <v>1.1785503830288745E-3</v>
      </c>
      <c r="V65" s="30">
        <f t="shared" si="3"/>
        <v>307.13399999999996</v>
      </c>
      <c r="W65" s="30">
        <f t="shared" si="4"/>
        <v>0</v>
      </c>
      <c r="X65" s="30">
        <f t="shared" si="5"/>
        <v>0</v>
      </c>
      <c r="Y65" s="30">
        <f t="shared" si="6"/>
        <v>36.856079999999999</v>
      </c>
      <c r="Z65" s="30">
        <f t="shared" si="7"/>
        <v>153.33333333333331</v>
      </c>
      <c r="AA65" s="30">
        <f t="shared" si="8"/>
        <v>2.3571007660577488</v>
      </c>
      <c r="AB65" s="30">
        <f t="shared" si="9"/>
        <v>0</v>
      </c>
      <c r="AC65" s="30">
        <f t="shared" si="12"/>
        <v>1547.8794859006089</v>
      </c>
    </row>
    <row r="66" spans="1:29" x14ac:dyDescent="0.35">
      <c r="A66" s="5">
        <v>45080.721793506942</v>
      </c>
      <c r="B66" s="1">
        <v>1</v>
      </c>
      <c r="C66" s="6">
        <v>1427.29</v>
      </c>
      <c r="D66" s="6">
        <v>1</v>
      </c>
      <c r="E66" s="7" t="s">
        <v>19</v>
      </c>
      <c r="F66" s="5">
        <v>45081.311290937498</v>
      </c>
      <c r="G66" s="1">
        <v>1</v>
      </c>
      <c r="H66" s="5">
        <v>45025.005374004628</v>
      </c>
      <c r="I66" s="7" t="s">
        <v>20</v>
      </c>
      <c r="J66" s="7"/>
      <c r="K66" s="7"/>
      <c r="L66" s="7" t="s">
        <v>21</v>
      </c>
      <c r="M66" s="7" t="s">
        <v>52</v>
      </c>
      <c r="N66" s="7" t="s">
        <v>28</v>
      </c>
      <c r="O66" s="7" t="s">
        <v>46</v>
      </c>
      <c r="P66" s="25">
        <f t="shared" si="13"/>
        <v>65</v>
      </c>
      <c r="Q66" s="28">
        <f t="shared" si="10"/>
        <v>45078</v>
      </c>
      <c r="R66" s="28" t="str">
        <f t="shared" ref="R66:R129" si="14">IFERROR(VLOOKUP($M66,rate_mapping,2,FALSE),"")</f>
        <v>WEB</v>
      </c>
      <c r="S66" s="28" t="str">
        <f t="shared" ref="S66:S129" si="15">IFERROR(VLOOKUP($O66,source_mapping,2,FALSE),"")</f>
        <v>WEBSITE</v>
      </c>
      <c r="T66" s="29">
        <f t="shared" ref="T66:T129" si="16">IFERROR($B66/SUMIFS($B:$B,$L:$L,$L66,$Q:$Q,$Q66),0)</f>
        <v>1.6313213703099511E-3</v>
      </c>
      <c r="U66" s="29">
        <f t="shared" si="11"/>
        <v>1.6313213703099511E-3</v>
      </c>
      <c r="V66" s="30">
        <f t="shared" ref="V66:V129" si="17">MAX(IFERROR(VLOOKUP($S66,channel_code_cost,3,FALSE)*$C66,0),IFERROR(VLOOKUP($R66,rate_code_cost,3,FALSE)*$C66,0))</f>
        <v>14.2729</v>
      </c>
      <c r="W66" s="30">
        <f t="shared" ref="W66:W129" si="18">MAX(IFERROR(VLOOKUP($S66,channel_code_cost,2,FALSE)*$D66,0),IFERROR(VLOOKUP($R66,rate_code_cost,2,FALSE)*$D66,0))</f>
        <v>50</v>
      </c>
      <c r="X66" s="30">
        <f t="shared" ref="X66:X129" si="19">MAX(IFERROR(VLOOKUP($S66,channel_code_cost,4,FALSE)*$C66,0),IFERROR(VLOOKUP($R66,rate_code_cost,4,FALSE)*$C66,0))</f>
        <v>0</v>
      </c>
      <c r="Y66" s="30">
        <f t="shared" ref="Y66:Y129" si="20">MAX(IFERROR(VLOOKUP($S66,channel_code_cost,5,FALSE)*$C66,0),IFERROR(VLOOKUP($R66,rate_code_cost,5,FALSE)*$C66,0))</f>
        <v>19.982060000000001</v>
      </c>
      <c r="Z66" s="30">
        <f t="shared" ref="Z66:Z129" si="21">hk_departure_cost+(($B66-1)*hk_stay_cost)</f>
        <v>115</v>
      </c>
      <c r="AA66" s="30">
        <f t="shared" ref="AA66:AA129" si="22">IFERROR(VLOOKUP($S66,channel_code_cost,6,FALSE)*$U66,0)</f>
        <v>16.31321370309951</v>
      </c>
      <c r="AB66" s="30">
        <f t="shared" ref="AB66:AB129" si="23">IFERROR(VLOOKUP($L66,segment_p_cost,2,FALSE)*$T66,0)</f>
        <v>0</v>
      </c>
      <c r="AC66" s="30">
        <f t="shared" si="12"/>
        <v>1211.7218262969004</v>
      </c>
    </row>
    <row r="67" spans="1:29" x14ac:dyDescent="0.35">
      <c r="A67" s="5">
        <v>45080.72223136574</v>
      </c>
      <c r="B67" s="1">
        <v>1</v>
      </c>
      <c r="C67" s="6">
        <v>1427.29</v>
      </c>
      <c r="D67" s="6">
        <v>1</v>
      </c>
      <c r="E67" s="7" t="s">
        <v>19</v>
      </c>
      <c r="F67" s="5">
        <v>45081.311562037037</v>
      </c>
      <c r="G67" s="1">
        <v>1</v>
      </c>
      <c r="H67" s="5">
        <v>45025.005374004628</v>
      </c>
      <c r="I67" s="7" t="s">
        <v>20</v>
      </c>
      <c r="J67" s="7"/>
      <c r="K67" s="7"/>
      <c r="L67" s="7" t="s">
        <v>21</v>
      </c>
      <c r="M67" s="7" t="s">
        <v>52</v>
      </c>
      <c r="N67" s="7" t="s">
        <v>28</v>
      </c>
      <c r="O67" s="7" t="s">
        <v>46</v>
      </c>
      <c r="P67" s="25">
        <f t="shared" si="13"/>
        <v>66</v>
      </c>
      <c r="Q67" s="28">
        <f t="shared" ref="Q67:Q130" si="24">DATE(YEAR($A67),MONTH($A67),1)</f>
        <v>45078</v>
      </c>
      <c r="R67" s="28" t="str">
        <f t="shared" si="14"/>
        <v>WEB</v>
      </c>
      <c r="S67" s="28" t="str">
        <f t="shared" si="15"/>
        <v>WEBSITE</v>
      </c>
      <c r="T67" s="29">
        <f t="shared" si="16"/>
        <v>1.6313213703099511E-3</v>
      </c>
      <c r="U67" s="29">
        <f t="shared" ref="U67:U130" si="25">IFERROR($B67/SUMIFS($B:$B,$L:$L,$L67,$Q:$Q,$Q67),0)</f>
        <v>1.6313213703099511E-3</v>
      </c>
      <c r="V67" s="30">
        <f t="shared" si="17"/>
        <v>14.2729</v>
      </c>
      <c r="W67" s="30">
        <f t="shared" si="18"/>
        <v>50</v>
      </c>
      <c r="X67" s="30">
        <f t="shared" si="19"/>
        <v>0</v>
      </c>
      <c r="Y67" s="30">
        <f t="shared" si="20"/>
        <v>19.982060000000001</v>
      </c>
      <c r="Z67" s="30">
        <f t="shared" si="21"/>
        <v>115</v>
      </c>
      <c r="AA67" s="30">
        <f t="shared" si="22"/>
        <v>16.31321370309951</v>
      </c>
      <c r="AB67" s="30">
        <f t="shared" si="23"/>
        <v>0</v>
      </c>
      <c r="AC67" s="30">
        <f t="shared" ref="AC67:AC130" si="26">C67-SUM(V67:AB67)</f>
        <v>1211.7218262969004</v>
      </c>
    </row>
    <row r="68" spans="1:29" x14ac:dyDescent="0.35">
      <c r="A68" s="5">
        <v>45080.723504166664</v>
      </c>
      <c r="B68" s="1">
        <v>1</v>
      </c>
      <c r="C68" s="6">
        <v>1035.48</v>
      </c>
      <c r="D68" s="6">
        <v>1</v>
      </c>
      <c r="E68" s="7" t="s">
        <v>19</v>
      </c>
      <c r="F68" s="5">
        <v>45081.5</v>
      </c>
      <c r="G68" s="1">
        <v>2</v>
      </c>
      <c r="H68" s="5">
        <v>45080.699787442129</v>
      </c>
      <c r="I68" s="7" t="s">
        <v>20</v>
      </c>
      <c r="J68" s="7"/>
      <c r="K68" s="7" t="s">
        <v>38</v>
      </c>
      <c r="L68" s="7" t="s">
        <v>31</v>
      </c>
      <c r="M68" s="7" t="s">
        <v>32</v>
      </c>
      <c r="N68" s="7" t="s">
        <v>23</v>
      </c>
      <c r="O68" s="7" t="s">
        <v>38</v>
      </c>
      <c r="P68" s="25">
        <f t="shared" ref="P68:P131" si="27">P67+1</f>
        <v>67</v>
      </c>
      <c r="Q68" s="28">
        <f t="shared" si="24"/>
        <v>45078</v>
      </c>
      <c r="R68" s="28" t="str">
        <f t="shared" si="14"/>
        <v>OTA</v>
      </c>
      <c r="S68" s="28" t="str">
        <f t="shared" si="15"/>
        <v>OTA</v>
      </c>
      <c r="T68" s="29">
        <f t="shared" si="16"/>
        <v>5.8927519151443723E-4</v>
      </c>
      <c r="U68" s="29">
        <f t="shared" si="25"/>
        <v>5.8927519151443723E-4</v>
      </c>
      <c r="V68" s="30">
        <f t="shared" si="17"/>
        <v>155.322</v>
      </c>
      <c r="W68" s="30">
        <f t="shared" si="18"/>
        <v>0</v>
      </c>
      <c r="X68" s="30">
        <f t="shared" si="19"/>
        <v>0</v>
      </c>
      <c r="Y68" s="30">
        <f t="shared" si="20"/>
        <v>18.638639999999999</v>
      </c>
      <c r="Z68" s="30">
        <f t="shared" si="21"/>
        <v>115</v>
      </c>
      <c r="AA68" s="30">
        <f t="shared" si="22"/>
        <v>1.1785503830288744</v>
      </c>
      <c r="AB68" s="30">
        <f t="shared" si="23"/>
        <v>0</v>
      </c>
      <c r="AC68" s="30">
        <f t="shared" si="26"/>
        <v>745.34080961697111</v>
      </c>
    </row>
    <row r="69" spans="1:29" x14ac:dyDescent="0.35">
      <c r="A69" s="5">
        <v>45080.499681423615</v>
      </c>
      <c r="B69" s="1">
        <v>1</v>
      </c>
      <c r="C69" s="6">
        <v>1573.21</v>
      </c>
      <c r="D69" s="6">
        <v>1</v>
      </c>
      <c r="E69" s="7" t="s">
        <v>19</v>
      </c>
      <c r="F69" s="5">
        <v>45081.458333333336</v>
      </c>
      <c r="G69" s="1">
        <v>2</v>
      </c>
      <c r="H69" s="5">
        <v>45076.905700416668</v>
      </c>
      <c r="I69" s="7" t="s">
        <v>41</v>
      </c>
      <c r="J69" s="7"/>
      <c r="K69" s="7" t="s">
        <v>30</v>
      </c>
      <c r="L69" s="7" t="s">
        <v>31</v>
      </c>
      <c r="M69" s="7" t="s">
        <v>32</v>
      </c>
      <c r="N69" s="7" t="s">
        <v>33</v>
      </c>
      <c r="O69" s="7" t="s">
        <v>30</v>
      </c>
      <c r="P69" s="25">
        <f t="shared" si="27"/>
        <v>68</v>
      </c>
      <c r="Q69" s="28">
        <f t="shared" si="24"/>
        <v>45078</v>
      </c>
      <c r="R69" s="28" t="str">
        <f t="shared" si="14"/>
        <v>OTA</v>
      </c>
      <c r="S69" s="28" t="str">
        <f t="shared" si="15"/>
        <v>OTA</v>
      </c>
      <c r="T69" s="29">
        <f t="shared" si="16"/>
        <v>5.8927519151443723E-4</v>
      </c>
      <c r="U69" s="29">
        <f t="shared" si="25"/>
        <v>5.8927519151443723E-4</v>
      </c>
      <c r="V69" s="30">
        <f t="shared" si="17"/>
        <v>235.98149999999998</v>
      </c>
      <c r="W69" s="30">
        <f t="shared" si="18"/>
        <v>0</v>
      </c>
      <c r="X69" s="30">
        <f t="shared" si="19"/>
        <v>0</v>
      </c>
      <c r="Y69" s="30">
        <f t="shared" si="20"/>
        <v>28.317779999999999</v>
      </c>
      <c r="Z69" s="30">
        <f t="shared" si="21"/>
        <v>115</v>
      </c>
      <c r="AA69" s="30">
        <f t="shared" si="22"/>
        <v>1.1785503830288744</v>
      </c>
      <c r="AB69" s="30">
        <f t="shared" si="23"/>
        <v>0</v>
      </c>
      <c r="AC69" s="30">
        <f t="shared" si="26"/>
        <v>1192.7321696169711</v>
      </c>
    </row>
    <row r="70" spans="1:29" x14ac:dyDescent="0.35">
      <c r="A70" s="5">
        <v>45080.538156030096</v>
      </c>
      <c r="B70" s="1">
        <v>1</v>
      </c>
      <c r="C70" s="6">
        <v>1849.86</v>
      </c>
      <c r="D70" s="6">
        <v>1</v>
      </c>
      <c r="E70" s="7" t="s">
        <v>19</v>
      </c>
      <c r="F70" s="5">
        <v>45081.458333333336</v>
      </c>
      <c r="G70" s="1">
        <v>2</v>
      </c>
      <c r="H70" s="5">
        <v>45076.442500763886</v>
      </c>
      <c r="I70" s="7" t="s">
        <v>41</v>
      </c>
      <c r="J70" s="7"/>
      <c r="K70" s="7" t="s">
        <v>35</v>
      </c>
      <c r="L70" s="7" t="s">
        <v>31</v>
      </c>
      <c r="M70" s="7" t="s">
        <v>58</v>
      </c>
      <c r="N70" s="7" t="s">
        <v>33</v>
      </c>
      <c r="O70" s="7" t="s">
        <v>47</v>
      </c>
      <c r="P70" s="25">
        <f t="shared" si="27"/>
        <v>69</v>
      </c>
      <c r="Q70" s="28">
        <f t="shared" si="24"/>
        <v>45078</v>
      </c>
      <c r="R70" s="28" t="str">
        <f t="shared" si="14"/>
        <v>OTA</v>
      </c>
      <c r="S70" s="28" t="str">
        <f t="shared" si="15"/>
        <v>OTA</v>
      </c>
      <c r="T70" s="29">
        <f t="shared" si="16"/>
        <v>5.8927519151443723E-4</v>
      </c>
      <c r="U70" s="29">
        <f t="shared" si="25"/>
        <v>5.8927519151443723E-4</v>
      </c>
      <c r="V70" s="30">
        <f t="shared" si="17"/>
        <v>277.47899999999998</v>
      </c>
      <c r="W70" s="30">
        <f t="shared" si="18"/>
        <v>0</v>
      </c>
      <c r="X70" s="30">
        <f t="shared" si="19"/>
        <v>0</v>
      </c>
      <c r="Y70" s="30">
        <f t="shared" si="20"/>
        <v>33.297479999999993</v>
      </c>
      <c r="Z70" s="30">
        <f t="shared" si="21"/>
        <v>115</v>
      </c>
      <c r="AA70" s="30">
        <f t="shared" si="22"/>
        <v>1.1785503830288744</v>
      </c>
      <c r="AB70" s="30">
        <f t="shared" si="23"/>
        <v>0</v>
      </c>
      <c r="AC70" s="30">
        <f t="shared" si="26"/>
        <v>1422.9049696169709</v>
      </c>
    </row>
    <row r="71" spans="1:29" x14ac:dyDescent="0.35">
      <c r="A71" s="5">
        <v>45080.654823761572</v>
      </c>
      <c r="B71" s="1">
        <v>1</v>
      </c>
      <c r="C71" s="6">
        <v>1169.3599999999999</v>
      </c>
      <c r="D71" s="6">
        <v>1</v>
      </c>
      <c r="E71" s="7" t="s">
        <v>19</v>
      </c>
      <c r="F71" s="5">
        <v>45081.397671608793</v>
      </c>
      <c r="G71" s="1">
        <v>1</v>
      </c>
      <c r="H71" s="5">
        <v>45078.727216944448</v>
      </c>
      <c r="I71" s="7" t="s">
        <v>41</v>
      </c>
      <c r="J71" s="7"/>
      <c r="K71" s="7" t="s">
        <v>38</v>
      </c>
      <c r="L71" s="7" t="s">
        <v>31</v>
      </c>
      <c r="M71" s="7" t="s">
        <v>32</v>
      </c>
      <c r="N71" s="7" t="s">
        <v>23</v>
      </c>
      <c r="O71" s="7" t="s">
        <v>38</v>
      </c>
      <c r="P71" s="25">
        <f t="shared" si="27"/>
        <v>70</v>
      </c>
      <c r="Q71" s="28">
        <f t="shared" si="24"/>
        <v>45078</v>
      </c>
      <c r="R71" s="28" t="str">
        <f t="shared" si="14"/>
        <v>OTA</v>
      </c>
      <c r="S71" s="28" t="str">
        <f t="shared" si="15"/>
        <v>OTA</v>
      </c>
      <c r="T71" s="29">
        <f t="shared" si="16"/>
        <v>5.8927519151443723E-4</v>
      </c>
      <c r="U71" s="29">
        <f t="shared" si="25"/>
        <v>5.8927519151443723E-4</v>
      </c>
      <c r="V71" s="30">
        <f t="shared" si="17"/>
        <v>175.40399999999997</v>
      </c>
      <c r="W71" s="30">
        <f t="shared" si="18"/>
        <v>0</v>
      </c>
      <c r="X71" s="30">
        <f t="shared" si="19"/>
        <v>0</v>
      </c>
      <c r="Y71" s="30">
        <f t="shared" si="20"/>
        <v>21.048479999999998</v>
      </c>
      <c r="Z71" s="30">
        <f t="shared" si="21"/>
        <v>115</v>
      </c>
      <c r="AA71" s="30">
        <f t="shared" si="22"/>
        <v>1.1785503830288744</v>
      </c>
      <c r="AB71" s="30">
        <f t="shared" si="23"/>
        <v>0</v>
      </c>
      <c r="AC71" s="30">
        <f t="shared" si="26"/>
        <v>856.72896961697097</v>
      </c>
    </row>
    <row r="72" spans="1:29" x14ac:dyDescent="0.35">
      <c r="A72" s="5">
        <v>45080.655471944447</v>
      </c>
      <c r="B72" s="1">
        <v>1</v>
      </c>
      <c r="C72" s="6">
        <v>1169.3599999999999</v>
      </c>
      <c r="D72" s="6">
        <v>1</v>
      </c>
      <c r="E72" s="7" t="s">
        <v>19</v>
      </c>
      <c r="F72" s="5">
        <v>45081.395386238422</v>
      </c>
      <c r="G72" s="1">
        <v>1</v>
      </c>
      <c r="H72" s="5">
        <v>45078.661246793985</v>
      </c>
      <c r="I72" s="7" t="s">
        <v>41</v>
      </c>
      <c r="J72" s="7"/>
      <c r="K72" s="7" t="s">
        <v>38</v>
      </c>
      <c r="L72" s="7" t="s">
        <v>31</v>
      </c>
      <c r="M72" s="7" t="s">
        <v>32</v>
      </c>
      <c r="N72" s="7" t="s">
        <v>23</v>
      </c>
      <c r="O72" s="7" t="s">
        <v>38</v>
      </c>
      <c r="P72" s="25">
        <f t="shared" si="27"/>
        <v>71</v>
      </c>
      <c r="Q72" s="28">
        <f t="shared" si="24"/>
        <v>45078</v>
      </c>
      <c r="R72" s="28" t="str">
        <f t="shared" si="14"/>
        <v>OTA</v>
      </c>
      <c r="S72" s="28" t="str">
        <f t="shared" si="15"/>
        <v>OTA</v>
      </c>
      <c r="T72" s="29">
        <f t="shared" si="16"/>
        <v>5.8927519151443723E-4</v>
      </c>
      <c r="U72" s="29">
        <f t="shared" si="25"/>
        <v>5.8927519151443723E-4</v>
      </c>
      <c r="V72" s="30">
        <f t="shared" si="17"/>
        <v>175.40399999999997</v>
      </c>
      <c r="W72" s="30">
        <f t="shared" si="18"/>
        <v>0</v>
      </c>
      <c r="X72" s="30">
        <f t="shared" si="19"/>
        <v>0</v>
      </c>
      <c r="Y72" s="30">
        <f t="shared" si="20"/>
        <v>21.048479999999998</v>
      </c>
      <c r="Z72" s="30">
        <f t="shared" si="21"/>
        <v>115</v>
      </c>
      <c r="AA72" s="30">
        <f t="shared" si="22"/>
        <v>1.1785503830288744</v>
      </c>
      <c r="AB72" s="30">
        <f t="shared" si="23"/>
        <v>0</v>
      </c>
      <c r="AC72" s="30">
        <f t="shared" si="26"/>
        <v>856.72896961697097</v>
      </c>
    </row>
    <row r="73" spans="1:29" x14ac:dyDescent="0.35">
      <c r="A73" s="5">
        <v>45080.655715682871</v>
      </c>
      <c r="B73" s="1">
        <v>1</v>
      </c>
      <c r="C73" s="6">
        <v>1169.3599999999999</v>
      </c>
      <c r="D73" s="6">
        <v>1</v>
      </c>
      <c r="E73" s="7" t="s">
        <v>19</v>
      </c>
      <c r="F73" s="5">
        <v>45081.458333333336</v>
      </c>
      <c r="G73" s="1">
        <v>1</v>
      </c>
      <c r="H73" s="5">
        <v>45078.758648553237</v>
      </c>
      <c r="I73" s="7" t="s">
        <v>41</v>
      </c>
      <c r="J73" s="7"/>
      <c r="K73" s="7" t="s">
        <v>38</v>
      </c>
      <c r="L73" s="7" t="s">
        <v>31</v>
      </c>
      <c r="M73" s="7" t="s">
        <v>32</v>
      </c>
      <c r="N73" s="7" t="s">
        <v>23</v>
      </c>
      <c r="O73" s="7" t="s">
        <v>38</v>
      </c>
      <c r="P73" s="25">
        <f t="shared" si="27"/>
        <v>72</v>
      </c>
      <c r="Q73" s="28">
        <f t="shared" si="24"/>
        <v>45078</v>
      </c>
      <c r="R73" s="28" t="str">
        <f t="shared" si="14"/>
        <v>OTA</v>
      </c>
      <c r="S73" s="28" t="str">
        <f t="shared" si="15"/>
        <v>OTA</v>
      </c>
      <c r="T73" s="29">
        <f t="shared" si="16"/>
        <v>5.8927519151443723E-4</v>
      </c>
      <c r="U73" s="29">
        <f t="shared" si="25"/>
        <v>5.8927519151443723E-4</v>
      </c>
      <c r="V73" s="30">
        <f t="shared" si="17"/>
        <v>175.40399999999997</v>
      </c>
      <c r="W73" s="30">
        <f t="shared" si="18"/>
        <v>0</v>
      </c>
      <c r="X73" s="30">
        <f t="shared" si="19"/>
        <v>0</v>
      </c>
      <c r="Y73" s="30">
        <f t="shared" si="20"/>
        <v>21.048479999999998</v>
      </c>
      <c r="Z73" s="30">
        <f t="shared" si="21"/>
        <v>115</v>
      </c>
      <c r="AA73" s="30">
        <f t="shared" si="22"/>
        <v>1.1785503830288744</v>
      </c>
      <c r="AB73" s="30">
        <f t="shared" si="23"/>
        <v>0</v>
      </c>
      <c r="AC73" s="30">
        <f t="shared" si="26"/>
        <v>856.72896961697097</v>
      </c>
    </row>
    <row r="74" spans="1:29" x14ac:dyDescent="0.35">
      <c r="A74" s="5">
        <v>45080.701127916669</v>
      </c>
      <c r="B74" s="1">
        <v>1</v>
      </c>
      <c r="C74" s="6">
        <v>1316.07</v>
      </c>
      <c r="D74" s="6">
        <v>1</v>
      </c>
      <c r="E74" s="7" t="s">
        <v>19</v>
      </c>
      <c r="F74" s="5">
        <v>45081.458333333336</v>
      </c>
      <c r="G74" s="1">
        <v>2</v>
      </c>
      <c r="H74" s="5">
        <v>45075.826187326391</v>
      </c>
      <c r="I74" s="7" t="s">
        <v>41</v>
      </c>
      <c r="J74" s="7"/>
      <c r="K74" s="7" t="s">
        <v>30</v>
      </c>
      <c r="L74" s="7" t="s">
        <v>31</v>
      </c>
      <c r="M74" s="7" t="s">
        <v>32</v>
      </c>
      <c r="N74" s="7" t="s">
        <v>33</v>
      </c>
      <c r="O74" s="7" t="s">
        <v>30</v>
      </c>
      <c r="P74" s="25">
        <f t="shared" si="27"/>
        <v>73</v>
      </c>
      <c r="Q74" s="28">
        <f t="shared" si="24"/>
        <v>45078</v>
      </c>
      <c r="R74" s="28" t="str">
        <f t="shared" si="14"/>
        <v>OTA</v>
      </c>
      <c r="S74" s="28" t="str">
        <f t="shared" si="15"/>
        <v>OTA</v>
      </c>
      <c r="T74" s="29">
        <f t="shared" si="16"/>
        <v>5.8927519151443723E-4</v>
      </c>
      <c r="U74" s="29">
        <f t="shared" si="25"/>
        <v>5.8927519151443723E-4</v>
      </c>
      <c r="V74" s="30">
        <f t="shared" si="17"/>
        <v>197.41049999999998</v>
      </c>
      <c r="W74" s="30">
        <f t="shared" si="18"/>
        <v>0</v>
      </c>
      <c r="X74" s="30">
        <f t="shared" si="19"/>
        <v>0</v>
      </c>
      <c r="Y74" s="30">
        <f t="shared" si="20"/>
        <v>23.689259999999997</v>
      </c>
      <c r="Z74" s="30">
        <f t="shared" si="21"/>
        <v>115</v>
      </c>
      <c r="AA74" s="30">
        <f t="shared" si="22"/>
        <v>1.1785503830288744</v>
      </c>
      <c r="AB74" s="30">
        <f t="shared" si="23"/>
        <v>0</v>
      </c>
      <c r="AC74" s="30">
        <f t="shared" si="26"/>
        <v>978.7916896169711</v>
      </c>
    </row>
    <row r="75" spans="1:29" x14ac:dyDescent="0.35">
      <c r="A75" s="5">
        <v>45080.698361550923</v>
      </c>
      <c r="B75" s="1">
        <v>1</v>
      </c>
      <c r="C75" s="6">
        <v>1510.43</v>
      </c>
      <c r="D75" s="6">
        <v>1</v>
      </c>
      <c r="E75" s="7" t="s">
        <v>19</v>
      </c>
      <c r="F75" s="5">
        <v>45081.333810115742</v>
      </c>
      <c r="G75" s="1">
        <v>2</v>
      </c>
      <c r="H75" s="5">
        <v>45074.771663344909</v>
      </c>
      <c r="I75" s="7" t="s">
        <v>41</v>
      </c>
      <c r="J75" s="7"/>
      <c r="K75" s="7"/>
      <c r="L75" s="7" t="s">
        <v>21</v>
      </c>
      <c r="M75" s="7" t="s">
        <v>52</v>
      </c>
      <c r="N75" s="7" t="s">
        <v>28</v>
      </c>
      <c r="O75" s="7" t="s">
        <v>46</v>
      </c>
      <c r="P75" s="25">
        <f t="shared" si="27"/>
        <v>74</v>
      </c>
      <c r="Q75" s="28">
        <f t="shared" si="24"/>
        <v>45078</v>
      </c>
      <c r="R75" s="28" t="str">
        <f t="shared" si="14"/>
        <v>WEB</v>
      </c>
      <c r="S75" s="28" t="str">
        <f t="shared" si="15"/>
        <v>WEBSITE</v>
      </c>
      <c r="T75" s="29">
        <f t="shared" si="16"/>
        <v>1.6313213703099511E-3</v>
      </c>
      <c r="U75" s="29">
        <f t="shared" si="25"/>
        <v>1.6313213703099511E-3</v>
      </c>
      <c r="V75" s="30">
        <f t="shared" si="17"/>
        <v>15.1043</v>
      </c>
      <c r="W75" s="30">
        <f t="shared" si="18"/>
        <v>50</v>
      </c>
      <c r="X75" s="30">
        <f t="shared" si="19"/>
        <v>0</v>
      </c>
      <c r="Y75" s="30">
        <f t="shared" si="20"/>
        <v>21.14602</v>
      </c>
      <c r="Z75" s="30">
        <f t="shared" si="21"/>
        <v>115</v>
      </c>
      <c r="AA75" s="30">
        <f t="shared" si="22"/>
        <v>16.31321370309951</v>
      </c>
      <c r="AB75" s="30">
        <f t="shared" si="23"/>
        <v>0</v>
      </c>
      <c r="AC75" s="30">
        <f t="shared" si="26"/>
        <v>1292.8664662969006</v>
      </c>
    </row>
    <row r="76" spans="1:29" x14ac:dyDescent="0.35">
      <c r="A76" s="5">
        <v>45080.786814710649</v>
      </c>
      <c r="B76" s="1">
        <v>1</v>
      </c>
      <c r="C76" s="6">
        <v>893.57</v>
      </c>
      <c r="D76" s="6">
        <v>1</v>
      </c>
      <c r="E76" s="7" t="s">
        <v>19</v>
      </c>
      <c r="F76" s="5">
        <v>45081.451650752315</v>
      </c>
      <c r="G76" s="1">
        <v>1</v>
      </c>
      <c r="H76" s="5">
        <v>45038.456380937503</v>
      </c>
      <c r="I76" s="7" t="s">
        <v>41</v>
      </c>
      <c r="J76" s="7"/>
      <c r="K76" s="7" t="s">
        <v>30</v>
      </c>
      <c r="L76" s="7" t="s">
        <v>31</v>
      </c>
      <c r="M76" s="7" t="s">
        <v>34</v>
      </c>
      <c r="N76" s="7" t="s">
        <v>33</v>
      </c>
      <c r="O76" s="7" t="s">
        <v>30</v>
      </c>
      <c r="P76" s="25">
        <f t="shared" si="27"/>
        <v>75</v>
      </c>
      <c r="Q76" s="28">
        <f t="shared" si="24"/>
        <v>45078</v>
      </c>
      <c r="R76" s="28" t="str">
        <f t="shared" si="14"/>
        <v>OTA</v>
      </c>
      <c r="S76" s="28" t="str">
        <f t="shared" si="15"/>
        <v>OTA</v>
      </c>
      <c r="T76" s="29">
        <f t="shared" si="16"/>
        <v>5.8927519151443723E-4</v>
      </c>
      <c r="U76" s="29">
        <f t="shared" si="25"/>
        <v>5.8927519151443723E-4</v>
      </c>
      <c r="V76" s="30">
        <f t="shared" si="17"/>
        <v>134.03550000000001</v>
      </c>
      <c r="W76" s="30">
        <f t="shared" si="18"/>
        <v>0</v>
      </c>
      <c r="X76" s="30">
        <f t="shared" si="19"/>
        <v>0</v>
      </c>
      <c r="Y76" s="30">
        <f t="shared" si="20"/>
        <v>16.08426</v>
      </c>
      <c r="Z76" s="30">
        <f t="shared" si="21"/>
        <v>115</v>
      </c>
      <c r="AA76" s="30">
        <f t="shared" si="22"/>
        <v>1.1785503830288744</v>
      </c>
      <c r="AB76" s="30">
        <f t="shared" si="23"/>
        <v>0</v>
      </c>
      <c r="AC76" s="30">
        <f t="shared" si="26"/>
        <v>627.27168961697112</v>
      </c>
    </row>
    <row r="77" spans="1:29" x14ac:dyDescent="0.35">
      <c r="A77" s="5">
        <v>45080.782622743056</v>
      </c>
      <c r="B77" s="1">
        <v>1</v>
      </c>
      <c r="C77" s="6">
        <v>1498.7</v>
      </c>
      <c r="D77" s="6">
        <v>1</v>
      </c>
      <c r="E77" s="7" t="s">
        <v>19</v>
      </c>
      <c r="F77" s="5">
        <v>45081.408126562499</v>
      </c>
      <c r="G77" s="1">
        <v>2</v>
      </c>
      <c r="H77" s="5">
        <v>45038.56405734954</v>
      </c>
      <c r="I77" s="7" t="s">
        <v>41</v>
      </c>
      <c r="J77" s="7"/>
      <c r="K77" s="7"/>
      <c r="L77" s="7" t="s">
        <v>21</v>
      </c>
      <c r="M77" s="7" t="s">
        <v>45</v>
      </c>
      <c r="N77" s="7" t="s">
        <v>28</v>
      </c>
      <c r="O77" s="7" t="s">
        <v>46</v>
      </c>
      <c r="P77" s="25">
        <f t="shared" si="27"/>
        <v>76</v>
      </c>
      <c r="Q77" s="28">
        <f t="shared" si="24"/>
        <v>45078</v>
      </c>
      <c r="R77" s="28" t="str">
        <f t="shared" si="14"/>
        <v>WEB</v>
      </c>
      <c r="S77" s="28" t="str">
        <f t="shared" si="15"/>
        <v>WEBSITE</v>
      </c>
      <c r="T77" s="29">
        <f t="shared" si="16"/>
        <v>1.6313213703099511E-3</v>
      </c>
      <c r="U77" s="29">
        <f t="shared" si="25"/>
        <v>1.6313213703099511E-3</v>
      </c>
      <c r="V77" s="30">
        <f t="shared" si="17"/>
        <v>14.987</v>
      </c>
      <c r="W77" s="30">
        <f t="shared" si="18"/>
        <v>50</v>
      </c>
      <c r="X77" s="30">
        <f t="shared" si="19"/>
        <v>0</v>
      </c>
      <c r="Y77" s="30">
        <f t="shared" si="20"/>
        <v>20.9818</v>
      </c>
      <c r="Z77" s="30">
        <f t="shared" si="21"/>
        <v>115</v>
      </c>
      <c r="AA77" s="30">
        <f t="shared" si="22"/>
        <v>16.31321370309951</v>
      </c>
      <c r="AB77" s="30">
        <f t="shared" si="23"/>
        <v>0</v>
      </c>
      <c r="AC77" s="30">
        <f t="shared" si="26"/>
        <v>1281.4179862969006</v>
      </c>
    </row>
    <row r="78" spans="1:29" x14ac:dyDescent="0.35">
      <c r="A78" s="5">
        <v>45080.666532453703</v>
      </c>
      <c r="B78" s="1">
        <v>2</v>
      </c>
      <c r="C78" s="6">
        <v>3725.87</v>
      </c>
      <c r="D78" s="6">
        <v>1</v>
      </c>
      <c r="E78" s="7" t="s">
        <v>19</v>
      </c>
      <c r="F78" s="5">
        <v>45082.383878009263</v>
      </c>
      <c r="G78" s="1">
        <v>2</v>
      </c>
      <c r="H78" s="5">
        <v>45047.000477557871</v>
      </c>
      <c r="I78" s="7" t="s">
        <v>42</v>
      </c>
      <c r="J78" s="7"/>
      <c r="K78" s="7" t="s">
        <v>35</v>
      </c>
      <c r="L78" s="7" t="s">
        <v>31</v>
      </c>
      <c r="M78" s="7" t="s">
        <v>32</v>
      </c>
      <c r="N78" s="7" t="s">
        <v>33</v>
      </c>
      <c r="O78" s="7" t="s">
        <v>37</v>
      </c>
      <c r="P78" s="25">
        <f t="shared" si="27"/>
        <v>77</v>
      </c>
      <c r="Q78" s="28">
        <f t="shared" si="24"/>
        <v>45078</v>
      </c>
      <c r="R78" s="28" t="str">
        <f t="shared" si="14"/>
        <v>OTA</v>
      </c>
      <c r="S78" s="28" t="str">
        <f t="shared" si="15"/>
        <v>OTA</v>
      </c>
      <c r="T78" s="29">
        <f t="shared" si="16"/>
        <v>1.1785503830288745E-3</v>
      </c>
      <c r="U78" s="29">
        <f t="shared" si="25"/>
        <v>1.1785503830288745E-3</v>
      </c>
      <c r="V78" s="30">
        <f t="shared" si="17"/>
        <v>558.88049999999998</v>
      </c>
      <c r="W78" s="30">
        <f t="shared" si="18"/>
        <v>0</v>
      </c>
      <c r="X78" s="30">
        <f t="shared" si="19"/>
        <v>0</v>
      </c>
      <c r="Y78" s="30">
        <f t="shared" si="20"/>
        <v>67.065659999999994</v>
      </c>
      <c r="Z78" s="30">
        <f t="shared" si="21"/>
        <v>153.33333333333331</v>
      </c>
      <c r="AA78" s="30">
        <f t="shared" si="22"/>
        <v>2.3571007660577488</v>
      </c>
      <c r="AB78" s="30">
        <f t="shared" si="23"/>
        <v>0</v>
      </c>
      <c r="AC78" s="30">
        <f t="shared" si="26"/>
        <v>2944.2334059006089</v>
      </c>
    </row>
    <row r="79" spans="1:29" x14ac:dyDescent="0.35">
      <c r="A79" s="5">
        <v>45080.695663634258</v>
      </c>
      <c r="B79" s="1">
        <v>3</v>
      </c>
      <c r="C79" s="6">
        <v>4505.72</v>
      </c>
      <c r="D79" s="6">
        <v>1</v>
      </c>
      <c r="E79" s="7" t="s">
        <v>19</v>
      </c>
      <c r="F79" s="5">
        <v>45083.458333333336</v>
      </c>
      <c r="G79" s="1">
        <v>2</v>
      </c>
      <c r="H79" s="5">
        <v>45026.006574583334</v>
      </c>
      <c r="I79" s="7" t="s">
        <v>42</v>
      </c>
      <c r="J79" s="7"/>
      <c r="K79" s="7"/>
      <c r="L79" s="7" t="s">
        <v>21</v>
      </c>
      <c r="M79" s="7" t="s">
        <v>64</v>
      </c>
      <c r="N79" s="7" t="s">
        <v>28</v>
      </c>
      <c r="O79" s="7" t="s">
        <v>46</v>
      </c>
      <c r="P79" s="25">
        <f t="shared" si="27"/>
        <v>78</v>
      </c>
      <c r="Q79" s="28">
        <f t="shared" si="24"/>
        <v>45078</v>
      </c>
      <c r="R79" s="28" t="str">
        <f t="shared" si="14"/>
        <v>WEB</v>
      </c>
      <c r="S79" s="28" t="str">
        <f t="shared" si="15"/>
        <v>WEBSITE</v>
      </c>
      <c r="T79" s="29">
        <f t="shared" si="16"/>
        <v>4.8939641109298528E-3</v>
      </c>
      <c r="U79" s="29">
        <f t="shared" si="25"/>
        <v>4.8939641109298528E-3</v>
      </c>
      <c r="V79" s="30">
        <f t="shared" si="17"/>
        <v>45.057200000000002</v>
      </c>
      <c r="W79" s="30">
        <f t="shared" si="18"/>
        <v>50</v>
      </c>
      <c r="X79" s="30">
        <f t="shared" si="19"/>
        <v>0</v>
      </c>
      <c r="Y79" s="30">
        <f t="shared" si="20"/>
        <v>63.080080000000002</v>
      </c>
      <c r="Z79" s="30">
        <f t="shared" si="21"/>
        <v>191.66666666666666</v>
      </c>
      <c r="AA79" s="30">
        <f t="shared" si="22"/>
        <v>48.939641109298528</v>
      </c>
      <c r="AB79" s="30">
        <f t="shared" si="23"/>
        <v>0</v>
      </c>
      <c r="AC79" s="30">
        <f t="shared" si="26"/>
        <v>4106.9764122240349</v>
      </c>
    </row>
    <row r="80" spans="1:29" x14ac:dyDescent="0.35">
      <c r="A80" s="5">
        <v>45080.714512615741</v>
      </c>
      <c r="B80" s="1">
        <v>3</v>
      </c>
      <c r="C80" s="6">
        <v>6238.39</v>
      </c>
      <c r="D80" s="6">
        <v>1</v>
      </c>
      <c r="E80" s="7" t="s">
        <v>19</v>
      </c>
      <c r="F80" s="5">
        <v>45083.458333333336</v>
      </c>
      <c r="G80" s="1">
        <v>2</v>
      </c>
      <c r="H80" s="5">
        <v>44993.591037210645</v>
      </c>
      <c r="I80" s="7" t="s">
        <v>42</v>
      </c>
      <c r="J80" s="7"/>
      <c r="K80" s="7"/>
      <c r="L80" s="7" t="s">
        <v>21</v>
      </c>
      <c r="M80" s="7" t="s">
        <v>55</v>
      </c>
      <c r="N80" s="7" t="s">
        <v>23</v>
      </c>
      <c r="O80" s="7" t="s">
        <v>46</v>
      </c>
      <c r="P80" s="25">
        <f t="shared" si="27"/>
        <v>79</v>
      </c>
      <c r="Q80" s="28">
        <f t="shared" si="24"/>
        <v>45078</v>
      </c>
      <c r="R80" s="28" t="str">
        <f t="shared" si="14"/>
        <v>WEB</v>
      </c>
      <c r="S80" s="28" t="str">
        <f t="shared" si="15"/>
        <v>WEBSITE</v>
      </c>
      <c r="T80" s="29">
        <f t="shared" si="16"/>
        <v>4.8939641109298528E-3</v>
      </c>
      <c r="U80" s="29">
        <f t="shared" si="25"/>
        <v>4.8939641109298528E-3</v>
      </c>
      <c r="V80" s="30">
        <f t="shared" si="17"/>
        <v>62.383900000000004</v>
      </c>
      <c r="W80" s="30">
        <f t="shared" si="18"/>
        <v>50</v>
      </c>
      <c r="X80" s="30">
        <f t="shared" si="19"/>
        <v>0</v>
      </c>
      <c r="Y80" s="30">
        <f t="shared" si="20"/>
        <v>87.337460000000007</v>
      </c>
      <c r="Z80" s="30">
        <f t="shared" si="21"/>
        <v>191.66666666666666</v>
      </c>
      <c r="AA80" s="30">
        <f t="shared" si="22"/>
        <v>48.939641109298528</v>
      </c>
      <c r="AB80" s="30">
        <f t="shared" si="23"/>
        <v>0</v>
      </c>
      <c r="AC80" s="30">
        <f t="shared" si="26"/>
        <v>5798.0623322240353</v>
      </c>
    </row>
    <row r="81" spans="1:29" x14ac:dyDescent="0.35">
      <c r="A81" s="5">
        <v>45080.697586863425</v>
      </c>
      <c r="B81" s="1">
        <v>1</v>
      </c>
      <c r="C81" s="6">
        <v>1836.07</v>
      </c>
      <c r="D81" s="6">
        <v>1</v>
      </c>
      <c r="E81" s="7" t="s">
        <v>19</v>
      </c>
      <c r="F81" s="5">
        <v>45081.458333333336</v>
      </c>
      <c r="G81" s="1">
        <v>2</v>
      </c>
      <c r="H81" s="5">
        <v>45073.994452696759</v>
      </c>
      <c r="I81" s="7" t="s">
        <v>42</v>
      </c>
      <c r="J81" s="7"/>
      <c r="K81" s="7"/>
      <c r="L81" s="7" t="s">
        <v>21</v>
      </c>
      <c r="M81" s="7" t="s">
        <v>52</v>
      </c>
      <c r="N81" s="7" t="s">
        <v>28</v>
      </c>
      <c r="O81" s="7" t="s">
        <v>46</v>
      </c>
      <c r="P81" s="25">
        <f t="shared" si="27"/>
        <v>80</v>
      </c>
      <c r="Q81" s="28">
        <f t="shared" si="24"/>
        <v>45078</v>
      </c>
      <c r="R81" s="28" t="str">
        <f t="shared" si="14"/>
        <v>WEB</v>
      </c>
      <c r="S81" s="28" t="str">
        <f t="shared" si="15"/>
        <v>WEBSITE</v>
      </c>
      <c r="T81" s="29">
        <f t="shared" si="16"/>
        <v>1.6313213703099511E-3</v>
      </c>
      <c r="U81" s="29">
        <f t="shared" si="25"/>
        <v>1.6313213703099511E-3</v>
      </c>
      <c r="V81" s="30">
        <f t="shared" si="17"/>
        <v>18.360700000000001</v>
      </c>
      <c r="W81" s="30">
        <f t="shared" si="18"/>
        <v>50</v>
      </c>
      <c r="X81" s="30">
        <f t="shared" si="19"/>
        <v>0</v>
      </c>
      <c r="Y81" s="30">
        <f t="shared" si="20"/>
        <v>25.704979999999999</v>
      </c>
      <c r="Z81" s="30">
        <f t="shared" si="21"/>
        <v>115</v>
      </c>
      <c r="AA81" s="30">
        <f t="shared" si="22"/>
        <v>16.31321370309951</v>
      </c>
      <c r="AB81" s="30">
        <f t="shared" si="23"/>
        <v>0</v>
      </c>
      <c r="AC81" s="30">
        <f t="shared" si="26"/>
        <v>1610.6911062969004</v>
      </c>
    </row>
    <row r="82" spans="1:29" x14ac:dyDescent="0.35">
      <c r="A82" s="5">
        <v>45080.831061053243</v>
      </c>
      <c r="B82" s="1">
        <v>1</v>
      </c>
      <c r="C82" s="6">
        <v>1200.8900000000001</v>
      </c>
      <c r="D82" s="6">
        <v>1</v>
      </c>
      <c r="E82" s="7" t="s">
        <v>19</v>
      </c>
      <c r="F82" s="5">
        <v>45081.422114490742</v>
      </c>
      <c r="G82" s="1">
        <v>1</v>
      </c>
      <c r="H82" s="5">
        <v>45056.719931504631</v>
      </c>
      <c r="I82" s="7" t="s">
        <v>44</v>
      </c>
      <c r="J82" s="7"/>
      <c r="K82" s="7" t="s">
        <v>35</v>
      </c>
      <c r="L82" s="7" t="s">
        <v>31</v>
      </c>
      <c r="M82" s="7" t="s">
        <v>32</v>
      </c>
      <c r="N82" s="7" t="s">
        <v>33</v>
      </c>
      <c r="O82" s="7" t="s">
        <v>65</v>
      </c>
      <c r="P82" s="25">
        <f t="shared" si="27"/>
        <v>81</v>
      </c>
      <c r="Q82" s="28">
        <f t="shared" si="24"/>
        <v>45078</v>
      </c>
      <c r="R82" s="28" t="str">
        <f t="shared" si="14"/>
        <v>OTA</v>
      </c>
      <c r="S82" s="28" t="str">
        <f t="shared" si="15"/>
        <v>OTA</v>
      </c>
      <c r="T82" s="29">
        <f t="shared" si="16"/>
        <v>5.8927519151443723E-4</v>
      </c>
      <c r="U82" s="29">
        <f t="shared" si="25"/>
        <v>5.8927519151443723E-4</v>
      </c>
      <c r="V82" s="30">
        <f t="shared" si="17"/>
        <v>180.1335</v>
      </c>
      <c r="W82" s="30">
        <f t="shared" si="18"/>
        <v>0</v>
      </c>
      <c r="X82" s="30">
        <f t="shared" si="19"/>
        <v>0</v>
      </c>
      <c r="Y82" s="30">
        <f t="shared" si="20"/>
        <v>21.616019999999999</v>
      </c>
      <c r="Z82" s="30">
        <f t="shared" si="21"/>
        <v>115</v>
      </c>
      <c r="AA82" s="30">
        <f t="shared" si="22"/>
        <v>1.1785503830288744</v>
      </c>
      <c r="AB82" s="30">
        <f t="shared" si="23"/>
        <v>0</v>
      </c>
      <c r="AC82" s="30">
        <f t="shared" si="26"/>
        <v>882.96192961697125</v>
      </c>
    </row>
    <row r="83" spans="1:29" x14ac:dyDescent="0.35">
      <c r="A83" s="5">
        <v>45080.859080092596</v>
      </c>
      <c r="B83" s="1">
        <v>1</v>
      </c>
      <c r="C83" s="6">
        <v>1353.57</v>
      </c>
      <c r="D83" s="6">
        <v>1</v>
      </c>
      <c r="E83" s="7" t="s">
        <v>19</v>
      </c>
      <c r="F83" s="5">
        <v>45081.450374583335</v>
      </c>
      <c r="G83" s="1">
        <v>1</v>
      </c>
      <c r="H83" s="5">
        <v>45080.695973321759</v>
      </c>
      <c r="I83" s="7" t="s">
        <v>44</v>
      </c>
      <c r="J83" s="7"/>
      <c r="K83" s="7" t="s">
        <v>35</v>
      </c>
      <c r="L83" s="7" t="s">
        <v>31</v>
      </c>
      <c r="M83" s="7" t="s">
        <v>32</v>
      </c>
      <c r="N83" s="7" t="s">
        <v>33</v>
      </c>
      <c r="O83" s="7" t="s">
        <v>47</v>
      </c>
      <c r="P83" s="25">
        <f t="shared" si="27"/>
        <v>82</v>
      </c>
      <c r="Q83" s="28">
        <f t="shared" si="24"/>
        <v>45078</v>
      </c>
      <c r="R83" s="28" t="str">
        <f t="shared" si="14"/>
        <v>OTA</v>
      </c>
      <c r="S83" s="28" t="str">
        <f t="shared" si="15"/>
        <v>OTA</v>
      </c>
      <c r="T83" s="29">
        <f t="shared" si="16"/>
        <v>5.8927519151443723E-4</v>
      </c>
      <c r="U83" s="29">
        <f t="shared" si="25"/>
        <v>5.8927519151443723E-4</v>
      </c>
      <c r="V83" s="30">
        <f t="shared" si="17"/>
        <v>203.03549999999998</v>
      </c>
      <c r="W83" s="30">
        <f t="shared" si="18"/>
        <v>0</v>
      </c>
      <c r="X83" s="30">
        <f t="shared" si="19"/>
        <v>0</v>
      </c>
      <c r="Y83" s="30">
        <f t="shared" si="20"/>
        <v>24.364259999999998</v>
      </c>
      <c r="Z83" s="30">
        <f t="shared" si="21"/>
        <v>115</v>
      </c>
      <c r="AA83" s="30">
        <f t="shared" si="22"/>
        <v>1.1785503830288744</v>
      </c>
      <c r="AB83" s="30">
        <f t="shared" si="23"/>
        <v>0</v>
      </c>
      <c r="AC83" s="30">
        <f t="shared" si="26"/>
        <v>1009.991689616971</v>
      </c>
    </row>
    <row r="84" spans="1:29" x14ac:dyDescent="0.35">
      <c r="A84" s="5">
        <v>45080.790570254627</v>
      </c>
      <c r="B84" s="1">
        <v>1</v>
      </c>
      <c r="C84" s="6">
        <v>873.48</v>
      </c>
      <c r="D84" s="6">
        <v>1</v>
      </c>
      <c r="E84" s="7" t="s">
        <v>19</v>
      </c>
      <c r="F84" s="5">
        <v>45081.39214822917</v>
      </c>
      <c r="G84" s="1">
        <v>1</v>
      </c>
      <c r="H84" s="5">
        <v>45062.636943495374</v>
      </c>
      <c r="I84" s="7" t="s">
        <v>48</v>
      </c>
      <c r="J84" s="7"/>
      <c r="K84" s="7" t="s">
        <v>30</v>
      </c>
      <c r="L84" s="7" t="s">
        <v>31</v>
      </c>
      <c r="M84" s="7" t="s">
        <v>34</v>
      </c>
      <c r="N84" s="7" t="s">
        <v>33</v>
      </c>
      <c r="O84" s="7" t="s">
        <v>30</v>
      </c>
      <c r="P84" s="25">
        <f t="shared" si="27"/>
        <v>83</v>
      </c>
      <c r="Q84" s="28">
        <f t="shared" si="24"/>
        <v>45078</v>
      </c>
      <c r="R84" s="28" t="str">
        <f t="shared" si="14"/>
        <v>OTA</v>
      </c>
      <c r="S84" s="28" t="str">
        <f t="shared" si="15"/>
        <v>OTA</v>
      </c>
      <c r="T84" s="29">
        <f t="shared" si="16"/>
        <v>5.8927519151443723E-4</v>
      </c>
      <c r="U84" s="29">
        <f t="shared" si="25"/>
        <v>5.8927519151443723E-4</v>
      </c>
      <c r="V84" s="30">
        <f t="shared" si="17"/>
        <v>131.02199999999999</v>
      </c>
      <c r="W84" s="30">
        <f t="shared" si="18"/>
        <v>0</v>
      </c>
      <c r="X84" s="30">
        <f t="shared" si="19"/>
        <v>0</v>
      </c>
      <c r="Y84" s="30">
        <f t="shared" si="20"/>
        <v>15.722639999999998</v>
      </c>
      <c r="Z84" s="30">
        <f t="shared" si="21"/>
        <v>115</v>
      </c>
      <c r="AA84" s="30">
        <f t="shared" si="22"/>
        <v>1.1785503830288744</v>
      </c>
      <c r="AB84" s="30">
        <f t="shared" si="23"/>
        <v>0</v>
      </c>
      <c r="AC84" s="30">
        <f t="shared" si="26"/>
        <v>610.55680961697112</v>
      </c>
    </row>
    <row r="85" spans="1:29" x14ac:dyDescent="0.35">
      <c r="A85" s="5">
        <v>45080.757196944447</v>
      </c>
      <c r="B85" s="1">
        <v>1</v>
      </c>
      <c r="C85" s="6">
        <v>1218.56</v>
      </c>
      <c r="D85" s="6">
        <v>1</v>
      </c>
      <c r="E85" s="7" t="s">
        <v>19</v>
      </c>
      <c r="F85" s="5">
        <v>45081.399659849536</v>
      </c>
      <c r="G85" s="1">
        <v>2</v>
      </c>
      <c r="H85" s="5">
        <v>45080.757121770832</v>
      </c>
      <c r="I85" s="7" t="s">
        <v>48</v>
      </c>
      <c r="J85" s="7"/>
      <c r="K85" s="7"/>
      <c r="L85" s="7" t="s">
        <v>21</v>
      </c>
      <c r="M85" s="7" t="s">
        <v>52</v>
      </c>
      <c r="N85" s="7" t="s">
        <v>23</v>
      </c>
      <c r="O85" s="7" t="s">
        <v>24</v>
      </c>
      <c r="P85" s="25">
        <f t="shared" si="27"/>
        <v>84</v>
      </c>
      <c r="Q85" s="28">
        <f t="shared" si="24"/>
        <v>45078</v>
      </c>
      <c r="R85" s="28" t="str">
        <f t="shared" si="14"/>
        <v>WEB</v>
      </c>
      <c r="S85" s="28" t="str">
        <f t="shared" si="15"/>
        <v>OFFLINE</v>
      </c>
      <c r="T85" s="29">
        <f t="shared" si="16"/>
        <v>1.6313213703099511E-3</v>
      </c>
      <c r="U85" s="29">
        <f t="shared" si="25"/>
        <v>1.6313213703099511E-3</v>
      </c>
      <c r="V85" s="30">
        <f t="shared" si="17"/>
        <v>0</v>
      </c>
      <c r="W85" s="30">
        <f t="shared" si="18"/>
        <v>0</v>
      </c>
      <c r="X85" s="30">
        <f t="shared" si="19"/>
        <v>0</v>
      </c>
      <c r="Y85" s="30">
        <f t="shared" si="20"/>
        <v>17.059840000000001</v>
      </c>
      <c r="Z85" s="30">
        <f t="shared" si="21"/>
        <v>115</v>
      </c>
      <c r="AA85" s="30">
        <f t="shared" si="22"/>
        <v>0</v>
      </c>
      <c r="AB85" s="30">
        <f t="shared" si="23"/>
        <v>0</v>
      </c>
      <c r="AC85" s="30">
        <f t="shared" si="26"/>
        <v>1086.5001600000001</v>
      </c>
    </row>
    <row r="86" spans="1:29" x14ac:dyDescent="0.35">
      <c r="A86" s="5">
        <v>45080.652253136577</v>
      </c>
      <c r="B86" s="1">
        <v>1</v>
      </c>
      <c r="C86" s="6">
        <v>959.94</v>
      </c>
      <c r="D86" s="6">
        <v>1</v>
      </c>
      <c r="E86" s="7" t="s">
        <v>19</v>
      </c>
      <c r="F86" s="5">
        <v>45081.458333333336</v>
      </c>
      <c r="G86" s="1">
        <v>2</v>
      </c>
      <c r="H86" s="5">
        <v>45015.083814571757</v>
      </c>
      <c r="I86" s="7" t="s">
        <v>48</v>
      </c>
      <c r="J86" s="7"/>
      <c r="K86" s="7" t="s">
        <v>38</v>
      </c>
      <c r="L86" s="7" t="s">
        <v>31</v>
      </c>
      <c r="M86" s="7" t="s">
        <v>34</v>
      </c>
      <c r="N86" s="7" t="s">
        <v>23</v>
      </c>
      <c r="O86" s="7" t="s">
        <v>38</v>
      </c>
      <c r="P86" s="25">
        <f t="shared" si="27"/>
        <v>85</v>
      </c>
      <c r="Q86" s="28">
        <f t="shared" si="24"/>
        <v>45078</v>
      </c>
      <c r="R86" s="28" t="str">
        <f t="shared" si="14"/>
        <v>OTA</v>
      </c>
      <c r="S86" s="28" t="str">
        <f t="shared" si="15"/>
        <v>OTA</v>
      </c>
      <c r="T86" s="29">
        <f t="shared" si="16"/>
        <v>5.8927519151443723E-4</v>
      </c>
      <c r="U86" s="29">
        <f t="shared" si="25"/>
        <v>5.8927519151443723E-4</v>
      </c>
      <c r="V86" s="30">
        <f t="shared" si="17"/>
        <v>143.99100000000001</v>
      </c>
      <c r="W86" s="30">
        <f t="shared" si="18"/>
        <v>0</v>
      </c>
      <c r="X86" s="30">
        <f t="shared" si="19"/>
        <v>0</v>
      </c>
      <c r="Y86" s="30">
        <f t="shared" si="20"/>
        <v>17.278919999999999</v>
      </c>
      <c r="Z86" s="30">
        <f t="shared" si="21"/>
        <v>115</v>
      </c>
      <c r="AA86" s="30">
        <f t="shared" si="22"/>
        <v>1.1785503830288744</v>
      </c>
      <c r="AB86" s="30">
        <f t="shared" si="23"/>
        <v>0</v>
      </c>
      <c r="AC86" s="30">
        <f t="shared" si="26"/>
        <v>682.49152961697109</v>
      </c>
    </row>
    <row r="87" spans="1:29" x14ac:dyDescent="0.35">
      <c r="A87" s="5">
        <v>45080.661879861109</v>
      </c>
      <c r="B87" s="1">
        <v>1</v>
      </c>
      <c r="C87" s="6">
        <v>1886.88</v>
      </c>
      <c r="D87" s="6">
        <v>1</v>
      </c>
      <c r="E87" s="7" t="s">
        <v>19</v>
      </c>
      <c r="F87" s="5">
        <v>45081.360660497689</v>
      </c>
      <c r="G87" s="1">
        <v>3</v>
      </c>
      <c r="H87" s="5">
        <v>45004.596711053244</v>
      </c>
      <c r="I87" s="7" t="s">
        <v>63</v>
      </c>
      <c r="J87" s="7"/>
      <c r="K87" s="7" t="s">
        <v>38</v>
      </c>
      <c r="L87" s="7" t="s">
        <v>31</v>
      </c>
      <c r="M87" s="7" t="s">
        <v>32</v>
      </c>
      <c r="N87" s="7" t="s">
        <v>23</v>
      </c>
      <c r="O87" s="7" t="s">
        <v>38</v>
      </c>
      <c r="P87" s="25">
        <f t="shared" si="27"/>
        <v>86</v>
      </c>
      <c r="Q87" s="28">
        <f t="shared" si="24"/>
        <v>45078</v>
      </c>
      <c r="R87" s="28" t="str">
        <f t="shared" si="14"/>
        <v>OTA</v>
      </c>
      <c r="S87" s="28" t="str">
        <f t="shared" si="15"/>
        <v>OTA</v>
      </c>
      <c r="T87" s="29">
        <f t="shared" si="16"/>
        <v>5.8927519151443723E-4</v>
      </c>
      <c r="U87" s="29">
        <f t="shared" si="25"/>
        <v>5.8927519151443723E-4</v>
      </c>
      <c r="V87" s="30">
        <f t="shared" si="17"/>
        <v>283.03199999999998</v>
      </c>
      <c r="W87" s="30">
        <f t="shared" si="18"/>
        <v>0</v>
      </c>
      <c r="X87" s="30">
        <f t="shared" si="19"/>
        <v>0</v>
      </c>
      <c r="Y87" s="30">
        <f t="shared" si="20"/>
        <v>33.963839999999998</v>
      </c>
      <c r="Z87" s="30">
        <f t="shared" si="21"/>
        <v>115</v>
      </c>
      <c r="AA87" s="30">
        <f t="shared" si="22"/>
        <v>1.1785503830288744</v>
      </c>
      <c r="AB87" s="30">
        <f t="shared" si="23"/>
        <v>0</v>
      </c>
      <c r="AC87" s="30">
        <f t="shared" si="26"/>
        <v>1453.7056096169713</v>
      </c>
    </row>
    <row r="88" spans="1:29" x14ac:dyDescent="0.35">
      <c r="A88" s="5">
        <v>45080.696729421295</v>
      </c>
      <c r="B88" s="1">
        <v>4</v>
      </c>
      <c r="C88" s="6">
        <v>6325.6</v>
      </c>
      <c r="D88" s="6">
        <v>1</v>
      </c>
      <c r="E88" s="7" t="s">
        <v>19</v>
      </c>
      <c r="F88" s="5">
        <v>45084.458333333336</v>
      </c>
      <c r="G88" s="1">
        <v>3</v>
      </c>
      <c r="H88" s="5">
        <v>45035.885237037037</v>
      </c>
      <c r="I88" s="7" t="s">
        <v>63</v>
      </c>
      <c r="J88" s="7"/>
      <c r="K88" s="7" t="s">
        <v>38</v>
      </c>
      <c r="L88" s="7" t="s">
        <v>31</v>
      </c>
      <c r="M88" s="7" t="s">
        <v>34</v>
      </c>
      <c r="N88" s="7" t="s">
        <v>23</v>
      </c>
      <c r="O88" s="7" t="s">
        <v>38</v>
      </c>
      <c r="P88" s="25">
        <f t="shared" si="27"/>
        <v>87</v>
      </c>
      <c r="Q88" s="28">
        <f t="shared" si="24"/>
        <v>45078</v>
      </c>
      <c r="R88" s="28" t="str">
        <f t="shared" si="14"/>
        <v>OTA</v>
      </c>
      <c r="S88" s="28" t="str">
        <f t="shared" si="15"/>
        <v>OTA</v>
      </c>
      <c r="T88" s="29">
        <f t="shared" si="16"/>
        <v>2.3571007660577489E-3</v>
      </c>
      <c r="U88" s="29">
        <f t="shared" si="25"/>
        <v>2.3571007660577489E-3</v>
      </c>
      <c r="V88" s="30">
        <f t="shared" si="17"/>
        <v>948.84</v>
      </c>
      <c r="W88" s="30">
        <f t="shared" si="18"/>
        <v>0</v>
      </c>
      <c r="X88" s="30">
        <f t="shared" si="19"/>
        <v>0</v>
      </c>
      <c r="Y88" s="30">
        <f t="shared" si="20"/>
        <v>113.8608</v>
      </c>
      <c r="Z88" s="30">
        <f t="shared" si="21"/>
        <v>230</v>
      </c>
      <c r="AA88" s="30">
        <f t="shared" si="22"/>
        <v>4.7142015321154975</v>
      </c>
      <c r="AB88" s="30">
        <f t="shared" si="23"/>
        <v>0</v>
      </c>
      <c r="AC88" s="30">
        <f t="shared" si="26"/>
        <v>5028.1849984678847</v>
      </c>
    </row>
    <row r="89" spans="1:29" x14ac:dyDescent="0.35">
      <c r="A89" s="5">
        <v>45081.034415254631</v>
      </c>
      <c r="B89" s="1">
        <v>1</v>
      </c>
      <c r="C89" s="6">
        <v>577.85</v>
      </c>
      <c r="D89" s="6">
        <v>1</v>
      </c>
      <c r="E89" s="7" t="s">
        <v>19</v>
      </c>
      <c r="F89" s="5">
        <v>45081.391708946758</v>
      </c>
      <c r="G89" s="1">
        <v>1</v>
      </c>
      <c r="H89" s="5">
        <v>45079.984160127315</v>
      </c>
      <c r="I89" s="7" t="s">
        <v>49</v>
      </c>
      <c r="J89" s="7"/>
      <c r="K89" s="7" t="s">
        <v>38</v>
      </c>
      <c r="L89" s="7" t="s">
        <v>31</v>
      </c>
      <c r="M89" s="7" t="s">
        <v>32</v>
      </c>
      <c r="N89" s="7" t="s">
        <v>23</v>
      </c>
      <c r="O89" s="7" t="s">
        <v>38</v>
      </c>
      <c r="P89" s="25">
        <f t="shared" si="27"/>
        <v>88</v>
      </c>
      <c r="Q89" s="28">
        <f t="shared" si="24"/>
        <v>45078</v>
      </c>
      <c r="R89" s="28" t="str">
        <f t="shared" si="14"/>
        <v>OTA</v>
      </c>
      <c r="S89" s="28" t="str">
        <f t="shared" si="15"/>
        <v>OTA</v>
      </c>
      <c r="T89" s="29">
        <f t="shared" si="16"/>
        <v>5.8927519151443723E-4</v>
      </c>
      <c r="U89" s="29">
        <f t="shared" si="25"/>
        <v>5.8927519151443723E-4</v>
      </c>
      <c r="V89" s="30">
        <f t="shared" si="17"/>
        <v>86.677499999999995</v>
      </c>
      <c r="W89" s="30">
        <f t="shared" si="18"/>
        <v>0</v>
      </c>
      <c r="X89" s="30">
        <f t="shared" si="19"/>
        <v>0</v>
      </c>
      <c r="Y89" s="30">
        <f t="shared" si="20"/>
        <v>10.401299999999999</v>
      </c>
      <c r="Z89" s="30">
        <f t="shared" si="21"/>
        <v>115</v>
      </c>
      <c r="AA89" s="30">
        <f t="shared" si="22"/>
        <v>1.1785503830288744</v>
      </c>
      <c r="AB89" s="30">
        <f t="shared" si="23"/>
        <v>0</v>
      </c>
      <c r="AC89" s="30">
        <f t="shared" si="26"/>
        <v>364.59264961697113</v>
      </c>
    </row>
    <row r="90" spans="1:29" x14ac:dyDescent="0.35">
      <c r="A90" s="5">
        <v>45080.880775821759</v>
      </c>
      <c r="B90" s="1">
        <v>1</v>
      </c>
      <c r="C90" s="6">
        <v>701.79</v>
      </c>
      <c r="D90" s="6">
        <v>1</v>
      </c>
      <c r="E90" s="7" t="s">
        <v>19</v>
      </c>
      <c r="F90" s="5">
        <v>45081.412637222224</v>
      </c>
      <c r="G90" s="1">
        <v>1</v>
      </c>
      <c r="H90" s="5">
        <v>45020.059158981479</v>
      </c>
      <c r="I90" s="7" t="s">
        <v>49</v>
      </c>
      <c r="J90" s="7"/>
      <c r="K90" s="7" t="s">
        <v>30</v>
      </c>
      <c r="L90" s="7" t="s">
        <v>31</v>
      </c>
      <c r="M90" s="7" t="s">
        <v>32</v>
      </c>
      <c r="N90" s="7" t="s">
        <v>33</v>
      </c>
      <c r="O90" s="7" t="s">
        <v>30</v>
      </c>
      <c r="P90" s="25">
        <f t="shared" si="27"/>
        <v>89</v>
      </c>
      <c r="Q90" s="28">
        <f t="shared" si="24"/>
        <v>45078</v>
      </c>
      <c r="R90" s="28" t="str">
        <f t="shared" si="14"/>
        <v>OTA</v>
      </c>
      <c r="S90" s="28" t="str">
        <f t="shared" si="15"/>
        <v>OTA</v>
      </c>
      <c r="T90" s="29">
        <f t="shared" si="16"/>
        <v>5.8927519151443723E-4</v>
      </c>
      <c r="U90" s="29">
        <f t="shared" si="25"/>
        <v>5.8927519151443723E-4</v>
      </c>
      <c r="V90" s="30">
        <f t="shared" si="17"/>
        <v>105.26849999999999</v>
      </c>
      <c r="W90" s="30">
        <f t="shared" si="18"/>
        <v>0</v>
      </c>
      <c r="X90" s="30">
        <f t="shared" si="19"/>
        <v>0</v>
      </c>
      <c r="Y90" s="30">
        <f t="shared" si="20"/>
        <v>12.632219999999998</v>
      </c>
      <c r="Z90" s="30">
        <f t="shared" si="21"/>
        <v>115</v>
      </c>
      <c r="AA90" s="30">
        <f t="shared" si="22"/>
        <v>1.1785503830288744</v>
      </c>
      <c r="AB90" s="30">
        <f t="shared" si="23"/>
        <v>0</v>
      </c>
      <c r="AC90" s="30">
        <f t="shared" si="26"/>
        <v>467.71072961697109</v>
      </c>
    </row>
    <row r="91" spans="1:29" x14ac:dyDescent="0.35">
      <c r="A91" s="5">
        <v>45080.792831493054</v>
      </c>
      <c r="B91" s="1">
        <v>1</v>
      </c>
      <c r="C91" s="6">
        <v>717.59</v>
      </c>
      <c r="D91" s="6">
        <v>1</v>
      </c>
      <c r="E91" s="7" t="s">
        <v>19</v>
      </c>
      <c r="F91" s="5">
        <v>45081.4266403125</v>
      </c>
      <c r="G91" s="1">
        <v>1</v>
      </c>
      <c r="H91" s="5">
        <v>45079.709269571758</v>
      </c>
      <c r="I91" s="7" t="s">
        <v>49</v>
      </c>
      <c r="J91" s="7"/>
      <c r="K91" s="7"/>
      <c r="L91" s="7" t="s">
        <v>21</v>
      </c>
      <c r="M91" s="7" t="s">
        <v>66</v>
      </c>
      <c r="N91" s="7" t="s">
        <v>33</v>
      </c>
      <c r="O91" s="7" t="s">
        <v>46</v>
      </c>
      <c r="P91" s="25">
        <f t="shared" si="27"/>
        <v>90</v>
      </c>
      <c r="Q91" s="28">
        <f t="shared" si="24"/>
        <v>45078</v>
      </c>
      <c r="R91" s="28" t="str">
        <f t="shared" si="14"/>
        <v>WEB</v>
      </c>
      <c r="S91" s="28" t="str">
        <f t="shared" si="15"/>
        <v>WEBSITE</v>
      </c>
      <c r="T91" s="29">
        <f t="shared" si="16"/>
        <v>1.6313213703099511E-3</v>
      </c>
      <c r="U91" s="29">
        <f t="shared" si="25"/>
        <v>1.6313213703099511E-3</v>
      </c>
      <c r="V91" s="30">
        <f t="shared" si="17"/>
        <v>7.1759000000000004</v>
      </c>
      <c r="W91" s="30">
        <f t="shared" si="18"/>
        <v>50</v>
      </c>
      <c r="X91" s="30">
        <f t="shared" si="19"/>
        <v>0</v>
      </c>
      <c r="Y91" s="30">
        <f t="shared" si="20"/>
        <v>10.04626</v>
      </c>
      <c r="Z91" s="30">
        <f t="shared" si="21"/>
        <v>115</v>
      </c>
      <c r="AA91" s="30">
        <f t="shared" si="22"/>
        <v>16.31321370309951</v>
      </c>
      <c r="AB91" s="30">
        <f t="shared" si="23"/>
        <v>0</v>
      </c>
      <c r="AC91" s="30">
        <f t="shared" si="26"/>
        <v>519.05462629690055</v>
      </c>
    </row>
    <row r="92" spans="1:29" x14ac:dyDescent="0.35">
      <c r="A92" s="5">
        <v>45080.947309479168</v>
      </c>
      <c r="B92" s="1">
        <v>1</v>
      </c>
      <c r="C92" s="6">
        <v>585.02</v>
      </c>
      <c r="D92" s="6">
        <v>1</v>
      </c>
      <c r="E92" s="7" t="s">
        <v>19</v>
      </c>
      <c r="F92" s="5">
        <v>45081.434274074076</v>
      </c>
      <c r="G92" s="1">
        <v>1</v>
      </c>
      <c r="H92" s="5">
        <v>44958.181886782404</v>
      </c>
      <c r="I92" s="7" t="s">
        <v>49</v>
      </c>
      <c r="J92" s="7"/>
      <c r="K92" s="7"/>
      <c r="L92" s="7" t="s">
        <v>21</v>
      </c>
      <c r="M92" s="7" t="s">
        <v>57</v>
      </c>
      <c r="N92" s="7" t="s">
        <v>28</v>
      </c>
      <c r="O92" s="7" t="s">
        <v>46</v>
      </c>
      <c r="P92" s="25">
        <f t="shared" si="27"/>
        <v>91</v>
      </c>
      <c r="Q92" s="28">
        <f t="shared" si="24"/>
        <v>45078</v>
      </c>
      <c r="R92" s="28" t="str">
        <f t="shared" si="14"/>
        <v>WEB</v>
      </c>
      <c r="S92" s="28" t="str">
        <f t="shared" si="15"/>
        <v>WEBSITE</v>
      </c>
      <c r="T92" s="29">
        <f t="shared" si="16"/>
        <v>1.6313213703099511E-3</v>
      </c>
      <c r="U92" s="29">
        <f t="shared" si="25"/>
        <v>1.6313213703099511E-3</v>
      </c>
      <c r="V92" s="30">
        <f t="shared" si="17"/>
        <v>5.8502000000000001</v>
      </c>
      <c r="W92" s="30">
        <f t="shared" si="18"/>
        <v>50</v>
      </c>
      <c r="X92" s="30">
        <f t="shared" si="19"/>
        <v>0</v>
      </c>
      <c r="Y92" s="30">
        <f t="shared" si="20"/>
        <v>8.1902799999999996</v>
      </c>
      <c r="Z92" s="30">
        <f t="shared" si="21"/>
        <v>115</v>
      </c>
      <c r="AA92" s="30">
        <f t="shared" si="22"/>
        <v>16.31321370309951</v>
      </c>
      <c r="AB92" s="30">
        <f t="shared" si="23"/>
        <v>0</v>
      </c>
      <c r="AC92" s="30">
        <f t="shared" si="26"/>
        <v>389.66630629690047</v>
      </c>
    </row>
    <row r="93" spans="1:29" x14ac:dyDescent="0.35">
      <c r="A93" s="5">
        <v>45080.967158240739</v>
      </c>
      <c r="B93" s="1">
        <v>3</v>
      </c>
      <c r="C93" s="6">
        <v>1832.82</v>
      </c>
      <c r="D93" s="6">
        <v>1</v>
      </c>
      <c r="E93" s="7" t="s">
        <v>19</v>
      </c>
      <c r="F93" s="5">
        <v>45083.414758530096</v>
      </c>
      <c r="G93" s="1">
        <v>1</v>
      </c>
      <c r="H93" s="5">
        <v>45080.071656967593</v>
      </c>
      <c r="I93" s="7" t="s">
        <v>49</v>
      </c>
      <c r="J93" s="7"/>
      <c r="K93" s="7" t="s">
        <v>50</v>
      </c>
      <c r="L93" s="7" t="s">
        <v>31</v>
      </c>
      <c r="M93" s="7" t="s">
        <v>32</v>
      </c>
      <c r="N93" s="7" t="s">
        <v>33</v>
      </c>
      <c r="O93" s="7" t="s">
        <v>51</v>
      </c>
      <c r="P93" s="25">
        <f t="shared" si="27"/>
        <v>92</v>
      </c>
      <c r="Q93" s="28">
        <f t="shared" si="24"/>
        <v>45078</v>
      </c>
      <c r="R93" s="28" t="str">
        <f t="shared" si="14"/>
        <v>OTA</v>
      </c>
      <c r="S93" s="28" t="str">
        <f t="shared" si="15"/>
        <v>OTA</v>
      </c>
      <c r="T93" s="29">
        <f t="shared" si="16"/>
        <v>1.7678255745433118E-3</v>
      </c>
      <c r="U93" s="29">
        <f t="shared" si="25"/>
        <v>1.7678255745433118E-3</v>
      </c>
      <c r="V93" s="30">
        <f t="shared" si="17"/>
        <v>274.923</v>
      </c>
      <c r="W93" s="30">
        <f t="shared" si="18"/>
        <v>0</v>
      </c>
      <c r="X93" s="30">
        <f t="shared" si="19"/>
        <v>0</v>
      </c>
      <c r="Y93" s="30">
        <f t="shared" si="20"/>
        <v>32.990759999999995</v>
      </c>
      <c r="Z93" s="30">
        <f t="shared" si="21"/>
        <v>191.66666666666666</v>
      </c>
      <c r="AA93" s="30">
        <f t="shared" si="22"/>
        <v>3.5356511490866236</v>
      </c>
      <c r="AB93" s="30">
        <f t="shared" si="23"/>
        <v>0</v>
      </c>
      <c r="AC93" s="30">
        <f t="shared" si="26"/>
        <v>1329.7039221842467</v>
      </c>
    </row>
    <row r="94" spans="1:29" x14ac:dyDescent="0.35">
      <c r="A94" s="5">
        <v>45080.646702418984</v>
      </c>
      <c r="B94" s="1">
        <v>1</v>
      </c>
      <c r="C94" s="6">
        <v>757.81</v>
      </c>
      <c r="D94" s="6">
        <v>1</v>
      </c>
      <c r="E94" s="7" t="s">
        <v>19</v>
      </c>
      <c r="F94" s="5">
        <v>45081.458333333336</v>
      </c>
      <c r="G94" s="1">
        <v>1</v>
      </c>
      <c r="H94" s="5">
        <v>45080.540842893519</v>
      </c>
      <c r="I94" s="7" t="s">
        <v>49</v>
      </c>
      <c r="J94" s="7"/>
      <c r="K94" s="7"/>
      <c r="L94" s="7" t="s">
        <v>21</v>
      </c>
      <c r="M94" s="7" t="s">
        <v>52</v>
      </c>
      <c r="N94" s="7" t="s">
        <v>28</v>
      </c>
      <c r="O94" s="7" t="s">
        <v>46</v>
      </c>
      <c r="P94" s="25">
        <f t="shared" si="27"/>
        <v>93</v>
      </c>
      <c r="Q94" s="28">
        <f t="shared" si="24"/>
        <v>45078</v>
      </c>
      <c r="R94" s="28" t="str">
        <f t="shared" si="14"/>
        <v>WEB</v>
      </c>
      <c r="S94" s="28" t="str">
        <f t="shared" si="15"/>
        <v>WEBSITE</v>
      </c>
      <c r="T94" s="29">
        <f t="shared" si="16"/>
        <v>1.6313213703099511E-3</v>
      </c>
      <c r="U94" s="29">
        <f t="shared" si="25"/>
        <v>1.6313213703099511E-3</v>
      </c>
      <c r="V94" s="30">
        <f t="shared" si="17"/>
        <v>7.5780999999999992</v>
      </c>
      <c r="W94" s="30">
        <f t="shared" si="18"/>
        <v>50</v>
      </c>
      <c r="X94" s="30">
        <f t="shared" si="19"/>
        <v>0</v>
      </c>
      <c r="Y94" s="30">
        <f t="shared" si="20"/>
        <v>10.60934</v>
      </c>
      <c r="Z94" s="30">
        <f t="shared" si="21"/>
        <v>115</v>
      </c>
      <c r="AA94" s="30">
        <f t="shared" si="22"/>
        <v>16.31321370309951</v>
      </c>
      <c r="AB94" s="30">
        <f t="shared" si="23"/>
        <v>0</v>
      </c>
      <c r="AC94" s="30">
        <f t="shared" si="26"/>
        <v>558.30934629690046</v>
      </c>
    </row>
    <row r="95" spans="1:29" x14ac:dyDescent="0.35">
      <c r="A95" s="5">
        <v>45080.712244606482</v>
      </c>
      <c r="B95" s="1">
        <v>1</v>
      </c>
      <c r="C95" s="6">
        <v>898.21</v>
      </c>
      <c r="D95" s="6">
        <v>1</v>
      </c>
      <c r="E95" s="7" t="s">
        <v>19</v>
      </c>
      <c r="F95" s="5">
        <v>45081.447779629627</v>
      </c>
      <c r="G95" s="1">
        <v>1</v>
      </c>
      <c r="H95" s="5">
        <v>45076.952933090281</v>
      </c>
      <c r="I95" s="7" t="s">
        <v>49</v>
      </c>
      <c r="J95" s="7"/>
      <c r="K95" s="7" t="s">
        <v>30</v>
      </c>
      <c r="L95" s="7" t="s">
        <v>31</v>
      </c>
      <c r="M95" s="7" t="s">
        <v>32</v>
      </c>
      <c r="N95" s="7" t="s">
        <v>33</v>
      </c>
      <c r="O95" s="7" t="s">
        <v>30</v>
      </c>
      <c r="P95" s="25">
        <f t="shared" si="27"/>
        <v>94</v>
      </c>
      <c r="Q95" s="28">
        <f t="shared" si="24"/>
        <v>45078</v>
      </c>
      <c r="R95" s="28" t="str">
        <f t="shared" si="14"/>
        <v>OTA</v>
      </c>
      <c r="S95" s="28" t="str">
        <f t="shared" si="15"/>
        <v>OTA</v>
      </c>
      <c r="T95" s="29">
        <f t="shared" si="16"/>
        <v>5.8927519151443723E-4</v>
      </c>
      <c r="U95" s="29">
        <f t="shared" si="25"/>
        <v>5.8927519151443723E-4</v>
      </c>
      <c r="V95" s="30">
        <f t="shared" si="17"/>
        <v>134.73150000000001</v>
      </c>
      <c r="W95" s="30">
        <f t="shared" si="18"/>
        <v>0</v>
      </c>
      <c r="X95" s="30">
        <f t="shared" si="19"/>
        <v>0</v>
      </c>
      <c r="Y95" s="30">
        <f t="shared" si="20"/>
        <v>16.16778</v>
      </c>
      <c r="Z95" s="30">
        <f t="shared" si="21"/>
        <v>115</v>
      </c>
      <c r="AA95" s="30">
        <f t="shared" si="22"/>
        <v>1.1785503830288744</v>
      </c>
      <c r="AB95" s="30">
        <f t="shared" si="23"/>
        <v>0</v>
      </c>
      <c r="AC95" s="30">
        <f t="shared" si="26"/>
        <v>631.13216961697117</v>
      </c>
    </row>
    <row r="96" spans="1:29" x14ac:dyDescent="0.35">
      <c r="A96" s="5">
        <v>45080.832823009259</v>
      </c>
      <c r="B96" s="1">
        <v>2</v>
      </c>
      <c r="C96" s="6">
        <v>1286.8399999999999</v>
      </c>
      <c r="D96" s="6">
        <v>1</v>
      </c>
      <c r="E96" s="7" t="s">
        <v>19</v>
      </c>
      <c r="F96" s="5">
        <v>45082.348642453704</v>
      </c>
      <c r="G96" s="1">
        <v>1</v>
      </c>
      <c r="H96" s="5">
        <v>45055.251525613428</v>
      </c>
      <c r="I96" s="7" t="s">
        <v>67</v>
      </c>
      <c r="J96" s="7"/>
      <c r="K96" s="7" t="s">
        <v>38</v>
      </c>
      <c r="L96" s="7" t="s">
        <v>31</v>
      </c>
      <c r="M96" s="7" t="s">
        <v>32</v>
      </c>
      <c r="N96" s="7" t="s">
        <v>23</v>
      </c>
      <c r="O96" s="7" t="s">
        <v>38</v>
      </c>
      <c r="P96" s="25">
        <f t="shared" si="27"/>
        <v>95</v>
      </c>
      <c r="Q96" s="28">
        <f t="shared" si="24"/>
        <v>45078</v>
      </c>
      <c r="R96" s="28" t="str">
        <f t="shared" si="14"/>
        <v>OTA</v>
      </c>
      <c r="S96" s="28" t="str">
        <f t="shared" si="15"/>
        <v>OTA</v>
      </c>
      <c r="T96" s="29">
        <f t="shared" si="16"/>
        <v>1.1785503830288745E-3</v>
      </c>
      <c r="U96" s="29">
        <f t="shared" si="25"/>
        <v>1.1785503830288745E-3</v>
      </c>
      <c r="V96" s="30">
        <f t="shared" si="17"/>
        <v>193.02599999999998</v>
      </c>
      <c r="W96" s="30">
        <f t="shared" si="18"/>
        <v>0</v>
      </c>
      <c r="X96" s="30">
        <f t="shared" si="19"/>
        <v>0</v>
      </c>
      <c r="Y96" s="30">
        <f t="shared" si="20"/>
        <v>23.163119999999996</v>
      </c>
      <c r="Z96" s="30">
        <f t="shared" si="21"/>
        <v>153.33333333333331</v>
      </c>
      <c r="AA96" s="30">
        <f t="shared" si="22"/>
        <v>2.3571007660577488</v>
      </c>
      <c r="AB96" s="30">
        <f t="shared" si="23"/>
        <v>0</v>
      </c>
      <c r="AC96" s="30">
        <f t="shared" si="26"/>
        <v>914.96044590060887</v>
      </c>
    </row>
    <row r="97" spans="1:29" x14ac:dyDescent="0.35">
      <c r="A97" s="5">
        <v>45081.037873726855</v>
      </c>
      <c r="B97" s="1">
        <v>1</v>
      </c>
      <c r="C97" s="6">
        <v>843.17</v>
      </c>
      <c r="D97" s="6">
        <v>1</v>
      </c>
      <c r="E97" s="7" t="s">
        <v>19</v>
      </c>
      <c r="F97" s="5">
        <v>45081.293842222221</v>
      </c>
      <c r="G97" s="1">
        <v>1</v>
      </c>
      <c r="H97" s="5">
        <v>45077.734552060188</v>
      </c>
      <c r="I97" s="7" t="s">
        <v>53</v>
      </c>
      <c r="J97" s="7"/>
      <c r="K97" s="7" t="s">
        <v>50</v>
      </c>
      <c r="L97" s="7" t="s">
        <v>31</v>
      </c>
      <c r="M97" s="7" t="s">
        <v>32</v>
      </c>
      <c r="N97" s="7" t="s">
        <v>33</v>
      </c>
      <c r="O97" s="7" t="s">
        <v>51</v>
      </c>
      <c r="P97" s="25">
        <f t="shared" si="27"/>
        <v>96</v>
      </c>
      <c r="Q97" s="28">
        <f t="shared" si="24"/>
        <v>45078</v>
      </c>
      <c r="R97" s="28" t="str">
        <f t="shared" si="14"/>
        <v>OTA</v>
      </c>
      <c r="S97" s="28" t="str">
        <f t="shared" si="15"/>
        <v>OTA</v>
      </c>
      <c r="T97" s="29">
        <f t="shared" si="16"/>
        <v>5.8927519151443723E-4</v>
      </c>
      <c r="U97" s="29">
        <f t="shared" si="25"/>
        <v>5.8927519151443723E-4</v>
      </c>
      <c r="V97" s="30">
        <f t="shared" si="17"/>
        <v>126.47549999999998</v>
      </c>
      <c r="W97" s="30">
        <f t="shared" si="18"/>
        <v>0</v>
      </c>
      <c r="X97" s="30">
        <f t="shared" si="19"/>
        <v>0</v>
      </c>
      <c r="Y97" s="30">
        <f t="shared" si="20"/>
        <v>15.177059999999997</v>
      </c>
      <c r="Z97" s="30">
        <f t="shared" si="21"/>
        <v>115</v>
      </c>
      <c r="AA97" s="30">
        <f t="shared" si="22"/>
        <v>1.1785503830288744</v>
      </c>
      <c r="AB97" s="30">
        <f t="shared" si="23"/>
        <v>0</v>
      </c>
      <c r="AC97" s="30">
        <f t="shared" si="26"/>
        <v>585.33888961697107</v>
      </c>
    </row>
    <row r="98" spans="1:29" x14ac:dyDescent="0.35">
      <c r="A98" s="5">
        <v>45081.695545104165</v>
      </c>
      <c r="B98" s="1">
        <v>2</v>
      </c>
      <c r="C98" s="6">
        <v>2425</v>
      </c>
      <c r="D98" s="6">
        <v>1</v>
      </c>
      <c r="E98" s="7" t="s">
        <v>19</v>
      </c>
      <c r="F98" s="5">
        <v>45083.376798645833</v>
      </c>
      <c r="G98" s="1">
        <v>2</v>
      </c>
      <c r="H98" s="5">
        <v>45081.41268321759</v>
      </c>
      <c r="I98" s="7" t="s">
        <v>20</v>
      </c>
      <c r="J98" s="7"/>
      <c r="K98" s="7"/>
      <c r="L98" s="7" t="s">
        <v>21</v>
      </c>
      <c r="M98" s="7" t="s">
        <v>52</v>
      </c>
      <c r="N98" s="7" t="s">
        <v>23</v>
      </c>
      <c r="O98" s="7" t="s">
        <v>56</v>
      </c>
      <c r="P98" s="25">
        <f t="shared" si="27"/>
        <v>97</v>
      </c>
      <c r="Q98" s="28">
        <f t="shared" si="24"/>
        <v>45078</v>
      </c>
      <c r="R98" s="28" t="str">
        <f t="shared" si="14"/>
        <v>WEB</v>
      </c>
      <c r="S98" s="28" t="str">
        <f t="shared" si="15"/>
        <v>OFFLINE</v>
      </c>
      <c r="T98" s="29">
        <f t="shared" si="16"/>
        <v>3.2626427406199023E-3</v>
      </c>
      <c r="U98" s="29">
        <f t="shared" si="25"/>
        <v>3.2626427406199023E-3</v>
      </c>
      <c r="V98" s="30">
        <f t="shared" si="17"/>
        <v>0</v>
      </c>
      <c r="W98" s="30">
        <f t="shared" si="18"/>
        <v>0</v>
      </c>
      <c r="X98" s="30">
        <f t="shared" si="19"/>
        <v>0</v>
      </c>
      <c r="Y98" s="30">
        <f t="shared" si="20"/>
        <v>33.950000000000003</v>
      </c>
      <c r="Z98" s="30">
        <f t="shared" si="21"/>
        <v>153.33333333333331</v>
      </c>
      <c r="AA98" s="30">
        <f t="shared" si="22"/>
        <v>0</v>
      </c>
      <c r="AB98" s="30">
        <f t="shared" si="23"/>
        <v>0</v>
      </c>
      <c r="AC98" s="30">
        <f t="shared" si="26"/>
        <v>2237.7166666666667</v>
      </c>
    </row>
    <row r="99" spans="1:29" x14ac:dyDescent="0.35">
      <c r="A99" s="5">
        <v>45081.743399826388</v>
      </c>
      <c r="B99" s="1">
        <v>1</v>
      </c>
      <c r="C99" s="6">
        <v>947.39</v>
      </c>
      <c r="D99" s="6">
        <v>1</v>
      </c>
      <c r="E99" s="7" t="s">
        <v>19</v>
      </c>
      <c r="F99" s="5">
        <v>45082.353462395833</v>
      </c>
      <c r="G99" s="1">
        <v>2</v>
      </c>
      <c r="H99" s="5">
        <v>45029.474267291669</v>
      </c>
      <c r="I99" s="7" t="s">
        <v>20</v>
      </c>
      <c r="J99" s="7"/>
      <c r="K99" s="7"/>
      <c r="L99" s="7" t="s">
        <v>21</v>
      </c>
      <c r="M99" s="7" t="s">
        <v>45</v>
      </c>
      <c r="N99" s="7" t="s">
        <v>28</v>
      </c>
      <c r="O99" s="7" t="s">
        <v>46</v>
      </c>
      <c r="P99" s="25">
        <f t="shared" si="27"/>
        <v>98</v>
      </c>
      <c r="Q99" s="28">
        <f t="shared" si="24"/>
        <v>45078</v>
      </c>
      <c r="R99" s="28" t="str">
        <f t="shared" si="14"/>
        <v>WEB</v>
      </c>
      <c r="S99" s="28" t="str">
        <f t="shared" si="15"/>
        <v>WEBSITE</v>
      </c>
      <c r="T99" s="29">
        <f t="shared" si="16"/>
        <v>1.6313213703099511E-3</v>
      </c>
      <c r="U99" s="29">
        <f t="shared" si="25"/>
        <v>1.6313213703099511E-3</v>
      </c>
      <c r="V99" s="30">
        <f t="shared" si="17"/>
        <v>9.4739000000000004</v>
      </c>
      <c r="W99" s="30">
        <f t="shared" si="18"/>
        <v>50</v>
      </c>
      <c r="X99" s="30">
        <f t="shared" si="19"/>
        <v>0</v>
      </c>
      <c r="Y99" s="30">
        <f t="shared" si="20"/>
        <v>13.26346</v>
      </c>
      <c r="Z99" s="30">
        <f t="shared" si="21"/>
        <v>115</v>
      </c>
      <c r="AA99" s="30">
        <f t="shared" si="22"/>
        <v>16.31321370309951</v>
      </c>
      <c r="AB99" s="30">
        <f t="shared" si="23"/>
        <v>0</v>
      </c>
      <c r="AC99" s="30">
        <f t="shared" si="26"/>
        <v>743.33942629690046</v>
      </c>
    </row>
    <row r="100" spans="1:29" x14ac:dyDescent="0.35">
      <c r="A100" s="5">
        <v>45081.996393761576</v>
      </c>
      <c r="B100" s="1">
        <v>2</v>
      </c>
      <c r="C100" s="6">
        <v>3593.75</v>
      </c>
      <c r="D100" s="6">
        <v>1</v>
      </c>
      <c r="E100" s="7" t="s">
        <v>19</v>
      </c>
      <c r="F100" s="5">
        <v>45083.374910243052</v>
      </c>
      <c r="G100" s="1">
        <v>2</v>
      </c>
      <c r="H100" s="5">
        <v>45030.811248067126</v>
      </c>
      <c r="I100" s="7" t="s">
        <v>20</v>
      </c>
      <c r="J100" s="7"/>
      <c r="K100" s="7" t="s">
        <v>30</v>
      </c>
      <c r="L100" s="7" t="s">
        <v>31</v>
      </c>
      <c r="M100" s="7" t="s">
        <v>32</v>
      </c>
      <c r="N100" s="7" t="s">
        <v>33</v>
      </c>
      <c r="O100" s="7" t="s">
        <v>30</v>
      </c>
      <c r="P100" s="25">
        <f t="shared" si="27"/>
        <v>99</v>
      </c>
      <c r="Q100" s="28">
        <f t="shared" si="24"/>
        <v>45078</v>
      </c>
      <c r="R100" s="28" t="str">
        <f t="shared" si="14"/>
        <v>OTA</v>
      </c>
      <c r="S100" s="28" t="str">
        <f t="shared" si="15"/>
        <v>OTA</v>
      </c>
      <c r="T100" s="29">
        <f t="shared" si="16"/>
        <v>1.1785503830288745E-3</v>
      </c>
      <c r="U100" s="29">
        <f t="shared" si="25"/>
        <v>1.1785503830288745E-3</v>
      </c>
      <c r="V100" s="30">
        <f t="shared" si="17"/>
        <v>539.0625</v>
      </c>
      <c r="W100" s="30">
        <f t="shared" si="18"/>
        <v>0</v>
      </c>
      <c r="X100" s="30">
        <f t="shared" si="19"/>
        <v>0</v>
      </c>
      <c r="Y100" s="30">
        <f t="shared" si="20"/>
        <v>64.6875</v>
      </c>
      <c r="Z100" s="30">
        <f t="shared" si="21"/>
        <v>153.33333333333331</v>
      </c>
      <c r="AA100" s="30">
        <f t="shared" si="22"/>
        <v>2.3571007660577488</v>
      </c>
      <c r="AB100" s="30">
        <f t="shared" si="23"/>
        <v>0</v>
      </c>
      <c r="AC100" s="30">
        <f t="shared" si="26"/>
        <v>2834.309565900609</v>
      </c>
    </row>
    <row r="101" spans="1:29" x14ac:dyDescent="0.35">
      <c r="A101" s="5">
        <v>45081.747624583331</v>
      </c>
      <c r="B101" s="1">
        <v>1</v>
      </c>
      <c r="C101" s="6">
        <v>947.39</v>
      </c>
      <c r="D101" s="6">
        <v>1</v>
      </c>
      <c r="E101" s="7" t="s">
        <v>19</v>
      </c>
      <c r="F101" s="5">
        <v>45082.353198530094</v>
      </c>
      <c r="G101" s="1">
        <v>2</v>
      </c>
      <c r="H101" s="5">
        <v>45029.474267291669</v>
      </c>
      <c r="I101" s="7" t="s">
        <v>20</v>
      </c>
      <c r="J101" s="7"/>
      <c r="K101" s="7"/>
      <c r="L101" s="7" t="s">
        <v>21</v>
      </c>
      <c r="M101" s="7" t="s">
        <v>45</v>
      </c>
      <c r="N101" s="7" t="s">
        <v>28</v>
      </c>
      <c r="O101" s="7" t="s">
        <v>46</v>
      </c>
      <c r="P101" s="25">
        <f t="shared" si="27"/>
        <v>100</v>
      </c>
      <c r="Q101" s="28">
        <f t="shared" si="24"/>
        <v>45078</v>
      </c>
      <c r="R101" s="28" t="str">
        <f t="shared" si="14"/>
        <v>WEB</v>
      </c>
      <c r="S101" s="28" t="str">
        <f t="shared" si="15"/>
        <v>WEBSITE</v>
      </c>
      <c r="T101" s="29">
        <f t="shared" si="16"/>
        <v>1.6313213703099511E-3</v>
      </c>
      <c r="U101" s="29">
        <f t="shared" si="25"/>
        <v>1.6313213703099511E-3</v>
      </c>
      <c r="V101" s="30">
        <f t="shared" si="17"/>
        <v>9.4739000000000004</v>
      </c>
      <c r="W101" s="30">
        <f t="shared" si="18"/>
        <v>50</v>
      </c>
      <c r="X101" s="30">
        <f t="shared" si="19"/>
        <v>0</v>
      </c>
      <c r="Y101" s="30">
        <f t="shared" si="20"/>
        <v>13.26346</v>
      </c>
      <c r="Z101" s="30">
        <f t="shared" si="21"/>
        <v>115</v>
      </c>
      <c r="AA101" s="30">
        <f t="shared" si="22"/>
        <v>16.31321370309951</v>
      </c>
      <c r="AB101" s="30">
        <f t="shared" si="23"/>
        <v>0</v>
      </c>
      <c r="AC101" s="30">
        <f t="shared" si="26"/>
        <v>743.33942629690046</v>
      </c>
    </row>
    <row r="102" spans="1:29" x14ac:dyDescent="0.35">
      <c r="A102" s="5">
        <v>45081.743880613423</v>
      </c>
      <c r="B102" s="1">
        <v>1</v>
      </c>
      <c r="C102" s="6">
        <v>947.39</v>
      </c>
      <c r="D102" s="6">
        <v>1</v>
      </c>
      <c r="E102" s="7" t="s">
        <v>19</v>
      </c>
      <c r="F102" s="5">
        <v>45082.331865821761</v>
      </c>
      <c r="G102" s="1">
        <v>2</v>
      </c>
      <c r="H102" s="5">
        <v>45029.474267291669</v>
      </c>
      <c r="I102" s="7" t="s">
        <v>20</v>
      </c>
      <c r="J102" s="7"/>
      <c r="K102" s="7"/>
      <c r="L102" s="7" t="s">
        <v>21</v>
      </c>
      <c r="M102" s="7" t="s">
        <v>45</v>
      </c>
      <c r="N102" s="7" t="s">
        <v>28</v>
      </c>
      <c r="O102" s="7" t="s">
        <v>46</v>
      </c>
      <c r="P102" s="25">
        <f t="shared" si="27"/>
        <v>101</v>
      </c>
      <c r="Q102" s="28">
        <f t="shared" si="24"/>
        <v>45078</v>
      </c>
      <c r="R102" s="28" t="str">
        <f t="shared" si="14"/>
        <v>WEB</v>
      </c>
      <c r="S102" s="28" t="str">
        <f t="shared" si="15"/>
        <v>WEBSITE</v>
      </c>
      <c r="T102" s="29">
        <f t="shared" si="16"/>
        <v>1.6313213703099511E-3</v>
      </c>
      <c r="U102" s="29">
        <f t="shared" si="25"/>
        <v>1.6313213703099511E-3</v>
      </c>
      <c r="V102" s="30">
        <f t="shared" si="17"/>
        <v>9.4739000000000004</v>
      </c>
      <c r="W102" s="30">
        <f t="shared" si="18"/>
        <v>50</v>
      </c>
      <c r="X102" s="30">
        <f t="shared" si="19"/>
        <v>0</v>
      </c>
      <c r="Y102" s="30">
        <f t="shared" si="20"/>
        <v>13.26346</v>
      </c>
      <c r="Z102" s="30">
        <f t="shared" si="21"/>
        <v>115</v>
      </c>
      <c r="AA102" s="30">
        <f t="shared" si="22"/>
        <v>16.31321370309951</v>
      </c>
      <c r="AB102" s="30">
        <f t="shared" si="23"/>
        <v>0</v>
      </c>
      <c r="AC102" s="30">
        <f t="shared" si="26"/>
        <v>743.33942629690046</v>
      </c>
    </row>
    <row r="103" spans="1:29" x14ac:dyDescent="0.35">
      <c r="A103" s="5">
        <v>45081.742782696761</v>
      </c>
      <c r="B103" s="1">
        <v>1</v>
      </c>
      <c r="C103" s="6">
        <v>1119.6400000000001</v>
      </c>
      <c r="D103" s="6">
        <v>1</v>
      </c>
      <c r="E103" s="7" t="s">
        <v>19</v>
      </c>
      <c r="F103" s="5">
        <v>45082.331748784723</v>
      </c>
      <c r="G103" s="1">
        <v>1</v>
      </c>
      <c r="H103" s="5">
        <v>45080.592205393521</v>
      </c>
      <c r="I103" s="7" t="s">
        <v>20</v>
      </c>
      <c r="J103" s="7"/>
      <c r="K103" s="7"/>
      <c r="L103" s="7" t="s">
        <v>21</v>
      </c>
      <c r="M103" s="7" t="s">
        <v>66</v>
      </c>
      <c r="N103" s="7" t="s">
        <v>28</v>
      </c>
      <c r="O103" s="7" t="s">
        <v>46</v>
      </c>
      <c r="P103" s="25">
        <f t="shared" si="27"/>
        <v>102</v>
      </c>
      <c r="Q103" s="28">
        <f t="shared" si="24"/>
        <v>45078</v>
      </c>
      <c r="R103" s="28" t="str">
        <f t="shared" si="14"/>
        <v>WEB</v>
      </c>
      <c r="S103" s="28" t="str">
        <f t="shared" si="15"/>
        <v>WEBSITE</v>
      </c>
      <c r="T103" s="29">
        <f t="shared" si="16"/>
        <v>1.6313213703099511E-3</v>
      </c>
      <c r="U103" s="29">
        <f t="shared" si="25"/>
        <v>1.6313213703099511E-3</v>
      </c>
      <c r="V103" s="30">
        <f t="shared" si="17"/>
        <v>11.196400000000001</v>
      </c>
      <c r="W103" s="30">
        <f t="shared" si="18"/>
        <v>50</v>
      </c>
      <c r="X103" s="30">
        <f t="shared" si="19"/>
        <v>0</v>
      </c>
      <c r="Y103" s="30">
        <f t="shared" si="20"/>
        <v>15.674960000000002</v>
      </c>
      <c r="Z103" s="30">
        <f t="shared" si="21"/>
        <v>115</v>
      </c>
      <c r="AA103" s="30">
        <f t="shared" si="22"/>
        <v>16.31321370309951</v>
      </c>
      <c r="AB103" s="30">
        <f t="shared" si="23"/>
        <v>0</v>
      </c>
      <c r="AC103" s="30">
        <f t="shared" si="26"/>
        <v>911.45542629690067</v>
      </c>
    </row>
    <row r="104" spans="1:29" x14ac:dyDescent="0.35">
      <c r="A104" s="5">
        <v>45081.742160729169</v>
      </c>
      <c r="B104" s="1">
        <v>1</v>
      </c>
      <c r="C104" s="6">
        <v>947.39</v>
      </c>
      <c r="D104" s="6">
        <v>1</v>
      </c>
      <c r="E104" s="7" t="s">
        <v>19</v>
      </c>
      <c r="F104" s="5">
        <v>45082.349001782408</v>
      </c>
      <c r="G104" s="1">
        <v>2</v>
      </c>
      <c r="H104" s="5">
        <v>45029.474267291669</v>
      </c>
      <c r="I104" s="7" t="s">
        <v>20</v>
      </c>
      <c r="J104" s="7"/>
      <c r="K104" s="7"/>
      <c r="L104" s="7" t="s">
        <v>21</v>
      </c>
      <c r="M104" s="7" t="s">
        <v>45</v>
      </c>
      <c r="N104" s="7" t="s">
        <v>28</v>
      </c>
      <c r="O104" s="7" t="s">
        <v>46</v>
      </c>
      <c r="P104" s="25">
        <f t="shared" si="27"/>
        <v>103</v>
      </c>
      <c r="Q104" s="28">
        <f t="shared" si="24"/>
        <v>45078</v>
      </c>
      <c r="R104" s="28" t="str">
        <f t="shared" si="14"/>
        <v>WEB</v>
      </c>
      <c r="S104" s="28" t="str">
        <f t="shared" si="15"/>
        <v>WEBSITE</v>
      </c>
      <c r="T104" s="29">
        <f t="shared" si="16"/>
        <v>1.6313213703099511E-3</v>
      </c>
      <c r="U104" s="29">
        <f t="shared" si="25"/>
        <v>1.6313213703099511E-3</v>
      </c>
      <c r="V104" s="30">
        <f t="shared" si="17"/>
        <v>9.4739000000000004</v>
      </c>
      <c r="W104" s="30">
        <f t="shared" si="18"/>
        <v>50</v>
      </c>
      <c r="X104" s="30">
        <f t="shared" si="19"/>
        <v>0</v>
      </c>
      <c r="Y104" s="30">
        <f t="shared" si="20"/>
        <v>13.26346</v>
      </c>
      <c r="Z104" s="30">
        <f t="shared" si="21"/>
        <v>115</v>
      </c>
      <c r="AA104" s="30">
        <f t="shared" si="22"/>
        <v>16.31321370309951</v>
      </c>
      <c r="AB104" s="30">
        <f t="shared" si="23"/>
        <v>0</v>
      </c>
      <c r="AC104" s="30">
        <f t="shared" si="26"/>
        <v>743.33942629690046</v>
      </c>
    </row>
    <row r="105" spans="1:29" x14ac:dyDescent="0.35">
      <c r="A105" s="5">
        <v>45081.881501226853</v>
      </c>
      <c r="B105" s="1">
        <v>2</v>
      </c>
      <c r="C105" s="6">
        <v>2500</v>
      </c>
      <c r="D105" s="6">
        <v>1</v>
      </c>
      <c r="E105" s="7" t="s">
        <v>19</v>
      </c>
      <c r="F105" s="5">
        <v>45083.458333333336</v>
      </c>
      <c r="G105" s="1">
        <v>1</v>
      </c>
      <c r="H105" s="5">
        <v>45080.647701111113</v>
      </c>
      <c r="I105" s="7" t="s">
        <v>20</v>
      </c>
      <c r="J105" s="7"/>
      <c r="K105" s="7" t="s">
        <v>35</v>
      </c>
      <c r="L105" s="7" t="s">
        <v>31</v>
      </c>
      <c r="M105" s="7" t="s">
        <v>32</v>
      </c>
      <c r="N105" s="7" t="s">
        <v>33</v>
      </c>
      <c r="O105" s="7" t="s">
        <v>47</v>
      </c>
      <c r="P105" s="25">
        <f t="shared" si="27"/>
        <v>104</v>
      </c>
      <c r="Q105" s="28">
        <f t="shared" si="24"/>
        <v>45078</v>
      </c>
      <c r="R105" s="28" t="str">
        <f t="shared" si="14"/>
        <v>OTA</v>
      </c>
      <c r="S105" s="28" t="str">
        <f t="shared" si="15"/>
        <v>OTA</v>
      </c>
      <c r="T105" s="29">
        <f t="shared" si="16"/>
        <v>1.1785503830288745E-3</v>
      </c>
      <c r="U105" s="29">
        <f t="shared" si="25"/>
        <v>1.1785503830288745E-3</v>
      </c>
      <c r="V105" s="30">
        <f t="shared" si="17"/>
        <v>375</v>
      </c>
      <c r="W105" s="30">
        <f t="shared" si="18"/>
        <v>0</v>
      </c>
      <c r="X105" s="30">
        <f t="shared" si="19"/>
        <v>0</v>
      </c>
      <c r="Y105" s="30">
        <f t="shared" si="20"/>
        <v>45</v>
      </c>
      <c r="Z105" s="30">
        <f t="shared" si="21"/>
        <v>153.33333333333331</v>
      </c>
      <c r="AA105" s="30">
        <f t="shared" si="22"/>
        <v>2.3571007660577488</v>
      </c>
      <c r="AB105" s="30">
        <f t="shared" si="23"/>
        <v>0</v>
      </c>
      <c r="AC105" s="30">
        <f t="shared" si="26"/>
        <v>1924.309565900609</v>
      </c>
    </row>
    <row r="106" spans="1:29" x14ac:dyDescent="0.35">
      <c r="A106" s="5">
        <v>45081.721581111109</v>
      </c>
      <c r="B106" s="1">
        <v>5</v>
      </c>
      <c r="C106" s="6">
        <v>8848.2099999999991</v>
      </c>
      <c r="D106" s="6">
        <v>1</v>
      </c>
      <c r="E106" s="7" t="s">
        <v>19</v>
      </c>
      <c r="F106" s="5">
        <v>45086.379408217595</v>
      </c>
      <c r="G106" s="1">
        <v>1</v>
      </c>
      <c r="H106" s="5">
        <v>45080.130341782409</v>
      </c>
      <c r="I106" s="7" t="s">
        <v>20</v>
      </c>
      <c r="J106" s="7"/>
      <c r="K106" s="7" t="s">
        <v>35</v>
      </c>
      <c r="L106" s="7" t="s">
        <v>31</v>
      </c>
      <c r="M106" s="7" t="s">
        <v>32</v>
      </c>
      <c r="N106" s="7" t="s">
        <v>33</v>
      </c>
      <c r="O106" s="7" t="s">
        <v>36</v>
      </c>
      <c r="P106" s="25">
        <f t="shared" si="27"/>
        <v>105</v>
      </c>
      <c r="Q106" s="28">
        <f t="shared" si="24"/>
        <v>45078</v>
      </c>
      <c r="R106" s="28" t="str">
        <f t="shared" si="14"/>
        <v>OTA</v>
      </c>
      <c r="S106" s="28" t="str">
        <f t="shared" si="15"/>
        <v>OTA</v>
      </c>
      <c r="T106" s="29">
        <f t="shared" si="16"/>
        <v>2.9463759575721863E-3</v>
      </c>
      <c r="U106" s="29">
        <f t="shared" si="25"/>
        <v>2.9463759575721863E-3</v>
      </c>
      <c r="V106" s="30">
        <f t="shared" si="17"/>
        <v>1327.2314999999999</v>
      </c>
      <c r="W106" s="30">
        <f t="shared" si="18"/>
        <v>0</v>
      </c>
      <c r="X106" s="30">
        <f t="shared" si="19"/>
        <v>0</v>
      </c>
      <c r="Y106" s="30">
        <f t="shared" si="20"/>
        <v>159.26777999999996</v>
      </c>
      <c r="Z106" s="30">
        <f t="shared" si="21"/>
        <v>268.33333333333331</v>
      </c>
      <c r="AA106" s="30">
        <f t="shared" si="22"/>
        <v>5.8927519151443724</v>
      </c>
      <c r="AB106" s="30">
        <f t="shared" si="23"/>
        <v>0</v>
      </c>
      <c r="AC106" s="30">
        <f t="shared" si="26"/>
        <v>7087.4846347515213</v>
      </c>
    </row>
    <row r="107" spans="1:29" x14ac:dyDescent="0.35">
      <c r="A107" s="5">
        <v>45081.747130810189</v>
      </c>
      <c r="B107" s="1">
        <v>1</v>
      </c>
      <c r="C107" s="6">
        <v>947.39</v>
      </c>
      <c r="D107" s="6">
        <v>1</v>
      </c>
      <c r="E107" s="7" t="s">
        <v>19</v>
      </c>
      <c r="F107" s="5">
        <v>45082.352891435185</v>
      </c>
      <c r="G107" s="1">
        <v>2</v>
      </c>
      <c r="H107" s="5">
        <v>45029.474267291669</v>
      </c>
      <c r="I107" s="7" t="s">
        <v>20</v>
      </c>
      <c r="J107" s="7"/>
      <c r="K107" s="7"/>
      <c r="L107" s="7" t="s">
        <v>21</v>
      </c>
      <c r="M107" s="7" t="s">
        <v>45</v>
      </c>
      <c r="N107" s="7" t="s">
        <v>28</v>
      </c>
      <c r="O107" s="7" t="s">
        <v>46</v>
      </c>
      <c r="P107" s="25">
        <f t="shared" si="27"/>
        <v>106</v>
      </c>
      <c r="Q107" s="28">
        <f t="shared" si="24"/>
        <v>45078</v>
      </c>
      <c r="R107" s="28" t="str">
        <f t="shared" si="14"/>
        <v>WEB</v>
      </c>
      <c r="S107" s="28" t="str">
        <f t="shared" si="15"/>
        <v>WEBSITE</v>
      </c>
      <c r="T107" s="29">
        <f t="shared" si="16"/>
        <v>1.6313213703099511E-3</v>
      </c>
      <c r="U107" s="29">
        <f t="shared" si="25"/>
        <v>1.6313213703099511E-3</v>
      </c>
      <c r="V107" s="30">
        <f t="shared" si="17"/>
        <v>9.4739000000000004</v>
      </c>
      <c r="W107" s="30">
        <f t="shared" si="18"/>
        <v>50</v>
      </c>
      <c r="X107" s="30">
        <f t="shared" si="19"/>
        <v>0</v>
      </c>
      <c r="Y107" s="30">
        <f t="shared" si="20"/>
        <v>13.26346</v>
      </c>
      <c r="Z107" s="30">
        <f t="shared" si="21"/>
        <v>115</v>
      </c>
      <c r="AA107" s="30">
        <f t="shared" si="22"/>
        <v>16.31321370309951</v>
      </c>
      <c r="AB107" s="30">
        <f t="shared" si="23"/>
        <v>0</v>
      </c>
      <c r="AC107" s="30">
        <f t="shared" si="26"/>
        <v>743.33942629690046</v>
      </c>
    </row>
    <row r="108" spans="1:29" x14ac:dyDescent="0.35">
      <c r="A108" s="5">
        <v>45081.767751111111</v>
      </c>
      <c r="B108" s="1">
        <v>1</v>
      </c>
      <c r="C108" s="6">
        <v>841.76</v>
      </c>
      <c r="D108" s="6">
        <v>1</v>
      </c>
      <c r="E108" s="7" t="s">
        <v>19</v>
      </c>
      <c r="F108" s="5">
        <v>45082.332519293981</v>
      </c>
      <c r="G108" s="1">
        <v>2</v>
      </c>
      <c r="H108" s="5">
        <v>44954.326864872688</v>
      </c>
      <c r="I108" s="7" t="s">
        <v>20</v>
      </c>
      <c r="J108" s="7"/>
      <c r="K108" s="7" t="s">
        <v>35</v>
      </c>
      <c r="L108" s="7" t="s">
        <v>31</v>
      </c>
      <c r="M108" s="7" t="s">
        <v>34</v>
      </c>
      <c r="N108" s="7" t="s">
        <v>33</v>
      </c>
      <c r="O108" s="7" t="s">
        <v>35</v>
      </c>
      <c r="P108" s="25">
        <f t="shared" si="27"/>
        <v>107</v>
      </c>
      <c r="Q108" s="28">
        <f t="shared" si="24"/>
        <v>45078</v>
      </c>
      <c r="R108" s="28" t="str">
        <f t="shared" si="14"/>
        <v>OTA</v>
      </c>
      <c r="S108" s="28" t="str">
        <f t="shared" si="15"/>
        <v>OTA</v>
      </c>
      <c r="T108" s="29">
        <f t="shared" si="16"/>
        <v>5.8927519151443723E-4</v>
      </c>
      <c r="U108" s="29">
        <f t="shared" si="25"/>
        <v>5.8927519151443723E-4</v>
      </c>
      <c r="V108" s="30">
        <f t="shared" si="17"/>
        <v>126.264</v>
      </c>
      <c r="W108" s="30">
        <f t="shared" si="18"/>
        <v>0</v>
      </c>
      <c r="X108" s="30">
        <f t="shared" si="19"/>
        <v>0</v>
      </c>
      <c r="Y108" s="30">
        <f t="shared" si="20"/>
        <v>15.151679999999999</v>
      </c>
      <c r="Z108" s="30">
        <f t="shared" si="21"/>
        <v>115</v>
      </c>
      <c r="AA108" s="30">
        <f t="shared" si="22"/>
        <v>1.1785503830288744</v>
      </c>
      <c r="AB108" s="30">
        <f t="shared" si="23"/>
        <v>0</v>
      </c>
      <c r="AC108" s="30">
        <f t="shared" si="26"/>
        <v>584.16576961697115</v>
      </c>
    </row>
    <row r="109" spans="1:29" x14ac:dyDescent="0.35">
      <c r="A109" s="5">
        <v>45081.880564328705</v>
      </c>
      <c r="B109" s="1">
        <v>1</v>
      </c>
      <c r="C109" s="6">
        <v>1223.21</v>
      </c>
      <c r="D109" s="6">
        <v>1</v>
      </c>
      <c r="E109" s="7" t="s">
        <v>19</v>
      </c>
      <c r="F109" s="5">
        <v>45082.458333333336</v>
      </c>
      <c r="G109" s="1">
        <v>2</v>
      </c>
      <c r="H109" s="5">
        <v>45077.788042152781</v>
      </c>
      <c r="I109" s="7" t="s">
        <v>20</v>
      </c>
      <c r="J109" s="7"/>
      <c r="K109" s="7" t="s">
        <v>30</v>
      </c>
      <c r="L109" s="7" t="s">
        <v>31</v>
      </c>
      <c r="M109" s="7" t="s">
        <v>32</v>
      </c>
      <c r="N109" s="7" t="s">
        <v>33</v>
      </c>
      <c r="O109" s="7" t="s">
        <v>30</v>
      </c>
      <c r="P109" s="25">
        <f t="shared" si="27"/>
        <v>108</v>
      </c>
      <c r="Q109" s="28">
        <f t="shared" si="24"/>
        <v>45078</v>
      </c>
      <c r="R109" s="28" t="str">
        <f t="shared" si="14"/>
        <v>OTA</v>
      </c>
      <c r="S109" s="28" t="str">
        <f t="shared" si="15"/>
        <v>OTA</v>
      </c>
      <c r="T109" s="29">
        <f t="shared" si="16"/>
        <v>5.8927519151443723E-4</v>
      </c>
      <c r="U109" s="29">
        <f t="shared" si="25"/>
        <v>5.8927519151443723E-4</v>
      </c>
      <c r="V109" s="30">
        <f t="shared" si="17"/>
        <v>183.48150000000001</v>
      </c>
      <c r="W109" s="30">
        <f t="shared" si="18"/>
        <v>0</v>
      </c>
      <c r="X109" s="30">
        <f t="shared" si="19"/>
        <v>0</v>
      </c>
      <c r="Y109" s="30">
        <f t="shared" si="20"/>
        <v>22.017779999999998</v>
      </c>
      <c r="Z109" s="30">
        <f t="shared" si="21"/>
        <v>115</v>
      </c>
      <c r="AA109" s="30">
        <f t="shared" si="22"/>
        <v>1.1785503830288744</v>
      </c>
      <c r="AB109" s="30">
        <f t="shared" si="23"/>
        <v>0</v>
      </c>
      <c r="AC109" s="30">
        <f t="shared" si="26"/>
        <v>901.53216961697115</v>
      </c>
    </row>
    <row r="110" spans="1:29" x14ac:dyDescent="0.35">
      <c r="A110" s="5">
        <v>45081.665702094906</v>
      </c>
      <c r="B110" s="1">
        <v>1</v>
      </c>
      <c r="C110" s="6">
        <v>1640.93</v>
      </c>
      <c r="D110" s="6">
        <v>1</v>
      </c>
      <c r="E110" s="7" t="s">
        <v>19</v>
      </c>
      <c r="F110" s="5">
        <v>45082.400778043979</v>
      </c>
      <c r="G110" s="1">
        <v>2</v>
      </c>
      <c r="H110" s="5">
        <v>44952.733129479166</v>
      </c>
      <c r="I110" s="7" t="s">
        <v>41</v>
      </c>
      <c r="J110" s="7"/>
      <c r="K110" s="7" t="s">
        <v>30</v>
      </c>
      <c r="L110" s="7" t="s">
        <v>31</v>
      </c>
      <c r="M110" s="7" t="s">
        <v>58</v>
      </c>
      <c r="N110" s="7" t="s">
        <v>33</v>
      </c>
      <c r="O110" s="7" t="s">
        <v>30</v>
      </c>
      <c r="P110" s="25">
        <f t="shared" si="27"/>
        <v>109</v>
      </c>
      <c r="Q110" s="28">
        <f t="shared" si="24"/>
        <v>45078</v>
      </c>
      <c r="R110" s="28" t="str">
        <f t="shared" si="14"/>
        <v>OTA</v>
      </c>
      <c r="S110" s="28" t="str">
        <f t="shared" si="15"/>
        <v>OTA</v>
      </c>
      <c r="T110" s="29">
        <f t="shared" si="16"/>
        <v>5.8927519151443723E-4</v>
      </c>
      <c r="U110" s="29">
        <f t="shared" si="25"/>
        <v>5.8927519151443723E-4</v>
      </c>
      <c r="V110" s="30">
        <f t="shared" si="17"/>
        <v>246.1395</v>
      </c>
      <c r="W110" s="30">
        <f t="shared" si="18"/>
        <v>0</v>
      </c>
      <c r="X110" s="30">
        <f t="shared" si="19"/>
        <v>0</v>
      </c>
      <c r="Y110" s="30">
        <f t="shared" si="20"/>
        <v>29.536739999999998</v>
      </c>
      <c r="Z110" s="30">
        <f t="shared" si="21"/>
        <v>115</v>
      </c>
      <c r="AA110" s="30">
        <f t="shared" si="22"/>
        <v>1.1785503830288744</v>
      </c>
      <c r="AB110" s="30">
        <f t="shared" si="23"/>
        <v>0</v>
      </c>
      <c r="AC110" s="30">
        <f t="shared" si="26"/>
        <v>1249.0752096169713</v>
      </c>
    </row>
    <row r="111" spans="1:29" x14ac:dyDescent="0.35">
      <c r="A111" s="5">
        <v>45081.66473517361</v>
      </c>
      <c r="B111" s="1">
        <v>1</v>
      </c>
      <c r="C111" s="6">
        <v>1640.93</v>
      </c>
      <c r="D111" s="6">
        <v>1</v>
      </c>
      <c r="E111" s="7" t="s">
        <v>19</v>
      </c>
      <c r="F111" s="5">
        <v>45082.397667152778</v>
      </c>
      <c r="G111" s="1">
        <v>2</v>
      </c>
      <c r="H111" s="5">
        <v>44952.733129490742</v>
      </c>
      <c r="I111" s="7" t="s">
        <v>41</v>
      </c>
      <c r="J111" s="7"/>
      <c r="K111" s="7" t="s">
        <v>30</v>
      </c>
      <c r="L111" s="7" t="s">
        <v>31</v>
      </c>
      <c r="M111" s="7" t="s">
        <v>58</v>
      </c>
      <c r="N111" s="7" t="s">
        <v>33</v>
      </c>
      <c r="O111" s="7" t="s">
        <v>30</v>
      </c>
      <c r="P111" s="25">
        <f t="shared" si="27"/>
        <v>110</v>
      </c>
      <c r="Q111" s="28">
        <f t="shared" si="24"/>
        <v>45078</v>
      </c>
      <c r="R111" s="28" t="str">
        <f t="shared" si="14"/>
        <v>OTA</v>
      </c>
      <c r="S111" s="28" t="str">
        <f t="shared" si="15"/>
        <v>OTA</v>
      </c>
      <c r="T111" s="29">
        <f t="shared" si="16"/>
        <v>5.8927519151443723E-4</v>
      </c>
      <c r="U111" s="29">
        <f t="shared" si="25"/>
        <v>5.8927519151443723E-4</v>
      </c>
      <c r="V111" s="30">
        <f t="shared" si="17"/>
        <v>246.1395</v>
      </c>
      <c r="W111" s="30">
        <f t="shared" si="18"/>
        <v>0</v>
      </c>
      <c r="X111" s="30">
        <f t="shared" si="19"/>
        <v>0</v>
      </c>
      <c r="Y111" s="30">
        <f t="shared" si="20"/>
        <v>29.536739999999998</v>
      </c>
      <c r="Z111" s="30">
        <f t="shared" si="21"/>
        <v>115</v>
      </c>
      <c r="AA111" s="30">
        <f t="shared" si="22"/>
        <v>1.1785503830288744</v>
      </c>
      <c r="AB111" s="30">
        <f t="shared" si="23"/>
        <v>0</v>
      </c>
      <c r="AC111" s="30">
        <f t="shared" si="26"/>
        <v>1249.0752096169713</v>
      </c>
    </row>
    <row r="112" spans="1:29" x14ac:dyDescent="0.35">
      <c r="A112" s="5">
        <v>45081.735280196757</v>
      </c>
      <c r="B112" s="1">
        <v>3</v>
      </c>
      <c r="C112" s="6">
        <v>6082.05</v>
      </c>
      <c r="D112" s="6">
        <v>1</v>
      </c>
      <c r="E112" s="7" t="s">
        <v>19</v>
      </c>
      <c r="F112" s="5">
        <v>45084.337992858796</v>
      </c>
      <c r="G112" s="1">
        <v>2</v>
      </c>
      <c r="H112" s="5">
        <v>44895.682114826392</v>
      </c>
      <c r="I112" s="7" t="s">
        <v>41</v>
      </c>
      <c r="J112" s="7"/>
      <c r="K112" s="7" t="s">
        <v>35</v>
      </c>
      <c r="L112" s="7" t="s">
        <v>31</v>
      </c>
      <c r="M112" s="7" t="s">
        <v>58</v>
      </c>
      <c r="N112" s="7" t="s">
        <v>33</v>
      </c>
      <c r="O112" s="7" t="s">
        <v>37</v>
      </c>
      <c r="P112" s="25">
        <f t="shared" si="27"/>
        <v>111</v>
      </c>
      <c r="Q112" s="28">
        <f t="shared" si="24"/>
        <v>45078</v>
      </c>
      <c r="R112" s="28" t="str">
        <f t="shared" si="14"/>
        <v>OTA</v>
      </c>
      <c r="S112" s="28" t="str">
        <f t="shared" si="15"/>
        <v>OTA</v>
      </c>
      <c r="T112" s="29">
        <f t="shared" si="16"/>
        <v>1.7678255745433118E-3</v>
      </c>
      <c r="U112" s="29">
        <f t="shared" si="25"/>
        <v>1.7678255745433118E-3</v>
      </c>
      <c r="V112" s="30">
        <f t="shared" si="17"/>
        <v>912.3075</v>
      </c>
      <c r="W112" s="30">
        <f t="shared" si="18"/>
        <v>0</v>
      </c>
      <c r="X112" s="30">
        <f t="shared" si="19"/>
        <v>0</v>
      </c>
      <c r="Y112" s="30">
        <f t="shared" si="20"/>
        <v>109.4769</v>
      </c>
      <c r="Z112" s="30">
        <f t="shared" si="21"/>
        <v>191.66666666666666</v>
      </c>
      <c r="AA112" s="30">
        <f t="shared" si="22"/>
        <v>3.5356511490866236</v>
      </c>
      <c r="AB112" s="30">
        <f t="shared" si="23"/>
        <v>0</v>
      </c>
      <c r="AC112" s="30">
        <f t="shared" si="26"/>
        <v>4865.0632821842464</v>
      </c>
    </row>
    <row r="113" spans="1:29" x14ac:dyDescent="0.35">
      <c r="A113" s="5">
        <v>45081.737413530092</v>
      </c>
      <c r="B113" s="1">
        <v>3</v>
      </c>
      <c r="C113" s="6">
        <v>6082.05</v>
      </c>
      <c r="D113" s="6">
        <v>1</v>
      </c>
      <c r="E113" s="7" t="s">
        <v>19</v>
      </c>
      <c r="F113" s="5">
        <v>45084.322129201391</v>
      </c>
      <c r="G113" s="1">
        <v>2</v>
      </c>
      <c r="H113" s="5">
        <v>44895.68215079861</v>
      </c>
      <c r="I113" s="7" t="s">
        <v>41</v>
      </c>
      <c r="J113" s="7"/>
      <c r="K113" s="7" t="s">
        <v>35</v>
      </c>
      <c r="L113" s="7" t="s">
        <v>31</v>
      </c>
      <c r="M113" s="7" t="s">
        <v>58</v>
      </c>
      <c r="N113" s="7" t="s">
        <v>33</v>
      </c>
      <c r="O113" s="7" t="s">
        <v>37</v>
      </c>
      <c r="P113" s="25">
        <f t="shared" si="27"/>
        <v>112</v>
      </c>
      <c r="Q113" s="28">
        <f t="shared" si="24"/>
        <v>45078</v>
      </c>
      <c r="R113" s="28" t="str">
        <f t="shared" si="14"/>
        <v>OTA</v>
      </c>
      <c r="S113" s="28" t="str">
        <f t="shared" si="15"/>
        <v>OTA</v>
      </c>
      <c r="T113" s="29">
        <f t="shared" si="16"/>
        <v>1.7678255745433118E-3</v>
      </c>
      <c r="U113" s="29">
        <f t="shared" si="25"/>
        <v>1.7678255745433118E-3</v>
      </c>
      <c r="V113" s="30">
        <f t="shared" si="17"/>
        <v>912.3075</v>
      </c>
      <c r="W113" s="30">
        <f t="shared" si="18"/>
        <v>0</v>
      </c>
      <c r="X113" s="30">
        <f t="shared" si="19"/>
        <v>0</v>
      </c>
      <c r="Y113" s="30">
        <f t="shared" si="20"/>
        <v>109.4769</v>
      </c>
      <c r="Z113" s="30">
        <f t="shared" si="21"/>
        <v>191.66666666666666</v>
      </c>
      <c r="AA113" s="30">
        <f t="shared" si="22"/>
        <v>3.5356511490866236</v>
      </c>
      <c r="AB113" s="30">
        <f t="shared" si="23"/>
        <v>0</v>
      </c>
      <c r="AC113" s="30">
        <f t="shared" si="26"/>
        <v>4865.0632821842464</v>
      </c>
    </row>
    <row r="114" spans="1:29" x14ac:dyDescent="0.35">
      <c r="A114" s="5">
        <v>45081.805432187502</v>
      </c>
      <c r="B114" s="1">
        <v>1</v>
      </c>
      <c r="C114" s="6">
        <v>1119.6400000000001</v>
      </c>
      <c r="D114" s="6">
        <v>1</v>
      </c>
      <c r="E114" s="7" t="s">
        <v>19</v>
      </c>
      <c r="F114" s="5">
        <v>45082.458333333336</v>
      </c>
      <c r="G114" s="1">
        <v>2</v>
      </c>
      <c r="H114" s="5">
        <v>45078.738699479167</v>
      </c>
      <c r="I114" s="7" t="s">
        <v>41</v>
      </c>
      <c r="J114" s="7"/>
      <c r="K114" s="7"/>
      <c r="L114" s="7" t="s">
        <v>21</v>
      </c>
      <c r="M114" s="7" t="s">
        <v>66</v>
      </c>
      <c r="N114" s="7" t="s">
        <v>28</v>
      </c>
      <c r="O114" s="7" t="s">
        <v>46</v>
      </c>
      <c r="P114" s="25">
        <f t="shared" si="27"/>
        <v>113</v>
      </c>
      <c r="Q114" s="28">
        <f t="shared" si="24"/>
        <v>45078</v>
      </c>
      <c r="R114" s="28" t="str">
        <f t="shared" si="14"/>
        <v>WEB</v>
      </c>
      <c r="S114" s="28" t="str">
        <f t="shared" si="15"/>
        <v>WEBSITE</v>
      </c>
      <c r="T114" s="29">
        <f t="shared" si="16"/>
        <v>1.6313213703099511E-3</v>
      </c>
      <c r="U114" s="29">
        <f t="shared" si="25"/>
        <v>1.6313213703099511E-3</v>
      </c>
      <c r="V114" s="30">
        <f t="shared" si="17"/>
        <v>11.196400000000001</v>
      </c>
      <c r="W114" s="30">
        <f t="shared" si="18"/>
        <v>50</v>
      </c>
      <c r="X114" s="30">
        <f t="shared" si="19"/>
        <v>0</v>
      </c>
      <c r="Y114" s="30">
        <f t="shared" si="20"/>
        <v>15.674960000000002</v>
      </c>
      <c r="Z114" s="30">
        <f t="shared" si="21"/>
        <v>115</v>
      </c>
      <c r="AA114" s="30">
        <f t="shared" si="22"/>
        <v>16.31321370309951</v>
      </c>
      <c r="AB114" s="30">
        <f t="shared" si="23"/>
        <v>0</v>
      </c>
      <c r="AC114" s="30">
        <f t="shared" si="26"/>
        <v>911.45542629690067</v>
      </c>
    </row>
    <row r="115" spans="1:29" x14ac:dyDescent="0.35">
      <c r="A115" s="5">
        <v>45081.736443715279</v>
      </c>
      <c r="B115" s="1">
        <v>3</v>
      </c>
      <c r="C115" s="6">
        <v>6082.05</v>
      </c>
      <c r="D115" s="6">
        <v>1</v>
      </c>
      <c r="E115" s="7" t="s">
        <v>19</v>
      </c>
      <c r="F115" s="5">
        <v>45084.308763958332</v>
      </c>
      <c r="G115" s="1">
        <v>2</v>
      </c>
      <c r="H115" s="5">
        <v>44895.682007557873</v>
      </c>
      <c r="I115" s="7" t="s">
        <v>41</v>
      </c>
      <c r="J115" s="7"/>
      <c r="K115" s="7" t="s">
        <v>35</v>
      </c>
      <c r="L115" s="7" t="s">
        <v>31</v>
      </c>
      <c r="M115" s="7" t="s">
        <v>58</v>
      </c>
      <c r="N115" s="7" t="s">
        <v>33</v>
      </c>
      <c r="O115" s="7" t="s">
        <v>37</v>
      </c>
      <c r="P115" s="25">
        <f t="shared" si="27"/>
        <v>114</v>
      </c>
      <c r="Q115" s="28">
        <f t="shared" si="24"/>
        <v>45078</v>
      </c>
      <c r="R115" s="28" t="str">
        <f t="shared" si="14"/>
        <v>OTA</v>
      </c>
      <c r="S115" s="28" t="str">
        <f t="shared" si="15"/>
        <v>OTA</v>
      </c>
      <c r="T115" s="29">
        <f t="shared" si="16"/>
        <v>1.7678255745433118E-3</v>
      </c>
      <c r="U115" s="29">
        <f t="shared" si="25"/>
        <v>1.7678255745433118E-3</v>
      </c>
      <c r="V115" s="30">
        <f t="shared" si="17"/>
        <v>912.3075</v>
      </c>
      <c r="W115" s="30">
        <f t="shared" si="18"/>
        <v>0</v>
      </c>
      <c r="X115" s="30">
        <f t="shared" si="19"/>
        <v>0</v>
      </c>
      <c r="Y115" s="30">
        <f t="shared" si="20"/>
        <v>109.4769</v>
      </c>
      <c r="Z115" s="30">
        <f t="shared" si="21"/>
        <v>191.66666666666666</v>
      </c>
      <c r="AA115" s="30">
        <f t="shared" si="22"/>
        <v>3.5356511490866236</v>
      </c>
      <c r="AB115" s="30">
        <f t="shared" si="23"/>
        <v>0</v>
      </c>
      <c r="AC115" s="30">
        <f t="shared" si="26"/>
        <v>4865.0632821842464</v>
      </c>
    </row>
    <row r="116" spans="1:29" x14ac:dyDescent="0.35">
      <c r="A116" s="5">
        <v>45082.025158969911</v>
      </c>
      <c r="B116" s="1">
        <v>1</v>
      </c>
      <c r="C116" s="6">
        <v>1229.82</v>
      </c>
      <c r="D116" s="6">
        <v>1</v>
      </c>
      <c r="E116" s="7" t="s">
        <v>19</v>
      </c>
      <c r="F116" s="5">
        <v>45082.240838993057</v>
      </c>
      <c r="G116" s="1">
        <v>1</v>
      </c>
      <c r="H116" s="5">
        <v>45082.017508055556</v>
      </c>
      <c r="I116" s="7" t="s">
        <v>41</v>
      </c>
      <c r="J116" s="7"/>
      <c r="K116" s="7"/>
      <c r="L116" s="7" t="s">
        <v>21</v>
      </c>
      <c r="M116" s="7" t="s">
        <v>52</v>
      </c>
      <c r="N116" s="7" t="s">
        <v>23</v>
      </c>
      <c r="O116" s="7" t="s">
        <v>24</v>
      </c>
      <c r="P116" s="25">
        <f t="shared" si="27"/>
        <v>115</v>
      </c>
      <c r="Q116" s="28">
        <f t="shared" si="24"/>
        <v>45078</v>
      </c>
      <c r="R116" s="28" t="str">
        <f t="shared" si="14"/>
        <v>WEB</v>
      </c>
      <c r="S116" s="28" t="str">
        <f t="shared" si="15"/>
        <v>OFFLINE</v>
      </c>
      <c r="T116" s="29">
        <f t="shared" si="16"/>
        <v>1.6313213703099511E-3</v>
      </c>
      <c r="U116" s="29">
        <f t="shared" si="25"/>
        <v>1.6313213703099511E-3</v>
      </c>
      <c r="V116" s="30">
        <f t="shared" si="17"/>
        <v>0</v>
      </c>
      <c r="W116" s="30">
        <f t="shared" si="18"/>
        <v>0</v>
      </c>
      <c r="X116" s="30">
        <f t="shared" si="19"/>
        <v>0</v>
      </c>
      <c r="Y116" s="30">
        <f t="shared" si="20"/>
        <v>17.217479999999998</v>
      </c>
      <c r="Z116" s="30">
        <f t="shared" si="21"/>
        <v>115</v>
      </c>
      <c r="AA116" s="30">
        <f t="shared" si="22"/>
        <v>0</v>
      </c>
      <c r="AB116" s="30">
        <f t="shared" si="23"/>
        <v>0</v>
      </c>
      <c r="AC116" s="30">
        <f t="shared" si="26"/>
        <v>1097.6025199999999</v>
      </c>
    </row>
    <row r="117" spans="1:29" x14ac:dyDescent="0.35">
      <c r="A117" s="5">
        <v>45081.857878182869</v>
      </c>
      <c r="B117" s="1">
        <v>2</v>
      </c>
      <c r="C117" s="6">
        <v>4905.99</v>
      </c>
      <c r="D117" s="6">
        <v>1</v>
      </c>
      <c r="E117" s="7" t="s">
        <v>19</v>
      </c>
      <c r="F117" s="5">
        <v>45083.443588773145</v>
      </c>
      <c r="G117" s="1">
        <v>3</v>
      </c>
      <c r="H117" s="5">
        <v>45062.87339453704</v>
      </c>
      <c r="I117" s="7" t="s">
        <v>44</v>
      </c>
      <c r="J117" s="7"/>
      <c r="K117" s="7" t="s">
        <v>30</v>
      </c>
      <c r="L117" s="7" t="s">
        <v>31</v>
      </c>
      <c r="M117" s="7" t="s">
        <v>34</v>
      </c>
      <c r="N117" s="7" t="s">
        <v>33</v>
      </c>
      <c r="O117" s="7" t="s">
        <v>30</v>
      </c>
      <c r="P117" s="25">
        <f t="shared" si="27"/>
        <v>116</v>
      </c>
      <c r="Q117" s="28">
        <f t="shared" si="24"/>
        <v>45078</v>
      </c>
      <c r="R117" s="28" t="str">
        <f t="shared" si="14"/>
        <v>OTA</v>
      </c>
      <c r="S117" s="28" t="str">
        <f t="shared" si="15"/>
        <v>OTA</v>
      </c>
      <c r="T117" s="29">
        <f t="shared" si="16"/>
        <v>1.1785503830288745E-3</v>
      </c>
      <c r="U117" s="29">
        <f t="shared" si="25"/>
        <v>1.1785503830288745E-3</v>
      </c>
      <c r="V117" s="30">
        <f t="shared" si="17"/>
        <v>735.8984999999999</v>
      </c>
      <c r="W117" s="30">
        <f t="shared" si="18"/>
        <v>0</v>
      </c>
      <c r="X117" s="30">
        <f t="shared" si="19"/>
        <v>0</v>
      </c>
      <c r="Y117" s="30">
        <f t="shared" si="20"/>
        <v>88.307819999999992</v>
      </c>
      <c r="Z117" s="30">
        <f t="shared" si="21"/>
        <v>153.33333333333331</v>
      </c>
      <c r="AA117" s="30">
        <f t="shared" si="22"/>
        <v>2.3571007660577488</v>
      </c>
      <c r="AB117" s="30">
        <f t="shared" si="23"/>
        <v>0</v>
      </c>
      <c r="AC117" s="30">
        <f t="shared" si="26"/>
        <v>3926.093245900609</v>
      </c>
    </row>
    <row r="118" spans="1:29" x14ac:dyDescent="0.35">
      <c r="A118" s="5">
        <v>45081.998935266201</v>
      </c>
      <c r="B118" s="1">
        <v>1</v>
      </c>
      <c r="C118" s="6">
        <v>1700.9</v>
      </c>
      <c r="D118" s="6">
        <v>1</v>
      </c>
      <c r="E118" s="7" t="s">
        <v>19</v>
      </c>
      <c r="F118" s="5">
        <v>45082.458333333336</v>
      </c>
      <c r="G118" s="1">
        <v>2</v>
      </c>
      <c r="H118" s="5">
        <v>45080.931035543981</v>
      </c>
      <c r="I118" s="7" t="s">
        <v>44</v>
      </c>
      <c r="J118" s="7"/>
      <c r="K118" s="7" t="s">
        <v>35</v>
      </c>
      <c r="L118" s="7" t="s">
        <v>31</v>
      </c>
      <c r="M118" s="7" t="s">
        <v>32</v>
      </c>
      <c r="N118" s="7" t="s">
        <v>33</v>
      </c>
      <c r="O118" s="7" t="s">
        <v>37</v>
      </c>
      <c r="P118" s="25">
        <f t="shared" si="27"/>
        <v>117</v>
      </c>
      <c r="Q118" s="28">
        <f t="shared" si="24"/>
        <v>45078</v>
      </c>
      <c r="R118" s="28" t="str">
        <f t="shared" si="14"/>
        <v>OTA</v>
      </c>
      <c r="S118" s="28" t="str">
        <f t="shared" si="15"/>
        <v>OTA</v>
      </c>
      <c r="T118" s="29">
        <f t="shared" si="16"/>
        <v>5.8927519151443723E-4</v>
      </c>
      <c r="U118" s="29">
        <f t="shared" si="25"/>
        <v>5.8927519151443723E-4</v>
      </c>
      <c r="V118" s="30">
        <f t="shared" si="17"/>
        <v>255.13499999999999</v>
      </c>
      <c r="W118" s="30">
        <f t="shared" si="18"/>
        <v>0</v>
      </c>
      <c r="X118" s="30">
        <f t="shared" si="19"/>
        <v>0</v>
      </c>
      <c r="Y118" s="30">
        <f t="shared" si="20"/>
        <v>30.616199999999999</v>
      </c>
      <c r="Z118" s="30">
        <f t="shared" si="21"/>
        <v>115</v>
      </c>
      <c r="AA118" s="30">
        <f t="shared" si="22"/>
        <v>1.1785503830288744</v>
      </c>
      <c r="AB118" s="30">
        <f t="shared" si="23"/>
        <v>0</v>
      </c>
      <c r="AC118" s="30">
        <f t="shared" si="26"/>
        <v>1298.9702496169712</v>
      </c>
    </row>
    <row r="119" spans="1:29" x14ac:dyDescent="0.35">
      <c r="A119" s="5">
        <v>45081.997301875002</v>
      </c>
      <c r="B119" s="1">
        <v>2</v>
      </c>
      <c r="C119" s="6">
        <v>2278.13</v>
      </c>
      <c r="D119" s="6">
        <v>1</v>
      </c>
      <c r="E119" s="7" t="s">
        <v>19</v>
      </c>
      <c r="F119" s="5">
        <v>45083.457403854169</v>
      </c>
      <c r="G119" s="1">
        <v>2</v>
      </c>
      <c r="H119" s="5">
        <v>45062.334855127316</v>
      </c>
      <c r="I119" s="7" t="s">
        <v>48</v>
      </c>
      <c r="J119" s="7"/>
      <c r="K119" s="7" t="s">
        <v>30</v>
      </c>
      <c r="L119" s="7" t="s">
        <v>31</v>
      </c>
      <c r="M119" s="7" t="s">
        <v>34</v>
      </c>
      <c r="N119" s="7" t="s">
        <v>33</v>
      </c>
      <c r="O119" s="7" t="s">
        <v>30</v>
      </c>
      <c r="P119" s="25">
        <f t="shared" si="27"/>
        <v>118</v>
      </c>
      <c r="Q119" s="28">
        <f t="shared" si="24"/>
        <v>45078</v>
      </c>
      <c r="R119" s="28" t="str">
        <f t="shared" si="14"/>
        <v>OTA</v>
      </c>
      <c r="S119" s="28" t="str">
        <f t="shared" si="15"/>
        <v>OTA</v>
      </c>
      <c r="T119" s="29">
        <f t="shared" si="16"/>
        <v>1.1785503830288745E-3</v>
      </c>
      <c r="U119" s="29">
        <f t="shared" si="25"/>
        <v>1.1785503830288745E-3</v>
      </c>
      <c r="V119" s="30">
        <f t="shared" si="17"/>
        <v>341.71949999999998</v>
      </c>
      <c r="W119" s="30">
        <f t="shared" si="18"/>
        <v>0</v>
      </c>
      <c r="X119" s="30">
        <f t="shared" si="19"/>
        <v>0</v>
      </c>
      <c r="Y119" s="30">
        <f t="shared" si="20"/>
        <v>41.006340000000002</v>
      </c>
      <c r="Z119" s="30">
        <f t="shared" si="21"/>
        <v>153.33333333333331</v>
      </c>
      <c r="AA119" s="30">
        <f t="shared" si="22"/>
        <v>2.3571007660577488</v>
      </c>
      <c r="AB119" s="30">
        <f t="shared" si="23"/>
        <v>0</v>
      </c>
      <c r="AC119" s="30">
        <f t="shared" si="26"/>
        <v>1739.713725900609</v>
      </c>
    </row>
    <row r="120" spans="1:29" x14ac:dyDescent="0.35">
      <c r="A120" s="5">
        <v>45081.66263885417</v>
      </c>
      <c r="B120" s="1">
        <v>3</v>
      </c>
      <c r="C120" s="6">
        <v>4492.32</v>
      </c>
      <c r="D120" s="6">
        <v>1</v>
      </c>
      <c r="E120" s="7" t="s">
        <v>19</v>
      </c>
      <c r="F120" s="5">
        <v>45084.409304629633</v>
      </c>
      <c r="G120" s="1">
        <v>2</v>
      </c>
      <c r="H120" s="5">
        <v>45075.505196273145</v>
      </c>
      <c r="I120" s="7" t="s">
        <v>48</v>
      </c>
      <c r="J120" s="7"/>
      <c r="K120" s="7"/>
      <c r="L120" s="7" t="s">
        <v>21</v>
      </c>
      <c r="M120" s="7" t="s">
        <v>52</v>
      </c>
      <c r="N120" s="7" t="s">
        <v>23</v>
      </c>
      <c r="O120" s="7" t="s">
        <v>56</v>
      </c>
      <c r="P120" s="25">
        <f t="shared" si="27"/>
        <v>119</v>
      </c>
      <c r="Q120" s="28">
        <f t="shared" si="24"/>
        <v>45078</v>
      </c>
      <c r="R120" s="28" t="str">
        <f t="shared" si="14"/>
        <v>WEB</v>
      </c>
      <c r="S120" s="28" t="str">
        <f t="shared" si="15"/>
        <v>OFFLINE</v>
      </c>
      <c r="T120" s="29">
        <f t="shared" si="16"/>
        <v>4.8939641109298528E-3</v>
      </c>
      <c r="U120" s="29">
        <f t="shared" si="25"/>
        <v>4.8939641109298528E-3</v>
      </c>
      <c r="V120" s="30">
        <f t="shared" si="17"/>
        <v>0</v>
      </c>
      <c r="W120" s="30">
        <f t="shared" si="18"/>
        <v>0</v>
      </c>
      <c r="X120" s="30">
        <f t="shared" si="19"/>
        <v>0</v>
      </c>
      <c r="Y120" s="30">
        <f t="shared" si="20"/>
        <v>62.892479999999999</v>
      </c>
      <c r="Z120" s="30">
        <f t="shared" si="21"/>
        <v>191.66666666666666</v>
      </c>
      <c r="AA120" s="30">
        <f t="shared" si="22"/>
        <v>0</v>
      </c>
      <c r="AB120" s="30">
        <f t="shared" si="23"/>
        <v>0</v>
      </c>
      <c r="AC120" s="30">
        <f t="shared" si="26"/>
        <v>4237.7608533333332</v>
      </c>
    </row>
    <row r="121" spans="1:29" x14ac:dyDescent="0.35">
      <c r="A121" s="5">
        <v>45081.621885520835</v>
      </c>
      <c r="B121" s="1">
        <v>3</v>
      </c>
      <c r="C121" s="6">
        <v>7879.46</v>
      </c>
      <c r="D121" s="6">
        <v>1</v>
      </c>
      <c r="E121" s="7" t="s">
        <v>19</v>
      </c>
      <c r="F121" s="5">
        <v>45084.458333333336</v>
      </c>
      <c r="G121" s="1">
        <v>3</v>
      </c>
      <c r="H121" s="5">
        <v>45078.56749587963</v>
      </c>
      <c r="I121" s="7" t="s">
        <v>63</v>
      </c>
      <c r="J121" s="7"/>
      <c r="K121" s="7" t="s">
        <v>30</v>
      </c>
      <c r="L121" s="7" t="s">
        <v>31</v>
      </c>
      <c r="M121" s="7" t="s">
        <v>32</v>
      </c>
      <c r="N121" s="7" t="s">
        <v>33</v>
      </c>
      <c r="O121" s="7" t="s">
        <v>30</v>
      </c>
      <c r="P121" s="25">
        <f t="shared" si="27"/>
        <v>120</v>
      </c>
      <c r="Q121" s="28">
        <f t="shared" si="24"/>
        <v>45078</v>
      </c>
      <c r="R121" s="28" t="str">
        <f t="shared" si="14"/>
        <v>OTA</v>
      </c>
      <c r="S121" s="28" t="str">
        <f t="shared" si="15"/>
        <v>OTA</v>
      </c>
      <c r="T121" s="29">
        <f t="shared" si="16"/>
        <v>1.7678255745433118E-3</v>
      </c>
      <c r="U121" s="29">
        <f t="shared" si="25"/>
        <v>1.7678255745433118E-3</v>
      </c>
      <c r="V121" s="30">
        <f t="shared" si="17"/>
        <v>1181.9189999999999</v>
      </c>
      <c r="W121" s="30">
        <f t="shared" si="18"/>
        <v>0</v>
      </c>
      <c r="X121" s="30">
        <f t="shared" si="19"/>
        <v>0</v>
      </c>
      <c r="Y121" s="30">
        <f t="shared" si="20"/>
        <v>141.83027999999999</v>
      </c>
      <c r="Z121" s="30">
        <f t="shared" si="21"/>
        <v>191.66666666666666</v>
      </c>
      <c r="AA121" s="30">
        <f t="shared" si="22"/>
        <v>3.5356511490866236</v>
      </c>
      <c r="AB121" s="30">
        <f t="shared" si="23"/>
        <v>0</v>
      </c>
      <c r="AC121" s="30">
        <f t="shared" si="26"/>
        <v>6360.5084021842467</v>
      </c>
    </row>
    <row r="122" spans="1:29" x14ac:dyDescent="0.35">
      <c r="A122" s="5">
        <v>45081.383475532406</v>
      </c>
      <c r="B122" s="1">
        <v>1</v>
      </c>
      <c r="C122" s="6">
        <v>1862.05</v>
      </c>
      <c r="D122" s="6">
        <v>1</v>
      </c>
      <c r="E122" s="7" t="s">
        <v>19</v>
      </c>
      <c r="F122" s="5">
        <v>45082.410624606484</v>
      </c>
      <c r="G122" s="1">
        <v>3</v>
      </c>
      <c r="H122" s="5">
        <v>45081.382190694443</v>
      </c>
      <c r="I122" s="7" t="s">
        <v>63</v>
      </c>
      <c r="J122" s="7"/>
      <c r="K122" s="7"/>
      <c r="L122" s="7" t="s">
        <v>21</v>
      </c>
      <c r="M122" s="7" t="s">
        <v>52</v>
      </c>
      <c r="N122" s="7" t="s">
        <v>23</v>
      </c>
      <c r="O122" s="7" t="s">
        <v>24</v>
      </c>
      <c r="P122" s="25">
        <f t="shared" si="27"/>
        <v>121</v>
      </c>
      <c r="Q122" s="28">
        <f t="shared" si="24"/>
        <v>45078</v>
      </c>
      <c r="R122" s="28" t="str">
        <f t="shared" si="14"/>
        <v>WEB</v>
      </c>
      <c r="S122" s="28" t="str">
        <f t="shared" si="15"/>
        <v>OFFLINE</v>
      </c>
      <c r="T122" s="29">
        <f t="shared" si="16"/>
        <v>1.6313213703099511E-3</v>
      </c>
      <c r="U122" s="29">
        <f t="shared" si="25"/>
        <v>1.6313213703099511E-3</v>
      </c>
      <c r="V122" s="30">
        <f t="shared" si="17"/>
        <v>0</v>
      </c>
      <c r="W122" s="30">
        <f t="shared" si="18"/>
        <v>0</v>
      </c>
      <c r="X122" s="30">
        <f t="shared" si="19"/>
        <v>0</v>
      </c>
      <c r="Y122" s="30">
        <f t="shared" si="20"/>
        <v>26.0687</v>
      </c>
      <c r="Z122" s="30">
        <f t="shared" si="21"/>
        <v>115</v>
      </c>
      <c r="AA122" s="30">
        <f t="shared" si="22"/>
        <v>0</v>
      </c>
      <c r="AB122" s="30">
        <f t="shared" si="23"/>
        <v>0</v>
      </c>
      <c r="AC122" s="30">
        <f t="shared" si="26"/>
        <v>1720.9812999999999</v>
      </c>
    </row>
    <row r="123" spans="1:29" x14ac:dyDescent="0.35">
      <c r="A123" s="5">
        <v>45081.973995451386</v>
      </c>
      <c r="B123" s="1">
        <v>1</v>
      </c>
      <c r="C123" s="6">
        <v>565.4</v>
      </c>
      <c r="D123" s="6">
        <v>1</v>
      </c>
      <c r="E123" s="7" t="s">
        <v>19</v>
      </c>
      <c r="F123" s="5">
        <v>45082.458333333336</v>
      </c>
      <c r="G123" s="1">
        <v>1</v>
      </c>
      <c r="H123" s="5">
        <v>45079.478256122682</v>
      </c>
      <c r="I123" s="7" t="s">
        <v>49</v>
      </c>
      <c r="J123" s="7"/>
      <c r="K123" s="7" t="s">
        <v>50</v>
      </c>
      <c r="L123" s="7" t="s">
        <v>31</v>
      </c>
      <c r="M123" s="7" t="s">
        <v>32</v>
      </c>
      <c r="N123" s="7" t="s">
        <v>33</v>
      </c>
      <c r="O123" s="7" t="s">
        <v>51</v>
      </c>
      <c r="P123" s="25">
        <f t="shared" si="27"/>
        <v>122</v>
      </c>
      <c r="Q123" s="28">
        <f t="shared" si="24"/>
        <v>45078</v>
      </c>
      <c r="R123" s="28" t="str">
        <f t="shared" si="14"/>
        <v>OTA</v>
      </c>
      <c r="S123" s="28" t="str">
        <f t="shared" si="15"/>
        <v>OTA</v>
      </c>
      <c r="T123" s="29">
        <f t="shared" si="16"/>
        <v>5.8927519151443723E-4</v>
      </c>
      <c r="U123" s="29">
        <f t="shared" si="25"/>
        <v>5.8927519151443723E-4</v>
      </c>
      <c r="V123" s="30">
        <f t="shared" si="17"/>
        <v>84.809999999999988</v>
      </c>
      <c r="W123" s="30">
        <f t="shared" si="18"/>
        <v>0</v>
      </c>
      <c r="X123" s="30">
        <f t="shared" si="19"/>
        <v>0</v>
      </c>
      <c r="Y123" s="30">
        <f t="shared" si="20"/>
        <v>10.177199999999999</v>
      </c>
      <c r="Z123" s="30">
        <f t="shared" si="21"/>
        <v>115</v>
      </c>
      <c r="AA123" s="30">
        <f t="shared" si="22"/>
        <v>1.1785503830288744</v>
      </c>
      <c r="AB123" s="30">
        <f t="shared" si="23"/>
        <v>0</v>
      </c>
      <c r="AC123" s="30">
        <f t="shared" si="26"/>
        <v>354.23424961697117</v>
      </c>
    </row>
    <row r="124" spans="1:29" x14ac:dyDescent="0.35">
      <c r="A124" s="5">
        <v>45081.78895465278</v>
      </c>
      <c r="B124" s="1">
        <v>1</v>
      </c>
      <c r="C124" s="6">
        <v>414.29</v>
      </c>
      <c r="D124" s="6">
        <v>1</v>
      </c>
      <c r="E124" s="7" t="s">
        <v>19</v>
      </c>
      <c r="F124" s="5">
        <v>45082.225634953706</v>
      </c>
      <c r="G124" s="1">
        <v>1</v>
      </c>
      <c r="H124" s="5">
        <v>44828.65284988426</v>
      </c>
      <c r="I124" s="7" t="s">
        <v>49</v>
      </c>
      <c r="J124" s="7"/>
      <c r="K124" s="7" t="s">
        <v>30</v>
      </c>
      <c r="L124" s="7" t="s">
        <v>31</v>
      </c>
      <c r="M124" s="7" t="s">
        <v>32</v>
      </c>
      <c r="N124" s="7" t="s">
        <v>33</v>
      </c>
      <c r="O124" s="7" t="s">
        <v>30</v>
      </c>
      <c r="P124" s="25">
        <f t="shared" si="27"/>
        <v>123</v>
      </c>
      <c r="Q124" s="28">
        <f t="shared" si="24"/>
        <v>45078</v>
      </c>
      <c r="R124" s="28" t="str">
        <f t="shared" si="14"/>
        <v>OTA</v>
      </c>
      <c r="S124" s="28" t="str">
        <f t="shared" si="15"/>
        <v>OTA</v>
      </c>
      <c r="T124" s="29">
        <f t="shared" si="16"/>
        <v>5.8927519151443723E-4</v>
      </c>
      <c r="U124" s="29">
        <f t="shared" si="25"/>
        <v>5.8927519151443723E-4</v>
      </c>
      <c r="V124" s="30">
        <f t="shared" si="17"/>
        <v>62.143500000000003</v>
      </c>
      <c r="W124" s="30">
        <f t="shared" si="18"/>
        <v>0</v>
      </c>
      <c r="X124" s="30">
        <f t="shared" si="19"/>
        <v>0</v>
      </c>
      <c r="Y124" s="30">
        <f t="shared" si="20"/>
        <v>7.4572199999999995</v>
      </c>
      <c r="Z124" s="30">
        <f t="shared" si="21"/>
        <v>115</v>
      </c>
      <c r="AA124" s="30">
        <f t="shared" si="22"/>
        <v>1.1785503830288744</v>
      </c>
      <c r="AB124" s="30">
        <f t="shared" si="23"/>
        <v>0</v>
      </c>
      <c r="AC124" s="30">
        <f t="shared" si="26"/>
        <v>228.51072961697116</v>
      </c>
    </row>
    <row r="125" spans="1:29" x14ac:dyDescent="0.35">
      <c r="A125" s="5">
        <v>45081.678637951387</v>
      </c>
      <c r="B125" s="1">
        <v>1</v>
      </c>
      <c r="C125" s="6">
        <v>532.14</v>
      </c>
      <c r="D125" s="6">
        <v>1</v>
      </c>
      <c r="E125" s="7" t="s">
        <v>19</v>
      </c>
      <c r="F125" s="5">
        <v>45082.458333333336</v>
      </c>
      <c r="G125" s="1">
        <v>1</v>
      </c>
      <c r="H125" s="5">
        <v>45081.329890868059</v>
      </c>
      <c r="I125" s="7" t="s">
        <v>49</v>
      </c>
      <c r="J125" s="7"/>
      <c r="K125" s="7" t="s">
        <v>60</v>
      </c>
      <c r="L125" s="7" t="s">
        <v>21</v>
      </c>
      <c r="M125" s="7" t="s">
        <v>22</v>
      </c>
      <c r="N125" s="7" t="s">
        <v>23</v>
      </c>
      <c r="O125" s="7" t="s">
        <v>61</v>
      </c>
      <c r="P125" s="25">
        <f t="shared" si="27"/>
        <v>124</v>
      </c>
      <c r="Q125" s="28">
        <f t="shared" si="24"/>
        <v>45078</v>
      </c>
      <c r="R125" s="28" t="str">
        <f t="shared" si="14"/>
        <v>WEB</v>
      </c>
      <c r="S125" s="28" t="str">
        <f t="shared" si="15"/>
        <v>META</v>
      </c>
      <c r="T125" s="29">
        <f t="shared" si="16"/>
        <v>1.6313213703099511E-3</v>
      </c>
      <c r="U125" s="29">
        <f t="shared" si="25"/>
        <v>1.6313213703099511E-3</v>
      </c>
      <c r="V125" s="30">
        <f t="shared" si="17"/>
        <v>0</v>
      </c>
      <c r="W125" s="30">
        <f t="shared" si="18"/>
        <v>0</v>
      </c>
      <c r="X125" s="30">
        <f t="shared" si="19"/>
        <v>0</v>
      </c>
      <c r="Y125" s="30">
        <f t="shared" si="20"/>
        <v>9.5785199999999993</v>
      </c>
      <c r="Z125" s="30">
        <f t="shared" si="21"/>
        <v>115</v>
      </c>
      <c r="AA125" s="30">
        <f t="shared" si="22"/>
        <v>0</v>
      </c>
      <c r="AB125" s="30">
        <f t="shared" si="23"/>
        <v>0</v>
      </c>
      <c r="AC125" s="30">
        <f t="shared" si="26"/>
        <v>407.56147999999996</v>
      </c>
    </row>
    <row r="126" spans="1:29" x14ac:dyDescent="0.35">
      <c r="A126" s="5">
        <v>45081.702089583334</v>
      </c>
      <c r="B126" s="1">
        <v>2</v>
      </c>
      <c r="C126" s="6">
        <v>1017.72</v>
      </c>
      <c r="D126" s="6">
        <v>1</v>
      </c>
      <c r="E126" s="7" t="s">
        <v>19</v>
      </c>
      <c r="F126" s="5">
        <v>45083.458333333336</v>
      </c>
      <c r="G126" s="1">
        <v>1</v>
      </c>
      <c r="H126" s="5">
        <v>45079.550169444447</v>
      </c>
      <c r="I126" s="7" t="s">
        <v>49</v>
      </c>
      <c r="J126" s="7"/>
      <c r="K126" s="7" t="s">
        <v>38</v>
      </c>
      <c r="L126" s="7" t="s">
        <v>31</v>
      </c>
      <c r="M126" s="7" t="s">
        <v>32</v>
      </c>
      <c r="N126" s="7" t="s">
        <v>23</v>
      </c>
      <c r="O126" s="7" t="s">
        <v>38</v>
      </c>
      <c r="P126" s="25">
        <f t="shared" si="27"/>
        <v>125</v>
      </c>
      <c r="Q126" s="28">
        <f t="shared" si="24"/>
        <v>45078</v>
      </c>
      <c r="R126" s="28" t="str">
        <f t="shared" si="14"/>
        <v>OTA</v>
      </c>
      <c r="S126" s="28" t="str">
        <f t="shared" si="15"/>
        <v>OTA</v>
      </c>
      <c r="T126" s="29">
        <f t="shared" si="16"/>
        <v>1.1785503830288745E-3</v>
      </c>
      <c r="U126" s="29">
        <f t="shared" si="25"/>
        <v>1.1785503830288745E-3</v>
      </c>
      <c r="V126" s="30">
        <f t="shared" si="17"/>
        <v>152.65799999999999</v>
      </c>
      <c r="W126" s="30">
        <f t="shared" si="18"/>
        <v>0</v>
      </c>
      <c r="X126" s="30">
        <f t="shared" si="19"/>
        <v>0</v>
      </c>
      <c r="Y126" s="30">
        <f t="shared" si="20"/>
        <v>18.318960000000001</v>
      </c>
      <c r="Z126" s="30">
        <f t="shared" si="21"/>
        <v>153.33333333333331</v>
      </c>
      <c r="AA126" s="30">
        <f t="shared" si="22"/>
        <v>2.3571007660577488</v>
      </c>
      <c r="AB126" s="30">
        <f t="shared" si="23"/>
        <v>0</v>
      </c>
      <c r="AC126" s="30">
        <f t="shared" si="26"/>
        <v>691.05260590060902</v>
      </c>
    </row>
    <row r="127" spans="1:29" x14ac:dyDescent="0.35">
      <c r="A127" s="5">
        <v>45081.798769108798</v>
      </c>
      <c r="B127" s="1">
        <v>1</v>
      </c>
      <c r="C127" s="6">
        <v>618.75</v>
      </c>
      <c r="D127" s="6">
        <v>1</v>
      </c>
      <c r="E127" s="7" t="s">
        <v>19</v>
      </c>
      <c r="F127" s="5">
        <v>45082.458333333336</v>
      </c>
      <c r="G127" s="1">
        <v>1</v>
      </c>
      <c r="H127" s="5">
        <v>45055.632427581018</v>
      </c>
      <c r="I127" s="7" t="s">
        <v>49</v>
      </c>
      <c r="J127" s="7"/>
      <c r="K127" s="7" t="s">
        <v>30</v>
      </c>
      <c r="L127" s="7" t="s">
        <v>31</v>
      </c>
      <c r="M127" s="7" t="s">
        <v>34</v>
      </c>
      <c r="N127" s="7" t="s">
        <v>33</v>
      </c>
      <c r="O127" s="7" t="s">
        <v>30</v>
      </c>
      <c r="P127" s="25">
        <f t="shared" si="27"/>
        <v>126</v>
      </c>
      <c r="Q127" s="28">
        <f t="shared" si="24"/>
        <v>45078</v>
      </c>
      <c r="R127" s="28" t="str">
        <f t="shared" si="14"/>
        <v>OTA</v>
      </c>
      <c r="S127" s="28" t="str">
        <f t="shared" si="15"/>
        <v>OTA</v>
      </c>
      <c r="T127" s="29">
        <f t="shared" si="16"/>
        <v>5.8927519151443723E-4</v>
      </c>
      <c r="U127" s="29">
        <f t="shared" si="25"/>
        <v>5.8927519151443723E-4</v>
      </c>
      <c r="V127" s="30">
        <f t="shared" si="17"/>
        <v>92.8125</v>
      </c>
      <c r="W127" s="30">
        <f t="shared" si="18"/>
        <v>0</v>
      </c>
      <c r="X127" s="30">
        <f t="shared" si="19"/>
        <v>0</v>
      </c>
      <c r="Y127" s="30">
        <f t="shared" si="20"/>
        <v>11.137499999999999</v>
      </c>
      <c r="Z127" s="30">
        <f t="shared" si="21"/>
        <v>115</v>
      </c>
      <c r="AA127" s="30">
        <f t="shared" si="22"/>
        <v>1.1785503830288744</v>
      </c>
      <c r="AB127" s="30">
        <f t="shared" si="23"/>
        <v>0</v>
      </c>
      <c r="AC127" s="30">
        <f t="shared" si="26"/>
        <v>398.62144961697118</v>
      </c>
    </row>
    <row r="128" spans="1:29" x14ac:dyDescent="0.35">
      <c r="A128" s="5">
        <v>45081.731554953702</v>
      </c>
      <c r="B128" s="1">
        <v>2</v>
      </c>
      <c r="C128" s="6">
        <v>1173.21</v>
      </c>
      <c r="D128" s="6">
        <v>1</v>
      </c>
      <c r="E128" s="7" t="s">
        <v>19</v>
      </c>
      <c r="F128" s="5">
        <v>45083.458018530095</v>
      </c>
      <c r="G128" s="1">
        <v>1</v>
      </c>
      <c r="H128" s="5">
        <v>44951.167841944443</v>
      </c>
      <c r="I128" s="7" t="s">
        <v>67</v>
      </c>
      <c r="J128" s="7"/>
      <c r="K128" s="7" t="s">
        <v>30</v>
      </c>
      <c r="L128" s="7" t="s">
        <v>31</v>
      </c>
      <c r="M128" s="7" t="s">
        <v>32</v>
      </c>
      <c r="N128" s="7" t="s">
        <v>33</v>
      </c>
      <c r="O128" s="7" t="s">
        <v>30</v>
      </c>
      <c r="P128" s="25">
        <f t="shared" si="27"/>
        <v>127</v>
      </c>
      <c r="Q128" s="28">
        <f t="shared" si="24"/>
        <v>45078</v>
      </c>
      <c r="R128" s="28" t="str">
        <f t="shared" si="14"/>
        <v>OTA</v>
      </c>
      <c r="S128" s="28" t="str">
        <f t="shared" si="15"/>
        <v>OTA</v>
      </c>
      <c r="T128" s="29">
        <f t="shared" si="16"/>
        <v>1.1785503830288745E-3</v>
      </c>
      <c r="U128" s="29">
        <f t="shared" si="25"/>
        <v>1.1785503830288745E-3</v>
      </c>
      <c r="V128" s="30">
        <f t="shared" si="17"/>
        <v>175.98150000000001</v>
      </c>
      <c r="W128" s="30">
        <f t="shared" si="18"/>
        <v>0</v>
      </c>
      <c r="X128" s="30">
        <f t="shared" si="19"/>
        <v>0</v>
      </c>
      <c r="Y128" s="30">
        <f t="shared" si="20"/>
        <v>21.11778</v>
      </c>
      <c r="Z128" s="30">
        <f t="shared" si="21"/>
        <v>153.33333333333331</v>
      </c>
      <c r="AA128" s="30">
        <f t="shared" si="22"/>
        <v>2.3571007660577488</v>
      </c>
      <c r="AB128" s="30">
        <f t="shared" si="23"/>
        <v>0</v>
      </c>
      <c r="AC128" s="30">
        <f t="shared" si="26"/>
        <v>820.42028590060897</v>
      </c>
    </row>
    <row r="129" spans="1:29" x14ac:dyDescent="0.35">
      <c r="A129" s="5">
        <v>45081.647911736109</v>
      </c>
      <c r="B129" s="1">
        <v>1</v>
      </c>
      <c r="C129" s="6">
        <v>695.54</v>
      </c>
      <c r="D129" s="6">
        <v>1</v>
      </c>
      <c r="E129" s="7" t="s">
        <v>19</v>
      </c>
      <c r="F129" s="5">
        <v>45082.41236746528</v>
      </c>
      <c r="G129" s="1">
        <v>1</v>
      </c>
      <c r="H129" s="5">
        <v>45079.818069201392</v>
      </c>
      <c r="I129" s="7" t="s">
        <v>67</v>
      </c>
      <c r="J129" s="7"/>
      <c r="K129" s="7"/>
      <c r="L129" s="7" t="s">
        <v>21</v>
      </c>
      <c r="M129" s="7" t="s">
        <v>66</v>
      </c>
      <c r="N129" s="7" t="s">
        <v>33</v>
      </c>
      <c r="O129" s="7" t="s">
        <v>46</v>
      </c>
      <c r="P129" s="25">
        <f t="shared" si="27"/>
        <v>128</v>
      </c>
      <c r="Q129" s="28">
        <f t="shared" si="24"/>
        <v>45078</v>
      </c>
      <c r="R129" s="28" t="str">
        <f t="shared" si="14"/>
        <v>WEB</v>
      </c>
      <c r="S129" s="28" t="str">
        <f t="shared" si="15"/>
        <v>WEBSITE</v>
      </c>
      <c r="T129" s="29">
        <f t="shared" si="16"/>
        <v>1.6313213703099511E-3</v>
      </c>
      <c r="U129" s="29">
        <f t="shared" si="25"/>
        <v>1.6313213703099511E-3</v>
      </c>
      <c r="V129" s="30">
        <f t="shared" si="17"/>
        <v>6.9554</v>
      </c>
      <c r="W129" s="30">
        <f t="shared" si="18"/>
        <v>50</v>
      </c>
      <c r="X129" s="30">
        <f t="shared" si="19"/>
        <v>0</v>
      </c>
      <c r="Y129" s="30">
        <f t="shared" si="20"/>
        <v>9.7375600000000002</v>
      </c>
      <c r="Z129" s="30">
        <f t="shared" si="21"/>
        <v>115</v>
      </c>
      <c r="AA129" s="30">
        <f t="shared" si="22"/>
        <v>16.31321370309951</v>
      </c>
      <c r="AB129" s="30">
        <f t="shared" si="23"/>
        <v>0</v>
      </c>
      <c r="AC129" s="30">
        <f t="shared" si="26"/>
        <v>497.53382629690043</v>
      </c>
    </row>
    <row r="130" spans="1:29" x14ac:dyDescent="0.35">
      <c r="A130" s="5">
        <v>45081.858837071763</v>
      </c>
      <c r="B130" s="1">
        <v>2</v>
      </c>
      <c r="C130" s="6">
        <v>1244.6400000000001</v>
      </c>
      <c r="D130" s="6">
        <v>1</v>
      </c>
      <c r="E130" s="7" t="s">
        <v>19</v>
      </c>
      <c r="F130" s="5">
        <v>45083.403080520831</v>
      </c>
      <c r="G130" s="1">
        <v>1</v>
      </c>
      <c r="H130" s="5">
        <v>45079.671730312497</v>
      </c>
      <c r="I130" s="7" t="s">
        <v>67</v>
      </c>
      <c r="J130" s="7"/>
      <c r="K130" s="7" t="s">
        <v>50</v>
      </c>
      <c r="L130" s="7" t="s">
        <v>31</v>
      </c>
      <c r="M130" s="7" t="s">
        <v>32</v>
      </c>
      <c r="N130" s="7" t="s">
        <v>28</v>
      </c>
      <c r="O130" s="7" t="s">
        <v>51</v>
      </c>
      <c r="P130" s="25">
        <f t="shared" si="27"/>
        <v>129</v>
      </c>
      <c r="Q130" s="28">
        <f t="shared" si="24"/>
        <v>45078</v>
      </c>
      <c r="R130" s="28" t="str">
        <f t="shared" ref="R130:R193" si="28">IFERROR(VLOOKUP($M130,rate_mapping,2,FALSE),"")</f>
        <v>OTA</v>
      </c>
      <c r="S130" s="28" t="str">
        <f t="shared" ref="S130:S193" si="29">IFERROR(VLOOKUP($O130,source_mapping,2,FALSE),"")</f>
        <v>OTA</v>
      </c>
      <c r="T130" s="29">
        <f t="shared" ref="T130:T193" si="30">IFERROR($B130/SUMIFS($B:$B,$L:$L,$L130,$Q:$Q,$Q130),0)</f>
        <v>1.1785503830288745E-3</v>
      </c>
      <c r="U130" s="29">
        <f t="shared" si="25"/>
        <v>1.1785503830288745E-3</v>
      </c>
      <c r="V130" s="30">
        <f t="shared" ref="V130:V193" si="31">MAX(IFERROR(VLOOKUP($S130,channel_code_cost,3,FALSE)*$C130,0),IFERROR(VLOOKUP($R130,rate_code_cost,3,FALSE)*$C130,0))</f>
        <v>186.696</v>
      </c>
      <c r="W130" s="30">
        <f t="shared" ref="W130:W193" si="32">MAX(IFERROR(VLOOKUP($S130,channel_code_cost,2,FALSE)*$D130,0),IFERROR(VLOOKUP($R130,rate_code_cost,2,FALSE)*$D130,0))</f>
        <v>0</v>
      </c>
      <c r="X130" s="30">
        <f t="shared" ref="X130:X193" si="33">MAX(IFERROR(VLOOKUP($S130,channel_code_cost,4,FALSE)*$C130,0),IFERROR(VLOOKUP($R130,rate_code_cost,4,FALSE)*$C130,0))</f>
        <v>0</v>
      </c>
      <c r="Y130" s="30">
        <f t="shared" ref="Y130:Y193" si="34">MAX(IFERROR(VLOOKUP($S130,channel_code_cost,5,FALSE)*$C130,0),IFERROR(VLOOKUP($R130,rate_code_cost,5,FALSE)*$C130,0))</f>
        <v>22.40352</v>
      </c>
      <c r="Z130" s="30">
        <f t="shared" ref="Z130:Z193" si="35">hk_departure_cost+(($B130-1)*hk_stay_cost)</f>
        <v>153.33333333333331</v>
      </c>
      <c r="AA130" s="30">
        <f t="shared" ref="AA130:AA193" si="36">IFERROR(VLOOKUP($S130,channel_code_cost,6,FALSE)*$U130,0)</f>
        <v>2.3571007660577488</v>
      </c>
      <c r="AB130" s="30">
        <f t="shared" ref="AB130:AB193" si="37">IFERROR(VLOOKUP($L130,segment_p_cost,2,FALSE)*$T130,0)</f>
        <v>0</v>
      </c>
      <c r="AC130" s="30">
        <f t="shared" si="26"/>
        <v>879.85004590060908</v>
      </c>
    </row>
    <row r="131" spans="1:29" x14ac:dyDescent="0.35">
      <c r="A131" s="5">
        <v>45081.564956759263</v>
      </c>
      <c r="B131" s="1">
        <v>3</v>
      </c>
      <c r="C131" s="6">
        <v>2740.49</v>
      </c>
      <c r="D131" s="6">
        <v>1</v>
      </c>
      <c r="E131" s="7" t="s">
        <v>19</v>
      </c>
      <c r="F131" s="5">
        <v>45084.239287673612</v>
      </c>
      <c r="G131" s="1">
        <v>1</v>
      </c>
      <c r="H131" s="5">
        <v>45073.684517766203</v>
      </c>
      <c r="I131" s="7" t="s">
        <v>53</v>
      </c>
      <c r="J131" s="7"/>
      <c r="K131" s="7" t="s">
        <v>50</v>
      </c>
      <c r="L131" s="7" t="s">
        <v>31</v>
      </c>
      <c r="M131" s="7" t="s">
        <v>32</v>
      </c>
      <c r="N131" s="7" t="s">
        <v>33</v>
      </c>
      <c r="O131" s="7" t="s">
        <v>51</v>
      </c>
      <c r="P131" s="25">
        <f t="shared" si="27"/>
        <v>130</v>
      </c>
      <c r="Q131" s="28">
        <f t="shared" ref="Q131:Q194" si="38">DATE(YEAR($A131),MONTH($A131),1)</f>
        <v>45078</v>
      </c>
      <c r="R131" s="28" t="str">
        <f t="shared" si="28"/>
        <v>OTA</v>
      </c>
      <c r="S131" s="28" t="str">
        <f t="shared" si="29"/>
        <v>OTA</v>
      </c>
      <c r="T131" s="29">
        <f t="shared" si="30"/>
        <v>1.7678255745433118E-3</v>
      </c>
      <c r="U131" s="29">
        <f t="shared" ref="U131:U194" si="39">IFERROR($B131/SUMIFS($B:$B,$L:$L,$L131,$Q:$Q,$Q131),0)</f>
        <v>1.7678255745433118E-3</v>
      </c>
      <c r="V131" s="30">
        <f t="shared" si="31"/>
        <v>411.07349999999997</v>
      </c>
      <c r="W131" s="30">
        <f t="shared" si="32"/>
        <v>0</v>
      </c>
      <c r="X131" s="30">
        <f t="shared" si="33"/>
        <v>0</v>
      </c>
      <c r="Y131" s="30">
        <f t="shared" si="34"/>
        <v>49.328819999999993</v>
      </c>
      <c r="Z131" s="30">
        <f t="shared" si="35"/>
        <v>191.66666666666666</v>
      </c>
      <c r="AA131" s="30">
        <f t="shared" si="36"/>
        <v>3.5356511490866236</v>
      </c>
      <c r="AB131" s="30">
        <f t="shared" si="37"/>
        <v>0</v>
      </c>
      <c r="AC131" s="30">
        <f t="shared" ref="AC131:AC194" si="40">C131-SUM(V131:AB131)</f>
        <v>2084.8853621842463</v>
      </c>
    </row>
    <row r="132" spans="1:29" x14ac:dyDescent="0.35">
      <c r="A132" s="5">
        <v>45081.78809292824</v>
      </c>
      <c r="B132" s="1">
        <v>3</v>
      </c>
      <c r="C132" s="6">
        <v>2828.01</v>
      </c>
      <c r="D132" s="6">
        <v>1</v>
      </c>
      <c r="E132" s="7" t="s">
        <v>19</v>
      </c>
      <c r="F132" s="5">
        <v>45084.375</v>
      </c>
      <c r="G132" s="1">
        <v>1</v>
      </c>
      <c r="H132" s="5">
        <v>44979.443016145837</v>
      </c>
      <c r="I132" s="7" t="s">
        <v>53</v>
      </c>
      <c r="J132" s="7"/>
      <c r="K132" s="7"/>
      <c r="L132" s="7" t="s">
        <v>21</v>
      </c>
      <c r="M132" s="7" t="s">
        <v>64</v>
      </c>
      <c r="N132" s="7" t="s">
        <v>28</v>
      </c>
      <c r="O132" s="7" t="s">
        <v>46</v>
      </c>
      <c r="P132" s="25">
        <f t="shared" ref="P132:P195" si="41">P131+1</f>
        <v>131</v>
      </c>
      <c r="Q132" s="28">
        <f t="shared" si="38"/>
        <v>45078</v>
      </c>
      <c r="R132" s="28" t="str">
        <f t="shared" si="28"/>
        <v>WEB</v>
      </c>
      <c r="S132" s="28" t="str">
        <f t="shared" si="29"/>
        <v>WEBSITE</v>
      </c>
      <c r="T132" s="29">
        <f t="shared" si="30"/>
        <v>4.8939641109298528E-3</v>
      </c>
      <c r="U132" s="29">
        <f t="shared" si="39"/>
        <v>4.8939641109298528E-3</v>
      </c>
      <c r="V132" s="30">
        <f t="shared" si="31"/>
        <v>28.280100000000004</v>
      </c>
      <c r="W132" s="30">
        <f t="shared" si="32"/>
        <v>50</v>
      </c>
      <c r="X132" s="30">
        <f t="shared" si="33"/>
        <v>0</v>
      </c>
      <c r="Y132" s="30">
        <f t="shared" si="34"/>
        <v>39.592140000000001</v>
      </c>
      <c r="Z132" s="30">
        <f t="shared" si="35"/>
        <v>191.66666666666666</v>
      </c>
      <c r="AA132" s="30">
        <f t="shared" si="36"/>
        <v>48.939641109298528</v>
      </c>
      <c r="AB132" s="30">
        <f t="shared" si="37"/>
        <v>0</v>
      </c>
      <c r="AC132" s="30">
        <f t="shared" si="40"/>
        <v>2469.5314522240351</v>
      </c>
    </row>
    <row r="133" spans="1:29" x14ac:dyDescent="0.35">
      <c r="A133" s="5">
        <v>45081.756980879632</v>
      </c>
      <c r="B133" s="1">
        <v>2</v>
      </c>
      <c r="C133" s="6">
        <v>1107.1300000000001</v>
      </c>
      <c r="D133" s="6">
        <v>1</v>
      </c>
      <c r="E133" s="7" t="s">
        <v>19</v>
      </c>
      <c r="F133" s="5">
        <v>45083.458333333336</v>
      </c>
      <c r="G133" s="1">
        <v>1</v>
      </c>
      <c r="H133" s="5">
        <v>45056.157776319444</v>
      </c>
      <c r="I133" s="7" t="s">
        <v>53</v>
      </c>
      <c r="J133" s="7"/>
      <c r="K133" s="7" t="s">
        <v>38</v>
      </c>
      <c r="L133" s="7" t="s">
        <v>31</v>
      </c>
      <c r="M133" s="7" t="s">
        <v>34</v>
      </c>
      <c r="N133" s="7" t="s">
        <v>23</v>
      </c>
      <c r="O133" s="7" t="s">
        <v>38</v>
      </c>
      <c r="P133" s="25">
        <f t="shared" si="41"/>
        <v>132</v>
      </c>
      <c r="Q133" s="28">
        <f t="shared" si="38"/>
        <v>45078</v>
      </c>
      <c r="R133" s="28" t="str">
        <f t="shared" si="28"/>
        <v>OTA</v>
      </c>
      <c r="S133" s="28" t="str">
        <f t="shared" si="29"/>
        <v>OTA</v>
      </c>
      <c r="T133" s="29">
        <f t="shared" si="30"/>
        <v>1.1785503830288745E-3</v>
      </c>
      <c r="U133" s="29">
        <f t="shared" si="39"/>
        <v>1.1785503830288745E-3</v>
      </c>
      <c r="V133" s="30">
        <f t="shared" si="31"/>
        <v>166.06950000000001</v>
      </c>
      <c r="W133" s="30">
        <f t="shared" si="32"/>
        <v>0</v>
      </c>
      <c r="X133" s="30">
        <f t="shared" si="33"/>
        <v>0</v>
      </c>
      <c r="Y133" s="30">
        <f t="shared" si="34"/>
        <v>19.928340000000002</v>
      </c>
      <c r="Z133" s="30">
        <f t="shared" si="35"/>
        <v>153.33333333333331</v>
      </c>
      <c r="AA133" s="30">
        <f t="shared" si="36"/>
        <v>2.3571007660577488</v>
      </c>
      <c r="AB133" s="30">
        <f t="shared" si="37"/>
        <v>0</v>
      </c>
      <c r="AC133" s="30">
        <f t="shared" si="40"/>
        <v>765.44172590060907</v>
      </c>
    </row>
    <row r="134" spans="1:29" x14ac:dyDescent="0.35">
      <c r="A134" s="5">
        <v>45081.655163726849</v>
      </c>
      <c r="B134" s="1">
        <v>1</v>
      </c>
      <c r="C134" s="6">
        <v>650.89</v>
      </c>
      <c r="D134" s="6">
        <v>1</v>
      </c>
      <c r="E134" s="7" t="s">
        <v>19</v>
      </c>
      <c r="F134" s="5">
        <v>45082.458333333336</v>
      </c>
      <c r="G134" s="1">
        <v>1</v>
      </c>
      <c r="H134" s="5">
        <v>45038.123392314817</v>
      </c>
      <c r="I134" s="7" t="s">
        <v>53</v>
      </c>
      <c r="J134" s="7"/>
      <c r="K134" s="7" t="s">
        <v>35</v>
      </c>
      <c r="L134" s="7" t="s">
        <v>31</v>
      </c>
      <c r="M134" s="7" t="s">
        <v>34</v>
      </c>
      <c r="N134" s="7" t="s">
        <v>33</v>
      </c>
      <c r="O134" s="7" t="s">
        <v>37</v>
      </c>
      <c r="P134" s="25">
        <f t="shared" si="41"/>
        <v>133</v>
      </c>
      <c r="Q134" s="28">
        <f t="shared" si="38"/>
        <v>45078</v>
      </c>
      <c r="R134" s="28" t="str">
        <f t="shared" si="28"/>
        <v>OTA</v>
      </c>
      <c r="S134" s="28" t="str">
        <f t="shared" si="29"/>
        <v>OTA</v>
      </c>
      <c r="T134" s="29">
        <f t="shared" si="30"/>
        <v>5.8927519151443723E-4</v>
      </c>
      <c r="U134" s="29">
        <f t="shared" si="39"/>
        <v>5.8927519151443723E-4</v>
      </c>
      <c r="V134" s="30">
        <f t="shared" si="31"/>
        <v>97.633499999999998</v>
      </c>
      <c r="W134" s="30">
        <f t="shared" si="32"/>
        <v>0</v>
      </c>
      <c r="X134" s="30">
        <f t="shared" si="33"/>
        <v>0</v>
      </c>
      <c r="Y134" s="30">
        <f t="shared" si="34"/>
        <v>11.716019999999999</v>
      </c>
      <c r="Z134" s="30">
        <f t="shared" si="35"/>
        <v>115</v>
      </c>
      <c r="AA134" s="30">
        <f t="shared" si="36"/>
        <v>1.1785503830288744</v>
      </c>
      <c r="AB134" s="30">
        <f t="shared" si="37"/>
        <v>0</v>
      </c>
      <c r="AC134" s="30">
        <f t="shared" si="40"/>
        <v>425.36192961697111</v>
      </c>
    </row>
    <row r="135" spans="1:29" x14ac:dyDescent="0.35">
      <c r="A135" s="5">
        <v>45082.353523449077</v>
      </c>
      <c r="B135" s="1">
        <v>1</v>
      </c>
      <c r="C135" s="6">
        <v>1255.3599999999999</v>
      </c>
      <c r="D135" s="6">
        <v>1</v>
      </c>
      <c r="E135" s="7" t="s">
        <v>19</v>
      </c>
      <c r="F135" s="5">
        <v>45083.337085277781</v>
      </c>
      <c r="G135" s="1">
        <v>2</v>
      </c>
      <c r="H135" s="5">
        <v>45081.418270578703</v>
      </c>
      <c r="I135" s="7" t="s">
        <v>20</v>
      </c>
      <c r="J135" s="7"/>
      <c r="K135" s="7"/>
      <c r="L135" s="7" t="s">
        <v>21</v>
      </c>
      <c r="M135" s="7" t="s">
        <v>66</v>
      </c>
      <c r="N135" s="7" t="s">
        <v>28</v>
      </c>
      <c r="O135" s="7" t="s">
        <v>46</v>
      </c>
      <c r="P135" s="25">
        <f t="shared" si="41"/>
        <v>134</v>
      </c>
      <c r="Q135" s="28">
        <f t="shared" si="38"/>
        <v>45078</v>
      </c>
      <c r="R135" s="28" t="str">
        <f t="shared" si="28"/>
        <v>WEB</v>
      </c>
      <c r="S135" s="28" t="str">
        <f t="shared" si="29"/>
        <v>WEBSITE</v>
      </c>
      <c r="T135" s="29">
        <f t="shared" si="30"/>
        <v>1.6313213703099511E-3</v>
      </c>
      <c r="U135" s="29">
        <f t="shared" si="39"/>
        <v>1.6313213703099511E-3</v>
      </c>
      <c r="V135" s="30">
        <f t="shared" si="31"/>
        <v>12.553599999999999</v>
      </c>
      <c r="W135" s="30">
        <f t="shared" si="32"/>
        <v>50</v>
      </c>
      <c r="X135" s="30">
        <f t="shared" si="33"/>
        <v>0</v>
      </c>
      <c r="Y135" s="30">
        <f t="shared" si="34"/>
        <v>17.575039999999998</v>
      </c>
      <c r="Z135" s="30">
        <f t="shared" si="35"/>
        <v>115</v>
      </c>
      <c r="AA135" s="30">
        <f t="shared" si="36"/>
        <v>16.31321370309951</v>
      </c>
      <c r="AB135" s="30">
        <f t="shared" si="37"/>
        <v>0</v>
      </c>
      <c r="AC135" s="30">
        <f t="shared" si="40"/>
        <v>1043.9181462969004</v>
      </c>
    </row>
    <row r="136" spans="1:29" x14ac:dyDescent="0.35">
      <c r="A136" s="5">
        <v>45082.713083055554</v>
      </c>
      <c r="B136" s="1">
        <v>1</v>
      </c>
      <c r="C136" s="6">
        <v>1483.04</v>
      </c>
      <c r="D136" s="6">
        <v>1</v>
      </c>
      <c r="E136" s="7" t="s">
        <v>19</v>
      </c>
      <c r="F136" s="5">
        <v>45083.295343078702</v>
      </c>
      <c r="G136" s="1">
        <v>2</v>
      </c>
      <c r="H136" s="5">
        <v>45077.093883229165</v>
      </c>
      <c r="I136" s="7" t="s">
        <v>20</v>
      </c>
      <c r="J136" s="7"/>
      <c r="K136" s="7" t="s">
        <v>30</v>
      </c>
      <c r="L136" s="7" t="s">
        <v>31</v>
      </c>
      <c r="M136" s="7" t="s">
        <v>32</v>
      </c>
      <c r="N136" s="7" t="s">
        <v>33</v>
      </c>
      <c r="O136" s="7" t="s">
        <v>30</v>
      </c>
      <c r="P136" s="25">
        <f t="shared" si="41"/>
        <v>135</v>
      </c>
      <c r="Q136" s="28">
        <f t="shared" si="38"/>
        <v>45078</v>
      </c>
      <c r="R136" s="28" t="str">
        <f t="shared" si="28"/>
        <v>OTA</v>
      </c>
      <c r="S136" s="28" t="str">
        <f t="shared" si="29"/>
        <v>OTA</v>
      </c>
      <c r="T136" s="29">
        <f t="shared" si="30"/>
        <v>5.8927519151443723E-4</v>
      </c>
      <c r="U136" s="29">
        <f t="shared" si="39"/>
        <v>5.8927519151443723E-4</v>
      </c>
      <c r="V136" s="30">
        <f t="shared" si="31"/>
        <v>222.45599999999999</v>
      </c>
      <c r="W136" s="30">
        <f t="shared" si="32"/>
        <v>0</v>
      </c>
      <c r="X136" s="30">
        <f t="shared" si="33"/>
        <v>0</v>
      </c>
      <c r="Y136" s="30">
        <f t="shared" si="34"/>
        <v>26.694719999999997</v>
      </c>
      <c r="Z136" s="30">
        <f t="shared" si="35"/>
        <v>115</v>
      </c>
      <c r="AA136" s="30">
        <f t="shared" si="36"/>
        <v>1.1785503830288744</v>
      </c>
      <c r="AB136" s="30">
        <f t="shared" si="37"/>
        <v>0</v>
      </c>
      <c r="AC136" s="30">
        <f t="shared" si="40"/>
        <v>1117.7107296169711</v>
      </c>
    </row>
    <row r="137" spans="1:29" x14ac:dyDescent="0.35">
      <c r="A137" s="5">
        <v>45082.353244155092</v>
      </c>
      <c r="B137" s="1">
        <v>1</v>
      </c>
      <c r="C137" s="6">
        <v>1255.3599999999999</v>
      </c>
      <c r="D137" s="6">
        <v>1</v>
      </c>
      <c r="E137" s="7" t="s">
        <v>19</v>
      </c>
      <c r="F137" s="5">
        <v>45083.336379768516</v>
      </c>
      <c r="G137" s="1">
        <v>2</v>
      </c>
      <c r="H137" s="5">
        <v>45081.418270578703</v>
      </c>
      <c r="I137" s="7" t="s">
        <v>20</v>
      </c>
      <c r="J137" s="7"/>
      <c r="K137" s="7"/>
      <c r="L137" s="7" t="s">
        <v>21</v>
      </c>
      <c r="M137" s="7" t="s">
        <v>66</v>
      </c>
      <c r="N137" s="7" t="s">
        <v>28</v>
      </c>
      <c r="O137" s="7" t="s">
        <v>46</v>
      </c>
      <c r="P137" s="25">
        <f t="shared" si="41"/>
        <v>136</v>
      </c>
      <c r="Q137" s="28">
        <f t="shared" si="38"/>
        <v>45078</v>
      </c>
      <c r="R137" s="28" t="str">
        <f t="shared" si="28"/>
        <v>WEB</v>
      </c>
      <c r="S137" s="28" t="str">
        <f t="shared" si="29"/>
        <v>WEBSITE</v>
      </c>
      <c r="T137" s="29">
        <f t="shared" si="30"/>
        <v>1.6313213703099511E-3</v>
      </c>
      <c r="U137" s="29">
        <f t="shared" si="39"/>
        <v>1.6313213703099511E-3</v>
      </c>
      <c r="V137" s="30">
        <f t="shared" si="31"/>
        <v>12.553599999999999</v>
      </c>
      <c r="W137" s="30">
        <f t="shared" si="32"/>
        <v>50</v>
      </c>
      <c r="X137" s="30">
        <f t="shared" si="33"/>
        <v>0</v>
      </c>
      <c r="Y137" s="30">
        <f t="shared" si="34"/>
        <v>17.575039999999998</v>
      </c>
      <c r="Z137" s="30">
        <f t="shared" si="35"/>
        <v>115</v>
      </c>
      <c r="AA137" s="30">
        <f t="shared" si="36"/>
        <v>16.31321370309951</v>
      </c>
      <c r="AB137" s="30">
        <f t="shared" si="37"/>
        <v>0</v>
      </c>
      <c r="AC137" s="30">
        <f t="shared" si="40"/>
        <v>1043.9181462969004</v>
      </c>
    </row>
    <row r="138" spans="1:29" x14ac:dyDescent="0.35">
      <c r="A138" s="5">
        <v>45082.663022499997</v>
      </c>
      <c r="B138" s="1">
        <v>2</v>
      </c>
      <c r="C138" s="6">
        <v>4560.26</v>
      </c>
      <c r="D138" s="6">
        <v>1</v>
      </c>
      <c r="E138" s="7" t="s">
        <v>19</v>
      </c>
      <c r="F138" s="5">
        <v>45084.375</v>
      </c>
      <c r="G138" s="1">
        <v>1</v>
      </c>
      <c r="H138" s="5">
        <v>45066.608817430555</v>
      </c>
      <c r="I138" s="7" t="s">
        <v>20</v>
      </c>
      <c r="J138" s="7"/>
      <c r="K138" s="7" t="s">
        <v>30</v>
      </c>
      <c r="L138" s="7" t="s">
        <v>31</v>
      </c>
      <c r="M138" s="7" t="s">
        <v>34</v>
      </c>
      <c r="N138" s="7" t="s">
        <v>33</v>
      </c>
      <c r="O138" s="7" t="s">
        <v>30</v>
      </c>
      <c r="P138" s="25">
        <f t="shared" si="41"/>
        <v>137</v>
      </c>
      <c r="Q138" s="28">
        <f t="shared" si="38"/>
        <v>45078</v>
      </c>
      <c r="R138" s="28" t="str">
        <f t="shared" si="28"/>
        <v>OTA</v>
      </c>
      <c r="S138" s="28" t="str">
        <f t="shared" si="29"/>
        <v>OTA</v>
      </c>
      <c r="T138" s="29">
        <f t="shared" si="30"/>
        <v>1.1785503830288745E-3</v>
      </c>
      <c r="U138" s="29">
        <f t="shared" si="39"/>
        <v>1.1785503830288745E-3</v>
      </c>
      <c r="V138" s="30">
        <f t="shared" si="31"/>
        <v>684.03899999999999</v>
      </c>
      <c r="W138" s="30">
        <f t="shared" si="32"/>
        <v>0</v>
      </c>
      <c r="X138" s="30">
        <f t="shared" si="33"/>
        <v>0</v>
      </c>
      <c r="Y138" s="30">
        <f t="shared" si="34"/>
        <v>82.084679999999992</v>
      </c>
      <c r="Z138" s="30">
        <f t="shared" si="35"/>
        <v>153.33333333333331</v>
      </c>
      <c r="AA138" s="30">
        <f t="shared" si="36"/>
        <v>2.3571007660577488</v>
      </c>
      <c r="AB138" s="30">
        <f t="shared" si="37"/>
        <v>0</v>
      </c>
      <c r="AC138" s="30">
        <f t="shared" si="40"/>
        <v>3638.445885900609</v>
      </c>
    </row>
    <row r="139" spans="1:29" x14ac:dyDescent="0.35">
      <c r="A139" s="5">
        <v>45082.995293981483</v>
      </c>
      <c r="B139" s="1">
        <v>1</v>
      </c>
      <c r="C139" s="6">
        <v>1366.07</v>
      </c>
      <c r="D139" s="6">
        <v>1</v>
      </c>
      <c r="E139" s="7" t="s">
        <v>19</v>
      </c>
      <c r="F139" s="5">
        <v>45083.424080659723</v>
      </c>
      <c r="G139" s="1">
        <v>2</v>
      </c>
      <c r="H139" s="5">
        <v>45080.988672638887</v>
      </c>
      <c r="I139" s="7" t="s">
        <v>20</v>
      </c>
      <c r="J139" s="7"/>
      <c r="K139" s="7" t="s">
        <v>30</v>
      </c>
      <c r="L139" s="7" t="s">
        <v>31</v>
      </c>
      <c r="M139" s="7" t="s">
        <v>32</v>
      </c>
      <c r="N139" s="7" t="s">
        <v>33</v>
      </c>
      <c r="O139" s="7" t="s">
        <v>30</v>
      </c>
      <c r="P139" s="25">
        <f t="shared" si="41"/>
        <v>138</v>
      </c>
      <c r="Q139" s="28">
        <f t="shared" si="38"/>
        <v>45078</v>
      </c>
      <c r="R139" s="28" t="str">
        <f t="shared" si="28"/>
        <v>OTA</v>
      </c>
      <c r="S139" s="28" t="str">
        <f t="shared" si="29"/>
        <v>OTA</v>
      </c>
      <c r="T139" s="29">
        <f t="shared" si="30"/>
        <v>5.8927519151443723E-4</v>
      </c>
      <c r="U139" s="29">
        <f t="shared" si="39"/>
        <v>5.8927519151443723E-4</v>
      </c>
      <c r="V139" s="30">
        <f t="shared" si="31"/>
        <v>204.91049999999998</v>
      </c>
      <c r="W139" s="30">
        <f t="shared" si="32"/>
        <v>0</v>
      </c>
      <c r="X139" s="30">
        <f t="shared" si="33"/>
        <v>0</v>
      </c>
      <c r="Y139" s="30">
        <f t="shared" si="34"/>
        <v>24.589259999999996</v>
      </c>
      <c r="Z139" s="30">
        <f t="shared" si="35"/>
        <v>115</v>
      </c>
      <c r="AA139" s="30">
        <f t="shared" si="36"/>
        <v>1.1785503830288744</v>
      </c>
      <c r="AB139" s="30">
        <f t="shared" si="37"/>
        <v>0</v>
      </c>
      <c r="AC139" s="30">
        <f t="shared" si="40"/>
        <v>1020.391689616971</v>
      </c>
    </row>
    <row r="140" spans="1:29" x14ac:dyDescent="0.35">
      <c r="A140" s="5">
        <v>45082.683619606483</v>
      </c>
      <c r="B140" s="1">
        <v>2</v>
      </c>
      <c r="C140" s="6">
        <v>3924.1</v>
      </c>
      <c r="D140" s="6">
        <v>1</v>
      </c>
      <c r="E140" s="7" t="s">
        <v>19</v>
      </c>
      <c r="F140" s="5">
        <v>45084.317063090275</v>
      </c>
      <c r="G140" s="1">
        <v>2</v>
      </c>
      <c r="H140" s="5">
        <v>45080.327559930556</v>
      </c>
      <c r="I140" s="7" t="s">
        <v>20</v>
      </c>
      <c r="J140" s="7"/>
      <c r="K140" s="7" t="s">
        <v>35</v>
      </c>
      <c r="L140" s="7" t="s">
        <v>31</v>
      </c>
      <c r="M140" s="7" t="s">
        <v>32</v>
      </c>
      <c r="N140" s="7" t="s">
        <v>33</v>
      </c>
      <c r="O140" s="7" t="s">
        <v>68</v>
      </c>
      <c r="P140" s="25">
        <f t="shared" si="41"/>
        <v>139</v>
      </c>
      <c r="Q140" s="28">
        <f t="shared" si="38"/>
        <v>45078</v>
      </c>
      <c r="R140" s="28" t="str">
        <f t="shared" si="28"/>
        <v>OTA</v>
      </c>
      <c r="S140" s="28" t="str">
        <f t="shared" si="29"/>
        <v>OTA</v>
      </c>
      <c r="T140" s="29">
        <f t="shared" si="30"/>
        <v>1.1785503830288745E-3</v>
      </c>
      <c r="U140" s="29">
        <f t="shared" si="39"/>
        <v>1.1785503830288745E-3</v>
      </c>
      <c r="V140" s="30">
        <f t="shared" si="31"/>
        <v>588.61500000000001</v>
      </c>
      <c r="W140" s="30">
        <f t="shared" si="32"/>
        <v>0</v>
      </c>
      <c r="X140" s="30">
        <f t="shared" si="33"/>
        <v>0</v>
      </c>
      <c r="Y140" s="30">
        <f t="shared" si="34"/>
        <v>70.633799999999994</v>
      </c>
      <c r="Z140" s="30">
        <f t="shared" si="35"/>
        <v>153.33333333333331</v>
      </c>
      <c r="AA140" s="30">
        <f t="shared" si="36"/>
        <v>2.3571007660577488</v>
      </c>
      <c r="AB140" s="30">
        <f t="shared" si="37"/>
        <v>0</v>
      </c>
      <c r="AC140" s="30">
        <f t="shared" si="40"/>
        <v>3109.1607659006086</v>
      </c>
    </row>
    <row r="141" spans="1:29" x14ac:dyDescent="0.35">
      <c r="A141" s="5">
        <v>45082.700098263886</v>
      </c>
      <c r="B141" s="1">
        <v>2</v>
      </c>
      <c r="C141" s="6">
        <v>4000</v>
      </c>
      <c r="D141" s="6">
        <v>1</v>
      </c>
      <c r="E141" s="7" t="s">
        <v>19</v>
      </c>
      <c r="F141" s="5">
        <v>45084.458333333336</v>
      </c>
      <c r="G141" s="1">
        <v>1</v>
      </c>
      <c r="H141" s="5">
        <v>45080.810200902779</v>
      </c>
      <c r="I141" s="7" t="s">
        <v>20</v>
      </c>
      <c r="J141" s="7"/>
      <c r="K141" s="7" t="s">
        <v>35</v>
      </c>
      <c r="L141" s="7" t="s">
        <v>31</v>
      </c>
      <c r="M141" s="7" t="s">
        <v>32</v>
      </c>
      <c r="N141" s="7" t="s">
        <v>33</v>
      </c>
      <c r="O141" s="7" t="s">
        <v>36</v>
      </c>
      <c r="P141" s="25">
        <f t="shared" si="41"/>
        <v>140</v>
      </c>
      <c r="Q141" s="28">
        <f t="shared" si="38"/>
        <v>45078</v>
      </c>
      <c r="R141" s="28" t="str">
        <f t="shared" si="28"/>
        <v>OTA</v>
      </c>
      <c r="S141" s="28" t="str">
        <f t="shared" si="29"/>
        <v>OTA</v>
      </c>
      <c r="T141" s="29">
        <f t="shared" si="30"/>
        <v>1.1785503830288745E-3</v>
      </c>
      <c r="U141" s="29">
        <f t="shared" si="39"/>
        <v>1.1785503830288745E-3</v>
      </c>
      <c r="V141" s="30">
        <f t="shared" si="31"/>
        <v>600</v>
      </c>
      <c r="W141" s="30">
        <f t="shared" si="32"/>
        <v>0</v>
      </c>
      <c r="X141" s="30">
        <f t="shared" si="33"/>
        <v>0</v>
      </c>
      <c r="Y141" s="30">
        <f t="shared" si="34"/>
        <v>72</v>
      </c>
      <c r="Z141" s="30">
        <f t="shared" si="35"/>
        <v>153.33333333333331</v>
      </c>
      <c r="AA141" s="30">
        <f t="shared" si="36"/>
        <v>2.3571007660577488</v>
      </c>
      <c r="AB141" s="30">
        <f t="shared" si="37"/>
        <v>0</v>
      </c>
      <c r="AC141" s="30">
        <f t="shared" si="40"/>
        <v>3172.309565900609</v>
      </c>
    </row>
    <row r="142" spans="1:29" x14ac:dyDescent="0.35">
      <c r="A142" s="5">
        <v>45082.656175162039</v>
      </c>
      <c r="B142" s="1">
        <v>1</v>
      </c>
      <c r="C142" s="6">
        <v>2041.88</v>
      </c>
      <c r="D142" s="6">
        <v>1</v>
      </c>
      <c r="E142" s="7" t="s">
        <v>19</v>
      </c>
      <c r="F142" s="5">
        <v>45083.42173047454</v>
      </c>
      <c r="G142" s="1">
        <v>1</v>
      </c>
      <c r="H142" s="5">
        <v>44987.527564016207</v>
      </c>
      <c r="I142" s="7" t="s">
        <v>20</v>
      </c>
      <c r="J142" s="7"/>
      <c r="K142" s="7" t="s">
        <v>35</v>
      </c>
      <c r="L142" s="7" t="s">
        <v>31</v>
      </c>
      <c r="M142" s="7" t="s">
        <v>58</v>
      </c>
      <c r="N142" s="7" t="s">
        <v>33</v>
      </c>
      <c r="O142" s="7" t="s">
        <v>37</v>
      </c>
      <c r="P142" s="25">
        <f t="shared" si="41"/>
        <v>141</v>
      </c>
      <c r="Q142" s="28">
        <f t="shared" si="38"/>
        <v>45078</v>
      </c>
      <c r="R142" s="28" t="str">
        <f t="shared" si="28"/>
        <v>OTA</v>
      </c>
      <c r="S142" s="28" t="str">
        <f t="shared" si="29"/>
        <v>OTA</v>
      </c>
      <c r="T142" s="29">
        <f t="shared" si="30"/>
        <v>5.8927519151443723E-4</v>
      </c>
      <c r="U142" s="29">
        <f t="shared" si="39"/>
        <v>5.8927519151443723E-4</v>
      </c>
      <c r="V142" s="30">
        <f t="shared" si="31"/>
        <v>306.28199999999998</v>
      </c>
      <c r="W142" s="30">
        <f t="shared" si="32"/>
        <v>0</v>
      </c>
      <c r="X142" s="30">
        <f t="shared" si="33"/>
        <v>0</v>
      </c>
      <c r="Y142" s="30">
        <f t="shared" si="34"/>
        <v>36.753839999999997</v>
      </c>
      <c r="Z142" s="30">
        <f t="shared" si="35"/>
        <v>115</v>
      </c>
      <c r="AA142" s="30">
        <f t="shared" si="36"/>
        <v>1.1785503830288744</v>
      </c>
      <c r="AB142" s="30">
        <f t="shared" si="37"/>
        <v>0</v>
      </c>
      <c r="AC142" s="30">
        <f t="shared" si="40"/>
        <v>1582.6656096169713</v>
      </c>
    </row>
    <row r="143" spans="1:29" x14ac:dyDescent="0.35">
      <c r="A143" s="5">
        <v>45082.352973148147</v>
      </c>
      <c r="B143" s="1">
        <v>1</v>
      </c>
      <c r="C143" s="6">
        <v>1255.3599999999999</v>
      </c>
      <c r="D143" s="6">
        <v>1</v>
      </c>
      <c r="E143" s="7" t="s">
        <v>19</v>
      </c>
      <c r="F143" s="5">
        <v>45083.336547719904</v>
      </c>
      <c r="G143" s="1">
        <v>2</v>
      </c>
      <c r="H143" s="5">
        <v>45081.418270578703</v>
      </c>
      <c r="I143" s="7" t="s">
        <v>20</v>
      </c>
      <c r="J143" s="7"/>
      <c r="K143" s="7"/>
      <c r="L143" s="7" t="s">
        <v>21</v>
      </c>
      <c r="M143" s="7" t="s">
        <v>66</v>
      </c>
      <c r="N143" s="7" t="s">
        <v>28</v>
      </c>
      <c r="O143" s="7" t="s">
        <v>46</v>
      </c>
      <c r="P143" s="25">
        <f t="shared" si="41"/>
        <v>142</v>
      </c>
      <c r="Q143" s="28">
        <f t="shared" si="38"/>
        <v>45078</v>
      </c>
      <c r="R143" s="28" t="str">
        <f t="shared" si="28"/>
        <v>WEB</v>
      </c>
      <c r="S143" s="28" t="str">
        <f t="shared" si="29"/>
        <v>WEBSITE</v>
      </c>
      <c r="T143" s="29">
        <f t="shared" si="30"/>
        <v>1.6313213703099511E-3</v>
      </c>
      <c r="U143" s="29">
        <f t="shared" si="39"/>
        <v>1.6313213703099511E-3</v>
      </c>
      <c r="V143" s="30">
        <f t="shared" si="31"/>
        <v>12.553599999999999</v>
      </c>
      <c r="W143" s="30">
        <f t="shared" si="32"/>
        <v>50</v>
      </c>
      <c r="X143" s="30">
        <f t="shared" si="33"/>
        <v>0</v>
      </c>
      <c r="Y143" s="30">
        <f t="shared" si="34"/>
        <v>17.575039999999998</v>
      </c>
      <c r="Z143" s="30">
        <f t="shared" si="35"/>
        <v>115</v>
      </c>
      <c r="AA143" s="30">
        <f t="shared" si="36"/>
        <v>16.31321370309951</v>
      </c>
      <c r="AB143" s="30">
        <f t="shared" si="37"/>
        <v>0</v>
      </c>
      <c r="AC143" s="30">
        <f t="shared" si="40"/>
        <v>1043.9181462969004</v>
      </c>
    </row>
    <row r="144" spans="1:29" x14ac:dyDescent="0.35">
      <c r="A144" s="5">
        <v>45082.650197256946</v>
      </c>
      <c r="B144" s="1">
        <v>3</v>
      </c>
      <c r="C144" s="6">
        <v>5303.58</v>
      </c>
      <c r="D144" s="6">
        <v>1</v>
      </c>
      <c r="E144" s="7" t="s">
        <v>19</v>
      </c>
      <c r="F144" s="5">
        <v>45085.458333333336</v>
      </c>
      <c r="G144" s="1">
        <v>1</v>
      </c>
      <c r="H144" s="5">
        <v>44738.387549768522</v>
      </c>
      <c r="I144" s="7" t="s">
        <v>20</v>
      </c>
      <c r="J144" s="7"/>
      <c r="K144" s="7" t="s">
        <v>35</v>
      </c>
      <c r="L144" s="7" t="s">
        <v>31</v>
      </c>
      <c r="M144" s="7" t="s">
        <v>69</v>
      </c>
      <c r="N144" s="7" t="s">
        <v>33</v>
      </c>
      <c r="O144" s="7" t="s">
        <v>35</v>
      </c>
      <c r="P144" s="25">
        <f t="shared" si="41"/>
        <v>143</v>
      </c>
      <c r="Q144" s="28">
        <f t="shared" si="38"/>
        <v>45078</v>
      </c>
      <c r="R144" s="28" t="str">
        <f t="shared" si="28"/>
        <v>OTA</v>
      </c>
      <c r="S144" s="28" t="str">
        <f t="shared" si="29"/>
        <v>OTA</v>
      </c>
      <c r="T144" s="29">
        <f t="shared" si="30"/>
        <v>1.7678255745433118E-3</v>
      </c>
      <c r="U144" s="29">
        <f t="shared" si="39"/>
        <v>1.7678255745433118E-3</v>
      </c>
      <c r="V144" s="30">
        <f t="shared" si="31"/>
        <v>795.53699999999992</v>
      </c>
      <c r="W144" s="30">
        <f t="shared" si="32"/>
        <v>0</v>
      </c>
      <c r="X144" s="30">
        <f t="shared" si="33"/>
        <v>0</v>
      </c>
      <c r="Y144" s="30">
        <f t="shared" si="34"/>
        <v>95.464439999999996</v>
      </c>
      <c r="Z144" s="30">
        <f t="shared" si="35"/>
        <v>191.66666666666666</v>
      </c>
      <c r="AA144" s="30">
        <f t="shared" si="36"/>
        <v>3.5356511490866236</v>
      </c>
      <c r="AB144" s="30">
        <f t="shared" si="37"/>
        <v>0</v>
      </c>
      <c r="AC144" s="30">
        <f t="shared" si="40"/>
        <v>4217.3762421842466</v>
      </c>
    </row>
    <row r="145" spans="1:29" x14ac:dyDescent="0.35">
      <c r="A145" s="5">
        <v>45082.655802048612</v>
      </c>
      <c r="B145" s="1">
        <v>1</v>
      </c>
      <c r="C145" s="6">
        <v>2041.88</v>
      </c>
      <c r="D145" s="6">
        <v>1</v>
      </c>
      <c r="E145" s="7" t="s">
        <v>19</v>
      </c>
      <c r="F145" s="5">
        <v>45083.42512417824</v>
      </c>
      <c r="G145" s="1">
        <v>1</v>
      </c>
      <c r="H145" s="5">
        <v>44987.527588136574</v>
      </c>
      <c r="I145" s="7" t="s">
        <v>20</v>
      </c>
      <c r="J145" s="7"/>
      <c r="K145" s="7" t="s">
        <v>35</v>
      </c>
      <c r="L145" s="7" t="s">
        <v>31</v>
      </c>
      <c r="M145" s="7" t="s">
        <v>58</v>
      </c>
      <c r="N145" s="7" t="s">
        <v>33</v>
      </c>
      <c r="O145" s="7" t="s">
        <v>37</v>
      </c>
      <c r="P145" s="25">
        <f t="shared" si="41"/>
        <v>144</v>
      </c>
      <c r="Q145" s="28">
        <f t="shared" si="38"/>
        <v>45078</v>
      </c>
      <c r="R145" s="28" t="str">
        <f t="shared" si="28"/>
        <v>OTA</v>
      </c>
      <c r="S145" s="28" t="str">
        <f t="shared" si="29"/>
        <v>OTA</v>
      </c>
      <c r="T145" s="29">
        <f t="shared" si="30"/>
        <v>5.8927519151443723E-4</v>
      </c>
      <c r="U145" s="29">
        <f t="shared" si="39"/>
        <v>5.8927519151443723E-4</v>
      </c>
      <c r="V145" s="30">
        <f t="shared" si="31"/>
        <v>306.28199999999998</v>
      </c>
      <c r="W145" s="30">
        <f t="shared" si="32"/>
        <v>0</v>
      </c>
      <c r="X145" s="30">
        <f t="shared" si="33"/>
        <v>0</v>
      </c>
      <c r="Y145" s="30">
        <f t="shared" si="34"/>
        <v>36.753839999999997</v>
      </c>
      <c r="Z145" s="30">
        <f t="shared" si="35"/>
        <v>115</v>
      </c>
      <c r="AA145" s="30">
        <f t="shared" si="36"/>
        <v>1.1785503830288744</v>
      </c>
      <c r="AB145" s="30">
        <f t="shared" si="37"/>
        <v>0</v>
      </c>
      <c r="AC145" s="30">
        <f t="shared" si="40"/>
        <v>1582.6656096169713</v>
      </c>
    </row>
    <row r="146" spans="1:29" x14ac:dyDescent="0.35">
      <c r="A146" s="5">
        <v>45082.783501990743</v>
      </c>
      <c r="B146" s="1">
        <v>3</v>
      </c>
      <c r="C146" s="6">
        <v>7314.27</v>
      </c>
      <c r="D146" s="6">
        <v>1</v>
      </c>
      <c r="E146" s="7" t="s">
        <v>19</v>
      </c>
      <c r="F146" s="5">
        <v>45085.458333333336</v>
      </c>
      <c r="G146" s="1">
        <v>2</v>
      </c>
      <c r="H146" s="5">
        <v>44904.817421504631</v>
      </c>
      <c r="I146" s="7" t="s">
        <v>41</v>
      </c>
      <c r="J146" s="7"/>
      <c r="K146" s="7" t="s">
        <v>35</v>
      </c>
      <c r="L146" s="7" t="s">
        <v>31</v>
      </c>
      <c r="M146" s="7" t="s">
        <v>58</v>
      </c>
      <c r="N146" s="7" t="s">
        <v>33</v>
      </c>
      <c r="O146" s="7" t="s">
        <v>37</v>
      </c>
      <c r="P146" s="25">
        <f t="shared" si="41"/>
        <v>145</v>
      </c>
      <c r="Q146" s="28">
        <f t="shared" si="38"/>
        <v>45078</v>
      </c>
      <c r="R146" s="28" t="str">
        <f t="shared" si="28"/>
        <v>OTA</v>
      </c>
      <c r="S146" s="28" t="str">
        <f t="shared" si="29"/>
        <v>OTA</v>
      </c>
      <c r="T146" s="29">
        <f t="shared" si="30"/>
        <v>1.7678255745433118E-3</v>
      </c>
      <c r="U146" s="29">
        <f t="shared" si="39"/>
        <v>1.7678255745433118E-3</v>
      </c>
      <c r="V146" s="30">
        <f t="shared" si="31"/>
        <v>1097.1405</v>
      </c>
      <c r="W146" s="30">
        <f t="shared" si="32"/>
        <v>0</v>
      </c>
      <c r="X146" s="30">
        <f t="shared" si="33"/>
        <v>0</v>
      </c>
      <c r="Y146" s="30">
        <f t="shared" si="34"/>
        <v>131.65685999999999</v>
      </c>
      <c r="Z146" s="30">
        <f t="shared" si="35"/>
        <v>191.66666666666666</v>
      </c>
      <c r="AA146" s="30">
        <f t="shared" si="36"/>
        <v>3.5356511490866236</v>
      </c>
      <c r="AB146" s="30">
        <f t="shared" si="37"/>
        <v>0</v>
      </c>
      <c r="AC146" s="30">
        <f t="shared" si="40"/>
        <v>5890.2703221842476</v>
      </c>
    </row>
    <row r="147" spans="1:29" x14ac:dyDescent="0.35">
      <c r="A147" s="5">
        <v>45082.754968668982</v>
      </c>
      <c r="B147" s="1">
        <v>1</v>
      </c>
      <c r="C147" s="6">
        <v>1366.03</v>
      </c>
      <c r="D147" s="6">
        <v>1</v>
      </c>
      <c r="E147" s="7" t="s">
        <v>19</v>
      </c>
      <c r="F147" s="5">
        <v>45083.422514097219</v>
      </c>
      <c r="G147" s="1">
        <v>2</v>
      </c>
      <c r="H147" s="5">
        <v>45080.45573425926</v>
      </c>
      <c r="I147" s="7" t="s">
        <v>41</v>
      </c>
      <c r="J147" s="7"/>
      <c r="K147" s="7" t="s">
        <v>35</v>
      </c>
      <c r="L147" s="7" t="s">
        <v>31</v>
      </c>
      <c r="M147" s="7" t="s">
        <v>32</v>
      </c>
      <c r="N147" s="7" t="s">
        <v>33</v>
      </c>
      <c r="O147" s="7" t="s">
        <v>47</v>
      </c>
      <c r="P147" s="25">
        <f t="shared" si="41"/>
        <v>146</v>
      </c>
      <c r="Q147" s="28">
        <f t="shared" si="38"/>
        <v>45078</v>
      </c>
      <c r="R147" s="28" t="str">
        <f t="shared" si="28"/>
        <v>OTA</v>
      </c>
      <c r="S147" s="28" t="str">
        <f t="shared" si="29"/>
        <v>OTA</v>
      </c>
      <c r="T147" s="29">
        <f t="shared" si="30"/>
        <v>5.8927519151443723E-4</v>
      </c>
      <c r="U147" s="29">
        <f t="shared" si="39"/>
        <v>5.8927519151443723E-4</v>
      </c>
      <c r="V147" s="30">
        <f t="shared" si="31"/>
        <v>204.90449999999998</v>
      </c>
      <c r="W147" s="30">
        <f t="shared" si="32"/>
        <v>0</v>
      </c>
      <c r="X147" s="30">
        <f t="shared" si="33"/>
        <v>0</v>
      </c>
      <c r="Y147" s="30">
        <f t="shared" si="34"/>
        <v>24.588539999999998</v>
      </c>
      <c r="Z147" s="30">
        <f t="shared" si="35"/>
        <v>115</v>
      </c>
      <c r="AA147" s="30">
        <f t="shared" si="36"/>
        <v>1.1785503830288744</v>
      </c>
      <c r="AB147" s="30">
        <f t="shared" si="37"/>
        <v>0</v>
      </c>
      <c r="AC147" s="30">
        <f t="shared" si="40"/>
        <v>1020.3584096169711</v>
      </c>
    </row>
    <row r="148" spans="1:29" x14ac:dyDescent="0.35">
      <c r="A148" s="5">
        <v>45082.720057453706</v>
      </c>
      <c r="B148" s="1">
        <v>1</v>
      </c>
      <c r="C148" s="6">
        <v>2143.69</v>
      </c>
      <c r="D148" s="6">
        <v>1</v>
      </c>
      <c r="E148" s="7" t="s">
        <v>19</v>
      </c>
      <c r="F148" s="5">
        <v>45083.370091053243</v>
      </c>
      <c r="G148" s="1">
        <v>1</v>
      </c>
      <c r="H148" s="5">
        <v>45075.456031180554</v>
      </c>
      <c r="I148" s="7" t="s">
        <v>41</v>
      </c>
      <c r="J148" s="7"/>
      <c r="K148" s="7" t="s">
        <v>35</v>
      </c>
      <c r="L148" s="7" t="s">
        <v>31</v>
      </c>
      <c r="M148" s="7" t="s">
        <v>58</v>
      </c>
      <c r="N148" s="7" t="s">
        <v>33</v>
      </c>
      <c r="O148" s="7" t="s">
        <v>37</v>
      </c>
      <c r="P148" s="25">
        <f t="shared" si="41"/>
        <v>147</v>
      </c>
      <c r="Q148" s="28">
        <f t="shared" si="38"/>
        <v>45078</v>
      </c>
      <c r="R148" s="28" t="str">
        <f t="shared" si="28"/>
        <v>OTA</v>
      </c>
      <c r="S148" s="28" t="str">
        <f t="shared" si="29"/>
        <v>OTA</v>
      </c>
      <c r="T148" s="29">
        <f t="shared" si="30"/>
        <v>5.8927519151443723E-4</v>
      </c>
      <c r="U148" s="29">
        <f t="shared" si="39"/>
        <v>5.8927519151443723E-4</v>
      </c>
      <c r="V148" s="30">
        <f t="shared" si="31"/>
        <v>321.55349999999999</v>
      </c>
      <c r="W148" s="30">
        <f t="shared" si="32"/>
        <v>0</v>
      </c>
      <c r="X148" s="30">
        <f t="shared" si="33"/>
        <v>0</v>
      </c>
      <c r="Y148" s="30">
        <f t="shared" si="34"/>
        <v>38.586419999999997</v>
      </c>
      <c r="Z148" s="30">
        <f t="shared" si="35"/>
        <v>115</v>
      </c>
      <c r="AA148" s="30">
        <f t="shared" si="36"/>
        <v>1.1785503830288744</v>
      </c>
      <c r="AB148" s="30">
        <f t="shared" si="37"/>
        <v>0</v>
      </c>
      <c r="AC148" s="30">
        <f t="shared" si="40"/>
        <v>1667.3715296169712</v>
      </c>
    </row>
    <row r="149" spans="1:29" x14ac:dyDescent="0.35">
      <c r="A149" s="5">
        <v>45082.69394409722</v>
      </c>
      <c r="B149" s="1">
        <v>1</v>
      </c>
      <c r="C149" s="6">
        <v>2056.25</v>
      </c>
      <c r="D149" s="6">
        <v>1</v>
      </c>
      <c r="E149" s="7" t="s">
        <v>19</v>
      </c>
      <c r="F149" s="5">
        <v>45083.333333333336</v>
      </c>
      <c r="G149" s="1">
        <v>2</v>
      </c>
      <c r="H149" s="5">
        <v>44993.927200868056</v>
      </c>
      <c r="I149" s="7" t="s">
        <v>41</v>
      </c>
      <c r="J149" s="7"/>
      <c r="K149" s="7"/>
      <c r="L149" s="7" t="s">
        <v>21</v>
      </c>
      <c r="M149" s="7" t="s">
        <v>55</v>
      </c>
      <c r="N149" s="7" t="s">
        <v>23</v>
      </c>
      <c r="O149" s="7" t="s">
        <v>46</v>
      </c>
      <c r="P149" s="25">
        <f t="shared" si="41"/>
        <v>148</v>
      </c>
      <c r="Q149" s="28">
        <f t="shared" si="38"/>
        <v>45078</v>
      </c>
      <c r="R149" s="28" t="str">
        <f t="shared" si="28"/>
        <v>WEB</v>
      </c>
      <c r="S149" s="28" t="str">
        <f t="shared" si="29"/>
        <v>WEBSITE</v>
      </c>
      <c r="T149" s="29">
        <f t="shared" si="30"/>
        <v>1.6313213703099511E-3</v>
      </c>
      <c r="U149" s="29">
        <f t="shared" si="39"/>
        <v>1.6313213703099511E-3</v>
      </c>
      <c r="V149" s="30">
        <f t="shared" si="31"/>
        <v>20.5625</v>
      </c>
      <c r="W149" s="30">
        <f t="shared" si="32"/>
        <v>50</v>
      </c>
      <c r="X149" s="30">
        <f t="shared" si="33"/>
        <v>0</v>
      </c>
      <c r="Y149" s="30">
        <f t="shared" si="34"/>
        <v>28.787500000000001</v>
      </c>
      <c r="Z149" s="30">
        <f t="shared" si="35"/>
        <v>115</v>
      </c>
      <c r="AA149" s="30">
        <f t="shared" si="36"/>
        <v>16.31321370309951</v>
      </c>
      <c r="AB149" s="30">
        <f t="shared" si="37"/>
        <v>0</v>
      </c>
      <c r="AC149" s="30">
        <f t="shared" si="40"/>
        <v>1825.5867862969005</v>
      </c>
    </row>
    <row r="150" spans="1:29" x14ac:dyDescent="0.35">
      <c r="A150" s="5">
        <v>45082.721841967592</v>
      </c>
      <c r="B150" s="1">
        <v>2</v>
      </c>
      <c r="C150" s="6">
        <v>4004.64</v>
      </c>
      <c r="D150" s="6">
        <v>1</v>
      </c>
      <c r="E150" s="7" t="s">
        <v>19</v>
      </c>
      <c r="F150" s="5">
        <v>45084.399258726851</v>
      </c>
      <c r="G150" s="1">
        <v>1</v>
      </c>
      <c r="H150" s="5">
        <v>44932.502855115737</v>
      </c>
      <c r="I150" s="7" t="s">
        <v>41</v>
      </c>
      <c r="J150" s="7"/>
      <c r="K150" s="7" t="s">
        <v>35</v>
      </c>
      <c r="L150" s="7" t="s">
        <v>31</v>
      </c>
      <c r="M150" s="7" t="s">
        <v>58</v>
      </c>
      <c r="N150" s="7" t="s">
        <v>33</v>
      </c>
      <c r="O150" s="7" t="s">
        <v>37</v>
      </c>
      <c r="P150" s="25">
        <f t="shared" si="41"/>
        <v>149</v>
      </c>
      <c r="Q150" s="28">
        <f t="shared" si="38"/>
        <v>45078</v>
      </c>
      <c r="R150" s="28" t="str">
        <f t="shared" si="28"/>
        <v>OTA</v>
      </c>
      <c r="S150" s="28" t="str">
        <f t="shared" si="29"/>
        <v>OTA</v>
      </c>
      <c r="T150" s="29">
        <f t="shared" si="30"/>
        <v>1.1785503830288745E-3</v>
      </c>
      <c r="U150" s="29">
        <f t="shared" si="39"/>
        <v>1.1785503830288745E-3</v>
      </c>
      <c r="V150" s="30">
        <f t="shared" si="31"/>
        <v>600.69599999999991</v>
      </c>
      <c r="W150" s="30">
        <f t="shared" si="32"/>
        <v>0</v>
      </c>
      <c r="X150" s="30">
        <f t="shared" si="33"/>
        <v>0</v>
      </c>
      <c r="Y150" s="30">
        <f t="shared" si="34"/>
        <v>72.083519999999993</v>
      </c>
      <c r="Z150" s="30">
        <f t="shared" si="35"/>
        <v>153.33333333333331</v>
      </c>
      <c r="AA150" s="30">
        <f t="shared" si="36"/>
        <v>2.3571007660577488</v>
      </c>
      <c r="AB150" s="30">
        <f t="shared" si="37"/>
        <v>0</v>
      </c>
      <c r="AC150" s="30">
        <f t="shared" si="40"/>
        <v>3176.1700459006088</v>
      </c>
    </row>
    <row r="151" spans="1:29" x14ac:dyDescent="0.35">
      <c r="A151" s="5">
        <v>45082.722109699076</v>
      </c>
      <c r="B151" s="1">
        <v>2</v>
      </c>
      <c r="C151" s="6">
        <v>4004.64</v>
      </c>
      <c r="D151" s="6">
        <v>1</v>
      </c>
      <c r="E151" s="7" t="s">
        <v>19</v>
      </c>
      <c r="F151" s="5">
        <v>45084.3981743287</v>
      </c>
      <c r="G151" s="1">
        <v>1</v>
      </c>
      <c r="H151" s="5">
        <v>44932.503012430556</v>
      </c>
      <c r="I151" s="7" t="s">
        <v>41</v>
      </c>
      <c r="J151" s="7"/>
      <c r="K151" s="7" t="s">
        <v>35</v>
      </c>
      <c r="L151" s="7" t="s">
        <v>31</v>
      </c>
      <c r="M151" s="7" t="s">
        <v>58</v>
      </c>
      <c r="N151" s="7" t="s">
        <v>33</v>
      </c>
      <c r="O151" s="7" t="s">
        <v>37</v>
      </c>
      <c r="P151" s="25">
        <f t="shared" si="41"/>
        <v>150</v>
      </c>
      <c r="Q151" s="28">
        <f t="shared" si="38"/>
        <v>45078</v>
      </c>
      <c r="R151" s="28" t="str">
        <f t="shared" si="28"/>
        <v>OTA</v>
      </c>
      <c r="S151" s="28" t="str">
        <f t="shared" si="29"/>
        <v>OTA</v>
      </c>
      <c r="T151" s="29">
        <f t="shared" si="30"/>
        <v>1.1785503830288745E-3</v>
      </c>
      <c r="U151" s="29">
        <f t="shared" si="39"/>
        <v>1.1785503830288745E-3</v>
      </c>
      <c r="V151" s="30">
        <f t="shared" si="31"/>
        <v>600.69599999999991</v>
      </c>
      <c r="W151" s="30">
        <f t="shared" si="32"/>
        <v>0</v>
      </c>
      <c r="X151" s="30">
        <f t="shared" si="33"/>
        <v>0</v>
      </c>
      <c r="Y151" s="30">
        <f t="shared" si="34"/>
        <v>72.083519999999993</v>
      </c>
      <c r="Z151" s="30">
        <f t="shared" si="35"/>
        <v>153.33333333333331</v>
      </c>
      <c r="AA151" s="30">
        <f t="shared" si="36"/>
        <v>2.3571007660577488</v>
      </c>
      <c r="AB151" s="30">
        <f t="shared" si="37"/>
        <v>0</v>
      </c>
      <c r="AC151" s="30">
        <f t="shared" si="40"/>
        <v>3176.1700459006088</v>
      </c>
    </row>
    <row r="152" spans="1:29" x14ac:dyDescent="0.35">
      <c r="A152" s="5">
        <v>45082.705330208337</v>
      </c>
      <c r="B152" s="1">
        <v>1</v>
      </c>
      <c r="C152" s="6">
        <v>2301.75</v>
      </c>
      <c r="D152" s="6">
        <v>1</v>
      </c>
      <c r="E152" s="7" t="s">
        <v>19</v>
      </c>
      <c r="F152" s="5">
        <v>45083.350642245372</v>
      </c>
      <c r="G152" s="1">
        <v>1</v>
      </c>
      <c r="H152" s="5">
        <v>45067.720622569446</v>
      </c>
      <c r="I152" s="7" t="s">
        <v>41</v>
      </c>
      <c r="J152" s="7"/>
      <c r="K152" s="7" t="s">
        <v>35</v>
      </c>
      <c r="L152" s="7" t="s">
        <v>31</v>
      </c>
      <c r="M152" s="7" t="s">
        <v>34</v>
      </c>
      <c r="N152" s="7" t="s">
        <v>33</v>
      </c>
      <c r="O152" s="7" t="s">
        <v>47</v>
      </c>
      <c r="P152" s="25">
        <f t="shared" si="41"/>
        <v>151</v>
      </c>
      <c r="Q152" s="28">
        <f t="shared" si="38"/>
        <v>45078</v>
      </c>
      <c r="R152" s="28" t="str">
        <f t="shared" si="28"/>
        <v>OTA</v>
      </c>
      <c r="S152" s="28" t="str">
        <f t="shared" si="29"/>
        <v>OTA</v>
      </c>
      <c r="T152" s="29">
        <f t="shared" si="30"/>
        <v>5.8927519151443723E-4</v>
      </c>
      <c r="U152" s="29">
        <f t="shared" si="39"/>
        <v>5.8927519151443723E-4</v>
      </c>
      <c r="V152" s="30">
        <f t="shared" si="31"/>
        <v>345.26249999999999</v>
      </c>
      <c r="W152" s="30">
        <f t="shared" si="32"/>
        <v>0</v>
      </c>
      <c r="X152" s="30">
        <f t="shared" si="33"/>
        <v>0</v>
      </c>
      <c r="Y152" s="30">
        <f t="shared" si="34"/>
        <v>41.4315</v>
      </c>
      <c r="Z152" s="30">
        <f t="shared" si="35"/>
        <v>115</v>
      </c>
      <c r="AA152" s="30">
        <f t="shared" si="36"/>
        <v>1.1785503830288744</v>
      </c>
      <c r="AB152" s="30">
        <f t="shared" si="37"/>
        <v>0</v>
      </c>
      <c r="AC152" s="30">
        <f t="shared" si="40"/>
        <v>1798.8774496169713</v>
      </c>
    </row>
    <row r="153" spans="1:29" x14ac:dyDescent="0.35">
      <c r="A153" s="5">
        <v>45082.666939212962</v>
      </c>
      <c r="B153" s="1">
        <v>1</v>
      </c>
      <c r="C153" s="6">
        <v>2301.75</v>
      </c>
      <c r="D153" s="6">
        <v>1</v>
      </c>
      <c r="E153" s="7" t="s">
        <v>19</v>
      </c>
      <c r="F153" s="5">
        <v>45083.356688888889</v>
      </c>
      <c r="G153" s="1">
        <v>1</v>
      </c>
      <c r="H153" s="5">
        <v>45067.713328912039</v>
      </c>
      <c r="I153" s="7" t="s">
        <v>41</v>
      </c>
      <c r="J153" s="7"/>
      <c r="K153" s="7" t="s">
        <v>35</v>
      </c>
      <c r="L153" s="7" t="s">
        <v>31</v>
      </c>
      <c r="M153" s="7" t="s">
        <v>34</v>
      </c>
      <c r="N153" s="7" t="s">
        <v>33</v>
      </c>
      <c r="O153" s="7" t="s">
        <v>47</v>
      </c>
      <c r="P153" s="25">
        <f t="shared" si="41"/>
        <v>152</v>
      </c>
      <c r="Q153" s="28">
        <f t="shared" si="38"/>
        <v>45078</v>
      </c>
      <c r="R153" s="28" t="str">
        <f t="shared" si="28"/>
        <v>OTA</v>
      </c>
      <c r="S153" s="28" t="str">
        <f t="shared" si="29"/>
        <v>OTA</v>
      </c>
      <c r="T153" s="29">
        <f t="shared" si="30"/>
        <v>5.8927519151443723E-4</v>
      </c>
      <c r="U153" s="29">
        <f t="shared" si="39"/>
        <v>5.8927519151443723E-4</v>
      </c>
      <c r="V153" s="30">
        <f t="shared" si="31"/>
        <v>345.26249999999999</v>
      </c>
      <c r="W153" s="30">
        <f t="shared" si="32"/>
        <v>0</v>
      </c>
      <c r="X153" s="30">
        <f t="shared" si="33"/>
        <v>0</v>
      </c>
      <c r="Y153" s="30">
        <f t="shared" si="34"/>
        <v>41.4315</v>
      </c>
      <c r="Z153" s="30">
        <f t="shared" si="35"/>
        <v>115</v>
      </c>
      <c r="AA153" s="30">
        <f t="shared" si="36"/>
        <v>1.1785503830288744</v>
      </c>
      <c r="AB153" s="30">
        <f t="shared" si="37"/>
        <v>0</v>
      </c>
      <c r="AC153" s="30">
        <f t="shared" si="40"/>
        <v>1798.8774496169713</v>
      </c>
    </row>
    <row r="154" spans="1:29" x14ac:dyDescent="0.35">
      <c r="A154" s="5">
        <v>45082.889696412036</v>
      </c>
      <c r="B154" s="1">
        <v>1</v>
      </c>
      <c r="C154" s="6">
        <v>2346.4</v>
      </c>
      <c r="D154" s="6">
        <v>1</v>
      </c>
      <c r="E154" s="7" t="s">
        <v>19</v>
      </c>
      <c r="F154" s="5">
        <v>45083.458333333336</v>
      </c>
      <c r="G154" s="1">
        <v>2</v>
      </c>
      <c r="H154" s="5">
        <v>45049.172007905094</v>
      </c>
      <c r="I154" s="7" t="s">
        <v>41</v>
      </c>
      <c r="J154" s="7"/>
      <c r="K154" s="7" t="s">
        <v>35</v>
      </c>
      <c r="L154" s="7" t="s">
        <v>31</v>
      </c>
      <c r="M154" s="7" t="s">
        <v>34</v>
      </c>
      <c r="N154" s="7" t="s">
        <v>33</v>
      </c>
      <c r="O154" s="7" t="s">
        <v>37</v>
      </c>
      <c r="P154" s="25">
        <f t="shared" si="41"/>
        <v>153</v>
      </c>
      <c r="Q154" s="28">
        <f t="shared" si="38"/>
        <v>45078</v>
      </c>
      <c r="R154" s="28" t="str">
        <f t="shared" si="28"/>
        <v>OTA</v>
      </c>
      <c r="S154" s="28" t="str">
        <f t="shared" si="29"/>
        <v>OTA</v>
      </c>
      <c r="T154" s="29">
        <f t="shared" si="30"/>
        <v>5.8927519151443723E-4</v>
      </c>
      <c r="U154" s="29">
        <f t="shared" si="39"/>
        <v>5.8927519151443723E-4</v>
      </c>
      <c r="V154" s="30">
        <f t="shared" si="31"/>
        <v>351.96</v>
      </c>
      <c r="W154" s="30">
        <f t="shared" si="32"/>
        <v>0</v>
      </c>
      <c r="X154" s="30">
        <f t="shared" si="33"/>
        <v>0</v>
      </c>
      <c r="Y154" s="30">
        <f t="shared" si="34"/>
        <v>42.235199999999999</v>
      </c>
      <c r="Z154" s="30">
        <f t="shared" si="35"/>
        <v>115</v>
      </c>
      <c r="AA154" s="30">
        <f t="shared" si="36"/>
        <v>1.1785503830288744</v>
      </c>
      <c r="AB154" s="30">
        <f t="shared" si="37"/>
        <v>0</v>
      </c>
      <c r="AC154" s="30">
        <f t="shared" si="40"/>
        <v>1836.0262496169712</v>
      </c>
    </row>
    <row r="155" spans="1:29" x14ac:dyDescent="0.35">
      <c r="A155" s="5">
        <v>45082.622062581017</v>
      </c>
      <c r="B155" s="1">
        <v>1</v>
      </c>
      <c r="C155" s="6">
        <v>2059.5500000000002</v>
      </c>
      <c r="D155" s="6">
        <v>1</v>
      </c>
      <c r="E155" s="7" t="s">
        <v>19</v>
      </c>
      <c r="F155" s="5">
        <v>45083.458333333336</v>
      </c>
      <c r="G155" s="1">
        <v>1</v>
      </c>
      <c r="H155" s="5">
        <v>45016.427912638886</v>
      </c>
      <c r="I155" s="7" t="s">
        <v>41</v>
      </c>
      <c r="J155" s="7"/>
      <c r="K155" s="7" t="s">
        <v>35</v>
      </c>
      <c r="L155" s="7" t="s">
        <v>31</v>
      </c>
      <c r="M155" s="7" t="s">
        <v>34</v>
      </c>
      <c r="N155" s="7" t="s">
        <v>33</v>
      </c>
      <c r="O155" s="7" t="s">
        <v>47</v>
      </c>
      <c r="P155" s="25">
        <f t="shared" si="41"/>
        <v>154</v>
      </c>
      <c r="Q155" s="28">
        <f t="shared" si="38"/>
        <v>45078</v>
      </c>
      <c r="R155" s="28" t="str">
        <f t="shared" si="28"/>
        <v>OTA</v>
      </c>
      <c r="S155" s="28" t="str">
        <f t="shared" si="29"/>
        <v>OTA</v>
      </c>
      <c r="T155" s="29">
        <f t="shared" si="30"/>
        <v>5.8927519151443723E-4</v>
      </c>
      <c r="U155" s="29">
        <f t="shared" si="39"/>
        <v>5.8927519151443723E-4</v>
      </c>
      <c r="V155" s="30">
        <f t="shared" si="31"/>
        <v>308.9325</v>
      </c>
      <c r="W155" s="30">
        <f t="shared" si="32"/>
        <v>0</v>
      </c>
      <c r="X155" s="30">
        <f t="shared" si="33"/>
        <v>0</v>
      </c>
      <c r="Y155" s="30">
        <f t="shared" si="34"/>
        <v>37.071899999999999</v>
      </c>
      <c r="Z155" s="30">
        <f t="shared" si="35"/>
        <v>115</v>
      </c>
      <c r="AA155" s="30">
        <f t="shared" si="36"/>
        <v>1.1785503830288744</v>
      </c>
      <c r="AB155" s="30">
        <f t="shared" si="37"/>
        <v>0</v>
      </c>
      <c r="AC155" s="30">
        <f t="shared" si="40"/>
        <v>1597.3670496169711</v>
      </c>
    </row>
    <row r="156" spans="1:29" x14ac:dyDescent="0.35">
      <c r="A156" s="5">
        <v>45082.534430335647</v>
      </c>
      <c r="B156" s="1">
        <v>1</v>
      </c>
      <c r="C156" s="6">
        <v>1966.85</v>
      </c>
      <c r="D156" s="6">
        <v>1</v>
      </c>
      <c r="E156" s="7" t="s">
        <v>19</v>
      </c>
      <c r="F156" s="5">
        <v>45083.345723877312</v>
      </c>
      <c r="G156" s="1">
        <v>1</v>
      </c>
      <c r="H156" s="5">
        <v>45075.439613333336</v>
      </c>
      <c r="I156" s="7" t="s">
        <v>41</v>
      </c>
      <c r="J156" s="7"/>
      <c r="K156" s="7"/>
      <c r="L156" s="7" t="s">
        <v>21</v>
      </c>
      <c r="M156" s="7" t="s">
        <v>52</v>
      </c>
      <c r="N156" s="7" t="s">
        <v>23</v>
      </c>
      <c r="O156" s="7" t="s">
        <v>46</v>
      </c>
      <c r="P156" s="25">
        <f t="shared" si="41"/>
        <v>155</v>
      </c>
      <c r="Q156" s="28">
        <f t="shared" si="38"/>
        <v>45078</v>
      </c>
      <c r="R156" s="28" t="str">
        <f t="shared" si="28"/>
        <v>WEB</v>
      </c>
      <c r="S156" s="28" t="str">
        <f t="shared" si="29"/>
        <v>WEBSITE</v>
      </c>
      <c r="T156" s="29">
        <f t="shared" si="30"/>
        <v>1.6313213703099511E-3</v>
      </c>
      <c r="U156" s="29">
        <f t="shared" si="39"/>
        <v>1.6313213703099511E-3</v>
      </c>
      <c r="V156" s="30">
        <f t="shared" si="31"/>
        <v>19.668499999999998</v>
      </c>
      <c r="W156" s="30">
        <f t="shared" si="32"/>
        <v>50</v>
      </c>
      <c r="X156" s="30">
        <f t="shared" si="33"/>
        <v>0</v>
      </c>
      <c r="Y156" s="30">
        <f t="shared" si="34"/>
        <v>27.535899999999998</v>
      </c>
      <c r="Z156" s="30">
        <f t="shared" si="35"/>
        <v>115</v>
      </c>
      <c r="AA156" s="30">
        <f t="shared" si="36"/>
        <v>16.31321370309951</v>
      </c>
      <c r="AB156" s="30">
        <f t="shared" si="37"/>
        <v>0</v>
      </c>
      <c r="AC156" s="30">
        <f t="shared" si="40"/>
        <v>1738.3323862969005</v>
      </c>
    </row>
    <row r="157" spans="1:29" x14ac:dyDescent="0.35">
      <c r="A157" s="5">
        <v>45082.831676967595</v>
      </c>
      <c r="B157" s="1">
        <v>1</v>
      </c>
      <c r="C157" s="6">
        <v>1885.98</v>
      </c>
      <c r="D157" s="6">
        <v>1</v>
      </c>
      <c r="E157" s="7" t="s">
        <v>19</v>
      </c>
      <c r="F157" s="5">
        <v>45083.320996469905</v>
      </c>
      <c r="G157" s="1">
        <v>1</v>
      </c>
      <c r="H157" s="5">
        <v>45047.809510289349</v>
      </c>
      <c r="I157" s="7" t="s">
        <v>42</v>
      </c>
      <c r="J157" s="7"/>
      <c r="K157" s="7" t="s">
        <v>30</v>
      </c>
      <c r="L157" s="7" t="s">
        <v>31</v>
      </c>
      <c r="M157" s="7" t="s">
        <v>34</v>
      </c>
      <c r="N157" s="7" t="s">
        <v>33</v>
      </c>
      <c r="O157" s="7" t="s">
        <v>30</v>
      </c>
      <c r="P157" s="25">
        <f t="shared" si="41"/>
        <v>156</v>
      </c>
      <c r="Q157" s="28">
        <f t="shared" si="38"/>
        <v>45078</v>
      </c>
      <c r="R157" s="28" t="str">
        <f t="shared" si="28"/>
        <v>OTA</v>
      </c>
      <c r="S157" s="28" t="str">
        <f t="shared" si="29"/>
        <v>OTA</v>
      </c>
      <c r="T157" s="29">
        <f t="shared" si="30"/>
        <v>5.8927519151443723E-4</v>
      </c>
      <c r="U157" s="29">
        <f t="shared" si="39"/>
        <v>5.8927519151443723E-4</v>
      </c>
      <c r="V157" s="30">
        <f t="shared" si="31"/>
        <v>282.89699999999999</v>
      </c>
      <c r="W157" s="30">
        <f t="shared" si="32"/>
        <v>0</v>
      </c>
      <c r="X157" s="30">
        <f t="shared" si="33"/>
        <v>0</v>
      </c>
      <c r="Y157" s="30">
        <f t="shared" si="34"/>
        <v>33.94764</v>
      </c>
      <c r="Z157" s="30">
        <f t="shared" si="35"/>
        <v>115</v>
      </c>
      <c r="AA157" s="30">
        <f t="shared" si="36"/>
        <v>1.1785503830288744</v>
      </c>
      <c r="AB157" s="30">
        <f t="shared" si="37"/>
        <v>0</v>
      </c>
      <c r="AC157" s="30">
        <f t="shared" si="40"/>
        <v>1452.9568096169712</v>
      </c>
    </row>
    <row r="158" spans="1:29" x14ac:dyDescent="0.35">
      <c r="A158" s="5">
        <v>45082.675311805557</v>
      </c>
      <c r="B158" s="1">
        <v>1</v>
      </c>
      <c r="C158" s="6">
        <v>2301.7600000000002</v>
      </c>
      <c r="D158" s="6">
        <v>1</v>
      </c>
      <c r="E158" s="7" t="s">
        <v>19</v>
      </c>
      <c r="F158" s="5">
        <v>45083.441716620371</v>
      </c>
      <c r="G158" s="1">
        <v>1</v>
      </c>
      <c r="H158" s="5">
        <v>45064.408468784721</v>
      </c>
      <c r="I158" s="7" t="s">
        <v>42</v>
      </c>
      <c r="J158" s="7"/>
      <c r="K158" s="7" t="s">
        <v>35</v>
      </c>
      <c r="L158" s="7" t="s">
        <v>31</v>
      </c>
      <c r="M158" s="7" t="s">
        <v>34</v>
      </c>
      <c r="N158" s="7" t="s">
        <v>33</v>
      </c>
      <c r="O158" s="7" t="s">
        <v>35</v>
      </c>
      <c r="P158" s="25">
        <f t="shared" si="41"/>
        <v>157</v>
      </c>
      <c r="Q158" s="28">
        <f t="shared" si="38"/>
        <v>45078</v>
      </c>
      <c r="R158" s="28" t="str">
        <f t="shared" si="28"/>
        <v>OTA</v>
      </c>
      <c r="S158" s="28" t="str">
        <f t="shared" si="29"/>
        <v>OTA</v>
      </c>
      <c r="T158" s="29">
        <f t="shared" si="30"/>
        <v>5.8927519151443723E-4</v>
      </c>
      <c r="U158" s="29">
        <f t="shared" si="39"/>
        <v>5.8927519151443723E-4</v>
      </c>
      <c r="V158" s="30">
        <f t="shared" si="31"/>
        <v>345.26400000000001</v>
      </c>
      <c r="W158" s="30">
        <f t="shared" si="32"/>
        <v>0</v>
      </c>
      <c r="X158" s="30">
        <f t="shared" si="33"/>
        <v>0</v>
      </c>
      <c r="Y158" s="30">
        <f t="shared" si="34"/>
        <v>41.43168</v>
      </c>
      <c r="Z158" s="30">
        <f t="shared" si="35"/>
        <v>115</v>
      </c>
      <c r="AA158" s="30">
        <f t="shared" si="36"/>
        <v>1.1785503830288744</v>
      </c>
      <c r="AB158" s="30">
        <f t="shared" si="37"/>
        <v>0</v>
      </c>
      <c r="AC158" s="30">
        <f t="shared" si="40"/>
        <v>1798.8857696169712</v>
      </c>
    </row>
    <row r="159" spans="1:29" x14ac:dyDescent="0.35">
      <c r="A159" s="5">
        <v>45082.817021493058</v>
      </c>
      <c r="B159" s="1">
        <v>1</v>
      </c>
      <c r="C159" s="6">
        <v>2197.37</v>
      </c>
      <c r="D159" s="6">
        <v>1</v>
      </c>
      <c r="E159" s="7" t="s">
        <v>19</v>
      </c>
      <c r="F159" s="5">
        <v>45083.458333333336</v>
      </c>
      <c r="G159" s="1">
        <v>4</v>
      </c>
      <c r="H159" s="5">
        <v>44895.335435173612</v>
      </c>
      <c r="I159" s="7" t="s">
        <v>44</v>
      </c>
      <c r="J159" s="7"/>
      <c r="K159" s="7" t="s">
        <v>35</v>
      </c>
      <c r="L159" s="7" t="s">
        <v>31</v>
      </c>
      <c r="M159" s="7" t="s">
        <v>32</v>
      </c>
      <c r="N159" s="7" t="s">
        <v>33</v>
      </c>
      <c r="O159" s="7" t="s">
        <v>47</v>
      </c>
      <c r="P159" s="25">
        <f t="shared" si="41"/>
        <v>158</v>
      </c>
      <c r="Q159" s="28">
        <f t="shared" si="38"/>
        <v>45078</v>
      </c>
      <c r="R159" s="28" t="str">
        <f t="shared" si="28"/>
        <v>OTA</v>
      </c>
      <c r="S159" s="28" t="str">
        <f t="shared" si="29"/>
        <v>OTA</v>
      </c>
      <c r="T159" s="29">
        <f t="shared" si="30"/>
        <v>5.8927519151443723E-4</v>
      </c>
      <c r="U159" s="29">
        <f t="shared" si="39"/>
        <v>5.8927519151443723E-4</v>
      </c>
      <c r="V159" s="30">
        <f t="shared" si="31"/>
        <v>329.60549999999995</v>
      </c>
      <c r="W159" s="30">
        <f t="shared" si="32"/>
        <v>0</v>
      </c>
      <c r="X159" s="30">
        <f t="shared" si="33"/>
        <v>0</v>
      </c>
      <c r="Y159" s="30">
        <f t="shared" si="34"/>
        <v>39.552659999999996</v>
      </c>
      <c r="Z159" s="30">
        <f t="shared" si="35"/>
        <v>115</v>
      </c>
      <c r="AA159" s="30">
        <f t="shared" si="36"/>
        <v>1.1785503830288744</v>
      </c>
      <c r="AB159" s="30">
        <f t="shared" si="37"/>
        <v>0</v>
      </c>
      <c r="AC159" s="30">
        <f t="shared" si="40"/>
        <v>1712.0332896169712</v>
      </c>
    </row>
    <row r="160" spans="1:29" x14ac:dyDescent="0.35">
      <c r="A160" s="5">
        <v>45082.785119062501</v>
      </c>
      <c r="B160" s="1">
        <v>1</v>
      </c>
      <c r="C160" s="6">
        <v>2471.88</v>
      </c>
      <c r="D160" s="6">
        <v>1</v>
      </c>
      <c r="E160" s="7" t="s">
        <v>19</v>
      </c>
      <c r="F160" s="5">
        <v>45083.458333333336</v>
      </c>
      <c r="G160" s="1">
        <v>3</v>
      </c>
      <c r="H160" s="5">
        <v>45051.298774641204</v>
      </c>
      <c r="I160" s="7" t="s">
        <v>44</v>
      </c>
      <c r="J160" s="7"/>
      <c r="K160" s="7" t="s">
        <v>30</v>
      </c>
      <c r="L160" s="7" t="s">
        <v>31</v>
      </c>
      <c r="M160" s="7" t="s">
        <v>34</v>
      </c>
      <c r="N160" s="7" t="s">
        <v>33</v>
      </c>
      <c r="O160" s="7" t="s">
        <v>30</v>
      </c>
      <c r="P160" s="25">
        <f t="shared" si="41"/>
        <v>159</v>
      </c>
      <c r="Q160" s="28">
        <f t="shared" si="38"/>
        <v>45078</v>
      </c>
      <c r="R160" s="28" t="str">
        <f t="shared" si="28"/>
        <v>OTA</v>
      </c>
      <c r="S160" s="28" t="str">
        <f t="shared" si="29"/>
        <v>OTA</v>
      </c>
      <c r="T160" s="29">
        <f t="shared" si="30"/>
        <v>5.8927519151443723E-4</v>
      </c>
      <c r="U160" s="29">
        <f t="shared" si="39"/>
        <v>5.8927519151443723E-4</v>
      </c>
      <c r="V160" s="30">
        <f t="shared" si="31"/>
        <v>370.78199999999998</v>
      </c>
      <c r="W160" s="30">
        <f t="shared" si="32"/>
        <v>0</v>
      </c>
      <c r="X160" s="30">
        <f t="shared" si="33"/>
        <v>0</v>
      </c>
      <c r="Y160" s="30">
        <f t="shared" si="34"/>
        <v>44.493839999999999</v>
      </c>
      <c r="Z160" s="30">
        <f t="shared" si="35"/>
        <v>115</v>
      </c>
      <c r="AA160" s="30">
        <f t="shared" si="36"/>
        <v>1.1785503830288744</v>
      </c>
      <c r="AB160" s="30">
        <f t="shared" si="37"/>
        <v>0</v>
      </c>
      <c r="AC160" s="30">
        <f t="shared" si="40"/>
        <v>1940.4256096169711</v>
      </c>
    </row>
    <row r="161" spans="1:29" x14ac:dyDescent="0.35">
      <c r="A161" s="5">
        <v>45082.703102418978</v>
      </c>
      <c r="B161" s="1">
        <v>1</v>
      </c>
      <c r="C161" s="6">
        <v>2473.35</v>
      </c>
      <c r="D161" s="6">
        <v>1</v>
      </c>
      <c r="E161" s="7" t="s">
        <v>19</v>
      </c>
      <c r="F161" s="5">
        <v>45083.422344016202</v>
      </c>
      <c r="G161" s="1">
        <v>4</v>
      </c>
      <c r="H161" s="5">
        <v>45059.576442893522</v>
      </c>
      <c r="I161" s="7" t="s">
        <v>44</v>
      </c>
      <c r="J161" s="7"/>
      <c r="K161" s="7"/>
      <c r="L161" s="7" t="s">
        <v>21</v>
      </c>
      <c r="M161" s="7" t="s">
        <v>70</v>
      </c>
      <c r="N161" s="7" t="s">
        <v>28</v>
      </c>
      <c r="O161" s="7" t="s">
        <v>46</v>
      </c>
      <c r="P161" s="25">
        <f t="shared" si="41"/>
        <v>160</v>
      </c>
      <c r="Q161" s="28">
        <f t="shared" si="38"/>
        <v>45078</v>
      </c>
      <c r="R161" s="28" t="str">
        <f t="shared" si="28"/>
        <v>WEB</v>
      </c>
      <c r="S161" s="28" t="str">
        <f t="shared" si="29"/>
        <v>WEBSITE</v>
      </c>
      <c r="T161" s="29">
        <f t="shared" si="30"/>
        <v>1.6313213703099511E-3</v>
      </c>
      <c r="U161" s="29">
        <f t="shared" si="39"/>
        <v>1.6313213703099511E-3</v>
      </c>
      <c r="V161" s="30">
        <f t="shared" si="31"/>
        <v>24.733499999999999</v>
      </c>
      <c r="W161" s="30">
        <f t="shared" si="32"/>
        <v>50</v>
      </c>
      <c r="X161" s="30">
        <f t="shared" si="33"/>
        <v>0</v>
      </c>
      <c r="Y161" s="30">
        <f t="shared" si="34"/>
        <v>34.626899999999999</v>
      </c>
      <c r="Z161" s="30">
        <f t="shared" si="35"/>
        <v>115</v>
      </c>
      <c r="AA161" s="30">
        <f t="shared" si="36"/>
        <v>16.31321370309951</v>
      </c>
      <c r="AB161" s="30">
        <f t="shared" si="37"/>
        <v>0</v>
      </c>
      <c r="AC161" s="30">
        <f t="shared" si="40"/>
        <v>2232.6763862969005</v>
      </c>
    </row>
    <row r="162" spans="1:29" x14ac:dyDescent="0.35">
      <c r="A162" s="5">
        <v>45082.653497187501</v>
      </c>
      <c r="B162" s="1">
        <v>1</v>
      </c>
      <c r="C162" s="6">
        <v>2801.21</v>
      </c>
      <c r="D162" s="6">
        <v>1</v>
      </c>
      <c r="E162" s="7" t="s">
        <v>19</v>
      </c>
      <c r="F162" s="5">
        <v>45083.458333333336</v>
      </c>
      <c r="G162" s="1">
        <v>3</v>
      </c>
      <c r="H162" s="5">
        <v>44975.919224560188</v>
      </c>
      <c r="I162" s="7" t="s">
        <v>44</v>
      </c>
      <c r="J162" s="7"/>
      <c r="K162" s="7" t="s">
        <v>35</v>
      </c>
      <c r="L162" s="7" t="s">
        <v>31</v>
      </c>
      <c r="M162" s="7" t="s">
        <v>58</v>
      </c>
      <c r="N162" s="7" t="s">
        <v>33</v>
      </c>
      <c r="O162" s="7" t="s">
        <v>68</v>
      </c>
      <c r="P162" s="25">
        <f t="shared" si="41"/>
        <v>161</v>
      </c>
      <c r="Q162" s="28">
        <f t="shared" si="38"/>
        <v>45078</v>
      </c>
      <c r="R162" s="28" t="str">
        <f t="shared" si="28"/>
        <v>OTA</v>
      </c>
      <c r="S162" s="28" t="str">
        <f t="shared" si="29"/>
        <v>OTA</v>
      </c>
      <c r="T162" s="29">
        <f t="shared" si="30"/>
        <v>5.8927519151443723E-4</v>
      </c>
      <c r="U162" s="29">
        <f t="shared" si="39"/>
        <v>5.8927519151443723E-4</v>
      </c>
      <c r="V162" s="30">
        <f t="shared" si="31"/>
        <v>420.18149999999997</v>
      </c>
      <c r="W162" s="30">
        <f t="shared" si="32"/>
        <v>0</v>
      </c>
      <c r="X162" s="30">
        <f t="shared" si="33"/>
        <v>0</v>
      </c>
      <c r="Y162" s="30">
        <f t="shared" si="34"/>
        <v>50.421779999999998</v>
      </c>
      <c r="Z162" s="30">
        <f t="shared" si="35"/>
        <v>115</v>
      </c>
      <c r="AA162" s="30">
        <f t="shared" si="36"/>
        <v>1.1785503830288744</v>
      </c>
      <c r="AB162" s="30">
        <f t="shared" si="37"/>
        <v>0</v>
      </c>
      <c r="AC162" s="30">
        <f t="shared" si="40"/>
        <v>2214.428169616971</v>
      </c>
    </row>
    <row r="163" spans="1:29" x14ac:dyDescent="0.35">
      <c r="A163" s="5">
        <v>45082.672069247688</v>
      </c>
      <c r="B163" s="1">
        <v>4</v>
      </c>
      <c r="C163" s="6">
        <v>6501.42</v>
      </c>
      <c r="D163" s="6">
        <v>1</v>
      </c>
      <c r="E163" s="7" t="s">
        <v>19</v>
      </c>
      <c r="F163" s="5">
        <v>45086.458333333336</v>
      </c>
      <c r="G163" s="1">
        <v>2</v>
      </c>
      <c r="H163" s="5">
        <v>45050.940049050929</v>
      </c>
      <c r="I163" s="7" t="s">
        <v>48</v>
      </c>
      <c r="J163" s="7"/>
      <c r="K163" s="7" t="s">
        <v>60</v>
      </c>
      <c r="L163" s="7" t="s">
        <v>21</v>
      </c>
      <c r="M163" s="7" t="s">
        <v>22</v>
      </c>
      <c r="N163" s="7" t="s">
        <v>33</v>
      </c>
      <c r="O163" s="7" t="s">
        <v>61</v>
      </c>
      <c r="P163" s="25">
        <f t="shared" si="41"/>
        <v>162</v>
      </c>
      <c r="Q163" s="28">
        <f t="shared" si="38"/>
        <v>45078</v>
      </c>
      <c r="R163" s="28" t="str">
        <f t="shared" si="28"/>
        <v>WEB</v>
      </c>
      <c r="S163" s="28" t="str">
        <f t="shared" si="29"/>
        <v>META</v>
      </c>
      <c r="T163" s="29">
        <f t="shared" si="30"/>
        <v>6.5252854812398045E-3</v>
      </c>
      <c r="U163" s="29">
        <f t="shared" si="39"/>
        <v>6.5252854812398045E-3</v>
      </c>
      <c r="V163" s="30">
        <f t="shared" si="31"/>
        <v>0</v>
      </c>
      <c r="W163" s="30">
        <f t="shared" si="32"/>
        <v>0</v>
      </c>
      <c r="X163" s="30">
        <f t="shared" si="33"/>
        <v>0</v>
      </c>
      <c r="Y163" s="30">
        <f t="shared" si="34"/>
        <v>117.02556</v>
      </c>
      <c r="Z163" s="30">
        <f t="shared" si="35"/>
        <v>230</v>
      </c>
      <c r="AA163" s="30">
        <f t="shared" si="36"/>
        <v>0</v>
      </c>
      <c r="AB163" s="30">
        <f t="shared" si="37"/>
        <v>0</v>
      </c>
      <c r="AC163" s="30">
        <f t="shared" si="40"/>
        <v>6154.39444</v>
      </c>
    </row>
    <row r="164" spans="1:29" x14ac:dyDescent="0.35">
      <c r="A164" s="5">
        <v>45082.855242453705</v>
      </c>
      <c r="B164" s="1">
        <v>2</v>
      </c>
      <c r="C164" s="6">
        <v>3296.25</v>
      </c>
      <c r="D164" s="6">
        <v>1</v>
      </c>
      <c r="E164" s="7" t="s">
        <v>19</v>
      </c>
      <c r="F164" s="5">
        <v>45084.291666666664</v>
      </c>
      <c r="G164" s="1">
        <v>2</v>
      </c>
      <c r="H164" s="5">
        <v>45049.978609432874</v>
      </c>
      <c r="I164" s="7" t="s">
        <v>48</v>
      </c>
      <c r="J164" s="7"/>
      <c r="K164" s="7" t="s">
        <v>30</v>
      </c>
      <c r="L164" s="7" t="s">
        <v>31</v>
      </c>
      <c r="M164" s="7" t="s">
        <v>34</v>
      </c>
      <c r="N164" s="7" t="s">
        <v>33</v>
      </c>
      <c r="O164" s="7" t="s">
        <v>30</v>
      </c>
      <c r="P164" s="25">
        <f t="shared" si="41"/>
        <v>163</v>
      </c>
      <c r="Q164" s="28">
        <f t="shared" si="38"/>
        <v>45078</v>
      </c>
      <c r="R164" s="28" t="str">
        <f t="shared" si="28"/>
        <v>OTA</v>
      </c>
      <c r="S164" s="28" t="str">
        <f t="shared" si="29"/>
        <v>OTA</v>
      </c>
      <c r="T164" s="29">
        <f t="shared" si="30"/>
        <v>1.1785503830288745E-3</v>
      </c>
      <c r="U164" s="29">
        <f t="shared" si="39"/>
        <v>1.1785503830288745E-3</v>
      </c>
      <c r="V164" s="30">
        <f t="shared" si="31"/>
        <v>494.4375</v>
      </c>
      <c r="W164" s="30">
        <f t="shared" si="32"/>
        <v>0</v>
      </c>
      <c r="X164" s="30">
        <f t="shared" si="33"/>
        <v>0</v>
      </c>
      <c r="Y164" s="30">
        <f t="shared" si="34"/>
        <v>59.332499999999996</v>
      </c>
      <c r="Z164" s="30">
        <f t="shared" si="35"/>
        <v>153.33333333333331</v>
      </c>
      <c r="AA164" s="30">
        <f t="shared" si="36"/>
        <v>2.3571007660577488</v>
      </c>
      <c r="AB164" s="30">
        <f t="shared" si="37"/>
        <v>0</v>
      </c>
      <c r="AC164" s="30">
        <f t="shared" si="40"/>
        <v>2586.789565900609</v>
      </c>
    </row>
    <row r="165" spans="1:29" x14ac:dyDescent="0.35">
      <c r="A165" s="5">
        <v>45082.753899189818</v>
      </c>
      <c r="B165" s="1">
        <v>1</v>
      </c>
      <c r="C165" s="6">
        <v>1221.43</v>
      </c>
      <c r="D165" s="6">
        <v>1</v>
      </c>
      <c r="E165" s="7" t="s">
        <v>19</v>
      </c>
      <c r="F165" s="5">
        <v>45083.437180081019</v>
      </c>
      <c r="G165" s="1">
        <v>1</v>
      </c>
      <c r="H165" s="5">
        <v>45081.451881805559</v>
      </c>
      <c r="I165" s="7" t="s">
        <v>48</v>
      </c>
      <c r="J165" s="7"/>
      <c r="K165" s="7" t="s">
        <v>30</v>
      </c>
      <c r="L165" s="7" t="s">
        <v>31</v>
      </c>
      <c r="M165" s="7" t="s">
        <v>32</v>
      </c>
      <c r="N165" s="7" t="s">
        <v>33</v>
      </c>
      <c r="O165" s="7" t="s">
        <v>30</v>
      </c>
      <c r="P165" s="25">
        <f t="shared" si="41"/>
        <v>164</v>
      </c>
      <c r="Q165" s="28">
        <f t="shared" si="38"/>
        <v>45078</v>
      </c>
      <c r="R165" s="28" t="str">
        <f t="shared" si="28"/>
        <v>OTA</v>
      </c>
      <c r="S165" s="28" t="str">
        <f t="shared" si="29"/>
        <v>OTA</v>
      </c>
      <c r="T165" s="29">
        <f t="shared" si="30"/>
        <v>5.8927519151443723E-4</v>
      </c>
      <c r="U165" s="29">
        <f t="shared" si="39"/>
        <v>5.8927519151443723E-4</v>
      </c>
      <c r="V165" s="30">
        <f t="shared" si="31"/>
        <v>183.21450000000002</v>
      </c>
      <c r="W165" s="30">
        <f t="shared" si="32"/>
        <v>0</v>
      </c>
      <c r="X165" s="30">
        <f t="shared" si="33"/>
        <v>0</v>
      </c>
      <c r="Y165" s="30">
        <f t="shared" si="34"/>
        <v>21.98574</v>
      </c>
      <c r="Z165" s="30">
        <f t="shared" si="35"/>
        <v>115</v>
      </c>
      <c r="AA165" s="30">
        <f t="shared" si="36"/>
        <v>1.1785503830288744</v>
      </c>
      <c r="AB165" s="30">
        <f t="shared" si="37"/>
        <v>0</v>
      </c>
      <c r="AC165" s="30">
        <f t="shared" si="40"/>
        <v>900.05120961697116</v>
      </c>
    </row>
    <row r="166" spans="1:29" x14ac:dyDescent="0.35">
      <c r="A166" s="5">
        <v>45082.645869074076</v>
      </c>
      <c r="B166" s="1">
        <v>3</v>
      </c>
      <c r="C166" s="6">
        <v>5330.37</v>
      </c>
      <c r="D166" s="6">
        <v>1</v>
      </c>
      <c r="E166" s="7" t="s">
        <v>19</v>
      </c>
      <c r="F166" s="5">
        <v>45085.445468831022</v>
      </c>
      <c r="G166" s="1">
        <v>2</v>
      </c>
      <c r="H166" s="5">
        <v>45011.816108090279</v>
      </c>
      <c r="I166" s="7" t="s">
        <v>48</v>
      </c>
      <c r="J166" s="7"/>
      <c r="K166" s="7" t="s">
        <v>30</v>
      </c>
      <c r="L166" s="7" t="s">
        <v>31</v>
      </c>
      <c r="M166" s="7" t="s">
        <v>32</v>
      </c>
      <c r="N166" s="7" t="s">
        <v>33</v>
      </c>
      <c r="O166" s="7" t="s">
        <v>30</v>
      </c>
      <c r="P166" s="25">
        <f t="shared" si="41"/>
        <v>165</v>
      </c>
      <c r="Q166" s="28">
        <f t="shared" si="38"/>
        <v>45078</v>
      </c>
      <c r="R166" s="28" t="str">
        <f t="shared" si="28"/>
        <v>OTA</v>
      </c>
      <c r="S166" s="28" t="str">
        <f t="shared" si="29"/>
        <v>OTA</v>
      </c>
      <c r="T166" s="29">
        <f t="shared" si="30"/>
        <v>1.7678255745433118E-3</v>
      </c>
      <c r="U166" s="29">
        <f t="shared" si="39"/>
        <v>1.7678255745433118E-3</v>
      </c>
      <c r="V166" s="30">
        <f t="shared" si="31"/>
        <v>799.55549999999994</v>
      </c>
      <c r="W166" s="30">
        <f t="shared" si="32"/>
        <v>0</v>
      </c>
      <c r="X166" s="30">
        <f t="shared" si="33"/>
        <v>0</v>
      </c>
      <c r="Y166" s="30">
        <f t="shared" si="34"/>
        <v>95.946659999999994</v>
      </c>
      <c r="Z166" s="30">
        <f t="shared" si="35"/>
        <v>191.66666666666666</v>
      </c>
      <c r="AA166" s="30">
        <f t="shared" si="36"/>
        <v>3.5356511490866236</v>
      </c>
      <c r="AB166" s="30">
        <f t="shared" si="37"/>
        <v>0</v>
      </c>
      <c r="AC166" s="30">
        <f t="shared" si="40"/>
        <v>4239.6655221842466</v>
      </c>
    </row>
    <row r="167" spans="1:29" x14ac:dyDescent="0.35">
      <c r="A167" s="5">
        <v>45082.727992534725</v>
      </c>
      <c r="B167" s="1">
        <v>1</v>
      </c>
      <c r="C167" s="6">
        <v>1178.8399999999999</v>
      </c>
      <c r="D167" s="6">
        <v>1</v>
      </c>
      <c r="E167" s="7" t="s">
        <v>19</v>
      </c>
      <c r="F167" s="5">
        <v>45083.440237280091</v>
      </c>
      <c r="G167" s="1">
        <v>2</v>
      </c>
      <c r="H167" s="5">
        <v>45075.434864039351</v>
      </c>
      <c r="I167" s="7" t="s">
        <v>48</v>
      </c>
      <c r="J167" s="7"/>
      <c r="K167" s="7" t="s">
        <v>30</v>
      </c>
      <c r="L167" s="7" t="s">
        <v>31</v>
      </c>
      <c r="M167" s="7" t="s">
        <v>34</v>
      </c>
      <c r="N167" s="7" t="s">
        <v>33</v>
      </c>
      <c r="O167" s="7" t="s">
        <v>30</v>
      </c>
      <c r="P167" s="25">
        <f t="shared" si="41"/>
        <v>166</v>
      </c>
      <c r="Q167" s="28">
        <f t="shared" si="38"/>
        <v>45078</v>
      </c>
      <c r="R167" s="28" t="str">
        <f t="shared" si="28"/>
        <v>OTA</v>
      </c>
      <c r="S167" s="28" t="str">
        <f t="shared" si="29"/>
        <v>OTA</v>
      </c>
      <c r="T167" s="29">
        <f t="shared" si="30"/>
        <v>5.8927519151443723E-4</v>
      </c>
      <c r="U167" s="29">
        <f t="shared" si="39"/>
        <v>5.8927519151443723E-4</v>
      </c>
      <c r="V167" s="30">
        <f t="shared" si="31"/>
        <v>176.82599999999999</v>
      </c>
      <c r="W167" s="30">
        <f t="shared" si="32"/>
        <v>0</v>
      </c>
      <c r="X167" s="30">
        <f t="shared" si="33"/>
        <v>0</v>
      </c>
      <c r="Y167" s="30">
        <f t="shared" si="34"/>
        <v>21.219119999999997</v>
      </c>
      <c r="Z167" s="30">
        <f t="shared" si="35"/>
        <v>115</v>
      </c>
      <c r="AA167" s="30">
        <f t="shared" si="36"/>
        <v>1.1785503830288744</v>
      </c>
      <c r="AB167" s="30">
        <f t="shared" si="37"/>
        <v>0</v>
      </c>
      <c r="AC167" s="30">
        <f t="shared" si="40"/>
        <v>864.61632961697103</v>
      </c>
    </row>
    <row r="168" spans="1:29" x14ac:dyDescent="0.35">
      <c r="A168" s="5">
        <v>45082.654529918982</v>
      </c>
      <c r="B168" s="1">
        <v>3</v>
      </c>
      <c r="C168" s="6">
        <v>9699.99</v>
      </c>
      <c r="D168" s="6">
        <v>1</v>
      </c>
      <c r="E168" s="7" t="s">
        <v>19</v>
      </c>
      <c r="F168" s="5">
        <v>45085.437340185184</v>
      </c>
      <c r="G168" s="1">
        <v>4</v>
      </c>
      <c r="H168" s="5">
        <v>45080.751910150466</v>
      </c>
      <c r="I168" s="7" t="s">
        <v>63</v>
      </c>
      <c r="J168" s="7"/>
      <c r="K168" s="7"/>
      <c r="L168" s="7" t="s">
        <v>21</v>
      </c>
      <c r="M168" s="7" t="s">
        <v>52</v>
      </c>
      <c r="N168" s="7" t="s">
        <v>28</v>
      </c>
      <c r="O168" s="7" t="s">
        <v>24</v>
      </c>
      <c r="P168" s="25">
        <f t="shared" si="41"/>
        <v>167</v>
      </c>
      <c r="Q168" s="28">
        <f t="shared" si="38"/>
        <v>45078</v>
      </c>
      <c r="R168" s="28" t="str">
        <f t="shared" si="28"/>
        <v>WEB</v>
      </c>
      <c r="S168" s="28" t="str">
        <f t="shared" si="29"/>
        <v>OFFLINE</v>
      </c>
      <c r="T168" s="29">
        <f t="shared" si="30"/>
        <v>4.8939641109298528E-3</v>
      </c>
      <c r="U168" s="29">
        <f t="shared" si="39"/>
        <v>4.8939641109298528E-3</v>
      </c>
      <c r="V168" s="30">
        <f t="shared" si="31"/>
        <v>0</v>
      </c>
      <c r="W168" s="30">
        <f t="shared" si="32"/>
        <v>0</v>
      </c>
      <c r="X168" s="30">
        <f t="shared" si="33"/>
        <v>0</v>
      </c>
      <c r="Y168" s="30">
        <f t="shared" si="34"/>
        <v>135.79986</v>
      </c>
      <c r="Z168" s="30">
        <f t="shared" si="35"/>
        <v>191.66666666666666</v>
      </c>
      <c r="AA168" s="30">
        <f t="shared" si="36"/>
        <v>0</v>
      </c>
      <c r="AB168" s="30">
        <f t="shared" si="37"/>
        <v>0</v>
      </c>
      <c r="AC168" s="30">
        <f t="shared" si="40"/>
        <v>9372.5234733333327</v>
      </c>
    </row>
    <row r="169" spans="1:29" x14ac:dyDescent="0.35">
      <c r="A169" s="5">
        <v>45082.869873136573</v>
      </c>
      <c r="B169" s="1">
        <v>2</v>
      </c>
      <c r="C169" s="6">
        <v>4425.67</v>
      </c>
      <c r="D169" s="6">
        <v>1</v>
      </c>
      <c r="E169" s="7" t="s">
        <v>19</v>
      </c>
      <c r="F169" s="5">
        <v>45084.391400416665</v>
      </c>
      <c r="G169" s="1">
        <v>4</v>
      </c>
      <c r="H169" s="5">
        <v>45026.573390868056</v>
      </c>
      <c r="I169" s="7" t="s">
        <v>63</v>
      </c>
      <c r="J169" s="7"/>
      <c r="K169" s="7" t="s">
        <v>30</v>
      </c>
      <c r="L169" s="7" t="s">
        <v>31</v>
      </c>
      <c r="M169" s="7" t="s">
        <v>34</v>
      </c>
      <c r="N169" s="7" t="s">
        <v>33</v>
      </c>
      <c r="O169" s="7" t="s">
        <v>30</v>
      </c>
      <c r="P169" s="25">
        <f t="shared" si="41"/>
        <v>168</v>
      </c>
      <c r="Q169" s="28">
        <f t="shared" si="38"/>
        <v>45078</v>
      </c>
      <c r="R169" s="28" t="str">
        <f t="shared" si="28"/>
        <v>OTA</v>
      </c>
      <c r="S169" s="28" t="str">
        <f t="shared" si="29"/>
        <v>OTA</v>
      </c>
      <c r="T169" s="29">
        <f t="shared" si="30"/>
        <v>1.1785503830288745E-3</v>
      </c>
      <c r="U169" s="29">
        <f t="shared" si="39"/>
        <v>1.1785503830288745E-3</v>
      </c>
      <c r="V169" s="30">
        <f t="shared" si="31"/>
        <v>663.85050000000001</v>
      </c>
      <c r="W169" s="30">
        <f t="shared" si="32"/>
        <v>0</v>
      </c>
      <c r="X169" s="30">
        <f t="shared" si="33"/>
        <v>0</v>
      </c>
      <c r="Y169" s="30">
        <f t="shared" si="34"/>
        <v>79.662059999999997</v>
      </c>
      <c r="Z169" s="30">
        <f t="shared" si="35"/>
        <v>153.33333333333331</v>
      </c>
      <c r="AA169" s="30">
        <f t="shared" si="36"/>
        <v>2.3571007660577488</v>
      </c>
      <c r="AB169" s="30">
        <f t="shared" si="37"/>
        <v>0</v>
      </c>
      <c r="AC169" s="30">
        <f t="shared" si="40"/>
        <v>3526.4670059006089</v>
      </c>
    </row>
    <row r="170" spans="1:29" x14ac:dyDescent="0.35">
      <c r="A170" s="5">
        <v>45082.317498136574</v>
      </c>
      <c r="B170" s="1">
        <v>3</v>
      </c>
      <c r="C170" s="6">
        <v>9699.99</v>
      </c>
      <c r="D170" s="6">
        <v>1</v>
      </c>
      <c r="E170" s="7" t="s">
        <v>19</v>
      </c>
      <c r="F170" s="5">
        <v>45085.437163657407</v>
      </c>
      <c r="G170" s="1">
        <v>4</v>
      </c>
      <c r="H170" s="5">
        <v>45080.751910162035</v>
      </c>
      <c r="I170" s="7" t="s">
        <v>63</v>
      </c>
      <c r="J170" s="7"/>
      <c r="K170" s="7"/>
      <c r="L170" s="7" t="s">
        <v>21</v>
      </c>
      <c r="M170" s="7" t="s">
        <v>52</v>
      </c>
      <c r="N170" s="7" t="s">
        <v>28</v>
      </c>
      <c r="O170" s="7" t="s">
        <v>24</v>
      </c>
      <c r="P170" s="25">
        <f t="shared" si="41"/>
        <v>169</v>
      </c>
      <c r="Q170" s="28">
        <f t="shared" si="38"/>
        <v>45078</v>
      </c>
      <c r="R170" s="28" t="str">
        <f t="shared" si="28"/>
        <v>WEB</v>
      </c>
      <c r="S170" s="28" t="str">
        <f t="shared" si="29"/>
        <v>OFFLINE</v>
      </c>
      <c r="T170" s="29">
        <f t="shared" si="30"/>
        <v>4.8939641109298528E-3</v>
      </c>
      <c r="U170" s="29">
        <f t="shared" si="39"/>
        <v>4.8939641109298528E-3</v>
      </c>
      <c r="V170" s="30">
        <f t="shared" si="31"/>
        <v>0</v>
      </c>
      <c r="W170" s="30">
        <f t="shared" si="32"/>
        <v>0</v>
      </c>
      <c r="X170" s="30">
        <f t="shared" si="33"/>
        <v>0</v>
      </c>
      <c r="Y170" s="30">
        <f t="shared" si="34"/>
        <v>135.79986</v>
      </c>
      <c r="Z170" s="30">
        <f t="shared" si="35"/>
        <v>191.66666666666666</v>
      </c>
      <c r="AA170" s="30">
        <f t="shared" si="36"/>
        <v>0</v>
      </c>
      <c r="AB170" s="30">
        <f t="shared" si="37"/>
        <v>0</v>
      </c>
      <c r="AC170" s="30">
        <f t="shared" si="40"/>
        <v>9372.5234733333327</v>
      </c>
    </row>
    <row r="171" spans="1:29" x14ac:dyDescent="0.35">
      <c r="A171" s="5">
        <v>45082.9972384375</v>
      </c>
      <c r="B171" s="1">
        <v>1</v>
      </c>
      <c r="C171" s="6">
        <v>1680.36</v>
      </c>
      <c r="D171" s="6">
        <v>1</v>
      </c>
      <c r="E171" s="7" t="s">
        <v>19</v>
      </c>
      <c r="F171" s="5">
        <v>45083.444450613424</v>
      </c>
      <c r="G171" s="1">
        <v>3</v>
      </c>
      <c r="H171" s="5">
        <v>45076.972576087966</v>
      </c>
      <c r="I171" s="7" t="s">
        <v>63</v>
      </c>
      <c r="J171" s="7"/>
      <c r="K171" s="7" t="s">
        <v>60</v>
      </c>
      <c r="L171" s="7" t="s">
        <v>21</v>
      </c>
      <c r="M171" s="7" t="s">
        <v>22</v>
      </c>
      <c r="N171" s="7" t="s">
        <v>33</v>
      </c>
      <c r="O171" s="7" t="s">
        <v>61</v>
      </c>
      <c r="P171" s="25">
        <f t="shared" si="41"/>
        <v>170</v>
      </c>
      <c r="Q171" s="28">
        <f t="shared" si="38"/>
        <v>45078</v>
      </c>
      <c r="R171" s="28" t="str">
        <f t="shared" si="28"/>
        <v>WEB</v>
      </c>
      <c r="S171" s="28" t="str">
        <f t="shared" si="29"/>
        <v>META</v>
      </c>
      <c r="T171" s="29">
        <f t="shared" si="30"/>
        <v>1.6313213703099511E-3</v>
      </c>
      <c r="U171" s="29">
        <f t="shared" si="39"/>
        <v>1.6313213703099511E-3</v>
      </c>
      <c r="V171" s="30">
        <f t="shared" si="31"/>
        <v>0</v>
      </c>
      <c r="W171" s="30">
        <f t="shared" si="32"/>
        <v>0</v>
      </c>
      <c r="X171" s="30">
        <f t="shared" si="33"/>
        <v>0</v>
      </c>
      <c r="Y171" s="30">
        <f t="shared" si="34"/>
        <v>30.246479999999995</v>
      </c>
      <c r="Z171" s="30">
        <f t="shared" si="35"/>
        <v>115</v>
      </c>
      <c r="AA171" s="30">
        <f t="shared" si="36"/>
        <v>0</v>
      </c>
      <c r="AB171" s="30">
        <f t="shared" si="37"/>
        <v>0</v>
      </c>
      <c r="AC171" s="30">
        <f t="shared" si="40"/>
        <v>1535.1135199999999</v>
      </c>
    </row>
    <row r="172" spans="1:29" x14ac:dyDescent="0.35">
      <c r="A172" s="5">
        <v>45082.73787016204</v>
      </c>
      <c r="B172" s="1">
        <v>1</v>
      </c>
      <c r="C172" s="6">
        <v>767.86</v>
      </c>
      <c r="D172" s="6">
        <v>1</v>
      </c>
      <c r="E172" s="7" t="s">
        <v>19</v>
      </c>
      <c r="F172" s="5">
        <v>45083.434303807873</v>
      </c>
      <c r="G172" s="1">
        <v>1</v>
      </c>
      <c r="H172" s="5">
        <v>45081.514714259261</v>
      </c>
      <c r="I172" s="7" t="s">
        <v>63</v>
      </c>
      <c r="J172" s="7"/>
      <c r="K172" s="7" t="s">
        <v>30</v>
      </c>
      <c r="L172" s="7" t="s">
        <v>31</v>
      </c>
      <c r="M172" s="7" t="s">
        <v>32</v>
      </c>
      <c r="N172" s="7" t="s">
        <v>33</v>
      </c>
      <c r="O172" s="7" t="s">
        <v>30</v>
      </c>
      <c r="P172" s="25">
        <f t="shared" si="41"/>
        <v>171</v>
      </c>
      <c r="Q172" s="28">
        <f t="shared" si="38"/>
        <v>45078</v>
      </c>
      <c r="R172" s="28" t="str">
        <f t="shared" si="28"/>
        <v>OTA</v>
      </c>
      <c r="S172" s="28" t="str">
        <f t="shared" si="29"/>
        <v>OTA</v>
      </c>
      <c r="T172" s="29">
        <f t="shared" si="30"/>
        <v>5.8927519151443723E-4</v>
      </c>
      <c r="U172" s="29">
        <f t="shared" si="39"/>
        <v>5.8927519151443723E-4</v>
      </c>
      <c r="V172" s="30">
        <f t="shared" si="31"/>
        <v>115.179</v>
      </c>
      <c r="W172" s="30">
        <f t="shared" si="32"/>
        <v>0</v>
      </c>
      <c r="X172" s="30">
        <f t="shared" si="33"/>
        <v>0</v>
      </c>
      <c r="Y172" s="30">
        <f t="shared" si="34"/>
        <v>13.821479999999999</v>
      </c>
      <c r="Z172" s="30">
        <f t="shared" si="35"/>
        <v>115</v>
      </c>
      <c r="AA172" s="30">
        <f t="shared" si="36"/>
        <v>1.1785503830288744</v>
      </c>
      <c r="AB172" s="30">
        <f t="shared" si="37"/>
        <v>0</v>
      </c>
      <c r="AC172" s="30">
        <f t="shared" si="40"/>
        <v>522.6809696169712</v>
      </c>
    </row>
    <row r="173" spans="1:29" x14ac:dyDescent="0.35">
      <c r="A173" s="5">
        <v>45082.626485578701</v>
      </c>
      <c r="B173" s="1">
        <v>2</v>
      </c>
      <c r="C173" s="6">
        <v>1363.04</v>
      </c>
      <c r="D173" s="6">
        <v>1</v>
      </c>
      <c r="E173" s="7" t="s">
        <v>19</v>
      </c>
      <c r="F173" s="5">
        <v>45084.215218252313</v>
      </c>
      <c r="G173" s="1">
        <v>1</v>
      </c>
      <c r="H173" s="5">
        <v>45041.206030532405</v>
      </c>
      <c r="I173" s="7" t="s">
        <v>49</v>
      </c>
      <c r="J173" s="7"/>
      <c r="K173" s="7" t="s">
        <v>50</v>
      </c>
      <c r="L173" s="7" t="s">
        <v>31</v>
      </c>
      <c r="M173" s="7" t="s">
        <v>32</v>
      </c>
      <c r="N173" s="7" t="s">
        <v>33</v>
      </c>
      <c r="O173" s="7" t="s">
        <v>51</v>
      </c>
      <c r="P173" s="25">
        <f t="shared" si="41"/>
        <v>172</v>
      </c>
      <c r="Q173" s="28">
        <f t="shared" si="38"/>
        <v>45078</v>
      </c>
      <c r="R173" s="28" t="str">
        <f t="shared" si="28"/>
        <v>OTA</v>
      </c>
      <c r="S173" s="28" t="str">
        <f t="shared" si="29"/>
        <v>OTA</v>
      </c>
      <c r="T173" s="29">
        <f t="shared" si="30"/>
        <v>1.1785503830288745E-3</v>
      </c>
      <c r="U173" s="29">
        <f t="shared" si="39"/>
        <v>1.1785503830288745E-3</v>
      </c>
      <c r="V173" s="30">
        <f t="shared" si="31"/>
        <v>204.45599999999999</v>
      </c>
      <c r="W173" s="30">
        <f t="shared" si="32"/>
        <v>0</v>
      </c>
      <c r="X173" s="30">
        <f t="shared" si="33"/>
        <v>0</v>
      </c>
      <c r="Y173" s="30">
        <f t="shared" si="34"/>
        <v>24.534719999999997</v>
      </c>
      <c r="Z173" s="30">
        <f t="shared" si="35"/>
        <v>153.33333333333331</v>
      </c>
      <c r="AA173" s="30">
        <f t="shared" si="36"/>
        <v>2.3571007660577488</v>
      </c>
      <c r="AB173" s="30">
        <f t="shared" si="37"/>
        <v>0</v>
      </c>
      <c r="AC173" s="30">
        <f t="shared" si="40"/>
        <v>978.35884590060891</v>
      </c>
    </row>
    <row r="174" spans="1:29" x14ac:dyDescent="0.35">
      <c r="A174" s="5">
        <v>45082.677214016207</v>
      </c>
      <c r="B174" s="1">
        <v>1</v>
      </c>
      <c r="C174" s="6">
        <v>1089.29</v>
      </c>
      <c r="D174" s="6">
        <v>1</v>
      </c>
      <c r="E174" s="7" t="s">
        <v>19</v>
      </c>
      <c r="F174" s="5">
        <v>45083.458333333336</v>
      </c>
      <c r="G174" s="1">
        <v>1</v>
      </c>
      <c r="H174" s="5">
        <v>45081.155336238429</v>
      </c>
      <c r="I174" s="7" t="s">
        <v>49</v>
      </c>
      <c r="J174" s="7"/>
      <c r="K174" s="7" t="s">
        <v>30</v>
      </c>
      <c r="L174" s="7" t="s">
        <v>31</v>
      </c>
      <c r="M174" s="7" t="s">
        <v>32</v>
      </c>
      <c r="N174" s="7" t="s">
        <v>33</v>
      </c>
      <c r="O174" s="7" t="s">
        <v>30</v>
      </c>
      <c r="P174" s="25">
        <f t="shared" si="41"/>
        <v>173</v>
      </c>
      <c r="Q174" s="28">
        <f t="shared" si="38"/>
        <v>45078</v>
      </c>
      <c r="R174" s="28" t="str">
        <f t="shared" si="28"/>
        <v>OTA</v>
      </c>
      <c r="S174" s="28" t="str">
        <f t="shared" si="29"/>
        <v>OTA</v>
      </c>
      <c r="T174" s="29">
        <f t="shared" si="30"/>
        <v>5.8927519151443723E-4</v>
      </c>
      <c r="U174" s="29">
        <f t="shared" si="39"/>
        <v>5.8927519151443723E-4</v>
      </c>
      <c r="V174" s="30">
        <f t="shared" si="31"/>
        <v>163.39349999999999</v>
      </c>
      <c r="W174" s="30">
        <f t="shared" si="32"/>
        <v>0</v>
      </c>
      <c r="X174" s="30">
        <f t="shared" si="33"/>
        <v>0</v>
      </c>
      <c r="Y174" s="30">
        <f t="shared" si="34"/>
        <v>19.607219999999998</v>
      </c>
      <c r="Z174" s="30">
        <f t="shared" si="35"/>
        <v>115</v>
      </c>
      <c r="AA174" s="30">
        <f t="shared" si="36"/>
        <v>1.1785503830288744</v>
      </c>
      <c r="AB174" s="30">
        <f t="shared" si="37"/>
        <v>0</v>
      </c>
      <c r="AC174" s="30">
        <f t="shared" si="40"/>
        <v>790.11072961697107</v>
      </c>
    </row>
    <row r="175" spans="1:29" x14ac:dyDescent="0.35">
      <c r="A175" s="5">
        <v>45082.920707164354</v>
      </c>
      <c r="B175" s="1">
        <v>1</v>
      </c>
      <c r="C175" s="6">
        <v>532.14</v>
      </c>
      <c r="D175" s="6">
        <v>1</v>
      </c>
      <c r="E175" s="7" t="s">
        <v>19</v>
      </c>
      <c r="F175" s="5">
        <v>45083.294953969904</v>
      </c>
      <c r="G175" s="1">
        <v>1</v>
      </c>
      <c r="H175" s="5">
        <v>45082.920452349535</v>
      </c>
      <c r="I175" s="7" t="s">
        <v>49</v>
      </c>
      <c r="J175" s="7"/>
      <c r="K175" s="7"/>
      <c r="L175" s="7" t="s">
        <v>21</v>
      </c>
      <c r="M175" s="7" t="s">
        <v>52</v>
      </c>
      <c r="N175" s="7" t="s">
        <v>23</v>
      </c>
      <c r="O175" s="7" t="s">
        <v>24</v>
      </c>
      <c r="P175" s="25">
        <f t="shared" si="41"/>
        <v>174</v>
      </c>
      <c r="Q175" s="28">
        <f t="shared" si="38"/>
        <v>45078</v>
      </c>
      <c r="R175" s="28" t="str">
        <f t="shared" si="28"/>
        <v>WEB</v>
      </c>
      <c r="S175" s="28" t="str">
        <f t="shared" si="29"/>
        <v>OFFLINE</v>
      </c>
      <c r="T175" s="29">
        <f t="shared" si="30"/>
        <v>1.6313213703099511E-3</v>
      </c>
      <c r="U175" s="29">
        <f t="shared" si="39"/>
        <v>1.6313213703099511E-3</v>
      </c>
      <c r="V175" s="30">
        <f t="shared" si="31"/>
        <v>0</v>
      </c>
      <c r="W175" s="30">
        <f t="shared" si="32"/>
        <v>0</v>
      </c>
      <c r="X175" s="30">
        <f t="shared" si="33"/>
        <v>0</v>
      </c>
      <c r="Y175" s="30">
        <f t="shared" si="34"/>
        <v>7.4499599999999999</v>
      </c>
      <c r="Z175" s="30">
        <f t="shared" si="35"/>
        <v>115</v>
      </c>
      <c r="AA175" s="30">
        <f t="shared" si="36"/>
        <v>0</v>
      </c>
      <c r="AB175" s="30">
        <f t="shared" si="37"/>
        <v>0</v>
      </c>
      <c r="AC175" s="30">
        <f t="shared" si="40"/>
        <v>409.69003999999995</v>
      </c>
    </row>
    <row r="176" spans="1:29" x14ac:dyDescent="0.35">
      <c r="A176" s="5">
        <v>45082.614793414352</v>
      </c>
      <c r="B176" s="1">
        <v>1</v>
      </c>
      <c r="C176" s="6">
        <v>687.5</v>
      </c>
      <c r="D176" s="6">
        <v>1</v>
      </c>
      <c r="E176" s="7" t="s">
        <v>19</v>
      </c>
      <c r="F176" s="5">
        <v>45083.295526469905</v>
      </c>
      <c r="G176" s="1">
        <v>1</v>
      </c>
      <c r="H176" s="5">
        <v>45081.398049525465</v>
      </c>
      <c r="I176" s="7" t="s">
        <v>49</v>
      </c>
      <c r="J176" s="7"/>
      <c r="K176" s="7" t="s">
        <v>30</v>
      </c>
      <c r="L176" s="7" t="s">
        <v>31</v>
      </c>
      <c r="M176" s="7" t="s">
        <v>32</v>
      </c>
      <c r="N176" s="7" t="s">
        <v>33</v>
      </c>
      <c r="O176" s="7" t="s">
        <v>30</v>
      </c>
      <c r="P176" s="25">
        <f t="shared" si="41"/>
        <v>175</v>
      </c>
      <c r="Q176" s="28">
        <f t="shared" si="38"/>
        <v>45078</v>
      </c>
      <c r="R176" s="28" t="str">
        <f t="shared" si="28"/>
        <v>OTA</v>
      </c>
      <c r="S176" s="28" t="str">
        <f t="shared" si="29"/>
        <v>OTA</v>
      </c>
      <c r="T176" s="29">
        <f t="shared" si="30"/>
        <v>5.8927519151443723E-4</v>
      </c>
      <c r="U176" s="29">
        <f t="shared" si="39"/>
        <v>5.8927519151443723E-4</v>
      </c>
      <c r="V176" s="30">
        <f t="shared" si="31"/>
        <v>103.125</v>
      </c>
      <c r="W176" s="30">
        <f t="shared" si="32"/>
        <v>0</v>
      </c>
      <c r="X176" s="30">
        <f t="shared" si="33"/>
        <v>0</v>
      </c>
      <c r="Y176" s="30">
        <f t="shared" si="34"/>
        <v>12.374999999999998</v>
      </c>
      <c r="Z176" s="30">
        <f t="shared" si="35"/>
        <v>115</v>
      </c>
      <c r="AA176" s="30">
        <f t="shared" si="36"/>
        <v>1.1785503830288744</v>
      </c>
      <c r="AB176" s="30">
        <f t="shared" si="37"/>
        <v>0</v>
      </c>
      <c r="AC176" s="30">
        <f t="shared" si="40"/>
        <v>455.82144961697111</v>
      </c>
    </row>
    <row r="177" spans="1:29" x14ac:dyDescent="0.35">
      <c r="A177" s="5">
        <v>45082.958067662039</v>
      </c>
      <c r="B177" s="1">
        <v>1</v>
      </c>
      <c r="C177" s="6">
        <v>645.85</v>
      </c>
      <c r="D177" s="6">
        <v>1</v>
      </c>
      <c r="E177" s="7" t="s">
        <v>19</v>
      </c>
      <c r="F177" s="5">
        <v>45083.291666666664</v>
      </c>
      <c r="G177" s="1">
        <v>1</v>
      </c>
      <c r="H177" s="5">
        <v>45032.916449236109</v>
      </c>
      <c r="I177" s="7" t="s">
        <v>49</v>
      </c>
      <c r="J177" s="7"/>
      <c r="K177" s="7" t="s">
        <v>50</v>
      </c>
      <c r="L177" s="7" t="s">
        <v>31</v>
      </c>
      <c r="M177" s="7" t="s">
        <v>32</v>
      </c>
      <c r="N177" s="7" t="s">
        <v>23</v>
      </c>
      <c r="O177" s="7" t="s">
        <v>51</v>
      </c>
      <c r="P177" s="25">
        <f t="shared" si="41"/>
        <v>176</v>
      </c>
      <c r="Q177" s="28">
        <f t="shared" si="38"/>
        <v>45078</v>
      </c>
      <c r="R177" s="28" t="str">
        <f t="shared" si="28"/>
        <v>OTA</v>
      </c>
      <c r="S177" s="28" t="str">
        <f t="shared" si="29"/>
        <v>OTA</v>
      </c>
      <c r="T177" s="29">
        <f t="shared" si="30"/>
        <v>5.8927519151443723E-4</v>
      </c>
      <c r="U177" s="29">
        <f t="shared" si="39"/>
        <v>5.8927519151443723E-4</v>
      </c>
      <c r="V177" s="30">
        <f t="shared" si="31"/>
        <v>96.877499999999998</v>
      </c>
      <c r="W177" s="30">
        <f t="shared" si="32"/>
        <v>0</v>
      </c>
      <c r="X177" s="30">
        <f t="shared" si="33"/>
        <v>0</v>
      </c>
      <c r="Y177" s="30">
        <f t="shared" si="34"/>
        <v>11.625299999999999</v>
      </c>
      <c r="Z177" s="30">
        <f t="shared" si="35"/>
        <v>115</v>
      </c>
      <c r="AA177" s="30">
        <f t="shared" si="36"/>
        <v>1.1785503830288744</v>
      </c>
      <c r="AB177" s="30">
        <f t="shared" si="37"/>
        <v>0</v>
      </c>
      <c r="AC177" s="30">
        <f t="shared" si="40"/>
        <v>421.16864961697115</v>
      </c>
    </row>
    <row r="178" spans="1:29" x14ac:dyDescent="0.35">
      <c r="A178" s="5">
        <v>45082.811283136572</v>
      </c>
      <c r="B178" s="1">
        <v>1</v>
      </c>
      <c r="C178" s="6">
        <v>525.94000000000005</v>
      </c>
      <c r="D178" s="6">
        <v>1</v>
      </c>
      <c r="E178" s="7" t="s">
        <v>19</v>
      </c>
      <c r="F178" s="5">
        <v>45083.378561631944</v>
      </c>
      <c r="G178" s="1">
        <v>1</v>
      </c>
      <c r="H178" s="5">
        <v>45080.820963344908</v>
      </c>
      <c r="I178" s="7" t="s">
        <v>49</v>
      </c>
      <c r="J178" s="7"/>
      <c r="K178" s="7" t="s">
        <v>38</v>
      </c>
      <c r="L178" s="7" t="s">
        <v>31</v>
      </c>
      <c r="M178" s="7" t="s">
        <v>32</v>
      </c>
      <c r="N178" s="7" t="s">
        <v>23</v>
      </c>
      <c r="O178" s="7" t="s">
        <v>38</v>
      </c>
      <c r="P178" s="25">
        <f t="shared" si="41"/>
        <v>177</v>
      </c>
      <c r="Q178" s="28">
        <f t="shared" si="38"/>
        <v>45078</v>
      </c>
      <c r="R178" s="28" t="str">
        <f t="shared" si="28"/>
        <v>OTA</v>
      </c>
      <c r="S178" s="28" t="str">
        <f t="shared" si="29"/>
        <v>OTA</v>
      </c>
      <c r="T178" s="29">
        <f t="shared" si="30"/>
        <v>5.8927519151443723E-4</v>
      </c>
      <c r="U178" s="29">
        <f t="shared" si="39"/>
        <v>5.8927519151443723E-4</v>
      </c>
      <c r="V178" s="30">
        <f t="shared" si="31"/>
        <v>78.891000000000005</v>
      </c>
      <c r="W178" s="30">
        <f t="shared" si="32"/>
        <v>0</v>
      </c>
      <c r="X178" s="30">
        <f t="shared" si="33"/>
        <v>0</v>
      </c>
      <c r="Y178" s="30">
        <f t="shared" si="34"/>
        <v>9.46692</v>
      </c>
      <c r="Z178" s="30">
        <f t="shared" si="35"/>
        <v>115</v>
      </c>
      <c r="AA178" s="30">
        <f t="shared" si="36"/>
        <v>1.1785503830288744</v>
      </c>
      <c r="AB178" s="30">
        <f t="shared" si="37"/>
        <v>0</v>
      </c>
      <c r="AC178" s="30">
        <f t="shared" si="40"/>
        <v>321.40352961697118</v>
      </c>
    </row>
    <row r="179" spans="1:29" x14ac:dyDescent="0.35">
      <c r="A179" s="5">
        <v>45082.933574085648</v>
      </c>
      <c r="B179" s="1">
        <v>3</v>
      </c>
      <c r="C179" s="6">
        <v>3308.92</v>
      </c>
      <c r="D179" s="6">
        <v>1</v>
      </c>
      <c r="E179" s="7" t="s">
        <v>19</v>
      </c>
      <c r="F179" s="5">
        <v>45085.233484421296</v>
      </c>
      <c r="G179" s="1">
        <v>1</v>
      </c>
      <c r="H179" s="5">
        <v>45078.694937361113</v>
      </c>
      <c r="I179" s="7" t="s">
        <v>67</v>
      </c>
      <c r="J179" s="7"/>
      <c r="K179" s="7" t="s">
        <v>50</v>
      </c>
      <c r="L179" s="7" t="s">
        <v>31</v>
      </c>
      <c r="M179" s="7" t="s">
        <v>32</v>
      </c>
      <c r="N179" s="7" t="s">
        <v>23</v>
      </c>
      <c r="O179" s="7" t="s">
        <v>51</v>
      </c>
      <c r="P179" s="25">
        <f t="shared" si="41"/>
        <v>178</v>
      </c>
      <c r="Q179" s="28">
        <f t="shared" si="38"/>
        <v>45078</v>
      </c>
      <c r="R179" s="28" t="str">
        <f t="shared" si="28"/>
        <v>OTA</v>
      </c>
      <c r="S179" s="28" t="str">
        <f t="shared" si="29"/>
        <v>OTA</v>
      </c>
      <c r="T179" s="29">
        <f t="shared" si="30"/>
        <v>1.7678255745433118E-3</v>
      </c>
      <c r="U179" s="29">
        <f t="shared" si="39"/>
        <v>1.7678255745433118E-3</v>
      </c>
      <c r="V179" s="30">
        <f t="shared" si="31"/>
        <v>496.33799999999997</v>
      </c>
      <c r="W179" s="30">
        <f t="shared" si="32"/>
        <v>0</v>
      </c>
      <c r="X179" s="30">
        <f t="shared" si="33"/>
        <v>0</v>
      </c>
      <c r="Y179" s="30">
        <f t="shared" si="34"/>
        <v>59.560559999999995</v>
      </c>
      <c r="Z179" s="30">
        <f t="shared" si="35"/>
        <v>191.66666666666666</v>
      </c>
      <c r="AA179" s="30">
        <f t="shared" si="36"/>
        <v>3.5356511490866236</v>
      </c>
      <c r="AB179" s="30">
        <f t="shared" si="37"/>
        <v>0</v>
      </c>
      <c r="AC179" s="30">
        <f t="shared" si="40"/>
        <v>2557.8191221842467</v>
      </c>
    </row>
    <row r="180" spans="1:29" x14ac:dyDescent="0.35">
      <c r="A180" s="5">
        <v>45083.008068310184</v>
      </c>
      <c r="B180" s="1">
        <v>3</v>
      </c>
      <c r="C180" s="6">
        <v>2508.2600000000002</v>
      </c>
      <c r="D180" s="6">
        <v>1</v>
      </c>
      <c r="E180" s="7" t="s">
        <v>19</v>
      </c>
      <c r="F180" s="5">
        <v>45085.458333333336</v>
      </c>
      <c r="G180" s="1">
        <v>1</v>
      </c>
      <c r="H180" s="5">
        <v>44902.211835034723</v>
      </c>
      <c r="I180" s="7" t="s">
        <v>67</v>
      </c>
      <c r="J180" s="7"/>
      <c r="K180" s="7" t="s">
        <v>50</v>
      </c>
      <c r="L180" s="7" t="s">
        <v>31</v>
      </c>
      <c r="M180" s="7" t="s">
        <v>32</v>
      </c>
      <c r="N180" s="7" t="s">
        <v>28</v>
      </c>
      <c r="O180" s="7" t="s">
        <v>51</v>
      </c>
      <c r="P180" s="25">
        <f t="shared" si="41"/>
        <v>179</v>
      </c>
      <c r="Q180" s="28">
        <f t="shared" si="38"/>
        <v>45078</v>
      </c>
      <c r="R180" s="28" t="str">
        <f t="shared" si="28"/>
        <v>OTA</v>
      </c>
      <c r="S180" s="28" t="str">
        <f t="shared" si="29"/>
        <v>OTA</v>
      </c>
      <c r="T180" s="29">
        <f t="shared" si="30"/>
        <v>1.7678255745433118E-3</v>
      </c>
      <c r="U180" s="29">
        <f t="shared" si="39"/>
        <v>1.7678255745433118E-3</v>
      </c>
      <c r="V180" s="30">
        <f t="shared" si="31"/>
        <v>376.23900000000003</v>
      </c>
      <c r="W180" s="30">
        <f t="shared" si="32"/>
        <v>0</v>
      </c>
      <c r="X180" s="30">
        <f t="shared" si="33"/>
        <v>0</v>
      </c>
      <c r="Y180" s="30">
        <f t="shared" si="34"/>
        <v>45.148679999999999</v>
      </c>
      <c r="Z180" s="30">
        <f t="shared" si="35"/>
        <v>191.66666666666666</v>
      </c>
      <c r="AA180" s="30">
        <f t="shared" si="36"/>
        <v>3.5356511490866236</v>
      </c>
      <c r="AB180" s="30">
        <f t="shared" si="37"/>
        <v>0</v>
      </c>
      <c r="AC180" s="30">
        <f t="shared" si="40"/>
        <v>1891.6700021842469</v>
      </c>
    </row>
    <row r="181" spans="1:29" x14ac:dyDescent="0.35">
      <c r="A181" s="5">
        <v>45082.90019685185</v>
      </c>
      <c r="B181" s="1">
        <v>3</v>
      </c>
      <c r="C181" s="6">
        <v>2999.99</v>
      </c>
      <c r="D181" s="6">
        <v>1</v>
      </c>
      <c r="E181" s="7" t="s">
        <v>19</v>
      </c>
      <c r="F181" s="5">
        <v>45085.458333333336</v>
      </c>
      <c r="G181" s="1">
        <v>1</v>
      </c>
      <c r="H181" s="5">
        <v>45079.972854004627</v>
      </c>
      <c r="I181" s="7" t="s">
        <v>53</v>
      </c>
      <c r="J181" s="7"/>
      <c r="K181" s="7"/>
      <c r="L181" s="7" t="s">
        <v>21</v>
      </c>
      <c r="M181" s="7" t="s">
        <v>71</v>
      </c>
      <c r="N181" s="7" t="s">
        <v>28</v>
      </c>
      <c r="O181" s="7" t="s">
        <v>46</v>
      </c>
      <c r="P181" s="25">
        <f t="shared" si="41"/>
        <v>180</v>
      </c>
      <c r="Q181" s="28">
        <f t="shared" si="38"/>
        <v>45078</v>
      </c>
      <c r="R181" s="28" t="str">
        <f t="shared" si="28"/>
        <v>WEB</v>
      </c>
      <c r="S181" s="28" t="str">
        <f t="shared" si="29"/>
        <v>WEBSITE</v>
      </c>
      <c r="T181" s="29">
        <f t="shared" si="30"/>
        <v>4.8939641109298528E-3</v>
      </c>
      <c r="U181" s="29">
        <f t="shared" si="39"/>
        <v>4.8939641109298528E-3</v>
      </c>
      <c r="V181" s="30">
        <f t="shared" si="31"/>
        <v>29.999899999999997</v>
      </c>
      <c r="W181" s="30">
        <f t="shared" si="32"/>
        <v>50</v>
      </c>
      <c r="X181" s="30">
        <f t="shared" si="33"/>
        <v>0</v>
      </c>
      <c r="Y181" s="30">
        <f t="shared" si="34"/>
        <v>41.999859999999998</v>
      </c>
      <c r="Z181" s="30">
        <f t="shared" si="35"/>
        <v>191.66666666666666</v>
      </c>
      <c r="AA181" s="30">
        <f t="shared" si="36"/>
        <v>48.939641109298528</v>
      </c>
      <c r="AB181" s="30">
        <f t="shared" si="37"/>
        <v>0</v>
      </c>
      <c r="AC181" s="30">
        <f t="shared" si="40"/>
        <v>2637.3839322240347</v>
      </c>
    </row>
    <row r="182" spans="1:29" x14ac:dyDescent="0.35">
      <c r="A182" s="5">
        <v>45082.868948518517</v>
      </c>
      <c r="B182" s="1">
        <v>1</v>
      </c>
      <c r="C182" s="6">
        <v>767.86</v>
      </c>
      <c r="D182" s="6">
        <v>1</v>
      </c>
      <c r="E182" s="7" t="s">
        <v>19</v>
      </c>
      <c r="F182" s="5">
        <v>45083.334266319442</v>
      </c>
      <c r="G182" s="1">
        <v>1</v>
      </c>
      <c r="H182" s="5">
        <v>45082.820275740742</v>
      </c>
      <c r="I182" s="7" t="s">
        <v>53</v>
      </c>
      <c r="J182" s="7"/>
      <c r="K182" s="7" t="s">
        <v>30</v>
      </c>
      <c r="L182" s="7" t="s">
        <v>31</v>
      </c>
      <c r="M182" s="7" t="s">
        <v>32</v>
      </c>
      <c r="N182" s="7" t="s">
        <v>33</v>
      </c>
      <c r="O182" s="7" t="s">
        <v>30</v>
      </c>
      <c r="P182" s="25">
        <f t="shared" si="41"/>
        <v>181</v>
      </c>
      <c r="Q182" s="28">
        <f t="shared" si="38"/>
        <v>45078</v>
      </c>
      <c r="R182" s="28" t="str">
        <f t="shared" si="28"/>
        <v>OTA</v>
      </c>
      <c r="S182" s="28" t="str">
        <f t="shared" si="29"/>
        <v>OTA</v>
      </c>
      <c r="T182" s="29">
        <f t="shared" si="30"/>
        <v>5.8927519151443723E-4</v>
      </c>
      <c r="U182" s="29">
        <f t="shared" si="39"/>
        <v>5.8927519151443723E-4</v>
      </c>
      <c r="V182" s="30">
        <f t="shared" si="31"/>
        <v>115.179</v>
      </c>
      <c r="W182" s="30">
        <f t="shared" si="32"/>
        <v>0</v>
      </c>
      <c r="X182" s="30">
        <f t="shared" si="33"/>
        <v>0</v>
      </c>
      <c r="Y182" s="30">
        <f t="shared" si="34"/>
        <v>13.821479999999999</v>
      </c>
      <c r="Z182" s="30">
        <f t="shared" si="35"/>
        <v>115</v>
      </c>
      <c r="AA182" s="30">
        <f t="shared" si="36"/>
        <v>1.1785503830288744</v>
      </c>
      <c r="AB182" s="30">
        <f t="shared" si="37"/>
        <v>0</v>
      </c>
      <c r="AC182" s="30">
        <f t="shared" si="40"/>
        <v>522.6809696169712</v>
      </c>
    </row>
    <row r="183" spans="1:29" x14ac:dyDescent="0.35">
      <c r="A183" s="5">
        <v>45082.935233622688</v>
      </c>
      <c r="B183" s="1">
        <v>2</v>
      </c>
      <c r="C183" s="6">
        <v>2456.25</v>
      </c>
      <c r="D183" s="6">
        <v>1</v>
      </c>
      <c r="E183" s="7" t="s">
        <v>19</v>
      </c>
      <c r="F183" s="5">
        <v>45084.351071967591</v>
      </c>
      <c r="G183" s="1">
        <v>1</v>
      </c>
      <c r="H183" s="5">
        <v>45070.737981273145</v>
      </c>
      <c r="I183" s="7" t="s">
        <v>53</v>
      </c>
      <c r="J183" s="7"/>
      <c r="K183" s="7" t="s">
        <v>35</v>
      </c>
      <c r="L183" s="7" t="s">
        <v>31</v>
      </c>
      <c r="M183" s="7" t="s">
        <v>32</v>
      </c>
      <c r="N183" s="7" t="s">
        <v>23</v>
      </c>
      <c r="O183" s="7" t="s">
        <v>65</v>
      </c>
      <c r="P183" s="25">
        <f t="shared" si="41"/>
        <v>182</v>
      </c>
      <c r="Q183" s="28">
        <f t="shared" si="38"/>
        <v>45078</v>
      </c>
      <c r="R183" s="28" t="str">
        <f t="shared" si="28"/>
        <v>OTA</v>
      </c>
      <c r="S183" s="28" t="str">
        <f t="shared" si="29"/>
        <v>OTA</v>
      </c>
      <c r="T183" s="29">
        <f t="shared" si="30"/>
        <v>1.1785503830288745E-3</v>
      </c>
      <c r="U183" s="29">
        <f t="shared" si="39"/>
        <v>1.1785503830288745E-3</v>
      </c>
      <c r="V183" s="30">
        <f t="shared" si="31"/>
        <v>368.4375</v>
      </c>
      <c r="W183" s="30">
        <f t="shared" si="32"/>
        <v>0</v>
      </c>
      <c r="X183" s="30">
        <f t="shared" si="33"/>
        <v>0</v>
      </c>
      <c r="Y183" s="30">
        <f t="shared" si="34"/>
        <v>44.212499999999999</v>
      </c>
      <c r="Z183" s="30">
        <f t="shared" si="35"/>
        <v>153.33333333333331</v>
      </c>
      <c r="AA183" s="30">
        <f t="shared" si="36"/>
        <v>2.3571007660577488</v>
      </c>
      <c r="AB183" s="30">
        <f t="shared" si="37"/>
        <v>0</v>
      </c>
      <c r="AC183" s="30">
        <f t="shared" si="40"/>
        <v>1887.9095659006089</v>
      </c>
    </row>
    <row r="184" spans="1:29" x14ac:dyDescent="0.35">
      <c r="A184" s="5">
        <v>45082.81374701389</v>
      </c>
      <c r="B184" s="1">
        <v>3</v>
      </c>
      <c r="C184" s="6">
        <v>3665.08</v>
      </c>
      <c r="D184" s="6">
        <v>1</v>
      </c>
      <c r="E184" s="7" t="s">
        <v>19</v>
      </c>
      <c r="F184" s="5">
        <v>45085.096264490741</v>
      </c>
      <c r="G184" s="1">
        <v>1</v>
      </c>
      <c r="H184" s="5">
        <v>45064.665068402777</v>
      </c>
      <c r="I184" s="7" t="s">
        <v>53</v>
      </c>
      <c r="J184" s="7"/>
      <c r="K184" s="7" t="s">
        <v>35</v>
      </c>
      <c r="L184" s="7" t="s">
        <v>31</v>
      </c>
      <c r="M184" s="7" t="s">
        <v>34</v>
      </c>
      <c r="N184" s="7" t="s">
        <v>33</v>
      </c>
      <c r="O184" s="7" t="s">
        <v>47</v>
      </c>
      <c r="P184" s="25">
        <f t="shared" si="41"/>
        <v>183</v>
      </c>
      <c r="Q184" s="28">
        <f t="shared" si="38"/>
        <v>45078</v>
      </c>
      <c r="R184" s="28" t="str">
        <f t="shared" si="28"/>
        <v>OTA</v>
      </c>
      <c r="S184" s="28" t="str">
        <f t="shared" si="29"/>
        <v>OTA</v>
      </c>
      <c r="T184" s="29">
        <f t="shared" si="30"/>
        <v>1.7678255745433118E-3</v>
      </c>
      <c r="U184" s="29">
        <f t="shared" si="39"/>
        <v>1.7678255745433118E-3</v>
      </c>
      <c r="V184" s="30">
        <f t="shared" si="31"/>
        <v>549.76199999999994</v>
      </c>
      <c r="W184" s="30">
        <f t="shared" si="32"/>
        <v>0</v>
      </c>
      <c r="X184" s="30">
        <f t="shared" si="33"/>
        <v>0</v>
      </c>
      <c r="Y184" s="30">
        <f t="shared" si="34"/>
        <v>65.971439999999987</v>
      </c>
      <c r="Z184" s="30">
        <f t="shared" si="35"/>
        <v>191.66666666666666</v>
      </c>
      <c r="AA184" s="30">
        <f t="shared" si="36"/>
        <v>3.5356511490866236</v>
      </c>
      <c r="AB184" s="30">
        <f t="shared" si="37"/>
        <v>0</v>
      </c>
      <c r="AC184" s="30">
        <f t="shared" si="40"/>
        <v>2854.1442421842467</v>
      </c>
    </row>
    <row r="185" spans="1:29" x14ac:dyDescent="0.35">
      <c r="A185" s="5">
        <v>45082.661478784721</v>
      </c>
      <c r="B185" s="1">
        <v>1</v>
      </c>
      <c r="C185" s="6">
        <v>578.46</v>
      </c>
      <c r="D185" s="6">
        <v>1</v>
      </c>
      <c r="E185" s="7" t="s">
        <v>19</v>
      </c>
      <c r="F185" s="5">
        <v>45083.144331770833</v>
      </c>
      <c r="G185" s="1">
        <v>1</v>
      </c>
      <c r="H185" s="5">
        <v>45058.855687407406</v>
      </c>
      <c r="I185" s="7" t="s">
        <v>53</v>
      </c>
      <c r="J185" s="7"/>
      <c r="K185" s="7" t="s">
        <v>38</v>
      </c>
      <c r="L185" s="7" t="s">
        <v>31</v>
      </c>
      <c r="M185" s="7" t="s">
        <v>34</v>
      </c>
      <c r="N185" s="7" t="s">
        <v>23</v>
      </c>
      <c r="O185" s="7" t="s">
        <v>38</v>
      </c>
      <c r="P185" s="25">
        <f t="shared" si="41"/>
        <v>184</v>
      </c>
      <c r="Q185" s="28">
        <f t="shared" si="38"/>
        <v>45078</v>
      </c>
      <c r="R185" s="28" t="str">
        <f t="shared" si="28"/>
        <v>OTA</v>
      </c>
      <c r="S185" s="28" t="str">
        <f t="shared" si="29"/>
        <v>OTA</v>
      </c>
      <c r="T185" s="29">
        <f t="shared" si="30"/>
        <v>5.8927519151443723E-4</v>
      </c>
      <c r="U185" s="29">
        <f t="shared" si="39"/>
        <v>5.8927519151443723E-4</v>
      </c>
      <c r="V185" s="30">
        <f t="shared" si="31"/>
        <v>86.769000000000005</v>
      </c>
      <c r="W185" s="30">
        <f t="shared" si="32"/>
        <v>0</v>
      </c>
      <c r="X185" s="30">
        <f t="shared" si="33"/>
        <v>0</v>
      </c>
      <c r="Y185" s="30">
        <f t="shared" si="34"/>
        <v>10.412279999999999</v>
      </c>
      <c r="Z185" s="30">
        <f t="shared" si="35"/>
        <v>115</v>
      </c>
      <c r="AA185" s="30">
        <f t="shared" si="36"/>
        <v>1.1785503830288744</v>
      </c>
      <c r="AB185" s="30">
        <f t="shared" si="37"/>
        <v>0</v>
      </c>
      <c r="AC185" s="30">
        <f t="shared" si="40"/>
        <v>365.10016961697113</v>
      </c>
    </row>
    <row r="186" spans="1:29" x14ac:dyDescent="0.35">
      <c r="A186" s="5">
        <v>45082.65133320602</v>
      </c>
      <c r="B186" s="1">
        <v>2</v>
      </c>
      <c r="C186" s="6">
        <v>2383.9299999999998</v>
      </c>
      <c r="D186" s="6">
        <v>1</v>
      </c>
      <c r="E186" s="7" t="s">
        <v>19</v>
      </c>
      <c r="F186" s="5">
        <v>45084.446890173611</v>
      </c>
      <c r="G186" s="1">
        <v>1</v>
      </c>
      <c r="H186" s="5">
        <v>45079.517504247684</v>
      </c>
      <c r="I186" s="7" t="s">
        <v>53</v>
      </c>
      <c r="J186" s="7"/>
      <c r="K186" s="7" t="s">
        <v>30</v>
      </c>
      <c r="L186" s="7" t="s">
        <v>31</v>
      </c>
      <c r="M186" s="7" t="s">
        <v>32</v>
      </c>
      <c r="N186" s="7" t="s">
        <v>33</v>
      </c>
      <c r="O186" s="7" t="s">
        <v>30</v>
      </c>
      <c r="P186" s="25">
        <f t="shared" si="41"/>
        <v>185</v>
      </c>
      <c r="Q186" s="28">
        <f t="shared" si="38"/>
        <v>45078</v>
      </c>
      <c r="R186" s="28" t="str">
        <f t="shared" si="28"/>
        <v>OTA</v>
      </c>
      <c r="S186" s="28" t="str">
        <f t="shared" si="29"/>
        <v>OTA</v>
      </c>
      <c r="T186" s="29">
        <f t="shared" si="30"/>
        <v>1.1785503830288745E-3</v>
      </c>
      <c r="U186" s="29">
        <f t="shared" si="39"/>
        <v>1.1785503830288745E-3</v>
      </c>
      <c r="V186" s="30">
        <f t="shared" si="31"/>
        <v>357.58949999999999</v>
      </c>
      <c r="W186" s="30">
        <f t="shared" si="32"/>
        <v>0</v>
      </c>
      <c r="X186" s="30">
        <f t="shared" si="33"/>
        <v>0</v>
      </c>
      <c r="Y186" s="30">
        <f t="shared" si="34"/>
        <v>42.910739999999997</v>
      </c>
      <c r="Z186" s="30">
        <f t="shared" si="35"/>
        <v>153.33333333333331</v>
      </c>
      <c r="AA186" s="30">
        <f t="shared" si="36"/>
        <v>2.3571007660577488</v>
      </c>
      <c r="AB186" s="30">
        <f t="shared" si="37"/>
        <v>0</v>
      </c>
      <c r="AC186" s="30">
        <f t="shared" si="40"/>
        <v>1827.7393259006087</v>
      </c>
    </row>
    <row r="187" spans="1:29" x14ac:dyDescent="0.35">
      <c r="A187" s="5">
        <v>45082.71156059028</v>
      </c>
      <c r="B187" s="1">
        <v>2</v>
      </c>
      <c r="C187" s="6">
        <v>2210.62</v>
      </c>
      <c r="D187" s="6">
        <v>1</v>
      </c>
      <c r="E187" s="7" t="s">
        <v>19</v>
      </c>
      <c r="F187" s="5">
        <v>45084.458333333336</v>
      </c>
      <c r="G187" s="1">
        <v>1</v>
      </c>
      <c r="H187" s="5">
        <v>45063.822717199073</v>
      </c>
      <c r="I187" s="7" t="s">
        <v>53</v>
      </c>
      <c r="J187" s="7"/>
      <c r="K187" s="7" t="s">
        <v>35</v>
      </c>
      <c r="L187" s="7" t="s">
        <v>31</v>
      </c>
      <c r="M187" s="7" t="s">
        <v>34</v>
      </c>
      <c r="N187" s="7" t="s">
        <v>33</v>
      </c>
      <c r="O187" s="7" t="s">
        <v>37</v>
      </c>
      <c r="P187" s="25">
        <f t="shared" si="41"/>
        <v>186</v>
      </c>
      <c r="Q187" s="28">
        <f t="shared" si="38"/>
        <v>45078</v>
      </c>
      <c r="R187" s="28" t="str">
        <f t="shared" si="28"/>
        <v>OTA</v>
      </c>
      <c r="S187" s="28" t="str">
        <f t="shared" si="29"/>
        <v>OTA</v>
      </c>
      <c r="T187" s="29">
        <f t="shared" si="30"/>
        <v>1.1785503830288745E-3</v>
      </c>
      <c r="U187" s="29">
        <f t="shared" si="39"/>
        <v>1.1785503830288745E-3</v>
      </c>
      <c r="V187" s="30">
        <f t="shared" si="31"/>
        <v>331.59299999999996</v>
      </c>
      <c r="W187" s="30">
        <f t="shared" si="32"/>
        <v>0</v>
      </c>
      <c r="X187" s="30">
        <f t="shared" si="33"/>
        <v>0</v>
      </c>
      <c r="Y187" s="30">
        <f t="shared" si="34"/>
        <v>39.791159999999998</v>
      </c>
      <c r="Z187" s="30">
        <f t="shared" si="35"/>
        <v>153.33333333333331</v>
      </c>
      <c r="AA187" s="30">
        <f t="shared" si="36"/>
        <v>2.3571007660577488</v>
      </c>
      <c r="AB187" s="30">
        <f t="shared" si="37"/>
        <v>0</v>
      </c>
      <c r="AC187" s="30">
        <f t="shared" si="40"/>
        <v>1683.5454059006088</v>
      </c>
    </row>
    <row r="188" spans="1:29" x14ac:dyDescent="0.35">
      <c r="A188" s="5">
        <v>45082.666481099535</v>
      </c>
      <c r="B188" s="1">
        <v>2</v>
      </c>
      <c r="C188" s="6">
        <v>2383.9299999999998</v>
      </c>
      <c r="D188" s="6">
        <v>1</v>
      </c>
      <c r="E188" s="7" t="s">
        <v>19</v>
      </c>
      <c r="F188" s="5">
        <v>45084.214959456018</v>
      </c>
      <c r="G188" s="1">
        <v>1</v>
      </c>
      <c r="H188" s="5">
        <v>45077.767547222225</v>
      </c>
      <c r="I188" s="7" t="s">
        <v>53</v>
      </c>
      <c r="J188" s="7"/>
      <c r="K188" s="7" t="s">
        <v>30</v>
      </c>
      <c r="L188" s="7" t="s">
        <v>31</v>
      </c>
      <c r="M188" s="7" t="s">
        <v>32</v>
      </c>
      <c r="N188" s="7" t="s">
        <v>33</v>
      </c>
      <c r="O188" s="7" t="s">
        <v>30</v>
      </c>
      <c r="P188" s="25">
        <f t="shared" si="41"/>
        <v>187</v>
      </c>
      <c r="Q188" s="28">
        <f t="shared" si="38"/>
        <v>45078</v>
      </c>
      <c r="R188" s="28" t="str">
        <f t="shared" si="28"/>
        <v>OTA</v>
      </c>
      <c r="S188" s="28" t="str">
        <f t="shared" si="29"/>
        <v>OTA</v>
      </c>
      <c r="T188" s="29">
        <f t="shared" si="30"/>
        <v>1.1785503830288745E-3</v>
      </c>
      <c r="U188" s="29">
        <f t="shared" si="39"/>
        <v>1.1785503830288745E-3</v>
      </c>
      <c r="V188" s="30">
        <f t="shared" si="31"/>
        <v>357.58949999999999</v>
      </c>
      <c r="W188" s="30">
        <f t="shared" si="32"/>
        <v>0</v>
      </c>
      <c r="X188" s="30">
        <f t="shared" si="33"/>
        <v>0</v>
      </c>
      <c r="Y188" s="30">
        <f t="shared" si="34"/>
        <v>42.910739999999997</v>
      </c>
      <c r="Z188" s="30">
        <f t="shared" si="35"/>
        <v>153.33333333333331</v>
      </c>
      <c r="AA188" s="30">
        <f t="shared" si="36"/>
        <v>2.3571007660577488</v>
      </c>
      <c r="AB188" s="30">
        <f t="shared" si="37"/>
        <v>0</v>
      </c>
      <c r="AC188" s="30">
        <f t="shared" si="40"/>
        <v>1827.7393259006087</v>
      </c>
    </row>
    <row r="189" spans="1:29" x14ac:dyDescent="0.35">
      <c r="A189" s="5">
        <v>45082.921632951387</v>
      </c>
      <c r="B189" s="1">
        <v>1</v>
      </c>
      <c r="C189" s="6">
        <v>767.86</v>
      </c>
      <c r="D189" s="6">
        <v>1</v>
      </c>
      <c r="E189" s="7" t="s">
        <v>19</v>
      </c>
      <c r="F189" s="5">
        <v>45083.405257939812</v>
      </c>
      <c r="G189" s="1">
        <v>1</v>
      </c>
      <c r="H189" s="5">
        <v>45080.495614780091</v>
      </c>
      <c r="I189" s="7" t="s">
        <v>53</v>
      </c>
      <c r="J189" s="7"/>
      <c r="K189" s="7" t="s">
        <v>30</v>
      </c>
      <c r="L189" s="7" t="s">
        <v>31</v>
      </c>
      <c r="M189" s="7" t="s">
        <v>32</v>
      </c>
      <c r="N189" s="7" t="s">
        <v>33</v>
      </c>
      <c r="O189" s="7" t="s">
        <v>30</v>
      </c>
      <c r="P189" s="25">
        <f t="shared" si="41"/>
        <v>188</v>
      </c>
      <c r="Q189" s="28">
        <f t="shared" si="38"/>
        <v>45078</v>
      </c>
      <c r="R189" s="28" t="str">
        <f t="shared" si="28"/>
        <v>OTA</v>
      </c>
      <c r="S189" s="28" t="str">
        <f t="shared" si="29"/>
        <v>OTA</v>
      </c>
      <c r="T189" s="29">
        <f t="shared" si="30"/>
        <v>5.8927519151443723E-4</v>
      </c>
      <c r="U189" s="29">
        <f t="shared" si="39"/>
        <v>5.8927519151443723E-4</v>
      </c>
      <c r="V189" s="30">
        <f t="shared" si="31"/>
        <v>115.179</v>
      </c>
      <c r="W189" s="30">
        <f t="shared" si="32"/>
        <v>0</v>
      </c>
      <c r="X189" s="30">
        <f t="shared" si="33"/>
        <v>0</v>
      </c>
      <c r="Y189" s="30">
        <f t="shared" si="34"/>
        <v>13.821479999999999</v>
      </c>
      <c r="Z189" s="30">
        <f t="shared" si="35"/>
        <v>115</v>
      </c>
      <c r="AA189" s="30">
        <f t="shared" si="36"/>
        <v>1.1785503830288744</v>
      </c>
      <c r="AB189" s="30">
        <f t="shared" si="37"/>
        <v>0</v>
      </c>
      <c r="AC189" s="30">
        <f t="shared" si="40"/>
        <v>522.6809696169712</v>
      </c>
    </row>
    <row r="190" spans="1:29" x14ac:dyDescent="0.35">
      <c r="A190" s="5">
        <v>45082.731076192133</v>
      </c>
      <c r="B190" s="1">
        <v>3</v>
      </c>
      <c r="C190" s="6">
        <v>3400</v>
      </c>
      <c r="D190" s="6">
        <v>1</v>
      </c>
      <c r="E190" s="7" t="s">
        <v>19</v>
      </c>
      <c r="F190" s="5">
        <v>45085.458333333336</v>
      </c>
      <c r="G190" s="1">
        <v>1</v>
      </c>
      <c r="H190" s="5">
        <v>45081.627910902775</v>
      </c>
      <c r="I190" s="7" t="s">
        <v>53</v>
      </c>
      <c r="J190" s="7"/>
      <c r="K190" s="7" t="s">
        <v>50</v>
      </c>
      <c r="L190" s="7" t="s">
        <v>31</v>
      </c>
      <c r="M190" s="7" t="s">
        <v>32</v>
      </c>
      <c r="N190" s="7" t="s">
        <v>33</v>
      </c>
      <c r="O190" s="7" t="s">
        <v>51</v>
      </c>
      <c r="P190" s="25">
        <f t="shared" si="41"/>
        <v>189</v>
      </c>
      <c r="Q190" s="28">
        <f t="shared" si="38"/>
        <v>45078</v>
      </c>
      <c r="R190" s="28" t="str">
        <f t="shared" si="28"/>
        <v>OTA</v>
      </c>
      <c r="S190" s="28" t="str">
        <f t="shared" si="29"/>
        <v>OTA</v>
      </c>
      <c r="T190" s="29">
        <f t="shared" si="30"/>
        <v>1.7678255745433118E-3</v>
      </c>
      <c r="U190" s="29">
        <f t="shared" si="39"/>
        <v>1.7678255745433118E-3</v>
      </c>
      <c r="V190" s="30">
        <f t="shared" si="31"/>
        <v>510</v>
      </c>
      <c r="W190" s="30">
        <f t="shared" si="32"/>
        <v>0</v>
      </c>
      <c r="X190" s="30">
        <f t="shared" si="33"/>
        <v>0</v>
      </c>
      <c r="Y190" s="30">
        <f t="shared" si="34"/>
        <v>61.199999999999996</v>
      </c>
      <c r="Z190" s="30">
        <f t="shared" si="35"/>
        <v>191.66666666666666</v>
      </c>
      <c r="AA190" s="30">
        <f t="shared" si="36"/>
        <v>3.5356511490866236</v>
      </c>
      <c r="AB190" s="30">
        <f t="shared" si="37"/>
        <v>0</v>
      </c>
      <c r="AC190" s="30">
        <f t="shared" si="40"/>
        <v>2633.5976821842469</v>
      </c>
    </row>
    <row r="191" spans="1:29" x14ac:dyDescent="0.35">
      <c r="A191" s="5">
        <v>45083.884464722221</v>
      </c>
      <c r="B191" s="1">
        <v>1</v>
      </c>
      <c r="C191" s="6">
        <v>1738.33</v>
      </c>
      <c r="D191" s="6">
        <v>1</v>
      </c>
      <c r="E191" s="7" t="s">
        <v>19</v>
      </c>
      <c r="F191" s="5">
        <v>45084.458333333336</v>
      </c>
      <c r="G191" s="1">
        <v>2</v>
      </c>
      <c r="H191" s="5">
        <v>45080.314020335645</v>
      </c>
      <c r="I191" s="7" t="s">
        <v>20</v>
      </c>
      <c r="J191" s="7"/>
      <c r="K191" s="7" t="s">
        <v>38</v>
      </c>
      <c r="L191" s="7" t="s">
        <v>31</v>
      </c>
      <c r="M191" s="7" t="s">
        <v>32</v>
      </c>
      <c r="N191" s="7" t="s">
        <v>23</v>
      </c>
      <c r="O191" s="7" t="s">
        <v>38</v>
      </c>
      <c r="P191" s="25">
        <f t="shared" si="41"/>
        <v>190</v>
      </c>
      <c r="Q191" s="28">
        <f t="shared" si="38"/>
        <v>45078</v>
      </c>
      <c r="R191" s="28" t="str">
        <f t="shared" si="28"/>
        <v>OTA</v>
      </c>
      <c r="S191" s="28" t="str">
        <f t="shared" si="29"/>
        <v>OTA</v>
      </c>
      <c r="T191" s="29">
        <f t="shared" si="30"/>
        <v>5.8927519151443723E-4</v>
      </c>
      <c r="U191" s="29">
        <f t="shared" si="39"/>
        <v>5.8927519151443723E-4</v>
      </c>
      <c r="V191" s="30">
        <f t="shared" si="31"/>
        <v>260.74949999999995</v>
      </c>
      <c r="W191" s="30">
        <f t="shared" si="32"/>
        <v>0</v>
      </c>
      <c r="X191" s="30">
        <f t="shared" si="33"/>
        <v>0</v>
      </c>
      <c r="Y191" s="30">
        <f t="shared" si="34"/>
        <v>31.289939999999998</v>
      </c>
      <c r="Z191" s="30">
        <f t="shared" si="35"/>
        <v>115</v>
      </c>
      <c r="AA191" s="30">
        <f t="shared" si="36"/>
        <v>1.1785503830288744</v>
      </c>
      <c r="AB191" s="30">
        <f t="shared" si="37"/>
        <v>0</v>
      </c>
      <c r="AC191" s="30">
        <f t="shared" si="40"/>
        <v>1330.1120096169711</v>
      </c>
    </row>
    <row r="192" spans="1:29" x14ac:dyDescent="0.35">
      <c r="A192" s="5">
        <v>45083.980155613426</v>
      </c>
      <c r="B192" s="1">
        <v>2</v>
      </c>
      <c r="C192" s="6">
        <v>3476.66</v>
      </c>
      <c r="D192" s="6">
        <v>1</v>
      </c>
      <c r="E192" s="7" t="s">
        <v>19</v>
      </c>
      <c r="F192" s="5">
        <v>45085.458333333336</v>
      </c>
      <c r="G192" s="1">
        <v>2</v>
      </c>
      <c r="H192" s="5">
        <v>45080.359158298612</v>
      </c>
      <c r="I192" s="7" t="s">
        <v>20</v>
      </c>
      <c r="J192" s="7"/>
      <c r="K192" s="7" t="s">
        <v>38</v>
      </c>
      <c r="L192" s="7" t="s">
        <v>31</v>
      </c>
      <c r="M192" s="7" t="s">
        <v>32</v>
      </c>
      <c r="N192" s="7" t="s">
        <v>23</v>
      </c>
      <c r="O192" s="7" t="s">
        <v>38</v>
      </c>
      <c r="P192" s="25">
        <f t="shared" si="41"/>
        <v>191</v>
      </c>
      <c r="Q192" s="28">
        <f t="shared" si="38"/>
        <v>45078</v>
      </c>
      <c r="R192" s="28" t="str">
        <f t="shared" si="28"/>
        <v>OTA</v>
      </c>
      <c r="S192" s="28" t="str">
        <f t="shared" si="29"/>
        <v>OTA</v>
      </c>
      <c r="T192" s="29">
        <f t="shared" si="30"/>
        <v>1.1785503830288745E-3</v>
      </c>
      <c r="U192" s="29">
        <f t="shared" si="39"/>
        <v>1.1785503830288745E-3</v>
      </c>
      <c r="V192" s="30">
        <f t="shared" si="31"/>
        <v>521.49899999999991</v>
      </c>
      <c r="W192" s="30">
        <f t="shared" si="32"/>
        <v>0</v>
      </c>
      <c r="X192" s="30">
        <f t="shared" si="33"/>
        <v>0</v>
      </c>
      <c r="Y192" s="30">
        <f t="shared" si="34"/>
        <v>62.579879999999996</v>
      </c>
      <c r="Z192" s="30">
        <f t="shared" si="35"/>
        <v>153.33333333333331</v>
      </c>
      <c r="AA192" s="30">
        <f t="shared" si="36"/>
        <v>2.3571007660577488</v>
      </c>
      <c r="AB192" s="30">
        <f t="shared" si="37"/>
        <v>0</v>
      </c>
      <c r="AC192" s="30">
        <f t="shared" si="40"/>
        <v>2736.8906859006088</v>
      </c>
    </row>
    <row r="193" spans="1:29" x14ac:dyDescent="0.35">
      <c r="A193" s="5">
        <v>45083.740401087962</v>
      </c>
      <c r="B193" s="1">
        <v>3</v>
      </c>
      <c r="C193" s="6">
        <v>7283.92</v>
      </c>
      <c r="D193" s="6">
        <v>1</v>
      </c>
      <c r="E193" s="7" t="s">
        <v>19</v>
      </c>
      <c r="F193" s="5">
        <v>45086.458333333336</v>
      </c>
      <c r="G193" s="1">
        <v>1</v>
      </c>
      <c r="H193" s="5">
        <v>44911.392537233798</v>
      </c>
      <c r="I193" s="7" t="s">
        <v>20</v>
      </c>
      <c r="J193" s="7"/>
      <c r="K193" s="7" t="s">
        <v>35</v>
      </c>
      <c r="L193" s="7" t="s">
        <v>31</v>
      </c>
      <c r="M193" s="7" t="s">
        <v>58</v>
      </c>
      <c r="N193" s="7" t="s">
        <v>33</v>
      </c>
      <c r="O193" s="7" t="s">
        <v>47</v>
      </c>
      <c r="P193" s="25">
        <f t="shared" si="41"/>
        <v>192</v>
      </c>
      <c r="Q193" s="28">
        <f t="shared" si="38"/>
        <v>45078</v>
      </c>
      <c r="R193" s="28" t="str">
        <f t="shared" si="28"/>
        <v>OTA</v>
      </c>
      <c r="S193" s="28" t="str">
        <f t="shared" si="29"/>
        <v>OTA</v>
      </c>
      <c r="T193" s="29">
        <f t="shared" si="30"/>
        <v>1.7678255745433118E-3</v>
      </c>
      <c r="U193" s="29">
        <f t="shared" si="39"/>
        <v>1.7678255745433118E-3</v>
      </c>
      <c r="V193" s="30">
        <f t="shared" si="31"/>
        <v>1092.588</v>
      </c>
      <c r="W193" s="30">
        <f t="shared" si="32"/>
        <v>0</v>
      </c>
      <c r="X193" s="30">
        <f t="shared" si="33"/>
        <v>0</v>
      </c>
      <c r="Y193" s="30">
        <f t="shared" si="34"/>
        <v>131.11055999999999</v>
      </c>
      <c r="Z193" s="30">
        <f t="shared" si="35"/>
        <v>191.66666666666666</v>
      </c>
      <c r="AA193" s="30">
        <f t="shared" si="36"/>
        <v>3.5356511490866236</v>
      </c>
      <c r="AB193" s="30">
        <f t="shared" si="37"/>
        <v>0</v>
      </c>
      <c r="AC193" s="30">
        <f t="shared" si="40"/>
        <v>5865.019122184247</v>
      </c>
    </row>
    <row r="194" spans="1:29" x14ac:dyDescent="0.35">
      <c r="A194" s="5">
        <v>45083.918436435182</v>
      </c>
      <c r="B194" s="1">
        <v>2</v>
      </c>
      <c r="C194" s="6">
        <v>3198.22</v>
      </c>
      <c r="D194" s="6">
        <v>1</v>
      </c>
      <c r="E194" s="7" t="s">
        <v>19</v>
      </c>
      <c r="F194" s="5">
        <v>45085.256855509258</v>
      </c>
      <c r="G194" s="1">
        <v>2</v>
      </c>
      <c r="H194" s="5">
        <v>44992.44463341435</v>
      </c>
      <c r="I194" s="7" t="s">
        <v>20</v>
      </c>
      <c r="J194" s="7"/>
      <c r="K194" s="7" t="s">
        <v>30</v>
      </c>
      <c r="L194" s="7" t="s">
        <v>31</v>
      </c>
      <c r="M194" s="7" t="s">
        <v>34</v>
      </c>
      <c r="N194" s="7" t="s">
        <v>33</v>
      </c>
      <c r="O194" s="7" t="s">
        <v>30</v>
      </c>
      <c r="P194" s="25">
        <f t="shared" si="41"/>
        <v>193</v>
      </c>
      <c r="Q194" s="28">
        <f t="shared" si="38"/>
        <v>45078</v>
      </c>
      <c r="R194" s="28" t="str">
        <f t="shared" ref="R194:R257" si="42">IFERROR(VLOOKUP($M194,rate_mapping,2,FALSE),"")</f>
        <v>OTA</v>
      </c>
      <c r="S194" s="28" t="str">
        <f t="shared" ref="S194:S257" si="43">IFERROR(VLOOKUP($O194,source_mapping,2,FALSE),"")</f>
        <v>OTA</v>
      </c>
      <c r="T194" s="29">
        <f t="shared" ref="T194:T257" si="44">IFERROR($B194/SUMIFS($B:$B,$L:$L,$L194,$Q:$Q,$Q194),0)</f>
        <v>1.1785503830288745E-3</v>
      </c>
      <c r="U194" s="29">
        <f t="shared" si="39"/>
        <v>1.1785503830288745E-3</v>
      </c>
      <c r="V194" s="30">
        <f t="shared" ref="V194:V257" si="45">MAX(IFERROR(VLOOKUP($S194,channel_code_cost,3,FALSE)*$C194,0),IFERROR(VLOOKUP($R194,rate_code_cost,3,FALSE)*$C194,0))</f>
        <v>479.73299999999995</v>
      </c>
      <c r="W194" s="30">
        <f t="shared" ref="W194:W257" si="46">MAX(IFERROR(VLOOKUP($S194,channel_code_cost,2,FALSE)*$D194,0),IFERROR(VLOOKUP($R194,rate_code_cost,2,FALSE)*$D194,0))</f>
        <v>0</v>
      </c>
      <c r="X194" s="30">
        <f t="shared" ref="X194:X257" si="47">MAX(IFERROR(VLOOKUP($S194,channel_code_cost,4,FALSE)*$C194,0),IFERROR(VLOOKUP($R194,rate_code_cost,4,FALSE)*$C194,0))</f>
        <v>0</v>
      </c>
      <c r="Y194" s="30">
        <f t="shared" ref="Y194:Y257" si="48">MAX(IFERROR(VLOOKUP($S194,channel_code_cost,5,FALSE)*$C194,0),IFERROR(VLOOKUP($R194,rate_code_cost,5,FALSE)*$C194,0))</f>
        <v>57.567959999999992</v>
      </c>
      <c r="Z194" s="30">
        <f t="shared" ref="Z194:Z257" si="49">hk_departure_cost+(($B194-1)*hk_stay_cost)</f>
        <v>153.33333333333331</v>
      </c>
      <c r="AA194" s="30">
        <f t="shared" ref="AA194:AA257" si="50">IFERROR(VLOOKUP($S194,channel_code_cost,6,FALSE)*$U194,0)</f>
        <v>2.3571007660577488</v>
      </c>
      <c r="AB194" s="30">
        <f t="shared" ref="AB194:AB257" si="51">IFERROR(VLOOKUP($L194,segment_p_cost,2,FALSE)*$T194,0)</f>
        <v>0</v>
      </c>
      <c r="AC194" s="30">
        <f t="shared" si="40"/>
        <v>2505.2286059006087</v>
      </c>
    </row>
    <row r="195" spans="1:29" x14ac:dyDescent="0.35">
      <c r="A195" s="5">
        <v>45083.761715532404</v>
      </c>
      <c r="B195" s="1">
        <v>3</v>
      </c>
      <c r="C195" s="6">
        <v>4874.25</v>
      </c>
      <c r="D195" s="6">
        <v>1</v>
      </c>
      <c r="E195" s="7" t="s">
        <v>19</v>
      </c>
      <c r="F195" s="5">
        <v>45086.442150555558</v>
      </c>
      <c r="G195" s="1">
        <v>1</v>
      </c>
      <c r="H195" s="5">
        <v>44806.510454409719</v>
      </c>
      <c r="I195" s="7" t="s">
        <v>20</v>
      </c>
      <c r="J195" s="7"/>
      <c r="K195" s="7" t="s">
        <v>35</v>
      </c>
      <c r="L195" s="7" t="s">
        <v>31</v>
      </c>
      <c r="M195" s="7" t="s">
        <v>58</v>
      </c>
      <c r="N195" s="7" t="s">
        <v>33</v>
      </c>
      <c r="O195" s="7" t="s">
        <v>35</v>
      </c>
      <c r="P195" s="25">
        <f t="shared" si="41"/>
        <v>194</v>
      </c>
      <c r="Q195" s="28">
        <f t="shared" ref="Q195:Q258" si="52">DATE(YEAR($A195),MONTH($A195),1)</f>
        <v>45078</v>
      </c>
      <c r="R195" s="28" t="str">
        <f t="shared" si="42"/>
        <v>OTA</v>
      </c>
      <c r="S195" s="28" t="str">
        <f t="shared" si="43"/>
        <v>OTA</v>
      </c>
      <c r="T195" s="29">
        <f t="shared" si="44"/>
        <v>1.7678255745433118E-3</v>
      </c>
      <c r="U195" s="29">
        <f t="shared" ref="U195:U258" si="53">IFERROR($B195/SUMIFS($B:$B,$L:$L,$L195,$Q:$Q,$Q195),0)</f>
        <v>1.7678255745433118E-3</v>
      </c>
      <c r="V195" s="30">
        <f t="shared" si="45"/>
        <v>731.13749999999993</v>
      </c>
      <c r="W195" s="30">
        <f t="shared" si="46"/>
        <v>0</v>
      </c>
      <c r="X195" s="30">
        <f t="shared" si="47"/>
        <v>0</v>
      </c>
      <c r="Y195" s="30">
        <f t="shared" si="48"/>
        <v>87.736499999999992</v>
      </c>
      <c r="Z195" s="30">
        <f t="shared" si="49"/>
        <v>191.66666666666666</v>
      </c>
      <c r="AA195" s="30">
        <f t="shared" si="50"/>
        <v>3.5356511490866236</v>
      </c>
      <c r="AB195" s="30">
        <f t="shared" si="51"/>
        <v>0</v>
      </c>
      <c r="AC195" s="30">
        <f t="shared" ref="AC195:AC258" si="54">C195-SUM(V195:AB195)</f>
        <v>3860.1736821842469</v>
      </c>
    </row>
    <row r="196" spans="1:29" x14ac:dyDescent="0.35">
      <c r="A196" s="5">
        <v>45083.765817685184</v>
      </c>
      <c r="B196" s="1">
        <v>1</v>
      </c>
      <c r="C196" s="6">
        <v>2227.6799999999998</v>
      </c>
      <c r="D196" s="6">
        <v>1</v>
      </c>
      <c r="E196" s="7" t="s">
        <v>19</v>
      </c>
      <c r="F196" s="5">
        <v>45084.386374131944</v>
      </c>
      <c r="G196" s="1">
        <v>1</v>
      </c>
      <c r="H196" s="5">
        <v>45080.26270162037</v>
      </c>
      <c r="I196" s="7" t="s">
        <v>20</v>
      </c>
      <c r="J196" s="7"/>
      <c r="K196" s="7" t="s">
        <v>35</v>
      </c>
      <c r="L196" s="7" t="s">
        <v>31</v>
      </c>
      <c r="M196" s="7" t="s">
        <v>32</v>
      </c>
      <c r="N196" s="7" t="s">
        <v>33</v>
      </c>
      <c r="O196" s="7" t="s">
        <v>36</v>
      </c>
      <c r="P196" s="25">
        <f t="shared" ref="P196:P259" si="55">P195+1</f>
        <v>195</v>
      </c>
      <c r="Q196" s="28">
        <f t="shared" si="52"/>
        <v>45078</v>
      </c>
      <c r="R196" s="28" t="str">
        <f t="shared" si="42"/>
        <v>OTA</v>
      </c>
      <c r="S196" s="28" t="str">
        <f t="shared" si="43"/>
        <v>OTA</v>
      </c>
      <c r="T196" s="29">
        <f t="shared" si="44"/>
        <v>5.8927519151443723E-4</v>
      </c>
      <c r="U196" s="29">
        <f t="shared" si="53"/>
        <v>5.8927519151443723E-4</v>
      </c>
      <c r="V196" s="30">
        <f t="shared" si="45"/>
        <v>334.15199999999999</v>
      </c>
      <c r="W196" s="30">
        <f t="shared" si="46"/>
        <v>0</v>
      </c>
      <c r="X196" s="30">
        <f t="shared" si="47"/>
        <v>0</v>
      </c>
      <c r="Y196" s="30">
        <f t="shared" si="48"/>
        <v>40.098239999999997</v>
      </c>
      <c r="Z196" s="30">
        <f t="shared" si="49"/>
        <v>115</v>
      </c>
      <c r="AA196" s="30">
        <f t="shared" si="50"/>
        <v>1.1785503830288744</v>
      </c>
      <c r="AB196" s="30">
        <f t="shared" si="51"/>
        <v>0</v>
      </c>
      <c r="AC196" s="30">
        <f t="shared" si="54"/>
        <v>1737.251209616971</v>
      </c>
    </row>
    <row r="197" spans="1:29" x14ac:dyDescent="0.35">
      <c r="A197" s="5">
        <v>45083.621342800929</v>
      </c>
      <c r="B197" s="1">
        <v>2</v>
      </c>
      <c r="C197" s="6">
        <v>4518.5600000000004</v>
      </c>
      <c r="D197" s="6">
        <v>1</v>
      </c>
      <c r="E197" s="7" t="s">
        <v>19</v>
      </c>
      <c r="F197" s="5">
        <v>45085.399717083332</v>
      </c>
      <c r="G197" s="1">
        <v>2</v>
      </c>
      <c r="H197" s="5">
        <v>44962.8960534375</v>
      </c>
      <c r="I197" s="7" t="s">
        <v>20</v>
      </c>
      <c r="J197" s="7"/>
      <c r="K197" s="7" t="s">
        <v>35</v>
      </c>
      <c r="L197" s="7" t="s">
        <v>31</v>
      </c>
      <c r="M197" s="7" t="s">
        <v>34</v>
      </c>
      <c r="N197" s="7" t="s">
        <v>33</v>
      </c>
      <c r="O197" s="7" t="s">
        <v>47</v>
      </c>
      <c r="P197" s="25">
        <f t="shared" si="55"/>
        <v>196</v>
      </c>
      <c r="Q197" s="28">
        <f t="shared" si="52"/>
        <v>45078</v>
      </c>
      <c r="R197" s="28" t="str">
        <f t="shared" si="42"/>
        <v>OTA</v>
      </c>
      <c r="S197" s="28" t="str">
        <f t="shared" si="43"/>
        <v>OTA</v>
      </c>
      <c r="T197" s="29">
        <f t="shared" si="44"/>
        <v>1.1785503830288745E-3</v>
      </c>
      <c r="U197" s="29">
        <f t="shared" si="53"/>
        <v>1.1785503830288745E-3</v>
      </c>
      <c r="V197" s="30">
        <f t="shared" si="45"/>
        <v>677.78399999999999</v>
      </c>
      <c r="W197" s="30">
        <f t="shared" si="46"/>
        <v>0</v>
      </c>
      <c r="X197" s="30">
        <f t="shared" si="47"/>
        <v>0</v>
      </c>
      <c r="Y197" s="30">
        <f t="shared" si="48"/>
        <v>81.33408</v>
      </c>
      <c r="Z197" s="30">
        <f t="shared" si="49"/>
        <v>153.33333333333331</v>
      </c>
      <c r="AA197" s="30">
        <f t="shared" si="50"/>
        <v>2.3571007660577488</v>
      </c>
      <c r="AB197" s="30">
        <f t="shared" si="51"/>
        <v>0</v>
      </c>
      <c r="AC197" s="30">
        <f t="shared" si="54"/>
        <v>3603.7514859006096</v>
      </c>
    </row>
    <row r="198" spans="1:29" x14ac:dyDescent="0.35">
      <c r="A198" s="5">
        <v>45083.773234456021</v>
      </c>
      <c r="B198" s="1">
        <v>2</v>
      </c>
      <c r="C198" s="6">
        <v>4553.7</v>
      </c>
      <c r="D198" s="6">
        <v>1</v>
      </c>
      <c r="E198" s="7" t="s">
        <v>19</v>
      </c>
      <c r="F198" s="5">
        <v>45085.429340995368</v>
      </c>
      <c r="G198" s="1">
        <v>1</v>
      </c>
      <c r="H198" s="5">
        <v>45080.277517546296</v>
      </c>
      <c r="I198" s="7" t="s">
        <v>20</v>
      </c>
      <c r="J198" s="7"/>
      <c r="K198" s="7"/>
      <c r="L198" s="7" t="s">
        <v>21</v>
      </c>
      <c r="M198" s="7" t="s">
        <v>52</v>
      </c>
      <c r="N198" s="7" t="s">
        <v>43</v>
      </c>
      <c r="O198" s="7" t="s">
        <v>46</v>
      </c>
      <c r="P198" s="25">
        <f t="shared" si="55"/>
        <v>197</v>
      </c>
      <c r="Q198" s="28">
        <f t="shared" si="52"/>
        <v>45078</v>
      </c>
      <c r="R198" s="28" t="str">
        <f t="shared" si="42"/>
        <v>WEB</v>
      </c>
      <c r="S198" s="28" t="str">
        <f t="shared" si="43"/>
        <v>WEBSITE</v>
      </c>
      <c r="T198" s="29">
        <f t="shared" si="44"/>
        <v>3.2626427406199023E-3</v>
      </c>
      <c r="U198" s="29">
        <f t="shared" si="53"/>
        <v>3.2626427406199023E-3</v>
      </c>
      <c r="V198" s="30">
        <f t="shared" si="45"/>
        <v>45.536999999999999</v>
      </c>
      <c r="W198" s="30">
        <f t="shared" si="46"/>
        <v>50</v>
      </c>
      <c r="X198" s="30">
        <f t="shared" si="47"/>
        <v>0</v>
      </c>
      <c r="Y198" s="30">
        <f t="shared" si="48"/>
        <v>63.751799999999996</v>
      </c>
      <c r="Z198" s="30">
        <f t="shared" si="49"/>
        <v>153.33333333333331</v>
      </c>
      <c r="AA198" s="30">
        <f t="shared" si="50"/>
        <v>32.626427406199021</v>
      </c>
      <c r="AB198" s="30">
        <f t="shared" si="51"/>
        <v>0</v>
      </c>
      <c r="AC198" s="30">
        <f t="shared" si="54"/>
        <v>4208.4514392604679</v>
      </c>
    </row>
    <row r="199" spans="1:29" x14ac:dyDescent="0.35">
      <c r="A199" s="5">
        <v>45083.764960231485</v>
      </c>
      <c r="B199" s="1">
        <v>1</v>
      </c>
      <c r="C199" s="6">
        <v>2227.6799999999998</v>
      </c>
      <c r="D199" s="6">
        <v>1</v>
      </c>
      <c r="E199" s="7" t="s">
        <v>19</v>
      </c>
      <c r="F199" s="5">
        <v>45084.386965405094</v>
      </c>
      <c r="G199" s="1">
        <v>1</v>
      </c>
      <c r="H199" s="5">
        <v>45080.262728391201</v>
      </c>
      <c r="I199" s="7" t="s">
        <v>20</v>
      </c>
      <c r="J199" s="7"/>
      <c r="K199" s="7" t="s">
        <v>35</v>
      </c>
      <c r="L199" s="7" t="s">
        <v>31</v>
      </c>
      <c r="M199" s="7" t="s">
        <v>32</v>
      </c>
      <c r="N199" s="7" t="s">
        <v>33</v>
      </c>
      <c r="O199" s="7" t="s">
        <v>36</v>
      </c>
      <c r="P199" s="25">
        <f t="shared" si="55"/>
        <v>198</v>
      </c>
      <c r="Q199" s="28">
        <f t="shared" si="52"/>
        <v>45078</v>
      </c>
      <c r="R199" s="28" t="str">
        <f t="shared" si="42"/>
        <v>OTA</v>
      </c>
      <c r="S199" s="28" t="str">
        <f t="shared" si="43"/>
        <v>OTA</v>
      </c>
      <c r="T199" s="29">
        <f t="shared" si="44"/>
        <v>5.8927519151443723E-4</v>
      </c>
      <c r="U199" s="29">
        <f t="shared" si="53"/>
        <v>5.8927519151443723E-4</v>
      </c>
      <c r="V199" s="30">
        <f t="shared" si="45"/>
        <v>334.15199999999999</v>
      </c>
      <c r="W199" s="30">
        <f t="shared" si="46"/>
        <v>0</v>
      </c>
      <c r="X199" s="30">
        <f t="shared" si="47"/>
        <v>0</v>
      </c>
      <c r="Y199" s="30">
        <f t="shared" si="48"/>
        <v>40.098239999999997</v>
      </c>
      <c r="Z199" s="30">
        <f t="shared" si="49"/>
        <v>115</v>
      </c>
      <c r="AA199" s="30">
        <f t="shared" si="50"/>
        <v>1.1785503830288744</v>
      </c>
      <c r="AB199" s="30">
        <f t="shared" si="51"/>
        <v>0</v>
      </c>
      <c r="AC199" s="30">
        <f t="shared" si="54"/>
        <v>1737.251209616971</v>
      </c>
    </row>
    <row r="200" spans="1:29" x14ac:dyDescent="0.35">
      <c r="A200" s="5">
        <v>45083.74143652778</v>
      </c>
      <c r="B200" s="1">
        <v>1</v>
      </c>
      <c r="C200" s="6">
        <v>2227.6799999999998</v>
      </c>
      <c r="D200" s="6">
        <v>1</v>
      </c>
      <c r="E200" s="7" t="s">
        <v>19</v>
      </c>
      <c r="F200" s="5">
        <v>45084.368293564818</v>
      </c>
      <c r="G200" s="1">
        <v>1</v>
      </c>
      <c r="H200" s="5">
        <v>45080.262667453702</v>
      </c>
      <c r="I200" s="7" t="s">
        <v>20</v>
      </c>
      <c r="J200" s="7"/>
      <c r="K200" s="7" t="s">
        <v>35</v>
      </c>
      <c r="L200" s="7" t="s">
        <v>31</v>
      </c>
      <c r="M200" s="7" t="s">
        <v>32</v>
      </c>
      <c r="N200" s="7" t="s">
        <v>33</v>
      </c>
      <c r="O200" s="7" t="s">
        <v>36</v>
      </c>
      <c r="P200" s="25">
        <f t="shared" si="55"/>
        <v>199</v>
      </c>
      <c r="Q200" s="28">
        <f t="shared" si="52"/>
        <v>45078</v>
      </c>
      <c r="R200" s="28" t="str">
        <f t="shared" si="42"/>
        <v>OTA</v>
      </c>
      <c r="S200" s="28" t="str">
        <f t="shared" si="43"/>
        <v>OTA</v>
      </c>
      <c r="T200" s="29">
        <f t="shared" si="44"/>
        <v>5.8927519151443723E-4</v>
      </c>
      <c r="U200" s="29">
        <f t="shared" si="53"/>
        <v>5.8927519151443723E-4</v>
      </c>
      <c r="V200" s="30">
        <f t="shared" si="45"/>
        <v>334.15199999999999</v>
      </c>
      <c r="W200" s="30">
        <f t="shared" si="46"/>
        <v>0</v>
      </c>
      <c r="X200" s="30">
        <f t="shared" si="47"/>
        <v>0</v>
      </c>
      <c r="Y200" s="30">
        <f t="shared" si="48"/>
        <v>40.098239999999997</v>
      </c>
      <c r="Z200" s="30">
        <f t="shared" si="49"/>
        <v>115</v>
      </c>
      <c r="AA200" s="30">
        <f t="shared" si="50"/>
        <v>1.1785503830288744</v>
      </c>
      <c r="AB200" s="30">
        <f t="shared" si="51"/>
        <v>0</v>
      </c>
      <c r="AC200" s="30">
        <f t="shared" si="54"/>
        <v>1737.251209616971</v>
      </c>
    </row>
    <row r="201" spans="1:29" x14ac:dyDescent="0.35">
      <c r="A201" s="5">
        <v>45083.740994155094</v>
      </c>
      <c r="B201" s="1">
        <v>1</v>
      </c>
      <c r="C201" s="6">
        <v>2227.6799999999998</v>
      </c>
      <c r="D201" s="6">
        <v>1</v>
      </c>
      <c r="E201" s="7" t="s">
        <v>19</v>
      </c>
      <c r="F201" s="5">
        <v>45084.384034722221</v>
      </c>
      <c r="G201" s="1">
        <v>1</v>
      </c>
      <c r="H201" s="5">
        <v>45080.262751770832</v>
      </c>
      <c r="I201" s="7" t="s">
        <v>20</v>
      </c>
      <c r="J201" s="7"/>
      <c r="K201" s="7" t="s">
        <v>35</v>
      </c>
      <c r="L201" s="7" t="s">
        <v>31</v>
      </c>
      <c r="M201" s="7" t="s">
        <v>32</v>
      </c>
      <c r="N201" s="7" t="s">
        <v>33</v>
      </c>
      <c r="O201" s="7" t="s">
        <v>36</v>
      </c>
      <c r="P201" s="25">
        <f t="shared" si="55"/>
        <v>200</v>
      </c>
      <c r="Q201" s="28">
        <f t="shared" si="52"/>
        <v>45078</v>
      </c>
      <c r="R201" s="28" t="str">
        <f t="shared" si="42"/>
        <v>OTA</v>
      </c>
      <c r="S201" s="28" t="str">
        <f t="shared" si="43"/>
        <v>OTA</v>
      </c>
      <c r="T201" s="29">
        <f t="shared" si="44"/>
        <v>5.8927519151443723E-4</v>
      </c>
      <c r="U201" s="29">
        <f t="shared" si="53"/>
        <v>5.8927519151443723E-4</v>
      </c>
      <c r="V201" s="30">
        <f t="shared" si="45"/>
        <v>334.15199999999999</v>
      </c>
      <c r="W201" s="30">
        <f t="shared" si="46"/>
        <v>0</v>
      </c>
      <c r="X201" s="30">
        <f t="shared" si="47"/>
        <v>0</v>
      </c>
      <c r="Y201" s="30">
        <f t="shared" si="48"/>
        <v>40.098239999999997</v>
      </c>
      <c r="Z201" s="30">
        <f t="shared" si="49"/>
        <v>115</v>
      </c>
      <c r="AA201" s="30">
        <f t="shared" si="50"/>
        <v>1.1785503830288744</v>
      </c>
      <c r="AB201" s="30">
        <f t="shared" si="51"/>
        <v>0</v>
      </c>
      <c r="AC201" s="30">
        <f t="shared" si="54"/>
        <v>1737.251209616971</v>
      </c>
    </row>
    <row r="202" spans="1:29" x14ac:dyDescent="0.35">
      <c r="A202" s="5">
        <v>45083.7822462037</v>
      </c>
      <c r="B202" s="1">
        <v>1</v>
      </c>
      <c r="C202" s="6">
        <v>2351.2600000000002</v>
      </c>
      <c r="D202" s="6">
        <v>1</v>
      </c>
      <c r="E202" s="7" t="s">
        <v>19</v>
      </c>
      <c r="F202" s="5">
        <v>45084.333333333336</v>
      </c>
      <c r="G202" s="1">
        <v>1</v>
      </c>
      <c r="H202" s="5">
        <v>45082.293885196763</v>
      </c>
      <c r="I202" s="7" t="s">
        <v>41</v>
      </c>
      <c r="J202" s="7"/>
      <c r="K202" s="7" t="s">
        <v>35</v>
      </c>
      <c r="L202" s="7" t="s">
        <v>31</v>
      </c>
      <c r="M202" s="7" t="s">
        <v>34</v>
      </c>
      <c r="N202" s="7" t="s">
        <v>33</v>
      </c>
      <c r="O202" s="7" t="s">
        <v>47</v>
      </c>
      <c r="P202" s="25">
        <f t="shared" si="55"/>
        <v>201</v>
      </c>
      <c r="Q202" s="28">
        <f t="shared" si="52"/>
        <v>45078</v>
      </c>
      <c r="R202" s="28" t="str">
        <f t="shared" si="42"/>
        <v>OTA</v>
      </c>
      <c r="S202" s="28" t="str">
        <f t="shared" si="43"/>
        <v>OTA</v>
      </c>
      <c r="T202" s="29">
        <f t="shared" si="44"/>
        <v>5.8927519151443723E-4</v>
      </c>
      <c r="U202" s="29">
        <f t="shared" si="53"/>
        <v>5.8927519151443723E-4</v>
      </c>
      <c r="V202" s="30">
        <f t="shared" si="45"/>
        <v>352.68900000000002</v>
      </c>
      <c r="W202" s="30">
        <f t="shared" si="46"/>
        <v>0</v>
      </c>
      <c r="X202" s="30">
        <f t="shared" si="47"/>
        <v>0</v>
      </c>
      <c r="Y202" s="30">
        <f t="shared" si="48"/>
        <v>42.322679999999998</v>
      </c>
      <c r="Z202" s="30">
        <f t="shared" si="49"/>
        <v>115</v>
      </c>
      <c r="AA202" s="30">
        <f t="shared" si="50"/>
        <v>1.1785503830288744</v>
      </c>
      <c r="AB202" s="30">
        <f t="shared" si="51"/>
        <v>0</v>
      </c>
      <c r="AC202" s="30">
        <f t="shared" si="54"/>
        <v>1840.0697696169714</v>
      </c>
    </row>
    <row r="203" spans="1:29" x14ac:dyDescent="0.35">
      <c r="A203" s="5">
        <v>45083.636977696762</v>
      </c>
      <c r="B203" s="1">
        <v>2</v>
      </c>
      <c r="C203" s="6">
        <v>4352.6499999999996</v>
      </c>
      <c r="D203" s="6">
        <v>1</v>
      </c>
      <c r="E203" s="7" t="s">
        <v>19</v>
      </c>
      <c r="F203" s="5">
        <v>45085.315270150466</v>
      </c>
      <c r="G203" s="1">
        <v>2</v>
      </c>
      <c r="H203" s="5">
        <v>44881.83199233796</v>
      </c>
      <c r="I203" s="7" t="s">
        <v>41</v>
      </c>
      <c r="J203" s="7"/>
      <c r="K203" s="7" t="s">
        <v>35</v>
      </c>
      <c r="L203" s="7" t="s">
        <v>31</v>
      </c>
      <c r="M203" s="7" t="s">
        <v>32</v>
      </c>
      <c r="N203" s="7" t="s">
        <v>33</v>
      </c>
      <c r="O203" s="7" t="s">
        <v>37</v>
      </c>
      <c r="P203" s="25">
        <f t="shared" si="55"/>
        <v>202</v>
      </c>
      <c r="Q203" s="28">
        <f t="shared" si="52"/>
        <v>45078</v>
      </c>
      <c r="R203" s="28" t="str">
        <f t="shared" si="42"/>
        <v>OTA</v>
      </c>
      <c r="S203" s="28" t="str">
        <f t="shared" si="43"/>
        <v>OTA</v>
      </c>
      <c r="T203" s="29">
        <f t="shared" si="44"/>
        <v>1.1785503830288745E-3</v>
      </c>
      <c r="U203" s="29">
        <f t="shared" si="53"/>
        <v>1.1785503830288745E-3</v>
      </c>
      <c r="V203" s="30">
        <f t="shared" si="45"/>
        <v>652.89749999999992</v>
      </c>
      <c r="W203" s="30">
        <f t="shared" si="46"/>
        <v>0</v>
      </c>
      <c r="X203" s="30">
        <f t="shared" si="47"/>
        <v>0</v>
      </c>
      <c r="Y203" s="30">
        <f t="shared" si="48"/>
        <v>78.347699999999989</v>
      </c>
      <c r="Z203" s="30">
        <f t="shared" si="49"/>
        <v>153.33333333333331</v>
      </c>
      <c r="AA203" s="30">
        <f t="shared" si="50"/>
        <v>2.3571007660577488</v>
      </c>
      <c r="AB203" s="30">
        <f t="shared" si="51"/>
        <v>0</v>
      </c>
      <c r="AC203" s="30">
        <f t="shared" si="54"/>
        <v>3465.7143659006088</v>
      </c>
    </row>
    <row r="204" spans="1:29" x14ac:dyDescent="0.35">
      <c r="A204" s="5">
        <v>45083.714901180552</v>
      </c>
      <c r="B204" s="1">
        <v>1</v>
      </c>
      <c r="C204" s="6">
        <v>2088.5700000000002</v>
      </c>
      <c r="D204" s="6">
        <v>1</v>
      </c>
      <c r="E204" s="7" t="s">
        <v>19</v>
      </c>
      <c r="F204" s="5">
        <v>45084.393625462966</v>
      </c>
      <c r="G204" s="1">
        <v>1</v>
      </c>
      <c r="H204" s="5">
        <v>44931.54797443287</v>
      </c>
      <c r="I204" s="7" t="s">
        <v>41</v>
      </c>
      <c r="J204" s="7"/>
      <c r="K204" s="7" t="s">
        <v>35</v>
      </c>
      <c r="L204" s="7" t="s">
        <v>31</v>
      </c>
      <c r="M204" s="7" t="s">
        <v>32</v>
      </c>
      <c r="N204" s="7" t="s">
        <v>33</v>
      </c>
      <c r="O204" s="7" t="s">
        <v>36</v>
      </c>
      <c r="P204" s="25">
        <f t="shared" si="55"/>
        <v>203</v>
      </c>
      <c r="Q204" s="28">
        <f t="shared" si="52"/>
        <v>45078</v>
      </c>
      <c r="R204" s="28" t="str">
        <f t="shared" si="42"/>
        <v>OTA</v>
      </c>
      <c r="S204" s="28" t="str">
        <f t="shared" si="43"/>
        <v>OTA</v>
      </c>
      <c r="T204" s="29">
        <f t="shared" si="44"/>
        <v>5.8927519151443723E-4</v>
      </c>
      <c r="U204" s="29">
        <f t="shared" si="53"/>
        <v>5.8927519151443723E-4</v>
      </c>
      <c r="V204" s="30">
        <f t="shared" si="45"/>
        <v>313.28550000000001</v>
      </c>
      <c r="W204" s="30">
        <f t="shared" si="46"/>
        <v>0</v>
      </c>
      <c r="X204" s="30">
        <f t="shared" si="47"/>
        <v>0</v>
      </c>
      <c r="Y204" s="30">
        <f t="shared" si="48"/>
        <v>37.594259999999998</v>
      </c>
      <c r="Z204" s="30">
        <f t="shared" si="49"/>
        <v>115</v>
      </c>
      <c r="AA204" s="30">
        <f t="shared" si="50"/>
        <v>1.1785503830288744</v>
      </c>
      <c r="AB204" s="30">
        <f t="shared" si="51"/>
        <v>0</v>
      </c>
      <c r="AC204" s="30">
        <f t="shared" si="54"/>
        <v>1621.5116896169711</v>
      </c>
    </row>
    <row r="205" spans="1:29" x14ac:dyDescent="0.35">
      <c r="A205" s="5">
        <v>45083.739953993056</v>
      </c>
      <c r="B205" s="1">
        <v>3</v>
      </c>
      <c r="C205" s="6">
        <v>7283.92</v>
      </c>
      <c r="D205" s="6">
        <v>1</v>
      </c>
      <c r="E205" s="7" t="s">
        <v>19</v>
      </c>
      <c r="F205" s="5">
        <v>45086.400375324076</v>
      </c>
      <c r="G205" s="1">
        <v>1</v>
      </c>
      <c r="H205" s="5">
        <v>44911.392507060184</v>
      </c>
      <c r="I205" s="7" t="s">
        <v>41</v>
      </c>
      <c r="J205" s="7"/>
      <c r="K205" s="7" t="s">
        <v>35</v>
      </c>
      <c r="L205" s="7" t="s">
        <v>31</v>
      </c>
      <c r="M205" s="7" t="s">
        <v>58</v>
      </c>
      <c r="N205" s="7" t="s">
        <v>33</v>
      </c>
      <c r="O205" s="7" t="s">
        <v>47</v>
      </c>
      <c r="P205" s="25">
        <f t="shared" si="55"/>
        <v>204</v>
      </c>
      <c r="Q205" s="28">
        <f t="shared" si="52"/>
        <v>45078</v>
      </c>
      <c r="R205" s="28" t="str">
        <f t="shared" si="42"/>
        <v>OTA</v>
      </c>
      <c r="S205" s="28" t="str">
        <f t="shared" si="43"/>
        <v>OTA</v>
      </c>
      <c r="T205" s="29">
        <f t="shared" si="44"/>
        <v>1.7678255745433118E-3</v>
      </c>
      <c r="U205" s="29">
        <f t="shared" si="53"/>
        <v>1.7678255745433118E-3</v>
      </c>
      <c r="V205" s="30">
        <f t="shared" si="45"/>
        <v>1092.588</v>
      </c>
      <c r="W205" s="30">
        <f t="shared" si="46"/>
        <v>0</v>
      </c>
      <c r="X205" s="30">
        <f t="shared" si="47"/>
        <v>0</v>
      </c>
      <c r="Y205" s="30">
        <f t="shared" si="48"/>
        <v>131.11055999999999</v>
      </c>
      <c r="Z205" s="30">
        <f t="shared" si="49"/>
        <v>191.66666666666666</v>
      </c>
      <c r="AA205" s="30">
        <f t="shared" si="50"/>
        <v>3.5356511490866236</v>
      </c>
      <c r="AB205" s="30">
        <f t="shared" si="51"/>
        <v>0</v>
      </c>
      <c r="AC205" s="30">
        <f t="shared" si="54"/>
        <v>5865.019122184247</v>
      </c>
    </row>
    <row r="206" spans="1:29" x14ac:dyDescent="0.35">
      <c r="A206" s="5">
        <v>45083.739320787034</v>
      </c>
      <c r="B206" s="1">
        <v>3</v>
      </c>
      <c r="C206" s="6">
        <v>7283.92</v>
      </c>
      <c r="D206" s="6">
        <v>1</v>
      </c>
      <c r="E206" s="7" t="s">
        <v>19</v>
      </c>
      <c r="F206" s="5">
        <v>45086.4261143287</v>
      </c>
      <c r="G206" s="1">
        <v>1</v>
      </c>
      <c r="H206" s="5">
        <v>44911.392433807872</v>
      </c>
      <c r="I206" s="7" t="s">
        <v>41</v>
      </c>
      <c r="J206" s="7"/>
      <c r="K206" s="7" t="s">
        <v>35</v>
      </c>
      <c r="L206" s="7" t="s">
        <v>31</v>
      </c>
      <c r="M206" s="7" t="s">
        <v>58</v>
      </c>
      <c r="N206" s="7" t="s">
        <v>33</v>
      </c>
      <c r="O206" s="7" t="s">
        <v>47</v>
      </c>
      <c r="P206" s="25">
        <f t="shared" si="55"/>
        <v>205</v>
      </c>
      <c r="Q206" s="28">
        <f t="shared" si="52"/>
        <v>45078</v>
      </c>
      <c r="R206" s="28" t="str">
        <f t="shared" si="42"/>
        <v>OTA</v>
      </c>
      <c r="S206" s="28" t="str">
        <f t="shared" si="43"/>
        <v>OTA</v>
      </c>
      <c r="T206" s="29">
        <f t="shared" si="44"/>
        <v>1.7678255745433118E-3</v>
      </c>
      <c r="U206" s="29">
        <f t="shared" si="53"/>
        <v>1.7678255745433118E-3</v>
      </c>
      <c r="V206" s="30">
        <f t="shared" si="45"/>
        <v>1092.588</v>
      </c>
      <c r="W206" s="30">
        <f t="shared" si="46"/>
        <v>0</v>
      </c>
      <c r="X206" s="30">
        <f t="shared" si="47"/>
        <v>0</v>
      </c>
      <c r="Y206" s="30">
        <f t="shared" si="48"/>
        <v>131.11055999999999</v>
      </c>
      <c r="Z206" s="30">
        <f t="shared" si="49"/>
        <v>191.66666666666666</v>
      </c>
      <c r="AA206" s="30">
        <f t="shared" si="50"/>
        <v>3.5356511490866236</v>
      </c>
      <c r="AB206" s="30">
        <f t="shared" si="51"/>
        <v>0</v>
      </c>
      <c r="AC206" s="30">
        <f t="shared" si="54"/>
        <v>5865.019122184247</v>
      </c>
    </row>
    <row r="207" spans="1:29" x14ac:dyDescent="0.35">
      <c r="A207" s="5">
        <v>45083.903922546298</v>
      </c>
      <c r="B207" s="1">
        <v>2</v>
      </c>
      <c r="C207" s="6">
        <v>3851.32</v>
      </c>
      <c r="D207" s="6">
        <v>1</v>
      </c>
      <c r="E207" s="7" t="s">
        <v>19</v>
      </c>
      <c r="F207" s="5">
        <v>45085.370753854164</v>
      </c>
      <c r="G207" s="1">
        <v>2</v>
      </c>
      <c r="H207" s="5">
        <v>44936.329915150462</v>
      </c>
      <c r="I207" s="7" t="s">
        <v>41</v>
      </c>
      <c r="J207" s="7"/>
      <c r="K207" s="7" t="s">
        <v>35</v>
      </c>
      <c r="L207" s="7" t="s">
        <v>31</v>
      </c>
      <c r="M207" s="7" t="s">
        <v>34</v>
      </c>
      <c r="N207" s="7" t="s">
        <v>33</v>
      </c>
      <c r="O207" s="7" t="s">
        <v>37</v>
      </c>
      <c r="P207" s="25">
        <f t="shared" si="55"/>
        <v>206</v>
      </c>
      <c r="Q207" s="28">
        <f t="shared" si="52"/>
        <v>45078</v>
      </c>
      <c r="R207" s="28" t="str">
        <f t="shared" si="42"/>
        <v>OTA</v>
      </c>
      <c r="S207" s="28" t="str">
        <f t="shared" si="43"/>
        <v>OTA</v>
      </c>
      <c r="T207" s="29">
        <f t="shared" si="44"/>
        <v>1.1785503830288745E-3</v>
      </c>
      <c r="U207" s="29">
        <f t="shared" si="53"/>
        <v>1.1785503830288745E-3</v>
      </c>
      <c r="V207" s="30">
        <f t="shared" si="45"/>
        <v>577.69799999999998</v>
      </c>
      <c r="W207" s="30">
        <f t="shared" si="46"/>
        <v>0</v>
      </c>
      <c r="X207" s="30">
        <f t="shared" si="47"/>
        <v>0</v>
      </c>
      <c r="Y207" s="30">
        <f t="shared" si="48"/>
        <v>69.323759999999993</v>
      </c>
      <c r="Z207" s="30">
        <f t="shared" si="49"/>
        <v>153.33333333333331</v>
      </c>
      <c r="AA207" s="30">
        <f t="shared" si="50"/>
        <v>2.3571007660577488</v>
      </c>
      <c r="AB207" s="30">
        <f t="shared" si="51"/>
        <v>0</v>
      </c>
      <c r="AC207" s="30">
        <f t="shared" si="54"/>
        <v>3048.607805900609</v>
      </c>
    </row>
    <row r="208" spans="1:29" x14ac:dyDescent="0.35">
      <c r="A208" s="5">
        <v>45083.848768310185</v>
      </c>
      <c r="B208" s="1">
        <v>5</v>
      </c>
      <c r="C208" s="6">
        <v>9573.2199999999993</v>
      </c>
      <c r="D208" s="6">
        <v>1</v>
      </c>
      <c r="E208" s="7" t="s">
        <v>19</v>
      </c>
      <c r="F208" s="5">
        <v>45088.45253628472</v>
      </c>
      <c r="G208" s="1">
        <v>1</v>
      </c>
      <c r="H208" s="5">
        <v>44891.009791342593</v>
      </c>
      <c r="I208" s="7" t="s">
        <v>41</v>
      </c>
      <c r="J208" s="7"/>
      <c r="K208" s="7" t="s">
        <v>30</v>
      </c>
      <c r="L208" s="7" t="s">
        <v>31</v>
      </c>
      <c r="M208" s="7" t="s">
        <v>32</v>
      </c>
      <c r="N208" s="7" t="s">
        <v>33</v>
      </c>
      <c r="O208" s="7" t="s">
        <v>30</v>
      </c>
      <c r="P208" s="25">
        <f t="shared" si="55"/>
        <v>207</v>
      </c>
      <c r="Q208" s="28">
        <f t="shared" si="52"/>
        <v>45078</v>
      </c>
      <c r="R208" s="28" t="str">
        <f t="shared" si="42"/>
        <v>OTA</v>
      </c>
      <c r="S208" s="28" t="str">
        <f t="shared" si="43"/>
        <v>OTA</v>
      </c>
      <c r="T208" s="29">
        <f t="shared" si="44"/>
        <v>2.9463759575721863E-3</v>
      </c>
      <c r="U208" s="29">
        <f t="shared" si="53"/>
        <v>2.9463759575721863E-3</v>
      </c>
      <c r="V208" s="30">
        <f t="shared" si="45"/>
        <v>1435.9829999999999</v>
      </c>
      <c r="W208" s="30">
        <f t="shared" si="46"/>
        <v>0</v>
      </c>
      <c r="X208" s="30">
        <f t="shared" si="47"/>
        <v>0</v>
      </c>
      <c r="Y208" s="30">
        <f t="shared" si="48"/>
        <v>172.31795999999997</v>
      </c>
      <c r="Z208" s="30">
        <f t="shared" si="49"/>
        <v>268.33333333333331</v>
      </c>
      <c r="AA208" s="30">
        <f t="shared" si="50"/>
        <v>5.8927519151443724</v>
      </c>
      <c r="AB208" s="30">
        <f t="shared" si="51"/>
        <v>0</v>
      </c>
      <c r="AC208" s="30">
        <f t="shared" si="54"/>
        <v>7690.6929547515219</v>
      </c>
    </row>
    <row r="209" spans="1:29" x14ac:dyDescent="0.35">
      <c r="A209" s="5">
        <v>45083.698087002318</v>
      </c>
      <c r="B209" s="1">
        <v>3</v>
      </c>
      <c r="C209" s="6">
        <v>7283.92</v>
      </c>
      <c r="D209" s="6">
        <v>1</v>
      </c>
      <c r="E209" s="7" t="s">
        <v>19</v>
      </c>
      <c r="F209" s="5">
        <v>45086.458333333336</v>
      </c>
      <c r="G209" s="1">
        <v>1</v>
      </c>
      <c r="H209" s="5">
        <v>44911.392397303243</v>
      </c>
      <c r="I209" s="7" t="s">
        <v>42</v>
      </c>
      <c r="J209" s="7"/>
      <c r="K209" s="7" t="s">
        <v>35</v>
      </c>
      <c r="L209" s="7" t="s">
        <v>31</v>
      </c>
      <c r="M209" s="7" t="s">
        <v>58</v>
      </c>
      <c r="N209" s="7" t="s">
        <v>33</v>
      </c>
      <c r="O209" s="7" t="s">
        <v>47</v>
      </c>
      <c r="P209" s="25">
        <f t="shared" si="55"/>
        <v>208</v>
      </c>
      <c r="Q209" s="28">
        <f t="shared" si="52"/>
        <v>45078</v>
      </c>
      <c r="R209" s="28" t="str">
        <f t="shared" si="42"/>
        <v>OTA</v>
      </c>
      <c r="S209" s="28" t="str">
        <f t="shared" si="43"/>
        <v>OTA</v>
      </c>
      <c r="T209" s="29">
        <f t="shared" si="44"/>
        <v>1.7678255745433118E-3</v>
      </c>
      <c r="U209" s="29">
        <f t="shared" si="53"/>
        <v>1.7678255745433118E-3</v>
      </c>
      <c r="V209" s="30">
        <f t="shared" si="45"/>
        <v>1092.588</v>
      </c>
      <c r="W209" s="30">
        <f t="shared" si="46"/>
        <v>0</v>
      </c>
      <c r="X209" s="30">
        <f t="shared" si="47"/>
        <v>0</v>
      </c>
      <c r="Y209" s="30">
        <f t="shared" si="48"/>
        <v>131.11055999999999</v>
      </c>
      <c r="Z209" s="30">
        <f t="shared" si="49"/>
        <v>191.66666666666666</v>
      </c>
      <c r="AA209" s="30">
        <f t="shared" si="50"/>
        <v>3.5356511490866236</v>
      </c>
      <c r="AB209" s="30">
        <f t="shared" si="51"/>
        <v>0</v>
      </c>
      <c r="AC209" s="30">
        <f t="shared" si="54"/>
        <v>5865.019122184247</v>
      </c>
    </row>
    <row r="210" spans="1:29" x14ac:dyDescent="0.35">
      <c r="A210" s="5">
        <v>45083.618774953706</v>
      </c>
      <c r="B210" s="1">
        <v>2</v>
      </c>
      <c r="C210" s="6">
        <v>5268</v>
      </c>
      <c r="D210" s="6">
        <v>1</v>
      </c>
      <c r="E210" s="7" t="s">
        <v>19</v>
      </c>
      <c r="F210" s="5">
        <v>45085.452089224535</v>
      </c>
      <c r="G210" s="1">
        <v>1</v>
      </c>
      <c r="H210" s="5">
        <v>44909.418829907409</v>
      </c>
      <c r="I210" s="7" t="s">
        <v>42</v>
      </c>
      <c r="J210" s="7"/>
      <c r="K210" s="7" t="s">
        <v>72</v>
      </c>
      <c r="L210" s="7" t="s">
        <v>26</v>
      </c>
      <c r="M210" s="7" t="s">
        <v>27</v>
      </c>
      <c r="N210" s="7" t="s">
        <v>23</v>
      </c>
      <c r="O210" s="7" t="s">
        <v>73</v>
      </c>
      <c r="P210" s="25">
        <f t="shared" si="55"/>
        <v>209</v>
      </c>
      <c r="Q210" s="28">
        <f t="shared" si="52"/>
        <v>45078</v>
      </c>
      <c r="R210" s="28" t="str">
        <f t="shared" si="42"/>
        <v>GDS BAR</v>
      </c>
      <c r="S210" s="28" t="str">
        <f t="shared" si="43"/>
        <v>GDS</v>
      </c>
      <c r="T210" s="29">
        <f t="shared" si="44"/>
        <v>9.0909090909090912E-2</v>
      </c>
      <c r="U210" s="29">
        <f t="shared" si="53"/>
        <v>9.0909090909090912E-2</v>
      </c>
      <c r="V210" s="30">
        <f t="shared" si="45"/>
        <v>526.80000000000007</v>
      </c>
      <c r="W210" s="30">
        <f t="shared" si="46"/>
        <v>100</v>
      </c>
      <c r="X210" s="30">
        <f t="shared" si="47"/>
        <v>105.36</v>
      </c>
      <c r="Y210" s="30">
        <f t="shared" si="48"/>
        <v>52.68</v>
      </c>
      <c r="Z210" s="30">
        <f t="shared" si="49"/>
        <v>153.33333333333331</v>
      </c>
      <c r="AA210" s="30">
        <f t="shared" si="50"/>
        <v>227.27272727272728</v>
      </c>
      <c r="AB210" s="30">
        <f t="shared" si="51"/>
        <v>454.54545454545456</v>
      </c>
      <c r="AC210" s="30">
        <f t="shared" si="54"/>
        <v>3648.0084848484848</v>
      </c>
    </row>
    <row r="211" spans="1:29" x14ac:dyDescent="0.35">
      <c r="A211" s="5">
        <v>45083.711766759261</v>
      </c>
      <c r="B211" s="1">
        <v>2</v>
      </c>
      <c r="C211" s="6">
        <v>4306.25</v>
      </c>
      <c r="D211" s="6">
        <v>1</v>
      </c>
      <c r="E211" s="7" t="s">
        <v>19</v>
      </c>
      <c r="F211" s="5">
        <v>45085.43439130787</v>
      </c>
      <c r="G211" s="1">
        <v>2</v>
      </c>
      <c r="H211" s="5">
        <v>44858.073640659721</v>
      </c>
      <c r="I211" s="7" t="s">
        <v>42</v>
      </c>
      <c r="J211" s="7"/>
      <c r="K211" s="7" t="s">
        <v>30</v>
      </c>
      <c r="L211" s="7" t="s">
        <v>31</v>
      </c>
      <c r="M211" s="7" t="s">
        <v>32</v>
      </c>
      <c r="N211" s="7" t="s">
        <v>33</v>
      </c>
      <c r="O211" s="7" t="s">
        <v>30</v>
      </c>
      <c r="P211" s="25">
        <f t="shared" si="55"/>
        <v>210</v>
      </c>
      <c r="Q211" s="28">
        <f t="shared" si="52"/>
        <v>45078</v>
      </c>
      <c r="R211" s="28" t="str">
        <f t="shared" si="42"/>
        <v>OTA</v>
      </c>
      <c r="S211" s="28" t="str">
        <f t="shared" si="43"/>
        <v>OTA</v>
      </c>
      <c r="T211" s="29">
        <f t="shared" si="44"/>
        <v>1.1785503830288745E-3</v>
      </c>
      <c r="U211" s="29">
        <f t="shared" si="53"/>
        <v>1.1785503830288745E-3</v>
      </c>
      <c r="V211" s="30">
        <f t="shared" si="45"/>
        <v>645.9375</v>
      </c>
      <c r="W211" s="30">
        <f t="shared" si="46"/>
        <v>0</v>
      </c>
      <c r="X211" s="30">
        <f t="shared" si="47"/>
        <v>0</v>
      </c>
      <c r="Y211" s="30">
        <f t="shared" si="48"/>
        <v>77.512499999999989</v>
      </c>
      <c r="Z211" s="30">
        <f t="shared" si="49"/>
        <v>153.33333333333331</v>
      </c>
      <c r="AA211" s="30">
        <f t="shared" si="50"/>
        <v>2.3571007660577488</v>
      </c>
      <c r="AB211" s="30">
        <f t="shared" si="51"/>
        <v>0</v>
      </c>
      <c r="AC211" s="30">
        <f t="shared" si="54"/>
        <v>3427.1095659006087</v>
      </c>
    </row>
    <row r="212" spans="1:29" x14ac:dyDescent="0.35">
      <c r="A212" s="5">
        <v>45083.611685648146</v>
      </c>
      <c r="B212" s="1">
        <v>2</v>
      </c>
      <c r="C212" s="6">
        <v>4306.25</v>
      </c>
      <c r="D212" s="6">
        <v>1</v>
      </c>
      <c r="E212" s="7" t="s">
        <v>19</v>
      </c>
      <c r="F212" s="5">
        <v>45085.434354965277</v>
      </c>
      <c r="G212" s="1">
        <v>2</v>
      </c>
      <c r="H212" s="5">
        <v>44858.073640659721</v>
      </c>
      <c r="I212" s="7" t="s">
        <v>42</v>
      </c>
      <c r="J212" s="7"/>
      <c r="K212" s="7" t="s">
        <v>30</v>
      </c>
      <c r="L212" s="7" t="s">
        <v>31</v>
      </c>
      <c r="M212" s="7" t="s">
        <v>32</v>
      </c>
      <c r="N212" s="7" t="s">
        <v>33</v>
      </c>
      <c r="O212" s="7" t="s">
        <v>30</v>
      </c>
      <c r="P212" s="25">
        <f t="shared" si="55"/>
        <v>211</v>
      </c>
      <c r="Q212" s="28">
        <f t="shared" si="52"/>
        <v>45078</v>
      </c>
      <c r="R212" s="28" t="str">
        <f t="shared" si="42"/>
        <v>OTA</v>
      </c>
      <c r="S212" s="28" t="str">
        <f t="shared" si="43"/>
        <v>OTA</v>
      </c>
      <c r="T212" s="29">
        <f t="shared" si="44"/>
        <v>1.1785503830288745E-3</v>
      </c>
      <c r="U212" s="29">
        <f t="shared" si="53"/>
        <v>1.1785503830288745E-3</v>
      </c>
      <c r="V212" s="30">
        <f t="shared" si="45"/>
        <v>645.9375</v>
      </c>
      <c r="W212" s="30">
        <f t="shared" si="46"/>
        <v>0</v>
      </c>
      <c r="X212" s="30">
        <f t="shared" si="47"/>
        <v>0</v>
      </c>
      <c r="Y212" s="30">
        <f t="shared" si="48"/>
        <v>77.512499999999989</v>
      </c>
      <c r="Z212" s="30">
        <f t="shared" si="49"/>
        <v>153.33333333333331</v>
      </c>
      <c r="AA212" s="30">
        <f t="shared" si="50"/>
        <v>2.3571007660577488</v>
      </c>
      <c r="AB212" s="30">
        <f t="shared" si="51"/>
        <v>0</v>
      </c>
      <c r="AC212" s="30">
        <f t="shared" si="54"/>
        <v>3427.1095659006087</v>
      </c>
    </row>
    <row r="213" spans="1:29" x14ac:dyDescent="0.35">
      <c r="A213" s="5">
        <v>45083.620697372688</v>
      </c>
      <c r="B213" s="1">
        <v>1</v>
      </c>
      <c r="C213" s="6">
        <v>3854.62</v>
      </c>
      <c r="D213" s="6">
        <v>1</v>
      </c>
      <c r="E213" s="7" t="s">
        <v>19</v>
      </c>
      <c r="F213" s="5">
        <v>45084.371043402774</v>
      </c>
      <c r="G213" s="1">
        <v>3</v>
      </c>
      <c r="H213" s="5">
        <v>45083.490107592595</v>
      </c>
      <c r="I213" s="7" t="s">
        <v>44</v>
      </c>
      <c r="J213" s="7"/>
      <c r="K213" s="7" t="s">
        <v>35</v>
      </c>
      <c r="L213" s="7" t="s">
        <v>31</v>
      </c>
      <c r="M213" s="7" t="s">
        <v>58</v>
      </c>
      <c r="N213" s="7" t="s">
        <v>33</v>
      </c>
      <c r="O213" s="7" t="s">
        <v>23</v>
      </c>
      <c r="P213" s="25">
        <f t="shared" si="55"/>
        <v>212</v>
      </c>
      <c r="Q213" s="28">
        <f t="shared" si="52"/>
        <v>45078</v>
      </c>
      <c r="R213" s="28" t="str">
        <f t="shared" si="42"/>
        <v>OTA</v>
      </c>
      <c r="S213" s="28" t="str">
        <f t="shared" si="43"/>
        <v/>
      </c>
      <c r="T213" s="29">
        <f t="shared" si="44"/>
        <v>5.8927519151443723E-4</v>
      </c>
      <c r="U213" s="29">
        <f t="shared" si="53"/>
        <v>5.8927519151443723E-4</v>
      </c>
      <c r="V213" s="30">
        <f t="shared" si="45"/>
        <v>578.19299999999998</v>
      </c>
      <c r="W213" s="30">
        <f t="shared" si="46"/>
        <v>0</v>
      </c>
      <c r="X213" s="30">
        <f t="shared" si="47"/>
        <v>0</v>
      </c>
      <c r="Y213" s="30">
        <f t="shared" si="48"/>
        <v>69.38315999999999</v>
      </c>
      <c r="Z213" s="30">
        <f t="shared" si="49"/>
        <v>115</v>
      </c>
      <c r="AA213" s="30">
        <f t="shared" si="50"/>
        <v>0</v>
      </c>
      <c r="AB213" s="30">
        <f t="shared" si="51"/>
        <v>0</v>
      </c>
      <c r="AC213" s="30">
        <f t="shared" si="54"/>
        <v>3092.0438399999998</v>
      </c>
    </row>
    <row r="214" spans="1:29" x14ac:dyDescent="0.35">
      <c r="A214" s="5">
        <v>45083.699019050924</v>
      </c>
      <c r="B214" s="1">
        <v>2</v>
      </c>
      <c r="C214" s="6">
        <v>7604.25</v>
      </c>
      <c r="D214" s="6">
        <v>1</v>
      </c>
      <c r="E214" s="7" t="s">
        <v>19</v>
      </c>
      <c r="F214" s="5">
        <v>45085.450372060186</v>
      </c>
      <c r="G214" s="1">
        <v>4</v>
      </c>
      <c r="H214" s="5">
        <v>44940.851868796293</v>
      </c>
      <c r="I214" s="7" t="s">
        <v>44</v>
      </c>
      <c r="J214" s="7"/>
      <c r="K214" s="7" t="s">
        <v>30</v>
      </c>
      <c r="L214" s="7" t="s">
        <v>31</v>
      </c>
      <c r="M214" s="7" t="s">
        <v>58</v>
      </c>
      <c r="N214" s="7" t="s">
        <v>33</v>
      </c>
      <c r="O214" s="7" t="s">
        <v>30</v>
      </c>
      <c r="P214" s="25">
        <f t="shared" si="55"/>
        <v>213</v>
      </c>
      <c r="Q214" s="28">
        <f t="shared" si="52"/>
        <v>45078</v>
      </c>
      <c r="R214" s="28" t="str">
        <f t="shared" si="42"/>
        <v>OTA</v>
      </c>
      <c r="S214" s="28" t="str">
        <f t="shared" si="43"/>
        <v>OTA</v>
      </c>
      <c r="T214" s="29">
        <f t="shared" si="44"/>
        <v>1.1785503830288745E-3</v>
      </c>
      <c r="U214" s="29">
        <f t="shared" si="53"/>
        <v>1.1785503830288745E-3</v>
      </c>
      <c r="V214" s="30">
        <f t="shared" si="45"/>
        <v>1140.6375</v>
      </c>
      <c r="W214" s="30">
        <f t="shared" si="46"/>
        <v>0</v>
      </c>
      <c r="X214" s="30">
        <f t="shared" si="47"/>
        <v>0</v>
      </c>
      <c r="Y214" s="30">
        <f t="shared" si="48"/>
        <v>136.87649999999999</v>
      </c>
      <c r="Z214" s="30">
        <f t="shared" si="49"/>
        <v>153.33333333333331</v>
      </c>
      <c r="AA214" s="30">
        <f t="shared" si="50"/>
        <v>2.3571007660577488</v>
      </c>
      <c r="AB214" s="30">
        <f t="shared" si="51"/>
        <v>0</v>
      </c>
      <c r="AC214" s="30">
        <f t="shared" si="54"/>
        <v>6171.0455659006093</v>
      </c>
    </row>
    <row r="215" spans="1:29" x14ac:dyDescent="0.35">
      <c r="A215" s="5">
        <v>45083.6692581713</v>
      </c>
      <c r="B215" s="1">
        <v>1</v>
      </c>
      <c r="C215" s="6">
        <v>2885.72</v>
      </c>
      <c r="D215" s="6">
        <v>1</v>
      </c>
      <c r="E215" s="7" t="s">
        <v>19</v>
      </c>
      <c r="F215" s="5">
        <v>45084.375</v>
      </c>
      <c r="G215" s="1">
        <v>1</v>
      </c>
      <c r="H215" s="5">
        <v>44973.148743935184</v>
      </c>
      <c r="I215" s="7" t="s">
        <v>44</v>
      </c>
      <c r="J215" s="7"/>
      <c r="K215" s="7" t="s">
        <v>35</v>
      </c>
      <c r="L215" s="7" t="s">
        <v>31</v>
      </c>
      <c r="M215" s="7" t="s">
        <v>32</v>
      </c>
      <c r="N215" s="7" t="s">
        <v>33</v>
      </c>
      <c r="O215" s="7" t="s">
        <v>47</v>
      </c>
      <c r="P215" s="25">
        <f t="shared" si="55"/>
        <v>214</v>
      </c>
      <c r="Q215" s="28">
        <f t="shared" si="52"/>
        <v>45078</v>
      </c>
      <c r="R215" s="28" t="str">
        <f t="shared" si="42"/>
        <v>OTA</v>
      </c>
      <c r="S215" s="28" t="str">
        <f t="shared" si="43"/>
        <v>OTA</v>
      </c>
      <c r="T215" s="29">
        <f t="shared" si="44"/>
        <v>5.8927519151443723E-4</v>
      </c>
      <c r="U215" s="29">
        <f t="shared" si="53"/>
        <v>5.8927519151443723E-4</v>
      </c>
      <c r="V215" s="30">
        <f t="shared" si="45"/>
        <v>432.85799999999995</v>
      </c>
      <c r="W215" s="30">
        <f t="shared" si="46"/>
        <v>0</v>
      </c>
      <c r="X215" s="30">
        <f t="shared" si="47"/>
        <v>0</v>
      </c>
      <c r="Y215" s="30">
        <f t="shared" si="48"/>
        <v>51.942959999999992</v>
      </c>
      <c r="Z215" s="30">
        <f t="shared" si="49"/>
        <v>115</v>
      </c>
      <c r="AA215" s="30">
        <f t="shared" si="50"/>
        <v>1.1785503830288744</v>
      </c>
      <c r="AB215" s="30">
        <f t="shared" si="51"/>
        <v>0</v>
      </c>
      <c r="AC215" s="30">
        <f t="shared" si="54"/>
        <v>2284.740489616971</v>
      </c>
    </row>
    <row r="216" spans="1:29" x14ac:dyDescent="0.35">
      <c r="A216" s="5">
        <v>45083.654924317132</v>
      </c>
      <c r="B216" s="1">
        <v>3</v>
      </c>
      <c r="C216" s="6">
        <v>9076.6200000000008</v>
      </c>
      <c r="D216" s="6">
        <v>1</v>
      </c>
      <c r="E216" s="7" t="s">
        <v>19</v>
      </c>
      <c r="F216" s="5">
        <v>45086.453857696761</v>
      </c>
      <c r="G216" s="1">
        <v>2</v>
      </c>
      <c r="H216" s="5">
        <v>44988.034177002315</v>
      </c>
      <c r="I216" s="7" t="s">
        <v>44</v>
      </c>
      <c r="J216" s="7"/>
      <c r="K216" s="7" t="s">
        <v>35</v>
      </c>
      <c r="L216" s="7" t="s">
        <v>31</v>
      </c>
      <c r="M216" s="7" t="s">
        <v>34</v>
      </c>
      <c r="N216" s="7" t="s">
        <v>33</v>
      </c>
      <c r="O216" s="7" t="s">
        <v>47</v>
      </c>
      <c r="P216" s="25">
        <f t="shared" si="55"/>
        <v>215</v>
      </c>
      <c r="Q216" s="28">
        <f t="shared" si="52"/>
        <v>45078</v>
      </c>
      <c r="R216" s="28" t="str">
        <f t="shared" si="42"/>
        <v>OTA</v>
      </c>
      <c r="S216" s="28" t="str">
        <f t="shared" si="43"/>
        <v>OTA</v>
      </c>
      <c r="T216" s="29">
        <f t="shared" si="44"/>
        <v>1.7678255745433118E-3</v>
      </c>
      <c r="U216" s="29">
        <f t="shared" si="53"/>
        <v>1.7678255745433118E-3</v>
      </c>
      <c r="V216" s="30">
        <f t="shared" si="45"/>
        <v>1361.4930000000002</v>
      </c>
      <c r="W216" s="30">
        <f t="shared" si="46"/>
        <v>0</v>
      </c>
      <c r="X216" s="30">
        <f t="shared" si="47"/>
        <v>0</v>
      </c>
      <c r="Y216" s="30">
        <f t="shared" si="48"/>
        <v>163.37916000000001</v>
      </c>
      <c r="Z216" s="30">
        <f t="shared" si="49"/>
        <v>191.66666666666666</v>
      </c>
      <c r="AA216" s="30">
        <f t="shared" si="50"/>
        <v>3.5356511490866236</v>
      </c>
      <c r="AB216" s="30">
        <f t="shared" si="51"/>
        <v>0</v>
      </c>
      <c r="AC216" s="30">
        <f t="shared" si="54"/>
        <v>7356.5455221842476</v>
      </c>
    </row>
    <row r="217" spans="1:29" x14ac:dyDescent="0.35">
      <c r="A217" s="5">
        <v>45083.711088819444</v>
      </c>
      <c r="B217" s="1">
        <v>2</v>
      </c>
      <c r="C217" s="6">
        <v>5082.26</v>
      </c>
      <c r="D217" s="6">
        <v>1</v>
      </c>
      <c r="E217" s="7" t="s">
        <v>19</v>
      </c>
      <c r="F217" s="5">
        <v>45085.458333333336</v>
      </c>
      <c r="G217" s="1">
        <v>3</v>
      </c>
      <c r="H217" s="5">
        <v>44950.250471863423</v>
      </c>
      <c r="I217" s="7" t="s">
        <v>44</v>
      </c>
      <c r="J217" s="7"/>
      <c r="K217" s="7" t="s">
        <v>35</v>
      </c>
      <c r="L217" s="7" t="s">
        <v>31</v>
      </c>
      <c r="M217" s="7" t="s">
        <v>32</v>
      </c>
      <c r="N217" s="7" t="s">
        <v>33</v>
      </c>
      <c r="O217" s="7" t="s">
        <v>35</v>
      </c>
      <c r="P217" s="25">
        <f t="shared" si="55"/>
        <v>216</v>
      </c>
      <c r="Q217" s="28">
        <f t="shared" si="52"/>
        <v>45078</v>
      </c>
      <c r="R217" s="28" t="str">
        <f t="shared" si="42"/>
        <v>OTA</v>
      </c>
      <c r="S217" s="28" t="str">
        <f t="shared" si="43"/>
        <v>OTA</v>
      </c>
      <c r="T217" s="29">
        <f t="shared" si="44"/>
        <v>1.1785503830288745E-3</v>
      </c>
      <c r="U217" s="29">
        <f t="shared" si="53"/>
        <v>1.1785503830288745E-3</v>
      </c>
      <c r="V217" s="30">
        <f t="shared" si="45"/>
        <v>762.33900000000006</v>
      </c>
      <c r="W217" s="30">
        <f t="shared" si="46"/>
        <v>0</v>
      </c>
      <c r="X217" s="30">
        <f t="shared" si="47"/>
        <v>0</v>
      </c>
      <c r="Y217" s="30">
        <f t="shared" si="48"/>
        <v>91.480679999999992</v>
      </c>
      <c r="Z217" s="30">
        <f t="shared" si="49"/>
        <v>153.33333333333331</v>
      </c>
      <c r="AA217" s="30">
        <f t="shared" si="50"/>
        <v>2.3571007660577488</v>
      </c>
      <c r="AB217" s="30">
        <f t="shared" si="51"/>
        <v>0</v>
      </c>
      <c r="AC217" s="30">
        <f t="shared" si="54"/>
        <v>4072.7498859006091</v>
      </c>
    </row>
    <row r="218" spans="1:29" x14ac:dyDescent="0.35">
      <c r="A218" s="5">
        <v>45083.645731458331</v>
      </c>
      <c r="B218" s="1">
        <v>1</v>
      </c>
      <c r="C218" s="6">
        <v>2240.9299999999998</v>
      </c>
      <c r="D218" s="6">
        <v>1</v>
      </c>
      <c r="E218" s="7" t="s">
        <v>19</v>
      </c>
      <c r="F218" s="5">
        <v>45084.401206527778</v>
      </c>
      <c r="G218" s="1">
        <v>2</v>
      </c>
      <c r="H218" s="5">
        <v>45073.592789131944</v>
      </c>
      <c r="I218" s="7" t="s">
        <v>48</v>
      </c>
      <c r="J218" s="7"/>
      <c r="K218" s="7"/>
      <c r="L218" s="7" t="s">
        <v>21</v>
      </c>
      <c r="M218" s="7" t="s">
        <v>54</v>
      </c>
      <c r="N218" s="7" t="s">
        <v>28</v>
      </c>
      <c r="O218" s="7" t="s">
        <v>46</v>
      </c>
      <c r="P218" s="25">
        <f t="shared" si="55"/>
        <v>217</v>
      </c>
      <c r="Q218" s="28">
        <f t="shared" si="52"/>
        <v>45078</v>
      </c>
      <c r="R218" s="28" t="str">
        <f t="shared" si="42"/>
        <v>WEB</v>
      </c>
      <c r="S218" s="28" t="str">
        <f t="shared" si="43"/>
        <v>WEBSITE</v>
      </c>
      <c r="T218" s="29">
        <f t="shared" si="44"/>
        <v>1.6313213703099511E-3</v>
      </c>
      <c r="U218" s="29">
        <f t="shared" si="53"/>
        <v>1.6313213703099511E-3</v>
      </c>
      <c r="V218" s="30">
        <f t="shared" si="45"/>
        <v>22.409299999999998</v>
      </c>
      <c r="W218" s="30">
        <f t="shared" si="46"/>
        <v>50</v>
      </c>
      <c r="X218" s="30">
        <f t="shared" si="47"/>
        <v>0</v>
      </c>
      <c r="Y218" s="30">
        <f t="shared" si="48"/>
        <v>31.373019999999997</v>
      </c>
      <c r="Z218" s="30">
        <f t="shared" si="49"/>
        <v>115</v>
      </c>
      <c r="AA218" s="30">
        <f t="shared" si="50"/>
        <v>16.31321370309951</v>
      </c>
      <c r="AB218" s="30">
        <f t="shared" si="51"/>
        <v>0</v>
      </c>
      <c r="AC218" s="30">
        <f t="shared" si="54"/>
        <v>2005.8344662969002</v>
      </c>
    </row>
    <row r="219" spans="1:29" x14ac:dyDescent="0.35">
      <c r="A219" s="5">
        <v>45083.850999432871</v>
      </c>
      <c r="B219" s="1">
        <v>3</v>
      </c>
      <c r="C219" s="6">
        <v>5628.22</v>
      </c>
      <c r="D219" s="6">
        <v>1</v>
      </c>
      <c r="E219" s="7" t="s">
        <v>19</v>
      </c>
      <c r="F219" s="5">
        <v>45086.351902546296</v>
      </c>
      <c r="G219" s="1">
        <v>2</v>
      </c>
      <c r="H219" s="5">
        <v>45042.43070326389</v>
      </c>
      <c r="I219" s="7" t="s">
        <v>48</v>
      </c>
      <c r="J219" s="7"/>
      <c r="K219" s="7" t="s">
        <v>30</v>
      </c>
      <c r="L219" s="7" t="s">
        <v>31</v>
      </c>
      <c r="M219" s="7" t="s">
        <v>34</v>
      </c>
      <c r="N219" s="7" t="s">
        <v>33</v>
      </c>
      <c r="O219" s="7" t="s">
        <v>30</v>
      </c>
      <c r="P219" s="25">
        <f t="shared" si="55"/>
        <v>218</v>
      </c>
      <c r="Q219" s="28">
        <f t="shared" si="52"/>
        <v>45078</v>
      </c>
      <c r="R219" s="28" t="str">
        <f t="shared" si="42"/>
        <v>OTA</v>
      </c>
      <c r="S219" s="28" t="str">
        <f t="shared" si="43"/>
        <v>OTA</v>
      </c>
      <c r="T219" s="29">
        <f t="shared" si="44"/>
        <v>1.7678255745433118E-3</v>
      </c>
      <c r="U219" s="29">
        <f t="shared" si="53"/>
        <v>1.7678255745433118E-3</v>
      </c>
      <c r="V219" s="30">
        <f t="shared" si="45"/>
        <v>844.23300000000006</v>
      </c>
      <c r="W219" s="30">
        <f t="shared" si="46"/>
        <v>0</v>
      </c>
      <c r="X219" s="30">
        <f t="shared" si="47"/>
        <v>0</v>
      </c>
      <c r="Y219" s="30">
        <f t="shared" si="48"/>
        <v>101.30795999999999</v>
      </c>
      <c r="Z219" s="30">
        <f t="shared" si="49"/>
        <v>191.66666666666666</v>
      </c>
      <c r="AA219" s="30">
        <f t="shared" si="50"/>
        <v>3.5356511490866236</v>
      </c>
      <c r="AB219" s="30">
        <f t="shared" si="51"/>
        <v>0</v>
      </c>
      <c r="AC219" s="30">
        <f t="shared" si="54"/>
        <v>4487.4767221842467</v>
      </c>
    </row>
    <row r="220" spans="1:29" x14ac:dyDescent="0.35">
      <c r="A220" s="5">
        <v>45084.043239027778</v>
      </c>
      <c r="B220" s="1">
        <v>1</v>
      </c>
      <c r="C220" s="6">
        <v>1427.54</v>
      </c>
      <c r="D220" s="6">
        <v>1</v>
      </c>
      <c r="E220" s="7" t="s">
        <v>19</v>
      </c>
      <c r="F220" s="5">
        <v>45084.438760370373</v>
      </c>
      <c r="G220" s="1">
        <v>2</v>
      </c>
      <c r="H220" s="5">
        <v>45040.719256412034</v>
      </c>
      <c r="I220" s="7" t="s">
        <v>48</v>
      </c>
      <c r="J220" s="7"/>
      <c r="K220" s="7" t="s">
        <v>38</v>
      </c>
      <c r="L220" s="7" t="s">
        <v>31</v>
      </c>
      <c r="M220" s="7" t="s">
        <v>32</v>
      </c>
      <c r="N220" s="7" t="s">
        <v>23</v>
      </c>
      <c r="O220" s="7" t="s">
        <v>38</v>
      </c>
      <c r="P220" s="25">
        <f t="shared" si="55"/>
        <v>219</v>
      </c>
      <c r="Q220" s="28">
        <f t="shared" si="52"/>
        <v>45078</v>
      </c>
      <c r="R220" s="28" t="str">
        <f t="shared" si="42"/>
        <v>OTA</v>
      </c>
      <c r="S220" s="28" t="str">
        <f t="shared" si="43"/>
        <v>OTA</v>
      </c>
      <c r="T220" s="29">
        <f t="shared" si="44"/>
        <v>5.8927519151443723E-4</v>
      </c>
      <c r="U220" s="29">
        <f t="shared" si="53"/>
        <v>5.8927519151443723E-4</v>
      </c>
      <c r="V220" s="30">
        <f t="shared" si="45"/>
        <v>214.131</v>
      </c>
      <c r="W220" s="30">
        <f t="shared" si="46"/>
        <v>0</v>
      </c>
      <c r="X220" s="30">
        <f t="shared" si="47"/>
        <v>0</v>
      </c>
      <c r="Y220" s="30">
        <f t="shared" si="48"/>
        <v>25.695719999999998</v>
      </c>
      <c r="Z220" s="30">
        <f t="shared" si="49"/>
        <v>115</v>
      </c>
      <c r="AA220" s="30">
        <f t="shared" si="50"/>
        <v>1.1785503830288744</v>
      </c>
      <c r="AB220" s="30">
        <f t="shared" si="51"/>
        <v>0</v>
      </c>
      <c r="AC220" s="30">
        <f t="shared" si="54"/>
        <v>1071.5347296169712</v>
      </c>
    </row>
    <row r="221" spans="1:29" x14ac:dyDescent="0.35">
      <c r="A221" s="5">
        <v>45083.781480081016</v>
      </c>
      <c r="B221" s="1">
        <v>1</v>
      </c>
      <c r="C221" s="6">
        <v>2026.79</v>
      </c>
      <c r="D221" s="6">
        <v>1</v>
      </c>
      <c r="E221" s="7" t="s">
        <v>19</v>
      </c>
      <c r="F221" s="5">
        <v>45084.458333333336</v>
      </c>
      <c r="G221" s="1">
        <v>2</v>
      </c>
      <c r="H221" s="5">
        <v>45041.987287592594</v>
      </c>
      <c r="I221" s="7" t="s">
        <v>48</v>
      </c>
      <c r="J221" s="7"/>
      <c r="K221" s="7" t="s">
        <v>30</v>
      </c>
      <c r="L221" s="7" t="s">
        <v>31</v>
      </c>
      <c r="M221" s="7" t="s">
        <v>32</v>
      </c>
      <c r="N221" s="7" t="s">
        <v>33</v>
      </c>
      <c r="O221" s="7" t="s">
        <v>30</v>
      </c>
      <c r="P221" s="25">
        <f t="shared" si="55"/>
        <v>220</v>
      </c>
      <c r="Q221" s="28">
        <f t="shared" si="52"/>
        <v>45078</v>
      </c>
      <c r="R221" s="28" t="str">
        <f t="shared" si="42"/>
        <v>OTA</v>
      </c>
      <c r="S221" s="28" t="str">
        <f t="shared" si="43"/>
        <v>OTA</v>
      </c>
      <c r="T221" s="29">
        <f t="shared" si="44"/>
        <v>5.8927519151443723E-4</v>
      </c>
      <c r="U221" s="29">
        <f t="shared" si="53"/>
        <v>5.8927519151443723E-4</v>
      </c>
      <c r="V221" s="30">
        <f t="shared" si="45"/>
        <v>304.01849999999996</v>
      </c>
      <c r="W221" s="30">
        <f t="shared" si="46"/>
        <v>0</v>
      </c>
      <c r="X221" s="30">
        <f t="shared" si="47"/>
        <v>0</v>
      </c>
      <c r="Y221" s="30">
        <f t="shared" si="48"/>
        <v>36.482219999999998</v>
      </c>
      <c r="Z221" s="30">
        <f t="shared" si="49"/>
        <v>115</v>
      </c>
      <c r="AA221" s="30">
        <f t="shared" si="50"/>
        <v>1.1785503830288744</v>
      </c>
      <c r="AB221" s="30">
        <f t="shared" si="51"/>
        <v>0</v>
      </c>
      <c r="AC221" s="30">
        <f t="shared" si="54"/>
        <v>1570.1107296169712</v>
      </c>
    </row>
    <row r="222" spans="1:29" x14ac:dyDescent="0.35">
      <c r="A222" s="5">
        <v>45084.019884895832</v>
      </c>
      <c r="B222" s="1">
        <v>2</v>
      </c>
      <c r="C222" s="6">
        <v>8200.32</v>
      </c>
      <c r="D222" s="6">
        <v>1</v>
      </c>
      <c r="E222" s="7" t="s">
        <v>19</v>
      </c>
      <c r="F222" s="5">
        <v>45085.433987592594</v>
      </c>
      <c r="G222" s="1">
        <v>4</v>
      </c>
      <c r="H222" s="5">
        <v>45069.579644293983</v>
      </c>
      <c r="I222" s="7" t="s">
        <v>63</v>
      </c>
      <c r="J222" s="7"/>
      <c r="K222" s="7" t="s">
        <v>30</v>
      </c>
      <c r="L222" s="7" t="s">
        <v>31</v>
      </c>
      <c r="M222" s="7" t="s">
        <v>34</v>
      </c>
      <c r="N222" s="7" t="s">
        <v>33</v>
      </c>
      <c r="O222" s="7" t="s">
        <v>30</v>
      </c>
      <c r="P222" s="25">
        <f t="shared" si="55"/>
        <v>221</v>
      </c>
      <c r="Q222" s="28">
        <f t="shared" si="52"/>
        <v>45078</v>
      </c>
      <c r="R222" s="28" t="str">
        <f t="shared" si="42"/>
        <v>OTA</v>
      </c>
      <c r="S222" s="28" t="str">
        <f t="shared" si="43"/>
        <v>OTA</v>
      </c>
      <c r="T222" s="29">
        <f t="shared" si="44"/>
        <v>1.1785503830288745E-3</v>
      </c>
      <c r="U222" s="29">
        <f t="shared" si="53"/>
        <v>1.1785503830288745E-3</v>
      </c>
      <c r="V222" s="30">
        <f t="shared" si="45"/>
        <v>1230.048</v>
      </c>
      <c r="W222" s="30">
        <f t="shared" si="46"/>
        <v>0</v>
      </c>
      <c r="X222" s="30">
        <f t="shared" si="47"/>
        <v>0</v>
      </c>
      <c r="Y222" s="30">
        <f t="shared" si="48"/>
        <v>147.60575999999998</v>
      </c>
      <c r="Z222" s="30">
        <f t="shared" si="49"/>
        <v>153.33333333333331</v>
      </c>
      <c r="AA222" s="30">
        <f t="shared" si="50"/>
        <v>2.3571007660577488</v>
      </c>
      <c r="AB222" s="30">
        <f t="shared" si="51"/>
        <v>0</v>
      </c>
      <c r="AC222" s="30">
        <f t="shared" si="54"/>
        <v>6666.975805900609</v>
      </c>
    </row>
    <row r="223" spans="1:29" x14ac:dyDescent="0.35">
      <c r="A223" s="5">
        <v>45083.758116087964</v>
      </c>
      <c r="B223" s="1">
        <v>1</v>
      </c>
      <c r="C223" s="6">
        <v>2253.5700000000002</v>
      </c>
      <c r="D223" s="6">
        <v>1</v>
      </c>
      <c r="E223" s="7" t="s">
        <v>19</v>
      </c>
      <c r="F223" s="5">
        <v>45084.458333333336</v>
      </c>
      <c r="G223" s="1">
        <v>4</v>
      </c>
      <c r="H223" s="5">
        <v>45016.164322581018</v>
      </c>
      <c r="I223" s="7" t="s">
        <v>63</v>
      </c>
      <c r="J223" s="7"/>
      <c r="K223" s="7"/>
      <c r="L223" s="7" t="s">
        <v>21</v>
      </c>
      <c r="M223" s="7" t="s">
        <v>45</v>
      </c>
      <c r="N223" s="7" t="s">
        <v>28</v>
      </c>
      <c r="O223" s="7" t="s">
        <v>46</v>
      </c>
      <c r="P223" s="25">
        <f t="shared" si="55"/>
        <v>222</v>
      </c>
      <c r="Q223" s="28">
        <f t="shared" si="52"/>
        <v>45078</v>
      </c>
      <c r="R223" s="28" t="str">
        <f t="shared" si="42"/>
        <v>WEB</v>
      </c>
      <c r="S223" s="28" t="str">
        <f t="shared" si="43"/>
        <v>WEBSITE</v>
      </c>
      <c r="T223" s="29">
        <f t="shared" si="44"/>
        <v>1.6313213703099511E-3</v>
      </c>
      <c r="U223" s="29">
        <f t="shared" si="53"/>
        <v>1.6313213703099511E-3</v>
      </c>
      <c r="V223" s="30">
        <f t="shared" si="45"/>
        <v>22.535700000000002</v>
      </c>
      <c r="W223" s="30">
        <f t="shared" si="46"/>
        <v>50</v>
      </c>
      <c r="X223" s="30">
        <f t="shared" si="47"/>
        <v>0</v>
      </c>
      <c r="Y223" s="30">
        <f t="shared" si="48"/>
        <v>31.549980000000001</v>
      </c>
      <c r="Z223" s="30">
        <f t="shared" si="49"/>
        <v>115</v>
      </c>
      <c r="AA223" s="30">
        <f t="shared" si="50"/>
        <v>16.31321370309951</v>
      </c>
      <c r="AB223" s="30">
        <f t="shared" si="51"/>
        <v>0</v>
      </c>
      <c r="AC223" s="30">
        <f t="shared" si="54"/>
        <v>2018.1711062969007</v>
      </c>
    </row>
    <row r="224" spans="1:29" x14ac:dyDescent="0.35">
      <c r="A224" s="5">
        <v>45084.028713020831</v>
      </c>
      <c r="B224" s="1">
        <v>2</v>
      </c>
      <c r="C224" s="6">
        <v>3026.78</v>
      </c>
      <c r="D224" s="6">
        <v>1</v>
      </c>
      <c r="E224" s="7" t="s">
        <v>19</v>
      </c>
      <c r="F224" s="5">
        <v>45085.458333333336</v>
      </c>
      <c r="G224" s="1">
        <v>1</v>
      </c>
      <c r="H224" s="5">
        <v>45083.35087574074</v>
      </c>
      <c r="I224" s="7" t="s">
        <v>49</v>
      </c>
      <c r="J224" s="7"/>
      <c r="K224" s="7" t="s">
        <v>30</v>
      </c>
      <c r="L224" s="7" t="s">
        <v>31</v>
      </c>
      <c r="M224" s="7" t="s">
        <v>32</v>
      </c>
      <c r="N224" s="7" t="s">
        <v>33</v>
      </c>
      <c r="O224" s="7" t="s">
        <v>30</v>
      </c>
      <c r="P224" s="25">
        <f t="shared" si="55"/>
        <v>223</v>
      </c>
      <c r="Q224" s="28">
        <f t="shared" si="52"/>
        <v>45078</v>
      </c>
      <c r="R224" s="28" t="str">
        <f t="shared" si="42"/>
        <v>OTA</v>
      </c>
      <c r="S224" s="28" t="str">
        <f t="shared" si="43"/>
        <v>OTA</v>
      </c>
      <c r="T224" s="29">
        <f t="shared" si="44"/>
        <v>1.1785503830288745E-3</v>
      </c>
      <c r="U224" s="29">
        <f t="shared" si="53"/>
        <v>1.1785503830288745E-3</v>
      </c>
      <c r="V224" s="30">
        <f t="shared" si="45"/>
        <v>454.017</v>
      </c>
      <c r="W224" s="30">
        <f t="shared" si="46"/>
        <v>0</v>
      </c>
      <c r="X224" s="30">
        <f t="shared" si="47"/>
        <v>0</v>
      </c>
      <c r="Y224" s="30">
        <f t="shared" si="48"/>
        <v>54.482039999999998</v>
      </c>
      <c r="Z224" s="30">
        <f t="shared" si="49"/>
        <v>153.33333333333331</v>
      </c>
      <c r="AA224" s="30">
        <f t="shared" si="50"/>
        <v>2.3571007660577488</v>
      </c>
      <c r="AB224" s="30">
        <f t="shared" si="51"/>
        <v>0</v>
      </c>
      <c r="AC224" s="30">
        <f t="shared" si="54"/>
        <v>2362.590525900609</v>
      </c>
    </row>
    <row r="225" spans="1:29" x14ac:dyDescent="0.35">
      <c r="A225" s="5">
        <v>45083.652889895835</v>
      </c>
      <c r="B225" s="1">
        <v>1</v>
      </c>
      <c r="C225" s="6">
        <v>1513.39</v>
      </c>
      <c r="D225" s="6">
        <v>1</v>
      </c>
      <c r="E225" s="7" t="s">
        <v>19</v>
      </c>
      <c r="F225" s="5">
        <v>45084.458333333336</v>
      </c>
      <c r="G225" s="1">
        <v>1</v>
      </c>
      <c r="H225" s="5">
        <v>45078.745279085648</v>
      </c>
      <c r="I225" s="7" t="s">
        <v>49</v>
      </c>
      <c r="J225" s="7"/>
      <c r="K225" s="7" t="s">
        <v>30</v>
      </c>
      <c r="L225" s="7" t="s">
        <v>31</v>
      </c>
      <c r="M225" s="7" t="s">
        <v>32</v>
      </c>
      <c r="N225" s="7" t="s">
        <v>33</v>
      </c>
      <c r="O225" s="7" t="s">
        <v>30</v>
      </c>
      <c r="P225" s="25">
        <f t="shared" si="55"/>
        <v>224</v>
      </c>
      <c r="Q225" s="28">
        <f t="shared" si="52"/>
        <v>45078</v>
      </c>
      <c r="R225" s="28" t="str">
        <f t="shared" si="42"/>
        <v>OTA</v>
      </c>
      <c r="S225" s="28" t="str">
        <f t="shared" si="43"/>
        <v>OTA</v>
      </c>
      <c r="T225" s="29">
        <f t="shared" si="44"/>
        <v>5.8927519151443723E-4</v>
      </c>
      <c r="U225" s="29">
        <f t="shared" si="53"/>
        <v>5.8927519151443723E-4</v>
      </c>
      <c r="V225" s="30">
        <f t="shared" si="45"/>
        <v>227.0085</v>
      </c>
      <c r="W225" s="30">
        <f t="shared" si="46"/>
        <v>0</v>
      </c>
      <c r="X225" s="30">
        <f t="shared" si="47"/>
        <v>0</v>
      </c>
      <c r="Y225" s="30">
        <f t="shared" si="48"/>
        <v>27.241019999999999</v>
      </c>
      <c r="Z225" s="30">
        <f t="shared" si="49"/>
        <v>115</v>
      </c>
      <c r="AA225" s="30">
        <f t="shared" si="50"/>
        <v>1.1785503830288744</v>
      </c>
      <c r="AB225" s="30">
        <f t="shared" si="51"/>
        <v>0</v>
      </c>
      <c r="AC225" s="30">
        <f t="shared" si="54"/>
        <v>1142.9619296169712</v>
      </c>
    </row>
    <row r="226" spans="1:29" x14ac:dyDescent="0.35">
      <c r="A226" s="5">
        <v>45083.668379016206</v>
      </c>
      <c r="B226" s="1">
        <v>2</v>
      </c>
      <c r="C226" s="6">
        <v>1880.29</v>
      </c>
      <c r="D226" s="6">
        <v>1</v>
      </c>
      <c r="E226" s="7" t="s">
        <v>19</v>
      </c>
      <c r="F226" s="5">
        <v>45085.325545069441</v>
      </c>
      <c r="G226" s="1">
        <v>1</v>
      </c>
      <c r="H226" s="5">
        <v>44949.441455532404</v>
      </c>
      <c r="I226" s="7" t="s">
        <v>49</v>
      </c>
      <c r="J226" s="7"/>
      <c r="K226" s="7" t="s">
        <v>30</v>
      </c>
      <c r="L226" s="7" t="s">
        <v>31</v>
      </c>
      <c r="M226" s="7" t="s">
        <v>32</v>
      </c>
      <c r="N226" s="7" t="s">
        <v>33</v>
      </c>
      <c r="O226" s="7" t="s">
        <v>30</v>
      </c>
      <c r="P226" s="25">
        <f t="shared" si="55"/>
        <v>225</v>
      </c>
      <c r="Q226" s="28">
        <f t="shared" si="52"/>
        <v>45078</v>
      </c>
      <c r="R226" s="28" t="str">
        <f t="shared" si="42"/>
        <v>OTA</v>
      </c>
      <c r="S226" s="28" t="str">
        <f t="shared" si="43"/>
        <v>OTA</v>
      </c>
      <c r="T226" s="29">
        <f t="shared" si="44"/>
        <v>1.1785503830288745E-3</v>
      </c>
      <c r="U226" s="29">
        <f t="shared" si="53"/>
        <v>1.1785503830288745E-3</v>
      </c>
      <c r="V226" s="30">
        <f t="shared" si="45"/>
        <v>282.04349999999999</v>
      </c>
      <c r="W226" s="30">
        <f t="shared" si="46"/>
        <v>0</v>
      </c>
      <c r="X226" s="30">
        <f t="shared" si="47"/>
        <v>0</v>
      </c>
      <c r="Y226" s="30">
        <f t="shared" si="48"/>
        <v>33.845219999999998</v>
      </c>
      <c r="Z226" s="30">
        <f t="shared" si="49"/>
        <v>153.33333333333331</v>
      </c>
      <c r="AA226" s="30">
        <f t="shared" si="50"/>
        <v>2.3571007660577488</v>
      </c>
      <c r="AB226" s="30">
        <f t="shared" si="51"/>
        <v>0</v>
      </c>
      <c r="AC226" s="30">
        <f t="shared" si="54"/>
        <v>1408.710845900609</v>
      </c>
    </row>
    <row r="227" spans="1:29" x14ac:dyDescent="0.35">
      <c r="A227" s="5">
        <v>45083.616382141205</v>
      </c>
      <c r="B227" s="1">
        <v>1</v>
      </c>
      <c r="C227" s="6">
        <v>774.87</v>
      </c>
      <c r="D227" s="6">
        <v>1</v>
      </c>
      <c r="E227" s="7" t="s">
        <v>19</v>
      </c>
      <c r="F227" s="5">
        <v>45084.458333333336</v>
      </c>
      <c r="G227" s="1">
        <v>1</v>
      </c>
      <c r="H227" s="5">
        <v>44955.942153032411</v>
      </c>
      <c r="I227" s="7" t="s">
        <v>49</v>
      </c>
      <c r="J227" s="7"/>
      <c r="K227" s="7" t="s">
        <v>50</v>
      </c>
      <c r="L227" s="7" t="s">
        <v>31</v>
      </c>
      <c r="M227" s="7" t="s">
        <v>32</v>
      </c>
      <c r="N227" s="7" t="s">
        <v>33</v>
      </c>
      <c r="O227" s="7" t="s">
        <v>51</v>
      </c>
      <c r="P227" s="25">
        <f t="shared" si="55"/>
        <v>226</v>
      </c>
      <c r="Q227" s="28">
        <f t="shared" si="52"/>
        <v>45078</v>
      </c>
      <c r="R227" s="28" t="str">
        <f t="shared" si="42"/>
        <v>OTA</v>
      </c>
      <c r="S227" s="28" t="str">
        <f t="shared" si="43"/>
        <v>OTA</v>
      </c>
      <c r="T227" s="29">
        <f t="shared" si="44"/>
        <v>5.8927519151443723E-4</v>
      </c>
      <c r="U227" s="29">
        <f t="shared" si="53"/>
        <v>5.8927519151443723E-4</v>
      </c>
      <c r="V227" s="30">
        <f t="shared" si="45"/>
        <v>116.23049999999999</v>
      </c>
      <c r="W227" s="30">
        <f t="shared" si="46"/>
        <v>0</v>
      </c>
      <c r="X227" s="30">
        <f t="shared" si="47"/>
        <v>0</v>
      </c>
      <c r="Y227" s="30">
        <f t="shared" si="48"/>
        <v>13.947659999999999</v>
      </c>
      <c r="Z227" s="30">
        <f t="shared" si="49"/>
        <v>115</v>
      </c>
      <c r="AA227" s="30">
        <f t="shared" si="50"/>
        <v>1.1785503830288744</v>
      </c>
      <c r="AB227" s="30">
        <f t="shared" si="51"/>
        <v>0</v>
      </c>
      <c r="AC227" s="30">
        <f t="shared" si="54"/>
        <v>528.51328961697118</v>
      </c>
    </row>
    <row r="228" spans="1:29" x14ac:dyDescent="0.35">
      <c r="A228" s="5">
        <v>45083.616610960649</v>
      </c>
      <c r="B228" s="1">
        <v>1</v>
      </c>
      <c r="C228" s="6">
        <v>774.87</v>
      </c>
      <c r="D228" s="6">
        <v>1</v>
      </c>
      <c r="E228" s="7" t="s">
        <v>19</v>
      </c>
      <c r="F228" s="5">
        <v>45084.458333333336</v>
      </c>
      <c r="G228" s="1">
        <v>1</v>
      </c>
      <c r="H228" s="5">
        <v>44955.942153020835</v>
      </c>
      <c r="I228" s="7" t="s">
        <v>49</v>
      </c>
      <c r="J228" s="7"/>
      <c r="K228" s="7" t="s">
        <v>50</v>
      </c>
      <c r="L228" s="7" t="s">
        <v>31</v>
      </c>
      <c r="M228" s="7" t="s">
        <v>32</v>
      </c>
      <c r="N228" s="7" t="s">
        <v>33</v>
      </c>
      <c r="O228" s="7" t="s">
        <v>51</v>
      </c>
      <c r="P228" s="25">
        <f t="shared" si="55"/>
        <v>227</v>
      </c>
      <c r="Q228" s="28">
        <f t="shared" si="52"/>
        <v>45078</v>
      </c>
      <c r="R228" s="28" t="str">
        <f t="shared" si="42"/>
        <v>OTA</v>
      </c>
      <c r="S228" s="28" t="str">
        <f t="shared" si="43"/>
        <v>OTA</v>
      </c>
      <c r="T228" s="29">
        <f t="shared" si="44"/>
        <v>5.8927519151443723E-4</v>
      </c>
      <c r="U228" s="29">
        <f t="shared" si="53"/>
        <v>5.8927519151443723E-4</v>
      </c>
      <c r="V228" s="30">
        <f t="shared" si="45"/>
        <v>116.23049999999999</v>
      </c>
      <c r="W228" s="30">
        <f t="shared" si="46"/>
        <v>0</v>
      </c>
      <c r="X228" s="30">
        <f t="shared" si="47"/>
        <v>0</v>
      </c>
      <c r="Y228" s="30">
        <f t="shared" si="48"/>
        <v>13.947659999999999</v>
      </c>
      <c r="Z228" s="30">
        <f t="shared" si="49"/>
        <v>115</v>
      </c>
      <c r="AA228" s="30">
        <f t="shared" si="50"/>
        <v>1.1785503830288744</v>
      </c>
      <c r="AB228" s="30">
        <f t="shared" si="51"/>
        <v>0</v>
      </c>
      <c r="AC228" s="30">
        <f t="shared" si="54"/>
        <v>528.51328961697118</v>
      </c>
    </row>
    <row r="229" spans="1:29" x14ac:dyDescent="0.35">
      <c r="A229" s="5">
        <v>45083.959916435182</v>
      </c>
      <c r="B229" s="1">
        <v>1</v>
      </c>
      <c r="C229" s="6">
        <v>750</v>
      </c>
      <c r="D229" s="6">
        <v>1</v>
      </c>
      <c r="E229" s="7" t="s">
        <v>19</v>
      </c>
      <c r="F229" s="5">
        <v>45084.391266527775</v>
      </c>
      <c r="G229" s="1">
        <v>1</v>
      </c>
      <c r="H229" s="5">
        <v>45083.816812048608</v>
      </c>
      <c r="I229" s="7" t="s">
        <v>49</v>
      </c>
      <c r="J229" s="7"/>
      <c r="K229" s="7" t="s">
        <v>30</v>
      </c>
      <c r="L229" s="7" t="s">
        <v>31</v>
      </c>
      <c r="M229" s="7" t="s">
        <v>32</v>
      </c>
      <c r="N229" s="7" t="s">
        <v>33</v>
      </c>
      <c r="O229" s="7" t="s">
        <v>30</v>
      </c>
      <c r="P229" s="25">
        <f t="shared" si="55"/>
        <v>228</v>
      </c>
      <c r="Q229" s="28">
        <f t="shared" si="52"/>
        <v>45078</v>
      </c>
      <c r="R229" s="28" t="str">
        <f t="shared" si="42"/>
        <v>OTA</v>
      </c>
      <c r="S229" s="28" t="str">
        <f t="shared" si="43"/>
        <v>OTA</v>
      </c>
      <c r="T229" s="29">
        <f t="shared" si="44"/>
        <v>5.8927519151443723E-4</v>
      </c>
      <c r="U229" s="29">
        <f t="shared" si="53"/>
        <v>5.8927519151443723E-4</v>
      </c>
      <c r="V229" s="30">
        <f t="shared" si="45"/>
        <v>112.5</v>
      </c>
      <c r="W229" s="30">
        <f t="shared" si="46"/>
        <v>0</v>
      </c>
      <c r="X229" s="30">
        <f t="shared" si="47"/>
        <v>0</v>
      </c>
      <c r="Y229" s="30">
        <f t="shared" si="48"/>
        <v>13.499999999999998</v>
      </c>
      <c r="Z229" s="30">
        <f t="shared" si="49"/>
        <v>115</v>
      </c>
      <c r="AA229" s="30">
        <f t="shared" si="50"/>
        <v>1.1785503830288744</v>
      </c>
      <c r="AB229" s="30">
        <f t="shared" si="51"/>
        <v>0</v>
      </c>
      <c r="AC229" s="30">
        <f t="shared" si="54"/>
        <v>507.82144961697111</v>
      </c>
    </row>
    <row r="230" spans="1:29" x14ac:dyDescent="0.35">
      <c r="A230" s="5">
        <v>45083.754385925924</v>
      </c>
      <c r="B230" s="1">
        <v>2</v>
      </c>
      <c r="C230" s="6">
        <v>1558.92</v>
      </c>
      <c r="D230" s="6">
        <v>1</v>
      </c>
      <c r="E230" s="7" t="s">
        <v>19</v>
      </c>
      <c r="F230" s="5">
        <v>45085.445076342592</v>
      </c>
      <c r="G230" s="1">
        <v>1</v>
      </c>
      <c r="H230" s="5">
        <v>45083.753292870373</v>
      </c>
      <c r="I230" s="7" t="s">
        <v>49</v>
      </c>
      <c r="J230" s="7"/>
      <c r="K230" s="7"/>
      <c r="L230" s="7" t="s">
        <v>21</v>
      </c>
      <c r="M230" s="7" t="s">
        <v>52</v>
      </c>
      <c r="N230" s="7" t="s">
        <v>23</v>
      </c>
      <c r="O230" s="7" t="s">
        <v>24</v>
      </c>
      <c r="P230" s="25">
        <f t="shared" si="55"/>
        <v>229</v>
      </c>
      <c r="Q230" s="28">
        <f t="shared" si="52"/>
        <v>45078</v>
      </c>
      <c r="R230" s="28" t="str">
        <f t="shared" si="42"/>
        <v>WEB</v>
      </c>
      <c r="S230" s="28" t="str">
        <f t="shared" si="43"/>
        <v>OFFLINE</v>
      </c>
      <c r="T230" s="29">
        <f t="shared" si="44"/>
        <v>3.2626427406199023E-3</v>
      </c>
      <c r="U230" s="29">
        <f t="shared" si="53"/>
        <v>3.2626427406199023E-3</v>
      </c>
      <c r="V230" s="30">
        <f t="shared" si="45"/>
        <v>0</v>
      </c>
      <c r="W230" s="30">
        <f t="shared" si="46"/>
        <v>0</v>
      </c>
      <c r="X230" s="30">
        <f t="shared" si="47"/>
        <v>0</v>
      </c>
      <c r="Y230" s="30">
        <f t="shared" si="48"/>
        <v>21.82488</v>
      </c>
      <c r="Z230" s="30">
        <f t="shared" si="49"/>
        <v>153.33333333333331</v>
      </c>
      <c r="AA230" s="30">
        <f t="shared" si="50"/>
        <v>0</v>
      </c>
      <c r="AB230" s="30">
        <f t="shared" si="51"/>
        <v>0</v>
      </c>
      <c r="AC230" s="30">
        <f t="shared" si="54"/>
        <v>1383.7617866666667</v>
      </c>
    </row>
    <row r="231" spans="1:29" x14ac:dyDescent="0.35">
      <c r="A231" s="5">
        <v>45083.849754212963</v>
      </c>
      <c r="B231" s="1">
        <v>1</v>
      </c>
      <c r="C231" s="6">
        <v>777.98</v>
      </c>
      <c r="D231" s="6">
        <v>1</v>
      </c>
      <c r="E231" s="7" t="s">
        <v>19</v>
      </c>
      <c r="F231" s="5">
        <v>45084.220071898148</v>
      </c>
      <c r="G231" s="1">
        <v>1</v>
      </c>
      <c r="H231" s="5">
        <v>44872.518842349535</v>
      </c>
      <c r="I231" s="7" t="s">
        <v>67</v>
      </c>
      <c r="J231" s="7"/>
      <c r="K231" s="7" t="s">
        <v>50</v>
      </c>
      <c r="L231" s="7" t="s">
        <v>31</v>
      </c>
      <c r="M231" s="7" t="s">
        <v>32</v>
      </c>
      <c r="N231" s="7" t="s">
        <v>33</v>
      </c>
      <c r="O231" s="7" t="s">
        <v>51</v>
      </c>
      <c r="P231" s="25">
        <f t="shared" si="55"/>
        <v>230</v>
      </c>
      <c r="Q231" s="28">
        <f t="shared" si="52"/>
        <v>45078</v>
      </c>
      <c r="R231" s="28" t="str">
        <f t="shared" si="42"/>
        <v>OTA</v>
      </c>
      <c r="S231" s="28" t="str">
        <f t="shared" si="43"/>
        <v>OTA</v>
      </c>
      <c r="T231" s="29">
        <f t="shared" si="44"/>
        <v>5.8927519151443723E-4</v>
      </c>
      <c r="U231" s="29">
        <f t="shared" si="53"/>
        <v>5.8927519151443723E-4</v>
      </c>
      <c r="V231" s="30">
        <f t="shared" si="45"/>
        <v>116.697</v>
      </c>
      <c r="W231" s="30">
        <f t="shared" si="46"/>
        <v>0</v>
      </c>
      <c r="X231" s="30">
        <f t="shared" si="47"/>
        <v>0</v>
      </c>
      <c r="Y231" s="30">
        <f t="shared" si="48"/>
        <v>14.003639999999999</v>
      </c>
      <c r="Z231" s="30">
        <f t="shared" si="49"/>
        <v>115</v>
      </c>
      <c r="AA231" s="30">
        <f t="shared" si="50"/>
        <v>1.1785503830288744</v>
      </c>
      <c r="AB231" s="30">
        <f t="shared" si="51"/>
        <v>0</v>
      </c>
      <c r="AC231" s="30">
        <f t="shared" si="54"/>
        <v>531.10080961697122</v>
      </c>
    </row>
    <row r="232" spans="1:29" x14ac:dyDescent="0.35">
      <c r="A232" s="5">
        <v>45083.839574687503</v>
      </c>
      <c r="B232" s="1">
        <v>4</v>
      </c>
      <c r="C232" s="6">
        <v>4579.38</v>
      </c>
      <c r="D232" s="6">
        <v>1</v>
      </c>
      <c r="E232" s="7" t="s">
        <v>19</v>
      </c>
      <c r="F232" s="5">
        <v>45087.328836550929</v>
      </c>
      <c r="G232" s="1">
        <v>1</v>
      </c>
      <c r="H232" s="5">
        <v>45046.561946851849</v>
      </c>
      <c r="I232" s="7" t="s">
        <v>67</v>
      </c>
      <c r="J232" s="7"/>
      <c r="K232" s="7" t="s">
        <v>50</v>
      </c>
      <c r="L232" s="7" t="s">
        <v>31</v>
      </c>
      <c r="M232" s="7" t="s">
        <v>32</v>
      </c>
      <c r="N232" s="7" t="s">
        <v>33</v>
      </c>
      <c r="O232" s="7" t="s">
        <v>51</v>
      </c>
      <c r="P232" s="25">
        <f t="shared" si="55"/>
        <v>231</v>
      </c>
      <c r="Q232" s="28">
        <f t="shared" si="52"/>
        <v>45078</v>
      </c>
      <c r="R232" s="28" t="str">
        <f t="shared" si="42"/>
        <v>OTA</v>
      </c>
      <c r="S232" s="28" t="str">
        <f t="shared" si="43"/>
        <v>OTA</v>
      </c>
      <c r="T232" s="29">
        <f t="shared" si="44"/>
        <v>2.3571007660577489E-3</v>
      </c>
      <c r="U232" s="29">
        <f t="shared" si="53"/>
        <v>2.3571007660577489E-3</v>
      </c>
      <c r="V232" s="30">
        <f t="shared" si="45"/>
        <v>686.90700000000004</v>
      </c>
      <c r="W232" s="30">
        <f t="shared" si="46"/>
        <v>0</v>
      </c>
      <c r="X232" s="30">
        <f t="shared" si="47"/>
        <v>0</v>
      </c>
      <c r="Y232" s="30">
        <f t="shared" si="48"/>
        <v>82.428839999999994</v>
      </c>
      <c r="Z232" s="30">
        <f t="shared" si="49"/>
        <v>230</v>
      </c>
      <c r="AA232" s="30">
        <f t="shared" si="50"/>
        <v>4.7142015321154975</v>
      </c>
      <c r="AB232" s="30">
        <f t="shared" si="51"/>
        <v>0</v>
      </c>
      <c r="AC232" s="30">
        <f t="shared" si="54"/>
        <v>3575.3299584678844</v>
      </c>
    </row>
    <row r="233" spans="1:29" x14ac:dyDescent="0.35">
      <c r="A233" s="5">
        <v>45083.751054837965</v>
      </c>
      <c r="B233" s="1">
        <v>2</v>
      </c>
      <c r="C233" s="6">
        <v>2233.86</v>
      </c>
      <c r="D233" s="6">
        <v>1</v>
      </c>
      <c r="E233" s="7" t="s">
        <v>19</v>
      </c>
      <c r="F233" s="5">
        <v>45085.316317349534</v>
      </c>
      <c r="G233" s="1">
        <v>1</v>
      </c>
      <c r="H233" s="5">
        <v>45022.914367997684</v>
      </c>
      <c r="I233" s="7" t="s">
        <v>67</v>
      </c>
      <c r="J233" s="7"/>
      <c r="K233" s="7" t="s">
        <v>30</v>
      </c>
      <c r="L233" s="7" t="s">
        <v>31</v>
      </c>
      <c r="M233" s="7" t="s">
        <v>32</v>
      </c>
      <c r="N233" s="7" t="s">
        <v>33</v>
      </c>
      <c r="O233" s="7" t="s">
        <v>30</v>
      </c>
      <c r="P233" s="25">
        <f t="shared" si="55"/>
        <v>232</v>
      </c>
      <c r="Q233" s="28">
        <f t="shared" si="52"/>
        <v>45078</v>
      </c>
      <c r="R233" s="28" t="str">
        <f t="shared" si="42"/>
        <v>OTA</v>
      </c>
      <c r="S233" s="28" t="str">
        <f t="shared" si="43"/>
        <v>OTA</v>
      </c>
      <c r="T233" s="29">
        <f t="shared" si="44"/>
        <v>1.1785503830288745E-3</v>
      </c>
      <c r="U233" s="29">
        <f t="shared" si="53"/>
        <v>1.1785503830288745E-3</v>
      </c>
      <c r="V233" s="30">
        <f t="shared" si="45"/>
        <v>335.07900000000001</v>
      </c>
      <c r="W233" s="30">
        <f t="shared" si="46"/>
        <v>0</v>
      </c>
      <c r="X233" s="30">
        <f t="shared" si="47"/>
        <v>0</v>
      </c>
      <c r="Y233" s="30">
        <f t="shared" si="48"/>
        <v>40.209479999999999</v>
      </c>
      <c r="Z233" s="30">
        <f t="shared" si="49"/>
        <v>153.33333333333331</v>
      </c>
      <c r="AA233" s="30">
        <f t="shared" si="50"/>
        <v>2.3571007660577488</v>
      </c>
      <c r="AB233" s="30">
        <f t="shared" si="51"/>
        <v>0</v>
      </c>
      <c r="AC233" s="30">
        <f t="shared" si="54"/>
        <v>1702.8810859006089</v>
      </c>
    </row>
    <row r="234" spans="1:29" x14ac:dyDescent="0.35">
      <c r="A234" s="5">
        <v>45083.866787407409</v>
      </c>
      <c r="B234" s="1">
        <v>1</v>
      </c>
      <c r="C234" s="6">
        <v>910.71</v>
      </c>
      <c r="D234" s="6">
        <v>1</v>
      </c>
      <c r="E234" s="7" t="s">
        <v>19</v>
      </c>
      <c r="F234" s="5">
        <v>45084.126747442133</v>
      </c>
      <c r="G234" s="1">
        <v>1</v>
      </c>
      <c r="H234" s="5">
        <v>45083.863329560183</v>
      </c>
      <c r="I234" s="7" t="s">
        <v>53</v>
      </c>
      <c r="J234" s="7"/>
      <c r="K234" s="7" t="s">
        <v>30</v>
      </c>
      <c r="L234" s="7" t="s">
        <v>31</v>
      </c>
      <c r="M234" s="7" t="s">
        <v>32</v>
      </c>
      <c r="N234" s="7" t="s">
        <v>33</v>
      </c>
      <c r="O234" s="7" t="s">
        <v>30</v>
      </c>
      <c r="P234" s="25">
        <f t="shared" si="55"/>
        <v>233</v>
      </c>
      <c r="Q234" s="28">
        <f t="shared" si="52"/>
        <v>45078</v>
      </c>
      <c r="R234" s="28" t="str">
        <f t="shared" si="42"/>
        <v>OTA</v>
      </c>
      <c r="S234" s="28" t="str">
        <f t="shared" si="43"/>
        <v>OTA</v>
      </c>
      <c r="T234" s="29">
        <f t="shared" si="44"/>
        <v>5.8927519151443723E-4</v>
      </c>
      <c r="U234" s="29">
        <f t="shared" si="53"/>
        <v>5.8927519151443723E-4</v>
      </c>
      <c r="V234" s="30">
        <f t="shared" si="45"/>
        <v>136.60650000000001</v>
      </c>
      <c r="W234" s="30">
        <f t="shared" si="46"/>
        <v>0</v>
      </c>
      <c r="X234" s="30">
        <f t="shared" si="47"/>
        <v>0</v>
      </c>
      <c r="Y234" s="30">
        <f t="shared" si="48"/>
        <v>16.392779999999998</v>
      </c>
      <c r="Z234" s="30">
        <f t="shared" si="49"/>
        <v>115</v>
      </c>
      <c r="AA234" s="30">
        <f t="shared" si="50"/>
        <v>1.1785503830288744</v>
      </c>
      <c r="AB234" s="30">
        <f t="shared" si="51"/>
        <v>0</v>
      </c>
      <c r="AC234" s="30">
        <f t="shared" si="54"/>
        <v>641.53216961697115</v>
      </c>
    </row>
    <row r="235" spans="1:29" x14ac:dyDescent="0.35">
      <c r="A235" s="5">
        <v>45083.647008518521</v>
      </c>
      <c r="B235" s="1">
        <v>1</v>
      </c>
      <c r="C235" s="6">
        <v>1126.79</v>
      </c>
      <c r="D235" s="6">
        <v>1</v>
      </c>
      <c r="E235" s="7" t="s">
        <v>19</v>
      </c>
      <c r="F235" s="5">
        <v>45084.458333333336</v>
      </c>
      <c r="G235" s="1">
        <v>1</v>
      </c>
      <c r="H235" s="5">
        <v>45007.875833518519</v>
      </c>
      <c r="I235" s="7" t="s">
        <v>53</v>
      </c>
      <c r="J235" s="7"/>
      <c r="K235" s="7" t="s">
        <v>30</v>
      </c>
      <c r="L235" s="7" t="s">
        <v>31</v>
      </c>
      <c r="M235" s="7" t="s">
        <v>32</v>
      </c>
      <c r="N235" s="7" t="s">
        <v>33</v>
      </c>
      <c r="O235" s="7" t="s">
        <v>30</v>
      </c>
      <c r="P235" s="25">
        <f t="shared" si="55"/>
        <v>234</v>
      </c>
      <c r="Q235" s="28">
        <f t="shared" si="52"/>
        <v>45078</v>
      </c>
      <c r="R235" s="28" t="str">
        <f t="shared" si="42"/>
        <v>OTA</v>
      </c>
      <c r="S235" s="28" t="str">
        <f t="shared" si="43"/>
        <v>OTA</v>
      </c>
      <c r="T235" s="29">
        <f t="shared" si="44"/>
        <v>5.8927519151443723E-4</v>
      </c>
      <c r="U235" s="29">
        <f t="shared" si="53"/>
        <v>5.8927519151443723E-4</v>
      </c>
      <c r="V235" s="30">
        <f t="shared" si="45"/>
        <v>169.01849999999999</v>
      </c>
      <c r="W235" s="30">
        <f t="shared" si="46"/>
        <v>0</v>
      </c>
      <c r="X235" s="30">
        <f t="shared" si="47"/>
        <v>0</v>
      </c>
      <c r="Y235" s="30">
        <f t="shared" si="48"/>
        <v>20.282219999999999</v>
      </c>
      <c r="Z235" s="30">
        <f t="shared" si="49"/>
        <v>115</v>
      </c>
      <c r="AA235" s="30">
        <f t="shared" si="50"/>
        <v>1.1785503830288744</v>
      </c>
      <c r="AB235" s="30">
        <f t="shared" si="51"/>
        <v>0</v>
      </c>
      <c r="AC235" s="30">
        <f t="shared" si="54"/>
        <v>821.31072961697112</v>
      </c>
    </row>
    <row r="236" spans="1:29" x14ac:dyDescent="0.35">
      <c r="A236" s="5">
        <v>45083.76090483796</v>
      </c>
      <c r="B236" s="1">
        <v>1</v>
      </c>
      <c r="C236" s="6">
        <v>1616.07</v>
      </c>
      <c r="D236" s="6">
        <v>1</v>
      </c>
      <c r="E236" s="7" t="s">
        <v>19</v>
      </c>
      <c r="F236" s="5">
        <v>45084.458333333336</v>
      </c>
      <c r="G236" s="1">
        <v>1</v>
      </c>
      <c r="H236" s="5">
        <v>45082.487981574071</v>
      </c>
      <c r="I236" s="7" t="s">
        <v>53</v>
      </c>
      <c r="J236" s="7"/>
      <c r="K236" s="7" t="s">
        <v>30</v>
      </c>
      <c r="L236" s="7" t="s">
        <v>31</v>
      </c>
      <c r="M236" s="7" t="s">
        <v>32</v>
      </c>
      <c r="N236" s="7" t="s">
        <v>33</v>
      </c>
      <c r="O236" s="7" t="s">
        <v>30</v>
      </c>
      <c r="P236" s="25">
        <f t="shared" si="55"/>
        <v>235</v>
      </c>
      <c r="Q236" s="28">
        <f t="shared" si="52"/>
        <v>45078</v>
      </c>
      <c r="R236" s="28" t="str">
        <f t="shared" si="42"/>
        <v>OTA</v>
      </c>
      <c r="S236" s="28" t="str">
        <f t="shared" si="43"/>
        <v>OTA</v>
      </c>
      <c r="T236" s="29">
        <f t="shared" si="44"/>
        <v>5.8927519151443723E-4</v>
      </c>
      <c r="U236" s="29">
        <f t="shared" si="53"/>
        <v>5.8927519151443723E-4</v>
      </c>
      <c r="V236" s="30">
        <f t="shared" si="45"/>
        <v>242.41049999999998</v>
      </c>
      <c r="W236" s="30">
        <f t="shared" si="46"/>
        <v>0</v>
      </c>
      <c r="X236" s="30">
        <f t="shared" si="47"/>
        <v>0</v>
      </c>
      <c r="Y236" s="30">
        <f t="shared" si="48"/>
        <v>29.089259999999996</v>
      </c>
      <c r="Z236" s="30">
        <f t="shared" si="49"/>
        <v>115</v>
      </c>
      <c r="AA236" s="30">
        <f t="shared" si="50"/>
        <v>1.1785503830288744</v>
      </c>
      <c r="AB236" s="30">
        <f t="shared" si="51"/>
        <v>0</v>
      </c>
      <c r="AC236" s="30">
        <f t="shared" si="54"/>
        <v>1228.391689616971</v>
      </c>
    </row>
    <row r="237" spans="1:29" x14ac:dyDescent="0.35">
      <c r="A237" s="5">
        <v>45083.626822129627</v>
      </c>
      <c r="B237" s="1">
        <v>5</v>
      </c>
      <c r="C237" s="6">
        <v>4566.7700000000004</v>
      </c>
      <c r="D237" s="6">
        <v>1</v>
      </c>
      <c r="E237" s="7" t="s">
        <v>19</v>
      </c>
      <c r="F237" s="5">
        <v>45088.458333333336</v>
      </c>
      <c r="G237" s="1">
        <v>1</v>
      </c>
      <c r="H237" s="5">
        <v>45078.751531828704</v>
      </c>
      <c r="I237" s="7" t="s">
        <v>53</v>
      </c>
      <c r="J237" s="7"/>
      <c r="K237" s="7" t="s">
        <v>38</v>
      </c>
      <c r="L237" s="7" t="s">
        <v>31</v>
      </c>
      <c r="M237" s="7" t="s">
        <v>32</v>
      </c>
      <c r="N237" s="7" t="s">
        <v>23</v>
      </c>
      <c r="O237" s="7" t="s">
        <v>38</v>
      </c>
      <c r="P237" s="25">
        <f t="shared" si="55"/>
        <v>236</v>
      </c>
      <c r="Q237" s="28">
        <f t="shared" si="52"/>
        <v>45078</v>
      </c>
      <c r="R237" s="28" t="str">
        <f t="shared" si="42"/>
        <v>OTA</v>
      </c>
      <c r="S237" s="28" t="str">
        <f t="shared" si="43"/>
        <v>OTA</v>
      </c>
      <c r="T237" s="29">
        <f t="shared" si="44"/>
        <v>2.9463759575721863E-3</v>
      </c>
      <c r="U237" s="29">
        <f t="shared" si="53"/>
        <v>2.9463759575721863E-3</v>
      </c>
      <c r="V237" s="30">
        <f t="shared" si="45"/>
        <v>685.01550000000009</v>
      </c>
      <c r="W237" s="30">
        <f t="shared" si="46"/>
        <v>0</v>
      </c>
      <c r="X237" s="30">
        <f t="shared" si="47"/>
        <v>0</v>
      </c>
      <c r="Y237" s="30">
        <f t="shared" si="48"/>
        <v>82.201859999999996</v>
      </c>
      <c r="Z237" s="30">
        <f t="shared" si="49"/>
        <v>268.33333333333331</v>
      </c>
      <c r="AA237" s="30">
        <f t="shared" si="50"/>
        <v>5.8927519151443724</v>
      </c>
      <c r="AB237" s="30">
        <f t="shared" si="51"/>
        <v>0</v>
      </c>
      <c r="AC237" s="30">
        <f t="shared" si="54"/>
        <v>3525.326554751523</v>
      </c>
    </row>
    <row r="238" spans="1:29" x14ac:dyDescent="0.35">
      <c r="A238" s="5">
        <v>45083.757366666665</v>
      </c>
      <c r="B238" s="1">
        <v>2</v>
      </c>
      <c r="C238" s="6">
        <v>2908.92</v>
      </c>
      <c r="D238" s="6">
        <v>1</v>
      </c>
      <c r="E238" s="7" t="s">
        <v>19</v>
      </c>
      <c r="F238" s="5">
        <v>45085.368593333333</v>
      </c>
      <c r="G238" s="1">
        <v>1</v>
      </c>
      <c r="H238" s="5">
        <v>45068.487991620372</v>
      </c>
      <c r="I238" s="7" t="s">
        <v>53</v>
      </c>
      <c r="J238" s="7"/>
      <c r="K238" s="7" t="s">
        <v>35</v>
      </c>
      <c r="L238" s="7" t="s">
        <v>31</v>
      </c>
      <c r="M238" s="7" t="s">
        <v>34</v>
      </c>
      <c r="N238" s="7" t="s">
        <v>33</v>
      </c>
      <c r="O238" s="7" t="s">
        <v>47</v>
      </c>
      <c r="P238" s="25">
        <f t="shared" si="55"/>
        <v>237</v>
      </c>
      <c r="Q238" s="28">
        <f t="shared" si="52"/>
        <v>45078</v>
      </c>
      <c r="R238" s="28" t="str">
        <f t="shared" si="42"/>
        <v>OTA</v>
      </c>
      <c r="S238" s="28" t="str">
        <f t="shared" si="43"/>
        <v>OTA</v>
      </c>
      <c r="T238" s="29">
        <f t="shared" si="44"/>
        <v>1.1785503830288745E-3</v>
      </c>
      <c r="U238" s="29">
        <f t="shared" si="53"/>
        <v>1.1785503830288745E-3</v>
      </c>
      <c r="V238" s="30">
        <f t="shared" si="45"/>
        <v>436.33800000000002</v>
      </c>
      <c r="W238" s="30">
        <f t="shared" si="46"/>
        <v>0</v>
      </c>
      <c r="X238" s="30">
        <f t="shared" si="47"/>
        <v>0</v>
      </c>
      <c r="Y238" s="30">
        <f t="shared" si="48"/>
        <v>52.36056</v>
      </c>
      <c r="Z238" s="30">
        <f t="shared" si="49"/>
        <v>153.33333333333331</v>
      </c>
      <c r="AA238" s="30">
        <f t="shared" si="50"/>
        <v>2.3571007660577488</v>
      </c>
      <c r="AB238" s="30">
        <f t="shared" si="51"/>
        <v>0</v>
      </c>
      <c r="AC238" s="30">
        <f t="shared" si="54"/>
        <v>2264.5310059006088</v>
      </c>
    </row>
    <row r="239" spans="1:29" x14ac:dyDescent="0.35">
      <c r="A239" s="5">
        <v>45083.854416516202</v>
      </c>
      <c r="B239" s="1">
        <v>1</v>
      </c>
      <c r="C239" s="6">
        <v>1616.07</v>
      </c>
      <c r="D239" s="6">
        <v>1</v>
      </c>
      <c r="E239" s="7" t="s">
        <v>19</v>
      </c>
      <c r="F239" s="5">
        <v>45084.337199085647</v>
      </c>
      <c r="G239" s="1">
        <v>1</v>
      </c>
      <c r="H239" s="5">
        <v>45070.560895115741</v>
      </c>
      <c r="I239" s="7" t="s">
        <v>53</v>
      </c>
      <c r="J239" s="7"/>
      <c r="K239" s="7" t="s">
        <v>59</v>
      </c>
      <c r="L239" s="7" t="s">
        <v>31</v>
      </c>
      <c r="M239" s="7" t="s">
        <v>32</v>
      </c>
      <c r="N239" s="7" t="s">
        <v>33</v>
      </c>
      <c r="O239" s="7" t="s">
        <v>59</v>
      </c>
      <c r="P239" s="25">
        <f t="shared" si="55"/>
        <v>238</v>
      </c>
      <c r="Q239" s="28">
        <f t="shared" si="52"/>
        <v>45078</v>
      </c>
      <c r="R239" s="28" t="str">
        <f t="shared" si="42"/>
        <v>OTA</v>
      </c>
      <c r="S239" s="28" t="str">
        <f t="shared" si="43"/>
        <v>OTA</v>
      </c>
      <c r="T239" s="29">
        <f t="shared" si="44"/>
        <v>5.8927519151443723E-4</v>
      </c>
      <c r="U239" s="29">
        <f t="shared" si="53"/>
        <v>5.8927519151443723E-4</v>
      </c>
      <c r="V239" s="30">
        <f t="shared" si="45"/>
        <v>242.41049999999998</v>
      </c>
      <c r="W239" s="30">
        <f t="shared" si="46"/>
        <v>0</v>
      </c>
      <c r="X239" s="30">
        <f t="shared" si="47"/>
        <v>0</v>
      </c>
      <c r="Y239" s="30">
        <f t="shared" si="48"/>
        <v>29.089259999999996</v>
      </c>
      <c r="Z239" s="30">
        <f t="shared" si="49"/>
        <v>115</v>
      </c>
      <c r="AA239" s="30">
        <f t="shared" si="50"/>
        <v>1.1785503830288744</v>
      </c>
      <c r="AB239" s="30">
        <f t="shared" si="51"/>
        <v>0</v>
      </c>
      <c r="AC239" s="30">
        <f t="shared" si="54"/>
        <v>1228.391689616971</v>
      </c>
    </row>
    <row r="240" spans="1:29" x14ac:dyDescent="0.35">
      <c r="A240" s="5">
        <v>45083.88646332176</v>
      </c>
      <c r="B240" s="1">
        <v>1</v>
      </c>
      <c r="C240" s="6">
        <v>910.71</v>
      </c>
      <c r="D240" s="6">
        <v>1</v>
      </c>
      <c r="E240" s="7" t="s">
        <v>19</v>
      </c>
      <c r="F240" s="5">
        <v>45084.398991956019</v>
      </c>
      <c r="G240" s="1">
        <v>1</v>
      </c>
      <c r="H240" s="5">
        <v>45083.853611574072</v>
      </c>
      <c r="I240" s="7" t="s">
        <v>53</v>
      </c>
      <c r="J240" s="7"/>
      <c r="K240" s="7" t="s">
        <v>30</v>
      </c>
      <c r="L240" s="7" t="s">
        <v>31</v>
      </c>
      <c r="M240" s="7" t="s">
        <v>32</v>
      </c>
      <c r="N240" s="7" t="s">
        <v>33</v>
      </c>
      <c r="O240" s="7" t="s">
        <v>30</v>
      </c>
      <c r="P240" s="25">
        <f t="shared" si="55"/>
        <v>239</v>
      </c>
      <c r="Q240" s="28">
        <f t="shared" si="52"/>
        <v>45078</v>
      </c>
      <c r="R240" s="28" t="str">
        <f t="shared" si="42"/>
        <v>OTA</v>
      </c>
      <c r="S240" s="28" t="str">
        <f t="shared" si="43"/>
        <v>OTA</v>
      </c>
      <c r="T240" s="29">
        <f t="shared" si="44"/>
        <v>5.8927519151443723E-4</v>
      </c>
      <c r="U240" s="29">
        <f t="shared" si="53"/>
        <v>5.8927519151443723E-4</v>
      </c>
      <c r="V240" s="30">
        <f t="shared" si="45"/>
        <v>136.60650000000001</v>
      </c>
      <c r="W240" s="30">
        <f t="shared" si="46"/>
        <v>0</v>
      </c>
      <c r="X240" s="30">
        <f t="shared" si="47"/>
        <v>0</v>
      </c>
      <c r="Y240" s="30">
        <f t="shared" si="48"/>
        <v>16.392779999999998</v>
      </c>
      <c r="Z240" s="30">
        <f t="shared" si="49"/>
        <v>115</v>
      </c>
      <c r="AA240" s="30">
        <f t="shared" si="50"/>
        <v>1.1785503830288744</v>
      </c>
      <c r="AB240" s="30">
        <f t="shared" si="51"/>
        <v>0</v>
      </c>
      <c r="AC240" s="30">
        <f t="shared" si="54"/>
        <v>641.53216961697115</v>
      </c>
    </row>
    <row r="241" spans="1:29" x14ac:dyDescent="0.35">
      <c r="A241" s="5">
        <v>45083.863121006943</v>
      </c>
      <c r="B241" s="1">
        <v>1</v>
      </c>
      <c r="C241" s="6">
        <v>1616.07</v>
      </c>
      <c r="D241" s="6">
        <v>1</v>
      </c>
      <c r="E241" s="7" t="s">
        <v>19</v>
      </c>
      <c r="F241" s="5">
        <v>45084.238929016203</v>
      </c>
      <c r="G241" s="1">
        <v>1</v>
      </c>
      <c r="H241" s="5">
        <v>45072.582777048614</v>
      </c>
      <c r="I241" s="7" t="s">
        <v>53</v>
      </c>
      <c r="J241" s="7"/>
      <c r="K241" s="7" t="s">
        <v>30</v>
      </c>
      <c r="L241" s="7" t="s">
        <v>31</v>
      </c>
      <c r="M241" s="7" t="s">
        <v>32</v>
      </c>
      <c r="N241" s="7" t="s">
        <v>33</v>
      </c>
      <c r="O241" s="7" t="s">
        <v>30</v>
      </c>
      <c r="P241" s="25">
        <f t="shared" si="55"/>
        <v>240</v>
      </c>
      <c r="Q241" s="28">
        <f t="shared" si="52"/>
        <v>45078</v>
      </c>
      <c r="R241" s="28" t="str">
        <f t="shared" si="42"/>
        <v>OTA</v>
      </c>
      <c r="S241" s="28" t="str">
        <f t="shared" si="43"/>
        <v>OTA</v>
      </c>
      <c r="T241" s="29">
        <f t="shared" si="44"/>
        <v>5.8927519151443723E-4</v>
      </c>
      <c r="U241" s="29">
        <f t="shared" si="53"/>
        <v>5.8927519151443723E-4</v>
      </c>
      <c r="V241" s="30">
        <f t="shared" si="45"/>
        <v>242.41049999999998</v>
      </c>
      <c r="W241" s="30">
        <f t="shared" si="46"/>
        <v>0</v>
      </c>
      <c r="X241" s="30">
        <f t="shared" si="47"/>
        <v>0</v>
      </c>
      <c r="Y241" s="30">
        <f t="shared" si="48"/>
        <v>29.089259999999996</v>
      </c>
      <c r="Z241" s="30">
        <f t="shared" si="49"/>
        <v>115</v>
      </c>
      <c r="AA241" s="30">
        <f t="shared" si="50"/>
        <v>1.1785503830288744</v>
      </c>
      <c r="AB241" s="30">
        <f t="shared" si="51"/>
        <v>0</v>
      </c>
      <c r="AC241" s="30">
        <f t="shared" si="54"/>
        <v>1228.391689616971</v>
      </c>
    </row>
    <row r="242" spans="1:29" x14ac:dyDescent="0.35">
      <c r="A242" s="5">
        <v>45083.759128692131</v>
      </c>
      <c r="B242" s="1">
        <v>2</v>
      </c>
      <c r="C242" s="6">
        <v>1935.71</v>
      </c>
      <c r="D242" s="6">
        <v>1</v>
      </c>
      <c r="E242" s="7" t="s">
        <v>19</v>
      </c>
      <c r="F242" s="5">
        <v>45085.308548587964</v>
      </c>
      <c r="G242" s="1">
        <v>1</v>
      </c>
      <c r="H242" s="5">
        <v>45041.556386585646</v>
      </c>
      <c r="I242" s="7" t="s">
        <v>53</v>
      </c>
      <c r="J242" s="7"/>
      <c r="K242" s="7" t="s">
        <v>35</v>
      </c>
      <c r="L242" s="7" t="s">
        <v>31</v>
      </c>
      <c r="M242" s="7" t="s">
        <v>32</v>
      </c>
      <c r="N242" s="7" t="s">
        <v>33</v>
      </c>
      <c r="O242" s="7" t="s">
        <v>65</v>
      </c>
      <c r="P242" s="25">
        <f t="shared" si="55"/>
        <v>241</v>
      </c>
      <c r="Q242" s="28">
        <f t="shared" si="52"/>
        <v>45078</v>
      </c>
      <c r="R242" s="28" t="str">
        <f t="shared" si="42"/>
        <v>OTA</v>
      </c>
      <c r="S242" s="28" t="str">
        <f t="shared" si="43"/>
        <v>OTA</v>
      </c>
      <c r="T242" s="29">
        <f t="shared" si="44"/>
        <v>1.1785503830288745E-3</v>
      </c>
      <c r="U242" s="29">
        <f t="shared" si="53"/>
        <v>1.1785503830288745E-3</v>
      </c>
      <c r="V242" s="30">
        <f t="shared" si="45"/>
        <v>290.35649999999998</v>
      </c>
      <c r="W242" s="30">
        <f t="shared" si="46"/>
        <v>0</v>
      </c>
      <c r="X242" s="30">
        <f t="shared" si="47"/>
        <v>0</v>
      </c>
      <c r="Y242" s="30">
        <f t="shared" si="48"/>
        <v>34.842779999999998</v>
      </c>
      <c r="Z242" s="30">
        <f t="shared" si="49"/>
        <v>153.33333333333331</v>
      </c>
      <c r="AA242" s="30">
        <f t="shared" si="50"/>
        <v>2.3571007660577488</v>
      </c>
      <c r="AB242" s="30">
        <f t="shared" si="51"/>
        <v>0</v>
      </c>
      <c r="AC242" s="30">
        <f t="shared" si="54"/>
        <v>1454.820285900609</v>
      </c>
    </row>
    <row r="243" spans="1:29" x14ac:dyDescent="0.35">
      <c r="A243" s="5">
        <v>45083.652282615738</v>
      </c>
      <c r="B243" s="1">
        <v>2</v>
      </c>
      <c r="C243" s="6">
        <v>3232.14</v>
      </c>
      <c r="D243" s="6">
        <v>1</v>
      </c>
      <c r="E243" s="7" t="s">
        <v>19</v>
      </c>
      <c r="F243" s="5">
        <v>45085.458333333336</v>
      </c>
      <c r="G243" s="1">
        <v>1</v>
      </c>
      <c r="H243" s="5">
        <v>45077.177560046293</v>
      </c>
      <c r="I243" s="7" t="s">
        <v>53</v>
      </c>
      <c r="J243" s="7"/>
      <c r="K243" s="7" t="s">
        <v>30</v>
      </c>
      <c r="L243" s="7" t="s">
        <v>31</v>
      </c>
      <c r="M243" s="7" t="s">
        <v>32</v>
      </c>
      <c r="N243" s="7" t="s">
        <v>33</v>
      </c>
      <c r="O243" s="7" t="s">
        <v>30</v>
      </c>
      <c r="P243" s="25">
        <f t="shared" si="55"/>
        <v>242</v>
      </c>
      <c r="Q243" s="28">
        <f t="shared" si="52"/>
        <v>45078</v>
      </c>
      <c r="R243" s="28" t="str">
        <f t="shared" si="42"/>
        <v>OTA</v>
      </c>
      <c r="S243" s="28" t="str">
        <f t="shared" si="43"/>
        <v>OTA</v>
      </c>
      <c r="T243" s="29">
        <f t="shared" si="44"/>
        <v>1.1785503830288745E-3</v>
      </c>
      <c r="U243" s="29">
        <f t="shared" si="53"/>
        <v>1.1785503830288745E-3</v>
      </c>
      <c r="V243" s="30">
        <f t="shared" si="45"/>
        <v>484.82099999999997</v>
      </c>
      <c r="W243" s="30">
        <f t="shared" si="46"/>
        <v>0</v>
      </c>
      <c r="X243" s="30">
        <f t="shared" si="47"/>
        <v>0</v>
      </c>
      <c r="Y243" s="30">
        <f t="shared" si="48"/>
        <v>58.178519999999992</v>
      </c>
      <c r="Z243" s="30">
        <f t="shared" si="49"/>
        <v>153.33333333333331</v>
      </c>
      <c r="AA243" s="30">
        <f t="shared" si="50"/>
        <v>2.3571007660577488</v>
      </c>
      <c r="AB243" s="30">
        <f t="shared" si="51"/>
        <v>0</v>
      </c>
      <c r="AC243" s="30">
        <f t="shared" si="54"/>
        <v>2533.4500459006085</v>
      </c>
    </row>
    <row r="244" spans="1:29" x14ac:dyDescent="0.35">
      <c r="A244" s="5">
        <v>45083.905196493055</v>
      </c>
      <c r="B244" s="1">
        <v>1</v>
      </c>
      <c r="C244" s="6">
        <v>1616.07</v>
      </c>
      <c r="D244" s="6">
        <v>1</v>
      </c>
      <c r="E244" s="7" t="s">
        <v>19</v>
      </c>
      <c r="F244" s="5">
        <v>45084.458333333336</v>
      </c>
      <c r="G244" s="1">
        <v>1</v>
      </c>
      <c r="H244" s="5">
        <v>45083.134508298608</v>
      </c>
      <c r="I244" s="7" t="s">
        <v>53</v>
      </c>
      <c r="J244" s="7"/>
      <c r="K244" s="7" t="s">
        <v>30</v>
      </c>
      <c r="L244" s="7" t="s">
        <v>31</v>
      </c>
      <c r="M244" s="7" t="s">
        <v>32</v>
      </c>
      <c r="N244" s="7" t="s">
        <v>33</v>
      </c>
      <c r="O244" s="7" t="s">
        <v>30</v>
      </c>
      <c r="P244" s="25">
        <f t="shared" si="55"/>
        <v>243</v>
      </c>
      <c r="Q244" s="28">
        <f t="shared" si="52"/>
        <v>45078</v>
      </c>
      <c r="R244" s="28" t="str">
        <f t="shared" si="42"/>
        <v>OTA</v>
      </c>
      <c r="S244" s="28" t="str">
        <f t="shared" si="43"/>
        <v>OTA</v>
      </c>
      <c r="T244" s="29">
        <f t="shared" si="44"/>
        <v>5.8927519151443723E-4</v>
      </c>
      <c r="U244" s="29">
        <f t="shared" si="53"/>
        <v>5.8927519151443723E-4</v>
      </c>
      <c r="V244" s="30">
        <f t="shared" si="45"/>
        <v>242.41049999999998</v>
      </c>
      <c r="W244" s="30">
        <f t="shared" si="46"/>
        <v>0</v>
      </c>
      <c r="X244" s="30">
        <f t="shared" si="47"/>
        <v>0</v>
      </c>
      <c r="Y244" s="30">
        <f t="shared" si="48"/>
        <v>29.089259999999996</v>
      </c>
      <c r="Z244" s="30">
        <f t="shared" si="49"/>
        <v>115</v>
      </c>
      <c r="AA244" s="30">
        <f t="shared" si="50"/>
        <v>1.1785503830288744</v>
      </c>
      <c r="AB244" s="30">
        <f t="shared" si="51"/>
        <v>0</v>
      </c>
      <c r="AC244" s="30">
        <f t="shared" si="54"/>
        <v>1228.391689616971</v>
      </c>
    </row>
    <row r="245" spans="1:29" x14ac:dyDescent="0.35">
      <c r="A245" s="5">
        <v>45083.852304166663</v>
      </c>
      <c r="B245" s="1">
        <v>1</v>
      </c>
      <c r="C245" s="6">
        <v>910.71</v>
      </c>
      <c r="D245" s="6">
        <v>1</v>
      </c>
      <c r="E245" s="7" t="s">
        <v>19</v>
      </c>
      <c r="F245" s="5">
        <v>45084.458333333336</v>
      </c>
      <c r="G245" s="1">
        <v>1</v>
      </c>
      <c r="H245" s="5">
        <v>45083.806387708333</v>
      </c>
      <c r="I245" s="7" t="s">
        <v>53</v>
      </c>
      <c r="J245" s="7"/>
      <c r="K245" s="7" t="s">
        <v>30</v>
      </c>
      <c r="L245" s="7" t="s">
        <v>31</v>
      </c>
      <c r="M245" s="7" t="s">
        <v>32</v>
      </c>
      <c r="N245" s="7" t="s">
        <v>33</v>
      </c>
      <c r="O245" s="7" t="s">
        <v>30</v>
      </c>
      <c r="P245" s="25">
        <f t="shared" si="55"/>
        <v>244</v>
      </c>
      <c r="Q245" s="28">
        <f t="shared" si="52"/>
        <v>45078</v>
      </c>
      <c r="R245" s="28" t="str">
        <f t="shared" si="42"/>
        <v>OTA</v>
      </c>
      <c r="S245" s="28" t="str">
        <f t="shared" si="43"/>
        <v>OTA</v>
      </c>
      <c r="T245" s="29">
        <f t="shared" si="44"/>
        <v>5.8927519151443723E-4</v>
      </c>
      <c r="U245" s="29">
        <f t="shared" si="53"/>
        <v>5.8927519151443723E-4</v>
      </c>
      <c r="V245" s="30">
        <f t="shared" si="45"/>
        <v>136.60650000000001</v>
      </c>
      <c r="W245" s="30">
        <f t="shared" si="46"/>
        <v>0</v>
      </c>
      <c r="X245" s="30">
        <f t="shared" si="47"/>
        <v>0</v>
      </c>
      <c r="Y245" s="30">
        <f t="shared" si="48"/>
        <v>16.392779999999998</v>
      </c>
      <c r="Z245" s="30">
        <f t="shared" si="49"/>
        <v>115</v>
      </c>
      <c r="AA245" s="30">
        <f t="shared" si="50"/>
        <v>1.1785503830288744</v>
      </c>
      <c r="AB245" s="30">
        <f t="shared" si="51"/>
        <v>0</v>
      </c>
      <c r="AC245" s="30">
        <f t="shared" si="54"/>
        <v>641.53216961697115</v>
      </c>
    </row>
    <row r="246" spans="1:29" x14ac:dyDescent="0.35">
      <c r="A246" s="5">
        <v>45083.750058275466</v>
      </c>
      <c r="B246" s="1">
        <v>1</v>
      </c>
      <c r="C246" s="6">
        <v>1454.46</v>
      </c>
      <c r="D246" s="6">
        <v>1</v>
      </c>
      <c r="E246" s="7" t="s">
        <v>19</v>
      </c>
      <c r="F246" s="5">
        <v>45084.31101016204</v>
      </c>
      <c r="G246" s="1">
        <v>1</v>
      </c>
      <c r="H246" s="5">
        <v>45070.473761863424</v>
      </c>
      <c r="I246" s="7" t="s">
        <v>53</v>
      </c>
      <c r="J246" s="7"/>
      <c r="K246" s="7" t="s">
        <v>35</v>
      </c>
      <c r="L246" s="7" t="s">
        <v>31</v>
      </c>
      <c r="M246" s="7" t="s">
        <v>34</v>
      </c>
      <c r="N246" s="7" t="s">
        <v>43</v>
      </c>
      <c r="O246" s="7" t="s">
        <v>65</v>
      </c>
      <c r="P246" s="25">
        <f t="shared" si="55"/>
        <v>245</v>
      </c>
      <c r="Q246" s="28">
        <f t="shared" si="52"/>
        <v>45078</v>
      </c>
      <c r="R246" s="28" t="str">
        <f t="shared" si="42"/>
        <v>OTA</v>
      </c>
      <c r="S246" s="28" t="str">
        <f t="shared" si="43"/>
        <v>OTA</v>
      </c>
      <c r="T246" s="29">
        <f t="shared" si="44"/>
        <v>5.8927519151443723E-4</v>
      </c>
      <c r="U246" s="29">
        <f t="shared" si="53"/>
        <v>5.8927519151443723E-4</v>
      </c>
      <c r="V246" s="30">
        <f t="shared" si="45"/>
        <v>218.16900000000001</v>
      </c>
      <c r="W246" s="30">
        <f t="shared" si="46"/>
        <v>0</v>
      </c>
      <c r="X246" s="30">
        <f t="shared" si="47"/>
        <v>0</v>
      </c>
      <c r="Y246" s="30">
        <f t="shared" si="48"/>
        <v>26.18028</v>
      </c>
      <c r="Z246" s="30">
        <f t="shared" si="49"/>
        <v>115</v>
      </c>
      <c r="AA246" s="30">
        <f t="shared" si="50"/>
        <v>1.1785503830288744</v>
      </c>
      <c r="AB246" s="30">
        <f t="shared" si="51"/>
        <v>0</v>
      </c>
      <c r="AC246" s="30">
        <f t="shared" si="54"/>
        <v>1093.9321696169711</v>
      </c>
    </row>
    <row r="247" spans="1:29" x14ac:dyDescent="0.35">
      <c r="A247" s="5">
        <v>45083.368162453706</v>
      </c>
      <c r="B247" s="1">
        <v>2</v>
      </c>
      <c r="C247" s="6">
        <v>1785.72</v>
      </c>
      <c r="D247" s="6">
        <v>1</v>
      </c>
      <c r="E247" s="7" t="s">
        <v>19</v>
      </c>
      <c r="F247" s="5">
        <v>45085.359551967595</v>
      </c>
      <c r="G247" s="1">
        <v>1</v>
      </c>
      <c r="H247" s="5">
        <v>45082.606225844909</v>
      </c>
      <c r="I247" s="7" t="s">
        <v>53</v>
      </c>
      <c r="J247" s="7"/>
      <c r="K247" s="7"/>
      <c r="L247" s="7" t="s">
        <v>21</v>
      </c>
      <c r="M247" s="7" t="s">
        <v>52</v>
      </c>
      <c r="N247" s="7" t="s">
        <v>23</v>
      </c>
      <c r="O247" s="7" t="s">
        <v>24</v>
      </c>
      <c r="P247" s="25">
        <f t="shared" si="55"/>
        <v>246</v>
      </c>
      <c r="Q247" s="28">
        <f t="shared" si="52"/>
        <v>45078</v>
      </c>
      <c r="R247" s="28" t="str">
        <f t="shared" si="42"/>
        <v>WEB</v>
      </c>
      <c r="S247" s="28" t="str">
        <f t="shared" si="43"/>
        <v>OFFLINE</v>
      </c>
      <c r="T247" s="29">
        <f t="shared" si="44"/>
        <v>3.2626427406199023E-3</v>
      </c>
      <c r="U247" s="29">
        <f t="shared" si="53"/>
        <v>3.2626427406199023E-3</v>
      </c>
      <c r="V247" s="30">
        <f t="shared" si="45"/>
        <v>0</v>
      </c>
      <c r="W247" s="30">
        <f t="shared" si="46"/>
        <v>0</v>
      </c>
      <c r="X247" s="30">
        <f t="shared" si="47"/>
        <v>0</v>
      </c>
      <c r="Y247" s="30">
        <f t="shared" si="48"/>
        <v>25.000080000000001</v>
      </c>
      <c r="Z247" s="30">
        <f t="shared" si="49"/>
        <v>153.33333333333331</v>
      </c>
      <c r="AA247" s="30">
        <f t="shared" si="50"/>
        <v>0</v>
      </c>
      <c r="AB247" s="30">
        <f t="shared" si="51"/>
        <v>0</v>
      </c>
      <c r="AC247" s="30">
        <f t="shared" si="54"/>
        <v>1607.3865866666667</v>
      </c>
    </row>
    <row r="248" spans="1:29" x14ac:dyDescent="0.35">
      <c r="A248" s="5">
        <v>45084.866556423614</v>
      </c>
      <c r="B248" s="1">
        <v>1</v>
      </c>
      <c r="C248" s="6">
        <v>2678.57</v>
      </c>
      <c r="D248" s="6">
        <v>1</v>
      </c>
      <c r="E248" s="7" t="s">
        <v>19</v>
      </c>
      <c r="F248" s="5">
        <v>45085.317821215278</v>
      </c>
      <c r="G248" s="1">
        <v>1</v>
      </c>
      <c r="H248" s="5">
        <v>45080.069246643521</v>
      </c>
      <c r="I248" s="7" t="s">
        <v>20</v>
      </c>
      <c r="J248" s="7"/>
      <c r="K248" s="7" t="s">
        <v>74</v>
      </c>
      <c r="L248" s="7" t="s">
        <v>26</v>
      </c>
      <c r="M248" s="7" t="s">
        <v>27</v>
      </c>
      <c r="N248" s="7" t="s">
        <v>28</v>
      </c>
      <c r="O248" s="7" t="s">
        <v>73</v>
      </c>
      <c r="P248" s="25">
        <f t="shared" si="55"/>
        <v>247</v>
      </c>
      <c r="Q248" s="28">
        <f t="shared" si="52"/>
        <v>45078</v>
      </c>
      <c r="R248" s="28" t="str">
        <f t="shared" si="42"/>
        <v>GDS BAR</v>
      </c>
      <c r="S248" s="28" t="str">
        <f t="shared" si="43"/>
        <v>GDS</v>
      </c>
      <c r="T248" s="29">
        <f t="shared" si="44"/>
        <v>4.5454545454545456E-2</v>
      </c>
      <c r="U248" s="29">
        <f t="shared" si="53"/>
        <v>4.5454545454545456E-2</v>
      </c>
      <c r="V248" s="30">
        <f t="shared" si="45"/>
        <v>267.85700000000003</v>
      </c>
      <c r="W248" s="30">
        <f t="shared" si="46"/>
        <v>100</v>
      </c>
      <c r="X248" s="30">
        <f t="shared" si="47"/>
        <v>53.571400000000004</v>
      </c>
      <c r="Y248" s="30">
        <f t="shared" si="48"/>
        <v>26.785700000000002</v>
      </c>
      <c r="Z248" s="30">
        <f t="shared" si="49"/>
        <v>115</v>
      </c>
      <c r="AA248" s="30">
        <f t="shared" si="50"/>
        <v>113.63636363636364</v>
      </c>
      <c r="AB248" s="30">
        <f t="shared" si="51"/>
        <v>227.27272727272728</v>
      </c>
      <c r="AC248" s="30">
        <f t="shared" si="54"/>
        <v>1774.4468090909093</v>
      </c>
    </row>
    <row r="249" spans="1:29" x14ac:dyDescent="0.35">
      <c r="A249" s="5">
        <v>45084.720702650462</v>
      </c>
      <c r="B249" s="1">
        <v>1</v>
      </c>
      <c r="C249" s="6">
        <v>2320.36</v>
      </c>
      <c r="D249" s="6">
        <v>1</v>
      </c>
      <c r="E249" s="7" t="s">
        <v>19</v>
      </c>
      <c r="F249" s="5">
        <v>45085.316467476849</v>
      </c>
      <c r="G249" s="1">
        <v>2</v>
      </c>
      <c r="H249" s="5">
        <v>44959.941102835648</v>
      </c>
      <c r="I249" s="7" t="s">
        <v>20</v>
      </c>
      <c r="J249" s="7"/>
      <c r="K249" s="7" t="s">
        <v>30</v>
      </c>
      <c r="L249" s="7" t="s">
        <v>31</v>
      </c>
      <c r="M249" s="7" t="s">
        <v>34</v>
      </c>
      <c r="N249" s="7" t="s">
        <v>33</v>
      </c>
      <c r="O249" s="7" t="s">
        <v>30</v>
      </c>
      <c r="P249" s="25">
        <f t="shared" si="55"/>
        <v>248</v>
      </c>
      <c r="Q249" s="28">
        <f t="shared" si="52"/>
        <v>45078</v>
      </c>
      <c r="R249" s="28" t="str">
        <f t="shared" si="42"/>
        <v>OTA</v>
      </c>
      <c r="S249" s="28" t="str">
        <f t="shared" si="43"/>
        <v>OTA</v>
      </c>
      <c r="T249" s="29">
        <f t="shared" si="44"/>
        <v>5.8927519151443723E-4</v>
      </c>
      <c r="U249" s="29">
        <f t="shared" si="53"/>
        <v>5.8927519151443723E-4</v>
      </c>
      <c r="V249" s="30">
        <f t="shared" si="45"/>
        <v>348.05400000000003</v>
      </c>
      <c r="W249" s="30">
        <f t="shared" si="46"/>
        <v>0</v>
      </c>
      <c r="X249" s="30">
        <f t="shared" si="47"/>
        <v>0</v>
      </c>
      <c r="Y249" s="30">
        <f t="shared" si="48"/>
        <v>41.766480000000001</v>
      </c>
      <c r="Z249" s="30">
        <f t="shared" si="49"/>
        <v>115</v>
      </c>
      <c r="AA249" s="30">
        <f t="shared" si="50"/>
        <v>1.1785503830288744</v>
      </c>
      <c r="AB249" s="30">
        <f t="shared" si="51"/>
        <v>0</v>
      </c>
      <c r="AC249" s="30">
        <f t="shared" si="54"/>
        <v>1814.3609696169713</v>
      </c>
    </row>
    <row r="250" spans="1:29" x14ac:dyDescent="0.35">
      <c r="A250" s="5">
        <v>45084.704820879633</v>
      </c>
      <c r="B250" s="1">
        <v>1</v>
      </c>
      <c r="C250" s="6">
        <v>2343.69</v>
      </c>
      <c r="D250" s="6">
        <v>1</v>
      </c>
      <c r="E250" s="7" t="s">
        <v>19</v>
      </c>
      <c r="F250" s="5">
        <v>45085.315069166667</v>
      </c>
      <c r="G250" s="1">
        <v>1</v>
      </c>
      <c r="H250" s="5">
        <v>45080.272353761575</v>
      </c>
      <c r="I250" s="7" t="s">
        <v>20</v>
      </c>
      <c r="J250" s="7"/>
      <c r="K250" s="7" t="s">
        <v>35</v>
      </c>
      <c r="L250" s="7" t="s">
        <v>31</v>
      </c>
      <c r="M250" s="7" t="s">
        <v>58</v>
      </c>
      <c r="N250" s="7" t="s">
        <v>33</v>
      </c>
      <c r="O250" s="7" t="s">
        <v>47</v>
      </c>
      <c r="P250" s="25">
        <f t="shared" si="55"/>
        <v>249</v>
      </c>
      <c r="Q250" s="28">
        <f t="shared" si="52"/>
        <v>45078</v>
      </c>
      <c r="R250" s="28" t="str">
        <f t="shared" si="42"/>
        <v>OTA</v>
      </c>
      <c r="S250" s="28" t="str">
        <f t="shared" si="43"/>
        <v>OTA</v>
      </c>
      <c r="T250" s="29">
        <f t="shared" si="44"/>
        <v>5.8927519151443723E-4</v>
      </c>
      <c r="U250" s="29">
        <f t="shared" si="53"/>
        <v>5.8927519151443723E-4</v>
      </c>
      <c r="V250" s="30">
        <f t="shared" si="45"/>
        <v>351.55349999999999</v>
      </c>
      <c r="W250" s="30">
        <f t="shared" si="46"/>
        <v>0</v>
      </c>
      <c r="X250" s="30">
        <f t="shared" si="47"/>
        <v>0</v>
      </c>
      <c r="Y250" s="30">
        <f t="shared" si="48"/>
        <v>42.186419999999998</v>
      </c>
      <c r="Z250" s="30">
        <f t="shared" si="49"/>
        <v>115</v>
      </c>
      <c r="AA250" s="30">
        <f t="shared" si="50"/>
        <v>1.1785503830288744</v>
      </c>
      <c r="AB250" s="30">
        <f t="shared" si="51"/>
        <v>0</v>
      </c>
      <c r="AC250" s="30">
        <f t="shared" si="54"/>
        <v>1833.7715296169713</v>
      </c>
    </row>
    <row r="251" spans="1:29" x14ac:dyDescent="0.35">
      <c r="A251" s="5">
        <v>45084.682328437499</v>
      </c>
      <c r="B251" s="1">
        <v>4</v>
      </c>
      <c r="C251" s="6">
        <v>7218.75</v>
      </c>
      <c r="D251" s="6">
        <v>1</v>
      </c>
      <c r="E251" s="7" t="s">
        <v>19</v>
      </c>
      <c r="F251" s="5">
        <v>45088.458333333336</v>
      </c>
      <c r="G251" s="1">
        <v>1</v>
      </c>
      <c r="H251" s="5">
        <v>45080.219963263888</v>
      </c>
      <c r="I251" s="7" t="s">
        <v>20</v>
      </c>
      <c r="J251" s="7"/>
      <c r="K251" s="7" t="s">
        <v>35</v>
      </c>
      <c r="L251" s="7" t="s">
        <v>31</v>
      </c>
      <c r="M251" s="7" t="s">
        <v>32</v>
      </c>
      <c r="N251" s="7" t="s">
        <v>33</v>
      </c>
      <c r="O251" s="7" t="s">
        <v>47</v>
      </c>
      <c r="P251" s="25">
        <f t="shared" si="55"/>
        <v>250</v>
      </c>
      <c r="Q251" s="28">
        <f t="shared" si="52"/>
        <v>45078</v>
      </c>
      <c r="R251" s="28" t="str">
        <f t="shared" si="42"/>
        <v>OTA</v>
      </c>
      <c r="S251" s="28" t="str">
        <f t="shared" si="43"/>
        <v>OTA</v>
      </c>
      <c r="T251" s="29">
        <f t="shared" si="44"/>
        <v>2.3571007660577489E-3</v>
      </c>
      <c r="U251" s="29">
        <f t="shared" si="53"/>
        <v>2.3571007660577489E-3</v>
      </c>
      <c r="V251" s="30">
        <f t="shared" si="45"/>
        <v>1082.8125</v>
      </c>
      <c r="W251" s="30">
        <f t="shared" si="46"/>
        <v>0</v>
      </c>
      <c r="X251" s="30">
        <f t="shared" si="47"/>
        <v>0</v>
      </c>
      <c r="Y251" s="30">
        <f t="shared" si="48"/>
        <v>129.9375</v>
      </c>
      <c r="Z251" s="30">
        <f t="shared" si="49"/>
        <v>230</v>
      </c>
      <c r="AA251" s="30">
        <f t="shared" si="50"/>
        <v>4.7142015321154975</v>
      </c>
      <c r="AB251" s="30">
        <f t="shared" si="51"/>
        <v>0</v>
      </c>
      <c r="AC251" s="30">
        <f t="shared" si="54"/>
        <v>5771.2857984678849</v>
      </c>
    </row>
    <row r="252" spans="1:29" x14ac:dyDescent="0.35">
      <c r="A252" s="5">
        <v>45084.867116863425</v>
      </c>
      <c r="B252" s="1">
        <v>1</v>
      </c>
      <c r="C252" s="6">
        <v>2227.6799999999998</v>
      </c>
      <c r="D252" s="6">
        <v>1</v>
      </c>
      <c r="E252" s="7" t="s">
        <v>19</v>
      </c>
      <c r="F252" s="5">
        <v>45085.343813287036</v>
      </c>
      <c r="G252" s="1">
        <v>1</v>
      </c>
      <c r="H252" s="5">
        <v>45080.383814270834</v>
      </c>
      <c r="I252" s="7" t="s">
        <v>20</v>
      </c>
      <c r="J252" s="7"/>
      <c r="K252" s="7" t="s">
        <v>75</v>
      </c>
      <c r="L252" s="7" t="s">
        <v>26</v>
      </c>
      <c r="M252" s="7" t="s">
        <v>27</v>
      </c>
      <c r="N252" s="7" t="s">
        <v>33</v>
      </c>
      <c r="O252" s="7" t="s">
        <v>73</v>
      </c>
      <c r="P252" s="25">
        <f t="shared" si="55"/>
        <v>251</v>
      </c>
      <c r="Q252" s="28">
        <f t="shared" si="52"/>
        <v>45078</v>
      </c>
      <c r="R252" s="28" t="str">
        <f t="shared" si="42"/>
        <v>GDS BAR</v>
      </c>
      <c r="S252" s="28" t="str">
        <f t="shared" si="43"/>
        <v>GDS</v>
      </c>
      <c r="T252" s="29">
        <f t="shared" si="44"/>
        <v>4.5454545454545456E-2</v>
      </c>
      <c r="U252" s="29">
        <f t="shared" si="53"/>
        <v>4.5454545454545456E-2</v>
      </c>
      <c r="V252" s="30">
        <f t="shared" si="45"/>
        <v>222.768</v>
      </c>
      <c r="W252" s="30">
        <f t="shared" si="46"/>
        <v>100</v>
      </c>
      <c r="X252" s="30">
        <f t="shared" si="47"/>
        <v>44.553599999999996</v>
      </c>
      <c r="Y252" s="30">
        <f t="shared" si="48"/>
        <v>22.276799999999998</v>
      </c>
      <c r="Z252" s="30">
        <f t="shared" si="49"/>
        <v>115</v>
      </c>
      <c r="AA252" s="30">
        <f t="shared" si="50"/>
        <v>113.63636363636364</v>
      </c>
      <c r="AB252" s="30">
        <f t="shared" si="51"/>
        <v>227.27272727272728</v>
      </c>
      <c r="AC252" s="30">
        <f t="shared" si="54"/>
        <v>1382.172509090909</v>
      </c>
    </row>
    <row r="253" spans="1:29" x14ac:dyDescent="0.35">
      <c r="A253" s="5">
        <v>45084.672849884257</v>
      </c>
      <c r="B253" s="1">
        <v>1</v>
      </c>
      <c r="C253" s="6">
        <v>1704.18</v>
      </c>
      <c r="D253" s="6">
        <v>1</v>
      </c>
      <c r="E253" s="7" t="s">
        <v>19</v>
      </c>
      <c r="F253" s="5">
        <v>45085.391410925928</v>
      </c>
      <c r="G253" s="1">
        <v>1</v>
      </c>
      <c r="H253" s="5">
        <v>45080.348751087964</v>
      </c>
      <c r="I253" s="7" t="s">
        <v>20</v>
      </c>
      <c r="J253" s="7"/>
      <c r="K253" s="7" t="s">
        <v>38</v>
      </c>
      <c r="L253" s="7" t="s">
        <v>31</v>
      </c>
      <c r="M253" s="7" t="s">
        <v>32</v>
      </c>
      <c r="N253" s="7" t="s">
        <v>23</v>
      </c>
      <c r="O253" s="7" t="s">
        <v>38</v>
      </c>
      <c r="P253" s="25">
        <f t="shared" si="55"/>
        <v>252</v>
      </c>
      <c r="Q253" s="28">
        <f t="shared" si="52"/>
        <v>45078</v>
      </c>
      <c r="R253" s="28" t="str">
        <f t="shared" si="42"/>
        <v>OTA</v>
      </c>
      <c r="S253" s="28" t="str">
        <f t="shared" si="43"/>
        <v>OTA</v>
      </c>
      <c r="T253" s="29">
        <f t="shared" si="44"/>
        <v>5.8927519151443723E-4</v>
      </c>
      <c r="U253" s="29">
        <f t="shared" si="53"/>
        <v>5.8927519151443723E-4</v>
      </c>
      <c r="V253" s="30">
        <f t="shared" si="45"/>
        <v>255.62700000000001</v>
      </c>
      <c r="W253" s="30">
        <f t="shared" si="46"/>
        <v>0</v>
      </c>
      <c r="X253" s="30">
        <f t="shared" si="47"/>
        <v>0</v>
      </c>
      <c r="Y253" s="30">
        <f t="shared" si="48"/>
        <v>30.675239999999999</v>
      </c>
      <c r="Z253" s="30">
        <f t="shared" si="49"/>
        <v>115</v>
      </c>
      <c r="AA253" s="30">
        <f t="shared" si="50"/>
        <v>1.1785503830288744</v>
      </c>
      <c r="AB253" s="30">
        <f t="shared" si="51"/>
        <v>0</v>
      </c>
      <c r="AC253" s="30">
        <f t="shared" si="54"/>
        <v>1301.6992096169711</v>
      </c>
    </row>
    <row r="254" spans="1:29" x14ac:dyDescent="0.35">
      <c r="A254" s="5">
        <v>45084.666473171295</v>
      </c>
      <c r="B254" s="1">
        <v>1</v>
      </c>
      <c r="C254" s="6">
        <v>2678.57</v>
      </c>
      <c r="D254" s="6">
        <v>1</v>
      </c>
      <c r="E254" s="7" t="s">
        <v>19</v>
      </c>
      <c r="F254" s="5">
        <v>45085.343506331017</v>
      </c>
      <c r="G254" s="1">
        <v>1</v>
      </c>
      <c r="H254" s="5">
        <v>45081.623053055555</v>
      </c>
      <c r="I254" s="7" t="s">
        <v>20</v>
      </c>
      <c r="J254" s="7"/>
      <c r="K254" s="7" t="s">
        <v>35</v>
      </c>
      <c r="L254" s="7" t="s">
        <v>31</v>
      </c>
      <c r="M254" s="7" t="s">
        <v>32</v>
      </c>
      <c r="N254" s="7" t="s">
        <v>33</v>
      </c>
      <c r="O254" s="7" t="s">
        <v>47</v>
      </c>
      <c r="P254" s="25">
        <f t="shared" si="55"/>
        <v>253</v>
      </c>
      <c r="Q254" s="28">
        <f t="shared" si="52"/>
        <v>45078</v>
      </c>
      <c r="R254" s="28" t="str">
        <f t="shared" si="42"/>
        <v>OTA</v>
      </c>
      <c r="S254" s="28" t="str">
        <f t="shared" si="43"/>
        <v>OTA</v>
      </c>
      <c r="T254" s="29">
        <f t="shared" si="44"/>
        <v>5.8927519151443723E-4</v>
      </c>
      <c r="U254" s="29">
        <f t="shared" si="53"/>
        <v>5.8927519151443723E-4</v>
      </c>
      <c r="V254" s="30">
        <f t="shared" si="45"/>
        <v>401.78550000000001</v>
      </c>
      <c r="W254" s="30">
        <f t="shared" si="46"/>
        <v>0</v>
      </c>
      <c r="X254" s="30">
        <f t="shared" si="47"/>
        <v>0</v>
      </c>
      <c r="Y254" s="30">
        <f t="shared" si="48"/>
        <v>48.214259999999996</v>
      </c>
      <c r="Z254" s="30">
        <f t="shared" si="49"/>
        <v>115</v>
      </c>
      <c r="AA254" s="30">
        <f t="shared" si="50"/>
        <v>1.1785503830288744</v>
      </c>
      <c r="AB254" s="30">
        <f t="shared" si="51"/>
        <v>0</v>
      </c>
      <c r="AC254" s="30">
        <f t="shared" si="54"/>
        <v>2112.3916896169712</v>
      </c>
    </row>
    <row r="255" spans="1:29" x14ac:dyDescent="0.35">
      <c r="A255" s="5">
        <v>45084.675043252311</v>
      </c>
      <c r="B255" s="1">
        <v>1</v>
      </c>
      <c r="C255" s="6">
        <v>2227.6799999999998</v>
      </c>
      <c r="D255" s="6">
        <v>1</v>
      </c>
      <c r="E255" s="7" t="s">
        <v>19</v>
      </c>
      <c r="F255" s="5">
        <v>45085.452803553242</v>
      </c>
      <c r="G255" s="1">
        <v>1</v>
      </c>
      <c r="H255" s="5">
        <v>45080.293532754629</v>
      </c>
      <c r="I255" s="7" t="s">
        <v>20</v>
      </c>
      <c r="J255" s="7"/>
      <c r="K255" s="7" t="s">
        <v>35</v>
      </c>
      <c r="L255" s="7" t="s">
        <v>31</v>
      </c>
      <c r="M255" s="7" t="s">
        <v>32</v>
      </c>
      <c r="N255" s="7" t="s">
        <v>33</v>
      </c>
      <c r="O255" s="7" t="s">
        <v>65</v>
      </c>
      <c r="P255" s="25">
        <f t="shared" si="55"/>
        <v>254</v>
      </c>
      <c r="Q255" s="28">
        <f t="shared" si="52"/>
        <v>45078</v>
      </c>
      <c r="R255" s="28" t="str">
        <f t="shared" si="42"/>
        <v>OTA</v>
      </c>
      <c r="S255" s="28" t="str">
        <f t="shared" si="43"/>
        <v>OTA</v>
      </c>
      <c r="T255" s="29">
        <f t="shared" si="44"/>
        <v>5.8927519151443723E-4</v>
      </c>
      <c r="U255" s="29">
        <f t="shared" si="53"/>
        <v>5.8927519151443723E-4</v>
      </c>
      <c r="V255" s="30">
        <f t="shared" si="45"/>
        <v>334.15199999999999</v>
      </c>
      <c r="W255" s="30">
        <f t="shared" si="46"/>
        <v>0</v>
      </c>
      <c r="X255" s="30">
        <f t="shared" si="47"/>
        <v>0</v>
      </c>
      <c r="Y255" s="30">
        <f t="shared" si="48"/>
        <v>40.098239999999997</v>
      </c>
      <c r="Z255" s="30">
        <f t="shared" si="49"/>
        <v>115</v>
      </c>
      <c r="AA255" s="30">
        <f t="shared" si="50"/>
        <v>1.1785503830288744</v>
      </c>
      <c r="AB255" s="30">
        <f t="shared" si="51"/>
        <v>0</v>
      </c>
      <c r="AC255" s="30">
        <f t="shared" si="54"/>
        <v>1737.251209616971</v>
      </c>
    </row>
    <row r="256" spans="1:29" x14ac:dyDescent="0.35">
      <c r="A256" s="5">
        <v>45084.690751724534</v>
      </c>
      <c r="B256" s="1">
        <v>1</v>
      </c>
      <c r="C256" s="6">
        <v>2786.61</v>
      </c>
      <c r="D256" s="6">
        <v>1</v>
      </c>
      <c r="E256" s="7" t="s">
        <v>19</v>
      </c>
      <c r="F256" s="5">
        <v>45085.361239143516</v>
      </c>
      <c r="G256" s="1">
        <v>2</v>
      </c>
      <c r="H256" s="5">
        <v>44976.779993703705</v>
      </c>
      <c r="I256" s="7" t="s">
        <v>41</v>
      </c>
      <c r="J256" s="7"/>
      <c r="K256" s="7" t="s">
        <v>30</v>
      </c>
      <c r="L256" s="7" t="s">
        <v>31</v>
      </c>
      <c r="M256" s="7" t="s">
        <v>32</v>
      </c>
      <c r="N256" s="7" t="s">
        <v>33</v>
      </c>
      <c r="O256" s="7" t="s">
        <v>30</v>
      </c>
      <c r="P256" s="25">
        <f t="shared" si="55"/>
        <v>255</v>
      </c>
      <c r="Q256" s="28">
        <f t="shared" si="52"/>
        <v>45078</v>
      </c>
      <c r="R256" s="28" t="str">
        <f t="shared" si="42"/>
        <v>OTA</v>
      </c>
      <c r="S256" s="28" t="str">
        <f t="shared" si="43"/>
        <v>OTA</v>
      </c>
      <c r="T256" s="29">
        <f t="shared" si="44"/>
        <v>5.8927519151443723E-4</v>
      </c>
      <c r="U256" s="29">
        <f t="shared" si="53"/>
        <v>5.8927519151443723E-4</v>
      </c>
      <c r="V256" s="30">
        <f t="shared" si="45"/>
        <v>417.99150000000003</v>
      </c>
      <c r="W256" s="30">
        <f t="shared" si="46"/>
        <v>0</v>
      </c>
      <c r="X256" s="30">
        <f t="shared" si="47"/>
        <v>0</v>
      </c>
      <c r="Y256" s="30">
        <f t="shared" si="48"/>
        <v>50.15898</v>
      </c>
      <c r="Z256" s="30">
        <f t="shared" si="49"/>
        <v>115</v>
      </c>
      <c r="AA256" s="30">
        <f t="shared" si="50"/>
        <v>1.1785503830288744</v>
      </c>
      <c r="AB256" s="30">
        <f t="shared" si="51"/>
        <v>0</v>
      </c>
      <c r="AC256" s="30">
        <f t="shared" si="54"/>
        <v>2202.2809696169711</v>
      </c>
    </row>
    <row r="257" spans="1:29" x14ac:dyDescent="0.35">
      <c r="A257" s="5">
        <v>45084.865165439813</v>
      </c>
      <c r="B257" s="1">
        <v>1</v>
      </c>
      <c r="C257" s="6">
        <v>2705.03</v>
      </c>
      <c r="D257" s="6">
        <v>1</v>
      </c>
      <c r="E257" s="7" t="s">
        <v>19</v>
      </c>
      <c r="F257" s="5">
        <v>45085.240130613427</v>
      </c>
      <c r="G257" s="1">
        <v>1</v>
      </c>
      <c r="H257" s="5">
        <v>45043.559860960646</v>
      </c>
      <c r="I257" s="7" t="s">
        <v>41</v>
      </c>
      <c r="J257" s="7"/>
      <c r="K257" s="7" t="s">
        <v>35</v>
      </c>
      <c r="L257" s="7" t="s">
        <v>31</v>
      </c>
      <c r="M257" s="7" t="s">
        <v>58</v>
      </c>
      <c r="N257" s="7" t="s">
        <v>33</v>
      </c>
      <c r="O257" s="7" t="s">
        <v>76</v>
      </c>
      <c r="P257" s="25">
        <f t="shared" si="55"/>
        <v>256</v>
      </c>
      <c r="Q257" s="28">
        <f t="shared" si="52"/>
        <v>45078</v>
      </c>
      <c r="R257" s="28" t="str">
        <f t="shared" si="42"/>
        <v>OTA</v>
      </c>
      <c r="S257" s="28" t="str">
        <f t="shared" si="43"/>
        <v>OTA</v>
      </c>
      <c r="T257" s="29">
        <f t="shared" si="44"/>
        <v>5.8927519151443723E-4</v>
      </c>
      <c r="U257" s="29">
        <f t="shared" si="53"/>
        <v>5.8927519151443723E-4</v>
      </c>
      <c r="V257" s="30">
        <f t="shared" si="45"/>
        <v>405.75450000000001</v>
      </c>
      <c r="W257" s="30">
        <f t="shared" si="46"/>
        <v>0</v>
      </c>
      <c r="X257" s="30">
        <f t="shared" si="47"/>
        <v>0</v>
      </c>
      <c r="Y257" s="30">
        <f t="shared" si="48"/>
        <v>48.690539999999999</v>
      </c>
      <c r="Z257" s="30">
        <f t="shared" si="49"/>
        <v>115</v>
      </c>
      <c r="AA257" s="30">
        <f t="shared" si="50"/>
        <v>1.1785503830288744</v>
      </c>
      <c r="AB257" s="30">
        <f t="shared" si="51"/>
        <v>0</v>
      </c>
      <c r="AC257" s="30">
        <f t="shared" si="54"/>
        <v>2134.4064096169714</v>
      </c>
    </row>
    <row r="258" spans="1:29" x14ac:dyDescent="0.35">
      <c r="A258" s="5">
        <v>45084.859346921294</v>
      </c>
      <c r="B258" s="1">
        <v>1</v>
      </c>
      <c r="C258" s="6">
        <v>2756.45</v>
      </c>
      <c r="D258" s="6">
        <v>1</v>
      </c>
      <c r="E258" s="7" t="s">
        <v>19</v>
      </c>
      <c r="F258" s="5">
        <v>45085.355971053243</v>
      </c>
      <c r="G258" s="1">
        <v>1</v>
      </c>
      <c r="H258" s="5">
        <v>45030.517837812498</v>
      </c>
      <c r="I258" s="7" t="s">
        <v>41</v>
      </c>
      <c r="J258" s="7"/>
      <c r="K258" s="7" t="s">
        <v>35</v>
      </c>
      <c r="L258" s="7" t="s">
        <v>31</v>
      </c>
      <c r="M258" s="7" t="s">
        <v>58</v>
      </c>
      <c r="N258" s="7" t="s">
        <v>33</v>
      </c>
      <c r="O258" s="7" t="s">
        <v>76</v>
      </c>
      <c r="P258" s="25">
        <f t="shared" si="55"/>
        <v>257</v>
      </c>
      <c r="Q258" s="28">
        <f t="shared" si="52"/>
        <v>45078</v>
      </c>
      <c r="R258" s="28" t="str">
        <f t="shared" ref="R258:R321" si="56">IFERROR(VLOOKUP($M258,rate_mapping,2,FALSE),"")</f>
        <v>OTA</v>
      </c>
      <c r="S258" s="28" t="str">
        <f t="shared" ref="S258:S321" si="57">IFERROR(VLOOKUP($O258,source_mapping,2,FALSE),"")</f>
        <v>OTA</v>
      </c>
      <c r="T258" s="29">
        <f t="shared" ref="T258:T321" si="58">IFERROR($B258/SUMIFS($B:$B,$L:$L,$L258,$Q:$Q,$Q258),0)</f>
        <v>5.8927519151443723E-4</v>
      </c>
      <c r="U258" s="29">
        <f t="shared" si="53"/>
        <v>5.8927519151443723E-4</v>
      </c>
      <c r="V258" s="30">
        <f t="shared" ref="V258:V321" si="59">MAX(IFERROR(VLOOKUP($S258,channel_code_cost,3,FALSE)*$C258,0),IFERROR(VLOOKUP($R258,rate_code_cost,3,FALSE)*$C258,0))</f>
        <v>413.46749999999997</v>
      </c>
      <c r="W258" s="30">
        <f t="shared" ref="W258:W321" si="60">MAX(IFERROR(VLOOKUP($S258,channel_code_cost,2,FALSE)*$D258,0),IFERROR(VLOOKUP($R258,rate_code_cost,2,FALSE)*$D258,0))</f>
        <v>0</v>
      </c>
      <c r="X258" s="30">
        <f t="shared" ref="X258:X321" si="61">MAX(IFERROR(VLOOKUP($S258,channel_code_cost,4,FALSE)*$C258,0),IFERROR(VLOOKUP($R258,rate_code_cost,4,FALSE)*$C258,0))</f>
        <v>0</v>
      </c>
      <c r="Y258" s="30">
        <f t="shared" ref="Y258:Y321" si="62">MAX(IFERROR(VLOOKUP($S258,channel_code_cost,5,FALSE)*$C258,0),IFERROR(VLOOKUP($R258,rate_code_cost,5,FALSE)*$C258,0))</f>
        <v>49.616099999999996</v>
      </c>
      <c r="Z258" s="30">
        <f t="shared" ref="Z258:Z321" si="63">hk_departure_cost+(($B258-1)*hk_stay_cost)</f>
        <v>115</v>
      </c>
      <c r="AA258" s="30">
        <f t="shared" ref="AA258:AA321" si="64">IFERROR(VLOOKUP($S258,channel_code_cost,6,FALSE)*$U258,0)</f>
        <v>1.1785503830288744</v>
      </c>
      <c r="AB258" s="30">
        <f t="shared" ref="AB258:AB321" si="65">IFERROR(VLOOKUP($L258,segment_p_cost,2,FALSE)*$T258,0)</f>
        <v>0</v>
      </c>
      <c r="AC258" s="30">
        <f t="shared" si="54"/>
        <v>2177.1878496169711</v>
      </c>
    </row>
    <row r="259" spans="1:29" x14ac:dyDescent="0.35">
      <c r="A259" s="5">
        <v>45084.904292627318</v>
      </c>
      <c r="B259" s="1">
        <v>2</v>
      </c>
      <c r="C259" s="6">
        <v>4943.7700000000004</v>
      </c>
      <c r="D259" s="6">
        <v>1</v>
      </c>
      <c r="E259" s="7" t="s">
        <v>19</v>
      </c>
      <c r="F259" s="5">
        <v>45086.458333333336</v>
      </c>
      <c r="G259" s="1">
        <v>2</v>
      </c>
      <c r="H259" s="5">
        <v>44934.847301493057</v>
      </c>
      <c r="I259" s="7" t="s">
        <v>41</v>
      </c>
      <c r="J259" s="7"/>
      <c r="K259" s="7" t="s">
        <v>35</v>
      </c>
      <c r="L259" s="7" t="s">
        <v>31</v>
      </c>
      <c r="M259" s="7" t="s">
        <v>58</v>
      </c>
      <c r="N259" s="7" t="s">
        <v>33</v>
      </c>
      <c r="O259" s="7" t="s">
        <v>77</v>
      </c>
      <c r="P259" s="25">
        <f t="shared" si="55"/>
        <v>258</v>
      </c>
      <c r="Q259" s="28">
        <f t="shared" ref="Q259:Q322" si="66">DATE(YEAR($A259),MONTH($A259),1)</f>
        <v>45078</v>
      </c>
      <c r="R259" s="28" t="str">
        <f t="shared" si="56"/>
        <v>OTA</v>
      </c>
      <c r="S259" s="28" t="str">
        <f t="shared" si="57"/>
        <v>OTA</v>
      </c>
      <c r="T259" s="29">
        <f t="shared" si="58"/>
        <v>1.1785503830288745E-3</v>
      </c>
      <c r="U259" s="29">
        <f t="shared" ref="U259:U322" si="67">IFERROR($B259/SUMIFS($B:$B,$L:$L,$L259,$Q:$Q,$Q259),0)</f>
        <v>1.1785503830288745E-3</v>
      </c>
      <c r="V259" s="30">
        <f t="shared" si="59"/>
        <v>741.56550000000004</v>
      </c>
      <c r="W259" s="30">
        <f t="shared" si="60"/>
        <v>0</v>
      </c>
      <c r="X259" s="30">
        <f t="shared" si="61"/>
        <v>0</v>
      </c>
      <c r="Y259" s="30">
        <f t="shared" si="62"/>
        <v>88.987859999999998</v>
      </c>
      <c r="Z259" s="30">
        <f t="shared" si="63"/>
        <v>153.33333333333331</v>
      </c>
      <c r="AA259" s="30">
        <f t="shared" si="64"/>
        <v>2.3571007660577488</v>
      </c>
      <c r="AB259" s="30">
        <f t="shared" si="65"/>
        <v>0</v>
      </c>
      <c r="AC259" s="30">
        <f t="shared" ref="AC259:AC322" si="68">C259-SUM(V259:AB259)</f>
        <v>3957.5262059006091</v>
      </c>
    </row>
    <row r="260" spans="1:29" x14ac:dyDescent="0.35">
      <c r="A260" s="5">
        <v>45084.830652395831</v>
      </c>
      <c r="B260" s="1">
        <v>2</v>
      </c>
      <c r="C260" s="6">
        <v>5345.75</v>
      </c>
      <c r="D260" s="6">
        <v>1</v>
      </c>
      <c r="E260" s="7" t="s">
        <v>19</v>
      </c>
      <c r="F260" s="5">
        <v>45086.457553773151</v>
      </c>
      <c r="G260" s="1">
        <v>1</v>
      </c>
      <c r="H260" s="5">
        <v>44951.473041423611</v>
      </c>
      <c r="I260" s="7" t="s">
        <v>41</v>
      </c>
      <c r="J260" s="7"/>
      <c r="K260" s="7" t="s">
        <v>35</v>
      </c>
      <c r="L260" s="7" t="s">
        <v>31</v>
      </c>
      <c r="M260" s="7" t="s">
        <v>58</v>
      </c>
      <c r="N260" s="7" t="s">
        <v>33</v>
      </c>
      <c r="O260" s="7" t="s">
        <v>47</v>
      </c>
      <c r="P260" s="25">
        <f t="shared" ref="P260:P323" si="69">P259+1</f>
        <v>259</v>
      </c>
      <c r="Q260" s="28">
        <f t="shared" si="66"/>
        <v>45078</v>
      </c>
      <c r="R260" s="28" t="str">
        <f t="shared" si="56"/>
        <v>OTA</v>
      </c>
      <c r="S260" s="28" t="str">
        <f t="shared" si="57"/>
        <v>OTA</v>
      </c>
      <c r="T260" s="29">
        <f t="shared" si="58"/>
        <v>1.1785503830288745E-3</v>
      </c>
      <c r="U260" s="29">
        <f t="shared" si="67"/>
        <v>1.1785503830288745E-3</v>
      </c>
      <c r="V260" s="30">
        <f t="shared" si="59"/>
        <v>801.86249999999995</v>
      </c>
      <c r="W260" s="30">
        <f t="shared" si="60"/>
        <v>0</v>
      </c>
      <c r="X260" s="30">
        <f t="shared" si="61"/>
        <v>0</v>
      </c>
      <c r="Y260" s="30">
        <f t="shared" si="62"/>
        <v>96.223499999999987</v>
      </c>
      <c r="Z260" s="30">
        <f t="shared" si="63"/>
        <v>153.33333333333331</v>
      </c>
      <c r="AA260" s="30">
        <f t="shared" si="64"/>
        <v>2.3571007660577488</v>
      </c>
      <c r="AB260" s="30">
        <f t="shared" si="65"/>
        <v>0</v>
      </c>
      <c r="AC260" s="30">
        <f t="shared" si="68"/>
        <v>4291.9735659006092</v>
      </c>
    </row>
    <row r="261" spans="1:29" x14ac:dyDescent="0.35">
      <c r="A261" s="5">
        <v>45084.624614201392</v>
      </c>
      <c r="B261" s="1">
        <v>1</v>
      </c>
      <c r="C261" s="6">
        <v>2207.7600000000002</v>
      </c>
      <c r="D261" s="6">
        <v>1</v>
      </c>
      <c r="E261" s="7" t="s">
        <v>19</v>
      </c>
      <c r="F261" s="5">
        <v>45085.316167430552</v>
      </c>
      <c r="G261" s="1">
        <v>2</v>
      </c>
      <c r="H261" s="5">
        <v>44957.077558611112</v>
      </c>
      <c r="I261" s="7" t="s">
        <v>41</v>
      </c>
      <c r="J261" s="7"/>
      <c r="K261" s="7" t="s">
        <v>35</v>
      </c>
      <c r="L261" s="7" t="s">
        <v>31</v>
      </c>
      <c r="M261" s="7" t="s">
        <v>34</v>
      </c>
      <c r="N261" s="7" t="s">
        <v>33</v>
      </c>
      <c r="O261" s="7" t="s">
        <v>77</v>
      </c>
      <c r="P261" s="25">
        <f t="shared" si="69"/>
        <v>260</v>
      </c>
      <c r="Q261" s="28">
        <f t="shared" si="66"/>
        <v>45078</v>
      </c>
      <c r="R261" s="28" t="str">
        <f t="shared" si="56"/>
        <v>OTA</v>
      </c>
      <c r="S261" s="28" t="str">
        <f t="shared" si="57"/>
        <v>OTA</v>
      </c>
      <c r="T261" s="29">
        <f t="shared" si="58"/>
        <v>5.8927519151443723E-4</v>
      </c>
      <c r="U261" s="29">
        <f t="shared" si="67"/>
        <v>5.8927519151443723E-4</v>
      </c>
      <c r="V261" s="30">
        <f t="shared" si="59"/>
        <v>331.16400000000004</v>
      </c>
      <c r="W261" s="30">
        <f t="shared" si="60"/>
        <v>0</v>
      </c>
      <c r="X261" s="30">
        <f t="shared" si="61"/>
        <v>0</v>
      </c>
      <c r="Y261" s="30">
        <f t="shared" si="62"/>
        <v>39.73968</v>
      </c>
      <c r="Z261" s="30">
        <f t="shared" si="63"/>
        <v>115</v>
      </c>
      <c r="AA261" s="30">
        <f t="shared" si="64"/>
        <v>1.1785503830288744</v>
      </c>
      <c r="AB261" s="30">
        <f t="shared" si="65"/>
        <v>0</v>
      </c>
      <c r="AC261" s="30">
        <f t="shared" si="68"/>
        <v>1720.6777696169713</v>
      </c>
    </row>
    <row r="262" spans="1:29" x14ac:dyDescent="0.35">
      <c r="A262" s="5">
        <v>45084.716695347219</v>
      </c>
      <c r="B262" s="1">
        <v>1</v>
      </c>
      <c r="C262" s="6">
        <v>2703.94</v>
      </c>
      <c r="D262" s="6">
        <v>1</v>
      </c>
      <c r="E262" s="7" t="s">
        <v>19</v>
      </c>
      <c r="F262" s="5">
        <v>45085.344347141203</v>
      </c>
      <c r="G262" s="1">
        <v>1</v>
      </c>
      <c r="H262" s="5">
        <v>45084.322478865739</v>
      </c>
      <c r="I262" s="7" t="s">
        <v>41</v>
      </c>
      <c r="J262" s="7"/>
      <c r="K262" s="7" t="s">
        <v>35</v>
      </c>
      <c r="L262" s="7" t="s">
        <v>31</v>
      </c>
      <c r="M262" s="7" t="s">
        <v>34</v>
      </c>
      <c r="N262" s="7" t="s">
        <v>33</v>
      </c>
      <c r="O262" s="7" t="s">
        <v>47</v>
      </c>
      <c r="P262" s="25">
        <f t="shared" si="69"/>
        <v>261</v>
      </c>
      <c r="Q262" s="28">
        <f t="shared" si="66"/>
        <v>45078</v>
      </c>
      <c r="R262" s="28" t="str">
        <f t="shared" si="56"/>
        <v>OTA</v>
      </c>
      <c r="S262" s="28" t="str">
        <f t="shared" si="57"/>
        <v>OTA</v>
      </c>
      <c r="T262" s="29">
        <f t="shared" si="58"/>
        <v>5.8927519151443723E-4</v>
      </c>
      <c r="U262" s="29">
        <f t="shared" si="67"/>
        <v>5.8927519151443723E-4</v>
      </c>
      <c r="V262" s="30">
        <f t="shared" si="59"/>
        <v>405.59100000000001</v>
      </c>
      <c r="W262" s="30">
        <f t="shared" si="60"/>
        <v>0</v>
      </c>
      <c r="X262" s="30">
        <f t="shared" si="61"/>
        <v>0</v>
      </c>
      <c r="Y262" s="30">
        <f t="shared" si="62"/>
        <v>48.670919999999995</v>
      </c>
      <c r="Z262" s="30">
        <f t="shared" si="63"/>
        <v>115</v>
      </c>
      <c r="AA262" s="30">
        <f t="shared" si="64"/>
        <v>1.1785503830288744</v>
      </c>
      <c r="AB262" s="30">
        <f t="shared" si="65"/>
        <v>0</v>
      </c>
      <c r="AC262" s="30">
        <f t="shared" si="68"/>
        <v>2133.4995296169709</v>
      </c>
    </row>
    <row r="263" spans="1:29" x14ac:dyDescent="0.35">
      <c r="A263" s="5">
        <v>45084.82572666667</v>
      </c>
      <c r="B263" s="1">
        <v>2</v>
      </c>
      <c r="C263" s="6">
        <v>3264.23</v>
      </c>
      <c r="D263" s="6">
        <v>1</v>
      </c>
      <c r="E263" s="7" t="s">
        <v>19</v>
      </c>
      <c r="F263" s="5">
        <v>45086.134837962964</v>
      </c>
      <c r="G263" s="1">
        <v>2</v>
      </c>
      <c r="H263" s="5">
        <v>44885.093795046298</v>
      </c>
      <c r="I263" s="7" t="s">
        <v>41</v>
      </c>
      <c r="J263" s="7"/>
      <c r="K263" s="7" t="s">
        <v>38</v>
      </c>
      <c r="L263" s="7" t="s">
        <v>31</v>
      </c>
      <c r="M263" s="7" t="s">
        <v>32</v>
      </c>
      <c r="N263" s="7" t="s">
        <v>23</v>
      </c>
      <c r="O263" s="7" t="s">
        <v>38</v>
      </c>
      <c r="P263" s="25">
        <f t="shared" si="69"/>
        <v>262</v>
      </c>
      <c r="Q263" s="28">
        <f t="shared" si="66"/>
        <v>45078</v>
      </c>
      <c r="R263" s="28" t="str">
        <f t="shared" si="56"/>
        <v>OTA</v>
      </c>
      <c r="S263" s="28" t="str">
        <f t="shared" si="57"/>
        <v>OTA</v>
      </c>
      <c r="T263" s="29">
        <f t="shared" si="58"/>
        <v>1.1785503830288745E-3</v>
      </c>
      <c r="U263" s="29">
        <f t="shared" si="67"/>
        <v>1.1785503830288745E-3</v>
      </c>
      <c r="V263" s="30">
        <f t="shared" si="59"/>
        <v>489.6345</v>
      </c>
      <c r="W263" s="30">
        <f t="shared" si="60"/>
        <v>0</v>
      </c>
      <c r="X263" s="30">
        <f t="shared" si="61"/>
        <v>0</v>
      </c>
      <c r="Y263" s="30">
        <f t="shared" si="62"/>
        <v>58.756139999999995</v>
      </c>
      <c r="Z263" s="30">
        <f t="shared" si="63"/>
        <v>153.33333333333331</v>
      </c>
      <c r="AA263" s="30">
        <f t="shared" si="64"/>
        <v>2.3571007660577488</v>
      </c>
      <c r="AB263" s="30">
        <f t="shared" si="65"/>
        <v>0</v>
      </c>
      <c r="AC263" s="30">
        <f t="shared" si="68"/>
        <v>2560.1489259006089</v>
      </c>
    </row>
    <row r="264" spans="1:29" x14ac:dyDescent="0.35">
      <c r="A264" s="5">
        <v>45084.69838400463</v>
      </c>
      <c r="B264" s="1">
        <v>2</v>
      </c>
      <c r="C264" s="6">
        <v>6122.59</v>
      </c>
      <c r="D264" s="6">
        <v>1</v>
      </c>
      <c r="E264" s="7" t="s">
        <v>19</v>
      </c>
      <c r="F264" s="5">
        <v>45086.458333333336</v>
      </c>
      <c r="G264" s="1">
        <v>3</v>
      </c>
      <c r="H264" s="5">
        <v>44991.196656319444</v>
      </c>
      <c r="I264" s="7" t="s">
        <v>44</v>
      </c>
      <c r="J264" s="7"/>
      <c r="K264" s="7" t="s">
        <v>30</v>
      </c>
      <c r="L264" s="7" t="s">
        <v>31</v>
      </c>
      <c r="M264" s="7" t="s">
        <v>34</v>
      </c>
      <c r="N264" s="7" t="s">
        <v>33</v>
      </c>
      <c r="O264" s="7" t="s">
        <v>30</v>
      </c>
      <c r="P264" s="25">
        <f t="shared" si="69"/>
        <v>263</v>
      </c>
      <c r="Q264" s="28">
        <f t="shared" si="66"/>
        <v>45078</v>
      </c>
      <c r="R264" s="28" t="str">
        <f t="shared" si="56"/>
        <v>OTA</v>
      </c>
      <c r="S264" s="28" t="str">
        <f t="shared" si="57"/>
        <v>OTA</v>
      </c>
      <c r="T264" s="29">
        <f t="shared" si="58"/>
        <v>1.1785503830288745E-3</v>
      </c>
      <c r="U264" s="29">
        <f t="shared" si="67"/>
        <v>1.1785503830288745E-3</v>
      </c>
      <c r="V264" s="30">
        <f t="shared" si="59"/>
        <v>918.38850000000002</v>
      </c>
      <c r="W264" s="30">
        <f t="shared" si="60"/>
        <v>0</v>
      </c>
      <c r="X264" s="30">
        <f t="shared" si="61"/>
        <v>0</v>
      </c>
      <c r="Y264" s="30">
        <f t="shared" si="62"/>
        <v>110.20662</v>
      </c>
      <c r="Z264" s="30">
        <f t="shared" si="63"/>
        <v>153.33333333333331</v>
      </c>
      <c r="AA264" s="30">
        <f t="shared" si="64"/>
        <v>2.3571007660577488</v>
      </c>
      <c r="AB264" s="30">
        <f t="shared" si="65"/>
        <v>0</v>
      </c>
      <c r="AC264" s="30">
        <f t="shared" si="68"/>
        <v>4938.3044459006087</v>
      </c>
    </row>
    <row r="265" spans="1:29" x14ac:dyDescent="0.35">
      <c r="A265" s="5">
        <v>45084.74072908565</v>
      </c>
      <c r="B265" s="1">
        <v>1</v>
      </c>
      <c r="C265" s="6">
        <v>3443.69</v>
      </c>
      <c r="D265" s="6">
        <v>1</v>
      </c>
      <c r="E265" s="7" t="s">
        <v>19</v>
      </c>
      <c r="F265" s="5">
        <v>45085.315401087966</v>
      </c>
      <c r="G265" s="1">
        <v>4</v>
      </c>
      <c r="H265" s="5">
        <v>45023.157765046293</v>
      </c>
      <c r="I265" s="7" t="s">
        <v>44</v>
      </c>
      <c r="J265" s="7"/>
      <c r="K265" s="7" t="s">
        <v>35</v>
      </c>
      <c r="L265" s="7" t="s">
        <v>31</v>
      </c>
      <c r="M265" s="7" t="s">
        <v>32</v>
      </c>
      <c r="N265" s="7" t="s">
        <v>33</v>
      </c>
      <c r="O265" s="7" t="s">
        <v>78</v>
      </c>
      <c r="P265" s="25">
        <f t="shared" si="69"/>
        <v>264</v>
      </c>
      <c r="Q265" s="28">
        <f t="shared" si="66"/>
        <v>45078</v>
      </c>
      <c r="R265" s="28" t="str">
        <f t="shared" si="56"/>
        <v>OTA</v>
      </c>
      <c r="S265" s="28" t="str">
        <f t="shared" si="57"/>
        <v>GDS</v>
      </c>
      <c r="T265" s="29">
        <f t="shared" si="58"/>
        <v>5.8927519151443723E-4</v>
      </c>
      <c r="U265" s="29">
        <f t="shared" si="67"/>
        <v>5.8927519151443723E-4</v>
      </c>
      <c r="V265" s="30">
        <f t="shared" si="59"/>
        <v>516.55349999999999</v>
      </c>
      <c r="W265" s="30">
        <f t="shared" si="60"/>
        <v>100</v>
      </c>
      <c r="X265" s="30">
        <f t="shared" si="61"/>
        <v>0</v>
      </c>
      <c r="Y265" s="30">
        <f t="shared" si="62"/>
        <v>61.986419999999995</v>
      </c>
      <c r="Z265" s="30">
        <f t="shared" si="63"/>
        <v>115</v>
      </c>
      <c r="AA265" s="30">
        <f t="shared" si="64"/>
        <v>1.4731879787860931</v>
      </c>
      <c r="AB265" s="30">
        <f t="shared" si="65"/>
        <v>0</v>
      </c>
      <c r="AC265" s="30">
        <f t="shared" si="68"/>
        <v>2648.6768920212139</v>
      </c>
    </row>
    <row r="266" spans="1:29" x14ac:dyDescent="0.35">
      <c r="A266" s="5">
        <v>45084.74236837963</v>
      </c>
      <c r="B266" s="1">
        <v>2</v>
      </c>
      <c r="C266" s="6">
        <v>4464.28</v>
      </c>
      <c r="D266" s="6">
        <v>1</v>
      </c>
      <c r="E266" s="7" t="s">
        <v>19</v>
      </c>
      <c r="F266" s="5">
        <v>45086.333333333336</v>
      </c>
      <c r="G266" s="1">
        <v>2</v>
      </c>
      <c r="H266" s="5">
        <v>45078.75779452546</v>
      </c>
      <c r="I266" s="7" t="s">
        <v>48</v>
      </c>
      <c r="J266" s="7"/>
      <c r="K266" s="7" t="s">
        <v>30</v>
      </c>
      <c r="L266" s="7" t="s">
        <v>31</v>
      </c>
      <c r="M266" s="7" t="s">
        <v>32</v>
      </c>
      <c r="N266" s="7" t="s">
        <v>33</v>
      </c>
      <c r="O266" s="7" t="s">
        <v>30</v>
      </c>
      <c r="P266" s="25">
        <f t="shared" si="69"/>
        <v>265</v>
      </c>
      <c r="Q266" s="28">
        <f t="shared" si="66"/>
        <v>45078</v>
      </c>
      <c r="R266" s="28" t="str">
        <f t="shared" si="56"/>
        <v>OTA</v>
      </c>
      <c r="S266" s="28" t="str">
        <f t="shared" si="57"/>
        <v>OTA</v>
      </c>
      <c r="T266" s="29">
        <f t="shared" si="58"/>
        <v>1.1785503830288745E-3</v>
      </c>
      <c r="U266" s="29">
        <f t="shared" si="67"/>
        <v>1.1785503830288745E-3</v>
      </c>
      <c r="V266" s="30">
        <f t="shared" si="59"/>
        <v>669.64199999999994</v>
      </c>
      <c r="W266" s="30">
        <f t="shared" si="60"/>
        <v>0</v>
      </c>
      <c r="X266" s="30">
        <f t="shared" si="61"/>
        <v>0</v>
      </c>
      <c r="Y266" s="30">
        <f t="shared" si="62"/>
        <v>80.357039999999984</v>
      </c>
      <c r="Z266" s="30">
        <f t="shared" si="63"/>
        <v>153.33333333333331</v>
      </c>
      <c r="AA266" s="30">
        <f t="shared" si="64"/>
        <v>2.3571007660577488</v>
      </c>
      <c r="AB266" s="30">
        <f t="shared" si="65"/>
        <v>0</v>
      </c>
      <c r="AC266" s="30">
        <f t="shared" si="68"/>
        <v>3558.5905259006086</v>
      </c>
    </row>
    <row r="267" spans="1:29" x14ac:dyDescent="0.35">
      <c r="A267" s="5">
        <v>45084.982451689815</v>
      </c>
      <c r="B267" s="1">
        <v>1</v>
      </c>
      <c r="C267" s="6">
        <v>2017.71</v>
      </c>
      <c r="D267" s="6">
        <v>1</v>
      </c>
      <c r="E267" s="7" t="s">
        <v>19</v>
      </c>
      <c r="F267" s="5">
        <v>45085.316065937499</v>
      </c>
      <c r="G267" s="1">
        <v>2</v>
      </c>
      <c r="H267" s="5">
        <v>45073.529226331018</v>
      </c>
      <c r="I267" s="7" t="s">
        <v>48</v>
      </c>
      <c r="J267" s="7"/>
      <c r="K267" s="7"/>
      <c r="L267" s="7" t="s">
        <v>21</v>
      </c>
      <c r="M267" s="7" t="s">
        <v>22</v>
      </c>
      <c r="N267" s="7" t="s">
        <v>23</v>
      </c>
      <c r="O267" s="7" t="s">
        <v>56</v>
      </c>
      <c r="P267" s="25">
        <f t="shared" si="69"/>
        <v>266</v>
      </c>
      <c r="Q267" s="28">
        <f t="shared" si="66"/>
        <v>45078</v>
      </c>
      <c r="R267" s="28" t="str">
        <f t="shared" si="56"/>
        <v>WEB</v>
      </c>
      <c r="S267" s="28" t="str">
        <f t="shared" si="57"/>
        <v>OFFLINE</v>
      </c>
      <c r="T267" s="29">
        <f t="shared" si="58"/>
        <v>1.6313213703099511E-3</v>
      </c>
      <c r="U267" s="29">
        <f t="shared" si="67"/>
        <v>1.6313213703099511E-3</v>
      </c>
      <c r="V267" s="30">
        <f t="shared" si="59"/>
        <v>0</v>
      </c>
      <c r="W267" s="30">
        <f t="shared" si="60"/>
        <v>0</v>
      </c>
      <c r="X267" s="30">
        <f t="shared" si="61"/>
        <v>0</v>
      </c>
      <c r="Y267" s="30">
        <f t="shared" si="62"/>
        <v>28.24794</v>
      </c>
      <c r="Z267" s="30">
        <f t="shared" si="63"/>
        <v>115</v>
      </c>
      <c r="AA267" s="30">
        <f t="shared" si="64"/>
        <v>0</v>
      </c>
      <c r="AB267" s="30">
        <f t="shared" si="65"/>
        <v>0</v>
      </c>
      <c r="AC267" s="30">
        <f t="shared" si="68"/>
        <v>1874.4620600000001</v>
      </c>
    </row>
    <row r="268" spans="1:29" x14ac:dyDescent="0.35">
      <c r="A268" s="5">
        <v>45084.667964988425</v>
      </c>
      <c r="B268" s="1">
        <v>2</v>
      </c>
      <c r="C268" s="6">
        <v>2978.84</v>
      </c>
      <c r="D268" s="6">
        <v>1</v>
      </c>
      <c r="E268" s="7" t="s">
        <v>19</v>
      </c>
      <c r="F268" s="5">
        <v>45086.447237129629</v>
      </c>
      <c r="G268" s="1">
        <v>2</v>
      </c>
      <c r="H268" s="5">
        <v>44965.278604780091</v>
      </c>
      <c r="I268" s="7" t="s">
        <v>48</v>
      </c>
      <c r="J268" s="7"/>
      <c r="K268" s="7" t="s">
        <v>30</v>
      </c>
      <c r="L268" s="7" t="s">
        <v>31</v>
      </c>
      <c r="M268" s="7" t="s">
        <v>34</v>
      </c>
      <c r="N268" s="7" t="s">
        <v>33</v>
      </c>
      <c r="O268" s="7" t="s">
        <v>30</v>
      </c>
      <c r="P268" s="25">
        <f t="shared" si="69"/>
        <v>267</v>
      </c>
      <c r="Q268" s="28">
        <f t="shared" si="66"/>
        <v>45078</v>
      </c>
      <c r="R268" s="28" t="str">
        <f t="shared" si="56"/>
        <v>OTA</v>
      </c>
      <c r="S268" s="28" t="str">
        <f t="shared" si="57"/>
        <v>OTA</v>
      </c>
      <c r="T268" s="29">
        <f t="shared" si="58"/>
        <v>1.1785503830288745E-3</v>
      </c>
      <c r="U268" s="29">
        <f t="shared" si="67"/>
        <v>1.1785503830288745E-3</v>
      </c>
      <c r="V268" s="30">
        <f t="shared" si="59"/>
        <v>446.82600000000002</v>
      </c>
      <c r="W268" s="30">
        <f t="shared" si="60"/>
        <v>0</v>
      </c>
      <c r="X268" s="30">
        <f t="shared" si="61"/>
        <v>0</v>
      </c>
      <c r="Y268" s="30">
        <f t="shared" si="62"/>
        <v>53.619119999999995</v>
      </c>
      <c r="Z268" s="30">
        <f t="shared" si="63"/>
        <v>153.33333333333331</v>
      </c>
      <c r="AA268" s="30">
        <f t="shared" si="64"/>
        <v>2.3571007660577488</v>
      </c>
      <c r="AB268" s="30">
        <f t="shared" si="65"/>
        <v>0</v>
      </c>
      <c r="AC268" s="30">
        <f t="shared" si="68"/>
        <v>2322.7044459006092</v>
      </c>
    </row>
    <row r="269" spans="1:29" x14ac:dyDescent="0.35">
      <c r="A269" s="5">
        <v>45084.680895798614</v>
      </c>
      <c r="B269" s="1">
        <v>2</v>
      </c>
      <c r="C269" s="6">
        <v>3571.42</v>
      </c>
      <c r="D269" s="6">
        <v>1</v>
      </c>
      <c r="E269" s="7" t="s">
        <v>19</v>
      </c>
      <c r="F269" s="5">
        <v>45086.458333333336</v>
      </c>
      <c r="G269" s="1">
        <v>2</v>
      </c>
      <c r="H269" s="5">
        <v>45052.685910231485</v>
      </c>
      <c r="I269" s="7" t="s">
        <v>48</v>
      </c>
      <c r="J269" s="7"/>
      <c r="K269" s="7" t="s">
        <v>60</v>
      </c>
      <c r="L269" s="7" t="s">
        <v>21</v>
      </c>
      <c r="M269" s="7" t="s">
        <v>22</v>
      </c>
      <c r="N269" s="7" t="s">
        <v>28</v>
      </c>
      <c r="O269" s="7" t="s">
        <v>61</v>
      </c>
      <c r="P269" s="25">
        <f t="shared" si="69"/>
        <v>268</v>
      </c>
      <c r="Q269" s="28">
        <f t="shared" si="66"/>
        <v>45078</v>
      </c>
      <c r="R269" s="28" t="str">
        <f t="shared" si="56"/>
        <v>WEB</v>
      </c>
      <c r="S269" s="28" t="str">
        <f t="shared" si="57"/>
        <v>META</v>
      </c>
      <c r="T269" s="29">
        <f t="shared" si="58"/>
        <v>3.2626427406199023E-3</v>
      </c>
      <c r="U269" s="29">
        <f t="shared" si="67"/>
        <v>3.2626427406199023E-3</v>
      </c>
      <c r="V269" s="30">
        <f t="shared" si="59"/>
        <v>0</v>
      </c>
      <c r="W269" s="30">
        <f t="shared" si="60"/>
        <v>0</v>
      </c>
      <c r="X269" s="30">
        <f t="shared" si="61"/>
        <v>0</v>
      </c>
      <c r="Y269" s="30">
        <f t="shared" si="62"/>
        <v>64.28555999999999</v>
      </c>
      <c r="Z269" s="30">
        <f t="shared" si="63"/>
        <v>153.33333333333331</v>
      </c>
      <c r="AA269" s="30">
        <f t="shared" si="64"/>
        <v>0</v>
      </c>
      <c r="AB269" s="30">
        <f t="shared" si="65"/>
        <v>0</v>
      </c>
      <c r="AC269" s="30">
        <f t="shared" si="68"/>
        <v>3353.8011066666668</v>
      </c>
    </row>
    <row r="270" spans="1:29" x14ac:dyDescent="0.35">
      <c r="A270" s="5">
        <v>45084.843919780091</v>
      </c>
      <c r="B270" s="1">
        <v>1</v>
      </c>
      <c r="C270" s="6">
        <v>1950</v>
      </c>
      <c r="D270" s="6">
        <v>1</v>
      </c>
      <c r="E270" s="7" t="s">
        <v>19</v>
      </c>
      <c r="F270" s="5">
        <v>45085.331574085649</v>
      </c>
      <c r="G270" s="1">
        <v>2</v>
      </c>
      <c r="H270" s="5">
        <v>45084.482557048614</v>
      </c>
      <c r="I270" s="7" t="s">
        <v>48</v>
      </c>
      <c r="J270" s="7"/>
      <c r="K270" s="7" t="s">
        <v>30</v>
      </c>
      <c r="L270" s="7" t="s">
        <v>31</v>
      </c>
      <c r="M270" s="7" t="s">
        <v>32</v>
      </c>
      <c r="N270" s="7" t="s">
        <v>33</v>
      </c>
      <c r="O270" s="7" t="s">
        <v>23</v>
      </c>
      <c r="P270" s="25">
        <f t="shared" si="69"/>
        <v>269</v>
      </c>
      <c r="Q270" s="28">
        <f t="shared" si="66"/>
        <v>45078</v>
      </c>
      <c r="R270" s="28" t="str">
        <f t="shared" si="56"/>
        <v>OTA</v>
      </c>
      <c r="S270" s="28" t="str">
        <f t="shared" si="57"/>
        <v/>
      </c>
      <c r="T270" s="29">
        <f t="shared" si="58"/>
        <v>5.8927519151443723E-4</v>
      </c>
      <c r="U270" s="29">
        <f t="shared" si="67"/>
        <v>5.8927519151443723E-4</v>
      </c>
      <c r="V270" s="30">
        <f t="shared" si="59"/>
        <v>292.5</v>
      </c>
      <c r="W270" s="30">
        <f t="shared" si="60"/>
        <v>0</v>
      </c>
      <c r="X270" s="30">
        <f t="shared" si="61"/>
        <v>0</v>
      </c>
      <c r="Y270" s="30">
        <f t="shared" si="62"/>
        <v>35.099999999999994</v>
      </c>
      <c r="Z270" s="30">
        <f t="shared" si="63"/>
        <v>115</v>
      </c>
      <c r="AA270" s="30">
        <f t="shared" si="64"/>
        <v>0</v>
      </c>
      <c r="AB270" s="30">
        <f t="shared" si="65"/>
        <v>0</v>
      </c>
      <c r="AC270" s="30">
        <f t="shared" si="68"/>
        <v>1507.4</v>
      </c>
    </row>
    <row r="271" spans="1:29" x14ac:dyDescent="0.35">
      <c r="A271" s="5">
        <v>45084.808791157404</v>
      </c>
      <c r="B271" s="1">
        <v>1</v>
      </c>
      <c r="C271" s="6">
        <v>2648.02</v>
      </c>
      <c r="D271" s="6">
        <v>1</v>
      </c>
      <c r="E271" s="7" t="s">
        <v>19</v>
      </c>
      <c r="F271" s="5">
        <v>45085.367130092593</v>
      </c>
      <c r="G271" s="1">
        <v>3</v>
      </c>
      <c r="H271" s="5">
        <v>45023.918217986109</v>
      </c>
      <c r="I271" s="7" t="s">
        <v>63</v>
      </c>
      <c r="J271" s="7"/>
      <c r="K271" s="7"/>
      <c r="L271" s="7" t="s">
        <v>21</v>
      </c>
      <c r="M271" s="7" t="s">
        <v>52</v>
      </c>
      <c r="N271" s="7" t="s">
        <v>28</v>
      </c>
      <c r="O271" s="7" t="s">
        <v>46</v>
      </c>
      <c r="P271" s="25">
        <f t="shared" si="69"/>
        <v>270</v>
      </c>
      <c r="Q271" s="28">
        <f t="shared" si="66"/>
        <v>45078</v>
      </c>
      <c r="R271" s="28" t="str">
        <f t="shared" si="56"/>
        <v>WEB</v>
      </c>
      <c r="S271" s="28" t="str">
        <f t="shared" si="57"/>
        <v>WEBSITE</v>
      </c>
      <c r="T271" s="29">
        <f t="shared" si="58"/>
        <v>1.6313213703099511E-3</v>
      </c>
      <c r="U271" s="29">
        <f t="shared" si="67"/>
        <v>1.6313213703099511E-3</v>
      </c>
      <c r="V271" s="30">
        <f t="shared" si="59"/>
        <v>26.4802</v>
      </c>
      <c r="W271" s="30">
        <f t="shared" si="60"/>
        <v>50</v>
      </c>
      <c r="X271" s="30">
        <f t="shared" si="61"/>
        <v>0</v>
      </c>
      <c r="Y271" s="30">
        <f t="shared" si="62"/>
        <v>37.072279999999999</v>
      </c>
      <c r="Z271" s="30">
        <f t="shared" si="63"/>
        <v>115</v>
      </c>
      <c r="AA271" s="30">
        <f t="shared" si="64"/>
        <v>16.31321370309951</v>
      </c>
      <c r="AB271" s="30">
        <f t="shared" si="65"/>
        <v>0</v>
      </c>
      <c r="AC271" s="30">
        <f t="shared" si="68"/>
        <v>2403.1543062969004</v>
      </c>
    </row>
    <row r="272" spans="1:29" x14ac:dyDescent="0.35">
      <c r="A272" s="5">
        <v>45084.638985555554</v>
      </c>
      <c r="B272" s="1">
        <v>1</v>
      </c>
      <c r="C272" s="6">
        <v>2586.5300000000002</v>
      </c>
      <c r="D272" s="6">
        <v>1</v>
      </c>
      <c r="E272" s="7" t="s">
        <v>19</v>
      </c>
      <c r="F272" s="5">
        <v>45085.291666666664</v>
      </c>
      <c r="G272" s="1">
        <v>3</v>
      </c>
      <c r="H272" s="5">
        <v>45029.698336458336</v>
      </c>
      <c r="I272" s="7" t="s">
        <v>63</v>
      </c>
      <c r="J272" s="7"/>
      <c r="K272" s="7"/>
      <c r="L272" s="7" t="s">
        <v>21</v>
      </c>
      <c r="M272" s="7" t="s">
        <v>45</v>
      </c>
      <c r="N272" s="7" t="s">
        <v>33</v>
      </c>
      <c r="O272" s="7" t="s">
        <v>46</v>
      </c>
      <c r="P272" s="25">
        <f t="shared" si="69"/>
        <v>271</v>
      </c>
      <c r="Q272" s="28">
        <f t="shared" si="66"/>
        <v>45078</v>
      </c>
      <c r="R272" s="28" t="str">
        <f t="shared" si="56"/>
        <v>WEB</v>
      </c>
      <c r="S272" s="28" t="str">
        <f t="shared" si="57"/>
        <v>WEBSITE</v>
      </c>
      <c r="T272" s="29">
        <f t="shared" si="58"/>
        <v>1.6313213703099511E-3</v>
      </c>
      <c r="U272" s="29">
        <f t="shared" si="67"/>
        <v>1.6313213703099511E-3</v>
      </c>
      <c r="V272" s="30">
        <f t="shared" si="59"/>
        <v>25.865300000000001</v>
      </c>
      <c r="W272" s="30">
        <f t="shared" si="60"/>
        <v>50</v>
      </c>
      <c r="X272" s="30">
        <f t="shared" si="61"/>
        <v>0</v>
      </c>
      <c r="Y272" s="30">
        <f t="shared" si="62"/>
        <v>36.211420000000004</v>
      </c>
      <c r="Z272" s="30">
        <f t="shared" si="63"/>
        <v>115</v>
      </c>
      <c r="AA272" s="30">
        <f t="shared" si="64"/>
        <v>16.31321370309951</v>
      </c>
      <c r="AB272" s="30">
        <f t="shared" si="65"/>
        <v>0</v>
      </c>
      <c r="AC272" s="30">
        <f t="shared" si="68"/>
        <v>2343.1400662969008</v>
      </c>
    </row>
    <row r="273" spans="1:29" x14ac:dyDescent="0.35">
      <c r="A273" s="5">
        <v>45084.956055671297</v>
      </c>
      <c r="B273" s="1">
        <v>2</v>
      </c>
      <c r="C273" s="6">
        <v>5669.2</v>
      </c>
      <c r="D273" s="6">
        <v>1</v>
      </c>
      <c r="E273" s="7" t="s">
        <v>19</v>
      </c>
      <c r="F273" s="5">
        <v>45086.31905539352</v>
      </c>
      <c r="G273" s="1">
        <v>3</v>
      </c>
      <c r="H273" s="5">
        <v>45077.247358773151</v>
      </c>
      <c r="I273" s="7" t="s">
        <v>63</v>
      </c>
      <c r="J273" s="7"/>
      <c r="K273" s="7" t="s">
        <v>30</v>
      </c>
      <c r="L273" s="7" t="s">
        <v>31</v>
      </c>
      <c r="M273" s="7" t="s">
        <v>34</v>
      </c>
      <c r="N273" s="7" t="s">
        <v>33</v>
      </c>
      <c r="O273" s="7" t="s">
        <v>30</v>
      </c>
      <c r="P273" s="25">
        <f t="shared" si="69"/>
        <v>272</v>
      </c>
      <c r="Q273" s="28">
        <f t="shared" si="66"/>
        <v>45078</v>
      </c>
      <c r="R273" s="28" t="str">
        <f t="shared" si="56"/>
        <v>OTA</v>
      </c>
      <c r="S273" s="28" t="str">
        <f t="shared" si="57"/>
        <v>OTA</v>
      </c>
      <c r="T273" s="29">
        <f t="shared" si="58"/>
        <v>1.1785503830288745E-3</v>
      </c>
      <c r="U273" s="29">
        <f t="shared" si="67"/>
        <v>1.1785503830288745E-3</v>
      </c>
      <c r="V273" s="30">
        <f t="shared" si="59"/>
        <v>850.38</v>
      </c>
      <c r="W273" s="30">
        <f t="shared" si="60"/>
        <v>0</v>
      </c>
      <c r="X273" s="30">
        <f t="shared" si="61"/>
        <v>0</v>
      </c>
      <c r="Y273" s="30">
        <f t="shared" si="62"/>
        <v>102.04559999999999</v>
      </c>
      <c r="Z273" s="30">
        <f t="shared" si="63"/>
        <v>153.33333333333331</v>
      </c>
      <c r="AA273" s="30">
        <f t="shared" si="64"/>
        <v>2.3571007660577488</v>
      </c>
      <c r="AB273" s="30">
        <f t="shared" si="65"/>
        <v>0</v>
      </c>
      <c r="AC273" s="30">
        <f t="shared" si="68"/>
        <v>4561.0839659006087</v>
      </c>
    </row>
    <row r="274" spans="1:29" x14ac:dyDescent="0.35">
      <c r="A274" s="5">
        <v>45085.029156585646</v>
      </c>
      <c r="B274" s="1">
        <v>1</v>
      </c>
      <c r="C274" s="6">
        <v>727.5</v>
      </c>
      <c r="D274" s="6">
        <v>1</v>
      </c>
      <c r="E274" s="7" t="s">
        <v>19</v>
      </c>
      <c r="F274" s="5">
        <v>45085.458333333336</v>
      </c>
      <c r="G274" s="1">
        <v>1</v>
      </c>
      <c r="H274" s="5">
        <v>45085.027598425928</v>
      </c>
      <c r="I274" s="7" t="s">
        <v>49</v>
      </c>
      <c r="J274" s="7"/>
      <c r="K274" s="7"/>
      <c r="L274" s="7" t="s">
        <v>21</v>
      </c>
      <c r="M274" s="7" t="s">
        <v>52</v>
      </c>
      <c r="N274" s="7" t="s">
        <v>33</v>
      </c>
      <c r="O274" s="7" t="s">
        <v>24</v>
      </c>
      <c r="P274" s="25">
        <f t="shared" si="69"/>
        <v>273</v>
      </c>
      <c r="Q274" s="28">
        <f t="shared" si="66"/>
        <v>45078</v>
      </c>
      <c r="R274" s="28" t="str">
        <f t="shared" si="56"/>
        <v>WEB</v>
      </c>
      <c r="S274" s="28" t="str">
        <f t="shared" si="57"/>
        <v>OFFLINE</v>
      </c>
      <c r="T274" s="29">
        <f t="shared" si="58"/>
        <v>1.6313213703099511E-3</v>
      </c>
      <c r="U274" s="29">
        <f t="shared" si="67"/>
        <v>1.6313213703099511E-3</v>
      </c>
      <c r="V274" s="30">
        <f t="shared" si="59"/>
        <v>0</v>
      </c>
      <c r="W274" s="30">
        <f t="shared" si="60"/>
        <v>0</v>
      </c>
      <c r="X274" s="30">
        <f t="shared" si="61"/>
        <v>0</v>
      </c>
      <c r="Y274" s="30">
        <f t="shared" si="62"/>
        <v>10.185</v>
      </c>
      <c r="Z274" s="30">
        <f t="shared" si="63"/>
        <v>115</v>
      </c>
      <c r="AA274" s="30">
        <f t="shared" si="64"/>
        <v>0</v>
      </c>
      <c r="AB274" s="30">
        <f t="shared" si="65"/>
        <v>0</v>
      </c>
      <c r="AC274" s="30">
        <f t="shared" si="68"/>
        <v>602.31500000000005</v>
      </c>
    </row>
    <row r="275" spans="1:29" x14ac:dyDescent="0.35">
      <c r="A275" s="5">
        <v>45084.836132708333</v>
      </c>
      <c r="B275" s="1">
        <v>4</v>
      </c>
      <c r="C275" s="6">
        <v>3821.43</v>
      </c>
      <c r="D275" s="6">
        <v>1</v>
      </c>
      <c r="E275" s="7" t="s">
        <v>19</v>
      </c>
      <c r="F275" s="5">
        <v>45088.352364155093</v>
      </c>
      <c r="G275" s="1">
        <v>1</v>
      </c>
      <c r="H275" s="5">
        <v>45080.920272152776</v>
      </c>
      <c r="I275" s="7" t="s">
        <v>49</v>
      </c>
      <c r="J275" s="7"/>
      <c r="K275" s="7" t="s">
        <v>30</v>
      </c>
      <c r="L275" s="7" t="s">
        <v>31</v>
      </c>
      <c r="M275" s="7" t="s">
        <v>32</v>
      </c>
      <c r="N275" s="7" t="s">
        <v>33</v>
      </c>
      <c r="O275" s="7" t="s">
        <v>30</v>
      </c>
      <c r="P275" s="25">
        <f t="shared" si="69"/>
        <v>274</v>
      </c>
      <c r="Q275" s="28">
        <f t="shared" si="66"/>
        <v>45078</v>
      </c>
      <c r="R275" s="28" t="str">
        <f t="shared" si="56"/>
        <v>OTA</v>
      </c>
      <c r="S275" s="28" t="str">
        <f t="shared" si="57"/>
        <v>OTA</v>
      </c>
      <c r="T275" s="29">
        <f t="shared" si="58"/>
        <v>2.3571007660577489E-3</v>
      </c>
      <c r="U275" s="29">
        <f t="shared" si="67"/>
        <v>2.3571007660577489E-3</v>
      </c>
      <c r="V275" s="30">
        <f t="shared" si="59"/>
        <v>573.21449999999993</v>
      </c>
      <c r="W275" s="30">
        <f t="shared" si="60"/>
        <v>0</v>
      </c>
      <c r="X275" s="30">
        <f t="shared" si="61"/>
        <v>0</v>
      </c>
      <c r="Y275" s="30">
        <f t="shared" si="62"/>
        <v>68.78573999999999</v>
      </c>
      <c r="Z275" s="30">
        <f t="shared" si="63"/>
        <v>230</v>
      </c>
      <c r="AA275" s="30">
        <f t="shared" si="64"/>
        <v>4.7142015321154975</v>
      </c>
      <c r="AB275" s="30">
        <f t="shared" si="65"/>
        <v>0</v>
      </c>
      <c r="AC275" s="30">
        <f t="shared" si="68"/>
        <v>2944.7155584678844</v>
      </c>
    </row>
    <row r="276" spans="1:29" x14ac:dyDescent="0.35">
      <c r="A276" s="5">
        <v>45084.964536793981</v>
      </c>
      <c r="B276" s="1">
        <v>1</v>
      </c>
      <c r="C276" s="6">
        <v>750</v>
      </c>
      <c r="D276" s="6">
        <v>1</v>
      </c>
      <c r="E276" s="7" t="s">
        <v>19</v>
      </c>
      <c r="F276" s="5">
        <v>45085.324529560188</v>
      </c>
      <c r="G276" s="1">
        <v>1</v>
      </c>
      <c r="H276" s="5">
        <v>45084.623745914352</v>
      </c>
      <c r="I276" s="7" t="s">
        <v>49</v>
      </c>
      <c r="J276" s="7"/>
      <c r="K276" s="7" t="s">
        <v>30</v>
      </c>
      <c r="L276" s="7" t="s">
        <v>31</v>
      </c>
      <c r="M276" s="7" t="s">
        <v>32</v>
      </c>
      <c r="N276" s="7" t="s">
        <v>33</v>
      </c>
      <c r="O276" s="7" t="s">
        <v>30</v>
      </c>
      <c r="P276" s="25">
        <f t="shared" si="69"/>
        <v>275</v>
      </c>
      <c r="Q276" s="28">
        <f t="shared" si="66"/>
        <v>45078</v>
      </c>
      <c r="R276" s="28" t="str">
        <f t="shared" si="56"/>
        <v>OTA</v>
      </c>
      <c r="S276" s="28" t="str">
        <f t="shared" si="57"/>
        <v>OTA</v>
      </c>
      <c r="T276" s="29">
        <f t="shared" si="58"/>
        <v>5.8927519151443723E-4</v>
      </c>
      <c r="U276" s="29">
        <f t="shared" si="67"/>
        <v>5.8927519151443723E-4</v>
      </c>
      <c r="V276" s="30">
        <f t="shared" si="59"/>
        <v>112.5</v>
      </c>
      <c r="W276" s="30">
        <f t="shared" si="60"/>
        <v>0</v>
      </c>
      <c r="X276" s="30">
        <f t="shared" si="61"/>
        <v>0</v>
      </c>
      <c r="Y276" s="30">
        <f t="shared" si="62"/>
        <v>13.499999999999998</v>
      </c>
      <c r="Z276" s="30">
        <f t="shared" si="63"/>
        <v>115</v>
      </c>
      <c r="AA276" s="30">
        <f t="shared" si="64"/>
        <v>1.1785503830288744</v>
      </c>
      <c r="AB276" s="30">
        <f t="shared" si="65"/>
        <v>0</v>
      </c>
      <c r="AC276" s="30">
        <f t="shared" si="68"/>
        <v>507.82144961697111</v>
      </c>
    </row>
    <row r="277" spans="1:29" x14ac:dyDescent="0.35">
      <c r="A277" s="5">
        <v>45084.892026006943</v>
      </c>
      <c r="B277" s="1">
        <v>1</v>
      </c>
      <c r="C277" s="6">
        <v>1362.05</v>
      </c>
      <c r="D277" s="6">
        <v>1</v>
      </c>
      <c r="E277" s="7" t="s">
        <v>19</v>
      </c>
      <c r="F277" s="5">
        <v>45085.355437488426</v>
      </c>
      <c r="G277" s="1">
        <v>1</v>
      </c>
      <c r="H277" s="5">
        <v>45063.453949895833</v>
      </c>
      <c r="I277" s="7" t="s">
        <v>49</v>
      </c>
      <c r="J277" s="7"/>
      <c r="K277" s="7" t="s">
        <v>30</v>
      </c>
      <c r="L277" s="7" t="s">
        <v>31</v>
      </c>
      <c r="M277" s="7" t="s">
        <v>34</v>
      </c>
      <c r="N277" s="7" t="s">
        <v>33</v>
      </c>
      <c r="O277" s="7" t="s">
        <v>30</v>
      </c>
      <c r="P277" s="25">
        <f t="shared" si="69"/>
        <v>276</v>
      </c>
      <c r="Q277" s="28">
        <f t="shared" si="66"/>
        <v>45078</v>
      </c>
      <c r="R277" s="28" t="str">
        <f t="shared" si="56"/>
        <v>OTA</v>
      </c>
      <c r="S277" s="28" t="str">
        <f t="shared" si="57"/>
        <v>OTA</v>
      </c>
      <c r="T277" s="29">
        <f t="shared" si="58"/>
        <v>5.8927519151443723E-4</v>
      </c>
      <c r="U277" s="29">
        <f t="shared" si="67"/>
        <v>5.8927519151443723E-4</v>
      </c>
      <c r="V277" s="30">
        <f t="shared" si="59"/>
        <v>204.30749999999998</v>
      </c>
      <c r="W277" s="30">
        <f t="shared" si="60"/>
        <v>0</v>
      </c>
      <c r="X277" s="30">
        <f t="shared" si="61"/>
        <v>0</v>
      </c>
      <c r="Y277" s="30">
        <f t="shared" si="62"/>
        <v>24.516899999999996</v>
      </c>
      <c r="Z277" s="30">
        <f t="shared" si="63"/>
        <v>115</v>
      </c>
      <c r="AA277" s="30">
        <f t="shared" si="64"/>
        <v>1.1785503830288744</v>
      </c>
      <c r="AB277" s="30">
        <f t="shared" si="65"/>
        <v>0</v>
      </c>
      <c r="AC277" s="30">
        <f t="shared" si="68"/>
        <v>1017.0470496169711</v>
      </c>
    </row>
    <row r="278" spans="1:29" x14ac:dyDescent="0.35">
      <c r="A278" s="5">
        <v>45085.092098229165</v>
      </c>
      <c r="B278" s="1">
        <v>1</v>
      </c>
      <c r="C278" s="6">
        <v>727.5</v>
      </c>
      <c r="D278" s="6">
        <v>1</v>
      </c>
      <c r="E278" s="7" t="s">
        <v>19</v>
      </c>
      <c r="F278" s="5">
        <v>45085.238952256943</v>
      </c>
      <c r="G278" s="1">
        <v>1</v>
      </c>
      <c r="H278" s="5">
        <v>45085.089636712961</v>
      </c>
      <c r="I278" s="7" t="s">
        <v>49</v>
      </c>
      <c r="J278" s="7"/>
      <c r="K278" s="7"/>
      <c r="L278" s="7" t="s">
        <v>21</v>
      </c>
      <c r="M278" s="7" t="s">
        <v>52</v>
      </c>
      <c r="N278" s="7" t="s">
        <v>28</v>
      </c>
      <c r="O278" s="7" t="s">
        <v>24</v>
      </c>
      <c r="P278" s="25">
        <f t="shared" si="69"/>
        <v>277</v>
      </c>
      <c r="Q278" s="28">
        <f t="shared" si="66"/>
        <v>45078</v>
      </c>
      <c r="R278" s="28" t="str">
        <f t="shared" si="56"/>
        <v>WEB</v>
      </c>
      <c r="S278" s="28" t="str">
        <f t="shared" si="57"/>
        <v>OFFLINE</v>
      </c>
      <c r="T278" s="29">
        <f t="shared" si="58"/>
        <v>1.6313213703099511E-3</v>
      </c>
      <c r="U278" s="29">
        <f t="shared" si="67"/>
        <v>1.6313213703099511E-3</v>
      </c>
      <c r="V278" s="30">
        <f t="shared" si="59"/>
        <v>0</v>
      </c>
      <c r="W278" s="30">
        <f t="shared" si="60"/>
        <v>0</v>
      </c>
      <c r="X278" s="30">
        <f t="shared" si="61"/>
        <v>0</v>
      </c>
      <c r="Y278" s="30">
        <f t="shared" si="62"/>
        <v>10.185</v>
      </c>
      <c r="Z278" s="30">
        <f t="shared" si="63"/>
        <v>115</v>
      </c>
      <c r="AA278" s="30">
        <f t="shared" si="64"/>
        <v>0</v>
      </c>
      <c r="AB278" s="30">
        <f t="shared" si="65"/>
        <v>0</v>
      </c>
      <c r="AC278" s="30">
        <f t="shared" si="68"/>
        <v>602.31500000000005</v>
      </c>
    </row>
    <row r="279" spans="1:29" x14ac:dyDescent="0.35">
      <c r="A279" s="5">
        <v>45084.695258831016</v>
      </c>
      <c r="B279" s="1">
        <v>4</v>
      </c>
      <c r="C279" s="6">
        <v>4170.53</v>
      </c>
      <c r="D279" s="6">
        <v>1</v>
      </c>
      <c r="E279" s="7" t="s">
        <v>19</v>
      </c>
      <c r="F279" s="5">
        <v>45088.395528715278</v>
      </c>
      <c r="G279" s="1">
        <v>1</v>
      </c>
      <c r="H279" s="5">
        <v>45075.977215405095</v>
      </c>
      <c r="I279" s="7" t="s">
        <v>49</v>
      </c>
      <c r="J279" s="7"/>
      <c r="K279" s="7" t="s">
        <v>30</v>
      </c>
      <c r="L279" s="7" t="s">
        <v>31</v>
      </c>
      <c r="M279" s="7" t="s">
        <v>34</v>
      </c>
      <c r="N279" s="7" t="s">
        <v>33</v>
      </c>
      <c r="O279" s="7" t="s">
        <v>30</v>
      </c>
      <c r="P279" s="25">
        <f t="shared" si="69"/>
        <v>278</v>
      </c>
      <c r="Q279" s="28">
        <f t="shared" si="66"/>
        <v>45078</v>
      </c>
      <c r="R279" s="28" t="str">
        <f t="shared" si="56"/>
        <v>OTA</v>
      </c>
      <c r="S279" s="28" t="str">
        <f t="shared" si="57"/>
        <v>OTA</v>
      </c>
      <c r="T279" s="29">
        <f t="shared" si="58"/>
        <v>2.3571007660577489E-3</v>
      </c>
      <c r="U279" s="29">
        <f t="shared" si="67"/>
        <v>2.3571007660577489E-3</v>
      </c>
      <c r="V279" s="30">
        <f t="shared" si="59"/>
        <v>625.57949999999994</v>
      </c>
      <c r="W279" s="30">
        <f t="shared" si="60"/>
        <v>0</v>
      </c>
      <c r="X279" s="30">
        <f t="shared" si="61"/>
        <v>0</v>
      </c>
      <c r="Y279" s="30">
        <f t="shared" si="62"/>
        <v>75.069539999999989</v>
      </c>
      <c r="Z279" s="30">
        <f t="shared" si="63"/>
        <v>230</v>
      </c>
      <c r="AA279" s="30">
        <f t="shared" si="64"/>
        <v>4.7142015321154975</v>
      </c>
      <c r="AB279" s="30">
        <f t="shared" si="65"/>
        <v>0</v>
      </c>
      <c r="AC279" s="30">
        <f t="shared" si="68"/>
        <v>3235.1667584678844</v>
      </c>
    </row>
    <row r="280" spans="1:29" x14ac:dyDescent="0.35">
      <c r="A280" s="5">
        <v>45084.671357673615</v>
      </c>
      <c r="B280" s="1">
        <v>1</v>
      </c>
      <c r="C280" s="6">
        <v>637.5</v>
      </c>
      <c r="D280" s="6">
        <v>1</v>
      </c>
      <c r="E280" s="7" t="s">
        <v>19</v>
      </c>
      <c r="F280" s="5">
        <v>45085.208333333336</v>
      </c>
      <c r="G280" s="1">
        <v>1</v>
      </c>
      <c r="H280" s="5">
        <v>45083.876181770836</v>
      </c>
      <c r="I280" s="7" t="s">
        <v>49</v>
      </c>
      <c r="J280" s="7"/>
      <c r="K280" s="7" t="s">
        <v>50</v>
      </c>
      <c r="L280" s="7" t="s">
        <v>31</v>
      </c>
      <c r="M280" s="7" t="s">
        <v>32</v>
      </c>
      <c r="N280" s="7" t="s">
        <v>23</v>
      </c>
      <c r="O280" s="7" t="s">
        <v>51</v>
      </c>
      <c r="P280" s="25">
        <f t="shared" si="69"/>
        <v>279</v>
      </c>
      <c r="Q280" s="28">
        <f t="shared" si="66"/>
        <v>45078</v>
      </c>
      <c r="R280" s="28" t="str">
        <f t="shared" si="56"/>
        <v>OTA</v>
      </c>
      <c r="S280" s="28" t="str">
        <f t="shared" si="57"/>
        <v>OTA</v>
      </c>
      <c r="T280" s="29">
        <f t="shared" si="58"/>
        <v>5.8927519151443723E-4</v>
      </c>
      <c r="U280" s="29">
        <f t="shared" si="67"/>
        <v>5.8927519151443723E-4</v>
      </c>
      <c r="V280" s="30">
        <f t="shared" si="59"/>
        <v>95.625</v>
      </c>
      <c r="W280" s="30">
        <f t="shared" si="60"/>
        <v>0</v>
      </c>
      <c r="X280" s="30">
        <f t="shared" si="61"/>
        <v>0</v>
      </c>
      <c r="Y280" s="30">
        <f t="shared" si="62"/>
        <v>11.475</v>
      </c>
      <c r="Z280" s="30">
        <f t="shared" si="63"/>
        <v>115</v>
      </c>
      <c r="AA280" s="30">
        <f t="shared" si="64"/>
        <v>1.1785503830288744</v>
      </c>
      <c r="AB280" s="30">
        <f t="shared" si="65"/>
        <v>0</v>
      </c>
      <c r="AC280" s="30">
        <f t="shared" si="68"/>
        <v>414.22144961697114</v>
      </c>
    </row>
    <row r="281" spans="1:29" x14ac:dyDescent="0.35">
      <c r="A281" s="5">
        <v>45085.020013969908</v>
      </c>
      <c r="B281" s="1">
        <v>1</v>
      </c>
      <c r="C281" s="6">
        <v>573.75</v>
      </c>
      <c r="D281" s="6">
        <v>1</v>
      </c>
      <c r="E281" s="7" t="s">
        <v>19</v>
      </c>
      <c r="F281" s="5">
        <v>45085.458314328702</v>
      </c>
      <c r="G281" s="1">
        <v>1</v>
      </c>
      <c r="H281" s="5">
        <v>45084.907770891201</v>
      </c>
      <c r="I281" s="7" t="s">
        <v>49</v>
      </c>
      <c r="J281" s="7"/>
      <c r="K281" s="7" t="s">
        <v>38</v>
      </c>
      <c r="L281" s="7" t="s">
        <v>31</v>
      </c>
      <c r="M281" s="7" t="s">
        <v>32</v>
      </c>
      <c r="N281" s="7" t="s">
        <v>23</v>
      </c>
      <c r="O281" s="7" t="s">
        <v>38</v>
      </c>
      <c r="P281" s="25">
        <f t="shared" si="69"/>
        <v>280</v>
      </c>
      <c r="Q281" s="28">
        <f t="shared" si="66"/>
        <v>45078</v>
      </c>
      <c r="R281" s="28" t="str">
        <f t="shared" si="56"/>
        <v>OTA</v>
      </c>
      <c r="S281" s="28" t="str">
        <f t="shared" si="57"/>
        <v>OTA</v>
      </c>
      <c r="T281" s="29">
        <f t="shared" si="58"/>
        <v>5.8927519151443723E-4</v>
      </c>
      <c r="U281" s="29">
        <f t="shared" si="67"/>
        <v>5.8927519151443723E-4</v>
      </c>
      <c r="V281" s="30">
        <f t="shared" si="59"/>
        <v>86.0625</v>
      </c>
      <c r="W281" s="30">
        <f t="shared" si="60"/>
        <v>0</v>
      </c>
      <c r="X281" s="30">
        <f t="shared" si="61"/>
        <v>0</v>
      </c>
      <c r="Y281" s="30">
        <f t="shared" si="62"/>
        <v>10.327499999999999</v>
      </c>
      <c r="Z281" s="30">
        <f t="shared" si="63"/>
        <v>115</v>
      </c>
      <c r="AA281" s="30">
        <f t="shared" si="64"/>
        <v>1.1785503830288744</v>
      </c>
      <c r="AB281" s="30">
        <f t="shared" si="65"/>
        <v>0</v>
      </c>
      <c r="AC281" s="30">
        <f t="shared" si="68"/>
        <v>361.18144961697112</v>
      </c>
    </row>
    <row r="282" spans="1:29" x14ac:dyDescent="0.35">
      <c r="A282" s="5">
        <v>45085.019872337965</v>
      </c>
      <c r="B282" s="1">
        <v>1</v>
      </c>
      <c r="C282" s="6">
        <v>573.75</v>
      </c>
      <c r="D282" s="6">
        <v>1</v>
      </c>
      <c r="E282" s="7" t="s">
        <v>19</v>
      </c>
      <c r="F282" s="5">
        <v>45085.458333333336</v>
      </c>
      <c r="G282" s="1">
        <v>1</v>
      </c>
      <c r="H282" s="5">
        <v>45084.90431002315</v>
      </c>
      <c r="I282" s="7" t="s">
        <v>49</v>
      </c>
      <c r="J282" s="7"/>
      <c r="K282" s="7" t="s">
        <v>38</v>
      </c>
      <c r="L282" s="7" t="s">
        <v>31</v>
      </c>
      <c r="M282" s="7" t="s">
        <v>32</v>
      </c>
      <c r="N282" s="7" t="s">
        <v>23</v>
      </c>
      <c r="O282" s="7" t="s">
        <v>38</v>
      </c>
      <c r="P282" s="25">
        <f t="shared" si="69"/>
        <v>281</v>
      </c>
      <c r="Q282" s="28">
        <f t="shared" si="66"/>
        <v>45078</v>
      </c>
      <c r="R282" s="28" t="str">
        <f t="shared" si="56"/>
        <v>OTA</v>
      </c>
      <c r="S282" s="28" t="str">
        <f t="shared" si="57"/>
        <v>OTA</v>
      </c>
      <c r="T282" s="29">
        <f t="shared" si="58"/>
        <v>5.8927519151443723E-4</v>
      </c>
      <c r="U282" s="29">
        <f t="shared" si="67"/>
        <v>5.8927519151443723E-4</v>
      </c>
      <c r="V282" s="30">
        <f t="shared" si="59"/>
        <v>86.0625</v>
      </c>
      <c r="W282" s="30">
        <f t="shared" si="60"/>
        <v>0</v>
      </c>
      <c r="X282" s="30">
        <f t="shared" si="61"/>
        <v>0</v>
      </c>
      <c r="Y282" s="30">
        <f t="shared" si="62"/>
        <v>10.327499999999999</v>
      </c>
      <c r="Z282" s="30">
        <f t="shared" si="63"/>
        <v>115</v>
      </c>
      <c r="AA282" s="30">
        <f t="shared" si="64"/>
        <v>1.1785503830288744</v>
      </c>
      <c r="AB282" s="30">
        <f t="shared" si="65"/>
        <v>0</v>
      </c>
      <c r="AC282" s="30">
        <f t="shared" si="68"/>
        <v>361.18144961697112</v>
      </c>
    </row>
    <row r="283" spans="1:29" x14ac:dyDescent="0.35">
      <c r="A283" s="5">
        <v>45084.763397951392</v>
      </c>
      <c r="B283" s="1">
        <v>1</v>
      </c>
      <c r="C283" s="6">
        <v>727.5</v>
      </c>
      <c r="D283" s="6">
        <v>1</v>
      </c>
      <c r="E283" s="7" t="s">
        <v>19</v>
      </c>
      <c r="F283" s="5">
        <v>45085.458333333336</v>
      </c>
      <c r="G283" s="1">
        <v>1</v>
      </c>
      <c r="H283" s="5">
        <v>45084.439998009257</v>
      </c>
      <c r="I283" s="7" t="s">
        <v>49</v>
      </c>
      <c r="J283" s="7"/>
      <c r="K283" s="7"/>
      <c r="L283" s="7" t="s">
        <v>21</v>
      </c>
      <c r="M283" s="7" t="s">
        <v>52</v>
      </c>
      <c r="N283" s="7" t="s">
        <v>23</v>
      </c>
      <c r="O283" s="7" t="s">
        <v>56</v>
      </c>
      <c r="P283" s="25">
        <f t="shared" si="69"/>
        <v>282</v>
      </c>
      <c r="Q283" s="28">
        <f t="shared" si="66"/>
        <v>45078</v>
      </c>
      <c r="R283" s="28" t="str">
        <f t="shared" si="56"/>
        <v>WEB</v>
      </c>
      <c r="S283" s="28" t="str">
        <f t="shared" si="57"/>
        <v>OFFLINE</v>
      </c>
      <c r="T283" s="29">
        <f t="shared" si="58"/>
        <v>1.6313213703099511E-3</v>
      </c>
      <c r="U283" s="29">
        <f t="shared" si="67"/>
        <v>1.6313213703099511E-3</v>
      </c>
      <c r="V283" s="30">
        <f t="shared" si="59"/>
        <v>0</v>
      </c>
      <c r="W283" s="30">
        <f t="shared" si="60"/>
        <v>0</v>
      </c>
      <c r="X283" s="30">
        <f t="shared" si="61"/>
        <v>0</v>
      </c>
      <c r="Y283" s="30">
        <f t="shared" si="62"/>
        <v>10.185</v>
      </c>
      <c r="Z283" s="30">
        <f t="shared" si="63"/>
        <v>115</v>
      </c>
      <c r="AA283" s="30">
        <f t="shared" si="64"/>
        <v>0</v>
      </c>
      <c r="AB283" s="30">
        <f t="shared" si="65"/>
        <v>0</v>
      </c>
      <c r="AC283" s="30">
        <f t="shared" si="68"/>
        <v>602.31500000000005</v>
      </c>
    </row>
    <row r="284" spans="1:29" x14ac:dyDescent="0.35">
      <c r="A284" s="5">
        <v>45084.670380601849</v>
      </c>
      <c r="B284" s="1">
        <v>1</v>
      </c>
      <c r="C284" s="6">
        <v>803.57</v>
      </c>
      <c r="D284" s="6">
        <v>1</v>
      </c>
      <c r="E284" s="7" t="s">
        <v>19</v>
      </c>
      <c r="F284" s="5">
        <v>45085.322574120371</v>
      </c>
      <c r="G284" s="1">
        <v>1</v>
      </c>
      <c r="H284" s="5">
        <v>45083.902214756941</v>
      </c>
      <c r="I284" s="7" t="s">
        <v>49</v>
      </c>
      <c r="J284" s="7"/>
      <c r="K284" s="7" t="s">
        <v>30</v>
      </c>
      <c r="L284" s="7" t="s">
        <v>31</v>
      </c>
      <c r="M284" s="7" t="s">
        <v>32</v>
      </c>
      <c r="N284" s="7" t="s">
        <v>33</v>
      </c>
      <c r="O284" s="7" t="s">
        <v>30</v>
      </c>
      <c r="P284" s="25">
        <f t="shared" si="69"/>
        <v>283</v>
      </c>
      <c r="Q284" s="28">
        <f t="shared" si="66"/>
        <v>45078</v>
      </c>
      <c r="R284" s="28" t="str">
        <f t="shared" si="56"/>
        <v>OTA</v>
      </c>
      <c r="S284" s="28" t="str">
        <f t="shared" si="57"/>
        <v>OTA</v>
      </c>
      <c r="T284" s="29">
        <f t="shared" si="58"/>
        <v>5.8927519151443723E-4</v>
      </c>
      <c r="U284" s="29">
        <f t="shared" si="67"/>
        <v>5.8927519151443723E-4</v>
      </c>
      <c r="V284" s="30">
        <f t="shared" si="59"/>
        <v>120.5355</v>
      </c>
      <c r="W284" s="30">
        <f t="shared" si="60"/>
        <v>0</v>
      </c>
      <c r="X284" s="30">
        <f t="shared" si="61"/>
        <v>0</v>
      </c>
      <c r="Y284" s="30">
        <f t="shared" si="62"/>
        <v>14.464259999999999</v>
      </c>
      <c r="Z284" s="30">
        <f t="shared" si="63"/>
        <v>115</v>
      </c>
      <c r="AA284" s="30">
        <f t="shared" si="64"/>
        <v>1.1785503830288744</v>
      </c>
      <c r="AB284" s="30">
        <f t="shared" si="65"/>
        <v>0</v>
      </c>
      <c r="AC284" s="30">
        <f t="shared" si="68"/>
        <v>552.39168961697123</v>
      </c>
    </row>
    <row r="285" spans="1:29" x14ac:dyDescent="0.35">
      <c r="A285" s="5">
        <v>45084.951742523146</v>
      </c>
      <c r="B285" s="1">
        <v>2</v>
      </c>
      <c r="C285" s="6">
        <v>2253.5700000000002</v>
      </c>
      <c r="D285" s="6">
        <v>1</v>
      </c>
      <c r="E285" s="7" t="s">
        <v>19</v>
      </c>
      <c r="F285" s="5">
        <v>45086.424974178241</v>
      </c>
      <c r="G285" s="1">
        <v>1</v>
      </c>
      <c r="H285" s="5">
        <v>45083.583120451389</v>
      </c>
      <c r="I285" s="7" t="s">
        <v>49</v>
      </c>
      <c r="J285" s="7"/>
      <c r="K285" s="7" t="s">
        <v>30</v>
      </c>
      <c r="L285" s="7" t="s">
        <v>31</v>
      </c>
      <c r="M285" s="7" t="s">
        <v>32</v>
      </c>
      <c r="N285" s="7" t="s">
        <v>33</v>
      </c>
      <c r="O285" s="7" t="s">
        <v>30</v>
      </c>
      <c r="P285" s="25">
        <f t="shared" si="69"/>
        <v>284</v>
      </c>
      <c r="Q285" s="28">
        <f t="shared" si="66"/>
        <v>45078</v>
      </c>
      <c r="R285" s="28" t="str">
        <f t="shared" si="56"/>
        <v>OTA</v>
      </c>
      <c r="S285" s="28" t="str">
        <f t="shared" si="57"/>
        <v>OTA</v>
      </c>
      <c r="T285" s="29">
        <f t="shared" si="58"/>
        <v>1.1785503830288745E-3</v>
      </c>
      <c r="U285" s="29">
        <f t="shared" si="67"/>
        <v>1.1785503830288745E-3</v>
      </c>
      <c r="V285" s="30">
        <f t="shared" si="59"/>
        <v>338.03550000000001</v>
      </c>
      <c r="W285" s="30">
        <f t="shared" si="60"/>
        <v>0</v>
      </c>
      <c r="X285" s="30">
        <f t="shared" si="61"/>
        <v>0</v>
      </c>
      <c r="Y285" s="30">
        <f t="shared" si="62"/>
        <v>40.564259999999997</v>
      </c>
      <c r="Z285" s="30">
        <f t="shared" si="63"/>
        <v>153.33333333333331</v>
      </c>
      <c r="AA285" s="30">
        <f t="shared" si="64"/>
        <v>2.3571007660577488</v>
      </c>
      <c r="AB285" s="30">
        <f t="shared" si="65"/>
        <v>0</v>
      </c>
      <c r="AC285" s="30">
        <f t="shared" si="68"/>
        <v>1719.2798059006091</v>
      </c>
    </row>
    <row r="286" spans="1:29" x14ac:dyDescent="0.35">
      <c r="A286" s="5">
        <v>45085.077428124998</v>
      </c>
      <c r="B286" s="1">
        <v>1</v>
      </c>
      <c r="C286" s="6">
        <v>895.46</v>
      </c>
      <c r="D286" s="6">
        <v>1</v>
      </c>
      <c r="E286" s="7" t="s">
        <v>19</v>
      </c>
      <c r="F286" s="5">
        <v>45085.353483206018</v>
      </c>
      <c r="G286" s="1">
        <v>1</v>
      </c>
      <c r="H286" s="5">
        <v>45085.074321215281</v>
      </c>
      <c r="I286" s="7" t="s">
        <v>49</v>
      </c>
      <c r="J286" s="7"/>
      <c r="K286" s="7"/>
      <c r="L286" s="7" t="s">
        <v>21</v>
      </c>
      <c r="M286" s="7" t="s">
        <v>52</v>
      </c>
      <c r="N286" s="7" t="s">
        <v>28</v>
      </c>
      <c r="O286" s="7" t="s">
        <v>24</v>
      </c>
      <c r="P286" s="25">
        <f t="shared" si="69"/>
        <v>285</v>
      </c>
      <c r="Q286" s="28">
        <f t="shared" si="66"/>
        <v>45078</v>
      </c>
      <c r="R286" s="28" t="str">
        <f t="shared" si="56"/>
        <v>WEB</v>
      </c>
      <c r="S286" s="28" t="str">
        <f t="shared" si="57"/>
        <v>OFFLINE</v>
      </c>
      <c r="T286" s="29">
        <f t="shared" si="58"/>
        <v>1.6313213703099511E-3</v>
      </c>
      <c r="U286" s="29">
        <f t="shared" si="67"/>
        <v>1.6313213703099511E-3</v>
      </c>
      <c r="V286" s="30">
        <f t="shared" si="59"/>
        <v>0</v>
      </c>
      <c r="W286" s="30">
        <f t="shared" si="60"/>
        <v>0</v>
      </c>
      <c r="X286" s="30">
        <f t="shared" si="61"/>
        <v>0</v>
      </c>
      <c r="Y286" s="30">
        <f t="shared" si="62"/>
        <v>12.536440000000001</v>
      </c>
      <c r="Z286" s="30">
        <f t="shared" si="63"/>
        <v>115</v>
      </c>
      <c r="AA286" s="30">
        <f t="shared" si="64"/>
        <v>0</v>
      </c>
      <c r="AB286" s="30">
        <f t="shared" si="65"/>
        <v>0</v>
      </c>
      <c r="AC286" s="30">
        <f t="shared" si="68"/>
        <v>767.92356000000007</v>
      </c>
    </row>
    <row r="287" spans="1:29" x14ac:dyDescent="0.35">
      <c r="A287" s="5">
        <v>45084.72556997685</v>
      </c>
      <c r="B287" s="1">
        <v>2</v>
      </c>
      <c r="C287" s="6">
        <v>1445.54</v>
      </c>
      <c r="D287" s="6">
        <v>1</v>
      </c>
      <c r="E287" s="7" t="s">
        <v>19</v>
      </c>
      <c r="F287" s="5">
        <v>45086.319398495369</v>
      </c>
      <c r="G287" s="1">
        <v>1</v>
      </c>
      <c r="H287" s="5">
        <v>45084.689036226853</v>
      </c>
      <c r="I287" s="7" t="s">
        <v>49</v>
      </c>
      <c r="J287" s="7"/>
      <c r="K287" s="7" t="s">
        <v>30</v>
      </c>
      <c r="L287" s="7" t="s">
        <v>31</v>
      </c>
      <c r="M287" s="7" t="s">
        <v>32</v>
      </c>
      <c r="N287" s="7" t="s">
        <v>33</v>
      </c>
      <c r="O287" s="7" t="s">
        <v>30</v>
      </c>
      <c r="P287" s="25">
        <f t="shared" si="69"/>
        <v>286</v>
      </c>
      <c r="Q287" s="28">
        <f t="shared" si="66"/>
        <v>45078</v>
      </c>
      <c r="R287" s="28" t="str">
        <f t="shared" si="56"/>
        <v>OTA</v>
      </c>
      <c r="S287" s="28" t="str">
        <f t="shared" si="57"/>
        <v>OTA</v>
      </c>
      <c r="T287" s="29">
        <f t="shared" si="58"/>
        <v>1.1785503830288745E-3</v>
      </c>
      <c r="U287" s="29">
        <f t="shared" si="67"/>
        <v>1.1785503830288745E-3</v>
      </c>
      <c r="V287" s="30">
        <f t="shared" si="59"/>
        <v>216.83099999999999</v>
      </c>
      <c r="W287" s="30">
        <f t="shared" si="60"/>
        <v>0</v>
      </c>
      <c r="X287" s="30">
        <f t="shared" si="61"/>
        <v>0</v>
      </c>
      <c r="Y287" s="30">
        <f t="shared" si="62"/>
        <v>26.019719999999996</v>
      </c>
      <c r="Z287" s="30">
        <f t="shared" si="63"/>
        <v>153.33333333333331</v>
      </c>
      <c r="AA287" s="30">
        <f t="shared" si="64"/>
        <v>2.3571007660577488</v>
      </c>
      <c r="AB287" s="30">
        <f t="shared" si="65"/>
        <v>0</v>
      </c>
      <c r="AC287" s="30">
        <f t="shared" si="68"/>
        <v>1046.998845900609</v>
      </c>
    </row>
    <row r="288" spans="1:29" x14ac:dyDescent="0.35">
      <c r="A288" s="5">
        <v>45084.655372349538</v>
      </c>
      <c r="B288" s="1">
        <v>1</v>
      </c>
      <c r="C288" s="6">
        <v>919.57</v>
      </c>
      <c r="D288" s="6">
        <v>1</v>
      </c>
      <c r="E288" s="7" t="s">
        <v>19</v>
      </c>
      <c r="F288" s="5">
        <v>45085.458333333336</v>
      </c>
      <c r="G288" s="1">
        <v>1</v>
      </c>
      <c r="H288" s="5">
        <v>45051.939030891204</v>
      </c>
      <c r="I288" s="7" t="s">
        <v>49</v>
      </c>
      <c r="J288" s="7"/>
      <c r="K288" s="7" t="s">
        <v>30</v>
      </c>
      <c r="L288" s="7" t="s">
        <v>31</v>
      </c>
      <c r="M288" s="7" t="s">
        <v>32</v>
      </c>
      <c r="N288" s="7" t="s">
        <v>33</v>
      </c>
      <c r="O288" s="7" t="s">
        <v>30</v>
      </c>
      <c r="P288" s="25">
        <f t="shared" si="69"/>
        <v>287</v>
      </c>
      <c r="Q288" s="28">
        <f t="shared" si="66"/>
        <v>45078</v>
      </c>
      <c r="R288" s="28" t="str">
        <f t="shared" si="56"/>
        <v>OTA</v>
      </c>
      <c r="S288" s="28" t="str">
        <f t="shared" si="57"/>
        <v>OTA</v>
      </c>
      <c r="T288" s="29">
        <f t="shared" si="58"/>
        <v>5.8927519151443723E-4</v>
      </c>
      <c r="U288" s="29">
        <f t="shared" si="67"/>
        <v>5.8927519151443723E-4</v>
      </c>
      <c r="V288" s="30">
        <f t="shared" si="59"/>
        <v>137.93549999999999</v>
      </c>
      <c r="W288" s="30">
        <f t="shared" si="60"/>
        <v>0</v>
      </c>
      <c r="X288" s="30">
        <f t="shared" si="61"/>
        <v>0</v>
      </c>
      <c r="Y288" s="30">
        <f t="shared" si="62"/>
        <v>16.55226</v>
      </c>
      <c r="Z288" s="30">
        <f t="shared" si="63"/>
        <v>115</v>
      </c>
      <c r="AA288" s="30">
        <f t="shared" si="64"/>
        <v>1.1785503830288744</v>
      </c>
      <c r="AB288" s="30">
        <f t="shared" si="65"/>
        <v>0</v>
      </c>
      <c r="AC288" s="30">
        <f t="shared" si="68"/>
        <v>648.90368961697118</v>
      </c>
    </row>
    <row r="289" spans="1:29" x14ac:dyDescent="0.35">
      <c r="A289" s="5">
        <v>45085.077567696761</v>
      </c>
      <c r="B289" s="1">
        <v>1</v>
      </c>
      <c r="C289" s="6">
        <v>895.46</v>
      </c>
      <c r="D289" s="6">
        <v>1</v>
      </c>
      <c r="E289" s="7" t="s">
        <v>19</v>
      </c>
      <c r="F289" s="5">
        <v>45085.353618865738</v>
      </c>
      <c r="G289" s="1">
        <v>1</v>
      </c>
      <c r="H289" s="5">
        <v>45085.074321203705</v>
      </c>
      <c r="I289" s="7" t="s">
        <v>49</v>
      </c>
      <c r="J289" s="7"/>
      <c r="K289" s="7"/>
      <c r="L289" s="7" t="s">
        <v>21</v>
      </c>
      <c r="M289" s="7" t="s">
        <v>52</v>
      </c>
      <c r="N289" s="7" t="s">
        <v>28</v>
      </c>
      <c r="O289" s="7" t="s">
        <v>24</v>
      </c>
      <c r="P289" s="25">
        <f t="shared" si="69"/>
        <v>288</v>
      </c>
      <c r="Q289" s="28">
        <f t="shared" si="66"/>
        <v>45078</v>
      </c>
      <c r="R289" s="28" t="str">
        <f t="shared" si="56"/>
        <v>WEB</v>
      </c>
      <c r="S289" s="28" t="str">
        <f t="shared" si="57"/>
        <v>OFFLINE</v>
      </c>
      <c r="T289" s="29">
        <f t="shared" si="58"/>
        <v>1.6313213703099511E-3</v>
      </c>
      <c r="U289" s="29">
        <f t="shared" si="67"/>
        <v>1.6313213703099511E-3</v>
      </c>
      <c r="V289" s="30">
        <f t="shared" si="59"/>
        <v>0</v>
      </c>
      <c r="W289" s="30">
        <f t="shared" si="60"/>
        <v>0</v>
      </c>
      <c r="X289" s="30">
        <f t="shared" si="61"/>
        <v>0</v>
      </c>
      <c r="Y289" s="30">
        <f t="shared" si="62"/>
        <v>12.536440000000001</v>
      </c>
      <c r="Z289" s="30">
        <f t="shared" si="63"/>
        <v>115</v>
      </c>
      <c r="AA289" s="30">
        <f t="shared" si="64"/>
        <v>0</v>
      </c>
      <c r="AB289" s="30">
        <f t="shared" si="65"/>
        <v>0</v>
      </c>
      <c r="AC289" s="30">
        <f t="shared" si="68"/>
        <v>767.92356000000007</v>
      </c>
    </row>
    <row r="290" spans="1:29" x14ac:dyDescent="0.35">
      <c r="A290" s="5">
        <v>45084.693298113423</v>
      </c>
      <c r="B290" s="1">
        <v>1</v>
      </c>
      <c r="C290" s="6">
        <v>803.57</v>
      </c>
      <c r="D290" s="6">
        <v>1</v>
      </c>
      <c r="E290" s="7" t="s">
        <v>19</v>
      </c>
      <c r="F290" s="5">
        <v>45085.428402928243</v>
      </c>
      <c r="G290" s="1">
        <v>1</v>
      </c>
      <c r="H290" s="5">
        <v>45084.671707627313</v>
      </c>
      <c r="I290" s="7" t="s">
        <v>49</v>
      </c>
      <c r="J290" s="7"/>
      <c r="K290" s="7" t="s">
        <v>30</v>
      </c>
      <c r="L290" s="7" t="s">
        <v>31</v>
      </c>
      <c r="M290" s="7" t="s">
        <v>32</v>
      </c>
      <c r="N290" s="7" t="s">
        <v>33</v>
      </c>
      <c r="O290" s="7" t="s">
        <v>30</v>
      </c>
      <c r="P290" s="25">
        <f t="shared" si="69"/>
        <v>289</v>
      </c>
      <c r="Q290" s="28">
        <f t="shared" si="66"/>
        <v>45078</v>
      </c>
      <c r="R290" s="28" t="str">
        <f t="shared" si="56"/>
        <v>OTA</v>
      </c>
      <c r="S290" s="28" t="str">
        <f t="shared" si="57"/>
        <v>OTA</v>
      </c>
      <c r="T290" s="29">
        <f t="shared" si="58"/>
        <v>5.8927519151443723E-4</v>
      </c>
      <c r="U290" s="29">
        <f t="shared" si="67"/>
        <v>5.8927519151443723E-4</v>
      </c>
      <c r="V290" s="30">
        <f t="shared" si="59"/>
        <v>120.5355</v>
      </c>
      <c r="W290" s="30">
        <f t="shared" si="60"/>
        <v>0</v>
      </c>
      <c r="X290" s="30">
        <f t="shared" si="61"/>
        <v>0</v>
      </c>
      <c r="Y290" s="30">
        <f t="shared" si="62"/>
        <v>14.464259999999999</v>
      </c>
      <c r="Z290" s="30">
        <f t="shared" si="63"/>
        <v>115</v>
      </c>
      <c r="AA290" s="30">
        <f t="shared" si="64"/>
        <v>1.1785503830288744</v>
      </c>
      <c r="AB290" s="30">
        <f t="shared" si="65"/>
        <v>0</v>
      </c>
      <c r="AC290" s="30">
        <f t="shared" si="68"/>
        <v>552.39168961697123</v>
      </c>
    </row>
    <row r="291" spans="1:29" x14ac:dyDescent="0.35">
      <c r="A291" s="5">
        <v>45084.98729957176</v>
      </c>
      <c r="B291" s="1">
        <v>1</v>
      </c>
      <c r="C291" s="6">
        <v>962.5</v>
      </c>
      <c r="D291" s="6">
        <v>1</v>
      </c>
      <c r="E291" s="7" t="s">
        <v>19</v>
      </c>
      <c r="F291" s="5">
        <v>45085.458333333336</v>
      </c>
      <c r="G291" s="1">
        <v>1</v>
      </c>
      <c r="H291" s="5">
        <v>45084.565435856479</v>
      </c>
      <c r="I291" s="7" t="s">
        <v>67</v>
      </c>
      <c r="J291" s="7"/>
      <c r="K291" s="7" t="s">
        <v>30</v>
      </c>
      <c r="L291" s="7" t="s">
        <v>31</v>
      </c>
      <c r="M291" s="7" t="s">
        <v>32</v>
      </c>
      <c r="N291" s="7" t="s">
        <v>33</v>
      </c>
      <c r="O291" s="7" t="s">
        <v>30</v>
      </c>
      <c r="P291" s="25">
        <f t="shared" si="69"/>
        <v>290</v>
      </c>
      <c r="Q291" s="28">
        <f t="shared" si="66"/>
        <v>45078</v>
      </c>
      <c r="R291" s="28" t="str">
        <f t="shared" si="56"/>
        <v>OTA</v>
      </c>
      <c r="S291" s="28" t="str">
        <f t="shared" si="57"/>
        <v>OTA</v>
      </c>
      <c r="T291" s="29">
        <f t="shared" si="58"/>
        <v>5.8927519151443723E-4</v>
      </c>
      <c r="U291" s="29">
        <f t="shared" si="67"/>
        <v>5.8927519151443723E-4</v>
      </c>
      <c r="V291" s="30">
        <f t="shared" si="59"/>
        <v>144.375</v>
      </c>
      <c r="W291" s="30">
        <f t="shared" si="60"/>
        <v>0</v>
      </c>
      <c r="X291" s="30">
        <f t="shared" si="61"/>
        <v>0</v>
      </c>
      <c r="Y291" s="30">
        <f t="shared" si="62"/>
        <v>17.324999999999999</v>
      </c>
      <c r="Z291" s="30">
        <f t="shared" si="63"/>
        <v>115</v>
      </c>
      <c r="AA291" s="30">
        <f t="shared" si="64"/>
        <v>1.1785503830288744</v>
      </c>
      <c r="AB291" s="30">
        <f t="shared" si="65"/>
        <v>0</v>
      </c>
      <c r="AC291" s="30">
        <f t="shared" si="68"/>
        <v>684.62144961697118</v>
      </c>
    </row>
    <row r="292" spans="1:29" x14ac:dyDescent="0.35">
      <c r="A292" s="5">
        <v>45084.998198923611</v>
      </c>
      <c r="B292" s="1">
        <v>1</v>
      </c>
      <c r="C292" s="6">
        <v>1007.24</v>
      </c>
      <c r="D292" s="6">
        <v>1</v>
      </c>
      <c r="E292" s="7" t="s">
        <v>19</v>
      </c>
      <c r="F292" s="5">
        <v>45085.291666666664</v>
      </c>
      <c r="G292" s="1">
        <v>1</v>
      </c>
      <c r="H292" s="5">
        <v>45084.996004293978</v>
      </c>
      <c r="I292" s="7" t="s">
        <v>53</v>
      </c>
      <c r="J292" s="7"/>
      <c r="K292" s="7"/>
      <c r="L292" s="7" t="s">
        <v>21</v>
      </c>
      <c r="M292" s="7" t="s">
        <v>52</v>
      </c>
      <c r="N292" s="7" t="s">
        <v>28</v>
      </c>
      <c r="O292" s="7" t="s">
        <v>24</v>
      </c>
      <c r="P292" s="25">
        <f t="shared" si="69"/>
        <v>291</v>
      </c>
      <c r="Q292" s="28">
        <f t="shared" si="66"/>
        <v>45078</v>
      </c>
      <c r="R292" s="28" t="str">
        <f t="shared" si="56"/>
        <v>WEB</v>
      </c>
      <c r="S292" s="28" t="str">
        <f t="shared" si="57"/>
        <v>OFFLINE</v>
      </c>
      <c r="T292" s="29">
        <f t="shared" si="58"/>
        <v>1.6313213703099511E-3</v>
      </c>
      <c r="U292" s="29">
        <f t="shared" si="67"/>
        <v>1.6313213703099511E-3</v>
      </c>
      <c r="V292" s="30">
        <f t="shared" si="59"/>
        <v>0</v>
      </c>
      <c r="W292" s="30">
        <f t="shared" si="60"/>
        <v>0</v>
      </c>
      <c r="X292" s="30">
        <f t="shared" si="61"/>
        <v>0</v>
      </c>
      <c r="Y292" s="30">
        <f t="shared" si="62"/>
        <v>14.10136</v>
      </c>
      <c r="Z292" s="30">
        <f t="shared" si="63"/>
        <v>115</v>
      </c>
      <c r="AA292" s="30">
        <f t="shared" si="64"/>
        <v>0</v>
      </c>
      <c r="AB292" s="30">
        <f t="shared" si="65"/>
        <v>0</v>
      </c>
      <c r="AC292" s="30">
        <f t="shared" si="68"/>
        <v>878.13864000000001</v>
      </c>
    </row>
    <row r="293" spans="1:29" x14ac:dyDescent="0.35">
      <c r="A293" s="5">
        <v>45084.99830728009</v>
      </c>
      <c r="B293" s="1">
        <v>1</v>
      </c>
      <c r="C293" s="6">
        <v>1007.24</v>
      </c>
      <c r="D293" s="6">
        <v>1</v>
      </c>
      <c r="E293" s="7" t="s">
        <v>19</v>
      </c>
      <c r="F293" s="5">
        <v>45085.291666666664</v>
      </c>
      <c r="G293" s="1">
        <v>1</v>
      </c>
      <c r="H293" s="5">
        <v>45084.996004293978</v>
      </c>
      <c r="I293" s="7" t="s">
        <v>53</v>
      </c>
      <c r="J293" s="7"/>
      <c r="K293" s="7"/>
      <c r="L293" s="7" t="s">
        <v>21</v>
      </c>
      <c r="M293" s="7" t="s">
        <v>52</v>
      </c>
      <c r="N293" s="7" t="s">
        <v>28</v>
      </c>
      <c r="O293" s="7" t="s">
        <v>24</v>
      </c>
      <c r="P293" s="25">
        <f t="shared" si="69"/>
        <v>292</v>
      </c>
      <c r="Q293" s="28">
        <f t="shared" si="66"/>
        <v>45078</v>
      </c>
      <c r="R293" s="28" t="str">
        <f t="shared" si="56"/>
        <v>WEB</v>
      </c>
      <c r="S293" s="28" t="str">
        <f t="shared" si="57"/>
        <v>OFFLINE</v>
      </c>
      <c r="T293" s="29">
        <f t="shared" si="58"/>
        <v>1.6313213703099511E-3</v>
      </c>
      <c r="U293" s="29">
        <f t="shared" si="67"/>
        <v>1.6313213703099511E-3</v>
      </c>
      <c r="V293" s="30">
        <f t="shared" si="59"/>
        <v>0</v>
      </c>
      <c r="W293" s="30">
        <f t="shared" si="60"/>
        <v>0</v>
      </c>
      <c r="X293" s="30">
        <f t="shared" si="61"/>
        <v>0</v>
      </c>
      <c r="Y293" s="30">
        <f t="shared" si="62"/>
        <v>14.10136</v>
      </c>
      <c r="Z293" s="30">
        <f t="shared" si="63"/>
        <v>115</v>
      </c>
      <c r="AA293" s="30">
        <f t="shared" si="64"/>
        <v>0</v>
      </c>
      <c r="AB293" s="30">
        <f t="shared" si="65"/>
        <v>0</v>
      </c>
      <c r="AC293" s="30">
        <f t="shared" si="68"/>
        <v>878.13864000000001</v>
      </c>
    </row>
    <row r="294" spans="1:29" x14ac:dyDescent="0.35">
      <c r="A294" s="5">
        <v>45084.928927673609</v>
      </c>
      <c r="B294" s="1">
        <v>1</v>
      </c>
      <c r="C294" s="6">
        <v>1616.07</v>
      </c>
      <c r="D294" s="6">
        <v>1</v>
      </c>
      <c r="E294" s="7" t="s">
        <v>19</v>
      </c>
      <c r="F294" s="5">
        <v>45085.316818368054</v>
      </c>
      <c r="G294" s="1">
        <v>1</v>
      </c>
      <c r="H294" s="5">
        <v>45084.928570520831</v>
      </c>
      <c r="I294" s="7" t="s">
        <v>53</v>
      </c>
      <c r="J294" s="7"/>
      <c r="K294" s="7" t="s">
        <v>30</v>
      </c>
      <c r="L294" s="7" t="s">
        <v>31</v>
      </c>
      <c r="M294" s="7" t="s">
        <v>32</v>
      </c>
      <c r="N294" s="7" t="s">
        <v>33</v>
      </c>
      <c r="O294" s="7" t="s">
        <v>23</v>
      </c>
      <c r="P294" s="25">
        <f t="shared" si="69"/>
        <v>293</v>
      </c>
      <c r="Q294" s="28">
        <f t="shared" si="66"/>
        <v>45078</v>
      </c>
      <c r="R294" s="28" t="str">
        <f t="shared" si="56"/>
        <v>OTA</v>
      </c>
      <c r="S294" s="28" t="str">
        <f t="shared" si="57"/>
        <v/>
      </c>
      <c r="T294" s="29">
        <f t="shared" si="58"/>
        <v>5.8927519151443723E-4</v>
      </c>
      <c r="U294" s="29">
        <f t="shared" si="67"/>
        <v>5.8927519151443723E-4</v>
      </c>
      <c r="V294" s="30">
        <f t="shared" si="59"/>
        <v>242.41049999999998</v>
      </c>
      <c r="W294" s="30">
        <f t="shared" si="60"/>
        <v>0</v>
      </c>
      <c r="X294" s="30">
        <f t="shared" si="61"/>
        <v>0</v>
      </c>
      <c r="Y294" s="30">
        <f t="shared" si="62"/>
        <v>29.089259999999996</v>
      </c>
      <c r="Z294" s="30">
        <f t="shared" si="63"/>
        <v>115</v>
      </c>
      <c r="AA294" s="30">
        <f t="shared" si="64"/>
        <v>0</v>
      </c>
      <c r="AB294" s="30">
        <f t="shared" si="65"/>
        <v>0</v>
      </c>
      <c r="AC294" s="30">
        <f t="shared" si="68"/>
        <v>1229.57024</v>
      </c>
    </row>
    <row r="295" spans="1:29" x14ac:dyDescent="0.35">
      <c r="A295" s="5">
        <v>45084.72656398148</v>
      </c>
      <c r="B295" s="1">
        <v>1</v>
      </c>
      <c r="C295" s="6">
        <v>1454.46</v>
      </c>
      <c r="D295" s="6">
        <v>1</v>
      </c>
      <c r="E295" s="7" t="s">
        <v>19</v>
      </c>
      <c r="F295" s="5">
        <v>45085.458333333336</v>
      </c>
      <c r="G295" s="1">
        <v>1</v>
      </c>
      <c r="H295" s="5">
        <v>45070.86922641204</v>
      </c>
      <c r="I295" s="7" t="s">
        <v>53</v>
      </c>
      <c r="J295" s="7"/>
      <c r="K295" s="7" t="s">
        <v>35</v>
      </c>
      <c r="L295" s="7" t="s">
        <v>31</v>
      </c>
      <c r="M295" s="7" t="s">
        <v>34</v>
      </c>
      <c r="N295" s="7" t="s">
        <v>33</v>
      </c>
      <c r="O295" s="7" t="s">
        <v>37</v>
      </c>
      <c r="P295" s="25">
        <f t="shared" si="69"/>
        <v>294</v>
      </c>
      <c r="Q295" s="28">
        <f t="shared" si="66"/>
        <v>45078</v>
      </c>
      <c r="R295" s="28" t="str">
        <f t="shared" si="56"/>
        <v>OTA</v>
      </c>
      <c r="S295" s="28" t="str">
        <f t="shared" si="57"/>
        <v>OTA</v>
      </c>
      <c r="T295" s="29">
        <f t="shared" si="58"/>
        <v>5.8927519151443723E-4</v>
      </c>
      <c r="U295" s="29">
        <f t="shared" si="67"/>
        <v>5.8927519151443723E-4</v>
      </c>
      <c r="V295" s="30">
        <f t="shared" si="59"/>
        <v>218.16900000000001</v>
      </c>
      <c r="W295" s="30">
        <f t="shared" si="60"/>
        <v>0</v>
      </c>
      <c r="X295" s="30">
        <f t="shared" si="61"/>
        <v>0</v>
      </c>
      <c r="Y295" s="30">
        <f t="shared" si="62"/>
        <v>26.18028</v>
      </c>
      <c r="Z295" s="30">
        <f t="shared" si="63"/>
        <v>115</v>
      </c>
      <c r="AA295" s="30">
        <f t="shared" si="64"/>
        <v>1.1785503830288744</v>
      </c>
      <c r="AB295" s="30">
        <f t="shared" si="65"/>
        <v>0</v>
      </c>
      <c r="AC295" s="30">
        <f t="shared" si="68"/>
        <v>1093.9321696169711</v>
      </c>
    </row>
    <row r="296" spans="1:29" x14ac:dyDescent="0.35">
      <c r="A296" s="5">
        <v>45085.001077824076</v>
      </c>
      <c r="B296" s="1">
        <v>1</v>
      </c>
      <c r="C296" s="6">
        <v>1616.07</v>
      </c>
      <c r="D296" s="6">
        <v>1</v>
      </c>
      <c r="E296" s="7" t="s">
        <v>19</v>
      </c>
      <c r="F296" s="5">
        <v>45085.341414247683</v>
      </c>
      <c r="G296" s="1">
        <v>1</v>
      </c>
      <c r="H296" s="5">
        <v>45070.473817557868</v>
      </c>
      <c r="I296" s="7" t="s">
        <v>53</v>
      </c>
      <c r="J296" s="7"/>
      <c r="K296" s="7" t="s">
        <v>35</v>
      </c>
      <c r="L296" s="7" t="s">
        <v>31</v>
      </c>
      <c r="M296" s="7" t="s">
        <v>32</v>
      </c>
      <c r="N296" s="7" t="s">
        <v>33</v>
      </c>
      <c r="O296" s="7" t="s">
        <v>37</v>
      </c>
      <c r="P296" s="25">
        <f t="shared" si="69"/>
        <v>295</v>
      </c>
      <c r="Q296" s="28">
        <f t="shared" si="66"/>
        <v>45078</v>
      </c>
      <c r="R296" s="28" t="str">
        <f t="shared" si="56"/>
        <v>OTA</v>
      </c>
      <c r="S296" s="28" t="str">
        <f t="shared" si="57"/>
        <v>OTA</v>
      </c>
      <c r="T296" s="29">
        <f t="shared" si="58"/>
        <v>5.8927519151443723E-4</v>
      </c>
      <c r="U296" s="29">
        <f t="shared" si="67"/>
        <v>5.8927519151443723E-4</v>
      </c>
      <c r="V296" s="30">
        <f t="shared" si="59"/>
        <v>242.41049999999998</v>
      </c>
      <c r="W296" s="30">
        <f t="shared" si="60"/>
        <v>0</v>
      </c>
      <c r="X296" s="30">
        <f t="shared" si="61"/>
        <v>0</v>
      </c>
      <c r="Y296" s="30">
        <f t="shared" si="62"/>
        <v>29.089259999999996</v>
      </c>
      <c r="Z296" s="30">
        <f t="shared" si="63"/>
        <v>115</v>
      </c>
      <c r="AA296" s="30">
        <f t="shared" si="64"/>
        <v>1.1785503830288744</v>
      </c>
      <c r="AB296" s="30">
        <f t="shared" si="65"/>
        <v>0</v>
      </c>
      <c r="AC296" s="30">
        <f t="shared" si="68"/>
        <v>1228.391689616971</v>
      </c>
    </row>
    <row r="297" spans="1:29" x14ac:dyDescent="0.35">
      <c r="A297" s="5">
        <v>45084.74808341435</v>
      </c>
      <c r="B297" s="1">
        <v>1</v>
      </c>
      <c r="C297" s="6">
        <v>830.71</v>
      </c>
      <c r="D297" s="6">
        <v>1</v>
      </c>
      <c r="E297" s="7" t="s">
        <v>19</v>
      </c>
      <c r="F297" s="5">
        <v>45085.237900416665</v>
      </c>
      <c r="G297" s="1">
        <v>1</v>
      </c>
      <c r="H297" s="5">
        <v>45084.747625266202</v>
      </c>
      <c r="I297" s="7" t="s">
        <v>53</v>
      </c>
      <c r="J297" s="7"/>
      <c r="K297" s="7"/>
      <c r="L297" s="7" t="s">
        <v>21</v>
      </c>
      <c r="M297" s="7" t="s">
        <v>22</v>
      </c>
      <c r="N297" s="7" t="s">
        <v>23</v>
      </c>
      <c r="O297" s="7" t="s">
        <v>24</v>
      </c>
      <c r="P297" s="25">
        <f t="shared" si="69"/>
        <v>296</v>
      </c>
      <c r="Q297" s="28">
        <f t="shared" si="66"/>
        <v>45078</v>
      </c>
      <c r="R297" s="28" t="str">
        <f t="shared" si="56"/>
        <v>WEB</v>
      </c>
      <c r="S297" s="28" t="str">
        <f t="shared" si="57"/>
        <v>OFFLINE</v>
      </c>
      <c r="T297" s="29">
        <f t="shared" si="58"/>
        <v>1.6313213703099511E-3</v>
      </c>
      <c r="U297" s="29">
        <f t="shared" si="67"/>
        <v>1.6313213703099511E-3</v>
      </c>
      <c r="V297" s="30">
        <f t="shared" si="59"/>
        <v>0</v>
      </c>
      <c r="W297" s="30">
        <f t="shared" si="60"/>
        <v>0</v>
      </c>
      <c r="X297" s="30">
        <f t="shared" si="61"/>
        <v>0</v>
      </c>
      <c r="Y297" s="30">
        <f t="shared" si="62"/>
        <v>11.629940000000001</v>
      </c>
      <c r="Z297" s="30">
        <f t="shared" si="63"/>
        <v>115</v>
      </c>
      <c r="AA297" s="30">
        <f t="shared" si="64"/>
        <v>0</v>
      </c>
      <c r="AB297" s="30">
        <f t="shared" si="65"/>
        <v>0</v>
      </c>
      <c r="AC297" s="30">
        <f t="shared" si="68"/>
        <v>704.08006</v>
      </c>
    </row>
    <row r="298" spans="1:29" x14ac:dyDescent="0.35">
      <c r="A298" s="5">
        <v>45084.71167892361</v>
      </c>
      <c r="B298" s="1">
        <v>4</v>
      </c>
      <c r="C298" s="6">
        <v>5093.75</v>
      </c>
      <c r="D298" s="6">
        <v>1</v>
      </c>
      <c r="E298" s="7" t="s">
        <v>19</v>
      </c>
      <c r="F298" s="5">
        <v>45088.450281886573</v>
      </c>
      <c r="G298" s="1">
        <v>1</v>
      </c>
      <c r="H298" s="5">
        <v>45062.573750462965</v>
      </c>
      <c r="I298" s="7" t="s">
        <v>53</v>
      </c>
      <c r="J298" s="7"/>
      <c r="K298" s="7" t="s">
        <v>30</v>
      </c>
      <c r="L298" s="7" t="s">
        <v>31</v>
      </c>
      <c r="M298" s="7" t="s">
        <v>32</v>
      </c>
      <c r="N298" s="7" t="s">
        <v>33</v>
      </c>
      <c r="O298" s="7" t="s">
        <v>30</v>
      </c>
      <c r="P298" s="25">
        <f t="shared" si="69"/>
        <v>297</v>
      </c>
      <c r="Q298" s="28">
        <f t="shared" si="66"/>
        <v>45078</v>
      </c>
      <c r="R298" s="28" t="str">
        <f t="shared" si="56"/>
        <v>OTA</v>
      </c>
      <c r="S298" s="28" t="str">
        <f t="shared" si="57"/>
        <v>OTA</v>
      </c>
      <c r="T298" s="29">
        <f t="shared" si="58"/>
        <v>2.3571007660577489E-3</v>
      </c>
      <c r="U298" s="29">
        <f t="shared" si="67"/>
        <v>2.3571007660577489E-3</v>
      </c>
      <c r="V298" s="30">
        <f t="shared" si="59"/>
        <v>764.0625</v>
      </c>
      <c r="W298" s="30">
        <f t="shared" si="60"/>
        <v>0</v>
      </c>
      <c r="X298" s="30">
        <f t="shared" si="61"/>
        <v>0</v>
      </c>
      <c r="Y298" s="30">
        <f t="shared" si="62"/>
        <v>91.6875</v>
      </c>
      <c r="Z298" s="30">
        <f t="shared" si="63"/>
        <v>230</v>
      </c>
      <c r="AA298" s="30">
        <f t="shared" si="64"/>
        <v>4.7142015321154975</v>
      </c>
      <c r="AB298" s="30">
        <f t="shared" si="65"/>
        <v>0</v>
      </c>
      <c r="AC298" s="30">
        <f t="shared" si="68"/>
        <v>4003.2857984678844</v>
      </c>
    </row>
    <row r="299" spans="1:29" x14ac:dyDescent="0.35">
      <c r="A299" s="5">
        <v>45084.630722858798</v>
      </c>
      <c r="B299" s="1">
        <v>4</v>
      </c>
      <c r="C299" s="6">
        <v>5093.76</v>
      </c>
      <c r="D299" s="6">
        <v>1</v>
      </c>
      <c r="E299" s="7" t="s">
        <v>19</v>
      </c>
      <c r="F299" s="5">
        <v>45088.458333333336</v>
      </c>
      <c r="G299" s="1">
        <v>1</v>
      </c>
      <c r="H299" s="5">
        <v>45070.835200555557</v>
      </c>
      <c r="I299" s="7" t="s">
        <v>53</v>
      </c>
      <c r="J299" s="7"/>
      <c r="K299" s="7" t="s">
        <v>35</v>
      </c>
      <c r="L299" s="7" t="s">
        <v>31</v>
      </c>
      <c r="M299" s="7" t="s">
        <v>32</v>
      </c>
      <c r="N299" s="7" t="s">
        <v>33</v>
      </c>
      <c r="O299" s="7" t="s">
        <v>47</v>
      </c>
      <c r="P299" s="25">
        <f t="shared" si="69"/>
        <v>298</v>
      </c>
      <c r="Q299" s="28">
        <f t="shared" si="66"/>
        <v>45078</v>
      </c>
      <c r="R299" s="28" t="str">
        <f t="shared" si="56"/>
        <v>OTA</v>
      </c>
      <c r="S299" s="28" t="str">
        <f t="shared" si="57"/>
        <v>OTA</v>
      </c>
      <c r="T299" s="29">
        <f t="shared" si="58"/>
        <v>2.3571007660577489E-3</v>
      </c>
      <c r="U299" s="29">
        <f t="shared" si="67"/>
        <v>2.3571007660577489E-3</v>
      </c>
      <c r="V299" s="30">
        <f t="shared" si="59"/>
        <v>764.06399999999996</v>
      </c>
      <c r="W299" s="30">
        <f t="shared" si="60"/>
        <v>0</v>
      </c>
      <c r="X299" s="30">
        <f t="shared" si="61"/>
        <v>0</v>
      </c>
      <c r="Y299" s="30">
        <f t="shared" si="62"/>
        <v>91.68768</v>
      </c>
      <c r="Z299" s="30">
        <f t="shared" si="63"/>
        <v>230</v>
      </c>
      <c r="AA299" s="30">
        <f t="shared" si="64"/>
        <v>4.7142015321154975</v>
      </c>
      <c r="AB299" s="30">
        <f t="shared" si="65"/>
        <v>0</v>
      </c>
      <c r="AC299" s="30">
        <f t="shared" si="68"/>
        <v>4003.2941184678848</v>
      </c>
    </row>
    <row r="300" spans="1:29" x14ac:dyDescent="0.35">
      <c r="A300" s="5">
        <v>45084.827304375001</v>
      </c>
      <c r="B300" s="1">
        <v>2</v>
      </c>
      <c r="C300" s="6">
        <v>2595.54</v>
      </c>
      <c r="D300" s="6">
        <v>1</v>
      </c>
      <c r="E300" s="7" t="s">
        <v>19</v>
      </c>
      <c r="F300" s="5">
        <v>45086.291666666664</v>
      </c>
      <c r="G300" s="1">
        <v>1</v>
      </c>
      <c r="H300" s="5">
        <v>45054.891474548611</v>
      </c>
      <c r="I300" s="7" t="s">
        <v>53</v>
      </c>
      <c r="J300" s="7"/>
      <c r="K300" s="7" t="s">
        <v>50</v>
      </c>
      <c r="L300" s="7" t="s">
        <v>31</v>
      </c>
      <c r="M300" s="7" t="s">
        <v>32</v>
      </c>
      <c r="N300" s="7" t="s">
        <v>28</v>
      </c>
      <c r="O300" s="7" t="s">
        <v>51</v>
      </c>
      <c r="P300" s="25">
        <f t="shared" si="69"/>
        <v>299</v>
      </c>
      <c r="Q300" s="28">
        <f t="shared" si="66"/>
        <v>45078</v>
      </c>
      <c r="R300" s="28" t="str">
        <f t="shared" si="56"/>
        <v>OTA</v>
      </c>
      <c r="S300" s="28" t="str">
        <f t="shared" si="57"/>
        <v>OTA</v>
      </c>
      <c r="T300" s="29">
        <f t="shared" si="58"/>
        <v>1.1785503830288745E-3</v>
      </c>
      <c r="U300" s="29">
        <f t="shared" si="67"/>
        <v>1.1785503830288745E-3</v>
      </c>
      <c r="V300" s="30">
        <f t="shared" si="59"/>
        <v>389.33099999999996</v>
      </c>
      <c r="W300" s="30">
        <f t="shared" si="60"/>
        <v>0</v>
      </c>
      <c r="X300" s="30">
        <f t="shared" si="61"/>
        <v>0</v>
      </c>
      <c r="Y300" s="30">
        <f t="shared" si="62"/>
        <v>46.719719999999995</v>
      </c>
      <c r="Z300" s="30">
        <f t="shared" si="63"/>
        <v>153.33333333333331</v>
      </c>
      <c r="AA300" s="30">
        <f t="shared" si="64"/>
        <v>2.3571007660577488</v>
      </c>
      <c r="AB300" s="30">
        <f t="shared" si="65"/>
        <v>0</v>
      </c>
      <c r="AC300" s="30">
        <f t="shared" si="68"/>
        <v>2003.798845900609</v>
      </c>
    </row>
    <row r="301" spans="1:29" x14ac:dyDescent="0.35">
      <c r="A301" s="5">
        <v>45084.907877557867</v>
      </c>
      <c r="B301" s="1">
        <v>2</v>
      </c>
      <c r="C301" s="6">
        <v>2748.22</v>
      </c>
      <c r="D301" s="6">
        <v>1</v>
      </c>
      <c r="E301" s="7" t="s">
        <v>19</v>
      </c>
      <c r="F301" s="5">
        <v>45086.315055995372</v>
      </c>
      <c r="G301" s="1">
        <v>1</v>
      </c>
      <c r="H301" s="5">
        <v>45063.772445208335</v>
      </c>
      <c r="I301" s="7" t="s">
        <v>53</v>
      </c>
      <c r="J301" s="7"/>
      <c r="K301" s="7" t="s">
        <v>35</v>
      </c>
      <c r="L301" s="7" t="s">
        <v>31</v>
      </c>
      <c r="M301" s="7" t="s">
        <v>34</v>
      </c>
      <c r="N301" s="7" t="s">
        <v>33</v>
      </c>
      <c r="O301" s="7" t="s">
        <v>76</v>
      </c>
      <c r="P301" s="25">
        <f t="shared" si="69"/>
        <v>300</v>
      </c>
      <c r="Q301" s="28">
        <f t="shared" si="66"/>
        <v>45078</v>
      </c>
      <c r="R301" s="28" t="str">
        <f t="shared" si="56"/>
        <v>OTA</v>
      </c>
      <c r="S301" s="28" t="str">
        <f t="shared" si="57"/>
        <v>OTA</v>
      </c>
      <c r="T301" s="29">
        <f t="shared" si="58"/>
        <v>1.1785503830288745E-3</v>
      </c>
      <c r="U301" s="29">
        <f t="shared" si="67"/>
        <v>1.1785503830288745E-3</v>
      </c>
      <c r="V301" s="30">
        <f t="shared" si="59"/>
        <v>412.23299999999995</v>
      </c>
      <c r="W301" s="30">
        <f t="shared" si="60"/>
        <v>0</v>
      </c>
      <c r="X301" s="30">
        <f t="shared" si="61"/>
        <v>0</v>
      </c>
      <c r="Y301" s="30">
        <f t="shared" si="62"/>
        <v>49.467959999999991</v>
      </c>
      <c r="Z301" s="30">
        <f t="shared" si="63"/>
        <v>153.33333333333331</v>
      </c>
      <c r="AA301" s="30">
        <f t="shared" si="64"/>
        <v>2.3571007660577488</v>
      </c>
      <c r="AB301" s="30">
        <f t="shared" si="65"/>
        <v>0</v>
      </c>
      <c r="AC301" s="30">
        <f t="shared" si="68"/>
        <v>2130.8286059006086</v>
      </c>
    </row>
    <row r="302" spans="1:29" x14ac:dyDescent="0.35">
      <c r="A302" s="5">
        <v>45084.762023912037</v>
      </c>
      <c r="B302" s="1">
        <v>1</v>
      </c>
      <c r="C302" s="6">
        <v>794.38</v>
      </c>
      <c r="D302" s="6">
        <v>1</v>
      </c>
      <c r="E302" s="7" t="s">
        <v>19</v>
      </c>
      <c r="F302" s="5">
        <v>45085.233077280092</v>
      </c>
      <c r="G302" s="1">
        <v>1</v>
      </c>
      <c r="H302" s="5">
        <v>45084.752566944444</v>
      </c>
      <c r="I302" s="7" t="s">
        <v>53</v>
      </c>
      <c r="J302" s="7"/>
      <c r="K302" s="7" t="s">
        <v>38</v>
      </c>
      <c r="L302" s="7" t="s">
        <v>31</v>
      </c>
      <c r="M302" s="7" t="s">
        <v>32</v>
      </c>
      <c r="N302" s="7" t="s">
        <v>23</v>
      </c>
      <c r="O302" s="7" t="s">
        <v>38</v>
      </c>
      <c r="P302" s="25">
        <f t="shared" si="69"/>
        <v>301</v>
      </c>
      <c r="Q302" s="28">
        <f t="shared" si="66"/>
        <v>45078</v>
      </c>
      <c r="R302" s="28" t="str">
        <f t="shared" si="56"/>
        <v>OTA</v>
      </c>
      <c r="S302" s="28" t="str">
        <f t="shared" si="57"/>
        <v>OTA</v>
      </c>
      <c r="T302" s="29">
        <f t="shared" si="58"/>
        <v>5.8927519151443723E-4</v>
      </c>
      <c r="U302" s="29">
        <f t="shared" si="67"/>
        <v>5.8927519151443723E-4</v>
      </c>
      <c r="V302" s="30">
        <f t="shared" si="59"/>
        <v>119.157</v>
      </c>
      <c r="W302" s="30">
        <f t="shared" si="60"/>
        <v>0</v>
      </c>
      <c r="X302" s="30">
        <f t="shared" si="61"/>
        <v>0</v>
      </c>
      <c r="Y302" s="30">
        <f t="shared" si="62"/>
        <v>14.298839999999998</v>
      </c>
      <c r="Z302" s="30">
        <f t="shared" si="63"/>
        <v>115</v>
      </c>
      <c r="AA302" s="30">
        <f t="shared" si="64"/>
        <v>1.1785503830288744</v>
      </c>
      <c r="AB302" s="30">
        <f t="shared" si="65"/>
        <v>0</v>
      </c>
      <c r="AC302" s="30">
        <f t="shared" si="68"/>
        <v>544.74560961697114</v>
      </c>
    </row>
    <row r="303" spans="1:29" x14ac:dyDescent="0.35">
      <c r="A303" s="5">
        <v>45084.761516759259</v>
      </c>
      <c r="B303" s="1">
        <v>1</v>
      </c>
      <c r="C303" s="6">
        <v>794.38</v>
      </c>
      <c r="D303" s="6">
        <v>1</v>
      </c>
      <c r="E303" s="7" t="s">
        <v>19</v>
      </c>
      <c r="F303" s="5">
        <v>45085.233137118055</v>
      </c>
      <c r="G303" s="1">
        <v>1</v>
      </c>
      <c r="H303" s="5">
        <v>45084.752566944444</v>
      </c>
      <c r="I303" s="7" t="s">
        <v>53</v>
      </c>
      <c r="J303" s="7"/>
      <c r="K303" s="7" t="s">
        <v>38</v>
      </c>
      <c r="L303" s="7" t="s">
        <v>31</v>
      </c>
      <c r="M303" s="7" t="s">
        <v>32</v>
      </c>
      <c r="N303" s="7" t="s">
        <v>23</v>
      </c>
      <c r="O303" s="7" t="s">
        <v>38</v>
      </c>
      <c r="P303" s="25">
        <f t="shared" si="69"/>
        <v>302</v>
      </c>
      <c r="Q303" s="28">
        <f t="shared" si="66"/>
        <v>45078</v>
      </c>
      <c r="R303" s="28" t="str">
        <f t="shared" si="56"/>
        <v>OTA</v>
      </c>
      <c r="S303" s="28" t="str">
        <f t="shared" si="57"/>
        <v>OTA</v>
      </c>
      <c r="T303" s="29">
        <f t="shared" si="58"/>
        <v>5.8927519151443723E-4</v>
      </c>
      <c r="U303" s="29">
        <f t="shared" si="67"/>
        <v>5.8927519151443723E-4</v>
      </c>
      <c r="V303" s="30">
        <f t="shared" si="59"/>
        <v>119.157</v>
      </c>
      <c r="W303" s="30">
        <f t="shared" si="60"/>
        <v>0</v>
      </c>
      <c r="X303" s="30">
        <f t="shared" si="61"/>
        <v>0</v>
      </c>
      <c r="Y303" s="30">
        <f t="shared" si="62"/>
        <v>14.298839999999998</v>
      </c>
      <c r="Z303" s="30">
        <f t="shared" si="63"/>
        <v>115</v>
      </c>
      <c r="AA303" s="30">
        <f t="shared" si="64"/>
        <v>1.1785503830288744</v>
      </c>
      <c r="AB303" s="30">
        <f t="shared" si="65"/>
        <v>0</v>
      </c>
      <c r="AC303" s="30">
        <f t="shared" si="68"/>
        <v>544.74560961697114</v>
      </c>
    </row>
    <row r="304" spans="1:29" x14ac:dyDescent="0.35">
      <c r="A304" s="5">
        <v>45084.717401678237</v>
      </c>
      <c r="B304" s="1">
        <v>4</v>
      </c>
      <c r="C304" s="6">
        <v>3771.42</v>
      </c>
      <c r="D304" s="6">
        <v>1</v>
      </c>
      <c r="E304" s="7" t="s">
        <v>19</v>
      </c>
      <c r="F304" s="5">
        <v>45088.458333333336</v>
      </c>
      <c r="G304" s="1">
        <v>1</v>
      </c>
      <c r="H304" s="5">
        <v>45084.41752599537</v>
      </c>
      <c r="I304" s="7" t="s">
        <v>53</v>
      </c>
      <c r="J304" s="7" t="s">
        <v>79</v>
      </c>
      <c r="K304" s="7" t="s">
        <v>30</v>
      </c>
      <c r="L304" s="7" t="s">
        <v>31</v>
      </c>
      <c r="M304" s="7" t="s">
        <v>32</v>
      </c>
      <c r="N304" s="7" t="s">
        <v>33</v>
      </c>
      <c r="O304" s="7" t="s">
        <v>30</v>
      </c>
      <c r="P304" s="25">
        <f t="shared" si="69"/>
        <v>303</v>
      </c>
      <c r="Q304" s="28">
        <f t="shared" si="66"/>
        <v>45078</v>
      </c>
      <c r="R304" s="28" t="str">
        <f t="shared" si="56"/>
        <v>OTA</v>
      </c>
      <c r="S304" s="28" t="str">
        <f t="shared" si="57"/>
        <v>OTA</v>
      </c>
      <c r="T304" s="29">
        <f t="shared" si="58"/>
        <v>2.3571007660577489E-3</v>
      </c>
      <c r="U304" s="29">
        <f t="shared" si="67"/>
        <v>2.3571007660577489E-3</v>
      </c>
      <c r="V304" s="30">
        <f t="shared" si="59"/>
        <v>565.71299999999997</v>
      </c>
      <c r="W304" s="30">
        <f t="shared" si="60"/>
        <v>0</v>
      </c>
      <c r="X304" s="30">
        <f t="shared" si="61"/>
        <v>0</v>
      </c>
      <c r="Y304" s="30">
        <f t="shared" si="62"/>
        <v>67.885559999999998</v>
      </c>
      <c r="Z304" s="30">
        <f t="shared" si="63"/>
        <v>230</v>
      </c>
      <c r="AA304" s="30">
        <f t="shared" si="64"/>
        <v>4.7142015321154975</v>
      </c>
      <c r="AB304" s="30">
        <f t="shared" si="65"/>
        <v>0</v>
      </c>
      <c r="AC304" s="30">
        <f t="shared" si="68"/>
        <v>2903.1072384678846</v>
      </c>
    </row>
    <row r="305" spans="1:29" x14ac:dyDescent="0.35">
      <c r="A305" s="5">
        <v>45084.694365196759</v>
      </c>
      <c r="B305" s="1">
        <v>2</v>
      </c>
      <c r="C305" s="6">
        <v>2748.22</v>
      </c>
      <c r="D305" s="6">
        <v>1</v>
      </c>
      <c r="E305" s="7" t="s">
        <v>19</v>
      </c>
      <c r="F305" s="5">
        <v>45086.32342966435</v>
      </c>
      <c r="G305" s="1">
        <v>1</v>
      </c>
      <c r="H305" s="5">
        <v>45054.356039270831</v>
      </c>
      <c r="I305" s="7" t="s">
        <v>53</v>
      </c>
      <c r="J305" s="7"/>
      <c r="K305" s="7" t="s">
        <v>35</v>
      </c>
      <c r="L305" s="7" t="s">
        <v>31</v>
      </c>
      <c r="M305" s="7" t="s">
        <v>34</v>
      </c>
      <c r="N305" s="7" t="s">
        <v>33</v>
      </c>
      <c r="O305" s="7" t="s">
        <v>47</v>
      </c>
      <c r="P305" s="25">
        <f t="shared" si="69"/>
        <v>304</v>
      </c>
      <c r="Q305" s="28">
        <f t="shared" si="66"/>
        <v>45078</v>
      </c>
      <c r="R305" s="28" t="str">
        <f t="shared" si="56"/>
        <v>OTA</v>
      </c>
      <c r="S305" s="28" t="str">
        <f t="shared" si="57"/>
        <v>OTA</v>
      </c>
      <c r="T305" s="29">
        <f t="shared" si="58"/>
        <v>1.1785503830288745E-3</v>
      </c>
      <c r="U305" s="29">
        <f t="shared" si="67"/>
        <v>1.1785503830288745E-3</v>
      </c>
      <c r="V305" s="30">
        <f t="shared" si="59"/>
        <v>412.23299999999995</v>
      </c>
      <c r="W305" s="30">
        <f t="shared" si="60"/>
        <v>0</v>
      </c>
      <c r="X305" s="30">
        <f t="shared" si="61"/>
        <v>0</v>
      </c>
      <c r="Y305" s="30">
        <f t="shared" si="62"/>
        <v>49.467959999999991</v>
      </c>
      <c r="Z305" s="30">
        <f t="shared" si="63"/>
        <v>153.33333333333331</v>
      </c>
      <c r="AA305" s="30">
        <f t="shared" si="64"/>
        <v>2.3571007660577488</v>
      </c>
      <c r="AB305" s="30">
        <f t="shared" si="65"/>
        <v>0</v>
      </c>
      <c r="AC305" s="30">
        <f t="shared" si="68"/>
        <v>2130.8286059006086</v>
      </c>
    </row>
    <row r="306" spans="1:29" x14ac:dyDescent="0.35">
      <c r="A306" s="5">
        <v>45084.724947337963</v>
      </c>
      <c r="B306" s="1">
        <v>1</v>
      </c>
      <c r="C306" s="6">
        <v>1616.07</v>
      </c>
      <c r="D306" s="6">
        <v>1</v>
      </c>
      <c r="E306" s="7" t="s">
        <v>19</v>
      </c>
      <c r="F306" s="5">
        <v>45085.317470486109</v>
      </c>
      <c r="G306" s="1">
        <v>1</v>
      </c>
      <c r="H306" s="5">
        <v>45069.581378275463</v>
      </c>
      <c r="I306" s="7" t="s">
        <v>53</v>
      </c>
      <c r="J306" s="7"/>
      <c r="K306" s="7" t="s">
        <v>35</v>
      </c>
      <c r="L306" s="7" t="s">
        <v>31</v>
      </c>
      <c r="M306" s="7" t="s">
        <v>32</v>
      </c>
      <c r="N306" s="7" t="s">
        <v>28</v>
      </c>
      <c r="O306" s="7" t="s">
        <v>65</v>
      </c>
      <c r="P306" s="25">
        <f t="shared" si="69"/>
        <v>305</v>
      </c>
      <c r="Q306" s="28">
        <f t="shared" si="66"/>
        <v>45078</v>
      </c>
      <c r="R306" s="28" t="str">
        <f t="shared" si="56"/>
        <v>OTA</v>
      </c>
      <c r="S306" s="28" t="str">
        <f t="shared" si="57"/>
        <v>OTA</v>
      </c>
      <c r="T306" s="29">
        <f t="shared" si="58"/>
        <v>5.8927519151443723E-4</v>
      </c>
      <c r="U306" s="29">
        <f t="shared" si="67"/>
        <v>5.8927519151443723E-4</v>
      </c>
      <c r="V306" s="30">
        <f t="shared" si="59"/>
        <v>242.41049999999998</v>
      </c>
      <c r="W306" s="30">
        <f t="shared" si="60"/>
        <v>0</v>
      </c>
      <c r="X306" s="30">
        <f t="shared" si="61"/>
        <v>0</v>
      </c>
      <c r="Y306" s="30">
        <f t="shared" si="62"/>
        <v>29.089259999999996</v>
      </c>
      <c r="Z306" s="30">
        <f t="shared" si="63"/>
        <v>115</v>
      </c>
      <c r="AA306" s="30">
        <f t="shared" si="64"/>
        <v>1.1785503830288744</v>
      </c>
      <c r="AB306" s="30">
        <f t="shared" si="65"/>
        <v>0</v>
      </c>
      <c r="AC306" s="30">
        <f t="shared" si="68"/>
        <v>1228.391689616971</v>
      </c>
    </row>
    <row r="307" spans="1:29" x14ac:dyDescent="0.35">
      <c r="A307" s="5">
        <v>45084.669695335651</v>
      </c>
      <c r="B307" s="1">
        <v>1</v>
      </c>
      <c r="C307" s="6">
        <v>1616.07</v>
      </c>
      <c r="D307" s="6">
        <v>1</v>
      </c>
      <c r="E307" s="7" t="s">
        <v>19</v>
      </c>
      <c r="F307" s="5">
        <v>45085.38898984954</v>
      </c>
      <c r="G307" s="1">
        <v>1</v>
      </c>
      <c r="H307" s="5">
        <v>45063.358817731481</v>
      </c>
      <c r="I307" s="7" t="s">
        <v>53</v>
      </c>
      <c r="J307" s="7"/>
      <c r="K307" s="7" t="s">
        <v>35</v>
      </c>
      <c r="L307" s="7" t="s">
        <v>31</v>
      </c>
      <c r="M307" s="7" t="s">
        <v>32</v>
      </c>
      <c r="N307" s="7" t="s">
        <v>33</v>
      </c>
      <c r="O307" s="7" t="s">
        <v>36</v>
      </c>
      <c r="P307" s="25">
        <f t="shared" si="69"/>
        <v>306</v>
      </c>
      <c r="Q307" s="28">
        <f t="shared" si="66"/>
        <v>45078</v>
      </c>
      <c r="R307" s="28" t="str">
        <f t="shared" si="56"/>
        <v>OTA</v>
      </c>
      <c r="S307" s="28" t="str">
        <f t="shared" si="57"/>
        <v>OTA</v>
      </c>
      <c r="T307" s="29">
        <f t="shared" si="58"/>
        <v>5.8927519151443723E-4</v>
      </c>
      <c r="U307" s="29">
        <f t="shared" si="67"/>
        <v>5.8927519151443723E-4</v>
      </c>
      <c r="V307" s="30">
        <f t="shared" si="59"/>
        <v>242.41049999999998</v>
      </c>
      <c r="W307" s="30">
        <f t="shared" si="60"/>
        <v>0</v>
      </c>
      <c r="X307" s="30">
        <f t="shared" si="61"/>
        <v>0</v>
      </c>
      <c r="Y307" s="30">
        <f t="shared" si="62"/>
        <v>29.089259999999996</v>
      </c>
      <c r="Z307" s="30">
        <f t="shared" si="63"/>
        <v>115</v>
      </c>
      <c r="AA307" s="30">
        <f t="shared" si="64"/>
        <v>1.1785503830288744</v>
      </c>
      <c r="AB307" s="30">
        <f t="shared" si="65"/>
        <v>0</v>
      </c>
      <c r="AC307" s="30">
        <f t="shared" si="68"/>
        <v>1228.391689616971</v>
      </c>
    </row>
    <row r="308" spans="1:29" x14ac:dyDescent="0.35">
      <c r="A308" s="5">
        <v>45085.702696076391</v>
      </c>
      <c r="B308" s="1">
        <v>3</v>
      </c>
      <c r="C308" s="6">
        <v>5274.38</v>
      </c>
      <c r="D308" s="6">
        <v>1</v>
      </c>
      <c r="E308" s="7" t="s">
        <v>19</v>
      </c>
      <c r="F308" s="5">
        <v>45088.386762939816</v>
      </c>
      <c r="G308" s="1">
        <v>2</v>
      </c>
      <c r="H308" s="5">
        <v>44983.739716898148</v>
      </c>
      <c r="I308" s="7" t="s">
        <v>20</v>
      </c>
      <c r="J308" s="7"/>
      <c r="K308" s="7" t="s">
        <v>30</v>
      </c>
      <c r="L308" s="7" t="s">
        <v>31</v>
      </c>
      <c r="M308" s="7" t="s">
        <v>34</v>
      </c>
      <c r="N308" s="7" t="s">
        <v>33</v>
      </c>
      <c r="O308" s="7" t="s">
        <v>30</v>
      </c>
      <c r="P308" s="25">
        <f t="shared" si="69"/>
        <v>307</v>
      </c>
      <c r="Q308" s="28">
        <f t="shared" si="66"/>
        <v>45078</v>
      </c>
      <c r="R308" s="28" t="str">
        <f t="shared" si="56"/>
        <v>OTA</v>
      </c>
      <c r="S308" s="28" t="str">
        <f t="shared" si="57"/>
        <v>OTA</v>
      </c>
      <c r="T308" s="29">
        <f t="shared" si="58"/>
        <v>1.7678255745433118E-3</v>
      </c>
      <c r="U308" s="29">
        <f t="shared" si="67"/>
        <v>1.7678255745433118E-3</v>
      </c>
      <c r="V308" s="30">
        <f t="shared" si="59"/>
        <v>791.15700000000004</v>
      </c>
      <c r="W308" s="30">
        <f t="shared" si="60"/>
        <v>0</v>
      </c>
      <c r="X308" s="30">
        <f t="shared" si="61"/>
        <v>0</v>
      </c>
      <c r="Y308" s="30">
        <f t="shared" si="62"/>
        <v>94.938839999999999</v>
      </c>
      <c r="Z308" s="30">
        <f t="shared" si="63"/>
        <v>191.66666666666666</v>
      </c>
      <c r="AA308" s="30">
        <f t="shared" si="64"/>
        <v>3.5356511490866236</v>
      </c>
      <c r="AB308" s="30">
        <f t="shared" si="65"/>
        <v>0</v>
      </c>
      <c r="AC308" s="30">
        <f t="shared" si="68"/>
        <v>4193.0818421842469</v>
      </c>
    </row>
    <row r="309" spans="1:29" x14ac:dyDescent="0.35">
      <c r="A309" s="5">
        <v>45085.682510231483</v>
      </c>
      <c r="B309" s="1">
        <v>1</v>
      </c>
      <c r="C309" s="6">
        <v>1351.88</v>
      </c>
      <c r="D309" s="6">
        <v>1</v>
      </c>
      <c r="E309" s="7" t="s">
        <v>19</v>
      </c>
      <c r="F309" s="5">
        <v>45086.458333333336</v>
      </c>
      <c r="G309" s="1">
        <v>1</v>
      </c>
      <c r="H309" s="5">
        <v>45080.400204398145</v>
      </c>
      <c r="I309" s="7" t="s">
        <v>20</v>
      </c>
      <c r="J309" s="7"/>
      <c r="K309" s="7"/>
      <c r="L309" s="7" t="s">
        <v>21</v>
      </c>
      <c r="M309" s="7" t="s">
        <v>52</v>
      </c>
      <c r="N309" s="7" t="s">
        <v>33</v>
      </c>
      <c r="O309" s="7" t="s">
        <v>46</v>
      </c>
      <c r="P309" s="25">
        <f t="shared" si="69"/>
        <v>308</v>
      </c>
      <c r="Q309" s="28">
        <f t="shared" si="66"/>
        <v>45078</v>
      </c>
      <c r="R309" s="28" t="str">
        <f t="shared" si="56"/>
        <v>WEB</v>
      </c>
      <c r="S309" s="28" t="str">
        <f t="shared" si="57"/>
        <v>WEBSITE</v>
      </c>
      <c r="T309" s="29">
        <f t="shared" si="58"/>
        <v>1.6313213703099511E-3</v>
      </c>
      <c r="U309" s="29">
        <f t="shared" si="67"/>
        <v>1.6313213703099511E-3</v>
      </c>
      <c r="V309" s="30">
        <f t="shared" si="59"/>
        <v>13.518800000000001</v>
      </c>
      <c r="W309" s="30">
        <f t="shared" si="60"/>
        <v>50</v>
      </c>
      <c r="X309" s="30">
        <f t="shared" si="61"/>
        <v>0</v>
      </c>
      <c r="Y309" s="30">
        <f t="shared" si="62"/>
        <v>18.92632</v>
      </c>
      <c r="Z309" s="30">
        <f t="shared" si="63"/>
        <v>115</v>
      </c>
      <c r="AA309" s="30">
        <f t="shared" si="64"/>
        <v>16.31321370309951</v>
      </c>
      <c r="AB309" s="30">
        <f t="shared" si="65"/>
        <v>0</v>
      </c>
      <c r="AC309" s="30">
        <f t="shared" si="68"/>
        <v>1138.1216662969007</v>
      </c>
    </row>
    <row r="310" spans="1:29" x14ac:dyDescent="0.35">
      <c r="A310" s="5">
        <v>45085.797555335645</v>
      </c>
      <c r="B310" s="1">
        <v>3</v>
      </c>
      <c r="C310" s="6">
        <v>4229.28</v>
      </c>
      <c r="D310" s="6">
        <v>1</v>
      </c>
      <c r="E310" s="7" t="s">
        <v>19</v>
      </c>
      <c r="F310" s="5">
        <v>45088.458333333336</v>
      </c>
      <c r="G310" s="1">
        <v>2</v>
      </c>
      <c r="H310" s="5">
        <v>45076.186212974535</v>
      </c>
      <c r="I310" s="7" t="s">
        <v>20</v>
      </c>
      <c r="J310" s="7"/>
      <c r="K310" s="7" t="s">
        <v>60</v>
      </c>
      <c r="L310" s="7" t="s">
        <v>21</v>
      </c>
      <c r="M310" s="7" t="s">
        <v>22</v>
      </c>
      <c r="N310" s="7" t="s">
        <v>28</v>
      </c>
      <c r="O310" s="7" t="s">
        <v>61</v>
      </c>
      <c r="P310" s="25">
        <f t="shared" si="69"/>
        <v>309</v>
      </c>
      <c r="Q310" s="28">
        <f t="shared" si="66"/>
        <v>45078</v>
      </c>
      <c r="R310" s="28" t="str">
        <f t="shared" si="56"/>
        <v>WEB</v>
      </c>
      <c r="S310" s="28" t="str">
        <f t="shared" si="57"/>
        <v>META</v>
      </c>
      <c r="T310" s="29">
        <f t="shared" si="58"/>
        <v>4.8939641109298528E-3</v>
      </c>
      <c r="U310" s="29">
        <f t="shared" si="67"/>
        <v>4.8939641109298528E-3</v>
      </c>
      <c r="V310" s="30">
        <f t="shared" si="59"/>
        <v>0</v>
      </c>
      <c r="W310" s="30">
        <f t="shared" si="60"/>
        <v>0</v>
      </c>
      <c r="X310" s="30">
        <f t="shared" si="61"/>
        <v>0</v>
      </c>
      <c r="Y310" s="30">
        <f t="shared" si="62"/>
        <v>76.127039999999994</v>
      </c>
      <c r="Z310" s="30">
        <f t="shared" si="63"/>
        <v>191.66666666666666</v>
      </c>
      <c r="AA310" s="30">
        <f t="shared" si="64"/>
        <v>0</v>
      </c>
      <c r="AB310" s="30">
        <f t="shared" si="65"/>
        <v>0</v>
      </c>
      <c r="AC310" s="30">
        <f t="shared" si="68"/>
        <v>3961.4862933333329</v>
      </c>
    </row>
    <row r="311" spans="1:29" x14ac:dyDescent="0.35">
      <c r="A311" s="5">
        <v>45085.721310196757</v>
      </c>
      <c r="B311" s="1">
        <v>1</v>
      </c>
      <c r="C311" s="6">
        <v>1318.75</v>
      </c>
      <c r="D311" s="6">
        <v>1</v>
      </c>
      <c r="E311" s="7" t="s">
        <v>19</v>
      </c>
      <c r="F311" s="5">
        <v>45086.425252210647</v>
      </c>
      <c r="G311" s="1">
        <v>2</v>
      </c>
      <c r="H311" s="5">
        <v>45080.428262407404</v>
      </c>
      <c r="I311" s="7" t="s">
        <v>20</v>
      </c>
      <c r="J311" s="7"/>
      <c r="K311" s="7" t="s">
        <v>30</v>
      </c>
      <c r="L311" s="7" t="s">
        <v>31</v>
      </c>
      <c r="M311" s="7" t="s">
        <v>32</v>
      </c>
      <c r="N311" s="7" t="s">
        <v>33</v>
      </c>
      <c r="O311" s="7" t="s">
        <v>30</v>
      </c>
      <c r="P311" s="25">
        <f t="shared" si="69"/>
        <v>310</v>
      </c>
      <c r="Q311" s="28">
        <f t="shared" si="66"/>
        <v>45078</v>
      </c>
      <c r="R311" s="28" t="str">
        <f t="shared" si="56"/>
        <v>OTA</v>
      </c>
      <c r="S311" s="28" t="str">
        <f t="shared" si="57"/>
        <v>OTA</v>
      </c>
      <c r="T311" s="29">
        <f t="shared" si="58"/>
        <v>5.8927519151443723E-4</v>
      </c>
      <c r="U311" s="29">
        <f t="shared" si="67"/>
        <v>5.8927519151443723E-4</v>
      </c>
      <c r="V311" s="30">
        <f t="shared" si="59"/>
        <v>197.8125</v>
      </c>
      <c r="W311" s="30">
        <f t="shared" si="60"/>
        <v>0</v>
      </c>
      <c r="X311" s="30">
        <f t="shared" si="61"/>
        <v>0</v>
      </c>
      <c r="Y311" s="30">
        <f t="shared" si="62"/>
        <v>23.737499999999997</v>
      </c>
      <c r="Z311" s="30">
        <f t="shared" si="63"/>
        <v>115</v>
      </c>
      <c r="AA311" s="30">
        <f t="shared" si="64"/>
        <v>1.1785503830288744</v>
      </c>
      <c r="AB311" s="30">
        <f t="shared" si="65"/>
        <v>0</v>
      </c>
      <c r="AC311" s="30">
        <f t="shared" si="68"/>
        <v>981.02144961697104</v>
      </c>
    </row>
    <row r="312" spans="1:29" x14ac:dyDescent="0.35">
      <c r="A312" s="5">
        <v>45085.830872118058</v>
      </c>
      <c r="B312" s="1">
        <v>1</v>
      </c>
      <c r="C312" s="6">
        <v>2309.39</v>
      </c>
      <c r="D312" s="6">
        <v>1</v>
      </c>
      <c r="E312" s="7" t="s">
        <v>19</v>
      </c>
      <c r="F312" s="5">
        <v>45086.458333333336</v>
      </c>
      <c r="G312" s="1">
        <v>2</v>
      </c>
      <c r="H312" s="5">
        <v>45080.873746597223</v>
      </c>
      <c r="I312" s="7" t="s">
        <v>20</v>
      </c>
      <c r="J312" s="7"/>
      <c r="K312" s="7" t="s">
        <v>30</v>
      </c>
      <c r="L312" s="7" t="s">
        <v>31</v>
      </c>
      <c r="M312" s="7" t="s">
        <v>32</v>
      </c>
      <c r="N312" s="7" t="s">
        <v>33</v>
      </c>
      <c r="O312" s="7" t="s">
        <v>30</v>
      </c>
      <c r="P312" s="25">
        <f t="shared" si="69"/>
        <v>311</v>
      </c>
      <c r="Q312" s="28">
        <f t="shared" si="66"/>
        <v>45078</v>
      </c>
      <c r="R312" s="28" t="str">
        <f t="shared" si="56"/>
        <v>OTA</v>
      </c>
      <c r="S312" s="28" t="str">
        <f t="shared" si="57"/>
        <v>OTA</v>
      </c>
      <c r="T312" s="29">
        <f t="shared" si="58"/>
        <v>5.8927519151443723E-4</v>
      </c>
      <c r="U312" s="29">
        <f t="shared" si="67"/>
        <v>5.8927519151443723E-4</v>
      </c>
      <c r="V312" s="30">
        <f t="shared" si="59"/>
        <v>346.40849999999995</v>
      </c>
      <c r="W312" s="30">
        <f t="shared" si="60"/>
        <v>0</v>
      </c>
      <c r="X312" s="30">
        <f t="shared" si="61"/>
        <v>0</v>
      </c>
      <c r="Y312" s="30">
        <f t="shared" si="62"/>
        <v>41.569019999999995</v>
      </c>
      <c r="Z312" s="30">
        <f t="shared" si="63"/>
        <v>115</v>
      </c>
      <c r="AA312" s="30">
        <f t="shared" si="64"/>
        <v>1.1785503830288744</v>
      </c>
      <c r="AB312" s="30">
        <f t="shared" si="65"/>
        <v>0</v>
      </c>
      <c r="AC312" s="30">
        <f t="shared" si="68"/>
        <v>1805.2339296169712</v>
      </c>
    </row>
    <row r="313" spans="1:29" x14ac:dyDescent="0.35">
      <c r="A313" s="5">
        <v>45085.657980798613</v>
      </c>
      <c r="B313" s="1">
        <v>2</v>
      </c>
      <c r="C313" s="6">
        <v>4246.42</v>
      </c>
      <c r="D313" s="6">
        <v>1</v>
      </c>
      <c r="E313" s="7" t="s">
        <v>19</v>
      </c>
      <c r="F313" s="5">
        <v>45087.455705972221</v>
      </c>
      <c r="G313" s="1">
        <v>2</v>
      </c>
      <c r="H313" s="5">
        <v>45084.626174259261</v>
      </c>
      <c r="I313" s="7" t="s">
        <v>20</v>
      </c>
      <c r="J313" s="7"/>
      <c r="K313" s="7" t="s">
        <v>30</v>
      </c>
      <c r="L313" s="7" t="s">
        <v>31</v>
      </c>
      <c r="M313" s="7" t="s">
        <v>32</v>
      </c>
      <c r="N313" s="7" t="s">
        <v>33</v>
      </c>
      <c r="O313" s="7" t="s">
        <v>30</v>
      </c>
      <c r="P313" s="25">
        <f t="shared" si="69"/>
        <v>312</v>
      </c>
      <c r="Q313" s="28">
        <f t="shared" si="66"/>
        <v>45078</v>
      </c>
      <c r="R313" s="28" t="str">
        <f t="shared" si="56"/>
        <v>OTA</v>
      </c>
      <c r="S313" s="28" t="str">
        <f t="shared" si="57"/>
        <v>OTA</v>
      </c>
      <c r="T313" s="29">
        <f t="shared" si="58"/>
        <v>1.1785503830288745E-3</v>
      </c>
      <c r="U313" s="29">
        <f t="shared" si="67"/>
        <v>1.1785503830288745E-3</v>
      </c>
      <c r="V313" s="30">
        <f t="shared" si="59"/>
        <v>636.96299999999997</v>
      </c>
      <c r="W313" s="30">
        <f t="shared" si="60"/>
        <v>0</v>
      </c>
      <c r="X313" s="30">
        <f t="shared" si="61"/>
        <v>0</v>
      </c>
      <c r="Y313" s="30">
        <f t="shared" si="62"/>
        <v>76.435559999999995</v>
      </c>
      <c r="Z313" s="30">
        <f t="shared" si="63"/>
        <v>153.33333333333331</v>
      </c>
      <c r="AA313" s="30">
        <f t="shared" si="64"/>
        <v>2.3571007660577488</v>
      </c>
      <c r="AB313" s="30">
        <f t="shared" si="65"/>
        <v>0</v>
      </c>
      <c r="AC313" s="30">
        <f t="shared" si="68"/>
        <v>3377.3310059006089</v>
      </c>
    </row>
    <row r="314" spans="1:29" x14ac:dyDescent="0.35">
      <c r="A314" s="5">
        <v>45085.67610773148</v>
      </c>
      <c r="B314" s="1">
        <v>1</v>
      </c>
      <c r="C314" s="6">
        <v>1568.75</v>
      </c>
      <c r="D314" s="6">
        <v>1</v>
      </c>
      <c r="E314" s="7" t="s">
        <v>19</v>
      </c>
      <c r="F314" s="5">
        <v>45086.449074282405</v>
      </c>
      <c r="G314" s="1">
        <v>1</v>
      </c>
      <c r="H314" s="5">
        <v>45080.869227627314</v>
      </c>
      <c r="I314" s="7" t="s">
        <v>20</v>
      </c>
      <c r="J314" s="7"/>
      <c r="K314" s="7" t="s">
        <v>35</v>
      </c>
      <c r="L314" s="7" t="s">
        <v>31</v>
      </c>
      <c r="M314" s="7" t="s">
        <v>32</v>
      </c>
      <c r="N314" s="7" t="s">
        <v>33</v>
      </c>
      <c r="O314" s="7" t="s">
        <v>36</v>
      </c>
      <c r="P314" s="25">
        <f t="shared" si="69"/>
        <v>313</v>
      </c>
      <c r="Q314" s="28">
        <f t="shared" si="66"/>
        <v>45078</v>
      </c>
      <c r="R314" s="28" t="str">
        <f t="shared" si="56"/>
        <v>OTA</v>
      </c>
      <c r="S314" s="28" t="str">
        <f t="shared" si="57"/>
        <v>OTA</v>
      </c>
      <c r="T314" s="29">
        <f t="shared" si="58"/>
        <v>5.8927519151443723E-4</v>
      </c>
      <c r="U314" s="29">
        <f t="shared" si="67"/>
        <v>5.8927519151443723E-4</v>
      </c>
      <c r="V314" s="30">
        <f t="shared" si="59"/>
        <v>235.3125</v>
      </c>
      <c r="W314" s="30">
        <f t="shared" si="60"/>
        <v>0</v>
      </c>
      <c r="X314" s="30">
        <f t="shared" si="61"/>
        <v>0</v>
      </c>
      <c r="Y314" s="30">
        <f t="shared" si="62"/>
        <v>28.237499999999997</v>
      </c>
      <c r="Z314" s="30">
        <f t="shared" si="63"/>
        <v>115</v>
      </c>
      <c r="AA314" s="30">
        <f t="shared" si="64"/>
        <v>1.1785503830288744</v>
      </c>
      <c r="AB314" s="30">
        <f t="shared" si="65"/>
        <v>0</v>
      </c>
      <c r="AC314" s="30">
        <f t="shared" si="68"/>
        <v>1189.021449616971</v>
      </c>
    </row>
    <row r="315" spans="1:29" x14ac:dyDescent="0.35">
      <c r="A315" s="5">
        <v>45085.687642199075</v>
      </c>
      <c r="B315" s="1">
        <v>1</v>
      </c>
      <c r="C315" s="6">
        <v>1613.39</v>
      </c>
      <c r="D315" s="6">
        <v>1</v>
      </c>
      <c r="E315" s="7" t="s">
        <v>19</v>
      </c>
      <c r="F315" s="5">
        <v>45086.448221099534</v>
      </c>
      <c r="G315" s="1">
        <v>2</v>
      </c>
      <c r="H315" s="5">
        <v>45080.796686365742</v>
      </c>
      <c r="I315" s="7" t="s">
        <v>20</v>
      </c>
      <c r="J315" s="7"/>
      <c r="K315" s="7" t="s">
        <v>35</v>
      </c>
      <c r="L315" s="7" t="s">
        <v>31</v>
      </c>
      <c r="M315" s="7" t="s">
        <v>32</v>
      </c>
      <c r="N315" s="7" t="s">
        <v>33</v>
      </c>
      <c r="O315" s="7" t="s">
        <v>47</v>
      </c>
      <c r="P315" s="25">
        <f t="shared" si="69"/>
        <v>314</v>
      </c>
      <c r="Q315" s="28">
        <f t="shared" si="66"/>
        <v>45078</v>
      </c>
      <c r="R315" s="28" t="str">
        <f t="shared" si="56"/>
        <v>OTA</v>
      </c>
      <c r="S315" s="28" t="str">
        <f t="shared" si="57"/>
        <v>OTA</v>
      </c>
      <c r="T315" s="29">
        <f t="shared" si="58"/>
        <v>5.8927519151443723E-4</v>
      </c>
      <c r="U315" s="29">
        <f t="shared" si="67"/>
        <v>5.8927519151443723E-4</v>
      </c>
      <c r="V315" s="30">
        <f t="shared" si="59"/>
        <v>242.0085</v>
      </c>
      <c r="W315" s="30">
        <f t="shared" si="60"/>
        <v>0</v>
      </c>
      <c r="X315" s="30">
        <f t="shared" si="61"/>
        <v>0</v>
      </c>
      <c r="Y315" s="30">
        <f t="shared" si="62"/>
        <v>29.04102</v>
      </c>
      <c r="Z315" s="30">
        <f t="shared" si="63"/>
        <v>115</v>
      </c>
      <c r="AA315" s="30">
        <f t="shared" si="64"/>
        <v>1.1785503830288744</v>
      </c>
      <c r="AB315" s="30">
        <f t="shared" si="65"/>
        <v>0</v>
      </c>
      <c r="AC315" s="30">
        <f t="shared" si="68"/>
        <v>1226.1619296169713</v>
      </c>
    </row>
    <row r="316" spans="1:29" x14ac:dyDescent="0.35">
      <c r="A316" s="5">
        <v>45085.715887314815</v>
      </c>
      <c r="B316" s="1">
        <v>1</v>
      </c>
      <c r="C316" s="6">
        <v>2192.34</v>
      </c>
      <c r="D316" s="6">
        <v>1</v>
      </c>
      <c r="E316" s="7" t="s">
        <v>19</v>
      </c>
      <c r="F316" s="5">
        <v>45086.366299814814</v>
      </c>
      <c r="G316" s="1">
        <v>1</v>
      </c>
      <c r="H316" s="5">
        <v>45082.737644733796</v>
      </c>
      <c r="I316" s="7" t="s">
        <v>20</v>
      </c>
      <c r="J316" s="7"/>
      <c r="K316" s="7" t="s">
        <v>35</v>
      </c>
      <c r="L316" s="7" t="s">
        <v>31</v>
      </c>
      <c r="M316" s="7" t="s">
        <v>58</v>
      </c>
      <c r="N316" s="7" t="s">
        <v>28</v>
      </c>
      <c r="O316" s="7" t="s">
        <v>65</v>
      </c>
      <c r="P316" s="25">
        <f t="shared" si="69"/>
        <v>315</v>
      </c>
      <c r="Q316" s="28">
        <f t="shared" si="66"/>
        <v>45078</v>
      </c>
      <c r="R316" s="28" t="str">
        <f t="shared" si="56"/>
        <v>OTA</v>
      </c>
      <c r="S316" s="28" t="str">
        <f t="shared" si="57"/>
        <v>OTA</v>
      </c>
      <c r="T316" s="29">
        <f t="shared" si="58"/>
        <v>5.8927519151443723E-4</v>
      </c>
      <c r="U316" s="29">
        <f t="shared" si="67"/>
        <v>5.8927519151443723E-4</v>
      </c>
      <c r="V316" s="30">
        <f t="shared" si="59"/>
        <v>328.851</v>
      </c>
      <c r="W316" s="30">
        <f t="shared" si="60"/>
        <v>0</v>
      </c>
      <c r="X316" s="30">
        <f t="shared" si="61"/>
        <v>0</v>
      </c>
      <c r="Y316" s="30">
        <f t="shared" si="62"/>
        <v>39.462119999999999</v>
      </c>
      <c r="Z316" s="30">
        <f t="shared" si="63"/>
        <v>115</v>
      </c>
      <c r="AA316" s="30">
        <f t="shared" si="64"/>
        <v>1.1785503830288744</v>
      </c>
      <c r="AB316" s="30">
        <f t="shared" si="65"/>
        <v>0</v>
      </c>
      <c r="AC316" s="30">
        <f t="shared" si="68"/>
        <v>1707.8483296169711</v>
      </c>
    </row>
    <row r="317" spans="1:29" x14ac:dyDescent="0.35">
      <c r="A317" s="5">
        <v>45085.710529039352</v>
      </c>
      <c r="B317" s="1">
        <v>1</v>
      </c>
      <c r="C317" s="6">
        <v>2422.3200000000002</v>
      </c>
      <c r="D317" s="6">
        <v>1</v>
      </c>
      <c r="E317" s="7" t="s">
        <v>19</v>
      </c>
      <c r="F317" s="5">
        <v>45086.458333333336</v>
      </c>
      <c r="G317" s="1">
        <v>1</v>
      </c>
      <c r="H317" s="5">
        <v>44959.351567256941</v>
      </c>
      <c r="I317" s="7" t="s">
        <v>20</v>
      </c>
      <c r="J317" s="7"/>
      <c r="K317" s="7" t="s">
        <v>35</v>
      </c>
      <c r="L317" s="7" t="s">
        <v>31</v>
      </c>
      <c r="M317" s="7" t="s">
        <v>32</v>
      </c>
      <c r="N317" s="7" t="s">
        <v>33</v>
      </c>
      <c r="O317" s="7" t="s">
        <v>36</v>
      </c>
      <c r="P317" s="25">
        <f t="shared" si="69"/>
        <v>316</v>
      </c>
      <c r="Q317" s="28">
        <f t="shared" si="66"/>
        <v>45078</v>
      </c>
      <c r="R317" s="28" t="str">
        <f t="shared" si="56"/>
        <v>OTA</v>
      </c>
      <c r="S317" s="28" t="str">
        <f t="shared" si="57"/>
        <v>OTA</v>
      </c>
      <c r="T317" s="29">
        <f t="shared" si="58"/>
        <v>5.8927519151443723E-4</v>
      </c>
      <c r="U317" s="29">
        <f t="shared" si="67"/>
        <v>5.8927519151443723E-4</v>
      </c>
      <c r="V317" s="30">
        <f t="shared" si="59"/>
        <v>363.34800000000001</v>
      </c>
      <c r="W317" s="30">
        <f t="shared" si="60"/>
        <v>0</v>
      </c>
      <c r="X317" s="30">
        <f t="shared" si="61"/>
        <v>0</v>
      </c>
      <c r="Y317" s="30">
        <f t="shared" si="62"/>
        <v>43.601759999999999</v>
      </c>
      <c r="Z317" s="30">
        <f t="shared" si="63"/>
        <v>115</v>
      </c>
      <c r="AA317" s="30">
        <f t="shared" si="64"/>
        <v>1.1785503830288744</v>
      </c>
      <c r="AB317" s="30">
        <f t="shared" si="65"/>
        <v>0</v>
      </c>
      <c r="AC317" s="30">
        <f t="shared" si="68"/>
        <v>1899.1916896169714</v>
      </c>
    </row>
    <row r="318" spans="1:29" x14ac:dyDescent="0.35">
      <c r="A318" s="5">
        <v>45085.714102268517</v>
      </c>
      <c r="B318" s="1">
        <v>1</v>
      </c>
      <c r="C318" s="6">
        <v>1370.22</v>
      </c>
      <c r="D318" s="6">
        <v>1</v>
      </c>
      <c r="E318" s="7" t="s">
        <v>19</v>
      </c>
      <c r="F318" s="5">
        <v>45086.25</v>
      </c>
      <c r="G318" s="1">
        <v>2</v>
      </c>
      <c r="H318" s="5">
        <v>44916.706504618058</v>
      </c>
      <c r="I318" s="7" t="s">
        <v>20</v>
      </c>
      <c r="J318" s="7"/>
      <c r="K318" s="7"/>
      <c r="L318" s="7" t="s">
        <v>21</v>
      </c>
      <c r="M318" s="7" t="s">
        <v>57</v>
      </c>
      <c r="N318" s="7" t="s">
        <v>28</v>
      </c>
      <c r="O318" s="7" t="s">
        <v>46</v>
      </c>
      <c r="P318" s="25">
        <f t="shared" si="69"/>
        <v>317</v>
      </c>
      <c r="Q318" s="28">
        <f t="shared" si="66"/>
        <v>45078</v>
      </c>
      <c r="R318" s="28" t="str">
        <f t="shared" si="56"/>
        <v>WEB</v>
      </c>
      <c r="S318" s="28" t="str">
        <f t="shared" si="57"/>
        <v>WEBSITE</v>
      </c>
      <c r="T318" s="29">
        <f t="shared" si="58"/>
        <v>1.6313213703099511E-3</v>
      </c>
      <c r="U318" s="29">
        <f t="shared" si="67"/>
        <v>1.6313213703099511E-3</v>
      </c>
      <c r="V318" s="30">
        <f t="shared" si="59"/>
        <v>13.702200000000001</v>
      </c>
      <c r="W318" s="30">
        <f t="shared" si="60"/>
        <v>50</v>
      </c>
      <c r="X318" s="30">
        <f t="shared" si="61"/>
        <v>0</v>
      </c>
      <c r="Y318" s="30">
        <f t="shared" si="62"/>
        <v>19.18308</v>
      </c>
      <c r="Z318" s="30">
        <f t="shared" si="63"/>
        <v>115</v>
      </c>
      <c r="AA318" s="30">
        <f t="shared" si="64"/>
        <v>16.31321370309951</v>
      </c>
      <c r="AB318" s="30">
        <f t="shared" si="65"/>
        <v>0</v>
      </c>
      <c r="AC318" s="30">
        <f t="shared" si="68"/>
        <v>1156.0215062969005</v>
      </c>
    </row>
    <row r="319" spans="1:29" x14ac:dyDescent="0.35">
      <c r="A319" s="5">
        <v>45085.663592870369</v>
      </c>
      <c r="B319" s="1">
        <v>2</v>
      </c>
      <c r="C319" s="6">
        <v>4545.53</v>
      </c>
      <c r="D319" s="6">
        <v>1</v>
      </c>
      <c r="E319" s="7" t="s">
        <v>19</v>
      </c>
      <c r="F319" s="5">
        <v>45087.45538417824</v>
      </c>
      <c r="G319" s="1">
        <v>2</v>
      </c>
      <c r="H319" s="5">
        <v>44912.979887245368</v>
      </c>
      <c r="I319" s="7" t="s">
        <v>41</v>
      </c>
      <c r="J319" s="7"/>
      <c r="K319" s="7" t="s">
        <v>35</v>
      </c>
      <c r="L319" s="7" t="s">
        <v>31</v>
      </c>
      <c r="M319" s="7" t="s">
        <v>58</v>
      </c>
      <c r="N319" s="7" t="s">
        <v>33</v>
      </c>
      <c r="O319" s="7" t="s">
        <v>47</v>
      </c>
      <c r="P319" s="25">
        <f t="shared" si="69"/>
        <v>318</v>
      </c>
      <c r="Q319" s="28">
        <f t="shared" si="66"/>
        <v>45078</v>
      </c>
      <c r="R319" s="28" t="str">
        <f t="shared" si="56"/>
        <v>OTA</v>
      </c>
      <c r="S319" s="28" t="str">
        <f t="shared" si="57"/>
        <v>OTA</v>
      </c>
      <c r="T319" s="29">
        <f t="shared" si="58"/>
        <v>1.1785503830288745E-3</v>
      </c>
      <c r="U319" s="29">
        <f t="shared" si="67"/>
        <v>1.1785503830288745E-3</v>
      </c>
      <c r="V319" s="30">
        <f t="shared" si="59"/>
        <v>681.82949999999994</v>
      </c>
      <c r="W319" s="30">
        <f t="shared" si="60"/>
        <v>0</v>
      </c>
      <c r="X319" s="30">
        <f t="shared" si="61"/>
        <v>0</v>
      </c>
      <c r="Y319" s="30">
        <f t="shared" si="62"/>
        <v>81.819539999999989</v>
      </c>
      <c r="Z319" s="30">
        <f t="shared" si="63"/>
        <v>153.33333333333331</v>
      </c>
      <c r="AA319" s="30">
        <f t="shared" si="64"/>
        <v>2.3571007660577488</v>
      </c>
      <c r="AB319" s="30">
        <f t="shared" si="65"/>
        <v>0</v>
      </c>
      <c r="AC319" s="30">
        <f t="shared" si="68"/>
        <v>3626.1905259006089</v>
      </c>
    </row>
    <row r="320" spans="1:29" x14ac:dyDescent="0.35">
      <c r="A320" s="5">
        <v>45085.759017696757</v>
      </c>
      <c r="B320" s="1">
        <v>1</v>
      </c>
      <c r="C320" s="6">
        <v>1811.34</v>
      </c>
      <c r="D320" s="6">
        <v>1</v>
      </c>
      <c r="E320" s="7" t="s">
        <v>19</v>
      </c>
      <c r="F320" s="5">
        <v>45086.447654780095</v>
      </c>
      <c r="G320" s="1">
        <v>2</v>
      </c>
      <c r="H320" s="5">
        <v>44950.126861400466</v>
      </c>
      <c r="I320" s="7" t="s">
        <v>41</v>
      </c>
      <c r="J320" s="7"/>
      <c r="K320" s="7" t="s">
        <v>38</v>
      </c>
      <c r="L320" s="7" t="s">
        <v>31</v>
      </c>
      <c r="M320" s="7" t="s">
        <v>34</v>
      </c>
      <c r="N320" s="7" t="s">
        <v>23</v>
      </c>
      <c r="O320" s="7" t="s">
        <v>38</v>
      </c>
      <c r="P320" s="25">
        <f t="shared" si="69"/>
        <v>319</v>
      </c>
      <c r="Q320" s="28">
        <f t="shared" si="66"/>
        <v>45078</v>
      </c>
      <c r="R320" s="28" t="str">
        <f t="shared" si="56"/>
        <v>OTA</v>
      </c>
      <c r="S320" s="28" t="str">
        <f t="shared" si="57"/>
        <v>OTA</v>
      </c>
      <c r="T320" s="29">
        <f t="shared" si="58"/>
        <v>5.8927519151443723E-4</v>
      </c>
      <c r="U320" s="29">
        <f t="shared" si="67"/>
        <v>5.8927519151443723E-4</v>
      </c>
      <c r="V320" s="30">
        <f t="shared" si="59"/>
        <v>271.70099999999996</v>
      </c>
      <c r="W320" s="30">
        <f t="shared" si="60"/>
        <v>0</v>
      </c>
      <c r="X320" s="30">
        <f t="shared" si="61"/>
        <v>0</v>
      </c>
      <c r="Y320" s="30">
        <f t="shared" si="62"/>
        <v>32.604119999999995</v>
      </c>
      <c r="Z320" s="30">
        <f t="shared" si="63"/>
        <v>115</v>
      </c>
      <c r="AA320" s="30">
        <f t="shared" si="64"/>
        <v>1.1785503830288744</v>
      </c>
      <c r="AB320" s="30">
        <f t="shared" si="65"/>
        <v>0</v>
      </c>
      <c r="AC320" s="30">
        <f t="shared" si="68"/>
        <v>1390.8563296169709</v>
      </c>
    </row>
    <row r="321" spans="1:29" x14ac:dyDescent="0.35">
      <c r="A321" s="5">
        <v>45085.758619224536</v>
      </c>
      <c r="B321" s="1">
        <v>1</v>
      </c>
      <c r="C321" s="6">
        <v>1811.34</v>
      </c>
      <c r="D321" s="6">
        <v>1</v>
      </c>
      <c r="E321" s="7" t="s">
        <v>19</v>
      </c>
      <c r="F321" s="5">
        <v>45086.447757314818</v>
      </c>
      <c r="G321" s="1">
        <v>2</v>
      </c>
      <c r="H321" s="5">
        <v>44950.126861400466</v>
      </c>
      <c r="I321" s="7" t="s">
        <v>41</v>
      </c>
      <c r="J321" s="7"/>
      <c r="K321" s="7" t="s">
        <v>38</v>
      </c>
      <c r="L321" s="7" t="s">
        <v>31</v>
      </c>
      <c r="M321" s="7" t="s">
        <v>34</v>
      </c>
      <c r="N321" s="7" t="s">
        <v>23</v>
      </c>
      <c r="O321" s="7" t="s">
        <v>38</v>
      </c>
      <c r="P321" s="25">
        <f t="shared" si="69"/>
        <v>320</v>
      </c>
      <c r="Q321" s="28">
        <f t="shared" si="66"/>
        <v>45078</v>
      </c>
      <c r="R321" s="28" t="str">
        <f t="shared" si="56"/>
        <v>OTA</v>
      </c>
      <c r="S321" s="28" t="str">
        <f t="shared" si="57"/>
        <v>OTA</v>
      </c>
      <c r="T321" s="29">
        <f t="shared" si="58"/>
        <v>5.8927519151443723E-4</v>
      </c>
      <c r="U321" s="29">
        <f t="shared" si="67"/>
        <v>5.8927519151443723E-4</v>
      </c>
      <c r="V321" s="30">
        <f t="shared" si="59"/>
        <v>271.70099999999996</v>
      </c>
      <c r="W321" s="30">
        <f t="shared" si="60"/>
        <v>0</v>
      </c>
      <c r="X321" s="30">
        <f t="shared" si="61"/>
        <v>0</v>
      </c>
      <c r="Y321" s="30">
        <f t="shared" si="62"/>
        <v>32.604119999999995</v>
      </c>
      <c r="Z321" s="30">
        <f t="shared" si="63"/>
        <v>115</v>
      </c>
      <c r="AA321" s="30">
        <f t="shared" si="64"/>
        <v>1.1785503830288744</v>
      </c>
      <c r="AB321" s="30">
        <f t="shared" si="65"/>
        <v>0</v>
      </c>
      <c r="AC321" s="30">
        <f t="shared" si="68"/>
        <v>1390.8563296169709</v>
      </c>
    </row>
    <row r="322" spans="1:29" x14ac:dyDescent="0.35">
      <c r="A322" s="5">
        <v>45085.758060243053</v>
      </c>
      <c r="B322" s="1">
        <v>1</v>
      </c>
      <c r="C322" s="6">
        <v>1811.34</v>
      </c>
      <c r="D322" s="6">
        <v>1</v>
      </c>
      <c r="E322" s="7" t="s">
        <v>19</v>
      </c>
      <c r="F322" s="5">
        <v>45086.447499907408</v>
      </c>
      <c r="G322" s="1">
        <v>2</v>
      </c>
      <c r="H322" s="5">
        <v>44950.126861400466</v>
      </c>
      <c r="I322" s="7" t="s">
        <v>41</v>
      </c>
      <c r="J322" s="7"/>
      <c r="K322" s="7" t="s">
        <v>38</v>
      </c>
      <c r="L322" s="7" t="s">
        <v>31</v>
      </c>
      <c r="M322" s="7" t="s">
        <v>34</v>
      </c>
      <c r="N322" s="7" t="s">
        <v>23</v>
      </c>
      <c r="O322" s="7" t="s">
        <v>38</v>
      </c>
      <c r="P322" s="25">
        <f t="shared" si="69"/>
        <v>321</v>
      </c>
      <c r="Q322" s="28">
        <f t="shared" si="66"/>
        <v>45078</v>
      </c>
      <c r="R322" s="28" t="str">
        <f t="shared" ref="R322:R385" si="70">IFERROR(VLOOKUP($M322,rate_mapping,2,FALSE),"")</f>
        <v>OTA</v>
      </c>
      <c r="S322" s="28" t="str">
        <f t="shared" ref="S322:S385" si="71">IFERROR(VLOOKUP($O322,source_mapping,2,FALSE),"")</f>
        <v>OTA</v>
      </c>
      <c r="T322" s="29">
        <f t="shared" ref="T322:T385" si="72">IFERROR($B322/SUMIFS($B:$B,$L:$L,$L322,$Q:$Q,$Q322),0)</f>
        <v>5.8927519151443723E-4</v>
      </c>
      <c r="U322" s="29">
        <f t="shared" si="67"/>
        <v>5.8927519151443723E-4</v>
      </c>
      <c r="V322" s="30">
        <f t="shared" ref="V322:V385" si="73">MAX(IFERROR(VLOOKUP($S322,channel_code_cost,3,FALSE)*$C322,0),IFERROR(VLOOKUP($R322,rate_code_cost,3,FALSE)*$C322,0))</f>
        <v>271.70099999999996</v>
      </c>
      <c r="W322" s="30">
        <f t="shared" ref="W322:W385" si="74">MAX(IFERROR(VLOOKUP($S322,channel_code_cost,2,FALSE)*$D322,0),IFERROR(VLOOKUP($R322,rate_code_cost,2,FALSE)*$D322,0))</f>
        <v>0</v>
      </c>
      <c r="X322" s="30">
        <f t="shared" ref="X322:X385" si="75">MAX(IFERROR(VLOOKUP($S322,channel_code_cost,4,FALSE)*$C322,0),IFERROR(VLOOKUP($R322,rate_code_cost,4,FALSE)*$C322,0))</f>
        <v>0</v>
      </c>
      <c r="Y322" s="30">
        <f t="shared" ref="Y322:Y385" si="76">MAX(IFERROR(VLOOKUP($S322,channel_code_cost,5,FALSE)*$C322,0),IFERROR(VLOOKUP($R322,rate_code_cost,5,FALSE)*$C322,0))</f>
        <v>32.604119999999995</v>
      </c>
      <c r="Z322" s="30">
        <f t="shared" ref="Z322:Z385" si="77">hk_departure_cost+(($B322-1)*hk_stay_cost)</f>
        <v>115</v>
      </c>
      <c r="AA322" s="30">
        <f t="shared" ref="AA322:AA385" si="78">IFERROR(VLOOKUP($S322,channel_code_cost,6,FALSE)*$U322,0)</f>
        <v>1.1785503830288744</v>
      </c>
      <c r="AB322" s="30">
        <f t="shared" ref="AB322:AB385" si="79">IFERROR(VLOOKUP($L322,segment_p_cost,2,FALSE)*$T322,0)</f>
        <v>0</v>
      </c>
      <c r="AC322" s="30">
        <f t="shared" si="68"/>
        <v>1390.8563296169709</v>
      </c>
    </row>
    <row r="323" spans="1:29" x14ac:dyDescent="0.35">
      <c r="A323" s="5">
        <v>45085.895076504632</v>
      </c>
      <c r="B323" s="1">
        <v>3</v>
      </c>
      <c r="C323" s="6">
        <v>6784.81</v>
      </c>
      <c r="D323" s="6">
        <v>1</v>
      </c>
      <c r="E323" s="7" t="s">
        <v>19</v>
      </c>
      <c r="F323" s="5">
        <v>45088.409693425929</v>
      </c>
      <c r="G323" s="1">
        <v>2</v>
      </c>
      <c r="H323" s="5">
        <v>45029.903254432873</v>
      </c>
      <c r="I323" s="7" t="s">
        <v>41</v>
      </c>
      <c r="J323" s="7"/>
      <c r="K323" s="7" t="s">
        <v>35</v>
      </c>
      <c r="L323" s="7" t="s">
        <v>31</v>
      </c>
      <c r="M323" s="7" t="s">
        <v>32</v>
      </c>
      <c r="N323" s="7" t="s">
        <v>33</v>
      </c>
      <c r="O323" s="7" t="s">
        <v>47</v>
      </c>
      <c r="P323" s="25">
        <f t="shared" si="69"/>
        <v>322</v>
      </c>
      <c r="Q323" s="28">
        <f t="shared" ref="Q323:Q386" si="80">DATE(YEAR($A323),MONTH($A323),1)</f>
        <v>45078</v>
      </c>
      <c r="R323" s="28" t="str">
        <f t="shared" si="70"/>
        <v>OTA</v>
      </c>
      <c r="S323" s="28" t="str">
        <f t="shared" si="71"/>
        <v>OTA</v>
      </c>
      <c r="T323" s="29">
        <f t="shared" si="72"/>
        <v>1.7678255745433118E-3</v>
      </c>
      <c r="U323" s="29">
        <f t="shared" ref="U323:U386" si="81">IFERROR($B323/SUMIFS($B:$B,$L:$L,$L323,$Q:$Q,$Q323),0)</f>
        <v>1.7678255745433118E-3</v>
      </c>
      <c r="V323" s="30">
        <f t="shared" si="73"/>
        <v>1017.7215</v>
      </c>
      <c r="W323" s="30">
        <f t="shared" si="74"/>
        <v>0</v>
      </c>
      <c r="X323" s="30">
        <f t="shared" si="75"/>
        <v>0</v>
      </c>
      <c r="Y323" s="30">
        <f t="shared" si="76"/>
        <v>122.12658</v>
      </c>
      <c r="Z323" s="30">
        <f t="shared" si="77"/>
        <v>191.66666666666666</v>
      </c>
      <c r="AA323" s="30">
        <f t="shared" si="78"/>
        <v>3.5356511490866236</v>
      </c>
      <c r="AB323" s="30">
        <f t="shared" si="79"/>
        <v>0</v>
      </c>
      <c r="AC323" s="30">
        <f t="shared" ref="AC323:AC386" si="82">C323-SUM(V323:AB323)</f>
        <v>5449.7596021842473</v>
      </c>
    </row>
    <row r="324" spans="1:29" x14ac:dyDescent="0.35">
      <c r="A324" s="5">
        <v>45085.725509108794</v>
      </c>
      <c r="B324" s="1">
        <v>4</v>
      </c>
      <c r="C324" s="6">
        <v>8833.64</v>
      </c>
      <c r="D324" s="6">
        <v>1</v>
      </c>
      <c r="E324" s="7" t="s">
        <v>19</v>
      </c>
      <c r="F324" s="5">
        <v>45089.324155439812</v>
      </c>
      <c r="G324" s="1">
        <v>1</v>
      </c>
      <c r="H324" s="5">
        <v>45084.373744791665</v>
      </c>
      <c r="I324" s="7" t="s">
        <v>41</v>
      </c>
      <c r="J324" s="7"/>
      <c r="K324" s="7" t="s">
        <v>35</v>
      </c>
      <c r="L324" s="7" t="s">
        <v>31</v>
      </c>
      <c r="M324" s="7" t="s">
        <v>58</v>
      </c>
      <c r="N324" s="7" t="s">
        <v>33</v>
      </c>
      <c r="O324" s="7" t="s">
        <v>65</v>
      </c>
      <c r="P324" s="25">
        <f t="shared" ref="P324:P387" si="83">P323+1</f>
        <v>323</v>
      </c>
      <c r="Q324" s="28">
        <f t="shared" si="80"/>
        <v>45078</v>
      </c>
      <c r="R324" s="28" t="str">
        <f t="shared" si="70"/>
        <v>OTA</v>
      </c>
      <c r="S324" s="28" t="str">
        <f t="shared" si="71"/>
        <v>OTA</v>
      </c>
      <c r="T324" s="29">
        <f t="shared" si="72"/>
        <v>2.3571007660577489E-3</v>
      </c>
      <c r="U324" s="29">
        <f t="shared" si="81"/>
        <v>2.3571007660577489E-3</v>
      </c>
      <c r="V324" s="30">
        <f t="shared" si="73"/>
        <v>1325.0459999999998</v>
      </c>
      <c r="W324" s="30">
        <f t="shared" si="74"/>
        <v>0</v>
      </c>
      <c r="X324" s="30">
        <f t="shared" si="75"/>
        <v>0</v>
      </c>
      <c r="Y324" s="30">
        <f t="shared" si="76"/>
        <v>159.00551999999999</v>
      </c>
      <c r="Z324" s="30">
        <f t="shared" si="77"/>
        <v>230</v>
      </c>
      <c r="AA324" s="30">
        <f t="shared" si="78"/>
        <v>4.7142015321154975</v>
      </c>
      <c r="AB324" s="30">
        <f t="shared" si="79"/>
        <v>0</v>
      </c>
      <c r="AC324" s="30">
        <f t="shared" si="82"/>
        <v>7114.8742784678843</v>
      </c>
    </row>
    <row r="325" spans="1:29" x14ac:dyDescent="0.35">
      <c r="A325" s="5">
        <v>45085.737123622683</v>
      </c>
      <c r="B325" s="1">
        <v>1</v>
      </c>
      <c r="C325" s="6">
        <v>2479.86</v>
      </c>
      <c r="D325" s="6">
        <v>1</v>
      </c>
      <c r="E325" s="7" t="s">
        <v>19</v>
      </c>
      <c r="F325" s="5">
        <v>45086.458201562498</v>
      </c>
      <c r="G325" s="1">
        <v>2</v>
      </c>
      <c r="H325" s="5">
        <v>45049.719937893518</v>
      </c>
      <c r="I325" s="7" t="s">
        <v>41</v>
      </c>
      <c r="J325" s="7"/>
      <c r="K325" s="7" t="s">
        <v>35</v>
      </c>
      <c r="L325" s="7" t="s">
        <v>31</v>
      </c>
      <c r="M325" s="7" t="s">
        <v>34</v>
      </c>
      <c r="N325" s="7" t="s">
        <v>33</v>
      </c>
      <c r="O325" s="7" t="s">
        <v>35</v>
      </c>
      <c r="P325" s="25">
        <f t="shared" si="83"/>
        <v>324</v>
      </c>
      <c r="Q325" s="28">
        <f t="shared" si="80"/>
        <v>45078</v>
      </c>
      <c r="R325" s="28" t="str">
        <f t="shared" si="70"/>
        <v>OTA</v>
      </c>
      <c r="S325" s="28" t="str">
        <f t="shared" si="71"/>
        <v>OTA</v>
      </c>
      <c r="T325" s="29">
        <f t="shared" si="72"/>
        <v>5.8927519151443723E-4</v>
      </c>
      <c r="U325" s="29">
        <f t="shared" si="81"/>
        <v>5.8927519151443723E-4</v>
      </c>
      <c r="V325" s="30">
        <f t="shared" si="73"/>
        <v>371.97899999999998</v>
      </c>
      <c r="W325" s="30">
        <f t="shared" si="74"/>
        <v>0</v>
      </c>
      <c r="X325" s="30">
        <f t="shared" si="75"/>
        <v>0</v>
      </c>
      <c r="Y325" s="30">
        <f t="shared" si="76"/>
        <v>44.637479999999996</v>
      </c>
      <c r="Z325" s="30">
        <f t="shared" si="77"/>
        <v>115</v>
      </c>
      <c r="AA325" s="30">
        <f t="shared" si="78"/>
        <v>1.1785503830288744</v>
      </c>
      <c r="AB325" s="30">
        <f t="shared" si="79"/>
        <v>0</v>
      </c>
      <c r="AC325" s="30">
        <f t="shared" si="82"/>
        <v>1947.0649696169712</v>
      </c>
    </row>
    <row r="326" spans="1:29" x14ac:dyDescent="0.35">
      <c r="A326" s="5">
        <v>45085.648656898149</v>
      </c>
      <c r="B326" s="1">
        <v>4</v>
      </c>
      <c r="C326" s="6">
        <v>6111.14</v>
      </c>
      <c r="D326" s="6">
        <v>1</v>
      </c>
      <c r="E326" s="7" t="s">
        <v>19</v>
      </c>
      <c r="F326" s="5">
        <v>45089.362213946762</v>
      </c>
      <c r="G326" s="1">
        <v>1</v>
      </c>
      <c r="H326" s="5">
        <v>44949.504870578705</v>
      </c>
      <c r="I326" s="7" t="s">
        <v>41</v>
      </c>
      <c r="J326" s="7"/>
      <c r="K326" s="7"/>
      <c r="L326" s="7" t="s">
        <v>21</v>
      </c>
      <c r="M326" s="7" t="s">
        <v>64</v>
      </c>
      <c r="N326" s="7" t="s">
        <v>28</v>
      </c>
      <c r="O326" s="7" t="s">
        <v>46</v>
      </c>
      <c r="P326" s="25">
        <f t="shared" si="83"/>
        <v>325</v>
      </c>
      <c r="Q326" s="28">
        <f t="shared" si="80"/>
        <v>45078</v>
      </c>
      <c r="R326" s="28" t="str">
        <f t="shared" si="70"/>
        <v>WEB</v>
      </c>
      <c r="S326" s="28" t="str">
        <f t="shared" si="71"/>
        <v>WEBSITE</v>
      </c>
      <c r="T326" s="29">
        <f t="shared" si="72"/>
        <v>6.5252854812398045E-3</v>
      </c>
      <c r="U326" s="29">
        <f t="shared" si="81"/>
        <v>6.5252854812398045E-3</v>
      </c>
      <c r="V326" s="30">
        <f t="shared" si="73"/>
        <v>61.111400000000003</v>
      </c>
      <c r="W326" s="30">
        <f t="shared" si="74"/>
        <v>50</v>
      </c>
      <c r="X326" s="30">
        <f t="shared" si="75"/>
        <v>0</v>
      </c>
      <c r="Y326" s="30">
        <f t="shared" si="76"/>
        <v>85.555960000000013</v>
      </c>
      <c r="Z326" s="30">
        <f t="shared" si="77"/>
        <v>230</v>
      </c>
      <c r="AA326" s="30">
        <f t="shared" si="78"/>
        <v>65.252854812398041</v>
      </c>
      <c r="AB326" s="30">
        <f t="shared" si="79"/>
        <v>0</v>
      </c>
      <c r="AC326" s="30">
        <f t="shared" si="82"/>
        <v>5619.2197851876026</v>
      </c>
    </row>
    <row r="327" spans="1:29" x14ac:dyDescent="0.35">
      <c r="A327" s="5">
        <v>45085.74953025463</v>
      </c>
      <c r="B327" s="1">
        <v>1</v>
      </c>
      <c r="C327" s="6">
        <v>3069.57</v>
      </c>
      <c r="D327" s="6">
        <v>1</v>
      </c>
      <c r="E327" s="7" t="s">
        <v>19</v>
      </c>
      <c r="F327" s="5">
        <v>45086.415763634257</v>
      </c>
      <c r="G327" s="1">
        <v>1</v>
      </c>
      <c r="H327" s="5">
        <v>44988.458146504629</v>
      </c>
      <c r="I327" s="7" t="s">
        <v>42</v>
      </c>
      <c r="J327" s="7"/>
      <c r="K327" s="7" t="s">
        <v>35</v>
      </c>
      <c r="L327" s="7" t="s">
        <v>31</v>
      </c>
      <c r="M327" s="7" t="s">
        <v>58</v>
      </c>
      <c r="N327" s="7" t="s">
        <v>33</v>
      </c>
      <c r="O327" s="7" t="s">
        <v>47</v>
      </c>
      <c r="P327" s="25">
        <f t="shared" si="83"/>
        <v>326</v>
      </c>
      <c r="Q327" s="28">
        <f t="shared" si="80"/>
        <v>45078</v>
      </c>
      <c r="R327" s="28" t="str">
        <f t="shared" si="70"/>
        <v>OTA</v>
      </c>
      <c r="S327" s="28" t="str">
        <f t="shared" si="71"/>
        <v>OTA</v>
      </c>
      <c r="T327" s="29">
        <f t="shared" si="72"/>
        <v>5.8927519151443723E-4</v>
      </c>
      <c r="U327" s="29">
        <f t="shared" si="81"/>
        <v>5.8927519151443723E-4</v>
      </c>
      <c r="V327" s="30">
        <f t="shared" si="73"/>
        <v>460.43549999999999</v>
      </c>
      <c r="W327" s="30">
        <f t="shared" si="74"/>
        <v>0</v>
      </c>
      <c r="X327" s="30">
        <f t="shared" si="75"/>
        <v>0</v>
      </c>
      <c r="Y327" s="30">
        <f t="shared" si="76"/>
        <v>55.25226</v>
      </c>
      <c r="Z327" s="30">
        <f t="shared" si="77"/>
        <v>115</v>
      </c>
      <c r="AA327" s="30">
        <f t="shared" si="78"/>
        <v>1.1785503830288744</v>
      </c>
      <c r="AB327" s="30">
        <f t="shared" si="79"/>
        <v>0</v>
      </c>
      <c r="AC327" s="30">
        <f t="shared" si="82"/>
        <v>2437.7036896169711</v>
      </c>
    </row>
    <row r="328" spans="1:29" x14ac:dyDescent="0.35">
      <c r="A328" s="5">
        <v>45085.749016967595</v>
      </c>
      <c r="B328" s="1">
        <v>1</v>
      </c>
      <c r="C328" s="6">
        <v>3069.57</v>
      </c>
      <c r="D328" s="6">
        <v>1</v>
      </c>
      <c r="E328" s="7" t="s">
        <v>19</v>
      </c>
      <c r="F328" s="5">
        <v>45086.458333333336</v>
      </c>
      <c r="G328" s="1">
        <v>1</v>
      </c>
      <c r="H328" s="5">
        <v>44988.458120324074</v>
      </c>
      <c r="I328" s="7" t="s">
        <v>42</v>
      </c>
      <c r="J328" s="7"/>
      <c r="K328" s="7" t="s">
        <v>35</v>
      </c>
      <c r="L328" s="7" t="s">
        <v>31</v>
      </c>
      <c r="M328" s="7" t="s">
        <v>58</v>
      </c>
      <c r="N328" s="7" t="s">
        <v>33</v>
      </c>
      <c r="O328" s="7" t="s">
        <v>47</v>
      </c>
      <c r="P328" s="25">
        <f t="shared" si="83"/>
        <v>327</v>
      </c>
      <c r="Q328" s="28">
        <f t="shared" si="80"/>
        <v>45078</v>
      </c>
      <c r="R328" s="28" t="str">
        <f t="shared" si="70"/>
        <v>OTA</v>
      </c>
      <c r="S328" s="28" t="str">
        <f t="shared" si="71"/>
        <v>OTA</v>
      </c>
      <c r="T328" s="29">
        <f t="shared" si="72"/>
        <v>5.8927519151443723E-4</v>
      </c>
      <c r="U328" s="29">
        <f t="shared" si="81"/>
        <v>5.8927519151443723E-4</v>
      </c>
      <c r="V328" s="30">
        <f t="shared" si="73"/>
        <v>460.43549999999999</v>
      </c>
      <c r="W328" s="30">
        <f t="shared" si="74"/>
        <v>0</v>
      </c>
      <c r="X328" s="30">
        <f t="shared" si="75"/>
        <v>0</v>
      </c>
      <c r="Y328" s="30">
        <f t="shared" si="76"/>
        <v>55.25226</v>
      </c>
      <c r="Z328" s="30">
        <f t="shared" si="77"/>
        <v>115</v>
      </c>
      <c r="AA328" s="30">
        <f t="shared" si="78"/>
        <v>1.1785503830288744</v>
      </c>
      <c r="AB328" s="30">
        <f t="shared" si="79"/>
        <v>0</v>
      </c>
      <c r="AC328" s="30">
        <f t="shared" si="82"/>
        <v>2437.7036896169711</v>
      </c>
    </row>
    <row r="329" spans="1:29" x14ac:dyDescent="0.35">
      <c r="A329" s="5">
        <v>45085.760064571761</v>
      </c>
      <c r="B329" s="1">
        <v>1</v>
      </c>
      <c r="C329" s="6">
        <v>3274.86</v>
      </c>
      <c r="D329" s="6">
        <v>1</v>
      </c>
      <c r="E329" s="7" t="s">
        <v>19</v>
      </c>
      <c r="F329" s="5">
        <v>45086.454020821759</v>
      </c>
      <c r="G329" s="1">
        <v>2</v>
      </c>
      <c r="H329" s="5">
        <v>44994.87478283565</v>
      </c>
      <c r="I329" s="7" t="s">
        <v>42</v>
      </c>
      <c r="J329" s="7"/>
      <c r="K329" s="7" t="s">
        <v>35</v>
      </c>
      <c r="L329" s="7" t="s">
        <v>31</v>
      </c>
      <c r="M329" s="7" t="s">
        <v>58</v>
      </c>
      <c r="N329" s="7" t="s">
        <v>33</v>
      </c>
      <c r="O329" s="7" t="s">
        <v>47</v>
      </c>
      <c r="P329" s="25">
        <f t="shared" si="83"/>
        <v>328</v>
      </c>
      <c r="Q329" s="28">
        <f t="shared" si="80"/>
        <v>45078</v>
      </c>
      <c r="R329" s="28" t="str">
        <f t="shared" si="70"/>
        <v>OTA</v>
      </c>
      <c r="S329" s="28" t="str">
        <f t="shared" si="71"/>
        <v>OTA</v>
      </c>
      <c r="T329" s="29">
        <f t="shared" si="72"/>
        <v>5.8927519151443723E-4</v>
      </c>
      <c r="U329" s="29">
        <f t="shared" si="81"/>
        <v>5.8927519151443723E-4</v>
      </c>
      <c r="V329" s="30">
        <f t="shared" si="73"/>
        <v>491.22899999999998</v>
      </c>
      <c r="W329" s="30">
        <f t="shared" si="74"/>
        <v>0</v>
      </c>
      <c r="X329" s="30">
        <f t="shared" si="75"/>
        <v>0</v>
      </c>
      <c r="Y329" s="30">
        <f t="shared" si="76"/>
        <v>58.947479999999999</v>
      </c>
      <c r="Z329" s="30">
        <f t="shared" si="77"/>
        <v>115</v>
      </c>
      <c r="AA329" s="30">
        <f t="shared" si="78"/>
        <v>1.1785503830288744</v>
      </c>
      <c r="AB329" s="30">
        <f t="shared" si="79"/>
        <v>0</v>
      </c>
      <c r="AC329" s="30">
        <f t="shared" si="82"/>
        <v>2608.5049696169713</v>
      </c>
    </row>
    <row r="330" spans="1:29" x14ac:dyDescent="0.35">
      <c r="A330" s="5">
        <v>45085.711345277778</v>
      </c>
      <c r="B330" s="1">
        <v>1</v>
      </c>
      <c r="C330" s="6">
        <v>2918.74</v>
      </c>
      <c r="D330" s="6">
        <v>1</v>
      </c>
      <c r="E330" s="7" t="s">
        <v>19</v>
      </c>
      <c r="F330" s="5">
        <v>45086.42544634259</v>
      </c>
      <c r="G330" s="1">
        <v>3</v>
      </c>
      <c r="H330" s="5">
        <v>45044.633123182874</v>
      </c>
      <c r="I330" s="7" t="s">
        <v>44</v>
      </c>
      <c r="J330" s="7"/>
      <c r="K330" s="7" t="s">
        <v>35</v>
      </c>
      <c r="L330" s="7" t="s">
        <v>31</v>
      </c>
      <c r="M330" s="7" t="s">
        <v>34</v>
      </c>
      <c r="N330" s="7" t="s">
        <v>33</v>
      </c>
      <c r="O330" s="7" t="s">
        <v>47</v>
      </c>
      <c r="P330" s="25">
        <f t="shared" si="83"/>
        <v>329</v>
      </c>
      <c r="Q330" s="28">
        <f t="shared" si="80"/>
        <v>45078</v>
      </c>
      <c r="R330" s="28" t="str">
        <f t="shared" si="70"/>
        <v>OTA</v>
      </c>
      <c r="S330" s="28" t="str">
        <f t="shared" si="71"/>
        <v>OTA</v>
      </c>
      <c r="T330" s="29">
        <f t="shared" si="72"/>
        <v>5.8927519151443723E-4</v>
      </c>
      <c r="U330" s="29">
        <f t="shared" si="81"/>
        <v>5.8927519151443723E-4</v>
      </c>
      <c r="V330" s="30">
        <f t="shared" si="73"/>
        <v>437.81099999999998</v>
      </c>
      <c r="W330" s="30">
        <f t="shared" si="74"/>
        <v>0</v>
      </c>
      <c r="X330" s="30">
        <f t="shared" si="75"/>
        <v>0</v>
      </c>
      <c r="Y330" s="30">
        <f t="shared" si="76"/>
        <v>52.537319999999994</v>
      </c>
      <c r="Z330" s="30">
        <f t="shared" si="77"/>
        <v>115</v>
      </c>
      <c r="AA330" s="30">
        <f t="shared" si="78"/>
        <v>1.1785503830288744</v>
      </c>
      <c r="AB330" s="30">
        <f t="shared" si="79"/>
        <v>0</v>
      </c>
      <c r="AC330" s="30">
        <f t="shared" si="82"/>
        <v>2312.2131296169709</v>
      </c>
    </row>
    <row r="331" spans="1:29" x14ac:dyDescent="0.35">
      <c r="A331" s="5">
        <v>45085.661075520831</v>
      </c>
      <c r="B331" s="1">
        <v>1</v>
      </c>
      <c r="C331" s="6">
        <v>2909.29</v>
      </c>
      <c r="D331" s="6">
        <v>1</v>
      </c>
      <c r="E331" s="7" t="s">
        <v>19</v>
      </c>
      <c r="F331" s="5">
        <v>45086.427006805556</v>
      </c>
      <c r="G331" s="1">
        <v>3</v>
      </c>
      <c r="H331" s="5">
        <v>44938.866805046295</v>
      </c>
      <c r="I331" s="7" t="s">
        <v>44</v>
      </c>
      <c r="J331" s="7"/>
      <c r="K331" s="7" t="s">
        <v>35</v>
      </c>
      <c r="L331" s="7" t="s">
        <v>31</v>
      </c>
      <c r="M331" s="7" t="s">
        <v>32</v>
      </c>
      <c r="N331" s="7" t="s">
        <v>33</v>
      </c>
      <c r="O331" s="7" t="s">
        <v>35</v>
      </c>
      <c r="P331" s="25">
        <f t="shared" si="83"/>
        <v>330</v>
      </c>
      <c r="Q331" s="28">
        <f t="shared" si="80"/>
        <v>45078</v>
      </c>
      <c r="R331" s="28" t="str">
        <f t="shared" si="70"/>
        <v>OTA</v>
      </c>
      <c r="S331" s="28" t="str">
        <f t="shared" si="71"/>
        <v>OTA</v>
      </c>
      <c r="T331" s="29">
        <f t="shared" si="72"/>
        <v>5.8927519151443723E-4</v>
      </c>
      <c r="U331" s="29">
        <f t="shared" si="81"/>
        <v>5.8927519151443723E-4</v>
      </c>
      <c r="V331" s="30">
        <f t="shared" si="73"/>
        <v>436.39349999999996</v>
      </c>
      <c r="W331" s="30">
        <f t="shared" si="74"/>
        <v>0</v>
      </c>
      <c r="X331" s="30">
        <f t="shared" si="75"/>
        <v>0</v>
      </c>
      <c r="Y331" s="30">
        <f t="shared" si="76"/>
        <v>52.367219999999996</v>
      </c>
      <c r="Z331" s="30">
        <f t="shared" si="77"/>
        <v>115</v>
      </c>
      <c r="AA331" s="30">
        <f t="shared" si="78"/>
        <v>1.1785503830288744</v>
      </c>
      <c r="AB331" s="30">
        <f t="shared" si="79"/>
        <v>0</v>
      </c>
      <c r="AC331" s="30">
        <f t="shared" si="82"/>
        <v>2304.350729616971</v>
      </c>
    </row>
    <row r="332" spans="1:29" x14ac:dyDescent="0.35">
      <c r="A332" s="5">
        <v>45085.988898587966</v>
      </c>
      <c r="B332" s="1">
        <v>2</v>
      </c>
      <c r="C332" s="6">
        <v>7019.8</v>
      </c>
      <c r="D332" s="6">
        <v>1</v>
      </c>
      <c r="E332" s="7" t="s">
        <v>19</v>
      </c>
      <c r="F332" s="5">
        <v>45087.310040949073</v>
      </c>
      <c r="G332" s="1">
        <v>4</v>
      </c>
      <c r="H332" s="5">
        <v>44972.225135092594</v>
      </c>
      <c r="I332" s="7" t="s">
        <v>44</v>
      </c>
      <c r="J332" s="7"/>
      <c r="K332" s="7" t="s">
        <v>35</v>
      </c>
      <c r="L332" s="7" t="s">
        <v>31</v>
      </c>
      <c r="M332" s="7" t="s">
        <v>58</v>
      </c>
      <c r="N332" s="7" t="s">
        <v>33</v>
      </c>
      <c r="O332" s="7" t="s">
        <v>47</v>
      </c>
      <c r="P332" s="25">
        <f t="shared" si="83"/>
        <v>331</v>
      </c>
      <c r="Q332" s="28">
        <f t="shared" si="80"/>
        <v>45078</v>
      </c>
      <c r="R332" s="28" t="str">
        <f t="shared" si="70"/>
        <v>OTA</v>
      </c>
      <c r="S332" s="28" t="str">
        <f t="shared" si="71"/>
        <v>OTA</v>
      </c>
      <c r="T332" s="29">
        <f t="shared" si="72"/>
        <v>1.1785503830288745E-3</v>
      </c>
      <c r="U332" s="29">
        <f t="shared" si="81"/>
        <v>1.1785503830288745E-3</v>
      </c>
      <c r="V332" s="30">
        <f t="shared" si="73"/>
        <v>1052.97</v>
      </c>
      <c r="W332" s="30">
        <f t="shared" si="74"/>
        <v>0</v>
      </c>
      <c r="X332" s="30">
        <f t="shared" si="75"/>
        <v>0</v>
      </c>
      <c r="Y332" s="30">
        <f t="shared" si="76"/>
        <v>126.35639999999999</v>
      </c>
      <c r="Z332" s="30">
        <f t="shared" si="77"/>
        <v>153.33333333333331</v>
      </c>
      <c r="AA332" s="30">
        <f t="shared" si="78"/>
        <v>2.3571007660577488</v>
      </c>
      <c r="AB332" s="30">
        <f t="shared" si="79"/>
        <v>0</v>
      </c>
      <c r="AC332" s="30">
        <f t="shared" si="82"/>
        <v>5684.7831659006097</v>
      </c>
    </row>
    <row r="333" spans="1:29" x14ac:dyDescent="0.35">
      <c r="A333" s="5">
        <v>45085.686623634261</v>
      </c>
      <c r="B333" s="1">
        <v>1</v>
      </c>
      <c r="C333" s="6">
        <v>1482.86</v>
      </c>
      <c r="D333" s="6">
        <v>1</v>
      </c>
      <c r="E333" s="7" t="s">
        <v>19</v>
      </c>
      <c r="F333" s="5">
        <v>45086.329796944447</v>
      </c>
      <c r="G333" s="1">
        <v>2</v>
      </c>
      <c r="H333" s="5">
        <v>45084.124430300923</v>
      </c>
      <c r="I333" s="7" t="s">
        <v>48</v>
      </c>
      <c r="J333" s="7"/>
      <c r="K333" s="7" t="s">
        <v>60</v>
      </c>
      <c r="L333" s="7" t="s">
        <v>21</v>
      </c>
      <c r="M333" s="7" t="s">
        <v>22</v>
      </c>
      <c r="N333" s="7" t="s">
        <v>33</v>
      </c>
      <c r="O333" s="7" t="s">
        <v>61</v>
      </c>
      <c r="P333" s="25">
        <f t="shared" si="83"/>
        <v>332</v>
      </c>
      <c r="Q333" s="28">
        <f t="shared" si="80"/>
        <v>45078</v>
      </c>
      <c r="R333" s="28" t="str">
        <f t="shared" si="70"/>
        <v>WEB</v>
      </c>
      <c r="S333" s="28" t="str">
        <f t="shared" si="71"/>
        <v>META</v>
      </c>
      <c r="T333" s="29">
        <f t="shared" si="72"/>
        <v>1.6313213703099511E-3</v>
      </c>
      <c r="U333" s="29">
        <f t="shared" si="81"/>
        <v>1.6313213703099511E-3</v>
      </c>
      <c r="V333" s="30">
        <f t="shared" si="73"/>
        <v>0</v>
      </c>
      <c r="W333" s="30">
        <f t="shared" si="74"/>
        <v>0</v>
      </c>
      <c r="X333" s="30">
        <f t="shared" si="75"/>
        <v>0</v>
      </c>
      <c r="Y333" s="30">
        <f t="shared" si="76"/>
        <v>26.691479999999995</v>
      </c>
      <c r="Z333" s="30">
        <f t="shared" si="77"/>
        <v>115</v>
      </c>
      <c r="AA333" s="30">
        <f t="shared" si="78"/>
        <v>0</v>
      </c>
      <c r="AB333" s="30">
        <f t="shared" si="79"/>
        <v>0</v>
      </c>
      <c r="AC333" s="30">
        <f t="shared" si="82"/>
        <v>1341.1685199999999</v>
      </c>
    </row>
    <row r="334" spans="1:29" x14ac:dyDescent="0.35">
      <c r="A334" s="5">
        <v>45085.787036412039</v>
      </c>
      <c r="B334" s="1">
        <v>1</v>
      </c>
      <c r="C334" s="6">
        <v>1599.11</v>
      </c>
      <c r="D334" s="6">
        <v>1</v>
      </c>
      <c r="E334" s="7" t="s">
        <v>19</v>
      </c>
      <c r="F334" s="5">
        <v>45086.434932037038</v>
      </c>
      <c r="G334" s="1">
        <v>2</v>
      </c>
      <c r="H334" s="5">
        <v>45018.528262222222</v>
      </c>
      <c r="I334" s="7" t="s">
        <v>48</v>
      </c>
      <c r="J334" s="7"/>
      <c r="K334" s="7" t="s">
        <v>30</v>
      </c>
      <c r="L334" s="7" t="s">
        <v>31</v>
      </c>
      <c r="M334" s="7" t="s">
        <v>34</v>
      </c>
      <c r="N334" s="7" t="s">
        <v>33</v>
      </c>
      <c r="O334" s="7" t="s">
        <v>30</v>
      </c>
      <c r="P334" s="25">
        <f t="shared" si="83"/>
        <v>333</v>
      </c>
      <c r="Q334" s="28">
        <f t="shared" si="80"/>
        <v>45078</v>
      </c>
      <c r="R334" s="28" t="str">
        <f t="shared" si="70"/>
        <v>OTA</v>
      </c>
      <c r="S334" s="28" t="str">
        <f t="shared" si="71"/>
        <v>OTA</v>
      </c>
      <c r="T334" s="29">
        <f t="shared" si="72"/>
        <v>5.8927519151443723E-4</v>
      </c>
      <c r="U334" s="29">
        <f t="shared" si="81"/>
        <v>5.8927519151443723E-4</v>
      </c>
      <c r="V334" s="30">
        <f t="shared" si="73"/>
        <v>239.86649999999997</v>
      </c>
      <c r="W334" s="30">
        <f t="shared" si="74"/>
        <v>0</v>
      </c>
      <c r="X334" s="30">
        <f t="shared" si="75"/>
        <v>0</v>
      </c>
      <c r="Y334" s="30">
        <f t="shared" si="76"/>
        <v>28.783979999999996</v>
      </c>
      <c r="Z334" s="30">
        <f t="shared" si="77"/>
        <v>115</v>
      </c>
      <c r="AA334" s="30">
        <f t="shared" si="78"/>
        <v>1.1785503830288744</v>
      </c>
      <c r="AB334" s="30">
        <f t="shared" si="79"/>
        <v>0</v>
      </c>
      <c r="AC334" s="30">
        <f t="shared" si="82"/>
        <v>1214.2809696169711</v>
      </c>
    </row>
    <row r="335" spans="1:29" x14ac:dyDescent="0.35">
      <c r="A335" s="5">
        <v>45085.695724305559</v>
      </c>
      <c r="B335" s="1">
        <v>1</v>
      </c>
      <c r="C335" s="6">
        <v>968.62</v>
      </c>
      <c r="D335" s="6">
        <v>1</v>
      </c>
      <c r="E335" s="7" t="s">
        <v>19</v>
      </c>
      <c r="F335" s="5">
        <v>45086.379059837964</v>
      </c>
      <c r="G335" s="1">
        <v>2</v>
      </c>
      <c r="H335" s="5">
        <v>44914.856909618058</v>
      </c>
      <c r="I335" s="7" t="s">
        <v>48</v>
      </c>
      <c r="J335" s="7"/>
      <c r="K335" s="7"/>
      <c r="L335" s="7" t="s">
        <v>21</v>
      </c>
      <c r="M335" s="7" t="s">
        <v>57</v>
      </c>
      <c r="N335" s="7" t="s">
        <v>23</v>
      </c>
      <c r="O335" s="7" t="s">
        <v>46</v>
      </c>
      <c r="P335" s="25">
        <f t="shared" si="83"/>
        <v>334</v>
      </c>
      <c r="Q335" s="28">
        <f t="shared" si="80"/>
        <v>45078</v>
      </c>
      <c r="R335" s="28" t="str">
        <f t="shared" si="70"/>
        <v>WEB</v>
      </c>
      <c r="S335" s="28" t="str">
        <f t="shared" si="71"/>
        <v>WEBSITE</v>
      </c>
      <c r="T335" s="29">
        <f t="shared" si="72"/>
        <v>1.6313213703099511E-3</v>
      </c>
      <c r="U335" s="29">
        <f t="shared" si="81"/>
        <v>1.6313213703099511E-3</v>
      </c>
      <c r="V335" s="30">
        <f t="shared" si="73"/>
        <v>9.6861999999999995</v>
      </c>
      <c r="W335" s="30">
        <f t="shared" si="74"/>
        <v>50</v>
      </c>
      <c r="X335" s="30">
        <f t="shared" si="75"/>
        <v>0</v>
      </c>
      <c r="Y335" s="30">
        <f t="shared" si="76"/>
        <v>13.56068</v>
      </c>
      <c r="Z335" s="30">
        <f t="shared" si="77"/>
        <v>115</v>
      </c>
      <c r="AA335" s="30">
        <f t="shared" si="78"/>
        <v>16.31321370309951</v>
      </c>
      <c r="AB335" s="30">
        <f t="shared" si="79"/>
        <v>0</v>
      </c>
      <c r="AC335" s="30">
        <f t="shared" si="82"/>
        <v>764.05990629690052</v>
      </c>
    </row>
    <row r="336" spans="1:29" x14ac:dyDescent="0.35">
      <c r="A336" s="5">
        <v>45085.744636608797</v>
      </c>
      <c r="B336" s="1">
        <v>1</v>
      </c>
      <c r="C336" s="6">
        <v>2258.9299999999998</v>
      </c>
      <c r="D336" s="6">
        <v>1</v>
      </c>
      <c r="E336" s="7" t="s">
        <v>19</v>
      </c>
      <c r="F336" s="5">
        <v>45086.442960624998</v>
      </c>
      <c r="G336" s="1">
        <v>2</v>
      </c>
      <c r="H336" s="5">
        <v>45076.693882916668</v>
      </c>
      <c r="I336" s="7" t="s">
        <v>63</v>
      </c>
      <c r="J336" s="7"/>
      <c r="K336" s="7" t="s">
        <v>30</v>
      </c>
      <c r="L336" s="7" t="s">
        <v>31</v>
      </c>
      <c r="M336" s="7" t="s">
        <v>32</v>
      </c>
      <c r="N336" s="7" t="s">
        <v>33</v>
      </c>
      <c r="O336" s="7" t="s">
        <v>30</v>
      </c>
      <c r="P336" s="25">
        <f t="shared" si="83"/>
        <v>335</v>
      </c>
      <c r="Q336" s="28">
        <f t="shared" si="80"/>
        <v>45078</v>
      </c>
      <c r="R336" s="28" t="str">
        <f t="shared" si="70"/>
        <v>OTA</v>
      </c>
      <c r="S336" s="28" t="str">
        <f t="shared" si="71"/>
        <v>OTA</v>
      </c>
      <c r="T336" s="29">
        <f t="shared" si="72"/>
        <v>5.8927519151443723E-4</v>
      </c>
      <c r="U336" s="29">
        <f t="shared" si="81"/>
        <v>5.8927519151443723E-4</v>
      </c>
      <c r="V336" s="30">
        <f t="shared" si="73"/>
        <v>338.83949999999999</v>
      </c>
      <c r="W336" s="30">
        <f t="shared" si="74"/>
        <v>0</v>
      </c>
      <c r="X336" s="30">
        <f t="shared" si="75"/>
        <v>0</v>
      </c>
      <c r="Y336" s="30">
        <f t="shared" si="76"/>
        <v>40.660739999999997</v>
      </c>
      <c r="Z336" s="30">
        <f t="shared" si="77"/>
        <v>115</v>
      </c>
      <c r="AA336" s="30">
        <f t="shared" si="78"/>
        <v>1.1785503830288744</v>
      </c>
      <c r="AB336" s="30">
        <f t="shared" si="79"/>
        <v>0</v>
      </c>
      <c r="AC336" s="30">
        <f t="shared" si="82"/>
        <v>1763.251209616971</v>
      </c>
    </row>
    <row r="337" spans="1:29" x14ac:dyDescent="0.35">
      <c r="A337" s="5">
        <v>45085.732261585646</v>
      </c>
      <c r="B337" s="1">
        <v>2</v>
      </c>
      <c r="C337" s="6">
        <v>4377.24</v>
      </c>
      <c r="D337" s="6">
        <v>1</v>
      </c>
      <c r="E337" s="7" t="s">
        <v>19</v>
      </c>
      <c r="F337" s="5">
        <v>45087.253699456021</v>
      </c>
      <c r="G337" s="1">
        <v>4</v>
      </c>
      <c r="H337" s="5">
        <v>45080.538669421294</v>
      </c>
      <c r="I337" s="7" t="s">
        <v>63</v>
      </c>
      <c r="J337" s="7"/>
      <c r="K337" s="7" t="s">
        <v>30</v>
      </c>
      <c r="L337" s="7" t="s">
        <v>31</v>
      </c>
      <c r="M337" s="7" t="s">
        <v>32</v>
      </c>
      <c r="N337" s="7" t="s">
        <v>33</v>
      </c>
      <c r="O337" s="7" t="s">
        <v>30</v>
      </c>
      <c r="P337" s="25">
        <f t="shared" si="83"/>
        <v>336</v>
      </c>
      <c r="Q337" s="28">
        <f t="shared" si="80"/>
        <v>45078</v>
      </c>
      <c r="R337" s="28" t="str">
        <f t="shared" si="70"/>
        <v>OTA</v>
      </c>
      <c r="S337" s="28" t="str">
        <f t="shared" si="71"/>
        <v>OTA</v>
      </c>
      <c r="T337" s="29">
        <f t="shared" si="72"/>
        <v>1.1785503830288745E-3</v>
      </c>
      <c r="U337" s="29">
        <f t="shared" si="81"/>
        <v>1.1785503830288745E-3</v>
      </c>
      <c r="V337" s="30">
        <f t="shared" si="73"/>
        <v>656.5859999999999</v>
      </c>
      <c r="W337" s="30">
        <f t="shared" si="74"/>
        <v>0</v>
      </c>
      <c r="X337" s="30">
        <f t="shared" si="75"/>
        <v>0</v>
      </c>
      <c r="Y337" s="30">
        <f t="shared" si="76"/>
        <v>78.790319999999994</v>
      </c>
      <c r="Z337" s="30">
        <f t="shared" si="77"/>
        <v>153.33333333333331</v>
      </c>
      <c r="AA337" s="30">
        <f t="shared" si="78"/>
        <v>2.3571007660577488</v>
      </c>
      <c r="AB337" s="30">
        <f t="shared" si="79"/>
        <v>0</v>
      </c>
      <c r="AC337" s="30">
        <f t="shared" si="82"/>
        <v>3486.1732459006089</v>
      </c>
    </row>
    <row r="338" spans="1:29" x14ac:dyDescent="0.35">
      <c r="A338" s="5">
        <v>45085.684717083335</v>
      </c>
      <c r="B338" s="1">
        <v>3</v>
      </c>
      <c r="C338" s="6">
        <v>6022.08</v>
      </c>
      <c r="D338" s="6">
        <v>1</v>
      </c>
      <c r="E338" s="7" t="s">
        <v>19</v>
      </c>
      <c r="F338" s="5">
        <v>45088.342393217594</v>
      </c>
      <c r="G338" s="1">
        <v>4</v>
      </c>
      <c r="H338" s="5">
        <v>44999.393532928239</v>
      </c>
      <c r="I338" s="7" t="s">
        <v>63</v>
      </c>
      <c r="J338" s="7"/>
      <c r="K338" s="7" t="s">
        <v>50</v>
      </c>
      <c r="L338" s="7" t="s">
        <v>31</v>
      </c>
      <c r="M338" s="7" t="s">
        <v>32</v>
      </c>
      <c r="N338" s="7" t="s">
        <v>28</v>
      </c>
      <c r="O338" s="7" t="s">
        <v>51</v>
      </c>
      <c r="P338" s="25">
        <f t="shared" si="83"/>
        <v>337</v>
      </c>
      <c r="Q338" s="28">
        <f t="shared" si="80"/>
        <v>45078</v>
      </c>
      <c r="R338" s="28" t="str">
        <f t="shared" si="70"/>
        <v>OTA</v>
      </c>
      <c r="S338" s="28" t="str">
        <f t="shared" si="71"/>
        <v>OTA</v>
      </c>
      <c r="T338" s="29">
        <f t="shared" si="72"/>
        <v>1.7678255745433118E-3</v>
      </c>
      <c r="U338" s="29">
        <f t="shared" si="81"/>
        <v>1.7678255745433118E-3</v>
      </c>
      <c r="V338" s="30">
        <f t="shared" si="73"/>
        <v>903.31200000000001</v>
      </c>
      <c r="W338" s="30">
        <f t="shared" si="74"/>
        <v>0</v>
      </c>
      <c r="X338" s="30">
        <f t="shared" si="75"/>
        <v>0</v>
      </c>
      <c r="Y338" s="30">
        <f t="shared" si="76"/>
        <v>108.39743999999999</v>
      </c>
      <c r="Z338" s="30">
        <f t="shared" si="77"/>
        <v>191.66666666666666</v>
      </c>
      <c r="AA338" s="30">
        <f t="shared" si="78"/>
        <v>3.5356511490866236</v>
      </c>
      <c r="AB338" s="30">
        <f t="shared" si="79"/>
        <v>0</v>
      </c>
      <c r="AC338" s="30">
        <f t="shared" si="82"/>
        <v>4815.168242184247</v>
      </c>
    </row>
    <row r="339" spans="1:29" x14ac:dyDescent="0.35">
      <c r="A339" s="5">
        <v>45085.803774097221</v>
      </c>
      <c r="B339" s="1">
        <v>3</v>
      </c>
      <c r="C339" s="6">
        <v>1907.86</v>
      </c>
      <c r="D339" s="6">
        <v>1</v>
      </c>
      <c r="E339" s="7" t="s">
        <v>19</v>
      </c>
      <c r="F339" s="5">
        <v>45088.448382557872</v>
      </c>
      <c r="G339" s="1">
        <v>1</v>
      </c>
      <c r="H339" s="5">
        <v>45083.417889467593</v>
      </c>
      <c r="I339" s="7" t="s">
        <v>49</v>
      </c>
      <c r="J339" s="7"/>
      <c r="K339" s="7"/>
      <c r="L339" s="7" t="s">
        <v>21</v>
      </c>
      <c r="M339" s="7" t="s">
        <v>64</v>
      </c>
      <c r="N339" s="7" t="s">
        <v>28</v>
      </c>
      <c r="O339" s="7" t="s">
        <v>46</v>
      </c>
      <c r="P339" s="25">
        <f t="shared" si="83"/>
        <v>338</v>
      </c>
      <c r="Q339" s="28">
        <f t="shared" si="80"/>
        <v>45078</v>
      </c>
      <c r="R339" s="28" t="str">
        <f t="shared" si="70"/>
        <v>WEB</v>
      </c>
      <c r="S339" s="28" t="str">
        <f t="shared" si="71"/>
        <v>WEBSITE</v>
      </c>
      <c r="T339" s="29">
        <f t="shared" si="72"/>
        <v>4.8939641109298528E-3</v>
      </c>
      <c r="U339" s="29">
        <f t="shared" si="81"/>
        <v>4.8939641109298528E-3</v>
      </c>
      <c r="V339" s="30">
        <f t="shared" si="73"/>
        <v>19.078599999999998</v>
      </c>
      <c r="W339" s="30">
        <f t="shared" si="74"/>
        <v>50</v>
      </c>
      <c r="X339" s="30">
        <f t="shared" si="75"/>
        <v>0</v>
      </c>
      <c r="Y339" s="30">
        <f t="shared" si="76"/>
        <v>26.710039999999999</v>
      </c>
      <c r="Z339" s="30">
        <f t="shared" si="77"/>
        <v>191.66666666666666</v>
      </c>
      <c r="AA339" s="30">
        <f t="shared" si="78"/>
        <v>48.939641109298528</v>
      </c>
      <c r="AB339" s="30">
        <f t="shared" si="79"/>
        <v>0</v>
      </c>
      <c r="AC339" s="30">
        <f t="shared" si="82"/>
        <v>1571.4650522240347</v>
      </c>
    </row>
    <row r="340" spans="1:29" x14ac:dyDescent="0.35">
      <c r="A340" s="5">
        <v>45085.866380763888</v>
      </c>
      <c r="B340" s="1">
        <v>1</v>
      </c>
      <c r="C340" s="6">
        <v>556.42999999999995</v>
      </c>
      <c r="D340" s="6">
        <v>1</v>
      </c>
      <c r="E340" s="7" t="s">
        <v>19</v>
      </c>
      <c r="F340" s="5">
        <v>45086.425591018517</v>
      </c>
      <c r="G340" s="1">
        <v>1</v>
      </c>
      <c r="H340" s="5">
        <v>45080.995051504629</v>
      </c>
      <c r="I340" s="7" t="s">
        <v>49</v>
      </c>
      <c r="J340" s="7"/>
      <c r="K340" s="7" t="s">
        <v>60</v>
      </c>
      <c r="L340" s="7" t="s">
        <v>21</v>
      </c>
      <c r="M340" s="7" t="s">
        <v>22</v>
      </c>
      <c r="N340" s="7" t="s">
        <v>28</v>
      </c>
      <c r="O340" s="7" t="s">
        <v>61</v>
      </c>
      <c r="P340" s="25">
        <f t="shared" si="83"/>
        <v>339</v>
      </c>
      <c r="Q340" s="28">
        <f t="shared" si="80"/>
        <v>45078</v>
      </c>
      <c r="R340" s="28" t="str">
        <f t="shared" si="70"/>
        <v>WEB</v>
      </c>
      <c r="S340" s="28" t="str">
        <f t="shared" si="71"/>
        <v>META</v>
      </c>
      <c r="T340" s="29">
        <f t="shared" si="72"/>
        <v>1.6313213703099511E-3</v>
      </c>
      <c r="U340" s="29">
        <f t="shared" si="81"/>
        <v>1.6313213703099511E-3</v>
      </c>
      <c r="V340" s="30">
        <f t="shared" si="73"/>
        <v>0</v>
      </c>
      <c r="W340" s="30">
        <f t="shared" si="74"/>
        <v>0</v>
      </c>
      <c r="X340" s="30">
        <f t="shared" si="75"/>
        <v>0</v>
      </c>
      <c r="Y340" s="30">
        <f t="shared" si="76"/>
        <v>10.015739999999999</v>
      </c>
      <c r="Z340" s="30">
        <f t="shared" si="77"/>
        <v>115</v>
      </c>
      <c r="AA340" s="30">
        <f t="shared" si="78"/>
        <v>0</v>
      </c>
      <c r="AB340" s="30">
        <f t="shared" si="79"/>
        <v>0</v>
      </c>
      <c r="AC340" s="30">
        <f t="shared" si="82"/>
        <v>431.41425999999996</v>
      </c>
    </row>
    <row r="341" spans="1:29" x14ac:dyDescent="0.35">
      <c r="A341" s="5">
        <v>45085.677087245371</v>
      </c>
      <c r="B341" s="1">
        <v>2</v>
      </c>
      <c r="C341" s="6">
        <v>1558.35</v>
      </c>
      <c r="D341" s="6">
        <v>1</v>
      </c>
      <c r="E341" s="7" t="s">
        <v>19</v>
      </c>
      <c r="F341" s="5">
        <v>45087.333855879631</v>
      </c>
      <c r="G341" s="1">
        <v>1</v>
      </c>
      <c r="H341" s="5">
        <v>45071.081378622686</v>
      </c>
      <c r="I341" s="7" t="s">
        <v>49</v>
      </c>
      <c r="J341" s="7"/>
      <c r="K341" s="7" t="s">
        <v>38</v>
      </c>
      <c r="L341" s="7" t="s">
        <v>31</v>
      </c>
      <c r="M341" s="7" t="s">
        <v>34</v>
      </c>
      <c r="N341" s="7" t="s">
        <v>23</v>
      </c>
      <c r="O341" s="7" t="s">
        <v>38</v>
      </c>
      <c r="P341" s="25">
        <f t="shared" si="83"/>
        <v>340</v>
      </c>
      <c r="Q341" s="28">
        <f t="shared" si="80"/>
        <v>45078</v>
      </c>
      <c r="R341" s="28" t="str">
        <f t="shared" si="70"/>
        <v>OTA</v>
      </c>
      <c r="S341" s="28" t="str">
        <f t="shared" si="71"/>
        <v>OTA</v>
      </c>
      <c r="T341" s="29">
        <f t="shared" si="72"/>
        <v>1.1785503830288745E-3</v>
      </c>
      <c r="U341" s="29">
        <f t="shared" si="81"/>
        <v>1.1785503830288745E-3</v>
      </c>
      <c r="V341" s="30">
        <f t="shared" si="73"/>
        <v>233.75249999999997</v>
      </c>
      <c r="W341" s="30">
        <f t="shared" si="74"/>
        <v>0</v>
      </c>
      <c r="X341" s="30">
        <f t="shared" si="75"/>
        <v>0</v>
      </c>
      <c r="Y341" s="30">
        <f t="shared" si="76"/>
        <v>28.050299999999996</v>
      </c>
      <c r="Z341" s="30">
        <f t="shared" si="77"/>
        <v>153.33333333333331</v>
      </c>
      <c r="AA341" s="30">
        <f t="shared" si="78"/>
        <v>2.3571007660577488</v>
      </c>
      <c r="AB341" s="30">
        <f t="shared" si="79"/>
        <v>0</v>
      </c>
      <c r="AC341" s="30">
        <f t="shared" si="82"/>
        <v>1140.8567659006089</v>
      </c>
    </row>
    <row r="342" spans="1:29" x14ac:dyDescent="0.35">
      <c r="A342" s="5">
        <v>45085.818671689813</v>
      </c>
      <c r="B342" s="1">
        <v>1</v>
      </c>
      <c r="C342" s="6">
        <v>695.54</v>
      </c>
      <c r="D342" s="6">
        <v>1</v>
      </c>
      <c r="E342" s="7" t="s">
        <v>19</v>
      </c>
      <c r="F342" s="5">
        <v>45086.25</v>
      </c>
      <c r="G342" s="1">
        <v>1</v>
      </c>
      <c r="H342" s="5">
        <v>45084.993229953703</v>
      </c>
      <c r="I342" s="7" t="s">
        <v>49</v>
      </c>
      <c r="J342" s="7"/>
      <c r="K342" s="7" t="s">
        <v>30</v>
      </c>
      <c r="L342" s="7" t="s">
        <v>31</v>
      </c>
      <c r="M342" s="7" t="s">
        <v>32</v>
      </c>
      <c r="N342" s="7" t="s">
        <v>33</v>
      </c>
      <c r="O342" s="7" t="s">
        <v>30</v>
      </c>
      <c r="P342" s="25">
        <f t="shared" si="83"/>
        <v>341</v>
      </c>
      <c r="Q342" s="28">
        <f t="shared" si="80"/>
        <v>45078</v>
      </c>
      <c r="R342" s="28" t="str">
        <f t="shared" si="70"/>
        <v>OTA</v>
      </c>
      <c r="S342" s="28" t="str">
        <f t="shared" si="71"/>
        <v>OTA</v>
      </c>
      <c r="T342" s="29">
        <f t="shared" si="72"/>
        <v>5.8927519151443723E-4</v>
      </c>
      <c r="U342" s="29">
        <f t="shared" si="81"/>
        <v>5.8927519151443723E-4</v>
      </c>
      <c r="V342" s="30">
        <f t="shared" si="73"/>
        <v>104.33099999999999</v>
      </c>
      <c r="W342" s="30">
        <f t="shared" si="74"/>
        <v>0</v>
      </c>
      <c r="X342" s="30">
        <f t="shared" si="75"/>
        <v>0</v>
      </c>
      <c r="Y342" s="30">
        <f t="shared" si="76"/>
        <v>12.519719999999998</v>
      </c>
      <c r="Z342" s="30">
        <f t="shared" si="77"/>
        <v>115</v>
      </c>
      <c r="AA342" s="30">
        <f t="shared" si="78"/>
        <v>1.1785503830288744</v>
      </c>
      <c r="AB342" s="30">
        <f t="shared" si="79"/>
        <v>0</v>
      </c>
      <c r="AC342" s="30">
        <f t="shared" si="82"/>
        <v>462.51072961697116</v>
      </c>
    </row>
    <row r="343" spans="1:29" x14ac:dyDescent="0.35">
      <c r="A343" s="5">
        <v>45085.79950854167</v>
      </c>
      <c r="B343" s="1">
        <v>1</v>
      </c>
      <c r="C343" s="6">
        <v>532.08000000000004</v>
      </c>
      <c r="D343" s="6">
        <v>1</v>
      </c>
      <c r="E343" s="7" t="s">
        <v>19</v>
      </c>
      <c r="F343" s="5">
        <v>45086.45798190972</v>
      </c>
      <c r="G343" s="1">
        <v>1</v>
      </c>
      <c r="H343" s="5">
        <v>45084.96680765046</v>
      </c>
      <c r="I343" s="7" t="s">
        <v>49</v>
      </c>
      <c r="J343" s="7"/>
      <c r="K343" s="7" t="s">
        <v>38</v>
      </c>
      <c r="L343" s="7" t="s">
        <v>31</v>
      </c>
      <c r="M343" s="7" t="s">
        <v>32</v>
      </c>
      <c r="N343" s="7" t="s">
        <v>23</v>
      </c>
      <c r="O343" s="7" t="s">
        <v>38</v>
      </c>
      <c r="P343" s="25">
        <f t="shared" si="83"/>
        <v>342</v>
      </c>
      <c r="Q343" s="28">
        <f t="shared" si="80"/>
        <v>45078</v>
      </c>
      <c r="R343" s="28" t="str">
        <f t="shared" si="70"/>
        <v>OTA</v>
      </c>
      <c r="S343" s="28" t="str">
        <f t="shared" si="71"/>
        <v>OTA</v>
      </c>
      <c r="T343" s="29">
        <f t="shared" si="72"/>
        <v>5.8927519151443723E-4</v>
      </c>
      <c r="U343" s="29">
        <f t="shared" si="81"/>
        <v>5.8927519151443723E-4</v>
      </c>
      <c r="V343" s="30">
        <f t="shared" si="73"/>
        <v>79.811999999999998</v>
      </c>
      <c r="W343" s="30">
        <f t="shared" si="74"/>
        <v>0</v>
      </c>
      <c r="X343" s="30">
        <f t="shared" si="75"/>
        <v>0</v>
      </c>
      <c r="Y343" s="30">
        <f t="shared" si="76"/>
        <v>9.5774399999999993</v>
      </c>
      <c r="Z343" s="30">
        <f t="shared" si="77"/>
        <v>115</v>
      </c>
      <c r="AA343" s="30">
        <f t="shared" si="78"/>
        <v>1.1785503830288744</v>
      </c>
      <c r="AB343" s="30">
        <f t="shared" si="79"/>
        <v>0</v>
      </c>
      <c r="AC343" s="30">
        <f t="shared" si="82"/>
        <v>326.51200961697123</v>
      </c>
    </row>
    <row r="344" spans="1:29" x14ac:dyDescent="0.35">
      <c r="A344" s="5">
        <v>45085.96331579861</v>
      </c>
      <c r="B344" s="1">
        <v>1</v>
      </c>
      <c r="C344" s="6">
        <v>717.86</v>
      </c>
      <c r="D344" s="6">
        <v>1</v>
      </c>
      <c r="E344" s="7" t="s">
        <v>19</v>
      </c>
      <c r="F344" s="5">
        <v>45086.208333333336</v>
      </c>
      <c r="G344" s="1">
        <v>1</v>
      </c>
      <c r="H344" s="5">
        <v>45085.895269201392</v>
      </c>
      <c r="I344" s="7" t="s">
        <v>49</v>
      </c>
      <c r="J344" s="7"/>
      <c r="K344" s="7" t="s">
        <v>30</v>
      </c>
      <c r="L344" s="7" t="s">
        <v>31</v>
      </c>
      <c r="M344" s="7" t="s">
        <v>32</v>
      </c>
      <c r="N344" s="7" t="s">
        <v>33</v>
      </c>
      <c r="O344" s="7" t="s">
        <v>30</v>
      </c>
      <c r="P344" s="25">
        <f t="shared" si="83"/>
        <v>343</v>
      </c>
      <c r="Q344" s="28">
        <f t="shared" si="80"/>
        <v>45078</v>
      </c>
      <c r="R344" s="28" t="str">
        <f t="shared" si="70"/>
        <v>OTA</v>
      </c>
      <c r="S344" s="28" t="str">
        <f t="shared" si="71"/>
        <v>OTA</v>
      </c>
      <c r="T344" s="29">
        <f t="shared" si="72"/>
        <v>5.8927519151443723E-4</v>
      </c>
      <c r="U344" s="29">
        <f t="shared" si="81"/>
        <v>5.8927519151443723E-4</v>
      </c>
      <c r="V344" s="30">
        <f t="shared" si="73"/>
        <v>107.679</v>
      </c>
      <c r="W344" s="30">
        <f t="shared" si="74"/>
        <v>0</v>
      </c>
      <c r="X344" s="30">
        <f t="shared" si="75"/>
        <v>0</v>
      </c>
      <c r="Y344" s="30">
        <f t="shared" si="76"/>
        <v>12.921479999999999</v>
      </c>
      <c r="Z344" s="30">
        <f t="shared" si="77"/>
        <v>115</v>
      </c>
      <c r="AA344" s="30">
        <f t="shared" si="78"/>
        <v>1.1785503830288744</v>
      </c>
      <c r="AB344" s="30">
        <f t="shared" si="79"/>
        <v>0</v>
      </c>
      <c r="AC344" s="30">
        <f t="shared" si="82"/>
        <v>481.08096961697117</v>
      </c>
    </row>
    <row r="345" spans="1:29" x14ac:dyDescent="0.35">
      <c r="A345" s="5">
        <v>45086.034727638886</v>
      </c>
      <c r="B345" s="1">
        <v>1</v>
      </c>
      <c r="C345" s="6">
        <v>696.32</v>
      </c>
      <c r="D345" s="6">
        <v>1</v>
      </c>
      <c r="E345" s="7" t="s">
        <v>19</v>
      </c>
      <c r="F345" s="5">
        <v>45086.42509503472</v>
      </c>
      <c r="G345" s="1">
        <v>1</v>
      </c>
      <c r="H345" s="5">
        <v>45085.031986666669</v>
      </c>
      <c r="I345" s="7" t="s">
        <v>49</v>
      </c>
      <c r="J345" s="7"/>
      <c r="K345" s="7"/>
      <c r="L345" s="7" t="s">
        <v>21</v>
      </c>
      <c r="M345" s="7" t="s">
        <v>52</v>
      </c>
      <c r="N345" s="7" t="s">
        <v>33</v>
      </c>
      <c r="O345" s="7" t="s">
        <v>24</v>
      </c>
      <c r="P345" s="25">
        <f t="shared" si="83"/>
        <v>344</v>
      </c>
      <c r="Q345" s="28">
        <f t="shared" si="80"/>
        <v>45078</v>
      </c>
      <c r="R345" s="28" t="str">
        <f t="shared" si="70"/>
        <v>WEB</v>
      </c>
      <c r="S345" s="28" t="str">
        <f t="shared" si="71"/>
        <v>OFFLINE</v>
      </c>
      <c r="T345" s="29">
        <f t="shared" si="72"/>
        <v>1.6313213703099511E-3</v>
      </c>
      <c r="U345" s="29">
        <f t="shared" si="81"/>
        <v>1.6313213703099511E-3</v>
      </c>
      <c r="V345" s="30">
        <f t="shared" si="73"/>
        <v>0</v>
      </c>
      <c r="W345" s="30">
        <f t="shared" si="74"/>
        <v>0</v>
      </c>
      <c r="X345" s="30">
        <f t="shared" si="75"/>
        <v>0</v>
      </c>
      <c r="Y345" s="30">
        <f t="shared" si="76"/>
        <v>9.7484800000000007</v>
      </c>
      <c r="Z345" s="30">
        <f t="shared" si="77"/>
        <v>115</v>
      </c>
      <c r="AA345" s="30">
        <f t="shared" si="78"/>
        <v>0</v>
      </c>
      <c r="AB345" s="30">
        <f t="shared" si="79"/>
        <v>0</v>
      </c>
      <c r="AC345" s="30">
        <f t="shared" si="82"/>
        <v>571.57152000000008</v>
      </c>
    </row>
    <row r="346" spans="1:29" x14ac:dyDescent="0.35">
      <c r="A346" s="5">
        <v>45085.78631585648</v>
      </c>
      <c r="B346" s="1">
        <v>1</v>
      </c>
      <c r="C346" s="6">
        <v>717.86</v>
      </c>
      <c r="D346" s="6">
        <v>1</v>
      </c>
      <c r="E346" s="7" t="s">
        <v>19</v>
      </c>
      <c r="F346" s="5">
        <v>45086.458333333336</v>
      </c>
      <c r="G346" s="1">
        <v>1</v>
      </c>
      <c r="H346" s="5">
        <v>45085.768535428244</v>
      </c>
      <c r="I346" s="7" t="s">
        <v>49</v>
      </c>
      <c r="J346" s="7"/>
      <c r="K346" s="7" t="s">
        <v>30</v>
      </c>
      <c r="L346" s="7" t="s">
        <v>31</v>
      </c>
      <c r="M346" s="7" t="s">
        <v>32</v>
      </c>
      <c r="N346" s="7" t="s">
        <v>33</v>
      </c>
      <c r="O346" s="7" t="s">
        <v>30</v>
      </c>
      <c r="P346" s="25">
        <f t="shared" si="83"/>
        <v>345</v>
      </c>
      <c r="Q346" s="28">
        <f t="shared" si="80"/>
        <v>45078</v>
      </c>
      <c r="R346" s="28" t="str">
        <f t="shared" si="70"/>
        <v>OTA</v>
      </c>
      <c r="S346" s="28" t="str">
        <f t="shared" si="71"/>
        <v>OTA</v>
      </c>
      <c r="T346" s="29">
        <f t="shared" si="72"/>
        <v>5.8927519151443723E-4</v>
      </c>
      <c r="U346" s="29">
        <f t="shared" si="81"/>
        <v>5.8927519151443723E-4</v>
      </c>
      <c r="V346" s="30">
        <f t="shared" si="73"/>
        <v>107.679</v>
      </c>
      <c r="W346" s="30">
        <f t="shared" si="74"/>
        <v>0</v>
      </c>
      <c r="X346" s="30">
        <f t="shared" si="75"/>
        <v>0</v>
      </c>
      <c r="Y346" s="30">
        <f t="shared" si="76"/>
        <v>12.921479999999999</v>
      </c>
      <c r="Z346" s="30">
        <f t="shared" si="77"/>
        <v>115</v>
      </c>
      <c r="AA346" s="30">
        <f t="shared" si="78"/>
        <v>1.1785503830288744</v>
      </c>
      <c r="AB346" s="30">
        <f t="shared" si="79"/>
        <v>0</v>
      </c>
      <c r="AC346" s="30">
        <f t="shared" si="82"/>
        <v>481.08096961697117</v>
      </c>
    </row>
    <row r="347" spans="1:29" x14ac:dyDescent="0.35">
      <c r="A347" s="5">
        <v>45085.42854277778</v>
      </c>
      <c r="B347" s="1">
        <v>1</v>
      </c>
      <c r="C347" s="6">
        <v>717.86</v>
      </c>
      <c r="D347" s="6">
        <v>1</v>
      </c>
      <c r="E347" s="7" t="s">
        <v>19</v>
      </c>
      <c r="F347" s="5">
        <v>45086.458333333336</v>
      </c>
      <c r="G347" s="1">
        <v>1</v>
      </c>
      <c r="H347" s="5">
        <v>45085.419947326387</v>
      </c>
      <c r="I347" s="7" t="s">
        <v>49</v>
      </c>
      <c r="J347" s="7"/>
      <c r="K347" s="7" t="s">
        <v>30</v>
      </c>
      <c r="L347" s="7" t="s">
        <v>31</v>
      </c>
      <c r="M347" s="7" t="s">
        <v>32</v>
      </c>
      <c r="N347" s="7" t="s">
        <v>33</v>
      </c>
      <c r="O347" s="7" t="s">
        <v>30</v>
      </c>
      <c r="P347" s="25">
        <f t="shared" si="83"/>
        <v>346</v>
      </c>
      <c r="Q347" s="28">
        <f t="shared" si="80"/>
        <v>45078</v>
      </c>
      <c r="R347" s="28" t="str">
        <f t="shared" si="70"/>
        <v>OTA</v>
      </c>
      <c r="S347" s="28" t="str">
        <f t="shared" si="71"/>
        <v>OTA</v>
      </c>
      <c r="T347" s="29">
        <f t="shared" si="72"/>
        <v>5.8927519151443723E-4</v>
      </c>
      <c r="U347" s="29">
        <f t="shared" si="81"/>
        <v>5.8927519151443723E-4</v>
      </c>
      <c r="V347" s="30">
        <f t="shared" si="73"/>
        <v>107.679</v>
      </c>
      <c r="W347" s="30">
        <f t="shared" si="74"/>
        <v>0</v>
      </c>
      <c r="X347" s="30">
        <f t="shared" si="75"/>
        <v>0</v>
      </c>
      <c r="Y347" s="30">
        <f t="shared" si="76"/>
        <v>12.921479999999999</v>
      </c>
      <c r="Z347" s="30">
        <f t="shared" si="77"/>
        <v>115</v>
      </c>
      <c r="AA347" s="30">
        <f t="shared" si="78"/>
        <v>1.1785503830288744</v>
      </c>
      <c r="AB347" s="30">
        <f t="shared" si="79"/>
        <v>0</v>
      </c>
      <c r="AC347" s="30">
        <f t="shared" si="82"/>
        <v>481.08096961697117</v>
      </c>
    </row>
    <row r="348" spans="1:29" x14ac:dyDescent="0.35">
      <c r="A348" s="5">
        <v>45085.835689652777</v>
      </c>
      <c r="B348" s="1">
        <v>1</v>
      </c>
      <c r="C348" s="6">
        <v>717.86</v>
      </c>
      <c r="D348" s="6">
        <v>1</v>
      </c>
      <c r="E348" s="7" t="s">
        <v>19</v>
      </c>
      <c r="F348" s="5">
        <v>45086.330766620369</v>
      </c>
      <c r="G348" s="1">
        <v>1</v>
      </c>
      <c r="H348" s="5">
        <v>45081.568540347223</v>
      </c>
      <c r="I348" s="7" t="s">
        <v>49</v>
      </c>
      <c r="J348" s="7"/>
      <c r="K348" s="7" t="s">
        <v>30</v>
      </c>
      <c r="L348" s="7" t="s">
        <v>31</v>
      </c>
      <c r="M348" s="7" t="s">
        <v>32</v>
      </c>
      <c r="N348" s="7" t="s">
        <v>33</v>
      </c>
      <c r="O348" s="7" t="s">
        <v>30</v>
      </c>
      <c r="P348" s="25">
        <f t="shared" si="83"/>
        <v>347</v>
      </c>
      <c r="Q348" s="28">
        <f t="shared" si="80"/>
        <v>45078</v>
      </c>
      <c r="R348" s="28" t="str">
        <f t="shared" si="70"/>
        <v>OTA</v>
      </c>
      <c r="S348" s="28" t="str">
        <f t="shared" si="71"/>
        <v>OTA</v>
      </c>
      <c r="T348" s="29">
        <f t="shared" si="72"/>
        <v>5.8927519151443723E-4</v>
      </c>
      <c r="U348" s="29">
        <f t="shared" si="81"/>
        <v>5.8927519151443723E-4</v>
      </c>
      <c r="V348" s="30">
        <f t="shared" si="73"/>
        <v>107.679</v>
      </c>
      <c r="W348" s="30">
        <f t="shared" si="74"/>
        <v>0</v>
      </c>
      <c r="X348" s="30">
        <f t="shared" si="75"/>
        <v>0</v>
      </c>
      <c r="Y348" s="30">
        <f t="shared" si="76"/>
        <v>12.921479999999999</v>
      </c>
      <c r="Z348" s="30">
        <f t="shared" si="77"/>
        <v>115</v>
      </c>
      <c r="AA348" s="30">
        <f t="shared" si="78"/>
        <v>1.1785503830288744</v>
      </c>
      <c r="AB348" s="30">
        <f t="shared" si="79"/>
        <v>0</v>
      </c>
      <c r="AC348" s="30">
        <f t="shared" si="82"/>
        <v>481.08096961697117</v>
      </c>
    </row>
    <row r="349" spans="1:29" x14ac:dyDescent="0.35">
      <c r="A349" s="5">
        <v>45085.762065196759</v>
      </c>
      <c r="B349" s="1">
        <v>4</v>
      </c>
      <c r="C349" s="6">
        <v>2803.56</v>
      </c>
      <c r="D349" s="6">
        <v>1</v>
      </c>
      <c r="E349" s="7" t="s">
        <v>19</v>
      </c>
      <c r="F349" s="5">
        <v>45089.458333333336</v>
      </c>
      <c r="G349" s="1">
        <v>1</v>
      </c>
      <c r="H349" s="5">
        <v>45079.358181828706</v>
      </c>
      <c r="I349" s="7" t="s">
        <v>53</v>
      </c>
      <c r="J349" s="7"/>
      <c r="K349" s="7"/>
      <c r="L349" s="7" t="s">
        <v>21</v>
      </c>
      <c r="M349" s="7" t="s">
        <v>52</v>
      </c>
      <c r="N349" s="7" t="s">
        <v>23</v>
      </c>
      <c r="O349" s="7" t="s">
        <v>24</v>
      </c>
      <c r="P349" s="25">
        <f t="shared" si="83"/>
        <v>348</v>
      </c>
      <c r="Q349" s="28">
        <f t="shared" si="80"/>
        <v>45078</v>
      </c>
      <c r="R349" s="28" t="str">
        <f t="shared" si="70"/>
        <v>WEB</v>
      </c>
      <c r="S349" s="28" t="str">
        <f t="shared" si="71"/>
        <v>OFFLINE</v>
      </c>
      <c r="T349" s="29">
        <f t="shared" si="72"/>
        <v>6.5252854812398045E-3</v>
      </c>
      <c r="U349" s="29">
        <f t="shared" si="81"/>
        <v>6.5252854812398045E-3</v>
      </c>
      <c r="V349" s="30">
        <f t="shared" si="73"/>
        <v>0</v>
      </c>
      <c r="W349" s="30">
        <f t="shared" si="74"/>
        <v>0</v>
      </c>
      <c r="X349" s="30">
        <f t="shared" si="75"/>
        <v>0</v>
      </c>
      <c r="Y349" s="30">
        <f t="shared" si="76"/>
        <v>39.249839999999999</v>
      </c>
      <c r="Z349" s="30">
        <f t="shared" si="77"/>
        <v>230</v>
      </c>
      <c r="AA349" s="30">
        <f t="shared" si="78"/>
        <v>0</v>
      </c>
      <c r="AB349" s="30">
        <f t="shared" si="79"/>
        <v>0</v>
      </c>
      <c r="AC349" s="30">
        <f t="shared" si="82"/>
        <v>2534.31016</v>
      </c>
    </row>
    <row r="350" spans="1:29" x14ac:dyDescent="0.35">
      <c r="A350" s="5">
        <v>45085.762065196759</v>
      </c>
      <c r="B350" s="1">
        <v>4</v>
      </c>
      <c r="C350" s="6">
        <v>2803.56</v>
      </c>
      <c r="D350" s="6">
        <v>1</v>
      </c>
      <c r="E350" s="7" t="s">
        <v>19</v>
      </c>
      <c r="F350" s="5">
        <v>45089.458333333336</v>
      </c>
      <c r="G350" s="1">
        <v>1</v>
      </c>
      <c r="H350" s="5">
        <v>45079.358181828706</v>
      </c>
      <c r="I350" s="7" t="s">
        <v>53</v>
      </c>
      <c r="J350" s="7"/>
      <c r="K350" s="7"/>
      <c r="L350" s="7" t="s">
        <v>21</v>
      </c>
      <c r="M350" s="7" t="s">
        <v>52</v>
      </c>
      <c r="N350" s="7" t="s">
        <v>23</v>
      </c>
      <c r="O350" s="7" t="s">
        <v>24</v>
      </c>
      <c r="P350" s="25">
        <f t="shared" si="83"/>
        <v>349</v>
      </c>
      <c r="Q350" s="28">
        <f t="shared" si="80"/>
        <v>45078</v>
      </c>
      <c r="R350" s="28" t="str">
        <f t="shared" si="70"/>
        <v>WEB</v>
      </c>
      <c r="S350" s="28" t="str">
        <f t="shared" si="71"/>
        <v>OFFLINE</v>
      </c>
      <c r="T350" s="29">
        <f t="shared" si="72"/>
        <v>6.5252854812398045E-3</v>
      </c>
      <c r="U350" s="29">
        <f t="shared" si="81"/>
        <v>6.5252854812398045E-3</v>
      </c>
      <c r="V350" s="30">
        <f t="shared" si="73"/>
        <v>0</v>
      </c>
      <c r="W350" s="30">
        <f t="shared" si="74"/>
        <v>0</v>
      </c>
      <c r="X350" s="30">
        <f t="shared" si="75"/>
        <v>0</v>
      </c>
      <c r="Y350" s="30">
        <f t="shared" si="76"/>
        <v>39.249839999999999</v>
      </c>
      <c r="Z350" s="30">
        <f t="shared" si="77"/>
        <v>230</v>
      </c>
      <c r="AA350" s="30">
        <f t="shared" si="78"/>
        <v>0</v>
      </c>
      <c r="AB350" s="30">
        <f t="shared" si="79"/>
        <v>0</v>
      </c>
      <c r="AC350" s="30">
        <f t="shared" si="82"/>
        <v>2534.31016</v>
      </c>
    </row>
    <row r="351" spans="1:29" x14ac:dyDescent="0.35">
      <c r="A351" s="5">
        <v>45085.762340682872</v>
      </c>
      <c r="B351" s="1">
        <v>4</v>
      </c>
      <c r="C351" s="6">
        <v>5033.03</v>
      </c>
      <c r="D351" s="6">
        <v>1</v>
      </c>
      <c r="E351" s="7" t="s">
        <v>19</v>
      </c>
      <c r="F351" s="5">
        <v>45089.458333333336</v>
      </c>
      <c r="G351" s="1">
        <v>1</v>
      </c>
      <c r="H351" s="5">
        <v>45081.504436261574</v>
      </c>
      <c r="I351" s="7" t="s">
        <v>53</v>
      </c>
      <c r="J351" s="7"/>
      <c r="K351" s="7"/>
      <c r="L351" s="7" t="s">
        <v>21</v>
      </c>
      <c r="M351" s="7" t="s">
        <v>55</v>
      </c>
      <c r="N351" s="7" t="s">
        <v>23</v>
      </c>
      <c r="O351" s="7" t="s">
        <v>13</v>
      </c>
      <c r="P351" s="25">
        <f t="shared" si="83"/>
        <v>350</v>
      </c>
      <c r="Q351" s="28">
        <f t="shared" si="80"/>
        <v>45078</v>
      </c>
      <c r="R351" s="28" t="str">
        <f t="shared" si="70"/>
        <v>WEB</v>
      </c>
      <c r="S351" s="28" t="str">
        <f t="shared" si="71"/>
        <v>OFFLINE</v>
      </c>
      <c r="T351" s="29">
        <f t="shared" si="72"/>
        <v>6.5252854812398045E-3</v>
      </c>
      <c r="U351" s="29">
        <f t="shared" si="81"/>
        <v>6.5252854812398045E-3</v>
      </c>
      <c r="V351" s="30">
        <f t="shared" si="73"/>
        <v>0</v>
      </c>
      <c r="W351" s="30">
        <f t="shared" si="74"/>
        <v>0</v>
      </c>
      <c r="X351" s="30">
        <f t="shared" si="75"/>
        <v>0</v>
      </c>
      <c r="Y351" s="30">
        <f t="shared" si="76"/>
        <v>70.462419999999995</v>
      </c>
      <c r="Z351" s="30">
        <f t="shared" si="77"/>
        <v>230</v>
      </c>
      <c r="AA351" s="30">
        <f t="shared" si="78"/>
        <v>0</v>
      </c>
      <c r="AB351" s="30">
        <f t="shared" si="79"/>
        <v>0</v>
      </c>
      <c r="AC351" s="30">
        <f t="shared" si="82"/>
        <v>4732.5675799999999</v>
      </c>
    </row>
    <row r="352" spans="1:29" x14ac:dyDescent="0.35">
      <c r="A352" s="5">
        <v>45086.009547847221</v>
      </c>
      <c r="B352" s="1">
        <v>1</v>
      </c>
      <c r="C352" s="6">
        <v>1437.5</v>
      </c>
      <c r="D352" s="6">
        <v>1</v>
      </c>
      <c r="E352" s="7" t="s">
        <v>19</v>
      </c>
      <c r="F352" s="5">
        <v>45086.458333333336</v>
      </c>
      <c r="G352" s="1">
        <v>1</v>
      </c>
      <c r="H352" s="5">
        <v>45051.8074365625</v>
      </c>
      <c r="I352" s="7" t="s">
        <v>53</v>
      </c>
      <c r="J352" s="7"/>
      <c r="K352" s="7" t="s">
        <v>35</v>
      </c>
      <c r="L352" s="7" t="s">
        <v>31</v>
      </c>
      <c r="M352" s="7" t="s">
        <v>32</v>
      </c>
      <c r="N352" s="7" t="s">
        <v>33</v>
      </c>
      <c r="O352" s="7" t="s">
        <v>36</v>
      </c>
      <c r="P352" s="25">
        <f t="shared" si="83"/>
        <v>351</v>
      </c>
      <c r="Q352" s="28">
        <f t="shared" si="80"/>
        <v>45078</v>
      </c>
      <c r="R352" s="28" t="str">
        <f t="shared" si="70"/>
        <v>OTA</v>
      </c>
      <c r="S352" s="28" t="str">
        <f t="shared" si="71"/>
        <v>OTA</v>
      </c>
      <c r="T352" s="29">
        <f t="shared" si="72"/>
        <v>5.8927519151443723E-4</v>
      </c>
      <c r="U352" s="29">
        <f t="shared" si="81"/>
        <v>5.8927519151443723E-4</v>
      </c>
      <c r="V352" s="30">
        <f t="shared" si="73"/>
        <v>215.625</v>
      </c>
      <c r="W352" s="30">
        <f t="shared" si="74"/>
        <v>0</v>
      </c>
      <c r="X352" s="30">
        <f t="shared" si="75"/>
        <v>0</v>
      </c>
      <c r="Y352" s="30">
        <f t="shared" si="76"/>
        <v>25.874999999999996</v>
      </c>
      <c r="Z352" s="30">
        <f t="shared" si="77"/>
        <v>115</v>
      </c>
      <c r="AA352" s="30">
        <f t="shared" si="78"/>
        <v>1.1785503830288744</v>
      </c>
      <c r="AB352" s="30">
        <f t="shared" si="79"/>
        <v>0</v>
      </c>
      <c r="AC352" s="30">
        <f t="shared" si="82"/>
        <v>1079.8214496169712</v>
      </c>
    </row>
    <row r="353" spans="1:29" x14ac:dyDescent="0.35">
      <c r="A353" s="5">
        <v>45086.08667434028</v>
      </c>
      <c r="B353" s="1">
        <v>1</v>
      </c>
      <c r="C353" s="6">
        <v>813.21</v>
      </c>
      <c r="D353" s="6">
        <v>1</v>
      </c>
      <c r="E353" s="7" t="s">
        <v>19</v>
      </c>
      <c r="F353" s="5">
        <v>45086.458333333336</v>
      </c>
      <c r="G353" s="1">
        <v>1</v>
      </c>
      <c r="H353" s="5">
        <v>45077.036246944444</v>
      </c>
      <c r="I353" s="7" t="s">
        <v>53</v>
      </c>
      <c r="J353" s="7"/>
      <c r="K353" s="7" t="s">
        <v>30</v>
      </c>
      <c r="L353" s="7" t="s">
        <v>31</v>
      </c>
      <c r="M353" s="7" t="s">
        <v>34</v>
      </c>
      <c r="N353" s="7" t="s">
        <v>33</v>
      </c>
      <c r="O353" s="7" t="s">
        <v>30</v>
      </c>
      <c r="P353" s="25">
        <f t="shared" si="83"/>
        <v>352</v>
      </c>
      <c r="Q353" s="28">
        <f t="shared" si="80"/>
        <v>45078</v>
      </c>
      <c r="R353" s="28" t="str">
        <f t="shared" si="70"/>
        <v>OTA</v>
      </c>
      <c r="S353" s="28" t="str">
        <f t="shared" si="71"/>
        <v>OTA</v>
      </c>
      <c r="T353" s="29">
        <f t="shared" si="72"/>
        <v>5.8927519151443723E-4</v>
      </c>
      <c r="U353" s="29">
        <f t="shared" si="81"/>
        <v>5.8927519151443723E-4</v>
      </c>
      <c r="V353" s="30">
        <f t="shared" si="73"/>
        <v>121.9815</v>
      </c>
      <c r="W353" s="30">
        <f t="shared" si="74"/>
        <v>0</v>
      </c>
      <c r="X353" s="30">
        <f t="shared" si="75"/>
        <v>0</v>
      </c>
      <c r="Y353" s="30">
        <f t="shared" si="76"/>
        <v>14.637779999999999</v>
      </c>
      <c r="Z353" s="30">
        <f t="shared" si="77"/>
        <v>115</v>
      </c>
      <c r="AA353" s="30">
        <f t="shared" si="78"/>
        <v>1.1785503830288744</v>
      </c>
      <c r="AB353" s="30">
        <f t="shared" si="79"/>
        <v>0</v>
      </c>
      <c r="AC353" s="30">
        <f t="shared" si="82"/>
        <v>560.41216961697114</v>
      </c>
    </row>
    <row r="354" spans="1:29" x14ac:dyDescent="0.35">
      <c r="A354" s="5">
        <v>45085.892025995374</v>
      </c>
      <c r="B354" s="1">
        <v>5</v>
      </c>
      <c r="C354" s="6">
        <v>3135.26</v>
      </c>
      <c r="D354" s="6">
        <v>1</v>
      </c>
      <c r="E354" s="7" t="s">
        <v>19</v>
      </c>
      <c r="F354" s="5">
        <v>45090.37136701389</v>
      </c>
      <c r="G354" s="1">
        <v>1</v>
      </c>
      <c r="H354" s="5">
        <v>45085.891455532408</v>
      </c>
      <c r="I354" s="7" t="s">
        <v>53</v>
      </c>
      <c r="J354" s="7"/>
      <c r="K354" s="7"/>
      <c r="L354" s="7" t="s">
        <v>21</v>
      </c>
      <c r="M354" s="7" t="s">
        <v>71</v>
      </c>
      <c r="N354" s="7" t="s">
        <v>28</v>
      </c>
      <c r="O354" s="7" t="s">
        <v>23</v>
      </c>
      <c r="P354" s="25">
        <f t="shared" si="83"/>
        <v>353</v>
      </c>
      <c r="Q354" s="28">
        <f t="shared" si="80"/>
        <v>45078</v>
      </c>
      <c r="R354" s="28" t="str">
        <f t="shared" si="70"/>
        <v>WEB</v>
      </c>
      <c r="S354" s="28" t="str">
        <f t="shared" si="71"/>
        <v/>
      </c>
      <c r="T354" s="29">
        <f t="shared" si="72"/>
        <v>8.1566068515497546E-3</v>
      </c>
      <c r="U354" s="29">
        <f t="shared" si="81"/>
        <v>8.1566068515497546E-3</v>
      </c>
      <c r="V354" s="30">
        <f t="shared" si="73"/>
        <v>0</v>
      </c>
      <c r="W354" s="30">
        <f t="shared" si="74"/>
        <v>0</v>
      </c>
      <c r="X354" s="30">
        <f t="shared" si="75"/>
        <v>0</v>
      </c>
      <c r="Y354" s="30">
        <f t="shared" si="76"/>
        <v>43.893640000000005</v>
      </c>
      <c r="Z354" s="30">
        <f t="shared" si="77"/>
        <v>268.33333333333331</v>
      </c>
      <c r="AA354" s="30">
        <f t="shared" si="78"/>
        <v>0</v>
      </c>
      <c r="AB354" s="30">
        <f t="shared" si="79"/>
        <v>0</v>
      </c>
      <c r="AC354" s="30">
        <f t="shared" si="82"/>
        <v>2823.033026666667</v>
      </c>
    </row>
    <row r="355" spans="1:29" x14ac:dyDescent="0.35">
      <c r="A355" s="5">
        <v>45085.815307627316</v>
      </c>
      <c r="B355" s="1">
        <v>1</v>
      </c>
      <c r="C355" s="6">
        <v>798.21</v>
      </c>
      <c r="D355" s="6">
        <v>1</v>
      </c>
      <c r="E355" s="7" t="s">
        <v>19</v>
      </c>
      <c r="F355" s="5">
        <v>45086.458333333336</v>
      </c>
      <c r="G355" s="1">
        <v>1</v>
      </c>
      <c r="H355" s="5">
        <v>45085.466821724534</v>
      </c>
      <c r="I355" s="7" t="s">
        <v>53</v>
      </c>
      <c r="J355" s="7"/>
      <c r="K355" s="7" t="s">
        <v>30</v>
      </c>
      <c r="L355" s="7" t="s">
        <v>31</v>
      </c>
      <c r="M355" s="7" t="s">
        <v>32</v>
      </c>
      <c r="N355" s="7" t="s">
        <v>33</v>
      </c>
      <c r="O355" s="7" t="s">
        <v>30</v>
      </c>
      <c r="P355" s="25">
        <f t="shared" si="83"/>
        <v>354</v>
      </c>
      <c r="Q355" s="28">
        <f t="shared" si="80"/>
        <v>45078</v>
      </c>
      <c r="R355" s="28" t="str">
        <f t="shared" si="70"/>
        <v>OTA</v>
      </c>
      <c r="S355" s="28" t="str">
        <f t="shared" si="71"/>
        <v>OTA</v>
      </c>
      <c r="T355" s="29">
        <f t="shared" si="72"/>
        <v>5.8927519151443723E-4</v>
      </c>
      <c r="U355" s="29">
        <f t="shared" si="81"/>
        <v>5.8927519151443723E-4</v>
      </c>
      <c r="V355" s="30">
        <f t="shared" si="73"/>
        <v>119.7315</v>
      </c>
      <c r="W355" s="30">
        <f t="shared" si="74"/>
        <v>0</v>
      </c>
      <c r="X355" s="30">
        <f t="shared" si="75"/>
        <v>0</v>
      </c>
      <c r="Y355" s="30">
        <f t="shared" si="76"/>
        <v>14.36778</v>
      </c>
      <c r="Z355" s="30">
        <f t="shared" si="77"/>
        <v>115</v>
      </c>
      <c r="AA355" s="30">
        <f t="shared" si="78"/>
        <v>1.1785503830288744</v>
      </c>
      <c r="AB355" s="30">
        <f t="shared" si="79"/>
        <v>0</v>
      </c>
      <c r="AC355" s="30">
        <f t="shared" si="82"/>
        <v>547.93216961697112</v>
      </c>
    </row>
    <row r="356" spans="1:29" x14ac:dyDescent="0.35">
      <c r="A356" s="5">
        <v>45085.681529351852</v>
      </c>
      <c r="B356" s="1">
        <v>3</v>
      </c>
      <c r="C356" s="6">
        <v>2644.64</v>
      </c>
      <c r="D356" s="6">
        <v>1</v>
      </c>
      <c r="E356" s="7" t="s">
        <v>19</v>
      </c>
      <c r="F356" s="5">
        <v>45088.447291990742</v>
      </c>
      <c r="G356" s="1">
        <v>1</v>
      </c>
      <c r="H356" s="5">
        <v>45082.35256146991</v>
      </c>
      <c r="I356" s="7" t="s">
        <v>53</v>
      </c>
      <c r="J356" s="7"/>
      <c r="K356" s="7" t="s">
        <v>30</v>
      </c>
      <c r="L356" s="7" t="s">
        <v>31</v>
      </c>
      <c r="M356" s="7" t="s">
        <v>32</v>
      </c>
      <c r="N356" s="7" t="s">
        <v>33</v>
      </c>
      <c r="O356" s="7" t="s">
        <v>30</v>
      </c>
      <c r="P356" s="25">
        <f t="shared" si="83"/>
        <v>355</v>
      </c>
      <c r="Q356" s="28">
        <f t="shared" si="80"/>
        <v>45078</v>
      </c>
      <c r="R356" s="28" t="str">
        <f t="shared" si="70"/>
        <v>OTA</v>
      </c>
      <c r="S356" s="28" t="str">
        <f t="shared" si="71"/>
        <v>OTA</v>
      </c>
      <c r="T356" s="29">
        <f t="shared" si="72"/>
        <v>1.7678255745433118E-3</v>
      </c>
      <c r="U356" s="29">
        <f t="shared" si="81"/>
        <v>1.7678255745433118E-3</v>
      </c>
      <c r="V356" s="30">
        <f t="shared" si="73"/>
        <v>396.69599999999997</v>
      </c>
      <c r="W356" s="30">
        <f t="shared" si="74"/>
        <v>0</v>
      </c>
      <c r="X356" s="30">
        <f t="shared" si="75"/>
        <v>0</v>
      </c>
      <c r="Y356" s="30">
        <f t="shared" si="76"/>
        <v>47.603519999999996</v>
      </c>
      <c r="Z356" s="30">
        <f t="shared" si="77"/>
        <v>191.66666666666666</v>
      </c>
      <c r="AA356" s="30">
        <f t="shared" si="78"/>
        <v>3.5356511490866236</v>
      </c>
      <c r="AB356" s="30">
        <f t="shared" si="79"/>
        <v>0</v>
      </c>
      <c r="AC356" s="30">
        <f t="shared" si="82"/>
        <v>2005.1381621842465</v>
      </c>
    </row>
    <row r="357" spans="1:29" x14ac:dyDescent="0.35">
      <c r="A357" s="5">
        <v>45085.672579791666</v>
      </c>
      <c r="B357" s="1">
        <v>1</v>
      </c>
      <c r="C357" s="6">
        <v>1201.3399999999999</v>
      </c>
      <c r="D357" s="6">
        <v>1</v>
      </c>
      <c r="E357" s="7" t="s">
        <v>19</v>
      </c>
      <c r="F357" s="5">
        <v>45086.416466782408</v>
      </c>
      <c r="G357" s="1">
        <v>1</v>
      </c>
      <c r="H357" s="5">
        <v>45065.533817187497</v>
      </c>
      <c r="I357" s="7" t="s">
        <v>53</v>
      </c>
      <c r="J357" s="7"/>
      <c r="K357" s="7" t="s">
        <v>30</v>
      </c>
      <c r="L357" s="7" t="s">
        <v>31</v>
      </c>
      <c r="M357" s="7" t="s">
        <v>34</v>
      </c>
      <c r="N357" s="7" t="s">
        <v>33</v>
      </c>
      <c r="O357" s="7" t="s">
        <v>30</v>
      </c>
      <c r="P357" s="25">
        <f t="shared" si="83"/>
        <v>356</v>
      </c>
      <c r="Q357" s="28">
        <f t="shared" si="80"/>
        <v>45078</v>
      </c>
      <c r="R357" s="28" t="str">
        <f t="shared" si="70"/>
        <v>OTA</v>
      </c>
      <c r="S357" s="28" t="str">
        <f t="shared" si="71"/>
        <v>OTA</v>
      </c>
      <c r="T357" s="29">
        <f t="shared" si="72"/>
        <v>5.8927519151443723E-4</v>
      </c>
      <c r="U357" s="29">
        <f t="shared" si="81"/>
        <v>5.8927519151443723E-4</v>
      </c>
      <c r="V357" s="30">
        <f t="shared" si="73"/>
        <v>180.20099999999999</v>
      </c>
      <c r="W357" s="30">
        <f t="shared" si="74"/>
        <v>0</v>
      </c>
      <c r="X357" s="30">
        <f t="shared" si="75"/>
        <v>0</v>
      </c>
      <c r="Y357" s="30">
        <f t="shared" si="76"/>
        <v>21.624119999999998</v>
      </c>
      <c r="Z357" s="30">
        <f t="shared" si="77"/>
        <v>115</v>
      </c>
      <c r="AA357" s="30">
        <f t="shared" si="78"/>
        <v>1.1785503830288744</v>
      </c>
      <c r="AB357" s="30">
        <f t="shared" si="79"/>
        <v>0</v>
      </c>
      <c r="AC357" s="30">
        <f t="shared" si="82"/>
        <v>883.33632961697106</v>
      </c>
    </row>
    <row r="358" spans="1:29" x14ac:dyDescent="0.35">
      <c r="A358" s="5">
        <v>45085.743438148151</v>
      </c>
      <c r="B358" s="1">
        <v>1</v>
      </c>
      <c r="C358" s="6">
        <v>798.21</v>
      </c>
      <c r="D358" s="6">
        <v>1</v>
      </c>
      <c r="E358" s="7" t="s">
        <v>19</v>
      </c>
      <c r="F358" s="5">
        <v>45086.355270624998</v>
      </c>
      <c r="G358" s="1">
        <v>1</v>
      </c>
      <c r="H358" s="5">
        <v>45083.986593784721</v>
      </c>
      <c r="I358" s="7" t="s">
        <v>53</v>
      </c>
      <c r="J358" s="7"/>
      <c r="K358" s="7" t="s">
        <v>30</v>
      </c>
      <c r="L358" s="7" t="s">
        <v>31</v>
      </c>
      <c r="M358" s="7" t="s">
        <v>32</v>
      </c>
      <c r="N358" s="7" t="s">
        <v>33</v>
      </c>
      <c r="O358" s="7" t="s">
        <v>30</v>
      </c>
      <c r="P358" s="25">
        <f t="shared" si="83"/>
        <v>357</v>
      </c>
      <c r="Q358" s="28">
        <f t="shared" si="80"/>
        <v>45078</v>
      </c>
      <c r="R358" s="28" t="str">
        <f t="shared" si="70"/>
        <v>OTA</v>
      </c>
      <c r="S358" s="28" t="str">
        <f t="shared" si="71"/>
        <v>OTA</v>
      </c>
      <c r="T358" s="29">
        <f t="shared" si="72"/>
        <v>5.8927519151443723E-4</v>
      </c>
      <c r="U358" s="29">
        <f t="shared" si="81"/>
        <v>5.8927519151443723E-4</v>
      </c>
      <c r="V358" s="30">
        <f t="shared" si="73"/>
        <v>119.7315</v>
      </c>
      <c r="W358" s="30">
        <f t="shared" si="74"/>
        <v>0</v>
      </c>
      <c r="X358" s="30">
        <f t="shared" si="75"/>
        <v>0</v>
      </c>
      <c r="Y358" s="30">
        <f t="shared" si="76"/>
        <v>14.36778</v>
      </c>
      <c r="Z358" s="30">
        <f t="shared" si="77"/>
        <v>115</v>
      </c>
      <c r="AA358" s="30">
        <f t="shared" si="78"/>
        <v>1.1785503830288744</v>
      </c>
      <c r="AB358" s="30">
        <f t="shared" si="79"/>
        <v>0</v>
      </c>
      <c r="AC358" s="30">
        <f t="shared" si="82"/>
        <v>547.93216961697112</v>
      </c>
    </row>
    <row r="359" spans="1:29" x14ac:dyDescent="0.35">
      <c r="A359" s="5">
        <v>45085.93328099537</v>
      </c>
      <c r="B359" s="1">
        <v>1</v>
      </c>
      <c r="C359" s="6">
        <v>798.21</v>
      </c>
      <c r="D359" s="6">
        <v>1</v>
      </c>
      <c r="E359" s="7" t="s">
        <v>19</v>
      </c>
      <c r="F359" s="5">
        <v>45086.339554027778</v>
      </c>
      <c r="G359" s="1">
        <v>1</v>
      </c>
      <c r="H359" s="5">
        <v>45085.923401111111</v>
      </c>
      <c r="I359" s="7" t="s">
        <v>53</v>
      </c>
      <c r="J359" s="7"/>
      <c r="K359" s="7" t="s">
        <v>30</v>
      </c>
      <c r="L359" s="7" t="s">
        <v>31</v>
      </c>
      <c r="M359" s="7" t="s">
        <v>32</v>
      </c>
      <c r="N359" s="7" t="s">
        <v>33</v>
      </c>
      <c r="O359" s="7" t="s">
        <v>30</v>
      </c>
      <c r="P359" s="25">
        <f t="shared" si="83"/>
        <v>358</v>
      </c>
      <c r="Q359" s="28">
        <f t="shared" si="80"/>
        <v>45078</v>
      </c>
      <c r="R359" s="28" t="str">
        <f t="shared" si="70"/>
        <v>OTA</v>
      </c>
      <c r="S359" s="28" t="str">
        <f t="shared" si="71"/>
        <v>OTA</v>
      </c>
      <c r="T359" s="29">
        <f t="shared" si="72"/>
        <v>5.8927519151443723E-4</v>
      </c>
      <c r="U359" s="29">
        <f t="shared" si="81"/>
        <v>5.8927519151443723E-4</v>
      </c>
      <c r="V359" s="30">
        <f t="shared" si="73"/>
        <v>119.7315</v>
      </c>
      <c r="W359" s="30">
        <f t="shared" si="74"/>
        <v>0</v>
      </c>
      <c r="X359" s="30">
        <f t="shared" si="75"/>
        <v>0</v>
      </c>
      <c r="Y359" s="30">
        <f t="shared" si="76"/>
        <v>14.36778</v>
      </c>
      <c r="Z359" s="30">
        <f t="shared" si="77"/>
        <v>115</v>
      </c>
      <c r="AA359" s="30">
        <f t="shared" si="78"/>
        <v>1.1785503830288744</v>
      </c>
      <c r="AB359" s="30">
        <f t="shared" si="79"/>
        <v>0</v>
      </c>
      <c r="AC359" s="30">
        <f t="shared" si="82"/>
        <v>547.93216961697112</v>
      </c>
    </row>
    <row r="360" spans="1:29" x14ac:dyDescent="0.35">
      <c r="A360" s="5">
        <v>45085.760822013886</v>
      </c>
      <c r="B360" s="1">
        <v>1</v>
      </c>
      <c r="C360" s="6">
        <v>815.63</v>
      </c>
      <c r="D360" s="6">
        <v>1</v>
      </c>
      <c r="E360" s="7" t="s">
        <v>19</v>
      </c>
      <c r="F360" s="5">
        <v>45086.37045328704</v>
      </c>
      <c r="G360" s="1">
        <v>1</v>
      </c>
      <c r="H360" s="5">
        <v>45036.434506944446</v>
      </c>
      <c r="I360" s="7" t="s">
        <v>53</v>
      </c>
      <c r="J360" s="7"/>
      <c r="K360" s="7" t="s">
        <v>30</v>
      </c>
      <c r="L360" s="7" t="s">
        <v>31</v>
      </c>
      <c r="M360" s="7" t="s">
        <v>34</v>
      </c>
      <c r="N360" s="7" t="s">
        <v>33</v>
      </c>
      <c r="O360" s="7" t="s">
        <v>30</v>
      </c>
      <c r="P360" s="25">
        <f t="shared" si="83"/>
        <v>359</v>
      </c>
      <c r="Q360" s="28">
        <f t="shared" si="80"/>
        <v>45078</v>
      </c>
      <c r="R360" s="28" t="str">
        <f t="shared" si="70"/>
        <v>OTA</v>
      </c>
      <c r="S360" s="28" t="str">
        <f t="shared" si="71"/>
        <v>OTA</v>
      </c>
      <c r="T360" s="29">
        <f t="shared" si="72"/>
        <v>5.8927519151443723E-4</v>
      </c>
      <c r="U360" s="29">
        <f t="shared" si="81"/>
        <v>5.8927519151443723E-4</v>
      </c>
      <c r="V360" s="30">
        <f t="shared" si="73"/>
        <v>122.3445</v>
      </c>
      <c r="W360" s="30">
        <f t="shared" si="74"/>
        <v>0</v>
      </c>
      <c r="X360" s="30">
        <f t="shared" si="75"/>
        <v>0</v>
      </c>
      <c r="Y360" s="30">
        <f t="shared" si="76"/>
        <v>14.681339999999999</v>
      </c>
      <c r="Z360" s="30">
        <f t="shared" si="77"/>
        <v>115</v>
      </c>
      <c r="AA360" s="30">
        <f t="shared" si="78"/>
        <v>1.1785503830288744</v>
      </c>
      <c r="AB360" s="30">
        <f t="shared" si="79"/>
        <v>0</v>
      </c>
      <c r="AC360" s="30">
        <f t="shared" si="82"/>
        <v>562.42560961697109</v>
      </c>
    </row>
    <row r="361" spans="1:29" x14ac:dyDescent="0.35">
      <c r="A361" s="5">
        <v>45085.308625520833</v>
      </c>
      <c r="B361" s="1">
        <v>1</v>
      </c>
      <c r="C361" s="6">
        <v>1437.5</v>
      </c>
      <c r="D361" s="6">
        <v>1</v>
      </c>
      <c r="E361" s="7" t="s">
        <v>19</v>
      </c>
      <c r="F361" s="5">
        <v>45086.332692824071</v>
      </c>
      <c r="G361" s="1">
        <v>1</v>
      </c>
      <c r="H361" s="5">
        <v>45068.716593553239</v>
      </c>
      <c r="I361" s="7" t="s">
        <v>53</v>
      </c>
      <c r="J361" s="7"/>
      <c r="K361" s="7" t="s">
        <v>35</v>
      </c>
      <c r="L361" s="7" t="s">
        <v>31</v>
      </c>
      <c r="M361" s="7" t="s">
        <v>32</v>
      </c>
      <c r="N361" s="7" t="s">
        <v>33</v>
      </c>
      <c r="O361" s="7" t="s">
        <v>65</v>
      </c>
      <c r="P361" s="25">
        <f t="shared" si="83"/>
        <v>360</v>
      </c>
      <c r="Q361" s="28">
        <f t="shared" si="80"/>
        <v>45078</v>
      </c>
      <c r="R361" s="28" t="str">
        <f t="shared" si="70"/>
        <v>OTA</v>
      </c>
      <c r="S361" s="28" t="str">
        <f t="shared" si="71"/>
        <v>OTA</v>
      </c>
      <c r="T361" s="29">
        <f t="shared" si="72"/>
        <v>5.8927519151443723E-4</v>
      </c>
      <c r="U361" s="29">
        <f t="shared" si="81"/>
        <v>5.8927519151443723E-4</v>
      </c>
      <c r="V361" s="30">
        <f t="shared" si="73"/>
        <v>215.625</v>
      </c>
      <c r="W361" s="30">
        <f t="shared" si="74"/>
        <v>0</v>
      </c>
      <c r="X361" s="30">
        <f t="shared" si="75"/>
        <v>0</v>
      </c>
      <c r="Y361" s="30">
        <f t="shared" si="76"/>
        <v>25.874999999999996</v>
      </c>
      <c r="Z361" s="30">
        <f t="shared" si="77"/>
        <v>115</v>
      </c>
      <c r="AA361" s="30">
        <f t="shared" si="78"/>
        <v>1.1785503830288744</v>
      </c>
      <c r="AB361" s="30">
        <f t="shared" si="79"/>
        <v>0</v>
      </c>
      <c r="AC361" s="30">
        <f t="shared" si="82"/>
        <v>1079.8214496169712</v>
      </c>
    </row>
    <row r="362" spans="1:29" x14ac:dyDescent="0.35">
      <c r="A362" s="5">
        <v>45085.674729942133</v>
      </c>
      <c r="B362" s="1">
        <v>1</v>
      </c>
      <c r="C362" s="6">
        <v>532.08000000000004</v>
      </c>
      <c r="D362" s="6">
        <v>1</v>
      </c>
      <c r="E362" s="7" t="s">
        <v>19</v>
      </c>
      <c r="F362" s="5">
        <v>45086.370280011572</v>
      </c>
      <c r="G362" s="1">
        <v>1</v>
      </c>
      <c r="H362" s="5">
        <v>45064.692547256942</v>
      </c>
      <c r="I362" s="7" t="s">
        <v>53</v>
      </c>
      <c r="J362" s="7"/>
      <c r="K362" s="7" t="s">
        <v>38</v>
      </c>
      <c r="L362" s="7" t="s">
        <v>31</v>
      </c>
      <c r="M362" s="7" t="s">
        <v>32</v>
      </c>
      <c r="N362" s="7" t="s">
        <v>23</v>
      </c>
      <c r="O362" s="7" t="s">
        <v>38</v>
      </c>
      <c r="P362" s="25">
        <f t="shared" si="83"/>
        <v>361</v>
      </c>
      <c r="Q362" s="28">
        <f t="shared" si="80"/>
        <v>45078</v>
      </c>
      <c r="R362" s="28" t="str">
        <f t="shared" si="70"/>
        <v>OTA</v>
      </c>
      <c r="S362" s="28" t="str">
        <f t="shared" si="71"/>
        <v>OTA</v>
      </c>
      <c r="T362" s="29">
        <f t="shared" si="72"/>
        <v>5.8927519151443723E-4</v>
      </c>
      <c r="U362" s="29">
        <f t="shared" si="81"/>
        <v>5.8927519151443723E-4</v>
      </c>
      <c r="V362" s="30">
        <f t="shared" si="73"/>
        <v>79.811999999999998</v>
      </c>
      <c r="W362" s="30">
        <f t="shared" si="74"/>
        <v>0</v>
      </c>
      <c r="X362" s="30">
        <f t="shared" si="75"/>
        <v>0</v>
      </c>
      <c r="Y362" s="30">
        <f t="shared" si="76"/>
        <v>9.5774399999999993</v>
      </c>
      <c r="Z362" s="30">
        <f t="shared" si="77"/>
        <v>115</v>
      </c>
      <c r="AA362" s="30">
        <f t="shared" si="78"/>
        <v>1.1785503830288744</v>
      </c>
      <c r="AB362" s="30">
        <f t="shared" si="79"/>
        <v>0</v>
      </c>
      <c r="AC362" s="30">
        <f t="shared" si="82"/>
        <v>326.51200961697123</v>
      </c>
    </row>
    <row r="363" spans="1:29" x14ac:dyDescent="0.35">
      <c r="A363" s="5">
        <v>45085.903617511576</v>
      </c>
      <c r="B363" s="1">
        <v>2</v>
      </c>
      <c r="C363" s="6">
        <v>1973.22</v>
      </c>
      <c r="D363" s="6">
        <v>1</v>
      </c>
      <c r="E363" s="7" t="s">
        <v>19</v>
      </c>
      <c r="F363" s="5">
        <v>45087.454470543984</v>
      </c>
      <c r="G363" s="1">
        <v>1</v>
      </c>
      <c r="H363" s="5">
        <v>45033.181032488428</v>
      </c>
      <c r="I363" s="7" t="s">
        <v>53</v>
      </c>
      <c r="J363" s="7"/>
      <c r="K363" s="7" t="s">
        <v>30</v>
      </c>
      <c r="L363" s="7" t="s">
        <v>31</v>
      </c>
      <c r="M363" s="7" t="s">
        <v>32</v>
      </c>
      <c r="N363" s="7" t="s">
        <v>33</v>
      </c>
      <c r="O363" s="7" t="s">
        <v>30</v>
      </c>
      <c r="P363" s="25">
        <f t="shared" si="83"/>
        <v>362</v>
      </c>
      <c r="Q363" s="28">
        <f t="shared" si="80"/>
        <v>45078</v>
      </c>
      <c r="R363" s="28" t="str">
        <f t="shared" si="70"/>
        <v>OTA</v>
      </c>
      <c r="S363" s="28" t="str">
        <f t="shared" si="71"/>
        <v>OTA</v>
      </c>
      <c r="T363" s="29">
        <f t="shared" si="72"/>
        <v>1.1785503830288745E-3</v>
      </c>
      <c r="U363" s="29">
        <f t="shared" si="81"/>
        <v>1.1785503830288745E-3</v>
      </c>
      <c r="V363" s="30">
        <f t="shared" si="73"/>
        <v>295.983</v>
      </c>
      <c r="W363" s="30">
        <f t="shared" si="74"/>
        <v>0</v>
      </c>
      <c r="X363" s="30">
        <f t="shared" si="75"/>
        <v>0</v>
      </c>
      <c r="Y363" s="30">
        <f t="shared" si="76"/>
        <v>35.517959999999995</v>
      </c>
      <c r="Z363" s="30">
        <f t="shared" si="77"/>
        <v>153.33333333333331</v>
      </c>
      <c r="AA363" s="30">
        <f t="shared" si="78"/>
        <v>2.3571007660577488</v>
      </c>
      <c r="AB363" s="30">
        <f t="shared" si="79"/>
        <v>0</v>
      </c>
      <c r="AC363" s="30">
        <f t="shared" si="82"/>
        <v>1486.0286059006089</v>
      </c>
    </row>
    <row r="364" spans="1:29" x14ac:dyDescent="0.35">
      <c r="A364" s="5">
        <v>45085.973345752318</v>
      </c>
      <c r="B364" s="1">
        <v>1</v>
      </c>
      <c r="C364" s="6">
        <v>758.3</v>
      </c>
      <c r="D364" s="6">
        <v>1</v>
      </c>
      <c r="E364" s="7" t="s">
        <v>19</v>
      </c>
      <c r="F364" s="5">
        <v>45086.319172662035</v>
      </c>
      <c r="G364" s="1">
        <v>1</v>
      </c>
      <c r="H364" s="5">
        <v>45084.74383482639</v>
      </c>
      <c r="I364" s="7" t="s">
        <v>53</v>
      </c>
      <c r="J364" s="7"/>
      <c r="K364" s="7"/>
      <c r="L364" s="7" t="s">
        <v>21</v>
      </c>
      <c r="M364" s="7" t="s">
        <v>66</v>
      </c>
      <c r="N364" s="7" t="s">
        <v>28</v>
      </c>
      <c r="O364" s="7" t="s">
        <v>46</v>
      </c>
      <c r="P364" s="25">
        <f t="shared" si="83"/>
        <v>363</v>
      </c>
      <c r="Q364" s="28">
        <f t="shared" si="80"/>
        <v>45078</v>
      </c>
      <c r="R364" s="28" t="str">
        <f t="shared" si="70"/>
        <v>WEB</v>
      </c>
      <c r="S364" s="28" t="str">
        <f t="shared" si="71"/>
        <v>WEBSITE</v>
      </c>
      <c r="T364" s="29">
        <f t="shared" si="72"/>
        <v>1.6313213703099511E-3</v>
      </c>
      <c r="U364" s="29">
        <f t="shared" si="81"/>
        <v>1.6313213703099511E-3</v>
      </c>
      <c r="V364" s="30">
        <f t="shared" si="73"/>
        <v>7.5829999999999993</v>
      </c>
      <c r="W364" s="30">
        <f t="shared" si="74"/>
        <v>50</v>
      </c>
      <c r="X364" s="30">
        <f t="shared" si="75"/>
        <v>0</v>
      </c>
      <c r="Y364" s="30">
        <f t="shared" si="76"/>
        <v>10.616199999999999</v>
      </c>
      <c r="Z364" s="30">
        <f t="shared" si="77"/>
        <v>115</v>
      </c>
      <c r="AA364" s="30">
        <f t="shared" si="78"/>
        <v>16.31321370309951</v>
      </c>
      <c r="AB364" s="30">
        <f t="shared" si="79"/>
        <v>0</v>
      </c>
      <c r="AC364" s="30">
        <f t="shared" si="82"/>
        <v>558.78758629690049</v>
      </c>
    </row>
    <row r="365" spans="1:29" x14ac:dyDescent="0.35">
      <c r="A365" s="5">
        <v>45085.680546134259</v>
      </c>
      <c r="B365" s="1">
        <v>2</v>
      </c>
      <c r="C365" s="6">
        <v>1175.5</v>
      </c>
      <c r="D365" s="6">
        <v>1</v>
      </c>
      <c r="E365" s="7" t="s">
        <v>19</v>
      </c>
      <c r="F365" s="5">
        <v>45087.458333333336</v>
      </c>
      <c r="G365" s="1">
        <v>1</v>
      </c>
      <c r="H365" s="5">
        <v>45084.716814039355</v>
      </c>
      <c r="I365" s="7" t="s">
        <v>53</v>
      </c>
      <c r="J365" s="7"/>
      <c r="K365" s="7" t="s">
        <v>38</v>
      </c>
      <c r="L365" s="7" t="s">
        <v>31</v>
      </c>
      <c r="M365" s="7" t="s">
        <v>32</v>
      </c>
      <c r="N365" s="7" t="s">
        <v>23</v>
      </c>
      <c r="O365" s="7" t="s">
        <v>38</v>
      </c>
      <c r="P365" s="25">
        <f t="shared" si="83"/>
        <v>364</v>
      </c>
      <c r="Q365" s="28">
        <f t="shared" si="80"/>
        <v>45078</v>
      </c>
      <c r="R365" s="28" t="str">
        <f t="shared" si="70"/>
        <v>OTA</v>
      </c>
      <c r="S365" s="28" t="str">
        <f t="shared" si="71"/>
        <v>OTA</v>
      </c>
      <c r="T365" s="29">
        <f t="shared" si="72"/>
        <v>1.1785503830288745E-3</v>
      </c>
      <c r="U365" s="29">
        <f t="shared" si="81"/>
        <v>1.1785503830288745E-3</v>
      </c>
      <c r="V365" s="30">
        <f t="shared" si="73"/>
        <v>176.32499999999999</v>
      </c>
      <c r="W365" s="30">
        <f t="shared" si="74"/>
        <v>0</v>
      </c>
      <c r="X365" s="30">
        <f t="shared" si="75"/>
        <v>0</v>
      </c>
      <c r="Y365" s="30">
        <f t="shared" si="76"/>
        <v>21.158999999999999</v>
      </c>
      <c r="Z365" s="30">
        <f t="shared" si="77"/>
        <v>153.33333333333331</v>
      </c>
      <c r="AA365" s="30">
        <f t="shared" si="78"/>
        <v>2.3571007660577488</v>
      </c>
      <c r="AB365" s="30">
        <f t="shared" si="79"/>
        <v>0</v>
      </c>
      <c r="AC365" s="30">
        <f t="shared" si="82"/>
        <v>822.32556590060904</v>
      </c>
    </row>
    <row r="366" spans="1:29" x14ac:dyDescent="0.35">
      <c r="A366" s="5">
        <v>45085.670087314815</v>
      </c>
      <c r="B366" s="1">
        <v>1</v>
      </c>
      <c r="C366" s="6">
        <v>591.21</v>
      </c>
      <c r="D366" s="6">
        <v>1</v>
      </c>
      <c r="E366" s="7" t="s">
        <v>19</v>
      </c>
      <c r="F366" s="5">
        <v>45086.135313159721</v>
      </c>
      <c r="G366" s="1">
        <v>1</v>
      </c>
      <c r="H366" s="5">
        <v>45083.763330833332</v>
      </c>
      <c r="I366" s="7" t="s">
        <v>53</v>
      </c>
      <c r="J366" s="7"/>
      <c r="K366" s="7" t="s">
        <v>50</v>
      </c>
      <c r="L366" s="7" t="s">
        <v>31</v>
      </c>
      <c r="M366" s="7" t="s">
        <v>32</v>
      </c>
      <c r="N366" s="7" t="s">
        <v>33</v>
      </c>
      <c r="O366" s="7" t="s">
        <v>51</v>
      </c>
      <c r="P366" s="25">
        <f t="shared" si="83"/>
        <v>365</v>
      </c>
      <c r="Q366" s="28">
        <f t="shared" si="80"/>
        <v>45078</v>
      </c>
      <c r="R366" s="28" t="str">
        <f t="shared" si="70"/>
        <v>OTA</v>
      </c>
      <c r="S366" s="28" t="str">
        <f t="shared" si="71"/>
        <v>OTA</v>
      </c>
      <c r="T366" s="29">
        <f t="shared" si="72"/>
        <v>5.8927519151443723E-4</v>
      </c>
      <c r="U366" s="29">
        <f t="shared" si="81"/>
        <v>5.8927519151443723E-4</v>
      </c>
      <c r="V366" s="30">
        <f t="shared" si="73"/>
        <v>88.6815</v>
      </c>
      <c r="W366" s="30">
        <f t="shared" si="74"/>
        <v>0</v>
      </c>
      <c r="X366" s="30">
        <f t="shared" si="75"/>
        <v>0</v>
      </c>
      <c r="Y366" s="30">
        <f t="shared" si="76"/>
        <v>10.641780000000001</v>
      </c>
      <c r="Z366" s="30">
        <f t="shared" si="77"/>
        <v>115</v>
      </c>
      <c r="AA366" s="30">
        <f t="shared" si="78"/>
        <v>1.1785503830288744</v>
      </c>
      <c r="AB366" s="30">
        <f t="shared" si="79"/>
        <v>0</v>
      </c>
      <c r="AC366" s="30">
        <f t="shared" si="82"/>
        <v>375.70816961697119</v>
      </c>
    </row>
    <row r="367" spans="1:29" x14ac:dyDescent="0.35">
      <c r="A367" s="5">
        <v>45085.670087314815</v>
      </c>
      <c r="B367" s="1">
        <v>1</v>
      </c>
      <c r="C367" s="6">
        <v>591.21</v>
      </c>
      <c r="D367" s="6">
        <v>1</v>
      </c>
      <c r="E367" s="7" t="s">
        <v>19</v>
      </c>
      <c r="F367" s="5">
        <v>45086.135218124997</v>
      </c>
      <c r="G367" s="1">
        <v>1</v>
      </c>
      <c r="H367" s="5">
        <v>45083.763330844908</v>
      </c>
      <c r="I367" s="7" t="s">
        <v>53</v>
      </c>
      <c r="J367" s="7"/>
      <c r="K367" s="7" t="s">
        <v>50</v>
      </c>
      <c r="L367" s="7" t="s">
        <v>31</v>
      </c>
      <c r="M367" s="7" t="s">
        <v>32</v>
      </c>
      <c r="N367" s="7" t="s">
        <v>33</v>
      </c>
      <c r="O367" s="7" t="s">
        <v>51</v>
      </c>
      <c r="P367" s="25">
        <f t="shared" si="83"/>
        <v>366</v>
      </c>
      <c r="Q367" s="28">
        <f t="shared" si="80"/>
        <v>45078</v>
      </c>
      <c r="R367" s="28" t="str">
        <f t="shared" si="70"/>
        <v>OTA</v>
      </c>
      <c r="S367" s="28" t="str">
        <f t="shared" si="71"/>
        <v>OTA</v>
      </c>
      <c r="T367" s="29">
        <f t="shared" si="72"/>
        <v>5.8927519151443723E-4</v>
      </c>
      <c r="U367" s="29">
        <f t="shared" si="81"/>
        <v>5.8927519151443723E-4</v>
      </c>
      <c r="V367" s="30">
        <f t="shared" si="73"/>
        <v>88.6815</v>
      </c>
      <c r="W367" s="30">
        <f t="shared" si="74"/>
        <v>0</v>
      </c>
      <c r="X367" s="30">
        <f t="shared" si="75"/>
        <v>0</v>
      </c>
      <c r="Y367" s="30">
        <f t="shared" si="76"/>
        <v>10.641780000000001</v>
      </c>
      <c r="Z367" s="30">
        <f t="shared" si="77"/>
        <v>115</v>
      </c>
      <c r="AA367" s="30">
        <f t="shared" si="78"/>
        <v>1.1785503830288744</v>
      </c>
      <c r="AB367" s="30">
        <f t="shared" si="79"/>
        <v>0</v>
      </c>
      <c r="AC367" s="30">
        <f t="shared" si="82"/>
        <v>375.70816961697119</v>
      </c>
    </row>
    <row r="368" spans="1:29" x14ac:dyDescent="0.35">
      <c r="A368" s="5">
        <v>45086.6933112037</v>
      </c>
      <c r="B368" s="1">
        <v>3</v>
      </c>
      <c r="C368" s="6">
        <v>4866.09</v>
      </c>
      <c r="D368" s="6">
        <v>1</v>
      </c>
      <c r="E368" s="7" t="s">
        <v>19</v>
      </c>
      <c r="F368" s="5">
        <v>45089.31023328704</v>
      </c>
      <c r="G368" s="1">
        <v>2</v>
      </c>
      <c r="H368" s="5">
        <v>45001.536938252313</v>
      </c>
      <c r="I368" s="7" t="s">
        <v>20</v>
      </c>
      <c r="J368" s="7"/>
      <c r="K368" s="7" t="s">
        <v>35</v>
      </c>
      <c r="L368" s="7" t="s">
        <v>31</v>
      </c>
      <c r="M368" s="7" t="s">
        <v>32</v>
      </c>
      <c r="N368" s="7" t="s">
        <v>33</v>
      </c>
      <c r="O368" s="7" t="s">
        <v>47</v>
      </c>
      <c r="P368" s="25">
        <f t="shared" si="83"/>
        <v>367</v>
      </c>
      <c r="Q368" s="28">
        <f t="shared" si="80"/>
        <v>45078</v>
      </c>
      <c r="R368" s="28" t="str">
        <f t="shared" si="70"/>
        <v>OTA</v>
      </c>
      <c r="S368" s="28" t="str">
        <f t="shared" si="71"/>
        <v>OTA</v>
      </c>
      <c r="T368" s="29">
        <f t="shared" si="72"/>
        <v>1.7678255745433118E-3</v>
      </c>
      <c r="U368" s="29">
        <f t="shared" si="81"/>
        <v>1.7678255745433118E-3</v>
      </c>
      <c r="V368" s="30">
        <f t="shared" si="73"/>
        <v>729.9135</v>
      </c>
      <c r="W368" s="30">
        <f t="shared" si="74"/>
        <v>0</v>
      </c>
      <c r="X368" s="30">
        <f t="shared" si="75"/>
        <v>0</v>
      </c>
      <c r="Y368" s="30">
        <f t="shared" si="76"/>
        <v>87.589619999999996</v>
      </c>
      <c r="Z368" s="30">
        <f t="shared" si="77"/>
        <v>191.66666666666666</v>
      </c>
      <c r="AA368" s="30">
        <f t="shared" si="78"/>
        <v>3.5356511490866236</v>
      </c>
      <c r="AB368" s="30">
        <f t="shared" si="79"/>
        <v>0</v>
      </c>
      <c r="AC368" s="30">
        <f t="shared" si="82"/>
        <v>3853.384562184247</v>
      </c>
    </row>
    <row r="369" spans="1:29" x14ac:dyDescent="0.35">
      <c r="A369" s="5">
        <v>45086.632623356483</v>
      </c>
      <c r="B369" s="1">
        <v>1</v>
      </c>
      <c r="C369" s="6">
        <v>1708.03</v>
      </c>
      <c r="D369" s="6">
        <v>1</v>
      </c>
      <c r="E369" s="7" t="s">
        <v>19</v>
      </c>
      <c r="F369" s="5">
        <v>45087.45526628472</v>
      </c>
      <c r="G369" s="1">
        <v>2</v>
      </c>
      <c r="H369" s="5">
        <v>45080.814364421298</v>
      </c>
      <c r="I369" s="7" t="s">
        <v>20</v>
      </c>
      <c r="J369" s="7"/>
      <c r="K369" s="7" t="s">
        <v>35</v>
      </c>
      <c r="L369" s="7" t="s">
        <v>31</v>
      </c>
      <c r="M369" s="7" t="s">
        <v>32</v>
      </c>
      <c r="N369" s="7" t="s">
        <v>33</v>
      </c>
      <c r="O369" s="7" t="s">
        <v>47</v>
      </c>
      <c r="P369" s="25">
        <f t="shared" si="83"/>
        <v>368</v>
      </c>
      <c r="Q369" s="28">
        <f t="shared" si="80"/>
        <v>45078</v>
      </c>
      <c r="R369" s="28" t="str">
        <f t="shared" si="70"/>
        <v>OTA</v>
      </c>
      <c r="S369" s="28" t="str">
        <f t="shared" si="71"/>
        <v>OTA</v>
      </c>
      <c r="T369" s="29">
        <f t="shared" si="72"/>
        <v>5.8927519151443723E-4</v>
      </c>
      <c r="U369" s="29">
        <f t="shared" si="81"/>
        <v>5.8927519151443723E-4</v>
      </c>
      <c r="V369" s="30">
        <f t="shared" si="73"/>
        <v>256.2045</v>
      </c>
      <c r="W369" s="30">
        <f t="shared" si="74"/>
        <v>0</v>
      </c>
      <c r="X369" s="30">
        <f t="shared" si="75"/>
        <v>0</v>
      </c>
      <c r="Y369" s="30">
        <f t="shared" si="76"/>
        <v>30.744539999999997</v>
      </c>
      <c r="Z369" s="30">
        <f t="shared" si="77"/>
        <v>115</v>
      </c>
      <c r="AA369" s="30">
        <f t="shared" si="78"/>
        <v>1.1785503830288744</v>
      </c>
      <c r="AB369" s="30">
        <f t="shared" si="79"/>
        <v>0</v>
      </c>
      <c r="AC369" s="30">
        <f t="shared" si="82"/>
        <v>1304.902409616971</v>
      </c>
    </row>
    <row r="370" spans="1:29" x14ac:dyDescent="0.35">
      <c r="A370" s="5">
        <v>45086.787258750002</v>
      </c>
      <c r="B370" s="1">
        <v>4</v>
      </c>
      <c r="C370" s="6">
        <v>4798.58</v>
      </c>
      <c r="D370" s="6">
        <v>1</v>
      </c>
      <c r="E370" s="7" t="s">
        <v>19</v>
      </c>
      <c r="F370" s="5">
        <v>45090.409473148145</v>
      </c>
      <c r="G370" s="1">
        <v>2</v>
      </c>
      <c r="H370" s="5">
        <v>44963.912229907408</v>
      </c>
      <c r="I370" s="7" t="s">
        <v>20</v>
      </c>
      <c r="J370" s="7"/>
      <c r="K370" s="7"/>
      <c r="L370" s="7" t="s">
        <v>21</v>
      </c>
      <c r="M370" s="7" t="s">
        <v>64</v>
      </c>
      <c r="N370" s="7" t="s">
        <v>33</v>
      </c>
      <c r="O370" s="7" t="s">
        <v>46</v>
      </c>
      <c r="P370" s="25">
        <f t="shared" si="83"/>
        <v>369</v>
      </c>
      <c r="Q370" s="28">
        <f t="shared" si="80"/>
        <v>45078</v>
      </c>
      <c r="R370" s="28" t="str">
        <f t="shared" si="70"/>
        <v>WEB</v>
      </c>
      <c r="S370" s="28" t="str">
        <f t="shared" si="71"/>
        <v>WEBSITE</v>
      </c>
      <c r="T370" s="29">
        <f t="shared" si="72"/>
        <v>6.5252854812398045E-3</v>
      </c>
      <c r="U370" s="29">
        <f t="shared" si="81"/>
        <v>6.5252854812398045E-3</v>
      </c>
      <c r="V370" s="30">
        <f t="shared" si="73"/>
        <v>47.985799999999998</v>
      </c>
      <c r="W370" s="30">
        <f t="shared" si="74"/>
        <v>50</v>
      </c>
      <c r="X370" s="30">
        <f t="shared" si="75"/>
        <v>0</v>
      </c>
      <c r="Y370" s="30">
        <f t="shared" si="76"/>
        <v>67.180120000000002</v>
      </c>
      <c r="Z370" s="30">
        <f t="shared" si="77"/>
        <v>230</v>
      </c>
      <c r="AA370" s="30">
        <f t="shared" si="78"/>
        <v>65.252854812398041</v>
      </c>
      <c r="AB370" s="30">
        <f t="shared" si="79"/>
        <v>0</v>
      </c>
      <c r="AC370" s="30">
        <f t="shared" si="82"/>
        <v>4338.1612251876022</v>
      </c>
    </row>
    <row r="371" spans="1:29" x14ac:dyDescent="0.35">
      <c r="A371" s="5">
        <v>45086.641489236114</v>
      </c>
      <c r="B371" s="1">
        <v>3</v>
      </c>
      <c r="C371" s="6">
        <v>3512.86</v>
      </c>
      <c r="D371" s="6">
        <v>1</v>
      </c>
      <c r="E371" s="7" t="s">
        <v>19</v>
      </c>
      <c r="F371" s="5">
        <v>45089.369628287037</v>
      </c>
      <c r="G371" s="1">
        <v>2</v>
      </c>
      <c r="H371" s="5">
        <v>44961.613549490743</v>
      </c>
      <c r="I371" s="7" t="s">
        <v>20</v>
      </c>
      <c r="J371" s="7"/>
      <c r="K371" s="7"/>
      <c r="L371" s="7" t="s">
        <v>21</v>
      </c>
      <c r="M371" s="7" t="s">
        <v>64</v>
      </c>
      <c r="N371" s="7" t="s">
        <v>33</v>
      </c>
      <c r="O371" s="7" t="s">
        <v>46</v>
      </c>
      <c r="P371" s="25">
        <f t="shared" si="83"/>
        <v>370</v>
      </c>
      <c r="Q371" s="28">
        <f t="shared" si="80"/>
        <v>45078</v>
      </c>
      <c r="R371" s="28" t="str">
        <f t="shared" si="70"/>
        <v>WEB</v>
      </c>
      <c r="S371" s="28" t="str">
        <f t="shared" si="71"/>
        <v>WEBSITE</v>
      </c>
      <c r="T371" s="29">
        <f t="shared" si="72"/>
        <v>4.8939641109298528E-3</v>
      </c>
      <c r="U371" s="29">
        <f t="shared" si="81"/>
        <v>4.8939641109298528E-3</v>
      </c>
      <c r="V371" s="30">
        <f t="shared" si="73"/>
        <v>35.128599999999999</v>
      </c>
      <c r="W371" s="30">
        <f t="shared" si="74"/>
        <v>50</v>
      </c>
      <c r="X371" s="30">
        <f t="shared" si="75"/>
        <v>0</v>
      </c>
      <c r="Y371" s="30">
        <f t="shared" si="76"/>
        <v>49.180040000000005</v>
      </c>
      <c r="Z371" s="30">
        <f t="shared" si="77"/>
        <v>191.66666666666666</v>
      </c>
      <c r="AA371" s="30">
        <f t="shared" si="78"/>
        <v>48.939641109298528</v>
      </c>
      <c r="AB371" s="30">
        <f t="shared" si="79"/>
        <v>0</v>
      </c>
      <c r="AC371" s="30">
        <f t="shared" si="82"/>
        <v>3137.945052224035</v>
      </c>
    </row>
    <row r="372" spans="1:29" x14ac:dyDescent="0.35">
      <c r="A372" s="5">
        <v>45087.100855902776</v>
      </c>
      <c r="B372" s="1">
        <v>1</v>
      </c>
      <c r="C372" s="6">
        <v>1272.26</v>
      </c>
      <c r="D372" s="6">
        <v>1</v>
      </c>
      <c r="E372" s="7" t="s">
        <v>19</v>
      </c>
      <c r="F372" s="5">
        <v>45087.387070300923</v>
      </c>
      <c r="G372" s="1">
        <v>1</v>
      </c>
      <c r="H372" s="5">
        <v>45087.09966028935</v>
      </c>
      <c r="I372" s="7" t="s">
        <v>20</v>
      </c>
      <c r="J372" s="7"/>
      <c r="K372" s="7"/>
      <c r="L372" s="7" t="s">
        <v>21</v>
      </c>
      <c r="M372" s="7" t="s">
        <v>52</v>
      </c>
      <c r="N372" s="7" t="s">
        <v>28</v>
      </c>
      <c r="O372" s="7" t="s">
        <v>24</v>
      </c>
      <c r="P372" s="25">
        <f t="shared" si="83"/>
        <v>371</v>
      </c>
      <c r="Q372" s="28">
        <f t="shared" si="80"/>
        <v>45078</v>
      </c>
      <c r="R372" s="28" t="str">
        <f t="shared" si="70"/>
        <v>WEB</v>
      </c>
      <c r="S372" s="28" t="str">
        <f t="shared" si="71"/>
        <v>OFFLINE</v>
      </c>
      <c r="T372" s="29">
        <f t="shared" si="72"/>
        <v>1.6313213703099511E-3</v>
      </c>
      <c r="U372" s="29">
        <f t="shared" si="81"/>
        <v>1.6313213703099511E-3</v>
      </c>
      <c r="V372" s="30">
        <f t="shared" si="73"/>
        <v>0</v>
      </c>
      <c r="W372" s="30">
        <f t="shared" si="74"/>
        <v>0</v>
      </c>
      <c r="X372" s="30">
        <f t="shared" si="75"/>
        <v>0</v>
      </c>
      <c r="Y372" s="30">
        <f t="shared" si="76"/>
        <v>17.811640000000001</v>
      </c>
      <c r="Z372" s="30">
        <f t="shared" si="77"/>
        <v>115</v>
      </c>
      <c r="AA372" s="30">
        <f t="shared" si="78"/>
        <v>0</v>
      </c>
      <c r="AB372" s="30">
        <f t="shared" si="79"/>
        <v>0</v>
      </c>
      <c r="AC372" s="30">
        <f t="shared" si="82"/>
        <v>1139.4483599999999</v>
      </c>
    </row>
    <row r="373" spans="1:29" x14ac:dyDescent="0.35">
      <c r="A373" s="5">
        <v>45086.451035300925</v>
      </c>
      <c r="B373" s="1">
        <v>1</v>
      </c>
      <c r="C373" s="6">
        <v>1182.8599999999999</v>
      </c>
      <c r="D373" s="6">
        <v>1</v>
      </c>
      <c r="E373" s="7" t="s">
        <v>19</v>
      </c>
      <c r="F373" s="5">
        <v>45087.458333333336</v>
      </c>
      <c r="G373" s="1">
        <v>2</v>
      </c>
      <c r="H373" s="5">
        <v>45083.497327962963</v>
      </c>
      <c r="I373" s="7" t="s">
        <v>20</v>
      </c>
      <c r="J373" s="7"/>
      <c r="K373" s="7" t="s">
        <v>60</v>
      </c>
      <c r="L373" s="7" t="s">
        <v>21</v>
      </c>
      <c r="M373" s="7" t="s">
        <v>22</v>
      </c>
      <c r="N373" s="7" t="s">
        <v>23</v>
      </c>
      <c r="O373" s="7" t="s">
        <v>61</v>
      </c>
      <c r="P373" s="25">
        <f t="shared" si="83"/>
        <v>372</v>
      </c>
      <c r="Q373" s="28">
        <f t="shared" si="80"/>
        <v>45078</v>
      </c>
      <c r="R373" s="28" t="str">
        <f t="shared" si="70"/>
        <v>WEB</v>
      </c>
      <c r="S373" s="28" t="str">
        <f t="shared" si="71"/>
        <v>META</v>
      </c>
      <c r="T373" s="29">
        <f t="shared" si="72"/>
        <v>1.6313213703099511E-3</v>
      </c>
      <c r="U373" s="29">
        <f t="shared" si="81"/>
        <v>1.6313213703099511E-3</v>
      </c>
      <c r="V373" s="30">
        <f t="shared" si="73"/>
        <v>0</v>
      </c>
      <c r="W373" s="30">
        <f t="shared" si="74"/>
        <v>0</v>
      </c>
      <c r="X373" s="30">
        <f t="shared" si="75"/>
        <v>0</v>
      </c>
      <c r="Y373" s="30">
        <f t="shared" si="76"/>
        <v>21.291479999999996</v>
      </c>
      <c r="Z373" s="30">
        <f t="shared" si="77"/>
        <v>115</v>
      </c>
      <c r="AA373" s="30">
        <f t="shared" si="78"/>
        <v>0</v>
      </c>
      <c r="AB373" s="30">
        <f t="shared" si="79"/>
        <v>0</v>
      </c>
      <c r="AC373" s="30">
        <f t="shared" si="82"/>
        <v>1046.5685199999998</v>
      </c>
    </row>
    <row r="374" spans="1:29" x14ac:dyDescent="0.35">
      <c r="A374" s="5">
        <v>45086.784204282405</v>
      </c>
      <c r="B374" s="1">
        <v>1</v>
      </c>
      <c r="C374" s="6">
        <v>1632.89</v>
      </c>
      <c r="D374" s="6">
        <v>1</v>
      </c>
      <c r="E374" s="7" t="s">
        <v>19</v>
      </c>
      <c r="F374" s="5">
        <v>45087.450450856479</v>
      </c>
      <c r="G374" s="1">
        <v>2</v>
      </c>
      <c r="H374" s="5">
        <v>45086.550838310184</v>
      </c>
      <c r="I374" s="7" t="s">
        <v>20</v>
      </c>
      <c r="J374" s="7"/>
      <c r="K374" s="7" t="s">
        <v>35</v>
      </c>
      <c r="L374" s="7" t="s">
        <v>31</v>
      </c>
      <c r="M374" s="7" t="s">
        <v>58</v>
      </c>
      <c r="N374" s="7" t="s">
        <v>33</v>
      </c>
      <c r="O374" s="7" t="s">
        <v>47</v>
      </c>
      <c r="P374" s="25">
        <f t="shared" si="83"/>
        <v>373</v>
      </c>
      <c r="Q374" s="28">
        <f t="shared" si="80"/>
        <v>45078</v>
      </c>
      <c r="R374" s="28" t="str">
        <f t="shared" si="70"/>
        <v>OTA</v>
      </c>
      <c r="S374" s="28" t="str">
        <f t="shared" si="71"/>
        <v>OTA</v>
      </c>
      <c r="T374" s="29">
        <f t="shared" si="72"/>
        <v>5.8927519151443723E-4</v>
      </c>
      <c r="U374" s="29">
        <f t="shared" si="81"/>
        <v>5.8927519151443723E-4</v>
      </c>
      <c r="V374" s="30">
        <f t="shared" si="73"/>
        <v>244.93350000000001</v>
      </c>
      <c r="W374" s="30">
        <f t="shared" si="74"/>
        <v>0</v>
      </c>
      <c r="X374" s="30">
        <f t="shared" si="75"/>
        <v>0</v>
      </c>
      <c r="Y374" s="30">
        <f t="shared" si="76"/>
        <v>29.392019999999999</v>
      </c>
      <c r="Z374" s="30">
        <f t="shared" si="77"/>
        <v>115</v>
      </c>
      <c r="AA374" s="30">
        <f t="shared" si="78"/>
        <v>1.1785503830288744</v>
      </c>
      <c r="AB374" s="30">
        <f t="shared" si="79"/>
        <v>0</v>
      </c>
      <c r="AC374" s="30">
        <f t="shared" si="82"/>
        <v>1242.3859296169712</v>
      </c>
    </row>
    <row r="375" spans="1:29" x14ac:dyDescent="0.35">
      <c r="A375" s="5">
        <v>45086.696091493053</v>
      </c>
      <c r="B375" s="1">
        <v>1</v>
      </c>
      <c r="C375" s="6">
        <v>1478.57</v>
      </c>
      <c r="D375" s="6">
        <v>1</v>
      </c>
      <c r="E375" s="7" t="s">
        <v>19</v>
      </c>
      <c r="F375" s="5">
        <v>45087.253908032406</v>
      </c>
      <c r="G375" s="1">
        <v>1</v>
      </c>
      <c r="H375" s="5">
        <v>45083.034512106482</v>
      </c>
      <c r="I375" s="7" t="s">
        <v>20</v>
      </c>
      <c r="J375" s="7"/>
      <c r="K375" s="7" t="s">
        <v>30</v>
      </c>
      <c r="L375" s="7" t="s">
        <v>31</v>
      </c>
      <c r="M375" s="7" t="s">
        <v>32</v>
      </c>
      <c r="N375" s="7" t="s">
        <v>33</v>
      </c>
      <c r="O375" s="7" t="s">
        <v>30</v>
      </c>
      <c r="P375" s="25">
        <f t="shared" si="83"/>
        <v>374</v>
      </c>
      <c r="Q375" s="28">
        <f t="shared" si="80"/>
        <v>45078</v>
      </c>
      <c r="R375" s="28" t="str">
        <f t="shared" si="70"/>
        <v>OTA</v>
      </c>
      <c r="S375" s="28" t="str">
        <f t="shared" si="71"/>
        <v>OTA</v>
      </c>
      <c r="T375" s="29">
        <f t="shared" si="72"/>
        <v>5.8927519151443723E-4</v>
      </c>
      <c r="U375" s="29">
        <f t="shared" si="81"/>
        <v>5.8927519151443723E-4</v>
      </c>
      <c r="V375" s="30">
        <f t="shared" si="73"/>
        <v>221.78549999999998</v>
      </c>
      <c r="W375" s="30">
        <f t="shared" si="74"/>
        <v>0</v>
      </c>
      <c r="X375" s="30">
        <f t="shared" si="75"/>
        <v>0</v>
      </c>
      <c r="Y375" s="30">
        <f t="shared" si="76"/>
        <v>26.614259999999998</v>
      </c>
      <c r="Z375" s="30">
        <f t="shared" si="77"/>
        <v>115</v>
      </c>
      <c r="AA375" s="30">
        <f t="shared" si="78"/>
        <v>1.1785503830288744</v>
      </c>
      <c r="AB375" s="30">
        <f t="shared" si="79"/>
        <v>0</v>
      </c>
      <c r="AC375" s="30">
        <f t="shared" si="82"/>
        <v>1113.9916896169711</v>
      </c>
    </row>
    <row r="376" spans="1:29" x14ac:dyDescent="0.35">
      <c r="A376" s="5">
        <v>45086.613660787036</v>
      </c>
      <c r="B376" s="1">
        <v>1</v>
      </c>
      <c r="C376" s="6">
        <v>1478.57</v>
      </c>
      <c r="D376" s="6">
        <v>1</v>
      </c>
      <c r="E376" s="7" t="s">
        <v>19</v>
      </c>
      <c r="F376" s="5">
        <v>45087.458333333336</v>
      </c>
      <c r="G376" s="1">
        <v>1</v>
      </c>
      <c r="H376" s="5">
        <v>45082.948763483793</v>
      </c>
      <c r="I376" s="7" t="s">
        <v>20</v>
      </c>
      <c r="J376" s="7"/>
      <c r="K376" s="7" t="s">
        <v>35</v>
      </c>
      <c r="L376" s="7" t="s">
        <v>31</v>
      </c>
      <c r="M376" s="7" t="s">
        <v>32</v>
      </c>
      <c r="N376" s="7" t="s">
        <v>33</v>
      </c>
      <c r="O376" s="7" t="s">
        <v>36</v>
      </c>
      <c r="P376" s="25">
        <f t="shared" si="83"/>
        <v>375</v>
      </c>
      <c r="Q376" s="28">
        <f t="shared" si="80"/>
        <v>45078</v>
      </c>
      <c r="R376" s="28" t="str">
        <f t="shared" si="70"/>
        <v>OTA</v>
      </c>
      <c r="S376" s="28" t="str">
        <f t="shared" si="71"/>
        <v>OTA</v>
      </c>
      <c r="T376" s="29">
        <f t="shared" si="72"/>
        <v>5.8927519151443723E-4</v>
      </c>
      <c r="U376" s="29">
        <f t="shared" si="81"/>
        <v>5.8927519151443723E-4</v>
      </c>
      <c r="V376" s="30">
        <f t="shared" si="73"/>
        <v>221.78549999999998</v>
      </c>
      <c r="W376" s="30">
        <f t="shared" si="74"/>
        <v>0</v>
      </c>
      <c r="X376" s="30">
        <f t="shared" si="75"/>
        <v>0</v>
      </c>
      <c r="Y376" s="30">
        <f t="shared" si="76"/>
        <v>26.614259999999998</v>
      </c>
      <c r="Z376" s="30">
        <f t="shared" si="77"/>
        <v>115</v>
      </c>
      <c r="AA376" s="30">
        <f t="shared" si="78"/>
        <v>1.1785503830288744</v>
      </c>
      <c r="AB376" s="30">
        <f t="shared" si="79"/>
        <v>0</v>
      </c>
      <c r="AC376" s="30">
        <f t="shared" si="82"/>
        <v>1113.9916896169711</v>
      </c>
    </row>
    <row r="377" spans="1:29" x14ac:dyDescent="0.35">
      <c r="A377" s="5">
        <v>45086.869211087964</v>
      </c>
      <c r="B377" s="1">
        <v>1</v>
      </c>
      <c r="C377" s="6">
        <v>1182.8599999999999</v>
      </c>
      <c r="D377" s="6">
        <v>1</v>
      </c>
      <c r="E377" s="7" t="s">
        <v>19</v>
      </c>
      <c r="F377" s="5">
        <v>45087.418838587961</v>
      </c>
      <c r="G377" s="1">
        <v>2</v>
      </c>
      <c r="H377" s="5">
        <v>45082.852832152777</v>
      </c>
      <c r="I377" s="7" t="s">
        <v>20</v>
      </c>
      <c r="J377" s="7"/>
      <c r="K377" s="7" t="s">
        <v>60</v>
      </c>
      <c r="L377" s="7" t="s">
        <v>21</v>
      </c>
      <c r="M377" s="7" t="s">
        <v>22</v>
      </c>
      <c r="N377" s="7" t="s">
        <v>28</v>
      </c>
      <c r="O377" s="7" t="s">
        <v>61</v>
      </c>
      <c r="P377" s="25">
        <f t="shared" si="83"/>
        <v>376</v>
      </c>
      <c r="Q377" s="28">
        <f t="shared" si="80"/>
        <v>45078</v>
      </c>
      <c r="R377" s="28" t="str">
        <f t="shared" si="70"/>
        <v>WEB</v>
      </c>
      <c r="S377" s="28" t="str">
        <f t="shared" si="71"/>
        <v>META</v>
      </c>
      <c r="T377" s="29">
        <f t="shared" si="72"/>
        <v>1.6313213703099511E-3</v>
      </c>
      <c r="U377" s="29">
        <f t="shared" si="81"/>
        <v>1.6313213703099511E-3</v>
      </c>
      <c r="V377" s="30">
        <f t="shared" si="73"/>
        <v>0</v>
      </c>
      <c r="W377" s="30">
        <f t="shared" si="74"/>
        <v>0</v>
      </c>
      <c r="X377" s="30">
        <f t="shared" si="75"/>
        <v>0</v>
      </c>
      <c r="Y377" s="30">
        <f t="shared" si="76"/>
        <v>21.291479999999996</v>
      </c>
      <c r="Z377" s="30">
        <f t="shared" si="77"/>
        <v>115</v>
      </c>
      <c r="AA377" s="30">
        <f t="shared" si="78"/>
        <v>0</v>
      </c>
      <c r="AB377" s="30">
        <f t="shared" si="79"/>
        <v>0</v>
      </c>
      <c r="AC377" s="30">
        <f t="shared" si="82"/>
        <v>1046.5685199999998</v>
      </c>
    </row>
    <row r="378" spans="1:29" x14ac:dyDescent="0.35">
      <c r="A378" s="5">
        <v>45086.899766527778</v>
      </c>
      <c r="B378" s="1">
        <v>1</v>
      </c>
      <c r="C378" s="6">
        <v>1272.26</v>
      </c>
      <c r="D378" s="6">
        <v>1</v>
      </c>
      <c r="E378" s="7" t="s">
        <v>19</v>
      </c>
      <c r="F378" s="5">
        <v>45087.458333333336</v>
      </c>
      <c r="G378" s="1">
        <v>1</v>
      </c>
      <c r="H378" s="5">
        <v>45086.898693020834</v>
      </c>
      <c r="I378" s="7" t="s">
        <v>20</v>
      </c>
      <c r="J378" s="7"/>
      <c r="K378" s="7"/>
      <c r="L378" s="7" t="s">
        <v>21</v>
      </c>
      <c r="M378" s="7" t="s">
        <v>52</v>
      </c>
      <c r="N378" s="7" t="s">
        <v>23</v>
      </c>
      <c r="O378" s="7" t="s">
        <v>24</v>
      </c>
      <c r="P378" s="25">
        <f t="shared" si="83"/>
        <v>377</v>
      </c>
      <c r="Q378" s="28">
        <f t="shared" si="80"/>
        <v>45078</v>
      </c>
      <c r="R378" s="28" t="str">
        <f t="shared" si="70"/>
        <v>WEB</v>
      </c>
      <c r="S378" s="28" t="str">
        <f t="shared" si="71"/>
        <v>OFFLINE</v>
      </c>
      <c r="T378" s="29">
        <f t="shared" si="72"/>
        <v>1.6313213703099511E-3</v>
      </c>
      <c r="U378" s="29">
        <f t="shared" si="81"/>
        <v>1.6313213703099511E-3</v>
      </c>
      <c r="V378" s="30">
        <f t="shared" si="73"/>
        <v>0</v>
      </c>
      <c r="W378" s="30">
        <f t="shared" si="74"/>
        <v>0</v>
      </c>
      <c r="X378" s="30">
        <f t="shared" si="75"/>
        <v>0</v>
      </c>
      <c r="Y378" s="30">
        <f t="shared" si="76"/>
        <v>17.811640000000001</v>
      </c>
      <c r="Z378" s="30">
        <f t="shared" si="77"/>
        <v>115</v>
      </c>
      <c r="AA378" s="30">
        <f t="shared" si="78"/>
        <v>0</v>
      </c>
      <c r="AB378" s="30">
        <f t="shared" si="79"/>
        <v>0</v>
      </c>
      <c r="AC378" s="30">
        <f t="shared" si="82"/>
        <v>1139.4483599999999</v>
      </c>
    </row>
    <row r="379" spans="1:29" x14ac:dyDescent="0.35">
      <c r="A379" s="5">
        <v>45086.985707627318</v>
      </c>
      <c r="B379" s="1">
        <v>4</v>
      </c>
      <c r="C379" s="6">
        <v>7494.29</v>
      </c>
      <c r="D379" s="6">
        <v>1</v>
      </c>
      <c r="E379" s="7" t="s">
        <v>19</v>
      </c>
      <c r="F379" s="5">
        <v>45090.242607824075</v>
      </c>
      <c r="G379" s="1">
        <v>2</v>
      </c>
      <c r="H379" s="5">
        <v>45053.587978807867</v>
      </c>
      <c r="I379" s="7" t="s">
        <v>41</v>
      </c>
      <c r="J379" s="7"/>
      <c r="K379" s="7" t="s">
        <v>30</v>
      </c>
      <c r="L379" s="7" t="s">
        <v>31</v>
      </c>
      <c r="M379" s="7" t="s">
        <v>34</v>
      </c>
      <c r="N379" s="7" t="s">
        <v>33</v>
      </c>
      <c r="O379" s="7" t="s">
        <v>30</v>
      </c>
      <c r="P379" s="25">
        <f t="shared" si="83"/>
        <v>378</v>
      </c>
      <c r="Q379" s="28">
        <f t="shared" si="80"/>
        <v>45078</v>
      </c>
      <c r="R379" s="28" t="str">
        <f t="shared" si="70"/>
        <v>OTA</v>
      </c>
      <c r="S379" s="28" t="str">
        <f t="shared" si="71"/>
        <v>OTA</v>
      </c>
      <c r="T379" s="29">
        <f t="shared" si="72"/>
        <v>2.3571007660577489E-3</v>
      </c>
      <c r="U379" s="29">
        <f t="shared" si="81"/>
        <v>2.3571007660577489E-3</v>
      </c>
      <c r="V379" s="30">
        <f t="shared" si="73"/>
        <v>1124.1434999999999</v>
      </c>
      <c r="W379" s="30">
        <f t="shared" si="74"/>
        <v>0</v>
      </c>
      <c r="X379" s="30">
        <f t="shared" si="75"/>
        <v>0</v>
      </c>
      <c r="Y379" s="30">
        <f t="shared" si="76"/>
        <v>134.89721999999998</v>
      </c>
      <c r="Z379" s="30">
        <f t="shared" si="77"/>
        <v>230</v>
      </c>
      <c r="AA379" s="30">
        <f t="shared" si="78"/>
        <v>4.7142015321154975</v>
      </c>
      <c r="AB379" s="30">
        <f t="shared" si="79"/>
        <v>0</v>
      </c>
      <c r="AC379" s="30">
        <f t="shared" si="82"/>
        <v>6000.5350784678849</v>
      </c>
    </row>
    <row r="380" spans="1:29" x14ac:dyDescent="0.35">
      <c r="A380" s="5">
        <v>45086.878043958335</v>
      </c>
      <c r="B380" s="1">
        <v>3</v>
      </c>
      <c r="C380" s="6">
        <v>5116.07</v>
      </c>
      <c r="D380" s="6">
        <v>1</v>
      </c>
      <c r="E380" s="7" t="s">
        <v>19</v>
      </c>
      <c r="F380" s="5">
        <v>45089.456574421296</v>
      </c>
      <c r="G380" s="1">
        <v>2</v>
      </c>
      <c r="H380" s="5">
        <v>45022.571315300927</v>
      </c>
      <c r="I380" s="7" t="s">
        <v>41</v>
      </c>
      <c r="J380" s="7"/>
      <c r="K380" s="7" t="s">
        <v>30</v>
      </c>
      <c r="L380" s="7" t="s">
        <v>31</v>
      </c>
      <c r="M380" s="7" t="s">
        <v>34</v>
      </c>
      <c r="N380" s="7" t="s">
        <v>33</v>
      </c>
      <c r="O380" s="7" t="s">
        <v>30</v>
      </c>
      <c r="P380" s="25">
        <f t="shared" si="83"/>
        <v>379</v>
      </c>
      <c r="Q380" s="28">
        <f t="shared" si="80"/>
        <v>45078</v>
      </c>
      <c r="R380" s="28" t="str">
        <f t="shared" si="70"/>
        <v>OTA</v>
      </c>
      <c r="S380" s="28" t="str">
        <f t="shared" si="71"/>
        <v>OTA</v>
      </c>
      <c r="T380" s="29">
        <f t="shared" si="72"/>
        <v>1.7678255745433118E-3</v>
      </c>
      <c r="U380" s="29">
        <f t="shared" si="81"/>
        <v>1.7678255745433118E-3</v>
      </c>
      <c r="V380" s="30">
        <f t="shared" si="73"/>
        <v>767.41049999999996</v>
      </c>
      <c r="W380" s="30">
        <f t="shared" si="74"/>
        <v>0</v>
      </c>
      <c r="X380" s="30">
        <f t="shared" si="75"/>
        <v>0</v>
      </c>
      <c r="Y380" s="30">
        <f t="shared" si="76"/>
        <v>92.089259999999982</v>
      </c>
      <c r="Z380" s="30">
        <f t="shared" si="77"/>
        <v>191.66666666666666</v>
      </c>
      <c r="AA380" s="30">
        <f t="shared" si="78"/>
        <v>3.5356511490866236</v>
      </c>
      <c r="AB380" s="30">
        <f t="shared" si="79"/>
        <v>0</v>
      </c>
      <c r="AC380" s="30">
        <f t="shared" si="82"/>
        <v>4061.3679221842467</v>
      </c>
    </row>
    <row r="381" spans="1:29" x14ac:dyDescent="0.35">
      <c r="A381" s="5">
        <v>45086.659622800929</v>
      </c>
      <c r="B381" s="1">
        <v>1</v>
      </c>
      <c r="C381" s="6">
        <v>1564.29</v>
      </c>
      <c r="D381" s="6">
        <v>1</v>
      </c>
      <c r="E381" s="7" t="s">
        <v>19</v>
      </c>
      <c r="F381" s="5">
        <v>45087.311825173609</v>
      </c>
      <c r="G381" s="1">
        <v>2</v>
      </c>
      <c r="H381" s="5">
        <v>45013.710228229167</v>
      </c>
      <c r="I381" s="7" t="s">
        <v>41</v>
      </c>
      <c r="J381" s="7"/>
      <c r="K381" s="7"/>
      <c r="L381" s="7" t="s">
        <v>21</v>
      </c>
      <c r="M381" s="7" t="s">
        <v>45</v>
      </c>
      <c r="N381" s="7" t="s">
        <v>33</v>
      </c>
      <c r="O381" s="7" t="s">
        <v>46</v>
      </c>
      <c r="P381" s="25">
        <f t="shared" si="83"/>
        <v>380</v>
      </c>
      <c r="Q381" s="28">
        <f t="shared" si="80"/>
        <v>45078</v>
      </c>
      <c r="R381" s="28" t="str">
        <f t="shared" si="70"/>
        <v>WEB</v>
      </c>
      <c r="S381" s="28" t="str">
        <f t="shared" si="71"/>
        <v>WEBSITE</v>
      </c>
      <c r="T381" s="29">
        <f t="shared" si="72"/>
        <v>1.6313213703099511E-3</v>
      </c>
      <c r="U381" s="29">
        <f t="shared" si="81"/>
        <v>1.6313213703099511E-3</v>
      </c>
      <c r="V381" s="30">
        <f t="shared" si="73"/>
        <v>15.642899999999999</v>
      </c>
      <c r="W381" s="30">
        <f t="shared" si="74"/>
        <v>50</v>
      </c>
      <c r="X381" s="30">
        <f t="shared" si="75"/>
        <v>0</v>
      </c>
      <c r="Y381" s="30">
        <f t="shared" si="76"/>
        <v>21.90006</v>
      </c>
      <c r="Z381" s="30">
        <f t="shared" si="77"/>
        <v>115</v>
      </c>
      <c r="AA381" s="30">
        <f t="shared" si="78"/>
        <v>16.31321370309951</v>
      </c>
      <c r="AB381" s="30">
        <f t="shared" si="79"/>
        <v>0</v>
      </c>
      <c r="AC381" s="30">
        <f t="shared" si="82"/>
        <v>1345.4338262969004</v>
      </c>
    </row>
    <row r="382" spans="1:29" x14ac:dyDescent="0.35">
      <c r="A382" s="5">
        <v>45086.60637494213</v>
      </c>
      <c r="B382" s="1">
        <v>2</v>
      </c>
      <c r="C382" s="6">
        <v>3028.57</v>
      </c>
      <c r="D382" s="6">
        <v>1</v>
      </c>
      <c r="E382" s="7" t="s">
        <v>19</v>
      </c>
      <c r="F382" s="5">
        <v>45088.458333333336</v>
      </c>
      <c r="G382" s="1">
        <v>1</v>
      </c>
      <c r="H382" s="5">
        <v>45080.984444756941</v>
      </c>
      <c r="I382" s="7" t="s">
        <v>41</v>
      </c>
      <c r="J382" s="7"/>
      <c r="K382" s="7" t="s">
        <v>60</v>
      </c>
      <c r="L382" s="7" t="s">
        <v>21</v>
      </c>
      <c r="M382" s="7" t="s">
        <v>22</v>
      </c>
      <c r="N382" s="7" t="s">
        <v>28</v>
      </c>
      <c r="O382" s="7" t="s">
        <v>61</v>
      </c>
      <c r="P382" s="25">
        <f t="shared" si="83"/>
        <v>381</v>
      </c>
      <c r="Q382" s="28">
        <f t="shared" si="80"/>
        <v>45078</v>
      </c>
      <c r="R382" s="28" t="str">
        <f t="shared" si="70"/>
        <v>WEB</v>
      </c>
      <c r="S382" s="28" t="str">
        <f t="shared" si="71"/>
        <v>META</v>
      </c>
      <c r="T382" s="29">
        <f t="shared" si="72"/>
        <v>3.2626427406199023E-3</v>
      </c>
      <c r="U382" s="29">
        <f t="shared" si="81"/>
        <v>3.2626427406199023E-3</v>
      </c>
      <c r="V382" s="30">
        <f t="shared" si="73"/>
        <v>0</v>
      </c>
      <c r="W382" s="30">
        <f t="shared" si="74"/>
        <v>0</v>
      </c>
      <c r="X382" s="30">
        <f t="shared" si="75"/>
        <v>0</v>
      </c>
      <c r="Y382" s="30">
        <f t="shared" si="76"/>
        <v>54.51426</v>
      </c>
      <c r="Z382" s="30">
        <f t="shared" si="77"/>
        <v>153.33333333333331</v>
      </c>
      <c r="AA382" s="30">
        <f t="shared" si="78"/>
        <v>0</v>
      </c>
      <c r="AB382" s="30">
        <f t="shared" si="79"/>
        <v>0</v>
      </c>
      <c r="AC382" s="30">
        <f t="shared" si="82"/>
        <v>2820.7224066666668</v>
      </c>
    </row>
    <row r="383" spans="1:29" x14ac:dyDescent="0.35">
      <c r="A383" s="5">
        <v>45086.67358116898</v>
      </c>
      <c r="B383" s="1">
        <v>2</v>
      </c>
      <c r="C383" s="6">
        <v>3662.77</v>
      </c>
      <c r="D383" s="6">
        <v>1</v>
      </c>
      <c r="E383" s="7" t="s">
        <v>19</v>
      </c>
      <c r="F383" s="5">
        <v>45088.381145185187</v>
      </c>
      <c r="G383" s="1">
        <v>2</v>
      </c>
      <c r="H383" s="5">
        <v>45069.924790370373</v>
      </c>
      <c r="I383" s="7" t="s">
        <v>41</v>
      </c>
      <c r="J383" s="7"/>
      <c r="K383" s="7" t="s">
        <v>30</v>
      </c>
      <c r="L383" s="7" t="s">
        <v>31</v>
      </c>
      <c r="M383" s="7" t="s">
        <v>34</v>
      </c>
      <c r="N383" s="7" t="s">
        <v>33</v>
      </c>
      <c r="O383" s="7" t="s">
        <v>30</v>
      </c>
      <c r="P383" s="25">
        <f t="shared" si="83"/>
        <v>382</v>
      </c>
      <c r="Q383" s="28">
        <f t="shared" si="80"/>
        <v>45078</v>
      </c>
      <c r="R383" s="28" t="str">
        <f t="shared" si="70"/>
        <v>OTA</v>
      </c>
      <c r="S383" s="28" t="str">
        <f t="shared" si="71"/>
        <v>OTA</v>
      </c>
      <c r="T383" s="29">
        <f t="shared" si="72"/>
        <v>1.1785503830288745E-3</v>
      </c>
      <c r="U383" s="29">
        <f t="shared" si="81"/>
        <v>1.1785503830288745E-3</v>
      </c>
      <c r="V383" s="30">
        <f t="shared" si="73"/>
        <v>549.41549999999995</v>
      </c>
      <c r="W383" s="30">
        <f t="shared" si="74"/>
        <v>0</v>
      </c>
      <c r="X383" s="30">
        <f t="shared" si="75"/>
        <v>0</v>
      </c>
      <c r="Y383" s="30">
        <f t="shared" si="76"/>
        <v>65.929859999999991</v>
      </c>
      <c r="Z383" s="30">
        <f t="shared" si="77"/>
        <v>153.33333333333331</v>
      </c>
      <c r="AA383" s="30">
        <f t="shared" si="78"/>
        <v>2.3571007660577488</v>
      </c>
      <c r="AB383" s="30">
        <f t="shared" si="79"/>
        <v>0</v>
      </c>
      <c r="AC383" s="30">
        <f t="shared" si="82"/>
        <v>2891.7342059006087</v>
      </c>
    </row>
    <row r="384" spans="1:29" x14ac:dyDescent="0.35">
      <c r="A384" s="5">
        <v>45086.740250763891</v>
      </c>
      <c r="B384" s="1">
        <v>1</v>
      </c>
      <c r="C384" s="6">
        <v>2067.23</v>
      </c>
      <c r="D384" s="6">
        <v>1</v>
      </c>
      <c r="E384" s="7" t="s">
        <v>19</v>
      </c>
      <c r="F384" s="5">
        <v>45087.458333333336</v>
      </c>
      <c r="G384" s="1">
        <v>2</v>
      </c>
      <c r="H384" s="5">
        <v>45054.074438263888</v>
      </c>
      <c r="I384" s="7" t="s">
        <v>42</v>
      </c>
      <c r="J384" s="7"/>
      <c r="K384" s="7" t="s">
        <v>30</v>
      </c>
      <c r="L384" s="7" t="s">
        <v>31</v>
      </c>
      <c r="M384" s="7" t="s">
        <v>34</v>
      </c>
      <c r="N384" s="7" t="s">
        <v>33</v>
      </c>
      <c r="O384" s="7" t="s">
        <v>30</v>
      </c>
      <c r="P384" s="25">
        <f t="shared" si="83"/>
        <v>383</v>
      </c>
      <c r="Q384" s="28">
        <f t="shared" si="80"/>
        <v>45078</v>
      </c>
      <c r="R384" s="28" t="str">
        <f t="shared" si="70"/>
        <v>OTA</v>
      </c>
      <c r="S384" s="28" t="str">
        <f t="shared" si="71"/>
        <v>OTA</v>
      </c>
      <c r="T384" s="29">
        <f t="shared" si="72"/>
        <v>5.8927519151443723E-4</v>
      </c>
      <c r="U384" s="29">
        <f t="shared" si="81"/>
        <v>5.8927519151443723E-4</v>
      </c>
      <c r="V384" s="30">
        <f t="shared" si="73"/>
        <v>310.08449999999999</v>
      </c>
      <c r="W384" s="30">
        <f t="shared" si="74"/>
        <v>0</v>
      </c>
      <c r="X384" s="30">
        <f t="shared" si="75"/>
        <v>0</v>
      </c>
      <c r="Y384" s="30">
        <f t="shared" si="76"/>
        <v>37.210139999999996</v>
      </c>
      <c r="Z384" s="30">
        <f t="shared" si="77"/>
        <v>115</v>
      </c>
      <c r="AA384" s="30">
        <f t="shared" si="78"/>
        <v>1.1785503830288744</v>
      </c>
      <c r="AB384" s="30">
        <f t="shared" si="79"/>
        <v>0</v>
      </c>
      <c r="AC384" s="30">
        <f t="shared" si="82"/>
        <v>1603.7568096169712</v>
      </c>
    </row>
    <row r="385" spans="1:29" x14ac:dyDescent="0.35">
      <c r="A385" s="5">
        <v>45086.714849583332</v>
      </c>
      <c r="B385" s="1">
        <v>1</v>
      </c>
      <c r="C385" s="6">
        <v>1708.04</v>
      </c>
      <c r="D385" s="6">
        <v>1</v>
      </c>
      <c r="E385" s="7" t="s">
        <v>19</v>
      </c>
      <c r="F385" s="5">
        <v>45087.455554398148</v>
      </c>
      <c r="G385" s="1">
        <v>2</v>
      </c>
      <c r="H385" s="5">
        <v>45080.525176354167</v>
      </c>
      <c r="I385" s="7" t="s">
        <v>42</v>
      </c>
      <c r="J385" s="7"/>
      <c r="K385" s="7" t="s">
        <v>30</v>
      </c>
      <c r="L385" s="7" t="s">
        <v>31</v>
      </c>
      <c r="M385" s="7" t="s">
        <v>32</v>
      </c>
      <c r="N385" s="7" t="s">
        <v>33</v>
      </c>
      <c r="O385" s="7" t="s">
        <v>30</v>
      </c>
      <c r="P385" s="25">
        <f t="shared" si="83"/>
        <v>384</v>
      </c>
      <c r="Q385" s="28">
        <f t="shared" si="80"/>
        <v>45078</v>
      </c>
      <c r="R385" s="28" t="str">
        <f t="shared" si="70"/>
        <v>OTA</v>
      </c>
      <c r="S385" s="28" t="str">
        <f t="shared" si="71"/>
        <v>OTA</v>
      </c>
      <c r="T385" s="29">
        <f t="shared" si="72"/>
        <v>5.8927519151443723E-4</v>
      </c>
      <c r="U385" s="29">
        <f t="shared" si="81"/>
        <v>5.8927519151443723E-4</v>
      </c>
      <c r="V385" s="30">
        <f t="shared" si="73"/>
        <v>256.20599999999996</v>
      </c>
      <c r="W385" s="30">
        <f t="shared" si="74"/>
        <v>0</v>
      </c>
      <c r="X385" s="30">
        <f t="shared" si="75"/>
        <v>0</v>
      </c>
      <c r="Y385" s="30">
        <f t="shared" si="76"/>
        <v>30.744719999999997</v>
      </c>
      <c r="Z385" s="30">
        <f t="shared" si="77"/>
        <v>115</v>
      </c>
      <c r="AA385" s="30">
        <f t="shared" si="78"/>
        <v>1.1785503830288744</v>
      </c>
      <c r="AB385" s="30">
        <f t="shared" si="79"/>
        <v>0</v>
      </c>
      <c r="AC385" s="30">
        <f t="shared" si="82"/>
        <v>1304.9107296169711</v>
      </c>
    </row>
    <row r="386" spans="1:29" x14ac:dyDescent="0.35">
      <c r="A386" s="5">
        <v>45086.724156249998</v>
      </c>
      <c r="B386" s="1">
        <v>2</v>
      </c>
      <c r="C386" s="6">
        <v>5783.93</v>
      </c>
      <c r="D386" s="6">
        <v>1</v>
      </c>
      <c r="E386" s="7" t="s">
        <v>19</v>
      </c>
      <c r="F386" s="5">
        <v>45088.458333333336</v>
      </c>
      <c r="G386" s="1">
        <v>3</v>
      </c>
      <c r="H386" s="5">
        <v>45028.651924872684</v>
      </c>
      <c r="I386" s="7" t="s">
        <v>44</v>
      </c>
      <c r="J386" s="7"/>
      <c r="K386" s="7" t="s">
        <v>30</v>
      </c>
      <c r="L386" s="7" t="s">
        <v>31</v>
      </c>
      <c r="M386" s="7" t="s">
        <v>32</v>
      </c>
      <c r="N386" s="7" t="s">
        <v>33</v>
      </c>
      <c r="O386" s="7" t="s">
        <v>30</v>
      </c>
      <c r="P386" s="25">
        <f t="shared" si="83"/>
        <v>385</v>
      </c>
      <c r="Q386" s="28">
        <f t="shared" si="80"/>
        <v>45078</v>
      </c>
      <c r="R386" s="28" t="str">
        <f t="shared" ref="R386:R449" si="84">IFERROR(VLOOKUP($M386,rate_mapping,2,FALSE),"")</f>
        <v>OTA</v>
      </c>
      <c r="S386" s="28" t="str">
        <f t="shared" ref="S386:S449" si="85">IFERROR(VLOOKUP($O386,source_mapping,2,FALSE),"")</f>
        <v>OTA</v>
      </c>
      <c r="T386" s="29">
        <f t="shared" ref="T386:T449" si="86">IFERROR($B386/SUMIFS($B:$B,$L:$L,$L386,$Q:$Q,$Q386),0)</f>
        <v>1.1785503830288745E-3</v>
      </c>
      <c r="U386" s="29">
        <f t="shared" si="81"/>
        <v>1.1785503830288745E-3</v>
      </c>
      <c r="V386" s="30">
        <f t="shared" ref="V386:V449" si="87">MAX(IFERROR(VLOOKUP($S386,channel_code_cost,3,FALSE)*$C386,0),IFERROR(VLOOKUP($R386,rate_code_cost,3,FALSE)*$C386,0))</f>
        <v>867.58950000000004</v>
      </c>
      <c r="W386" s="30">
        <f t="shared" ref="W386:W449" si="88">MAX(IFERROR(VLOOKUP($S386,channel_code_cost,2,FALSE)*$D386,0),IFERROR(VLOOKUP($R386,rate_code_cost,2,FALSE)*$D386,0))</f>
        <v>0</v>
      </c>
      <c r="X386" s="30">
        <f t="shared" ref="X386:X449" si="89">MAX(IFERROR(VLOOKUP($S386,channel_code_cost,4,FALSE)*$C386,0),IFERROR(VLOOKUP($R386,rate_code_cost,4,FALSE)*$C386,0))</f>
        <v>0</v>
      </c>
      <c r="Y386" s="30">
        <f t="shared" ref="Y386:Y449" si="90">MAX(IFERROR(VLOOKUP($S386,channel_code_cost,5,FALSE)*$C386,0),IFERROR(VLOOKUP($R386,rate_code_cost,5,FALSE)*$C386,0))</f>
        <v>104.11073999999999</v>
      </c>
      <c r="Z386" s="30">
        <f t="shared" ref="Z386:Z449" si="91">hk_departure_cost+(($B386-1)*hk_stay_cost)</f>
        <v>153.33333333333331</v>
      </c>
      <c r="AA386" s="30">
        <f t="shared" ref="AA386:AA449" si="92">IFERROR(VLOOKUP($S386,channel_code_cost,6,FALSE)*$U386,0)</f>
        <v>2.3571007660577488</v>
      </c>
      <c r="AB386" s="30">
        <f t="shared" ref="AB386:AB449" si="93">IFERROR(VLOOKUP($L386,segment_p_cost,2,FALSE)*$T386,0)</f>
        <v>0</v>
      </c>
      <c r="AC386" s="30">
        <f t="shared" si="82"/>
        <v>4656.5393259006087</v>
      </c>
    </row>
    <row r="387" spans="1:29" x14ac:dyDescent="0.35">
      <c r="A387" s="5">
        <v>45086.776716817127</v>
      </c>
      <c r="B387" s="1">
        <v>2</v>
      </c>
      <c r="C387" s="6">
        <v>6460.98</v>
      </c>
      <c r="D387" s="6">
        <v>1</v>
      </c>
      <c r="E387" s="7" t="s">
        <v>19</v>
      </c>
      <c r="F387" s="5">
        <v>45088.448180868058</v>
      </c>
      <c r="G387" s="1">
        <v>4</v>
      </c>
      <c r="H387" s="5">
        <v>45045.337283993053</v>
      </c>
      <c r="I387" s="7" t="s">
        <v>44</v>
      </c>
      <c r="J387" s="7"/>
      <c r="K387" s="7" t="s">
        <v>30</v>
      </c>
      <c r="L387" s="7" t="s">
        <v>31</v>
      </c>
      <c r="M387" s="7" t="s">
        <v>34</v>
      </c>
      <c r="N387" s="7" t="s">
        <v>33</v>
      </c>
      <c r="O387" s="7" t="s">
        <v>30</v>
      </c>
      <c r="P387" s="25">
        <f t="shared" si="83"/>
        <v>386</v>
      </c>
      <c r="Q387" s="28">
        <f t="shared" ref="Q387:Q450" si="94">DATE(YEAR($A387),MONTH($A387),1)</f>
        <v>45078</v>
      </c>
      <c r="R387" s="28" t="str">
        <f t="shared" si="84"/>
        <v>OTA</v>
      </c>
      <c r="S387" s="28" t="str">
        <f t="shared" si="85"/>
        <v>OTA</v>
      </c>
      <c r="T387" s="29">
        <f t="shared" si="86"/>
        <v>1.1785503830288745E-3</v>
      </c>
      <c r="U387" s="29">
        <f t="shared" ref="U387:U450" si="95">IFERROR($B387/SUMIFS($B:$B,$L:$L,$L387,$Q:$Q,$Q387),0)</f>
        <v>1.1785503830288745E-3</v>
      </c>
      <c r="V387" s="30">
        <f t="shared" si="87"/>
        <v>969.14699999999993</v>
      </c>
      <c r="W387" s="30">
        <f t="shared" si="88"/>
        <v>0</v>
      </c>
      <c r="X387" s="30">
        <f t="shared" si="89"/>
        <v>0</v>
      </c>
      <c r="Y387" s="30">
        <f t="shared" si="90"/>
        <v>116.29763999999999</v>
      </c>
      <c r="Z387" s="30">
        <f t="shared" si="91"/>
        <v>153.33333333333331</v>
      </c>
      <c r="AA387" s="30">
        <f t="shared" si="92"/>
        <v>2.3571007660577488</v>
      </c>
      <c r="AB387" s="30">
        <f t="shared" si="93"/>
        <v>0</v>
      </c>
      <c r="AC387" s="30">
        <f t="shared" ref="AC387:AC450" si="96">C387-SUM(V387:AB387)</f>
        <v>5219.8449259006084</v>
      </c>
    </row>
    <row r="388" spans="1:29" x14ac:dyDescent="0.35">
      <c r="A388" s="5">
        <v>45086.93204983796</v>
      </c>
      <c r="B388" s="1">
        <v>2</v>
      </c>
      <c r="C388" s="6">
        <v>5849.85</v>
      </c>
      <c r="D388" s="6">
        <v>1</v>
      </c>
      <c r="E388" s="7" t="s">
        <v>19</v>
      </c>
      <c r="F388" s="5">
        <v>45088.041666666664</v>
      </c>
      <c r="G388" s="1">
        <v>4</v>
      </c>
      <c r="H388" s="5">
        <v>45069.980743541666</v>
      </c>
      <c r="I388" s="7" t="s">
        <v>44</v>
      </c>
      <c r="J388" s="7"/>
      <c r="K388" s="7" t="s">
        <v>35</v>
      </c>
      <c r="L388" s="7" t="s">
        <v>31</v>
      </c>
      <c r="M388" s="7" t="s">
        <v>34</v>
      </c>
      <c r="N388" s="7" t="s">
        <v>33</v>
      </c>
      <c r="O388" s="7" t="s">
        <v>47</v>
      </c>
      <c r="P388" s="25">
        <f t="shared" ref="P388:P451" si="97">P387+1</f>
        <v>387</v>
      </c>
      <c r="Q388" s="28">
        <f t="shared" si="94"/>
        <v>45078</v>
      </c>
      <c r="R388" s="28" t="str">
        <f t="shared" si="84"/>
        <v>OTA</v>
      </c>
      <c r="S388" s="28" t="str">
        <f t="shared" si="85"/>
        <v>OTA</v>
      </c>
      <c r="T388" s="29">
        <f t="shared" si="86"/>
        <v>1.1785503830288745E-3</v>
      </c>
      <c r="U388" s="29">
        <f t="shared" si="95"/>
        <v>1.1785503830288745E-3</v>
      </c>
      <c r="V388" s="30">
        <f t="shared" si="87"/>
        <v>877.47750000000008</v>
      </c>
      <c r="W388" s="30">
        <f t="shared" si="88"/>
        <v>0</v>
      </c>
      <c r="X388" s="30">
        <f t="shared" si="89"/>
        <v>0</v>
      </c>
      <c r="Y388" s="30">
        <f t="shared" si="90"/>
        <v>105.29729999999999</v>
      </c>
      <c r="Z388" s="30">
        <f t="shared" si="91"/>
        <v>153.33333333333331</v>
      </c>
      <c r="AA388" s="30">
        <f t="shared" si="92"/>
        <v>2.3571007660577488</v>
      </c>
      <c r="AB388" s="30">
        <f t="shared" si="93"/>
        <v>0</v>
      </c>
      <c r="AC388" s="30">
        <f t="shared" si="96"/>
        <v>4711.3847659006096</v>
      </c>
    </row>
    <row r="389" spans="1:29" x14ac:dyDescent="0.35">
      <c r="A389" s="5">
        <v>45087.083065324077</v>
      </c>
      <c r="B389" s="1">
        <v>2</v>
      </c>
      <c r="C389" s="6">
        <v>6005.05</v>
      </c>
      <c r="D389" s="6">
        <v>1</v>
      </c>
      <c r="E389" s="7" t="s">
        <v>19</v>
      </c>
      <c r="F389" s="5">
        <v>45088.457274224536</v>
      </c>
      <c r="G389" s="1">
        <v>3</v>
      </c>
      <c r="H389" s="5">
        <v>45027.178249097225</v>
      </c>
      <c r="I389" s="7" t="s">
        <v>44</v>
      </c>
      <c r="J389" s="7"/>
      <c r="K389" s="7" t="s">
        <v>35</v>
      </c>
      <c r="L389" s="7" t="s">
        <v>31</v>
      </c>
      <c r="M389" s="7" t="s">
        <v>58</v>
      </c>
      <c r="N389" s="7" t="s">
        <v>33</v>
      </c>
      <c r="O389" s="7" t="s">
        <v>35</v>
      </c>
      <c r="P389" s="25">
        <f t="shared" si="97"/>
        <v>388</v>
      </c>
      <c r="Q389" s="28">
        <f t="shared" si="94"/>
        <v>45078</v>
      </c>
      <c r="R389" s="28" t="str">
        <f t="shared" si="84"/>
        <v>OTA</v>
      </c>
      <c r="S389" s="28" t="str">
        <f t="shared" si="85"/>
        <v>OTA</v>
      </c>
      <c r="T389" s="29">
        <f t="shared" si="86"/>
        <v>1.1785503830288745E-3</v>
      </c>
      <c r="U389" s="29">
        <f t="shared" si="95"/>
        <v>1.1785503830288745E-3</v>
      </c>
      <c r="V389" s="30">
        <f t="shared" si="87"/>
        <v>900.75750000000005</v>
      </c>
      <c r="W389" s="30">
        <f t="shared" si="88"/>
        <v>0</v>
      </c>
      <c r="X389" s="30">
        <f t="shared" si="89"/>
        <v>0</v>
      </c>
      <c r="Y389" s="30">
        <f t="shared" si="90"/>
        <v>108.09089999999999</v>
      </c>
      <c r="Z389" s="30">
        <f t="shared" si="91"/>
        <v>153.33333333333331</v>
      </c>
      <c r="AA389" s="30">
        <f t="shared" si="92"/>
        <v>2.3571007660577488</v>
      </c>
      <c r="AB389" s="30">
        <f t="shared" si="93"/>
        <v>0</v>
      </c>
      <c r="AC389" s="30">
        <f t="shared" si="96"/>
        <v>4840.5111659006088</v>
      </c>
    </row>
    <row r="390" spans="1:29" x14ac:dyDescent="0.35">
      <c r="A390" s="5">
        <v>45086.702439224537</v>
      </c>
      <c r="B390" s="1">
        <v>1</v>
      </c>
      <c r="C390" s="6">
        <v>1105.71</v>
      </c>
      <c r="D390" s="6">
        <v>1</v>
      </c>
      <c r="E390" s="7" t="s">
        <v>19</v>
      </c>
      <c r="F390" s="5">
        <v>45087.25406994213</v>
      </c>
      <c r="G390" s="1">
        <v>2</v>
      </c>
      <c r="H390" s="5">
        <v>45082.290509074075</v>
      </c>
      <c r="I390" s="7" t="s">
        <v>48</v>
      </c>
      <c r="J390" s="7"/>
      <c r="K390" s="7" t="s">
        <v>60</v>
      </c>
      <c r="L390" s="7" t="s">
        <v>21</v>
      </c>
      <c r="M390" s="7" t="s">
        <v>22</v>
      </c>
      <c r="N390" s="7" t="s">
        <v>23</v>
      </c>
      <c r="O390" s="7" t="s">
        <v>61</v>
      </c>
      <c r="P390" s="25">
        <f t="shared" si="97"/>
        <v>389</v>
      </c>
      <c r="Q390" s="28">
        <f t="shared" si="94"/>
        <v>45078</v>
      </c>
      <c r="R390" s="28" t="str">
        <f t="shared" si="84"/>
        <v>WEB</v>
      </c>
      <c r="S390" s="28" t="str">
        <f t="shared" si="85"/>
        <v>META</v>
      </c>
      <c r="T390" s="29">
        <f t="shared" si="86"/>
        <v>1.6313213703099511E-3</v>
      </c>
      <c r="U390" s="29">
        <f t="shared" si="95"/>
        <v>1.6313213703099511E-3</v>
      </c>
      <c r="V390" s="30">
        <f t="shared" si="87"/>
        <v>0</v>
      </c>
      <c r="W390" s="30">
        <f t="shared" si="88"/>
        <v>0</v>
      </c>
      <c r="X390" s="30">
        <f t="shared" si="89"/>
        <v>0</v>
      </c>
      <c r="Y390" s="30">
        <f t="shared" si="90"/>
        <v>19.90278</v>
      </c>
      <c r="Z390" s="30">
        <f t="shared" si="91"/>
        <v>115</v>
      </c>
      <c r="AA390" s="30">
        <f t="shared" si="92"/>
        <v>0</v>
      </c>
      <c r="AB390" s="30">
        <f t="shared" si="93"/>
        <v>0</v>
      </c>
      <c r="AC390" s="30">
        <f t="shared" si="96"/>
        <v>970.80722000000003</v>
      </c>
    </row>
    <row r="391" spans="1:29" x14ac:dyDescent="0.35">
      <c r="A391" s="5">
        <v>45086.698989606484</v>
      </c>
      <c r="B391" s="1">
        <v>1</v>
      </c>
      <c r="C391" s="6">
        <v>1091.49</v>
      </c>
      <c r="D391" s="6">
        <v>1</v>
      </c>
      <c r="E391" s="7" t="s">
        <v>19</v>
      </c>
      <c r="F391" s="5">
        <v>45087.451456446761</v>
      </c>
      <c r="G391" s="1">
        <v>2</v>
      </c>
      <c r="H391" s="5">
        <v>45084.94285324074</v>
      </c>
      <c r="I391" s="7" t="s">
        <v>48</v>
      </c>
      <c r="J391" s="7"/>
      <c r="K391" s="7" t="s">
        <v>38</v>
      </c>
      <c r="L391" s="7" t="s">
        <v>31</v>
      </c>
      <c r="M391" s="7" t="s">
        <v>32</v>
      </c>
      <c r="N391" s="7" t="s">
        <v>23</v>
      </c>
      <c r="O391" s="7" t="s">
        <v>38</v>
      </c>
      <c r="P391" s="25">
        <f t="shared" si="97"/>
        <v>390</v>
      </c>
      <c r="Q391" s="28">
        <f t="shared" si="94"/>
        <v>45078</v>
      </c>
      <c r="R391" s="28" t="str">
        <f t="shared" si="84"/>
        <v>OTA</v>
      </c>
      <c r="S391" s="28" t="str">
        <f t="shared" si="85"/>
        <v>OTA</v>
      </c>
      <c r="T391" s="29">
        <f t="shared" si="86"/>
        <v>5.8927519151443723E-4</v>
      </c>
      <c r="U391" s="29">
        <f t="shared" si="95"/>
        <v>5.8927519151443723E-4</v>
      </c>
      <c r="V391" s="30">
        <f t="shared" si="87"/>
        <v>163.7235</v>
      </c>
      <c r="W391" s="30">
        <f t="shared" si="88"/>
        <v>0</v>
      </c>
      <c r="X391" s="30">
        <f t="shared" si="89"/>
        <v>0</v>
      </c>
      <c r="Y391" s="30">
        <f t="shared" si="90"/>
        <v>19.646819999999998</v>
      </c>
      <c r="Z391" s="30">
        <f t="shared" si="91"/>
        <v>115</v>
      </c>
      <c r="AA391" s="30">
        <f t="shared" si="92"/>
        <v>1.1785503830288744</v>
      </c>
      <c r="AB391" s="30">
        <f t="shared" si="93"/>
        <v>0</v>
      </c>
      <c r="AC391" s="30">
        <f t="shared" si="96"/>
        <v>791.94112961697112</v>
      </c>
    </row>
    <row r="392" spans="1:29" x14ac:dyDescent="0.35">
      <c r="A392" s="5">
        <v>45087.030137997688</v>
      </c>
      <c r="B392" s="1">
        <v>1</v>
      </c>
      <c r="C392" s="6">
        <v>1219.6400000000001</v>
      </c>
      <c r="D392" s="6">
        <v>1</v>
      </c>
      <c r="E392" s="7" t="s">
        <v>19</v>
      </c>
      <c r="F392" s="5">
        <v>45087.440106481481</v>
      </c>
      <c r="G392" s="1">
        <v>2</v>
      </c>
      <c r="H392" s="5">
        <v>45087.028256527781</v>
      </c>
      <c r="I392" s="7" t="s">
        <v>48</v>
      </c>
      <c r="J392" s="7"/>
      <c r="K392" s="7" t="s">
        <v>30</v>
      </c>
      <c r="L392" s="7" t="s">
        <v>31</v>
      </c>
      <c r="M392" s="7" t="s">
        <v>32</v>
      </c>
      <c r="N392" s="7" t="s">
        <v>33</v>
      </c>
      <c r="O392" s="7" t="s">
        <v>30</v>
      </c>
      <c r="P392" s="25">
        <f t="shared" si="97"/>
        <v>391</v>
      </c>
      <c r="Q392" s="28">
        <f t="shared" si="94"/>
        <v>45078</v>
      </c>
      <c r="R392" s="28" t="str">
        <f t="shared" si="84"/>
        <v>OTA</v>
      </c>
      <c r="S392" s="28" t="str">
        <f t="shared" si="85"/>
        <v>OTA</v>
      </c>
      <c r="T392" s="29">
        <f t="shared" si="86"/>
        <v>5.8927519151443723E-4</v>
      </c>
      <c r="U392" s="29">
        <f t="shared" si="95"/>
        <v>5.8927519151443723E-4</v>
      </c>
      <c r="V392" s="30">
        <f t="shared" si="87"/>
        <v>182.946</v>
      </c>
      <c r="W392" s="30">
        <f t="shared" si="88"/>
        <v>0</v>
      </c>
      <c r="X392" s="30">
        <f t="shared" si="89"/>
        <v>0</v>
      </c>
      <c r="Y392" s="30">
        <f t="shared" si="90"/>
        <v>21.953520000000001</v>
      </c>
      <c r="Z392" s="30">
        <f t="shared" si="91"/>
        <v>115</v>
      </c>
      <c r="AA392" s="30">
        <f t="shared" si="92"/>
        <v>1.1785503830288744</v>
      </c>
      <c r="AB392" s="30">
        <f t="shared" si="93"/>
        <v>0</v>
      </c>
      <c r="AC392" s="30">
        <f t="shared" si="96"/>
        <v>898.56192961697116</v>
      </c>
    </row>
    <row r="393" spans="1:29" x14ac:dyDescent="0.35">
      <c r="A393" s="5">
        <v>45086.900155891206</v>
      </c>
      <c r="B393" s="1">
        <v>1</v>
      </c>
      <c r="C393" s="6">
        <v>1421.43</v>
      </c>
      <c r="D393" s="6">
        <v>1</v>
      </c>
      <c r="E393" s="7" t="s">
        <v>19</v>
      </c>
      <c r="F393" s="5">
        <v>45087.458333333336</v>
      </c>
      <c r="G393" s="1">
        <v>2</v>
      </c>
      <c r="H393" s="5">
        <v>45001.993615740743</v>
      </c>
      <c r="I393" s="7" t="s">
        <v>48</v>
      </c>
      <c r="J393" s="7"/>
      <c r="K393" s="7"/>
      <c r="L393" s="7" t="s">
        <v>21</v>
      </c>
      <c r="M393" s="7" t="s">
        <v>57</v>
      </c>
      <c r="N393" s="7" t="s">
        <v>28</v>
      </c>
      <c r="O393" s="7" t="s">
        <v>46</v>
      </c>
      <c r="P393" s="25">
        <f t="shared" si="97"/>
        <v>392</v>
      </c>
      <c r="Q393" s="28">
        <f t="shared" si="94"/>
        <v>45078</v>
      </c>
      <c r="R393" s="28" t="str">
        <f t="shared" si="84"/>
        <v>WEB</v>
      </c>
      <c r="S393" s="28" t="str">
        <f t="shared" si="85"/>
        <v>WEBSITE</v>
      </c>
      <c r="T393" s="29">
        <f t="shared" si="86"/>
        <v>1.6313213703099511E-3</v>
      </c>
      <c r="U393" s="29">
        <f t="shared" si="95"/>
        <v>1.6313213703099511E-3</v>
      </c>
      <c r="V393" s="30">
        <f t="shared" si="87"/>
        <v>14.214300000000001</v>
      </c>
      <c r="W393" s="30">
        <f t="shared" si="88"/>
        <v>50</v>
      </c>
      <c r="X393" s="30">
        <f t="shared" si="89"/>
        <v>0</v>
      </c>
      <c r="Y393" s="30">
        <f t="shared" si="90"/>
        <v>19.900020000000001</v>
      </c>
      <c r="Z393" s="30">
        <f t="shared" si="91"/>
        <v>115</v>
      </c>
      <c r="AA393" s="30">
        <f t="shared" si="92"/>
        <v>16.31321370309951</v>
      </c>
      <c r="AB393" s="30">
        <f t="shared" si="93"/>
        <v>0</v>
      </c>
      <c r="AC393" s="30">
        <f t="shared" si="96"/>
        <v>1206.0024662969006</v>
      </c>
    </row>
    <row r="394" spans="1:29" x14ac:dyDescent="0.35">
      <c r="A394" s="5">
        <v>45087.000692905094</v>
      </c>
      <c r="B394" s="1">
        <v>1</v>
      </c>
      <c r="C394" s="6">
        <v>1112.6600000000001</v>
      </c>
      <c r="D394" s="6">
        <v>1</v>
      </c>
      <c r="E394" s="7" t="s">
        <v>19</v>
      </c>
      <c r="F394" s="5">
        <v>45087.458333333336</v>
      </c>
      <c r="G394" s="1">
        <v>1</v>
      </c>
      <c r="H394" s="5">
        <v>45074.817489456022</v>
      </c>
      <c r="I394" s="7" t="s">
        <v>48</v>
      </c>
      <c r="J394" s="7"/>
      <c r="K394" s="7" t="s">
        <v>38</v>
      </c>
      <c r="L394" s="7" t="s">
        <v>31</v>
      </c>
      <c r="M394" s="7" t="s">
        <v>34</v>
      </c>
      <c r="N394" s="7" t="s">
        <v>23</v>
      </c>
      <c r="O394" s="7" t="s">
        <v>38</v>
      </c>
      <c r="P394" s="25">
        <f t="shared" si="97"/>
        <v>393</v>
      </c>
      <c r="Q394" s="28">
        <f t="shared" si="94"/>
        <v>45078</v>
      </c>
      <c r="R394" s="28" t="str">
        <f t="shared" si="84"/>
        <v>OTA</v>
      </c>
      <c r="S394" s="28" t="str">
        <f t="shared" si="85"/>
        <v>OTA</v>
      </c>
      <c r="T394" s="29">
        <f t="shared" si="86"/>
        <v>5.8927519151443723E-4</v>
      </c>
      <c r="U394" s="29">
        <f t="shared" si="95"/>
        <v>5.8927519151443723E-4</v>
      </c>
      <c r="V394" s="30">
        <f t="shared" si="87"/>
        <v>166.899</v>
      </c>
      <c r="W394" s="30">
        <f t="shared" si="88"/>
        <v>0</v>
      </c>
      <c r="X394" s="30">
        <f t="shared" si="89"/>
        <v>0</v>
      </c>
      <c r="Y394" s="30">
        <f t="shared" si="90"/>
        <v>20.02788</v>
      </c>
      <c r="Z394" s="30">
        <f t="shared" si="91"/>
        <v>115</v>
      </c>
      <c r="AA394" s="30">
        <f t="shared" si="92"/>
        <v>1.1785503830288744</v>
      </c>
      <c r="AB394" s="30">
        <f t="shared" si="93"/>
        <v>0</v>
      </c>
      <c r="AC394" s="30">
        <f t="shared" si="96"/>
        <v>809.55456961697121</v>
      </c>
    </row>
    <row r="395" spans="1:29" x14ac:dyDescent="0.35">
      <c r="A395" s="5">
        <v>45086.99807721065</v>
      </c>
      <c r="B395" s="1">
        <v>2</v>
      </c>
      <c r="C395" s="6">
        <v>2241.16</v>
      </c>
      <c r="D395" s="6">
        <v>1</v>
      </c>
      <c r="E395" s="7" t="s">
        <v>19</v>
      </c>
      <c r="F395" s="5">
        <v>45088.458333333336</v>
      </c>
      <c r="G395" s="1">
        <v>2</v>
      </c>
      <c r="H395" s="5">
        <v>44952.348395277775</v>
      </c>
      <c r="I395" s="7" t="s">
        <v>48</v>
      </c>
      <c r="J395" s="7"/>
      <c r="K395" s="7" t="s">
        <v>30</v>
      </c>
      <c r="L395" s="7" t="s">
        <v>31</v>
      </c>
      <c r="M395" s="7" t="s">
        <v>34</v>
      </c>
      <c r="N395" s="7" t="s">
        <v>33</v>
      </c>
      <c r="O395" s="7" t="s">
        <v>30</v>
      </c>
      <c r="P395" s="25">
        <f t="shared" si="97"/>
        <v>394</v>
      </c>
      <c r="Q395" s="28">
        <f t="shared" si="94"/>
        <v>45078</v>
      </c>
      <c r="R395" s="28" t="str">
        <f t="shared" si="84"/>
        <v>OTA</v>
      </c>
      <c r="S395" s="28" t="str">
        <f t="shared" si="85"/>
        <v>OTA</v>
      </c>
      <c r="T395" s="29">
        <f t="shared" si="86"/>
        <v>1.1785503830288745E-3</v>
      </c>
      <c r="U395" s="29">
        <f t="shared" si="95"/>
        <v>1.1785503830288745E-3</v>
      </c>
      <c r="V395" s="30">
        <f t="shared" si="87"/>
        <v>336.17399999999998</v>
      </c>
      <c r="W395" s="30">
        <f t="shared" si="88"/>
        <v>0</v>
      </c>
      <c r="X395" s="30">
        <f t="shared" si="89"/>
        <v>0</v>
      </c>
      <c r="Y395" s="30">
        <f t="shared" si="90"/>
        <v>40.340879999999991</v>
      </c>
      <c r="Z395" s="30">
        <f t="shared" si="91"/>
        <v>153.33333333333331</v>
      </c>
      <c r="AA395" s="30">
        <f t="shared" si="92"/>
        <v>2.3571007660577488</v>
      </c>
      <c r="AB395" s="30">
        <f t="shared" si="93"/>
        <v>0</v>
      </c>
      <c r="AC395" s="30">
        <f t="shared" si="96"/>
        <v>1708.9546859006089</v>
      </c>
    </row>
    <row r="396" spans="1:29" x14ac:dyDescent="0.35">
      <c r="A396" s="5">
        <v>45086.659042766201</v>
      </c>
      <c r="B396" s="1">
        <v>1</v>
      </c>
      <c r="C396" s="6">
        <v>1973.21</v>
      </c>
      <c r="D396" s="6">
        <v>1</v>
      </c>
      <c r="E396" s="7" t="s">
        <v>19</v>
      </c>
      <c r="F396" s="5">
        <v>45087.311778645832</v>
      </c>
      <c r="G396" s="1">
        <v>4</v>
      </c>
      <c r="H396" s="5">
        <v>45013.710228240743</v>
      </c>
      <c r="I396" s="7" t="s">
        <v>63</v>
      </c>
      <c r="J396" s="7"/>
      <c r="K396" s="7"/>
      <c r="L396" s="7" t="s">
        <v>21</v>
      </c>
      <c r="M396" s="7" t="s">
        <v>45</v>
      </c>
      <c r="N396" s="7" t="s">
        <v>33</v>
      </c>
      <c r="O396" s="7" t="s">
        <v>46</v>
      </c>
      <c r="P396" s="25">
        <f t="shared" si="97"/>
        <v>395</v>
      </c>
      <c r="Q396" s="28">
        <f t="shared" si="94"/>
        <v>45078</v>
      </c>
      <c r="R396" s="28" t="str">
        <f t="shared" si="84"/>
        <v>WEB</v>
      </c>
      <c r="S396" s="28" t="str">
        <f t="shared" si="85"/>
        <v>WEBSITE</v>
      </c>
      <c r="T396" s="29">
        <f t="shared" si="86"/>
        <v>1.6313213703099511E-3</v>
      </c>
      <c r="U396" s="29">
        <f t="shared" si="95"/>
        <v>1.6313213703099511E-3</v>
      </c>
      <c r="V396" s="30">
        <f t="shared" si="87"/>
        <v>19.732099999999999</v>
      </c>
      <c r="W396" s="30">
        <f t="shared" si="88"/>
        <v>50</v>
      </c>
      <c r="X396" s="30">
        <f t="shared" si="89"/>
        <v>0</v>
      </c>
      <c r="Y396" s="30">
        <f t="shared" si="90"/>
        <v>27.624940000000002</v>
      </c>
      <c r="Z396" s="30">
        <f t="shared" si="91"/>
        <v>115</v>
      </c>
      <c r="AA396" s="30">
        <f t="shared" si="92"/>
        <v>16.31321370309951</v>
      </c>
      <c r="AB396" s="30">
        <f t="shared" si="93"/>
        <v>0</v>
      </c>
      <c r="AC396" s="30">
        <f t="shared" si="96"/>
        <v>1744.5397462969006</v>
      </c>
    </row>
    <row r="397" spans="1:29" x14ac:dyDescent="0.35">
      <c r="A397" s="5">
        <v>45086.769444849539</v>
      </c>
      <c r="B397" s="1">
        <v>1</v>
      </c>
      <c r="C397" s="6">
        <v>841.07</v>
      </c>
      <c r="D397" s="6">
        <v>1</v>
      </c>
      <c r="E397" s="7" t="s">
        <v>19</v>
      </c>
      <c r="F397" s="5">
        <v>45087.458333333336</v>
      </c>
      <c r="G397" s="1">
        <v>1</v>
      </c>
      <c r="H397" s="5">
        <v>45085.778604479165</v>
      </c>
      <c r="I397" s="7" t="s">
        <v>49</v>
      </c>
      <c r="J397" s="7"/>
      <c r="K397" s="7" t="s">
        <v>30</v>
      </c>
      <c r="L397" s="7" t="s">
        <v>31</v>
      </c>
      <c r="M397" s="7" t="s">
        <v>32</v>
      </c>
      <c r="N397" s="7" t="s">
        <v>33</v>
      </c>
      <c r="O397" s="7" t="s">
        <v>30</v>
      </c>
      <c r="P397" s="25">
        <f t="shared" si="97"/>
        <v>396</v>
      </c>
      <c r="Q397" s="28">
        <f t="shared" si="94"/>
        <v>45078</v>
      </c>
      <c r="R397" s="28" t="str">
        <f t="shared" si="84"/>
        <v>OTA</v>
      </c>
      <c r="S397" s="28" t="str">
        <f t="shared" si="85"/>
        <v>OTA</v>
      </c>
      <c r="T397" s="29">
        <f t="shared" si="86"/>
        <v>5.8927519151443723E-4</v>
      </c>
      <c r="U397" s="29">
        <f t="shared" si="95"/>
        <v>5.8927519151443723E-4</v>
      </c>
      <c r="V397" s="30">
        <f t="shared" si="87"/>
        <v>126.1605</v>
      </c>
      <c r="W397" s="30">
        <f t="shared" si="88"/>
        <v>0</v>
      </c>
      <c r="X397" s="30">
        <f t="shared" si="89"/>
        <v>0</v>
      </c>
      <c r="Y397" s="30">
        <f t="shared" si="90"/>
        <v>15.13926</v>
      </c>
      <c r="Z397" s="30">
        <f t="shared" si="91"/>
        <v>115</v>
      </c>
      <c r="AA397" s="30">
        <f t="shared" si="92"/>
        <v>1.1785503830288744</v>
      </c>
      <c r="AB397" s="30">
        <f t="shared" si="93"/>
        <v>0</v>
      </c>
      <c r="AC397" s="30">
        <f t="shared" si="96"/>
        <v>583.59168961697117</v>
      </c>
    </row>
    <row r="398" spans="1:29" x14ac:dyDescent="0.35">
      <c r="A398" s="5">
        <v>45086.688626793984</v>
      </c>
      <c r="B398" s="1">
        <v>2</v>
      </c>
      <c r="C398" s="6">
        <v>1451.25</v>
      </c>
      <c r="D398" s="6">
        <v>1</v>
      </c>
      <c r="E398" s="7" t="s">
        <v>19</v>
      </c>
      <c r="F398" s="5">
        <v>45088.304857048613</v>
      </c>
      <c r="G398" s="1">
        <v>1</v>
      </c>
      <c r="H398" s="5">
        <v>45079.63310846065</v>
      </c>
      <c r="I398" s="7" t="s">
        <v>49</v>
      </c>
      <c r="J398" s="7"/>
      <c r="K398" s="7" t="s">
        <v>30</v>
      </c>
      <c r="L398" s="7" t="s">
        <v>31</v>
      </c>
      <c r="M398" s="7" t="s">
        <v>34</v>
      </c>
      <c r="N398" s="7" t="s">
        <v>33</v>
      </c>
      <c r="O398" s="7" t="s">
        <v>30</v>
      </c>
      <c r="P398" s="25">
        <f t="shared" si="97"/>
        <v>397</v>
      </c>
      <c r="Q398" s="28">
        <f t="shared" si="94"/>
        <v>45078</v>
      </c>
      <c r="R398" s="28" t="str">
        <f t="shared" si="84"/>
        <v>OTA</v>
      </c>
      <c r="S398" s="28" t="str">
        <f t="shared" si="85"/>
        <v>OTA</v>
      </c>
      <c r="T398" s="29">
        <f t="shared" si="86"/>
        <v>1.1785503830288745E-3</v>
      </c>
      <c r="U398" s="29">
        <f t="shared" si="95"/>
        <v>1.1785503830288745E-3</v>
      </c>
      <c r="V398" s="30">
        <f t="shared" si="87"/>
        <v>217.6875</v>
      </c>
      <c r="W398" s="30">
        <f t="shared" si="88"/>
        <v>0</v>
      </c>
      <c r="X398" s="30">
        <f t="shared" si="89"/>
        <v>0</v>
      </c>
      <c r="Y398" s="30">
        <f t="shared" si="90"/>
        <v>26.122499999999999</v>
      </c>
      <c r="Z398" s="30">
        <f t="shared" si="91"/>
        <v>153.33333333333331</v>
      </c>
      <c r="AA398" s="30">
        <f t="shared" si="92"/>
        <v>2.3571007660577488</v>
      </c>
      <c r="AB398" s="30">
        <f t="shared" si="93"/>
        <v>0</v>
      </c>
      <c r="AC398" s="30">
        <f t="shared" si="96"/>
        <v>1051.749565900609</v>
      </c>
    </row>
    <row r="399" spans="1:29" x14ac:dyDescent="0.35">
      <c r="A399" s="5">
        <v>45086.996930324072</v>
      </c>
      <c r="B399" s="1">
        <v>2</v>
      </c>
      <c r="C399" s="6">
        <v>1152.32</v>
      </c>
      <c r="D399" s="6">
        <v>1</v>
      </c>
      <c r="E399" s="7" t="s">
        <v>19</v>
      </c>
      <c r="F399" s="5">
        <v>45088.435949120372</v>
      </c>
      <c r="G399" s="1">
        <v>1</v>
      </c>
      <c r="H399" s="5">
        <v>44938.294514166664</v>
      </c>
      <c r="I399" s="7" t="s">
        <v>49</v>
      </c>
      <c r="J399" s="7"/>
      <c r="K399" s="7" t="s">
        <v>30</v>
      </c>
      <c r="L399" s="7" t="s">
        <v>31</v>
      </c>
      <c r="M399" s="7" t="s">
        <v>34</v>
      </c>
      <c r="N399" s="7" t="s">
        <v>33</v>
      </c>
      <c r="O399" s="7" t="s">
        <v>30</v>
      </c>
      <c r="P399" s="25">
        <f t="shared" si="97"/>
        <v>398</v>
      </c>
      <c r="Q399" s="28">
        <f t="shared" si="94"/>
        <v>45078</v>
      </c>
      <c r="R399" s="28" t="str">
        <f t="shared" si="84"/>
        <v>OTA</v>
      </c>
      <c r="S399" s="28" t="str">
        <f t="shared" si="85"/>
        <v>OTA</v>
      </c>
      <c r="T399" s="29">
        <f t="shared" si="86"/>
        <v>1.1785503830288745E-3</v>
      </c>
      <c r="U399" s="29">
        <f t="shared" si="95"/>
        <v>1.1785503830288745E-3</v>
      </c>
      <c r="V399" s="30">
        <f t="shared" si="87"/>
        <v>172.84799999999998</v>
      </c>
      <c r="W399" s="30">
        <f t="shared" si="88"/>
        <v>0</v>
      </c>
      <c r="X399" s="30">
        <f t="shared" si="89"/>
        <v>0</v>
      </c>
      <c r="Y399" s="30">
        <f t="shared" si="90"/>
        <v>20.741759999999996</v>
      </c>
      <c r="Z399" s="30">
        <f t="shared" si="91"/>
        <v>153.33333333333331</v>
      </c>
      <c r="AA399" s="30">
        <f t="shared" si="92"/>
        <v>2.3571007660577488</v>
      </c>
      <c r="AB399" s="30">
        <f t="shared" si="93"/>
        <v>0</v>
      </c>
      <c r="AC399" s="30">
        <f t="shared" si="96"/>
        <v>803.03980590060883</v>
      </c>
    </row>
    <row r="400" spans="1:29" x14ac:dyDescent="0.35">
      <c r="A400" s="5">
        <v>45086.997426168979</v>
      </c>
      <c r="B400" s="1">
        <v>2</v>
      </c>
      <c r="C400" s="6">
        <v>1152.32</v>
      </c>
      <c r="D400" s="6">
        <v>1</v>
      </c>
      <c r="E400" s="7" t="s">
        <v>19</v>
      </c>
      <c r="F400" s="5">
        <v>45088.458333333336</v>
      </c>
      <c r="G400" s="1">
        <v>1</v>
      </c>
      <c r="H400" s="5">
        <v>44938.294514166664</v>
      </c>
      <c r="I400" s="7" t="s">
        <v>49</v>
      </c>
      <c r="J400" s="7"/>
      <c r="K400" s="7" t="s">
        <v>30</v>
      </c>
      <c r="L400" s="7" t="s">
        <v>31</v>
      </c>
      <c r="M400" s="7" t="s">
        <v>34</v>
      </c>
      <c r="N400" s="7" t="s">
        <v>33</v>
      </c>
      <c r="O400" s="7" t="s">
        <v>30</v>
      </c>
      <c r="P400" s="25">
        <f t="shared" si="97"/>
        <v>399</v>
      </c>
      <c r="Q400" s="28">
        <f t="shared" si="94"/>
        <v>45078</v>
      </c>
      <c r="R400" s="28" t="str">
        <f t="shared" si="84"/>
        <v>OTA</v>
      </c>
      <c r="S400" s="28" t="str">
        <f t="shared" si="85"/>
        <v>OTA</v>
      </c>
      <c r="T400" s="29">
        <f t="shared" si="86"/>
        <v>1.1785503830288745E-3</v>
      </c>
      <c r="U400" s="29">
        <f t="shared" si="95"/>
        <v>1.1785503830288745E-3</v>
      </c>
      <c r="V400" s="30">
        <f t="shared" si="87"/>
        <v>172.84799999999998</v>
      </c>
      <c r="W400" s="30">
        <f t="shared" si="88"/>
        <v>0</v>
      </c>
      <c r="X400" s="30">
        <f t="shared" si="89"/>
        <v>0</v>
      </c>
      <c r="Y400" s="30">
        <f t="shared" si="90"/>
        <v>20.741759999999996</v>
      </c>
      <c r="Z400" s="30">
        <f t="shared" si="91"/>
        <v>153.33333333333331</v>
      </c>
      <c r="AA400" s="30">
        <f t="shared" si="92"/>
        <v>2.3571007660577488</v>
      </c>
      <c r="AB400" s="30">
        <f t="shared" si="93"/>
        <v>0</v>
      </c>
      <c r="AC400" s="30">
        <f t="shared" si="96"/>
        <v>803.03980590060883</v>
      </c>
    </row>
    <row r="401" spans="1:29" x14ac:dyDescent="0.35">
      <c r="A401" s="5">
        <v>45086.997698923609</v>
      </c>
      <c r="B401" s="1">
        <v>2</v>
      </c>
      <c r="C401" s="6">
        <v>1152.32</v>
      </c>
      <c r="D401" s="6">
        <v>1</v>
      </c>
      <c r="E401" s="7" t="s">
        <v>19</v>
      </c>
      <c r="F401" s="5">
        <v>45088.458333333336</v>
      </c>
      <c r="G401" s="1">
        <v>1</v>
      </c>
      <c r="H401" s="5">
        <v>44938.294514166664</v>
      </c>
      <c r="I401" s="7" t="s">
        <v>49</v>
      </c>
      <c r="J401" s="7"/>
      <c r="K401" s="7" t="s">
        <v>30</v>
      </c>
      <c r="L401" s="7" t="s">
        <v>31</v>
      </c>
      <c r="M401" s="7" t="s">
        <v>34</v>
      </c>
      <c r="N401" s="7" t="s">
        <v>33</v>
      </c>
      <c r="O401" s="7" t="s">
        <v>30</v>
      </c>
      <c r="P401" s="25">
        <f t="shared" si="97"/>
        <v>400</v>
      </c>
      <c r="Q401" s="28">
        <f t="shared" si="94"/>
        <v>45078</v>
      </c>
      <c r="R401" s="28" t="str">
        <f t="shared" si="84"/>
        <v>OTA</v>
      </c>
      <c r="S401" s="28" t="str">
        <f t="shared" si="85"/>
        <v>OTA</v>
      </c>
      <c r="T401" s="29">
        <f t="shared" si="86"/>
        <v>1.1785503830288745E-3</v>
      </c>
      <c r="U401" s="29">
        <f t="shared" si="95"/>
        <v>1.1785503830288745E-3</v>
      </c>
      <c r="V401" s="30">
        <f t="shared" si="87"/>
        <v>172.84799999999998</v>
      </c>
      <c r="W401" s="30">
        <f t="shared" si="88"/>
        <v>0</v>
      </c>
      <c r="X401" s="30">
        <f t="shared" si="89"/>
        <v>0</v>
      </c>
      <c r="Y401" s="30">
        <f t="shared" si="90"/>
        <v>20.741759999999996</v>
      </c>
      <c r="Z401" s="30">
        <f t="shared" si="91"/>
        <v>153.33333333333331</v>
      </c>
      <c r="AA401" s="30">
        <f t="shared" si="92"/>
        <v>2.3571007660577488</v>
      </c>
      <c r="AB401" s="30">
        <f t="shared" si="93"/>
        <v>0</v>
      </c>
      <c r="AC401" s="30">
        <f t="shared" si="96"/>
        <v>803.03980590060883</v>
      </c>
    </row>
    <row r="402" spans="1:29" x14ac:dyDescent="0.35">
      <c r="A402" s="5">
        <v>45086.665520960647</v>
      </c>
      <c r="B402" s="1">
        <v>2</v>
      </c>
      <c r="C402" s="6">
        <v>1575</v>
      </c>
      <c r="D402" s="6">
        <v>1</v>
      </c>
      <c r="E402" s="7" t="s">
        <v>19</v>
      </c>
      <c r="F402" s="5">
        <v>45088.428402337966</v>
      </c>
      <c r="G402" s="1">
        <v>1</v>
      </c>
      <c r="H402" s="5">
        <v>45078.625830543984</v>
      </c>
      <c r="I402" s="7" t="s">
        <v>49</v>
      </c>
      <c r="J402" s="7"/>
      <c r="K402" s="7" t="s">
        <v>30</v>
      </c>
      <c r="L402" s="7" t="s">
        <v>31</v>
      </c>
      <c r="M402" s="7" t="s">
        <v>34</v>
      </c>
      <c r="N402" s="7" t="s">
        <v>33</v>
      </c>
      <c r="O402" s="7" t="s">
        <v>30</v>
      </c>
      <c r="P402" s="25">
        <f t="shared" si="97"/>
        <v>401</v>
      </c>
      <c r="Q402" s="28">
        <f t="shared" si="94"/>
        <v>45078</v>
      </c>
      <c r="R402" s="28" t="str">
        <f t="shared" si="84"/>
        <v>OTA</v>
      </c>
      <c r="S402" s="28" t="str">
        <f t="shared" si="85"/>
        <v>OTA</v>
      </c>
      <c r="T402" s="29">
        <f t="shared" si="86"/>
        <v>1.1785503830288745E-3</v>
      </c>
      <c r="U402" s="29">
        <f t="shared" si="95"/>
        <v>1.1785503830288745E-3</v>
      </c>
      <c r="V402" s="30">
        <f t="shared" si="87"/>
        <v>236.25</v>
      </c>
      <c r="W402" s="30">
        <f t="shared" si="88"/>
        <v>0</v>
      </c>
      <c r="X402" s="30">
        <f t="shared" si="89"/>
        <v>0</v>
      </c>
      <c r="Y402" s="30">
        <f t="shared" si="90"/>
        <v>28.349999999999998</v>
      </c>
      <c r="Z402" s="30">
        <f t="shared" si="91"/>
        <v>153.33333333333331</v>
      </c>
      <c r="AA402" s="30">
        <f t="shared" si="92"/>
        <v>2.3571007660577488</v>
      </c>
      <c r="AB402" s="30">
        <f t="shared" si="93"/>
        <v>0</v>
      </c>
      <c r="AC402" s="30">
        <f t="shared" si="96"/>
        <v>1154.7095659006091</v>
      </c>
    </row>
    <row r="403" spans="1:29" x14ac:dyDescent="0.35">
      <c r="A403" s="5">
        <v>45086.669928622687</v>
      </c>
      <c r="B403" s="1">
        <v>3</v>
      </c>
      <c r="C403" s="6">
        <v>2019.29</v>
      </c>
      <c r="D403" s="6">
        <v>1</v>
      </c>
      <c r="E403" s="7" t="s">
        <v>19</v>
      </c>
      <c r="F403" s="5">
        <v>45089.416666666664</v>
      </c>
      <c r="G403" s="1">
        <v>1</v>
      </c>
      <c r="H403" s="5">
        <v>45071.66218097222</v>
      </c>
      <c r="I403" s="7" t="s">
        <v>49</v>
      </c>
      <c r="J403" s="7"/>
      <c r="K403" s="7"/>
      <c r="L403" s="7" t="s">
        <v>21</v>
      </c>
      <c r="M403" s="7" t="s">
        <v>64</v>
      </c>
      <c r="N403" s="7" t="s">
        <v>28</v>
      </c>
      <c r="O403" s="7" t="s">
        <v>46</v>
      </c>
      <c r="P403" s="25">
        <f t="shared" si="97"/>
        <v>402</v>
      </c>
      <c r="Q403" s="28">
        <f t="shared" si="94"/>
        <v>45078</v>
      </c>
      <c r="R403" s="28" t="str">
        <f t="shared" si="84"/>
        <v>WEB</v>
      </c>
      <c r="S403" s="28" t="str">
        <f t="shared" si="85"/>
        <v>WEBSITE</v>
      </c>
      <c r="T403" s="29">
        <f t="shared" si="86"/>
        <v>4.8939641109298528E-3</v>
      </c>
      <c r="U403" s="29">
        <f t="shared" si="95"/>
        <v>4.8939641109298528E-3</v>
      </c>
      <c r="V403" s="30">
        <f t="shared" si="87"/>
        <v>20.192900000000002</v>
      </c>
      <c r="W403" s="30">
        <f t="shared" si="88"/>
        <v>50</v>
      </c>
      <c r="X403" s="30">
        <f t="shared" si="89"/>
        <v>0</v>
      </c>
      <c r="Y403" s="30">
        <f t="shared" si="90"/>
        <v>28.270060000000001</v>
      </c>
      <c r="Z403" s="30">
        <f t="shared" si="91"/>
        <v>191.66666666666666</v>
      </c>
      <c r="AA403" s="30">
        <f t="shared" si="92"/>
        <v>48.939641109298528</v>
      </c>
      <c r="AB403" s="30">
        <f t="shared" si="93"/>
        <v>0</v>
      </c>
      <c r="AC403" s="30">
        <f t="shared" si="96"/>
        <v>1680.2207322240347</v>
      </c>
    </row>
    <row r="404" spans="1:29" x14ac:dyDescent="0.35">
      <c r="A404" s="5">
        <v>45086.834361990739</v>
      </c>
      <c r="B404" s="1">
        <v>2</v>
      </c>
      <c r="C404" s="6">
        <v>1652.94</v>
      </c>
      <c r="D404" s="6">
        <v>1</v>
      </c>
      <c r="E404" s="7" t="s">
        <v>19</v>
      </c>
      <c r="F404" s="5">
        <v>45088.456072384259</v>
      </c>
      <c r="G404" s="1">
        <v>1</v>
      </c>
      <c r="H404" s="5">
        <v>45070.639712453703</v>
      </c>
      <c r="I404" s="7" t="s">
        <v>49</v>
      </c>
      <c r="J404" s="7"/>
      <c r="K404" s="7" t="s">
        <v>30</v>
      </c>
      <c r="L404" s="7" t="s">
        <v>31</v>
      </c>
      <c r="M404" s="7" t="s">
        <v>34</v>
      </c>
      <c r="N404" s="7" t="s">
        <v>33</v>
      </c>
      <c r="O404" s="7" t="s">
        <v>30</v>
      </c>
      <c r="P404" s="25">
        <f t="shared" si="97"/>
        <v>403</v>
      </c>
      <c r="Q404" s="28">
        <f t="shared" si="94"/>
        <v>45078</v>
      </c>
      <c r="R404" s="28" t="str">
        <f t="shared" si="84"/>
        <v>OTA</v>
      </c>
      <c r="S404" s="28" t="str">
        <f t="shared" si="85"/>
        <v>OTA</v>
      </c>
      <c r="T404" s="29">
        <f t="shared" si="86"/>
        <v>1.1785503830288745E-3</v>
      </c>
      <c r="U404" s="29">
        <f t="shared" si="95"/>
        <v>1.1785503830288745E-3</v>
      </c>
      <c r="V404" s="30">
        <f t="shared" si="87"/>
        <v>247.941</v>
      </c>
      <c r="W404" s="30">
        <f t="shared" si="88"/>
        <v>0</v>
      </c>
      <c r="X404" s="30">
        <f t="shared" si="89"/>
        <v>0</v>
      </c>
      <c r="Y404" s="30">
        <f t="shared" si="90"/>
        <v>29.75292</v>
      </c>
      <c r="Z404" s="30">
        <f t="shared" si="91"/>
        <v>153.33333333333331</v>
      </c>
      <c r="AA404" s="30">
        <f t="shared" si="92"/>
        <v>2.3571007660577488</v>
      </c>
      <c r="AB404" s="30">
        <f t="shared" si="93"/>
        <v>0</v>
      </c>
      <c r="AC404" s="30">
        <f t="shared" si="96"/>
        <v>1219.5556459006091</v>
      </c>
    </row>
    <row r="405" spans="1:29" x14ac:dyDescent="0.35">
      <c r="A405" s="5">
        <v>45086.704863055558</v>
      </c>
      <c r="B405" s="1">
        <v>3</v>
      </c>
      <c r="C405" s="6">
        <v>2515.1799999999998</v>
      </c>
      <c r="D405" s="6">
        <v>1</v>
      </c>
      <c r="E405" s="7" t="s">
        <v>19</v>
      </c>
      <c r="F405" s="5">
        <v>45089.256464444443</v>
      </c>
      <c r="G405" s="1">
        <v>1</v>
      </c>
      <c r="H405" s="5">
        <v>45046.586247557869</v>
      </c>
      <c r="I405" s="7" t="s">
        <v>49</v>
      </c>
      <c r="J405" s="7"/>
      <c r="K405" s="7" t="s">
        <v>30</v>
      </c>
      <c r="L405" s="7" t="s">
        <v>31</v>
      </c>
      <c r="M405" s="7" t="s">
        <v>34</v>
      </c>
      <c r="N405" s="7" t="s">
        <v>33</v>
      </c>
      <c r="O405" s="7" t="s">
        <v>30</v>
      </c>
      <c r="P405" s="25">
        <f t="shared" si="97"/>
        <v>404</v>
      </c>
      <c r="Q405" s="28">
        <f t="shared" si="94"/>
        <v>45078</v>
      </c>
      <c r="R405" s="28" t="str">
        <f t="shared" si="84"/>
        <v>OTA</v>
      </c>
      <c r="S405" s="28" t="str">
        <f t="shared" si="85"/>
        <v>OTA</v>
      </c>
      <c r="T405" s="29">
        <f t="shared" si="86"/>
        <v>1.7678255745433118E-3</v>
      </c>
      <c r="U405" s="29">
        <f t="shared" si="95"/>
        <v>1.7678255745433118E-3</v>
      </c>
      <c r="V405" s="30">
        <f t="shared" si="87"/>
        <v>377.27699999999999</v>
      </c>
      <c r="W405" s="30">
        <f t="shared" si="88"/>
        <v>0</v>
      </c>
      <c r="X405" s="30">
        <f t="shared" si="89"/>
        <v>0</v>
      </c>
      <c r="Y405" s="30">
        <f t="shared" si="90"/>
        <v>45.273239999999994</v>
      </c>
      <c r="Z405" s="30">
        <f t="shared" si="91"/>
        <v>191.66666666666666</v>
      </c>
      <c r="AA405" s="30">
        <f t="shared" si="92"/>
        <v>3.5356511490866236</v>
      </c>
      <c r="AB405" s="30">
        <f t="shared" si="93"/>
        <v>0</v>
      </c>
      <c r="AC405" s="30">
        <f t="shared" si="96"/>
        <v>1897.4274421842465</v>
      </c>
    </row>
    <row r="406" spans="1:29" x14ac:dyDescent="0.35">
      <c r="A406" s="5">
        <v>45086.668162696762</v>
      </c>
      <c r="B406" s="1">
        <v>2</v>
      </c>
      <c r="C406" s="6">
        <v>1708.34</v>
      </c>
      <c r="D406" s="6">
        <v>1</v>
      </c>
      <c r="E406" s="7" t="s">
        <v>19</v>
      </c>
      <c r="F406" s="5">
        <v>45088.458333333336</v>
      </c>
      <c r="G406" s="1">
        <v>1</v>
      </c>
      <c r="H406" s="5">
        <v>45053.814454108797</v>
      </c>
      <c r="I406" s="7" t="s">
        <v>49</v>
      </c>
      <c r="J406" s="7"/>
      <c r="K406" s="7"/>
      <c r="L406" s="7" t="s">
        <v>21</v>
      </c>
      <c r="M406" s="7" t="s">
        <v>70</v>
      </c>
      <c r="N406" s="7" t="s">
        <v>33</v>
      </c>
      <c r="O406" s="7" t="s">
        <v>46</v>
      </c>
      <c r="P406" s="25">
        <f t="shared" si="97"/>
        <v>405</v>
      </c>
      <c r="Q406" s="28">
        <f t="shared" si="94"/>
        <v>45078</v>
      </c>
      <c r="R406" s="28" t="str">
        <f t="shared" si="84"/>
        <v>WEB</v>
      </c>
      <c r="S406" s="28" t="str">
        <f t="shared" si="85"/>
        <v>WEBSITE</v>
      </c>
      <c r="T406" s="29">
        <f t="shared" si="86"/>
        <v>3.2626427406199023E-3</v>
      </c>
      <c r="U406" s="29">
        <f t="shared" si="95"/>
        <v>3.2626427406199023E-3</v>
      </c>
      <c r="V406" s="30">
        <f t="shared" si="87"/>
        <v>17.083400000000001</v>
      </c>
      <c r="W406" s="30">
        <f t="shared" si="88"/>
        <v>50</v>
      </c>
      <c r="X406" s="30">
        <f t="shared" si="89"/>
        <v>0</v>
      </c>
      <c r="Y406" s="30">
        <f t="shared" si="90"/>
        <v>23.91676</v>
      </c>
      <c r="Z406" s="30">
        <f t="shared" si="91"/>
        <v>153.33333333333331</v>
      </c>
      <c r="AA406" s="30">
        <f t="shared" si="92"/>
        <v>32.626427406199021</v>
      </c>
      <c r="AB406" s="30">
        <f t="shared" si="93"/>
        <v>0</v>
      </c>
      <c r="AC406" s="30">
        <f t="shared" si="96"/>
        <v>1431.3800792604675</v>
      </c>
    </row>
    <row r="407" spans="1:29" x14ac:dyDescent="0.35">
      <c r="A407" s="5">
        <v>45086.976002997682</v>
      </c>
      <c r="B407" s="1">
        <v>3</v>
      </c>
      <c r="C407" s="6">
        <v>2386.84</v>
      </c>
      <c r="D407" s="6">
        <v>1</v>
      </c>
      <c r="E407" s="7" t="s">
        <v>19</v>
      </c>
      <c r="F407" s="5">
        <v>45089.358081921295</v>
      </c>
      <c r="G407" s="1">
        <v>1</v>
      </c>
      <c r="H407" s="5">
        <v>45068.034161898147</v>
      </c>
      <c r="I407" s="7" t="s">
        <v>53</v>
      </c>
      <c r="J407" s="7"/>
      <c r="K407" s="7" t="s">
        <v>50</v>
      </c>
      <c r="L407" s="7" t="s">
        <v>31</v>
      </c>
      <c r="M407" s="7" t="s">
        <v>32</v>
      </c>
      <c r="N407" s="7" t="s">
        <v>28</v>
      </c>
      <c r="O407" s="7" t="s">
        <v>51</v>
      </c>
      <c r="P407" s="25">
        <f t="shared" si="97"/>
        <v>406</v>
      </c>
      <c r="Q407" s="28">
        <f t="shared" si="94"/>
        <v>45078</v>
      </c>
      <c r="R407" s="28" t="str">
        <f t="shared" si="84"/>
        <v>OTA</v>
      </c>
      <c r="S407" s="28" t="str">
        <f t="shared" si="85"/>
        <v>OTA</v>
      </c>
      <c r="T407" s="29">
        <f t="shared" si="86"/>
        <v>1.7678255745433118E-3</v>
      </c>
      <c r="U407" s="29">
        <f t="shared" si="95"/>
        <v>1.7678255745433118E-3</v>
      </c>
      <c r="V407" s="30">
        <f t="shared" si="87"/>
        <v>358.02600000000001</v>
      </c>
      <c r="W407" s="30">
        <f t="shared" si="88"/>
        <v>0</v>
      </c>
      <c r="X407" s="30">
        <f t="shared" si="89"/>
        <v>0</v>
      </c>
      <c r="Y407" s="30">
        <f t="shared" si="90"/>
        <v>42.963119999999996</v>
      </c>
      <c r="Z407" s="30">
        <f t="shared" si="91"/>
        <v>191.66666666666666</v>
      </c>
      <c r="AA407" s="30">
        <f t="shared" si="92"/>
        <v>3.5356511490866236</v>
      </c>
      <c r="AB407" s="30">
        <f t="shared" si="93"/>
        <v>0</v>
      </c>
      <c r="AC407" s="30">
        <f t="shared" si="96"/>
        <v>1790.6485621842467</v>
      </c>
    </row>
    <row r="408" spans="1:29" x14ac:dyDescent="0.35">
      <c r="A408" s="5">
        <v>45086.658415381942</v>
      </c>
      <c r="B408" s="1">
        <v>2</v>
      </c>
      <c r="C408" s="6">
        <v>2009.73</v>
      </c>
      <c r="D408" s="6">
        <v>1</v>
      </c>
      <c r="E408" s="7" t="s">
        <v>19</v>
      </c>
      <c r="F408" s="5">
        <v>45088.422309155096</v>
      </c>
      <c r="G408" s="1">
        <v>1</v>
      </c>
      <c r="H408" s="5">
        <v>45054.640067928238</v>
      </c>
      <c r="I408" s="7" t="s">
        <v>53</v>
      </c>
      <c r="J408" s="7"/>
      <c r="K408" s="7" t="s">
        <v>35</v>
      </c>
      <c r="L408" s="7" t="s">
        <v>31</v>
      </c>
      <c r="M408" s="7" t="s">
        <v>34</v>
      </c>
      <c r="N408" s="7" t="s">
        <v>33</v>
      </c>
      <c r="O408" s="7" t="s">
        <v>37</v>
      </c>
      <c r="P408" s="25">
        <f t="shared" si="97"/>
        <v>407</v>
      </c>
      <c r="Q408" s="28">
        <f t="shared" si="94"/>
        <v>45078</v>
      </c>
      <c r="R408" s="28" t="str">
        <f t="shared" si="84"/>
        <v>OTA</v>
      </c>
      <c r="S408" s="28" t="str">
        <f t="shared" si="85"/>
        <v>OTA</v>
      </c>
      <c r="T408" s="29">
        <f t="shared" si="86"/>
        <v>1.1785503830288745E-3</v>
      </c>
      <c r="U408" s="29">
        <f t="shared" si="95"/>
        <v>1.1785503830288745E-3</v>
      </c>
      <c r="V408" s="30">
        <f t="shared" si="87"/>
        <v>301.45949999999999</v>
      </c>
      <c r="W408" s="30">
        <f t="shared" si="88"/>
        <v>0</v>
      </c>
      <c r="X408" s="30">
        <f t="shared" si="89"/>
        <v>0</v>
      </c>
      <c r="Y408" s="30">
        <f t="shared" si="90"/>
        <v>36.175139999999999</v>
      </c>
      <c r="Z408" s="30">
        <f t="shared" si="91"/>
        <v>153.33333333333331</v>
      </c>
      <c r="AA408" s="30">
        <f t="shared" si="92"/>
        <v>2.3571007660577488</v>
      </c>
      <c r="AB408" s="30">
        <f t="shared" si="93"/>
        <v>0</v>
      </c>
      <c r="AC408" s="30">
        <f t="shared" si="96"/>
        <v>1516.404925900609</v>
      </c>
    </row>
    <row r="409" spans="1:29" x14ac:dyDescent="0.35">
      <c r="A409" s="5">
        <v>45086.955969305556</v>
      </c>
      <c r="B409" s="1">
        <v>4</v>
      </c>
      <c r="C409" s="6">
        <v>2780.01</v>
      </c>
      <c r="D409" s="6">
        <v>1</v>
      </c>
      <c r="E409" s="7" t="s">
        <v>19</v>
      </c>
      <c r="F409" s="5">
        <v>45090.24176527778</v>
      </c>
      <c r="G409" s="1">
        <v>1</v>
      </c>
      <c r="H409" s="5">
        <v>45076.964932581017</v>
      </c>
      <c r="I409" s="7" t="s">
        <v>53</v>
      </c>
      <c r="J409" s="7"/>
      <c r="K409" s="7" t="s">
        <v>60</v>
      </c>
      <c r="L409" s="7" t="s">
        <v>21</v>
      </c>
      <c r="M409" s="7" t="s">
        <v>22</v>
      </c>
      <c r="N409" s="7" t="s">
        <v>28</v>
      </c>
      <c r="O409" s="7" t="s">
        <v>61</v>
      </c>
      <c r="P409" s="25">
        <f t="shared" si="97"/>
        <v>408</v>
      </c>
      <c r="Q409" s="28">
        <f t="shared" si="94"/>
        <v>45078</v>
      </c>
      <c r="R409" s="28" t="str">
        <f t="shared" si="84"/>
        <v>WEB</v>
      </c>
      <c r="S409" s="28" t="str">
        <f t="shared" si="85"/>
        <v>META</v>
      </c>
      <c r="T409" s="29">
        <f t="shared" si="86"/>
        <v>6.5252854812398045E-3</v>
      </c>
      <c r="U409" s="29">
        <f t="shared" si="95"/>
        <v>6.5252854812398045E-3</v>
      </c>
      <c r="V409" s="30">
        <f t="shared" si="87"/>
        <v>0</v>
      </c>
      <c r="W409" s="30">
        <f t="shared" si="88"/>
        <v>0</v>
      </c>
      <c r="X409" s="30">
        <f t="shared" si="89"/>
        <v>0</v>
      </c>
      <c r="Y409" s="30">
        <f t="shared" si="90"/>
        <v>50.040179999999999</v>
      </c>
      <c r="Z409" s="30">
        <f t="shared" si="91"/>
        <v>230</v>
      </c>
      <c r="AA409" s="30">
        <f t="shared" si="92"/>
        <v>0</v>
      </c>
      <c r="AB409" s="30">
        <f t="shared" si="93"/>
        <v>0</v>
      </c>
      <c r="AC409" s="30">
        <f t="shared" si="96"/>
        <v>2499.9698200000003</v>
      </c>
    </row>
    <row r="410" spans="1:29" x14ac:dyDescent="0.35">
      <c r="A410" s="5">
        <v>45086.925461493054</v>
      </c>
      <c r="B410" s="1">
        <v>1</v>
      </c>
      <c r="C410" s="6">
        <v>928.57</v>
      </c>
      <c r="D410" s="6">
        <v>1</v>
      </c>
      <c r="E410" s="7" t="s">
        <v>19</v>
      </c>
      <c r="F410" s="5">
        <v>45087.454321874997</v>
      </c>
      <c r="G410" s="1">
        <v>1</v>
      </c>
      <c r="H410" s="5">
        <v>45063.450476331018</v>
      </c>
      <c r="I410" s="7" t="s">
        <v>53</v>
      </c>
      <c r="J410" s="7"/>
      <c r="K410" s="7" t="s">
        <v>30</v>
      </c>
      <c r="L410" s="7" t="s">
        <v>31</v>
      </c>
      <c r="M410" s="7" t="s">
        <v>32</v>
      </c>
      <c r="N410" s="7" t="s">
        <v>33</v>
      </c>
      <c r="O410" s="7" t="s">
        <v>30</v>
      </c>
      <c r="P410" s="25">
        <f t="shared" si="97"/>
        <v>409</v>
      </c>
      <c r="Q410" s="28">
        <f t="shared" si="94"/>
        <v>45078</v>
      </c>
      <c r="R410" s="28" t="str">
        <f t="shared" si="84"/>
        <v>OTA</v>
      </c>
      <c r="S410" s="28" t="str">
        <f t="shared" si="85"/>
        <v>OTA</v>
      </c>
      <c r="T410" s="29">
        <f t="shared" si="86"/>
        <v>5.8927519151443723E-4</v>
      </c>
      <c r="U410" s="29">
        <f t="shared" si="95"/>
        <v>5.8927519151443723E-4</v>
      </c>
      <c r="V410" s="30">
        <f t="shared" si="87"/>
        <v>139.28550000000001</v>
      </c>
      <c r="W410" s="30">
        <f t="shared" si="88"/>
        <v>0</v>
      </c>
      <c r="X410" s="30">
        <f t="shared" si="89"/>
        <v>0</v>
      </c>
      <c r="Y410" s="30">
        <f t="shared" si="90"/>
        <v>16.714259999999999</v>
      </c>
      <c r="Z410" s="30">
        <f t="shared" si="91"/>
        <v>115</v>
      </c>
      <c r="AA410" s="30">
        <f t="shared" si="92"/>
        <v>1.1785503830288744</v>
      </c>
      <c r="AB410" s="30">
        <f t="shared" si="93"/>
        <v>0</v>
      </c>
      <c r="AC410" s="30">
        <f t="shared" si="96"/>
        <v>656.39168961697112</v>
      </c>
    </row>
    <row r="411" spans="1:29" x14ac:dyDescent="0.35">
      <c r="A411" s="5">
        <v>45088.049166168981</v>
      </c>
      <c r="B411" s="1">
        <v>4</v>
      </c>
      <c r="C411" s="6">
        <v>3127.5</v>
      </c>
      <c r="D411" s="6">
        <v>1</v>
      </c>
      <c r="E411" s="7" t="s">
        <v>19</v>
      </c>
      <c r="F411" s="5">
        <v>45090.458333333336</v>
      </c>
      <c r="G411" s="1">
        <v>1</v>
      </c>
      <c r="H411" s="5">
        <v>45088.048604421296</v>
      </c>
      <c r="I411" s="7" t="s">
        <v>53</v>
      </c>
      <c r="J411" s="7"/>
      <c r="K411" s="7" t="s">
        <v>30</v>
      </c>
      <c r="L411" s="7" t="s">
        <v>31</v>
      </c>
      <c r="M411" s="7" t="s">
        <v>34</v>
      </c>
      <c r="N411" s="7" t="s">
        <v>33</v>
      </c>
      <c r="O411" s="7" t="s">
        <v>23</v>
      </c>
      <c r="P411" s="25">
        <f t="shared" si="97"/>
        <v>410</v>
      </c>
      <c r="Q411" s="28">
        <f t="shared" si="94"/>
        <v>45078</v>
      </c>
      <c r="R411" s="28" t="str">
        <f t="shared" si="84"/>
        <v>OTA</v>
      </c>
      <c r="S411" s="28" t="str">
        <f t="shared" si="85"/>
        <v/>
      </c>
      <c r="T411" s="29">
        <f t="shared" si="86"/>
        <v>2.3571007660577489E-3</v>
      </c>
      <c r="U411" s="29">
        <f t="shared" si="95"/>
        <v>2.3571007660577489E-3</v>
      </c>
      <c r="V411" s="30">
        <f t="shared" si="87"/>
        <v>469.125</v>
      </c>
      <c r="W411" s="30">
        <f t="shared" si="88"/>
        <v>0</v>
      </c>
      <c r="X411" s="30">
        <f t="shared" si="89"/>
        <v>0</v>
      </c>
      <c r="Y411" s="30">
        <f t="shared" si="90"/>
        <v>56.294999999999995</v>
      </c>
      <c r="Z411" s="30">
        <f t="shared" si="91"/>
        <v>230</v>
      </c>
      <c r="AA411" s="30">
        <f t="shared" si="92"/>
        <v>0</v>
      </c>
      <c r="AB411" s="30">
        <f t="shared" si="93"/>
        <v>0</v>
      </c>
      <c r="AC411" s="30">
        <f t="shared" si="96"/>
        <v>2372.08</v>
      </c>
    </row>
    <row r="412" spans="1:29" x14ac:dyDescent="0.35">
      <c r="A412" s="5">
        <v>45086.604078449076</v>
      </c>
      <c r="B412" s="1">
        <v>2</v>
      </c>
      <c r="C412" s="6">
        <v>1648.4</v>
      </c>
      <c r="D412" s="6">
        <v>1</v>
      </c>
      <c r="E412" s="7" t="s">
        <v>19</v>
      </c>
      <c r="F412" s="5">
        <v>45088.458333333336</v>
      </c>
      <c r="G412" s="1">
        <v>1</v>
      </c>
      <c r="H412" s="5">
        <v>45076.807422835649</v>
      </c>
      <c r="I412" s="7" t="s">
        <v>53</v>
      </c>
      <c r="J412" s="7"/>
      <c r="K412" s="7" t="s">
        <v>50</v>
      </c>
      <c r="L412" s="7" t="s">
        <v>31</v>
      </c>
      <c r="M412" s="7" t="s">
        <v>32</v>
      </c>
      <c r="N412" s="7" t="s">
        <v>33</v>
      </c>
      <c r="O412" s="7" t="s">
        <v>51</v>
      </c>
      <c r="P412" s="25">
        <f t="shared" si="97"/>
        <v>411</v>
      </c>
      <c r="Q412" s="28">
        <f t="shared" si="94"/>
        <v>45078</v>
      </c>
      <c r="R412" s="28" t="str">
        <f t="shared" si="84"/>
        <v>OTA</v>
      </c>
      <c r="S412" s="28" t="str">
        <f t="shared" si="85"/>
        <v>OTA</v>
      </c>
      <c r="T412" s="29">
        <f t="shared" si="86"/>
        <v>1.1785503830288745E-3</v>
      </c>
      <c r="U412" s="29">
        <f t="shared" si="95"/>
        <v>1.1785503830288745E-3</v>
      </c>
      <c r="V412" s="30">
        <f t="shared" si="87"/>
        <v>247.26</v>
      </c>
      <c r="W412" s="30">
        <f t="shared" si="88"/>
        <v>0</v>
      </c>
      <c r="X412" s="30">
        <f t="shared" si="89"/>
        <v>0</v>
      </c>
      <c r="Y412" s="30">
        <f t="shared" si="90"/>
        <v>29.671199999999999</v>
      </c>
      <c r="Z412" s="30">
        <f t="shared" si="91"/>
        <v>153.33333333333331</v>
      </c>
      <c r="AA412" s="30">
        <f t="shared" si="92"/>
        <v>2.3571007660577488</v>
      </c>
      <c r="AB412" s="30">
        <f t="shared" si="93"/>
        <v>0</v>
      </c>
      <c r="AC412" s="30">
        <f t="shared" si="96"/>
        <v>1215.7783659006091</v>
      </c>
    </row>
    <row r="413" spans="1:29" x14ac:dyDescent="0.35">
      <c r="A413" s="5">
        <v>45086.732881342592</v>
      </c>
      <c r="B413" s="1">
        <v>4</v>
      </c>
      <c r="C413" s="6">
        <v>3331.25</v>
      </c>
      <c r="D413" s="6">
        <v>1</v>
      </c>
      <c r="E413" s="7" t="s">
        <v>19</v>
      </c>
      <c r="F413" s="5">
        <v>45090.277166516207</v>
      </c>
      <c r="G413" s="1">
        <v>1</v>
      </c>
      <c r="H413" s="5">
        <v>45083.873051238428</v>
      </c>
      <c r="I413" s="7" t="s">
        <v>53</v>
      </c>
      <c r="J413" s="7"/>
      <c r="K413" s="7" t="s">
        <v>30</v>
      </c>
      <c r="L413" s="7" t="s">
        <v>31</v>
      </c>
      <c r="M413" s="7" t="s">
        <v>32</v>
      </c>
      <c r="N413" s="7" t="s">
        <v>33</v>
      </c>
      <c r="O413" s="7" t="s">
        <v>30</v>
      </c>
      <c r="P413" s="25">
        <f t="shared" si="97"/>
        <v>412</v>
      </c>
      <c r="Q413" s="28">
        <f t="shared" si="94"/>
        <v>45078</v>
      </c>
      <c r="R413" s="28" t="str">
        <f t="shared" si="84"/>
        <v>OTA</v>
      </c>
      <c r="S413" s="28" t="str">
        <f t="shared" si="85"/>
        <v>OTA</v>
      </c>
      <c r="T413" s="29">
        <f t="shared" si="86"/>
        <v>2.3571007660577489E-3</v>
      </c>
      <c r="U413" s="29">
        <f t="shared" si="95"/>
        <v>2.3571007660577489E-3</v>
      </c>
      <c r="V413" s="30">
        <f t="shared" si="87"/>
        <v>499.6875</v>
      </c>
      <c r="W413" s="30">
        <f t="shared" si="88"/>
        <v>0</v>
      </c>
      <c r="X413" s="30">
        <f t="shared" si="89"/>
        <v>0</v>
      </c>
      <c r="Y413" s="30">
        <f t="shared" si="90"/>
        <v>59.962499999999999</v>
      </c>
      <c r="Z413" s="30">
        <f t="shared" si="91"/>
        <v>230</v>
      </c>
      <c r="AA413" s="30">
        <f t="shared" si="92"/>
        <v>4.7142015321154975</v>
      </c>
      <c r="AB413" s="30">
        <f t="shared" si="93"/>
        <v>0</v>
      </c>
      <c r="AC413" s="30">
        <f t="shared" si="96"/>
        <v>2536.8857984678843</v>
      </c>
    </row>
    <row r="414" spans="1:29" x14ac:dyDescent="0.35">
      <c r="A414" s="5">
        <v>45086.796353622682</v>
      </c>
      <c r="B414" s="1">
        <v>2</v>
      </c>
      <c r="C414" s="6">
        <v>2123.2199999999998</v>
      </c>
      <c r="D414" s="6">
        <v>1</v>
      </c>
      <c r="E414" s="7" t="s">
        <v>19</v>
      </c>
      <c r="F414" s="5">
        <v>45088.422810648146</v>
      </c>
      <c r="G414" s="1">
        <v>1</v>
      </c>
      <c r="H414" s="5">
        <v>45033.644580706015</v>
      </c>
      <c r="I414" s="7" t="s">
        <v>53</v>
      </c>
      <c r="J414" s="7"/>
      <c r="K414" s="7" t="s">
        <v>30</v>
      </c>
      <c r="L414" s="7" t="s">
        <v>31</v>
      </c>
      <c r="M414" s="7" t="s">
        <v>32</v>
      </c>
      <c r="N414" s="7" t="s">
        <v>33</v>
      </c>
      <c r="O414" s="7" t="s">
        <v>30</v>
      </c>
      <c r="P414" s="25">
        <f t="shared" si="97"/>
        <v>413</v>
      </c>
      <c r="Q414" s="28">
        <f t="shared" si="94"/>
        <v>45078</v>
      </c>
      <c r="R414" s="28" t="str">
        <f t="shared" si="84"/>
        <v>OTA</v>
      </c>
      <c r="S414" s="28" t="str">
        <f t="shared" si="85"/>
        <v>OTA</v>
      </c>
      <c r="T414" s="29">
        <f t="shared" si="86"/>
        <v>1.1785503830288745E-3</v>
      </c>
      <c r="U414" s="29">
        <f t="shared" si="95"/>
        <v>1.1785503830288745E-3</v>
      </c>
      <c r="V414" s="30">
        <f t="shared" si="87"/>
        <v>318.48299999999995</v>
      </c>
      <c r="W414" s="30">
        <f t="shared" si="88"/>
        <v>0</v>
      </c>
      <c r="X414" s="30">
        <f t="shared" si="89"/>
        <v>0</v>
      </c>
      <c r="Y414" s="30">
        <f t="shared" si="90"/>
        <v>38.217959999999991</v>
      </c>
      <c r="Z414" s="30">
        <f t="shared" si="91"/>
        <v>153.33333333333331</v>
      </c>
      <c r="AA414" s="30">
        <f t="shared" si="92"/>
        <v>2.3571007660577488</v>
      </c>
      <c r="AB414" s="30">
        <f t="shared" si="93"/>
        <v>0</v>
      </c>
      <c r="AC414" s="30">
        <f t="shared" si="96"/>
        <v>1610.8286059006086</v>
      </c>
    </row>
    <row r="415" spans="1:29" x14ac:dyDescent="0.35">
      <c r="A415" s="5">
        <v>45086.742032754628</v>
      </c>
      <c r="B415" s="1">
        <v>3</v>
      </c>
      <c r="C415" s="6">
        <v>1731.09</v>
      </c>
      <c r="D415" s="6">
        <v>1</v>
      </c>
      <c r="E415" s="7" t="s">
        <v>19</v>
      </c>
      <c r="F415" s="5">
        <v>45089.2556290625</v>
      </c>
      <c r="G415" s="1">
        <v>1</v>
      </c>
      <c r="H415" s="5">
        <v>44980.965058958333</v>
      </c>
      <c r="I415" s="7" t="s">
        <v>53</v>
      </c>
      <c r="J415" s="7"/>
      <c r="K415" s="7" t="s">
        <v>38</v>
      </c>
      <c r="L415" s="7" t="s">
        <v>31</v>
      </c>
      <c r="M415" s="7" t="s">
        <v>34</v>
      </c>
      <c r="N415" s="7" t="s">
        <v>23</v>
      </c>
      <c r="O415" s="7" t="s">
        <v>38</v>
      </c>
      <c r="P415" s="25">
        <f t="shared" si="97"/>
        <v>414</v>
      </c>
      <c r="Q415" s="28">
        <f t="shared" si="94"/>
        <v>45078</v>
      </c>
      <c r="R415" s="28" t="str">
        <f t="shared" si="84"/>
        <v>OTA</v>
      </c>
      <c r="S415" s="28" t="str">
        <f t="shared" si="85"/>
        <v>OTA</v>
      </c>
      <c r="T415" s="29">
        <f t="shared" si="86"/>
        <v>1.7678255745433118E-3</v>
      </c>
      <c r="U415" s="29">
        <f t="shared" si="95"/>
        <v>1.7678255745433118E-3</v>
      </c>
      <c r="V415" s="30">
        <f t="shared" si="87"/>
        <v>259.6635</v>
      </c>
      <c r="W415" s="30">
        <f t="shared" si="88"/>
        <v>0</v>
      </c>
      <c r="X415" s="30">
        <f t="shared" si="89"/>
        <v>0</v>
      </c>
      <c r="Y415" s="30">
        <f t="shared" si="90"/>
        <v>31.159619999999997</v>
      </c>
      <c r="Z415" s="30">
        <f t="shared" si="91"/>
        <v>191.66666666666666</v>
      </c>
      <c r="AA415" s="30">
        <f t="shared" si="92"/>
        <v>3.5356511490866236</v>
      </c>
      <c r="AB415" s="30">
        <f t="shared" si="93"/>
        <v>0</v>
      </c>
      <c r="AC415" s="30">
        <f t="shared" si="96"/>
        <v>1245.0645621842466</v>
      </c>
    </row>
    <row r="416" spans="1:29" x14ac:dyDescent="0.35">
      <c r="A416" s="5">
        <v>45086.315138634258</v>
      </c>
      <c r="B416" s="1">
        <v>2</v>
      </c>
      <c r="C416" s="6">
        <v>1791.04</v>
      </c>
      <c r="D416" s="6">
        <v>1</v>
      </c>
      <c r="E416" s="7" t="s">
        <v>19</v>
      </c>
      <c r="F416" s="5">
        <v>45088.458333333336</v>
      </c>
      <c r="G416" s="1">
        <v>1</v>
      </c>
      <c r="H416" s="5">
        <v>45080.688895902778</v>
      </c>
      <c r="I416" s="7" t="s">
        <v>53</v>
      </c>
      <c r="J416" s="7"/>
      <c r="K416" s="7"/>
      <c r="L416" s="7" t="s">
        <v>21</v>
      </c>
      <c r="M416" s="7" t="s">
        <v>52</v>
      </c>
      <c r="N416" s="7" t="s">
        <v>33</v>
      </c>
      <c r="O416" s="7" t="s">
        <v>46</v>
      </c>
      <c r="P416" s="25">
        <f t="shared" si="97"/>
        <v>415</v>
      </c>
      <c r="Q416" s="28">
        <f t="shared" si="94"/>
        <v>45078</v>
      </c>
      <c r="R416" s="28" t="str">
        <f t="shared" si="84"/>
        <v>WEB</v>
      </c>
      <c r="S416" s="28" t="str">
        <f t="shared" si="85"/>
        <v>WEBSITE</v>
      </c>
      <c r="T416" s="29">
        <f t="shared" si="86"/>
        <v>3.2626427406199023E-3</v>
      </c>
      <c r="U416" s="29">
        <f t="shared" si="95"/>
        <v>3.2626427406199023E-3</v>
      </c>
      <c r="V416" s="30">
        <f t="shared" si="87"/>
        <v>17.910399999999999</v>
      </c>
      <c r="W416" s="30">
        <f t="shared" si="88"/>
        <v>50</v>
      </c>
      <c r="X416" s="30">
        <f t="shared" si="89"/>
        <v>0</v>
      </c>
      <c r="Y416" s="30">
        <f t="shared" si="90"/>
        <v>25.074560000000002</v>
      </c>
      <c r="Z416" s="30">
        <f t="shared" si="91"/>
        <v>153.33333333333331</v>
      </c>
      <c r="AA416" s="30">
        <f t="shared" si="92"/>
        <v>32.626427406199021</v>
      </c>
      <c r="AB416" s="30">
        <f t="shared" si="93"/>
        <v>0</v>
      </c>
      <c r="AC416" s="30">
        <f t="shared" si="96"/>
        <v>1512.0952792604676</v>
      </c>
    </row>
    <row r="417" spans="1:29" x14ac:dyDescent="0.35">
      <c r="A417" s="5">
        <v>45086.69452503472</v>
      </c>
      <c r="B417" s="1">
        <v>2</v>
      </c>
      <c r="C417" s="6">
        <v>1569.47</v>
      </c>
      <c r="D417" s="6">
        <v>1</v>
      </c>
      <c r="E417" s="7" t="s">
        <v>19</v>
      </c>
      <c r="F417" s="5">
        <v>45088.458333333336</v>
      </c>
      <c r="G417" s="1">
        <v>1</v>
      </c>
      <c r="H417" s="5">
        <v>45082.327925833335</v>
      </c>
      <c r="I417" s="7" t="s">
        <v>53</v>
      </c>
      <c r="J417" s="7"/>
      <c r="K417" s="7" t="s">
        <v>50</v>
      </c>
      <c r="L417" s="7" t="s">
        <v>31</v>
      </c>
      <c r="M417" s="7" t="s">
        <v>32</v>
      </c>
      <c r="N417" s="7" t="s">
        <v>28</v>
      </c>
      <c r="O417" s="7" t="s">
        <v>51</v>
      </c>
      <c r="P417" s="25">
        <f t="shared" si="97"/>
        <v>416</v>
      </c>
      <c r="Q417" s="28">
        <f t="shared" si="94"/>
        <v>45078</v>
      </c>
      <c r="R417" s="28" t="str">
        <f t="shared" si="84"/>
        <v>OTA</v>
      </c>
      <c r="S417" s="28" t="str">
        <f t="shared" si="85"/>
        <v>OTA</v>
      </c>
      <c r="T417" s="29">
        <f t="shared" si="86"/>
        <v>1.1785503830288745E-3</v>
      </c>
      <c r="U417" s="29">
        <f t="shared" si="95"/>
        <v>1.1785503830288745E-3</v>
      </c>
      <c r="V417" s="30">
        <f t="shared" si="87"/>
        <v>235.4205</v>
      </c>
      <c r="W417" s="30">
        <f t="shared" si="88"/>
        <v>0</v>
      </c>
      <c r="X417" s="30">
        <f t="shared" si="89"/>
        <v>0</v>
      </c>
      <c r="Y417" s="30">
        <f t="shared" si="90"/>
        <v>28.250459999999997</v>
      </c>
      <c r="Z417" s="30">
        <f t="shared" si="91"/>
        <v>153.33333333333331</v>
      </c>
      <c r="AA417" s="30">
        <f t="shared" si="92"/>
        <v>2.3571007660577488</v>
      </c>
      <c r="AB417" s="30">
        <f t="shared" si="93"/>
        <v>0</v>
      </c>
      <c r="AC417" s="30">
        <f t="shared" si="96"/>
        <v>1150.1086059006091</v>
      </c>
    </row>
    <row r="418" spans="1:29" x14ac:dyDescent="0.35">
      <c r="A418" s="5">
        <v>45087.515900081016</v>
      </c>
      <c r="B418" s="1">
        <v>1</v>
      </c>
      <c r="C418" s="6">
        <v>1704.82</v>
      </c>
      <c r="D418" s="6">
        <v>1</v>
      </c>
      <c r="E418" s="7" t="s">
        <v>19</v>
      </c>
      <c r="F418" s="5">
        <v>45088.458078715281</v>
      </c>
      <c r="G418" s="1">
        <v>2</v>
      </c>
      <c r="H418" s="5">
        <v>45072.421879548609</v>
      </c>
      <c r="I418" s="7" t="s">
        <v>20</v>
      </c>
      <c r="J418" s="7"/>
      <c r="K418" s="7" t="s">
        <v>35</v>
      </c>
      <c r="L418" s="7" t="s">
        <v>31</v>
      </c>
      <c r="M418" s="7" t="s">
        <v>34</v>
      </c>
      <c r="N418" s="7" t="s">
        <v>33</v>
      </c>
      <c r="O418" s="7" t="s">
        <v>47</v>
      </c>
      <c r="P418" s="25">
        <f t="shared" si="97"/>
        <v>417</v>
      </c>
      <c r="Q418" s="28">
        <f t="shared" si="94"/>
        <v>45078</v>
      </c>
      <c r="R418" s="28" t="str">
        <f t="shared" si="84"/>
        <v>OTA</v>
      </c>
      <c r="S418" s="28" t="str">
        <f t="shared" si="85"/>
        <v>OTA</v>
      </c>
      <c r="T418" s="29">
        <f t="shared" si="86"/>
        <v>5.8927519151443723E-4</v>
      </c>
      <c r="U418" s="29">
        <f t="shared" si="95"/>
        <v>5.8927519151443723E-4</v>
      </c>
      <c r="V418" s="30">
        <f t="shared" si="87"/>
        <v>255.72299999999998</v>
      </c>
      <c r="W418" s="30">
        <f t="shared" si="88"/>
        <v>0</v>
      </c>
      <c r="X418" s="30">
        <f t="shared" si="89"/>
        <v>0</v>
      </c>
      <c r="Y418" s="30">
        <f t="shared" si="90"/>
        <v>30.686759999999996</v>
      </c>
      <c r="Z418" s="30">
        <f t="shared" si="91"/>
        <v>115</v>
      </c>
      <c r="AA418" s="30">
        <f t="shared" si="92"/>
        <v>1.1785503830288744</v>
      </c>
      <c r="AB418" s="30">
        <f t="shared" si="93"/>
        <v>0</v>
      </c>
      <c r="AC418" s="30">
        <f t="shared" si="96"/>
        <v>1302.2316896169709</v>
      </c>
    </row>
    <row r="419" spans="1:29" x14ac:dyDescent="0.35">
      <c r="A419" s="5">
        <v>45087.773427708336</v>
      </c>
      <c r="B419" s="1">
        <v>1</v>
      </c>
      <c r="C419" s="6">
        <v>1386.62</v>
      </c>
      <c r="D419" s="6">
        <v>1</v>
      </c>
      <c r="E419" s="7" t="s">
        <v>19</v>
      </c>
      <c r="F419" s="5">
        <v>45088.458333333336</v>
      </c>
      <c r="G419" s="1">
        <v>1</v>
      </c>
      <c r="H419" s="5">
        <v>44894.703502418983</v>
      </c>
      <c r="I419" s="7" t="s">
        <v>20</v>
      </c>
      <c r="J419" s="7"/>
      <c r="K419" s="7" t="s">
        <v>35</v>
      </c>
      <c r="L419" s="7" t="s">
        <v>31</v>
      </c>
      <c r="M419" s="7" t="s">
        <v>58</v>
      </c>
      <c r="N419" s="7" t="s">
        <v>33</v>
      </c>
      <c r="O419" s="7" t="s">
        <v>37</v>
      </c>
      <c r="P419" s="25">
        <f t="shared" si="97"/>
        <v>418</v>
      </c>
      <c r="Q419" s="28">
        <f t="shared" si="94"/>
        <v>45078</v>
      </c>
      <c r="R419" s="28" t="str">
        <f t="shared" si="84"/>
        <v>OTA</v>
      </c>
      <c r="S419" s="28" t="str">
        <f t="shared" si="85"/>
        <v>OTA</v>
      </c>
      <c r="T419" s="29">
        <f t="shared" si="86"/>
        <v>5.8927519151443723E-4</v>
      </c>
      <c r="U419" s="29">
        <f t="shared" si="95"/>
        <v>5.8927519151443723E-4</v>
      </c>
      <c r="V419" s="30">
        <f t="shared" si="87"/>
        <v>207.99299999999997</v>
      </c>
      <c r="W419" s="30">
        <f t="shared" si="88"/>
        <v>0</v>
      </c>
      <c r="X419" s="30">
        <f t="shared" si="89"/>
        <v>0</v>
      </c>
      <c r="Y419" s="30">
        <f t="shared" si="90"/>
        <v>24.959159999999997</v>
      </c>
      <c r="Z419" s="30">
        <f t="shared" si="91"/>
        <v>115</v>
      </c>
      <c r="AA419" s="30">
        <f t="shared" si="92"/>
        <v>1.1785503830288744</v>
      </c>
      <c r="AB419" s="30">
        <f t="shared" si="93"/>
        <v>0</v>
      </c>
      <c r="AC419" s="30">
        <f t="shared" si="96"/>
        <v>1037.4892896169711</v>
      </c>
    </row>
    <row r="420" spans="1:29" x14ac:dyDescent="0.35">
      <c r="A420" s="5">
        <v>45087.582206562503</v>
      </c>
      <c r="B420" s="1">
        <v>1</v>
      </c>
      <c r="C420" s="6">
        <v>1704.82</v>
      </c>
      <c r="D420" s="6">
        <v>1</v>
      </c>
      <c r="E420" s="7" t="s">
        <v>19</v>
      </c>
      <c r="F420" s="5">
        <v>45088.458333333336</v>
      </c>
      <c r="G420" s="1">
        <v>2</v>
      </c>
      <c r="H420" s="5">
        <v>45072.435902395831</v>
      </c>
      <c r="I420" s="7" t="s">
        <v>20</v>
      </c>
      <c r="J420" s="7"/>
      <c r="K420" s="7" t="s">
        <v>35</v>
      </c>
      <c r="L420" s="7" t="s">
        <v>31</v>
      </c>
      <c r="M420" s="7" t="s">
        <v>34</v>
      </c>
      <c r="N420" s="7" t="s">
        <v>33</v>
      </c>
      <c r="O420" s="7" t="s">
        <v>47</v>
      </c>
      <c r="P420" s="25">
        <f t="shared" si="97"/>
        <v>419</v>
      </c>
      <c r="Q420" s="28">
        <f t="shared" si="94"/>
        <v>45078</v>
      </c>
      <c r="R420" s="28" t="str">
        <f t="shared" si="84"/>
        <v>OTA</v>
      </c>
      <c r="S420" s="28" t="str">
        <f t="shared" si="85"/>
        <v>OTA</v>
      </c>
      <c r="T420" s="29">
        <f t="shared" si="86"/>
        <v>5.8927519151443723E-4</v>
      </c>
      <c r="U420" s="29">
        <f t="shared" si="95"/>
        <v>5.8927519151443723E-4</v>
      </c>
      <c r="V420" s="30">
        <f t="shared" si="87"/>
        <v>255.72299999999998</v>
      </c>
      <c r="W420" s="30">
        <f t="shared" si="88"/>
        <v>0</v>
      </c>
      <c r="X420" s="30">
        <f t="shared" si="89"/>
        <v>0</v>
      </c>
      <c r="Y420" s="30">
        <f t="shared" si="90"/>
        <v>30.686759999999996</v>
      </c>
      <c r="Z420" s="30">
        <f t="shared" si="91"/>
        <v>115</v>
      </c>
      <c r="AA420" s="30">
        <f t="shared" si="92"/>
        <v>1.1785503830288744</v>
      </c>
      <c r="AB420" s="30">
        <f t="shared" si="93"/>
        <v>0</v>
      </c>
      <c r="AC420" s="30">
        <f t="shared" si="96"/>
        <v>1302.2316896169709</v>
      </c>
    </row>
    <row r="421" spans="1:29" x14ac:dyDescent="0.35">
      <c r="A421" s="5">
        <v>45087.680179849536</v>
      </c>
      <c r="B421" s="1">
        <v>1</v>
      </c>
      <c r="C421" s="6">
        <v>1867.14</v>
      </c>
      <c r="D421" s="6">
        <v>1</v>
      </c>
      <c r="E421" s="7" t="s">
        <v>19</v>
      </c>
      <c r="F421" s="5">
        <v>45088.458333333336</v>
      </c>
      <c r="G421" s="1">
        <v>2</v>
      </c>
      <c r="H421" s="5">
        <v>45061.976864467593</v>
      </c>
      <c r="I421" s="7" t="s">
        <v>20</v>
      </c>
      <c r="J421" s="7"/>
      <c r="K421" s="7" t="s">
        <v>30</v>
      </c>
      <c r="L421" s="7" t="s">
        <v>31</v>
      </c>
      <c r="M421" s="7" t="s">
        <v>34</v>
      </c>
      <c r="N421" s="7" t="s">
        <v>33</v>
      </c>
      <c r="O421" s="7" t="s">
        <v>30</v>
      </c>
      <c r="P421" s="25">
        <f t="shared" si="97"/>
        <v>420</v>
      </c>
      <c r="Q421" s="28">
        <f t="shared" si="94"/>
        <v>45078</v>
      </c>
      <c r="R421" s="28" t="str">
        <f t="shared" si="84"/>
        <v>OTA</v>
      </c>
      <c r="S421" s="28" t="str">
        <f t="shared" si="85"/>
        <v>OTA</v>
      </c>
      <c r="T421" s="29">
        <f t="shared" si="86"/>
        <v>5.8927519151443723E-4</v>
      </c>
      <c r="U421" s="29">
        <f t="shared" si="95"/>
        <v>5.8927519151443723E-4</v>
      </c>
      <c r="V421" s="30">
        <f t="shared" si="87"/>
        <v>280.07100000000003</v>
      </c>
      <c r="W421" s="30">
        <f t="shared" si="88"/>
        <v>0</v>
      </c>
      <c r="X421" s="30">
        <f t="shared" si="89"/>
        <v>0</v>
      </c>
      <c r="Y421" s="30">
        <f t="shared" si="90"/>
        <v>33.608519999999999</v>
      </c>
      <c r="Z421" s="30">
        <f t="shared" si="91"/>
        <v>115</v>
      </c>
      <c r="AA421" s="30">
        <f t="shared" si="92"/>
        <v>1.1785503830288744</v>
      </c>
      <c r="AB421" s="30">
        <f t="shared" si="93"/>
        <v>0</v>
      </c>
      <c r="AC421" s="30">
        <f t="shared" si="96"/>
        <v>1437.2819296169712</v>
      </c>
    </row>
    <row r="422" spans="1:29" x14ac:dyDescent="0.35">
      <c r="A422" s="5">
        <v>45087.516374155093</v>
      </c>
      <c r="B422" s="1">
        <v>1</v>
      </c>
      <c r="C422" s="6">
        <v>1704.82</v>
      </c>
      <c r="D422" s="6">
        <v>1</v>
      </c>
      <c r="E422" s="7" t="s">
        <v>19</v>
      </c>
      <c r="F422" s="5">
        <v>45088.458333333336</v>
      </c>
      <c r="G422" s="1">
        <v>2</v>
      </c>
      <c r="H422" s="5">
        <v>45072.421966516202</v>
      </c>
      <c r="I422" s="7" t="s">
        <v>20</v>
      </c>
      <c r="J422" s="7"/>
      <c r="K422" s="7" t="s">
        <v>35</v>
      </c>
      <c r="L422" s="7" t="s">
        <v>31</v>
      </c>
      <c r="M422" s="7" t="s">
        <v>34</v>
      </c>
      <c r="N422" s="7" t="s">
        <v>33</v>
      </c>
      <c r="O422" s="7" t="s">
        <v>47</v>
      </c>
      <c r="P422" s="25">
        <f t="shared" si="97"/>
        <v>421</v>
      </c>
      <c r="Q422" s="28">
        <f t="shared" si="94"/>
        <v>45078</v>
      </c>
      <c r="R422" s="28" t="str">
        <f t="shared" si="84"/>
        <v>OTA</v>
      </c>
      <c r="S422" s="28" t="str">
        <f t="shared" si="85"/>
        <v>OTA</v>
      </c>
      <c r="T422" s="29">
        <f t="shared" si="86"/>
        <v>5.8927519151443723E-4</v>
      </c>
      <c r="U422" s="29">
        <f t="shared" si="95"/>
        <v>5.8927519151443723E-4</v>
      </c>
      <c r="V422" s="30">
        <f t="shared" si="87"/>
        <v>255.72299999999998</v>
      </c>
      <c r="W422" s="30">
        <f t="shared" si="88"/>
        <v>0</v>
      </c>
      <c r="X422" s="30">
        <f t="shared" si="89"/>
        <v>0</v>
      </c>
      <c r="Y422" s="30">
        <f t="shared" si="90"/>
        <v>30.686759999999996</v>
      </c>
      <c r="Z422" s="30">
        <f t="shared" si="91"/>
        <v>115</v>
      </c>
      <c r="AA422" s="30">
        <f t="shared" si="92"/>
        <v>1.1785503830288744</v>
      </c>
      <c r="AB422" s="30">
        <f t="shared" si="93"/>
        <v>0</v>
      </c>
      <c r="AC422" s="30">
        <f t="shared" si="96"/>
        <v>1302.2316896169709</v>
      </c>
    </row>
    <row r="423" spans="1:29" x14ac:dyDescent="0.35">
      <c r="A423" s="5">
        <v>45087.550385775467</v>
      </c>
      <c r="B423" s="1">
        <v>1</v>
      </c>
      <c r="C423" s="6">
        <v>1754.64</v>
      </c>
      <c r="D423" s="6">
        <v>1</v>
      </c>
      <c r="E423" s="7" t="s">
        <v>19</v>
      </c>
      <c r="F423" s="5">
        <v>45088.458333333336</v>
      </c>
      <c r="G423" s="1">
        <v>2</v>
      </c>
      <c r="H423" s="5">
        <v>45045.507770763892</v>
      </c>
      <c r="I423" s="7" t="s">
        <v>20</v>
      </c>
      <c r="J423" s="7"/>
      <c r="K423" s="7" t="s">
        <v>35</v>
      </c>
      <c r="L423" s="7" t="s">
        <v>31</v>
      </c>
      <c r="M423" s="7" t="s">
        <v>34</v>
      </c>
      <c r="N423" s="7" t="s">
        <v>33</v>
      </c>
      <c r="O423" s="7" t="s">
        <v>47</v>
      </c>
      <c r="P423" s="25">
        <f t="shared" si="97"/>
        <v>422</v>
      </c>
      <c r="Q423" s="28">
        <f t="shared" si="94"/>
        <v>45078</v>
      </c>
      <c r="R423" s="28" t="str">
        <f t="shared" si="84"/>
        <v>OTA</v>
      </c>
      <c r="S423" s="28" t="str">
        <f t="shared" si="85"/>
        <v>OTA</v>
      </c>
      <c r="T423" s="29">
        <f t="shared" si="86"/>
        <v>5.8927519151443723E-4</v>
      </c>
      <c r="U423" s="29">
        <f t="shared" si="95"/>
        <v>5.8927519151443723E-4</v>
      </c>
      <c r="V423" s="30">
        <f t="shared" si="87"/>
        <v>263.19600000000003</v>
      </c>
      <c r="W423" s="30">
        <f t="shared" si="88"/>
        <v>0</v>
      </c>
      <c r="X423" s="30">
        <f t="shared" si="89"/>
        <v>0</v>
      </c>
      <c r="Y423" s="30">
        <f t="shared" si="90"/>
        <v>31.58352</v>
      </c>
      <c r="Z423" s="30">
        <f t="shared" si="91"/>
        <v>115</v>
      </c>
      <c r="AA423" s="30">
        <f t="shared" si="92"/>
        <v>1.1785503830288744</v>
      </c>
      <c r="AB423" s="30">
        <f t="shared" si="93"/>
        <v>0</v>
      </c>
      <c r="AC423" s="30">
        <f t="shared" si="96"/>
        <v>1343.681929616971</v>
      </c>
    </row>
    <row r="424" spans="1:29" x14ac:dyDescent="0.35">
      <c r="A424" s="5">
        <v>45087.720181435187</v>
      </c>
      <c r="B424" s="1">
        <v>3</v>
      </c>
      <c r="C424" s="6">
        <v>3416.26</v>
      </c>
      <c r="D424" s="6">
        <v>1</v>
      </c>
      <c r="E424" s="7" t="s">
        <v>19</v>
      </c>
      <c r="F424" s="5">
        <v>45090.319445706016</v>
      </c>
      <c r="G424" s="1">
        <v>1</v>
      </c>
      <c r="H424" s="5">
        <v>44933.822272847225</v>
      </c>
      <c r="I424" s="7" t="s">
        <v>20</v>
      </c>
      <c r="J424" s="7"/>
      <c r="K424" s="7" t="s">
        <v>35</v>
      </c>
      <c r="L424" s="7" t="s">
        <v>31</v>
      </c>
      <c r="M424" s="7" t="s">
        <v>58</v>
      </c>
      <c r="N424" s="7" t="s">
        <v>33</v>
      </c>
      <c r="O424" s="7" t="s">
        <v>37</v>
      </c>
      <c r="P424" s="25">
        <f t="shared" si="97"/>
        <v>423</v>
      </c>
      <c r="Q424" s="28">
        <f t="shared" si="94"/>
        <v>45078</v>
      </c>
      <c r="R424" s="28" t="str">
        <f t="shared" si="84"/>
        <v>OTA</v>
      </c>
      <c r="S424" s="28" t="str">
        <f t="shared" si="85"/>
        <v>OTA</v>
      </c>
      <c r="T424" s="29">
        <f t="shared" si="86"/>
        <v>1.7678255745433118E-3</v>
      </c>
      <c r="U424" s="29">
        <f t="shared" si="95"/>
        <v>1.7678255745433118E-3</v>
      </c>
      <c r="V424" s="30">
        <f t="shared" si="87"/>
        <v>512.43899999999996</v>
      </c>
      <c r="W424" s="30">
        <f t="shared" si="88"/>
        <v>0</v>
      </c>
      <c r="X424" s="30">
        <f t="shared" si="89"/>
        <v>0</v>
      </c>
      <c r="Y424" s="30">
        <f t="shared" si="90"/>
        <v>61.49268</v>
      </c>
      <c r="Z424" s="30">
        <f t="shared" si="91"/>
        <v>191.66666666666666</v>
      </c>
      <c r="AA424" s="30">
        <f t="shared" si="92"/>
        <v>3.5356511490866236</v>
      </c>
      <c r="AB424" s="30">
        <f t="shared" si="93"/>
        <v>0</v>
      </c>
      <c r="AC424" s="30">
        <f t="shared" si="96"/>
        <v>2647.1260021842472</v>
      </c>
    </row>
    <row r="425" spans="1:29" x14ac:dyDescent="0.35">
      <c r="A425" s="5">
        <v>45087.898250520833</v>
      </c>
      <c r="B425" s="1">
        <v>1</v>
      </c>
      <c r="C425" s="6">
        <v>1555.36</v>
      </c>
      <c r="D425" s="6">
        <v>1</v>
      </c>
      <c r="E425" s="7" t="s">
        <v>19</v>
      </c>
      <c r="F425" s="5">
        <v>45088.305403182872</v>
      </c>
      <c r="G425" s="1">
        <v>1</v>
      </c>
      <c r="H425" s="5">
        <v>45087.437980358794</v>
      </c>
      <c r="I425" s="7" t="s">
        <v>20</v>
      </c>
      <c r="J425" s="7"/>
      <c r="K425" s="7" t="s">
        <v>30</v>
      </c>
      <c r="L425" s="7" t="s">
        <v>31</v>
      </c>
      <c r="M425" s="7" t="s">
        <v>32</v>
      </c>
      <c r="N425" s="7" t="s">
        <v>33</v>
      </c>
      <c r="O425" s="7" t="s">
        <v>30</v>
      </c>
      <c r="P425" s="25">
        <f t="shared" si="97"/>
        <v>424</v>
      </c>
      <c r="Q425" s="28">
        <f t="shared" si="94"/>
        <v>45078</v>
      </c>
      <c r="R425" s="28" t="str">
        <f t="shared" si="84"/>
        <v>OTA</v>
      </c>
      <c r="S425" s="28" t="str">
        <f t="shared" si="85"/>
        <v>OTA</v>
      </c>
      <c r="T425" s="29">
        <f t="shared" si="86"/>
        <v>5.8927519151443723E-4</v>
      </c>
      <c r="U425" s="29">
        <f t="shared" si="95"/>
        <v>5.8927519151443723E-4</v>
      </c>
      <c r="V425" s="30">
        <f t="shared" si="87"/>
        <v>233.30399999999997</v>
      </c>
      <c r="W425" s="30">
        <f t="shared" si="88"/>
        <v>0</v>
      </c>
      <c r="X425" s="30">
        <f t="shared" si="89"/>
        <v>0</v>
      </c>
      <c r="Y425" s="30">
        <f t="shared" si="90"/>
        <v>27.996479999999995</v>
      </c>
      <c r="Z425" s="30">
        <f t="shared" si="91"/>
        <v>115</v>
      </c>
      <c r="AA425" s="30">
        <f t="shared" si="92"/>
        <v>1.1785503830288744</v>
      </c>
      <c r="AB425" s="30">
        <f t="shared" si="93"/>
        <v>0</v>
      </c>
      <c r="AC425" s="30">
        <f t="shared" si="96"/>
        <v>1177.880969616971</v>
      </c>
    </row>
    <row r="426" spans="1:29" x14ac:dyDescent="0.35">
      <c r="A426" s="5">
        <v>45087.600350682871</v>
      </c>
      <c r="B426" s="1">
        <v>2</v>
      </c>
      <c r="C426" s="6">
        <v>2717.72</v>
      </c>
      <c r="D426" s="6">
        <v>1</v>
      </c>
      <c r="E426" s="7" t="s">
        <v>19</v>
      </c>
      <c r="F426" s="5">
        <v>45089.35680947917</v>
      </c>
      <c r="G426" s="1">
        <v>2</v>
      </c>
      <c r="H426" s="5">
        <v>44987.289025069447</v>
      </c>
      <c r="I426" s="7" t="s">
        <v>41</v>
      </c>
      <c r="J426" s="7"/>
      <c r="K426" s="7" t="s">
        <v>50</v>
      </c>
      <c r="L426" s="7" t="s">
        <v>31</v>
      </c>
      <c r="M426" s="7" t="s">
        <v>32</v>
      </c>
      <c r="N426" s="7" t="s">
        <v>33</v>
      </c>
      <c r="O426" s="7" t="s">
        <v>51</v>
      </c>
      <c r="P426" s="25">
        <f t="shared" si="97"/>
        <v>425</v>
      </c>
      <c r="Q426" s="28">
        <f t="shared" si="94"/>
        <v>45078</v>
      </c>
      <c r="R426" s="28" t="str">
        <f t="shared" si="84"/>
        <v>OTA</v>
      </c>
      <c r="S426" s="28" t="str">
        <f t="shared" si="85"/>
        <v>OTA</v>
      </c>
      <c r="T426" s="29">
        <f t="shared" si="86"/>
        <v>1.1785503830288745E-3</v>
      </c>
      <c r="U426" s="29">
        <f t="shared" si="95"/>
        <v>1.1785503830288745E-3</v>
      </c>
      <c r="V426" s="30">
        <f t="shared" si="87"/>
        <v>407.65799999999996</v>
      </c>
      <c r="W426" s="30">
        <f t="shared" si="88"/>
        <v>0</v>
      </c>
      <c r="X426" s="30">
        <f t="shared" si="89"/>
        <v>0</v>
      </c>
      <c r="Y426" s="30">
        <f t="shared" si="90"/>
        <v>48.918959999999991</v>
      </c>
      <c r="Z426" s="30">
        <f t="shared" si="91"/>
        <v>153.33333333333331</v>
      </c>
      <c r="AA426" s="30">
        <f t="shared" si="92"/>
        <v>2.3571007660577488</v>
      </c>
      <c r="AB426" s="30">
        <f t="shared" si="93"/>
        <v>0</v>
      </c>
      <c r="AC426" s="30">
        <f t="shared" si="96"/>
        <v>2105.4526059006089</v>
      </c>
    </row>
    <row r="427" spans="1:29" x14ac:dyDescent="0.35">
      <c r="A427" s="5">
        <v>45087.546505891201</v>
      </c>
      <c r="B427" s="1">
        <v>1</v>
      </c>
      <c r="C427" s="6">
        <v>2241.0700000000002</v>
      </c>
      <c r="D427" s="6">
        <v>1</v>
      </c>
      <c r="E427" s="7" t="s">
        <v>19</v>
      </c>
      <c r="F427" s="5">
        <v>45088.458333333336</v>
      </c>
      <c r="G427" s="1">
        <v>2</v>
      </c>
      <c r="H427" s="5">
        <v>45055.966814201391</v>
      </c>
      <c r="I427" s="7" t="s">
        <v>41</v>
      </c>
      <c r="J427" s="7"/>
      <c r="K427" s="7" t="s">
        <v>35</v>
      </c>
      <c r="L427" s="7" t="s">
        <v>31</v>
      </c>
      <c r="M427" s="7" t="s">
        <v>32</v>
      </c>
      <c r="N427" s="7" t="s">
        <v>33</v>
      </c>
      <c r="O427" s="7" t="s">
        <v>47</v>
      </c>
      <c r="P427" s="25">
        <f t="shared" si="97"/>
        <v>426</v>
      </c>
      <c r="Q427" s="28">
        <f t="shared" si="94"/>
        <v>45078</v>
      </c>
      <c r="R427" s="28" t="str">
        <f t="shared" si="84"/>
        <v>OTA</v>
      </c>
      <c r="S427" s="28" t="str">
        <f t="shared" si="85"/>
        <v>OTA</v>
      </c>
      <c r="T427" s="29">
        <f t="shared" si="86"/>
        <v>5.8927519151443723E-4</v>
      </c>
      <c r="U427" s="29">
        <f t="shared" si="95"/>
        <v>5.8927519151443723E-4</v>
      </c>
      <c r="V427" s="30">
        <f t="shared" si="87"/>
        <v>336.16050000000001</v>
      </c>
      <c r="W427" s="30">
        <f t="shared" si="88"/>
        <v>0</v>
      </c>
      <c r="X427" s="30">
        <f t="shared" si="89"/>
        <v>0</v>
      </c>
      <c r="Y427" s="30">
        <f t="shared" si="90"/>
        <v>40.339260000000003</v>
      </c>
      <c r="Z427" s="30">
        <f t="shared" si="91"/>
        <v>115</v>
      </c>
      <c r="AA427" s="30">
        <f t="shared" si="92"/>
        <v>1.1785503830288744</v>
      </c>
      <c r="AB427" s="30">
        <f t="shared" si="93"/>
        <v>0</v>
      </c>
      <c r="AC427" s="30">
        <f t="shared" si="96"/>
        <v>1748.3916896169712</v>
      </c>
    </row>
    <row r="428" spans="1:29" x14ac:dyDescent="0.35">
      <c r="A428" s="5">
        <v>45087.562089837964</v>
      </c>
      <c r="B428" s="1">
        <v>1</v>
      </c>
      <c r="C428" s="6">
        <v>1700.76</v>
      </c>
      <c r="D428" s="6">
        <v>1</v>
      </c>
      <c r="E428" s="7" t="s">
        <v>19</v>
      </c>
      <c r="F428" s="5">
        <v>45088.458333333336</v>
      </c>
      <c r="G428" s="1">
        <v>1</v>
      </c>
      <c r="H428" s="5">
        <v>45069.953260057868</v>
      </c>
      <c r="I428" s="7" t="s">
        <v>41</v>
      </c>
      <c r="J428" s="7"/>
      <c r="K428" s="7" t="s">
        <v>50</v>
      </c>
      <c r="L428" s="7" t="s">
        <v>31</v>
      </c>
      <c r="M428" s="7" t="s">
        <v>32</v>
      </c>
      <c r="N428" s="7" t="s">
        <v>28</v>
      </c>
      <c r="O428" s="7" t="s">
        <v>51</v>
      </c>
      <c r="P428" s="25">
        <f t="shared" si="97"/>
        <v>427</v>
      </c>
      <c r="Q428" s="28">
        <f t="shared" si="94"/>
        <v>45078</v>
      </c>
      <c r="R428" s="28" t="str">
        <f t="shared" si="84"/>
        <v>OTA</v>
      </c>
      <c r="S428" s="28" t="str">
        <f t="shared" si="85"/>
        <v>OTA</v>
      </c>
      <c r="T428" s="29">
        <f t="shared" si="86"/>
        <v>5.8927519151443723E-4</v>
      </c>
      <c r="U428" s="29">
        <f t="shared" si="95"/>
        <v>5.8927519151443723E-4</v>
      </c>
      <c r="V428" s="30">
        <f t="shared" si="87"/>
        <v>255.11399999999998</v>
      </c>
      <c r="W428" s="30">
        <f t="shared" si="88"/>
        <v>0</v>
      </c>
      <c r="X428" s="30">
        <f t="shared" si="89"/>
        <v>0</v>
      </c>
      <c r="Y428" s="30">
        <f t="shared" si="90"/>
        <v>30.613679999999999</v>
      </c>
      <c r="Z428" s="30">
        <f t="shared" si="91"/>
        <v>115</v>
      </c>
      <c r="AA428" s="30">
        <f t="shared" si="92"/>
        <v>1.1785503830288744</v>
      </c>
      <c r="AB428" s="30">
        <f t="shared" si="93"/>
        <v>0</v>
      </c>
      <c r="AC428" s="30">
        <f t="shared" si="96"/>
        <v>1298.853769616971</v>
      </c>
    </row>
    <row r="429" spans="1:29" x14ac:dyDescent="0.35">
      <c r="A429" s="5">
        <v>45087.625730775464</v>
      </c>
      <c r="B429" s="1">
        <v>1</v>
      </c>
      <c r="C429" s="6">
        <v>2010.1</v>
      </c>
      <c r="D429" s="6">
        <v>1</v>
      </c>
      <c r="E429" s="7" t="s">
        <v>19</v>
      </c>
      <c r="F429" s="5">
        <v>45088.303682175923</v>
      </c>
      <c r="G429" s="1">
        <v>1</v>
      </c>
      <c r="H429" s="5">
        <v>45084.425531423614</v>
      </c>
      <c r="I429" s="7" t="s">
        <v>41</v>
      </c>
      <c r="J429" s="7"/>
      <c r="K429" s="7"/>
      <c r="L429" s="7" t="s">
        <v>21</v>
      </c>
      <c r="M429" s="7" t="s">
        <v>52</v>
      </c>
      <c r="N429" s="7" t="s">
        <v>23</v>
      </c>
      <c r="O429" s="7" t="s">
        <v>46</v>
      </c>
      <c r="P429" s="25">
        <f t="shared" si="97"/>
        <v>428</v>
      </c>
      <c r="Q429" s="28">
        <f t="shared" si="94"/>
        <v>45078</v>
      </c>
      <c r="R429" s="28" t="str">
        <f t="shared" si="84"/>
        <v>WEB</v>
      </c>
      <c r="S429" s="28" t="str">
        <f t="shared" si="85"/>
        <v>WEBSITE</v>
      </c>
      <c r="T429" s="29">
        <f t="shared" si="86"/>
        <v>1.6313213703099511E-3</v>
      </c>
      <c r="U429" s="29">
        <f t="shared" si="95"/>
        <v>1.6313213703099511E-3</v>
      </c>
      <c r="V429" s="30">
        <f t="shared" si="87"/>
        <v>20.100999999999999</v>
      </c>
      <c r="W429" s="30">
        <f t="shared" si="88"/>
        <v>50</v>
      </c>
      <c r="X429" s="30">
        <f t="shared" si="89"/>
        <v>0</v>
      </c>
      <c r="Y429" s="30">
        <f t="shared" si="90"/>
        <v>28.141400000000001</v>
      </c>
      <c r="Z429" s="30">
        <f t="shared" si="91"/>
        <v>115</v>
      </c>
      <c r="AA429" s="30">
        <f t="shared" si="92"/>
        <v>16.31321370309951</v>
      </c>
      <c r="AB429" s="30">
        <f t="shared" si="93"/>
        <v>0</v>
      </c>
      <c r="AC429" s="30">
        <f t="shared" si="96"/>
        <v>1780.5443862969005</v>
      </c>
    </row>
    <row r="430" spans="1:29" x14ac:dyDescent="0.35">
      <c r="A430" s="5">
        <v>45087.630344004632</v>
      </c>
      <c r="B430" s="1">
        <v>2</v>
      </c>
      <c r="C430" s="6">
        <v>2950.03</v>
      </c>
      <c r="D430" s="6">
        <v>1</v>
      </c>
      <c r="E430" s="7" t="s">
        <v>19</v>
      </c>
      <c r="F430" s="5">
        <v>45089.458333333336</v>
      </c>
      <c r="G430" s="1">
        <v>2</v>
      </c>
      <c r="H430" s="5">
        <v>45073.474083738423</v>
      </c>
      <c r="I430" s="7" t="s">
        <v>41</v>
      </c>
      <c r="J430" s="7"/>
      <c r="K430" s="7" t="s">
        <v>35</v>
      </c>
      <c r="L430" s="7" t="s">
        <v>31</v>
      </c>
      <c r="M430" s="7" t="s">
        <v>34</v>
      </c>
      <c r="N430" s="7" t="s">
        <v>33</v>
      </c>
      <c r="O430" s="7" t="s">
        <v>37</v>
      </c>
      <c r="P430" s="25">
        <f t="shared" si="97"/>
        <v>429</v>
      </c>
      <c r="Q430" s="28">
        <f t="shared" si="94"/>
        <v>45078</v>
      </c>
      <c r="R430" s="28" t="str">
        <f t="shared" si="84"/>
        <v>OTA</v>
      </c>
      <c r="S430" s="28" t="str">
        <f t="shared" si="85"/>
        <v>OTA</v>
      </c>
      <c r="T430" s="29">
        <f t="shared" si="86"/>
        <v>1.1785503830288745E-3</v>
      </c>
      <c r="U430" s="29">
        <f t="shared" si="95"/>
        <v>1.1785503830288745E-3</v>
      </c>
      <c r="V430" s="30">
        <f t="shared" si="87"/>
        <v>442.50450000000001</v>
      </c>
      <c r="W430" s="30">
        <f t="shared" si="88"/>
        <v>0</v>
      </c>
      <c r="X430" s="30">
        <f t="shared" si="89"/>
        <v>0</v>
      </c>
      <c r="Y430" s="30">
        <f t="shared" si="90"/>
        <v>53.100540000000002</v>
      </c>
      <c r="Z430" s="30">
        <f t="shared" si="91"/>
        <v>153.33333333333331</v>
      </c>
      <c r="AA430" s="30">
        <f t="shared" si="92"/>
        <v>2.3571007660577488</v>
      </c>
      <c r="AB430" s="30">
        <f t="shared" si="93"/>
        <v>0</v>
      </c>
      <c r="AC430" s="30">
        <f t="shared" si="96"/>
        <v>2298.7345259006088</v>
      </c>
    </row>
    <row r="431" spans="1:29" x14ac:dyDescent="0.35">
      <c r="A431" s="5">
        <v>45087.672017685189</v>
      </c>
      <c r="B431" s="1">
        <v>1</v>
      </c>
      <c r="C431" s="6">
        <v>1648.21</v>
      </c>
      <c r="D431" s="6">
        <v>1</v>
      </c>
      <c r="E431" s="7" t="s">
        <v>19</v>
      </c>
      <c r="F431" s="5">
        <v>45088.456447812503</v>
      </c>
      <c r="G431" s="1">
        <v>1</v>
      </c>
      <c r="H431" s="5">
        <v>45087.508861631941</v>
      </c>
      <c r="I431" s="7" t="s">
        <v>41</v>
      </c>
      <c r="J431" s="7"/>
      <c r="K431" s="7" t="s">
        <v>35</v>
      </c>
      <c r="L431" s="7" t="s">
        <v>31</v>
      </c>
      <c r="M431" s="7" t="s">
        <v>32</v>
      </c>
      <c r="N431" s="7" t="s">
        <v>33</v>
      </c>
      <c r="O431" s="7" t="s">
        <v>37</v>
      </c>
      <c r="P431" s="25">
        <f t="shared" si="97"/>
        <v>430</v>
      </c>
      <c r="Q431" s="28">
        <f t="shared" si="94"/>
        <v>45078</v>
      </c>
      <c r="R431" s="28" t="str">
        <f t="shared" si="84"/>
        <v>OTA</v>
      </c>
      <c r="S431" s="28" t="str">
        <f t="shared" si="85"/>
        <v>OTA</v>
      </c>
      <c r="T431" s="29">
        <f t="shared" si="86"/>
        <v>5.8927519151443723E-4</v>
      </c>
      <c r="U431" s="29">
        <f t="shared" si="95"/>
        <v>5.8927519151443723E-4</v>
      </c>
      <c r="V431" s="30">
        <f t="shared" si="87"/>
        <v>247.23149999999998</v>
      </c>
      <c r="W431" s="30">
        <f t="shared" si="88"/>
        <v>0</v>
      </c>
      <c r="X431" s="30">
        <f t="shared" si="89"/>
        <v>0</v>
      </c>
      <c r="Y431" s="30">
        <f t="shared" si="90"/>
        <v>29.667779999999997</v>
      </c>
      <c r="Z431" s="30">
        <f t="shared" si="91"/>
        <v>115</v>
      </c>
      <c r="AA431" s="30">
        <f t="shared" si="92"/>
        <v>1.1785503830288744</v>
      </c>
      <c r="AB431" s="30">
        <f t="shared" si="93"/>
        <v>0</v>
      </c>
      <c r="AC431" s="30">
        <f t="shared" si="96"/>
        <v>1255.1321696169712</v>
      </c>
    </row>
    <row r="432" spans="1:29" x14ac:dyDescent="0.35">
      <c r="A432" s="5">
        <v>45087.665098900463</v>
      </c>
      <c r="B432" s="1">
        <v>1</v>
      </c>
      <c r="C432" s="6">
        <v>2166.96</v>
      </c>
      <c r="D432" s="6">
        <v>1</v>
      </c>
      <c r="E432" s="7" t="s">
        <v>19</v>
      </c>
      <c r="F432" s="5">
        <v>45088.425767118053</v>
      </c>
      <c r="G432" s="1">
        <v>2</v>
      </c>
      <c r="H432" s="5">
        <v>45075.845617280094</v>
      </c>
      <c r="I432" s="7" t="s">
        <v>42</v>
      </c>
      <c r="J432" s="7"/>
      <c r="K432" s="7" t="s">
        <v>35</v>
      </c>
      <c r="L432" s="7" t="s">
        <v>31</v>
      </c>
      <c r="M432" s="7" t="s">
        <v>32</v>
      </c>
      <c r="N432" s="7" t="s">
        <v>33</v>
      </c>
      <c r="O432" s="7" t="s">
        <v>47</v>
      </c>
      <c r="P432" s="25">
        <f t="shared" si="97"/>
        <v>431</v>
      </c>
      <c r="Q432" s="28">
        <f t="shared" si="94"/>
        <v>45078</v>
      </c>
      <c r="R432" s="28" t="str">
        <f t="shared" si="84"/>
        <v>OTA</v>
      </c>
      <c r="S432" s="28" t="str">
        <f t="shared" si="85"/>
        <v>OTA</v>
      </c>
      <c r="T432" s="29">
        <f t="shared" si="86"/>
        <v>5.8927519151443723E-4</v>
      </c>
      <c r="U432" s="29">
        <f t="shared" si="95"/>
        <v>5.8927519151443723E-4</v>
      </c>
      <c r="V432" s="30">
        <f t="shared" si="87"/>
        <v>325.04399999999998</v>
      </c>
      <c r="W432" s="30">
        <f t="shared" si="88"/>
        <v>0</v>
      </c>
      <c r="X432" s="30">
        <f t="shared" si="89"/>
        <v>0</v>
      </c>
      <c r="Y432" s="30">
        <f t="shared" si="90"/>
        <v>39.005279999999999</v>
      </c>
      <c r="Z432" s="30">
        <f t="shared" si="91"/>
        <v>115</v>
      </c>
      <c r="AA432" s="30">
        <f t="shared" si="92"/>
        <v>1.1785503830288744</v>
      </c>
      <c r="AB432" s="30">
        <f t="shared" si="93"/>
        <v>0</v>
      </c>
      <c r="AC432" s="30">
        <f t="shared" si="96"/>
        <v>1686.7321696169711</v>
      </c>
    </row>
    <row r="433" spans="1:29" x14ac:dyDescent="0.35">
      <c r="A433" s="5">
        <v>45087.613766319446</v>
      </c>
      <c r="B433" s="1">
        <v>1</v>
      </c>
      <c r="C433" s="6">
        <v>2202.39</v>
      </c>
      <c r="D433" s="6">
        <v>1</v>
      </c>
      <c r="E433" s="7" t="s">
        <v>19</v>
      </c>
      <c r="F433" s="5">
        <v>45088.458333333336</v>
      </c>
      <c r="G433" s="1">
        <v>4</v>
      </c>
      <c r="H433" s="5">
        <v>45082.408815127317</v>
      </c>
      <c r="I433" s="7" t="s">
        <v>42</v>
      </c>
      <c r="J433" s="7"/>
      <c r="K433" s="7" t="s">
        <v>30</v>
      </c>
      <c r="L433" s="7" t="s">
        <v>31</v>
      </c>
      <c r="M433" s="7" t="s">
        <v>32</v>
      </c>
      <c r="N433" s="7" t="s">
        <v>33</v>
      </c>
      <c r="O433" s="7" t="s">
        <v>30</v>
      </c>
      <c r="P433" s="25">
        <f t="shared" si="97"/>
        <v>432</v>
      </c>
      <c r="Q433" s="28">
        <f t="shared" si="94"/>
        <v>45078</v>
      </c>
      <c r="R433" s="28" t="str">
        <f t="shared" si="84"/>
        <v>OTA</v>
      </c>
      <c r="S433" s="28" t="str">
        <f t="shared" si="85"/>
        <v>OTA</v>
      </c>
      <c r="T433" s="29">
        <f t="shared" si="86"/>
        <v>5.8927519151443723E-4</v>
      </c>
      <c r="U433" s="29">
        <f t="shared" si="95"/>
        <v>5.8927519151443723E-4</v>
      </c>
      <c r="V433" s="30">
        <f t="shared" si="87"/>
        <v>330.35849999999999</v>
      </c>
      <c r="W433" s="30">
        <f t="shared" si="88"/>
        <v>0</v>
      </c>
      <c r="X433" s="30">
        <f t="shared" si="89"/>
        <v>0</v>
      </c>
      <c r="Y433" s="30">
        <f t="shared" si="90"/>
        <v>39.643019999999993</v>
      </c>
      <c r="Z433" s="30">
        <f t="shared" si="91"/>
        <v>115</v>
      </c>
      <c r="AA433" s="30">
        <f t="shared" si="92"/>
        <v>1.1785503830288744</v>
      </c>
      <c r="AB433" s="30">
        <f t="shared" si="93"/>
        <v>0</v>
      </c>
      <c r="AC433" s="30">
        <f t="shared" si="96"/>
        <v>1716.2099296169711</v>
      </c>
    </row>
    <row r="434" spans="1:29" x14ac:dyDescent="0.35">
      <c r="A434" s="5">
        <v>45087.957634930557</v>
      </c>
      <c r="B434" s="1">
        <v>1</v>
      </c>
      <c r="C434" s="6">
        <v>1949.91</v>
      </c>
      <c r="D434" s="6">
        <v>1</v>
      </c>
      <c r="E434" s="7" t="s">
        <v>19</v>
      </c>
      <c r="F434" s="5">
        <v>45088.458264016204</v>
      </c>
      <c r="G434" s="1">
        <v>2</v>
      </c>
      <c r="H434" s="5">
        <v>45043.744924895836</v>
      </c>
      <c r="I434" s="7" t="s">
        <v>42</v>
      </c>
      <c r="J434" s="7"/>
      <c r="K434" s="7" t="s">
        <v>30</v>
      </c>
      <c r="L434" s="7" t="s">
        <v>31</v>
      </c>
      <c r="M434" s="7" t="s">
        <v>34</v>
      </c>
      <c r="N434" s="7" t="s">
        <v>33</v>
      </c>
      <c r="O434" s="7" t="s">
        <v>30</v>
      </c>
      <c r="P434" s="25">
        <f t="shared" si="97"/>
        <v>433</v>
      </c>
      <c r="Q434" s="28">
        <f t="shared" si="94"/>
        <v>45078</v>
      </c>
      <c r="R434" s="28" t="str">
        <f t="shared" si="84"/>
        <v>OTA</v>
      </c>
      <c r="S434" s="28" t="str">
        <f t="shared" si="85"/>
        <v>OTA</v>
      </c>
      <c r="T434" s="29">
        <f t="shared" si="86"/>
        <v>5.8927519151443723E-4</v>
      </c>
      <c r="U434" s="29">
        <f t="shared" si="95"/>
        <v>5.8927519151443723E-4</v>
      </c>
      <c r="V434" s="30">
        <f t="shared" si="87"/>
        <v>292.48649999999998</v>
      </c>
      <c r="W434" s="30">
        <f t="shared" si="88"/>
        <v>0</v>
      </c>
      <c r="X434" s="30">
        <f t="shared" si="89"/>
        <v>0</v>
      </c>
      <c r="Y434" s="30">
        <f t="shared" si="90"/>
        <v>35.098379999999999</v>
      </c>
      <c r="Z434" s="30">
        <f t="shared" si="91"/>
        <v>115</v>
      </c>
      <c r="AA434" s="30">
        <f t="shared" si="92"/>
        <v>1.1785503830288744</v>
      </c>
      <c r="AB434" s="30">
        <f t="shared" si="93"/>
        <v>0</v>
      </c>
      <c r="AC434" s="30">
        <f t="shared" si="96"/>
        <v>1506.1465696169712</v>
      </c>
    </row>
    <row r="435" spans="1:29" x14ac:dyDescent="0.35">
      <c r="A435" s="5">
        <v>45088.021718564814</v>
      </c>
      <c r="B435" s="1">
        <v>1</v>
      </c>
      <c r="C435" s="6">
        <v>1600</v>
      </c>
      <c r="D435" s="6">
        <v>1</v>
      </c>
      <c r="E435" s="7" t="s">
        <v>19</v>
      </c>
      <c r="F435" s="5">
        <v>45088.458333333336</v>
      </c>
      <c r="G435" s="1">
        <v>2</v>
      </c>
      <c r="H435" s="5">
        <v>45087.945972164351</v>
      </c>
      <c r="I435" s="7" t="s">
        <v>42</v>
      </c>
      <c r="J435" s="7"/>
      <c r="K435" s="7" t="s">
        <v>30</v>
      </c>
      <c r="L435" s="7" t="s">
        <v>31</v>
      </c>
      <c r="M435" s="7" t="s">
        <v>32</v>
      </c>
      <c r="N435" s="7" t="s">
        <v>33</v>
      </c>
      <c r="O435" s="7" t="s">
        <v>30</v>
      </c>
      <c r="P435" s="25">
        <f t="shared" si="97"/>
        <v>434</v>
      </c>
      <c r="Q435" s="28">
        <f t="shared" si="94"/>
        <v>45078</v>
      </c>
      <c r="R435" s="28" t="str">
        <f t="shared" si="84"/>
        <v>OTA</v>
      </c>
      <c r="S435" s="28" t="str">
        <f t="shared" si="85"/>
        <v>OTA</v>
      </c>
      <c r="T435" s="29">
        <f t="shared" si="86"/>
        <v>5.8927519151443723E-4</v>
      </c>
      <c r="U435" s="29">
        <f t="shared" si="95"/>
        <v>5.8927519151443723E-4</v>
      </c>
      <c r="V435" s="30">
        <f t="shared" si="87"/>
        <v>240</v>
      </c>
      <c r="W435" s="30">
        <f t="shared" si="88"/>
        <v>0</v>
      </c>
      <c r="X435" s="30">
        <f t="shared" si="89"/>
        <v>0</v>
      </c>
      <c r="Y435" s="30">
        <f t="shared" si="90"/>
        <v>28.799999999999997</v>
      </c>
      <c r="Z435" s="30">
        <f t="shared" si="91"/>
        <v>115</v>
      </c>
      <c r="AA435" s="30">
        <f t="shared" si="92"/>
        <v>1.1785503830288744</v>
      </c>
      <c r="AB435" s="30">
        <f t="shared" si="93"/>
        <v>0</v>
      </c>
      <c r="AC435" s="30">
        <f t="shared" si="96"/>
        <v>1215.021449616971</v>
      </c>
    </row>
    <row r="436" spans="1:29" x14ac:dyDescent="0.35">
      <c r="A436" s="5">
        <v>45087.681321863427</v>
      </c>
      <c r="B436" s="1">
        <v>1</v>
      </c>
      <c r="C436" s="6">
        <v>2993.87</v>
      </c>
      <c r="D436" s="6">
        <v>1</v>
      </c>
      <c r="E436" s="7" t="s">
        <v>19</v>
      </c>
      <c r="F436" s="5">
        <v>45088.452755474536</v>
      </c>
      <c r="G436" s="1">
        <v>3</v>
      </c>
      <c r="H436" s="5">
        <v>45011.63418375</v>
      </c>
      <c r="I436" s="7" t="s">
        <v>44</v>
      </c>
      <c r="J436" s="7"/>
      <c r="K436" s="7" t="s">
        <v>35</v>
      </c>
      <c r="L436" s="7" t="s">
        <v>31</v>
      </c>
      <c r="M436" s="7" t="s">
        <v>34</v>
      </c>
      <c r="N436" s="7" t="s">
        <v>33</v>
      </c>
      <c r="O436" s="7" t="s">
        <v>47</v>
      </c>
      <c r="P436" s="25">
        <f t="shared" si="97"/>
        <v>435</v>
      </c>
      <c r="Q436" s="28">
        <f t="shared" si="94"/>
        <v>45078</v>
      </c>
      <c r="R436" s="28" t="str">
        <f t="shared" si="84"/>
        <v>OTA</v>
      </c>
      <c r="S436" s="28" t="str">
        <f t="shared" si="85"/>
        <v>OTA</v>
      </c>
      <c r="T436" s="29">
        <f t="shared" si="86"/>
        <v>5.8927519151443723E-4</v>
      </c>
      <c r="U436" s="29">
        <f t="shared" si="95"/>
        <v>5.8927519151443723E-4</v>
      </c>
      <c r="V436" s="30">
        <f t="shared" si="87"/>
        <v>449.08049999999997</v>
      </c>
      <c r="W436" s="30">
        <f t="shared" si="88"/>
        <v>0</v>
      </c>
      <c r="X436" s="30">
        <f t="shared" si="89"/>
        <v>0</v>
      </c>
      <c r="Y436" s="30">
        <f t="shared" si="90"/>
        <v>53.889659999999992</v>
      </c>
      <c r="Z436" s="30">
        <f t="shared" si="91"/>
        <v>115</v>
      </c>
      <c r="AA436" s="30">
        <f t="shared" si="92"/>
        <v>1.1785503830288744</v>
      </c>
      <c r="AB436" s="30">
        <f t="shared" si="93"/>
        <v>0</v>
      </c>
      <c r="AC436" s="30">
        <f t="shared" si="96"/>
        <v>2374.7212896169713</v>
      </c>
    </row>
    <row r="437" spans="1:29" x14ac:dyDescent="0.35">
      <c r="A437" s="5">
        <v>45087.694077048611</v>
      </c>
      <c r="B437" s="1">
        <v>3</v>
      </c>
      <c r="C437" s="6">
        <v>3779.2</v>
      </c>
      <c r="D437" s="6">
        <v>1</v>
      </c>
      <c r="E437" s="7" t="s">
        <v>19</v>
      </c>
      <c r="F437" s="5">
        <v>45090.285100879628</v>
      </c>
      <c r="G437" s="1">
        <v>2</v>
      </c>
      <c r="H437" s="5">
        <v>45079.801180277776</v>
      </c>
      <c r="I437" s="7" t="s">
        <v>48</v>
      </c>
      <c r="J437" s="7"/>
      <c r="K437" s="7" t="s">
        <v>30</v>
      </c>
      <c r="L437" s="7" t="s">
        <v>31</v>
      </c>
      <c r="M437" s="7" t="s">
        <v>34</v>
      </c>
      <c r="N437" s="7" t="s">
        <v>33</v>
      </c>
      <c r="O437" s="7" t="s">
        <v>30</v>
      </c>
      <c r="P437" s="25">
        <f t="shared" si="97"/>
        <v>436</v>
      </c>
      <c r="Q437" s="28">
        <f t="shared" si="94"/>
        <v>45078</v>
      </c>
      <c r="R437" s="28" t="str">
        <f t="shared" si="84"/>
        <v>OTA</v>
      </c>
      <c r="S437" s="28" t="str">
        <f t="shared" si="85"/>
        <v>OTA</v>
      </c>
      <c r="T437" s="29">
        <f t="shared" si="86"/>
        <v>1.7678255745433118E-3</v>
      </c>
      <c r="U437" s="29">
        <f t="shared" si="95"/>
        <v>1.7678255745433118E-3</v>
      </c>
      <c r="V437" s="30">
        <f t="shared" si="87"/>
        <v>566.88</v>
      </c>
      <c r="W437" s="30">
        <f t="shared" si="88"/>
        <v>0</v>
      </c>
      <c r="X437" s="30">
        <f t="shared" si="89"/>
        <v>0</v>
      </c>
      <c r="Y437" s="30">
        <f t="shared" si="90"/>
        <v>68.025599999999997</v>
      </c>
      <c r="Z437" s="30">
        <f t="shared" si="91"/>
        <v>191.66666666666666</v>
      </c>
      <c r="AA437" s="30">
        <f t="shared" si="92"/>
        <v>3.5356511490866236</v>
      </c>
      <c r="AB437" s="30">
        <f t="shared" si="93"/>
        <v>0</v>
      </c>
      <c r="AC437" s="30">
        <f t="shared" si="96"/>
        <v>2949.0920821842465</v>
      </c>
    </row>
    <row r="438" spans="1:29" x14ac:dyDescent="0.35">
      <c r="A438" s="5">
        <v>45087.888636215277</v>
      </c>
      <c r="B438" s="1">
        <v>1</v>
      </c>
      <c r="C438" s="6">
        <v>1196.43</v>
      </c>
      <c r="D438" s="6">
        <v>1</v>
      </c>
      <c r="E438" s="7" t="s">
        <v>19</v>
      </c>
      <c r="F438" s="5">
        <v>45088.390294293982</v>
      </c>
      <c r="G438" s="1">
        <v>2</v>
      </c>
      <c r="H438" s="5">
        <v>45087.876521516206</v>
      </c>
      <c r="I438" s="7" t="s">
        <v>48</v>
      </c>
      <c r="J438" s="7"/>
      <c r="K438" s="7" t="s">
        <v>30</v>
      </c>
      <c r="L438" s="7" t="s">
        <v>31</v>
      </c>
      <c r="M438" s="7" t="s">
        <v>32</v>
      </c>
      <c r="N438" s="7" t="s">
        <v>33</v>
      </c>
      <c r="O438" s="7" t="s">
        <v>30</v>
      </c>
      <c r="P438" s="25">
        <f t="shared" si="97"/>
        <v>437</v>
      </c>
      <c r="Q438" s="28">
        <f t="shared" si="94"/>
        <v>45078</v>
      </c>
      <c r="R438" s="28" t="str">
        <f t="shared" si="84"/>
        <v>OTA</v>
      </c>
      <c r="S438" s="28" t="str">
        <f t="shared" si="85"/>
        <v>OTA</v>
      </c>
      <c r="T438" s="29">
        <f t="shared" si="86"/>
        <v>5.8927519151443723E-4</v>
      </c>
      <c r="U438" s="29">
        <f t="shared" si="95"/>
        <v>5.8927519151443723E-4</v>
      </c>
      <c r="V438" s="30">
        <f t="shared" si="87"/>
        <v>179.46450000000002</v>
      </c>
      <c r="W438" s="30">
        <f t="shared" si="88"/>
        <v>0</v>
      </c>
      <c r="X438" s="30">
        <f t="shared" si="89"/>
        <v>0</v>
      </c>
      <c r="Y438" s="30">
        <f t="shared" si="90"/>
        <v>21.535740000000001</v>
      </c>
      <c r="Z438" s="30">
        <f t="shared" si="91"/>
        <v>115</v>
      </c>
      <c r="AA438" s="30">
        <f t="shared" si="92"/>
        <v>1.1785503830288744</v>
      </c>
      <c r="AB438" s="30">
        <f t="shared" si="93"/>
        <v>0</v>
      </c>
      <c r="AC438" s="30">
        <f t="shared" si="96"/>
        <v>879.25120961697121</v>
      </c>
    </row>
    <row r="439" spans="1:29" x14ac:dyDescent="0.35">
      <c r="A439" s="5">
        <v>45087.839618298611</v>
      </c>
      <c r="B439" s="1">
        <v>2</v>
      </c>
      <c r="C439" s="6">
        <v>2911.43</v>
      </c>
      <c r="D439" s="6">
        <v>1</v>
      </c>
      <c r="E439" s="7" t="s">
        <v>19</v>
      </c>
      <c r="F439" s="5">
        <v>45089.255331400462</v>
      </c>
      <c r="G439" s="1">
        <v>4</v>
      </c>
      <c r="H439" s="5">
        <v>45082.918196412036</v>
      </c>
      <c r="I439" s="7" t="s">
        <v>63</v>
      </c>
      <c r="J439" s="7"/>
      <c r="K439" s="7" t="s">
        <v>38</v>
      </c>
      <c r="L439" s="7" t="s">
        <v>31</v>
      </c>
      <c r="M439" s="7" t="s">
        <v>32</v>
      </c>
      <c r="N439" s="7" t="s">
        <v>23</v>
      </c>
      <c r="O439" s="7" t="s">
        <v>38</v>
      </c>
      <c r="P439" s="25">
        <f t="shared" si="97"/>
        <v>438</v>
      </c>
      <c r="Q439" s="28">
        <f t="shared" si="94"/>
        <v>45078</v>
      </c>
      <c r="R439" s="28" t="str">
        <f t="shared" si="84"/>
        <v>OTA</v>
      </c>
      <c r="S439" s="28" t="str">
        <f t="shared" si="85"/>
        <v>OTA</v>
      </c>
      <c r="T439" s="29">
        <f t="shared" si="86"/>
        <v>1.1785503830288745E-3</v>
      </c>
      <c r="U439" s="29">
        <f t="shared" si="95"/>
        <v>1.1785503830288745E-3</v>
      </c>
      <c r="V439" s="30">
        <f t="shared" si="87"/>
        <v>436.71449999999999</v>
      </c>
      <c r="W439" s="30">
        <f t="shared" si="88"/>
        <v>0</v>
      </c>
      <c r="X439" s="30">
        <f t="shared" si="89"/>
        <v>0</v>
      </c>
      <c r="Y439" s="30">
        <f t="shared" si="90"/>
        <v>52.405739999999994</v>
      </c>
      <c r="Z439" s="30">
        <f t="shared" si="91"/>
        <v>153.33333333333331</v>
      </c>
      <c r="AA439" s="30">
        <f t="shared" si="92"/>
        <v>2.3571007660577488</v>
      </c>
      <c r="AB439" s="30">
        <f t="shared" si="93"/>
        <v>0</v>
      </c>
      <c r="AC439" s="30">
        <f t="shared" si="96"/>
        <v>2266.6193259006086</v>
      </c>
    </row>
    <row r="440" spans="1:29" x14ac:dyDescent="0.35">
      <c r="A440" s="5">
        <v>45087.800487581022</v>
      </c>
      <c r="B440" s="1">
        <v>1</v>
      </c>
      <c r="C440" s="6">
        <v>2429.46</v>
      </c>
      <c r="D440" s="6">
        <v>1</v>
      </c>
      <c r="E440" s="7" t="s">
        <v>19</v>
      </c>
      <c r="F440" s="5">
        <v>45088.455860057868</v>
      </c>
      <c r="G440" s="1">
        <v>5</v>
      </c>
      <c r="H440" s="5">
        <v>44995.389718449071</v>
      </c>
      <c r="I440" s="7" t="s">
        <v>80</v>
      </c>
      <c r="J440" s="7"/>
      <c r="K440" s="7" t="s">
        <v>30</v>
      </c>
      <c r="L440" s="7" t="s">
        <v>31</v>
      </c>
      <c r="M440" s="7" t="s">
        <v>34</v>
      </c>
      <c r="N440" s="7" t="s">
        <v>33</v>
      </c>
      <c r="O440" s="7" t="s">
        <v>30</v>
      </c>
      <c r="P440" s="25">
        <f t="shared" si="97"/>
        <v>439</v>
      </c>
      <c r="Q440" s="28">
        <f t="shared" si="94"/>
        <v>45078</v>
      </c>
      <c r="R440" s="28" t="str">
        <f t="shared" si="84"/>
        <v>OTA</v>
      </c>
      <c r="S440" s="28" t="str">
        <f t="shared" si="85"/>
        <v>OTA</v>
      </c>
      <c r="T440" s="29">
        <f t="shared" si="86"/>
        <v>5.8927519151443723E-4</v>
      </c>
      <c r="U440" s="29">
        <f t="shared" si="95"/>
        <v>5.8927519151443723E-4</v>
      </c>
      <c r="V440" s="30">
        <f t="shared" si="87"/>
        <v>364.41899999999998</v>
      </c>
      <c r="W440" s="30">
        <f t="shared" si="88"/>
        <v>0</v>
      </c>
      <c r="X440" s="30">
        <f t="shared" si="89"/>
        <v>0</v>
      </c>
      <c r="Y440" s="30">
        <f t="shared" si="90"/>
        <v>43.73028</v>
      </c>
      <c r="Z440" s="30">
        <f t="shared" si="91"/>
        <v>115</v>
      </c>
      <c r="AA440" s="30">
        <f t="shared" si="92"/>
        <v>1.1785503830288744</v>
      </c>
      <c r="AB440" s="30">
        <f t="shared" si="93"/>
        <v>0</v>
      </c>
      <c r="AC440" s="30">
        <f t="shared" si="96"/>
        <v>1905.1321696169712</v>
      </c>
    </row>
    <row r="441" spans="1:29" x14ac:dyDescent="0.35">
      <c r="A441" s="5">
        <v>45087.650677048608</v>
      </c>
      <c r="B441" s="1">
        <v>1</v>
      </c>
      <c r="C441" s="6">
        <v>771.43</v>
      </c>
      <c r="D441" s="6">
        <v>1</v>
      </c>
      <c r="E441" s="7" t="s">
        <v>19</v>
      </c>
      <c r="F441" s="5">
        <v>45088.305592187498</v>
      </c>
      <c r="G441" s="1">
        <v>1</v>
      </c>
      <c r="H441" s="5">
        <v>45062.681033391207</v>
      </c>
      <c r="I441" s="7" t="s">
        <v>49</v>
      </c>
      <c r="J441" s="7"/>
      <c r="K441" s="7" t="s">
        <v>30</v>
      </c>
      <c r="L441" s="7" t="s">
        <v>31</v>
      </c>
      <c r="M441" s="7" t="s">
        <v>34</v>
      </c>
      <c r="N441" s="7" t="s">
        <v>33</v>
      </c>
      <c r="O441" s="7" t="s">
        <v>30</v>
      </c>
      <c r="P441" s="25">
        <f t="shared" si="97"/>
        <v>440</v>
      </c>
      <c r="Q441" s="28">
        <f t="shared" si="94"/>
        <v>45078</v>
      </c>
      <c r="R441" s="28" t="str">
        <f t="shared" si="84"/>
        <v>OTA</v>
      </c>
      <c r="S441" s="28" t="str">
        <f t="shared" si="85"/>
        <v>OTA</v>
      </c>
      <c r="T441" s="29">
        <f t="shared" si="86"/>
        <v>5.8927519151443723E-4</v>
      </c>
      <c r="U441" s="29">
        <f t="shared" si="95"/>
        <v>5.8927519151443723E-4</v>
      </c>
      <c r="V441" s="30">
        <f t="shared" si="87"/>
        <v>115.71449999999999</v>
      </c>
      <c r="W441" s="30">
        <f t="shared" si="88"/>
        <v>0</v>
      </c>
      <c r="X441" s="30">
        <f t="shared" si="89"/>
        <v>0</v>
      </c>
      <c r="Y441" s="30">
        <f t="shared" si="90"/>
        <v>13.885739999999998</v>
      </c>
      <c r="Z441" s="30">
        <f t="shared" si="91"/>
        <v>115</v>
      </c>
      <c r="AA441" s="30">
        <f t="shared" si="92"/>
        <v>1.1785503830288744</v>
      </c>
      <c r="AB441" s="30">
        <f t="shared" si="93"/>
        <v>0</v>
      </c>
      <c r="AC441" s="30">
        <f t="shared" si="96"/>
        <v>525.65120961697107</v>
      </c>
    </row>
    <row r="442" spans="1:29" x14ac:dyDescent="0.35">
      <c r="A442" s="5">
        <v>45087.75958111111</v>
      </c>
      <c r="B442" s="1">
        <v>1</v>
      </c>
      <c r="C442" s="6">
        <v>634.46</v>
      </c>
      <c r="D442" s="6">
        <v>1</v>
      </c>
      <c r="E442" s="7" t="s">
        <v>19</v>
      </c>
      <c r="F442" s="5">
        <v>45088.421393912038</v>
      </c>
      <c r="G442" s="1">
        <v>1</v>
      </c>
      <c r="H442" s="5">
        <v>45086.515758194444</v>
      </c>
      <c r="I442" s="7" t="s">
        <v>49</v>
      </c>
      <c r="J442" s="7"/>
      <c r="K442" s="7" t="s">
        <v>50</v>
      </c>
      <c r="L442" s="7" t="s">
        <v>31</v>
      </c>
      <c r="M442" s="7" t="s">
        <v>32</v>
      </c>
      <c r="N442" s="7" t="s">
        <v>33</v>
      </c>
      <c r="O442" s="7" t="s">
        <v>51</v>
      </c>
      <c r="P442" s="25">
        <f t="shared" si="97"/>
        <v>441</v>
      </c>
      <c r="Q442" s="28">
        <f t="shared" si="94"/>
        <v>45078</v>
      </c>
      <c r="R442" s="28" t="str">
        <f t="shared" si="84"/>
        <v>OTA</v>
      </c>
      <c r="S442" s="28" t="str">
        <f t="shared" si="85"/>
        <v>OTA</v>
      </c>
      <c r="T442" s="29">
        <f t="shared" si="86"/>
        <v>5.8927519151443723E-4</v>
      </c>
      <c r="U442" s="29">
        <f t="shared" si="95"/>
        <v>5.8927519151443723E-4</v>
      </c>
      <c r="V442" s="30">
        <f t="shared" si="87"/>
        <v>95.168999999999997</v>
      </c>
      <c r="W442" s="30">
        <f t="shared" si="88"/>
        <v>0</v>
      </c>
      <c r="X442" s="30">
        <f t="shared" si="89"/>
        <v>0</v>
      </c>
      <c r="Y442" s="30">
        <f t="shared" si="90"/>
        <v>11.42028</v>
      </c>
      <c r="Z442" s="30">
        <f t="shared" si="91"/>
        <v>115</v>
      </c>
      <c r="AA442" s="30">
        <f t="shared" si="92"/>
        <v>1.1785503830288744</v>
      </c>
      <c r="AB442" s="30">
        <f t="shared" si="93"/>
        <v>0</v>
      </c>
      <c r="AC442" s="30">
        <f t="shared" si="96"/>
        <v>411.69216961697117</v>
      </c>
    </row>
    <row r="443" spans="1:29" x14ac:dyDescent="0.35">
      <c r="A443" s="5">
        <v>45087.833810567128</v>
      </c>
      <c r="B443" s="1">
        <v>3</v>
      </c>
      <c r="C443" s="6">
        <v>1931.78</v>
      </c>
      <c r="D443" s="6">
        <v>1</v>
      </c>
      <c r="E443" s="7" t="s">
        <v>19</v>
      </c>
      <c r="F443" s="5">
        <v>45090.458333333336</v>
      </c>
      <c r="G443" s="1">
        <v>1</v>
      </c>
      <c r="H443" s="5">
        <v>45028.049091388886</v>
      </c>
      <c r="I443" s="7" t="s">
        <v>49</v>
      </c>
      <c r="J443" s="7"/>
      <c r="K443" s="7" t="s">
        <v>30</v>
      </c>
      <c r="L443" s="7" t="s">
        <v>31</v>
      </c>
      <c r="M443" s="7" t="s">
        <v>34</v>
      </c>
      <c r="N443" s="7" t="s">
        <v>33</v>
      </c>
      <c r="O443" s="7" t="s">
        <v>30</v>
      </c>
      <c r="P443" s="25">
        <f t="shared" si="97"/>
        <v>442</v>
      </c>
      <c r="Q443" s="28">
        <f t="shared" si="94"/>
        <v>45078</v>
      </c>
      <c r="R443" s="28" t="str">
        <f t="shared" si="84"/>
        <v>OTA</v>
      </c>
      <c r="S443" s="28" t="str">
        <f t="shared" si="85"/>
        <v>OTA</v>
      </c>
      <c r="T443" s="29">
        <f t="shared" si="86"/>
        <v>1.7678255745433118E-3</v>
      </c>
      <c r="U443" s="29">
        <f t="shared" si="95"/>
        <v>1.7678255745433118E-3</v>
      </c>
      <c r="V443" s="30">
        <f t="shared" si="87"/>
        <v>289.767</v>
      </c>
      <c r="W443" s="30">
        <f t="shared" si="88"/>
        <v>0</v>
      </c>
      <c r="X443" s="30">
        <f t="shared" si="89"/>
        <v>0</v>
      </c>
      <c r="Y443" s="30">
        <f t="shared" si="90"/>
        <v>34.772039999999997</v>
      </c>
      <c r="Z443" s="30">
        <f t="shared" si="91"/>
        <v>191.66666666666666</v>
      </c>
      <c r="AA443" s="30">
        <f t="shared" si="92"/>
        <v>3.5356511490866236</v>
      </c>
      <c r="AB443" s="30">
        <f t="shared" si="93"/>
        <v>0</v>
      </c>
      <c r="AC443" s="30">
        <f t="shared" si="96"/>
        <v>1412.0386421842468</v>
      </c>
    </row>
    <row r="444" spans="1:29" x14ac:dyDescent="0.35">
      <c r="A444" s="5">
        <v>45087.801034814816</v>
      </c>
      <c r="B444" s="1">
        <v>1</v>
      </c>
      <c r="C444" s="6">
        <v>648.88</v>
      </c>
      <c r="D444" s="6">
        <v>1</v>
      </c>
      <c r="E444" s="7" t="s">
        <v>19</v>
      </c>
      <c r="F444" s="5">
        <v>45088.305200717594</v>
      </c>
      <c r="G444" s="1">
        <v>1</v>
      </c>
      <c r="H444" s="5">
        <v>45085.838677361113</v>
      </c>
      <c r="I444" s="7" t="s">
        <v>49</v>
      </c>
      <c r="J444" s="7"/>
      <c r="K444" s="7" t="s">
        <v>38</v>
      </c>
      <c r="L444" s="7" t="s">
        <v>31</v>
      </c>
      <c r="M444" s="7" t="s">
        <v>32</v>
      </c>
      <c r="N444" s="7" t="s">
        <v>23</v>
      </c>
      <c r="O444" s="7" t="s">
        <v>38</v>
      </c>
      <c r="P444" s="25">
        <f t="shared" si="97"/>
        <v>443</v>
      </c>
      <c r="Q444" s="28">
        <f t="shared" si="94"/>
        <v>45078</v>
      </c>
      <c r="R444" s="28" t="str">
        <f t="shared" si="84"/>
        <v>OTA</v>
      </c>
      <c r="S444" s="28" t="str">
        <f t="shared" si="85"/>
        <v>OTA</v>
      </c>
      <c r="T444" s="29">
        <f t="shared" si="86"/>
        <v>5.8927519151443723E-4</v>
      </c>
      <c r="U444" s="29">
        <f t="shared" si="95"/>
        <v>5.8927519151443723E-4</v>
      </c>
      <c r="V444" s="30">
        <f t="shared" si="87"/>
        <v>97.331999999999994</v>
      </c>
      <c r="W444" s="30">
        <f t="shared" si="88"/>
        <v>0</v>
      </c>
      <c r="X444" s="30">
        <f t="shared" si="89"/>
        <v>0</v>
      </c>
      <c r="Y444" s="30">
        <f t="shared" si="90"/>
        <v>11.679839999999999</v>
      </c>
      <c r="Z444" s="30">
        <f t="shared" si="91"/>
        <v>115</v>
      </c>
      <c r="AA444" s="30">
        <f t="shared" si="92"/>
        <v>1.1785503830288744</v>
      </c>
      <c r="AB444" s="30">
        <f t="shared" si="93"/>
        <v>0</v>
      </c>
      <c r="AC444" s="30">
        <f t="shared" si="96"/>
        <v>423.6896096169711</v>
      </c>
    </row>
    <row r="445" spans="1:29" x14ac:dyDescent="0.35">
      <c r="A445" s="5">
        <v>45087.84329986111</v>
      </c>
      <c r="B445" s="1">
        <v>6</v>
      </c>
      <c r="C445" s="6">
        <v>3719.74</v>
      </c>
      <c r="D445" s="6">
        <v>1</v>
      </c>
      <c r="E445" s="7" t="s">
        <v>19</v>
      </c>
      <c r="F445" s="5">
        <v>45093.283781423612</v>
      </c>
      <c r="G445" s="1">
        <v>1</v>
      </c>
      <c r="H445" s="5">
        <v>45006.856388229164</v>
      </c>
      <c r="I445" s="7" t="s">
        <v>49</v>
      </c>
      <c r="J445" s="7"/>
      <c r="K445" s="7" t="s">
        <v>30</v>
      </c>
      <c r="L445" s="7" t="s">
        <v>31</v>
      </c>
      <c r="M445" s="7" t="s">
        <v>34</v>
      </c>
      <c r="N445" s="7" t="s">
        <v>33</v>
      </c>
      <c r="O445" s="7" t="s">
        <v>30</v>
      </c>
      <c r="P445" s="25">
        <f t="shared" si="97"/>
        <v>444</v>
      </c>
      <c r="Q445" s="28">
        <f t="shared" si="94"/>
        <v>45078</v>
      </c>
      <c r="R445" s="28" t="str">
        <f t="shared" si="84"/>
        <v>OTA</v>
      </c>
      <c r="S445" s="28" t="str">
        <f t="shared" si="85"/>
        <v>OTA</v>
      </c>
      <c r="T445" s="29">
        <f t="shared" si="86"/>
        <v>3.5356511490866236E-3</v>
      </c>
      <c r="U445" s="29">
        <f t="shared" si="95"/>
        <v>3.5356511490866236E-3</v>
      </c>
      <c r="V445" s="30">
        <f t="shared" si="87"/>
        <v>557.9609999999999</v>
      </c>
      <c r="W445" s="30">
        <f t="shared" si="88"/>
        <v>0</v>
      </c>
      <c r="X445" s="30">
        <f t="shared" si="89"/>
        <v>0</v>
      </c>
      <c r="Y445" s="30">
        <f t="shared" si="90"/>
        <v>66.955319999999986</v>
      </c>
      <c r="Z445" s="30">
        <f t="shared" si="91"/>
        <v>306.66666666666663</v>
      </c>
      <c r="AA445" s="30">
        <f t="shared" si="92"/>
        <v>7.0713022981732472</v>
      </c>
      <c r="AB445" s="30">
        <f t="shared" si="93"/>
        <v>0</v>
      </c>
      <c r="AC445" s="30">
        <f t="shared" si="96"/>
        <v>2781.0857110351599</v>
      </c>
    </row>
    <row r="446" spans="1:29" x14ac:dyDescent="0.35">
      <c r="A446" s="5">
        <v>45087.895083796298</v>
      </c>
      <c r="B446" s="1">
        <v>3</v>
      </c>
      <c r="C446" s="6">
        <v>1919.34</v>
      </c>
      <c r="D446" s="6">
        <v>1</v>
      </c>
      <c r="E446" s="7" t="s">
        <v>19</v>
      </c>
      <c r="F446" s="5">
        <v>45090.447777164351</v>
      </c>
      <c r="G446" s="1">
        <v>1</v>
      </c>
      <c r="H446" s="5">
        <v>45071.834156516205</v>
      </c>
      <c r="I446" s="7" t="s">
        <v>49</v>
      </c>
      <c r="J446" s="7"/>
      <c r="K446" s="7" t="s">
        <v>50</v>
      </c>
      <c r="L446" s="7" t="s">
        <v>31</v>
      </c>
      <c r="M446" s="7" t="s">
        <v>32</v>
      </c>
      <c r="N446" s="7" t="s">
        <v>33</v>
      </c>
      <c r="O446" s="7" t="s">
        <v>51</v>
      </c>
      <c r="P446" s="25">
        <f t="shared" si="97"/>
        <v>445</v>
      </c>
      <c r="Q446" s="28">
        <f t="shared" si="94"/>
        <v>45078</v>
      </c>
      <c r="R446" s="28" t="str">
        <f t="shared" si="84"/>
        <v>OTA</v>
      </c>
      <c r="S446" s="28" t="str">
        <f t="shared" si="85"/>
        <v>OTA</v>
      </c>
      <c r="T446" s="29">
        <f t="shared" si="86"/>
        <v>1.7678255745433118E-3</v>
      </c>
      <c r="U446" s="29">
        <f t="shared" si="95"/>
        <v>1.7678255745433118E-3</v>
      </c>
      <c r="V446" s="30">
        <f t="shared" si="87"/>
        <v>287.90099999999995</v>
      </c>
      <c r="W446" s="30">
        <f t="shared" si="88"/>
        <v>0</v>
      </c>
      <c r="X446" s="30">
        <f t="shared" si="89"/>
        <v>0</v>
      </c>
      <c r="Y446" s="30">
        <f t="shared" si="90"/>
        <v>34.548119999999997</v>
      </c>
      <c r="Z446" s="30">
        <f t="shared" si="91"/>
        <v>191.66666666666666</v>
      </c>
      <c r="AA446" s="30">
        <f t="shared" si="92"/>
        <v>3.5356511490866236</v>
      </c>
      <c r="AB446" s="30">
        <f t="shared" si="93"/>
        <v>0</v>
      </c>
      <c r="AC446" s="30">
        <f t="shared" si="96"/>
        <v>1401.6885621842466</v>
      </c>
    </row>
    <row r="447" spans="1:29" x14ac:dyDescent="0.35">
      <c r="A447" s="5">
        <v>45087.811703912033</v>
      </c>
      <c r="B447" s="1">
        <v>5</v>
      </c>
      <c r="C447" s="6">
        <v>3577.79</v>
      </c>
      <c r="D447" s="6">
        <v>1</v>
      </c>
      <c r="E447" s="7" t="s">
        <v>19</v>
      </c>
      <c r="F447" s="5">
        <v>45092.378401516202</v>
      </c>
      <c r="G447" s="1">
        <v>1</v>
      </c>
      <c r="H447" s="5">
        <v>45060.06124466435</v>
      </c>
      <c r="I447" s="7" t="s">
        <v>49</v>
      </c>
      <c r="J447" s="7"/>
      <c r="K447" s="7" t="s">
        <v>30</v>
      </c>
      <c r="L447" s="7" t="s">
        <v>31</v>
      </c>
      <c r="M447" s="7" t="s">
        <v>34</v>
      </c>
      <c r="N447" s="7" t="s">
        <v>33</v>
      </c>
      <c r="O447" s="7" t="s">
        <v>30</v>
      </c>
      <c r="P447" s="25">
        <f t="shared" si="97"/>
        <v>446</v>
      </c>
      <c r="Q447" s="28">
        <f t="shared" si="94"/>
        <v>45078</v>
      </c>
      <c r="R447" s="28" t="str">
        <f t="shared" si="84"/>
        <v>OTA</v>
      </c>
      <c r="S447" s="28" t="str">
        <f t="shared" si="85"/>
        <v>OTA</v>
      </c>
      <c r="T447" s="29">
        <f t="shared" si="86"/>
        <v>2.9463759575721863E-3</v>
      </c>
      <c r="U447" s="29">
        <f t="shared" si="95"/>
        <v>2.9463759575721863E-3</v>
      </c>
      <c r="V447" s="30">
        <f t="shared" si="87"/>
        <v>536.66849999999999</v>
      </c>
      <c r="W447" s="30">
        <f t="shared" si="88"/>
        <v>0</v>
      </c>
      <c r="X447" s="30">
        <f t="shared" si="89"/>
        <v>0</v>
      </c>
      <c r="Y447" s="30">
        <f t="shared" si="90"/>
        <v>64.40021999999999</v>
      </c>
      <c r="Z447" s="30">
        <f t="shared" si="91"/>
        <v>268.33333333333331</v>
      </c>
      <c r="AA447" s="30">
        <f t="shared" si="92"/>
        <v>5.8927519151443724</v>
      </c>
      <c r="AB447" s="30">
        <f t="shared" si="93"/>
        <v>0</v>
      </c>
      <c r="AC447" s="30">
        <f t="shared" si="96"/>
        <v>2702.4951947515224</v>
      </c>
    </row>
    <row r="448" spans="1:29" x14ac:dyDescent="0.35">
      <c r="A448" s="5">
        <v>45087.879483564815</v>
      </c>
      <c r="B448" s="1">
        <v>2</v>
      </c>
      <c r="C448" s="6">
        <v>1261.3399999999999</v>
      </c>
      <c r="D448" s="6">
        <v>1</v>
      </c>
      <c r="E448" s="7" t="s">
        <v>19</v>
      </c>
      <c r="F448" s="5">
        <v>45089.416666666664</v>
      </c>
      <c r="G448" s="1">
        <v>1</v>
      </c>
      <c r="H448" s="5">
        <v>45076.296662870373</v>
      </c>
      <c r="I448" s="7" t="s">
        <v>49</v>
      </c>
      <c r="J448" s="7"/>
      <c r="K448" s="7" t="s">
        <v>50</v>
      </c>
      <c r="L448" s="7" t="s">
        <v>31</v>
      </c>
      <c r="M448" s="7" t="s">
        <v>32</v>
      </c>
      <c r="N448" s="7" t="s">
        <v>28</v>
      </c>
      <c r="O448" s="7" t="s">
        <v>51</v>
      </c>
      <c r="P448" s="25">
        <f t="shared" si="97"/>
        <v>447</v>
      </c>
      <c r="Q448" s="28">
        <f t="shared" si="94"/>
        <v>45078</v>
      </c>
      <c r="R448" s="28" t="str">
        <f t="shared" si="84"/>
        <v>OTA</v>
      </c>
      <c r="S448" s="28" t="str">
        <f t="shared" si="85"/>
        <v>OTA</v>
      </c>
      <c r="T448" s="29">
        <f t="shared" si="86"/>
        <v>1.1785503830288745E-3</v>
      </c>
      <c r="U448" s="29">
        <f t="shared" si="95"/>
        <v>1.1785503830288745E-3</v>
      </c>
      <c r="V448" s="30">
        <f t="shared" si="87"/>
        <v>189.20099999999999</v>
      </c>
      <c r="W448" s="30">
        <f t="shared" si="88"/>
        <v>0</v>
      </c>
      <c r="X448" s="30">
        <f t="shared" si="89"/>
        <v>0</v>
      </c>
      <c r="Y448" s="30">
        <f t="shared" si="90"/>
        <v>22.704119999999996</v>
      </c>
      <c r="Z448" s="30">
        <f t="shared" si="91"/>
        <v>153.33333333333331</v>
      </c>
      <c r="AA448" s="30">
        <f t="shared" si="92"/>
        <v>2.3571007660577488</v>
      </c>
      <c r="AB448" s="30">
        <f t="shared" si="93"/>
        <v>0</v>
      </c>
      <c r="AC448" s="30">
        <f t="shared" si="96"/>
        <v>893.74444590060898</v>
      </c>
    </row>
    <row r="449" spans="1:29" x14ac:dyDescent="0.35">
      <c r="A449" s="5">
        <v>45087.669244328703</v>
      </c>
      <c r="B449" s="1">
        <v>3</v>
      </c>
      <c r="C449" s="6">
        <v>2277.3200000000002</v>
      </c>
      <c r="D449" s="6">
        <v>1</v>
      </c>
      <c r="E449" s="7" t="s">
        <v>19</v>
      </c>
      <c r="F449" s="5">
        <v>45090.241908634256</v>
      </c>
      <c r="G449" s="1">
        <v>1</v>
      </c>
      <c r="H449" s="5">
        <v>45061.948399699075</v>
      </c>
      <c r="I449" s="7" t="s">
        <v>53</v>
      </c>
      <c r="J449" s="7"/>
      <c r="K449" s="7" t="s">
        <v>35</v>
      </c>
      <c r="L449" s="7" t="s">
        <v>31</v>
      </c>
      <c r="M449" s="7" t="s">
        <v>34</v>
      </c>
      <c r="N449" s="7" t="s">
        <v>33</v>
      </c>
      <c r="O449" s="7" t="s">
        <v>37</v>
      </c>
      <c r="P449" s="25">
        <f t="shared" si="97"/>
        <v>448</v>
      </c>
      <c r="Q449" s="28">
        <f t="shared" si="94"/>
        <v>45078</v>
      </c>
      <c r="R449" s="28" t="str">
        <f t="shared" si="84"/>
        <v>OTA</v>
      </c>
      <c r="S449" s="28" t="str">
        <f t="shared" si="85"/>
        <v>OTA</v>
      </c>
      <c r="T449" s="29">
        <f t="shared" si="86"/>
        <v>1.7678255745433118E-3</v>
      </c>
      <c r="U449" s="29">
        <f t="shared" si="95"/>
        <v>1.7678255745433118E-3</v>
      </c>
      <c r="V449" s="30">
        <f t="shared" si="87"/>
        <v>341.59800000000001</v>
      </c>
      <c r="W449" s="30">
        <f t="shared" si="88"/>
        <v>0</v>
      </c>
      <c r="X449" s="30">
        <f t="shared" si="89"/>
        <v>0</v>
      </c>
      <c r="Y449" s="30">
        <f t="shared" si="90"/>
        <v>40.991759999999999</v>
      </c>
      <c r="Z449" s="30">
        <f t="shared" si="91"/>
        <v>191.66666666666666</v>
      </c>
      <c r="AA449" s="30">
        <f t="shared" si="92"/>
        <v>3.5356511490866236</v>
      </c>
      <c r="AB449" s="30">
        <f t="shared" si="93"/>
        <v>0</v>
      </c>
      <c r="AC449" s="30">
        <f t="shared" si="96"/>
        <v>1699.5279221842468</v>
      </c>
    </row>
    <row r="450" spans="1:29" x14ac:dyDescent="0.35">
      <c r="A450" s="5">
        <v>45088.014092349535</v>
      </c>
      <c r="B450" s="1">
        <v>1</v>
      </c>
      <c r="C450" s="6">
        <v>895.18</v>
      </c>
      <c r="D450" s="6">
        <v>1</v>
      </c>
      <c r="E450" s="7" t="s">
        <v>19</v>
      </c>
      <c r="F450" s="5">
        <v>45088.414345358797</v>
      </c>
      <c r="G450" s="1">
        <v>1</v>
      </c>
      <c r="H450" s="5">
        <v>45066.94630664352</v>
      </c>
      <c r="I450" s="7" t="s">
        <v>53</v>
      </c>
      <c r="J450" s="7"/>
      <c r="K450" s="7" t="s">
        <v>30</v>
      </c>
      <c r="L450" s="7" t="s">
        <v>31</v>
      </c>
      <c r="M450" s="7" t="s">
        <v>34</v>
      </c>
      <c r="N450" s="7" t="s">
        <v>33</v>
      </c>
      <c r="O450" s="7" t="s">
        <v>30</v>
      </c>
      <c r="P450" s="25">
        <f t="shared" si="97"/>
        <v>449</v>
      </c>
      <c r="Q450" s="28">
        <f t="shared" si="94"/>
        <v>45078</v>
      </c>
      <c r="R450" s="28" t="str">
        <f t="shared" ref="R450:R513" si="98">IFERROR(VLOOKUP($M450,rate_mapping,2,FALSE),"")</f>
        <v>OTA</v>
      </c>
      <c r="S450" s="28" t="str">
        <f t="shared" ref="S450:S513" si="99">IFERROR(VLOOKUP($O450,source_mapping,2,FALSE),"")</f>
        <v>OTA</v>
      </c>
      <c r="T450" s="29">
        <f t="shared" ref="T450:T513" si="100">IFERROR($B450/SUMIFS($B:$B,$L:$L,$L450,$Q:$Q,$Q450),0)</f>
        <v>5.8927519151443723E-4</v>
      </c>
      <c r="U450" s="29">
        <f t="shared" si="95"/>
        <v>5.8927519151443723E-4</v>
      </c>
      <c r="V450" s="30">
        <f t="shared" ref="V450:V513" si="101">MAX(IFERROR(VLOOKUP($S450,channel_code_cost,3,FALSE)*$C450,0),IFERROR(VLOOKUP($R450,rate_code_cost,3,FALSE)*$C450,0))</f>
        <v>134.27699999999999</v>
      </c>
      <c r="W450" s="30">
        <f t="shared" ref="W450:W513" si="102">MAX(IFERROR(VLOOKUP($S450,channel_code_cost,2,FALSE)*$D450,0),IFERROR(VLOOKUP($R450,rate_code_cost,2,FALSE)*$D450,0))</f>
        <v>0</v>
      </c>
      <c r="X450" s="30">
        <f t="shared" ref="X450:X513" si="103">MAX(IFERROR(VLOOKUP($S450,channel_code_cost,4,FALSE)*$C450,0),IFERROR(VLOOKUP($R450,rate_code_cost,4,FALSE)*$C450,0))</f>
        <v>0</v>
      </c>
      <c r="Y450" s="30">
        <f t="shared" ref="Y450:Y513" si="104">MAX(IFERROR(VLOOKUP($S450,channel_code_cost,5,FALSE)*$C450,0),IFERROR(VLOOKUP($R450,rate_code_cost,5,FALSE)*$C450,0))</f>
        <v>16.113239999999998</v>
      </c>
      <c r="Z450" s="30">
        <f t="shared" ref="Z450:Z513" si="105">hk_departure_cost+(($B450-1)*hk_stay_cost)</f>
        <v>115</v>
      </c>
      <c r="AA450" s="30">
        <f t="shared" ref="AA450:AA513" si="106">IFERROR(VLOOKUP($S450,channel_code_cost,6,FALSE)*$U450,0)</f>
        <v>1.1785503830288744</v>
      </c>
      <c r="AB450" s="30">
        <f t="shared" ref="AB450:AB513" si="107">IFERROR(VLOOKUP($L450,segment_p_cost,2,FALSE)*$T450,0)</f>
        <v>0</v>
      </c>
      <c r="AC450" s="30">
        <f t="shared" si="96"/>
        <v>628.61120961697111</v>
      </c>
    </row>
    <row r="451" spans="1:29" x14ac:dyDescent="0.35">
      <c r="A451" s="5">
        <v>45087.739014212966</v>
      </c>
      <c r="B451" s="1">
        <v>2</v>
      </c>
      <c r="C451" s="6">
        <v>1491.96</v>
      </c>
      <c r="D451" s="6">
        <v>1</v>
      </c>
      <c r="E451" s="7" t="s">
        <v>19</v>
      </c>
      <c r="F451" s="5">
        <v>45089.421958472223</v>
      </c>
      <c r="G451" s="1">
        <v>1</v>
      </c>
      <c r="H451" s="5">
        <v>45087.366113599535</v>
      </c>
      <c r="I451" s="7" t="s">
        <v>53</v>
      </c>
      <c r="J451" s="7"/>
      <c r="K451" s="7" t="s">
        <v>30</v>
      </c>
      <c r="L451" s="7" t="s">
        <v>31</v>
      </c>
      <c r="M451" s="7" t="s">
        <v>32</v>
      </c>
      <c r="N451" s="7" t="s">
        <v>33</v>
      </c>
      <c r="O451" s="7" t="s">
        <v>30</v>
      </c>
      <c r="P451" s="25">
        <f t="shared" si="97"/>
        <v>450</v>
      </c>
      <c r="Q451" s="28">
        <f t="shared" ref="Q451:Q514" si="108">DATE(YEAR($A451),MONTH($A451),1)</f>
        <v>45078</v>
      </c>
      <c r="R451" s="28" t="str">
        <f t="shared" si="98"/>
        <v>OTA</v>
      </c>
      <c r="S451" s="28" t="str">
        <f t="shared" si="99"/>
        <v>OTA</v>
      </c>
      <c r="T451" s="29">
        <f t="shared" si="100"/>
        <v>1.1785503830288745E-3</v>
      </c>
      <c r="U451" s="29">
        <f t="shared" ref="U451:U514" si="109">IFERROR($B451/SUMIFS($B:$B,$L:$L,$L451,$Q:$Q,$Q451),0)</f>
        <v>1.1785503830288745E-3</v>
      </c>
      <c r="V451" s="30">
        <f t="shared" si="101"/>
        <v>223.79400000000001</v>
      </c>
      <c r="W451" s="30">
        <f t="shared" si="102"/>
        <v>0</v>
      </c>
      <c r="X451" s="30">
        <f t="shared" si="103"/>
        <v>0</v>
      </c>
      <c r="Y451" s="30">
        <f t="shared" si="104"/>
        <v>26.855279999999997</v>
      </c>
      <c r="Z451" s="30">
        <f t="shared" si="105"/>
        <v>153.33333333333331</v>
      </c>
      <c r="AA451" s="30">
        <f t="shared" si="106"/>
        <v>2.3571007660577488</v>
      </c>
      <c r="AB451" s="30">
        <f t="shared" si="107"/>
        <v>0</v>
      </c>
      <c r="AC451" s="30">
        <f t="shared" ref="AC451:AC514" si="110">C451-SUM(V451:AB451)</f>
        <v>1085.6202859006089</v>
      </c>
    </row>
    <row r="452" spans="1:29" x14ac:dyDescent="0.35">
      <c r="A452" s="5">
        <v>45087.945449293984</v>
      </c>
      <c r="B452" s="1">
        <v>1</v>
      </c>
      <c r="C452" s="6">
        <v>660.5</v>
      </c>
      <c r="D452" s="6">
        <v>1</v>
      </c>
      <c r="E452" s="7" t="s">
        <v>19</v>
      </c>
      <c r="F452" s="5">
        <v>45088.445645520835</v>
      </c>
      <c r="G452" s="1">
        <v>1</v>
      </c>
      <c r="H452" s="5">
        <v>45087.900830787039</v>
      </c>
      <c r="I452" s="7" t="s">
        <v>53</v>
      </c>
      <c r="J452" s="7"/>
      <c r="K452" s="7" t="s">
        <v>38</v>
      </c>
      <c r="L452" s="7" t="s">
        <v>31</v>
      </c>
      <c r="M452" s="7" t="s">
        <v>32</v>
      </c>
      <c r="N452" s="7" t="s">
        <v>23</v>
      </c>
      <c r="O452" s="7" t="s">
        <v>38</v>
      </c>
      <c r="P452" s="25">
        <f t="shared" ref="P452:P515" si="111">P451+1</f>
        <v>451</v>
      </c>
      <c r="Q452" s="28">
        <f t="shared" si="108"/>
        <v>45078</v>
      </c>
      <c r="R452" s="28" t="str">
        <f t="shared" si="98"/>
        <v>OTA</v>
      </c>
      <c r="S452" s="28" t="str">
        <f t="shared" si="99"/>
        <v>OTA</v>
      </c>
      <c r="T452" s="29">
        <f t="shared" si="100"/>
        <v>5.8927519151443723E-4</v>
      </c>
      <c r="U452" s="29">
        <f t="shared" si="109"/>
        <v>5.8927519151443723E-4</v>
      </c>
      <c r="V452" s="30">
        <f t="shared" si="101"/>
        <v>99.075000000000003</v>
      </c>
      <c r="W452" s="30">
        <f t="shared" si="102"/>
        <v>0</v>
      </c>
      <c r="X452" s="30">
        <f t="shared" si="103"/>
        <v>0</v>
      </c>
      <c r="Y452" s="30">
        <f t="shared" si="104"/>
        <v>11.888999999999999</v>
      </c>
      <c r="Z452" s="30">
        <f t="shared" si="105"/>
        <v>115</v>
      </c>
      <c r="AA452" s="30">
        <f t="shared" si="106"/>
        <v>1.1785503830288744</v>
      </c>
      <c r="AB452" s="30">
        <f t="shared" si="107"/>
        <v>0</v>
      </c>
      <c r="AC452" s="30">
        <f t="shared" si="110"/>
        <v>433.35744961697117</v>
      </c>
    </row>
    <row r="453" spans="1:29" x14ac:dyDescent="0.35">
      <c r="A453" s="5">
        <v>45087.728006261576</v>
      </c>
      <c r="B453" s="1">
        <v>3</v>
      </c>
      <c r="C453" s="6">
        <v>1672.69</v>
      </c>
      <c r="D453" s="6">
        <v>1</v>
      </c>
      <c r="E453" s="7" t="s">
        <v>19</v>
      </c>
      <c r="F453" s="5">
        <v>45090.291894421294</v>
      </c>
      <c r="G453" s="1">
        <v>1</v>
      </c>
      <c r="H453" s="5">
        <v>45080.900836203706</v>
      </c>
      <c r="I453" s="7" t="s">
        <v>53</v>
      </c>
      <c r="J453" s="7"/>
      <c r="K453" s="7" t="s">
        <v>38</v>
      </c>
      <c r="L453" s="7" t="s">
        <v>31</v>
      </c>
      <c r="M453" s="7" t="s">
        <v>34</v>
      </c>
      <c r="N453" s="7" t="s">
        <v>23</v>
      </c>
      <c r="O453" s="7" t="s">
        <v>38</v>
      </c>
      <c r="P453" s="25">
        <f t="shared" si="111"/>
        <v>452</v>
      </c>
      <c r="Q453" s="28">
        <f t="shared" si="108"/>
        <v>45078</v>
      </c>
      <c r="R453" s="28" t="str">
        <f t="shared" si="98"/>
        <v>OTA</v>
      </c>
      <c r="S453" s="28" t="str">
        <f t="shared" si="99"/>
        <v>OTA</v>
      </c>
      <c r="T453" s="29">
        <f t="shared" si="100"/>
        <v>1.7678255745433118E-3</v>
      </c>
      <c r="U453" s="29">
        <f t="shared" si="109"/>
        <v>1.7678255745433118E-3</v>
      </c>
      <c r="V453" s="30">
        <f t="shared" si="101"/>
        <v>250.90350000000001</v>
      </c>
      <c r="W453" s="30">
        <f t="shared" si="102"/>
        <v>0</v>
      </c>
      <c r="X453" s="30">
        <f t="shared" si="103"/>
        <v>0</v>
      </c>
      <c r="Y453" s="30">
        <f t="shared" si="104"/>
        <v>30.108419999999999</v>
      </c>
      <c r="Z453" s="30">
        <f t="shared" si="105"/>
        <v>191.66666666666666</v>
      </c>
      <c r="AA453" s="30">
        <f t="shared" si="106"/>
        <v>3.5356511490866236</v>
      </c>
      <c r="AB453" s="30">
        <f t="shared" si="107"/>
        <v>0</v>
      </c>
      <c r="AC453" s="30">
        <f t="shared" si="110"/>
        <v>1196.4757621842468</v>
      </c>
    </row>
    <row r="454" spans="1:29" x14ac:dyDescent="0.35">
      <c r="A454" s="5">
        <v>45087.897260185186</v>
      </c>
      <c r="B454" s="1">
        <v>1</v>
      </c>
      <c r="C454" s="6">
        <v>615.35</v>
      </c>
      <c r="D454" s="6">
        <v>1</v>
      </c>
      <c r="E454" s="7" t="s">
        <v>19</v>
      </c>
      <c r="F454" s="5">
        <v>45088.458333333336</v>
      </c>
      <c r="G454" s="1">
        <v>1</v>
      </c>
      <c r="H454" s="5">
        <v>45076.584856863425</v>
      </c>
      <c r="I454" s="7" t="s">
        <v>53</v>
      </c>
      <c r="J454" s="7"/>
      <c r="K454" s="7" t="s">
        <v>38</v>
      </c>
      <c r="L454" s="7" t="s">
        <v>31</v>
      </c>
      <c r="M454" s="7" t="s">
        <v>34</v>
      </c>
      <c r="N454" s="7" t="s">
        <v>23</v>
      </c>
      <c r="O454" s="7" t="s">
        <v>38</v>
      </c>
      <c r="P454" s="25">
        <f t="shared" si="111"/>
        <v>453</v>
      </c>
      <c r="Q454" s="28">
        <f t="shared" si="108"/>
        <v>45078</v>
      </c>
      <c r="R454" s="28" t="str">
        <f t="shared" si="98"/>
        <v>OTA</v>
      </c>
      <c r="S454" s="28" t="str">
        <f t="shared" si="99"/>
        <v>OTA</v>
      </c>
      <c r="T454" s="29">
        <f t="shared" si="100"/>
        <v>5.8927519151443723E-4</v>
      </c>
      <c r="U454" s="29">
        <f t="shared" si="109"/>
        <v>5.8927519151443723E-4</v>
      </c>
      <c r="V454" s="30">
        <f t="shared" si="101"/>
        <v>92.302499999999995</v>
      </c>
      <c r="W454" s="30">
        <f t="shared" si="102"/>
        <v>0</v>
      </c>
      <c r="X454" s="30">
        <f t="shared" si="103"/>
        <v>0</v>
      </c>
      <c r="Y454" s="30">
        <f t="shared" si="104"/>
        <v>11.0763</v>
      </c>
      <c r="Z454" s="30">
        <f t="shared" si="105"/>
        <v>115</v>
      </c>
      <c r="AA454" s="30">
        <f t="shared" si="106"/>
        <v>1.1785503830288744</v>
      </c>
      <c r="AB454" s="30">
        <f t="shared" si="107"/>
        <v>0</v>
      </c>
      <c r="AC454" s="30">
        <f t="shared" si="110"/>
        <v>395.79264961697118</v>
      </c>
    </row>
    <row r="455" spans="1:29" x14ac:dyDescent="0.35">
      <c r="A455" s="5">
        <v>45087.65167579861</v>
      </c>
      <c r="B455" s="1">
        <v>5</v>
      </c>
      <c r="C455" s="6">
        <v>3806.52</v>
      </c>
      <c r="D455" s="6">
        <v>1</v>
      </c>
      <c r="E455" s="7" t="s">
        <v>19</v>
      </c>
      <c r="F455" s="5">
        <v>45092.325579421296</v>
      </c>
      <c r="G455" s="1">
        <v>1</v>
      </c>
      <c r="H455" s="5">
        <v>45078.476171435184</v>
      </c>
      <c r="I455" s="7" t="s">
        <v>53</v>
      </c>
      <c r="J455" s="7"/>
      <c r="K455" s="7" t="s">
        <v>30</v>
      </c>
      <c r="L455" s="7" t="s">
        <v>31</v>
      </c>
      <c r="M455" s="7" t="s">
        <v>34</v>
      </c>
      <c r="N455" s="7" t="s">
        <v>33</v>
      </c>
      <c r="O455" s="7" t="s">
        <v>30</v>
      </c>
      <c r="P455" s="25">
        <f t="shared" si="111"/>
        <v>454</v>
      </c>
      <c r="Q455" s="28">
        <f t="shared" si="108"/>
        <v>45078</v>
      </c>
      <c r="R455" s="28" t="str">
        <f t="shared" si="98"/>
        <v>OTA</v>
      </c>
      <c r="S455" s="28" t="str">
        <f t="shared" si="99"/>
        <v>OTA</v>
      </c>
      <c r="T455" s="29">
        <f t="shared" si="100"/>
        <v>2.9463759575721863E-3</v>
      </c>
      <c r="U455" s="29">
        <f t="shared" si="109"/>
        <v>2.9463759575721863E-3</v>
      </c>
      <c r="V455" s="30">
        <f t="shared" si="101"/>
        <v>570.97799999999995</v>
      </c>
      <c r="W455" s="30">
        <f t="shared" si="102"/>
        <v>0</v>
      </c>
      <c r="X455" s="30">
        <f t="shared" si="103"/>
        <v>0</v>
      </c>
      <c r="Y455" s="30">
        <f t="shared" si="104"/>
        <v>68.517359999999996</v>
      </c>
      <c r="Z455" s="30">
        <f t="shared" si="105"/>
        <v>268.33333333333331</v>
      </c>
      <c r="AA455" s="30">
        <f t="shared" si="106"/>
        <v>5.8927519151443724</v>
      </c>
      <c r="AB455" s="30">
        <f t="shared" si="107"/>
        <v>0</v>
      </c>
      <c r="AC455" s="30">
        <f t="shared" si="110"/>
        <v>2892.7985547515227</v>
      </c>
    </row>
    <row r="456" spans="1:29" x14ac:dyDescent="0.35">
      <c r="A456" s="5">
        <v>45087.741126655092</v>
      </c>
      <c r="B456" s="1">
        <v>2</v>
      </c>
      <c r="C456" s="6">
        <v>1369.11</v>
      </c>
      <c r="D456" s="6">
        <v>1</v>
      </c>
      <c r="E456" s="7" t="s">
        <v>19</v>
      </c>
      <c r="F456" s="5">
        <v>45089.458333333336</v>
      </c>
      <c r="G456" s="1">
        <v>1</v>
      </c>
      <c r="H456" s="5">
        <v>45085.582432303243</v>
      </c>
      <c r="I456" s="7" t="s">
        <v>53</v>
      </c>
      <c r="J456" s="7"/>
      <c r="K456" s="7" t="s">
        <v>50</v>
      </c>
      <c r="L456" s="7" t="s">
        <v>31</v>
      </c>
      <c r="M456" s="7" t="s">
        <v>32</v>
      </c>
      <c r="N456" s="7" t="s">
        <v>33</v>
      </c>
      <c r="O456" s="7" t="s">
        <v>51</v>
      </c>
      <c r="P456" s="25">
        <f t="shared" si="111"/>
        <v>455</v>
      </c>
      <c r="Q456" s="28">
        <f t="shared" si="108"/>
        <v>45078</v>
      </c>
      <c r="R456" s="28" t="str">
        <f t="shared" si="98"/>
        <v>OTA</v>
      </c>
      <c r="S456" s="28" t="str">
        <f t="shared" si="99"/>
        <v>OTA</v>
      </c>
      <c r="T456" s="29">
        <f t="shared" si="100"/>
        <v>1.1785503830288745E-3</v>
      </c>
      <c r="U456" s="29">
        <f t="shared" si="109"/>
        <v>1.1785503830288745E-3</v>
      </c>
      <c r="V456" s="30">
        <f t="shared" si="101"/>
        <v>205.36649999999997</v>
      </c>
      <c r="W456" s="30">
        <f t="shared" si="102"/>
        <v>0</v>
      </c>
      <c r="X456" s="30">
        <f t="shared" si="103"/>
        <v>0</v>
      </c>
      <c r="Y456" s="30">
        <f t="shared" si="104"/>
        <v>24.643979999999996</v>
      </c>
      <c r="Z456" s="30">
        <f t="shared" si="105"/>
        <v>153.33333333333331</v>
      </c>
      <c r="AA456" s="30">
        <f t="shared" si="106"/>
        <v>2.3571007660577488</v>
      </c>
      <c r="AB456" s="30">
        <f t="shared" si="107"/>
        <v>0</v>
      </c>
      <c r="AC456" s="30">
        <f t="shared" si="110"/>
        <v>983.40908590060894</v>
      </c>
    </row>
    <row r="457" spans="1:29" x14ac:dyDescent="0.35">
      <c r="A457" s="5">
        <v>45088.806849687498</v>
      </c>
      <c r="B457" s="1">
        <v>2</v>
      </c>
      <c r="C457" s="6">
        <v>1953.71</v>
      </c>
      <c r="D457" s="6">
        <v>1</v>
      </c>
      <c r="E457" s="7" t="s">
        <v>19</v>
      </c>
      <c r="F457" s="5">
        <v>45090.325136284722</v>
      </c>
      <c r="G457" s="1">
        <v>2</v>
      </c>
      <c r="H457" s="5">
        <v>44944.8911209375</v>
      </c>
      <c r="I457" s="7" t="s">
        <v>20</v>
      </c>
      <c r="J457" s="7"/>
      <c r="K457" s="7" t="s">
        <v>35</v>
      </c>
      <c r="L457" s="7" t="s">
        <v>31</v>
      </c>
      <c r="M457" s="7" t="s">
        <v>34</v>
      </c>
      <c r="N457" s="7" t="s">
        <v>33</v>
      </c>
      <c r="O457" s="7" t="s">
        <v>37</v>
      </c>
      <c r="P457" s="25">
        <f t="shared" si="111"/>
        <v>456</v>
      </c>
      <c r="Q457" s="28">
        <f t="shared" si="108"/>
        <v>45078</v>
      </c>
      <c r="R457" s="28" t="str">
        <f t="shared" si="98"/>
        <v>OTA</v>
      </c>
      <c r="S457" s="28" t="str">
        <f t="shared" si="99"/>
        <v>OTA</v>
      </c>
      <c r="T457" s="29">
        <f t="shared" si="100"/>
        <v>1.1785503830288745E-3</v>
      </c>
      <c r="U457" s="29">
        <f t="shared" si="109"/>
        <v>1.1785503830288745E-3</v>
      </c>
      <c r="V457" s="30">
        <f t="shared" si="101"/>
        <v>293.05649999999997</v>
      </c>
      <c r="W457" s="30">
        <f t="shared" si="102"/>
        <v>0</v>
      </c>
      <c r="X457" s="30">
        <f t="shared" si="103"/>
        <v>0</v>
      </c>
      <c r="Y457" s="30">
        <f t="shared" si="104"/>
        <v>35.166779999999996</v>
      </c>
      <c r="Z457" s="30">
        <f t="shared" si="105"/>
        <v>153.33333333333331</v>
      </c>
      <c r="AA457" s="30">
        <f t="shared" si="106"/>
        <v>2.3571007660577488</v>
      </c>
      <c r="AB457" s="30">
        <f t="shared" si="107"/>
        <v>0</v>
      </c>
      <c r="AC457" s="30">
        <f t="shared" si="110"/>
        <v>1469.7962859006091</v>
      </c>
    </row>
    <row r="458" spans="1:29" x14ac:dyDescent="0.35">
      <c r="A458" s="5">
        <v>45088.955795613423</v>
      </c>
      <c r="B458" s="1">
        <v>1</v>
      </c>
      <c r="C458" s="6">
        <v>1419.49</v>
      </c>
      <c r="D458" s="6">
        <v>1</v>
      </c>
      <c r="E458" s="7" t="s">
        <v>19</v>
      </c>
      <c r="F458" s="5">
        <v>45089.450826250002</v>
      </c>
      <c r="G458" s="1">
        <v>1</v>
      </c>
      <c r="H458" s="5">
        <v>45052.836475960648</v>
      </c>
      <c r="I458" s="7" t="s">
        <v>20</v>
      </c>
      <c r="J458" s="7"/>
      <c r="K458" s="7"/>
      <c r="L458" s="7" t="s">
        <v>21</v>
      </c>
      <c r="M458" s="7" t="s">
        <v>52</v>
      </c>
      <c r="N458" s="7" t="s">
        <v>33</v>
      </c>
      <c r="O458" s="7" t="s">
        <v>46</v>
      </c>
      <c r="P458" s="25">
        <f t="shared" si="111"/>
        <v>457</v>
      </c>
      <c r="Q458" s="28">
        <f t="shared" si="108"/>
        <v>45078</v>
      </c>
      <c r="R458" s="28" t="str">
        <f t="shared" si="98"/>
        <v>WEB</v>
      </c>
      <c r="S458" s="28" t="str">
        <f t="shared" si="99"/>
        <v>WEBSITE</v>
      </c>
      <c r="T458" s="29">
        <f t="shared" si="100"/>
        <v>1.6313213703099511E-3</v>
      </c>
      <c r="U458" s="29">
        <f t="shared" si="109"/>
        <v>1.6313213703099511E-3</v>
      </c>
      <c r="V458" s="30">
        <f t="shared" si="101"/>
        <v>14.194900000000001</v>
      </c>
      <c r="W458" s="30">
        <f t="shared" si="102"/>
        <v>50</v>
      </c>
      <c r="X458" s="30">
        <f t="shared" si="103"/>
        <v>0</v>
      </c>
      <c r="Y458" s="30">
        <f t="shared" si="104"/>
        <v>19.872859999999999</v>
      </c>
      <c r="Z458" s="30">
        <f t="shared" si="105"/>
        <v>115</v>
      </c>
      <c r="AA458" s="30">
        <f t="shared" si="106"/>
        <v>16.31321370309951</v>
      </c>
      <c r="AB458" s="30">
        <f t="shared" si="107"/>
        <v>0</v>
      </c>
      <c r="AC458" s="30">
        <f t="shared" si="110"/>
        <v>1204.1090262969005</v>
      </c>
    </row>
    <row r="459" spans="1:29" x14ac:dyDescent="0.35">
      <c r="A459" s="5">
        <v>45088.709097858795</v>
      </c>
      <c r="B459" s="1">
        <v>2</v>
      </c>
      <c r="C459" s="6">
        <v>2752.64</v>
      </c>
      <c r="D459" s="6">
        <v>1</v>
      </c>
      <c r="E459" s="7" t="s">
        <v>19</v>
      </c>
      <c r="F459" s="5">
        <v>45090.320338356483</v>
      </c>
      <c r="G459" s="1">
        <v>1</v>
      </c>
      <c r="H459" s="5">
        <v>45016.545698657406</v>
      </c>
      <c r="I459" s="7" t="s">
        <v>20</v>
      </c>
      <c r="J459" s="7"/>
      <c r="K459" s="7" t="s">
        <v>35</v>
      </c>
      <c r="L459" s="7" t="s">
        <v>31</v>
      </c>
      <c r="M459" s="7" t="s">
        <v>58</v>
      </c>
      <c r="N459" s="7" t="s">
        <v>33</v>
      </c>
      <c r="O459" s="7" t="s">
        <v>76</v>
      </c>
      <c r="P459" s="25">
        <f t="shared" si="111"/>
        <v>458</v>
      </c>
      <c r="Q459" s="28">
        <f t="shared" si="108"/>
        <v>45078</v>
      </c>
      <c r="R459" s="28" t="str">
        <f t="shared" si="98"/>
        <v>OTA</v>
      </c>
      <c r="S459" s="28" t="str">
        <f t="shared" si="99"/>
        <v>OTA</v>
      </c>
      <c r="T459" s="29">
        <f t="shared" si="100"/>
        <v>1.1785503830288745E-3</v>
      </c>
      <c r="U459" s="29">
        <f t="shared" si="109"/>
        <v>1.1785503830288745E-3</v>
      </c>
      <c r="V459" s="30">
        <f t="shared" si="101"/>
        <v>412.89599999999996</v>
      </c>
      <c r="W459" s="30">
        <f t="shared" si="102"/>
        <v>0</v>
      </c>
      <c r="X459" s="30">
        <f t="shared" si="103"/>
        <v>0</v>
      </c>
      <c r="Y459" s="30">
        <f t="shared" si="104"/>
        <v>49.547519999999992</v>
      </c>
      <c r="Z459" s="30">
        <f t="shared" si="105"/>
        <v>153.33333333333331</v>
      </c>
      <c r="AA459" s="30">
        <f t="shared" si="106"/>
        <v>2.3571007660577488</v>
      </c>
      <c r="AB459" s="30">
        <f t="shared" si="107"/>
        <v>0</v>
      </c>
      <c r="AC459" s="30">
        <f t="shared" si="110"/>
        <v>2134.506045900609</v>
      </c>
    </row>
    <row r="460" spans="1:29" x14ac:dyDescent="0.35">
      <c r="A460" s="5">
        <v>45088.842069027778</v>
      </c>
      <c r="B460" s="1">
        <v>4</v>
      </c>
      <c r="C460" s="6">
        <v>5295.76</v>
      </c>
      <c r="D460" s="6">
        <v>1</v>
      </c>
      <c r="E460" s="7" t="s">
        <v>19</v>
      </c>
      <c r="F460" s="5">
        <v>45092.354006284724</v>
      </c>
      <c r="G460" s="1">
        <v>2</v>
      </c>
      <c r="H460" s="5">
        <v>44949.825142002315</v>
      </c>
      <c r="I460" s="7" t="s">
        <v>20</v>
      </c>
      <c r="J460" s="7"/>
      <c r="K460" s="7" t="s">
        <v>35</v>
      </c>
      <c r="L460" s="7" t="s">
        <v>31</v>
      </c>
      <c r="M460" s="7" t="s">
        <v>58</v>
      </c>
      <c r="N460" s="7" t="s">
        <v>33</v>
      </c>
      <c r="O460" s="7" t="s">
        <v>47</v>
      </c>
      <c r="P460" s="25">
        <f t="shared" si="111"/>
        <v>459</v>
      </c>
      <c r="Q460" s="28">
        <f t="shared" si="108"/>
        <v>45078</v>
      </c>
      <c r="R460" s="28" t="str">
        <f t="shared" si="98"/>
        <v>OTA</v>
      </c>
      <c r="S460" s="28" t="str">
        <f t="shared" si="99"/>
        <v>OTA</v>
      </c>
      <c r="T460" s="29">
        <f t="shared" si="100"/>
        <v>2.3571007660577489E-3</v>
      </c>
      <c r="U460" s="29">
        <f t="shared" si="109"/>
        <v>2.3571007660577489E-3</v>
      </c>
      <c r="V460" s="30">
        <f t="shared" si="101"/>
        <v>794.36400000000003</v>
      </c>
      <c r="W460" s="30">
        <f t="shared" si="102"/>
        <v>0</v>
      </c>
      <c r="X460" s="30">
        <f t="shared" si="103"/>
        <v>0</v>
      </c>
      <c r="Y460" s="30">
        <f t="shared" si="104"/>
        <v>95.323679999999996</v>
      </c>
      <c r="Z460" s="30">
        <f t="shared" si="105"/>
        <v>230</v>
      </c>
      <c r="AA460" s="30">
        <f t="shared" si="106"/>
        <v>4.7142015321154975</v>
      </c>
      <c r="AB460" s="30">
        <f t="shared" si="107"/>
        <v>0</v>
      </c>
      <c r="AC460" s="30">
        <f t="shared" si="110"/>
        <v>4171.3581184678842</v>
      </c>
    </row>
    <row r="461" spans="1:29" x14ac:dyDescent="0.35">
      <c r="A461" s="5">
        <v>45088.683410949074</v>
      </c>
      <c r="B461" s="1">
        <v>1</v>
      </c>
      <c r="C461" s="6">
        <v>1199.98</v>
      </c>
      <c r="D461" s="6">
        <v>1</v>
      </c>
      <c r="E461" s="7" t="s">
        <v>19</v>
      </c>
      <c r="F461" s="5">
        <v>45089.414322939818</v>
      </c>
      <c r="G461" s="1">
        <v>1</v>
      </c>
      <c r="H461" s="5">
        <v>45033.200935069442</v>
      </c>
      <c r="I461" s="7" t="s">
        <v>20</v>
      </c>
      <c r="J461" s="7"/>
      <c r="K461" s="7"/>
      <c r="L461" s="7" t="s">
        <v>21</v>
      </c>
      <c r="M461" s="7" t="s">
        <v>45</v>
      </c>
      <c r="N461" s="7" t="s">
        <v>28</v>
      </c>
      <c r="O461" s="7" t="s">
        <v>46</v>
      </c>
      <c r="P461" s="25">
        <f t="shared" si="111"/>
        <v>460</v>
      </c>
      <c r="Q461" s="28">
        <f t="shared" si="108"/>
        <v>45078</v>
      </c>
      <c r="R461" s="28" t="str">
        <f t="shared" si="98"/>
        <v>WEB</v>
      </c>
      <c r="S461" s="28" t="str">
        <f t="shared" si="99"/>
        <v>WEBSITE</v>
      </c>
      <c r="T461" s="29">
        <f t="shared" si="100"/>
        <v>1.6313213703099511E-3</v>
      </c>
      <c r="U461" s="29">
        <f t="shared" si="109"/>
        <v>1.6313213703099511E-3</v>
      </c>
      <c r="V461" s="30">
        <f t="shared" si="101"/>
        <v>11.9998</v>
      </c>
      <c r="W461" s="30">
        <f t="shared" si="102"/>
        <v>50</v>
      </c>
      <c r="X461" s="30">
        <f t="shared" si="103"/>
        <v>0</v>
      </c>
      <c r="Y461" s="30">
        <f t="shared" si="104"/>
        <v>16.799720000000001</v>
      </c>
      <c r="Z461" s="30">
        <f t="shared" si="105"/>
        <v>115</v>
      </c>
      <c r="AA461" s="30">
        <f t="shared" si="106"/>
        <v>16.31321370309951</v>
      </c>
      <c r="AB461" s="30">
        <f t="shared" si="107"/>
        <v>0</v>
      </c>
      <c r="AC461" s="30">
        <f t="shared" si="110"/>
        <v>989.86726629690054</v>
      </c>
    </row>
    <row r="462" spans="1:29" x14ac:dyDescent="0.35">
      <c r="A462" s="5">
        <v>45088.711908321762</v>
      </c>
      <c r="B462" s="1">
        <v>2</v>
      </c>
      <c r="C462" s="6">
        <v>2752.64</v>
      </c>
      <c r="D462" s="6">
        <v>1</v>
      </c>
      <c r="E462" s="7" t="s">
        <v>19</v>
      </c>
      <c r="F462" s="5">
        <v>45090.32062982639</v>
      </c>
      <c r="G462" s="1">
        <v>1</v>
      </c>
      <c r="H462" s="5">
        <v>45016.545663657409</v>
      </c>
      <c r="I462" s="7" t="s">
        <v>20</v>
      </c>
      <c r="J462" s="7"/>
      <c r="K462" s="7" t="s">
        <v>35</v>
      </c>
      <c r="L462" s="7" t="s">
        <v>31</v>
      </c>
      <c r="M462" s="7" t="s">
        <v>58</v>
      </c>
      <c r="N462" s="7" t="s">
        <v>33</v>
      </c>
      <c r="O462" s="7" t="s">
        <v>76</v>
      </c>
      <c r="P462" s="25">
        <f t="shared" si="111"/>
        <v>461</v>
      </c>
      <c r="Q462" s="28">
        <f t="shared" si="108"/>
        <v>45078</v>
      </c>
      <c r="R462" s="28" t="str">
        <f t="shared" si="98"/>
        <v>OTA</v>
      </c>
      <c r="S462" s="28" t="str">
        <f t="shared" si="99"/>
        <v>OTA</v>
      </c>
      <c r="T462" s="29">
        <f t="shared" si="100"/>
        <v>1.1785503830288745E-3</v>
      </c>
      <c r="U462" s="29">
        <f t="shared" si="109"/>
        <v>1.1785503830288745E-3</v>
      </c>
      <c r="V462" s="30">
        <f t="shared" si="101"/>
        <v>412.89599999999996</v>
      </c>
      <c r="W462" s="30">
        <f t="shared" si="102"/>
        <v>0</v>
      </c>
      <c r="X462" s="30">
        <f t="shared" si="103"/>
        <v>0</v>
      </c>
      <c r="Y462" s="30">
        <f t="shared" si="104"/>
        <v>49.547519999999992</v>
      </c>
      <c r="Z462" s="30">
        <f t="shared" si="105"/>
        <v>153.33333333333331</v>
      </c>
      <c r="AA462" s="30">
        <f t="shared" si="106"/>
        <v>2.3571007660577488</v>
      </c>
      <c r="AB462" s="30">
        <f t="shared" si="107"/>
        <v>0</v>
      </c>
      <c r="AC462" s="30">
        <f t="shared" si="110"/>
        <v>2134.506045900609</v>
      </c>
    </row>
    <row r="463" spans="1:29" x14ac:dyDescent="0.35">
      <c r="A463" s="5">
        <v>45088.712988969906</v>
      </c>
      <c r="B463" s="1">
        <v>2</v>
      </c>
      <c r="C463" s="6">
        <v>2752.64</v>
      </c>
      <c r="D463" s="6">
        <v>1</v>
      </c>
      <c r="E463" s="7" t="s">
        <v>19</v>
      </c>
      <c r="F463" s="5">
        <v>45090.309885439812</v>
      </c>
      <c r="G463" s="1">
        <v>1</v>
      </c>
      <c r="H463" s="5">
        <v>45016.54564271991</v>
      </c>
      <c r="I463" s="7" t="s">
        <v>20</v>
      </c>
      <c r="J463" s="7"/>
      <c r="K463" s="7" t="s">
        <v>35</v>
      </c>
      <c r="L463" s="7" t="s">
        <v>31</v>
      </c>
      <c r="M463" s="7" t="s">
        <v>58</v>
      </c>
      <c r="N463" s="7" t="s">
        <v>33</v>
      </c>
      <c r="O463" s="7" t="s">
        <v>76</v>
      </c>
      <c r="P463" s="25">
        <f t="shared" si="111"/>
        <v>462</v>
      </c>
      <c r="Q463" s="28">
        <f t="shared" si="108"/>
        <v>45078</v>
      </c>
      <c r="R463" s="28" t="str">
        <f t="shared" si="98"/>
        <v>OTA</v>
      </c>
      <c r="S463" s="28" t="str">
        <f t="shared" si="99"/>
        <v>OTA</v>
      </c>
      <c r="T463" s="29">
        <f t="shared" si="100"/>
        <v>1.1785503830288745E-3</v>
      </c>
      <c r="U463" s="29">
        <f t="shared" si="109"/>
        <v>1.1785503830288745E-3</v>
      </c>
      <c r="V463" s="30">
        <f t="shared" si="101"/>
        <v>412.89599999999996</v>
      </c>
      <c r="W463" s="30">
        <f t="shared" si="102"/>
        <v>0</v>
      </c>
      <c r="X463" s="30">
        <f t="shared" si="103"/>
        <v>0</v>
      </c>
      <c r="Y463" s="30">
        <f t="shared" si="104"/>
        <v>49.547519999999992</v>
      </c>
      <c r="Z463" s="30">
        <f t="shared" si="105"/>
        <v>153.33333333333331</v>
      </c>
      <c r="AA463" s="30">
        <f t="shared" si="106"/>
        <v>2.3571007660577488</v>
      </c>
      <c r="AB463" s="30">
        <f t="shared" si="107"/>
        <v>0</v>
      </c>
      <c r="AC463" s="30">
        <f t="shared" si="110"/>
        <v>2134.506045900609</v>
      </c>
    </row>
    <row r="464" spans="1:29" x14ac:dyDescent="0.35">
      <c r="A464" s="5">
        <v>45088.712403680554</v>
      </c>
      <c r="B464" s="1">
        <v>2</v>
      </c>
      <c r="C464" s="6">
        <v>2752.64</v>
      </c>
      <c r="D464" s="6">
        <v>1</v>
      </c>
      <c r="E464" s="7" t="s">
        <v>19</v>
      </c>
      <c r="F464" s="5">
        <v>45090.320474930559</v>
      </c>
      <c r="G464" s="1">
        <v>1</v>
      </c>
      <c r="H464" s="5">
        <v>45016.545615717594</v>
      </c>
      <c r="I464" s="7" t="s">
        <v>20</v>
      </c>
      <c r="J464" s="7"/>
      <c r="K464" s="7" t="s">
        <v>35</v>
      </c>
      <c r="L464" s="7" t="s">
        <v>31</v>
      </c>
      <c r="M464" s="7" t="s">
        <v>58</v>
      </c>
      <c r="N464" s="7" t="s">
        <v>33</v>
      </c>
      <c r="O464" s="7" t="s">
        <v>76</v>
      </c>
      <c r="P464" s="25">
        <f t="shared" si="111"/>
        <v>463</v>
      </c>
      <c r="Q464" s="28">
        <f t="shared" si="108"/>
        <v>45078</v>
      </c>
      <c r="R464" s="28" t="str">
        <f t="shared" si="98"/>
        <v>OTA</v>
      </c>
      <c r="S464" s="28" t="str">
        <f t="shared" si="99"/>
        <v>OTA</v>
      </c>
      <c r="T464" s="29">
        <f t="shared" si="100"/>
        <v>1.1785503830288745E-3</v>
      </c>
      <c r="U464" s="29">
        <f t="shared" si="109"/>
        <v>1.1785503830288745E-3</v>
      </c>
      <c r="V464" s="30">
        <f t="shared" si="101"/>
        <v>412.89599999999996</v>
      </c>
      <c r="W464" s="30">
        <f t="shared" si="102"/>
        <v>0</v>
      </c>
      <c r="X464" s="30">
        <f t="shared" si="103"/>
        <v>0</v>
      </c>
      <c r="Y464" s="30">
        <f t="shared" si="104"/>
        <v>49.547519999999992</v>
      </c>
      <c r="Z464" s="30">
        <f t="shared" si="105"/>
        <v>153.33333333333331</v>
      </c>
      <c r="AA464" s="30">
        <f t="shared" si="106"/>
        <v>2.3571007660577488</v>
      </c>
      <c r="AB464" s="30">
        <f t="shared" si="107"/>
        <v>0</v>
      </c>
      <c r="AC464" s="30">
        <f t="shared" si="110"/>
        <v>2134.506045900609</v>
      </c>
    </row>
    <row r="465" spans="1:29" x14ac:dyDescent="0.35">
      <c r="A465" s="5">
        <v>45088.833747488425</v>
      </c>
      <c r="B465" s="1">
        <v>1</v>
      </c>
      <c r="C465" s="6">
        <v>892.04</v>
      </c>
      <c r="D465" s="6">
        <v>1</v>
      </c>
      <c r="E465" s="7" t="s">
        <v>19</v>
      </c>
      <c r="F465" s="5">
        <v>45089.385602141207</v>
      </c>
      <c r="G465" s="1">
        <v>2</v>
      </c>
      <c r="H465" s="5">
        <v>45088.810556469907</v>
      </c>
      <c r="I465" s="7" t="s">
        <v>20</v>
      </c>
      <c r="J465" s="7"/>
      <c r="K465" s="7" t="s">
        <v>38</v>
      </c>
      <c r="L465" s="7" t="s">
        <v>31</v>
      </c>
      <c r="M465" s="7" t="s">
        <v>32</v>
      </c>
      <c r="N465" s="7" t="s">
        <v>23</v>
      </c>
      <c r="O465" s="7" t="s">
        <v>38</v>
      </c>
      <c r="P465" s="25">
        <f t="shared" si="111"/>
        <v>464</v>
      </c>
      <c r="Q465" s="28">
        <f t="shared" si="108"/>
        <v>45078</v>
      </c>
      <c r="R465" s="28" t="str">
        <f t="shared" si="98"/>
        <v>OTA</v>
      </c>
      <c r="S465" s="28" t="str">
        <f t="shared" si="99"/>
        <v>OTA</v>
      </c>
      <c r="T465" s="29">
        <f t="shared" si="100"/>
        <v>5.8927519151443723E-4</v>
      </c>
      <c r="U465" s="29">
        <f t="shared" si="109"/>
        <v>5.8927519151443723E-4</v>
      </c>
      <c r="V465" s="30">
        <f t="shared" si="101"/>
        <v>133.80599999999998</v>
      </c>
      <c r="W465" s="30">
        <f t="shared" si="102"/>
        <v>0</v>
      </c>
      <c r="X465" s="30">
        <f t="shared" si="103"/>
        <v>0</v>
      </c>
      <c r="Y465" s="30">
        <f t="shared" si="104"/>
        <v>16.056719999999999</v>
      </c>
      <c r="Z465" s="30">
        <f t="shared" si="105"/>
        <v>115</v>
      </c>
      <c r="AA465" s="30">
        <f t="shared" si="106"/>
        <v>1.1785503830288744</v>
      </c>
      <c r="AB465" s="30">
        <f t="shared" si="107"/>
        <v>0</v>
      </c>
      <c r="AC465" s="30">
        <f t="shared" si="110"/>
        <v>625.9987296169711</v>
      </c>
    </row>
    <row r="466" spans="1:29" x14ac:dyDescent="0.35">
      <c r="A466" s="5">
        <v>45088.470071643518</v>
      </c>
      <c r="B466" s="1">
        <v>1</v>
      </c>
      <c r="C466" s="6">
        <v>1097.8599999999999</v>
      </c>
      <c r="D466" s="6">
        <v>1</v>
      </c>
      <c r="E466" s="7" t="s">
        <v>19</v>
      </c>
      <c r="F466" s="5">
        <v>45089.451408634261</v>
      </c>
      <c r="G466" s="1">
        <v>2</v>
      </c>
      <c r="H466" s="5">
        <v>45087.561118993057</v>
      </c>
      <c r="I466" s="7" t="s">
        <v>41</v>
      </c>
      <c r="J466" s="7"/>
      <c r="K466" s="7" t="s">
        <v>50</v>
      </c>
      <c r="L466" s="7" t="s">
        <v>21</v>
      </c>
      <c r="M466" s="7" t="s">
        <v>22</v>
      </c>
      <c r="N466" s="7" t="s">
        <v>28</v>
      </c>
      <c r="O466" s="7" t="s">
        <v>24</v>
      </c>
      <c r="P466" s="25">
        <f t="shared" si="111"/>
        <v>465</v>
      </c>
      <c r="Q466" s="28">
        <f t="shared" si="108"/>
        <v>45078</v>
      </c>
      <c r="R466" s="28" t="str">
        <f t="shared" si="98"/>
        <v>WEB</v>
      </c>
      <c r="S466" s="28" t="str">
        <f t="shared" si="99"/>
        <v>OFFLINE</v>
      </c>
      <c r="T466" s="29">
        <f t="shared" si="100"/>
        <v>1.6313213703099511E-3</v>
      </c>
      <c r="U466" s="29">
        <f t="shared" si="109"/>
        <v>1.6313213703099511E-3</v>
      </c>
      <c r="V466" s="30">
        <f t="shared" si="101"/>
        <v>0</v>
      </c>
      <c r="W466" s="30">
        <f t="shared" si="102"/>
        <v>0</v>
      </c>
      <c r="X466" s="30">
        <f t="shared" si="103"/>
        <v>0</v>
      </c>
      <c r="Y466" s="30">
        <f t="shared" si="104"/>
        <v>15.370039999999999</v>
      </c>
      <c r="Z466" s="30">
        <f t="shared" si="105"/>
        <v>115</v>
      </c>
      <c r="AA466" s="30">
        <f t="shared" si="106"/>
        <v>0</v>
      </c>
      <c r="AB466" s="30">
        <f t="shared" si="107"/>
        <v>0</v>
      </c>
      <c r="AC466" s="30">
        <f t="shared" si="110"/>
        <v>967.48995999999988</v>
      </c>
    </row>
    <row r="467" spans="1:29" x14ac:dyDescent="0.35">
      <c r="A467" s="5">
        <v>45088.948289293985</v>
      </c>
      <c r="B467" s="1">
        <v>2</v>
      </c>
      <c r="C467" s="6">
        <v>3775.6</v>
      </c>
      <c r="D467" s="6">
        <v>1</v>
      </c>
      <c r="E467" s="7" t="s">
        <v>19</v>
      </c>
      <c r="F467" s="5">
        <v>45090.411891006945</v>
      </c>
      <c r="G467" s="1">
        <v>2</v>
      </c>
      <c r="H467" s="5">
        <v>44993.930150034721</v>
      </c>
      <c r="I467" s="7" t="s">
        <v>42</v>
      </c>
      <c r="J467" s="7"/>
      <c r="K467" s="7"/>
      <c r="L467" s="7" t="s">
        <v>21</v>
      </c>
      <c r="M467" s="7" t="s">
        <v>55</v>
      </c>
      <c r="N467" s="7" t="s">
        <v>23</v>
      </c>
      <c r="O467" s="7" t="s">
        <v>46</v>
      </c>
      <c r="P467" s="25">
        <f t="shared" si="111"/>
        <v>466</v>
      </c>
      <c r="Q467" s="28">
        <f t="shared" si="108"/>
        <v>45078</v>
      </c>
      <c r="R467" s="28" t="str">
        <f t="shared" si="98"/>
        <v>WEB</v>
      </c>
      <c r="S467" s="28" t="str">
        <f t="shared" si="99"/>
        <v>WEBSITE</v>
      </c>
      <c r="T467" s="29">
        <f t="shared" si="100"/>
        <v>3.2626427406199023E-3</v>
      </c>
      <c r="U467" s="29">
        <f t="shared" si="109"/>
        <v>3.2626427406199023E-3</v>
      </c>
      <c r="V467" s="30">
        <f t="shared" si="101"/>
        <v>37.756</v>
      </c>
      <c r="W467" s="30">
        <f t="shared" si="102"/>
        <v>50</v>
      </c>
      <c r="X467" s="30">
        <f t="shared" si="103"/>
        <v>0</v>
      </c>
      <c r="Y467" s="30">
        <f t="shared" si="104"/>
        <v>52.858400000000003</v>
      </c>
      <c r="Z467" s="30">
        <f t="shared" si="105"/>
        <v>153.33333333333331</v>
      </c>
      <c r="AA467" s="30">
        <f t="shared" si="106"/>
        <v>32.626427406199021</v>
      </c>
      <c r="AB467" s="30">
        <f t="shared" si="107"/>
        <v>0</v>
      </c>
      <c r="AC467" s="30">
        <f t="shared" si="110"/>
        <v>3449.0258392604674</v>
      </c>
    </row>
    <row r="468" spans="1:29" x14ac:dyDescent="0.35">
      <c r="A468" s="5">
        <v>45088.759607071763</v>
      </c>
      <c r="B468" s="1">
        <v>1</v>
      </c>
      <c r="C468" s="6">
        <v>2080.36</v>
      </c>
      <c r="D468" s="6">
        <v>1</v>
      </c>
      <c r="E468" s="7" t="s">
        <v>19</v>
      </c>
      <c r="F468" s="5">
        <v>45089.316658159725</v>
      </c>
      <c r="G468" s="1">
        <v>4</v>
      </c>
      <c r="H468" s="5">
        <v>44933.287527025466</v>
      </c>
      <c r="I468" s="7" t="s">
        <v>44</v>
      </c>
      <c r="J468" s="7"/>
      <c r="K468" s="7" t="s">
        <v>30</v>
      </c>
      <c r="L468" s="7" t="s">
        <v>31</v>
      </c>
      <c r="M468" s="7" t="s">
        <v>32</v>
      </c>
      <c r="N468" s="7" t="s">
        <v>33</v>
      </c>
      <c r="O468" s="7" t="s">
        <v>30</v>
      </c>
      <c r="P468" s="25">
        <f t="shared" si="111"/>
        <v>467</v>
      </c>
      <c r="Q468" s="28">
        <f t="shared" si="108"/>
        <v>45078</v>
      </c>
      <c r="R468" s="28" t="str">
        <f t="shared" si="98"/>
        <v>OTA</v>
      </c>
      <c r="S468" s="28" t="str">
        <f t="shared" si="99"/>
        <v>OTA</v>
      </c>
      <c r="T468" s="29">
        <f t="shared" si="100"/>
        <v>5.8927519151443723E-4</v>
      </c>
      <c r="U468" s="29">
        <f t="shared" si="109"/>
        <v>5.8927519151443723E-4</v>
      </c>
      <c r="V468" s="30">
        <f t="shared" si="101"/>
        <v>312.05400000000003</v>
      </c>
      <c r="W468" s="30">
        <f t="shared" si="102"/>
        <v>0</v>
      </c>
      <c r="X468" s="30">
        <f t="shared" si="103"/>
        <v>0</v>
      </c>
      <c r="Y468" s="30">
        <f t="shared" si="104"/>
        <v>37.446480000000001</v>
      </c>
      <c r="Z468" s="30">
        <f t="shared" si="105"/>
        <v>115</v>
      </c>
      <c r="AA468" s="30">
        <f t="shared" si="106"/>
        <v>1.1785503830288744</v>
      </c>
      <c r="AB468" s="30">
        <f t="shared" si="107"/>
        <v>0</v>
      </c>
      <c r="AC468" s="30">
        <f t="shared" si="110"/>
        <v>1614.6809696169712</v>
      </c>
    </row>
    <row r="469" spans="1:29" x14ac:dyDescent="0.35">
      <c r="A469" s="5">
        <v>45088.766067187498</v>
      </c>
      <c r="B469" s="1">
        <v>1</v>
      </c>
      <c r="C469" s="6">
        <v>1595.27</v>
      </c>
      <c r="D469" s="6">
        <v>1</v>
      </c>
      <c r="E469" s="7" t="s">
        <v>19</v>
      </c>
      <c r="F469" s="5">
        <v>45089.458333333336</v>
      </c>
      <c r="G469" s="1">
        <v>3</v>
      </c>
      <c r="H469" s="5">
        <v>45058.167489861109</v>
      </c>
      <c r="I469" s="7" t="s">
        <v>44</v>
      </c>
      <c r="J469" s="7"/>
      <c r="K469" s="7" t="s">
        <v>50</v>
      </c>
      <c r="L469" s="7" t="s">
        <v>31</v>
      </c>
      <c r="M469" s="7" t="s">
        <v>32</v>
      </c>
      <c r="N469" s="7" t="s">
        <v>28</v>
      </c>
      <c r="O469" s="7" t="s">
        <v>51</v>
      </c>
      <c r="P469" s="25">
        <f t="shared" si="111"/>
        <v>468</v>
      </c>
      <c r="Q469" s="28">
        <f t="shared" si="108"/>
        <v>45078</v>
      </c>
      <c r="R469" s="28" t="str">
        <f t="shared" si="98"/>
        <v>OTA</v>
      </c>
      <c r="S469" s="28" t="str">
        <f t="shared" si="99"/>
        <v>OTA</v>
      </c>
      <c r="T469" s="29">
        <f t="shared" si="100"/>
        <v>5.8927519151443723E-4</v>
      </c>
      <c r="U469" s="29">
        <f t="shared" si="109"/>
        <v>5.8927519151443723E-4</v>
      </c>
      <c r="V469" s="30">
        <f t="shared" si="101"/>
        <v>239.29049999999998</v>
      </c>
      <c r="W469" s="30">
        <f t="shared" si="102"/>
        <v>0</v>
      </c>
      <c r="X469" s="30">
        <f t="shared" si="103"/>
        <v>0</v>
      </c>
      <c r="Y469" s="30">
        <f t="shared" si="104"/>
        <v>28.714859999999998</v>
      </c>
      <c r="Z469" s="30">
        <f t="shared" si="105"/>
        <v>115</v>
      </c>
      <c r="AA469" s="30">
        <f t="shared" si="106"/>
        <v>1.1785503830288744</v>
      </c>
      <c r="AB469" s="30">
        <f t="shared" si="107"/>
        <v>0</v>
      </c>
      <c r="AC469" s="30">
        <f t="shared" si="110"/>
        <v>1211.0860896169711</v>
      </c>
    </row>
    <row r="470" spans="1:29" x14ac:dyDescent="0.35">
      <c r="A470" s="5">
        <v>45088.59472371528</v>
      </c>
      <c r="B470" s="1">
        <v>2</v>
      </c>
      <c r="C470" s="6">
        <v>1435.18</v>
      </c>
      <c r="D470" s="6">
        <v>1</v>
      </c>
      <c r="E470" s="7" t="s">
        <v>19</v>
      </c>
      <c r="F470" s="5">
        <v>45090.443203171293</v>
      </c>
      <c r="G470" s="1">
        <v>1</v>
      </c>
      <c r="H470" s="5">
        <v>45054.186248923608</v>
      </c>
      <c r="I470" s="7" t="s">
        <v>48</v>
      </c>
      <c r="J470" s="7"/>
      <c r="K470" s="7" t="s">
        <v>35</v>
      </c>
      <c r="L470" s="7" t="s">
        <v>31</v>
      </c>
      <c r="M470" s="7" t="s">
        <v>34</v>
      </c>
      <c r="N470" s="7" t="s">
        <v>33</v>
      </c>
      <c r="O470" s="7" t="s">
        <v>47</v>
      </c>
      <c r="P470" s="25">
        <f t="shared" si="111"/>
        <v>469</v>
      </c>
      <c r="Q470" s="28">
        <f t="shared" si="108"/>
        <v>45078</v>
      </c>
      <c r="R470" s="28" t="str">
        <f t="shared" si="98"/>
        <v>OTA</v>
      </c>
      <c r="S470" s="28" t="str">
        <f t="shared" si="99"/>
        <v>OTA</v>
      </c>
      <c r="T470" s="29">
        <f t="shared" si="100"/>
        <v>1.1785503830288745E-3</v>
      </c>
      <c r="U470" s="29">
        <f t="shared" si="109"/>
        <v>1.1785503830288745E-3</v>
      </c>
      <c r="V470" s="30">
        <f t="shared" si="101"/>
        <v>215.27700000000002</v>
      </c>
      <c r="W470" s="30">
        <f t="shared" si="102"/>
        <v>0</v>
      </c>
      <c r="X470" s="30">
        <f t="shared" si="103"/>
        <v>0</v>
      </c>
      <c r="Y470" s="30">
        <f t="shared" si="104"/>
        <v>25.83324</v>
      </c>
      <c r="Z470" s="30">
        <f t="shared" si="105"/>
        <v>153.33333333333331</v>
      </c>
      <c r="AA470" s="30">
        <f t="shared" si="106"/>
        <v>2.3571007660577488</v>
      </c>
      <c r="AB470" s="30">
        <f t="shared" si="107"/>
        <v>0</v>
      </c>
      <c r="AC470" s="30">
        <f t="shared" si="110"/>
        <v>1038.379325900609</v>
      </c>
    </row>
    <row r="471" spans="1:29" x14ac:dyDescent="0.35">
      <c r="A471" s="5">
        <v>45089.022972685183</v>
      </c>
      <c r="B471" s="1">
        <v>1</v>
      </c>
      <c r="C471" s="6">
        <v>876</v>
      </c>
      <c r="D471" s="6">
        <v>1</v>
      </c>
      <c r="E471" s="7" t="s">
        <v>19</v>
      </c>
      <c r="F471" s="5">
        <v>45089.422093414352</v>
      </c>
      <c r="G471" s="1">
        <v>1</v>
      </c>
      <c r="H471" s="5">
        <v>45088.880171921293</v>
      </c>
      <c r="I471" s="7" t="s">
        <v>48</v>
      </c>
      <c r="J471" s="7"/>
      <c r="K471" s="7" t="s">
        <v>60</v>
      </c>
      <c r="L471" s="7" t="s">
        <v>21</v>
      </c>
      <c r="M471" s="7" t="s">
        <v>22</v>
      </c>
      <c r="N471" s="7" t="s">
        <v>28</v>
      </c>
      <c r="O471" s="7" t="s">
        <v>61</v>
      </c>
      <c r="P471" s="25">
        <f t="shared" si="111"/>
        <v>470</v>
      </c>
      <c r="Q471" s="28">
        <f t="shared" si="108"/>
        <v>45078</v>
      </c>
      <c r="R471" s="28" t="str">
        <f t="shared" si="98"/>
        <v>WEB</v>
      </c>
      <c r="S471" s="28" t="str">
        <f t="shared" si="99"/>
        <v>META</v>
      </c>
      <c r="T471" s="29">
        <f t="shared" si="100"/>
        <v>1.6313213703099511E-3</v>
      </c>
      <c r="U471" s="29">
        <f t="shared" si="109"/>
        <v>1.6313213703099511E-3</v>
      </c>
      <c r="V471" s="30">
        <f t="shared" si="101"/>
        <v>0</v>
      </c>
      <c r="W471" s="30">
        <f t="shared" si="102"/>
        <v>0</v>
      </c>
      <c r="X471" s="30">
        <f t="shared" si="103"/>
        <v>0</v>
      </c>
      <c r="Y471" s="30">
        <f t="shared" si="104"/>
        <v>15.767999999999999</v>
      </c>
      <c r="Z471" s="30">
        <f t="shared" si="105"/>
        <v>115</v>
      </c>
      <c r="AA471" s="30">
        <f t="shared" si="106"/>
        <v>0</v>
      </c>
      <c r="AB471" s="30">
        <f t="shared" si="107"/>
        <v>0</v>
      </c>
      <c r="AC471" s="30">
        <f t="shared" si="110"/>
        <v>745.23199999999997</v>
      </c>
    </row>
    <row r="472" spans="1:29" x14ac:dyDescent="0.35">
      <c r="A472" s="5">
        <v>45088.979456909721</v>
      </c>
      <c r="B472" s="1">
        <v>1</v>
      </c>
      <c r="C472" s="6">
        <v>1089.29</v>
      </c>
      <c r="D472" s="6">
        <v>1</v>
      </c>
      <c r="E472" s="7" t="s">
        <v>19</v>
      </c>
      <c r="F472" s="5">
        <v>45089.443466354169</v>
      </c>
      <c r="G472" s="1">
        <v>2</v>
      </c>
      <c r="H472" s="5">
        <v>45050.638340717589</v>
      </c>
      <c r="I472" s="7" t="s">
        <v>48</v>
      </c>
      <c r="J472" s="7"/>
      <c r="K472" s="7" t="s">
        <v>30</v>
      </c>
      <c r="L472" s="7" t="s">
        <v>31</v>
      </c>
      <c r="M472" s="7" t="s">
        <v>32</v>
      </c>
      <c r="N472" s="7" t="s">
        <v>33</v>
      </c>
      <c r="O472" s="7" t="s">
        <v>30</v>
      </c>
      <c r="P472" s="25">
        <f t="shared" si="111"/>
        <v>471</v>
      </c>
      <c r="Q472" s="28">
        <f t="shared" si="108"/>
        <v>45078</v>
      </c>
      <c r="R472" s="28" t="str">
        <f t="shared" si="98"/>
        <v>OTA</v>
      </c>
      <c r="S472" s="28" t="str">
        <f t="shared" si="99"/>
        <v>OTA</v>
      </c>
      <c r="T472" s="29">
        <f t="shared" si="100"/>
        <v>5.8927519151443723E-4</v>
      </c>
      <c r="U472" s="29">
        <f t="shared" si="109"/>
        <v>5.8927519151443723E-4</v>
      </c>
      <c r="V472" s="30">
        <f t="shared" si="101"/>
        <v>163.39349999999999</v>
      </c>
      <c r="W472" s="30">
        <f t="shared" si="102"/>
        <v>0</v>
      </c>
      <c r="X472" s="30">
        <f t="shared" si="103"/>
        <v>0</v>
      </c>
      <c r="Y472" s="30">
        <f t="shared" si="104"/>
        <v>19.607219999999998</v>
      </c>
      <c r="Z472" s="30">
        <f t="shared" si="105"/>
        <v>115</v>
      </c>
      <c r="AA472" s="30">
        <f t="shared" si="106"/>
        <v>1.1785503830288744</v>
      </c>
      <c r="AB472" s="30">
        <f t="shared" si="107"/>
        <v>0</v>
      </c>
      <c r="AC472" s="30">
        <f t="shared" si="110"/>
        <v>790.11072961697107</v>
      </c>
    </row>
    <row r="473" spans="1:29" x14ac:dyDescent="0.35">
      <c r="A473" s="5">
        <v>45088.94736697917</v>
      </c>
      <c r="B473" s="1">
        <v>3</v>
      </c>
      <c r="C473" s="6">
        <v>1857.05</v>
      </c>
      <c r="D473" s="6">
        <v>1</v>
      </c>
      <c r="E473" s="7" t="s">
        <v>19</v>
      </c>
      <c r="F473" s="5">
        <v>45091.458333333336</v>
      </c>
      <c r="G473" s="1">
        <v>1</v>
      </c>
      <c r="H473" s="5">
        <v>45081.501868854168</v>
      </c>
      <c r="I473" s="7" t="s">
        <v>49</v>
      </c>
      <c r="J473" s="7"/>
      <c r="K473" s="7" t="s">
        <v>30</v>
      </c>
      <c r="L473" s="7" t="s">
        <v>31</v>
      </c>
      <c r="M473" s="7" t="s">
        <v>34</v>
      </c>
      <c r="N473" s="7" t="s">
        <v>33</v>
      </c>
      <c r="O473" s="7" t="s">
        <v>30</v>
      </c>
      <c r="P473" s="25">
        <f t="shared" si="111"/>
        <v>472</v>
      </c>
      <c r="Q473" s="28">
        <f t="shared" si="108"/>
        <v>45078</v>
      </c>
      <c r="R473" s="28" t="str">
        <f t="shared" si="98"/>
        <v>OTA</v>
      </c>
      <c r="S473" s="28" t="str">
        <f t="shared" si="99"/>
        <v>OTA</v>
      </c>
      <c r="T473" s="29">
        <f t="shared" si="100"/>
        <v>1.7678255745433118E-3</v>
      </c>
      <c r="U473" s="29">
        <f t="shared" si="109"/>
        <v>1.7678255745433118E-3</v>
      </c>
      <c r="V473" s="30">
        <f t="shared" si="101"/>
        <v>278.5575</v>
      </c>
      <c r="W473" s="30">
        <f t="shared" si="102"/>
        <v>0</v>
      </c>
      <c r="X473" s="30">
        <f t="shared" si="103"/>
        <v>0</v>
      </c>
      <c r="Y473" s="30">
        <f t="shared" si="104"/>
        <v>33.426899999999996</v>
      </c>
      <c r="Z473" s="30">
        <f t="shared" si="105"/>
        <v>191.66666666666666</v>
      </c>
      <c r="AA473" s="30">
        <f t="shared" si="106"/>
        <v>3.5356511490866236</v>
      </c>
      <c r="AB473" s="30">
        <f t="shared" si="107"/>
        <v>0</v>
      </c>
      <c r="AC473" s="30">
        <f t="shared" si="110"/>
        <v>1349.8632821842466</v>
      </c>
    </row>
    <row r="474" spans="1:29" x14ac:dyDescent="0.35">
      <c r="A474" s="5">
        <v>45088.827061805554</v>
      </c>
      <c r="B474" s="1">
        <v>3</v>
      </c>
      <c r="C474" s="6">
        <v>1918.93</v>
      </c>
      <c r="D474" s="6">
        <v>1</v>
      </c>
      <c r="E474" s="7" t="s">
        <v>19</v>
      </c>
      <c r="F474" s="5">
        <v>45091.458333333336</v>
      </c>
      <c r="G474" s="1">
        <v>1</v>
      </c>
      <c r="H474" s="5">
        <v>45072.590086898148</v>
      </c>
      <c r="I474" s="7" t="s">
        <v>49</v>
      </c>
      <c r="J474" s="7"/>
      <c r="K474" s="7" t="s">
        <v>30</v>
      </c>
      <c r="L474" s="7" t="s">
        <v>31</v>
      </c>
      <c r="M474" s="7" t="s">
        <v>34</v>
      </c>
      <c r="N474" s="7" t="s">
        <v>33</v>
      </c>
      <c r="O474" s="7" t="s">
        <v>30</v>
      </c>
      <c r="P474" s="25">
        <f t="shared" si="111"/>
        <v>473</v>
      </c>
      <c r="Q474" s="28">
        <f t="shared" si="108"/>
        <v>45078</v>
      </c>
      <c r="R474" s="28" t="str">
        <f t="shared" si="98"/>
        <v>OTA</v>
      </c>
      <c r="S474" s="28" t="str">
        <f t="shared" si="99"/>
        <v>OTA</v>
      </c>
      <c r="T474" s="29">
        <f t="shared" si="100"/>
        <v>1.7678255745433118E-3</v>
      </c>
      <c r="U474" s="29">
        <f t="shared" si="109"/>
        <v>1.7678255745433118E-3</v>
      </c>
      <c r="V474" s="30">
        <f t="shared" si="101"/>
        <v>287.83949999999999</v>
      </c>
      <c r="W474" s="30">
        <f t="shared" si="102"/>
        <v>0</v>
      </c>
      <c r="X474" s="30">
        <f t="shared" si="103"/>
        <v>0</v>
      </c>
      <c r="Y474" s="30">
        <f t="shared" si="104"/>
        <v>34.54074</v>
      </c>
      <c r="Z474" s="30">
        <f t="shared" si="105"/>
        <v>191.66666666666666</v>
      </c>
      <c r="AA474" s="30">
        <f t="shared" si="106"/>
        <v>3.5356511490866236</v>
      </c>
      <c r="AB474" s="30">
        <f t="shared" si="107"/>
        <v>0</v>
      </c>
      <c r="AC474" s="30">
        <f t="shared" si="110"/>
        <v>1401.3474421842468</v>
      </c>
    </row>
    <row r="475" spans="1:29" x14ac:dyDescent="0.35">
      <c r="A475" s="5">
        <v>45088.671828125</v>
      </c>
      <c r="B475" s="1">
        <v>1</v>
      </c>
      <c r="C475" s="6">
        <v>618.75</v>
      </c>
      <c r="D475" s="6">
        <v>1</v>
      </c>
      <c r="E475" s="7" t="s">
        <v>19</v>
      </c>
      <c r="F475" s="5">
        <v>45089.302446030095</v>
      </c>
      <c r="G475" s="1">
        <v>1</v>
      </c>
      <c r="H475" s="5">
        <v>45072.786520925925</v>
      </c>
      <c r="I475" s="7" t="s">
        <v>49</v>
      </c>
      <c r="J475" s="7"/>
      <c r="K475" s="7"/>
      <c r="L475" s="7" t="s">
        <v>21</v>
      </c>
      <c r="M475" s="7" t="s">
        <v>54</v>
      </c>
      <c r="N475" s="7" t="s">
        <v>28</v>
      </c>
      <c r="O475" s="7" t="s">
        <v>46</v>
      </c>
      <c r="P475" s="25">
        <f t="shared" si="111"/>
        <v>474</v>
      </c>
      <c r="Q475" s="28">
        <f t="shared" si="108"/>
        <v>45078</v>
      </c>
      <c r="R475" s="28" t="str">
        <f t="shared" si="98"/>
        <v>WEB</v>
      </c>
      <c r="S475" s="28" t="str">
        <f t="shared" si="99"/>
        <v>WEBSITE</v>
      </c>
      <c r="T475" s="29">
        <f t="shared" si="100"/>
        <v>1.6313213703099511E-3</v>
      </c>
      <c r="U475" s="29">
        <f t="shared" si="109"/>
        <v>1.6313213703099511E-3</v>
      </c>
      <c r="V475" s="30">
        <f t="shared" si="101"/>
        <v>6.1875</v>
      </c>
      <c r="W475" s="30">
        <f t="shared" si="102"/>
        <v>50</v>
      </c>
      <c r="X475" s="30">
        <f t="shared" si="103"/>
        <v>0</v>
      </c>
      <c r="Y475" s="30">
        <f t="shared" si="104"/>
        <v>8.6624999999999996</v>
      </c>
      <c r="Z475" s="30">
        <f t="shared" si="105"/>
        <v>115</v>
      </c>
      <c r="AA475" s="30">
        <f t="shared" si="106"/>
        <v>16.31321370309951</v>
      </c>
      <c r="AB475" s="30">
        <f t="shared" si="107"/>
        <v>0</v>
      </c>
      <c r="AC475" s="30">
        <f t="shared" si="110"/>
        <v>422.58678629690053</v>
      </c>
    </row>
    <row r="476" spans="1:29" x14ac:dyDescent="0.35">
      <c r="A476" s="5">
        <v>45088.774026238425</v>
      </c>
      <c r="B476" s="1">
        <v>3</v>
      </c>
      <c r="C476" s="6">
        <v>2155.98</v>
      </c>
      <c r="D476" s="6">
        <v>1</v>
      </c>
      <c r="E476" s="7" t="s">
        <v>19</v>
      </c>
      <c r="F476" s="5">
        <v>45091.42555266204</v>
      </c>
      <c r="G476" s="1">
        <v>1</v>
      </c>
      <c r="H476" s="5">
        <v>45078.946660937501</v>
      </c>
      <c r="I476" s="7" t="s">
        <v>53</v>
      </c>
      <c r="J476" s="7"/>
      <c r="K476" s="7" t="s">
        <v>30</v>
      </c>
      <c r="L476" s="7" t="s">
        <v>31</v>
      </c>
      <c r="M476" s="7" t="s">
        <v>34</v>
      </c>
      <c r="N476" s="7" t="s">
        <v>33</v>
      </c>
      <c r="O476" s="7" t="s">
        <v>30</v>
      </c>
      <c r="P476" s="25">
        <f t="shared" si="111"/>
        <v>475</v>
      </c>
      <c r="Q476" s="28">
        <f t="shared" si="108"/>
        <v>45078</v>
      </c>
      <c r="R476" s="28" t="str">
        <f t="shared" si="98"/>
        <v>OTA</v>
      </c>
      <c r="S476" s="28" t="str">
        <f t="shared" si="99"/>
        <v>OTA</v>
      </c>
      <c r="T476" s="29">
        <f t="shared" si="100"/>
        <v>1.7678255745433118E-3</v>
      </c>
      <c r="U476" s="29">
        <f t="shared" si="109"/>
        <v>1.7678255745433118E-3</v>
      </c>
      <c r="V476" s="30">
        <f t="shared" si="101"/>
        <v>323.39699999999999</v>
      </c>
      <c r="W476" s="30">
        <f t="shared" si="102"/>
        <v>0</v>
      </c>
      <c r="X476" s="30">
        <f t="shared" si="103"/>
        <v>0</v>
      </c>
      <c r="Y476" s="30">
        <f t="shared" si="104"/>
        <v>38.807639999999999</v>
      </c>
      <c r="Z476" s="30">
        <f t="shared" si="105"/>
        <v>191.66666666666666</v>
      </c>
      <c r="AA476" s="30">
        <f t="shared" si="106"/>
        <v>3.5356511490866236</v>
      </c>
      <c r="AB476" s="30">
        <f t="shared" si="107"/>
        <v>0</v>
      </c>
      <c r="AC476" s="30">
        <f t="shared" si="110"/>
        <v>1598.5730421842468</v>
      </c>
    </row>
    <row r="477" spans="1:29" x14ac:dyDescent="0.35">
      <c r="A477" s="5">
        <v>45088.832185856481</v>
      </c>
      <c r="B477" s="1">
        <v>1</v>
      </c>
      <c r="C477" s="6">
        <v>600.27</v>
      </c>
      <c r="D477" s="6">
        <v>1</v>
      </c>
      <c r="E477" s="7" t="s">
        <v>19</v>
      </c>
      <c r="F477" s="5">
        <v>45089.458333333336</v>
      </c>
      <c r="G477" s="1">
        <v>1</v>
      </c>
      <c r="H477" s="5">
        <v>44999.673753564814</v>
      </c>
      <c r="I477" s="7" t="s">
        <v>53</v>
      </c>
      <c r="J477" s="7"/>
      <c r="K477" s="7" t="s">
        <v>30</v>
      </c>
      <c r="L477" s="7" t="s">
        <v>31</v>
      </c>
      <c r="M477" s="7" t="s">
        <v>34</v>
      </c>
      <c r="N477" s="7" t="s">
        <v>33</v>
      </c>
      <c r="O477" s="7" t="s">
        <v>30</v>
      </c>
      <c r="P477" s="25">
        <f t="shared" si="111"/>
        <v>476</v>
      </c>
      <c r="Q477" s="28">
        <f t="shared" si="108"/>
        <v>45078</v>
      </c>
      <c r="R477" s="28" t="str">
        <f t="shared" si="98"/>
        <v>OTA</v>
      </c>
      <c r="S477" s="28" t="str">
        <f t="shared" si="99"/>
        <v>OTA</v>
      </c>
      <c r="T477" s="29">
        <f t="shared" si="100"/>
        <v>5.8927519151443723E-4</v>
      </c>
      <c r="U477" s="29">
        <f t="shared" si="109"/>
        <v>5.8927519151443723E-4</v>
      </c>
      <c r="V477" s="30">
        <f t="shared" si="101"/>
        <v>90.040499999999994</v>
      </c>
      <c r="W477" s="30">
        <f t="shared" si="102"/>
        <v>0</v>
      </c>
      <c r="X477" s="30">
        <f t="shared" si="103"/>
        <v>0</v>
      </c>
      <c r="Y477" s="30">
        <f t="shared" si="104"/>
        <v>10.80486</v>
      </c>
      <c r="Z477" s="30">
        <f t="shared" si="105"/>
        <v>115</v>
      </c>
      <c r="AA477" s="30">
        <f t="shared" si="106"/>
        <v>1.1785503830288744</v>
      </c>
      <c r="AB477" s="30">
        <f t="shared" si="107"/>
        <v>0</v>
      </c>
      <c r="AC477" s="30">
        <f t="shared" si="110"/>
        <v>383.24608961697112</v>
      </c>
    </row>
    <row r="478" spans="1:29" x14ac:dyDescent="0.35">
      <c r="A478" s="5">
        <v>45088.445723773148</v>
      </c>
      <c r="B478" s="1">
        <v>1</v>
      </c>
      <c r="C478" s="6">
        <v>502.86</v>
      </c>
      <c r="D478" s="6">
        <v>1</v>
      </c>
      <c r="E478" s="7" t="s">
        <v>19</v>
      </c>
      <c r="F478" s="5">
        <v>45089.458333333336</v>
      </c>
      <c r="G478" s="1">
        <v>1</v>
      </c>
      <c r="H478" s="5">
        <v>45088.444730960648</v>
      </c>
      <c r="I478" s="7" t="s">
        <v>53</v>
      </c>
      <c r="J478" s="7"/>
      <c r="K478" s="7"/>
      <c r="L478" s="7" t="s">
        <v>21</v>
      </c>
      <c r="M478" s="7" t="s">
        <v>22</v>
      </c>
      <c r="N478" s="7" t="s">
        <v>23</v>
      </c>
      <c r="O478" s="7" t="s">
        <v>24</v>
      </c>
      <c r="P478" s="25">
        <f t="shared" si="111"/>
        <v>477</v>
      </c>
      <c r="Q478" s="28">
        <f t="shared" si="108"/>
        <v>45078</v>
      </c>
      <c r="R478" s="28" t="str">
        <f t="shared" si="98"/>
        <v>WEB</v>
      </c>
      <c r="S478" s="28" t="str">
        <f t="shared" si="99"/>
        <v>OFFLINE</v>
      </c>
      <c r="T478" s="29">
        <f t="shared" si="100"/>
        <v>1.6313213703099511E-3</v>
      </c>
      <c r="U478" s="29">
        <f t="shared" si="109"/>
        <v>1.6313213703099511E-3</v>
      </c>
      <c r="V478" s="30">
        <f t="shared" si="101"/>
        <v>0</v>
      </c>
      <c r="W478" s="30">
        <f t="shared" si="102"/>
        <v>0</v>
      </c>
      <c r="X478" s="30">
        <f t="shared" si="103"/>
        <v>0</v>
      </c>
      <c r="Y478" s="30">
        <f t="shared" si="104"/>
        <v>7.0400400000000003</v>
      </c>
      <c r="Z478" s="30">
        <f t="shared" si="105"/>
        <v>115</v>
      </c>
      <c r="AA478" s="30">
        <f t="shared" si="106"/>
        <v>0</v>
      </c>
      <c r="AB478" s="30">
        <f t="shared" si="107"/>
        <v>0</v>
      </c>
      <c r="AC478" s="30">
        <f t="shared" si="110"/>
        <v>380.81996000000004</v>
      </c>
    </row>
    <row r="479" spans="1:29" x14ac:dyDescent="0.35">
      <c r="A479" s="5">
        <v>45088.754086875</v>
      </c>
      <c r="B479" s="1">
        <v>2</v>
      </c>
      <c r="C479" s="6">
        <v>1068.27</v>
      </c>
      <c r="D479" s="6">
        <v>1</v>
      </c>
      <c r="E479" s="7" t="s">
        <v>19</v>
      </c>
      <c r="F479" s="5">
        <v>45090.395134513892</v>
      </c>
      <c r="G479" s="1">
        <v>1</v>
      </c>
      <c r="H479" s="5">
        <v>45087.029298923611</v>
      </c>
      <c r="I479" s="7" t="s">
        <v>53</v>
      </c>
      <c r="J479" s="7"/>
      <c r="K479" s="7" t="s">
        <v>38</v>
      </c>
      <c r="L479" s="7" t="s">
        <v>31</v>
      </c>
      <c r="M479" s="7" t="s">
        <v>32</v>
      </c>
      <c r="N479" s="7" t="s">
        <v>23</v>
      </c>
      <c r="O479" s="7" t="s">
        <v>38</v>
      </c>
      <c r="P479" s="25">
        <f t="shared" si="111"/>
        <v>478</v>
      </c>
      <c r="Q479" s="28">
        <f t="shared" si="108"/>
        <v>45078</v>
      </c>
      <c r="R479" s="28" t="str">
        <f t="shared" si="98"/>
        <v>OTA</v>
      </c>
      <c r="S479" s="28" t="str">
        <f t="shared" si="99"/>
        <v>OTA</v>
      </c>
      <c r="T479" s="29">
        <f t="shared" si="100"/>
        <v>1.1785503830288745E-3</v>
      </c>
      <c r="U479" s="29">
        <f t="shared" si="109"/>
        <v>1.1785503830288745E-3</v>
      </c>
      <c r="V479" s="30">
        <f t="shared" si="101"/>
        <v>160.2405</v>
      </c>
      <c r="W479" s="30">
        <f t="shared" si="102"/>
        <v>0</v>
      </c>
      <c r="X479" s="30">
        <f t="shared" si="103"/>
        <v>0</v>
      </c>
      <c r="Y479" s="30">
        <f t="shared" si="104"/>
        <v>19.228859999999997</v>
      </c>
      <c r="Z479" s="30">
        <f t="shared" si="105"/>
        <v>153.33333333333331</v>
      </c>
      <c r="AA479" s="30">
        <f t="shared" si="106"/>
        <v>2.3571007660577488</v>
      </c>
      <c r="AB479" s="30">
        <f t="shared" si="107"/>
        <v>0</v>
      </c>
      <c r="AC479" s="30">
        <f t="shared" si="110"/>
        <v>733.11020590060889</v>
      </c>
    </row>
    <row r="480" spans="1:29" x14ac:dyDescent="0.35">
      <c r="A480" s="5">
        <v>45088.703320092594</v>
      </c>
      <c r="B480" s="1">
        <v>5</v>
      </c>
      <c r="C480" s="6">
        <v>3528.27</v>
      </c>
      <c r="D480" s="6">
        <v>1</v>
      </c>
      <c r="E480" s="7" t="s">
        <v>19</v>
      </c>
      <c r="F480" s="5">
        <v>45093.208333333336</v>
      </c>
      <c r="G480" s="1">
        <v>1</v>
      </c>
      <c r="H480" s="5">
        <v>45085.934162835649</v>
      </c>
      <c r="I480" s="7" t="s">
        <v>53</v>
      </c>
      <c r="J480" s="7"/>
      <c r="K480" s="7" t="s">
        <v>50</v>
      </c>
      <c r="L480" s="7" t="s">
        <v>31</v>
      </c>
      <c r="M480" s="7" t="s">
        <v>32</v>
      </c>
      <c r="N480" s="7" t="s">
        <v>33</v>
      </c>
      <c r="O480" s="7" t="s">
        <v>51</v>
      </c>
      <c r="P480" s="25">
        <f t="shared" si="111"/>
        <v>479</v>
      </c>
      <c r="Q480" s="28">
        <f t="shared" si="108"/>
        <v>45078</v>
      </c>
      <c r="R480" s="28" t="str">
        <f t="shared" si="98"/>
        <v>OTA</v>
      </c>
      <c r="S480" s="28" t="str">
        <f t="shared" si="99"/>
        <v>OTA</v>
      </c>
      <c r="T480" s="29">
        <f t="shared" si="100"/>
        <v>2.9463759575721863E-3</v>
      </c>
      <c r="U480" s="29">
        <f t="shared" si="109"/>
        <v>2.9463759575721863E-3</v>
      </c>
      <c r="V480" s="30">
        <f t="shared" si="101"/>
        <v>529.2405</v>
      </c>
      <c r="W480" s="30">
        <f t="shared" si="102"/>
        <v>0</v>
      </c>
      <c r="X480" s="30">
        <f t="shared" si="103"/>
        <v>0</v>
      </c>
      <c r="Y480" s="30">
        <f t="shared" si="104"/>
        <v>63.508859999999991</v>
      </c>
      <c r="Z480" s="30">
        <f t="shared" si="105"/>
        <v>268.33333333333331</v>
      </c>
      <c r="AA480" s="30">
        <f t="shared" si="106"/>
        <v>5.8927519151443724</v>
      </c>
      <c r="AB480" s="30">
        <f t="shared" si="107"/>
        <v>0</v>
      </c>
      <c r="AC480" s="30">
        <f t="shared" si="110"/>
        <v>2661.2945547515224</v>
      </c>
    </row>
    <row r="481" spans="1:29" x14ac:dyDescent="0.35">
      <c r="A481" s="5">
        <v>45088.676837893516</v>
      </c>
      <c r="B481" s="1">
        <v>3</v>
      </c>
      <c r="C481" s="6">
        <v>2155.98</v>
      </c>
      <c r="D481" s="6">
        <v>1</v>
      </c>
      <c r="E481" s="7" t="s">
        <v>19</v>
      </c>
      <c r="F481" s="5">
        <v>45091.447787500001</v>
      </c>
      <c r="G481" s="1">
        <v>1</v>
      </c>
      <c r="H481" s="5">
        <v>45081.667149687499</v>
      </c>
      <c r="I481" s="7" t="s">
        <v>53</v>
      </c>
      <c r="J481" s="7"/>
      <c r="K481" s="7" t="s">
        <v>30</v>
      </c>
      <c r="L481" s="7" t="s">
        <v>31</v>
      </c>
      <c r="M481" s="7" t="s">
        <v>34</v>
      </c>
      <c r="N481" s="7" t="s">
        <v>33</v>
      </c>
      <c r="O481" s="7" t="s">
        <v>30</v>
      </c>
      <c r="P481" s="25">
        <f t="shared" si="111"/>
        <v>480</v>
      </c>
      <c r="Q481" s="28">
        <f t="shared" si="108"/>
        <v>45078</v>
      </c>
      <c r="R481" s="28" t="str">
        <f t="shared" si="98"/>
        <v>OTA</v>
      </c>
      <c r="S481" s="28" t="str">
        <f t="shared" si="99"/>
        <v>OTA</v>
      </c>
      <c r="T481" s="29">
        <f t="shared" si="100"/>
        <v>1.7678255745433118E-3</v>
      </c>
      <c r="U481" s="29">
        <f t="shared" si="109"/>
        <v>1.7678255745433118E-3</v>
      </c>
      <c r="V481" s="30">
        <f t="shared" si="101"/>
        <v>323.39699999999999</v>
      </c>
      <c r="W481" s="30">
        <f t="shared" si="102"/>
        <v>0</v>
      </c>
      <c r="X481" s="30">
        <f t="shared" si="103"/>
        <v>0</v>
      </c>
      <c r="Y481" s="30">
        <f t="shared" si="104"/>
        <v>38.807639999999999</v>
      </c>
      <c r="Z481" s="30">
        <f t="shared" si="105"/>
        <v>191.66666666666666</v>
      </c>
      <c r="AA481" s="30">
        <f t="shared" si="106"/>
        <v>3.5356511490866236</v>
      </c>
      <c r="AB481" s="30">
        <f t="shared" si="107"/>
        <v>0</v>
      </c>
      <c r="AC481" s="30">
        <f t="shared" si="110"/>
        <v>1598.5730421842468</v>
      </c>
    </row>
    <row r="482" spans="1:29" x14ac:dyDescent="0.35">
      <c r="A482" s="5">
        <v>45088.596576550925</v>
      </c>
      <c r="B482" s="1">
        <v>2</v>
      </c>
      <c r="C482" s="6">
        <v>1186.97</v>
      </c>
      <c r="D482" s="6">
        <v>1</v>
      </c>
      <c r="E482" s="7" t="s">
        <v>19</v>
      </c>
      <c r="F482" s="5">
        <v>45090.275683842592</v>
      </c>
      <c r="G482" s="1">
        <v>1</v>
      </c>
      <c r="H482" s="5">
        <v>45087.040406087966</v>
      </c>
      <c r="I482" s="7" t="s">
        <v>53</v>
      </c>
      <c r="J482" s="7"/>
      <c r="K482" s="7" t="s">
        <v>50</v>
      </c>
      <c r="L482" s="7" t="s">
        <v>31</v>
      </c>
      <c r="M482" s="7" t="s">
        <v>32</v>
      </c>
      <c r="N482" s="7" t="s">
        <v>33</v>
      </c>
      <c r="O482" s="7" t="s">
        <v>51</v>
      </c>
      <c r="P482" s="25">
        <f t="shared" si="111"/>
        <v>481</v>
      </c>
      <c r="Q482" s="28">
        <f t="shared" si="108"/>
        <v>45078</v>
      </c>
      <c r="R482" s="28" t="str">
        <f t="shared" si="98"/>
        <v>OTA</v>
      </c>
      <c r="S482" s="28" t="str">
        <f t="shared" si="99"/>
        <v>OTA</v>
      </c>
      <c r="T482" s="29">
        <f t="shared" si="100"/>
        <v>1.1785503830288745E-3</v>
      </c>
      <c r="U482" s="29">
        <f t="shared" si="109"/>
        <v>1.1785503830288745E-3</v>
      </c>
      <c r="V482" s="30">
        <f t="shared" si="101"/>
        <v>178.0455</v>
      </c>
      <c r="W482" s="30">
        <f t="shared" si="102"/>
        <v>0</v>
      </c>
      <c r="X482" s="30">
        <f t="shared" si="103"/>
        <v>0</v>
      </c>
      <c r="Y482" s="30">
        <f t="shared" si="104"/>
        <v>21.365459999999999</v>
      </c>
      <c r="Z482" s="30">
        <f t="shared" si="105"/>
        <v>153.33333333333331</v>
      </c>
      <c r="AA482" s="30">
        <f t="shared" si="106"/>
        <v>2.3571007660577488</v>
      </c>
      <c r="AB482" s="30">
        <f t="shared" si="107"/>
        <v>0</v>
      </c>
      <c r="AC482" s="30">
        <f t="shared" si="110"/>
        <v>831.86860590060905</v>
      </c>
    </row>
    <row r="483" spans="1:29" x14ac:dyDescent="0.35">
      <c r="A483" s="5">
        <v>45089.856082685183</v>
      </c>
      <c r="B483" s="1">
        <v>2</v>
      </c>
      <c r="C483" s="6">
        <v>3948.04</v>
      </c>
      <c r="D483" s="6">
        <v>1</v>
      </c>
      <c r="E483" s="7" t="s">
        <v>19</v>
      </c>
      <c r="F483" s="5">
        <v>45091.300581203701</v>
      </c>
      <c r="G483" s="1">
        <v>2</v>
      </c>
      <c r="H483" s="5">
        <v>45053.25013482639</v>
      </c>
      <c r="I483" s="7" t="s">
        <v>20</v>
      </c>
      <c r="J483" s="7"/>
      <c r="K483" s="7" t="s">
        <v>30</v>
      </c>
      <c r="L483" s="7" t="s">
        <v>31</v>
      </c>
      <c r="M483" s="7" t="s">
        <v>34</v>
      </c>
      <c r="N483" s="7" t="s">
        <v>33</v>
      </c>
      <c r="O483" s="7" t="s">
        <v>30</v>
      </c>
      <c r="P483" s="25">
        <f t="shared" si="111"/>
        <v>482</v>
      </c>
      <c r="Q483" s="28">
        <f t="shared" si="108"/>
        <v>45078</v>
      </c>
      <c r="R483" s="28" t="str">
        <f t="shared" si="98"/>
        <v>OTA</v>
      </c>
      <c r="S483" s="28" t="str">
        <f t="shared" si="99"/>
        <v>OTA</v>
      </c>
      <c r="T483" s="29">
        <f t="shared" si="100"/>
        <v>1.1785503830288745E-3</v>
      </c>
      <c r="U483" s="29">
        <f t="shared" si="109"/>
        <v>1.1785503830288745E-3</v>
      </c>
      <c r="V483" s="30">
        <f t="shared" si="101"/>
        <v>592.20600000000002</v>
      </c>
      <c r="W483" s="30">
        <f t="shared" si="102"/>
        <v>0</v>
      </c>
      <c r="X483" s="30">
        <f t="shared" si="103"/>
        <v>0</v>
      </c>
      <c r="Y483" s="30">
        <f t="shared" si="104"/>
        <v>71.064719999999994</v>
      </c>
      <c r="Z483" s="30">
        <f t="shared" si="105"/>
        <v>153.33333333333331</v>
      </c>
      <c r="AA483" s="30">
        <f t="shared" si="106"/>
        <v>2.3571007660577488</v>
      </c>
      <c r="AB483" s="30">
        <f t="shared" si="107"/>
        <v>0</v>
      </c>
      <c r="AC483" s="30">
        <f t="shared" si="110"/>
        <v>3129.0788459006089</v>
      </c>
    </row>
    <row r="484" spans="1:29" x14ac:dyDescent="0.35">
      <c r="A484" s="5">
        <v>45089.639203310187</v>
      </c>
      <c r="B484" s="1">
        <v>2</v>
      </c>
      <c r="C484" s="6">
        <v>4397.24</v>
      </c>
      <c r="D484" s="6">
        <v>1</v>
      </c>
      <c r="E484" s="7" t="s">
        <v>19</v>
      </c>
      <c r="F484" s="5">
        <v>45091.458333333336</v>
      </c>
      <c r="G484" s="1">
        <v>2</v>
      </c>
      <c r="H484" s="5">
        <v>45061.838377476852</v>
      </c>
      <c r="I484" s="7" t="s">
        <v>20</v>
      </c>
      <c r="J484" s="7"/>
      <c r="K484" s="7" t="s">
        <v>50</v>
      </c>
      <c r="L484" s="7" t="s">
        <v>31</v>
      </c>
      <c r="M484" s="7" t="s">
        <v>32</v>
      </c>
      <c r="N484" s="7" t="s">
        <v>23</v>
      </c>
      <c r="O484" s="7" t="s">
        <v>51</v>
      </c>
      <c r="P484" s="25">
        <f t="shared" si="111"/>
        <v>483</v>
      </c>
      <c r="Q484" s="28">
        <f t="shared" si="108"/>
        <v>45078</v>
      </c>
      <c r="R484" s="28" t="str">
        <f t="shared" si="98"/>
        <v>OTA</v>
      </c>
      <c r="S484" s="28" t="str">
        <f t="shared" si="99"/>
        <v>OTA</v>
      </c>
      <c r="T484" s="29">
        <f t="shared" si="100"/>
        <v>1.1785503830288745E-3</v>
      </c>
      <c r="U484" s="29">
        <f t="shared" si="109"/>
        <v>1.1785503830288745E-3</v>
      </c>
      <c r="V484" s="30">
        <f t="shared" si="101"/>
        <v>659.5859999999999</v>
      </c>
      <c r="W484" s="30">
        <f t="shared" si="102"/>
        <v>0</v>
      </c>
      <c r="X484" s="30">
        <f t="shared" si="103"/>
        <v>0</v>
      </c>
      <c r="Y484" s="30">
        <f t="shared" si="104"/>
        <v>79.150319999999994</v>
      </c>
      <c r="Z484" s="30">
        <f t="shared" si="105"/>
        <v>153.33333333333331</v>
      </c>
      <c r="AA484" s="30">
        <f t="shared" si="106"/>
        <v>2.3571007660577488</v>
      </c>
      <c r="AB484" s="30">
        <f t="shared" si="107"/>
        <v>0</v>
      </c>
      <c r="AC484" s="30">
        <f t="shared" si="110"/>
        <v>3502.8132459006088</v>
      </c>
    </row>
    <row r="485" spans="1:29" x14ac:dyDescent="0.35">
      <c r="A485" s="5">
        <v>45089.615654895832</v>
      </c>
      <c r="B485" s="1">
        <v>1</v>
      </c>
      <c r="C485" s="6">
        <v>1674.04</v>
      </c>
      <c r="D485" s="6">
        <v>1</v>
      </c>
      <c r="E485" s="7" t="s">
        <v>19</v>
      </c>
      <c r="F485" s="5">
        <v>45090.352153900465</v>
      </c>
      <c r="G485" s="1">
        <v>1</v>
      </c>
      <c r="H485" s="5">
        <v>45027.366106527777</v>
      </c>
      <c r="I485" s="7" t="s">
        <v>20</v>
      </c>
      <c r="J485" s="7"/>
      <c r="K485" s="7" t="s">
        <v>35</v>
      </c>
      <c r="L485" s="7" t="s">
        <v>31</v>
      </c>
      <c r="M485" s="7" t="s">
        <v>58</v>
      </c>
      <c r="N485" s="7" t="s">
        <v>33</v>
      </c>
      <c r="O485" s="7" t="s">
        <v>76</v>
      </c>
      <c r="P485" s="25">
        <f t="shared" si="111"/>
        <v>484</v>
      </c>
      <c r="Q485" s="28">
        <f t="shared" si="108"/>
        <v>45078</v>
      </c>
      <c r="R485" s="28" t="str">
        <f t="shared" si="98"/>
        <v>OTA</v>
      </c>
      <c r="S485" s="28" t="str">
        <f t="shared" si="99"/>
        <v>OTA</v>
      </c>
      <c r="T485" s="29">
        <f t="shared" si="100"/>
        <v>5.8927519151443723E-4</v>
      </c>
      <c r="U485" s="29">
        <f t="shared" si="109"/>
        <v>5.8927519151443723E-4</v>
      </c>
      <c r="V485" s="30">
        <f t="shared" si="101"/>
        <v>251.10599999999999</v>
      </c>
      <c r="W485" s="30">
        <f t="shared" si="102"/>
        <v>0</v>
      </c>
      <c r="X485" s="30">
        <f t="shared" si="103"/>
        <v>0</v>
      </c>
      <c r="Y485" s="30">
        <f t="shared" si="104"/>
        <v>30.132719999999996</v>
      </c>
      <c r="Z485" s="30">
        <f t="shared" si="105"/>
        <v>115</v>
      </c>
      <c r="AA485" s="30">
        <f t="shared" si="106"/>
        <v>1.1785503830288744</v>
      </c>
      <c r="AB485" s="30">
        <f t="shared" si="107"/>
        <v>0</v>
      </c>
      <c r="AC485" s="30">
        <f t="shared" si="110"/>
        <v>1276.6227296169711</v>
      </c>
    </row>
    <row r="486" spans="1:29" x14ac:dyDescent="0.35">
      <c r="A486" s="5">
        <v>45089.720876643521</v>
      </c>
      <c r="B486" s="1">
        <v>3</v>
      </c>
      <c r="C486" s="6">
        <v>4631.8</v>
      </c>
      <c r="D486" s="6">
        <v>1</v>
      </c>
      <c r="E486" s="7" t="s">
        <v>19</v>
      </c>
      <c r="F486" s="5">
        <v>45092.388333750001</v>
      </c>
      <c r="G486" s="1">
        <v>1</v>
      </c>
      <c r="H486" s="5">
        <v>45023.555688506945</v>
      </c>
      <c r="I486" s="7" t="s">
        <v>20</v>
      </c>
      <c r="J486" s="7"/>
      <c r="K486" s="7" t="s">
        <v>35</v>
      </c>
      <c r="L486" s="7" t="s">
        <v>31</v>
      </c>
      <c r="M486" s="7" t="s">
        <v>34</v>
      </c>
      <c r="N486" s="7" t="s">
        <v>33</v>
      </c>
      <c r="O486" s="7" t="s">
        <v>35</v>
      </c>
      <c r="P486" s="25">
        <f t="shared" si="111"/>
        <v>485</v>
      </c>
      <c r="Q486" s="28">
        <f t="shared" si="108"/>
        <v>45078</v>
      </c>
      <c r="R486" s="28" t="str">
        <f t="shared" si="98"/>
        <v>OTA</v>
      </c>
      <c r="S486" s="28" t="str">
        <f t="shared" si="99"/>
        <v>OTA</v>
      </c>
      <c r="T486" s="29">
        <f t="shared" si="100"/>
        <v>1.7678255745433118E-3</v>
      </c>
      <c r="U486" s="29">
        <f t="shared" si="109"/>
        <v>1.7678255745433118E-3</v>
      </c>
      <c r="V486" s="30">
        <f t="shared" si="101"/>
        <v>694.77</v>
      </c>
      <c r="W486" s="30">
        <f t="shared" si="102"/>
        <v>0</v>
      </c>
      <c r="X486" s="30">
        <f t="shared" si="103"/>
        <v>0</v>
      </c>
      <c r="Y486" s="30">
        <f t="shared" si="104"/>
        <v>83.372399999999999</v>
      </c>
      <c r="Z486" s="30">
        <f t="shared" si="105"/>
        <v>191.66666666666666</v>
      </c>
      <c r="AA486" s="30">
        <f t="shared" si="106"/>
        <v>3.5356511490866236</v>
      </c>
      <c r="AB486" s="30">
        <f t="shared" si="107"/>
        <v>0</v>
      </c>
      <c r="AC486" s="30">
        <f t="shared" si="110"/>
        <v>3658.4552821842472</v>
      </c>
    </row>
    <row r="487" spans="1:29" x14ac:dyDescent="0.35">
      <c r="A487" s="5">
        <v>45089.849638425927</v>
      </c>
      <c r="B487" s="1">
        <v>1</v>
      </c>
      <c r="C487" s="6">
        <v>982.27</v>
      </c>
      <c r="D487" s="6">
        <v>1</v>
      </c>
      <c r="E487" s="7" t="s">
        <v>19</v>
      </c>
      <c r="F487" s="5">
        <v>45090.458333333336</v>
      </c>
      <c r="G487" s="1">
        <v>2</v>
      </c>
      <c r="H487" s="5">
        <v>44944.162278622687</v>
      </c>
      <c r="I487" s="7" t="s">
        <v>20</v>
      </c>
      <c r="J487" s="7"/>
      <c r="K487" s="7" t="s">
        <v>35</v>
      </c>
      <c r="L487" s="7" t="s">
        <v>31</v>
      </c>
      <c r="M487" s="7" t="s">
        <v>34</v>
      </c>
      <c r="N487" s="7" t="s">
        <v>33</v>
      </c>
      <c r="O487" s="7" t="s">
        <v>35</v>
      </c>
      <c r="P487" s="25">
        <f t="shared" si="111"/>
        <v>486</v>
      </c>
      <c r="Q487" s="28">
        <f t="shared" si="108"/>
        <v>45078</v>
      </c>
      <c r="R487" s="28" t="str">
        <f t="shared" si="98"/>
        <v>OTA</v>
      </c>
      <c r="S487" s="28" t="str">
        <f t="shared" si="99"/>
        <v>OTA</v>
      </c>
      <c r="T487" s="29">
        <f t="shared" si="100"/>
        <v>5.8927519151443723E-4</v>
      </c>
      <c r="U487" s="29">
        <f t="shared" si="109"/>
        <v>5.8927519151443723E-4</v>
      </c>
      <c r="V487" s="30">
        <f t="shared" si="101"/>
        <v>147.34049999999999</v>
      </c>
      <c r="W487" s="30">
        <f t="shared" si="102"/>
        <v>0</v>
      </c>
      <c r="X487" s="30">
        <f t="shared" si="103"/>
        <v>0</v>
      </c>
      <c r="Y487" s="30">
        <f t="shared" si="104"/>
        <v>17.680859999999999</v>
      </c>
      <c r="Z487" s="30">
        <f t="shared" si="105"/>
        <v>115</v>
      </c>
      <c r="AA487" s="30">
        <f t="shared" si="106"/>
        <v>1.1785503830288744</v>
      </c>
      <c r="AB487" s="30">
        <f t="shared" si="107"/>
        <v>0</v>
      </c>
      <c r="AC487" s="30">
        <f t="shared" si="110"/>
        <v>701.07008961697113</v>
      </c>
    </row>
    <row r="488" spans="1:29" x14ac:dyDescent="0.35">
      <c r="A488" s="5">
        <v>45089.670405775461</v>
      </c>
      <c r="B488" s="1">
        <v>2</v>
      </c>
      <c r="C488" s="6">
        <v>2615</v>
      </c>
      <c r="D488" s="6">
        <v>1</v>
      </c>
      <c r="E488" s="7" t="s">
        <v>19</v>
      </c>
      <c r="F488" s="5">
        <v>45091.37969559028</v>
      </c>
      <c r="G488" s="1">
        <v>2</v>
      </c>
      <c r="H488" s="5">
        <v>44936.697547962962</v>
      </c>
      <c r="I488" s="7" t="s">
        <v>20</v>
      </c>
      <c r="J488" s="7"/>
      <c r="K488" s="7" t="s">
        <v>35</v>
      </c>
      <c r="L488" s="7" t="s">
        <v>31</v>
      </c>
      <c r="M488" s="7" t="s">
        <v>58</v>
      </c>
      <c r="N488" s="7" t="s">
        <v>33</v>
      </c>
      <c r="O488" s="7" t="s">
        <v>37</v>
      </c>
      <c r="P488" s="25">
        <f t="shared" si="111"/>
        <v>487</v>
      </c>
      <c r="Q488" s="28">
        <f t="shared" si="108"/>
        <v>45078</v>
      </c>
      <c r="R488" s="28" t="str">
        <f t="shared" si="98"/>
        <v>OTA</v>
      </c>
      <c r="S488" s="28" t="str">
        <f t="shared" si="99"/>
        <v>OTA</v>
      </c>
      <c r="T488" s="29">
        <f t="shared" si="100"/>
        <v>1.1785503830288745E-3</v>
      </c>
      <c r="U488" s="29">
        <f t="shared" si="109"/>
        <v>1.1785503830288745E-3</v>
      </c>
      <c r="V488" s="30">
        <f t="shared" si="101"/>
        <v>392.25</v>
      </c>
      <c r="W488" s="30">
        <f t="shared" si="102"/>
        <v>0</v>
      </c>
      <c r="X488" s="30">
        <f t="shared" si="103"/>
        <v>0</v>
      </c>
      <c r="Y488" s="30">
        <f t="shared" si="104"/>
        <v>47.069999999999993</v>
      </c>
      <c r="Z488" s="30">
        <f t="shared" si="105"/>
        <v>153.33333333333331</v>
      </c>
      <c r="AA488" s="30">
        <f t="shared" si="106"/>
        <v>2.3571007660577488</v>
      </c>
      <c r="AB488" s="30">
        <f t="shared" si="107"/>
        <v>0</v>
      </c>
      <c r="AC488" s="30">
        <f t="shared" si="110"/>
        <v>2019.9895659006088</v>
      </c>
    </row>
    <row r="489" spans="1:29" x14ac:dyDescent="0.35">
      <c r="A489" s="5">
        <v>45089.669150937501</v>
      </c>
      <c r="B489" s="1">
        <v>2</v>
      </c>
      <c r="C489" s="6">
        <v>2615</v>
      </c>
      <c r="D489" s="6">
        <v>1</v>
      </c>
      <c r="E489" s="7" t="s">
        <v>19</v>
      </c>
      <c r="F489" s="5">
        <v>45091.366098877312</v>
      </c>
      <c r="G489" s="1">
        <v>2</v>
      </c>
      <c r="H489" s="5">
        <v>44936.69728497685</v>
      </c>
      <c r="I489" s="7" t="s">
        <v>20</v>
      </c>
      <c r="J489" s="7"/>
      <c r="K489" s="7" t="s">
        <v>35</v>
      </c>
      <c r="L489" s="7" t="s">
        <v>31</v>
      </c>
      <c r="M489" s="7" t="s">
        <v>58</v>
      </c>
      <c r="N489" s="7" t="s">
        <v>33</v>
      </c>
      <c r="O489" s="7" t="s">
        <v>37</v>
      </c>
      <c r="P489" s="25">
        <f t="shared" si="111"/>
        <v>488</v>
      </c>
      <c r="Q489" s="28">
        <f t="shared" si="108"/>
        <v>45078</v>
      </c>
      <c r="R489" s="28" t="str">
        <f t="shared" si="98"/>
        <v>OTA</v>
      </c>
      <c r="S489" s="28" t="str">
        <f t="shared" si="99"/>
        <v>OTA</v>
      </c>
      <c r="T489" s="29">
        <f t="shared" si="100"/>
        <v>1.1785503830288745E-3</v>
      </c>
      <c r="U489" s="29">
        <f t="shared" si="109"/>
        <v>1.1785503830288745E-3</v>
      </c>
      <c r="V489" s="30">
        <f t="shared" si="101"/>
        <v>392.25</v>
      </c>
      <c r="W489" s="30">
        <f t="shared" si="102"/>
        <v>0</v>
      </c>
      <c r="X489" s="30">
        <f t="shared" si="103"/>
        <v>0</v>
      </c>
      <c r="Y489" s="30">
        <f t="shared" si="104"/>
        <v>47.069999999999993</v>
      </c>
      <c r="Z489" s="30">
        <f t="shared" si="105"/>
        <v>153.33333333333331</v>
      </c>
      <c r="AA489" s="30">
        <f t="shared" si="106"/>
        <v>2.3571007660577488</v>
      </c>
      <c r="AB489" s="30">
        <f t="shared" si="107"/>
        <v>0</v>
      </c>
      <c r="AC489" s="30">
        <f t="shared" si="110"/>
        <v>2019.9895659006088</v>
      </c>
    </row>
    <row r="490" spans="1:29" x14ac:dyDescent="0.35">
      <c r="A490" s="5">
        <v>45089.705248981481</v>
      </c>
      <c r="B490" s="1">
        <v>3</v>
      </c>
      <c r="C490" s="6">
        <v>5742.92</v>
      </c>
      <c r="D490" s="6">
        <v>1</v>
      </c>
      <c r="E490" s="7" t="s">
        <v>19</v>
      </c>
      <c r="F490" s="5">
        <v>45092.325210150462</v>
      </c>
      <c r="G490" s="1">
        <v>2</v>
      </c>
      <c r="H490" s="5">
        <v>45042.412585532409</v>
      </c>
      <c r="I490" s="7" t="s">
        <v>41</v>
      </c>
      <c r="J490" s="7"/>
      <c r="K490" s="7"/>
      <c r="L490" s="7" t="s">
        <v>21</v>
      </c>
      <c r="M490" s="7" t="s">
        <v>52</v>
      </c>
      <c r="N490" s="7" t="s">
        <v>23</v>
      </c>
      <c r="O490" s="7" t="s">
        <v>24</v>
      </c>
      <c r="P490" s="25">
        <f t="shared" si="111"/>
        <v>489</v>
      </c>
      <c r="Q490" s="28">
        <f t="shared" si="108"/>
        <v>45078</v>
      </c>
      <c r="R490" s="28" t="str">
        <f t="shared" si="98"/>
        <v>WEB</v>
      </c>
      <c r="S490" s="28" t="str">
        <f t="shared" si="99"/>
        <v>OFFLINE</v>
      </c>
      <c r="T490" s="29">
        <f t="shared" si="100"/>
        <v>4.8939641109298528E-3</v>
      </c>
      <c r="U490" s="29">
        <f t="shared" si="109"/>
        <v>4.8939641109298528E-3</v>
      </c>
      <c r="V490" s="30">
        <f t="shared" si="101"/>
        <v>0</v>
      </c>
      <c r="W490" s="30">
        <f t="shared" si="102"/>
        <v>0</v>
      </c>
      <c r="X490" s="30">
        <f t="shared" si="103"/>
        <v>0</v>
      </c>
      <c r="Y490" s="30">
        <f t="shared" si="104"/>
        <v>80.400880000000001</v>
      </c>
      <c r="Z490" s="30">
        <f t="shared" si="105"/>
        <v>191.66666666666666</v>
      </c>
      <c r="AA490" s="30">
        <f t="shared" si="106"/>
        <v>0</v>
      </c>
      <c r="AB490" s="30">
        <f t="shared" si="107"/>
        <v>0</v>
      </c>
      <c r="AC490" s="30">
        <f t="shared" si="110"/>
        <v>5470.852453333333</v>
      </c>
    </row>
    <row r="491" spans="1:29" x14ac:dyDescent="0.35">
      <c r="A491" s="5">
        <v>45089.798206099535</v>
      </c>
      <c r="B491" s="1">
        <v>3</v>
      </c>
      <c r="C491" s="6">
        <v>6637.08</v>
      </c>
      <c r="D491" s="6">
        <v>1</v>
      </c>
      <c r="E491" s="7" t="s">
        <v>19</v>
      </c>
      <c r="F491" s="5">
        <v>45092.44161927083</v>
      </c>
      <c r="G491" s="1">
        <v>2</v>
      </c>
      <c r="H491" s="5">
        <v>45035.414715925923</v>
      </c>
      <c r="I491" s="7" t="s">
        <v>41</v>
      </c>
      <c r="J491" s="7"/>
      <c r="K491" s="7" t="s">
        <v>30</v>
      </c>
      <c r="L491" s="7" t="s">
        <v>31</v>
      </c>
      <c r="M491" s="7" t="s">
        <v>58</v>
      </c>
      <c r="N491" s="7" t="s">
        <v>33</v>
      </c>
      <c r="O491" s="7" t="s">
        <v>30</v>
      </c>
      <c r="P491" s="25">
        <f t="shared" si="111"/>
        <v>490</v>
      </c>
      <c r="Q491" s="28">
        <f t="shared" si="108"/>
        <v>45078</v>
      </c>
      <c r="R491" s="28" t="str">
        <f t="shared" si="98"/>
        <v>OTA</v>
      </c>
      <c r="S491" s="28" t="str">
        <f t="shared" si="99"/>
        <v>OTA</v>
      </c>
      <c r="T491" s="29">
        <f t="shared" si="100"/>
        <v>1.7678255745433118E-3</v>
      </c>
      <c r="U491" s="29">
        <f t="shared" si="109"/>
        <v>1.7678255745433118E-3</v>
      </c>
      <c r="V491" s="30">
        <f t="shared" si="101"/>
        <v>995.5619999999999</v>
      </c>
      <c r="W491" s="30">
        <f t="shared" si="102"/>
        <v>0</v>
      </c>
      <c r="X491" s="30">
        <f t="shared" si="103"/>
        <v>0</v>
      </c>
      <c r="Y491" s="30">
        <f t="shared" si="104"/>
        <v>119.46744</v>
      </c>
      <c r="Z491" s="30">
        <f t="shared" si="105"/>
        <v>191.66666666666666</v>
      </c>
      <c r="AA491" s="30">
        <f t="shared" si="106"/>
        <v>3.5356511490866236</v>
      </c>
      <c r="AB491" s="30">
        <f t="shared" si="107"/>
        <v>0</v>
      </c>
      <c r="AC491" s="30">
        <f t="shared" si="110"/>
        <v>5326.8482421842473</v>
      </c>
    </row>
    <row r="492" spans="1:29" x14ac:dyDescent="0.35">
      <c r="A492" s="5">
        <v>45089.797709143517</v>
      </c>
      <c r="B492" s="1">
        <v>3</v>
      </c>
      <c r="C492" s="6">
        <v>5980.83</v>
      </c>
      <c r="D492" s="6">
        <v>1</v>
      </c>
      <c r="E492" s="7" t="s">
        <v>19</v>
      </c>
      <c r="F492" s="5">
        <v>45092.440572754633</v>
      </c>
      <c r="G492" s="1">
        <v>2</v>
      </c>
      <c r="H492" s="5">
        <v>45035.414715925923</v>
      </c>
      <c r="I492" s="7" t="s">
        <v>41</v>
      </c>
      <c r="J492" s="7"/>
      <c r="K492" s="7" t="s">
        <v>30</v>
      </c>
      <c r="L492" s="7" t="s">
        <v>31</v>
      </c>
      <c r="M492" s="7" t="s">
        <v>58</v>
      </c>
      <c r="N492" s="7" t="s">
        <v>33</v>
      </c>
      <c r="O492" s="7" t="s">
        <v>30</v>
      </c>
      <c r="P492" s="25">
        <f t="shared" si="111"/>
        <v>491</v>
      </c>
      <c r="Q492" s="28">
        <f t="shared" si="108"/>
        <v>45078</v>
      </c>
      <c r="R492" s="28" t="str">
        <f t="shared" si="98"/>
        <v>OTA</v>
      </c>
      <c r="S492" s="28" t="str">
        <f t="shared" si="99"/>
        <v>OTA</v>
      </c>
      <c r="T492" s="29">
        <f t="shared" si="100"/>
        <v>1.7678255745433118E-3</v>
      </c>
      <c r="U492" s="29">
        <f t="shared" si="109"/>
        <v>1.7678255745433118E-3</v>
      </c>
      <c r="V492" s="30">
        <f t="shared" si="101"/>
        <v>897.12450000000001</v>
      </c>
      <c r="W492" s="30">
        <f t="shared" si="102"/>
        <v>0</v>
      </c>
      <c r="X492" s="30">
        <f t="shared" si="103"/>
        <v>0</v>
      </c>
      <c r="Y492" s="30">
        <f t="shared" si="104"/>
        <v>107.65494</v>
      </c>
      <c r="Z492" s="30">
        <f t="shared" si="105"/>
        <v>191.66666666666666</v>
      </c>
      <c r="AA492" s="30">
        <f t="shared" si="106"/>
        <v>3.5356511490866236</v>
      </c>
      <c r="AB492" s="30">
        <f t="shared" si="107"/>
        <v>0</v>
      </c>
      <c r="AC492" s="30">
        <f t="shared" si="110"/>
        <v>4780.8482421842464</v>
      </c>
    </row>
    <row r="493" spans="1:29" x14ac:dyDescent="0.35">
      <c r="A493" s="5">
        <v>45089.908271562497</v>
      </c>
      <c r="B493" s="1">
        <v>3</v>
      </c>
      <c r="C493" s="6">
        <v>6312.97</v>
      </c>
      <c r="D493" s="6">
        <v>1</v>
      </c>
      <c r="E493" s="7" t="s">
        <v>19</v>
      </c>
      <c r="F493" s="5">
        <v>45092.342529513888</v>
      </c>
      <c r="G493" s="1">
        <v>2</v>
      </c>
      <c r="H493" s="5">
        <v>45033.43728140046</v>
      </c>
      <c r="I493" s="7" t="s">
        <v>41</v>
      </c>
      <c r="J493" s="7"/>
      <c r="K493" s="7" t="s">
        <v>30</v>
      </c>
      <c r="L493" s="7" t="s">
        <v>31</v>
      </c>
      <c r="M493" s="7" t="s">
        <v>58</v>
      </c>
      <c r="N493" s="7" t="s">
        <v>33</v>
      </c>
      <c r="O493" s="7" t="s">
        <v>30</v>
      </c>
      <c r="P493" s="25">
        <f t="shared" si="111"/>
        <v>492</v>
      </c>
      <c r="Q493" s="28">
        <f t="shared" si="108"/>
        <v>45078</v>
      </c>
      <c r="R493" s="28" t="str">
        <f t="shared" si="98"/>
        <v>OTA</v>
      </c>
      <c r="S493" s="28" t="str">
        <f t="shared" si="99"/>
        <v>OTA</v>
      </c>
      <c r="T493" s="29">
        <f t="shared" si="100"/>
        <v>1.7678255745433118E-3</v>
      </c>
      <c r="U493" s="29">
        <f t="shared" si="109"/>
        <v>1.7678255745433118E-3</v>
      </c>
      <c r="V493" s="30">
        <f t="shared" si="101"/>
        <v>946.94550000000004</v>
      </c>
      <c r="W493" s="30">
        <f t="shared" si="102"/>
        <v>0</v>
      </c>
      <c r="X493" s="30">
        <f t="shared" si="103"/>
        <v>0</v>
      </c>
      <c r="Y493" s="30">
        <f t="shared" si="104"/>
        <v>113.63346</v>
      </c>
      <c r="Z493" s="30">
        <f t="shared" si="105"/>
        <v>191.66666666666666</v>
      </c>
      <c r="AA493" s="30">
        <f t="shared" si="106"/>
        <v>3.5356511490866236</v>
      </c>
      <c r="AB493" s="30">
        <f t="shared" si="107"/>
        <v>0</v>
      </c>
      <c r="AC493" s="30">
        <f t="shared" si="110"/>
        <v>5057.1887221842471</v>
      </c>
    </row>
    <row r="494" spans="1:29" x14ac:dyDescent="0.35">
      <c r="A494" s="5">
        <v>45089.768185729168</v>
      </c>
      <c r="B494" s="1">
        <v>2</v>
      </c>
      <c r="C494" s="6">
        <v>3653.12</v>
      </c>
      <c r="D494" s="6">
        <v>1</v>
      </c>
      <c r="E494" s="7" t="s">
        <v>19</v>
      </c>
      <c r="F494" s="5">
        <v>45091.25</v>
      </c>
      <c r="G494" s="1">
        <v>2</v>
      </c>
      <c r="H494" s="5">
        <v>45040.022002210651</v>
      </c>
      <c r="I494" s="7" t="s">
        <v>41</v>
      </c>
      <c r="J494" s="7"/>
      <c r="K494" s="7" t="s">
        <v>30</v>
      </c>
      <c r="L494" s="7" t="s">
        <v>31</v>
      </c>
      <c r="M494" s="7" t="s">
        <v>34</v>
      </c>
      <c r="N494" s="7" t="s">
        <v>33</v>
      </c>
      <c r="O494" s="7" t="s">
        <v>30</v>
      </c>
      <c r="P494" s="25">
        <f t="shared" si="111"/>
        <v>493</v>
      </c>
      <c r="Q494" s="28">
        <f t="shared" si="108"/>
        <v>45078</v>
      </c>
      <c r="R494" s="28" t="str">
        <f t="shared" si="98"/>
        <v>OTA</v>
      </c>
      <c r="S494" s="28" t="str">
        <f t="shared" si="99"/>
        <v>OTA</v>
      </c>
      <c r="T494" s="29">
        <f t="shared" si="100"/>
        <v>1.1785503830288745E-3</v>
      </c>
      <c r="U494" s="29">
        <f t="shared" si="109"/>
        <v>1.1785503830288745E-3</v>
      </c>
      <c r="V494" s="30">
        <f t="shared" si="101"/>
        <v>547.96799999999996</v>
      </c>
      <c r="W494" s="30">
        <f t="shared" si="102"/>
        <v>0</v>
      </c>
      <c r="X494" s="30">
        <f t="shared" si="103"/>
        <v>0</v>
      </c>
      <c r="Y494" s="30">
        <f t="shared" si="104"/>
        <v>65.756159999999994</v>
      </c>
      <c r="Z494" s="30">
        <f t="shared" si="105"/>
        <v>153.33333333333331</v>
      </c>
      <c r="AA494" s="30">
        <f t="shared" si="106"/>
        <v>2.3571007660577488</v>
      </c>
      <c r="AB494" s="30">
        <f t="shared" si="107"/>
        <v>0</v>
      </c>
      <c r="AC494" s="30">
        <f t="shared" si="110"/>
        <v>2883.7054059006086</v>
      </c>
    </row>
    <row r="495" spans="1:29" x14ac:dyDescent="0.35">
      <c r="A495" s="5">
        <v>45089.954556192133</v>
      </c>
      <c r="B495" s="1">
        <v>2</v>
      </c>
      <c r="C495" s="6">
        <v>5086.63</v>
      </c>
      <c r="D495" s="6">
        <v>1</v>
      </c>
      <c r="E495" s="7" t="s">
        <v>19</v>
      </c>
      <c r="F495" s="5">
        <v>45091.253277407406</v>
      </c>
      <c r="G495" s="1">
        <v>2</v>
      </c>
      <c r="H495" s="5">
        <v>45059.26332917824</v>
      </c>
      <c r="I495" s="7" t="s">
        <v>41</v>
      </c>
      <c r="J495" s="7"/>
      <c r="K495" s="7" t="s">
        <v>35</v>
      </c>
      <c r="L495" s="7" t="s">
        <v>31</v>
      </c>
      <c r="M495" s="7" t="s">
        <v>32</v>
      </c>
      <c r="N495" s="7" t="s">
        <v>33</v>
      </c>
      <c r="O495" s="7" t="s">
        <v>37</v>
      </c>
      <c r="P495" s="25">
        <f t="shared" si="111"/>
        <v>494</v>
      </c>
      <c r="Q495" s="28">
        <f t="shared" si="108"/>
        <v>45078</v>
      </c>
      <c r="R495" s="28" t="str">
        <f t="shared" si="98"/>
        <v>OTA</v>
      </c>
      <c r="S495" s="28" t="str">
        <f t="shared" si="99"/>
        <v>OTA</v>
      </c>
      <c r="T495" s="29">
        <f t="shared" si="100"/>
        <v>1.1785503830288745E-3</v>
      </c>
      <c r="U495" s="29">
        <f t="shared" si="109"/>
        <v>1.1785503830288745E-3</v>
      </c>
      <c r="V495" s="30">
        <f t="shared" si="101"/>
        <v>762.99450000000002</v>
      </c>
      <c r="W495" s="30">
        <f t="shared" si="102"/>
        <v>0</v>
      </c>
      <c r="X495" s="30">
        <f t="shared" si="103"/>
        <v>0</v>
      </c>
      <c r="Y495" s="30">
        <f t="shared" si="104"/>
        <v>91.559339999999992</v>
      </c>
      <c r="Z495" s="30">
        <f t="shared" si="105"/>
        <v>153.33333333333331</v>
      </c>
      <c r="AA495" s="30">
        <f t="shared" si="106"/>
        <v>2.3571007660577488</v>
      </c>
      <c r="AB495" s="30">
        <f t="shared" si="107"/>
        <v>0</v>
      </c>
      <c r="AC495" s="30">
        <f t="shared" si="110"/>
        <v>4076.385725900609</v>
      </c>
    </row>
    <row r="496" spans="1:29" x14ac:dyDescent="0.35">
      <c r="A496" s="5">
        <v>45089.668218564817</v>
      </c>
      <c r="B496" s="1">
        <v>4</v>
      </c>
      <c r="C496" s="6">
        <v>9651.5</v>
      </c>
      <c r="D496" s="6">
        <v>1</v>
      </c>
      <c r="E496" s="7" t="s">
        <v>19</v>
      </c>
      <c r="F496" s="5">
        <v>45093.300822500001</v>
      </c>
      <c r="G496" s="1">
        <v>1</v>
      </c>
      <c r="H496" s="5">
        <v>45057.344623159719</v>
      </c>
      <c r="I496" s="7" t="s">
        <v>41</v>
      </c>
      <c r="J496" s="7"/>
      <c r="K496" s="7" t="s">
        <v>30</v>
      </c>
      <c r="L496" s="7" t="s">
        <v>31</v>
      </c>
      <c r="M496" s="7" t="s">
        <v>58</v>
      </c>
      <c r="N496" s="7" t="s">
        <v>33</v>
      </c>
      <c r="O496" s="7" t="s">
        <v>30</v>
      </c>
      <c r="P496" s="25">
        <f t="shared" si="111"/>
        <v>495</v>
      </c>
      <c r="Q496" s="28">
        <f t="shared" si="108"/>
        <v>45078</v>
      </c>
      <c r="R496" s="28" t="str">
        <f t="shared" si="98"/>
        <v>OTA</v>
      </c>
      <c r="S496" s="28" t="str">
        <f t="shared" si="99"/>
        <v>OTA</v>
      </c>
      <c r="T496" s="29">
        <f t="shared" si="100"/>
        <v>2.3571007660577489E-3</v>
      </c>
      <c r="U496" s="29">
        <f t="shared" si="109"/>
        <v>2.3571007660577489E-3</v>
      </c>
      <c r="V496" s="30">
        <f t="shared" si="101"/>
        <v>1447.7249999999999</v>
      </c>
      <c r="W496" s="30">
        <f t="shared" si="102"/>
        <v>0</v>
      </c>
      <c r="X496" s="30">
        <f t="shared" si="103"/>
        <v>0</v>
      </c>
      <c r="Y496" s="30">
        <f t="shared" si="104"/>
        <v>173.72699999999998</v>
      </c>
      <c r="Z496" s="30">
        <f t="shared" si="105"/>
        <v>230</v>
      </c>
      <c r="AA496" s="30">
        <f t="shared" si="106"/>
        <v>4.7142015321154975</v>
      </c>
      <c r="AB496" s="30">
        <f t="shared" si="107"/>
        <v>0</v>
      </c>
      <c r="AC496" s="30">
        <f t="shared" si="110"/>
        <v>7795.3337984678847</v>
      </c>
    </row>
    <row r="497" spans="1:29" x14ac:dyDescent="0.35">
      <c r="A497" s="5">
        <v>45089.638234699072</v>
      </c>
      <c r="B497" s="1">
        <v>3</v>
      </c>
      <c r="C497" s="6">
        <v>8872.2900000000009</v>
      </c>
      <c r="D497" s="6">
        <v>1</v>
      </c>
      <c r="E497" s="7" t="s">
        <v>19</v>
      </c>
      <c r="F497" s="5">
        <v>45092.346986261575</v>
      </c>
      <c r="G497" s="1">
        <v>1</v>
      </c>
      <c r="H497" s="5">
        <v>45085.910899710645</v>
      </c>
      <c r="I497" s="7" t="s">
        <v>41</v>
      </c>
      <c r="J497" s="7"/>
      <c r="K497" s="7"/>
      <c r="L497" s="7" t="s">
        <v>21</v>
      </c>
      <c r="M497" s="7" t="s">
        <v>64</v>
      </c>
      <c r="N497" s="7" t="s">
        <v>33</v>
      </c>
      <c r="O497" s="7" t="s">
        <v>46</v>
      </c>
      <c r="P497" s="25">
        <f t="shared" si="111"/>
        <v>496</v>
      </c>
      <c r="Q497" s="28">
        <f t="shared" si="108"/>
        <v>45078</v>
      </c>
      <c r="R497" s="28" t="str">
        <f t="shared" si="98"/>
        <v>WEB</v>
      </c>
      <c r="S497" s="28" t="str">
        <f t="shared" si="99"/>
        <v>WEBSITE</v>
      </c>
      <c r="T497" s="29">
        <f t="shared" si="100"/>
        <v>4.8939641109298528E-3</v>
      </c>
      <c r="U497" s="29">
        <f t="shared" si="109"/>
        <v>4.8939641109298528E-3</v>
      </c>
      <c r="V497" s="30">
        <f t="shared" si="101"/>
        <v>88.72290000000001</v>
      </c>
      <c r="W497" s="30">
        <f t="shared" si="102"/>
        <v>50</v>
      </c>
      <c r="X497" s="30">
        <f t="shared" si="103"/>
        <v>0</v>
      </c>
      <c r="Y497" s="30">
        <f t="shared" si="104"/>
        <v>124.21206000000001</v>
      </c>
      <c r="Z497" s="30">
        <f t="shared" si="105"/>
        <v>191.66666666666666</v>
      </c>
      <c r="AA497" s="30">
        <f t="shared" si="106"/>
        <v>48.939641109298528</v>
      </c>
      <c r="AB497" s="30">
        <f t="shared" si="107"/>
        <v>0</v>
      </c>
      <c r="AC497" s="30">
        <f t="shared" si="110"/>
        <v>8368.7487322240358</v>
      </c>
    </row>
    <row r="498" spans="1:29" x14ac:dyDescent="0.35">
      <c r="A498" s="5">
        <v>45089.819860011572</v>
      </c>
      <c r="B498" s="1">
        <v>2</v>
      </c>
      <c r="C498" s="6">
        <v>4375.76</v>
      </c>
      <c r="D498" s="6">
        <v>1</v>
      </c>
      <c r="E498" s="7" t="s">
        <v>19</v>
      </c>
      <c r="F498" s="5">
        <v>45091.429314525463</v>
      </c>
      <c r="G498" s="1">
        <v>1</v>
      </c>
      <c r="H498" s="5">
        <v>45045.431460023145</v>
      </c>
      <c r="I498" s="7" t="s">
        <v>41</v>
      </c>
      <c r="J498" s="7"/>
      <c r="K498" s="7" t="s">
        <v>35</v>
      </c>
      <c r="L498" s="7" t="s">
        <v>31</v>
      </c>
      <c r="M498" s="7" t="s">
        <v>58</v>
      </c>
      <c r="N498" s="7" t="s">
        <v>33</v>
      </c>
      <c r="O498" s="7" t="s">
        <v>47</v>
      </c>
      <c r="P498" s="25">
        <f t="shared" si="111"/>
        <v>497</v>
      </c>
      <c r="Q498" s="28">
        <f t="shared" si="108"/>
        <v>45078</v>
      </c>
      <c r="R498" s="28" t="str">
        <f t="shared" si="98"/>
        <v>OTA</v>
      </c>
      <c r="S498" s="28" t="str">
        <f t="shared" si="99"/>
        <v>OTA</v>
      </c>
      <c r="T498" s="29">
        <f t="shared" si="100"/>
        <v>1.1785503830288745E-3</v>
      </c>
      <c r="U498" s="29">
        <f t="shared" si="109"/>
        <v>1.1785503830288745E-3</v>
      </c>
      <c r="V498" s="30">
        <f t="shared" si="101"/>
        <v>656.36400000000003</v>
      </c>
      <c r="W498" s="30">
        <f t="shared" si="102"/>
        <v>0</v>
      </c>
      <c r="X498" s="30">
        <f t="shared" si="103"/>
        <v>0</v>
      </c>
      <c r="Y498" s="30">
        <f t="shared" si="104"/>
        <v>78.763679999999994</v>
      </c>
      <c r="Z498" s="30">
        <f t="shared" si="105"/>
        <v>153.33333333333331</v>
      </c>
      <c r="AA498" s="30">
        <f t="shared" si="106"/>
        <v>2.3571007660577488</v>
      </c>
      <c r="AB498" s="30">
        <f t="shared" si="107"/>
        <v>0</v>
      </c>
      <c r="AC498" s="30">
        <f t="shared" si="110"/>
        <v>3484.9418859006091</v>
      </c>
    </row>
    <row r="499" spans="1:29" x14ac:dyDescent="0.35">
      <c r="A499" s="5">
        <v>45089.820240925925</v>
      </c>
      <c r="B499" s="1">
        <v>2</v>
      </c>
      <c r="C499" s="6">
        <v>4375.76</v>
      </c>
      <c r="D499" s="6">
        <v>1</v>
      </c>
      <c r="E499" s="7" t="s">
        <v>19</v>
      </c>
      <c r="F499" s="5">
        <v>45091.433780335647</v>
      </c>
      <c r="G499" s="1">
        <v>1</v>
      </c>
      <c r="H499" s="5">
        <v>45045.431437037034</v>
      </c>
      <c r="I499" s="7" t="s">
        <v>41</v>
      </c>
      <c r="J499" s="7"/>
      <c r="K499" s="7" t="s">
        <v>35</v>
      </c>
      <c r="L499" s="7" t="s">
        <v>31</v>
      </c>
      <c r="M499" s="7" t="s">
        <v>58</v>
      </c>
      <c r="N499" s="7" t="s">
        <v>33</v>
      </c>
      <c r="O499" s="7" t="s">
        <v>47</v>
      </c>
      <c r="P499" s="25">
        <f t="shared" si="111"/>
        <v>498</v>
      </c>
      <c r="Q499" s="28">
        <f t="shared" si="108"/>
        <v>45078</v>
      </c>
      <c r="R499" s="28" t="str">
        <f t="shared" si="98"/>
        <v>OTA</v>
      </c>
      <c r="S499" s="28" t="str">
        <f t="shared" si="99"/>
        <v>OTA</v>
      </c>
      <c r="T499" s="29">
        <f t="shared" si="100"/>
        <v>1.1785503830288745E-3</v>
      </c>
      <c r="U499" s="29">
        <f t="shared" si="109"/>
        <v>1.1785503830288745E-3</v>
      </c>
      <c r="V499" s="30">
        <f t="shared" si="101"/>
        <v>656.36400000000003</v>
      </c>
      <c r="W499" s="30">
        <f t="shared" si="102"/>
        <v>0</v>
      </c>
      <c r="X499" s="30">
        <f t="shared" si="103"/>
        <v>0</v>
      </c>
      <c r="Y499" s="30">
        <f t="shared" si="104"/>
        <v>78.763679999999994</v>
      </c>
      <c r="Z499" s="30">
        <f t="shared" si="105"/>
        <v>153.33333333333331</v>
      </c>
      <c r="AA499" s="30">
        <f t="shared" si="106"/>
        <v>2.3571007660577488</v>
      </c>
      <c r="AB499" s="30">
        <f t="shared" si="107"/>
        <v>0</v>
      </c>
      <c r="AC499" s="30">
        <f t="shared" si="110"/>
        <v>3484.9418859006091</v>
      </c>
    </row>
    <row r="500" spans="1:29" x14ac:dyDescent="0.35">
      <c r="A500" s="5">
        <v>45089.767238263892</v>
      </c>
      <c r="B500" s="1">
        <v>2</v>
      </c>
      <c r="C500" s="6">
        <v>3801.75</v>
      </c>
      <c r="D500" s="6">
        <v>1</v>
      </c>
      <c r="E500" s="7" t="s">
        <v>19</v>
      </c>
      <c r="F500" s="5">
        <v>45091.380691018516</v>
      </c>
      <c r="G500" s="1">
        <v>2</v>
      </c>
      <c r="H500" s="5">
        <v>45023.659164814817</v>
      </c>
      <c r="I500" s="7" t="s">
        <v>41</v>
      </c>
      <c r="J500" s="7"/>
      <c r="K500" s="7" t="s">
        <v>35</v>
      </c>
      <c r="L500" s="7" t="s">
        <v>31</v>
      </c>
      <c r="M500" s="7" t="s">
        <v>32</v>
      </c>
      <c r="N500" s="7" t="s">
        <v>33</v>
      </c>
      <c r="O500" s="7" t="s">
        <v>37</v>
      </c>
      <c r="P500" s="25">
        <f t="shared" si="111"/>
        <v>499</v>
      </c>
      <c r="Q500" s="28">
        <f t="shared" si="108"/>
        <v>45078</v>
      </c>
      <c r="R500" s="28" t="str">
        <f t="shared" si="98"/>
        <v>OTA</v>
      </c>
      <c r="S500" s="28" t="str">
        <f t="shared" si="99"/>
        <v>OTA</v>
      </c>
      <c r="T500" s="29">
        <f t="shared" si="100"/>
        <v>1.1785503830288745E-3</v>
      </c>
      <c r="U500" s="29">
        <f t="shared" si="109"/>
        <v>1.1785503830288745E-3</v>
      </c>
      <c r="V500" s="30">
        <f t="shared" si="101"/>
        <v>570.26249999999993</v>
      </c>
      <c r="W500" s="30">
        <f t="shared" si="102"/>
        <v>0</v>
      </c>
      <c r="X500" s="30">
        <f t="shared" si="103"/>
        <v>0</v>
      </c>
      <c r="Y500" s="30">
        <f t="shared" si="104"/>
        <v>68.4315</v>
      </c>
      <c r="Z500" s="30">
        <f t="shared" si="105"/>
        <v>153.33333333333331</v>
      </c>
      <c r="AA500" s="30">
        <f t="shared" si="106"/>
        <v>2.3571007660577488</v>
      </c>
      <c r="AB500" s="30">
        <f t="shared" si="107"/>
        <v>0</v>
      </c>
      <c r="AC500" s="30">
        <f t="shared" si="110"/>
        <v>3007.365565900609</v>
      </c>
    </row>
    <row r="501" spans="1:29" x14ac:dyDescent="0.35">
      <c r="A501" s="5">
        <v>45089.6858803125</v>
      </c>
      <c r="B501" s="1">
        <v>2</v>
      </c>
      <c r="C501" s="6">
        <v>2874.82</v>
      </c>
      <c r="D501" s="6">
        <v>1</v>
      </c>
      <c r="E501" s="7" t="s">
        <v>19</v>
      </c>
      <c r="F501" s="5">
        <v>45091.457626238429</v>
      </c>
      <c r="G501" s="1">
        <v>2</v>
      </c>
      <c r="H501" s="5">
        <v>44977.712421666663</v>
      </c>
      <c r="I501" s="7" t="s">
        <v>41</v>
      </c>
      <c r="J501" s="7"/>
      <c r="K501" s="7"/>
      <c r="L501" s="7" t="s">
        <v>21</v>
      </c>
      <c r="M501" s="7" t="s">
        <v>57</v>
      </c>
      <c r="N501" s="7" t="s">
        <v>28</v>
      </c>
      <c r="O501" s="7" t="s">
        <v>46</v>
      </c>
      <c r="P501" s="25">
        <f t="shared" si="111"/>
        <v>500</v>
      </c>
      <c r="Q501" s="28">
        <f t="shared" si="108"/>
        <v>45078</v>
      </c>
      <c r="R501" s="28" t="str">
        <f t="shared" si="98"/>
        <v>WEB</v>
      </c>
      <c r="S501" s="28" t="str">
        <f t="shared" si="99"/>
        <v>WEBSITE</v>
      </c>
      <c r="T501" s="29">
        <f t="shared" si="100"/>
        <v>3.2626427406199023E-3</v>
      </c>
      <c r="U501" s="29">
        <f t="shared" si="109"/>
        <v>3.2626427406199023E-3</v>
      </c>
      <c r="V501" s="30">
        <f t="shared" si="101"/>
        <v>28.748200000000001</v>
      </c>
      <c r="W501" s="30">
        <f t="shared" si="102"/>
        <v>50</v>
      </c>
      <c r="X501" s="30">
        <f t="shared" si="103"/>
        <v>0</v>
      </c>
      <c r="Y501" s="30">
        <f t="shared" si="104"/>
        <v>40.247480000000003</v>
      </c>
      <c r="Z501" s="30">
        <f t="shared" si="105"/>
        <v>153.33333333333331</v>
      </c>
      <c r="AA501" s="30">
        <f t="shared" si="106"/>
        <v>32.626427406199021</v>
      </c>
      <c r="AB501" s="30">
        <f t="shared" si="107"/>
        <v>0</v>
      </c>
      <c r="AC501" s="30">
        <f t="shared" si="110"/>
        <v>2569.864559260468</v>
      </c>
    </row>
    <row r="502" spans="1:29" x14ac:dyDescent="0.35">
      <c r="A502" s="5">
        <v>45089.667100335646</v>
      </c>
      <c r="B502" s="1">
        <v>4</v>
      </c>
      <c r="C502" s="6">
        <v>7183.03</v>
      </c>
      <c r="D502" s="6">
        <v>1</v>
      </c>
      <c r="E502" s="7" t="s">
        <v>19</v>
      </c>
      <c r="F502" s="5">
        <v>45093.456216053244</v>
      </c>
      <c r="G502" s="1">
        <v>1</v>
      </c>
      <c r="H502" s="5">
        <v>45014.764367407406</v>
      </c>
      <c r="I502" s="7" t="s">
        <v>41</v>
      </c>
      <c r="J502" s="7"/>
      <c r="K502" s="7" t="s">
        <v>35</v>
      </c>
      <c r="L502" s="7" t="s">
        <v>31</v>
      </c>
      <c r="M502" s="7" t="s">
        <v>32</v>
      </c>
      <c r="N502" s="7" t="s">
        <v>33</v>
      </c>
      <c r="O502" s="7" t="s">
        <v>81</v>
      </c>
      <c r="P502" s="25">
        <f t="shared" si="111"/>
        <v>501</v>
      </c>
      <c r="Q502" s="28">
        <f t="shared" si="108"/>
        <v>45078</v>
      </c>
      <c r="R502" s="28" t="str">
        <f t="shared" si="98"/>
        <v>OTA</v>
      </c>
      <c r="S502" s="28" t="str">
        <f t="shared" si="99"/>
        <v>OTA</v>
      </c>
      <c r="T502" s="29">
        <f t="shared" si="100"/>
        <v>2.3571007660577489E-3</v>
      </c>
      <c r="U502" s="29">
        <f t="shared" si="109"/>
        <v>2.3571007660577489E-3</v>
      </c>
      <c r="V502" s="30">
        <f t="shared" si="101"/>
        <v>1077.4544999999998</v>
      </c>
      <c r="W502" s="30">
        <f t="shared" si="102"/>
        <v>0</v>
      </c>
      <c r="X502" s="30">
        <f t="shared" si="103"/>
        <v>0</v>
      </c>
      <c r="Y502" s="30">
        <f t="shared" si="104"/>
        <v>129.29453999999998</v>
      </c>
      <c r="Z502" s="30">
        <f t="shared" si="105"/>
        <v>230</v>
      </c>
      <c r="AA502" s="30">
        <f t="shared" si="106"/>
        <v>4.7142015321154975</v>
      </c>
      <c r="AB502" s="30">
        <f t="shared" si="107"/>
        <v>0</v>
      </c>
      <c r="AC502" s="30">
        <f t="shared" si="110"/>
        <v>5741.5667584678849</v>
      </c>
    </row>
    <row r="503" spans="1:29" x14ac:dyDescent="0.35">
      <c r="A503" s="5">
        <v>45089.820520763889</v>
      </c>
      <c r="B503" s="1">
        <v>2</v>
      </c>
      <c r="C503" s="6">
        <v>4375.76</v>
      </c>
      <c r="D503" s="6">
        <v>1</v>
      </c>
      <c r="E503" s="7" t="s">
        <v>19</v>
      </c>
      <c r="F503" s="5">
        <v>45091.434017777778</v>
      </c>
      <c r="G503" s="1">
        <v>1</v>
      </c>
      <c r="H503" s="5">
        <v>45045.431380798611</v>
      </c>
      <c r="I503" s="7" t="s">
        <v>42</v>
      </c>
      <c r="J503" s="7"/>
      <c r="K503" s="7" t="s">
        <v>35</v>
      </c>
      <c r="L503" s="7" t="s">
        <v>31</v>
      </c>
      <c r="M503" s="7" t="s">
        <v>58</v>
      </c>
      <c r="N503" s="7" t="s">
        <v>33</v>
      </c>
      <c r="O503" s="7" t="s">
        <v>47</v>
      </c>
      <c r="P503" s="25">
        <f t="shared" si="111"/>
        <v>502</v>
      </c>
      <c r="Q503" s="28">
        <f t="shared" si="108"/>
        <v>45078</v>
      </c>
      <c r="R503" s="28" t="str">
        <f t="shared" si="98"/>
        <v>OTA</v>
      </c>
      <c r="S503" s="28" t="str">
        <f t="shared" si="99"/>
        <v>OTA</v>
      </c>
      <c r="T503" s="29">
        <f t="shared" si="100"/>
        <v>1.1785503830288745E-3</v>
      </c>
      <c r="U503" s="29">
        <f t="shared" si="109"/>
        <v>1.1785503830288745E-3</v>
      </c>
      <c r="V503" s="30">
        <f t="shared" si="101"/>
        <v>656.36400000000003</v>
      </c>
      <c r="W503" s="30">
        <f t="shared" si="102"/>
        <v>0</v>
      </c>
      <c r="X503" s="30">
        <f t="shared" si="103"/>
        <v>0</v>
      </c>
      <c r="Y503" s="30">
        <f t="shared" si="104"/>
        <v>78.763679999999994</v>
      </c>
      <c r="Z503" s="30">
        <f t="shared" si="105"/>
        <v>153.33333333333331</v>
      </c>
      <c r="AA503" s="30">
        <f t="shared" si="106"/>
        <v>2.3571007660577488</v>
      </c>
      <c r="AB503" s="30">
        <f t="shared" si="107"/>
        <v>0</v>
      </c>
      <c r="AC503" s="30">
        <f t="shared" si="110"/>
        <v>3484.9418859006091</v>
      </c>
    </row>
    <row r="504" spans="1:29" x14ac:dyDescent="0.35">
      <c r="A504" s="5">
        <v>45089.478217974538</v>
      </c>
      <c r="B504" s="1">
        <v>1</v>
      </c>
      <c r="C504" s="6">
        <v>0</v>
      </c>
      <c r="D504" s="6">
        <v>1</v>
      </c>
      <c r="E504" s="7" t="s">
        <v>19</v>
      </c>
      <c r="F504" s="5">
        <v>45090.458333333336</v>
      </c>
      <c r="G504" s="1">
        <v>2</v>
      </c>
      <c r="H504" s="5">
        <v>45083.825198611114</v>
      </c>
      <c r="I504" s="7" t="s">
        <v>42</v>
      </c>
      <c r="J504" s="7"/>
      <c r="K504" s="7"/>
      <c r="L504" s="7" t="s">
        <v>21</v>
      </c>
      <c r="M504" s="7" t="s">
        <v>52</v>
      </c>
      <c r="N504" s="7" t="s">
        <v>23</v>
      </c>
      <c r="O504" s="7" t="s">
        <v>24</v>
      </c>
      <c r="P504" s="25">
        <f t="shared" si="111"/>
        <v>503</v>
      </c>
      <c r="Q504" s="28">
        <f t="shared" si="108"/>
        <v>45078</v>
      </c>
      <c r="R504" s="28" t="str">
        <f t="shared" si="98"/>
        <v>WEB</v>
      </c>
      <c r="S504" s="28" t="str">
        <f t="shared" si="99"/>
        <v>OFFLINE</v>
      </c>
      <c r="T504" s="29">
        <f t="shared" si="100"/>
        <v>1.6313213703099511E-3</v>
      </c>
      <c r="U504" s="29">
        <f t="shared" si="109"/>
        <v>1.6313213703099511E-3</v>
      </c>
      <c r="V504" s="30">
        <f t="shared" si="101"/>
        <v>0</v>
      </c>
      <c r="W504" s="30">
        <f t="shared" si="102"/>
        <v>0</v>
      </c>
      <c r="X504" s="30">
        <f t="shared" si="103"/>
        <v>0</v>
      </c>
      <c r="Y504" s="30">
        <f t="shared" si="104"/>
        <v>0</v>
      </c>
      <c r="Z504" s="30">
        <f t="shared" si="105"/>
        <v>115</v>
      </c>
      <c r="AA504" s="30">
        <f t="shared" si="106"/>
        <v>0</v>
      </c>
      <c r="AB504" s="30">
        <f t="shared" si="107"/>
        <v>0</v>
      </c>
      <c r="AC504" s="30">
        <f t="shared" si="110"/>
        <v>-115</v>
      </c>
    </row>
    <row r="505" spans="1:29" x14ac:dyDescent="0.35">
      <c r="A505" s="5">
        <v>45089.95031320602</v>
      </c>
      <c r="B505" s="1">
        <v>2</v>
      </c>
      <c r="C505" s="6">
        <v>3413.61</v>
      </c>
      <c r="D505" s="6">
        <v>1</v>
      </c>
      <c r="E505" s="7" t="s">
        <v>19</v>
      </c>
      <c r="F505" s="5">
        <v>45091.395987662036</v>
      </c>
      <c r="G505" s="1">
        <v>2</v>
      </c>
      <c r="H505" s="5">
        <v>44957.08381290509</v>
      </c>
      <c r="I505" s="7" t="s">
        <v>42</v>
      </c>
      <c r="J505" s="7"/>
      <c r="K505" s="7" t="s">
        <v>35</v>
      </c>
      <c r="L505" s="7" t="s">
        <v>31</v>
      </c>
      <c r="M505" s="7" t="s">
        <v>58</v>
      </c>
      <c r="N505" s="7" t="s">
        <v>33</v>
      </c>
      <c r="O505" s="7" t="s">
        <v>77</v>
      </c>
      <c r="P505" s="25">
        <f t="shared" si="111"/>
        <v>504</v>
      </c>
      <c r="Q505" s="28">
        <f t="shared" si="108"/>
        <v>45078</v>
      </c>
      <c r="R505" s="28" t="str">
        <f t="shared" si="98"/>
        <v>OTA</v>
      </c>
      <c r="S505" s="28" t="str">
        <f t="shared" si="99"/>
        <v>OTA</v>
      </c>
      <c r="T505" s="29">
        <f t="shared" si="100"/>
        <v>1.1785503830288745E-3</v>
      </c>
      <c r="U505" s="29">
        <f t="shared" si="109"/>
        <v>1.1785503830288745E-3</v>
      </c>
      <c r="V505" s="30">
        <f t="shared" si="101"/>
        <v>512.04150000000004</v>
      </c>
      <c r="W505" s="30">
        <f t="shared" si="102"/>
        <v>0</v>
      </c>
      <c r="X505" s="30">
        <f t="shared" si="103"/>
        <v>0</v>
      </c>
      <c r="Y505" s="30">
        <f t="shared" si="104"/>
        <v>61.444980000000001</v>
      </c>
      <c r="Z505" s="30">
        <f t="shared" si="105"/>
        <v>153.33333333333331</v>
      </c>
      <c r="AA505" s="30">
        <f t="shared" si="106"/>
        <v>2.3571007660577488</v>
      </c>
      <c r="AB505" s="30">
        <f t="shared" si="107"/>
        <v>0</v>
      </c>
      <c r="AC505" s="30">
        <f t="shared" si="110"/>
        <v>2684.4330859006091</v>
      </c>
    </row>
    <row r="506" spans="1:29" x14ac:dyDescent="0.35">
      <c r="A506" s="5">
        <v>45089.962886134257</v>
      </c>
      <c r="B506" s="1">
        <v>2</v>
      </c>
      <c r="C506" s="6">
        <v>6141.3</v>
      </c>
      <c r="D506" s="6">
        <v>1</v>
      </c>
      <c r="E506" s="7" t="s">
        <v>19</v>
      </c>
      <c r="F506" s="5">
        <v>45091.323061793984</v>
      </c>
      <c r="G506" s="1">
        <v>1</v>
      </c>
      <c r="H506" s="5">
        <v>45078.393350532409</v>
      </c>
      <c r="I506" s="7" t="s">
        <v>44</v>
      </c>
      <c r="J506" s="7"/>
      <c r="K506" s="7" t="s">
        <v>35</v>
      </c>
      <c r="L506" s="7" t="s">
        <v>31</v>
      </c>
      <c r="M506" s="7" t="s">
        <v>58</v>
      </c>
      <c r="N506" s="7" t="s">
        <v>33</v>
      </c>
      <c r="O506" s="7" t="s">
        <v>76</v>
      </c>
      <c r="P506" s="25">
        <f t="shared" si="111"/>
        <v>505</v>
      </c>
      <c r="Q506" s="28">
        <f t="shared" si="108"/>
        <v>45078</v>
      </c>
      <c r="R506" s="28" t="str">
        <f t="shared" si="98"/>
        <v>OTA</v>
      </c>
      <c r="S506" s="28" t="str">
        <f t="shared" si="99"/>
        <v>OTA</v>
      </c>
      <c r="T506" s="29">
        <f t="shared" si="100"/>
        <v>1.1785503830288745E-3</v>
      </c>
      <c r="U506" s="29">
        <f t="shared" si="109"/>
        <v>1.1785503830288745E-3</v>
      </c>
      <c r="V506" s="30">
        <f t="shared" si="101"/>
        <v>921.19499999999994</v>
      </c>
      <c r="W506" s="30">
        <f t="shared" si="102"/>
        <v>0</v>
      </c>
      <c r="X506" s="30">
        <f t="shared" si="103"/>
        <v>0</v>
      </c>
      <c r="Y506" s="30">
        <f t="shared" si="104"/>
        <v>110.54339999999999</v>
      </c>
      <c r="Z506" s="30">
        <f t="shared" si="105"/>
        <v>153.33333333333331</v>
      </c>
      <c r="AA506" s="30">
        <f t="shared" si="106"/>
        <v>2.3571007660577488</v>
      </c>
      <c r="AB506" s="30">
        <f t="shared" si="107"/>
        <v>0</v>
      </c>
      <c r="AC506" s="30">
        <f t="shared" si="110"/>
        <v>4953.8711659006094</v>
      </c>
    </row>
    <row r="507" spans="1:29" x14ac:dyDescent="0.35">
      <c r="A507" s="5">
        <v>45089.97462064815</v>
      </c>
      <c r="B507" s="1">
        <v>2</v>
      </c>
      <c r="C507" s="6">
        <v>5810.07</v>
      </c>
      <c r="D507" s="6">
        <v>1</v>
      </c>
      <c r="E507" s="7" t="s">
        <v>19</v>
      </c>
      <c r="F507" s="5">
        <v>45091.458333333336</v>
      </c>
      <c r="G507" s="1">
        <v>1</v>
      </c>
      <c r="H507" s="5">
        <v>45087.575143136572</v>
      </c>
      <c r="I507" s="7" t="s">
        <v>44</v>
      </c>
      <c r="J507" s="7"/>
      <c r="K507" s="7" t="s">
        <v>35</v>
      </c>
      <c r="L507" s="7" t="s">
        <v>31</v>
      </c>
      <c r="M507" s="7" t="s">
        <v>34</v>
      </c>
      <c r="N507" s="7" t="s">
        <v>33</v>
      </c>
      <c r="O507" s="7" t="s">
        <v>78</v>
      </c>
      <c r="P507" s="25">
        <f t="shared" si="111"/>
        <v>506</v>
      </c>
      <c r="Q507" s="28">
        <f t="shared" si="108"/>
        <v>45078</v>
      </c>
      <c r="R507" s="28" t="str">
        <f t="shared" si="98"/>
        <v>OTA</v>
      </c>
      <c r="S507" s="28" t="str">
        <f t="shared" si="99"/>
        <v>GDS</v>
      </c>
      <c r="T507" s="29">
        <f t="shared" si="100"/>
        <v>1.1785503830288745E-3</v>
      </c>
      <c r="U507" s="29">
        <f t="shared" si="109"/>
        <v>1.1785503830288745E-3</v>
      </c>
      <c r="V507" s="30">
        <f t="shared" si="101"/>
        <v>871.51049999999998</v>
      </c>
      <c r="W507" s="30">
        <f t="shared" si="102"/>
        <v>100</v>
      </c>
      <c r="X507" s="30">
        <f t="shared" si="103"/>
        <v>0</v>
      </c>
      <c r="Y507" s="30">
        <f t="shared" si="104"/>
        <v>104.58125999999999</v>
      </c>
      <c r="Z507" s="30">
        <f t="shared" si="105"/>
        <v>153.33333333333331</v>
      </c>
      <c r="AA507" s="30">
        <f t="shared" si="106"/>
        <v>2.9463759575721862</v>
      </c>
      <c r="AB507" s="30">
        <f t="shared" si="107"/>
        <v>0</v>
      </c>
      <c r="AC507" s="30">
        <f t="shared" si="110"/>
        <v>4577.6985307090945</v>
      </c>
    </row>
    <row r="508" spans="1:29" x14ac:dyDescent="0.35">
      <c r="A508" s="5">
        <v>45089.701085925924</v>
      </c>
      <c r="B508" s="1">
        <v>3</v>
      </c>
      <c r="C508" s="6">
        <v>10656.72</v>
      </c>
      <c r="D508" s="6">
        <v>1</v>
      </c>
      <c r="E508" s="7" t="s">
        <v>19</v>
      </c>
      <c r="F508" s="5">
        <v>45092.273816921297</v>
      </c>
      <c r="G508" s="1">
        <v>2</v>
      </c>
      <c r="H508" s="5">
        <v>45086.415650439812</v>
      </c>
      <c r="I508" s="7" t="s">
        <v>44</v>
      </c>
      <c r="J508" s="7"/>
      <c r="K508" s="7" t="s">
        <v>35</v>
      </c>
      <c r="L508" s="7" t="s">
        <v>31</v>
      </c>
      <c r="M508" s="7" t="s">
        <v>58</v>
      </c>
      <c r="N508" s="7" t="s">
        <v>33</v>
      </c>
      <c r="O508" s="7" t="s">
        <v>36</v>
      </c>
      <c r="P508" s="25">
        <f t="shared" si="111"/>
        <v>507</v>
      </c>
      <c r="Q508" s="28">
        <f t="shared" si="108"/>
        <v>45078</v>
      </c>
      <c r="R508" s="28" t="str">
        <f t="shared" si="98"/>
        <v>OTA</v>
      </c>
      <c r="S508" s="28" t="str">
        <f t="shared" si="99"/>
        <v>OTA</v>
      </c>
      <c r="T508" s="29">
        <f t="shared" si="100"/>
        <v>1.7678255745433118E-3</v>
      </c>
      <c r="U508" s="29">
        <f t="shared" si="109"/>
        <v>1.7678255745433118E-3</v>
      </c>
      <c r="V508" s="30">
        <f t="shared" si="101"/>
        <v>1598.5079999999998</v>
      </c>
      <c r="W508" s="30">
        <f t="shared" si="102"/>
        <v>0</v>
      </c>
      <c r="X508" s="30">
        <f t="shared" si="103"/>
        <v>0</v>
      </c>
      <c r="Y508" s="30">
        <f t="shared" si="104"/>
        <v>191.82095999999999</v>
      </c>
      <c r="Z508" s="30">
        <f t="shared" si="105"/>
        <v>191.66666666666666</v>
      </c>
      <c r="AA508" s="30">
        <f t="shared" si="106"/>
        <v>3.5356511490866236</v>
      </c>
      <c r="AB508" s="30">
        <f t="shared" si="107"/>
        <v>0</v>
      </c>
      <c r="AC508" s="30">
        <f t="shared" si="110"/>
        <v>8671.1887221842462</v>
      </c>
    </row>
    <row r="509" spans="1:29" x14ac:dyDescent="0.35">
      <c r="A509" s="5">
        <v>45090.040150775465</v>
      </c>
      <c r="B509" s="1">
        <v>2</v>
      </c>
      <c r="C509" s="6">
        <v>5587.51</v>
      </c>
      <c r="D509" s="6">
        <v>1</v>
      </c>
      <c r="E509" s="7" t="s">
        <v>19</v>
      </c>
      <c r="F509" s="5">
        <v>45091.458333333336</v>
      </c>
      <c r="G509" s="1">
        <v>2</v>
      </c>
      <c r="H509" s="5">
        <v>45075.353260231481</v>
      </c>
      <c r="I509" s="7" t="s">
        <v>44</v>
      </c>
      <c r="J509" s="7"/>
      <c r="K509" s="7" t="s">
        <v>35</v>
      </c>
      <c r="L509" s="7" t="s">
        <v>31</v>
      </c>
      <c r="M509" s="7" t="s">
        <v>32</v>
      </c>
      <c r="N509" s="7" t="s">
        <v>33</v>
      </c>
      <c r="O509" s="7" t="s">
        <v>37</v>
      </c>
      <c r="P509" s="25">
        <f t="shared" si="111"/>
        <v>508</v>
      </c>
      <c r="Q509" s="28">
        <f t="shared" si="108"/>
        <v>45078</v>
      </c>
      <c r="R509" s="28" t="str">
        <f t="shared" si="98"/>
        <v>OTA</v>
      </c>
      <c r="S509" s="28" t="str">
        <f t="shared" si="99"/>
        <v>OTA</v>
      </c>
      <c r="T509" s="29">
        <f t="shared" si="100"/>
        <v>1.1785503830288745E-3</v>
      </c>
      <c r="U509" s="29">
        <f t="shared" si="109"/>
        <v>1.1785503830288745E-3</v>
      </c>
      <c r="V509" s="30">
        <f t="shared" si="101"/>
        <v>838.12649999999996</v>
      </c>
      <c r="W509" s="30">
        <f t="shared" si="102"/>
        <v>0</v>
      </c>
      <c r="X509" s="30">
        <f t="shared" si="103"/>
        <v>0</v>
      </c>
      <c r="Y509" s="30">
        <f t="shared" si="104"/>
        <v>100.57518</v>
      </c>
      <c r="Z509" s="30">
        <f t="shared" si="105"/>
        <v>153.33333333333331</v>
      </c>
      <c r="AA509" s="30">
        <f t="shared" si="106"/>
        <v>2.3571007660577488</v>
      </c>
      <c r="AB509" s="30">
        <f t="shared" si="107"/>
        <v>0</v>
      </c>
      <c r="AC509" s="30">
        <f t="shared" si="110"/>
        <v>4493.1178859006086</v>
      </c>
    </row>
    <row r="510" spans="1:29" x14ac:dyDescent="0.35">
      <c r="A510" s="5">
        <v>45089.782661134261</v>
      </c>
      <c r="B510" s="1">
        <v>3</v>
      </c>
      <c r="C510" s="6">
        <v>3933.48</v>
      </c>
      <c r="D510" s="6">
        <v>1</v>
      </c>
      <c r="E510" s="7" t="s">
        <v>19</v>
      </c>
      <c r="F510" s="5">
        <v>45092.44620677083</v>
      </c>
      <c r="G510" s="1">
        <v>2</v>
      </c>
      <c r="H510" s="5">
        <v>45076.196657395834</v>
      </c>
      <c r="I510" s="7" t="s">
        <v>48</v>
      </c>
      <c r="J510" s="7"/>
      <c r="K510" s="7" t="s">
        <v>30</v>
      </c>
      <c r="L510" s="7" t="s">
        <v>31</v>
      </c>
      <c r="M510" s="7" t="s">
        <v>34</v>
      </c>
      <c r="N510" s="7" t="s">
        <v>33</v>
      </c>
      <c r="O510" s="7" t="s">
        <v>30</v>
      </c>
      <c r="P510" s="25">
        <f t="shared" si="111"/>
        <v>509</v>
      </c>
      <c r="Q510" s="28">
        <f t="shared" si="108"/>
        <v>45078</v>
      </c>
      <c r="R510" s="28" t="str">
        <f t="shared" si="98"/>
        <v>OTA</v>
      </c>
      <c r="S510" s="28" t="str">
        <f t="shared" si="99"/>
        <v>OTA</v>
      </c>
      <c r="T510" s="29">
        <f t="shared" si="100"/>
        <v>1.7678255745433118E-3</v>
      </c>
      <c r="U510" s="29">
        <f t="shared" si="109"/>
        <v>1.7678255745433118E-3</v>
      </c>
      <c r="V510" s="30">
        <f t="shared" si="101"/>
        <v>590.02199999999993</v>
      </c>
      <c r="W510" s="30">
        <f t="shared" si="102"/>
        <v>0</v>
      </c>
      <c r="X510" s="30">
        <f t="shared" si="103"/>
        <v>0</v>
      </c>
      <c r="Y510" s="30">
        <f t="shared" si="104"/>
        <v>70.802639999999997</v>
      </c>
      <c r="Z510" s="30">
        <f t="shared" si="105"/>
        <v>191.66666666666666</v>
      </c>
      <c r="AA510" s="30">
        <f t="shared" si="106"/>
        <v>3.5356511490866236</v>
      </c>
      <c r="AB510" s="30">
        <f t="shared" si="107"/>
        <v>0</v>
      </c>
      <c r="AC510" s="30">
        <f t="shared" si="110"/>
        <v>3077.4530421842469</v>
      </c>
    </row>
    <row r="511" spans="1:29" x14ac:dyDescent="0.35">
      <c r="A511" s="5">
        <v>45089.671060706016</v>
      </c>
      <c r="B511" s="1">
        <v>1</v>
      </c>
      <c r="C511" s="6">
        <v>1836.61</v>
      </c>
      <c r="D511" s="6">
        <v>1</v>
      </c>
      <c r="E511" s="7" t="s">
        <v>19</v>
      </c>
      <c r="F511" s="5">
        <v>45090.32014087963</v>
      </c>
      <c r="G511" s="1">
        <v>2</v>
      </c>
      <c r="H511" s="5">
        <v>45084.554995057872</v>
      </c>
      <c r="I511" s="7" t="s">
        <v>48</v>
      </c>
      <c r="J511" s="7"/>
      <c r="K511" s="7" t="s">
        <v>30</v>
      </c>
      <c r="L511" s="7" t="s">
        <v>31</v>
      </c>
      <c r="M511" s="7" t="s">
        <v>32</v>
      </c>
      <c r="N511" s="7" t="s">
        <v>33</v>
      </c>
      <c r="O511" s="7" t="s">
        <v>30</v>
      </c>
      <c r="P511" s="25">
        <f t="shared" si="111"/>
        <v>510</v>
      </c>
      <c r="Q511" s="28">
        <f t="shared" si="108"/>
        <v>45078</v>
      </c>
      <c r="R511" s="28" t="str">
        <f t="shared" si="98"/>
        <v>OTA</v>
      </c>
      <c r="S511" s="28" t="str">
        <f t="shared" si="99"/>
        <v>OTA</v>
      </c>
      <c r="T511" s="29">
        <f t="shared" si="100"/>
        <v>5.8927519151443723E-4</v>
      </c>
      <c r="U511" s="29">
        <f t="shared" si="109"/>
        <v>5.8927519151443723E-4</v>
      </c>
      <c r="V511" s="30">
        <f t="shared" si="101"/>
        <v>275.49149999999997</v>
      </c>
      <c r="W511" s="30">
        <f t="shared" si="102"/>
        <v>0</v>
      </c>
      <c r="X511" s="30">
        <f t="shared" si="103"/>
        <v>0</v>
      </c>
      <c r="Y511" s="30">
        <f t="shared" si="104"/>
        <v>33.058979999999998</v>
      </c>
      <c r="Z511" s="30">
        <f t="shared" si="105"/>
        <v>115</v>
      </c>
      <c r="AA511" s="30">
        <f t="shared" si="106"/>
        <v>1.1785503830288744</v>
      </c>
      <c r="AB511" s="30">
        <f t="shared" si="107"/>
        <v>0</v>
      </c>
      <c r="AC511" s="30">
        <f t="shared" si="110"/>
        <v>1411.880969616971</v>
      </c>
    </row>
    <row r="512" spans="1:29" x14ac:dyDescent="0.35">
      <c r="A512" s="5">
        <v>45089.773843391202</v>
      </c>
      <c r="B512" s="1">
        <v>1</v>
      </c>
      <c r="C512" s="6">
        <v>1194.31</v>
      </c>
      <c r="D512" s="6">
        <v>1</v>
      </c>
      <c r="E512" s="7" t="s">
        <v>19</v>
      </c>
      <c r="F512" s="5">
        <v>45090.458333333336</v>
      </c>
      <c r="G512" s="1">
        <v>1</v>
      </c>
      <c r="H512" s="5">
        <v>45071.341845578703</v>
      </c>
      <c r="I512" s="7" t="s">
        <v>48</v>
      </c>
      <c r="J512" s="7"/>
      <c r="K512" s="7"/>
      <c r="L512" s="7" t="s">
        <v>21</v>
      </c>
      <c r="M512" s="7" t="s">
        <v>52</v>
      </c>
      <c r="N512" s="7" t="s">
        <v>33</v>
      </c>
      <c r="O512" s="7" t="s">
        <v>46</v>
      </c>
      <c r="P512" s="25">
        <f t="shared" si="111"/>
        <v>511</v>
      </c>
      <c r="Q512" s="28">
        <f t="shared" si="108"/>
        <v>45078</v>
      </c>
      <c r="R512" s="28" t="str">
        <f t="shared" si="98"/>
        <v>WEB</v>
      </c>
      <c r="S512" s="28" t="str">
        <f t="shared" si="99"/>
        <v>WEBSITE</v>
      </c>
      <c r="T512" s="29">
        <f t="shared" si="100"/>
        <v>1.6313213703099511E-3</v>
      </c>
      <c r="U512" s="29">
        <f t="shared" si="109"/>
        <v>1.6313213703099511E-3</v>
      </c>
      <c r="V512" s="30">
        <f t="shared" si="101"/>
        <v>11.943099999999999</v>
      </c>
      <c r="W512" s="30">
        <f t="shared" si="102"/>
        <v>50</v>
      </c>
      <c r="X512" s="30">
        <f t="shared" si="103"/>
        <v>0</v>
      </c>
      <c r="Y512" s="30">
        <f t="shared" si="104"/>
        <v>16.72034</v>
      </c>
      <c r="Z512" s="30">
        <f t="shared" si="105"/>
        <v>115</v>
      </c>
      <c r="AA512" s="30">
        <f t="shared" si="106"/>
        <v>16.31321370309951</v>
      </c>
      <c r="AB512" s="30">
        <f t="shared" si="107"/>
        <v>0</v>
      </c>
      <c r="AC512" s="30">
        <f t="shared" si="110"/>
        <v>984.33334629690046</v>
      </c>
    </row>
    <row r="513" spans="1:29" x14ac:dyDescent="0.35">
      <c r="A513" s="5">
        <v>45089.660190601855</v>
      </c>
      <c r="B513" s="1">
        <v>2</v>
      </c>
      <c r="C513" s="6">
        <v>2473.39</v>
      </c>
      <c r="D513" s="6">
        <v>1</v>
      </c>
      <c r="E513" s="7" t="s">
        <v>19</v>
      </c>
      <c r="F513" s="5">
        <v>45091.219642685188</v>
      </c>
      <c r="G513" s="1">
        <v>2</v>
      </c>
      <c r="H513" s="5">
        <v>45074.597302939816</v>
      </c>
      <c r="I513" s="7" t="s">
        <v>48</v>
      </c>
      <c r="J513" s="7"/>
      <c r="K513" s="7"/>
      <c r="L513" s="7" t="s">
        <v>21</v>
      </c>
      <c r="M513" s="7" t="s">
        <v>54</v>
      </c>
      <c r="N513" s="7" t="s">
        <v>28</v>
      </c>
      <c r="O513" s="7" t="s">
        <v>46</v>
      </c>
      <c r="P513" s="25">
        <f t="shared" si="111"/>
        <v>512</v>
      </c>
      <c r="Q513" s="28">
        <f t="shared" si="108"/>
        <v>45078</v>
      </c>
      <c r="R513" s="28" t="str">
        <f t="shared" si="98"/>
        <v>WEB</v>
      </c>
      <c r="S513" s="28" t="str">
        <f t="shared" si="99"/>
        <v>WEBSITE</v>
      </c>
      <c r="T513" s="29">
        <f t="shared" si="100"/>
        <v>3.2626427406199023E-3</v>
      </c>
      <c r="U513" s="29">
        <f t="shared" si="109"/>
        <v>3.2626427406199023E-3</v>
      </c>
      <c r="V513" s="30">
        <f t="shared" si="101"/>
        <v>24.733899999999998</v>
      </c>
      <c r="W513" s="30">
        <f t="shared" si="102"/>
        <v>50</v>
      </c>
      <c r="X513" s="30">
        <f t="shared" si="103"/>
        <v>0</v>
      </c>
      <c r="Y513" s="30">
        <f t="shared" si="104"/>
        <v>34.627459999999999</v>
      </c>
      <c r="Z513" s="30">
        <f t="shared" si="105"/>
        <v>153.33333333333331</v>
      </c>
      <c r="AA513" s="30">
        <f t="shared" si="106"/>
        <v>32.626427406199021</v>
      </c>
      <c r="AB513" s="30">
        <f t="shared" si="107"/>
        <v>0</v>
      </c>
      <c r="AC513" s="30">
        <f t="shared" si="110"/>
        <v>2178.0688792604674</v>
      </c>
    </row>
    <row r="514" spans="1:29" x14ac:dyDescent="0.35">
      <c r="A514" s="5">
        <v>45089.642940752317</v>
      </c>
      <c r="B514" s="1">
        <v>1</v>
      </c>
      <c r="C514" s="6">
        <v>1108.1300000000001</v>
      </c>
      <c r="D514" s="6">
        <v>1</v>
      </c>
      <c r="E514" s="7" t="s">
        <v>19</v>
      </c>
      <c r="F514" s="5">
        <v>45090.444771782408</v>
      </c>
      <c r="G514" s="1">
        <v>2</v>
      </c>
      <c r="H514" s="5">
        <v>45073.851173113428</v>
      </c>
      <c r="I514" s="7" t="s">
        <v>48</v>
      </c>
      <c r="J514" s="7"/>
      <c r="K514" s="7" t="s">
        <v>30</v>
      </c>
      <c r="L514" s="7" t="s">
        <v>31</v>
      </c>
      <c r="M514" s="7" t="s">
        <v>34</v>
      </c>
      <c r="N514" s="7" t="s">
        <v>33</v>
      </c>
      <c r="O514" s="7" t="s">
        <v>30</v>
      </c>
      <c r="P514" s="25">
        <f t="shared" si="111"/>
        <v>513</v>
      </c>
      <c r="Q514" s="28">
        <f t="shared" si="108"/>
        <v>45078</v>
      </c>
      <c r="R514" s="28" t="str">
        <f t="shared" ref="R514:R577" si="112">IFERROR(VLOOKUP($M514,rate_mapping,2,FALSE),"")</f>
        <v>OTA</v>
      </c>
      <c r="S514" s="28" t="str">
        <f t="shared" ref="S514:S577" si="113">IFERROR(VLOOKUP($O514,source_mapping,2,FALSE),"")</f>
        <v>OTA</v>
      </c>
      <c r="T514" s="29">
        <f t="shared" ref="T514:T577" si="114">IFERROR($B514/SUMIFS($B:$B,$L:$L,$L514,$Q:$Q,$Q514),0)</f>
        <v>5.8927519151443723E-4</v>
      </c>
      <c r="U514" s="29">
        <f t="shared" si="109"/>
        <v>5.8927519151443723E-4</v>
      </c>
      <c r="V514" s="30">
        <f t="shared" ref="V514:V577" si="115">MAX(IFERROR(VLOOKUP($S514,channel_code_cost,3,FALSE)*$C514,0),IFERROR(VLOOKUP($R514,rate_code_cost,3,FALSE)*$C514,0))</f>
        <v>166.21950000000001</v>
      </c>
      <c r="W514" s="30">
        <f t="shared" ref="W514:W577" si="116">MAX(IFERROR(VLOOKUP($S514,channel_code_cost,2,FALSE)*$D514,0),IFERROR(VLOOKUP($R514,rate_code_cost,2,FALSE)*$D514,0))</f>
        <v>0</v>
      </c>
      <c r="X514" s="30">
        <f t="shared" ref="X514:X577" si="117">MAX(IFERROR(VLOOKUP($S514,channel_code_cost,4,FALSE)*$C514,0),IFERROR(VLOOKUP($R514,rate_code_cost,4,FALSE)*$C514,0))</f>
        <v>0</v>
      </c>
      <c r="Y514" s="30">
        <f t="shared" ref="Y514:Y577" si="118">MAX(IFERROR(VLOOKUP($S514,channel_code_cost,5,FALSE)*$C514,0),IFERROR(VLOOKUP($R514,rate_code_cost,5,FALSE)*$C514,0))</f>
        <v>19.946339999999999</v>
      </c>
      <c r="Z514" s="30">
        <f t="shared" ref="Z514:Z577" si="119">hk_departure_cost+(($B514-1)*hk_stay_cost)</f>
        <v>115</v>
      </c>
      <c r="AA514" s="30">
        <f t="shared" ref="AA514:AA577" si="120">IFERROR(VLOOKUP($S514,channel_code_cost,6,FALSE)*$U514,0)</f>
        <v>1.1785503830288744</v>
      </c>
      <c r="AB514" s="30">
        <f t="shared" ref="AB514:AB577" si="121">IFERROR(VLOOKUP($L514,segment_p_cost,2,FALSE)*$T514,0)</f>
        <v>0</v>
      </c>
      <c r="AC514" s="30">
        <f t="shared" si="110"/>
        <v>805.78560961697121</v>
      </c>
    </row>
    <row r="515" spans="1:29" x14ac:dyDescent="0.35">
      <c r="A515" s="5">
        <v>45089.951734178241</v>
      </c>
      <c r="B515" s="1">
        <v>1</v>
      </c>
      <c r="C515" s="6">
        <v>985</v>
      </c>
      <c r="D515" s="6">
        <v>1</v>
      </c>
      <c r="E515" s="7" t="s">
        <v>19</v>
      </c>
      <c r="F515" s="5">
        <v>45090.412733460646</v>
      </c>
      <c r="G515" s="1">
        <v>2</v>
      </c>
      <c r="H515" s="5">
        <v>45071.074271504629</v>
      </c>
      <c r="I515" s="7" t="s">
        <v>48</v>
      </c>
      <c r="J515" s="7"/>
      <c r="K515" s="7" t="s">
        <v>60</v>
      </c>
      <c r="L515" s="7" t="s">
        <v>21</v>
      </c>
      <c r="M515" s="7" t="s">
        <v>22</v>
      </c>
      <c r="N515" s="7" t="s">
        <v>28</v>
      </c>
      <c r="O515" s="7" t="s">
        <v>61</v>
      </c>
      <c r="P515" s="25">
        <f t="shared" si="111"/>
        <v>514</v>
      </c>
      <c r="Q515" s="28">
        <f t="shared" ref="Q515:Q578" si="122">DATE(YEAR($A515),MONTH($A515),1)</f>
        <v>45078</v>
      </c>
      <c r="R515" s="28" t="str">
        <f t="shared" si="112"/>
        <v>WEB</v>
      </c>
      <c r="S515" s="28" t="str">
        <f t="shared" si="113"/>
        <v>META</v>
      </c>
      <c r="T515" s="29">
        <f t="shared" si="114"/>
        <v>1.6313213703099511E-3</v>
      </c>
      <c r="U515" s="29">
        <f t="shared" ref="U515:U578" si="123">IFERROR($B515/SUMIFS($B:$B,$L:$L,$L515,$Q:$Q,$Q515),0)</f>
        <v>1.6313213703099511E-3</v>
      </c>
      <c r="V515" s="30">
        <f t="shared" si="115"/>
        <v>0</v>
      </c>
      <c r="W515" s="30">
        <f t="shared" si="116"/>
        <v>0</v>
      </c>
      <c r="X515" s="30">
        <f t="shared" si="117"/>
        <v>0</v>
      </c>
      <c r="Y515" s="30">
        <f t="shared" si="118"/>
        <v>17.73</v>
      </c>
      <c r="Z515" s="30">
        <f t="shared" si="119"/>
        <v>115</v>
      </c>
      <c r="AA515" s="30">
        <f t="shared" si="120"/>
        <v>0</v>
      </c>
      <c r="AB515" s="30">
        <f t="shared" si="121"/>
        <v>0</v>
      </c>
      <c r="AC515" s="30">
        <f t="shared" ref="AC515:AC578" si="124">C515-SUM(V515:AB515)</f>
        <v>852.27</v>
      </c>
    </row>
    <row r="516" spans="1:29" x14ac:dyDescent="0.35">
      <c r="A516" s="5">
        <v>45089.788966250002</v>
      </c>
      <c r="B516" s="1">
        <v>1</v>
      </c>
      <c r="C516" s="6">
        <v>975.98</v>
      </c>
      <c r="D516" s="6">
        <v>1</v>
      </c>
      <c r="E516" s="7" t="s">
        <v>19</v>
      </c>
      <c r="F516" s="5">
        <v>45090.437656875001</v>
      </c>
      <c r="G516" s="1">
        <v>2</v>
      </c>
      <c r="H516" s="5">
        <v>44949.382802141205</v>
      </c>
      <c r="I516" s="7" t="s">
        <v>48</v>
      </c>
      <c r="J516" s="7"/>
      <c r="K516" s="7"/>
      <c r="L516" s="7" t="s">
        <v>21</v>
      </c>
      <c r="M516" s="7" t="s">
        <v>57</v>
      </c>
      <c r="N516" s="7" t="s">
        <v>28</v>
      </c>
      <c r="O516" s="7" t="s">
        <v>46</v>
      </c>
      <c r="P516" s="25">
        <f t="shared" ref="P516:P579" si="125">P515+1</f>
        <v>515</v>
      </c>
      <c r="Q516" s="28">
        <f t="shared" si="122"/>
        <v>45078</v>
      </c>
      <c r="R516" s="28" t="str">
        <f t="shared" si="112"/>
        <v>WEB</v>
      </c>
      <c r="S516" s="28" t="str">
        <f t="shared" si="113"/>
        <v>WEBSITE</v>
      </c>
      <c r="T516" s="29">
        <f t="shared" si="114"/>
        <v>1.6313213703099511E-3</v>
      </c>
      <c r="U516" s="29">
        <f t="shared" si="123"/>
        <v>1.6313213703099511E-3</v>
      </c>
      <c r="V516" s="30">
        <f t="shared" si="115"/>
        <v>9.7598000000000003</v>
      </c>
      <c r="W516" s="30">
        <f t="shared" si="116"/>
        <v>50</v>
      </c>
      <c r="X516" s="30">
        <f t="shared" si="117"/>
        <v>0</v>
      </c>
      <c r="Y516" s="30">
        <f t="shared" si="118"/>
        <v>13.663720000000001</v>
      </c>
      <c r="Z516" s="30">
        <f t="shared" si="119"/>
        <v>115</v>
      </c>
      <c r="AA516" s="30">
        <f t="shared" si="120"/>
        <v>16.31321370309951</v>
      </c>
      <c r="AB516" s="30">
        <f t="shared" si="121"/>
        <v>0</v>
      </c>
      <c r="AC516" s="30">
        <f t="shared" si="124"/>
        <v>771.24326629690052</v>
      </c>
    </row>
    <row r="517" spans="1:29" x14ac:dyDescent="0.35">
      <c r="A517" s="5">
        <v>45089.976689456016</v>
      </c>
      <c r="B517" s="1">
        <v>1</v>
      </c>
      <c r="C517" s="6">
        <v>1919.64</v>
      </c>
      <c r="D517" s="6">
        <v>1</v>
      </c>
      <c r="E517" s="7" t="s">
        <v>19</v>
      </c>
      <c r="F517" s="5">
        <v>45090.458333333336</v>
      </c>
      <c r="G517" s="1">
        <v>3</v>
      </c>
      <c r="H517" s="5">
        <v>45089.949471504631</v>
      </c>
      <c r="I517" s="7" t="s">
        <v>63</v>
      </c>
      <c r="J517" s="7"/>
      <c r="K517" s="7" t="s">
        <v>30</v>
      </c>
      <c r="L517" s="7" t="s">
        <v>31</v>
      </c>
      <c r="M517" s="7" t="s">
        <v>32</v>
      </c>
      <c r="N517" s="7" t="s">
        <v>33</v>
      </c>
      <c r="O517" s="7" t="s">
        <v>30</v>
      </c>
      <c r="P517" s="25">
        <f t="shared" si="125"/>
        <v>516</v>
      </c>
      <c r="Q517" s="28">
        <f t="shared" si="122"/>
        <v>45078</v>
      </c>
      <c r="R517" s="28" t="str">
        <f t="shared" si="112"/>
        <v>OTA</v>
      </c>
      <c r="S517" s="28" t="str">
        <f t="shared" si="113"/>
        <v>OTA</v>
      </c>
      <c r="T517" s="29">
        <f t="shared" si="114"/>
        <v>5.8927519151443723E-4</v>
      </c>
      <c r="U517" s="29">
        <f t="shared" si="123"/>
        <v>5.8927519151443723E-4</v>
      </c>
      <c r="V517" s="30">
        <f t="shared" si="115"/>
        <v>287.94600000000003</v>
      </c>
      <c r="W517" s="30">
        <f t="shared" si="116"/>
        <v>0</v>
      </c>
      <c r="X517" s="30">
        <f t="shared" si="117"/>
        <v>0</v>
      </c>
      <c r="Y517" s="30">
        <f t="shared" si="118"/>
        <v>34.553519999999999</v>
      </c>
      <c r="Z517" s="30">
        <f t="shared" si="119"/>
        <v>115</v>
      </c>
      <c r="AA517" s="30">
        <f t="shared" si="120"/>
        <v>1.1785503830288744</v>
      </c>
      <c r="AB517" s="30">
        <f t="shared" si="121"/>
        <v>0</v>
      </c>
      <c r="AC517" s="30">
        <f t="shared" si="124"/>
        <v>1480.9619296169712</v>
      </c>
    </row>
    <row r="518" spans="1:29" x14ac:dyDescent="0.35">
      <c r="A518" s="5">
        <v>45089.834236793984</v>
      </c>
      <c r="B518" s="1">
        <v>2</v>
      </c>
      <c r="C518" s="6">
        <v>4069.19</v>
      </c>
      <c r="D518" s="6">
        <v>1</v>
      </c>
      <c r="E518" s="7" t="s">
        <v>19</v>
      </c>
      <c r="F518" s="5">
        <v>45091.378174687503</v>
      </c>
      <c r="G518" s="1">
        <v>2</v>
      </c>
      <c r="H518" s="5">
        <v>45089.786935798613</v>
      </c>
      <c r="I518" s="7" t="s">
        <v>63</v>
      </c>
      <c r="J518" s="7"/>
      <c r="K518" s="7" t="s">
        <v>30</v>
      </c>
      <c r="L518" s="7" t="s">
        <v>31</v>
      </c>
      <c r="M518" s="7" t="s">
        <v>32</v>
      </c>
      <c r="N518" s="7" t="s">
        <v>33</v>
      </c>
      <c r="O518" s="7" t="s">
        <v>30</v>
      </c>
      <c r="P518" s="25">
        <f t="shared" si="125"/>
        <v>517</v>
      </c>
      <c r="Q518" s="28">
        <f t="shared" si="122"/>
        <v>45078</v>
      </c>
      <c r="R518" s="28" t="str">
        <f t="shared" si="112"/>
        <v>OTA</v>
      </c>
      <c r="S518" s="28" t="str">
        <f t="shared" si="113"/>
        <v>OTA</v>
      </c>
      <c r="T518" s="29">
        <f t="shared" si="114"/>
        <v>1.1785503830288745E-3</v>
      </c>
      <c r="U518" s="29">
        <f t="shared" si="123"/>
        <v>1.1785503830288745E-3</v>
      </c>
      <c r="V518" s="30">
        <f t="shared" si="115"/>
        <v>610.37850000000003</v>
      </c>
      <c r="W518" s="30">
        <f t="shared" si="116"/>
        <v>0</v>
      </c>
      <c r="X518" s="30">
        <f t="shared" si="117"/>
        <v>0</v>
      </c>
      <c r="Y518" s="30">
        <f t="shared" si="118"/>
        <v>73.245419999999996</v>
      </c>
      <c r="Z518" s="30">
        <f t="shared" si="119"/>
        <v>153.33333333333331</v>
      </c>
      <c r="AA518" s="30">
        <f t="shared" si="120"/>
        <v>2.3571007660577488</v>
      </c>
      <c r="AB518" s="30">
        <f t="shared" si="121"/>
        <v>0</v>
      </c>
      <c r="AC518" s="30">
        <f t="shared" si="124"/>
        <v>3229.875645900609</v>
      </c>
    </row>
    <row r="519" spans="1:29" x14ac:dyDescent="0.35">
      <c r="A519" s="5">
        <v>45089.45600903935</v>
      </c>
      <c r="B519" s="1">
        <v>3</v>
      </c>
      <c r="C519" s="6">
        <v>5384.91</v>
      </c>
      <c r="D519" s="6">
        <v>1</v>
      </c>
      <c r="E519" s="7" t="s">
        <v>19</v>
      </c>
      <c r="F519" s="5">
        <v>45092.406467754627</v>
      </c>
      <c r="G519" s="1">
        <v>3</v>
      </c>
      <c r="H519" s="5">
        <v>45036.134530682873</v>
      </c>
      <c r="I519" s="7" t="s">
        <v>63</v>
      </c>
      <c r="J519" s="7"/>
      <c r="K519" s="7"/>
      <c r="L519" s="7" t="s">
        <v>21</v>
      </c>
      <c r="M519" s="7" t="s">
        <v>45</v>
      </c>
      <c r="N519" s="7" t="s">
        <v>28</v>
      </c>
      <c r="O519" s="7" t="s">
        <v>46</v>
      </c>
      <c r="P519" s="25">
        <f t="shared" si="125"/>
        <v>518</v>
      </c>
      <c r="Q519" s="28">
        <f t="shared" si="122"/>
        <v>45078</v>
      </c>
      <c r="R519" s="28" t="str">
        <f t="shared" si="112"/>
        <v>WEB</v>
      </c>
      <c r="S519" s="28" t="str">
        <f t="shared" si="113"/>
        <v>WEBSITE</v>
      </c>
      <c r="T519" s="29">
        <f t="shared" si="114"/>
        <v>4.8939641109298528E-3</v>
      </c>
      <c r="U519" s="29">
        <f t="shared" si="123"/>
        <v>4.8939641109298528E-3</v>
      </c>
      <c r="V519" s="30">
        <f t="shared" si="115"/>
        <v>53.8491</v>
      </c>
      <c r="W519" s="30">
        <f t="shared" si="116"/>
        <v>50</v>
      </c>
      <c r="X519" s="30">
        <f t="shared" si="117"/>
        <v>0</v>
      </c>
      <c r="Y519" s="30">
        <f t="shared" si="118"/>
        <v>75.388739999999999</v>
      </c>
      <c r="Z519" s="30">
        <f t="shared" si="119"/>
        <v>191.66666666666666</v>
      </c>
      <c r="AA519" s="30">
        <f t="shared" si="120"/>
        <v>48.939641109298528</v>
      </c>
      <c r="AB519" s="30">
        <f t="shared" si="121"/>
        <v>0</v>
      </c>
      <c r="AC519" s="30">
        <f t="shared" si="124"/>
        <v>4965.0658522240346</v>
      </c>
    </row>
    <row r="520" spans="1:29" x14ac:dyDescent="0.35">
      <c r="A520" s="5">
        <v>45089.971028113425</v>
      </c>
      <c r="B520" s="1">
        <v>1</v>
      </c>
      <c r="C520" s="6">
        <v>1919.64</v>
      </c>
      <c r="D520" s="6">
        <v>1</v>
      </c>
      <c r="E520" s="7" t="s">
        <v>19</v>
      </c>
      <c r="F520" s="5">
        <v>45090.421569398146</v>
      </c>
      <c r="G520" s="1">
        <v>3</v>
      </c>
      <c r="H520" s="5">
        <v>45089.342843495368</v>
      </c>
      <c r="I520" s="7" t="s">
        <v>63</v>
      </c>
      <c r="J520" s="7"/>
      <c r="K520" s="7" t="s">
        <v>30</v>
      </c>
      <c r="L520" s="7" t="s">
        <v>31</v>
      </c>
      <c r="M520" s="7" t="s">
        <v>32</v>
      </c>
      <c r="N520" s="7" t="s">
        <v>33</v>
      </c>
      <c r="O520" s="7" t="s">
        <v>30</v>
      </c>
      <c r="P520" s="25">
        <f t="shared" si="125"/>
        <v>519</v>
      </c>
      <c r="Q520" s="28">
        <f t="shared" si="122"/>
        <v>45078</v>
      </c>
      <c r="R520" s="28" t="str">
        <f t="shared" si="112"/>
        <v>OTA</v>
      </c>
      <c r="S520" s="28" t="str">
        <f t="shared" si="113"/>
        <v>OTA</v>
      </c>
      <c r="T520" s="29">
        <f t="shared" si="114"/>
        <v>5.8927519151443723E-4</v>
      </c>
      <c r="U520" s="29">
        <f t="shared" si="123"/>
        <v>5.8927519151443723E-4</v>
      </c>
      <c r="V520" s="30">
        <f t="shared" si="115"/>
        <v>287.94600000000003</v>
      </c>
      <c r="W520" s="30">
        <f t="shared" si="116"/>
        <v>0</v>
      </c>
      <c r="X520" s="30">
        <f t="shared" si="117"/>
        <v>0</v>
      </c>
      <c r="Y520" s="30">
        <f t="shared" si="118"/>
        <v>34.553519999999999</v>
      </c>
      <c r="Z520" s="30">
        <f t="shared" si="119"/>
        <v>115</v>
      </c>
      <c r="AA520" s="30">
        <f t="shared" si="120"/>
        <v>1.1785503830288744</v>
      </c>
      <c r="AB520" s="30">
        <f t="shared" si="121"/>
        <v>0</v>
      </c>
      <c r="AC520" s="30">
        <f t="shared" si="124"/>
        <v>1480.9619296169712</v>
      </c>
    </row>
    <row r="521" spans="1:29" x14ac:dyDescent="0.35">
      <c r="A521" s="5">
        <v>45089.794182604164</v>
      </c>
      <c r="B521" s="1">
        <v>1</v>
      </c>
      <c r="C521" s="6">
        <v>1890.4</v>
      </c>
      <c r="D521" s="6">
        <v>1</v>
      </c>
      <c r="E521" s="7" t="s">
        <v>19</v>
      </c>
      <c r="F521" s="5">
        <v>45090.407771192127</v>
      </c>
      <c r="G521" s="1">
        <v>4</v>
      </c>
      <c r="H521" s="5">
        <v>45031.420615717594</v>
      </c>
      <c r="I521" s="7" t="s">
        <v>63</v>
      </c>
      <c r="J521" s="7"/>
      <c r="K521" s="7" t="s">
        <v>30</v>
      </c>
      <c r="L521" s="7" t="s">
        <v>31</v>
      </c>
      <c r="M521" s="7" t="s">
        <v>34</v>
      </c>
      <c r="N521" s="7" t="s">
        <v>33</v>
      </c>
      <c r="O521" s="7" t="s">
        <v>30</v>
      </c>
      <c r="P521" s="25">
        <f t="shared" si="125"/>
        <v>520</v>
      </c>
      <c r="Q521" s="28">
        <f t="shared" si="122"/>
        <v>45078</v>
      </c>
      <c r="R521" s="28" t="str">
        <f t="shared" si="112"/>
        <v>OTA</v>
      </c>
      <c r="S521" s="28" t="str">
        <f t="shared" si="113"/>
        <v>OTA</v>
      </c>
      <c r="T521" s="29">
        <f t="shared" si="114"/>
        <v>5.8927519151443723E-4</v>
      </c>
      <c r="U521" s="29">
        <f t="shared" si="123"/>
        <v>5.8927519151443723E-4</v>
      </c>
      <c r="V521" s="30">
        <f t="shared" si="115"/>
        <v>283.56</v>
      </c>
      <c r="W521" s="30">
        <f t="shared" si="116"/>
        <v>0</v>
      </c>
      <c r="X521" s="30">
        <f t="shared" si="117"/>
        <v>0</v>
      </c>
      <c r="Y521" s="30">
        <f t="shared" si="118"/>
        <v>34.027200000000001</v>
      </c>
      <c r="Z521" s="30">
        <f t="shared" si="119"/>
        <v>115</v>
      </c>
      <c r="AA521" s="30">
        <f t="shared" si="120"/>
        <v>1.1785503830288744</v>
      </c>
      <c r="AB521" s="30">
        <f t="shared" si="121"/>
        <v>0</v>
      </c>
      <c r="AC521" s="30">
        <f t="shared" si="124"/>
        <v>1456.6342496169711</v>
      </c>
    </row>
    <row r="522" spans="1:29" x14ac:dyDescent="0.35">
      <c r="A522" s="5">
        <v>45089.624121342589</v>
      </c>
      <c r="B522" s="1">
        <v>1</v>
      </c>
      <c r="C522" s="6">
        <v>1919.64</v>
      </c>
      <c r="D522" s="6">
        <v>1</v>
      </c>
      <c r="E522" s="7" t="s">
        <v>19</v>
      </c>
      <c r="F522" s="5">
        <v>45090.37707357639</v>
      </c>
      <c r="G522" s="1">
        <v>4</v>
      </c>
      <c r="H522" s="5">
        <v>45083.031034756947</v>
      </c>
      <c r="I522" s="7" t="s">
        <v>63</v>
      </c>
      <c r="J522" s="7"/>
      <c r="K522" s="7" t="s">
        <v>30</v>
      </c>
      <c r="L522" s="7" t="s">
        <v>31</v>
      </c>
      <c r="M522" s="7" t="s">
        <v>32</v>
      </c>
      <c r="N522" s="7" t="s">
        <v>33</v>
      </c>
      <c r="O522" s="7" t="s">
        <v>30</v>
      </c>
      <c r="P522" s="25">
        <f t="shared" si="125"/>
        <v>521</v>
      </c>
      <c r="Q522" s="28">
        <f t="shared" si="122"/>
        <v>45078</v>
      </c>
      <c r="R522" s="28" t="str">
        <f t="shared" si="112"/>
        <v>OTA</v>
      </c>
      <c r="S522" s="28" t="str">
        <f t="shared" si="113"/>
        <v>OTA</v>
      </c>
      <c r="T522" s="29">
        <f t="shared" si="114"/>
        <v>5.8927519151443723E-4</v>
      </c>
      <c r="U522" s="29">
        <f t="shared" si="123"/>
        <v>5.8927519151443723E-4</v>
      </c>
      <c r="V522" s="30">
        <f t="shared" si="115"/>
        <v>287.94600000000003</v>
      </c>
      <c r="W522" s="30">
        <f t="shared" si="116"/>
        <v>0</v>
      </c>
      <c r="X522" s="30">
        <f t="shared" si="117"/>
        <v>0</v>
      </c>
      <c r="Y522" s="30">
        <f t="shared" si="118"/>
        <v>34.553519999999999</v>
      </c>
      <c r="Z522" s="30">
        <f t="shared" si="119"/>
        <v>115</v>
      </c>
      <c r="AA522" s="30">
        <f t="shared" si="120"/>
        <v>1.1785503830288744</v>
      </c>
      <c r="AB522" s="30">
        <f t="shared" si="121"/>
        <v>0</v>
      </c>
      <c r="AC522" s="30">
        <f t="shared" si="124"/>
        <v>1480.9619296169712</v>
      </c>
    </row>
    <row r="523" spans="1:29" x14ac:dyDescent="0.35">
      <c r="A523" s="5">
        <v>45089.636844305554</v>
      </c>
      <c r="B523" s="1">
        <v>2</v>
      </c>
      <c r="C523" s="6">
        <v>1328.3</v>
      </c>
      <c r="D523" s="6">
        <v>1</v>
      </c>
      <c r="E523" s="7" t="s">
        <v>19</v>
      </c>
      <c r="F523" s="5">
        <v>45091.444944884257</v>
      </c>
      <c r="G523" s="1">
        <v>1</v>
      </c>
      <c r="H523" s="5">
        <v>45084.999981666668</v>
      </c>
      <c r="I523" s="7" t="s">
        <v>49</v>
      </c>
      <c r="J523" s="7"/>
      <c r="K523" s="7"/>
      <c r="L523" s="7" t="s">
        <v>21</v>
      </c>
      <c r="M523" s="7" t="s">
        <v>66</v>
      </c>
      <c r="N523" s="7" t="s">
        <v>28</v>
      </c>
      <c r="O523" s="7" t="s">
        <v>46</v>
      </c>
      <c r="P523" s="25">
        <f t="shared" si="125"/>
        <v>522</v>
      </c>
      <c r="Q523" s="28">
        <f t="shared" si="122"/>
        <v>45078</v>
      </c>
      <c r="R523" s="28" t="str">
        <f t="shared" si="112"/>
        <v>WEB</v>
      </c>
      <c r="S523" s="28" t="str">
        <f t="shared" si="113"/>
        <v>WEBSITE</v>
      </c>
      <c r="T523" s="29">
        <f t="shared" si="114"/>
        <v>3.2626427406199023E-3</v>
      </c>
      <c r="U523" s="29">
        <f t="shared" si="123"/>
        <v>3.2626427406199023E-3</v>
      </c>
      <c r="V523" s="30">
        <f t="shared" si="115"/>
        <v>13.282999999999999</v>
      </c>
      <c r="W523" s="30">
        <f t="shared" si="116"/>
        <v>50</v>
      </c>
      <c r="X523" s="30">
        <f t="shared" si="117"/>
        <v>0</v>
      </c>
      <c r="Y523" s="30">
        <f t="shared" si="118"/>
        <v>18.5962</v>
      </c>
      <c r="Z523" s="30">
        <f t="shared" si="119"/>
        <v>153.33333333333331</v>
      </c>
      <c r="AA523" s="30">
        <f t="shared" si="120"/>
        <v>32.626427406199021</v>
      </c>
      <c r="AB523" s="30">
        <f t="shared" si="121"/>
        <v>0</v>
      </c>
      <c r="AC523" s="30">
        <f t="shared" si="124"/>
        <v>1060.4610392604677</v>
      </c>
    </row>
    <row r="524" spans="1:29" x14ac:dyDescent="0.35">
      <c r="A524" s="5">
        <v>45090.03433534722</v>
      </c>
      <c r="B524" s="1">
        <v>3</v>
      </c>
      <c r="C524" s="6">
        <v>1800.72</v>
      </c>
      <c r="D524" s="6">
        <v>1</v>
      </c>
      <c r="E524" s="7" t="s">
        <v>19</v>
      </c>
      <c r="F524" s="5">
        <v>45092.365070624997</v>
      </c>
      <c r="G524" s="1">
        <v>1</v>
      </c>
      <c r="H524" s="5">
        <v>45052.543682048614</v>
      </c>
      <c r="I524" s="7" t="s">
        <v>49</v>
      </c>
      <c r="J524" s="7"/>
      <c r="K524" s="7"/>
      <c r="L524" s="7" t="s">
        <v>21</v>
      </c>
      <c r="M524" s="7" t="s">
        <v>64</v>
      </c>
      <c r="N524" s="7" t="s">
        <v>33</v>
      </c>
      <c r="O524" s="7" t="s">
        <v>46</v>
      </c>
      <c r="P524" s="25">
        <f t="shared" si="125"/>
        <v>523</v>
      </c>
      <c r="Q524" s="28">
        <f t="shared" si="122"/>
        <v>45078</v>
      </c>
      <c r="R524" s="28" t="str">
        <f t="shared" si="112"/>
        <v>WEB</v>
      </c>
      <c r="S524" s="28" t="str">
        <f t="shared" si="113"/>
        <v>WEBSITE</v>
      </c>
      <c r="T524" s="29">
        <f t="shared" si="114"/>
        <v>4.8939641109298528E-3</v>
      </c>
      <c r="U524" s="29">
        <f t="shared" si="123"/>
        <v>4.8939641109298528E-3</v>
      </c>
      <c r="V524" s="30">
        <f t="shared" si="115"/>
        <v>18.007200000000001</v>
      </c>
      <c r="W524" s="30">
        <f t="shared" si="116"/>
        <v>50</v>
      </c>
      <c r="X524" s="30">
        <f t="shared" si="117"/>
        <v>0</v>
      </c>
      <c r="Y524" s="30">
        <f t="shared" si="118"/>
        <v>25.210080000000001</v>
      </c>
      <c r="Z524" s="30">
        <f t="shared" si="119"/>
        <v>191.66666666666666</v>
      </c>
      <c r="AA524" s="30">
        <f t="shared" si="120"/>
        <v>48.939641109298528</v>
      </c>
      <c r="AB524" s="30">
        <f t="shared" si="121"/>
        <v>0</v>
      </c>
      <c r="AC524" s="30">
        <f t="shared" si="124"/>
        <v>1466.896412224035</v>
      </c>
    </row>
    <row r="525" spans="1:29" x14ac:dyDescent="0.35">
      <c r="A525" s="5">
        <v>45089.750935474534</v>
      </c>
      <c r="B525" s="1">
        <v>1</v>
      </c>
      <c r="C525" s="6">
        <v>598.66</v>
      </c>
      <c r="D525" s="6">
        <v>1</v>
      </c>
      <c r="E525" s="7" t="s">
        <v>19</v>
      </c>
      <c r="F525" s="5">
        <v>45090.426793553241</v>
      </c>
      <c r="G525" s="1">
        <v>1</v>
      </c>
      <c r="H525" s="5">
        <v>45075.425484548614</v>
      </c>
      <c r="I525" s="7" t="s">
        <v>49</v>
      </c>
      <c r="J525" s="7"/>
      <c r="K525" s="7" t="s">
        <v>30</v>
      </c>
      <c r="L525" s="7" t="s">
        <v>31</v>
      </c>
      <c r="M525" s="7" t="s">
        <v>34</v>
      </c>
      <c r="N525" s="7" t="s">
        <v>33</v>
      </c>
      <c r="O525" s="7" t="s">
        <v>30</v>
      </c>
      <c r="P525" s="25">
        <f t="shared" si="125"/>
        <v>524</v>
      </c>
      <c r="Q525" s="28">
        <f t="shared" si="122"/>
        <v>45078</v>
      </c>
      <c r="R525" s="28" t="str">
        <f t="shared" si="112"/>
        <v>OTA</v>
      </c>
      <c r="S525" s="28" t="str">
        <f t="shared" si="113"/>
        <v>OTA</v>
      </c>
      <c r="T525" s="29">
        <f t="shared" si="114"/>
        <v>5.8927519151443723E-4</v>
      </c>
      <c r="U525" s="29">
        <f t="shared" si="123"/>
        <v>5.8927519151443723E-4</v>
      </c>
      <c r="V525" s="30">
        <f t="shared" si="115"/>
        <v>89.798999999999992</v>
      </c>
      <c r="W525" s="30">
        <f t="shared" si="116"/>
        <v>0</v>
      </c>
      <c r="X525" s="30">
        <f t="shared" si="117"/>
        <v>0</v>
      </c>
      <c r="Y525" s="30">
        <f t="shared" si="118"/>
        <v>10.775879999999999</v>
      </c>
      <c r="Z525" s="30">
        <f t="shared" si="119"/>
        <v>115</v>
      </c>
      <c r="AA525" s="30">
        <f t="shared" si="120"/>
        <v>1.1785503830288744</v>
      </c>
      <c r="AB525" s="30">
        <f t="shared" si="121"/>
        <v>0</v>
      </c>
      <c r="AC525" s="30">
        <f t="shared" si="124"/>
        <v>381.90656961697107</v>
      </c>
    </row>
    <row r="526" spans="1:29" x14ac:dyDescent="0.35">
      <c r="A526" s="5">
        <v>45089.844795821758</v>
      </c>
      <c r="B526" s="1">
        <v>1</v>
      </c>
      <c r="C526" s="6">
        <v>665.18</v>
      </c>
      <c r="D526" s="6">
        <v>1</v>
      </c>
      <c r="E526" s="7" t="s">
        <v>19</v>
      </c>
      <c r="F526" s="5">
        <v>45090.319942650465</v>
      </c>
      <c r="G526" s="1">
        <v>1</v>
      </c>
      <c r="H526" s="5">
        <v>45085.847006759257</v>
      </c>
      <c r="I526" s="7" t="s">
        <v>49</v>
      </c>
      <c r="J526" s="7"/>
      <c r="K526" s="7" t="s">
        <v>30</v>
      </c>
      <c r="L526" s="7" t="s">
        <v>31</v>
      </c>
      <c r="M526" s="7" t="s">
        <v>32</v>
      </c>
      <c r="N526" s="7" t="s">
        <v>33</v>
      </c>
      <c r="O526" s="7" t="s">
        <v>30</v>
      </c>
      <c r="P526" s="25">
        <f t="shared" si="125"/>
        <v>525</v>
      </c>
      <c r="Q526" s="28">
        <f t="shared" si="122"/>
        <v>45078</v>
      </c>
      <c r="R526" s="28" t="str">
        <f t="shared" si="112"/>
        <v>OTA</v>
      </c>
      <c r="S526" s="28" t="str">
        <f t="shared" si="113"/>
        <v>OTA</v>
      </c>
      <c r="T526" s="29">
        <f t="shared" si="114"/>
        <v>5.8927519151443723E-4</v>
      </c>
      <c r="U526" s="29">
        <f t="shared" si="123"/>
        <v>5.8927519151443723E-4</v>
      </c>
      <c r="V526" s="30">
        <f t="shared" si="115"/>
        <v>99.776999999999987</v>
      </c>
      <c r="W526" s="30">
        <f t="shared" si="116"/>
        <v>0</v>
      </c>
      <c r="X526" s="30">
        <f t="shared" si="117"/>
        <v>0</v>
      </c>
      <c r="Y526" s="30">
        <f t="shared" si="118"/>
        <v>11.973239999999999</v>
      </c>
      <c r="Z526" s="30">
        <f t="shared" si="119"/>
        <v>115</v>
      </c>
      <c r="AA526" s="30">
        <f t="shared" si="120"/>
        <v>1.1785503830288744</v>
      </c>
      <c r="AB526" s="30">
        <f t="shared" si="121"/>
        <v>0</v>
      </c>
      <c r="AC526" s="30">
        <f t="shared" si="124"/>
        <v>437.2512096169711</v>
      </c>
    </row>
    <row r="527" spans="1:29" x14ac:dyDescent="0.35">
      <c r="A527" s="5">
        <v>45089.684290752317</v>
      </c>
      <c r="B527" s="1">
        <v>1</v>
      </c>
      <c r="C527" s="6">
        <v>641.25</v>
      </c>
      <c r="D527" s="6">
        <v>1</v>
      </c>
      <c r="E527" s="7" t="s">
        <v>19</v>
      </c>
      <c r="F527" s="5">
        <v>45090.458333333336</v>
      </c>
      <c r="G527" s="1">
        <v>1</v>
      </c>
      <c r="H527" s="5">
        <v>45026.694230613422</v>
      </c>
      <c r="I527" s="7" t="s">
        <v>49</v>
      </c>
      <c r="J527" s="7"/>
      <c r="K527" s="7" t="s">
        <v>30</v>
      </c>
      <c r="L527" s="7" t="s">
        <v>31</v>
      </c>
      <c r="M527" s="7" t="s">
        <v>34</v>
      </c>
      <c r="N527" s="7" t="s">
        <v>33</v>
      </c>
      <c r="O527" s="7" t="s">
        <v>30</v>
      </c>
      <c r="P527" s="25">
        <f t="shared" si="125"/>
        <v>526</v>
      </c>
      <c r="Q527" s="28">
        <f t="shared" si="122"/>
        <v>45078</v>
      </c>
      <c r="R527" s="28" t="str">
        <f t="shared" si="112"/>
        <v>OTA</v>
      </c>
      <c r="S527" s="28" t="str">
        <f t="shared" si="113"/>
        <v>OTA</v>
      </c>
      <c r="T527" s="29">
        <f t="shared" si="114"/>
        <v>5.8927519151443723E-4</v>
      </c>
      <c r="U527" s="29">
        <f t="shared" si="123"/>
        <v>5.8927519151443723E-4</v>
      </c>
      <c r="V527" s="30">
        <f t="shared" si="115"/>
        <v>96.1875</v>
      </c>
      <c r="W527" s="30">
        <f t="shared" si="116"/>
        <v>0</v>
      </c>
      <c r="X527" s="30">
        <f t="shared" si="117"/>
        <v>0</v>
      </c>
      <c r="Y527" s="30">
        <f t="shared" si="118"/>
        <v>11.542499999999999</v>
      </c>
      <c r="Z527" s="30">
        <f t="shared" si="119"/>
        <v>115</v>
      </c>
      <c r="AA527" s="30">
        <f t="shared" si="120"/>
        <v>1.1785503830288744</v>
      </c>
      <c r="AB527" s="30">
        <f t="shared" si="121"/>
        <v>0</v>
      </c>
      <c r="AC527" s="30">
        <f t="shared" si="124"/>
        <v>417.34144961697109</v>
      </c>
    </row>
    <row r="528" spans="1:29" x14ac:dyDescent="0.35">
      <c r="A528" s="5">
        <v>45090.072895277779</v>
      </c>
      <c r="B528" s="1">
        <v>1</v>
      </c>
      <c r="C528" s="6">
        <v>645.22</v>
      </c>
      <c r="D528" s="6">
        <v>1</v>
      </c>
      <c r="E528" s="7" t="s">
        <v>19</v>
      </c>
      <c r="F528" s="5">
        <v>45090.275940983796</v>
      </c>
      <c r="G528" s="1">
        <v>1</v>
      </c>
      <c r="H528" s="5">
        <v>45090.072720312499</v>
      </c>
      <c r="I528" s="7" t="s">
        <v>49</v>
      </c>
      <c r="J528" s="7"/>
      <c r="K528" s="7"/>
      <c r="L528" s="7" t="s">
        <v>21</v>
      </c>
      <c r="M528" s="7" t="s">
        <v>52</v>
      </c>
      <c r="N528" s="7" t="s">
        <v>23</v>
      </c>
      <c r="O528" s="7" t="s">
        <v>24</v>
      </c>
      <c r="P528" s="25">
        <f t="shared" si="125"/>
        <v>527</v>
      </c>
      <c r="Q528" s="28">
        <f t="shared" si="122"/>
        <v>45078</v>
      </c>
      <c r="R528" s="28" t="str">
        <f t="shared" si="112"/>
        <v>WEB</v>
      </c>
      <c r="S528" s="28" t="str">
        <f t="shared" si="113"/>
        <v>OFFLINE</v>
      </c>
      <c r="T528" s="29">
        <f t="shared" si="114"/>
        <v>1.6313213703099511E-3</v>
      </c>
      <c r="U528" s="29">
        <f t="shared" si="123"/>
        <v>1.6313213703099511E-3</v>
      </c>
      <c r="V528" s="30">
        <f t="shared" si="115"/>
        <v>0</v>
      </c>
      <c r="W528" s="30">
        <f t="shared" si="116"/>
        <v>0</v>
      </c>
      <c r="X528" s="30">
        <f t="shared" si="117"/>
        <v>0</v>
      </c>
      <c r="Y528" s="30">
        <f t="shared" si="118"/>
        <v>9.03308</v>
      </c>
      <c r="Z528" s="30">
        <f t="shared" si="119"/>
        <v>115</v>
      </c>
      <c r="AA528" s="30">
        <f t="shared" si="120"/>
        <v>0</v>
      </c>
      <c r="AB528" s="30">
        <f t="shared" si="121"/>
        <v>0</v>
      </c>
      <c r="AC528" s="30">
        <f t="shared" si="124"/>
        <v>521.18691999999999</v>
      </c>
    </row>
    <row r="529" spans="1:29" x14ac:dyDescent="0.35">
      <c r="A529" s="5">
        <v>45089.803256296298</v>
      </c>
      <c r="B529" s="1">
        <v>4</v>
      </c>
      <c r="C529" s="6">
        <v>2773.13</v>
      </c>
      <c r="D529" s="6">
        <v>1</v>
      </c>
      <c r="E529" s="7" t="s">
        <v>19</v>
      </c>
      <c r="F529" s="5">
        <v>45093.307065763889</v>
      </c>
      <c r="G529" s="1">
        <v>1</v>
      </c>
      <c r="H529" s="5">
        <v>45074.88138726852</v>
      </c>
      <c r="I529" s="7" t="s">
        <v>49</v>
      </c>
      <c r="J529" s="7"/>
      <c r="K529" s="7" t="s">
        <v>30</v>
      </c>
      <c r="L529" s="7" t="s">
        <v>31</v>
      </c>
      <c r="M529" s="7" t="s">
        <v>34</v>
      </c>
      <c r="N529" s="7" t="s">
        <v>33</v>
      </c>
      <c r="O529" s="7" t="s">
        <v>30</v>
      </c>
      <c r="P529" s="25">
        <f t="shared" si="125"/>
        <v>528</v>
      </c>
      <c r="Q529" s="28">
        <f t="shared" si="122"/>
        <v>45078</v>
      </c>
      <c r="R529" s="28" t="str">
        <f t="shared" si="112"/>
        <v>OTA</v>
      </c>
      <c r="S529" s="28" t="str">
        <f t="shared" si="113"/>
        <v>OTA</v>
      </c>
      <c r="T529" s="29">
        <f t="shared" si="114"/>
        <v>2.3571007660577489E-3</v>
      </c>
      <c r="U529" s="29">
        <f t="shared" si="123"/>
        <v>2.3571007660577489E-3</v>
      </c>
      <c r="V529" s="30">
        <f t="shared" si="115"/>
        <v>415.96949999999998</v>
      </c>
      <c r="W529" s="30">
        <f t="shared" si="116"/>
        <v>0</v>
      </c>
      <c r="X529" s="30">
        <f t="shared" si="117"/>
        <v>0</v>
      </c>
      <c r="Y529" s="30">
        <f t="shared" si="118"/>
        <v>49.916339999999998</v>
      </c>
      <c r="Z529" s="30">
        <f t="shared" si="119"/>
        <v>230</v>
      </c>
      <c r="AA529" s="30">
        <f t="shared" si="120"/>
        <v>4.7142015321154975</v>
      </c>
      <c r="AB529" s="30">
        <f t="shared" si="121"/>
        <v>0</v>
      </c>
      <c r="AC529" s="30">
        <f t="shared" si="124"/>
        <v>2072.5299584678846</v>
      </c>
    </row>
    <row r="530" spans="1:29" x14ac:dyDescent="0.35">
      <c r="A530" s="5">
        <v>45089.79965364583</v>
      </c>
      <c r="B530" s="1">
        <v>1</v>
      </c>
      <c r="C530" s="6">
        <v>687.5</v>
      </c>
      <c r="D530" s="6">
        <v>1</v>
      </c>
      <c r="E530" s="7" t="s">
        <v>19</v>
      </c>
      <c r="F530" s="5">
        <v>45090.458333333336</v>
      </c>
      <c r="G530" s="1">
        <v>1</v>
      </c>
      <c r="H530" s="5">
        <v>45089.790060925923</v>
      </c>
      <c r="I530" s="7" t="s">
        <v>49</v>
      </c>
      <c r="J530" s="7"/>
      <c r="K530" s="7" t="s">
        <v>30</v>
      </c>
      <c r="L530" s="7" t="s">
        <v>31</v>
      </c>
      <c r="M530" s="7" t="s">
        <v>32</v>
      </c>
      <c r="N530" s="7" t="s">
        <v>33</v>
      </c>
      <c r="O530" s="7" t="s">
        <v>30</v>
      </c>
      <c r="P530" s="25">
        <f t="shared" si="125"/>
        <v>529</v>
      </c>
      <c r="Q530" s="28">
        <f t="shared" si="122"/>
        <v>45078</v>
      </c>
      <c r="R530" s="28" t="str">
        <f t="shared" si="112"/>
        <v>OTA</v>
      </c>
      <c r="S530" s="28" t="str">
        <f t="shared" si="113"/>
        <v>OTA</v>
      </c>
      <c r="T530" s="29">
        <f t="shared" si="114"/>
        <v>5.8927519151443723E-4</v>
      </c>
      <c r="U530" s="29">
        <f t="shared" si="123"/>
        <v>5.8927519151443723E-4</v>
      </c>
      <c r="V530" s="30">
        <f t="shared" si="115"/>
        <v>103.125</v>
      </c>
      <c r="W530" s="30">
        <f t="shared" si="116"/>
        <v>0</v>
      </c>
      <c r="X530" s="30">
        <f t="shared" si="117"/>
        <v>0</v>
      </c>
      <c r="Y530" s="30">
        <f t="shared" si="118"/>
        <v>12.374999999999998</v>
      </c>
      <c r="Z530" s="30">
        <f t="shared" si="119"/>
        <v>115</v>
      </c>
      <c r="AA530" s="30">
        <f t="shared" si="120"/>
        <v>1.1785503830288744</v>
      </c>
      <c r="AB530" s="30">
        <f t="shared" si="121"/>
        <v>0</v>
      </c>
      <c r="AC530" s="30">
        <f t="shared" si="124"/>
        <v>455.82144961697111</v>
      </c>
    </row>
    <row r="531" spans="1:29" x14ac:dyDescent="0.35">
      <c r="A531" s="5">
        <v>45089.805124768522</v>
      </c>
      <c r="B531" s="1">
        <v>3</v>
      </c>
      <c r="C531" s="6">
        <v>2071.87</v>
      </c>
      <c r="D531" s="6">
        <v>1</v>
      </c>
      <c r="E531" s="7" t="s">
        <v>19</v>
      </c>
      <c r="F531" s="5">
        <v>45092.415396180557</v>
      </c>
      <c r="G531" s="1">
        <v>1</v>
      </c>
      <c r="H531" s="5">
        <v>45081.805342962965</v>
      </c>
      <c r="I531" s="7" t="s">
        <v>67</v>
      </c>
      <c r="J531" s="7"/>
      <c r="K531" s="7" t="s">
        <v>50</v>
      </c>
      <c r="L531" s="7" t="s">
        <v>31</v>
      </c>
      <c r="M531" s="7" t="s">
        <v>32</v>
      </c>
      <c r="N531" s="7" t="s">
        <v>28</v>
      </c>
      <c r="O531" s="7" t="s">
        <v>51</v>
      </c>
      <c r="P531" s="25">
        <f t="shared" si="125"/>
        <v>530</v>
      </c>
      <c r="Q531" s="28">
        <f t="shared" si="122"/>
        <v>45078</v>
      </c>
      <c r="R531" s="28" t="str">
        <f t="shared" si="112"/>
        <v>OTA</v>
      </c>
      <c r="S531" s="28" t="str">
        <f t="shared" si="113"/>
        <v>OTA</v>
      </c>
      <c r="T531" s="29">
        <f t="shared" si="114"/>
        <v>1.7678255745433118E-3</v>
      </c>
      <c r="U531" s="29">
        <f t="shared" si="123"/>
        <v>1.7678255745433118E-3</v>
      </c>
      <c r="V531" s="30">
        <f t="shared" si="115"/>
        <v>310.78049999999996</v>
      </c>
      <c r="W531" s="30">
        <f t="shared" si="116"/>
        <v>0</v>
      </c>
      <c r="X531" s="30">
        <f t="shared" si="117"/>
        <v>0</v>
      </c>
      <c r="Y531" s="30">
        <f t="shared" si="118"/>
        <v>37.293659999999996</v>
      </c>
      <c r="Z531" s="30">
        <f t="shared" si="119"/>
        <v>191.66666666666666</v>
      </c>
      <c r="AA531" s="30">
        <f t="shared" si="120"/>
        <v>3.5356511490866236</v>
      </c>
      <c r="AB531" s="30">
        <f t="shared" si="121"/>
        <v>0</v>
      </c>
      <c r="AC531" s="30">
        <f t="shared" si="124"/>
        <v>1528.5935221842465</v>
      </c>
    </row>
    <row r="532" spans="1:29" x14ac:dyDescent="0.35">
      <c r="A532" s="5">
        <v>45089.697564016205</v>
      </c>
      <c r="B532" s="1">
        <v>3</v>
      </c>
      <c r="C532" s="6">
        <v>2852.68</v>
      </c>
      <c r="D532" s="6">
        <v>1</v>
      </c>
      <c r="E532" s="7" t="s">
        <v>19</v>
      </c>
      <c r="F532" s="5">
        <v>45092.458333333336</v>
      </c>
      <c r="G532" s="1">
        <v>1</v>
      </c>
      <c r="H532" s="5">
        <v>45025.619228437499</v>
      </c>
      <c r="I532" s="7" t="s">
        <v>53</v>
      </c>
      <c r="J532" s="7"/>
      <c r="K532" s="7" t="s">
        <v>30</v>
      </c>
      <c r="L532" s="7" t="s">
        <v>31</v>
      </c>
      <c r="M532" s="7" t="s">
        <v>32</v>
      </c>
      <c r="N532" s="7" t="s">
        <v>33</v>
      </c>
      <c r="O532" s="7" t="s">
        <v>30</v>
      </c>
      <c r="P532" s="25">
        <f t="shared" si="125"/>
        <v>531</v>
      </c>
      <c r="Q532" s="28">
        <f t="shared" si="122"/>
        <v>45078</v>
      </c>
      <c r="R532" s="28" t="str">
        <f t="shared" si="112"/>
        <v>OTA</v>
      </c>
      <c r="S532" s="28" t="str">
        <f t="shared" si="113"/>
        <v>OTA</v>
      </c>
      <c r="T532" s="29">
        <f t="shared" si="114"/>
        <v>1.7678255745433118E-3</v>
      </c>
      <c r="U532" s="29">
        <f t="shared" si="123"/>
        <v>1.7678255745433118E-3</v>
      </c>
      <c r="V532" s="30">
        <f t="shared" si="115"/>
        <v>427.90199999999999</v>
      </c>
      <c r="W532" s="30">
        <f t="shared" si="116"/>
        <v>0</v>
      </c>
      <c r="X532" s="30">
        <f t="shared" si="117"/>
        <v>0</v>
      </c>
      <c r="Y532" s="30">
        <f t="shared" si="118"/>
        <v>51.34823999999999</v>
      </c>
      <c r="Z532" s="30">
        <f t="shared" si="119"/>
        <v>191.66666666666666</v>
      </c>
      <c r="AA532" s="30">
        <f t="shared" si="120"/>
        <v>3.5356511490866236</v>
      </c>
      <c r="AB532" s="30">
        <f t="shared" si="121"/>
        <v>0</v>
      </c>
      <c r="AC532" s="30">
        <f t="shared" si="124"/>
        <v>2178.2274421842467</v>
      </c>
    </row>
    <row r="533" spans="1:29" x14ac:dyDescent="0.35">
      <c r="A533" s="5">
        <v>45089.696853912035</v>
      </c>
      <c r="B533" s="1">
        <v>1</v>
      </c>
      <c r="C533" s="6">
        <v>614.29</v>
      </c>
      <c r="D533" s="6">
        <v>1</v>
      </c>
      <c r="E533" s="7" t="s">
        <v>19</v>
      </c>
      <c r="F533" s="5">
        <v>45090.284673865739</v>
      </c>
      <c r="G533" s="1">
        <v>1</v>
      </c>
      <c r="H533" s="5">
        <v>45089.695639016201</v>
      </c>
      <c r="I533" s="7" t="s">
        <v>53</v>
      </c>
      <c r="J533" s="7"/>
      <c r="K533" s="7"/>
      <c r="L533" s="7" t="s">
        <v>21</v>
      </c>
      <c r="M533" s="7" t="s">
        <v>22</v>
      </c>
      <c r="N533" s="7" t="s">
        <v>33</v>
      </c>
      <c r="O533" s="7" t="s">
        <v>24</v>
      </c>
      <c r="P533" s="25">
        <f t="shared" si="125"/>
        <v>532</v>
      </c>
      <c r="Q533" s="28">
        <f t="shared" si="122"/>
        <v>45078</v>
      </c>
      <c r="R533" s="28" t="str">
        <f t="shared" si="112"/>
        <v>WEB</v>
      </c>
      <c r="S533" s="28" t="str">
        <f t="shared" si="113"/>
        <v>OFFLINE</v>
      </c>
      <c r="T533" s="29">
        <f t="shared" si="114"/>
        <v>1.6313213703099511E-3</v>
      </c>
      <c r="U533" s="29">
        <f t="shared" si="123"/>
        <v>1.6313213703099511E-3</v>
      </c>
      <c r="V533" s="30">
        <f t="shared" si="115"/>
        <v>0</v>
      </c>
      <c r="W533" s="30">
        <f t="shared" si="116"/>
        <v>0</v>
      </c>
      <c r="X533" s="30">
        <f t="shared" si="117"/>
        <v>0</v>
      </c>
      <c r="Y533" s="30">
        <f t="shared" si="118"/>
        <v>8.6000599999999991</v>
      </c>
      <c r="Z533" s="30">
        <f t="shared" si="119"/>
        <v>115</v>
      </c>
      <c r="AA533" s="30">
        <f t="shared" si="120"/>
        <v>0</v>
      </c>
      <c r="AB533" s="30">
        <f t="shared" si="121"/>
        <v>0</v>
      </c>
      <c r="AC533" s="30">
        <f t="shared" si="124"/>
        <v>490.68993999999998</v>
      </c>
    </row>
    <row r="534" spans="1:29" x14ac:dyDescent="0.35">
      <c r="A534" s="5">
        <v>45089.76938824074</v>
      </c>
      <c r="B534" s="1">
        <v>2</v>
      </c>
      <c r="C534" s="6">
        <v>1464.91</v>
      </c>
      <c r="D534" s="6">
        <v>1</v>
      </c>
      <c r="E534" s="7" t="s">
        <v>19</v>
      </c>
      <c r="F534" s="5">
        <v>45091.25</v>
      </c>
      <c r="G534" s="1">
        <v>1</v>
      </c>
      <c r="H534" s="5">
        <v>45075.631752650464</v>
      </c>
      <c r="I534" s="7" t="s">
        <v>53</v>
      </c>
      <c r="J534" s="7"/>
      <c r="K534" s="7" t="s">
        <v>30</v>
      </c>
      <c r="L534" s="7" t="s">
        <v>31</v>
      </c>
      <c r="M534" s="7" t="s">
        <v>34</v>
      </c>
      <c r="N534" s="7" t="s">
        <v>33</v>
      </c>
      <c r="O534" s="7" t="s">
        <v>30</v>
      </c>
      <c r="P534" s="25">
        <f t="shared" si="125"/>
        <v>533</v>
      </c>
      <c r="Q534" s="28">
        <f t="shared" si="122"/>
        <v>45078</v>
      </c>
      <c r="R534" s="28" t="str">
        <f t="shared" si="112"/>
        <v>OTA</v>
      </c>
      <c r="S534" s="28" t="str">
        <f t="shared" si="113"/>
        <v>OTA</v>
      </c>
      <c r="T534" s="29">
        <f t="shared" si="114"/>
        <v>1.1785503830288745E-3</v>
      </c>
      <c r="U534" s="29">
        <f t="shared" si="123"/>
        <v>1.1785503830288745E-3</v>
      </c>
      <c r="V534" s="30">
        <f t="shared" si="115"/>
        <v>219.73650000000001</v>
      </c>
      <c r="W534" s="30">
        <f t="shared" si="116"/>
        <v>0</v>
      </c>
      <c r="X534" s="30">
        <f t="shared" si="117"/>
        <v>0</v>
      </c>
      <c r="Y534" s="30">
        <f t="shared" si="118"/>
        <v>26.368379999999998</v>
      </c>
      <c r="Z534" s="30">
        <f t="shared" si="119"/>
        <v>153.33333333333331</v>
      </c>
      <c r="AA534" s="30">
        <f t="shared" si="120"/>
        <v>2.3571007660577488</v>
      </c>
      <c r="AB534" s="30">
        <f t="shared" si="121"/>
        <v>0</v>
      </c>
      <c r="AC534" s="30">
        <f t="shared" si="124"/>
        <v>1063.1146859006089</v>
      </c>
    </row>
    <row r="535" spans="1:29" x14ac:dyDescent="0.35">
      <c r="A535" s="5">
        <v>45089.67202179398</v>
      </c>
      <c r="B535" s="1">
        <v>4</v>
      </c>
      <c r="C535" s="6">
        <v>3118.66</v>
      </c>
      <c r="D535" s="6">
        <v>1</v>
      </c>
      <c r="E535" s="7" t="s">
        <v>19</v>
      </c>
      <c r="F535" s="5">
        <v>45093.433845057873</v>
      </c>
      <c r="G535" s="1">
        <v>1</v>
      </c>
      <c r="H535" s="5">
        <v>45064.203950428244</v>
      </c>
      <c r="I535" s="7" t="s">
        <v>53</v>
      </c>
      <c r="J535" s="7"/>
      <c r="K535" s="7" t="s">
        <v>35</v>
      </c>
      <c r="L535" s="7" t="s">
        <v>31</v>
      </c>
      <c r="M535" s="7" t="s">
        <v>34</v>
      </c>
      <c r="N535" s="7" t="s">
        <v>33</v>
      </c>
      <c r="O535" s="7" t="s">
        <v>47</v>
      </c>
      <c r="P535" s="25">
        <f t="shared" si="125"/>
        <v>534</v>
      </c>
      <c r="Q535" s="28">
        <f t="shared" si="122"/>
        <v>45078</v>
      </c>
      <c r="R535" s="28" t="str">
        <f t="shared" si="112"/>
        <v>OTA</v>
      </c>
      <c r="S535" s="28" t="str">
        <f t="shared" si="113"/>
        <v>OTA</v>
      </c>
      <c r="T535" s="29">
        <f t="shared" si="114"/>
        <v>2.3571007660577489E-3</v>
      </c>
      <c r="U535" s="29">
        <f t="shared" si="123"/>
        <v>2.3571007660577489E-3</v>
      </c>
      <c r="V535" s="30">
        <f t="shared" si="115"/>
        <v>467.79899999999998</v>
      </c>
      <c r="W535" s="30">
        <f t="shared" si="116"/>
        <v>0</v>
      </c>
      <c r="X535" s="30">
        <f t="shared" si="117"/>
        <v>0</v>
      </c>
      <c r="Y535" s="30">
        <f t="shared" si="118"/>
        <v>56.135879999999993</v>
      </c>
      <c r="Z535" s="30">
        <f t="shared" si="119"/>
        <v>230</v>
      </c>
      <c r="AA535" s="30">
        <f t="shared" si="120"/>
        <v>4.7142015321154975</v>
      </c>
      <c r="AB535" s="30">
        <f t="shared" si="121"/>
        <v>0</v>
      </c>
      <c r="AC535" s="30">
        <f t="shared" si="124"/>
        <v>2360.0109184678845</v>
      </c>
    </row>
    <row r="536" spans="1:29" x14ac:dyDescent="0.35">
      <c r="A536" s="5">
        <v>45089.399426782409</v>
      </c>
      <c r="B536" s="1">
        <v>1</v>
      </c>
      <c r="C536" s="6">
        <v>614.29</v>
      </c>
      <c r="D536" s="6">
        <v>1</v>
      </c>
      <c r="E536" s="7" t="s">
        <v>19</v>
      </c>
      <c r="F536" s="5">
        <v>45090.458333333336</v>
      </c>
      <c r="G536" s="1">
        <v>1</v>
      </c>
      <c r="H536" s="5">
        <v>45089.397690150465</v>
      </c>
      <c r="I536" s="7" t="s">
        <v>53</v>
      </c>
      <c r="J536" s="7"/>
      <c r="K536" s="7"/>
      <c r="L536" s="7" t="s">
        <v>21</v>
      </c>
      <c r="M536" s="7" t="s">
        <v>52</v>
      </c>
      <c r="N536" s="7" t="s">
        <v>28</v>
      </c>
      <c r="O536" s="7" t="s">
        <v>24</v>
      </c>
      <c r="P536" s="25">
        <f t="shared" si="125"/>
        <v>535</v>
      </c>
      <c r="Q536" s="28">
        <f t="shared" si="122"/>
        <v>45078</v>
      </c>
      <c r="R536" s="28" t="str">
        <f t="shared" si="112"/>
        <v>WEB</v>
      </c>
      <c r="S536" s="28" t="str">
        <f t="shared" si="113"/>
        <v>OFFLINE</v>
      </c>
      <c r="T536" s="29">
        <f t="shared" si="114"/>
        <v>1.6313213703099511E-3</v>
      </c>
      <c r="U536" s="29">
        <f t="shared" si="123"/>
        <v>1.6313213703099511E-3</v>
      </c>
      <c r="V536" s="30">
        <f t="shared" si="115"/>
        <v>0</v>
      </c>
      <c r="W536" s="30">
        <f t="shared" si="116"/>
        <v>0</v>
      </c>
      <c r="X536" s="30">
        <f t="shared" si="117"/>
        <v>0</v>
      </c>
      <c r="Y536" s="30">
        <f t="shared" si="118"/>
        <v>8.6000599999999991</v>
      </c>
      <c r="Z536" s="30">
        <f t="shared" si="119"/>
        <v>115</v>
      </c>
      <c r="AA536" s="30">
        <f t="shared" si="120"/>
        <v>0</v>
      </c>
      <c r="AB536" s="30">
        <f t="shared" si="121"/>
        <v>0</v>
      </c>
      <c r="AC536" s="30">
        <f t="shared" si="124"/>
        <v>490.68993999999998</v>
      </c>
    </row>
    <row r="537" spans="1:29" x14ac:dyDescent="0.35">
      <c r="A537" s="5">
        <v>45090.054700787034</v>
      </c>
      <c r="B537" s="1">
        <v>3</v>
      </c>
      <c r="C537" s="6">
        <v>2660.72</v>
      </c>
      <c r="D537" s="6">
        <v>1</v>
      </c>
      <c r="E537" s="7" t="s">
        <v>19</v>
      </c>
      <c r="F537" s="5">
        <v>45092.24042008102</v>
      </c>
      <c r="G537" s="1">
        <v>1</v>
      </c>
      <c r="H537" s="5">
        <v>45086.126169768519</v>
      </c>
      <c r="I537" s="7" t="s">
        <v>53</v>
      </c>
      <c r="J537" s="7"/>
      <c r="K537" s="7" t="s">
        <v>30</v>
      </c>
      <c r="L537" s="7" t="s">
        <v>31</v>
      </c>
      <c r="M537" s="7" t="s">
        <v>32</v>
      </c>
      <c r="N537" s="7" t="s">
        <v>33</v>
      </c>
      <c r="O537" s="7" t="s">
        <v>30</v>
      </c>
      <c r="P537" s="25">
        <f t="shared" si="125"/>
        <v>536</v>
      </c>
      <c r="Q537" s="28">
        <f t="shared" si="122"/>
        <v>45078</v>
      </c>
      <c r="R537" s="28" t="str">
        <f t="shared" si="112"/>
        <v>OTA</v>
      </c>
      <c r="S537" s="28" t="str">
        <f t="shared" si="113"/>
        <v>OTA</v>
      </c>
      <c r="T537" s="29">
        <f t="shared" si="114"/>
        <v>1.7678255745433118E-3</v>
      </c>
      <c r="U537" s="29">
        <f t="shared" si="123"/>
        <v>1.7678255745433118E-3</v>
      </c>
      <c r="V537" s="30">
        <f t="shared" si="115"/>
        <v>399.10799999999995</v>
      </c>
      <c r="W537" s="30">
        <f t="shared" si="116"/>
        <v>0</v>
      </c>
      <c r="X537" s="30">
        <f t="shared" si="117"/>
        <v>0</v>
      </c>
      <c r="Y537" s="30">
        <f t="shared" si="118"/>
        <v>47.892959999999995</v>
      </c>
      <c r="Z537" s="30">
        <f t="shared" si="119"/>
        <v>191.66666666666666</v>
      </c>
      <c r="AA537" s="30">
        <f t="shared" si="120"/>
        <v>3.5356511490866236</v>
      </c>
      <c r="AB537" s="30">
        <f t="shared" si="121"/>
        <v>0</v>
      </c>
      <c r="AC537" s="30">
        <f t="shared" si="124"/>
        <v>2018.5167221842466</v>
      </c>
    </row>
    <row r="538" spans="1:29" x14ac:dyDescent="0.35">
      <c r="A538" s="5">
        <v>45089.644667986111</v>
      </c>
      <c r="B538" s="1">
        <v>4</v>
      </c>
      <c r="C538" s="6">
        <v>2743.58</v>
      </c>
      <c r="D538" s="6">
        <v>1</v>
      </c>
      <c r="E538" s="7" t="s">
        <v>19</v>
      </c>
      <c r="F538" s="5">
        <v>45093.455831307867</v>
      </c>
      <c r="G538" s="1">
        <v>1</v>
      </c>
      <c r="H538" s="5">
        <v>45084.911538564818</v>
      </c>
      <c r="I538" s="7" t="s">
        <v>53</v>
      </c>
      <c r="J538" s="7"/>
      <c r="K538" s="7"/>
      <c r="L538" s="7" t="s">
        <v>21</v>
      </c>
      <c r="M538" s="7" t="s">
        <v>64</v>
      </c>
      <c r="N538" s="7" t="s">
        <v>28</v>
      </c>
      <c r="O538" s="7" t="s">
        <v>46</v>
      </c>
      <c r="P538" s="25">
        <f t="shared" si="125"/>
        <v>537</v>
      </c>
      <c r="Q538" s="28">
        <f t="shared" si="122"/>
        <v>45078</v>
      </c>
      <c r="R538" s="28" t="str">
        <f t="shared" si="112"/>
        <v>WEB</v>
      </c>
      <c r="S538" s="28" t="str">
        <f t="shared" si="113"/>
        <v>WEBSITE</v>
      </c>
      <c r="T538" s="29">
        <f t="shared" si="114"/>
        <v>6.5252854812398045E-3</v>
      </c>
      <c r="U538" s="29">
        <f t="shared" si="123"/>
        <v>6.5252854812398045E-3</v>
      </c>
      <c r="V538" s="30">
        <f t="shared" si="115"/>
        <v>27.4358</v>
      </c>
      <c r="W538" s="30">
        <f t="shared" si="116"/>
        <v>50</v>
      </c>
      <c r="X538" s="30">
        <f t="shared" si="117"/>
        <v>0</v>
      </c>
      <c r="Y538" s="30">
        <f t="shared" si="118"/>
        <v>38.410119999999999</v>
      </c>
      <c r="Z538" s="30">
        <f t="shared" si="119"/>
        <v>230</v>
      </c>
      <c r="AA538" s="30">
        <f t="shared" si="120"/>
        <v>65.252854812398041</v>
      </c>
      <c r="AB538" s="30">
        <f t="shared" si="121"/>
        <v>0</v>
      </c>
      <c r="AC538" s="30">
        <f t="shared" si="124"/>
        <v>2332.4812251876019</v>
      </c>
    </row>
    <row r="539" spans="1:29" x14ac:dyDescent="0.35">
      <c r="A539" s="5">
        <v>45090.647780648149</v>
      </c>
      <c r="B539" s="1">
        <v>4</v>
      </c>
      <c r="C539" s="6">
        <v>5026.43</v>
      </c>
      <c r="D539" s="6">
        <v>1</v>
      </c>
      <c r="E539" s="7" t="s">
        <v>19</v>
      </c>
      <c r="F539" s="5">
        <v>45094.454473171296</v>
      </c>
      <c r="G539" s="1">
        <v>1</v>
      </c>
      <c r="H539" s="5">
        <v>44974.374445543981</v>
      </c>
      <c r="I539" s="7" t="s">
        <v>20</v>
      </c>
      <c r="J539" s="7"/>
      <c r="K539" s="7"/>
      <c r="L539" s="7" t="s">
        <v>21</v>
      </c>
      <c r="M539" s="7" t="s">
        <v>64</v>
      </c>
      <c r="N539" s="7" t="s">
        <v>33</v>
      </c>
      <c r="O539" s="7" t="s">
        <v>46</v>
      </c>
      <c r="P539" s="25">
        <f t="shared" si="125"/>
        <v>538</v>
      </c>
      <c r="Q539" s="28">
        <f t="shared" si="122"/>
        <v>45078</v>
      </c>
      <c r="R539" s="28" t="str">
        <f t="shared" si="112"/>
        <v>WEB</v>
      </c>
      <c r="S539" s="28" t="str">
        <f t="shared" si="113"/>
        <v>WEBSITE</v>
      </c>
      <c r="T539" s="29">
        <f t="shared" si="114"/>
        <v>6.5252854812398045E-3</v>
      </c>
      <c r="U539" s="29">
        <f t="shared" si="123"/>
        <v>6.5252854812398045E-3</v>
      </c>
      <c r="V539" s="30">
        <f t="shared" si="115"/>
        <v>50.264300000000006</v>
      </c>
      <c r="W539" s="30">
        <f t="shared" si="116"/>
        <v>50</v>
      </c>
      <c r="X539" s="30">
        <f t="shared" si="117"/>
        <v>0</v>
      </c>
      <c r="Y539" s="30">
        <f t="shared" si="118"/>
        <v>70.370020000000011</v>
      </c>
      <c r="Z539" s="30">
        <f t="shared" si="119"/>
        <v>230</v>
      </c>
      <c r="AA539" s="30">
        <f t="shared" si="120"/>
        <v>65.252854812398041</v>
      </c>
      <c r="AB539" s="30">
        <f t="shared" si="121"/>
        <v>0</v>
      </c>
      <c r="AC539" s="30">
        <f t="shared" si="124"/>
        <v>4560.5428251876019</v>
      </c>
    </row>
    <row r="540" spans="1:29" x14ac:dyDescent="0.35">
      <c r="A540" s="5">
        <v>45090.649191076387</v>
      </c>
      <c r="B540" s="1">
        <v>4</v>
      </c>
      <c r="C540" s="6">
        <v>5970.72</v>
      </c>
      <c r="D540" s="6">
        <v>1</v>
      </c>
      <c r="E540" s="7" t="s">
        <v>19</v>
      </c>
      <c r="F540" s="5">
        <v>45094.416390324077</v>
      </c>
      <c r="G540" s="1">
        <v>1</v>
      </c>
      <c r="H540" s="5">
        <v>45078.691635162038</v>
      </c>
      <c r="I540" s="7" t="s">
        <v>20</v>
      </c>
      <c r="J540" s="7"/>
      <c r="K540" s="7" t="s">
        <v>60</v>
      </c>
      <c r="L540" s="7" t="s">
        <v>21</v>
      </c>
      <c r="M540" s="7" t="s">
        <v>22</v>
      </c>
      <c r="N540" s="7" t="s">
        <v>28</v>
      </c>
      <c r="O540" s="7" t="s">
        <v>61</v>
      </c>
      <c r="P540" s="25">
        <f t="shared" si="125"/>
        <v>539</v>
      </c>
      <c r="Q540" s="28">
        <f t="shared" si="122"/>
        <v>45078</v>
      </c>
      <c r="R540" s="28" t="str">
        <f t="shared" si="112"/>
        <v>WEB</v>
      </c>
      <c r="S540" s="28" t="str">
        <f t="shared" si="113"/>
        <v>META</v>
      </c>
      <c r="T540" s="29">
        <f t="shared" si="114"/>
        <v>6.5252854812398045E-3</v>
      </c>
      <c r="U540" s="29">
        <f t="shared" si="123"/>
        <v>6.5252854812398045E-3</v>
      </c>
      <c r="V540" s="30">
        <f t="shared" si="115"/>
        <v>0</v>
      </c>
      <c r="W540" s="30">
        <f t="shared" si="116"/>
        <v>0</v>
      </c>
      <c r="X540" s="30">
        <f t="shared" si="117"/>
        <v>0</v>
      </c>
      <c r="Y540" s="30">
        <f t="shared" si="118"/>
        <v>107.47296</v>
      </c>
      <c r="Z540" s="30">
        <f t="shared" si="119"/>
        <v>230</v>
      </c>
      <c r="AA540" s="30">
        <f t="shared" si="120"/>
        <v>0</v>
      </c>
      <c r="AB540" s="30">
        <f t="shared" si="121"/>
        <v>0</v>
      </c>
      <c r="AC540" s="30">
        <f t="shared" si="124"/>
        <v>5633.2470400000002</v>
      </c>
    </row>
    <row r="541" spans="1:29" x14ac:dyDescent="0.35">
      <c r="A541" s="5">
        <v>45090.992796087965</v>
      </c>
      <c r="B541" s="1">
        <v>1</v>
      </c>
      <c r="C541" s="6">
        <v>2513.77</v>
      </c>
      <c r="D541" s="6">
        <v>1</v>
      </c>
      <c r="E541" s="7" t="s">
        <v>19</v>
      </c>
      <c r="F541" s="5">
        <v>45091.38149939815</v>
      </c>
      <c r="G541" s="1">
        <v>1</v>
      </c>
      <c r="H541" s="5">
        <v>45085.634922789352</v>
      </c>
      <c r="I541" s="7" t="s">
        <v>20</v>
      </c>
      <c r="J541" s="7"/>
      <c r="K541" s="7" t="s">
        <v>59</v>
      </c>
      <c r="L541" s="7" t="s">
        <v>31</v>
      </c>
      <c r="M541" s="7" t="s">
        <v>58</v>
      </c>
      <c r="N541" s="7" t="s">
        <v>33</v>
      </c>
      <c r="O541" s="7" t="s">
        <v>59</v>
      </c>
      <c r="P541" s="25">
        <f t="shared" si="125"/>
        <v>540</v>
      </c>
      <c r="Q541" s="28">
        <f t="shared" si="122"/>
        <v>45078</v>
      </c>
      <c r="R541" s="28" t="str">
        <f t="shared" si="112"/>
        <v>OTA</v>
      </c>
      <c r="S541" s="28" t="str">
        <f t="shared" si="113"/>
        <v>OTA</v>
      </c>
      <c r="T541" s="29">
        <f t="shared" si="114"/>
        <v>5.8927519151443723E-4</v>
      </c>
      <c r="U541" s="29">
        <f t="shared" si="123"/>
        <v>5.8927519151443723E-4</v>
      </c>
      <c r="V541" s="30">
        <f t="shared" si="115"/>
        <v>377.06549999999999</v>
      </c>
      <c r="W541" s="30">
        <f t="shared" si="116"/>
        <v>0</v>
      </c>
      <c r="X541" s="30">
        <f t="shared" si="117"/>
        <v>0</v>
      </c>
      <c r="Y541" s="30">
        <f t="shared" si="118"/>
        <v>45.247859999999996</v>
      </c>
      <c r="Z541" s="30">
        <f t="shared" si="119"/>
        <v>115</v>
      </c>
      <c r="AA541" s="30">
        <f t="shared" si="120"/>
        <v>1.1785503830288744</v>
      </c>
      <c r="AB541" s="30">
        <f t="shared" si="121"/>
        <v>0</v>
      </c>
      <c r="AC541" s="30">
        <f t="shared" si="124"/>
        <v>1975.2780896169711</v>
      </c>
    </row>
    <row r="542" spans="1:29" x14ac:dyDescent="0.35">
      <c r="A542" s="5">
        <v>45090.777930208336</v>
      </c>
      <c r="B542" s="1">
        <v>1</v>
      </c>
      <c r="C542" s="6">
        <v>2237.15</v>
      </c>
      <c r="D542" s="6">
        <v>1</v>
      </c>
      <c r="E542" s="7" t="s">
        <v>19</v>
      </c>
      <c r="F542" s="5">
        <v>45091.307367291665</v>
      </c>
      <c r="G542" s="1">
        <v>1</v>
      </c>
      <c r="H542" s="5">
        <v>45075.38867951389</v>
      </c>
      <c r="I542" s="7" t="s">
        <v>20</v>
      </c>
      <c r="J542" s="7"/>
      <c r="K542" s="7" t="s">
        <v>35</v>
      </c>
      <c r="L542" s="7" t="s">
        <v>31</v>
      </c>
      <c r="M542" s="7" t="s">
        <v>34</v>
      </c>
      <c r="N542" s="7" t="s">
        <v>33</v>
      </c>
      <c r="O542" s="7" t="s">
        <v>47</v>
      </c>
      <c r="P542" s="25">
        <f t="shared" si="125"/>
        <v>541</v>
      </c>
      <c r="Q542" s="28">
        <f t="shared" si="122"/>
        <v>45078</v>
      </c>
      <c r="R542" s="28" t="str">
        <f t="shared" si="112"/>
        <v>OTA</v>
      </c>
      <c r="S542" s="28" t="str">
        <f t="shared" si="113"/>
        <v>OTA</v>
      </c>
      <c r="T542" s="29">
        <f t="shared" si="114"/>
        <v>5.8927519151443723E-4</v>
      </c>
      <c r="U542" s="29">
        <f t="shared" si="123"/>
        <v>5.8927519151443723E-4</v>
      </c>
      <c r="V542" s="30">
        <f t="shared" si="115"/>
        <v>335.57249999999999</v>
      </c>
      <c r="W542" s="30">
        <f t="shared" si="116"/>
        <v>0</v>
      </c>
      <c r="X542" s="30">
        <f t="shared" si="117"/>
        <v>0</v>
      </c>
      <c r="Y542" s="30">
        <f t="shared" si="118"/>
        <v>40.268699999999995</v>
      </c>
      <c r="Z542" s="30">
        <f t="shared" si="119"/>
        <v>115</v>
      </c>
      <c r="AA542" s="30">
        <f t="shared" si="120"/>
        <v>1.1785503830288744</v>
      </c>
      <c r="AB542" s="30">
        <f t="shared" si="121"/>
        <v>0</v>
      </c>
      <c r="AC542" s="30">
        <f t="shared" si="124"/>
        <v>1745.1302496169712</v>
      </c>
    </row>
    <row r="543" spans="1:29" x14ac:dyDescent="0.35">
      <c r="A543" s="5">
        <v>45090.714213599538</v>
      </c>
      <c r="B543" s="1">
        <v>1</v>
      </c>
      <c r="C543" s="6">
        <v>1501.78</v>
      </c>
      <c r="D543" s="6">
        <v>1</v>
      </c>
      <c r="E543" s="7" t="s">
        <v>19</v>
      </c>
      <c r="F543" s="5">
        <v>45091.449581504632</v>
      </c>
      <c r="G543" s="1">
        <v>2</v>
      </c>
      <c r="H543" s="5">
        <v>44968.937289733796</v>
      </c>
      <c r="I543" s="7" t="s">
        <v>20</v>
      </c>
      <c r="J543" s="7"/>
      <c r="K543" s="7" t="s">
        <v>35</v>
      </c>
      <c r="L543" s="7" t="s">
        <v>31</v>
      </c>
      <c r="M543" s="7" t="s">
        <v>32</v>
      </c>
      <c r="N543" s="7" t="s">
        <v>33</v>
      </c>
      <c r="O543" s="7" t="s">
        <v>82</v>
      </c>
      <c r="P543" s="25">
        <f t="shared" si="125"/>
        <v>542</v>
      </c>
      <c r="Q543" s="28">
        <f t="shared" si="122"/>
        <v>45078</v>
      </c>
      <c r="R543" s="28" t="str">
        <f t="shared" si="112"/>
        <v>OTA</v>
      </c>
      <c r="S543" s="28" t="str">
        <f t="shared" si="113"/>
        <v>OTA</v>
      </c>
      <c r="T543" s="29">
        <f t="shared" si="114"/>
        <v>5.8927519151443723E-4</v>
      </c>
      <c r="U543" s="29">
        <f t="shared" si="123"/>
        <v>5.8927519151443723E-4</v>
      </c>
      <c r="V543" s="30">
        <f t="shared" si="115"/>
        <v>225.267</v>
      </c>
      <c r="W543" s="30">
        <f t="shared" si="116"/>
        <v>0</v>
      </c>
      <c r="X543" s="30">
        <f t="shared" si="117"/>
        <v>0</v>
      </c>
      <c r="Y543" s="30">
        <f t="shared" si="118"/>
        <v>27.032039999999999</v>
      </c>
      <c r="Z543" s="30">
        <f t="shared" si="119"/>
        <v>115</v>
      </c>
      <c r="AA543" s="30">
        <f t="shared" si="120"/>
        <v>1.1785503830288744</v>
      </c>
      <c r="AB543" s="30">
        <f t="shared" si="121"/>
        <v>0</v>
      </c>
      <c r="AC543" s="30">
        <f t="shared" si="124"/>
        <v>1133.3024096169711</v>
      </c>
    </row>
    <row r="544" spans="1:29" x14ac:dyDescent="0.35">
      <c r="A544" s="5">
        <v>45090.748534432867</v>
      </c>
      <c r="B544" s="1">
        <v>2</v>
      </c>
      <c r="C544" s="6">
        <v>3913.34</v>
      </c>
      <c r="D544" s="6">
        <v>1</v>
      </c>
      <c r="E544" s="7" t="s">
        <v>19</v>
      </c>
      <c r="F544" s="5">
        <v>45092.457330960649</v>
      </c>
      <c r="G544" s="1">
        <v>2</v>
      </c>
      <c r="H544" s="5">
        <v>45043.028948263891</v>
      </c>
      <c r="I544" s="7" t="s">
        <v>20</v>
      </c>
      <c r="J544" s="7"/>
      <c r="K544" s="7" t="s">
        <v>35</v>
      </c>
      <c r="L544" s="7" t="s">
        <v>31</v>
      </c>
      <c r="M544" s="7" t="s">
        <v>32</v>
      </c>
      <c r="N544" s="7" t="s">
        <v>33</v>
      </c>
      <c r="O544" s="7" t="s">
        <v>37</v>
      </c>
      <c r="P544" s="25">
        <f t="shared" si="125"/>
        <v>543</v>
      </c>
      <c r="Q544" s="28">
        <f t="shared" si="122"/>
        <v>45078</v>
      </c>
      <c r="R544" s="28" t="str">
        <f t="shared" si="112"/>
        <v>OTA</v>
      </c>
      <c r="S544" s="28" t="str">
        <f t="shared" si="113"/>
        <v>OTA</v>
      </c>
      <c r="T544" s="29">
        <f t="shared" si="114"/>
        <v>1.1785503830288745E-3</v>
      </c>
      <c r="U544" s="29">
        <f t="shared" si="123"/>
        <v>1.1785503830288745E-3</v>
      </c>
      <c r="V544" s="30">
        <f t="shared" si="115"/>
        <v>587.00099999999998</v>
      </c>
      <c r="W544" s="30">
        <f t="shared" si="116"/>
        <v>0</v>
      </c>
      <c r="X544" s="30">
        <f t="shared" si="117"/>
        <v>0</v>
      </c>
      <c r="Y544" s="30">
        <f t="shared" si="118"/>
        <v>70.440119999999993</v>
      </c>
      <c r="Z544" s="30">
        <f t="shared" si="119"/>
        <v>153.33333333333331</v>
      </c>
      <c r="AA544" s="30">
        <f t="shared" si="120"/>
        <v>2.3571007660577488</v>
      </c>
      <c r="AB544" s="30">
        <f t="shared" si="121"/>
        <v>0</v>
      </c>
      <c r="AC544" s="30">
        <f t="shared" si="124"/>
        <v>3100.2084459006091</v>
      </c>
    </row>
    <row r="545" spans="1:29" x14ac:dyDescent="0.35">
      <c r="A545" s="5">
        <v>45090.718505069446</v>
      </c>
      <c r="B545" s="1">
        <v>1</v>
      </c>
      <c r="C545" s="6">
        <v>2166.63</v>
      </c>
      <c r="D545" s="6">
        <v>1</v>
      </c>
      <c r="E545" s="7" t="s">
        <v>19</v>
      </c>
      <c r="F545" s="5">
        <v>45091.380175648148</v>
      </c>
      <c r="G545" s="1">
        <v>1</v>
      </c>
      <c r="H545" s="5">
        <v>45072.442496319447</v>
      </c>
      <c r="I545" s="7" t="s">
        <v>20</v>
      </c>
      <c r="J545" s="7"/>
      <c r="K545" s="7" t="s">
        <v>35</v>
      </c>
      <c r="L545" s="7" t="s">
        <v>31</v>
      </c>
      <c r="M545" s="7" t="s">
        <v>58</v>
      </c>
      <c r="N545" s="7" t="s">
        <v>33</v>
      </c>
      <c r="O545" s="7" t="s">
        <v>76</v>
      </c>
      <c r="P545" s="25">
        <f t="shared" si="125"/>
        <v>544</v>
      </c>
      <c r="Q545" s="28">
        <f t="shared" si="122"/>
        <v>45078</v>
      </c>
      <c r="R545" s="28" t="str">
        <f t="shared" si="112"/>
        <v>OTA</v>
      </c>
      <c r="S545" s="28" t="str">
        <f t="shared" si="113"/>
        <v>OTA</v>
      </c>
      <c r="T545" s="29">
        <f t="shared" si="114"/>
        <v>5.8927519151443723E-4</v>
      </c>
      <c r="U545" s="29">
        <f t="shared" si="123"/>
        <v>5.8927519151443723E-4</v>
      </c>
      <c r="V545" s="30">
        <f t="shared" si="115"/>
        <v>324.99450000000002</v>
      </c>
      <c r="W545" s="30">
        <f t="shared" si="116"/>
        <v>0</v>
      </c>
      <c r="X545" s="30">
        <f t="shared" si="117"/>
        <v>0</v>
      </c>
      <c r="Y545" s="30">
        <f t="shared" si="118"/>
        <v>38.999339999999997</v>
      </c>
      <c r="Z545" s="30">
        <f t="shared" si="119"/>
        <v>115</v>
      </c>
      <c r="AA545" s="30">
        <f t="shared" si="120"/>
        <v>1.1785503830288744</v>
      </c>
      <c r="AB545" s="30">
        <f t="shared" si="121"/>
        <v>0</v>
      </c>
      <c r="AC545" s="30">
        <f t="shared" si="124"/>
        <v>1686.4576096169712</v>
      </c>
    </row>
    <row r="546" spans="1:29" x14ac:dyDescent="0.35">
      <c r="A546" s="5">
        <v>45090.850022037041</v>
      </c>
      <c r="B546" s="1">
        <v>1</v>
      </c>
      <c r="C546" s="6">
        <v>2130.54</v>
      </c>
      <c r="D546" s="6">
        <v>1</v>
      </c>
      <c r="E546" s="7" t="s">
        <v>19</v>
      </c>
      <c r="F546" s="5">
        <v>45091.291666666664</v>
      </c>
      <c r="G546" s="1">
        <v>1</v>
      </c>
      <c r="H546" s="5">
        <v>45052.953976273151</v>
      </c>
      <c r="I546" s="7" t="s">
        <v>20</v>
      </c>
      <c r="J546" s="7"/>
      <c r="K546" s="7"/>
      <c r="L546" s="7" t="s">
        <v>21</v>
      </c>
      <c r="M546" s="7" t="s">
        <v>52</v>
      </c>
      <c r="N546" s="7" t="s">
        <v>33</v>
      </c>
      <c r="O546" s="7" t="s">
        <v>46</v>
      </c>
      <c r="P546" s="25">
        <f t="shared" si="125"/>
        <v>545</v>
      </c>
      <c r="Q546" s="28">
        <f t="shared" si="122"/>
        <v>45078</v>
      </c>
      <c r="R546" s="28" t="str">
        <f t="shared" si="112"/>
        <v>WEB</v>
      </c>
      <c r="S546" s="28" t="str">
        <f t="shared" si="113"/>
        <v>WEBSITE</v>
      </c>
      <c r="T546" s="29">
        <f t="shared" si="114"/>
        <v>1.6313213703099511E-3</v>
      </c>
      <c r="U546" s="29">
        <f t="shared" si="123"/>
        <v>1.6313213703099511E-3</v>
      </c>
      <c r="V546" s="30">
        <f t="shared" si="115"/>
        <v>21.305399999999999</v>
      </c>
      <c r="W546" s="30">
        <f t="shared" si="116"/>
        <v>50</v>
      </c>
      <c r="X546" s="30">
        <f t="shared" si="117"/>
        <v>0</v>
      </c>
      <c r="Y546" s="30">
        <f t="shared" si="118"/>
        <v>29.827560000000002</v>
      </c>
      <c r="Z546" s="30">
        <f t="shared" si="119"/>
        <v>115</v>
      </c>
      <c r="AA546" s="30">
        <f t="shared" si="120"/>
        <v>16.31321370309951</v>
      </c>
      <c r="AB546" s="30">
        <f t="shared" si="121"/>
        <v>0</v>
      </c>
      <c r="AC546" s="30">
        <f t="shared" si="124"/>
        <v>1898.0938262969005</v>
      </c>
    </row>
    <row r="547" spans="1:29" x14ac:dyDescent="0.35">
      <c r="A547" s="5">
        <v>45090.705120636572</v>
      </c>
      <c r="B547" s="1">
        <v>2</v>
      </c>
      <c r="C547" s="6">
        <v>2960.36</v>
      </c>
      <c r="D547" s="6">
        <v>1</v>
      </c>
      <c r="E547" s="7" t="s">
        <v>19</v>
      </c>
      <c r="F547" s="5">
        <v>45092.365726469907</v>
      </c>
      <c r="G547" s="1">
        <v>1</v>
      </c>
      <c r="H547" s="5">
        <v>45033.415061793981</v>
      </c>
      <c r="I547" s="7" t="s">
        <v>20</v>
      </c>
      <c r="J547" s="7"/>
      <c r="K547" s="7" t="s">
        <v>35</v>
      </c>
      <c r="L547" s="7" t="s">
        <v>31</v>
      </c>
      <c r="M547" s="7" t="s">
        <v>34</v>
      </c>
      <c r="N547" s="7" t="s">
        <v>33</v>
      </c>
      <c r="O547" s="7" t="s">
        <v>47</v>
      </c>
      <c r="P547" s="25">
        <f t="shared" si="125"/>
        <v>546</v>
      </c>
      <c r="Q547" s="28">
        <f t="shared" si="122"/>
        <v>45078</v>
      </c>
      <c r="R547" s="28" t="str">
        <f t="shared" si="112"/>
        <v>OTA</v>
      </c>
      <c r="S547" s="28" t="str">
        <f t="shared" si="113"/>
        <v>OTA</v>
      </c>
      <c r="T547" s="29">
        <f t="shared" si="114"/>
        <v>1.1785503830288745E-3</v>
      </c>
      <c r="U547" s="29">
        <f t="shared" si="123"/>
        <v>1.1785503830288745E-3</v>
      </c>
      <c r="V547" s="30">
        <f t="shared" si="115"/>
        <v>444.05400000000003</v>
      </c>
      <c r="W547" s="30">
        <f t="shared" si="116"/>
        <v>0</v>
      </c>
      <c r="X547" s="30">
        <f t="shared" si="117"/>
        <v>0</v>
      </c>
      <c r="Y547" s="30">
        <f t="shared" si="118"/>
        <v>53.286479999999997</v>
      </c>
      <c r="Z547" s="30">
        <f t="shared" si="119"/>
        <v>153.33333333333331</v>
      </c>
      <c r="AA547" s="30">
        <f t="shared" si="120"/>
        <v>2.3571007660577488</v>
      </c>
      <c r="AB547" s="30">
        <f t="shared" si="121"/>
        <v>0</v>
      </c>
      <c r="AC547" s="30">
        <f t="shared" si="124"/>
        <v>2307.3290859006092</v>
      </c>
    </row>
    <row r="548" spans="1:29" x14ac:dyDescent="0.35">
      <c r="A548" s="5">
        <v>45090.684841840281</v>
      </c>
      <c r="B548" s="1">
        <v>1</v>
      </c>
      <c r="C548" s="6">
        <v>2320.8000000000002</v>
      </c>
      <c r="D548" s="6">
        <v>1</v>
      </c>
      <c r="E548" s="7" t="s">
        <v>19</v>
      </c>
      <c r="F548" s="5">
        <v>45091.277977777776</v>
      </c>
      <c r="G548" s="1">
        <v>2</v>
      </c>
      <c r="H548" s="5">
        <v>45070.919578460649</v>
      </c>
      <c r="I548" s="7" t="s">
        <v>41</v>
      </c>
      <c r="J548" s="7"/>
      <c r="K548" s="7" t="s">
        <v>50</v>
      </c>
      <c r="L548" s="7" t="s">
        <v>31</v>
      </c>
      <c r="M548" s="7" t="s">
        <v>32</v>
      </c>
      <c r="N548" s="7" t="s">
        <v>28</v>
      </c>
      <c r="O548" s="7" t="s">
        <v>51</v>
      </c>
      <c r="P548" s="25">
        <f t="shared" si="125"/>
        <v>547</v>
      </c>
      <c r="Q548" s="28">
        <f t="shared" si="122"/>
        <v>45078</v>
      </c>
      <c r="R548" s="28" t="str">
        <f t="shared" si="112"/>
        <v>OTA</v>
      </c>
      <c r="S548" s="28" t="str">
        <f t="shared" si="113"/>
        <v>OTA</v>
      </c>
      <c r="T548" s="29">
        <f t="shared" si="114"/>
        <v>5.8927519151443723E-4</v>
      </c>
      <c r="U548" s="29">
        <f t="shared" si="123"/>
        <v>5.8927519151443723E-4</v>
      </c>
      <c r="V548" s="30">
        <f t="shared" si="115"/>
        <v>348.12</v>
      </c>
      <c r="W548" s="30">
        <f t="shared" si="116"/>
        <v>0</v>
      </c>
      <c r="X548" s="30">
        <f t="shared" si="117"/>
        <v>0</v>
      </c>
      <c r="Y548" s="30">
        <f t="shared" si="118"/>
        <v>41.7744</v>
      </c>
      <c r="Z548" s="30">
        <f t="shared" si="119"/>
        <v>115</v>
      </c>
      <c r="AA548" s="30">
        <f t="shared" si="120"/>
        <v>1.1785503830288744</v>
      </c>
      <c r="AB548" s="30">
        <f t="shared" si="121"/>
        <v>0</v>
      </c>
      <c r="AC548" s="30">
        <f t="shared" si="124"/>
        <v>1814.7270496169713</v>
      </c>
    </row>
    <row r="549" spans="1:29" x14ac:dyDescent="0.35">
      <c r="A549" s="5">
        <v>45090.684356898149</v>
      </c>
      <c r="B549" s="1">
        <v>1</v>
      </c>
      <c r="C549" s="6">
        <v>3002.34</v>
      </c>
      <c r="D549" s="6">
        <v>1</v>
      </c>
      <c r="E549" s="7" t="s">
        <v>19</v>
      </c>
      <c r="F549" s="5">
        <v>45091.347676203703</v>
      </c>
      <c r="G549" s="1">
        <v>1</v>
      </c>
      <c r="H549" s="5">
        <v>45078.39339351852</v>
      </c>
      <c r="I549" s="7" t="s">
        <v>42</v>
      </c>
      <c r="J549" s="7"/>
      <c r="K549" s="7" t="s">
        <v>35</v>
      </c>
      <c r="L549" s="7" t="s">
        <v>31</v>
      </c>
      <c r="M549" s="7" t="s">
        <v>58</v>
      </c>
      <c r="N549" s="7" t="s">
        <v>33</v>
      </c>
      <c r="O549" s="7" t="s">
        <v>76</v>
      </c>
      <c r="P549" s="25">
        <f t="shared" si="125"/>
        <v>548</v>
      </c>
      <c r="Q549" s="28">
        <f t="shared" si="122"/>
        <v>45078</v>
      </c>
      <c r="R549" s="28" t="str">
        <f t="shared" si="112"/>
        <v>OTA</v>
      </c>
      <c r="S549" s="28" t="str">
        <f t="shared" si="113"/>
        <v>OTA</v>
      </c>
      <c r="T549" s="29">
        <f t="shared" si="114"/>
        <v>5.8927519151443723E-4</v>
      </c>
      <c r="U549" s="29">
        <f t="shared" si="123"/>
        <v>5.8927519151443723E-4</v>
      </c>
      <c r="V549" s="30">
        <f t="shared" si="115"/>
        <v>450.351</v>
      </c>
      <c r="W549" s="30">
        <f t="shared" si="116"/>
        <v>0</v>
      </c>
      <c r="X549" s="30">
        <f t="shared" si="117"/>
        <v>0</v>
      </c>
      <c r="Y549" s="30">
        <f t="shared" si="118"/>
        <v>54.042119999999997</v>
      </c>
      <c r="Z549" s="30">
        <f t="shared" si="119"/>
        <v>115</v>
      </c>
      <c r="AA549" s="30">
        <f t="shared" si="120"/>
        <v>1.1785503830288744</v>
      </c>
      <c r="AB549" s="30">
        <f t="shared" si="121"/>
        <v>0</v>
      </c>
      <c r="AC549" s="30">
        <f t="shared" si="124"/>
        <v>2381.7683296169712</v>
      </c>
    </row>
    <row r="550" spans="1:29" x14ac:dyDescent="0.35">
      <c r="A550" s="5">
        <v>45090.902163460647</v>
      </c>
      <c r="B550" s="1">
        <v>1</v>
      </c>
      <c r="C550" s="6">
        <v>1933</v>
      </c>
      <c r="D550" s="6">
        <v>1</v>
      </c>
      <c r="E550" s="7" t="s">
        <v>19</v>
      </c>
      <c r="F550" s="5">
        <v>45091.458028680558</v>
      </c>
      <c r="G550" s="1">
        <v>2</v>
      </c>
      <c r="H550" s="5">
        <v>45014.205343136571</v>
      </c>
      <c r="I550" s="7" t="s">
        <v>42</v>
      </c>
      <c r="J550" s="7"/>
      <c r="K550" s="7" t="s">
        <v>35</v>
      </c>
      <c r="L550" s="7" t="s">
        <v>31</v>
      </c>
      <c r="M550" s="7" t="s">
        <v>32</v>
      </c>
      <c r="N550" s="7" t="s">
        <v>33</v>
      </c>
      <c r="O550" s="7" t="s">
        <v>35</v>
      </c>
      <c r="P550" s="25">
        <f t="shared" si="125"/>
        <v>549</v>
      </c>
      <c r="Q550" s="28">
        <f t="shared" si="122"/>
        <v>45078</v>
      </c>
      <c r="R550" s="28" t="str">
        <f t="shared" si="112"/>
        <v>OTA</v>
      </c>
      <c r="S550" s="28" t="str">
        <f t="shared" si="113"/>
        <v>OTA</v>
      </c>
      <c r="T550" s="29">
        <f t="shared" si="114"/>
        <v>5.8927519151443723E-4</v>
      </c>
      <c r="U550" s="29">
        <f t="shared" si="123"/>
        <v>5.8927519151443723E-4</v>
      </c>
      <c r="V550" s="30">
        <f t="shared" si="115"/>
        <v>289.95</v>
      </c>
      <c r="W550" s="30">
        <f t="shared" si="116"/>
        <v>0</v>
      </c>
      <c r="X550" s="30">
        <f t="shared" si="117"/>
        <v>0</v>
      </c>
      <c r="Y550" s="30">
        <f t="shared" si="118"/>
        <v>34.793999999999997</v>
      </c>
      <c r="Z550" s="30">
        <f t="shared" si="119"/>
        <v>115</v>
      </c>
      <c r="AA550" s="30">
        <f t="shared" si="120"/>
        <v>1.1785503830288744</v>
      </c>
      <c r="AB550" s="30">
        <f t="shared" si="121"/>
        <v>0</v>
      </c>
      <c r="AC550" s="30">
        <f t="shared" si="124"/>
        <v>1492.0774496169711</v>
      </c>
    </row>
    <row r="551" spans="1:29" x14ac:dyDescent="0.35">
      <c r="A551" s="5">
        <v>45090.902924479167</v>
      </c>
      <c r="B551" s="1">
        <v>1</v>
      </c>
      <c r="C551" s="6">
        <v>2515.21</v>
      </c>
      <c r="D551" s="6">
        <v>1</v>
      </c>
      <c r="E551" s="7" t="s">
        <v>19</v>
      </c>
      <c r="F551" s="5">
        <v>45091.458333333336</v>
      </c>
      <c r="G551" s="1">
        <v>3</v>
      </c>
      <c r="H551" s="5">
        <v>45014.201870428238</v>
      </c>
      <c r="I551" s="7" t="s">
        <v>44</v>
      </c>
      <c r="J551" s="7"/>
      <c r="K551" s="7" t="s">
        <v>35</v>
      </c>
      <c r="L551" s="7" t="s">
        <v>31</v>
      </c>
      <c r="M551" s="7" t="s">
        <v>32</v>
      </c>
      <c r="N551" s="7" t="s">
        <v>33</v>
      </c>
      <c r="O551" s="7" t="s">
        <v>35</v>
      </c>
      <c r="P551" s="25">
        <f t="shared" si="125"/>
        <v>550</v>
      </c>
      <c r="Q551" s="28">
        <f t="shared" si="122"/>
        <v>45078</v>
      </c>
      <c r="R551" s="28" t="str">
        <f t="shared" si="112"/>
        <v>OTA</v>
      </c>
      <c r="S551" s="28" t="str">
        <f t="shared" si="113"/>
        <v>OTA</v>
      </c>
      <c r="T551" s="29">
        <f t="shared" si="114"/>
        <v>5.8927519151443723E-4</v>
      </c>
      <c r="U551" s="29">
        <f t="shared" si="123"/>
        <v>5.8927519151443723E-4</v>
      </c>
      <c r="V551" s="30">
        <f t="shared" si="115"/>
        <v>377.28149999999999</v>
      </c>
      <c r="W551" s="30">
        <f t="shared" si="116"/>
        <v>0</v>
      </c>
      <c r="X551" s="30">
        <f t="shared" si="117"/>
        <v>0</v>
      </c>
      <c r="Y551" s="30">
        <f t="shared" si="118"/>
        <v>45.273779999999995</v>
      </c>
      <c r="Z551" s="30">
        <f t="shared" si="119"/>
        <v>115</v>
      </c>
      <c r="AA551" s="30">
        <f t="shared" si="120"/>
        <v>1.1785503830288744</v>
      </c>
      <c r="AB551" s="30">
        <f t="shared" si="121"/>
        <v>0</v>
      </c>
      <c r="AC551" s="30">
        <f t="shared" si="124"/>
        <v>1976.4761696169712</v>
      </c>
    </row>
    <row r="552" spans="1:29" x14ac:dyDescent="0.35">
      <c r="A552" s="5">
        <v>45090.636449594909</v>
      </c>
      <c r="B552" s="1">
        <v>3</v>
      </c>
      <c r="C552" s="6">
        <v>4708.83</v>
      </c>
      <c r="D552" s="6">
        <v>1</v>
      </c>
      <c r="E552" s="7" t="s">
        <v>19</v>
      </c>
      <c r="F552" s="5">
        <v>45093.28943193287</v>
      </c>
      <c r="G552" s="1">
        <v>1</v>
      </c>
      <c r="H552" s="5">
        <v>45090.458515451392</v>
      </c>
      <c r="I552" s="7" t="s">
        <v>48</v>
      </c>
      <c r="J552" s="7"/>
      <c r="K552" s="7"/>
      <c r="L552" s="7" t="s">
        <v>21</v>
      </c>
      <c r="M552" s="7" t="s">
        <v>52</v>
      </c>
      <c r="N552" s="7" t="s">
        <v>33</v>
      </c>
      <c r="O552" s="7" t="s">
        <v>23</v>
      </c>
      <c r="P552" s="25">
        <f t="shared" si="125"/>
        <v>551</v>
      </c>
      <c r="Q552" s="28">
        <f t="shared" si="122"/>
        <v>45078</v>
      </c>
      <c r="R552" s="28" t="str">
        <f t="shared" si="112"/>
        <v>WEB</v>
      </c>
      <c r="S552" s="28" t="str">
        <f t="shared" si="113"/>
        <v/>
      </c>
      <c r="T552" s="29">
        <f t="shared" si="114"/>
        <v>4.8939641109298528E-3</v>
      </c>
      <c r="U552" s="29">
        <f t="shared" si="123"/>
        <v>4.8939641109298528E-3</v>
      </c>
      <c r="V552" s="30">
        <f t="shared" si="115"/>
        <v>0</v>
      </c>
      <c r="W552" s="30">
        <f t="shared" si="116"/>
        <v>0</v>
      </c>
      <c r="X552" s="30">
        <f t="shared" si="117"/>
        <v>0</v>
      </c>
      <c r="Y552" s="30">
        <f t="shared" si="118"/>
        <v>65.92362</v>
      </c>
      <c r="Z552" s="30">
        <f t="shared" si="119"/>
        <v>191.66666666666666</v>
      </c>
      <c r="AA552" s="30">
        <f t="shared" si="120"/>
        <v>0</v>
      </c>
      <c r="AB552" s="30">
        <f t="shared" si="121"/>
        <v>0</v>
      </c>
      <c r="AC552" s="30">
        <f t="shared" si="124"/>
        <v>4451.2397133333334</v>
      </c>
    </row>
    <row r="553" spans="1:29" x14ac:dyDescent="0.35">
      <c r="A553" s="5">
        <v>45090.786581122687</v>
      </c>
      <c r="B553" s="1">
        <v>1</v>
      </c>
      <c r="C553" s="6">
        <v>1924.11</v>
      </c>
      <c r="D553" s="6">
        <v>1</v>
      </c>
      <c r="E553" s="7" t="s">
        <v>19</v>
      </c>
      <c r="F553" s="5">
        <v>45091.416666666664</v>
      </c>
      <c r="G553" s="1">
        <v>2</v>
      </c>
      <c r="H553" s="5">
        <v>45089.829653229164</v>
      </c>
      <c r="I553" s="7" t="s">
        <v>48</v>
      </c>
      <c r="J553" s="7"/>
      <c r="K553" s="7" t="s">
        <v>30</v>
      </c>
      <c r="L553" s="7" t="s">
        <v>31</v>
      </c>
      <c r="M553" s="7" t="s">
        <v>32</v>
      </c>
      <c r="N553" s="7" t="s">
        <v>33</v>
      </c>
      <c r="O553" s="7" t="s">
        <v>30</v>
      </c>
      <c r="P553" s="25">
        <f t="shared" si="125"/>
        <v>552</v>
      </c>
      <c r="Q553" s="28">
        <f t="shared" si="122"/>
        <v>45078</v>
      </c>
      <c r="R553" s="28" t="str">
        <f t="shared" si="112"/>
        <v>OTA</v>
      </c>
      <c r="S553" s="28" t="str">
        <f t="shared" si="113"/>
        <v>OTA</v>
      </c>
      <c r="T553" s="29">
        <f t="shared" si="114"/>
        <v>5.8927519151443723E-4</v>
      </c>
      <c r="U553" s="29">
        <f t="shared" si="123"/>
        <v>5.8927519151443723E-4</v>
      </c>
      <c r="V553" s="30">
        <f t="shared" si="115"/>
        <v>288.61649999999997</v>
      </c>
      <c r="W553" s="30">
        <f t="shared" si="116"/>
        <v>0</v>
      </c>
      <c r="X553" s="30">
        <f t="shared" si="117"/>
        <v>0</v>
      </c>
      <c r="Y553" s="30">
        <f t="shared" si="118"/>
        <v>34.633979999999994</v>
      </c>
      <c r="Z553" s="30">
        <f t="shared" si="119"/>
        <v>115</v>
      </c>
      <c r="AA553" s="30">
        <f t="shared" si="120"/>
        <v>1.1785503830288744</v>
      </c>
      <c r="AB553" s="30">
        <f t="shared" si="121"/>
        <v>0</v>
      </c>
      <c r="AC553" s="30">
        <f t="shared" si="124"/>
        <v>1484.680969616971</v>
      </c>
    </row>
    <row r="554" spans="1:29" x14ac:dyDescent="0.35">
      <c r="A554" s="5">
        <v>45090.701604965281</v>
      </c>
      <c r="B554" s="1">
        <v>2</v>
      </c>
      <c r="C554" s="6">
        <v>2991.47</v>
      </c>
      <c r="D554" s="6">
        <v>1</v>
      </c>
      <c r="E554" s="7" t="s">
        <v>19</v>
      </c>
      <c r="F554" s="5">
        <v>45092.336094004633</v>
      </c>
      <c r="G554" s="1">
        <v>1</v>
      </c>
      <c r="H554" s="5">
        <v>45077.59132699074</v>
      </c>
      <c r="I554" s="7" t="s">
        <v>48</v>
      </c>
      <c r="J554" s="7"/>
      <c r="K554" s="7"/>
      <c r="L554" s="7" t="s">
        <v>21</v>
      </c>
      <c r="M554" s="7" t="s">
        <v>54</v>
      </c>
      <c r="N554" s="7" t="s">
        <v>23</v>
      </c>
      <c r="O554" s="7" t="s">
        <v>46</v>
      </c>
      <c r="P554" s="25">
        <f t="shared" si="125"/>
        <v>553</v>
      </c>
      <c r="Q554" s="28">
        <f t="shared" si="122"/>
        <v>45078</v>
      </c>
      <c r="R554" s="28" t="str">
        <f t="shared" si="112"/>
        <v>WEB</v>
      </c>
      <c r="S554" s="28" t="str">
        <f t="shared" si="113"/>
        <v>WEBSITE</v>
      </c>
      <c r="T554" s="29">
        <f t="shared" si="114"/>
        <v>3.2626427406199023E-3</v>
      </c>
      <c r="U554" s="29">
        <f t="shared" si="123"/>
        <v>3.2626427406199023E-3</v>
      </c>
      <c r="V554" s="30">
        <f t="shared" si="115"/>
        <v>29.9147</v>
      </c>
      <c r="W554" s="30">
        <f t="shared" si="116"/>
        <v>50</v>
      </c>
      <c r="X554" s="30">
        <f t="shared" si="117"/>
        <v>0</v>
      </c>
      <c r="Y554" s="30">
        <f t="shared" si="118"/>
        <v>41.880579999999995</v>
      </c>
      <c r="Z554" s="30">
        <f t="shared" si="119"/>
        <v>153.33333333333331</v>
      </c>
      <c r="AA554" s="30">
        <f t="shared" si="120"/>
        <v>32.626427406199021</v>
      </c>
      <c r="AB554" s="30">
        <f t="shared" si="121"/>
        <v>0</v>
      </c>
      <c r="AC554" s="30">
        <f t="shared" si="124"/>
        <v>2683.7149592604674</v>
      </c>
    </row>
    <row r="555" spans="1:29" x14ac:dyDescent="0.35">
      <c r="A555" s="5">
        <v>45090.936302858798</v>
      </c>
      <c r="B555" s="1">
        <v>2</v>
      </c>
      <c r="C555" s="6">
        <v>2466.16</v>
      </c>
      <c r="D555" s="6">
        <v>1</v>
      </c>
      <c r="E555" s="7" t="s">
        <v>19</v>
      </c>
      <c r="F555" s="5">
        <v>45092.434460729164</v>
      </c>
      <c r="G555" s="1">
        <v>2</v>
      </c>
      <c r="H555" s="5">
        <v>45067.41645449074</v>
      </c>
      <c r="I555" s="7" t="s">
        <v>48</v>
      </c>
      <c r="J555" s="7"/>
      <c r="K555" s="7" t="s">
        <v>30</v>
      </c>
      <c r="L555" s="7" t="s">
        <v>31</v>
      </c>
      <c r="M555" s="7" t="s">
        <v>34</v>
      </c>
      <c r="N555" s="7" t="s">
        <v>33</v>
      </c>
      <c r="O555" s="7" t="s">
        <v>30</v>
      </c>
      <c r="P555" s="25">
        <f t="shared" si="125"/>
        <v>554</v>
      </c>
      <c r="Q555" s="28">
        <f t="shared" si="122"/>
        <v>45078</v>
      </c>
      <c r="R555" s="28" t="str">
        <f t="shared" si="112"/>
        <v>OTA</v>
      </c>
      <c r="S555" s="28" t="str">
        <f t="shared" si="113"/>
        <v>OTA</v>
      </c>
      <c r="T555" s="29">
        <f t="shared" si="114"/>
        <v>1.1785503830288745E-3</v>
      </c>
      <c r="U555" s="29">
        <f t="shared" si="123"/>
        <v>1.1785503830288745E-3</v>
      </c>
      <c r="V555" s="30">
        <f t="shared" si="115"/>
        <v>369.92399999999998</v>
      </c>
      <c r="W555" s="30">
        <f t="shared" si="116"/>
        <v>0</v>
      </c>
      <c r="X555" s="30">
        <f t="shared" si="117"/>
        <v>0</v>
      </c>
      <c r="Y555" s="30">
        <f t="shared" si="118"/>
        <v>44.390879999999996</v>
      </c>
      <c r="Z555" s="30">
        <f t="shared" si="119"/>
        <v>153.33333333333331</v>
      </c>
      <c r="AA555" s="30">
        <f t="shared" si="120"/>
        <v>2.3571007660577488</v>
      </c>
      <c r="AB555" s="30">
        <f t="shared" si="121"/>
        <v>0</v>
      </c>
      <c r="AC555" s="30">
        <f t="shared" si="124"/>
        <v>1896.1546859006089</v>
      </c>
    </row>
    <row r="556" spans="1:29" x14ac:dyDescent="0.35">
      <c r="A556" s="5">
        <v>45090.756356006947</v>
      </c>
      <c r="B556" s="1">
        <v>2</v>
      </c>
      <c r="C556" s="6">
        <v>3522.86</v>
      </c>
      <c r="D556" s="6">
        <v>1</v>
      </c>
      <c r="E556" s="7" t="s">
        <v>19</v>
      </c>
      <c r="F556" s="5">
        <v>45092.299396481481</v>
      </c>
      <c r="G556" s="1">
        <v>2</v>
      </c>
      <c r="H556" s="5">
        <v>45079.915760243057</v>
      </c>
      <c r="I556" s="7" t="s">
        <v>48</v>
      </c>
      <c r="J556" s="7"/>
      <c r="K556" s="7" t="s">
        <v>30</v>
      </c>
      <c r="L556" s="7" t="s">
        <v>31</v>
      </c>
      <c r="M556" s="7" t="s">
        <v>34</v>
      </c>
      <c r="N556" s="7" t="s">
        <v>33</v>
      </c>
      <c r="O556" s="7" t="s">
        <v>30</v>
      </c>
      <c r="P556" s="25">
        <f t="shared" si="125"/>
        <v>555</v>
      </c>
      <c r="Q556" s="28">
        <f t="shared" si="122"/>
        <v>45078</v>
      </c>
      <c r="R556" s="28" t="str">
        <f t="shared" si="112"/>
        <v>OTA</v>
      </c>
      <c r="S556" s="28" t="str">
        <f t="shared" si="113"/>
        <v>OTA</v>
      </c>
      <c r="T556" s="29">
        <f t="shared" si="114"/>
        <v>1.1785503830288745E-3</v>
      </c>
      <c r="U556" s="29">
        <f t="shared" si="123"/>
        <v>1.1785503830288745E-3</v>
      </c>
      <c r="V556" s="30">
        <f t="shared" si="115"/>
        <v>528.42899999999997</v>
      </c>
      <c r="W556" s="30">
        <f t="shared" si="116"/>
        <v>0</v>
      </c>
      <c r="X556" s="30">
        <f t="shared" si="117"/>
        <v>0</v>
      </c>
      <c r="Y556" s="30">
        <f t="shared" si="118"/>
        <v>63.411479999999997</v>
      </c>
      <c r="Z556" s="30">
        <f t="shared" si="119"/>
        <v>153.33333333333331</v>
      </c>
      <c r="AA556" s="30">
        <f t="shared" si="120"/>
        <v>2.3571007660577488</v>
      </c>
      <c r="AB556" s="30">
        <f t="shared" si="121"/>
        <v>0</v>
      </c>
      <c r="AC556" s="30">
        <f t="shared" si="124"/>
        <v>2775.3290859006092</v>
      </c>
    </row>
    <row r="557" spans="1:29" x14ac:dyDescent="0.35">
      <c r="A557" s="5">
        <v>45090.662712037039</v>
      </c>
      <c r="B557" s="1">
        <v>1</v>
      </c>
      <c r="C557" s="6">
        <v>1116.08</v>
      </c>
      <c r="D557" s="6">
        <v>1</v>
      </c>
      <c r="E557" s="7" t="s">
        <v>19</v>
      </c>
      <c r="F557" s="5">
        <v>45091.387294224536</v>
      </c>
      <c r="G557" s="1">
        <v>1</v>
      </c>
      <c r="H557" s="5">
        <v>45089.02235353009</v>
      </c>
      <c r="I557" s="7" t="s">
        <v>48</v>
      </c>
      <c r="J557" s="7"/>
      <c r="K557" s="7" t="s">
        <v>38</v>
      </c>
      <c r="L557" s="7" t="s">
        <v>31</v>
      </c>
      <c r="M557" s="7" t="s">
        <v>32</v>
      </c>
      <c r="N557" s="7" t="s">
        <v>23</v>
      </c>
      <c r="O557" s="7" t="s">
        <v>38</v>
      </c>
      <c r="P557" s="25">
        <f t="shared" si="125"/>
        <v>556</v>
      </c>
      <c r="Q557" s="28">
        <f t="shared" si="122"/>
        <v>45078</v>
      </c>
      <c r="R557" s="28" t="str">
        <f t="shared" si="112"/>
        <v>OTA</v>
      </c>
      <c r="S557" s="28" t="str">
        <f t="shared" si="113"/>
        <v>OTA</v>
      </c>
      <c r="T557" s="29">
        <f t="shared" si="114"/>
        <v>5.8927519151443723E-4</v>
      </c>
      <c r="U557" s="29">
        <f t="shared" si="123"/>
        <v>5.8927519151443723E-4</v>
      </c>
      <c r="V557" s="30">
        <f t="shared" si="115"/>
        <v>167.41199999999998</v>
      </c>
      <c r="W557" s="30">
        <f t="shared" si="116"/>
        <v>0</v>
      </c>
      <c r="X557" s="30">
        <f t="shared" si="117"/>
        <v>0</v>
      </c>
      <c r="Y557" s="30">
        <f t="shared" si="118"/>
        <v>20.089439999999996</v>
      </c>
      <c r="Z557" s="30">
        <f t="shared" si="119"/>
        <v>115</v>
      </c>
      <c r="AA557" s="30">
        <f t="shared" si="120"/>
        <v>1.1785503830288744</v>
      </c>
      <c r="AB557" s="30">
        <f t="shared" si="121"/>
        <v>0</v>
      </c>
      <c r="AC557" s="30">
        <f t="shared" si="124"/>
        <v>812.40000961697103</v>
      </c>
    </row>
    <row r="558" spans="1:29" x14ac:dyDescent="0.35">
      <c r="A558" s="5">
        <v>45090.727910891204</v>
      </c>
      <c r="B558" s="1">
        <v>1</v>
      </c>
      <c r="C558" s="6">
        <v>1651.79</v>
      </c>
      <c r="D558" s="6">
        <v>1</v>
      </c>
      <c r="E558" s="7" t="s">
        <v>19</v>
      </c>
      <c r="F558" s="5">
        <v>45091.381777187496</v>
      </c>
      <c r="G558" s="1">
        <v>2</v>
      </c>
      <c r="H558" s="5">
        <v>45089.366448807872</v>
      </c>
      <c r="I558" s="7" t="s">
        <v>48</v>
      </c>
      <c r="J558" s="7"/>
      <c r="K558" s="7" t="s">
        <v>30</v>
      </c>
      <c r="L558" s="7" t="s">
        <v>31</v>
      </c>
      <c r="M558" s="7" t="s">
        <v>32</v>
      </c>
      <c r="N558" s="7" t="s">
        <v>33</v>
      </c>
      <c r="O558" s="7" t="s">
        <v>30</v>
      </c>
      <c r="P558" s="25">
        <f t="shared" si="125"/>
        <v>557</v>
      </c>
      <c r="Q558" s="28">
        <f t="shared" si="122"/>
        <v>45078</v>
      </c>
      <c r="R558" s="28" t="str">
        <f t="shared" si="112"/>
        <v>OTA</v>
      </c>
      <c r="S558" s="28" t="str">
        <f t="shared" si="113"/>
        <v>OTA</v>
      </c>
      <c r="T558" s="29">
        <f t="shared" si="114"/>
        <v>5.8927519151443723E-4</v>
      </c>
      <c r="U558" s="29">
        <f t="shared" si="123"/>
        <v>5.8927519151443723E-4</v>
      </c>
      <c r="V558" s="30">
        <f t="shared" si="115"/>
        <v>247.76849999999999</v>
      </c>
      <c r="W558" s="30">
        <f t="shared" si="116"/>
        <v>0</v>
      </c>
      <c r="X558" s="30">
        <f t="shared" si="117"/>
        <v>0</v>
      </c>
      <c r="Y558" s="30">
        <f t="shared" si="118"/>
        <v>29.732219999999998</v>
      </c>
      <c r="Z558" s="30">
        <f t="shared" si="119"/>
        <v>115</v>
      </c>
      <c r="AA558" s="30">
        <f t="shared" si="120"/>
        <v>1.1785503830288744</v>
      </c>
      <c r="AB558" s="30">
        <f t="shared" si="121"/>
        <v>0</v>
      </c>
      <c r="AC558" s="30">
        <f t="shared" si="124"/>
        <v>1258.1107296169712</v>
      </c>
    </row>
    <row r="559" spans="1:29" x14ac:dyDescent="0.35">
      <c r="A559" s="5">
        <v>45090.667029560187</v>
      </c>
      <c r="B559" s="1">
        <v>1</v>
      </c>
      <c r="C559" s="6">
        <v>2149.5500000000002</v>
      </c>
      <c r="D559" s="6">
        <v>1</v>
      </c>
      <c r="E559" s="7" t="s">
        <v>19</v>
      </c>
      <c r="F559" s="5">
        <v>45091.458333333336</v>
      </c>
      <c r="G559" s="1">
        <v>2</v>
      </c>
      <c r="H559" s="5">
        <v>45090.659196527777</v>
      </c>
      <c r="I559" s="7" t="s">
        <v>63</v>
      </c>
      <c r="J559" s="7"/>
      <c r="K559" s="7" t="s">
        <v>30</v>
      </c>
      <c r="L559" s="7" t="s">
        <v>31</v>
      </c>
      <c r="M559" s="7" t="s">
        <v>32</v>
      </c>
      <c r="N559" s="7" t="s">
        <v>33</v>
      </c>
      <c r="O559" s="7" t="s">
        <v>30</v>
      </c>
      <c r="P559" s="25">
        <f t="shared" si="125"/>
        <v>558</v>
      </c>
      <c r="Q559" s="28">
        <f t="shared" si="122"/>
        <v>45078</v>
      </c>
      <c r="R559" s="28" t="str">
        <f t="shared" si="112"/>
        <v>OTA</v>
      </c>
      <c r="S559" s="28" t="str">
        <f t="shared" si="113"/>
        <v>OTA</v>
      </c>
      <c r="T559" s="29">
        <f t="shared" si="114"/>
        <v>5.8927519151443723E-4</v>
      </c>
      <c r="U559" s="29">
        <f t="shared" si="123"/>
        <v>5.8927519151443723E-4</v>
      </c>
      <c r="V559" s="30">
        <f t="shared" si="115"/>
        <v>322.4325</v>
      </c>
      <c r="W559" s="30">
        <f t="shared" si="116"/>
        <v>0</v>
      </c>
      <c r="X559" s="30">
        <f t="shared" si="117"/>
        <v>0</v>
      </c>
      <c r="Y559" s="30">
        <f t="shared" si="118"/>
        <v>38.691899999999997</v>
      </c>
      <c r="Z559" s="30">
        <f t="shared" si="119"/>
        <v>115</v>
      </c>
      <c r="AA559" s="30">
        <f t="shared" si="120"/>
        <v>1.1785503830288744</v>
      </c>
      <c r="AB559" s="30">
        <f t="shared" si="121"/>
        <v>0</v>
      </c>
      <c r="AC559" s="30">
        <f t="shared" si="124"/>
        <v>1672.2470496169713</v>
      </c>
    </row>
    <row r="560" spans="1:29" x14ac:dyDescent="0.35">
      <c r="A560" s="5">
        <v>45090.910103495371</v>
      </c>
      <c r="B560" s="1">
        <v>2</v>
      </c>
      <c r="C560" s="6">
        <v>4022.32</v>
      </c>
      <c r="D560" s="6">
        <v>1</v>
      </c>
      <c r="E560" s="7" t="s">
        <v>19</v>
      </c>
      <c r="F560" s="5">
        <v>45092.458333333336</v>
      </c>
      <c r="G560" s="1">
        <v>2</v>
      </c>
      <c r="H560" s="5">
        <v>45085.940756192133</v>
      </c>
      <c r="I560" s="7" t="s">
        <v>63</v>
      </c>
      <c r="J560" s="7"/>
      <c r="K560" s="7" t="s">
        <v>50</v>
      </c>
      <c r="L560" s="7" t="s">
        <v>31</v>
      </c>
      <c r="M560" s="7" t="s">
        <v>32</v>
      </c>
      <c r="N560" s="7" t="s">
        <v>33</v>
      </c>
      <c r="O560" s="7" t="s">
        <v>51</v>
      </c>
      <c r="P560" s="25">
        <f t="shared" si="125"/>
        <v>559</v>
      </c>
      <c r="Q560" s="28">
        <f t="shared" si="122"/>
        <v>45078</v>
      </c>
      <c r="R560" s="28" t="str">
        <f t="shared" si="112"/>
        <v>OTA</v>
      </c>
      <c r="S560" s="28" t="str">
        <f t="shared" si="113"/>
        <v>OTA</v>
      </c>
      <c r="T560" s="29">
        <f t="shared" si="114"/>
        <v>1.1785503830288745E-3</v>
      </c>
      <c r="U560" s="29">
        <f t="shared" si="123"/>
        <v>1.1785503830288745E-3</v>
      </c>
      <c r="V560" s="30">
        <f t="shared" si="115"/>
        <v>603.34799999999996</v>
      </c>
      <c r="W560" s="30">
        <f t="shared" si="116"/>
        <v>0</v>
      </c>
      <c r="X560" s="30">
        <f t="shared" si="117"/>
        <v>0</v>
      </c>
      <c r="Y560" s="30">
        <f t="shared" si="118"/>
        <v>72.401759999999996</v>
      </c>
      <c r="Z560" s="30">
        <f t="shared" si="119"/>
        <v>153.33333333333331</v>
      </c>
      <c r="AA560" s="30">
        <f t="shared" si="120"/>
        <v>2.3571007660577488</v>
      </c>
      <c r="AB560" s="30">
        <f t="shared" si="121"/>
        <v>0</v>
      </c>
      <c r="AC560" s="30">
        <f t="shared" si="124"/>
        <v>3190.8798059006094</v>
      </c>
    </row>
    <row r="561" spans="1:29" x14ac:dyDescent="0.35">
      <c r="A561" s="5">
        <v>45090.821017395836</v>
      </c>
      <c r="B561" s="1">
        <v>2</v>
      </c>
      <c r="C561" s="6">
        <v>3620.09</v>
      </c>
      <c r="D561" s="6">
        <v>1</v>
      </c>
      <c r="E561" s="7" t="s">
        <v>19</v>
      </c>
      <c r="F561" s="5">
        <v>45092.458333333336</v>
      </c>
      <c r="G561" s="1">
        <v>2</v>
      </c>
      <c r="H561" s="5">
        <v>45085.477221956018</v>
      </c>
      <c r="I561" s="7" t="s">
        <v>63</v>
      </c>
      <c r="J561" s="7"/>
      <c r="K561" s="7" t="s">
        <v>38</v>
      </c>
      <c r="L561" s="7" t="s">
        <v>31</v>
      </c>
      <c r="M561" s="7" t="s">
        <v>32</v>
      </c>
      <c r="N561" s="7" t="s">
        <v>23</v>
      </c>
      <c r="O561" s="7" t="s">
        <v>38</v>
      </c>
      <c r="P561" s="25">
        <f t="shared" si="125"/>
        <v>560</v>
      </c>
      <c r="Q561" s="28">
        <f t="shared" si="122"/>
        <v>45078</v>
      </c>
      <c r="R561" s="28" t="str">
        <f t="shared" si="112"/>
        <v>OTA</v>
      </c>
      <c r="S561" s="28" t="str">
        <f t="shared" si="113"/>
        <v>OTA</v>
      </c>
      <c r="T561" s="29">
        <f t="shared" si="114"/>
        <v>1.1785503830288745E-3</v>
      </c>
      <c r="U561" s="29">
        <f t="shared" si="123"/>
        <v>1.1785503830288745E-3</v>
      </c>
      <c r="V561" s="30">
        <f t="shared" si="115"/>
        <v>543.01350000000002</v>
      </c>
      <c r="W561" s="30">
        <f t="shared" si="116"/>
        <v>0</v>
      </c>
      <c r="X561" s="30">
        <f t="shared" si="117"/>
        <v>0</v>
      </c>
      <c r="Y561" s="30">
        <f t="shared" si="118"/>
        <v>65.161619999999999</v>
      </c>
      <c r="Z561" s="30">
        <f t="shared" si="119"/>
        <v>153.33333333333331</v>
      </c>
      <c r="AA561" s="30">
        <f t="shared" si="120"/>
        <v>2.3571007660577488</v>
      </c>
      <c r="AB561" s="30">
        <f t="shared" si="121"/>
        <v>0</v>
      </c>
      <c r="AC561" s="30">
        <f t="shared" si="124"/>
        <v>2856.2244459006088</v>
      </c>
    </row>
    <row r="562" spans="1:29" x14ac:dyDescent="0.35">
      <c r="A562" s="5">
        <v>45090.62867189815</v>
      </c>
      <c r="B562" s="1">
        <v>1</v>
      </c>
      <c r="C562" s="6">
        <v>560.78</v>
      </c>
      <c r="D562" s="6">
        <v>1</v>
      </c>
      <c r="E562" s="7" t="s">
        <v>19</v>
      </c>
      <c r="F562" s="5">
        <v>45091.458333333336</v>
      </c>
      <c r="G562" s="1">
        <v>1</v>
      </c>
      <c r="H562" s="5">
        <v>45090.095270254627</v>
      </c>
      <c r="I562" s="7" t="s">
        <v>49</v>
      </c>
      <c r="J562" s="7"/>
      <c r="K562" s="7" t="s">
        <v>38</v>
      </c>
      <c r="L562" s="7" t="s">
        <v>31</v>
      </c>
      <c r="M562" s="7" t="s">
        <v>32</v>
      </c>
      <c r="N562" s="7" t="s">
        <v>23</v>
      </c>
      <c r="O562" s="7" t="s">
        <v>38</v>
      </c>
      <c r="P562" s="25">
        <f t="shared" si="125"/>
        <v>561</v>
      </c>
      <c r="Q562" s="28">
        <f t="shared" si="122"/>
        <v>45078</v>
      </c>
      <c r="R562" s="28" t="str">
        <f t="shared" si="112"/>
        <v>OTA</v>
      </c>
      <c r="S562" s="28" t="str">
        <f t="shared" si="113"/>
        <v>OTA</v>
      </c>
      <c r="T562" s="29">
        <f t="shared" si="114"/>
        <v>5.8927519151443723E-4</v>
      </c>
      <c r="U562" s="29">
        <f t="shared" si="123"/>
        <v>5.8927519151443723E-4</v>
      </c>
      <c r="V562" s="30">
        <f t="shared" si="115"/>
        <v>84.11699999999999</v>
      </c>
      <c r="W562" s="30">
        <f t="shared" si="116"/>
        <v>0</v>
      </c>
      <c r="X562" s="30">
        <f t="shared" si="117"/>
        <v>0</v>
      </c>
      <c r="Y562" s="30">
        <f t="shared" si="118"/>
        <v>10.094039999999998</v>
      </c>
      <c r="Z562" s="30">
        <f t="shared" si="119"/>
        <v>115</v>
      </c>
      <c r="AA562" s="30">
        <f t="shared" si="120"/>
        <v>1.1785503830288744</v>
      </c>
      <c r="AB562" s="30">
        <f t="shared" si="121"/>
        <v>0</v>
      </c>
      <c r="AC562" s="30">
        <f t="shared" si="124"/>
        <v>350.39040961697117</v>
      </c>
    </row>
    <row r="563" spans="1:29" x14ac:dyDescent="0.35">
      <c r="A563" s="5">
        <v>45091.000158206021</v>
      </c>
      <c r="B563" s="1">
        <v>2</v>
      </c>
      <c r="C563" s="6">
        <v>1384.55</v>
      </c>
      <c r="D563" s="6">
        <v>1</v>
      </c>
      <c r="E563" s="7" t="s">
        <v>19</v>
      </c>
      <c r="F563" s="5">
        <v>45092.369547743052</v>
      </c>
      <c r="G563" s="1">
        <v>1</v>
      </c>
      <c r="H563" s="5">
        <v>45042.894942754632</v>
      </c>
      <c r="I563" s="7" t="s">
        <v>49</v>
      </c>
      <c r="J563" s="7"/>
      <c r="K563" s="7" t="s">
        <v>30</v>
      </c>
      <c r="L563" s="7" t="s">
        <v>31</v>
      </c>
      <c r="M563" s="7" t="s">
        <v>34</v>
      </c>
      <c r="N563" s="7" t="s">
        <v>33</v>
      </c>
      <c r="O563" s="7" t="s">
        <v>30</v>
      </c>
      <c r="P563" s="25">
        <f t="shared" si="125"/>
        <v>562</v>
      </c>
      <c r="Q563" s="28">
        <f t="shared" si="122"/>
        <v>45078</v>
      </c>
      <c r="R563" s="28" t="str">
        <f t="shared" si="112"/>
        <v>OTA</v>
      </c>
      <c r="S563" s="28" t="str">
        <f t="shared" si="113"/>
        <v>OTA</v>
      </c>
      <c r="T563" s="29">
        <f t="shared" si="114"/>
        <v>1.1785503830288745E-3</v>
      </c>
      <c r="U563" s="29">
        <f t="shared" si="123"/>
        <v>1.1785503830288745E-3</v>
      </c>
      <c r="V563" s="30">
        <f t="shared" si="115"/>
        <v>207.68249999999998</v>
      </c>
      <c r="W563" s="30">
        <f t="shared" si="116"/>
        <v>0</v>
      </c>
      <c r="X563" s="30">
        <f t="shared" si="117"/>
        <v>0</v>
      </c>
      <c r="Y563" s="30">
        <f t="shared" si="118"/>
        <v>24.921899999999997</v>
      </c>
      <c r="Z563" s="30">
        <f t="shared" si="119"/>
        <v>153.33333333333331</v>
      </c>
      <c r="AA563" s="30">
        <f t="shared" si="120"/>
        <v>2.3571007660577488</v>
      </c>
      <c r="AB563" s="30">
        <f t="shared" si="121"/>
        <v>0</v>
      </c>
      <c r="AC563" s="30">
        <f t="shared" si="124"/>
        <v>996.25516590060897</v>
      </c>
    </row>
    <row r="564" spans="1:29" x14ac:dyDescent="0.35">
      <c r="A564" s="5">
        <v>45090.660784375003</v>
      </c>
      <c r="B564" s="1">
        <v>1</v>
      </c>
      <c r="C564" s="6">
        <v>560.78</v>
      </c>
      <c r="D564" s="6">
        <v>1</v>
      </c>
      <c r="E564" s="7" t="s">
        <v>19</v>
      </c>
      <c r="F564" s="5">
        <v>45091.436269502316</v>
      </c>
      <c r="G564" s="1">
        <v>1</v>
      </c>
      <c r="H564" s="5">
        <v>45085.578057268518</v>
      </c>
      <c r="I564" s="7" t="s">
        <v>49</v>
      </c>
      <c r="J564" s="7"/>
      <c r="K564" s="7" t="s">
        <v>38</v>
      </c>
      <c r="L564" s="7" t="s">
        <v>31</v>
      </c>
      <c r="M564" s="7" t="s">
        <v>32</v>
      </c>
      <c r="N564" s="7" t="s">
        <v>23</v>
      </c>
      <c r="O564" s="7" t="s">
        <v>38</v>
      </c>
      <c r="P564" s="25">
        <f t="shared" si="125"/>
        <v>563</v>
      </c>
      <c r="Q564" s="28">
        <f t="shared" si="122"/>
        <v>45078</v>
      </c>
      <c r="R564" s="28" t="str">
        <f t="shared" si="112"/>
        <v>OTA</v>
      </c>
      <c r="S564" s="28" t="str">
        <f t="shared" si="113"/>
        <v>OTA</v>
      </c>
      <c r="T564" s="29">
        <f t="shared" si="114"/>
        <v>5.8927519151443723E-4</v>
      </c>
      <c r="U564" s="29">
        <f t="shared" si="123"/>
        <v>5.8927519151443723E-4</v>
      </c>
      <c r="V564" s="30">
        <f t="shared" si="115"/>
        <v>84.11699999999999</v>
      </c>
      <c r="W564" s="30">
        <f t="shared" si="116"/>
        <v>0</v>
      </c>
      <c r="X564" s="30">
        <f t="shared" si="117"/>
        <v>0</v>
      </c>
      <c r="Y564" s="30">
        <f t="shared" si="118"/>
        <v>10.094039999999998</v>
      </c>
      <c r="Z564" s="30">
        <f t="shared" si="119"/>
        <v>115</v>
      </c>
      <c r="AA564" s="30">
        <f t="shared" si="120"/>
        <v>1.1785503830288744</v>
      </c>
      <c r="AB564" s="30">
        <f t="shared" si="121"/>
        <v>0</v>
      </c>
      <c r="AC564" s="30">
        <f t="shared" si="124"/>
        <v>350.39040961697117</v>
      </c>
    </row>
    <row r="565" spans="1:29" x14ac:dyDescent="0.35">
      <c r="A565" s="5">
        <v>45090.71617634259</v>
      </c>
      <c r="B565" s="1">
        <v>2</v>
      </c>
      <c r="C565" s="6">
        <v>1005.69</v>
      </c>
      <c r="D565" s="6">
        <v>1</v>
      </c>
      <c r="E565" s="7" t="s">
        <v>19</v>
      </c>
      <c r="F565" s="5">
        <v>45092.301122824072</v>
      </c>
      <c r="G565" s="1">
        <v>1</v>
      </c>
      <c r="H565" s="5">
        <v>44950.81020428241</v>
      </c>
      <c r="I565" s="7" t="s">
        <v>49</v>
      </c>
      <c r="J565" s="7"/>
      <c r="K565" s="7" t="s">
        <v>38</v>
      </c>
      <c r="L565" s="7" t="s">
        <v>31</v>
      </c>
      <c r="M565" s="7" t="s">
        <v>34</v>
      </c>
      <c r="N565" s="7" t="s">
        <v>23</v>
      </c>
      <c r="O565" s="7" t="s">
        <v>38</v>
      </c>
      <c r="P565" s="25">
        <f t="shared" si="125"/>
        <v>564</v>
      </c>
      <c r="Q565" s="28">
        <f t="shared" si="122"/>
        <v>45078</v>
      </c>
      <c r="R565" s="28" t="str">
        <f t="shared" si="112"/>
        <v>OTA</v>
      </c>
      <c r="S565" s="28" t="str">
        <f t="shared" si="113"/>
        <v>OTA</v>
      </c>
      <c r="T565" s="29">
        <f t="shared" si="114"/>
        <v>1.1785503830288745E-3</v>
      </c>
      <c r="U565" s="29">
        <f t="shared" si="123"/>
        <v>1.1785503830288745E-3</v>
      </c>
      <c r="V565" s="30">
        <f t="shared" si="115"/>
        <v>150.8535</v>
      </c>
      <c r="W565" s="30">
        <f t="shared" si="116"/>
        <v>0</v>
      </c>
      <c r="X565" s="30">
        <f t="shared" si="117"/>
        <v>0</v>
      </c>
      <c r="Y565" s="30">
        <f t="shared" si="118"/>
        <v>18.102419999999999</v>
      </c>
      <c r="Z565" s="30">
        <f t="shared" si="119"/>
        <v>153.33333333333331</v>
      </c>
      <c r="AA565" s="30">
        <f t="shared" si="120"/>
        <v>2.3571007660577488</v>
      </c>
      <c r="AB565" s="30">
        <f t="shared" si="121"/>
        <v>0</v>
      </c>
      <c r="AC565" s="30">
        <f t="shared" si="124"/>
        <v>681.04364590060902</v>
      </c>
    </row>
    <row r="566" spans="1:29" x14ac:dyDescent="0.35">
      <c r="A566" s="5">
        <v>45090.705844872682</v>
      </c>
      <c r="B566" s="1">
        <v>2</v>
      </c>
      <c r="C566" s="6">
        <v>1538.4</v>
      </c>
      <c r="D566" s="6">
        <v>1</v>
      </c>
      <c r="E566" s="7" t="s">
        <v>19</v>
      </c>
      <c r="F566" s="5">
        <v>45092.307441689816</v>
      </c>
      <c r="G566" s="1">
        <v>1</v>
      </c>
      <c r="H566" s="5">
        <v>45082.931385671298</v>
      </c>
      <c r="I566" s="7" t="s">
        <v>49</v>
      </c>
      <c r="J566" s="7"/>
      <c r="K566" s="7" t="s">
        <v>30</v>
      </c>
      <c r="L566" s="7" t="s">
        <v>31</v>
      </c>
      <c r="M566" s="7" t="s">
        <v>32</v>
      </c>
      <c r="N566" s="7" t="s">
        <v>33</v>
      </c>
      <c r="O566" s="7" t="s">
        <v>30</v>
      </c>
      <c r="P566" s="25">
        <f t="shared" si="125"/>
        <v>565</v>
      </c>
      <c r="Q566" s="28">
        <f t="shared" si="122"/>
        <v>45078</v>
      </c>
      <c r="R566" s="28" t="str">
        <f t="shared" si="112"/>
        <v>OTA</v>
      </c>
      <c r="S566" s="28" t="str">
        <f t="shared" si="113"/>
        <v>OTA</v>
      </c>
      <c r="T566" s="29">
        <f t="shared" si="114"/>
        <v>1.1785503830288745E-3</v>
      </c>
      <c r="U566" s="29">
        <f t="shared" si="123"/>
        <v>1.1785503830288745E-3</v>
      </c>
      <c r="V566" s="30">
        <f t="shared" si="115"/>
        <v>230.76</v>
      </c>
      <c r="W566" s="30">
        <f t="shared" si="116"/>
        <v>0</v>
      </c>
      <c r="X566" s="30">
        <f t="shared" si="117"/>
        <v>0</v>
      </c>
      <c r="Y566" s="30">
        <f t="shared" si="118"/>
        <v>27.691199999999998</v>
      </c>
      <c r="Z566" s="30">
        <f t="shared" si="119"/>
        <v>153.33333333333331</v>
      </c>
      <c r="AA566" s="30">
        <f t="shared" si="120"/>
        <v>2.3571007660577488</v>
      </c>
      <c r="AB566" s="30">
        <f t="shared" si="121"/>
        <v>0</v>
      </c>
      <c r="AC566" s="30">
        <f t="shared" si="124"/>
        <v>1124.2583659006091</v>
      </c>
    </row>
    <row r="567" spans="1:29" x14ac:dyDescent="0.35">
      <c r="A567" s="5">
        <v>45090.966016678241</v>
      </c>
      <c r="B567" s="1">
        <v>1</v>
      </c>
      <c r="C567" s="6">
        <v>504.7</v>
      </c>
      <c r="D567" s="6">
        <v>1</v>
      </c>
      <c r="E567" s="7" t="s">
        <v>19</v>
      </c>
      <c r="F567" s="5">
        <v>45091.458333333336</v>
      </c>
      <c r="G567" s="1">
        <v>1</v>
      </c>
      <c r="H567" s="5">
        <v>45071.084852881948</v>
      </c>
      <c r="I567" s="7" t="s">
        <v>49</v>
      </c>
      <c r="J567" s="7"/>
      <c r="K567" s="7" t="s">
        <v>38</v>
      </c>
      <c r="L567" s="7" t="s">
        <v>31</v>
      </c>
      <c r="M567" s="7" t="s">
        <v>34</v>
      </c>
      <c r="N567" s="7" t="s">
        <v>23</v>
      </c>
      <c r="O567" s="7" t="s">
        <v>38</v>
      </c>
      <c r="P567" s="25">
        <f t="shared" si="125"/>
        <v>566</v>
      </c>
      <c r="Q567" s="28">
        <f t="shared" si="122"/>
        <v>45078</v>
      </c>
      <c r="R567" s="28" t="str">
        <f t="shared" si="112"/>
        <v>OTA</v>
      </c>
      <c r="S567" s="28" t="str">
        <f t="shared" si="113"/>
        <v>OTA</v>
      </c>
      <c r="T567" s="29">
        <f t="shared" si="114"/>
        <v>5.8927519151443723E-4</v>
      </c>
      <c r="U567" s="29">
        <f t="shared" si="123"/>
        <v>5.8927519151443723E-4</v>
      </c>
      <c r="V567" s="30">
        <f t="shared" si="115"/>
        <v>75.704999999999998</v>
      </c>
      <c r="W567" s="30">
        <f t="shared" si="116"/>
        <v>0</v>
      </c>
      <c r="X567" s="30">
        <f t="shared" si="117"/>
        <v>0</v>
      </c>
      <c r="Y567" s="30">
        <f t="shared" si="118"/>
        <v>9.0845999999999982</v>
      </c>
      <c r="Z567" s="30">
        <f t="shared" si="119"/>
        <v>115</v>
      </c>
      <c r="AA567" s="30">
        <f t="shared" si="120"/>
        <v>1.1785503830288744</v>
      </c>
      <c r="AB567" s="30">
        <f t="shared" si="121"/>
        <v>0</v>
      </c>
      <c r="AC567" s="30">
        <f t="shared" si="124"/>
        <v>303.73184961697109</v>
      </c>
    </row>
    <row r="568" spans="1:29" x14ac:dyDescent="0.35">
      <c r="A568" s="5">
        <v>45090.959956354163</v>
      </c>
      <c r="B568" s="1">
        <v>1</v>
      </c>
      <c r="C568" s="6">
        <v>623.08000000000004</v>
      </c>
      <c r="D568" s="6">
        <v>1</v>
      </c>
      <c r="E568" s="7" t="s">
        <v>19</v>
      </c>
      <c r="F568" s="5">
        <v>45091.451529722224</v>
      </c>
      <c r="G568" s="1">
        <v>1</v>
      </c>
      <c r="H568" s="5">
        <v>45067.764923287039</v>
      </c>
      <c r="I568" s="7" t="s">
        <v>49</v>
      </c>
      <c r="J568" s="7"/>
      <c r="K568" s="7"/>
      <c r="L568" s="7" t="s">
        <v>21</v>
      </c>
      <c r="M568" s="7" t="s">
        <v>70</v>
      </c>
      <c r="N568" s="7" t="s">
        <v>23</v>
      </c>
      <c r="O568" s="7" t="s">
        <v>46</v>
      </c>
      <c r="P568" s="25">
        <f t="shared" si="125"/>
        <v>567</v>
      </c>
      <c r="Q568" s="28">
        <f t="shared" si="122"/>
        <v>45078</v>
      </c>
      <c r="R568" s="28" t="str">
        <f t="shared" si="112"/>
        <v>WEB</v>
      </c>
      <c r="S568" s="28" t="str">
        <f t="shared" si="113"/>
        <v>WEBSITE</v>
      </c>
      <c r="T568" s="29">
        <f t="shared" si="114"/>
        <v>1.6313213703099511E-3</v>
      </c>
      <c r="U568" s="29">
        <f t="shared" si="123"/>
        <v>1.6313213703099511E-3</v>
      </c>
      <c r="V568" s="30">
        <f t="shared" si="115"/>
        <v>6.2308000000000003</v>
      </c>
      <c r="W568" s="30">
        <f t="shared" si="116"/>
        <v>50</v>
      </c>
      <c r="X568" s="30">
        <f t="shared" si="117"/>
        <v>0</v>
      </c>
      <c r="Y568" s="30">
        <f t="shared" si="118"/>
        <v>8.7231200000000015</v>
      </c>
      <c r="Z568" s="30">
        <f t="shared" si="119"/>
        <v>115</v>
      </c>
      <c r="AA568" s="30">
        <f t="shared" si="120"/>
        <v>16.31321370309951</v>
      </c>
      <c r="AB568" s="30">
        <f t="shared" si="121"/>
        <v>0</v>
      </c>
      <c r="AC568" s="30">
        <f t="shared" si="124"/>
        <v>426.81286629690055</v>
      </c>
    </row>
    <row r="569" spans="1:29" x14ac:dyDescent="0.35">
      <c r="A569" s="5">
        <v>45090.801605682871</v>
      </c>
      <c r="B569" s="1">
        <v>2</v>
      </c>
      <c r="C569" s="6">
        <v>1176.8800000000001</v>
      </c>
      <c r="D569" s="6">
        <v>1</v>
      </c>
      <c r="E569" s="7" t="s">
        <v>19</v>
      </c>
      <c r="F569" s="5">
        <v>45092.458333333336</v>
      </c>
      <c r="G569" s="1">
        <v>1</v>
      </c>
      <c r="H569" s="5">
        <v>45084.553617962963</v>
      </c>
      <c r="I569" s="7" t="s">
        <v>49</v>
      </c>
      <c r="J569" s="7"/>
      <c r="K569" s="7" t="s">
        <v>38</v>
      </c>
      <c r="L569" s="7" t="s">
        <v>31</v>
      </c>
      <c r="M569" s="7" t="s">
        <v>32</v>
      </c>
      <c r="N569" s="7" t="s">
        <v>23</v>
      </c>
      <c r="O569" s="7" t="s">
        <v>38</v>
      </c>
      <c r="P569" s="25">
        <f t="shared" si="125"/>
        <v>568</v>
      </c>
      <c r="Q569" s="28">
        <f t="shared" si="122"/>
        <v>45078</v>
      </c>
      <c r="R569" s="28" t="str">
        <f t="shared" si="112"/>
        <v>OTA</v>
      </c>
      <c r="S569" s="28" t="str">
        <f t="shared" si="113"/>
        <v>OTA</v>
      </c>
      <c r="T569" s="29">
        <f t="shared" si="114"/>
        <v>1.1785503830288745E-3</v>
      </c>
      <c r="U569" s="29">
        <f t="shared" si="123"/>
        <v>1.1785503830288745E-3</v>
      </c>
      <c r="V569" s="30">
        <f t="shared" si="115"/>
        <v>176.53200000000001</v>
      </c>
      <c r="W569" s="30">
        <f t="shared" si="116"/>
        <v>0</v>
      </c>
      <c r="X569" s="30">
        <f t="shared" si="117"/>
        <v>0</v>
      </c>
      <c r="Y569" s="30">
        <f t="shared" si="118"/>
        <v>21.18384</v>
      </c>
      <c r="Z569" s="30">
        <f t="shared" si="119"/>
        <v>153.33333333333331</v>
      </c>
      <c r="AA569" s="30">
        <f t="shared" si="120"/>
        <v>2.3571007660577488</v>
      </c>
      <c r="AB569" s="30">
        <f t="shared" si="121"/>
        <v>0</v>
      </c>
      <c r="AC569" s="30">
        <f t="shared" si="124"/>
        <v>823.473725900609</v>
      </c>
    </row>
    <row r="570" spans="1:29" x14ac:dyDescent="0.35">
      <c r="A570" s="5">
        <v>45090.687613414353</v>
      </c>
      <c r="B570" s="1">
        <v>2</v>
      </c>
      <c r="C570" s="6">
        <v>1429.56</v>
      </c>
      <c r="D570" s="6">
        <v>1</v>
      </c>
      <c r="E570" s="7" t="s">
        <v>19</v>
      </c>
      <c r="F570" s="5">
        <v>45092.458333333336</v>
      </c>
      <c r="G570" s="1">
        <v>1</v>
      </c>
      <c r="H570" s="5">
        <v>45076.600307326386</v>
      </c>
      <c r="I570" s="7" t="s">
        <v>49</v>
      </c>
      <c r="J570" s="7"/>
      <c r="K570" s="7"/>
      <c r="L570" s="7" t="s">
        <v>21</v>
      </c>
      <c r="M570" s="7" t="s">
        <v>54</v>
      </c>
      <c r="N570" s="7" t="s">
        <v>28</v>
      </c>
      <c r="O570" s="7" t="s">
        <v>46</v>
      </c>
      <c r="P570" s="25">
        <f t="shared" si="125"/>
        <v>569</v>
      </c>
      <c r="Q570" s="28">
        <f t="shared" si="122"/>
        <v>45078</v>
      </c>
      <c r="R570" s="28" t="str">
        <f t="shared" si="112"/>
        <v>WEB</v>
      </c>
      <c r="S570" s="28" t="str">
        <f t="shared" si="113"/>
        <v>WEBSITE</v>
      </c>
      <c r="T570" s="29">
        <f t="shared" si="114"/>
        <v>3.2626427406199023E-3</v>
      </c>
      <c r="U570" s="29">
        <f t="shared" si="123"/>
        <v>3.2626427406199023E-3</v>
      </c>
      <c r="V570" s="30">
        <f t="shared" si="115"/>
        <v>14.2956</v>
      </c>
      <c r="W570" s="30">
        <f t="shared" si="116"/>
        <v>50</v>
      </c>
      <c r="X570" s="30">
        <f t="shared" si="117"/>
        <v>0</v>
      </c>
      <c r="Y570" s="30">
        <f t="shared" si="118"/>
        <v>20.013839999999998</v>
      </c>
      <c r="Z570" s="30">
        <f t="shared" si="119"/>
        <v>153.33333333333331</v>
      </c>
      <c r="AA570" s="30">
        <f t="shared" si="120"/>
        <v>32.626427406199021</v>
      </c>
      <c r="AB570" s="30">
        <f t="shared" si="121"/>
        <v>0</v>
      </c>
      <c r="AC570" s="30">
        <f t="shared" si="124"/>
        <v>1159.2907992604676</v>
      </c>
    </row>
    <row r="571" spans="1:29" x14ac:dyDescent="0.35">
      <c r="A571" s="5">
        <v>45090.675636377317</v>
      </c>
      <c r="B571" s="1">
        <v>2</v>
      </c>
      <c r="C571" s="6">
        <v>1350.13</v>
      </c>
      <c r="D571" s="6">
        <v>1</v>
      </c>
      <c r="E571" s="7" t="s">
        <v>19</v>
      </c>
      <c r="F571" s="5">
        <v>45092.188721238424</v>
      </c>
      <c r="G571" s="1">
        <v>1</v>
      </c>
      <c r="H571" s="5">
        <v>45070.867511064818</v>
      </c>
      <c r="I571" s="7" t="s">
        <v>49</v>
      </c>
      <c r="J571" s="7"/>
      <c r="K571" s="7" t="s">
        <v>50</v>
      </c>
      <c r="L571" s="7" t="s">
        <v>31</v>
      </c>
      <c r="M571" s="7" t="s">
        <v>32</v>
      </c>
      <c r="N571" s="7" t="s">
        <v>28</v>
      </c>
      <c r="O571" s="7" t="s">
        <v>51</v>
      </c>
      <c r="P571" s="25">
        <f t="shared" si="125"/>
        <v>570</v>
      </c>
      <c r="Q571" s="28">
        <f t="shared" si="122"/>
        <v>45078</v>
      </c>
      <c r="R571" s="28" t="str">
        <f t="shared" si="112"/>
        <v>OTA</v>
      </c>
      <c r="S571" s="28" t="str">
        <f t="shared" si="113"/>
        <v>OTA</v>
      </c>
      <c r="T571" s="29">
        <f t="shared" si="114"/>
        <v>1.1785503830288745E-3</v>
      </c>
      <c r="U571" s="29">
        <f t="shared" si="123"/>
        <v>1.1785503830288745E-3</v>
      </c>
      <c r="V571" s="30">
        <f t="shared" si="115"/>
        <v>202.51950000000002</v>
      </c>
      <c r="W571" s="30">
        <f t="shared" si="116"/>
        <v>0</v>
      </c>
      <c r="X571" s="30">
        <f t="shared" si="117"/>
        <v>0</v>
      </c>
      <c r="Y571" s="30">
        <f t="shared" si="118"/>
        <v>24.302340000000001</v>
      </c>
      <c r="Z571" s="30">
        <f t="shared" si="119"/>
        <v>153.33333333333331</v>
      </c>
      <c r="AA571" s="30">
        <f t="shared" si="120"/>
        <v>2.3571007660577488</v>
      </c>
      <c r="AB571" s="30">
        <f t="shared" si="121"/>
        <v>0</v>
      </c>
      <c r="AC571" s="30">
        <f t="shared" si="124"/>
        <v>967.617725900609</v>
      </c>
    </row>
    <row r="572" spans="1:29" x14ac:dyDescent="0.35">
      <c r="A572" s="5">
        <v>45090.952408715275</v>
      </c>
      <c r="B572" s="1">
        <v>3</v>
      </c>
      <c r="C572" s="6">
        <v>2437.4899999999998</v>
      </c>
      <c r="D572" s="6">
        <v>1</v>
      </c>
      <c r="E572" s="7" t="s">
        <v>19</v>
      </c>
      <c r="F572" s="5">
        <v>45093.458333333336</v>
      </c>
      <c r="G572" s="1">
        <v>1</v>
      </c>
      <c r="H572" s="5">
        <v>45085.606729733794</v>
      </c>
      <c r="I572" s="7" t="s">
        <v>49</v>
      </c>
      <c r="J572" s="7"/>
      <c r="K572" s="7" t="s">
        <v>30</v>
      </c>
      <c r="L572" s="7" t="s">
        <v>31</v>
      </c>
      <c r="M572" s="7" t="s">
        <v>32</v>
      </c>
      <c r="N572" s="7" t="s">
        <v>83</v>
      </c>
      <c r="O572" s="7" t="s">
        <v>30</v>
      </c>
      <c r="P572" s="25">
        <f t="shared" si="125"/>
        <v>571</v>
      </c>
      <c r="Q572" s="28">
        <f t="shared" si="122"/>
        <v>45078</v>
      </c>
      <c r="R572" s="28" t="str">
        <f t="shared" si="112"/>
        <v>OTA</v>
      </c>
      <c r="S572" s="28" t="str">
        <f t="shared" si="113"/>
        <v>OTA</v>
      </c>
      <c r="T572" s="29">
        <f t="shared" si="114"/>
        <v>1.7678255745433118E-3</v>
      </c>
      <c r="U572" s="29">
        <f t="shared" si="123"/>
        <v>1.7678255745433118E-3</v>
      </c>
      <c r="V572" s="30">
        <f t="shared" si="115"/>
        <v>365.62349999999998</v>
      </c>
      <c r="W572" s="30">
        <f t="shared" si="116"/>
        <v>0</v>
      </c>
      <c r="X572" s="30">
        <f t="shared" si="117"/>
        <v>0</v>
      </c>
      <c r="Y572" s="30">
        <f t="shared" si="118"/>
        <v>43.874819999999993</v>
      </c>
      <c r="Z572" s="30">
        <f t="shared" si="119"/>
        <v>191.66666666666666</v>
      </c>
      <c r="AA572" s="30">
        <f t="shared" si="120"/>
        <v>3.5356511490866236</v>
      </c>
      <c r="AB572" s="30">
        <f t="shared" si="121"/>
        <v>0</v>
      </c>
      <c r="AC572" s="30">
        <f t="shared" si="124"/>
        <v>1832.7893621842463</v>
      </c>
    </row>
    <row r="573" spans="1:29" x14ac:dyDescent="0.35">
      <c r="A573" s="5">
        <v>45090.967840474535</v>
      </c>
      <c r="B573" s="1">
        <v>1</v>
      </c>
      <c r="C573" s="6">
        <v>681.43</v>
      </c>
      <c r="D573" s="6">
        <v>1</v>
      </c>
      <c r="E573" s="7" t="s">
        <v>19</v>
      </c>
      <c r="F573" s="5">
        <v>45091.386245011578</v>
      </c>
      <c r="G573" s="1">
        <v>1</v>
      </c>
      <c r="H573" s="5">
        <v>45040.987282951392</v>
      </c>
      <c r="I573" s="7" t="s">
        <v>49</v>
      </c>
      <c r="J573" s="7"/>
      <c r="K573" s="7" t="s">
        <v>30</v>
      </c>
      <c r="L573" s="7" t="s">
        <v>31</v>
      </c>
      <c r="M573" s="7" t="s">
        <v>34</v>
      </c>
      <c r="N573" s="7" t="s">
        <v>33</v>
      </c>
      <c r="O573" s="7" t="s">
        <v>30</v>
      </c>
      <c r="P573" s="25">
        <f t="shared" si="125"/>
        <v>572</v>
      </c>
      <c r="Q573" s="28">
        <f t="shared" si="122"/>
        <v>45078</v>
      </c>
      <c r="R573" s="28" t="str">
        <f t="shared" si="112"/>
        <v>OTA</v>
      </c>
      <c r="S573" s="28" t="str">
        <f t="shared" si="113"/>
        <v>OTA</v>
      </c>
      <c r="T573" s="29">
        <f t="shared" si="114"/>
        <v>5.8927519151443723E-4</v>
      </c>
      <c r="U573" s="29">
        <f t="shared" si="123"/>
        <v>5.8927519151443723E-4</v>
      </c>
      <c r="V573" s="30">
        <f t="shared" si="115"/>
        <v>102.21449999999999</v>
      </c>
      <c r="W573" s="30">
        <f t="shared" si="116"/>
        <v>0</v>
      </c>
      <c r="X573" s="30">
        <f t="shared" si="117"/>
        <v>0</v>
      </c>
      <c r="Y573" s="30">
        <f t="shared" si="118"/>
        <v>12.265739999999997</v>
      </c>
      <c r="Z573" s="30">
        <f t="shared" si="119"/>
        <v>115</v>
      </c>
      <c r="AA573" s="30">
        <f t="shared" si="120"/>
        <v>1.1785503830288744</v>
      </c>
      <c r="AB573" s="30">
        <f t="shared" si="121"/>
        <v>0</v>
      </c>
      <c r="AC573" s="30">
        <f t="shared" si="124"/>
        <v>450.77120961697108</v>
      </c>
    </row>
    <row r="574" spans="1:29" x14ac:dyDescent="0.35">
      <c r="A574" s="5">
        <v>45091.009021180558</v>
      </c>
      <c r="B574" s="1">
        <v>2</v>
      </c>
      <c r="C574" s="6">
        <v>1587.01</v>
      </c>
      <c r="D574" s="6">
        <v>1</v>
      </c>
      <c r="E574" s="7" t="s">
        <v>19</v>
      </c>
      <c r="F574" s="5">
        <v>45092.364536550929</v>
      </c>
      <c r="G574" s="1">
        <v>1</v>
      </c>
      <c r="H574" s="5">
        <v>45085.472208726853</v>
      </c>
      <c r="I574" s="7" t="s">
        <v>49</v>
      </c>
      <c r="J574" s="7"/>
      <c r="K574" s="7"/>
      <c r="L574" s="7" t="s">
        <v>21</v>
      </c>
      <c r="M574" s="7" t="s">
        <v>66</v>
      </c>
      <c r="N574" s="7" t="s">
        <v>33</v>
      </c>
      <c r="O574" s="7" t="s">
        <v>46</v>
      </c>
      <c r="P574" s="25">
        <f t="shared" si="125"/>
        <v>573</v>
      </c>
      <c r="Q574" s="28">
        <f t="shared" si="122"/>
        <v>45078</v>
      </c>
      <c r="R574" s="28" t="str">
        <f t="shared" si="112"/>
        <v>WEB</v>
      </c>
      <c r="S574" s="28" t="str">
        <f t="shared" si="113"/>
        <v>WEBSITE</v>
      </c>
      <c r="T574" s="29">
        <f t="shared" si="114"/>
        <v>3.2626427406199023E-3</v>
      </c>
      <c r="U574" s="29">
        <f t="shared" si="123"/>
        <v>3.2626427406199023E-3</v>
      </c>
      <c r="V574" s="30">
        <f t="shared" si="115"/>
        <v>15.870100000000001</v>
      </c>
      <c r="W574" s="30">
        <f t="shared" si="116"/>
        <v>50</v>
      </c>
      <c r="X574" s="30">
        <f t="shared" si="117"/>
        <v>0</v>
      </c>
      <c r="Y574" s="30">
        <f t="shared" si="118"/>
        <v>22.218140000000002</v>
      </c>
      <c r="Z574" s="30">
        <f t="shared" si="119"/>
        <v>153.33333333333331</v>
      </c>
      <c r="AA574" s="30">
        <f t="shared" si="120"/>
        <v>32.626427406199021</v>
      </c>
      <c r="AB574" s="30">
        <f t="shared" si="121"/>
        <v>0</v>
      </c>
      <c r="AC574" s="30">
        <f t="shared" si="124"/>
        <v>1312.9619992604676</v>
      </c>
    </row>
    <row r="575" spans="1:29" x14ac:dyDescent="0.35">
      <c r="A575" s="5">
        <v>45091.034948726854</v>
      </c>
      <c r="B575" s="1">
        <v>2</v>
      </c>
      <c r="C575" s="6">
        <v>1858.04</v>
      </c>
      <c r="D575" s="6">
        <v>1</v>
      </c>
      <c r="E575" s="7" t="s">
        <v>19</v>
      </c>
      <c r="F575" s="5">
        <v>45092.458333333336</v>
      </c>
      <c r="G575" s="1">
        <v>1</v>
      </c>
      <c r="H575" s="5">
        <v>45088.773746168983</v>
      </c>
      <c r="I575" s="7" t="s">
        <v>67</v>
      </c>
      <c r="J575" s="7"/>
      <c r="K575" s="7" t="s">
        <v>30</v>
      </c>
      <c r="L575" s="7" t="s">
        <v>31</v>
      </c>
      <c r="M575" s="7" t="s">
        <v>32</v>
      </c>
      <c r="N575" s="7" t="s">
        <v>33</v>
      </c>
      <c r="O575" s="7" t="s">
        <v>30</v>
      </c>
      <c r="P575" s="25">
        <f t="shared" si="125"/>
        <v>574</v>
      </c>
      <c r="Q575" s="28">
        <f t="shared" si="122"/>
        <v>45078</v>
      </c>
      <c r="R575" s="28" t="str">
        <f t="shared" si="112"/>
        <v>OTA</v>
      </c>
      <c r="S575" s="28" t="str">
        <f t="shared" si="113"/>
        <v>OTA</v>
      </c>
      <c r="T575" s="29">
        <f t="shared" si="114"/>
        <v>1.1785503830288745E-3</v>
      </c>
      <c r="U575" s="29">
        <f t="shared" si="123"/>
        <v>1.1785503830288745E-3</v>
      </c>
      <c r="V575" s="30">
        <f t="shared" si="115"/>
        <v>278.70599999999996</v>
      </c>
      <c r="W575" s="30">
        <f t="shared" si="116"/>
        <v>0</v>
      </c>
      <c r="X575" s="30">
        <f t="shared" si="117"/>
        <v>0</v>
      </c>
      <c r="Y575" s="30">
        <f t="shared" si="118"/>
        <v>33.444719999999997</v>
      </c>
      <c r="Z575" s="30">
        <f t="shared" si="119"/>
        <v>153.33333333333331</v>
      </c>
      <c r="AA575" s="30">
        <f t="shared" si="120"/>
        <v>2.3571007660577488</v>
      </c>
      <c r="AB575" s="30">
        <f t="shared" si="121"/>
        <v>0</v>
      </c>
      <c r="AC575" s="30">
        <f t="shared" si="124"/>
        <v>1390.1988459006088</v>
      </c>
    </row>
    <row r="576" spans="1:29" x14ac:dyDescent="0.35">
      <c r="A576" s="5">
        <v>45090.664664814816</v>
      </c>
      <c r="B576" s="1">
        <v>2</v>
      </c>
      <c r="C576" s="6">
        <v>1765.13</v>
      </c>
      <c r="D576" s="6">
        <v>1</v>
      </c>
      <c r="E576" s="7" t="s">
        <v>19</v>
      </c>
      <c r="F576" s="5">
        <v>45092.458333333336</v>
      </c>
      <c r="G576" s="1">
        <v>1</v>
      </c>
      <c r="H576" s="5">
        <v>45088.70405591435</v>
      </c>
      <c r="I576" s="7" t="s">
        <v>67</v>
      </c>
      <c r="J576" s="7"/>
      <c r="K576" s="7"/>
      <c r="L576" s="7" t="s">
        <v>21</v>
      </c>
      <c r="M576" s="7" t="s">
        <v>66</v>
      </c>
      <c r="N576" s="7" t="s">
        <v>28</v>
      </c>
      <c r="O576" s="7" t="s">
        <v>46</v>
      </c>
      <c r="P576" s="25">
        <f t="shared" si="125"/>
        <v>575</v>
      </c>
      <c r="Q576" s="28">
        <f t="shared" si="122"/>
        <v>45078</v>
      </c>
      <c r="R576" s="28" t="str">
        <f t="shared" si="112"/>
        <v>WEB</v>
      </c>
      <c r="S576" s="28" t="str">
        <f t="shared" si="113"/>
        <v>WEBSITE</v>
      </c>
      <c r="T576" s="29">
        <f t="shared" si="114"/>
        <v>3.2626427406199023E-3</v>
      </c>
      <c r="U576" s="29">
        <f t="shared" si="123"/>
        <v>3.2626427406199023E-3</v>
      </c>
      <c r="V576" s="30">
        <f t="shared" si="115"/>
        <v>17.651300000000003</v>
      </c>
      <c r="W576" s="30">
        <f t="shared" si="116"/>
        <v>50</v>
      </c>
      <c r="X576" s="30">
        <f t="shared" si="117"/>
        <v>0</v>
      </c>
      <c r="Y576" s="30">
        <f t="shared" si="118"/>
        <v>24.711820000000003</v>
      </c>
      <c r="Z576" s="30">
        <f t="shared" si="119"/>
        <v>153.33333333333331</v>
      </c>
      <c r="AA576" s="30">
        <f t="shared" si="120"/>
        <v>32.626427406199021</v>
      </c>
      <c r="AB576" s="30">
        <f t="shared" si="121"/>
        <v>0</v>
      </c>
      <c r="AC576" s="30">
        <f t="shared" si="124"/>
        <v>1486.8071192604677</v>
      </c>
    </row>
    <row r="577" spans="1:29" x14ac:dyDescent="0.35">
      <c r="A577" s="5">
        <v>45091.10660608796</v>
      </c>
      <c r="B577" s="1">
        <v>3</v>
      </c>
      <c r="C577" s="6">
        <v>2526.79</v>
      </c>
      <c r="D577" s="6">
        <v>1</v>
      </c>
      <c r="E577" s="7" t="s">
        <v>19</v>
      </c>
      <c r="F577" s="5">
        <v>45093.458333333336</v>
      </c>
      <c r="G577" s="1">
        <v>1</v>
      </c>
      <c r="H577" s="5">
        <v>45085.104300347222</v>
      </c>
      <c r="I577" s="7" t="s">
        <v>67</v>
      </c>
      <c r="J577" s="7"/>
      <c r="K577" s="7" t="s">
        <v>30</v>
      </c>
      <c r="L577" s="7" t="s">
        <v>31</v>
      </c>
      <c r="M577" s="7" t="s">
        <v>32</v>
      </c>
      <c r="N577" s="7" t="s">
        <v>33</v>
      </c>
      <c r="O577" s="7" t="s">
        <v>30</v>
      </c>
      <c r="P577" s="25">
        <f t="shared" si="125"/>
        <v>576</v>
      </c>
      <c r="Q577" s="28">
        <f t="shared" si="122"/>
        <v>45078</v>
      </c>
      <c r="R577" s="28" t="str">
        <f t="shared" si="112"/>
        <v>OTA</v>
      </c>
      <c r="S577" s="28" t="str">
        <f t="shared" si="113"/>
        <v>OTA</v>
      </c>
      <c r="T577" s="29">
        <f t="shared" si="114"/>
        <v>1.7678255745433118E-3</v>
      </c>
      <c r="U577" s="29">
        <f t="shared" si="123"/>
        <v>1.7678255745433118E-3</v>
      </c>
      <c r="V577" s="30">
        <f t="shared" si="115"/>
        <v>379.01849999999996</v>
      </c>
      <c r="W577" s="30">
        <f t="shared" si="116"/>
        <v>0</v>
      </c>
      <c r="X577" s="30">
        <f t="shared" si="117"/>
        <v>0</v>
      </c>
      <c r="Y577" s="30">
        <f t="shared" si="118"/>
        <v>45.482219999999998</v>
      </c>
      <c r="Z577" s="30">
        <f t="shared" si="119"/>
        <v>191.66666666666666</v>
      </c>
      <c r="AA577" s="30">
        <f t="shared" si="120"/>
        <v>3.5356511490866236</v>
      </c>
      <c r="AB577" s="30">
        <f t="shared" si="121"/>
        <v>0</v>
      </c>
      <c r="AC577" s="30">
        <f t="shared" si="124"/>
        <v>1907.0869621842467</v>
      </c>
    </row>
    <row r="578" spans="1:29" x14ac:dyDescent="0.35">
      <c r="A578" s="5">
        <v>45090.674570995368</v>
      </c>
      <c r="B578" s="1">
        <v>1</v>
      </c>
      <c r="C578" s="6">
        <v>733.66</v>
      </c>
      <c r="D578" s="6">
        <v>1</v>
      </c>
      <c r="E578" s="7" t="s">
        <v>19</v>
      </c>
      <c r="F578" s="5">
        <v>45091.222995428237</v>
      </c>
      <c r="G578" s="1">
        <v>1</v>
      </c>
      <c r="H578" s="5">
        <v>45076.385985034722</v>
      </c>
      <c r="I578" s="7" t="s">
        <v>67</v>
      </c>
      <c r="J578" s="7"/>
      <c r="K578" s="7"/>
      <c r="L578" s="7" t="s">
        <v>21</v>
      </c>
      <c r="M578" s="7" t="s">
        <v>54</v>
      </c>
      <c r="N578" s="7" t="s">
        <v>33</v>
      </c>
      <c r="O578" s="7" t="s">
        <v>46</v>
      </c>
      <c r="P578" s="25">
        <f t="shared" si="125"/>
        <v>577</v>
      </c>
      <c r="Q578" s="28">
        <f t="shared" si="122"/>
        <v>45078</v>
      </c>
      <c r="R578" s="28" t="str">
        <f t="shared" ref="R578:R641" si="126">IFERROR(VLOOKUP($M578,rate_mapping,2,FALSE),"")</f>
        <v>WEB</v>
      </c>
      <c r="S578" s="28" t="str">
        <f t="shared" ref="S578:S641" si="127">IFERROR(VLOOKUP($O578,source_mapping,2,FALSE),"")</f>
        <v>WEBSITE</v>
      </c>
      <c r="T578" s="29">
        <f t="shared" ref="T578:T641" si="128">IFERROR($B578/SUMIFS($B:$B,$L:$L,$L578,$Q:$Q,$Q578),0)</f>
        <v>1.6313213703099511E-3</v>
      </c>
      <c r="U578" s="29">
        <f t="shared" si="123"/>
        <v>1.6313213703099511E-3</v>
      </c>
      <c r="V578" s="30">
        <f t="shared" ref="V578:V641" si="129">MAX(IFERROR(VLOOKUP($S578,channel_code_cost,3,FALSE)*$C578,0),IFERROR(VLOOKUP($R578,rate_code_cost,3,FALSE)*$C578,0))</f>
        <v>7.3365999999999998</v>
      </c>
      <c r="W578" s="30">
        <f t="shared" ref="W578:W641" si="130">MAX(IFERROR(VLOOKUP($S578,channel_code_cost,2,FALSE)*$D578,0),IFERROR(VLOOKUP($R578,rate_code_cost,2,FALSE)*$D578,0))</f>
        <v>50</v>
      </c>
      <c r="X578" s="30">
        <f t="shared" ref="X578:X641" si="131">MAX(IFERROR(VLOOKUP($S578,channel_code_cost,4,FALSE)*$C578,0),IFERROR(VLOOKUP($R578,rate_code_cost,4,FALSE)*$C578,0))</f>
        <v>0</v>
      </c>
      <c r="Y578" s="30">
        <f t="shared" ref="Y578:Y641" si="132">MAX(IFERROR(VLOOKUP($S578,channel_code_cost,5,FALSE)*$C578,0),IFERROR(VLOOKUP($R578,rate_code_cost,5,FALSE)*$C578,0))</f>
        <v>10.271240000000001</v>
      </c>
      <c r="Z578" s="30">
        <f t="shared" ref="Z578:Z641" si="133">hk_departure_cost+(($B578-1)*hk_stay_cost)</f>
        <v>115</v>
      </c>
      <c r="AA578" s="30">
        <f t="shared" ref="AA578:AA641" si="134">IFERROR(VLOOKUP($S578,channel_code_cost,6,FALSE)*$U578,0)</f>
        <v>16.31321370309951</v>
      </c>
      <c r="AB578" s="30">
        <f t="shared" ref="AB578:AB641" si="135">IFERROR(VLOOKUP($L578,segment_p_cost,2,FALSE)*$T578,0)</f>
        <v>0</v>
      </c>
      <c r="AC578" s="30">
        <f t="shared" si="124"/>
        <v>534.73894629690039</v>
      </c>
    </row>
    <row r="579" spans="1:29" x14ac:dyDescent="0.35">
      <c r="A579" s="5">
        <v>45090.879822800925</v>
      </c>
      <c r="B579" s="1">
        <v>1</v>
      </c>
      <c r="C579" s="6">
        <v>815.18</v>
      </c>
      <c r="D579" s="6">
        <v>1</v>
      </c>
      <c r="E579" s="7" t="s">
        <v>19</v>
      </c>
      <c r="F579" s="5">
        <v>45091.35322459491</v>
      </c>
      <c r="G579" s="1">
        <v>1</v>
      </c>
      <c r="H579" s="5">
        <v>45090.495058032408</v>
      </c>
      <c r="I579" s="7" t="s">
        <v>67</v>
      </c>
      <c r="J579" s="7"/>
      <c r="K579" s="7" t="s">
        <v>30</v>
      </c>
      <c r="L579" s="7" t="s">
        <v>31</v>
      </c>
      <c r="M579" s="7" t="s">
        <v>32</v>
      </c>
      <c r="N579" s="7" t="s">
        <v>33</v>
      </c>
      <c r="O579" s="7" t="s">
        <v>30</v>
      </c>
      <c r="P579" s="25">
        <f t="shared" si="125"/>
        <v>578</v>
      </c>
      <c r="Q579" s="28">
        <f t="shared" ref="Q579:Q642" si="136">DATE(YEAR($A579),MONTH($A579),1)</f>
        <v>45078</v>
      </c>
      <c r="R579" s="28" t="str">
        <f t="shared" si="126"/>
        <v>OTA</v>
      </c>
      <c r="S579" s="28" t="str">
        <f t="shared" si="127"/>
        <v>OTA</v>
      </c>
      <c r="T579" s="29">
        <f t="shared" si="128"/>
        <v>5.8927519151443723E-4</v>
      </c>
      <c r="U579" s="29">
        <f t="shared" ref="U579:U642" si="137">IFERROR($B579/SUMIFS($B:$B,$L:$L,$L579,$Q:$Q,$Q579),0)</f>
        <v>5.8927519151443723E-4</v>
      </c>
      <c r="V579" s="30">
        <f t="shared" si="129"/>
        <v>122.27699999999999</v>
      </c>
      <c r="W579" s="30">
        <f t="shared" si="130"/>
        <v>0</v>
      </c>
      <c r="X579" s="30">
        <f t="shared" si="131"/>
        <v>0</v>
      </c>
      <c r="Y579" s="30">
        <f t="shared" si="132"/>
        <v>14.673239999999998</v>
      </c>
      <c r="Z579" s="30">
        <f t="shared" si="133"/>
        <v>115</v>
      </c>
      <c r="AA579" s="30">
        <f t="shared" si="134"/>
        <v>1.1785503830288744</v>
      </c>
      <c r="AB579" s="30">
        <f t="shared" si="135"/>
        <v>0</v>
      </c>
      <c r="AC579" s="30">
        <f t="shared" ref="AC579:AC642" si="138">C579-SUM(V579:AB579)</f>
        <v>562.05120961697116</v>
      </c>
    </row>
    <row r="580" spans="1:29" x14ac:dyDescent="0.35">
      <c r="A580" s="5">
        <v>45090.742630115739</v>
      </c>
      <c r="B580" s="1">
        <v>2</v>
      </c>
      <c r="C580" s="6">
        <v>1800</v>
      </c>
      <c r="D580" s="6">
        <v>1</v>
      </c>
      <c r="E580" s="7" t="s">
        <v>19</v>
      </c>
      <c r="F580" s="5">
        <v>45092.368484722225</v>
      </c>
      <c r="G580" s="1">
        <v>1</v>
      </c>
      <c r="H580" s="5">
        <v>45085.002563576389</v>
      </c>
      <c r="I580" s="7" t="s">
        <v>53</v>
      </c>
      <c r="J580" s="7"/>
      <c r="K580" s="7" t="s">
        <v>30</v>
      </c>
      <c r="L580" s="7" t="s">
        <v>31</v>
      </c>
      <c r="M580" s="7" t="s">
        <v>32</v>
      </c>
      <c r="N580" s="7" t="s">
        <v>33</v>
      </c>
      <c r="O580" s="7" t="s">
        <v>30</v>
      </c>
      <c r="P580" s="25">
        <f t="shared" ref="P580:P643" si="139">P579+1</f>
        <v>579</v>
      </c>
      <c r="Q580" s="28">
        <f t="shared" si="136"/>
        <v>45078</v>
      </c>
      <c r="R580" s="28" t="str">
        <f t="shared" si="126"/>
        <v>OTA</v>
      </c>
      <c r="S580" s="28" t="str">
        <f t="shared" si="127"/>
        <v>OTA</v>
      </c>
      <c r="T580" s="29">
        <f t="shared" si="128"/>
        <v>1.1785503830288745E-3</v>
      </c>
      <c r="U580" s="29">
        <f t="shared" si="137"/>
        <v>1.1785503830288745E-3</v>
      </c>
      <c r="V580" s="30">
        <f t="shared" si="129"/>
        <v>270</v>
      </c>
      <c r="W580" s="30">
        <f t="shared" si="130"/>
        <v>0</v>
      </c>
      <c r="X580" s="30">
        <f t="shared" si="131"/>
        <v>0</v>
      </c>
      <c r="Y580" s="30">
        <f t="shared" si="132"/>
        <v>32.4</v>
      </c>
      <c r="Z580" s="30">
        <f t="shared" si="133"/>
        <v>153.33333333333331</v>
      </c>
      <c r="AA580" s="30">
        <f t="shared" si="134"/>
        <v>2.3571007660577488</v>
      </c>
      <c r="AB580" s="30">
        <f t="shared" si="135"/>
        <v>0</v>
      </c>
      <c r="AC580" s="30">
        <f t="shared" si="138"/>
        <v>1341.9095659006089</v>
      </c>
    </row>
    <row r="581" spans="1:29" x14ac:dyDescent="0.35">
      <c r="A581" s="5">
        <v>45090.908025671299</v>
      </c>
      <c r="B581" s="1">
        <v>2</v>
      </c>
      <c r="C581" s="6">
        <v>1901.03</v>
      </c>
      <c r="D581" s="6">
        <v>1</v>
      </c>
      <c r="E581" s="7" t="s">
        <v>19</v>
      </c>
      <c r="F581" s="5">
        <v>45092.443913796298</v>
      </c>
      <c r="G581" s="1">
        <v>1</v>
      </c>
      <c r="H581" s="5">
        <v>45090.379448506945</v>
      </c>
      <c r="I581" s="7" t="s">
        <v>53</v>
      </c>
      <c r="J581" s="7"/>
      <c r="K581" s="7"/>
      <c r="L581" s="7" t="s">
        <v>21</v>
      </c>
      <c r="M581" s="7" t="s">
        <v>52</v>
      </c>
      <c r="N581" s="7" t="s">
        <v>33</v>
      </c>
      <c r="O581" s="7" t="s">
        <v>46</v>
      </c>
      <c r="P581" s="25">
        <f t="shared" si="139"/>
        <v>580</v>
      </c>
      <c r="Q581" s="28">
        <f t="shared" si="136"/>
        <v>45078</v>
      </c>
      <c r="R581" s="28" t="str">
        <f t="shared" si="126"/>
        <v>WEB</v>
      </c>
      <c r="S581" s="28" t="str">
        <f t="shared" si="127"/>
        <v>WEBSITE</v>
      </c>
      <c r="T581" s="29">
        <f t="shared" si="128"/>
        <v>3.2626427406199023E-3</v>
      </c>
      <c r="U581" s="29">
        <f t="shared" si="137"/>
        <v>3.2626427406199023E-3</v>
      </c>
      <c r="V581" s="30">
        <f t="shared" si="129"/>
        <v>19.010300000000001</v>
      </c>
      <c r="W581" s="30">
        <f t="shared" si="130"/>
        <v>50</v>
      </c>
      <c r="X581" s="30">
        <f t="shared" si="131"/>
        <v>0</v>
      </c>
      <c r="Y581" s="30">
        <f t="shared" si="132"/>
        <v>26.614419999999999</v>
      </c>
      <c r="Z581" s="30">
        <f t="shared" si="133"/>
        <v>153.33333333333331</v>
      </c>
      <c r="AA581" s="30">
        <f t="shared" si="134"/>
        <v>32.626427406199021</v>
      </c>
      <c r="AB581" s="30">
        <f t="shared" si="135"/>
        <v>0</v>
      </c>
      <c r="AC581" s="30">
        <f t="shared" si="138"/>
        <v>1619.4455192604676</v>
      </c>
    </row>
    <row r="582" spans="1:29" x14ac:dyDescent="0.35">
      <c r="A582" s="5">
        <v>45090.769712824076</v>
      </c>
      <c r="B582" s="1">
        <v>1</v>
      </c>
      <c r="C582" s="6">
        <v>773.84</v>
      </c>
      <c r="D582" s="6">
        <v>1</v>
      </c>
      <c r="E582" s="7" t="s">
        <v>19</v>
      </c>
      <c r="F582" s="5">
        <v>45091.448180729167</v>
      </c>
      <c r="G582" s="1">
        <v>1</v>
      </c>
      <c r="H582" s="5">
        <v>45079.007773020836</v>
      </c>
      <c r="I582" s="7" t="s">
        <v>53</v>
      </c>
      <c r="J582" s="7"/>
      <c r="K582" s="7" t="s">
        <v>30</v>
      </c>
      <c r="L582" s="7" t="s">
        <v>31</v>
      </c>
      <c r="M582" s="7" t="s">
        <v>34</v>
      </c>
      <c r="N582" s="7" t="s">
        <v>33</v>
      </c>
      <c r="O582" s="7" t="s">
        <v>30</v>
      </c>
      <c r="P582" s="25">
        <f t="shared" si="139"/>
        <v>581</v>
      </c>
      <c r="Q582" s="28">
        <f t="shared" si="136"/>
        <v>45078</v>
      </c>
      <c r="R582" s="28" t="str">
        <f t="shared" si="126"/>
        <v>OTA</v>
      </c>
      <c r="S582" s="28" t="str">
        <f t="shared" si="127"/>
        <v>OTA</v>
      </c>
      <c r="T582" s="29">
        <f t="shared" si="128"/>
        <v>5.8927519151443723E-4</v>
      </c>
      <c r="U582" s="29">
        <f t="shared" si="137"/>
        <v>5.8927519151443723E-4</v>
      </c>
      <c r="V582" s="30">
        <f t="shared" si="129"/>
        <v>116.07599999999999</v>
      </c>
      <c r="W582" s="30">
        <f t="shared" si="130"/>
        <v>0</v>
      </c>
      <c r="X582" s="30">
        <f t="shared" si="131"/>
        <v>0</v>
      </c>
      <c r="Y582" s="30">
        <f t="shared" si="132"/>
        <v>13.929119999999999</v>
      </c>
      <c r="Z582" s="30">
        <f t="shared" si="133"/>
        <v>115</v>
      </c>
      <c r="AA582" s="30">
        <f t="shared" si="134"/>
        <v>1.1785503830288744</v>
      </c>
      <c r="AB582" s="30">
        <f t="shared" si="135"/>
        <v>0</v>
      </c>
      <c r="AC582" s="30">
        <f t="shared" si="138"/>
        <v>527.65632961697111</v>
      </c>
    </row>
    <row r="583" spans="1:29" x14ac:dyDescent="0.35">
      <c r="A583" s="5">
        <v>45090.819955659725</v>
      </c>
      <c r="B583" s="1">
        <v>3</v>
      </c>
      <c r="C583" s="6">
        <v>3095.53</v>
      </c>
      <c r="D583" s="6">
        <v>1</v>
      </c>
      <c r="E583" s="7" t="s">
        <v>19</v>
      </c>
      <c r="F583" s="5">
        <v>45093.458333333336</v>
      </c>
      <c r="G583" s="1">
        <v>1</v>
      </c>
      <c r="H583" s="5">
        <v>45090.036247916665</v>
      </c>
      <c r="I583" s="7" t="s">
        <v>53</v>
      </c>
      <c r="J583" s="7"/>
      <c r="K583" s="7" t="s">
        <v>30</v>
      </c>
      <c r="L583" s="7" t="s">
        <v>31</v>
      </c>
      <c r="M583" s="7" t="s">
        <v>32</v>
      </c>
      <c r="N583" s="7" t="s">
        <v>33</v>
      </c>
      <c r="O583" s="7" t="s">
        <v>30</v>
      </c>
      <c r="P583" s="25">
        <f t="shared" si="139"/>
        <v>582</v>
      </c>
      <c r="Q583" s="28">
        <f t="shared" si="136"/>
        <v>45078</v>
      </c>
      <c r="R583" s="28" t="str">
        <f t="shared" si="126"/>
        <v>OTA</v>
      </c>
      <c r="S583" s="28" t="str">
        <f t="shared" si="127"/>
        <v>OTA</v>
      </c>
      <c r="T583" s="29">
        <f t="shared" si="128"/>
        <v>1.7678255745433118E-3</v>
      </c>
      <c r="U583" s="29">
        <f t="shared" si="137"/>
        <v>1.7678255745433118E-3</v>
      </c>
      <c r="V583" s="30">
        <f t="shared" si="129"/>
        <v>464.3295</v>
      </c>
      <c r="W583" s="30">
        <f t="shared" si="130"/>
        <v>0</v>
      </c>
      <c r="X583" s="30">
        <f t="shared" si="131"/>
        <v>0</v>
      </c>
      <c r="Y583" s="30">
        <f t="shared" si="132"/>
        <v>55.719540000000002</v>
      </c>
      <c r="Z583" s="30">
        <f t="shared" si="133"/>
        <v>191.66666666666666</v>
      </c>
      <c r="AA583" s="30">
        <f t="shared" si="134"/>
        <v>3.5356511490866236</v>
      </c>
      <c r="AB583" s="30">
        <f t="shared" si="135"/>
        <v>0</v>
      </c>
      <c r="AC583" s="30">
        <f t="shared" si="138"/>
        <v>2380.278642184247</v>
      </c>
    </row>
    <row r="584" spans="1:29" x14ac:dyDescent="0.35">
      <c r="A584" s="5">
        <v>45090.697360914353</v>
      </c>
      <c r="B584" s="1">
        <v>2</v>
      </c>
      <c r="C584" s="6">
        <v>1959.82</v>
      </c>
      <c r="D584" s="6">
        <v>1</v>
      </c>
      <c r="E584" s="7" t="s">
        <v>19</v>
      </c>
      <c r="F584" s="5">
        <v>45092.449814675929</v>
      </c>
      <c r="G584" s="1">
        <v>1</v>
      </c>
      <c r="H584" s="5">
        <v>45090.648061863423</v>
      </c>
      <c r="I584" s="7" t="s">
        <v>53</v>
      </c>
      <c r="J584" s="7"/>
      <c r="K584" s="7" t="s">
        <v>30</v>
      </c>
      <c r="L584" s="7" t="s">
        <v>31</v>
      </c>
      <c r="M584" s="7" t="s">
        <v>32</v>
      </c>
      <c r="N584" s="7" t="s">
        <v>33</v>
      </c>
      <c r="O584" s="7" t="s">
        <v>30</v>
      </c>
      <c r="P584" s="25">
        <f t="shared" si="139"/>
        <v>583</v>
      </c>
      <c r="Q584" s="28">
        <f t="shared" si="136"/>
        <v>45078</v>
      </c>
      <c r="R584" s="28" t="str">
        <f t="shared" si="126"/>
        <v>OTA</v>
      </c>
      <c r="S584" s="28" t="str">
        <f t="shared" si="127"/>
        <v>OTA</v>
      </c>
      <c r="T584" s="29">
        <f t="shared" si="128"/>
        <v>1.1785503830288745E-3</v>
      </c>
      <c r="U584" s="29">
        <f t="shared" si="137"/>
        <v>1.1785503830288745E-3</v>
      </c>
      <c r="V584" s="30">
        <f t="shared" si="129"/>
        <v>293.97299999999996</v>
      </c>
      <c r="W584" s="30">
        <f t="shared" si="130"/>
        <v>0</v>
      </c>
      <c r="X584" s="30">
        <f t="shared" si="131"/>
        <v>0</v>
      </c>
      <c r="Y584" s="30">
        <f t="shared" si="132"/>
        <v>35.276759999999996</v>
      </c>
      <c r="Z584" s="30">
        <f t="shared" si="133"/>
        <v>153.33333333333331</v>
      </c>
      <c r="AA584" s="30">
        <f t="shared" si="134"/>
        <v>2.3571007660577488</v>
      </c>
      <c r="AB584" s="30">
        <f t="shared" si="135"/>
        <v>0</v>
      </c>
      <c r="AC584" s="30">
        <f t="shared" si="138"/>
        <v>1474.879805900609</v>
      </c>
    </row>
    <row r="585" spans="1:29" x14ac:dyDescent="0.35">
      <c r="A585" s="5">
        <v>45090.712407719904</v>
      </c>
      <c r="B585" s="1">
        <v>2</v>
      </c>
      <c r="C585" s="6">
        <v>1959.82</v>
      </c>
      <c r="D585" s="6">
        <v>1</v>
      </c>
      <c r="E585" s="7" t="s">
        <v>19</v>
      </c>
      <c r="F585" s="5">
        <v>45092.366556331021</v>
      </c>
      <c r="G585" s="1">
        <v>1</v>
      </c>
      <c r="H585" s="5">
        <v>45090.4951043287</v>
      </c>
      <c r="I585" s="7" t="s">
        <v>53</v>
      </c>
      <c r="J585" s="7"/>
      <c r="K585" s="7" t="s">
        <v>30</v>
      </c>
      <c r="L585" s="7" t="s">
        <v>31</v>
      </c>
      <c r="M585" s="7" t="s">
        <v>32</v>
      </c>
      <c r="N585" s="7" t="s">
        <v>33</v>
      </c>
      <c r="O585" s="7" t="s">
        <v>30</v>
      </c>
      <c r="P585" s="25">
        <f t="shared" si="139"/>
        <v>584</v>
      </c>
      <c r="Q585" s="28">
        <f t="shared" si="136"/>
        <v>45078</v>
      </c>
      <c r="R585" s="28" t="str">
        <f t="shared" si="126"/>
        <v>OTA</v>
      </c>
      <c r="S585" s="28" t="str">
        <f t="shared" si="127"/>
        <v>OTA</v>
      </c>
      <c r="T585" s="29">
        <f t="shared" si="128"/>
        <v>1.1785503830288745E-3</v>
      </c>
      <c r="U585" s="29">
        <f t="shared" si="137"/>
        <v>1.1785503830288745E-3</v>
      </c>
      <c r="V585" s="30">
        <f t="shared" si="129"/>
        <v>293.97299999999996</v>
      </c>
      <c r="W585" s="30">
        <f t="shared" si="130"/>
        <v>0</v>
      </c>
      <c r="X585" s="30">
        <f t="shared" si="131"/>
        <v>0</v>
      </c>
      <c r="Y585" s="30">
        <f t="shared" si="132"/>
        <v>35.276759999999996</v>
      </c>
      <c r="Z585" s="30">
        <f t="shared" si="133"/>
        <v>153.33333333333331</v>
      </c>
      <c r="AA585" s="30">
        <f t="shared" si="134"/>
        <v>2.3571007660577488</v>
      </c>
      <c r="AB585" s="30">
        <f t="shared" si="135"/>
        <v>0</v>
      </c>
      <c r="AC585" s="30">
        <f t="shared" si="138"/>
        <v>1474.879805900609</v>
      </c>
    </row>
    <row r="586" spans="1:29" x14ac:dyDescent="0.35">
      <c r="A586" s="5">
        <v>45090.303825937503</v>
      </c>
      <c r="B586" s="1">
        <v>1</v>
      </c>
      <c r="C586" s="6">
        <v>773.84</v>
      </c>
      <c r="D586" s="6">
        <v>1</v>
      </c>
      <c r="E586" s="7" t="s">
        <v>19</v>
      </c>
      <c r="F586" s="5">
        <v>45091.382093495369</v>
      </c>
      <c r="G586" s="1">
        <v>1</v>
      </c>
      <c r="H586" s="5">
        <v>45081.493210000001</v>
      </c>
      <c r="I586" s="7" t="s">
        <v>53</v>
      </c>
      <c r="J586" s="7"/>
      <c r="K586" s="7" t="s">
        <v>30</v>
      </c>
      <c r="L586" s="7" t="s">
        <v>31</v>
      </c>
      <c r="M586" s="7" t="s">
        <v>34</v>
      </c>
      <c r="N586" s="7" t="s">
        <v>33</v>
      </c>
      <c r="O586" s="7" t="s">
        <v>30</v>
      </c>
      <c r="P586" s="25">
        <f t="shared" si="139"/>
        <v>585</v>
      </c>
      <c r="Q586" s="28">
        <f t="shared" si="136"/>
        <v>45078</v>
      </c>
      <c r="R586" s="28" t="str">
        <f t="shared" si="126"/>
        <v>OTA</v>
      </c>
      <c r="S586" s="28" t="str">
        <f t="shared" si="127"/>
        <v>OTA</v>
      </c>
      <c r="T586" s="29">
        <f t="shared" si="128"/>
        <v>5.8927519151443723E-4</v>
      </c>
      <c r="U586" s="29">
        <f t="shared" si="137"/>
        <v>5.8927519151443723E-4</v>
      </c>
      <c r="V586" s="30">
        <f t="shared" si="129"/>
        <v>116.07599999999999</v>
      </c>
      <c r="W586" s="30">
        <f t="shared" si="130"/>
        <v>0</v>
      </c>
      <c r="X586" s="30">
        <f t="shared" si="131"/>
        <v>0</v>
      </c>
      <c r="Y586" s="30">
        <f t="shared" si="132"/>
        <v>13.929119999999999</v>
      </c>
      <c r="Z586" s="30">
        <f t="shared" si="133"/>
        <v>115</v>
      </c>
      <c r="AA586" s="30">
        <f t="shared" si="134"/>
        <v>1.1785503830288744</v>
      </c>
      <c r="AB586" s="30">
        <f t="shared" si="135"/>
        <v>0</v>
      </c>
      <c r="AC586" s="30">
        <f t="shared" si="138"/>
        <v>527.65632961697111</v>
      </c>
    </row>
    <row r="587" spans="1:29" x14ac:dyDescent="0.35">
      <c r="A587" s="5">
        <v>45090.371526550924</v>
      </c>
      <c r="B587" s="1">
        <v>7</v>
      </c>
      <c r="C587" s="6">
        <v>6891.33</v>
      </c>
      <c r="D587" s="6">
        <v>1</v>
      </c>
      <c r="E587" s="7" t="s">
        <v>19</v>
      </c>
      <c r="F587" s="5">
        <v>45097.420780520835</v>
      </c>
      <c r="G587" s="1">
        <v>1</v>
      </c>
      <c r="H587" s="5">
        <v>45088.541170474535</v>
      </c>
      <c r="I587" s="7" t="s">
        <v>53</v>
      </c>
      <c r="J587" s="7"/>
      <c r="K587" s="7"/>
      <c r="L587" s="7" t="s">
        <v>21</v>
      </c>
      <c r="M587" s="7" t="s">
        <v>52</v>
      </c>
      <c r="N587" s="7" t="s">
        <v>28</v>
      </c>
      <c r="O587" s="7" t="s">
        <v>24</v>
      </c>
      <c r="P587" s="25">
        <f t="shared" si="139"/>
        <v>586</v>
      </c>
      <c r="Q587" s="28">
        <f t="shared" si="136"/>
        <v>45078</v>
      </c>
      <c r="R587" s="28" t="str">
        <f t="shared" si="126"/>
        <v>WEB</v>
      </c>
      <c r="S587" s="28" t="str">
        <f t="shared" si="127"/>
        <v>OFFLINE</v>
      </c>
      <c r="T587" s="29">
        <f t="shared" si="128"/>
        <v>1.1419249592169658E-2</v>
      </c>
      <c r="U587" s="29">
        <f t="shared" si="137"/>
        <v>1.1419249592169658E-2</v>
      </c>
      <c r="V587" s="30">
        <f t="shared" si="129"/>
        <v>0</v>
      </c>
      <c r="W587" s="30">
        <f t="shared" si="130"/>
        <v>0</v>
      </c>
      <c r="X587" s="30">
        <f t="shared" si="131"/>
        <v>0</v>
      </c>
      <c r="Y587" s="30">
        <f t="shared" si="132"/>
        <v>96.478620000000006</v>
      </c>
      <c r="Z587" s="30">
        <f t="shared" si="133"/>
        <v>345</v>
      </c>
      <c r="AA587" s="30">
        <f t="shared" si="134"/>
        <v>0</v>
      </c>
      <c r="AB587" s="30">
        <f t="shared" si="135"/>
        <v>0</v>
      </c>
      <c r="AC587" s="30">
        <f t="shared" si="138"/>
        <v>6449.8513800000001</v>
      </c>
    </row>
    <row r="588" spans="1:29" x14ac:dyDescent="0.35">
      <c r="A588" s="5">
        <v>45090.831494155093</v>
      </c>
      <c r="B588" s="1">
        <v>1</v>
      </c>
      <c r="C588" s="6">
        <v>859.82</v>
      </c>
      <c r="D588" s="6">
        <v>1</v>
      </c>
      <c r="E588" s="7" t="s">
        <v>19</v>
      </c>
      <c r="F588" s="5">
        <v>45091.4064349537</v>
      </c>
      <c r="G588" s="1">
        <v>1</v>
      </c>
      <c r="H588" s="5">
        <v>45090.747393564816</v>
      </c>
      <c r="I588" s="7" t="s">
        <v>53</v>
      </c>
      <c r="J588" s="7"/>
      <c r="K588" s="7" t="s">
        <v>30</v>
      </c>
      <c r="L588" s="7" t="s">
        <v>31</v>
      </c>
      <c r="M588" s="7" t="s">
        <v>32</v>
      </c>
      <c r="N588" s="7" t="s">
        <v>33</v>
      </c>
      <c r="O588" s="7" t="s">
        <v>30</v>
      </c>
      <c r="P588" s="25">
        <f t="shared" si="139"/>
        <v>587</v>
      </c>
      <c r="Q588" s="28">
        <f t="shared" si="136"/>
        <v>45078</v>
      </c>
      <c r="R588" s="28" t="str">
        <f t="shared" si="126"/>
        <v>OTA</v>
      </c>
      <c r="S588" s="28" t="str">
        <f t="shared" si="127"/>
        <v>OTA</v>
      </c>
      <c r="T588" s="29">
        <f t="shared" si="128"/>
        <v>5.8927519151443723E-4</v>
      </c>
      <c r="U588" s="29">
        <f t="shared" si="137"/>
        <v>5.8927519151443723E-4</v>
      </c>
      <c r="V588" s="30">
        <f t="shared" si="129"/>
        <v>128.97300000000001</v>
      </c>
      <c r="W588" s="30">
        <f t="shared" si="130"/>
        <v>0</v>
      </c>
      <c r="X588" s="30">
        <f t="shared" si="131"/>
        <v>0</v>
      </c>
      <c r="Y588" s="30">
        <f t="shared" si="132"/>
        <v>15.476760000000001</v>
      </c>
      <c r="Z588" s="30">
        <f t="shared" si="133"/>
        <v>115</v>
      </c>
      <c r="AA588" s="30">
        <f t="shared" si="134"/>
        <v>1.1785503830288744</v>
      </c>
      <c r="AB588" s="30">
        <f t="shared" si="135"/>
        <v>0</v>
      </c>
      <c r="AC588" s="30">
        <f t="shared" si="138"/>
        <v>599.19168961697119</v>
      </c>
    </row>
    <row r="589" spans="1:29" x14ac:dyDescent="0.35">
      <c r="A589" s="5">
        <v>45091.03653229167</v>
      </c>
      <c r="B589" s="1">
        <v>3</v>
      </c>
      <c r="C589" s="6">
        <v>2495.09</v>
      </c>
      <c r="D589" s="6">
        <v>1</v>
      </c>
      <c r="E589" s="7" t="s">
        <v>19</v>
      </c>
      <c r="F589" s="5">
        <v>45093.37908712963</v>
      </c>
      <c r="G589" s="1">
        <v>1</v>
      </c>
      <c r="H589" s="5">
        <v>45015.796319050925</v>
      </c>
      <c r="I589" s="7" t="s">
        <v>53</v>
      </c>
      <c r="J589" s="7"/>
      <c r="K589" s="7" t="s">
        <v>35</v>
      </c>
      <c r="L589" s="7" t="s">
        <v>31</v>
      </c>
      <c r="M589" s="7" t="s">
        <v>34</v>
      </c>
      <c r="N589" s="7" t="s">
        <v>33</v>
      </c>
      <c r="O589" s="7" t="s">
        <v>78</v>
      </c>
      <c r="P589" s="25">
        <f t="shared" si="139"/>
        <v>588</v>
      </c>
      <c r="Q589" s="28">
        <f t="shared" si="136"/>
        <v>45078</v>
      </c>
      <c r="R589" s="28" t="str">
        <f t="shared" si="126"/>
        <v>OTA</v>
      </c>
      <c r="S589" s="28" t="str">
        <f t="shared" si="127"/>
        <v>GDS</v>
      </c>
      <c r="T589" s="29">
        <f t="shared" si="128"/>
        <v>1.7678255745433118E-3</v>
      </c>
      <c r="U589" s="29">
        <f t="shared" si="137"/>
        <v>1.7678255745433118E-3</v>
      </c>
      <c r="V589" s="30">
        <f t="shared" si="129"/>
        <v>374.26350000000002</v>
      </c>
      <c r="W589" s="30">
        <f t="shared" si="130"/>
        <v>100</v>
      </c>
      <c r="X589" s="30">
        <f t="shared" si="131"/>
        <v>0</v>
      </c>
      <c r="Y589" s="30">
        <f t="shared" si="132"/>
        <v>44.911619999999999</v>
      </c>
      <c r="Z589" s="30">
        <f t="shared" si="133"/>
        <v>191.66666666666666</v>
      </c>
      <c r="AA589" s="30">
        <f t="shared" si="134"/>
        <v>4.419563936358279</v>
      </c>
      <c r="AB589" s="30">
        <f t="shared" si="135"/>
        <v>0</v>
      </c>
      <c r="AC589" s="30">
        <f t="shared" si="138"/>
        <v>1779.8286493969754</v>
      </c>
    </row>
    <row r="590" spans="1:29" x14ac:dyDescent="0.35">
      <c r="A590" s="5">
        <v>45091.08462321759</v>
      </c>
      <c r="B590" s="1">
        <v>1</v>
      </c>
      <c r="C590" s="6">
        <v>834.03</v>
      </c>
      <c r="D590" s="6">
        <v>1</v>
      </c>
      <c r="E590" s="7" t="s">
        <v>19</v>
      </c>
      <c r="F590" s="5">
        <v>45091.253059479168</v>
      </c>
      <c r="G590" s="1">
        <v>1</v>
      </c>
      <c r="H590" s="5">
        <v>45091.082924872688</v>
      </c>
      <c r="I590" s="7" t="s">
        <v>53</v>
      </c>
      <c r="J590" s="7"/>
      <c r="K590" s="7"/>
      <c r="L590" s="7" t="s">
        <v>21</v>
      </c>
      <c r="M590" s="7" t="s">
        <v>52</v>
      </c>
      <c r="N590" s="7" t="s">
        <v>23</v>
      </c>
      <c r="O590" s="7" t="s">
        <v>24</v>
      </c>
      <c r="P590" s="25">
        <f t="shared" si="139"/>
        <v>589</v>
      </c>
      <c r="Q590" s="28">
        <f t="shared" si="136"/>
        <v>45078</v>
      </c>
      <c r="R590" s="28" t="str">
        <f t="shared" si="126"/>
        <v>WEB</v>
      </c>
      <c r="S590" s="28" t="str">
        <f t="shared" si="127"/>
        <v>OFFLINE</v>
      </c>
      <c r="T590" s="29">
        <f t="shared" si="128"/>
        <v>1.6313213703099511E-3</v>
      </c>
      <c r="U590" s="29">
        <f t="shared" si="137"/>
        <v>1.6313213703099511E-3</v>
      </c>
      <c r="V590" s="30">
        <f t="shared" si="129"/>
        <v>0</v>
      </c>
      <c r="W590" s="30">
        <f t="shared" si="130"/>
        <v>0</v>
      </c>
      <c r="X590" s="30">
        <f t="shared" si="131"/>
        <v>0</v>
      </c>
      <c r="Y590" s="30">
        <f t="shared" si="132"/>
        <v>11.67642</v>
      </c>
      <c r="Z590" s="30">
        <f t="shared" si="133"/>
        <v>115</v>
      </c>
      <c r="AA590" s="30">
        <f t="shared" si="134"/>
        <v>0</v>
      </c>
      <c r="AB590" s="30">
        <f t="shared" si="135"/>
        <v>0</v>
      </c>
      <c r="AC590" s="30">
        <f t="shared" si="138"/>
        <v>707.35357999999997</v>
      </c>
    </row>
    <row r="591" spans="1:29" x14ac:dyDescent="0.35">
      <c r="A591" s="5">
        <v>45091.043190659722</v>
      </c>
      <c r="B591" s="1">
        <v>1</v>
      </c>
      <c r="C591" s="6">
        <v>859.82</v>
      </c>
      <c r="D591" s="6">
        <v>1</v>
      </c>
      <c r="E591" s="7" t="s">
        <v>19</v>
      </c>
      <c r="F591" s="5">
        <v>45091.458333333336</v>
      </c>
      <c r="G591" s="1">
        <v>1</v>
      </c>
      <c r="H591" s="5">
        <v>45091.019929953705</v>
      </c>
      <c r="I591" s="7" t="s">
        <v>53</v>
      </c>
      <c r="J591" s="7"/>
      <c r="K591" s="7" t="s">
        <v>30</v>
      </c>
      <c r="L591" s="7" t="s">
        <v>31</v>
      </c>
      <c r="M591" s="7" t="s">
        <v>32</v>
      </c>
      <c r="N591" s="7" t="s">
        <v>33</v>
      </c>
      <c r="O591" s="7" t="s">
        <v>30</v>
      </c>
      <c r="P591" s="25">
        <f t="shared" si="139"/>
        <v>590</v>
      </c>
      <c r="Q591" s="28">
        <f t="shared" si="136"/>
        <v>45078</v>
      </c>
      <c r="R591" s="28" t="str">
        <f t="shared" si="126"/>
        <v>OTA</v>
      </c>
      <c r="S591" s="28" t="str">
        <f t="shared" si="127"/>
        <v>OTA</v>
      </c>
      <c r="T591" s="29">
        <f t="shared" si="128"/>
        <v>5.8927519151443723E-4</v>
      </c>
      <c r="U591" s="29">
        <f t="shared" si="137"/>
        <v>5.8927519151443723E-4</v>
      </c>
      <c r="V591" s="30">
        <f t="shared" si="129"/>
        <v>128.97300000000001</v>
      </c>
      <c r="W591" s="30">
        <f t="shared" si="130"/>
        <v>0</v>
      </c>
      <c r="X591" s="30">
        <f t="shared" si="131"/>
        <v>0</v>
      </c>
      <c r="Y591" s="30">
        <f t="shared" si="132"/>
        <v>15.476760000000001</v>
      </c>
      <c r="Z591" s="30">
        <f t="shared" si="133"/>
        <v>115</v>
      </c>
      <c r="AA591" s="30">
        <f t="shared" si="134"/>
        <v>1.1785503830288744</v>
      </c>
      <c r="AB591" s="30">
        <f t="shared" si="135"/>
        <v>0</v>
      </c>
      <c r="AC591" s="30">
        <f t="shared" si="138"/>
        <v>599.19168961697119</v>
      </c>
    </row>
    <row r="592" spans="1:29" x14ac:dyDescent="0.35">
      <c r="A592" s="5">
        <v>45091.084869456019</v>
      </c>
      <c r="B592" s="1">
        <v>1</v>
      </c>
      <c r="C592" s="6">
        <v>834.03</v>
      </c>
      <c r="D592" s="6">
        <v>1</v>
      </c>
      <c r="E592" s="7" t="s">
        <v>19</v>
      </c>
      <c r="F592" s="5">
        <v>45091.253110324076</v>
      </c>
      <c r="G592" s="1">
        <v>1</v>
      </c>
      <c r="H592" s="5">
        <v>45091.082924872688</v>
      </c>
      <c r="I592" s="7" t="s">
        <v>53</v>
      </c>
      <c r="J592" s="7"/>
      <c r="K592" s="7"/>
      <c r="L592" s="7" t="s">
        <v>21</v>
      </c>
      <c r="M592" s="7" t="s">
        <v>52</v>
      </c>
      <c r="N592" s="7" t="s">
        <v>23</v>
      </c>
      <c r="O592" s="7" t="s">
        <v>24</v>
      </c>
      <c r="P592" s="25">
        <f t="shared" si="139"/>
        <v>591</v>
      </c>
      <c r="Q592" s="28">
        <f t="shared" si="136"/>
        <v>45078</v>
      </c>
      <c r="R592" s="28" t="str">
        <f t="shared" si="126"/>
        <v>WEB</v>
      </c>
      <c r="S592" s="28" t="str">
        <f t="shared" si="127"/>
        <v>OFFLINE</v>
      </c>
      <c r="T592" s="29">
        <f t="shared" si="128"/>
        <v>1.6313213703099511E-3</v>
      </c>
      <c r="U592" s="29">
        <f t="shared" si="137"/>
        <v>1.6313213703099511E-3</v>
      </c>
      <c r="V592" s="30">
        <f t="shared" si="129"/>
        <v>0</v>
      </c>
      <c r="W592" s="30">
        <f t="shared" si="130"/>
        <v>0</v>
      </c>
      <c r="X592" s="30">
        <f t="shared" si="131"/>
        <v>0</v>
      </c>
      <c r="Y592" s="30">
        <f t="shared" si="132"/>
        <v>11.67642</v>
      </c>
      <c r="Z592" s="30">
        <f t="shared" si="133"/>
        <v>115</v>
      </c>
      <c r="AA592" s="30">
        <f t="shared" si="134"/>
        <v>0</v>
      </c>
      <c r="AB592" s="30">
        <f t="shared" si="135"/>
        <v>0</v>
      </c>
      <c r="AC592" s="30">
        <f t="shared" si="138"/>
        <v>707.35357999999997</v>
      </c>
    </row>
    <row r="593" spans="1:29" x14ac:dyDescent="0.35">
      <c r="A593" s="5">
        <v>45090.958469282406</v>
      </c>
      <c r="B593" s="1">
        <v>1</v>
      </c>
      <c r="C593" s="6">
        <v>834.03</v>
      </c>
      <c r="D593" s="6">
        <v>1</v>
      </c>
      <c r="E593" s="7" t="s">
        <v>19</v>
      </c>
      <c r="F593" s="5">
        <v>45091.347768969907</v>
      </c>
      <c r="G593" s="1">
        <v>1</v>
      </c>
      <c r="H593" s="5">
        <v>45090.958429988423</v>
      </c>
      <c r="I593" s="7" t="s">
        <v>53</v>
      </c>
      <c r="J593" s="7"/>
      <c r="K593" s="7"/>
      <c r="L593" s="7" t="s">
        <v>21</v>
      </c>
      <c r="M593" s="7" t="s">
        <v>52</v>
      </c>
      <c r="N593" s="7" t="s">
        <v>23</v>
      </c>
      <c r="O593" s="7" t="s">
        <v>24</v>
      </c>
      <c r="P593" s="25">
        <f t="shared" si="139"/>
        <v>592</v>
      </c>
      <c r="Q593" s="28">
        <f t="shared" si="136"/>
        <v>45078</v>
      </c>
      <c r="R593" s="28" t="str">
        <f t="shared" si="126"/>
        <v>WEB</v>
      </c>
      <c r="S593" s="28" t="str">
        <f t="shared" si="127"/>
        <v>OFFLINE</v>
      </c>
      <c r="T593" s="29">
        <f t="shared" si="128"/>
        <v>1.6313213703099511E-3</v>
      </c>
      <c r="U593" s="29">
        <f t="shared" si="137"/>
        <v>1.6313213703099511E-3</v>
      </c>
      <c r="V593" s="30">
        <f t="shared" si="129"/>
        <v>0</v>
      </c>
      <c r="W593" s="30">
        <f t="shared" si="130"/>
        <v>0</v>
      </c>
      <c r="X593" s="30">
        <f t="shared" si="131"/>
        <v>0</v>
      </c>
      <c r="Y593" s="30">
        <f t="shared" si="132"/>
        <v>11.67642</v>
      </c>
      <c r="Z593" s="30">
        <f t="shared" si="133"/>
        <v>115</v>
      </c>
      <c r="AA593" s="30">
        <f t="shared" si="134"/>
        <v>0</v>
      </c>
      <c r="AB593" s="30">
        <f t="shared" si="135"/>
        <v>0</v>
      </c>
      <c r="AC593" s="30">
        <f t="shared" si="138"/>
        <v>707.35357999999997</v>
      </c>
    </row>
    <row r="594" spans="1:29" x14ac:dyDescent="0.35">
      <c r="A594" s="5">
        <v>45090.683619062504</v>
      </c>
      <c r="B594" s="1">
        <v>1</v>
      </c>
      <c r="C594" s="6">
        <v>859.82</v>
      </c>
      <c r="D594" s="6">
        <v>1</v>
      </c>
      <c r="E594" s="7" t="s">
        <v>19</v>
      </c>
      <c r="F594" s="5">
        <v>45091.208333333336</v>
      </c>
      <c r="G594" s="1">
        <v>1</v>
      </c>
      <c r="H594" s="5">
        <v>45086.988331030094</v>
      </c>
      <c r="I594" s="7" t="s">
        <v>53</v>
      </c>
      <c r="J594" s="7"/>
      <c r="K594" s="7" t="s">
        <v>30</v>
      </c>
      <c r="L594" s="7" t="s">
        <v>31</v>
      </c>
      <c r="M594" s="7" t="s">
        <v>32</v>
      </c>
      <c r="N594" s="7" t="s">
        <v>33</v>
      </c>
      <c r="O594" s="7" t="s">
        <v>30</v>
      </c>
      <c r="P594" s="25">
        <f t="shared" si="139"/>
        <v>593</v>
      </c>
      <c r="Q594" s="28">
        <f t="shared" si="136"/>
        <v>45078</v>
      </c>
      <c r="R594" s="28" t="str">
        <f t="shared" si="126"/>
        <v>OTA</v>
      </c>
      <c r="S594" s="28" t="str">
        <f t="shared" si="127"/>
        <v>OTA</v>
      </c>
      <c r="T594" s="29">
        <f t="shared" si="128"/>
        <v>5.8927519151443723E-4</v>
      </c>
      <c r="U594" s="29">
        <f t="shared" si="137"/>
        <v>5.8927519151443723E-4</v>
      </c>
      <c r="V594" s="30">
        <f t="shared" si="129"/>
        <v>128.97300000000001</v>
      </c>
      <c r="W594" s="30">
        <f t="shared" si="130"/>
        <v>0</v>
      </c>
      <c r="X594" s="30">
        <f t="shared" si="131"/>
        <v>0</v>
      </c>
      <c r="Y594" s="30">
        <f t="shared" si="132"/>
        <v>15.476760000000001</v>
      </c>
      <c r="Z594" s="30">
        <f t="shared" si="133"/>
        <v>115</v>
      </c>
      <c r="AA594" s="30">
        <f t="shared" si="134"/>
        <v>1.1785503830288744</v>
      </c>
      <c r="AB594" s="30">
        <f t="shared" si="135"/>
        <v>0</v>
      </c>
      <c r="AC594" s="30">
        <f t="shared" si="138"/>
        <v>599.19168961697119</v>
      </c>
    </row>
    <row r="595" spans="1:29" x14ac:dyDescent="0.35">
      <c r="A595" s="5">
        <v>45090.495112222219</v>
      </c>
      <c r="B595" s="1">
        <v>2</v>
      </c>
      <c r="C595" s="6">
        <v>1658.97</v>
      </c>
      <c r="D595" s="6">
        <v>1</v>
      </c>
      <c r="E595" s="7" t="s">
        <v>19</v>
      </c>
      <c r="F595" s="5">
        <v>45092.345863738425</v>
      </c>
      <c r="G595" s="1">
        <v>1</v>
      </c>
      <c r="H595" s="5">
        <v>45070.963339224538</v>
      </c>
      <c r="I595" s="7" t="s">
        <v>53</v>
      </c>
      <c r="J595" s="7"/>
      <c r="K595" s="7" t="s">
        <v>50</v>
      </c>
      <c r="L595" s="7" t="s">
        <v>31</v>
      </c>
      <c r="M595" s="7" t="s">
        <v>32</v>
      </c>
      <c r="N595" s="7" t="s">
        <v>28</v>
      </c>
      <c r="O595" s="7" t="s">
        <v>51</v>
      </c>
      <c r="P595" s="25">
        <f t="shared" si="139"/>
        <v>594</v>
      </c>
      <c r="Q595" s="28">
        <f t="shared" si="136"/>
        <v>45078</v>
      </c>
      <c r="R595" s="28" t="str">
        <f t="shared" si="126"/>
        <v>OTA</v>
      </c>
      <c r="S595" s="28" t="str">
        <f t="shared" si="127"/>
        <v>OTA</v>
      </c>
      <c r="T595" s="29">
        <f t="shared" si="128"/>
        <v>1.1785503830288745E-3</v>
      </c>
      <c r="U595" s="29">
        <f t="shared" si="137"/>
        <v>1.1785503830288745E-3</v>
      </c>
      <c r="V595" s="30">
        <f t="shared" si="129"/>
        <v>248.84549999999999</v>
      </c>
      <c r="W595" s="30">
        <f t="shared" si="130"/>
        <v>0</v>
      </c>
      <c r="X595" s="30">
        <f t="shared" si="131"/>
        <v>0</v>
      </c>
      <c r="Y595" s="30">
        <f t="shared" si="132"/>
        <v>29.861459999999997</v>
      </c>
      <c r="Z595" s="30">
        <f t="shared" si="133"/>
        <v>153.33333333333331</v>
      </c>
      <c r="AA595" s="30">
        <f t="shared" si="134"/>
        <v>2.3571007660577488</v>
      </c>
      <c r="AB595" s="30">
        <f t="shared" si="135"/>
        <v>0</v>
      </c>
      <c r="AC595" s="30">
        <f t="shared" si="138"/>
        <v>1224.572605900609</v>
      </c>
    </row>
    <row r="596" spans="1:29" x14ac:dyDescent="0.35">
      <c r="A596" s="5">
        <v>45090.710641481484</v>
      </c>
      <c r="B596" s="1">
        <v>1</v>
      </c>
      <c r="C596" s="6">
        <v>859.82</v>
      </c>
      <c r="D596" s="6">
        <v>1</v>
      </c>
      <c r="E596" s="7" t="s">
        <v>19</v>
      </c>
      <c r="F596" s="5">
        <v>45090.916666666664</v>
      </c>
      <c r="G596" s="1">
        <v>1</v>
      </c>
      <c r="H596" s="5">
        <v>45090.703027384261</v>
      </c>
      <c r="I596" s="7" t="s">
        <v>53</v>
      </c>
      <c r="J596" s="7"/>
      <c r="K596" s="7" t="s">
        <v>30</v>
      </c>
      <c r="L596" s="7" t="s">
        <v>31</v>
      </c>
      <c r="M596" s="7" t="s">
        <v>32</v>
      </c>
      <c r="N596" s="7" t="s">
        <v>33</v>
      </c>
      <c r="O596" s="7" t="s">
        <v>30</v>
      </c>
      <c r="P596" s="25">
        <f t="shared" si="139"/>
        <v>595</v>
      </c>
      <c r="Q596" s="28">
        <f t="shared" si="136"/>
        <v>45078</v>
      </c>
      <c r="R596" s="28" t="str">
        <f t="shared" si="126"/>
        <v>OTA</v>
      </c>
      <c r="S596" s="28" t="str">
        <f t="shared" si="127"/>
        <v>OTA</v>
      </c>
      <c r="T596" s="29">
        <f t="shared" si="128"/>
        <v>5.8927519151443723E-4</v>
      </c>
      <c r="U596" s="29">
        <f t="shared" si="137"/>
        <v>5.8927519151443723E-4</v>
      </c>
      <c r="V596" s="30">
        <f t="shared" si="129"/>
        <v>128.97300000000001</v>
      </c>
      <c r="W596" s="30">
        <f t="shared" si="130"/>
        <v>0</v>
      </c>
      <c r="X596" s="30">
        <f t="shared" si="131"/>
        <v>0</v>
      </c>
      <c r="Y596" s="30">
        <f t="shared" si="132"/>
        <v>15.476760000000001</v>
      </c>
      <c r="Z596" s="30">
        <f t="shared" si="133"/>
        <v>115</v>
      </c>
      <c r="AA596" s="30">
        <f t="shared" si="134"/>
        <v>1.1785503830288744</v>
      </c>
      <c r="AB596" s="30">
        <f t="shared" si="135"/>
        <v>0</v>
      </c>
      <c r="AC596" s="30">
        <f t="shared" si="138"/>
        <v>599.19168961697119</v>
      </c>
    </row>
    <row r="597" spans="1:29" x14ac:dyDescent="0.35">
      <c r="A597" s="5">
        <v>45090.716832592596</v>
      </c>
      <c r="B597" s="1">
        <v>2</v>
      </c>
      <c r="C597" s="6">
        <v>1959.82</v>
      </c>
      <c r="D597" s="6">
        <v>1</v>
      </c>
      <c r="E597" s="7" t="s">
        <v>19</v>
      </c>
      <c r="F597" s="5">
        <v>45092.458333333336</v>
      </c>
      <c r="G597" s="1">
        <v>1</v>
      </c>
      <c r="H597" s="5">
        <v>45088.775854039355</v>
      </c>
      <c r="I597" s="7" t="s">
        <v>53</v>
      </c>
      <c r="J597" s="7"/>
      <c r="K597" s="7" t="s">
        <v>30</v>
      </c>
      <c r="L597" s="7" t="s">
        <v>31</v>
      </c>
      <c r="M597" s="7" t="s">
        <v>32</v>
      </c>
      <c r="N597" s="7" t="s">
        <v>33</v>
      </c>
      <c r="O597" s="7" t="s">
        <v>30</v>
      </c>
      <c r="P597" s="25">
        <f t="shared" si="139"/>
        <v>596</v>
      </c>
      <c r="Q597" s="28">
        <f t="shared" si="136"/>
        <v>45078</v>
      </c>
      <c r="R597" s="28" t="str">
        <f t="shared" si="126"/>
        <v>OTA</v>
      </c>
      <c r="S597" s="28" t="str">
        <f t="shared" si="127"/>
        <v>OTA</v>
      </c>
      <c r="T597" s="29">
        <f t="shared" si="128"/>
        <v>1.1785503830288745E-3</v>
      </c>
      <c r="U597" s="29">
        <f t="shared" si="137"/>
        <v>1.1785503830288745E-3</v>
      </c>
      <c r="V597" s="30">
        <f t="shared" si="129"/>
        <v>293.97299999999996</v>
      </c>
      <c r="W597" s="30">
        <f t="shared" si="130"/>
        <v>0</v>
      </c>
      <c r="X597" s="30">
        <f t="shared" si="131"/>
        <v>0</v>
      </c>
      <c r="Y597" s="30">
        <f t="shared" si="132"/>
        <v>35.276759999999996</v>
      </c>
      <c r="Z597" s="30">
        <f t="shared" si="133"/>
        <v>153.33333333333331</v>
      </c>
      <c r="AA597" s="30">
        <f t="shared" si="134"/>
        <v>2.3571007660577488</v>
      </c>
      <c r="AB597" s="30">
        <f t="shared" si="135"/>
        <v>0</v>
      </c>
      <c r="AC597" s="30">
        <f t="shared" si="138"/>
        <v>1474.879805900609</v>
      </c>
    </row>
    <row r="598" spans="1:29" x14ac:dyDescent="0.35">
      <c r="A598" s="5">
        <v>45090.909380543984</v>
      </c>
      <c r="B598" s="1">
        <v>1</v>
      </c>
      <c r="C598" s="6">
        <v>859.82</v>
      </c>
      <c r="D598" s="6">
        <v>1</v>
      </c>
      <c r="E598" s="7" t="s">
        <v>19</v>
      </c>
      <c r="F598" s="5">
        <v>45091.227735324072</v>
      </c>
      <c r="G598" s="1">
        <v>1</v>
      </c>
      <c r="H598" s="5">
        <v>45089.401872037037</v>
      </c>
      <c r="I598" s="7" t="s">
        <v>53</v>
      </c>
      <c r="J598" s="7"/>
      <c r="K598" s="7" t="s">
        <v>30</v>
      </c>
      <c r="L598" s="7" t="s">
        <v>31</v>
      </c>
      <c r="M598" s="7" t="s">
        <v>32</v>
      </c>
      <c r="N598" s="7" t="s">
        <v>28</v>
      </c>
      <c r="O598" s="7" t="s">
        <v>30</v>
      </c>
      <c r="P598" s="25">
        <f t="shared" si="139"/>
        <v>597</v>
      </c>
      <c r="Q598" s="28">
        <f t="shared" si="136"/>
        <v>45078</v>
      </c>
      <c r="R598" s="28" t="str">
        <f t="shared" si="126"/>
        <v>OTA</v>
      </c>
      <c r="S598" s="28" t="str">
        <f t="shared" si="127"/>
        <v>OTA</v>
      </c>
      <c r="T598" s="29">
        <f t="shared" si="128"/>
        <v>5.8927519151443723E-4</v>
      </c>
      <c r="U598" s="29">
        <f t="shared" si="137"/>
        <v>5.8927519151443723E-4</v>
      </c>
      <c r="V598" s="30">
        <f t="shared" si="129"/>
        <v>128.97300000000001</v>
      </c>
      <c r="W598" s="30">
        <f t="shared" si="130"/>
        <v>0</v>
      </c>
      <c r="X598" s="30">
        <f t="shared" si="131"/>
        <v>0</v>
      </c>
      <c r="Y598" s="30">
        <f t="shared" si="132"/>
        <v>15.476760000000001</v>
      </c>
      <c r="Z598" s="30">
        <f t="shared" si="133"/>
        <v>115</v>
      </c>
      <c r="AA598" s="30">
        <f t="shared" si="134"/>
        <v>1.1785503830288744</v>
      </c>
      <c r="AB598" s="30">
        <f t="shared" si="135"/>
        <v>0</v>
      </c>
      <c r="AC598" s="30">
        <f t="shared" si="138"/>
        <v>599.19168961697119</v>
      </c>
    </row>
    <row r="599" spans="1:29" x14ac:dyDescent="0.35">
      <c r="A599" s="5">
        <v>45090.594081712959</v>
      </c>
      <c r="B599" s="1">
        <v>3</v>
      </c>
      <c r="C599" s="6">
        <v>2292.7199999999998</v>
      </c>
      <c r="D599" s="6">
        <v>1</v>
      </c>
      <c r="E599" s="7" t="s">
        <v>19</v>
      </c>
      <c r="F599" s="5">
        <v>45093.220577534725</v>
      </c>
      <c r="G599" s="1">
        <v>1</v>
      </c>
      <c r="H599" s="5">
        <v>45063.315415763886</v>
      </c>
      <c r="I599" s="7" t="s">
        <v>53</v>
      </c>
      <c r="J599" s="7"/>
      <c r="K599" s="7" t="s">
        <v>50</v>
      </c>
      <c r="L599" s="7" t="s">
        <v>31</v>
      </c>
      <c r="M599" s="7" t="s">
        <v>32</v>
      </c>
      <c r="N599" s="7" t="s">
        <v>28</v>
      </c>
      <c r="O599" s="7" t="s">
        <v>51</v>
      </c>
      <c r="P599" s="25">
        <f t="shared" si="139"/>
        <v>598</v>
      </c>
      <c r="Q599" s="28">
        <f t="shared" si="136"/>
        <v>45078</v>
      </c>
      <c r="R599" s="28" t="str">
        <f t="shared" si="126"/>
        <v>OTA</v>
      </c>
      <c r="S599" s="28" t="str">
        <f t="shared" si="127"/>
        <v>OTA</v>
      </c>
      <c r="T599" s="29">
        <f t="shared" si="128"/>
        <v>1.7678255745433118E-3</v>
      </c>
      <c r="U599" s="29">
        <f t="shared" si="137"/>
        <v>1.7678255745433118E-3</v>
      </c>
      <c r="V599" s="30">
        <f t="shared" si="129"/>
        <v>343.90799999999996</v>
      </c>
      <c r="W599" s="30">
        <f t="shared" si="130"/>
        <v>0</v>
      </c>
      <c r="X599" s="30">
        <f t="shared" si="131"/>
        <v>0</v>
      </c>
      <c r="Y599" s="30">
        <f t="shared" si="132"/>
        <v>41.268959999999993</v>
      </c>
      <c r="Z599" s="30">
        <f t="shared" si="133"/>
        <v>191.66666666666666</v>
      </c>
      <c r="AA599" s="30">
        <f t="shared" si="134"/>
        <v>3.5356511490866236</v>
      </c>
      <c r="AB599" s="30">
        <f t="shared" si="135"/>
        <v>0</v>
      </c>
      <c r="AC599" s="30">
        <f t="shared" si="138"/>
        <v>1712.3407221842465</v>
      </c>
    </row>
    <row r="600" spans="1:29" x14ac:dyDescent="0.35">
      <c r="A600" s="5">
        <v>45091.867783587964</v>
      </c>
      <c r="B600" s="1">
        <v>1</v>
      </c>
      <c r="C600" s="6">
        <v>1887.24</v>
      </c>
      <c r="D600" s="6">
        <v>1</v>
      </c>
      <c r="E600" s="7" t="s">
        <v>19</v>
      </c>
      <c r="F600" s="5">
        <v>45092.361686805554</v>
      </c>
      <c r="G600" s="1">
        <v>2</v>
      </c>
      <c r="H600" s="5">
        <v>45062.669225810183</v>
      </c>
      <c r="I600" s="7" t="s">
        <v>20</v>
      </c>
      <c r="J600" s="7"/>
      <c r="K600" s="7" t="s">
        <v>35</v>
      </c>
      <c r="L600" s="7" t="s">
        <v>31</v>
      </c>
      <c r="M600" s="7" t="s">
        <v>34</v>
      </c>
      <c r="N600" s="7" t="s">
        <v>33</v>
      </c>
      <c r="O600" s="7" t="s">
        <v>47</v>
      </c>
      <c r="P600" s="25">
        <f t="shared" si="139"/>
        <v>599</v>
      </c>
      <c r="Q600" s="28">
        <f t="shared" si="136"/>
        <v>45078</v>
      </c>
      <c r="R600" s="28" t="str">
        <f t="shared" si="126"/>
        <v>OTA</v>
      </c>
      <c r="S600" s="28" t="str">
        <f t="shared" si="127"/>
        <v>OTA</v>
      </c>
      <c r="T600" s="29">
        <f t="shared" si="128"/>
        <v>5.8927519151443723E-4</v>
      </c>
      <c r="U600" s="29">
        <f t="shared" si="137"/>
        <v>5.8927519151443723E-4</v>
      </c>
      <c r="V600" s="30">
        <f t="shared" si="129"/>
        <v>283.08600000000001</v>
      </c>
      <c r="W600" s="30">
        <f t="shared" si="130"/>
        <v>0</v>
      </c>
      <c r="X600" s="30">
        <f t="shared" si="131"/>
        <v>0</v>
      </c>
      <c r="Y600" s="30">
        <f t="shared" si="132"/>
        <v>33.970320000000001</v>
      </c>
      <c r="Z600" s="30">
        <f t="shared" si="133"/>
        <v>115</v>
      </c>
      <c r="AA600" s="30">
        <f t="shared" si="134"/>
        <v>1.1785503830288744</v>
      </c>
      <c r="AB600" s="30">
        <f t="shared" si="135"/>
        <v>0</v>
      </c>
      <c r="AC600" s="30">
        <f t="shared" si="138"/>
        <v>1454.0051296169711</v>
      </c>
    </row>
    <row r="601" spans="1:29" x14ac:dyDescent="0.35">
      <c r="A601" s="5">
        <v>45091.952628703701</v>
      </c>
      <c r="B601" s="1">
        <v>2</v>
      </c>
      <c r="C601" s="6">
        <v>4305.3599999999997</v>
      </c>
      <c r="D601" s="6">
        <v>1</v>
      </c>
      <c r="E601" s="7" t="s">
        <v>19</v>
      </c>
      <c r="F601" s="5">
        <v>45093.419648067131</v>
      </c>
      <c r="G601" s="1">
        <v>3</v>
      </c>
      <c r="H601" s="5">
        <v>45059.40394822917</v>
      </c>
      <c r="I601" s="7" t="s">
        <v>20</v>
      </c>
      <c r="J601" s="7"/>
      <c r="K601" s="7" t="s">
        <v>30</v>
      </c>
      <c r="L601" s="7" t="s">
        <v>31</v>
      </c>
      <c r="M601" s="7" t="s">
        <v>32</v>
      </c>
      <c r="N601" s="7" t="s">
        <v>33</v>
      </c>
      <c r="O601" s="7" t="s">
        <v>30</v>
      </c>
      <c r="P601" s="25">
        <f t="shared" si="139"/>
        <v>600</v>
      </c>
      <c r="Q601" s="28">
        <f t="shared" si="136"/>
        <v>45078</v>
      </c>
      <c r="R601" s="28" t="str">
        <f t="shared" si="126"/>
        <v>OTA</v>
      </c>
      <c r="S601" s="28" t="str">
        <f t="shared" si="127"/>
        <v>OTA</v>
      </c>
      <c r="T601" s="29">
        <f t="shared" si="128"/>
        <v>1.1785503830288745E-3</v>
      </c>
      <c r="U601" s="29">
        <f t="shared" si="137"/>
        <v>1.1785503830288745E-3</v>
      </c>
      <c r="V601" s="30">
        <f t="shared" si="129"/>
        <v>645.80399999999997</v>
      </c>
      <c r="W601" s="30">
        <f t="shared" si="130"/>
        <v>0</v>
      </c>
      <c r="X601" s="30">
        <f t="shared" si="131"/>
        <v>0</v>
      </c>
      <c r="Y601" s="30">
        <f t="shared" si="132"/>
        <v>77.496479999999991</v>
      </c>
      <c r="Z601" s="30">
        <f t="shared" si="133"/>
        <v>153.33333333333331</v>
      </c>
      <c r="AA601" s="30">
        <f t="shared" si="134"/>
        <v>2.3571007660577488</v>
      </c>
      <c r="AB601" s="30">
        <f t="shared" si="135"/>
        <v>0</v>
      </c>
      <c r="AC601" s="30">
        <f t="shared" si="138"/>
        <v>3426.3690859006083</v>
      </c>
    </row>
    <row r="602" spans="1:29" x14ac:dyDescent="0.35">
      <c r="A602" s="5">
        <v>45092.026909247688</v>
      </c>
      <c r="B602" s="1">
        <v>1</v>
      </c>
      <c r="C602" s="6">
        <v>3667</v>
      </c>
      <c r="D602" s="6">
        <v>1</v>
      </c>
      <c r="E602" s="7" t="s">
        <v>19</v>
      </c>
      <c r="F602" s="5">
        <v>45092.334734583332</v>
      </c>
      <c r="G602" s="1">
        <v>1</v>
      </c>
      <c r="H602" s="5">
        <v>45087.932424398146</v>
      </c>
      <c r="I602" s="7" t="s">
        <v>20</v>
      </c>
      <c r="J602" s="7"/>
      <c r="K602" s="7" t="s">
        <v>84</v>
      </c>
      <c r="L602" s="7" t="s">
        <v>26</v>
      </c>
      <c r="M602" s="7" t="s">
        <v>27</v>
      </c>
      <c r="N602" s="7" t="s">
        <v>23</v>
      </c>
      <c r="O602" s="7" t="s">
        <v>73</v>
      </c>
      <c r="P602" s="25">
        <f t="shared" si="139"/>
        <v>601</v>
      </c>
      <c r="Q602" s="28">
        <f t="shared" si="136"/>
        <v>45078</v>
      </c>
      <c r="R602" s="28" t="str">
        <f t="shared" si="126"/>
        <v>GDS BAR</v>
      </c>
      <c r="S602" s="28" t="str">
        <f t="shared" si="127"/>
        <v>GDS</v>
      </c>
      <c r="T602" s="29">
        <f t="shared" si="128"/>
        <v>4.5454545454545456E-2</v>
      </c>
      <c r="U602" s="29">
        <f t="shared" si="137"/>
        <v>4.5454545454545456E-2</v>
      </c>
      <c r="V602" s="30">
        <f t="shared" si="129"/>
        <v>366.70000000000005</v>
      </c>
      <c r="W602" s="30">
        <f t="shared" si="130"/>
        <v>100</v>
      </c>
      <c r="X602" s="30">
        <f t="shared" si="131"/>
        <v>73.34</v>
      </c>
      <c r="Y602" s="30">
        <f t="shared" si="132"/>
        <v>36.67</v>
      </c>
      <c r="Z602" s="30">
        <f t="shared" si="133"/>
        <v>115</v>
      </c>
      <c r="AA602" s="30">
        <f t="shared" si="134"/>
        <v>113.63636363636364</v>
      </c>
      <c r="AB602" s="30">
        <f t="shared" si="135"/>
        <v>227.27272727272728</v>
      </c>
      <c r="AC602" s="30">
        <f t="shared" si="138"/>
        <v>2634.380909090909</v>
      </c>
    </row>
    <row r="603" spans="1:29" x14ac:dyDescent="0.35">
      <c r="A603" s="5">
        <v>45091.664327858794</v>
      </c>
      <c r="B603" s="1">
        <v>2</v>
      </c>
      <c r="C603" s="6">
        <v>3998.8</v>
      </c>
      <c r="D603" s="6">
        <v>1</v>
      </c>
      <c r="E603" s="7" t="s">
        <v>19</v>
      </c>
      <c r="F603" s="5">
        <v>45093.381131354166</v>
      </c>
      <c r="G603" s="1">
        <v>2</v>
      </c>
      <c r="H603" s="5">
        <v>45068.897013668982</v>
      </c>
      <c r="I603" s="7" t="s">
        <v>20</v>
      </c>
      <c r="J603" s="7"/>
      <c r="K603" s="7" t="s">
        <v>50</v>
      </c>
      <c r="L603" s="7" t="s">
        <v>31</v>
      </c>
      <c r="M603" s="7" t="s">
        <v>32</v>
      </c>
      <c r="N603" s="7" t="s">
        <v>28</v>
      </c>
      <c r="O603" s="7" t="s">
        <v>51</v>
      </c>
      <c r="P603" s="25">
        <f t="shared" si="139"/>
        <v>602</v>
      </c>
      <c r="Q603" s="28">
        <f t="shared" si="136"/>
        <v>45078</v>
      </c>
      <c r="R603" s="28" t="str">
        <f t="shared" si="126"/>
        <v>OTA</v>
      </c>
      <c r="S603" s="28" t="str">
        <f t="shared" si="127"/>
        <v>OTA</v>
      </c>
      <c r="T603" s="29">
        <f t="shared" si="128"/>
        <v>1.1785503830288745E-3</v>
      </c>
      <c r="U603" s="29">
        <f t="shared" si="137"/>
        <v>1.1785503830288745E-3</v>
      </c>
      <c r="V603" s="30">
        <f t="shared" si="129"/>
        <v>599.82000000000005</v>
      </c>
      <c r="W603" s="30">
        <f t="shared" si="130"/>
        <v>0</v>
      </c>
      <c r="X603" s="30">
        <f t="shared" si="131"/>
        <v>0</v>
      </c>
      <c r="Y603" s="30">
        <f t="shared" si="132"/>
        <v>71.978399999999993</v>
      </c>
      <c r="Z603" s="30">
        <f t="shared" si="133"/>
        <v>153.33333333333331</v>
      </c>
      <c r="AA603" s="30">
        <f t="shared" si="134"/>
        <v>2.3571007660577488</v>
      </c>
      <c r="AB603" s="30">
        <f t="shared" si="135"/>
        <v>0</v>
      </c>
      <c r="AC603" s="30">
        <f t="shared" si="138"/>
        <v>3171.311165900609</v>
      </c>
    </row>
    <row r="604" spans="1:29" x14ac:dyDescent="0.35">
      <c r="A604" s="5">
        <v>45091.953345624999</v>
      </c>
      <c r="B604" s="1">
        <v>2</v>
      </c>
      <c r="C604" s="6">
        <v>4037.5</v>
      </c>
      <c r="D604" s="6">
        <v>1</v>
      </c>
      <c r="E604" s="7" t="s">
        <v>19</v>
      </c>
      <c r="F604" s="5">
        <v>45093.417106435183</v>
      </c>
      <c r="G604" s="1">
        <v>2</v>
      </c>
      <c r="H604" s="5">
        <v>45059.40394822917</v>
      </c>
      <c r="I604" s="7" t="s">
        <v>20</v>
      </c>
      <c r="J604" s="7"/>
      <c r="K604" s="7" t="s">
        <v>30</v>
      </c>
      <c r="L604" s="7" t="s">
        <v>31</v>
      </c>
      <c r="M604" s="7" t="s">
        <v>32</v>
      </c>
      <c r="N604" s="7" t="s">
        <v>33</v>
      </c>
      <c r="O604" s="7" t="s">
        <v>30</v>
      </c>
      <c r="P604" s="25">
        <f t="shared" si="139"/>
        <v>603</v>
      </c>
      <c r="Q604" s="28">
        <f t="shared" si="136"/>
        <v>45078</v>
      </c>
      <c r="R604" s="28" t="str">
        <f t="shared" si="126"/>
        <v>OTA</v>
      </c>
      <c r="S604" s="28" t="str">
        <f t="shared" si="127"/>
        <v>OTA</v>
      </c>
      <c r="T604" s="29">
        <f t="shared" si="128"/>
        <v>1.1785503830288745E-3</v>
      </c>
      <c r="U604" s="29">
        <f t="shared" si="137"/>
        <v>1.1785503830288745E-3</v>
      </c>
      <c r="V604" s="30">
        <f t="shared" si="129"/>
        <v>605.625</v>
      </c>
      <c r="W604" s="30">
        <f t="shared" si="130"/>
        <v>0</v>
      </c>
      <c r="X604" s="30">
        <f t="shared" si="131"/>
        <v>0</v>
      </c>
      <c r="Y604" s="30">
        <f t="shared" si="132"/>
        <v>72.674999999999997</v>
      </c>
      <c r="Z604" s="30">
        <f t="shared" si="133"/>
        <v>153.33333333333331</v>
      </c>
      <c r="AA604" s="30">
        <f t="shared" si="134"/>
        <v>2.3571007660577488</v>
      </c>
      <c r="AB604" s="30">
        <f t="shared" si="135"/>
        <v>0</v>
      </c>
      <c r="AC604" s="30">
        <f t="shared" si="138"/>
        <v>3203.5095659006092</v>
      </c>
    </row>
    <row r="605" spans="1:29" x14ac:dyDescent="0.35">
      <c r="A605" s="5">
        <v>45091.801437604168</v>
      </c>
      <c r="B605" s="1">
        <v>1</v>
      </c>
      <c r="C605" s="6">
        <v>1842.59</v>
      </c>
      <c r="D605" s="6">
        <v>1</v>
      </c>
      <c r="E605" s="7" t="s">
        <v>19</v>
      </c>
      <c r="F605" s="5">
        <v>45092.420126562502</v>
      </c>
      <c r="G605" s="1">
        <v>1</v>
      </c>
      <c r="H605" s="5">
        <v>45056.706381539349</v>
      </c>
      <c r="I605" s="7" t="s">
        <v>20</v>
      </c>
      <c r="J605" s="7"/>
      <c r="K605" s="7" t="s">
        <v>35</v>
      </c>
      <c r="L605" s="7" t="s">
        <v>31</v>
      </c>
      <c r="M605" s="7" t="s">
        <v>34</v>
      </c>
      <c r="N605" s="7" t="s">
        <v>33</v>
      </c>
      <c r="O605" s="7" t="s">
        <v>47</v>
      </c>
      <c r="P605" s="25">
        <f t="shared" si="139"/>
        <v>604</v>
      </c>
      <c r="Q605" s="28">
        <f t="shared" si="136"/>
        <v>45078</v>
      </c>
      <c r="R605" s="28" t="str">
        <f t="shared" si="126"/>
        <v>OTA</v>
      </c>
      <c r="S605" s="28" t="str">
        <f t="shared" si="127"/>
        <v>OTA</v>
      </c>
      <c r="T605" s="29">
        <f t="shared" si="128"/>
        <v>5.8927519151443723E-4</v>
      </c>
      <c r="U605" s="29">
        <f t="shared" si="137"/>
        <v>5.8927519151443723E-4</v>
      </c>
      <c r="V605" s="30">
        <f t="shared" si="129"/>
        <v>276.38849999999996</v>
      </c>
      <c r="W605" s="30">
        <f t="shared" si="130"/>
        <v>0</v>
      </c>
      <c r="X605" s="30">
        <f t="shared" si="131"/>
        <v>0</v>
      </c>
      <c r="Y605" s="30">
        <f t="shared" si="132"/>
        <v>33.166619999999995</v>
      </c>
      <c r="Z605" s="30">
        <f t="shared" si="133"/>
        <v>115</v>
      </c>
      <c r="AA605" s="30">
        <f t="shared" si="134"/>
        <v>1.1785503830288744</v>
      </c>
      <c r="AB605" s="30">
        <f t="shared" si="135"/>
        <v>0</v>
      </c>
      <c r="AC605" s="30">
        <f t="shared" si="138"/>
        <v>1416.8563296169709</v>
      </c>
    </row>
    <row r="606" spans="1:29" x14ac:dyDescent="0.35">
      <c r="A606" s="5">
        <v>45091.730349456018</v>
      </c>
      <c r="B606" s="1">
        <v>2</v>
      </c>
      <c r="C606" s="6">
        <v>2516.16</v>
      </c>
      <c r="D606" s="6">
        <v>1</v>
      </c>
      <c r="E606" s="7" t="s">
        <v>19</v>
      </c>
      <c r="F606" s="5">
        <v>45093.433132812497</v>
      </c>
      <c r="G606" s="1">
        <v>2</v>
      </c>
      <c r="H606" s="5">
        <v>45038.715767928239</v>
      </c>
      <c r="I606" s="7" t="s">
        <v>20</v>
      </c>
      <c r="J606" s="7"/>
      <c r="K606" s="7" t="s">
        <v>38</v>
      </c>
      <c r="L606" s="7" t="s">
        <v>31</v>
      </c>
      <c r="M606" s="7" t="s">
        <v>34</v>
      </c>
      <c r="N606" s="7" t="s">
        <v>23</v>
      </c>
      <c r="O606" s="7" t="s">
        <v>38</v>
      </c>
      <c r="P606" s="25">
        <f t="shared" si="139"/>
        <v>605</v>
      </c>
      <c r="Q606" s="28">
        <f t="shared" si="136"/>
        <v>45078</v>
      </c>
      <c r="R606" s="28" t="str">
        <f t="shared" si="126"/>
        <v>OTA</v>
      </c>
      <c r="S606" s="28" t="str">
        <f t="shared" si="127"/>
        <v>OTA</v>
      </c>
      <c r="T606" s="29">
        <f t="shared" si="128"/>
        <v>1.1785503830288745E-3</v>
      </c>
      <c r="U606" s="29">
        <f t="shared" si="137"/>
        <v>1.1785503830288745E-3</v>
      </c>
      <c r="V606" s="30">
        <f t="shared" si="129"/>
        <v>377.42399999999998</v>
      </c>
      <c r="W606" s="30">
        <f t="shared" si="130"/>
        <v>0</v>
      </c>
      <c r="X606" s="30">
        <f t="shared" si="131"/>
        <v>0</v>
      </c>
      <c r="Y606" s="30">
        <f t="shared" si="132"/>
        <v>45.290879999999994</v>
      </c>
      <c r="Z606" s="30">
        <f t="shared" si="133"/>
        <v>153.33333333333331</v>
      </c>
      <c r="AA606" s="30">
        <f t="shared" si="134"/>
        <v>2.3571007660577488</v>
      </c>
      <c r="AB606" s="30">
        <f t="shared" si="135"/>
        <v>0</v>
      </c>
      <c r="AC606" s="30">
        <f t="shared" si="138"/>
        <v>1937.7546859006088</v>
      </c>
    </row>
    <row r="607" spans="1:29" x14ac:dyDescent="0.35">
      <c r="A607" s="5">
        <v>45091.845694340278</v>
      </c>
      <c r="B607" s="1">
        <v>1</v>
      </c>
      <c r="C607" s="6">
        <v>1842.59</v>
      </c>
      <c r="D607" s="6">
        <v>1</v>
      </c>
      <c r="E607" s="7" t="s">
        <v>19</v>
      </c>
      <c r="F607" s="5">
        <v>45092.452017766205</v>
      </c>
      <c r="G607" s="1">
        <v>1</v>
      </c>
      <c r="H607" s="5">
        <v>45053.77270115741</v>
      </c>
      <c r="I607" s="7" t="s">
        <v>20</v>
      </c>
      <c r="J607" s="7"/>
      <c r="K607" s="7" t="s">
        <v>30</v>
      </c>
      <c r="L607" s="7" t="s">
        <v>31</v>
      </c>
      <c r="M607" s="7" t="s">
        <v>34</v>
      </c>
      <c r="N607" s="7" t="s">
        <v>33</v>
      </c>
      <c r="O607" s="7" t="s">
        <v>30</v>
      </c>
      <c r="P607" s="25">
        <f t="shared" si="139"/>
        <v>606</v>
      </c>
      <c r="Q607" s="28">
        <f t="shared" si="136"/>
        <v>45078</v>
      </c>
      <c r="R607" s="28" t="str">
        <f t="shared" si="126"/>
        <v>OTA</v>
      </c>
      <c r="S607" s="28" t="str">
        <f t="shared" si="127"/>
        <v>OTA</v>
      </c>
      <c r="T607" s="29">
        <f t="shared" si="128"/>
        <v>5.8927519151443723E-4</v>
      </c>
      <c r="U607" s="29">
        <f t="shared" si="137"/>
        <v>5.8927519151443723E-4</v>
      </c>
      <c r="V607" s="30">
        <f t="shared" si="129"/>
        <v>276.38849999999996</v>
      </c>
      <c r="W607" s="30">
        <f t="shared" si="130"/>
        <v>0</v>
      </c>
      <c r="X607" s="30">
        <f t="shared" si="131"/>
        <v>0</v>
      </c>
      <c r="Y607" s="30">
        <f t="shared" si="132"/>
        <v>33.166619999999995</v>
      </c>
      <c r="Z607" s="30">
        <f t="shared" si="133"/>
        <v>115</v>
      </c>
      <c r="AA607" s="30">
        <f t="shared" si="134"/>
        <v>1.1785503830288744</v>
      </c>
      <c r="AB607" s="30">
        <f t="shared" si="135"/>
        <v>0</v>
      </c>
      <c r="AC607" s="30">
        <f t="shared" si="138"/>
        <v>1416.8563296169709</v>
      </c>
    </row>
    <row r="608" spans="1:29" x14ac:dyDescent="0.35">
      <c r="A608" s="5">
        <v>45091.970978472222</v>
      </c>
      <c r="B608" s="1">
        <v>1</v>
      </c>
      <c r="C608" s="6">
        <v>1845.39</v>
      </c>
      <c r="D608" s="6">
        <v>1</v>
      </c>
      <c r="E608" s="7" t="s">
        <v>19</v>
      </c>
      <c r="F608" s="5">
        <v>45092.380080034724</v>
      </c>
      <c r="G608" s="1">
        <v>2</v>
      </c>
      <c r="H608" s="5">
        <v>45032.308809618058</v>
      </c>
      <c r="I608" s="7" t="s">
        <v>20</v>
      </c>
      <c r="J608" s="7"/>
      <c r="K608" s="7" t="s">
        <v>30</v>
      </c>
      <c r="L608" s="7" t="s">
        <v>31</v>
      </c>
      <c r="M608" s="7" t="s">
        <v>58</v>
      </c>
      <c r="N608" s="7" t="s">
        <v>33</v>
      </c>
      <c r="O608" s="7" t="s">
        <v>30</v>
      </c>
      <c r="P608" s="25">
        <f t="shared" si="139"/>
        <v>607</v>
      </c>
      <c r="Q608" s="28">
        <f t="shared" si="136"/>
        <v>45078</v>
      </c>
      <c r="R608" s="28" t="str">
        <f t="shared" si="126"/>
        <v>OTA</v>
      </c>
      <c r="S608" s="28" t="str">
        <f t="shared" si="127"/>
        <v>OTA</v>
      </c>
      <c r="T608" s="29">
        <f t="shared" si="128"/>
        <v>5.8927519151443723E-4</v>
      </c>
      <c r="U608" s="29">
        <f t="shared" si="137"/>
        <v>5.8927519151443723E-4</v>
      </c>
      <c r="V608" s="30">
        <f t="shared" si="129"/>
        <v>276.80849999999998</v>
      </c>
      <c r="W608" s="30">
        <f t="shared" si="130"/>
        <v>0</v>
      </c>
      <c r="X608" s="30">
        <f t="shared" si="131"/>
        <v>0</v>
      </c>
      <c r="Y608" s="30">
        <f t="shared" si="132"/>
        <v>33.217019999999998</v>
      </c>
      <c r="Z608" s="30">
        <f t="shared" si="133"/>
        <v>115</v>
      </c>
      <c r="AA608" s="30">
        <f t="shared" si="134"/>
        <v>1.1785503830288744</v>
      </c>
      <c r="AB608" s="30">
        <f t="shared" si="135"/>
        <v>0</v>
      </c>
      <c r="AC608" s="30">
        <f t="shared" si="138"/>
        <v>1419.1859296169712</v>
      </c>
    </row>
    <row r="609" spans="1:29" x14ac:dyDescent="0.35">
      <c r="A609" s="5">
        <v>45091.751471435186</v>
      </c>
      <c r="B609" s="1">
        <v>2</v>
      </c>
      <c r="C609" s="6">
        <v>4821.42</v>
      </c>
      <c r="D609" s="6">
        <v>1</v>
      </c>
      <c r="E609" s="7" t="s">
        <v>19</v>
      </c>
      <c r="F609" s="5">
        <v>45093.453220266201</v>
      </c>
      <c r="G609" s="1">
        <v>1</v>
      </c>
      <c r="H609" s="5">
        <v>45076.797031076392</v>
      </c>
      <c r="I609" s="7" t="s">
        <v>20</v>
      </c>
      <c r="J609" s="7"/>
      <c r="K609" s="7" t="s">
        <v>35</v>
      </c>
      <c r="L609" s="7" t="s">
        <v>31</v>
      </c>
      <c r="M609" s="7" t="s">
        <v>34</v>
      </c>
      <c r="N609" s="7" t="s">
        <v>33</v>
      </c>
      <c r="O609" s="7" t="s">
        <v>47</v>
      </c>
      <c r="P609" s="25">
        <f t="shared" si="139"/>
        <v>608</v>
      </c>
      <c r="Q609" s="28">
        <f t="shared" si="136"/>
        <v>45078</v>
      </c>
      <c r="R609" s="28" t="str">
        <f t="shared" si="126"/>
        <v>OTA</v>
      </c>
      <c r="S609" s="28" t="str">
        <f t="shared" si="127"/>
        <v>OTA</v>
      </c>
      <c r="T609" s="29">
        <f t="shared" si="128"/>
        <v>1.1785503830288745E-3</v>
      </c>
      <c r="U609" s="29">
        <f t="shared" si="137"/>
        <v>1.1785503830288745E-3</v>
      </c>
      <c r="V609" s="30">
        <f t="shared" si="129"/>
        <v>723.21299999999997</v>
      </c>
      <c r="W609" s="30">
        <f t="shared" si="130"/>
        <v>0</v>
      </c>
      <c r="X609" s="30">
        <f t="shared" si="131"/>
        <v>0</v>
      </c>
      <c r="Y609" s="30">
        <f t="shared" si="132"/>
        <v>86.78555999999999</v>
      </c>
      <c r="Z609" s="30">
        <f t="shared" si="133"/>
        <v>153.33333333333331</v>
      </c>
      <c r="AA609" s="30">
        <f t="shared" si="134"/>
        <v>2.3571007660577488</v>
      </c>
      <c r="AB609" s="30">
        <f t="shared" si="135"/>
        <v>0</v>
      </c>
      <c r="AC609" s="30">
        <f t="shared" si="138"/>
        <v>3855.731005900609</v>
      </c>
    </row>
    <row r="610" spans="1:29" x14ac:dyDescent="0.35">
      <c r="A610" s="5">
        <v>45091.728643819442</v>
      </c>
      <c r="B610" s="1">
        <v>2</v>
      </c>
      <c r="C610" s="6">
        <v>4616.87</v>
      </c>
      <c r="D610" s="6">
        <v>1</v>
      </c>
      <c r="E610" s="7" t="s">
        <v>19</v>
      </c>
      <c r="F610" s="5">
        <v>45093.366375439815</v>
      </c>
      <c r="G610" s="1">
        <v>2</v>
      </c>
      <c r="H610" s="5">
        <v>45069.467148206022</v>
      </c>
      <c r="I610" s="7" t="s">
        <v>41</v>
      </c>
      <c r="J610" s="7"/>
      <c r="K610" s="7" t="s">
        <v>35</v>
      </c>
      <c r="L610" s="7" t="s">
        <v>31</v>
      </c>
      <c r="M610" s="7" t="s">
        <v>34</v>
      </c>
      <c r="N610" s="7" t="s">
        <v>33</v>
      </c>
      <c r="O610" s="7" t="s">
        <v>47</v>
      </c>
      <c r="P610" s="25">
        <f t="shared" si="139"/>
        <v>609</v>
      </c>
      <c r="Q610" s="28">
        <f t="shared" si="136"/>
        <v>45078</v>
      </c>
      <c r="R610" s="28" t="str">
        <f t="shared" si="126"/>
        <v>OTA</v>
      </c>
      <c r="S610" s="28" t="str">
        <f t="shared" si="127"/>
        <v>OTA</v>
      </c>
      <c r="T610" s="29">
        <f t="shared" si="128"/>
        <v>1.1785503830288745E-3</v>
      </c>
      <c r="U610" s="29">
        <f t="shared" si="137"/>
        <v>1.1785503830288745E-3</v>
      </c>
      <c r="V610" s="30">
        <f t="shared" si="129"/>
        <v>692.53049999999996</v>
      </c>
      <c r="W610" s="30">
        <f t="shared" si="130"/>
        <v>0</v>
      </c>
      <c r="X610" s="30">
        <f t="shared" si="131"/>
        <v>0</v>
      </c>
      <c r="Y610" s="30">
        <f t="shared" si="132"/>
        <v>83.103659999999991</v>
      </c>
      <c r="Z610" s="30">
        <f t="shared" si="133"/>
        <v>153.33333333333331</v>
      </c>
      <c r="AA610" s="30">
        <f t="shared" si="134"/>
        <v>2.3571007660577488</v>
      </c>
      <c r="AB610" s="30">
        <f t="shared" si="135"/>
        <v>0</v>
      </c>
      <c r="AC610" s="30">
        <f t="shared" si="138"/>
        <v>3685.5454059006088</v>
      </c>
    </row>
    <row r="611" spans="1:29" x14ac:dyDescent="0.35">
      <c r="A611" s="5">
        <v>45091.648951481482</v>
      </c>
      <c r="B611" s="1">
        <v>1</v>
      </c>
      <c r="C611" s="6">
        <v>2480.81</v>
      </c>
      <c r="D611" s="6">
        <v>1</v>
      </c>
      <c r="E611" s="7" t="s">
        <v>19</v>
      </c>
      <c r="F611" s="5">
        <v>45092.377600081018</v>
      </c>
      <c r="G611" s="1">
        <v>1</v>
      </c>
      <c r="H611" s="5">
        <v>45069.473742812501</v>
      </c>
      <c r="I611" s="7" t="s">
        <v>41</v>
      </c>
      <c r="J611" s="7"/>
      <c r="K611" s="7" t="s">
        <v>35</v>
      </c>
      <c r="L611" s="7" t="s">
        <v>31</v>
      </c>
      <c r="M611" s="7" t="s">
        <v>58</v>
      </c>
      <c r="N611" s="7" t="s">
        <v>33</v>
      </c>
      <c r="O611" s="7" t="s">
        <v>76</v>
      </c>
      <c r="P611" s="25">
        <f t="shared" si="139"/>
        <v>610</v>
      </c>
      <c r="Q611" s="28">
        <f t="shared" si="136"/>
        <v>45078</v>
      </c>
      <c r="R611" s="28" t="str">
        <f t="shared" si="126"/>
        <v>OTA</v>
      </c>
      <c r="S611" s="28" t="str">
        <f t="shared" si="127"/>
        <v>OTA</v>
      </c>
      <c r="T611" s="29">
        <f t="shared" si="128"/>
        <v>5.8927519151443723E-4</v>
      </c>
      <c r="U611" s="29">
        <f t="shared" si="137"/>
        <v>5.8927519151443723E-4</v>
      </c>
      <c r="V611" s="30">
        <f t="shared" si="129"/>
        <v>372.12149999999997</v>
      </c>
      <c r="W611" s="30">
        <f t="shared" si="130"/>
        <v>0</v>
      </c>
      <c r="X611" s="30">
        <f t="shared" si="131"/>
        <v>0</v>
      </c>
      <c r="Y611" s="30">
        <f t="shared" si="132"/>
        <v>44.654579999999996</v>
      </c>
      <c r="Z611" s="30">
        <f t="shared" si="133"/>
        <v>115</v>
      </c>
      <c r="AA611" s="30">
        <f t="shared" si="134"/>
        <v>1.1785503830288744</v>
      </c>
      <c r="AB611" s="30">
        <f t="shared" si="135"/>
        <v>0</v>
      </c>
      <c r="AC611" s="30">
        <f t="shared" si="138"/>
        <v>1947.8553696169711</v>
      </c>
    </row>
    <row r="612" spans="1:29" x14ac:dyDescent="0.35">
      <c r="A612" s="5">
        <v>45091.755201574073</v>
      </c>
      <c r="B612" s="1">
        <v>1</v>
      </c>
      <c r="C612" s="6">
        <v>3766</v>
      </c>
      <c r="D612" s="6">
        <v>1</v>
      </c>
      <c r="E612" s="7" t="s">
        <v>19</v>
      </c>
      <c r="F612" s="5">
        <v>45092.377407384258</v>
      </c>
      <c r="G612" s="1">
        <v>1</v>
      </c>
      <c r="H612" s="5">
        <v>45076.483469907405</v>
      </c>
      <c r="I612" s="7" t="s">
        <v>41</v>
      </c>
      <c r="J612" s="7"/>
      <c r="K612" s="7" t="s">
        <v>85</v>
      </c>
      <c r="L612" s="7" t="s">
        <v>26</v>
      </c>
      <c r="M612" s="7" t="s">
        <v>27</v>
      </c>
      <c r="N612" s="7" t="s">
        <v>33</v>
      </c>
      <c r="O612" s="7" t="s">
        <v>29</v>
      </c>
      <c r="P612" s="25">
        <f t="shared" si="139"/>
        <v>611</v>
      </c>
      <c r="Q612" s="28">
        <f t="shared" si="136"/>
        <v>45078</v>
      </c>
      <c r="R612" s="28" t="str">
        <f t="shared" si="126"/>
        <v>GDS BAR</v>
      </c>
      <c r="S612" s="28" t="str">
        <f t="shared" si="127"/>
        <v>GDS</v>
      </c>
      <c r="T612" s="29">
        <f t="shared" si="128"/>
        <v>4.5454545454545456E-2</v>
      </c>
      <c r="U612" s="29">
        <f t="shared" si="137"/>
        <v>4.5454545454545456E-2</v>
      </c>
      <c r="V612" s="30">
        <f t="shared" si="129"/>
        <v>376.6</v>
      </c>
      <c r="W612" s="30">
        <f t="shared" si="130"/>
        <v>100</v>
      </c>
      <c r="X612" s="30">
        <f t="shared" si="131"/>
        <v>75.320000000000007</v>
      </c>
      <c r="Y612" s="30">
        <f t="shared" si="132"/>
        <v>37.660000000000004</v>
      </c>
      <c r="Z612" s="30">
        <f t="shared" si="133"/>
        <v>115</v>
      </c>
      <c r="AA612" s="30">
        <f t="shared" si="134"/>
        <v>113.63636363636364</v>
      </c>
      <c r="AB612" s="30">
        <f t="shared" si="135"/>
        <v>227.27272727272728</v>
      </c>
      <c r="AC612" s="30">
        <f t="shared" si="138"/>
        <v>2720.5109090909091</v>
      </c>
    </row>
    <row r="613" spans="1:29" x14ac:dyDescent="0.35">
      <c r="A613" s="5">
        <v>45091.71363510417</v>
      </c>
      <c r="B613" s="1">
        <v>1</v>
      </c>
      <c r="C613" s="6">
        <v>2353.5</v>
      </c>
      <c r="D613" s="6">
        <v>1</v>
      </c>
      <c r="E613" s="7" t="s">
        <v>19</v>
      </c>
      <c r="F613" s="5">
        <v>45092.310009907407</v>
      </c>
      <c r="G613" s="1">
        <v>1</v>
      </c>
      <c r="H613" s="5">
        <v>45066.537057881942</v>
      </c>
      <c r="I613" s="7" t="s">
        <v>41</v>
      </c>
      <c r="J613" s="7"/>
      <c r="K613" s="7" t="s">
        <v>35</v>
      </c>
      <c r="L613" s="7" t="s">
        <v>31</v>
      </c>
      <c r="M613" s="7" t="s">
        <v>58</v>
      </c>
      <c r="N613" s="7" t="s">
        <v>33</v>
      </c>
      <c r="O613" s="7" t="s">
        <v>36</v>
      </c>
      <c r="P613" s="25">
        <f t="shared" si="139"/>
        <v>612</v>
      </c>
      <c r="Q613" s="28">
        <f t="shared" si="136"/>
        <v>45078</v>
      </c>
      <c r="R613" s="28" t="str">
        <f t="shared" si="126"/>
        <v>OTA</v>
      </c>
      <c r="S613" s="28" t="str">
        <f t="shared" si="127"/>
        <v>OTA</v>
      </c>
      <c r="T613" s="29">
        <f t="shared" si="128"/>
        <v>5.8927519151443723E-4</v>
      </c>
      <c r="U613" s="29">
        <f t="shared" si="137"/>
        <v>5.8927519151443723E-4</v>
      </c>
      <c r="V613" s="30">
        <f t="shared" si="129"/>
        <v>353.02499999999998</v>
      </c>
      <c r="W613" s="30">
        <f t="shared" si="130"/>
        <v>0</v>
      </c>
      <c r="X613" s="30">
        <f t="shared" si="131"/>
        <v>0</v>
      </c>
      <c r="Y613" s="30">
        <f t="shared" si="132"/>
        <v>42.363</v>
      </c>
      <c r="Z613" s="30">
        <f t="shared" si="133"/>
        <v>115</v>
      </c>
      <c r="AA613" s="30">
        <f t="shared" si="134"/>
        <v>1.1785503830288744</v>
      </c>
      <c r="AB613" s="30">
        <f t="shared" si="135"/>
        <v>0</v>
      </c>
      <c r="AC613" s="30">
        <f t="shared" si="138"/>
        <v>1841.9334496169711</v>
      </c>
    </row>
    <row r="614" spans="1:29" x14ac:dyDescent="0.35">
      <c r="A614" s="5">
        <v>45091.715064733798</v>
      </c>
      <c r="B614" s="1">
        <v>1</v>
      </c>
      <c r="C614" s="6">
        <v>2353.5</v>
      </c>
      <c r="D614" s="6">
        <v>1</v>
      </c>
      <c r="E614" s="7" t="s">
        <v>19</v>
      </c>
      <c r="F614" s="5">
        <v>45092.310184374997</v>
      </c>
      <c r="G614" s="1">
        <v>1</v>
      </c>
      <c r="H614" s="5">
        <v>45066.537036886577</v>
      </c>
      <c r="I614" s="7" t="s">
        <v>41</v>
      </c>
      <c r="J614" s="7"/>
      <c r="K614" s="7" t="s">
        <v>35</v>
      </c>
      <c r="L614" s="7" t="s">
        <v>31</v>
      </c>
      <c r="M614" s="7" t="s">
        <v>58</v>
      </c>
      <c r="N614" s="7" t="s">
        <v>33</v>
      </c>
      <c r="O614" s="7" t="s">
        <v>36</v>
      </c>
      <c r="P614" s="25">
        <f t="shared" si="139"/>
        <v>613</v>
      </c>
      <c r="Q614" s="28">
        <f t="shared" si="136"/>
        <v>45078</v>
      </c>
      <c r="R614" s="28" t="str">
        <f t="shared" si="126"/>
        <v>OTA</v>
      </c>
      <c r="S614" s="28" t="str">
        <f t="shared" si="127"/>
        <v>OTA</v>
      </c>
      <c r="T614" s="29">
        <f t="shared" si="128"/>
        <v>5.8927519151443723E-4</v>
      </c>
      <c r="U614" s="29">
        <f t="shared" si="137"/>
        <v>5.8927519151443723E-4</v>
      </c>
      <c r="V614" s="30">
        <f t="shared" si="129"/>
        <v>353.02499999999998</v>
      </c>
      <c r="W614" s="30">
        <f t="shared" si="130"/>
        <v>0</v>
      </c>
      <c r="X614" s="30">
        <f t="shared" si="131"/>
        <v>0</v>
      </c>
      <c r="Y614" s="30">
        <f t="shared" si="132"/>
        <v>42.363</v>
      </c>
      <c r="Z614" s="30">
        <f t="shared" si="133"/>
        <v>115</v>
      </c>
      <c r="AA614" s="30">
        <f t="shared" si="134"/>
        <v>1.1785503830288744</v>
      </c>
      <c r="AB614" s="30">
        <f t="shared" si="135"/>
        <v>0</v>
      </c>
      <c r="AC614" s="30">
        <f t="shared" si="138"/>
        <v>1841.9334496169711</v>
      </c>
    </row>
    <row r="615" spans="1:29" x14ac:dyDescent="0.35">
      <c r="A615" s="5">
        <v>45091.720246354169</v>
      </c>
      <c r="B615" s="1">
        <v>2</v>
      </c>
      <c r="C615" s="6">
        <v>4430.3599999999997</v>
      </c>
      <c r="D615" s="6">
        <v>1</v>
      </c>
      <c r="E615" s="7" t="s">
        <v>19</v>
      </c>
      <c r="F615" s="5">
        <v>45093.446476446756</v>
      </c>
      <c r="G615" s="1">
        <v>1</v>
      </c>
      <c r="H615" s="5">
        <v>45065.098393437504</v>
      </c>
      <c r="I615" s="7" t="s">
        <v>41</v>
      </c>
      <c r="J615" s="7"/>
      <c r="K615" s="7" t="s">
        <v>35</v>
      </c>
      <c r="L615" s="7" t="s">
        <v>31</v>
      </c>
      <c r="M615" s="7" t="s">
        <v>32</v>
      </c>
      <c r="N615" s="7" t="s">
        <v>33</v>
      </c>
      <c r="O615" s="7" t="s">
        <v>47</v>
      </c>
      <c r="P615" s="25">
        <f t="shared" si="139"/>
        <v>614</v>
      </c>
      <c r="Q615" s="28">
        <f t="shared" si="136"/>
        <v>45078</v>
      </c>
      <c r="R615" s="28" t="str">
        <f t="shared" si="126"/>
        <v>OTA</v>
      </c>
      <c r="S615" s="28" t="str">
        <f t="shared" si="127"/>
        <v>OTA</v>
      </c>
      <c r="T615" s="29">
        <f t="shared" si="128"/>
        <v>1.1785503830288745E-3</v>
      </c>
      <c r="U615" s="29">
        <f t="shared" si="137"/>
        <v>1.1785503830288745E-3</v>
      </c>
      <c r="V615" s="30">
        <f t="shared" si="129"/>
        <v>664.55399999999997</v>
      </c>
      <c r="W615" s="30">
        <f t="shared" si="130"/>
        <v>0</v>
      </c>
      <c r="X615" s="30">
        <f t="shared" si="131"/>
        <v>0</v>
      </c>
      <c r="Y615" s="30">
        <f t="shared" si="132"/>
        <v>79.746479999999991</v>
      </c>
      <c r="Z615" s="30">
        <f t="shared" si="133"/>
        <v>153.33333333333331</v>
      </c>
      <c r="AA615" s="30">
        <f t="shared" si="134"/>
        <v>2.3571007660577488</v>
      </c>
      <c r="AB615" s="30">
        <f t="shared" si="135"/>
        <v>0</v>
      </c>
      <c r="AC615" s="30">
        <f t="shared" si="138"/>
        <v>3530.3690859006083</v>
      </c>
    </row>
    <row r="616" spans="1:29" x14ac:dyDescent="0.35">
      <c r="A616" s="5">
        <v>45092.044551018516</v>
      </c>
      <c r="B616" s="1">
        <v>1</v>
      </c>
      <c r="C616" s="6">
        <v>2351.25</v>
      </c>
      <c r="D616" s="6">
        <v>1</v>
      </c>
      <c r="E616" s="7" t="s">
        <v>19</v>
      </c>
      <c r="F616" s="5">
        <v>45092.369343969905</v>
      </c>
      <c r="G616" s="1">
        <v>1</v>
      </c>
      <c r="H616" s="5">
        <v>45085.85325605324</v>
      </c>
      <c r="I616" s="7" t="s">
        <v>41</v>
      </c>
      <c r="J616" s="7"/>
      <c r="K616" s="7" t="s">
        <v>35</v>
      </c>
      <c r="L616" s="7" t="s">
        <v>31</v>
      </c>
      <c r="M616" s="7" t="s">
        <v>34</v>
      </c>
      <c r="N616" s="7" t="s">
        <v>33</v>
      </c>
      <c r="O616" s="7" t="s">
        <v>47</v>
      </c>
      <c r="P616" s="25">
        <f t="shared" si="139"/>
        <v>615</v>
      </c>
      <c r="Q616" s="28">
        <f t="shared" si="136"/>
        <v>45078</v>
      </c>
      <c r="R616" s="28" t="str">
        <f t="shared" si="126"/>
        <v>OTA</v>
      </c>
      <c r="S616" s="28" t="str">
        <f t="shared" si="127"/>
        <v>OTA</v>
      </c>
      <c r="T616" s="29">
        <f t="shared" si="128"/>
        <v>5.8927519151443723E-4</v>
      </c>
      <c r="U616" s="29">
        <f t="shared" si="137"/>
        <v>5.8927519151443723E-4</v>
      </c>
      <c r="V616" s="30">
        <f t="shared" si="129"/>
        <v>352.6875</v>
      </c>
      <c r="W616" s="30">
        <f t="shared" si="130"/>
        <v>0</v>
      </c>
      <c r="X616" s="30">
        <f t="shared" si="131"/>
        <v>0</v>
      </c>
      <c r="Y616" s="30">
        <f t="shared" si="132"/>
        <v>42.322499999999998</v>
      </c>
      <c r="Z616" s="30">
        <f t="shared" si="133"/>
        <v>115</v>
      </c>
      <c r="AA616" s="30">
        <f t="shared" si="134"/>
        <v>1.1785503830288744</v>
      </c>
      <c r="AB616" s="30">
        <f t="shared" si="135"/>
        <v>0</v>
      </c>
      <c r="AC616" s="30">
        <f t="shared" si="138"/>
        <v>1840.061449616971</v>
      </c>
    </row>
    <row r="617" spans="1:29" x14ac:dyDescent="0.35">
      <c r="A617" s="5">
        <v>45091.710642233797</v>
      </c>
      <c r="B617" s="1">
        <v>1</v>
      </c>
      <c r="C617" s="6">
        <v>2353.5</v>
      </c>
      <c r="D617" s="6">
        <v>1</v>
      </c>
      <c r="E617" s="7" t="s">
        <v>19</v>
      </c>
      <c r="F617" s="5">
        <v>45092.289705601848</v>
      </c>
      <c r="G617" s="1">
        <v>1</v>
      </c>
      <c r="H617" s="5">
        <v>45066.537018067131</v>
      </c>
      <c r="I617" s="7" t="s">
        <v>42</v>
      </c>
      <c r="J617" s="7"/>
      <c r="K617" s="7" t="s">
        <v>35</v>
      </c>
      <c r="L617" s="7" t="s">
        <v>31</v>
      </c>
      <c r="M617" s="7" t="s">
        <v>58</v>
      </c>
      <c r="N617" s="7" t="s">
        <v>33</v>
      </c>
      <c r="O617" s="7" t="s">
        <v>36</v>
      </c>
      <c r="P617" s="25">
        <f t="shared" si="139"/>
        <v>616</v>
      </c>
      <c r="Q617" s="28">
        <f t="shared" si="136"/>
        <v>45078</v>
      </c>
      <c r="R617" s="28" t="str">
        <f t="shared" si="126"/>
        <v>OTA</v>
      </c>
      <c r="S617" s="28" t="str">
        <f t="shared" si="127"/>
        <v>OTA</v>
      </c>
      <c r="T617" s="29">
        <f t="shared" si="128"/>
        <v>5.8927519151443723E-4</v>
      </c>
      <c r="U617" s="29">
        <f t="shared" si="137"/>
        <v>5.8927519151443723E-4</v>
      </c>
      <c r="V617" s="30">
        <f t="shared" si="129"/>
        <v>353.02499999999998</v>
      </c>
      <c r="W617" s="30">
        <f t="shared" si="130"/>
        <v>0</v>
      </c>
      <c r="X617" s="30">
        <f t="shared" si="131"/>
        <v>0</v>
      </c>
      <c r="Y617" s="30">
        <f t="shared" si="132"/>
        <v>42.363</v>
      </c>
      <c r="Z617" s="30">
        <f t="shared" si="133"/>
        <v>115</v>
      </c>
      <c r="AA617" s="30">
        <f t="shared" si="134"/>
        <v>1.1785503830288744</v>
      </c>
      <c r="AB617" s="30">
        <f t="shared" si="135"/>
        <v>0</v>
      </c>
      <c r="AC617" s="30">
        <f t="shared" si="138"/>
        <v>1841.9334496169711</v>
      </c>
    </row>
    <row r="618" spans="1:29" x14ac:dyDescent="0.35">
      <c r="A618" s="5">
        <v>45091.712242222224</v>
      </c>
      <c r="B618" s="1">
        <v>1</v>
      </c>
      <c r="C618" s="6">
        <v>2353.5</v>
      </c>
      <c r="D618" s="6">
        <v>1</v>
      </c>
      <c r="E618" s="7" t="s">
        <v>19</v>
      </c>
      <c r="F618" s="5">
        <v>45092.315772407404</v>
      </c>
      <c r="G618" s="1">
        <v>1</v>
      </c>
      <c r="H618" s="5">
        <v>45066.536997962961</v>
      </c>
      <c r="I618" s="7" t="s">
        <v>42</v>
      </c>
      <c r="J618" s="7"/>
      <c r="K618" s="7" t="s">
        <v>35</v>
      </c>
      <c r="L618" s="7" t="s">
        <v>31</v>
      </c>
      <c r="M618" s="7" t="s">
        <v>58</v>
      </c>
      <c r="N618" s="7" t="s">
        <v>33</v>
      </c>
      <c r="O618" s="7" t="s">
        <v>36</v>
      </c>
      <c r="P618" s="25">
        <f t="shared" si="139"/>
        <v>617</v>
      </c>
      <c r="Q618" s="28">
        <f t="shared" si="136"/>
        <v>45078</v>
      </c>
      <c r="R618" s="28" t="str">
        <f t="shared" si="126"/>
        <v>OTA</v>
      </c>
      <c r="S618" s="28" t="str">
        <f t="shared" si="127"/>
        <v>OTA</v>
      </c>
      <c r="T618" s="29">
        <f t="shared" si="128"/>
        <v>5.8927519151443723E-4</v>
      </c>
      <c r="U618" s="29">
        <f t="shared" si="137"/>
        <v>5.8927519151443723E-4</v>
      </c>
      <c r="V618" s="30">
        <f t="shared" si="129"/>
        <v>353.02499999999998</v>
      </c>
      <c r="W618" s="30">
        <f t="shared" si="130"/>
        <v>0</v>
      </c>
      <c r="X618" s="30">
        <f t="shared" si="131"/>
        <v>0</v>
      </c>
      <c r="Y618" s="30">
        <f t="shared" si="132"/>
        <v>42.363</v>
      </c>
      <c r="Z618" s="30">
        <f t="shared" si="133"/>
        <v>115</v>
      </c>
      <c r="AA618" s="30">
        <f t="shared" si="134"/>
        <v>1.1785503830288744</v>
      </c>
      <c r="AB618" s="30">
        <f t="shared" si="135"/>
        <v>0</v>
      </c>
      <c r="AC618" s="30">
        <f t="shared" si="138"/>
        <v>1841.9334496169711</v>
      </c>
    </row>
    <row r="619" spans="1:29" x14ac:dyDescent="0.35">
      <c r="A619" s="5">
        <v>45091.718772291664</v>
      </c>
      <c r="B619" s="1">
        <v>1</v>
      </c>
      <c r="C619" s="6">
        <v>2353.5</v>
      </c>
      <c r="D619" s="6">
        <v>1</v>
      </c>
      <c r="E619" s="7" t="s">
        <v>19</v>
      </c>
      <c r="F619" s="5">
        <v>45092.314940358796</v>
      </c>
      <c r="G619" s="1">
        <v>1</v>
      </c>
      <c r="H619" s="5">
        <v>45066.536977013886</v>
      </c>
      <c r="I619" s="7" t="s">
        <v>42</v>
      </c>
      <c r="J619" s="7"/>
      <c r="K619" s="7" t="s">
        <v>35</v>
      </c>
      <c r="L619" s="7" t="s">
        <v>31</v>
      </c>
      <c r="M619" s="7" t="s">
        <v>58</v>
      </c>
      <c r="N619" s="7" t="s">
        <v>33</v>
      </c>
      <c r="O619" s="7" t="s">
        <v>36</v>
      </c>
      <c r="P619" s="25">
        <f t="shared" si="139"/>
        <v>618</v>
      </c>
      <c r="Q619" s="28">
        <f t="shared" si="136"/>
        <v>45078</v>
      </c>
      <c r="R619" s="28" t="str">
        <f t="shared" si="126"/>
        <v>OTA</v>
      </c>
      <c r="S619" s="28" t="str">
        <f t="shared" si="127"/>
        <v>OTA</v>
      </c>
      <c r="T619" s="29">
        <f t="shared" si="128"/>
        <v>5.8927519151443723E-4</v>
      </c>
      <c r="U619" s="29">
        <f t="shared" si="137"/>
        <v>5.8927519151443723E-4</v>
      </c>
      <c r="V619" s="30">
        <f t="shared" si="129"/>
        <v>353.02499999999998</v>
      </c>
      <c r="W619" s="30">
        <f t="shared" si="130"/>
        <v>0</v>
      </c>
      <c r="X619" s="30">
        <f t="shared" si="131"/>
        <v>0</v>
      </c>
      <c r="Y619" s="30">
        <f t="shared" si="132"/>
        <v>42.363</v>
      </c>
      <c r="Z619" s="30">
        <f t="shared" si="133"/>
        <v>115</v>
      </c>
      <c r="AA619" s="30">
        <f t="shared" si="134"/>
        <v>1.1785503830288744</v>
      </c>
      <c r="AB619" s="30">
        <f t="shared" si="135"/>
        <v>0</v>
      </c>
      <c r="AC619" s="30">
        <f t="shared" si="138"/>
        <v>1841.9334496169711</v>
      </c>
    </row>
    <row r="620" spans="1:29" x14ac:dyDescent="0.35">
      <c r="A620" s="5">
        <v>45091.716666446759</v>
      </c>
      <c r="B620" s="1">
        <v>1</v>
      </c>
      <c r="C620" s="6">
        <v>2353.5</v>
      </c>
      <c r="D620" s="6">
        <v>1</v>
      </c>
      <c r="E620" s="7" t="s">
        <v>19</v>
      </c>
      <c r="F620" s="5">
        <v>45092.314760879628</v>
      </c>
      <c r="G620" s="1">
        <v>1</v>
      </c>
      <c r="H620" s="5">
        <v>45066.536943692132</v>
      </c>
      <c r="I620" s="7" t="s">
        <v>42</v>
      </c>
      <c r="J620" s="7"/>
      <c r="K620" s="7" t="s">
        <v>35</v>
      </c>
      <c r="L620" s="7" t="s">
        <v>31</v>
      </c>
      <c r="M620" s="7" t="s">
        <v>58</v>
      </c>
      <c r="N620" s="7" t="s">
        <v>33</v>
      </c>
      <c r="O620" s="7" t="s">
        <v>36</v>
      </c>
      <c r="P620" s="25">
        <f t="shared" si="139"/>
        <v>619</v>
      </c>
      <c r="Q620" s="28">
        <f t="shared" si="136"/>
        <v>45078</v>
      </c>
      <c r="R620" s="28" t="str">
        <f t="shared" si="126"/>
        <v>OTA</v>
      </c>
      <c r="S620" s="28" t="str">
        <f t="shared" si="127"/>
        <v>OTA</v>
      </c>
      <c r="T620" s="29">
        <f t="shared" si="128"/>
        <v>5.8927519151443723E-4</v>
      </c>
      <c r="U620" s="29">
        <f t="shared" si="137"/>
        <v>5.8927519151443723E-4</v>
      </c>
      <c r="V620" s="30">
        <f t="shared" si="129"/>
        <v>353.02499999999998</v>
      </c>
      <c r="W620" s="30">
        <f t="shared" si="130"/>
        <v>0</v>
      </c>
      <c r="X620" s="30">
        <f t="shared" si="131"/>
        <v>0</v>
      </c>
      <c r="Y620" s="30">
        <f t="shared" si="132"/>
        <v>42.363</v>
      </c>
      <c r="Z620" s="30">
        <f t="shared" si="133"/>
        <v>115</v>
      </c>
      <c r="AA620" s="30">
        <f t="shared" si="134"/>
        <v>1.1785503830288744</v>
      </c>
      <c r="AB620" s="30">
        <f t="shared" si="135"/>
        <v>0</v>
      </c>
      <c r="AC620" s="30">
        <f t="shared" si="138"/>
        <v>1841.9334496169711</v>
      </c>
    </row>
    <row r="621" spans="1:29" x14ac:dyDescent="0.35">
      <c r="A621" s="5">
        <v>45091.74040949074</v>
      </c>
      <c r="B621" s="1">
        <v>1</v>
      </c>
      <c r="C621" s="6">
        <v>2835.76</v>
      </c>
      <c r="D621" s="6">
        <v>1</v>
      </c>
      <c r="E621" s="7" t="s">
        <v>19</v>
      </c>
      <c r="F621" s="5">
        <v>45092.316777824075</v>
      </c>
      <c r="G621" s="1">
        <v>4</v>
      </c>
      <c r="H621" s="5">
        <v>44982.919226215279</v>
      </c>
      <c r="I621" s="7" t="s">
        <v>44</v>
      </c>
      <c r="J621" s="7"/>
      <c r="K621" s="7" t="s">
        <v>35</v>
      </c>
      <c r="L621" s="7" t="s">
        <v>31</v>
      </c>
      <c r="M621" s="7" t="s">
        <v>32</v>
      </c>
      <c r="N621" s="7" t="s">
        <v>33</v>
      </c>
      <c r="O621" s="7" t="s">
        <v>47</v>
      </c>
      <c r="P621" s="25">
        <f t="shared" si="139"/>
        <v>620</v>
      </c>
      <c r="Q621" s="28">
        <f t="shared" si="136"/>
        <v>45078</v>
      </c>
      <c r="R621" s="28" t="str">
        <f t="shared" si="126"/>
        <v>OTA</v>
      </c>
      <c r="S621" s="28" t="str">
        <f t="shared" si="127"/>
        <v>OTA</v>
      </c>
      <c r="T621" s="29">
        <f t="shared" si="128"/>
        <v>5.8927519151443723E-4</v>
      </c>
      <c r="U621" s="29">
        <f t="shared" si="137"/>
        <v>5.8927519151443723E-4</v>
      </c>
      <c r="V621" s="30">
        <f t="shared" si="129"/>
        <v>425.36400000000003</v>
      </c>
      <c r="W621" s="30">
        <f t="shared" si="130"/>
        <v>0</v>
      </c>
      <c r="X621" s="30">
        <f t="shared" si="131"/>
        <v>0</v>
      </c>
      <c r="Y621" s="30">
        <f t="shared" si="132"/>
        <v>51.043680000000002</v>
      </c>
      <c r="Z621" s="30">
        <f t="shared" si="133"/>
        <v>115</v>
      </c>
      <c r="AA621" s="30">
        <f t="shared" si="134"/>
        <v>1.1785503830288744</v>
      </c>
      <c r="AB621" s="30">
        <f t="shared" si="135"/>
        <v>0</v>
      </c>
      <c r="AC621" s="30">
        <f t="shared" si="138"/>
        <v>2243.1737696169712</v>
      </c>
    </row>
    <row r="622" spans="1:29" x14ac:dyDescent="0.35">
      <c r="A622" s="5">
        <v>45091.86449753472</v>
      </c>
      <c r="B622" s="1">
        <v>1</v>
      </c>
      <c r="C622" s="6">
        <v>3101.27</v>
      </c>
      <c r="D622" s="6">
        <v>1</v>
      </c>
      <c r="E622" s="7" t="s">
        <v>19</v>
      </c>
      <c r="F622" s="5">
        <v>45092.452734537037</v>
      </c>
      <c r="G622" s="1">
        <v>2</v>
      </c>
      <c r="H622" s="5">
        <v>45087.93277511574</v>
      </c>
      <c r="I622" s="7" t="s">
        <v>44</v>
      </c>
      <c r="J622" s="7"/>
      <c r="K622" s="7" t="s">
        <v>35</v>
      </c>
      <c r="L622" s="7" t="s">
        <v>31</v>
      </c>
      <c r="M622" s="7" t="s">
        <v>34</v>
      </c>
      <c r="N622" s="7" t="s">
        <v>33</v>
      </c>
      <c r="O622" s="7" t="s">
        <v>47</v>
      </c>
      <c r="P622" s="25">
        <f t="shared" si="139"/>
        <v>621</v>
      </c>
      <c r="Q622" s="28">
        <f t="shared" si="136"/>
        <v>45078</v>
      </c>
      <c r="R622" s="28" t="str">
        <f t="shared" si="126"/>
        <v>OTA</v>
      </c>
      <c r="S622" s="28" t="str">
        <f t="shared" si="127"/>
        <v>OTA</v>
      </c>
      <c r="T622" s="29">
        <f t="shared" si="128"/>
        <v>5.8927519151443723E-4</v>
      </c>
      <c r="U622" s="29">
        <f t="shared" si="137"/>
        <v>5.8927519151443723E-4</v>
      </c>
      <c r="V622" s="30">
        <f t="shared" si="129"/>
        <v>465.19049999999999</v>
      </c>
      <c r="W622" s="30">
        <f t="shared" si="130"/>
        <v>0</v>
      </c>
      <c r="X622" s="30">
        <f t="shared" si="131"/>
        <v>0</v>
      </c>
      <c r="Y622" s="30">
        <f t="shared" si="132"/>
        <v>55.822859999999999</v>
      </c>
      <c r="Z622" s="30">
        <f t="shared" si="133"/>
        <v>115</v>
      </c>
      <c r="AA622" s="30">
        <f t="shared" si="134"/>
        <v>1.1785503830288744</v>
      </c>
      <c r="AB622" s="30">
        <f t="shared" si="135"/>
        <v>0</v>
      </c>
      <c r="AC622" s="30">
        <f t="shared" si="138"/>
        <v>2464.0780896169708</v>
      </c>
    </row>
    <row r="623" spans="1:29" x14ac:dyDescent="0.35">
      <c r="A623" s="5">
        <v>45091.651452592596</v>
      </c>
      <c r="B623" s="1">
        <v>2</v>
      </c>
      <c r="C623" s="6">
        <v>5105.3599999999997</v>
      </c>
      <c r="D623" s="6">
        <v>1</v>
      </c>
      <c r="E623" s="7" t="s">
        <v>19</v>
      </c>
      <c r="F623" s="5">
        <v>45093.458333333336</v>
      </c>
      <c r="G623" s="1">
        <v>3</v>
      </c>
      <c r="H623" s="5">
        <v>44893.225107986109</v>
      </c>
      <c r="I623" s="7" t="s">
        <v>44</v>
      </c>
      <c r="J623" s="7"/>
      <c r="K623" s="7" t="s">
        <v>30</v>
      </c>
      <c r="L623" s="7" t="s">
        <v>31</v>
      </c>
      <c r="M623" s="7" t="s">
        <v>58</v>
      </c>
      <c r="N623" s="7" t="s">
        <v>33</v>
      </c>
      <c r="O623" s="7" t="s">
        <v>30</v>
      </c>
      <c r="P623" s="25">
        <f t="shared" si="139"/>
        <v>622</v>
      </c>
      <c r="Q623" s="28">
        <f t="shared" si="136"/>
        <v>45078</v>
      </c>
      <c r="R623" s="28" t="str">
        <f t="shared" si="126"/>
        <v>OTA</v>
      </c>
      <c r="S623" s="28" t="str">
        <f t="shared" si="127"/>
        <v>OTA</v>
      </c>
      <c r="T623" s="29">
        <f t="shared" si="128"/>
        <v>1.1785503830288745E-3</v>
      </c>
      <c r="U623" s="29">
        <f t="shared" si="137"/>
        <v>1.1785503830288745E-3</v>
      </c>
      <c r="V623" s="30">
        <f t="shared" si="129"/>
        <v>765.80399999999997</v>
      </c>
      <c r="W623" s="30">
        <f t="shared" si="130"/>
        <v>0</v>
      </c>
      <c r="X623" s="30">
        <f t="shared" si="131"/>
        <v>0</v>
      </c>
      <c r="Y623" s="30">
        <f t="shared" si="132"/>
        <v>91.896479999999983</v>
      </c>
      <c r="Z623" s="30">
        <f t="shared" si="133"/>
        <v>153.33333333333331</v>
      </c>
      <c r="AA623" s="30">
        <f t="shared" si="134"/>
        <v>2.3571007660577488</v>
      </c>
      <c r="AB623" s="30">
        <f t="shared" si="135"/>
        <v>0</v>
      </c>
      <c r="AC623" s="30">
        <f t="shared" si="138"/>
        <v>4091.9690859006087</v>
      </c>
    </row>
    <row r="624" spans="1:29" x14ac:dyDescent="0.35">
      <c r="A624" s="5">
        <v>45092.007402511575</v>
      </c>
      <c r="B624" s="1">
        <v>2</v>
      </c>
      <c r="C624" s="6">
        <v>5975.43</v>
      </c>
      <c r="D624" s="6">
        <v>1</v>
      </c>
      <c r="E624" s="7" t="s">
        <v>19</v>
      </c>
      <c r="F624" s="5">
        <v>45093.189871296294</v>
      </c>
      <c r="G624" s="1">
        <v>2</v>
      </c>
      <c r="H624" s="5">
        <v>45081.598048240739</v>
      </c>
      <c r="I624" s="7" t="s">
        <v>44</v>
      </c>
      <c r="J624" s="7"/>
      <c r="K624" s="7" t="s">
        <v>35</v>
      </c>
      <c r="L624" s="7" t="s">
        <v>31</v>
      </c>
      <c r="M624" s="7" t="s">
        <v>34</v>
      </c>
      <c r="N624" s="7" t="s">
        <v>33</v>
      </c>
      <c r="O624" s="7" t="s">
        <v>35</v>
      </c>
      <c r="P624" s="25">
        <f t="shared" si="139"/>
        <v>623</v>
      </c>
      <c r="Q624" s="28">
        <f t="shared" si="136"/>
        <v>45078</v>
      </c>
      <c r="R624" s="28" t="str">
        <f t="shared" si="126"/>
        <v>OTA</v>
      </c>
      <c r="S624" s="28" t="str">
        <f t="shared" si="127"/>
        <v>OTA</v>
      </c>
      <c r="T624" s="29">
        <f t="shared" si="128"/>
        <v>1.1785503830288745E-3</v>
      </c>
      <c r="U624" s="29">
        <f t="shared" si="137"/>
        <v>1.1785503830288745E-3</v>
      </c>
      <c r="V624" s="30">
        <f t="shared" si="129"/>
        <v>896.31450000000007</v>
      </c>
      <c r="W624" s="30">
        <f t="shared" si="130"/>
        <v>0</v>
      </c>
      <c r="X624" s="30">
        <f t="shared" si="131"/>
        <v>0</v>
      </c>
      <c r="Y624" s="30">
        <f t="shared" si="132"/>
        <v>107.55774</v>
      </c>
      <c r="Z624" s="30">
        <f t="shared" si="133"/>
        <v>153.33333333333331</v>
      </c>
      <c r="AA624" s="30">
        <f t="shared" si="134"/>
        <v>2.3571007660577488</v>
      </c>
      <c r="AB624" s="30">
        <f t="shared" si="135"/>
        <v>0</v>
      </c>
      <c r="AC624" s="30">
        <f t="shared" si="138"/>
        <v>4815.8673259006091</v>
      </c>
    </row>
    <row r="625" spans="1:29" x14ac:dyDescent="0.35">
      <c r="A625" s="5">
        <v>45091.754052037038</v>
      </c>
      <c r="B625" s="1">
        <v>4</v>
      </c>
      <c r="C625" s="6">
        <v>5643.58</v>
      </c>
      <c r="D625" s="6">
        <v>1</v>
      </c>
      <c r="E625" s="7" t="s">
        <v>19</v>
      </c>
      <c r="F625" s="5">
        <v>45095.326660925923</v>
      </c>
      <c r="G625" s="1">
        <v>1</v>
      </c>
      <c r="H625" s="5">
        <v>45068.804328692131</v>
      </c>
      <c r="I625" s="7" t="s">
        <v>48</v>
      </c>
      <c r="J625" s="7"/>
      <c r="K625" s="7"/>
      <c r="L625" s="7" t="s">
        <v>21</v>
      </c>
      <c r="M625" s="7" t="s">
        <v>64</v>
      </c>
      <c r="N625" s="7" t="s">
        <v>33</v>
      </c>
      <c r="O625" s="7" t="s">
        <v>46</v>
      </c>
      <c r="P625" s="25">
        <f t="shared" si="139"/>
        <v>624</v>
      </c>
      <c r="Q625" s="28">
        <f t="shared" si="136"/>
        <v>45078</v>
      </c>
      <c r="R625" s="28" t="str">
        <f t="shared" si="126"/>
        <v>WEB</v>
      </c>
      <c r="S625" s="28" t="str">
        <f t="shared" si="127"/>
        <v>WEBSITE</v>
      </c>
      <c r="T625" s="29">
        <f t="shared" si="128"/>
        <v>6.5252854812398045E-3</v>
      </c>
      <c r="U625" s="29">
        <f t="shared" si="137"/>
        <v>6.5252854812398045E-3</v>
      </c>
      <c r="V625" s="30">
        <f t="shared" si="129"/>
        <v>56.4358</v>
      </c>
      <c r="W625" s="30">
        <f t="shared" si="130"/>
        <v>50</v>
      </c>
      <c r="X625" s="30">
        <f t="shared" si="131"/>
        <v>0</v>
      </c>
      <c r="Y625" s="30">
        <f t="shared" si="132"/>
        <v>79.010120000000001</v>
      </c>
      <c r="Z625" s="30">
        <f t="shared" si="133"/>
        <v>230</v>
      </c>
      <c r="AA625" s="30">
        <f t="shared" si="134"/>
        <v>65.252854812398041</v>
      </c>
      <c r="AB625" s="30">
        <f t="shared" si="135"/>
        <v>0</v>
      </c>
      <c r="AC625" s="30">
        <f t="shared" si="138"/>
        <v>5162.8812251876016</v>
      </c>
    </row>
    <row r="626" spans="1:29" x14ac:dyDescent="0.35">
      <c r="A626" s="5">
        <v>45091.680431157409</v>
      </c>
      <c r="B626" s="1">
        <v>2</v>
      </c>
      <c r="C626" s="6">
        <v>4017.86</v>
      </c>
      <c r="D626" s="6">
        <v>1</v>
      </c>
      <c r="E626" s="7" t="s">
        <v>19</v>
      </c>
      <c r="F626" s="5">
        <v>45093.343506400466</v>
      </c>
      <c r="G626" s="1">
        <v>2</v>
      </c>
      <c r="H626" s="5">
        <v>45084.906731516203</v>
      </c>
      <c r="I626" s="7" t="s">
        <v>48</v>
      </c>
      <c r="J626" s="7"/>
      <c r="K626" s="7" t="s">
        <v>30</v>
      </c>
      <c r="L626" s="7" t="s">
        <v>31</v>
      </c>
      <c r="M626" s="7" t="s">
        <v>34</v>
      </c>
      <c r="N626" s="7" t="s">
        <v>33</v>
      </c>
      <c r="O626" s="7" t="s">
        <v>30</v>
      </c>
      <c r="P626" s="25">
        <f t="shared" si="139"/>
        <v>625</v>
      </c>
      <c r="Q626" s="28">
        <f t="shared" si="136"/>
        <v>45078</v>
      </c>
      <c r="R626" s="28" t="str">
        <f t="shared" si="126"/>
        <v>OTA</v>
      </c>
      <c r="S626" s="28" t="str">
        <f t="shared" si="127"/>
        <v>OTA</v>
      </c>
      <c r="T626" s="29">
        <f t="shared" si="128"/>
        <v>1.1785503830288745E-3</v>
      </c>
      <c r="U626" s="29">
        <f t="shared" si="137"/>
        <v>1.1785503830288745E-3</v>
      </c>
      <c r="V626" s="30">
        <f t="shared" si="129"/>
        <v>602.67899999999997</v>
      </c>
      <c r="W626" s="30">
        <f t="shared" si="130"/>
        <v>0</v>
      </c>
      <c r="X626" s="30">
        <f t="shared" si="131"/>
        <v>0</v>
      </c>
      <c r="Y626" s="30">
        <f t="shared" si="132"/>
        <v>72.321479999999994</v>
      </c>
      <c r="Z626" s="30">
        <f t="shared" si="133"/>
        <v>153.33333333333331</v>
      </c>
      <c r="AA626" s="30">
        <f t="shared" si="134"/>
        <v>2.3571007660577488</v>
      </c>
      <c r="AB626" s="30">
        <f t="shared" si="135"/>
        <v>0</v>
      </c>
      <c r="AC626" s="30">
        <f t="shared" si="138"/>
        <v>3187.1690859006094</v>
      </c>
    </row>
    <row r="627" spans="1:29" x14ac:dyDescent="0.35">
      <c r="A627" s="5">
        <v>45091.690940995373</v>
      </c>
      <c r="B627" s="1">
        <v>1</v>
      </c>
      <c r="C627" s="6">
        <v>1297.8599999999999</v>
      </c>
      <c r="D627" s="6">
        <v>1</v>
      </c>
      <c r="E627" s="7" t="s">
        <v>19</v>
      </c>
      <c r="F627" s="5">
        <v>45092.336623437499</v>
      </c>
      <c r="G627" s="1">
        <v>1</v>
      </c>
      <c r="H627" s="5">
        <v>45077.585666134262</v>
      </c>
      <c r="I627" s="7" t="s">
        <v>48</v>
      </c>
      <c r="J627" s="7"/>
      <c r="K627" s="7" t="s">
        <v>60</v>
      </c>
      <c r="L627" s="7" t="s">
        <v>21</v>
      </c>
      <c r="M627" s="7" t="s">
        <v>22</v>
      </c>
      <c r="N627" s="7" t="s">
        <v>33</v>
      </c>
      <c r="O627" s="7" t="s">
        <v>61</v>
      </c>
      <c r="P627" s="25">
        <f t="shared" si="139"/>
        <v>626</v>
      </c>
      <c r="Q627" s="28">
        <f t="shared" si="136"/>
        <v>45078</v>
      </c>
      <c r="R627" s="28" t="str">
        <f t="shared" si="126"/>
        <v>WEB</v>
      </c>
      <c r="S627" s="28" t="str">
        <f t="shared" si="127"/>
        <v>META</v>
      </c>
      <c r="T627" s="29">
        <f t="shared" si="128"/>
        <v>1.6313213703099511E-3</v>
      </c>
      <c r="U627" s="29">
        <f t="shared" si="137"/>
        <v>1.6313213703099511E-3</v>
      </c>
      <c r="V627" s="30">
        <f t="shared" si="129"/>
        <v>0</v>
      </c>
      <c r="W627" s="30">
        <f t="shared" si="130"/>
        <v>0</v>
      </c>
      <c r="X627" s="30">
        <f t="shared" si="131"/>
        <v>0</v>
      </c>
      <c r="Y627" s="30">
        <f t="shared" si="132"/>
        <v>23.361479999999997</v>
      </c>
      <c r="Z627" s="30">
        <f t="shared" si="133"/>
        <v>115</v>
      </c>
      <c r="AA627" s="30">
        <f t="shared" si="134"/>
        <v>0</v>
      </c>
      <c r="AB627" s="30">
        <f t="shared" si="135"/>
        <v>0</v>
      </c>
      <c r="AC627" s="30">
        <f t="shared" si="138"/>
        <v>1159.4985199999999</v>
      </c>
    </row>
    <row r="628" spans="1:29" x14ac:dyDescent="0.35">
      <c r="A628" s="5">
        <v>45091.842342638891</v>
      </c>
      <c r="B628" s="1">
        <v>4</v>
      </c>
      <c r="C628" s="6">
        <v>5643.58</v>
      </c>
      <c r="D628" s="6">
        <v>1</v>
      </c>
      <c r="E628" s="7" t="s">
        <v>19</v>
      </c>
      <c r="F628" s="5">
        <v>45095.208333333336</v>
      </c>
      <c r="G628" s="1">
        <v>2</v>
      </c>
      <c r="H628" s="5">
        <v>45064.254648321759</v>
      </c>
      <c r="I628" s="7" t="s">
        <v>48</v>
      </c>
      <c r="J628" s="7"/>
      <c r="K628" s="7" t="s">
        <v>60</v>
      </c>
      <c r="L628" s="7" t="s">
        <v>21</v>
      </c>
      <c r="M628" s="7" t="s">
        <v>22</v>
      </c>
      <c r="N628" s="7" t="s">
        <v>28</v>
      </c>
      <c r="O628" s="7" t="s">
        <v>61</v>
      </c>
      <c r="P628" s="25">
        <f t="shared" si="139"/>
        <v>627</v>
      </c>
      <c r="Q628" s="28">
        <f t="shared" si="136"/>
        <v>45078</v>
      </c>
      <c r="R628" s="28" t="str">
        <f t="shared" si="126"/>
        <v>WEB</v>
      </c>
      <c r="S628" s="28" t="str">
        <f t="shared" si="127"/>
        <v>META</v>
      </c>
      <c r="T628" s="29">
        <f t="shared" si="128"/>
        <v>6.5252854812398045E-3</v>
      </c>
      <c r="U628" s="29">
        <f t="shared" si="137"/>
        <v>6.5252854812398045E-3</v>
      </c>
      <c r="V628" s="30">
        <f t="shared" si="129"/>
        <v>0</v>
      </c>
      <c r="W628" s="30">
        <f t="shared" si="130"/>
        <v>0</v>
      </c>
      <c r="X628" s="30">
        <f t="shared" si="131"/>
        <v>0</v>
      </c>
      <c r="Y628" s="30">
        <f t="shared" si="132"/>
        <v>101.58443999999999</v>
      </c>
      <c r="Z628" s="30">
        <f t="shared" si="133"/>
        <v>230</v>
      </c>
      <c r="AA628" s="30">
        <f t="shared" si="134"/>
        <v>0</v>
      </c>
      <c r="AB628" s="30">
        <f t="shared" si="135"/>
        <v>0</v>
      </c>
      <c r="AC628" s="30">
        <f t="shared" si="138"/>
        <v>5311.9955600000003</v>
      </c>
    </row>
    <row r="629" spans="1:29" x14ac:dyDescent="0.35">
      <c r="A629" s="5">
        <v>45091.73526681713</v>
      </c>
      <c r="B629" s="1">
        <v>2</v>
      </c>
      <c r="C629" s="6">
        <v>4134.37</v>
      </c>
      <c r="D629" s="6">
        <v>1</v>
      </c>
      <c r="E629" s="7" t="s">
        <v>19</v>
      </c>
      <c r="F629" s="5">
        <v>45093.430742743054</v>
      </c>
      <c r="G629" s="1">
        <v>4</v>
      </c>
      <c r="H629" s="5">
        <v>45075.532429305553</v>
      </c>
      <c r="I629" s="7" t="s">
        <v>63</v>
      </c>
      <c r="J629" s="7"/>
      <c r="K629" s="7" t="s">
        <v>30</v>
      </c>
      <c r="L629" s="7" t="s">
        <v>31</v>
      </c>
      <c r="M629" s="7" t="s">
        <v>34</v>
      </c>
      <c r="N629" s="7" t="s">
        <v>33</v>
      </c>
      <c r="O629" s="7" t="s">
        <v>30</v>
      </c>
      <c r="P629" s="25">
        <f t="shared" si="139"/>
        <v>628</v>
      </c>
      <c r="Q629" s="28">
        <f t="shared" si="136"/>
        <v>45078</v>
      </c>
      <c r="R629" s="28" t="str">
        <f t="shared" si="126"/>
        <v>OTA</v>
      </c>
      <c r="S629" s="28" t="str">
        <f t="shared" si="127"/>
        <v>OTA</v>
      </c>
      <c r="T629" s="29">
        <f t="shared" si="128"/>
        <v>1.1785503830288745E-3</v>
      </c>
      <c r="U629" s="29">
        <f t="shared" si="137"/>
        <v>1.1785503830288745E-3</v>
      </c>
      <c r="V629" s="30">
        <f t="shared" si="129"/>
        <v>620.15549999999996</v>
      </c>
      <c r="W629" s="30">
        <f t="shared" si="130"/>
        <v>0</v>
      </c>
      <c r="X629" s="30">
        <f t="shared" si="131"/>
        <v>0</v>
      </c>
      <c r="Y629" s="30">
        <f t="shared" si="132"/>
        <v>74.418659999999988</v>
      </c>
      <c r="Z629" s="30">
        <f t="shared" si="133"/>
        <v>153.33333333333331</v>
      </c>
      <c r="AA629" s="30">
        <f t="shared" si="134"/>
        <v>2.3571007660577488</v>
      </c>
      <c r="AB629" s="30">
        <f t="shared" si="135"/>
        <v>0</v>
      </c>
      <c r="AC629" s="30">
        <f t="shared" si="138"/>
        <v>3284.1054059006092</v>
      </c>
    </row>
    <row r="630" spans="1:29" x14ac:dyDescent="0.35">
      <c r="A630" s="5">
        <v>45091.85015820602</v>
      </c>
      <c r="B630" s="1">
        <v>1</v>
      </c>
      <c r="C630" s="6">
        <v>2115.4</v>
      </c>
      <c r="D630" s="6">
        <v>1</v>
      </c>
      <c r="E630" s="7" t="s">
        <v>19</v>
      </c>
      <c r="F630" s="5">
        <v>45092.31705189815</v>
      </c>
      <c r="G630" s="1">
        <v>4</v>
      </c>
      <c r="H630" s="5">
        <v>45069.775481493052</v>
      </c>
      <c r="I630" s="7" t="s">
        <v>63</v>
      </c>
      <c r="J630" s="7"/>
      <c r="K630" s="7" t="s">
        <v>30</v>
      </c>
      <c r="L630" s="7" t="s">
        <v>31</v>
      </c>
      <c r="M630" s="7" t="s">
        <v>34</v>
      </c>
      <c r="N630" s="7" t="s">
        <v>33</v>
      </c>
      <c r="O630" s="7" t="s">
        <v>30</v>
      </c>
      <c r="P630" s="25">
        <f t="shared" si="139"/>
        <v>629</v>
      </c>
      <c r="Q630" s="28">
        <f t="shared" si="136"/>
        <v>45078</v>
      </c>
      <c r="R630" s="28" t="str">
        <f t="shared" si="126"/>
        <v>OTA</v>
      </c>
      <c r="S630" s="28" t="str">
        <f t="shared" si="127"/>
        <v>OTA</v>
      </c>
      <c r="T630" s="29">
        <f t="shared" si="128"/>
        <v>5.8927519151443723E-4</v>
      </c>
      <c r="U630" s="29">
        <f t="shared" si="137"/>
        <v>5.8927519151443723E-4</v>
      </c>
      <c r="V630" s="30">
        <f t="shared" si="129"/>
        <v>317.31</v>
      </c>
      <c r="W630" s="30">
        <f t="shared" si="130"/>
        <v>0</v>
      </c>
      <c r="X630" s="30">
        <f t="shared" si="131"/>
        <v>0</v>
      </c>
      <c r="Y630" s="30">
        <f t="shared" si="132"/>
        <v>38.077199999999998</v>
      </c>
      <c r="Z630" s="30">
        <f t="shared" si="133"/>
        <v>115</v>
      </c>
      <c r="AA630" s="30">
        <f t="shared" si="134"/>
        <v>1.1785503830288744</v>
      </c>
      <c r="AB630" s="30">
        <f t="shared" si="135"/>
        <v>0</v>
      </c>
      <c r="AC630" s="30">
        <f t="shared" si="138"/>
        <v>1643.8342496169712</v>
      </c>
    </row>
    <row r="631" spans="1:29" x14ac:dyDescent="0.35">
      <c r="A631" s="5">
        <v>45091.724911736113</v>
      </c>
      <c r="B631" s="1">
        <v>2</v>
      </c>
      <c r="C631" s="6">
        <v>4511.16</v>
      </c>
      <c r="D631" s="6">
        <v>1</v>
      </c>
      <c r="E631" s="7" t="s">
        <v>19</v>
      </c>
      <c r="F631" s="5">
        <v>45093.383865324075</v>
      </c>
      <c r="G631" s="1">
        <v>2</v>
      </c>
      <c r="H631" s="5">
        <v>45091.411939166668</v>
      </c>
      <c r="I631" s="7" t="s">
        <v>63</v>
      </c>
      <c r="J631" s="7"/>
      <c r="K631" s="7" t="s">
        <v>30</v>
      </c>
      <c r="L631" s="7" t="s">
        <v>31</v>
      </c>
      <c r="M631" s="7" t="s">
        <v>32</v>
      </c>
      <c r="N631" s="7" t="s">
        <v>33</v>
      </c>
      <c r="O631" s="7" t="s">
        <v>30</v>
      </c>
      <c r="P631" s="25">
        <f t="shared" si="139"/>
        <v>630</v>
      </c>
      <c r="Q631" s="28">
        <f t="shared" si="136"/>
        <v>45078</v>
      </c>
      <c r="R631" s="28" t="str">
        <f t="shared" si="126"/>
        <v>OTA</v>
      </c>
      <c r="S631" s="28" t="str">
        <f t="shared" si="127"/>
        <v>OTA</v>
      </c>
      <c r="T631" s="29">
        <f t="shared" si="128"/>
        <v>1.1785503830288745E-3</v>
      </c>
      <c r="U631" s="29">
        <f t="shared" si="137"/>
        <v>1.1785503830288745E-3</v>
      </c>
      <c r="V631" s="30">
        <f t="shared" si="129"/>
        <v>676.67399999999998</v>
      </c>
      <c r="W631" s="30">
        <f t="shared" si="130"/>
        <v>0</v>
      </c>
      <c r="X631" s="30">
        <f t="shared" si="131"/>
        <v>0</v>
      </c>
      <c r="Y631" s="30">
        <f t="shared" si="132"/>
        <v>81.200879999999998</v>
      </c>
      <c r="Z631" s="30">
        <f t="shared" si="133"/>
        <v>153.33333333333331</v>
      </c>
      <c r="AA631" s="30">
        <f t="shared" si="134"/>
        <v>2.3571007660577488</v>
      </c>
      <c r="AB631" s="30">
        <f t="shared" si="135"/>
        <v>0</v>
      </c>
      <c r="AC631" s="30">
        <f t="shared" si="138"/>
        <v>3597.594685900609</v>
      </c>
    </row>
    <row r="632" spans="1:29" x14ac:dyDescent="0.35">
      <c r="A632" s="5">
        <v>45091.667402939813</v>
      </c>
      <c r="B632" s="1">
        <v>3</v>
      </c>
      <c r="C632" s="6">
        <v>2835.72</v>
      </c>
      <c r="D632" s="6">
        <v>1</v>
      </c>
      <c r="E632" s="7" t="s">
        <v>19</v>
      </c>
      <c r="F632" s="5">
        <v>45094.416666666664</v>
      </c>
      <c r="G632" s="1">
        <v>1</v>
      </c>
      <c r="H632" s="5">
        <v>45087.737628055555</v>
      </c>
      <c r="I632" s="7" t="s">
        <v>49</v>
      </c>
      <c r="J632" s="7"/>
      <c r="K632" s="7" t="s">
        <v>30</v>
      </c>
      <c r="L632" s="7" t="s">
        <v>31</v>
      </c>
      <c r="M632" s="7" t="s">
        <v>32</v>
      </c>
      <c r="N632" s="7" t="s">
        <v>33</v>
      </c>
      <c r="O632" s="7" t="s">
        <v>30</v>
      </c>
      <c r="P632" s="25">
        <f t="shared" si="139"/>
        <v>631</v>
      </c>
      <c r="Q632" s="28">
        <f t="shared" si="136"/>
        <v>45078</v>
      </c>
      <c r="R632" s="28" t="str">
        <f t="shared" si="126"/>
        <v>OTA</v>
      </c>
      <c r="S632" s="28" t="str">
        <f t="shared" si="127"/>
        <v>OTA</v>
      </c>
      <c r="T632" s="29">
        <f t="shared" si="128"/>
        <v>1.7678255745433118E-3</v>
      </c>
      <c r="U632" s="29">
        <f t="shared" si="137"/>
        <v>1.7678255745433118E-3</v>
      </c>
      <c r="V632" s="30">
        <f t="shared" si="129"/>
        <v>425.35799999999995</v>
      </c>
      <c r="W632" s="30">
        <f t="shared" si="130"/>
        <v>0</v>
      </c>
      <c r="X632" s="30">
        <f t="shared" si="131"/>
        <v>0</v>
      </c>
      <c r="Y632" s="30">
        <f t="shared" si="132"/>
        <v>51.042959999999994</v>
      </c>
      <c r="Z632" s="30">
        <f t="shared" si="133"/>
        <v>191.66666666666666</v>
      </c>
      <c r="AA632" s="30">
        <f t="shared" si="134"/>
        <v>3.5356511490866236</v>
      </c>
      <c r="AB632" s="30">
        <f t="shared" si="135"/>
        <v>0</v>
      </c>
      <c r="AC632" s="30">
        <f t="shared" si="138"/>
        <v>2164.1167221842466</v>
      </c>
    </row>
    <row r="633" spans="1:29" x14ac:dyDescent="0.35">
      <c r="A633" s="5">
        <v>45091.853354826388</v>
      </c>
      <c r="B633" s="1">
        <v>1</v>
      </c>
      <c r="C633" s="6">
        <v>738.37</v>
      </c>
      <c r="D633" s="6">
        <v>1</v>
      </c>
      <c r="E633" s="7" t="s">
        <v>19</v>
      </c>
      <c r="F633" s="5">
        <v>45092.300937881948</v>
      </c>
      <c r="G633" s="1">
        <v>1</v>
      </c>
      <c r="H633" s="5">
        <v>45090.789716747684</v>
      </c>
      <c r="I633" s="7" t="s">
        <v>49</v>
      </c>
      <c r="J633" s="7"/>
      <c r="K633" s="7" t="s">
        <v>38</v>
      </c>
      <c r="L633" s="7" t="s">
        <v>31</v>
      </c>
      <c r="M633" s="7" t="s">
        <v>32</v>
      </c>
      <c r="N633" s="7" t="s">
        <v>23</v>
      </c>
      <c r="O633" s="7" t="s">
        <v>38</v>
      </c>
      <c r="P633" s="25">
        <f t="shared" si="139"/>
        <v>632</v>
      </c>
      <c r="Q633" s="28">
        <f t="shared" si="136"/>
        <v>45078</v>
      </c>
      <c r="R633" s="28" t="str">
        <f t="shared" si="126"/>
        <v>OTA</v>
      </c>
      <c r="S633" s="28" t="str">
        <f t="shared" si="127"/>
        <v>OTA</v>
      </c>
      <c r="T633" s="29">
        <f t="shared" si="128"/>
        <v>5.8927519151443723E-4</v>
      </c>
      <c r="U633" s="29">
        <f t="shared" si="137"/>
        <v>5.8927519151443723E-4</v>
      </c>
      <c r="V633" s="30">
        <f t="shared" si="129"/>
        <v>110.7555</v>
      </c>
      <c r="W633" s="30">
        <f t="shared" si="130"/>
        <v>0</v>
      </c>
      <c r="X633" s="30">
        <f t="shared" si="131"/>
        <v>0</v>
      </c>
      <c r="Y633" s="30">
        <f t="shared" si="132"/>
        <v>13.290659999999999</v>
      </c>
      <c r="Z633" s="30">
        <f t="shared" si="133"/>
        <v>115</v>
      </c>
      <c r="AA633" s="30">
        <f t="shared" si="134"/>
        <v>1.1785503830288744</v>
      </c>
      <c r="AB633" s="30">
        <f t="shared" si="135"/>
        <v>0</v>
      </c>
      <c r="AC633" s="30">
        <f t="shared" si="138"/>
        <v>498.14528961697113</v>
      </c>
    </row>
    <row r="634" spans="1:29" x14ac:dyDescent="0.35">
      <c r="A634" s="5">
        <v>45091.674965706021</v>
      </c>
      <c r="B634" s="1">
        <v>2</v>
      </c>
      <c r="C634" s="6">
        <v>1335.71</v>
      </c>
      <c r="D634" s="6">
        <v>1</v>
      </c>
      <c r="E634" s="7" t="s">
        <v>19</v>
      </c>
      <c r="F634" s="5">
        <v>45093.458333333336</v>
      </c>
      <c r="G634" s="1">
        <v>1</v>
      </c>
      <c r="H634" s="5">
        <v>45074.907424895835</v>
      </c>
      <c r="I634" s="7" t="s">
        <v>49</v>
      </c>
      <c r="J634" s="7"/>
      <c r="K634" s="7" t="s">
        <v>50</v>
      </c>
      <c r="L634" s="7" t="s">
        <v>31</v>
      </c>
      <c r="M634" s="7" t="s">
        <v>32</v>
      </c>
      <c r="N634" s="7" t="s">
        <v>28</v>
      </c>
      <c r="O634" s="7" t="s">
        <v>51</v>
      </c>
      <c r="P634" s="25">
        <f t="shared" si="139"/>
        <v>633</v>
      </c>
      <c r="Q634" s="28">
        <f t="shared" si="136"/>
        <v>45078</v>
      </c>
      <c r="R634" s="28" t="str">
        <f t="shared" si="126"/>
        <v>OTA</v>
      </c>
      <c r="S634" s="28" t="str">
        <f t="shared" si="127"/>
        <v>OTA</v>
      </c>
      <c r="T634" s="29">
        <f t="shared" si="128"/>
        <v>1.1785503830288745E-3</v>
      </c>
      <c r="U634" s="29">
        <f t="shared" si="137"/>
        <v>1.1785503830288745E-3</v>
      </c>
      <c r="V634" s="30">
        <f t="shared" si="129"/>
        <v>200.35650000000001</v>
      </c>
      <c r="W634" s="30">
        <f t="shared" si="130"/>
        <v>0</v>
      </c>
      <c r="X634" s="30">
        <f t="shared" si="131"/>
        <v>0</v>
      </c>
      <c r="Y634" s="30">
        <f t="shared" si="132"/>
        <v>24.04278</v>
      </c>
      <c r="Z634" s="30">
        <f t="shared" si="133"/>
        <v>153.33333333333331</v>
      </c>
      <c r="AA634" s="30">
        <f t="shared" si="134"/>
        <v>2.3571007660577488</v>
      </c>
      <c r="AB634" s="30">
        <f t="shared" si="135"/>
        <v>0</v>
      </c>
      <c r="AC634" s="30">
        <f t="shared" si="138"/>
        <v>955.62028590060891</v>
      </c>
    </row>
    <row r="635" spans="1:29" x14ac:dyDescent="0.35">
      <c r="A635" s="5">
        <v>45091.840599629628</v>
      </c>
      <c r="B635" s="1">
        <v>2</v>
      </c>
      <c r="C635" s="6">
        <v>1257.1500000000001</v>
      </c>
      <c r="D635" s="6">
        <v>1</v>
      </c>
      <c r="E635" s="7" t="s">
        <v>19</v>
      </c>
      <c r="F635" s="5">
        <v>45093.325010439818</v>
      </c>
      <c r="G635" s="1">
        <v>1</v>
      </c>
      <c r="H635" s="5">
        <v>45070.693390717592</v>
      </c>
      <c r="I635" s="7" t="s">
        <v>49</v>
      </c>
      <c r="J635" s="7"/>
      <c r="K635" s="7" t="s">
        <v>60</v>
      </c>
      <c r="L635" s="7" t="s">
        <v>21</v>
      </c>
      <c r="M635" s="7" t="s">
        <v>22</v>
      </c>
      <c r="N635" s="7" t="s">
        <v>28</v>
      </c>
      <c r="O635" s="7" t="s">
        <v>61</v>
      </c>
      <c r="P635" s="25">
        <f t="shared" si="139"/>
        <v>634</v>
      </c>
      <c r="Q635" s="28">
        <f t="shared" si="136"/>
        <v>45078</v>
      </c>
      <c r="R635" s="28" t="str">
        <f t="shared" si="126"/>
        <v>WEB</v>
      </c>
      <c r="S635" s="28" t="str">
        <f t="shared" si="127"/>
        <v>META</v>
      </c>
      <c r="T635" s="29">
        <f t="shared" si="128"/>
        <v>3.2626427406199023E-3</v>
      </c>
      <c r="U635" s="29">
        <f t="shared" si="137"/>
        <v>3.2626427406199023E-3</v>
      </c>
      <c r="V635" s="30">
        <f t="shared" si="129"/>
        <v>0</v>
      </c>
      <c r="W635" s="30">
        <f t="shared" si="130"/>
        <v>0</v>
      </c>
      <c r="X635" s="30">
        <f t="shared" si="131"/>
        <v>0</v>
      </c>
      <c r="Y635" s="30">
        <f t="shared" si="132"/>
        <v>22.628699999999998</v>
      </c>
      <c r="Z635" s="30">
        <f t="shared" si="133"/>
        <v>153.33333333333331</v>
      </c>
      <c r="AA635" s="30">
        <f t="shared" si="134"/>
        <v>0</v>
      </c>
      <c r="AB635" s="30">
        <f t="shared" si="135"/>
        <v>0</v>
      </c>
      <c r="AC635" s="30">
        <f t="shared" si="138"/>
        <v>1081.1879666666669</v>
      </c>
    </row>
    <row r="636" spans="1:29" x14ac:dyDescent="0.35">
      <c r="A636" s="5">
        <v>45092.133038784719</v>
      </c>
      <c r="B636" s="1">
        <v>1</v>
      </c>
      <c r="C636" s="6">
        <v>805.36</v>
      </c>
      <c r="D636" s="6">
        <v>1</v>
      </c>
      <c r="E636" s="7" t="s">
        <v>19</v>
      </c>
      <c r="F636" s="5">
        <v>45092.458333333336</v>
      </c>
      <c r="G636" s="1">
        <v>1</v>
      </c>
      <c r="H636" s="5">
        <v>45079.415755532405</v>
      </c>
      <c r="I636" s="7" t="s">
        <v>49</v>
      </c>
      <c r="J636" s="7"/>
      <c r="K636" s="7" t="s">
        <v>30</v>
      </c>
      <c r="L636" s="7" t="s">
        <v>31</v>
      </c>
      <c r="M636" s="7" t="s">
        <v>32</v>
      </c>
      <c r="N636" s="7" t="s">
        <v>28</v>
      </c>
      <c r="O636" s="7" t="s">
        <v>30</v>
      </c>
      <c r="P636" s="25">
        <f t="shared" si="139"/>
        <v>635</v>
      </c>
      <c r="Q636" s="28">
        <f t="shared" si="136"/>
        <v>45078</v>
      </c>
      <c r="R636" s="28" t="str">
        <f t="shared" si="126"/>
        <v>OTA</v>
      </c>
      <c r="S636" s="28" t="str">
        <f t="shared" si="127"/>
        <v>OTA</v>
      </c>
      <c r="T636" s="29">
        <f t="shared" si="128"/>
        <v>5.8927519151443723E-4</v>
      </c>
      <c r="U636" s="29">
        <f t="shared" si="137"/>
        <v>5.8927519151443723E-4</v>
      </c>
      <c r="V636" s="30">
        <f t="shared" si="129"/>
        <v>120.804</v>
      </c>
      <c r="W636" s="30">
        <f t="shared" si="130"/>
        <v>0</v>
      </c>
      <c r="X636" s="30">
        <f t="shared" si="131"/>
        <v>0</v>
      </c>
      <c r="Y636" s="30">
        <f t="shared" si="132"/>
        <v>14.49648</v>
      </c>
      <c r="Z636" s="30">
        <f t="shared" si="133"/>
        <v>115</v>
      </c>
      <c r="AA636" s="30">
        <f t="shared" si="134"/>
        <v>1.1785503830288744</v>
      </c>
      <c r="AB636" s="30">
        <f t="shared" si="135"/>
        <v>0</v>
      </c>
      <c r="AC636" s="30">
        <f t="shared" si="138"/>
        <v>553.88096961697113</v>
      </c>
    </row>
    <row r="637" spans="1:29" x14ac:dyDescent="0.35">
      <c r="A637" s="5">
        <v>45091.796050729165</v>
      </c>
      <c r="B637" s="1">
        <v>1</v>
      </c>
      <c r="C637" s="6">
        <v>738.37</v>
      </c>
      <c r="D637" s="6">
        <v>1</v>
      </c>
      <c r="E637" s="7" t="s">
        <v>19</v>
      </c>
      <c r="F637" s="5">
        <v>45092.446944722222</v>
      </c>
      <c r="G637" s="1">
        <v>1</v>
      </c>
      <c r="H637" s="5">
        <v>45090.824436087962</v>
      </c>
      <c r="I637" s="7" t="s">
        <v>49</v>
      </c>
      <c r="J637" s="7"/>
      <c r="K637" s="7" t="s">
        <v>38</v>
      </c>
      <c r="L637" s="7" t="s">
        <v>31</v>
      </c>
      <c r="M637" s="7" t="s">
        <v>32</v>
      </c>
      <c r="N637" s="7" t="s">
        <v>23</v>
      </c>
      <c r="O637" s="7" t="s">
        <v>38</v>
      </c>
      <c r="P637" s="25">
        <f t="shared" si="139"/>
        <v>636</v>
      </c>
      <c r="Q637" s="28">
        <f t="shared" si="136"/>
        <v>45078</v>
      </c>
      <c r="R637" s="28" t="str">
        <f t="shared" si="126"/>
        <v>OTA</v>
      </c>
      <c r="S637" s="28" t="str">
        <f t="shared" si="127"/>
        <v>OTA</v>
      </c>
      <c r="T637" s="29">
        <f t="shared" si="128"/>
        <v>5.8927519151443723E-4</v>
      </c>
      <c r="U637" s="29">
        <f t="shared" si="137"/>
        <v>5.8927519151443723E-4</v>
      </c>
      <c r="V637" s="30">
        <f t="shared" si="129"/>
        <v>110.7555</v>
      </c>
      <c r="W637" s="30">
        <f t="shared" si="130"/>
        <v>0</v>
      </c>
      <c r="X637" s="30">
        <f t="shared" si="131"/>
        <v>0</v>
      </c>
      <c r="Y637" s="30">
        <f t="shared" si="132"/>
        <v>13.290659999999999</v>
      </c>
      <c r="Z637" s="30">
        <f t="shared" si="133"/>
        <v>115</v>
      </c>
      <c r="AA637" s="30">
        <f t="shared" si="134"/>
        <v>1.1785503830288744</v>
      </c>
      <c r="AB637" s="30">
        <f t="shared" si="135"/>
        <v>0</v>
      </c>
      <c r="AC637" s="30">
        <f t="shared" si="138"/>
        <v>498.14528961697113</v>
      </c>
    </row>
    <row r="638" spans="1:29" x14ac:dyDescent="0.35">
      <c r="A638" s="5">
        <v>45091.666193518518</v>
      </c>
      <c r="B638" s="1">
        <v>1</v>
      </c>
      <c r="C638" s="6">
        <v>762.96</v>
      </c>
      <c r="D638" s="6">
        <v>1</v>
      </c>
      <c r="E638" s="7" t="s">
        <v>19</v>
      </c>
      <c r="F638" s="5">
        <v>45092.216823043978</v>
      </c>
      <c r="G638" s="1">
        <v>1</v>
      </c>
      <c r="H638" s="5">
        <v>45090.84180746528</v>
      </c>
      <c r="I638" s="7" t="s">
        <v>49</v>
      </c>
      <c r="J638" s="7"/>
      <c r="K638" s="7" t="s">
        <v>38</v>
      </c>
      <c r="L638" s="7" t="s">
        <v>31</v>
      </c>
      <c r="M638" s="7" t="s">
        <v>32</v>
      </c>
      <c r="N638" s="7" t="s">
        <v>23</v>
      </c>
      <c r="O638" s="7" t="s">
        <v>38</v>
      </c>
      <c r="P638" s="25">
        <f t="shared" si="139"/>
        <v>637</v>
      </c>
      <c r="Q638" s="28">
        <f t="shared" si="136"/>
        <v>45078</v>
      </c>
      <c r="R638" s="28" t="str">
        <f t="shared" si="126"/>
        <v>OTA</v>
      </c>
      <c r="S638" s="28" t="str">
        <f t="shared" si="127"/>
        <v>OTA</v>
      </c>
      <c r="T638" s="29">
        <f t="shared" si="128"/>
        <v>5.8927519151443723E-4</v>
      </c>
      <c r="U638" s="29">
        <f t="shared" si="137"/>
        <v>5.8927519151443723E-4</v>
      </c>
      <c r="V638" s="30">
        <f t="shared" si="129"/>
        <v>114.444</v>
      </c>
      <c r="W638" s="30">
        <f t="shared" si="130"/>
        <v>0</v>
      </c>
      <c r="X638" s="30">
        <f t="shared" si="131"/>
        <v>0</v>
      </c>
      <c r="Y638" s="30">
        <f t="shared" si="132"/>
        <v>13.733279999999999</v>
      </c>
      <c r="Z638" s="30">
        <f t="shared" si="133"/>
        <v>115</v>
      </c>
      <c r="AA638" s="30">
        <f t="shared" si="134"/>
        <v>1.1785503830288744</v>
      </c>
      <c r="AB638" s="30">
        <f t="shared" si="135"/>
        <v>0</v>
      </c>
      <c r="AC638" s="30">
        <f t="shared" si="138"/>
        <v>518.60416961697115</v>
      </c>
    </row>
    <row r="639" spans="1:29" x14ac:dyDescent="0.35">
      <c r="A639" s="5">
        <v>45091.845274780091</v>
      </c>
      <c r="B639" s="1">
        <v>1</v>
      </c>
      <c r="C639" s="6">
        <v>777.68</v>
      </c>
      <c r="D639" s="6">
        <v>1</v>
      </c>
      <c r="E639" s="7" t="s">
        <v>19</v>
      </c>
      <c r="F639" s="5">
        <v>45092.324296562503</v>
      </c>
      <c r="G639" s="1">
        <v>1</v>
      </c>
      <c r="H639" s="5">
        <v>45091.803261006942</v>
      </c>
      <c r="I639" s="7" t="s">
        <v>49</v>
      </c>
      <c r="J639" s="7"/>
      <c r="K639" s="7" t="s">
        <v>30</v>
      </c>
      <c r="L639" s="7" t="s">
        <v>31</v>
      </c>
      <c r="M639" s="7" t="s">
        <v>32</v>
      </c>
      <c r="N639" s="7" t="s">
        <v>33</v>
      </c>
      <c r="O639" s="7" t="s">
        <v>30</v>
      </c>
      <c r="P639" s="25">
        <f t="shared" si="139"/>
        <v>638</v>
      </c>
      <c r="Q639" s="28">
        <f t="shared" si="136"/>
        <v>45078</v>
      </c>
      <c r="R639" s="28" t="str">
        <f t="shared" si="126"/>
        <v>OTA</v>
      </c>
      <c r="S639" s="28" t="str">
        <f t="shared" si="127"/>
        <v>OTA</v>
      </c>
      <c r="T639" s="29">
        <f t="shared" si="128"/>
        <v>5.8927519151443723E-4</v>
      </c>
      <c r="U639" s="29">
        <f t="shared" si="137"/>
        <v>5.8927519151443723E-4</v>
      </c>
      <c r="V639" s="30">
        <f t="shared" si="129"/>
        <v>116.65199999999999</v>
      </c>
      <c r="W639" s="30">
        <f t="shared" si="130"/>
        <v>0</v>
      </c>
      <c r="X639" s="30">
        <f t="shared" si="131"/>
        <v>0</v>
      </c>
      <c r="Y639" s="30">
        <f t="shared" si="132"/>
        <v>13.998239999999997</v>
      </c>
      <c r="Z639" s="30">
        <f t="shared" si="133"/>
        <v>115</v>
      </c>
      <c r="AA639" s="30">
        <f t="shared" si="134"/>
        <v>1.1785503830288744</v>
      </c>
      <c r="AB639" s="30">
        <f t="shared" si="135"/>
        <v>0</v>
      </c>
      <c r="AC639" s="30">
        <f t="shared" si="138"/>
        <v>530.85120961697112</v>
      </c>
    </row>
    <row r="640" spans="1:29" x14ac:dyDescent="0.35">
      <c r="A640" s="5">
        <v>45091.748439710645</v>
      </c>
      <c r="B640" s="1">
        <v>1</v>
      </c>
      <c r="C640" s="6">
        <v>797.79</v>
      </c>
      <c r="D640" s="6">
        <v>1</v>
      </c>
      <c r="E640" s="7" t="s">
        <v>19</v>
      </c>
      <c r="F640" s="5">
        <v>45092.419175937503</v>
      </c>
      <c r="G640" s="1">
        <v>1</v>
      </c>
      <c r="H640" s="5">
        <v>45090.914745428243</v>
      </c>
      <c r="I640" s="7" t="s">
        <v>67</v>
      </c>
      <c r="J640" s="7"/>
      <c r="K640" s="7" t="s">
        <v>38</v>
      </c>
      <c r="L640" s="7" t="s">
        <v>31</v>
      </c>
      <c r="M640" s="7" t="s">
        <v>32</v>
      </c>
      <c r="N640" s="7" t="s">
        <v>23</v>
      </c>
      <c r="O640" s="7" t="s">
        <v>38</v>
      </c>
      <c r="P640" s="25">
        <f t="shared" si="139"/>
        <v>639</v>
      </c>
      <c r="Q640" s="28">
        <f t="shared" si="136"/>
        <v>45078</v>
      </c>
      <c r="R640" s="28" t="str">
        <f t="shared" si="126"/>
        <v>OTA</v>
      </c>
      <c r="S640" s="28" t="str">
        <f t="shared" si="127"/>
        <v>OTA</v>
      </c>
      <c r="T640" s="29">
        <f t="shared" si="128"/>
        <v>5.8927519151443723E-4</v>
      </c>
      <c r="U640" s="29">
        <f t="shared" si="137"/>
        <v>5.8927519151443723E-4</v>
      </c>
      <c r="V640" s="30">
        <f t="shared" si="129"/>
        <v>119.66849999999999</v>
      </c>
      <c r="W640" s="30">
        <f t="shared" si="130"/>
        <v>0</v>
      </c>
      <c r="X640" s="30">
        <f t="shared" si="131"/>
        <v>0</v>
      </c>
      <c r="Y640" s="30">
        <f t="shared" si="132"/>
        <v>14.360219999999998</v>
      </c>
      <c r="Z640" s="30">
        <f t="shared" si="133"/>
        <v>115</v>
      </c>
      <c r="AA640" s="30">
        <f t="shared" si="134"/>
        <v>1.1785503830288744</v>
      </c>
      <c r="AB640" s="30">
        <f t="shared" si="135"/>
        <v>0</v>
      </c>
      <c r="AC640" s="30">
        <f t="shared" si="138"/>
        <v>547.58272961697116</v>
      </c>
    </row>
    <row r="641" spans="1:29" x14ac:dyDescent="0.35">
      <c r="A641" s="5">
        <v>45091.670185451389</v>
      </c>
      <c r="B641" s="1">
        <v>2</v>
      </c>
      <c r="C641" s="6">
        <v>1575</v>
      </c>
      <c r="D641" s="6">
        <v>1</v>
      </c>
      <c r="E641" s="7" t="s">
        <v>19</v>
      </c>
      <c r="F641" s="5">
        <v>45093.207462962964</v>
      </c>
      <c r="G641" s="1">
        <v>1</v>
      </c>
      <c r="H641" s="5">
        <v>45048.84100685185</v>
      </c>
      <c r="I641" s="7" t="s">
        <v>67</v>
      </c>
      <c r="J641" s="7"/>
      <c r="K641" s="7" t="s">
        <v>30</v>
      </c>
      <c r="L641" s="7" t="s">
        <v>31</v>
      </c>
      <c r="M641" s="7" t="s">
        <v>34</v>
      </c>
      <c r="N641" s="7" t="s">
        <v>33</v>
      </c>
      <c r="O641" s="7" t="s">
        <v>30</v>
      </c>
      <c r="P641" s="25">
        <f t="shared" si="139"/>
        <v>640</v>
      </c>
      <c r="Q641" s="28">
        <f t="shared" si="136"/>
        <v>45078</v>
      </c>
      <c r="R641" s="28" t="str">
        <f t="shared" si="126"/>
        <v>OTA</v>
      </c>
      <c r="S641" s="28" t="str">
        <f t="shared" si="127"/>
        <v>OTA</v>
      </c>
      <c r="T641" s="29">
        <f t="shared" si="128"/>
        <v>1.1785503830288745E-3</v>
      </c>
      <c r="U641" s="29">
        <f t="shared" si="137"/>
        <v>1.1785503830288745E-3</v>
      </c>
      <c r="V641" s="30">
        <f t="shared" si="129"/>
        <v>236.25</v>
      </c>
      <c r="W641" s="30">
        <f t="shared" si="130"/>
        <v>0</v>
      </c>
      <c r="X641" s="30">
        <f t="shared" si="131"/>
        <v>0</v>
      </c>
      <c r="Y641" s="30">
        <f t="shared" si="132"/>
        <v>28.349999999999998</v>
      </c>
      <c r="Z641" s="30">
        <f t="shared" si="133"/>
        <v>153.33333333333331</v>
      </c>
      <c r="AA641" s="30">
        <f t="shared" si="134"/>
        <v>2.3571007660577488</v>
      </c>
      <c r="AB641" s="30">
        <f t="shared" si="135"/>
        <v>0</v>
      </c>
      <c r="AC641" s="30">
        <f t="shared" si="138"/>
        <v>1154.7095659006091</v>
      </c>
    </row>
    <row r="642" spans="1:29" x14ac:dyDescent="0.35">
      <c r="A642" s="5">
        <v>45091.997371192127</v>
      </c>
      <c r="B642" s="1">
        <v>1</v>
      </c>
      <c r="C642" s="6">
        <v>867.86</v>
      </c>
      <c r="D642" s="6">
        <v>1</v>
      </c>
      <c r="E642" s="7" t="s">
        <v>19</v>
      </c>
      <c r="F642" s="5">
        <v>45092.458333333336</v>
      </c>
      <c r="G642" s="1">
        <v>1</v>
      </c>
      <c r="H642" s="5">
        <v>45091.948393078703</v>
      </c>
      <c r="I642" s="7" t="s">
        <v>53</v>
      </c>
      <c r="J642" s="7"/>
      <c r="K642" s="7" t="s">
        <v>30</v>
      </c>
      <c r="L642" s="7" t="s">
        <v>31</v>
      </c>
      <c r="M642" s="7" t="s">
        <v>32</v>
      </c>
      <c r="N642" s="7" t="s">
        <v>33</v>
      </c>
      <c r="O642" s="7" t="s">
        <v>30</v>
      </c>
      <c r="P642" s="25">
        <f t="shared" si="139"/>
        <v>641</v>
      </c>
      <c r="Q642" s="28">
        <f t="shared" si="136"/>
        <v>45078</v>
      </c>
      <c r="R642" s="28" t="str">
        <f t="shared" ref="R642:R705" si="140">IFERROR(VLOOKUP($M642,rate_mapping,2,FALSE),"")</f>
        <v>OTA</v>
      </c>
      <c r="S642" s="28" t="str">
        <f t="shared" ref="S642:S705" si="141">IFERROR(VLOOKUP($O642,source_mapping,2,FALSE),"")</f>
        <v>OTA</v>
      </c>
      <c r="T642" s="29">
        <f t="shared" ref="T642:T705" si="142">IFERROR($B642/SUMIFS($B:$B,$L:$L,$L642,$Q:$Q,$Q642),0)</f>
        <v>5.8927519151443723E-4</v>
      </c>
      <c r="U642" s="29">
        <f t="shared" si="137"/>
        <v>5.8927519151443723E-4</v>
      </c>
      <c r="V642" s="30">
        <f t="shared" ref="V642:V705" si="143">MAX(IFERROR(VLOOKUP($S642,channel_code_cost,3,FALSE)*$C642,0),IFERROR(VLOOKUP($R642,rate_code_cost,3,FALSE)*$C642,0))</f>
        <v>130.179</v>
      </c>
      <c r="W642" s="30">
        <f t="shared" ref="W642:W705" si="144">MAX(IFERROR(VLOOKUP($S642,channel_code_cost,2,FALSE)*$D642,0),IFERROR(VLOOKUP($R642,rate_code_cost,2,FALSE)*$D642,0))</f>
        <v>0</v>
      </c>
      <c r="X642" s="30">
        <f t="shared" ref="X642:X705" si="145">MAX(IFERROR(VLOOKUP($S642,channel_code_cost,4,FALSE)*$C642,0),IFERROR(VLOOKUP($R642,rate_code_cost,4,FALSE)*$C642,0))</f>
        <v>0</v>
      </c>
      <c r="Y642" s="30">
        <f t="shared" ref="Y642:Y705" si="146">MAX(IFERROR(VLOOKUP($S642,channel_code_cost,5,FALSE)*$C642,0),IFERROR(VLOOKUP($R642,rate_code_cost,5,FALSE)*$C642,0))</f>
        <v>15.621479999999998</v>
      </c>
      <c r="Z642" s="30">
        <f t="shared" ref="Z642:Z705" si="147">hk_departure_cost+(($B642-1)*hk_stay_cost)</f>
        <v>115</v>
      </c>
      <c r="AA642" s="30">
        <f t="shared" ref="AA642:AA705" si="148">IFERROR(VLOOKUP($S642,channel_code_cost,6,FALSE)*$U642,0)</f>
        <v>1.1785503830288744</v>
      </c>
      <c r="AB642" s="30">
        <f t="shared" ref="AB642:AB705" si="149">IFERROR(VLOOKUP($L642,segment_p_cost,2,FALSE)*$T642,0)</f>
        <v>0</v>
      </c>
      <c r="AC642" s="30">
        <f t="shared" si="138"/>
        <v>605.88096961697113</v>
      </c>
    </row>
    <row r="643" spans="1:29" x14ac:dyDescent="0.35">
      <c r="A643" s="5">
        <v>45091.946850532404</v>
      </c>
      <c r="B643" s="1">
        <v>1</v>
      </c>
      <c r="C643" s="6">
        <v>841.82</v>
      </c>
      <c r="D643" s="6">
        <v>1</v>
      </c>
      <c r="E643" s="7" t="s">
        <v>19</v>
      </c>
      <c r="F643" s="5">
        <v>45092.217080254632</v>
      </c>
      <c r="G643" s="1">
        <v>1</v>
      </c>
      <c r="H643" s="5">
        <v>45091.943504733797</v>
      </c>
      <c r="I643" s="7" t="s">
        <v>53</v>
      </c>
      <c r="J643" s="7"/>
      <c r="K643" s="7"/>
      <c r="L643" s="7" t="s">
        <v>21</v>
      </c>
      <c r="M643" s="7" t="s">
        <v>52</v>
      </c>
      <c r="N643" s="7" t="s">
        <v>23</v>
      </c>
      <c r="O643" s="7" t="s">
        <v>24</v>
      </c>
      <c r="P643" s="25">
        <f t="shared" si="139"/>
        <v>642</v>
      </c>
      <c r="Q643" s="28">
        <f t="shared" ref="Q643:Q706" si="150">DATE(YEAR($A643),MONTH($A643),1)</f>
        <v>45078</v>
      </c>
      <c r="R643" s="28" t="str">
        <f t="shared" si="140"/>
        <v>WEB</v>
      </c>
      <c r="S643" s="28" t="str">
        <f t="shared" si="141"/>
        <v>OFFLINE</v>
      </c>
      <c r="T643" s="29">
        <f t="shared" si="142"/>
        <v>1.6313213703099511E-3</v>
      </c>
      <c r="U643" s="29">
        <f t="shared" ref="U643:U706" si="151">IFERROR($B643/SUMIFS($B:$B,$L:$L,$L643,$Q:$Q,$Q643),0)</f>
        <v>1.6313213703099511E-3</v>
      </c>
      <c r="V643" s="30">
        <f t="shared" si="143"/>
        <v>0</v>
      </c>
      <c r="W643" s="30">
        <f t="shared" si="144"/>
        <v>0</v>
      </c>
      <c r="X643" s="30">
        <f t="shared" si="145"/>
        <v>0</v>
      </c>
      <c r="Y643" s="30">
        <f t="shared" si="146"/>
        <v>11.785480000000002</v>
      </c>
      <c r="Z643" s="30">
        <f t="shared" si="147"/>
        <v>115</v>
      </c>
      <c r="AA643" s="30">
        <f t="shared" si="148"/>
        <v>0</v>
      </c>
      <c r="AB643" s="30">
        <f t="shared" si="149"/>
        <v>0</v>
      </c>
      <c r="AC643" s="30">
        <f t="shared" ref="AC643:AC706" si="152">C643-SUM(V643:AB643)</f>
        <v>715.03452000000004</v>
      </c>
    </row>
    <row r="644" spans="1:29" x14ac:dyDescent="0.35">
      <c r="A644" s="5">
        <v>45092.019001400462</v>
      </c>
      <c r="B644" s="1">
        <v>1</v>
      </c>
      <c r="C644" s="6">
        <v>841.82</v>
      </c>
      <c r="D644" s="6">
        <v>1</v>
      </c>
      <c r="E644" s="7" t="s">
        <v>19</v>
      </c>
      <c r="F644" s="5">
        <v>45092.458333333336</v>
      </c>
      <c r="G644" s="1">
        <v>1</v>
      </c>
      <c r="H644" s="5">
        <v>45091.940463564817</v>
      </c>
      <c r="I644" s="7" t="s">
        <v>53</v>
      </c>
      <c r="J644" s="7"/>
      <c r="K644" s="7"/>
      <c r="L644" s="7" t="s">
        <v>21</v>
      </c>
      <c r="M644" s="7" t="s">
        <v>52</v>
      </c>
      <c r="N644" s="7" t="s">
        <v>23</v>
      </c>
      <c r="O644" s="7" t="s">
        <v>24</v>
      </c>
      <c r="P644" s="25">
        <f t="shared" ref="P644:P707" si="153">P643+1</f>
        <v>643</v>
      </c>
      <c r="Q644" s="28">
        <f t="shared" si="150"/>
        <v>45078</v>
      </c>
      <c r="R644" s="28" t="str">
        <f t="shared" si="140"/>
        <v>WEB</v>
      </c>
      <c r="S644" s="28" t="str">
        <f t="shared" si="141"/>
        <v>OFFLINE</v>
      </c>
      <c r="T644" s="29">
        <f t="shared" si="142"/>
        <v>1.6313213703099511E-3</v>
      </c>
      <c r="U644" s="29">
        <f t="shared" si="151"/>
        <v>1.6313213703099511E-3</v>
      </c>
      <c r="V644" s="30">
        <f t="shared" si="143"/>
        <v>0</v>
      </c>
      <c r="W644" s="30">
        <f t="shared" si="144"/>
        <v>0</v>
      </c>
      <c r="X644" s="30">
        <f t="shared" si="145"/>
        <v>0</v>
      </c>
      <c r="Y644" s="30">
        <f t="shared" si="146"/>
        <v>11.785480000000002</v>
      </c>
      <c r="Z644" s="30">
        <f t="shared" si="147"/>
        <v>115</v>
      </c>
      <c r="AA644" s="30">
        <f t="shared" si="148"/>
        <v>0</v>
      </c>
      <c r="AB644" s="30">
        <f t="shared" si="149"/>
        <v>0</v>
      </c>
      <c r="AC644" s="30">
        <f t="shared" si="152"/>
        <v>715.03452000000004</v>
      </c>
    </row>
    <row r="645" spans="1:29" x14ac:dyDescent="0.35">
      <c r="A645" s="5">
        <v>45091.92172140046</v>
      </c>
      <c r="B645" s="1">
        <v>1</v>
      </c>
      <c r="C645" s="6">
        <v>867.86</v>
      </c>
      <c r="D645" s="6">
        <v>1</v>
      </c>
      <c r="E645" s="7" t="s">
        <v>19</v>
      </c>
      <c r="F645" s="5">
        <v>45092.310985810182</v>
      </c>
      <c r="G645" s="1">
        <v>1</v>
      </c>
      <c r="H645" s="5">
        <v>45091.911594872683</v>
      </c>
      <c r="I645" s="7" t="s">
        <v>53</v>
      </c>
      <c r="J645" s="7"/>
      <c r="K645" s="7" t="s">
        <v>30</v>
      </c>
      <c r="L645" s="7" t="s">
        <v>31</v>
      </c>
      <c r="M645" s="7" t="s">
        <v>32</v>
      </c>
      <c r="N645" s="7" t="s">
        <v>33</v>
      </c>
      <c r="O645" s="7" t="s">
        <v>30</v>
      </c>
      <c r="P645" s="25">
        <f t="shared" si="153"/>
        <v>644</v>
      </c>
      <c r="Q645" s="28">
        <f t="shared" si="150"/>
        <v>45078</v>
      </c>
      <c r="R645" s="28" t="str">
        <f t="shared" si="140"/>
        <v>OTA</v>
      </c>
      <c r="S645" s="28" t="str">
        <f t="shared" si="141"/>
        <v>OTA</v>
      </c>
      <c r="T645" s="29">
        <f t="shared" si="142"/>
        <v>5.8927519151443723E-4</v>
      </c>
      <c r="U645" s="29">
        <f t="shared" si="151"/>
        <v>5.8927519151443723E-4</v>
      </c>
      <c r="V645" s="30">
        <f t="shared" si="143"/>
        <v>130.179</v>
      </c>
      <c r="W645" s="30">
        <f t="shared" si="144"/>
        <v>0</v>
      </c>
      <c r="X645" s="30">
        <f t="shared" si="145"/>
        <v>0</v>
      </c>
      <c r="Y645" s="30">
        <f t="shared" si="146"/>
        <v>15.621479999999998</v>
      </c>
      <c r="Z645" s="30">
        <f t="shared" si="147"/>
        <v>115</v>
      </c>
      <c r="AA645" s="30">
        <f t="shared" si="148"/>
        <v>1.1785503830288744</v>
      </c>
      <c r="AB645" s="30">
        <f t="shared" si="149"/>
        <v>0</v>
      </c>
      <c r="AC645" s="30">
        <f t="shared" si="152"/>
        <v>605.88096961697113</v>
      </c>
    </row>
    <row r="646" spans="1:29" x14ac:dyDescent="0.35">
      <c r="A646" s="5">
        <v>45091.813868310186</v>
      </c>
      <c r="B646" s="1">
        <v>1</v>
      </c>
      <c r="C646" s="6">
        <v>841.82</v>
      </c>
      <c r="D646" s="6">
        <v>1</v>
      </c>
      <c r="E646" s="7" t="s">
        <v>19</v>
      </c>
      <c r="F646" s="5">
        <v>45092.3065421875</v>
      </c>
      <c r="G646" s="1">
        <v>1</v>
      </c>
      <c r="H646" s="5">
        <v>45091.810068587962</v>
      </c>
      <c r="I646" s="7" t="s">
        <v>53</v>
      </c>
      <c r="J646" s="7"/>
      <c r="K646" s="7"/>
      <c r="L646" s="7" t="s">
        <v>21</v>
      </c>
      <c r="M646" s="7" t="s">
        <v>52</v>
      </c>
      <c r="N646" s="7" t="s">
        <v>23</v>
      </c>
      <c r="O646" s="7" t="s">
        <v>24</v>
      </c>
      <c r="P646" s="25">
        <f t="shared" si="153"/>
        <v>645</v>
      </c>
      <c r="Q646" s="28">
        <f t="shared" si="150"/>
        <v>45078</v>
      </c>
      <c r="R646" s="28" t="str">
        <f t="shared" si="140"/>
        <v>WEB</v>
      </c>
      <c r="S646" s="28" t="str">
        <f t="shared" si="141"/>
        <v>OFFLINE</v>
      </c>
      <c r="T646" s="29">
        <f t="shared" si="142"/>
        <v>1.6313213703099511E-3</v>
      </c>
      <c r="U646" s="29">
        <f t="shared" si="151"/>
        <v>1.6313213703099511E-3</v>
      </c>
      <c r="V646" s="30">
        <f t="shared" si="143"/>
        <v>0</v>
      </c>
      <c r="W646" s="30">
        <f t="shared" si="144"/>
        <v>0</v>
      </c>
      <c r="X646" s="30">
        <f t="shared" si="145"/>
        <v>0</v>
      </c>
      <c r="Y646" s="30">
        <f t="shared" si="146"/>
        <v>11.785480000000002</v>
      </c>
      <c r="Z646" s="30">
        <f t="shared" si="147"/>
        <v>115</v>
      </c>
      <c r="AA646" s="30">
        <f t="shared" si="148"/>
        <v>0</v>
      </c>
      <c r="AB646" s="30">
        <f t="shared" si="149"/>
        <v>0</v>
      </c>
      <c r="AC646" s="30">
        <f t="shared" si="152"/>
        <v>715.03452000000004</v>
      </c>
    </row>
    <row r="647" spans="1:29" x14ac:dyDescent="0.35">
      <c r="A647" s="5">
        <v>45091.738110659724</v>
      </c>
      <c r="B647" s="1">
        <v>1</v>
      </c>
      <c r="C647" s="6">
        <v>762.96</v>
      </c>
      <c r="D647" s="6">
        <v>1</v>
      </c>
      <c r="E647" s="7" t="s">
        <v>19</v>
      </c>
      <c r="F647" s="5">
        <v>45092.450328078703</v>
      </c>
      <c r="G647" s="1">
        <v>1</v>
      </c>
      <c r="H647" s="5">
        <v>45090.161241493057</v>
      </c>
      <c r="I647" s="7" t="s">
        <v>53</v>
      </c>
      <c r="J647" s="7"/>
      <c r="K647" s="7" t="s">
        <v>38</v>
      </c>
      <c r="L647" s="7" t="s">
        <v>31</v>
      </c>
      <c r="M647" s="7" t="s">
        <v>32</v>
      </c>
      <c r="N647" s="7" t="s">
        <v>23</v>
      </c>
      <c r="O647" s="7" t="s">
        <v>38</v>
      </c>
      <c r="P647" s="25">
        <f t="shared" si="153"/>
        <v>646</v>
      </c>
      <c r="Q647" s="28">
        <f t="shared" si="150"/>
        <v>45078</v>
      </c>
      <c r="R647" s="28" t="str">
        <f t="shared" si="140"/>
        <v>OTA</v>
      </c>
      <c r="S647" s="28" t="str">
        <f t="shared" si="141"/>
        <v>OTA</v>
      </c>
      <c r="T647" s="29">
        <f t="shared" si="142"/>
        <v>5.8927519151443723E-4</v>
      </c>
      <c r="U647" s="29">
        <f t="shared" si="151"/>
        <v>5.8927519151443723E-4</v>
      </c>
      <c r="V647" s="30">
        <f t="shared" si="143"/>
        <v>114.444</v>
      </c>
      <c r="W647" s="30">
        <f t="shared" si="144"/>
        <v>0</v>
      </c>
      <c r="X647" s="30">
        <f t="shared" si="145"/>
        <v>0</v>
      </c>
      <c r="Y647" s="30">
        <f t="shared" si="146"/>
        <v>13.733279999999999</v>
      </c>
      <c r="Z647" s="30">
        <f t="shared" si="147"/>
        <v>115</v>
      </c>
      <c r="AA647" s="30">
        <f t="shared" si="148"/>
        <v>1.1785503830288744</v>
      </c>
      <c r="AB647" s="30">
        <f t="shared" si="149"/>
        <v>0</v>
      </c>
      <c r="AC647" s="30">
        <f t="shared" si="152"/>
        <v>518.60416961697115</v>
      </c>
    </row>
    <row r="648" spans="1:29" x14ac:dyDescent="0.35">
      <c r="A648" s="5">
        <v>45092.132606331019</v>
      </c>
      <c r="B648" s="1">
        <v>1</v>
      </c>
      <c r="C648" s="6">
        <v>841.82</v>
      </c>
      <c r="D648" s="6">
        <v>1</v>
      </c>
      <c r="E648" s="7" t="s">
        <v>19</v>
      </c>
      <c r="F648" s="5">
        <v>45092.142482430558</v>
      </c>
      <c r="G648" s="1">
        <v>1</v>
      </c>
      <c r="H648" s="5">
        <v>45091.779111898148</v>
      </c>
      <c r="I648" s="7" t="s">
        <v>53</v>
      </c>
      <c r="J648" s="7"/>
      <c r="K648" s="7"/>
      <c r="L648" s="7" t="s">
        <v>21</v>
      </c>
      <c r="M648" s="7" t="s">
        <v>52</v>
      </c>
      <c r="N648" s="7" t="s">
        <v>23</v>
      </c>
      <c r="O648" s="7" t="s">
        <v>24</v>
      </c>
      <c r="P648" s="25">
        <f t="shared" si="153"/>
        <v>647</v>
      </c>
      <c r="Q648" s="28">
        <f t="shared" si="150"/>
        <v>45078</v>
      </c>
      <c r="R648" s="28" t="str">
        <f t="shared" si="140"/>
        <v>WEB</v>
      </c>
      <c r="S648" s="28" t="str">
        <f t="shared" si="141"/>
        <v>OFFLINE</v>
      </c>
      <c r="T648" s="29">
        <f t="shared" si="142"/>
        <v>1.6313213703099511E-3</v>
      </c>
      <c r="U648" s="29">
        <f t="shared" si="151"/>
        <v>1.6313213703099511E-3</v>
      </c>
      <c r="V648" s="30">
        <f t="shared" si="143"/>
        <v>0</v>
      </c>
      <c r="W648" s="30">
        <f t="shared" si="144"/>
        <v>0</v>
      </c>
      <c r="X648" s="30">
        <f t="shared" si="145"/>
        <v>0</v>
      </c>
      <c r="Y648" s="30">
        <f t="shared" si="146"/>
        <v>11.785480000000002</v>
      </c>
      <c r="Z648" s="30">
        <f t="shared" si="147"/>
        <v>115</v>
      </c>
      <c r="AA648" s="30">
        <f t="shared" si="148"/>
        <v>0</v>
      </c>
      <c r="AB648" s="30">
        <f t="shared" si="149"/>
        <v>0</v>
      </c>
      <c r="AC648" s="30">
        <f t="shared" si="152"/>
        <v>715.03452000000004</v>
      </c>
    </row>
    <row r="649" spans="1:29" x14ac:dyDescent="0.35">
      <c r="A649" s="5">
        <v>45092.040985983796</v>
      </c>
      <c r="B649" s="1">
        <v>2</v>
      </c>
      <c r="C649" s="6">
        <v>1990.18</v>
      </c>
      <c r="D649" s="6">
        <v>1</v>
      </c>
      <c r="E649" s="7" t="s">
        <v>19</v>
      </c>
      <c r="F649" s="5">
        <v>45093.458333333336</v>
      </c>
      <c r="G649" s="1">
        <v>1</v>
      </c>
      <c r="H649" s="5">
        <v>45091.815420196763</v>
      </c>
      <c r="I649" s="7" t="s">
        <v>53</v>
      </c>
      <c r="J649" s="7"/>
      <c r="K649" s="7" t="s">
        <v>30</v>
      </c>
      <c r="L649" s="7" t="s">
        <v>31</v>
      </c>
      <c r="M649" s="7" t="s">
        <v>32</v>
      </c>
      <c r="N649" s="7" t="s">
        <v>33</v>
      </c>
      <c r="O649" s="7" t="s">
        <v>30</v>
      </c>
      <c r="P649" s="25">
        <f t="shared" si="153"/>
        <v>648</v>
      </c>
      <c r="Q649" s="28">
        <f t="shared" si="150"/>
        <v>45078</v>
      </c>
      <c r="R649" s="28" t="str">
        <f t="shared" si="140"/>
        <v>OTA</v>
      </c>
      <c r="S649" s="28" t="str">
        <f t="shared" si="141"/>
        <v>OTA</v>
      </c>
      <c r="T649" s="29">
        <f t="shared" si="142"/>
        <v>1.1785503830288745E-3</v>
      </c>
      <c r="U649" s="29">
        <f t="shared" si="151"/>
        <v>1.1785503830288745E-3</v>
      </c>
      <c r="V649" s="30">
        <f t="shared" si="143"/>
        <v>298.52699999999999</v>
      </c>
      <c r="W649" s="30">
        <f t="shared" si="144"/>
        <v>0</v>
      </c>
      <c r="X649" s="30">
        <f t="shared" si="145"/>
        <v>0</v>
      </c>
      <c r="Y649" s="30">
        <f t="shared" si="146"/>
        <v>35.823239999999998</v>
      </c>
      <c r="Z649" s="30">
        <f t="shared" si="147"/>
        <v>153.33333333333331</v>
      </c>
      <c r="AA649" s="30">
        <f t="shared" si="148"/>
        <v>2.3571007660577488</v>
      </c>
      <c r="AB649" s="30">
        <f t="shared" si="149"/>
        <v>0</v>
      </c>
      <c r="AC649" s="30">
        <f t="shared" si="152"/>
        <v>1500.139325900609</v>
      </c>
    </row>
    <row r="650" spans="1:29" x14ac:dyDescent="0.35">
      <c r="A650" s="5">
        <v>45091.671713564814</v>
      </c>
      <c r="B650" s="1">
        <v>3</v>
      </c>
      <c r="C650" s="6">
        <v>3023.22</v>
      </c>
      <c r="D650" s="6">
        <v>1</v>
      </c>
      <c r="E650" s="7" t="s">
        <v>19</v>
      </c>
      <c r="F650" s="5">
        <v>45094.427927951387</v>
      </c>
      <c r="G650" s="1">
        <v>1</v>
      </c>
      <c r="H650" s="5">
        <v>45085.33068634259</v>
      </c>
      <c r="I650" s="7" t="s">
        <v>53</v>
      </c>
      <c r="J650" s="7"/>
      <c r="K650" s="7" t="s">
        <v>30</v>
      </c>
      <c r="L650" s="7" t="s">
        <v>31</v>
      </c>
      <c r="M650" s="7" t="s">
        <v>32</v>
      </c>
      <c r="N650" s="7" t="s">
        <v>33</v>
      </c>
      <c r="O650" s="7" t="s">
        <v>30</v>
      </c>
      <c r="P650" s="25">
        <f t="shared" si="153"/>
        <v>649</v>
      </c>
      <c r="Q650" s="28">
        <f t="shared" si="150"/>
        <v>45078</v>
      </c>
      <c r="R650" s="28" t="str">
        <f t="shared" si="140"/>
        <v>OTA</v>
      </c>
      <c r="S650" s="28" t="str">
        <f t="shared" si="141"/>
        <v>OTA</v>
      </c>
      <c r="T650" s="29">
        <f t="shared" si="142"/>
        <v>1.7678255745433118E-3</v>
      </c>
      <c r="U650" s="29">
        <f t="shared" si="151"/>
        <v>1.7678255745433118E-3</v>
      </c>
      <c r="V650" s="30">
        <f t="shared" si="143"/>
        <v>453.48299999999995</v>
      </c>
      <c r="W650" s="30">
        <f t="shared" si="144"/>
        <v>0</v>
      </c>
      <c r="X650" s="30">
        <f t="shared" si="145"/>
        <v>0</v>
      </c>
      <c r="Y650" s="30">
        <f t="shared" si="146"/>
        <v>54.417959999999994</v>
      </c>
      <c r="Z650" s="30">
        <f t="shared" si="147"/>
        <v>191.66666666666666</v>
      </c>
      <c r="AA650" s="30">
        <f t="shared" si="148"/>
        <v>3.5356511490866236</v>
      </c>
      <c r="AB650" s="30">
        <f t="shared" si="149"/>
        <v>0</v>
      </c>
      <c r="AC650" s="30">
        <f t="shared" si="152"/>
        <v>2320.1167221842466</v>
      </c>
    </row>
    <row r="651" spans="1:29" x14ac:dyDescent="0.35">
      <c r="A651" s="5">
        <v>45091.932878888889</v>
      </c>
      <c r="B651" s="1">
        <v>1</v>
      </c>
      <c r="C651" s="6">
        <v>1100</v>
      </c>
      <c r="D651" s="6">
        <v>1</v>
      </c>
      <c r="E651" s="7" t="s">
        <v>19</v>
      </c>
      <c r="F651" s="5">
        <v>45092.404257326387</v>
      </c>
      <c r="G651" s="1">
        <v>1</v>
      </c>
      <c r="H651" s="5">
        <v>45089.732462175925</v>
      </c>
      <c r="I651" s="7" t="s">
        <v>53</v>
      </c>
      <c r="J651" s="7"/>
      <c r="K651" s="7" t="s">
        <v>30</v>
      </c>
      <c r="L651" s="7" t="s">
        <v>31</v>
      </c>
      <c r="M651" s="7" t="s">
        <v>32</v>
      </c>
      <c r="N651" s="7" t="s">
        <v>33</v>
      </c>
      <c r="O651" s="7" t="s">
        <v>30</v>
      </c>
      <c r="P651" s="25">
        <f t="shared" si="153"/>
        <v>650</v>
      </c>
      <c r="Q651" s="28">
        <f t="shared" si="150"/>
        <v>45078</v>
      </c>
      <c r="R651" s="28" t="str">
        <f t="shared" si="140"/>
        <v>OTA</v>
      </c>
      <c r="S651" s="28" t="str">
        <f t="shared" si="141"/>
        <v>OTA</v>
      </c>
      <c r="T651" s="29">
        <f t="shared" si="142"/>
        <v>5.8927519151443723E-4</v>
      </c>
      <c r="U651" s="29">
        <f t="shared" si="151"/>
        <v>5.8927519151443723E-4</v>
      </c>
      <c r="V651" s="30">
        <f t="shared" si="143"/>
        <v>165</v>
      </c>
      <c r="W651" s="30">
        <f t="shared" si="144"/>
        <v>0</v>
      </c>
      <c r="X651" s="30">
        <f t="shared" si="145"/>
        <v>0</v>
      </c>
      <c r="Y651" s="30">
        <f t="shared" si="146"/>
        <v>19.799999999999997</v>
      </c>
      <c r="Z651" s="30">
        <f t="shared" si="147"/>
        <v>115</v>
      </c>
      <c r="AA651" s="30">
        <f t="shared" si="148"/>
        <v>1.1785503830288744</v>
      </c>
      <c r="AB651" s="30">
        <f t="shared" si="149"/>
        <v>0</v>
      </c>
      <c r="AC651" s="30">
        <f t="shared" si="152"/>
        <v>799.02144961697104</v>
      </c>
    </row>
    <row r="652" spans="1:29" x14ac:dyDescent="0.35">
      <c r="A652" s="5">
        <v>45091.804090069447</v>
      </c>
      <c r="B652" s="1">
        <v>1</v>
      </c>
      <c r="C652" s="6">
        <v>663.91</v>
      </c>
      <c r="D652" s="6">
        <v>1</v>
      </c>
      <c r="E652" s="7" t="s">
        <v>19</v>
      </c>
      <c r="F652" s="5">
        <v>45092.458333333336</v>
      </c>
      <c r="G652" s="1">
        <v>1</v>
      </c>
      <c r="H652" s="5">
        <v>45091.741106527777</v>
      </c>
      <c r="I652" s="7" t="s">
        <v>53</v>
      </c>
      <c r="J652" s="7"/>
      <c r="K652" s="7" t="s">
        <v>38</v>
      </c>
      <c r="L652" s="7" t="s">
        <v>31</v>
      </c>
      <c r="M652" s="7" t="s">
        <v>32</v>
      </c>
      <c r="N652" s="7" t="s">
        <v>23</v>
      </c>
      <c r="O652" s="7" t="s">
        <v>38</v>
      </c>
      <c r="P652" s="25">
        <f t="shared" si="153"/>
        <v>651</v>
      </c>
      <c r="Q652" s="28">
        <f t="shared" si="150"/>
        <v>45078</v>
      </c>
      <c r="R652" s="28" t="str">
        <f t="shared" si="140"/>
        <v>OTA</v>
      </c>
      <c r="S652" s="28" t="str">
        <f t="shared" si="141"/>
        <v>OTA</v>
      </c>
      <c r="T652" s="29">
        <f t="shared" si="142"/>
        <v>5.8927519151443723E-4</v>
      </c>
      <c r="U652" s="29">
        <f t="shared" si="151"/>
        <v>5.8927519151443723E-4</v>
      </c>
      <c r="V652" s="30">
        <f t="shared" si="143"/>
        <v>99.586499999999987</v>
      </c>
      <c r="W652" s="30">
        <f t="shared" si="144"/>
        <v>0</v>
      </c>
      <c r="X652" s="30">
        <f t="shared" si="145"/>
        <v>0</v>
      </c>
      <c r="Y652" s="30">
        <f t="shared" si="146"/>
        <v>11.950379999999999</v>
      </c>
      <c r="Z652" s="30">
        <f t="shared" si="147"/>
        <v>115</v>
      </c>
      <c r="AA652" s="30">
        <f t="shared" si="148"/>
        <v>1.1785503830288744</v>
      </c>
      <c r="AB652" s="30">
        <f t="shared" si="149"/>
        <v>0</v>
      </c>
      <c r="AC652" s="30">
        <f t="shared" si="152"/>
        <v>436.19456961697108</v>
      </c>
    </row>
    <row r="653" spans="1:29" x14ac:dyDescent="0.35">
      <c r="A653" s="5">
        <v>45091.743075324077</v>
      </c>
      <c r="B653" s="1">
        <v>1</v>
      </c>
      <c r="C653" s="6">
        <v>867.86</v>
      </c>
      <c r="D653" s="6">
        <v>1</v>
      </c>
      <c r="E653" s="7" t="s">
        <v>19</v>
      </c>
      <c r="F653" s="5">
        <v>45092.458333333336</v>
      </c>
      <c r="G653" s="1">
        <v>1</v>
      </c>
      <c r="H653" s="5">
        <v>45091.686958344908</v>
      </c>
      <c r="I653" s="7" t="s">
        <v>53</v>
      </c>
      <c r="J653" s="7"/>
      <c r="K653" s="7" t="s">
        <v>30</v>
      </c>
      <c r="L653" s="7" t="s">
        <v>31</v>
      </c>
      <c r="M653" s="7" t="s">
        <v>32</v>
      </c>
      <c r="N653" s="7" t="s">
        <v>33</v>
      </c>
      <c r="O653" s="7" t="s">
        <v>30</v>
      </c>
      <c r="P653" s="25">
        <f t="shared" si="153"/>
        <v>652</v>
      </c>
      <c r="Q653" s="28">
        <f t="shared" si="150"/>
        <v>45078</v>
      </c>
      <c r="R653" s="28" t="str">
        <f t="shared" si="140"/>
        <v>OTA</v>
      </c>
      <c r="S653" s="28" t="str">
        <f t="shared" si="141"/>
        <v>OTA</v>
      </c>
      <c r="T653" s="29">
        <f t="shared" si="142"/>
        <v>5.8927519151443723E-4</v>
      </c>
      <c r="U653" s="29">
        <f t="shared" si="151"/>
        <v>5.8927519151443723E-4</v>
      </c>
      <c r="V653" s="30">
        <f t="shared" si="143"/>
        <v>130.179</v>
      </c>
      <c r="W653" s="30">
        <f t="shared" si="144"/>
        <v>0</v>
      </c>
      <c r="X653" s="30">
        <f t="shared" si="145"/>
        <v>0</v>
      </c>
      <c r="Y653" s="30">
        <f t="shared" si="146"/>
        <v>15.621479999999998</v>
      </c>
      <c r="Z653" s="30">
        <f t="shared" si="147"/>
        <v>115</v>
      </c>
      <c r="AA653" s="30">
        <f t="shared" si="148"/>
        <v>1.1785503830288744</v>
      </c>
      <c r="AB653" s="30">
        <f t="shared" si="149"/>
        <v>0</v>
      </c>
      <c r="AC653" s="30">
        <f t="shared" si="152"/>
        <v>605.88096961697113</v>
      </c>
    </row>
    <row r="654" spans="1:29" x14ac:dyDescent="0.35">
      <c r="A654" s="5">
        <v>45092.77242173611</v>
      </c>
      <c r="B654" s="1">
        <v>1</v>
      </c>
      <c r="C654" s="6">
        <v>2083.04</v>
      </c>
      <c r="D654" s="6">
        <v>1</v>
      </c>
      <c r="E654" s="7" t="s">
        <v>19</v>
      </c>
      <c r="F654" s="5">
        <v>45093.353804108796</v>
      </c>
      <c r="G654" s="1">
        <v>1</v>
      </c>
      <c r="H654" s="5">
        <v>45091.536935972224</v>
      </c>
      <c r="I654" s="7" t="s">
        <v>20</v>
      </c>
      <c r="J654" s="7"/>
      <c r="K654" s="7" t="s">
        <v>35</v>
      </c>
      <c r="L654" s="7" t="s">
        <v>31</v>
      </c>
      <c r="M654" s="7" t="s">
        <v>32</v>
      </c>
      <c r="N654" s="7" t="s">
        <v>33</v>
      </c>
      <c r="O654" s="7" t="s">
        <v>47</v>
      </c>
      <c r="P654" s="25">
        <f t="shared" si="153"/>
        <v>653</v>
      </c>
      <c r="Q654" s="28">
        <f t="shared" si="150"/>
        <v>45078</v>
      </c>
      <c r="R654" s="28" t="str">
        <f t="shared" si="140"/>
        <v>OTA</v>
      </c>
      <c r="S654" s="28" t="str">
        <f t="shared" si="141"/>
        <v>OTA</v>
      </c>
      <c r="T654" s="29">
        <f t="shared" si="142"/>
        <v>5.8927519151443723E-4</v>
      </c>
      <c r="U654" s="29">
        <f t="shared" si="151"/>
        <v>5.8927519151443723E-4</v>
      </c>
      <c r="V654" s="30">
        <f t="shared" si="143"/>
        <v>312.45599999999996</v>
      </c>
      <c r="W654" s="30">
        <f t="shared" si="144"/>
        <v>0</v>
      </c>
      <c r="X654" s="30">
        <f t="shared" si="145"/>
        <v>0</v>
      </c>
      <c r="Y654" s="30">
        <f t="shared" si="146"/>
        <v>37.494719999999994</v>
      </c>
      <c r="Z654" s="30">
        <f t="shared" si="147"/>
        <v>115</v>
      </c>
      <c r="AA654" s="30">
        <f t="shared" si="148"/>
        <v>1.1785503830288744</v>
      </c>
      <c r="AB654" s="30">
        <f t="shared" si="149"/>
        <v>0</v>
      </c>
      <c r="AC654" s="30">
        <f t="shared" si="152"/>
        <v>1616.9107296169711</v>
      </c>
    </row>
    <row r="655" spans="1:29" x14ac:dyDescent="0.35">
      <c r="A655" s="5">
        <v>45093.016493310184</v>
      </c>
      <c r="B655" s="1">
        <v>3</v>
      </c>
      <c r="C655" s="6">
        <v>3270</v>
      </c>
      <c r="D655" s="6">
        <v>1</v>
      </c>
      <c r="E655" s="7" t="s">
        <v>19</v>
      </c>
      <c r="F655" s="5">
        <v>45095.452136215281</v>
      </c>
      <c r="G655" s="1">
        <v>1</v>
      </c>
      <c r="H655" s="5">
        <v>44910.00316670139</v>
      </c>
      <c r="I655" s="7" t="s">
        <v>20</v>
      </c>
      <c r="J655" s="7"/>
      <c r="K655" s="7"/>
      <c r="L655" s="7" t="s">
        <v>21</v>
      </c>
      <c r="M655" s="7" t="s">
        <v>64</v>
      </c>
      <c r="N655" s="7" t="s">
        <v>43</v>
      </c>
      <c r="O655" s="7" t="s">
        <v>46</v>
      </c>
      <c r="P655" s="25">
        <f t="shared" si="153"/>
        <v>654</v>
      </c>
      <c r="Q655" s="28">
        <f t="shared" si="150"/>
        <v>45078</v>
      </c>
      <c r="R655" s="28" t="str">
        <f t="shared" si="140"/>
        <v>WEB</v>
      </c>
      <c r="S655" s="28" t="str">
        <f t="shared" si="141"/>
        <v>WEBSITE</v>
      </c>
      <c r="T655" s="29">
        <f t="shared" si="142"/>
        <v>4.8939641109298528E-3</v>
      </c>
      <c r="U655" s="29">
        <f t="shared" si="151"/>
        <v>4.8939641109298528E-3</v>
      </c>
      <c r="V655" s="30">
        <f t="shared" si="143"/>
        <v>32.700000000000003</v>
      </c>
      <c r="W655" s="30">
        <f t="shared" si="144"/>
        <v>50</v>
      </c>
      <c r="X655" s="30">
        <f t="shared" si="145"/>
        <v>0</v>
      </c>
      <c r="Y655" s="30">
        <f t="shared" si="146"/>
        <v>45.78</v>
      </c>
      <c r="Z655" s="30">
        <f t="shared" si="147"/>
        <v>191.66666666666666</v>
      </c>
      <c r="AA655" s="30">
        <f t="shared" si="148"/>
        <v>48.939641109298528</v>
      </c>
      <c r="AB655" s="30">
        <f t="shared" si="149"/>
        <v>0</v>
      </c>
      <c r="AC655" s="30">
        <f t="shared" si="152"/>
        <v>2900.913692224035</v>
      </c>
    </row>
    <row r="656" spans="1:29" x14ac:dyDescent="0.35">
      <c r="A656" s="5">
        <v>45093.145140046297</v>
      </c>
      <c r="B656" s="1">
        <v>1</v>
      </c>
      <c r="C656" s="6">
        <v>1981.29</v>
      </c>
      <c r="D656" s="6">
        <v>1</v>
      </c>
      <c r="E656" s="7" t="s">
        <v>19</v>
      </c>
      <c r="F656" s="5">
        <v>45093.44522976852</v>
      </c>
      <c r="G656" s="1">
        <v>2</v>
      </c>
      <c r="H656" s="5">
        <v>45068.195967847219</v>
      </c>
      <c r="I656" s="7" t="s">
        <v>20</v>
      </c>
      <c r="J656" s="7"/>
      <c r="K656" s="7" t="s">
        <v>35</v>
      </c>
      <c r="L656" s="7" t="s">
        <v>31</v>
      </c>
      <c r="M656" s="7" t="s">
        <v>34</v>
      </c>
      <c r="N656" s="7" t="s">
        <v>33</v>
      </c>
      <c r="O656" s="7" t="s">
        <v>35</v>
      </c>
      <c r="P656" s="25">
        <f t="shared" si="153"/>
        <v>655</v>
      </c>
      <c r="Q656" s="28">
        <f t="shared" si="150"/>
        <v>45078</v>
      </c>
      <c r="R656" s="28" t="str">
        <f t="shared" si="140"/>
        <v>OTA</v>
      </c>
      <c r="S656" s="28" t="str">
        <f t="shared" si="141"/>
        <v>OTA</v>
      </c>
      <c r="T656" s="29">
        <f t="shared" si="142"/>
        <v>5.8927519151443723E-4</v>
      </c>
      <c r="U656" s="29">
        <f t="shared" si="151"/>
        <v>5.8927519151443723E-4</v>
      </c>
      <c r="V656" s="30">
        <f t="shared" si="143"/>
        <v>297.19349999999997</v>
      </c>
      <c r="W656" s="30">
        <f t="shared" si="144"/>
        <v>0</v>
      </c>
      <c r="X656" s="30">
        <f t="shared" si="145"/>
        <v>0</v>
      </c>
      <c r="Y656" s="30">
        <f t="shared" si="146"/>
        <v>35.663219999999995</v>
      </c>
      <c r="Z656" s="30">
        <f t="shared" si="147"/>
        <v>115</v>
      </c>
      <c r="AA656" s="30">
        <f t="shared" si="148"/>
        <v>1.1785503830288744</v>
      </c>
      <c r="AB656" s="30">
        <f t="shared" si="149"/>
        <v>0</v>
      </c>
      <c r="AC656" s="30">
        <f t="shared" si="152"/>
        <v>1532.254729616971</v>
      </c>
    </row>
    <row r="657" spans="1:29" x14ac:dyDescent="0.35">
      <c r="A657" s="5">
        <v>45092.787770243056</v>
      </c>
      <c r="B657" s="1">
        <v>1</v>
      </c>
      <c r="C657" s="6">
        <v>1936.61</v>
      </c>
      <c r="D657" s="6">
        <v>1</v>
      </c>
      <c r="E657" s="7" t="s">
        <v>19</v>
      </c>
      <c r="F657" s="5">
        <v>45093.458333333336</v>
      </c>
      <c r="G657" s="1">
        <v>1</v>
      </c>
      <c r="H657" s="5">
        <v>45064.016808275461</v>
      </c>
      <c r="I657" s="7" t="s">
        <v>20</v>
      </c>
      <c r="J657" s="7"/>
      <c r="K657" s="7" t="s">
        <v>35</v>
      </c>
      <c r="L657" s="7" t="s">
        <v>31</v>
      </c>
      <c r="M657" s="7" t="s">
        <v>34</v>
      </c>
      <c r="N657" s="7" t="s">
        <v>33</v>
      </c>
      <c r="O657" s="7" t="s">
        <v>37</v>
      </c>
      <c r="P657" s="25">
        <f t="shared" si="153"/>
        <v>656</v>
      </c>
      <c r="Q657" s="28">
        <f t="shared" si="150"/>
        <v>45078</v>
      </c>
      <c r="R657" s="28" t="str">
        <f t="shared" si="140"/>
        <v>OTA</v>
      </c>
      <c r="S657" s="28" t="str">
        <f t="shared" si="141"/>
        <v>OTA</v>
      </c>
      <c r="T657" s="29">
        <f t="shared" si="142"/>
        <v>5.8927519151443723E-4</v>
      </c>
      <c r="U657" s="29">
        <f t="shared" si="151"/>
        <v>5.8927519151443723E-4</v>
      </c>
      <c r="V657" s="30">
        <f t="shared" si="143"/>
        <v>290.49149999999997</v>
      </c>
      <c r="W657" s="30">
        <f t="shared" si="144"/>
        <v>0</v>
      </c>
      <c r="X657" s="30">
        <f t="shared" si="145"/>
        <v>0</v>
      </c>
      <c r="Y657" s="30">
        <f t="shared" si="146"/>
        <v>34.858979999999995</v>
      </c>
      <c r="Z657" s="30">
        <f t="shared" si="147"/>
        <v>115</v>
      </c>
      <c r="AA657" s="30">
        <f t="shared" si="148"/>
        <v>1.1785503830288744</v>
      </c>
      <c r="AB657" s="30">
        <f t="shared" si="149"/>
        <v>0</v>
      </c>
      <c r="AC657" s="30">
        <f t="shared" si="152"/>
        <v>1495.0809696169711</v>
      </c>
    </row>
    <row r="658" spans="1:29" x14ac:dyDescent="0.35">
      <c r="A658" s="5">
        <v>45092.810835474535</v>
      </c>
      <c r="B658" s="1">
        <v>1</v>
      </c>
      <c r="C658" s="6">
        <v>1981.21</v>
      </c>
      <c r="D658" s="6">
        <v>1</v>
      </c>
      <c r="E658" s="7" t="s">
        <v>19</v>
      </c>
      <c r="F658" s="5">
        <v>45093.330951898148</v>
      </c>
      <c r="G658" s="1">
        <v>2</v>
      </c>
      <c r="H658" s="5">
        <v>45063.203250266204</v>
      </c>
      <c r="I658" s="7" t="s">
        <v>20</v>
      </c>
      <c r="J658" s="7"/>
      <c r="K658" s="7" t="s">
        <v>35</v>
      </c>
      <c r="L658" s="7" t="s">
        <v>31</v>
      </c>
      <c r="M658" s="7" t="s">
        <v>34</v>
      </c>
      <c r="N658" s="7" t="s">
        <v>33</v>
      </c>
      <c r="O658" s="7" t="s">
        <v>35</v>
      </c>
      <c r="P658" s="25">
        <f t="shared" si="153"/>
        <v>657</v>
      </c>
      <c r="Q658" s="28">
        <f t="shared" si="150"/>
        <v>45078</v>
      </c>
      <c r="R658" s="28" t="str">
        <f t="shared" si="140"/>
        <v>OTA</v>
      </c>
      <c r="S658" s="28" t="str">
        <f t="shared" si="141"/>
        <v>OTA</v>
      </c>
      <c r="T658" s="29">
        <f t="shared" si="142"/>
        <v>5.8927519151443723E-4</v>
      </c>
      <c r="U658" s="29">
        <f t="shared" si="151"/>
        <v>5.8927519151443723E-4</v>
      </c>
      <c r="V658" s="30">
        <f t="shared" si="143"/>
        <v>297.18149999999997</v>
      </c>
      <c r="W658" s="30">
        <f t="shared" si="144"/>
        <v>0</v>
      </c>
      <c r="X658" s="30">
        <f t="shared" si="145"/>
        <v>0</v>
      </c>
      <c r="Y658" s="30">
        <f t="shared" si="146"/>
        <v>35.66178</v>
      </c>
      <c r="Z658" s="30">
        <f t="shared" si="147"/>
        <v>115</v>
      </c>
      <c r="AA658" s="30">
        <f t="shared" si="148"/>
        <v>1.1785503830288744</v>
      </c>
      <c r="AB658" s="30">
        <f t="shared" si="149"/>
        <v>0</v>
      </c>
      <c r="AC658" s="30">
        <f t="shared" si="152"/>
        <v>1532.1881696169712</v>
      </c>
    </row>
    <row r="659" spans="1:29" x14ac:dyDescent="0.35">
      <c r="A659" s="5">
        <v>45093.047601990744</v>
      </c>
      <c r="B659" s="1">
        <v>1</v>
      </c>
      <c r="C659" s="6">
        <v>1556.52</v>
      </c>
      <c r="D659" s="6">
        <v>1</v>
      </c>
      <c r="E659" s="7" t="s">
        <v>19</v>
      </c>
      <c r="F659" s="5">
        <v>45093.36485273148</v>
      </c>
      <c r="G659" s="1">
        <v>1</v>
      </c>
      <c r="H659" s="5">
        <v>45048.427919490743</v>
      </c>
      <c r="I659" s="7" t="s">
        <v>20</v>
      </c>
      <c r="J659" s="7"/>
      <c r="K659" s="7" t="s">
        <v>35</v>
      </c>
      <c r="L659" s="7" t="s">
        <v>31</v>
      </c>
      <c r="M659" s="7" t="s">
        <v>34</v>
      </c>
      <c r="N659" s="7" t="s">
        <v>33</v>
      </c>
      <c r="O659" s="7" t="s">
        <v>76</v>
      </c>
      <c r="P659" s="25">
        <f t="shared" si="153"/>
        <v>658</v>
      </c>
      <c r="Q659" s="28">
        <f t="shared" si="150"/>
        <v>45078</v>
      </c>
      <c r="R659" s="28" t="str">
        <f t="shared" si="140"/>
        <v>OTA</v>
      </c>
      <c r="S659" s="28" t="str">
        <f t="shared" si="141"/>
        <v>OTA</v>
      </c>
      <c r="T659" s="29">
        <f t="shared" si="142"/>
        <v>5.8927519151443723E-4</v>
      </c>
      <c r="U659" s="29">
        <f t="shared" si="151"/>
        <v>5.8927519151443723E-4</v>
      </c>
      <c r="V659" s="30">
        <f t="shared" si="143"/>
        <v>233.47799999999998</v>
      </c>
      <c r="W659" s="30">
        <f t="shared" si="144"/>
        <v>0</v>
      </c>
      <c r="X659" s="30">
        <f t="shared" si="145"/>
        <v>0</v>
      </c>
      <c r="Y659" s="30">
        <f t="shared" si="146"/>
        <v>28.017359999999996</v>
      </c>
      <c r="Z659" s="30">
        <f t="shared" si="147"/>
        <v>115</v>
      </c>
      <c r="AA659" s="30">
        <f t="shared" si="148"/>
        <v>1.1785503830288744</v>
      </c>
      <c r="AB659" s="30">
        <f t="shared" si="149"/>
        <v>0</v>
      </c>
      <c r="AC659" s="30">
        <f t="shared" si="152"/>
        <v>1178.8460896169711</v>
      </c>
    </row>
    <row r="660" spans="1:29" x14ac:dyDescent="0.35">
      <c r="A660" s="5">
        <v>45092.975294641205</v>
      </c>
      <c r="B660" s="1">
        <v>4</v>
      </c>
      <c r="C660" s="6">
        <v>4687.8500000000004</v>
      </c>
      <c r="D660" s="6">
        <v>1</v>
      </c>
      <c r="E660" s="7" t="s">
        <v>19</v>
      </c>
      <c r="F660" s="5">
        <v>45096.458333333336</v>
      </c>
      <c r="G660" s="1">
        <v>2</v>
      </c>
      <c r="H660" s="5">
        <v>44968.849667083334</v>
      </c>
      <c r="I660" s="7" t="s">
        <v>20</v>
      </c>
      <c r="J660" s="7"/>
      <c r="K660" s="7"/>
      <c r="L660" s="7" t="s">
        <v>21</v>
      </c>
      <c r="M660" s="7" t="s">
        <v>64</v>
      </c>
      <c r="N660" s="7" t="s">
        <v>33</v>
      </c>
      <c r="O660" s="7" t="s">
        <v>46</v>
      </c>
      <c r="P660" s="25">
        <f t="shared" si="153"/>
        <v>659</v>
      </c>
      <c r="Q660" s="28">
        <f t="shared" si="150"/>
        <v>45078</v>
      </c>
      <c r="R660" s="28" t="str">
        <f t="shared" si="140"/>
        <v>WEB</v>
      </c>
      <c r="S660" s="28" t="str">
        <f t="shared" si="141"/>
        <v>WEBSITE</v>
      </c>
      <c r="T660" s="29">
        <f t="shared" si="142"/>
        <v>6.5252854812398045E-3</v>
      </c>
      <c r="U660" s="29">
        <f t="shared" si="151"/>
        <v>6.5252854812398045E-3</v>
      </c>
      <c r="V660" s="30">
        <f t="shared" si="143"/>
        <v>46.878500000000003</v>
      </c>
      <c r="W660" s="30">
        <f t="shared" si="144"/>
        <v>50</v>
      </c>
      <c r="X660" s="30">
        <f t="shared" si="145"/>
        <v>0</v>
      </c>
      <c r="Y660" s="30">
        <f t="shared" si="146"/>
        <v>65.629900000000006</v>
      </c>
      <c r="Z660" s="30">
        <f t="shared" si="147"/>
        <v>230</v>
      </c>
      <c r="AA660" s="30">
        <f t="shared" si="148"/>
        <v>65.252854812398041</v>
      </c>
      <c r="AB660" s="30">
        <f t="shared" si="149"/>
        <v>0</v>
      </c>
      <c r="AC660" s="30">
        <f t="shared" si="152"/>
        <v>4230.0887451876024</v>
      </c>
    </row>
    <row r="661" spans="1:29" x14ac:dyDescent="0.35">
      <c r="A661" s="5">
        <v>45092.811687881942</v>
      </c>
      <c r="B661" s="1">
        <v>4</v>
      </c>
      <c r="C661" s="6">
        <v>6430.14</v>
      </c>
      <c r="D661" s="6">
        <v>1</v>
      </c>
      <c r="E661" s="7" t="s">
        <v>19</v>
      </c>
      <c r="F661" s="5">
        <v>45096.458333333336</v>
      </c>
      <c r="G661" s="1">
        <v>2</v>
      </c>
      <c r="H661" s="5">
        <v>45023.721918518517</v>
      </c>
      <c r="I661" s="7" t="s">
        <v>20</v>
      </c>
      <c r="J661" s="7"/>
      <c r="K661" s="7"/>
      <c r="L661" s="7" t="s">
        <v>21</v>
      </c>
      <c r="M661" s="7" t="s">
        <v>45</v>
      </c>
      <c r="N661" s="7" t="s">
        <v>28</v>
      </c>
      <c r="O661" s="7" t="s">
        <v>46</v>
      </c>
      <c r="P661" s="25">
        <f t="shared" si="153"/>
        <v>660</v>
      </c>
      <c r="Q661" s="28">
        <f t="shared" si="150"/>
        <v>45078</v>
      </c>
      <c r="R661" s="28" t="str">
        <f t="shared" si="140"/>
        <v>WEB</v>
      </c>
      <c r="S661" s="28" t="str">
        <f t="shared" si="141"/>
        <v>WEBSITE</v>
      </c>
      <c r="T661" s="29">
        <f t="shared" si="142"/>
        <v>6.5252854812398045E-3</v>
      </c>
      <c r="U661" s="29">
        <f t="shared" si="151"/>
        <v>6.5252854812398045E-3</v>
      </c>
      <c r="V661" s="30">
        <f t="shared" si="143"/>
        <v>64.301400000000001</v>
      </c>
      <c r="W661" s="30">
        <f t="shared" si="144"/>
        <v>50</v>
      </c>
      <c r="X661" s="30">
        <f t="shared" si="145"/>
        <v>0</v>
      </c>
      <c r="Y661" s="30">
        <f t="shared" si="146"/>
        <v>90.021960000000007</v>
      </c>
      <c r="Z661" s="30">
        <f t="shared" si="147"/>
        <v>230</v>
      </c>
      <c r="AA661" s="30">
        <f t="shared" si="148"/>
        <v>65.252854812398041</v>
      </c>
      <c r="AB661" s="30">
        <f t="shared" si="149"/>
        <v>0</v>
      </c>
      <c r="AC661" s="30">
        <f t="shared" si="152"/>
        <v>5930.5637851876027</v>
      </c>
    </row>
    <row r="662" spans="1:29" x14ac:dyDescent="0.35">
      <c r="A662" s="5">
        <v>45092.693169965278</v>
      </c>
      <c r="B662" s="1">
        <v>1</v>
      </c>
      <c r="C662" s="6">
        <v>1860.71</v>
      </c>
      <c r="D662" s="6">
        <v>1</v>
      </c>
      <c r="E662" s="7" t="s">
        <v>19</v>
      </c>
      <c r="F662" s="5">
        <v>45093.241470833331</v>
      </c>
      <c r="G662" s="1">
        <v>2</v>
      </c>
      <c r="H662" s="5">
        <v>45053.647365439814</v>
      </c>
      <c r="I662" s="7" t="s">
        <v>41</v>
      </c>
      <c r="J662" s="7"/>
      <c r="K662" s="7" t="s">
        <v>30</v>
      </c>
      <c r="L662" s="7" t="s">
        <v>31</v>
      </c>
      <c r="M662" s="7" t="s">
        <v>34</v>
      </c>
      <c r="N662" s="7" t="s">
        <v>33</v>
      </c>
      <c r="O662" s="7" t="s">
        <v>30</v>
      </c>
      <c r="P662" s="25">
        <f t="shared" si="153"/>
        <v>661</v>
      </c>
      <c r="Q662" s="28">
        <f t="shared" si="150"/>
        <v>45078</v>
      </c>
      <c r="R662" s="28" t="str">
        <f t="shared" si="140"/>
        <v>OTA</v>
      </c>
      <c r="S662" s="28" t="str">
        <f t="shared" si="141"/>
        <v>OTA</v>
      </c>
      <c r="T662" s="29">
        <f t="shared" si="142"/>
        <v>5.8927519151443723E-4</v>
      </c>
      <c r="U662" s="29">
        <f t="shared" si="151"/>
        <v>5.8927519151443723E-4</v>
      </c>
      <c r="V662" s="30">
        <f t="shared" si="143"/>
        <v>279.10649999999998</v>
      </c>
      <c r="W662" s="30">
        <f t="shared" si="144"/>
        <v>0</v>
      </c>
      <c r="X662" s="30">
        <f t="shared" si="145"/>
        <v>0</v>
      </c>
      <c r="Y662" s="30">
        <f t="shared" si="146"/>
        <v>33.492779999999996</v>
      </c>
      <c r="Z662" s="30">
        <f t="shared" si="147"/>
        <v>115</v>
      </c>
      <c r="AA662" s="30">
        <f t="shared" si="148"/>
        <v>1.1785503830288744</v>
      </c>
      <c r="AB662" s="30">
        <f t="shared" si="149"/>
        <v>0</v>
      </c>
      <c r="AC662" s="30">
        <f t="shared" si="152"/>
        <v>1431.9321696169711</v>
      </c>
    </row>
    <row r="663" spans="1:29" x14ac:dyDescent="0.35">
      <c r="A663" s="5">
        <v>45092.682998217591</v>
      </c>
      <c r="B663" s="1">
        <v>1</v>
      </c>
      <c r="C663" s="6">
        <v>2605.21</v>
      </c>
      <c r="D663" s="6">
        <v>1</v>
      </c>
      <c r="E663" s="7" t="s">
        <v>19</v>
      </c>
      <c r="F663" s="5">
        <v>45093.40031488426</v>
      </c>
      <c r="G663" s="1">
        <v>2</v>
      </c>
      <c r="H663" s="5">
        <v>45069.631057546299</v>
      </c>
      <c r="I663" s="7" t="s">
        <v>41</v>
      </c>
      <c r="J663" s="7"/>
      <c r="K663" s="7" t="s">
        <v>30</v>
      </c>
      <c r="L663" s="7" t="s">
        <v>31</v>
      </c>
      <c r="M663" s="7" t="s">
        <v>58</v>
      </c>
      <c r="N663" s="7" t="s">
        <v>33</v>
      </c>
      <c r="O663" s="7" t="s">
        <v>30</v>
      </c>
      <c r="P663" s="25">
        <f t="shared" si="153"/>
        <v>662</v>
      </c>
      <c r="Q663" s="28">
        <f t="shared" si="150"/>
        <v>45078</v>
      </c>
      <c r="R663" s="28" t="str">
        <f t="shared" si="140"/>
        <v>OTA</v>
      </c>
      <c r="S663" s="28" t="str">
        <f t="shared" si="141"/>
        <v>OTA</v>
      </c>
      <c r="T663" s="29">
        <f t="shared" si="142"/>
        <v>5.8927519151443723E-4</v>
      </c>
      <c r="U663" s="29">
        <f t="shared" si="151"/>
        <v>5.8927519151443723E-4</v>
      </c>
      <c r="V663" s="30">
        <f t="shared" si="143"/>
        <v>390.78149999999999</v>
      </c>
      <c r="W663" s="30">
        <f t="shared" si="144"/>
        <v>0</v>
      </c>
      <c r="X663" s="30">
        <f t="shared" si="145"/>
        <v>0</v>
      </c>
      <c r="Y663" s="30">
        <f t="shared" si="146"/>
        <v>46.89378</v>
      </c>
      <c r="Z663" s="30">
        <f t="shared" si="147"/>
        <v>115</v>
      </c>
      <c r="AA663" s="30">
        <f t="shared" si="148"/>
        <v>1.1785503830288744</v>
      </c>
      <c r="AB663" s="30">
        <f t="shared" si="149"/>
        <v>0</v>
      </c>
      <c r="AC663" s="30">
        <f t="shared" si="152"/>
        <v>2051.3561696169713</v>
      </c>
    </row>
    <row r="664" spans="1:29" x14ac:dyDescent="0.35">
      <c r="A664" s="5">
        <v>45092.720840277776</v>
      </c>
      <c r="B664" s="1">
        <v>1</v>
      </c>
      <c r="C664" s="6">
        <v>2176.23</v>
      </c>
      <c r="D664" s="6">
        <v>1</v>
      </c>
      <c r="E664" s="7" t="s">
        <v>19</v>
      </c>
      <c r="F664" s="5">
        <v>45093.430551168982</v>
      </c>
      <c r="G664" s="1">
        <v>1</v>
      </c>
      <c r="H664" s="5">
        <v>45085.943533750004</v>
      </c>
      <c r="I664" s="7" t="s">
        <v>41</v>
      </c>
      <c r="J664" s="7"/>
      <c r="K664" s="7" t="s">
        <v>35</v>
      </c>
      <c r="L664" s="7" t="s">
        <v>31</v>
      </c>
      <c r="M664" s="7" t="s">
        <v>34</v>
      </c>
      <c r="N664" s="7" t="s">
        <v>33</v>
      </c>
      <c r="O664" s="7" t="s">
        <v>47</v>
      </c>
      <c r="P664" s="25">
        <f t="shared" si="153"/>
        <v>663</v>
      </c>
      <c r="Q664" s="28">
        <f t="shared" si="150"/>
        <v>45078</v>
      </c>
      <c r="R664" s="28" t="str">
        <f t="shared" si="140"/>
        <v>OTA</v>
      </c>
      <c r="S664" s="28" t="str">
        <f t="shared" si="141"/>
        <v>OTA</v>
      </c>
      <c r="T664" s="29">
        <f t="shared" si="142"/>
        <v>5.8927519151443723E-4</v>
      </c>
      <c r="U664" s="29">
        <f t="shared" si="151"/>
        <v>5.8927519151443723E-4</v>
      </c>
      <c r="V664" s="30">
        <f t="shared" si="143"/>
        <v>326.43450000000001</v>
      </c>
      <c r="W664" s="30">
        <f t="shared" si="144"/>
        <v>0</v>
      </c>
      <c r="X664" s="30">
        <f t="shared" si="145"/>
        <v>0</v>
      </c>
      <c r="Y664" s="30">
        <f t="shared" si="146"/>
        <v>39.172139999999999</v>
      </c>
      <c r="Z664" s="30">
        <f t="shared" si="147"/>
        <v>115</v>
      </c>
      <c r="AA664" s="30">
        <f t="shared" si="148"/>
        <v>1.1785503830288744</v>
      </c>
      <c r="AB664" s="30">
        <f t="shared" si="149"/>
        <v>0</v>
      </c>
      <c r="AC664" s="30">
        <f t="shared" si="152"/>
        <v>1694.444809616971</v>
      </c>
    </row>
    <row r="665" spans="1:29" x14ac:dyDescent="0.35">
      <c r="A665" s="5">
        <v>45092.842535277778</v>
      </c>
      <c r="B665" s="1">
        <v>1</v>
      </c>
      <c r="C665" s="6">
        <v>2220.88</v>
      </c>
      <c r="D665" s="6">
        <v>1</v>
      </c>
      <c r="E665" s="7" t="s">
        <v>19</v>
      </c>
      <c r="F665" s="5">
        <v>45093.458333333336</v>
      </c>
      <c r="G665" s="1">
        <v>2</v>
      </c>
      <c r="H665" s="5">
        <v>45091.832427557871</v>
      </c>
      <c r="I665" s="7" t="s">
        <v>41</v>
      </c>
      <c r="J665" s="7"/>
      <c r="K665" s="7" t="s">
        <v>35</v>
      </c>
      <c r="L665" s="7" t="s">
        <v>31</v>
      </c>
      <c r="M665" s="7" t="s">
        <v>34</v>
      </c>
      <c r="N665" s="7" t="s">
        <v>33</v>
      </c>
      <c r="O665" s="7" t="s">
        <v>47</v>
      </c>
      <c r="P665" s="25">
        <f t="shared" si="153"/>
        <v>664</v>
      </c>
      <c r="Q665" s="28">
        <f t="shared" si="150"/>
        <v>45078</v>
      </c>
      <c r="R665" s="28" t="str">
        <f t="shared" si="140"/>
        <v>OTA</v>
      </c>
      <c r="S665" s="28" t="str">
        <f t="shared" si="141"/>
        <v>OTA</v>
      </c>
      <c r="T665" s="29">
        <f t="shared" si="142"/>
        <v>5.8927519151443723E-4</v>
      </c>
      <c r="U665" s="29">
        <f t="shared" si="151"/>
        <v>5.8927519151443723E-4</v>
      </c>
      <c r="V665" s="30">
        <f t="shared" si="143"/>
        <v>333.13200000000001</v>
      </c>
      <c r="W665" s="30">
        <f t="shared" si="144"/>
        <v>0</v>
      </c>
      <c r="X665" s="30">
        <f t="shared" si="145"/>
        <v>0</v>
      </c>
      <c r="Y665" s="30">
        <f t="shared" si="146"/>
        <v>39.975839999999998</v>
      </c>
      <c r="Z665" s="30">
        <f t="shared" si="147"/>
        <v>115</v>
      </c>
      <c r="AA665" s="30">
        <f t="shared" si="148"/>
        <v>1.1785503830288744</v>
      </c>
      <c r="AB665" s="30">
        <f t="shared" si="149"/>
        <v>0</v>
      </c>
      <c r="AC665" s="30">
        <f t="shared" si="152"/>
        <v>1731.5936096169712</v>
      </c>
    </row>
    <row r="666" spans="1:29" x14ac:dyDescent="0.35">
      <c r="A666" s="5">
        <v>45092.595265949072</v>
      </c>
      <c r="B666" s="1">
        <v>1</v>
      </c>
      <c r="C666" s="6">
        <v>2750.89</v>
      </c>
      <c r="D666" s="6">
        <v>1</v>
      </c>
      <c r="E666" s="7" t="s">
        <v>19</v>
      </c>
      <c r="F666" s="5">
        <v>45093.208128726852</v>
      </c>
      <c r="G666" s="1">
        <v>2</v>
      </c>
      <c r="H666" s="5">
        <v>45082.71612834491</v>
      </c>
      <c r="I666" s="7" t="s">
        <v>41</v>
      </c>
      <c r="J666" s="7"/>
      <c r="K666" s="7" t="s">
        <v>30</v>
      </c>
      <c r="L666" s="7" t="s">
        <v>31</v>
      </c>
      <c r="M666" s="7" t="s">
        <v>32</v>
      </c>
      <c r="N666" s="7" t="s">
        <v>33</v>
      </c>
      <c r="O666" s="7" t="s">
        <v>30</v>
      </c>
      <c r="P666" s="25">
        <f t="shared" si="153"/>
        <v>665</v>
      </c>
      <c r="Q666" s="28">
        <f t="shared" si="150"/>
        <v>45078</v>
      </c>
      <c r="R666" s="28" t="str">
        <f t="shared" si="140"/>
        <v>OTA</v>
      </c>
      <c r="S666" s="28" t="str">
        <f t="shared" si="141"/>
        <v>OTA</v>
      </c>
      <c r="T666" s="29">
        <f t="shared" si="142"/>
        <v>5.8927519151443723E-4</v>
      </c>
      <c r="U666" s="29">
        <f t="shared" si="151"/>
        <v>5.8927519151443723E-4</v>
      </c>
      <c r="V666" s="30">
        <f t="shared" si="143"/>
        <v>412.63349999999997</v>
      </c>
      <c r="W666" s="30">
        <f t="shared" si="144"/>
        <v>0</v>
      </c>
      <c r="X666" s="30">
        <f t="shared" si="145"/>
        <v>0</v>
      </c>
      <c r="Y666" s="30">
        <f t="shared" si="146"/>
        <v>49.516019999999997</v>
      </c>
      <c r="Z666" s="30">
        <f t="shared" si="147"/>
        <v>115</v>
      </c>
      <c r="AA666" s="30">
        <f t="shared" si="148"/>
        <v>1.1785503830288744</v>
      </c>
      <c r="AB666" s="30">
        <f t="shared" si="149"/>
        <v>0</v>
      </c>
      <c r="AC666" s="30">
        <f t="shared" si="152"/>
        <v>2172.5619296169712</v>
      </c>
    </row>
    <row r="667" spans="1:29" x14ac:dyDescent="0.35">
      <c r="A667" s="5">
        <v>45093.163497696762</v>
      </c>
      <c r="B667" s="1">
        <v>3</v>
      </c>
      <c r="C667" s="6">
        <v>7573.92</v>
      </c>
      <c r="D667" s="6">
        <v>1</v>
      </c>
      <c r="E667" s="7" t="s">
        <v>19</v>
      </c>
      <c r="F667" s="5">
        <v>45095.190306539349</v>
      </c>
      <c r="G667" s="1">
        <v>2</v>
      </c>
      <c r="H667" s="5">
        <v>45076.13727890046</v>
      </c>
      <c r="I667" s="7" t="s">
        <v>41</v>
      </c>
      <c r="J667" s="7"/>
      <c r="K667" s="7" t="s">
        <v>35</v>
      </c>
      <c r="L667" s="7" t="s">
        <v>31</v>
      </c>
      <c r="M667" s="7" t="s">
        <v>34</v>
      </c>
      <c r="N667" s="7" t="s">
        <v>33</v>
      </c>
      <c r="O667" s="7" t="s">
        <v>47</v>
      </c>
      <c r="P667" s="25">
        <f t="shared" si="153"/>
        <v>666</v>
      </c>
      <c r="Q667" s="28">
        <f t="shared" si="150"/>
        <v>45078</v>
      </c>
      <c r="R667" s="28" t="str">
        <f t="shared" si="140"/>
        <v>OTA</v>
      </c>
      <c r="S667" s="28" t="str">
        <f t="shared" si="141"/>
        <v>OTA</v>
      </c>
      <c r="T667" s="29">
        <f t="shared" si="142"/>
        <v>1.7678255745433118E-3</v>
      </c>
      <c r="U667" s="29">
        <f t="shared" si="151"/>
        <v>1.7678255745433118E-3</v>
      </c>
      <c r="V667" s="30">
        <f t="shared" si="143"/>
        <v>1136.088</v>
      </c>
      <c r="W667" s="30">
        <f t="shared" si="144"/>
        <v>0</v>
      </c>
      <c r="X667" s="30">
        <f t="shared" si="145"/>
        <v>0</v>
      </c>
      <c r="Y667" s="30">
        <f t="shared" si="146"/>
        <v>136.33055999999999</v>
      </c>
      <c r="Z667" s="30">
        <f t="shared" si="147"/>
        <v>191.66666666666666</v>
      </c>
      <c r="AA667" s="30">
        <f t="shared" si="148"/>
        <v>3.5356511490866236</v>
      </c>
      <c r="AB667" s="30">
        <f t="shared" si="149"/>
        <v>0</v>
      </c>
      <c r="AC667" s="30">
        <f t="shared" si="152"/>
        <v>6106.2991221842467</v>
      </c>
    </row>
    <row r="668" spans="1:29" x14ac:dyDescent="0.35">
      <c r="A668" s="5">
        <v>45092.749240949073</v>
      </c>
      <c r="B668" s="1">
        <v>1</v>
      </c>
      <c r="C668" s="6">
        <v>3043.75</v>
      </c>
      <c r="D668" s="6">
        <v>1</v>
      </c>
      <c r="E668" s="7" t="s">
        <v>19</v>
      </c>
      <c r="F668" s="5">
        <v>45093.373595983794</v>
      </c>
      <c r="G668" s="1">
        <v>2</v>
      </c>
      <c r="H668" s="5">
        <v>45086.418880787038</v>
      </c>
      <c r="I668" s="7" t="s">
        <v>41</v>
      </c>
      <c r="J668" s="7"/>
      <c r="K668" s="7" t="s">
        <v>35</v>
      </c>
      <c r="L668" s="7" t="s">
        <v>31</v>
      </c>
      <c r="M668" s="7" t="s">
        <v>32</v>
      </c>
      <c r="N668" s="7" t="s">
        <v>33</v>
      </c>
      <c r="O668" s="7" t="s">
        <v>36</v>
      </c>
      <c r="P668" s="25">
        <f t="shared" si="153"/>
        <v>667</v>
      </c>
      <c r="Q668" s="28">
        <f t="shared" si="150"/>
        <v>45078</v>
      </c>
      <c r="R668" s="28" t="str">
        <f t="shared" si="140"/>
        <v>OTA</v>
      </c>
      <c r="S668" s="28" t="str">
        <f t="shared" si="141"/>
        <v>OTA</v>
      </c>
      <c r="T668" s="29">
        <f t="shared" si="142"/>
        <v>5.8927519151443723E-4</v>
      </c>
      <c r="U668" s="29">
        <f t="shared" si="151"/>
        <v>5.8927519151443723E-4</v>
      </c>
      <c r="V668" s="30">
        <f t="shared" si="143"/>
        <v>456.5625</v>
      </c>
      <c r="W668" s="30">
        <f t="shared" si="144"/>
        <v>0</v>
      </c>
      <c r="X668" s="30">
        <f t="shared" si="145"/>
        <v>0</v>
      </c>
      <c r="Y668" s="30">
        <f t="shared" si="146"/>
        <v>54.787499999999994</v>
      </c>
      <c r="Z668" s="30">
        <f t="shared" si="147"/>
        <v>115</v>
      </c>
      <c r="AA668" s="30">
        <f t="shared" si="148"/>
        <v>1.1785503830288744</v>
      </c>
      <c r="AB668" s="30">
        <f t="shared" si="149"/>
        <v>0</v>
      </c>
      <c r="AC668" s="30">
        <f t="shared" si="152"/>
        <v>2416.2214496169709</v>
      </c>
    </row>
    <row r="669" spans="1:29" x14ac:dyDescent="0.35">
      <c r="A669" s="5">
        <v>45092.950462106484</v>
      </c>
      <c r="B669" s="1">
        <v>1</v>
      </c>
      <c r="C669" s="6">
        <v>3155.29</v>
      </c>
      <c r="D669" s="6">
        <v>1</v>
      </c>
      <c r="E669" s="7" t="s">
        <v>19</v>
      </c>
      <c r="F669" s="5">
        <v>45093.40008190972</v>
      </c>
      <c r="G669" s="1">
        <v>1</v>
      </c>
      <c r="H669" s="5">
        <v>45069.631057546299</v>
      </c>
      <c r="I669" s="7" t="s">
        <v>41</v>
      </c>
      <c r="J669" s="7"/>
      <c r="K669" s="7" t="s">
        <v>30</v>
      </c>
      <c r="L669" s="7" t="s">
        <v>31</v>
      </c>
      <c r="M669" s="7" t="s">
        <v>58</v>
      </c>
      <c r="N669" s="7" t="s">
        <v>33</v>
      </c>
      <c r="O669" s="7" t="s">
        <v>30</v>
      </c>
      <c r="P669" s="25">
        <f t="shared" si="153"/>
        <v>668</v>
      </c>
      <c r="Q669" s="28">
        <f t="shared" si="150"/>
        <v>45078</v>
      </c>
      <c r="R669" s="28" t="str">
        <f t="shared" si="140"/>
        <v>OTA</v>
      </c>
      <c r="S669" s="28" t="str">
        <f t="shared" si="141"/>
        <v>OTA</v>
      </c>
      <c r="T669" s="29">
        <f t="shared" si="142"/>
        <v>5.8927519151443723E-4</v>
      </c>
      <c r="U669" s="29">
        <f t="shared" si="151"/>
        <v>5.8927519151443723E-4</v>
      </c>
      <c r="V669" s="30">
        <f t="shared" si="143"/>
        <v>473.29349999999999</v>
      </c>
      <c r="W669" s="30">
        <f t="shared" si="144"/>
        <v>0</v>
      </c>
      <c r="X669" s="30">
        <f t="shared" si="145"/>
        <v>0</v>
      </c>
      <c r="Y669" s="30">
        <f t="shared" si="146"/>
        <v>56.795219999999993</v>
      </c>
      <c r="Z669" s="30">
        <f t="shared" si="147"/>
        <v>115</v>
      </c>
      <c r="AA669" s="30">
        <f t="shared" si="148"/>
        <v>1.1785503830288744</v>
      </c>
      <c r="AB669" s="30">
        <f t="shared" si="149"/>
        <v>0</v>
      </c>
      <c r="AC669" s="30">
        <f t="shared" si="152"/>
        <v>2509.022729616971</v>
      </c>
    </row>
    <row r="670" spans="1:29" x14ac:dyDescent="0.35">
      <c r="A670" s="5">
        <v>45092.699171736109</v>
      </c>
      <c r="B670" s="1">
        <v>3</v>
      </c>
      <c r="C670" s="6">
        <v>7284.4</v>
      </c>
      <c r="D670" s="6">
        <v>1</v>
      </c>
      <c r="E670" s="7" t="s">
        <v>19</v>
      </c>
      <c r="F670" s="5">
        <v>45095.315615891202</v>
      </c>
      <c r="G670" s="1">
        <v>2</v>
      </c>
      <c r="H670" s="5">
        <v>44990.424437939815</v>
      </c>
      <c r="I670" s="7" t="s">
        <v>41</v>
      </c>
      <c r="J670" s="7"/>
      <c r="K670" s="7" t="s">
        <v>30</v>
      </c>
      <c r="L670" s="7" t="s">
        <v>31</v>
      </c>
      <c r="M670" s="7" t="s">
        <v>58</v>
      </c>
      <c r="N670" s="7" t="s">
        <v>33</v>
      </c>
      <c r="O670" s="7" t="s">
        <v>30</v>
      </c>
      <c r="P670" s="25">
        <f t="shared" si="153"/>
        <v>669</v>
      </c>
      <c r="Q670" s="28">
        <f t="shared" si="150"/>
        <v>45078</v>
      </c>
      <c r="R670" s="28" t="str">
        <f t="shared" si="140"/>
        <v>OTA</v>
      </c>
      <c r="S670" s="28" t="str">
        <f t="shared" si="141"/>
        <v>OTA</v>
      </c>
      <c r="T670" s="29">
        <f t="shared" si="142"/>
        <v>1.7678255745433118E-3</v>
      </c>
      <c r="U670" s="29">
        <f t="shared" si="151"/>
        <v>1.7678255745433118E-3</v>
      </c>
      <c r="V670" s="30">
        <f t="shared" si="143"/>
        <v>1092.6599999999999</v>
      </c>
      <c r="W670" s="30">
        <f t="shared" si="144"/>
        <v>0</v>
      </c>
      <c r="X670" s="30">
        <f t="shared" si="145"/>
        <v>0</v>
      </c>
      <c r="Y670" s="30">
        <f t="shared" si="146"/>
        <v>131.11919999999998</v>
      </c>
      <c r="Z670" s="30">
        <f t="shared" si="147"/>
        <v>191.66666666666666</v>
      </c>
      <c r="AA670" s="30">
        <f t="shared" si="148"/>
        <v>3.5356511490866236</v>
      </c>
      <c r="AB670" s="30">
        <f t="shared" si="149"/>
        <v>0</v>
      </c>
      <c r="AC670" s="30">
        <f t="shared" si="152"/>
        <v>5865.4184821842464</v>
      </c>
    </row>
    <row r="671" spans="1:29" x14ac:dyDescent="0.35">
      <c r="A671" s="5">
        <v>45092.6838790162</v>
      </c>
      <c r="B671" s="1">
        <v>1</v>
      </c>
      <c r="C671" s="6">
        <v>2605.21</v>
      </c>
      <c r="D671" s="6">
        <v>1</v>
      </c>
      <c r="E671" s="7" t="s">
        <v>19</v>
      </c>
      <c r="F671" s="5">
        <v>45093.40031488426</v>
      </c>
      <c r="G671" s="1">
        <v>2</v>
      </c>
      <c r="H671" s="5">
        <v>45069.631057534723</v>
      </c>
      <c r="I671" s="7" t="s">
        <v>41</v>
      </c>
      <c r="J671" s="7"/>
      <c r="K671" s="7" t="s">
        <v>30</v>
      </c>
      <c r="L671" s="7" t="s">
        <v>31</v>
      </c>
      <c r="M671" s="7" t="s">
        <v>58</v>
      </c>
      <c r="N671" s="7" t="s">
        <v>33</v>
      </c>
      <c r="O671" s="7" t="s">
        <v>30</v>
      </c>
      <c r="P671" s="25">
        <f t="shared" si="153"/>
        <v>670</v>
      </c>
      <c r="Q671" s="28">
        <f t="shared" si="150"/>
        <v>45078</v>
      </c>
      <c r="R671" s="28" t="str">
        <f t="shared" si="140"/>
        <v>OTA</v>
      </c>
      <c r="S671" s="28" t="str">
        <f t="shared" si="141"/>
        <v>OTA</v>
      </c>
      <c r="T671" s="29">
        <f t="shared" si="142"/>
        <v>5.8927519151443723E-4</v>
      </c>
      <c r="U671" s="29">
        <f t="shared" si="151"/>
        <v>5.8927519151443723E-4</v>
      </c>
      <c r="V671" s="30">
        <f t="shared" si="143"/>
        <v>390.78149999999999</v>
      </c>
      <c r="W671" s="30">
        <f t="shared" si="144"/>
        <v>0</v>
      </c>
      <c r="X671" s="30">
        <f t="shared" si="145"/>
        <v>0</v>
      </c>
      <c r="Y671" s="30">
        <f t="shared" si="146"/>
        <v>46.89378</v>
      </c>
      <c r="Z671" s="30">
        <f t="shared" si="147"/>
        <v>115</v>
      </c>
      <c r="AA671" s="30">
        <f t="shared" si="148"/>
        <v>1.1785503830288744</v>
      </c>
      <c r="AB671" s="30">
        <f t="shared" si="149"/>
        <v>0</v>
      </c>
      <c r="AC671" s="30">
        <f t="shared" si="152"/>
        <v>2051.3561696169713</v>
      </c>
    </row>
    <row r="672" spans="1:29" x14ac:dyDescent="0.35">
      <c r="A672" s="5">
        <v>45092.703491053238</v>
      </c>
      <c r="B672" s="1">
        <v>4</v>
      </c>
      <c r="C672" s="6">
        <v>8692.2900000000009</v>
      </c>
      <c r="D672" s="6">
        <v>1</v>
      </c>
      <c r="E672" s="7" t="s">
        <v>19</v>
      </c>
      <c r="F672" s="5">
        <v>45096.41700778935</v>
      </c>
      <c r="G672" s="1">
        <v>2</v>
      </c>
      <c r="H672" s="5">
        <v>44955.626869907406</v>
      </c>
      <c r="I672" s="7" t="s">
        <v>42</v>
      </c>
      <c r="J672" s="7"/>
      <c r="K672" s="7" t="s">
        <v>30</v>
      </c>
      <c r="L672" s="7" t="s">
        <v>31</v>
      </c>
      <c r="M672" s="7" t="s">
        <v>58</v>
      </c>
      <c r="N672" s="7" t="s">
        <v>33</v>
      </c>
      <c r="O672" s="7" t="s">
        <v>30</v>
      </c>
      <c r="P672" s="25">
        <f t="shared" si="153"/>
        <v>671</v>
      </c>
      <c r="Q672" s="28">
        <f t="shared" si="150"/>
        <v>45078</v>
      </c>
      <c r="R672" s="28" t="str">
        <f t="shared" si="140"/>
        <v>OTA</v>
      </c>
      <c r="S672" s="28" t="str">
        <f t="shared" si="141"/>
        <v>OTA</v>
      </c>
      <c r="T672" s="29">
        <f t="shared" si="142"/>
        <v>2.3571007660577489E-3</v>
      </c>
      <c r="U672" s="29">
        <f t="shared" si="151"/>
        <v>2.3571007660577489E-3</v>
      </c>
      <c r="V672" s="30">
        <f t="shared" si="143"/>
        <v>1303.8435000000002</v>
      </c>
      <c r="W672" s="30">
        <f t="shared" si="144"/>
        <v>0</v>
      </c>
      <c r="X672" s="30">
        <f t="shared" si="145"/>
        <v>0</v>
      </c>
      <c r="Y672" s="30">
        <f t="shared" si="146"/>
        <v>156.46122</v>
      </c>
      <c r="Z672" s="30">
        <f t="shared" si="147"/>
        <v>230</v>
      </c>
      <c r="AA672" s="30">
        <f t="shared" si="148"/>
        <v>4.7142015321154975</v>
      </c>
      <c r="AB672" s="30">
        <f t="shared" si="149"/>
        <v>0</v>
      </c>
      <c r="AC672" s="30">
        <f t="shared" si="152"/>
        <v>6997.2710784678857</v>
      </c>
    </row>
    <row r="673" spans="1:29" x14ac:dyDescent="0.35">
      <c r="A673" s="5">
        <v>45092.704515520833</v>
      </c>
      <c r="B673" s="1">
        <v>4</v>
      </c>
      <c r="C673" s="6">
        <v>8692.2900000000009</v>
      </c>
      <c r="D673" s="6">
        <v>1</v>
      </c>
      <c r="E673" s="7" t="s">
        <v>19</v>
      </c>
      <c r="F673" s="5">
        <v>45096.434052685188</v>
      </c>
      <c r="G673" s="1">
        <v>2</v>
      </c>
      <c r="H673" s="5">
        <v>44955.626869907406</v>
      </c>
      <c r="I673" s="7" t="s">
        <v>42</v>
      </c>
      <c r="J673" s="7"/>
      <c r="K673" s="7" t="s">
        <v>30</v>
      </c>
      <c r="L673" s="7" t="s">
        <v>31</v>
      </c>
      <c r="M673" s="7" t="s">
        <v>58</v>
      </c>
      <c r="N673" s="7" t="s">
        <v>33</v>
      </c>
      <c r="O673" s="7" t="s">
        <v>30</v>
      </c>
      <c r="P673" s="25">
        <f t="shared" si="153"/>
        <v>672</v>
      </c>
      <c r="Q673" s="28">
        <f t="shared" si="150"/>
        <v>45078</v>
      </c>
      <c r="R673" s="28" t="str">
        <f t="shared" si="140"/>
        <v>OTA</v>
      </c>
      <c r="S673" s="28" t="str">
        <f t="shared" si="141"/>
        <v>OTA</v>
      </c>
      <c r="T673" s="29">
        <f t="shared" si="142"/>
        <v>2.3571007660577489E-3</v>
      </c>
      <c r="U673" s="29">
        <f t="shared" si="151"/>
        <v>2.3571007660577489E-3</v>
      </c>
      <c r="V673" s="30">
        <f t="shared" si="143"/>
        <v>1303.8435000000002</v>
      </c>
      <c r="W673" s="30">
        <f t="shared" si="144"/>
        <v>0</v>
      </c>
      <c r="X673" s="30">
        <f t="shared" si="145"/>
        <v>0</v>
      </c>
      <c r="Y673" s="30">
        <f t="shared" si="146"/>
        <v>156.46122</v>
      </c>
      <c r="Z673" s="30">
        <f t="shared" si="147"/>
        <v>230</v>
      </c>
      <c r="AA673" s="30">
        <f t="shared" si="148"/>
        <v>4.7142015321154975</v>
      </c>
      <c r="AB673" s="30">
        <f t="shared" si="149"/>
        <v>0</v>
      </c>
      <c r="AC673" s="30">
        <f t="shared" si="152"/>
        <v>6997.2710784678857</v>
      </c>
    </row>
    <row r="674" spans="1:29" x14ac:dyDescent="0.35">
      <c r="A674" s="5">
        <v>45092.701394583331</v>
      </c>
      <c r="B674" s="1">
        <v>1</v>
      </c>
      <c r="C674" s="6">
        <v>2233.86</v>
      </c>
      <c r="D674" s="6">
        <v>1</v>
      </c>
      <c r="E674" s="7" t="s">
        <v>19</v>
      </c>
      <c r="F674" s="5">
        <v>45093.458333333336</v>
      </c>
      <c r="G674" s="1">
        <v>1</v>
      </c>
      <c r="H674" s="5">
        <v>45058.473422858799</v>
      </c>
      <c r="I674" s="7" t="s">
        <v>42</v>
      </c>
      <c r="J674" s="7"/>
      <c r="K674" s="7" t="s">
        <v>35</v>
      </c>
      <c r="L674" s="7" t="s">
        <v>31</v>
      </c>
      <c r="M674" s="7" t="s">
        <v>58</v>
      </c>
      <c r="N674" s="7" t="s">
        <v>33</v>
      </c>
      <c r="O674" s="7" t="s">
        <v>36</v>
      </c>
      <c r="P674" s="25">
        <f t="shared" si="153"/>
        <v>673</v>
      </c>
      <c r="Q674" s="28">
        <f t="shared" si="150"/>
        <v>45078</v>
      </c>
      <c r="R674" s="28" t="str">
        <f t="shared" si="140"/>
        <v>OTA</v>
      </c>
      <c r="S674" s="28" t="str">
        <f t="shared" si="141"/>
        <v>OTA</v>
      </c>
      <c r="T674" s="29">
        <f t="shared" si="142"/>
        <v>5.8927519151443723E-4</v>
      </c>
      <c r="U674" s="29">
        <f t="shared" si="151"/>
        <v>5.8927519151443723E-4</v>
      </c>
      <c r="V674" s="30">
        <f t="shared" si="143"/>
        <v>335.07900000000001</v>
      </c>
      <c r="W674" s="30">
        <f t="shared" si="144"/>
        <v>0</v>
      </c>
      <c r="X674" s="30">
        <f t="shared" si="145"/>
        <v>0</v>
      </c>
      <c r="Y674" s="30">
        <f t="shared" si="146"/>
        <v>40.209479999999999</v>
      </c>
      <c r="Z674" s="30">
        <f t="shared" si="147"/>
        <v>115</v>
      </c>
      <c r="AA674" s="30">
        <f t="shared" si="148"/>
        <v>1.1785503830288744</v>
      </c>
      <c r="AB674" s="30">
        <f t="shared" si="149"/>
        <v>0</v>
      </c>
      <c r="AC674" s="30">
        <f t="shared" si="152"/>
        <v>1742.3929696169712</v>
      </c>
    </row>
    <row r="675" spans="1:29" x14ac:dyDescent="0.35">
      <c r="A675" s="5">
        <v>45092.702616064817</v>
      </c>
      <c r="B675" s="1">
        <v>1</v>
      </c>
      <c r="C675" s="6">
        <v>2233.86</v>
      </c>
      <c r="D675" s="6">
        <v>1</v>
      </c>
      <c r="E675" s="7" t="s">
        <v>19</v>
      </c>
      <c r="F675" s="5">
        <v>45093.458333333336</v>
      </c>
      <c r="G675" s="1">
        <v>1</v>
      </c>
      <c r="H675" s="5">
        <v>45058.473395717592</v>
      </c>
      <c r="I675" s="7" t="s">
        <v>42</v>
      </c>
      <c r="J675" s="7"/>
      <c r="K675" s="7" t="s">
        <v>35</v>
      </c>
      <c r="L675" s="7" t="s">
        <v>31</v>
      </c>
      <c r="M675" s="7" t="s">
        <v>58</v>
      </c>
      <c r="N675" s="7" t="s">
        <v>33</v>
      </c>
      <c r="O675" s="7" t="s">
        <v>36</v>
      </c>
      <c r="P675" s="25">
        <f t="shared" si="153"/>
        <v>674</v>
      </c>
      <c r="Q675" s="28">
        <f t="shared" si="150"/>
        <v>45078</v>
      </c>
      <c r="R675" s="28" t="str">
        <f t="shared" si="140"/>
        <v>OTA</v>
      </c>
      <c r="S675" s="28" t="str">
        <f t="shared" si="141"/>
        <v>OTA</v>
      </c>
      <c r="T675" s="29">
        <f t="shared" si="142"/>
        <v>5.8927519151443723E-4</v>
      </c>
      <c r="U675" s="29">
        <f t="shared" si="151"/>
        <v>5.8927519151443723E-4</v>
      </c>
      <c r="V675" s="30">
        <f t="shared" si="143"/>
        <v>335.07900000000001</v>
      </c>
      <c r="W675" s="30">
        <f t="shared" si="144"/>
        <v>0</v>
      </c>
      <c r="X675" s="30">
        <f t="shared" si="145"/>
        <v>0</v>
      </c>
      <c r="Y675" s="30">
        <f t="shared" si="146"/>
        <v>40.209479999999999</v>
      </c>
      <c r="Z675" s="30">
        <f t="shared" si="147"/>
        <v>115</v>
      </c>
      <c r="AA675" s="30">
        <f t="shared" si="148"/>
        <v>1.1785503830288744</v>
      </c>
      <c r="AB675" s="30">
        <f t="shared" si="149"/>
        <v>0</v>
      </c>
      <c r="AC675" s="30">
        <f t="shared" si="152"/>
        <v>1742.3929696169712</v>
      </c>
    </row>
    <row r="676" spans="1:29" x14ac:dyDescent="0.35">
      <c r="A676" s="5">
        <v>45092.742228101852</v>
      </c>
      <c r="B676" s="1">
        <v>1</v>
      </c>
      <c r="C676" s="6">
        <v>2761.86</v>
      </c>
      <c r="D676" s="6">
        <v>1</v>
      </c>
      <c r="E676" s="7" t="s">
        <v>19</v>
      </c>
      <c r="F676" s="5">
        <v>45093.458333333336</v>
      </c>
      <c r="G676" s="1">
        <v>4</v>
      </c>
      <c r="H676" s="5">
        <v>45016.144009201387</v>
      </c>
      <c r="I676" s="7" t="s">
        <v>44</v>
      </c>
      <c r="J676" s="7"/>
      <c r="K676" s="7"/>
      <c r="L676" s="7" t="s">
        <v>21</v>
      </c>
      <c r="M676" s="7" t="s">
        <v>45</v>
      </c>
      <c r="N676" s="7" t="s">
        <v>28</v>
      </c>
      <c r="O676" s="7" t="s">
        <v>46</v>
      </c>
      <c r="P676" s="25">
        <f t="shared" si="153"/>
        <v>675</v>
      </c>
      <c r="Q676" s="28">
        <f t="shared" si="150"/>
        <v>45078</v>
      </c>
      <c r="R676" s="28" t="str">
        <f t="shared" si="140"/>
        <v>WEB</v>
      </c>
      <c r="S676" s="28" t="str">
        <f t="shared" si="141"/>
        <v>WEBSITE</v>
      </c>
      <c r="T676" s="29">
        <f t="shared" si="142"/>
        <v>1.6313213703099511E-3</v>
      </c>
      <c r="U676" s="29">
        <f t="shared" si="151"/>
        <v>1.6313213703099511E-3</v>
      </c>
      <c r="V676" s="30">
        <f t="shared" si="143"/>
        <v>27.618600000000001</v>
      </c>
      <c r="W676" s="30">
        <f t="shared" si="144"/>
        <v>50</v>
      </c>
      <c r="X676" s="30">
        <f t="shared" si="145"/>
        <v>0</v>
      </c>
      <c r="Y676" s="30">
        <f t="shared" si="146"/>
        <v>38.666040000000002</v>
      </c>
      <c r="Z676" s="30">
        <f t="shared" si="147"/>
        <v>115</v>
      </c>
      <c r="AA676" s="30">
        <f t="shared" si="148"/>
        <v>16.31321370309951</v>
      </c>
      <c r="AB676" s="30">
        <f t="shared" si="149"/>
        <v>0</v>
      </c>
      <c r="AC676" s="30">
        <f t="shared" si="152"/>
        <v>2514.2621462969005</v>
      </c>
    </row>
    <row r="677" spans="1:29" x14ac:dyDescent="0.35">
      <c r="A677" s="5">
        <v>45092.705158923614</v>
      </c>
      <c r="B677" s="1">
        <v>1</v>
      </c>
      <c r="C677" s="6">
        <v>2692.17</v>
      </c>
      <c r="D677" s="6">
        <v>1</v>
      </c>
      <c r="E677" s="7" t="s">
        <v>19</v>
      </c>
      <c r="F677" s="5">
        <v>45093.446094837964</v>
      </c>
      <c r="G677" s="1">
        <v>1</v>
      </c>
      <c r="H677" s="5">
        <v>45084.342842743055</v>
      </c>
      <c r="I677" s="7" t="s">
        <v>44</v>
      </c>
      <c r="J677" s="7"/>
      <c r="K677" s="7" t="s">
        <v>35</v>
      </c>
      <c r="L677" s="7" t="s">
        <v>31</v>
      </c>
      <c r="M677" s="7" t="s">
        <v>58</v>
      </c>
      <c r="N677" s="7" t="s">
        <v>33</v>
      </c>
      <c r="O677" s="7" t="s">
        <v>76</v>
      </c>
      <c r="P677" s="25">
        <f t="shared" si="153"/>
        <v>676</v>
      </c>
      <c r="Q677" s="28">
        <f t="shared" si="150"/>
        <v>45078</v>
      </c>
      <c r="R677" s="28" t="str">
        <f t="shared" si="140"/>
        <v>OTA</v>
      </c>
      <c r="S677" s="28" t="str">
        <f t="shared" si="141"/>
        <v>OTA</v>
      </c>
      <c r="T677" s="29">
        <f t="shared" si="142"/>
        <v>5.8927519151443723E-4</v>
      </c>
      <c r="U677" s="29">
        <f t="shared" si="151"/>
        <v>5.8927519151443723E-4</v>
      </c>
      <c r="V677" s="30">
        <f t="shared" si="143"/>
        <v>403.82549999999998</v>
      </c>
      <c r="W677" s="30">
        <f t="shared" si="144"/>
        <v>0</v>
      </c>
      <c r="X677" s="30">
        <f t="shared" si="145"/>
        <v>0</v>
      </c>
      <c r="Y677" s="30">
        <f t="shared" si="146"/>
        <v>48.459060000000001</v>
      </c>
      <c r="Z677" s="30">
        <f t="shared" si="147"/>
        <v>115</v>
      </c>
      <c r="AA677" s="30">
        <f t="shared" si="148"/>
        <v>1.1785503830288744</v>
      </c>
      <c r="AB677" s="30">
        <f t="shared" si="149"/>
        <v>0</v>
      </c>
      <c r="AC677" s="30">
        <f t="shared" si="152"/>
        <v>2123.7068896169712</v>
      </c>
    </row>
    <row r="678" spans="1:29" x14ac:dyDescent="0.35">
      <c r="A678" s="5">
        <v>45092.705984328706</v>
      </c>
      <c r="B678" s="1">
        <v>1</v>
      </c>
      <c r="C678" s="6">
        <v>2692.17</v>
      </c>
      <c r="D678" s="6">
        <v>1</v>
      </c>
      <c r="E678" s="7" t="s">
        <v>19</v>
      </c>
      <c r="F678" s="5">
        <v>45093.449100381942</v>
      </c>
      <c r="G678" s="1">
        <v>1</v>
      </c>
      <c r="H678" s="5">
        <v>45084.342874467591</v>
      </c>
      <c r="I678" s="7" t="s">
        <v>44</v>
      </c>
      <c r="J678" s="7"/>
      <c r="K678" s="7" t="s">
        <v>35</v>
      </c>
      <c r="L678" s="7" t="s">
        <v>31</v>
      </c>
      <c r="M678" s="7" t="s">
        <v>58</v>
      </c>
      <c r="N678" s="7" t="s">
        <v>33</v>
      </c>
      <c r="O678" s="7" t="s">
        <v>76</v>
      </c>
      <c r="P678" s="25">
        <f t="shared" si="153"/>
        <v>677</v>
      </c>
      <c r="Q678" s="28">
        <f t="shared" si="150"/>
        <v>45078</v>
      </c>
      <c r="R678" s="28" t="str">
        <f t="shared" si="140"/>
        <v>OTA</v>
      </c>
      <c r="S678" s="28" t="str">
        <f t="shared" si="141"/>
        <v>OTA</v>
      </c>
      <c r="T678" s="29">
        <f t="shared" si="142"/>
        <v>5.8927519151443723E-4</v>
      </c>
      <c r="U678" s="29">
        <f t="shared" si="151"/>
        <v>5.8927519151443723E-4</v>
      </c>
      <c r="V678" s="30">
        <f t="shared" si="143"/>
        <v>403.82549999999998</v>
      </c>
      <c r="W678" s="30">
        <f t="shared" si="144"/>
        <v>0</v>
      </c>
      <c r="X678" s="30">
        <f t="shared" si="145"/>
        <v>0</v>
      </c>
      <c r="Y678" s="30">
        <f t="shared" si="146"/>
        <v>48.459060000000001</v>
      </c>
      <c r="Z678" s="30">
        <f t="shared" si="147"/>
        <v>115</v>
      </c>
      <c r="AA678" s="30">
        <f t="shared" si="148"/>
        <v>1.1785503830288744</v>
      </c>
      <c r="AB678" s="30">
        <f t="shared" si="149"/>
        <v>0</v>
      </c>
      <c r="AC678" s="30">
        <f t="shared" si="152"/>
        <v>2123.7068896169712</v>
      </c>
    </row>
    <row r="679" spans="1:29" x14ac:dyDescent="0.35">
      <c r="A679" s="5">
        <v>45092.718178703704</v>
      </c>
      <c r="B679" s="1">
        <v>1</v>
      </c>
      <c r="C679" s="6">
        <v>1410.27</v>
      </c>
      <c r="D679" s="6">
        <v>1</v>
      </c>
      <c r="E679" s="7" t="s">
        <v>19</v>
      </c>
      <c r="F679" s="5">
        <v>45093.259085127313</v>
      </c>
      <c r="G679" s="1">
        <v>2</v>
      </c>
      <c r="H679" s="5">
        <v>45055.689714525462</v>
      </c>
      <c r="I679" s="7" t="s">
        <v>48</v>
      </c>
      <c r="J679" s="7"/>
      <c r="K679" s="7" t="s">
        <v>30</v>
      </c>
      <c r="L679" s="7" t="s">
        <v>31</v>
      </c>
      <c r="M679" s="7" t="s">
        <v>34</v>
      </c>
      <c r="N679" s="7" t="s">
        <v>33</v>
      </c>
      <c r="O679" s="7" t="s">
        <v>30</v>
      </c>
      <c r="P679" s="25">
        <f t="shared" si="153"/>
        <v>678</v>
      </c>
      <c r="Q679" s="28">
        <f t="shared" si="150"/>
        <v>45078</v>
      </c>
      <c r="R679" s="28" t="str">
        <f t="shared" si="140"/>
        <v>OTA</v>
      </c>
      <c r="S679" s="28" t="str">
        <f t="shared" si="141"/>
        <v>OTA</v>
      </c>
      <c r="T679" s="29">
        <f t="shared" si="142"/>
        <v>5.8927519151443723E-4</v>
      </c>
      <c r="U679" s="29">
        <f t="shared" si="151"/>
        <v>5.8927519151443723E-4</v>
      </c>
      <c r="V679" s="30">
        <f t="shared" si="143"/>
        <v>211.54049999999998</v>
      </c>
      <c r="W679" s="30">
        <f t="shared" si="144"/>
        <v>0</v>
      </c>
      <c r="X679" s="30">
        <f t="shared" si="145"/>
        <v>0</v>
      </c>
      <c r="Y679" s="30">
        <f t="shared" si="146"/>
        <v>25.384859999999996</v>
      </c>
      <c r="Z679" s="30">
        <f t="shared" si="147"/>
        <v>115</v>
      </c>
      <c r="AA679" s="30">
        <f t="shared" si="148"/>
        <v>1.1785503830288744</v>
      </c>
      <c r="AB679" s="30">
        <f t="shared" si="149"/>
        <v>0</v>
      </c>
      <c r="AC679" s="30">
        <f t="shared" si="152"/>
        <v>1057.166089616971</v>
      </c>
    </row>
    <row r="680" spans="1:29" x14ac:dyDescent="0.35">
      <c r="A680" s="5">
        <v>45092.73788090278</v>
      </c>
      <c r="B680" s="1">
        <v>3</v>
      </c>
      <c r="C680" s="6">
        <v>4257.8599999999997</v>
      </c>
      <c r="D680" s="6">
        <v>1</v>
      </c>
      <c r="E680" s="7" t="s">
        <v>19</v>
      </c>
      <c r="F680" s="5">
        <v>45095.292322094909</v>
      </c>
      <c r="G680" s="1">
        <v>2</v>
      </c>
      <c r="H680" s="5">
        <v>45031.695193796295</v>
      </c>
      <c r="I680" s="7" t="s">
        <v>48</v>
      </c>
      <c r="J680" s="7"/>
      <c r="K680" s="7"/>
      <c r="L680" s="7" t="s">
        <v>21</v>
      </c>
      <c r="M680" s="7" t="s">
        <v>64</v>
      </c>
      <c r="N680" s="7" t="s">
        <v>33</v>
      </c>
      <c r="O680" s="7" t="s">
        <v>46</v>
      </c>
      <c r="P680" s="25">
        <f t="shared" si="153"/>
        <v>679</v>
      </c>
      <c r="Q680" s="28">
        <f t="shared" si="150"/>
        <v>45078</v>
      </c>
      <c r="R680" s="28" t="str">
        <f t="shared" si="140"/>
        <v>WEB</v>
      </c>
      <c r="S680" s="28" t="str">
        <f t="shared" si="141"/>
        <v>WEBSITE</v>
      </c>
      <c r="T680" s="29">
        <f t="shared" si="142"/>
        <v>4.8939641109298528E-3</v>
      </c>
      <c r="U680" s="29">
        <f t="shared" si="151"/>
        <v>4.8939641109298528E-3</v>
      </c>
      <c r="V680" s="30">
        <f t="shared" si="143"/>
        <v>42.578599999999994</v>
      </c>
      <c r="W680" s="30">
        <f t="shared" si="144"/>
        <v>50</v>
      </c>
      <c r="X680" s="30">
        <f t="shared" si="145"/>
        <v>0</v>
      </c>
      <c r="Y680" s="30">
        <f t="shared" si="146"/>
        <v>59.610039999999998</v>
      </c>
      <c r="Z680" s="30">
        <f t="shared" si="147"/>
        <v>191.66666666666666</v>
      </c>
      <c r="AA680" s="30">
        <f t="shared" si="148"/>
        <v>48.939641109298528</v>
      </c>
      <c r="AB680" s="30">
        <f t="shared" si="149"/>
        <v>0</v>
      </c>
      <c r="AC680" s="30">
        <f t="shared" si="152"/>
        <v>3865.0650522240344</v>
      </c>
    </row>
    <row r="681" spans="1:29" x14ac:dyDescent="0.35">
      <c r="A681" s="5">
        <v>45092.728288877312</v>
      </c>
      <c r="B681" s="1">
        <v>1</v>
      </c>
      <c r="C681" s="6">
        <v>1755</v>
      </c>
      <c r="D681" s="6">
        <v>1</v>
      </c>
      <c r="E681" s="7" t="s">
        <v>19</v>
      </c>
      <c r="F681" s="5">
        <v>45093.390999351854</v>
      </c>
      <c r="G681" s="1">
        <v>2</v>
      </c>
      <c r="H681" s="5">
        <v>45081.515754664353</v>
      </c>
      <c r="I681" s="7" t="s">
        <v>48</v>
      </c>
      <c r="J681" s="7"/>
      <c r="K681" s="7" t="s">
        <v>30</v>
      </c>
      <c r="L681" s="7" t="s">
        <v>31</v>
      </c>
      <c r="M681" s="7" t="s">
        <v>34</v>
      </c>
      <c r="N681" s="7" t="s">
        <v>33</v>
      </c>
      <c r="O681" s="7" t="s">
        <v>30</v>
      </c>
      <c r="P681" s="25">
        <f t="shared" si="153"/>
        <v>680</v>
      </c>
      <c r="Q681" s="28">
        <f t="shared" si="150"/>
        <v>45078</v>
      </c>
      <c r="R681" s="28" t="str">
        <f t="shared" si="140"/>
        <v>OTA</v>
      </c>
      <c r="S681" s="28" t="str">
        <f t="shared" si="141"/>
        <v>OTA</v>
      </c>
      <c r="T681" s="29">
        <f t="shared" si="142"/>
        <v>5.8927519151443723E-4</v>
      </c>
      <c r="U681" s="29">
        <f t="shared" si="151"/>
        <v>5.8927519151443723E-4</v>
      </c>
      <c r="V681" s="30">
        <f t="shared" si="143"/>
        <v>263.25</v>
      </c>
      <c r="W681" s="30">
        <f t="shared" si="144"/>
        <v>0</v>
      </c>
      <c r="X681" s="30">
        <f t="shared" si="145"/>
        <v>0</v>
      </c>
      <c r="Y681" s="30">
        <f t="shared" si="146"/>
        <v>31.589999999999996</v>
      </c>
      <c r="Z681" s="30">
        <f t="shared" si="147"/>
        <v>115</v>
      </c>
      <c r="AA681" s="30">
        <f t="shared" si="148"/>
        <v>1.1785503830288744</v>
      </c>
      <c r="AB681" s="30">
        <f t="shared" si="149"/>
        <v>0</v>
      </c>
      <c r="AC681" s="30">
        <f t="shared" si="152"/>
        <v>1343.9814496169711</v>
      </c>
    </row>
    <row r="682" spans="1:29" x14ac:dyDescent="0.35">
      <c r="A682" s="5">
        <v>45092.669763229169</v>
      </c>
      <c r="B682" s="1">
        <v>1</v>
      </c>
      <c r="C682" s="6">
        <v>1264.82</v>
      </c>
      <c r="D682" s="6">
        <v>1</v>
      </c>
      <c r="E682" s="7" t="s">
        <v>19</v>
      </c>
      <c r="F682" s="5">
        <v>45093.458333333336</v>
      </c>
      <c r="G682" s="1">
        <v>2</v>
      </c>
      <c r="H682" s="5">
        <v>45009.741447060187</v>
      </c>
      <c r="I682" s="7" t="s">
        <v>48</v>
      </c>
      <c r="J682" s="7"/>
      <c r="K682" s="7" t="s">
        <v>30</v>
      </c>
      <c r="L682" s="7" t="s">
        <v>31</v>
      </c>
      <c r="M682" s="7" t="s">
        <v>34</v>
      </c>
      <c r="N682" s="7" t="s">
        <v>33</v>
      </c>
      <c r="O682" s="7" t="s">
        <v>30</v>
      </c>
      <c r="P682" s="25">
        <f t="shared" si="153"/>
        <v>681</v>
      </c>
      <c r="Q682" s="28">
        <f t="shared" si="150"/>
        <v>45078</v>
      </c>
      <c r="R682" s="28" t="str">
        <f t="shared" si="140"/>
        <v>OTA</v>
      </c>
      <c r="S682" s="28" t="str">
        <f t="shared" si="141"/>
        <v>OTA</v>
      </c>
      <c r="T682" s="29">
        <f t="shared" si="142"/>
        <v>5.8927519151443723E-4</v>
      </c>
      <c r="U682" s="29">
        <f t="shared" si="151"/>
        <v>5.8927519151443723E-4</v>
      </c>
      <c r="V682" s="30">
        <f t="shared" si="143"/>
        <v>189.72299999999998</v>
      </c>
      <c r="W682" s="30">
        <f t="shared" si="144"/>
        <v>0</v>
      </c>
      <c r="X682" s="30">
        <f t="shared" si="145"/>
        <v>0</v>
      </c>
      <c r="Y682" s="30">
        <f t="shared" si="146"/>
        <v>22.766759999999998</v>
      </c>
      <c r="Z682" s="30">
        <f t="shared" si="147"/>
        <v>115</v>
      </c>
      <c r="AA682" s="30">
        <f t="shared" si="148"/>
        <v>1.1785503830288744</v>
      </c>
      <c r="AB682" s="30">
        <f t="shared" si="149"/>
        <v>0</v>
      </c>
      <c r="AC682" s="30">
        <f t="shared" si="152"/>
        <v>936.151689616971</v>
      </c>
    </row>
    <row r="683" spans="1:29" x14ac:dyDescent="0.35">
      <c r="A683" s="5">
        <v>45092.679102511574</v>
      </c>
      <c r="B683" s="1">
        <v>3</v>
      </c>
      <c r="C683" s="6">
        <v>3370</v>
      </c>
      <c r="D683" s="6">
        <v>1</v>
      </c>
      <c r="E683" s="7" t="s">
        <v>19</v>
      </c>
      <c r="F683" s="5">
        <v>45095.386033495372</v>
      </c>
      <c r="G683" s="1">
        <v>2</v>
      </c>
      <c r="H683" s="5">
        <v>44992.126411053243</v>
      </c>
      <c r="I683" s="7" t="s">
        <v>48</v>
      </c>
      <c r="J683" s="7"/>
      <c r="K683" s="7"/>
      <c r="L683" s="7" t="s">
        <v>21</v>
      </c>
      <c r="M683" s="7" t="s">
        <v>64</v>
      </c>
      <c r="N683" s="7" t="s">
        <v>43</v>
      </c>
      <c r="O683" s="7" t="s">
        <v>46</v>
      </c>
      <c r="P683" s="25">
        <f t="shared" si="153"/>
        <v>682</v>
      </c>
      <c r="Q683" s="28">
        <f t="shared" si="150"/>
        <v>45078</v>
      </c>
      <c r="R683" s="28" t="str">
        <f t="shared" si="140"/>
        <v>WEB</v>
      </c>
      <c r="S683" s="28" t="str">
        <f t="shared" si="141"/>
        <v>WEBSITE</v>
      </c>
      <c r="T683" s="29">
        <f t="shared" si="142"/>
        <v>4.8939641109298528E-3</v>
      </c>
      <c r="U683" s="29">
        <f t="shared" si="151"/>
        <v>4.8939641109298528E-3</v>
      </c>
      <c r="V683" s="30">
        <f t="shared" si="143"/>
        <v>33.700000000000003</v>
      </c>
      <c r="W683" s="30">
        <f t="shared" si="144"/>
        <v>50</v>
      </c>
      <c r="X683" s="30">
        <f t="shared" si="145"/>
        <v>0</v>
      </c>
      <c r="Y683" s="30">
        <f t="shared" si="146"/>
        <v>47.18</v>
      </c>
      <c r="Z683" s="30">
        <f t="shared" si="147"/>
        <v>191.66666666666666</v>
      </c>
      <c r="AA683" s="30">
        <f t="shared" si="148"/>
        <v>48.939641109298528</v>
      </c>
      <c r="AB683" s="30">
        <f t="shared" si="149"/>
        <v>0</v>
      </c>
      <c r="AC683" s="30">
        <f t="shared" si="152"/>
        <v>2998.5136922240349</v>
      </c>
    </row>
    <row r="684" spans="1:29" x14ac:dyDescent="0.35">
      <c r="A684" s="5">
        <v>45092.70703229167</v>
      </c>
      <c r="B684" s="1">
        <v>1</v>
      </c>
      <c r="C684" s="6">
        <v>2018.97</v>
      </c>
      <c r="D684" s="6">
        <v>1</v>
      </c>
      <c r="E684" s="7" t="s">
        <v>19</v>
      </c>
      <c r="F684" s="5">
        <v>45093.357626365738</v>
      </c>
      <c r="G684" s="1">
        <v>4</v>
      </c>
      <c r="H684" s="5">
        <v>45058.453949791663</v>
      </c>
      <c r="I684" s="7" t="s">
        <v>63</v>
      </c>
      <c r="J684" s="7"/>
      <c r="K684" s="7" t="s">
        <v>30</v>
      </c>
      <c r="L684" s="7" t="s">
        <v>31</v>
      </c>
      <c r="M684" s="7" t="s">
        <v>34</v>
      </c>
      <c r="N684" s="7" t="s">
        <v>33</v>
      </c>
      <c r="O684" s="7" t="s">
        <v>30</v>
      </c>
      <c r="P684" s="25">
        <f t="shared" si="153"/>
        <v>683</v>
      </c>
      <c r="Q684" s="28">
        <f t="shared" si="150"/>
        <v>45078</v>
      </c>
      <c r="R684" s="28" t="str">
        <f t="shared" si="140"/>
        <v>OTA</v>
      </c>
      <c r="S684" s="28" t="str">
        <f t="shared" si="141"/>
        <v>OTA</v>
      </c>
      <c r="T684" s="29">
        <f t="shared" si="142"/>
        <v>5.8927519151443723E-4</v>
      </c>
      <c r="U684" s="29">
        <f t="shared" si="151"/>
        <v>5.8927519151443723E-4</v>
      </c>
      <c r="V684" s="30">
        <f t="shared" si="143"/>
        <v>302.84550000000002</v>
      </c>
      <c r="W684" s="30">
        <f t="shared" si="144"/>
        <v>0</v>
      </c>
      <c r="X684" s="30">
        <f t="shared" si="145"/>
        <v>0</v>
      </c>
      <c r="Y684" s="30">
        <f t="shared" si="146"/>
        <v>36.341459999999998</v>
      </c>
      <c r="Z684" s="30">
        <f t="shared" si="147"/>
        <v>115</v>
      </c>
      <c r="AA684" s="30">
        <f t="shared" si="148"/>
        <v>1.1785503830288744</v>
      </c>
      <c r="AB684" s="30">
        <f t="shared" si="149"/>
        <v>0</v>
      </c>
      <c r="AC684" s="30">
        <f t="shared" si="152"/>
        <v>1563.604489616971</v>
      </c>
    </row>
    <row r="685" spans="1:29" x14ac:dyDescent="0.35">
      <c r="A685" s="5">
        <v>45093.013755381944</v>
      </c>
      <c r="B685" s="1">
        <v>2</v>
      </c>
      <c r="C685" s="6">
        <v>4819.2</v>
      </c>
      <c r="D685" s="6">
        <v>1</v>
      </c>
      <c r="E685" s="7" t="s">
        <v>19</v>
      </c>
      <c r="F685" s="5">
        <v>45094.225490856479</v>
      </c>
      <c r="G685" s="1">
        <v>4</v>
      </c>
      <c r="H685" s="5">
        <v>45090.971079895833</v>
      </c>
      <c r="I685" s="7" t="s">
        <v>63</v>
      </c>
      <c r="J685" s="7"/>
      <c r="K685" s="7" t="s">
        <v>30</v>
      </c>
      <c r="L685" s="7" t="s">
        <v>31</v>
      </c>
      <c r="M685" s="7" t="s">
        <v>32</v>
      </c>
      <c r="N685" s="7" t="s">
        <v>33</v>
      </c>
      <c r="O685" s="7" t="s">
        <v>30</v>
      </c>
      <c r="P685" s="25">
        <f t="shared" si="153"/>
        <v>684</v>
      </c>
      <c r="Q685" s="28">
        <f t="shared" si="150"/>
        <v>45078</v>
      </c>
      <c r="R685" s="28" t="str">
        <f t="shared" si="140"/>
        <v>OTA</v>
      </c>
      <c r="S685" s="28" t="str">
        <f t="shared" si="141"/>
        <v>OTA</v>
      </c>
      <c r="T685" s="29">
        <f t="shared" si="142"/>
        <v>1.1785503830288745E-3</v>
      </c>
      <c r="U685" s="29">
        <f t="shared" si="151"/>
        <v>1.1785503830288745E-3</v>
      </c>
      <c r="V685" s="30">
        <f t="shared" si="143"/>
        <v>722.88</v>
      </c>
      <c r="W685" s="30">
        <f t="shared" si="144"/>
        <v>0</v>
      </c>
      <c r="X685" s="30">
        <f t="shared" si="145"/>
        <v>0</v>
      </c>
      <c r="Y685" s="30">
        <f t="shared" si="146"/>
        <v>86.745599999999996</v>
      </c>
      <c r="Z685" s="30">
        <f t="shared" si="147"/>
        <v>153.33333333333331</v>
      </c>
      <c r="AA685" s="30">
        <f t="shared" si="148"/>
        <v>2.3571007660577488</v>
      </c>
      <c r="AB685" s="30">
        <f t="shared" si="149"/>
        <v>0</v>
      </c>
      <c r="AC685" s="30">
        <f t="shared" si="152"/>
        <v>3853.8839659006089</v>
      </c>
    </row>
    <row r="686" spans="1:29" x14ac:dyDescent="0.35">
      <c r="A686" s="5">
        <v>45092.741313425926</v>
      </c>
      <c r="B686" s="1">
        <v>1</v>
      </c>
      <c r="C686" s="6">
        <v>2839.29</v>
      </c>
      <c r="D686" s="6">
        <v>1</v>
      </c>
      <c r="E686" s="7" t="s">
        <v>19</v>
      </c>
      <c r="F686" s="5">
        <v>45093.458333333336</v>
      </c>
      <c r="G686" s="1">
        <v>2</v>
      </c>
      <c r="H686" s="5">
        <v>45088.722365775466</v>
      </c>
      <c r="I686" s="7" t="s">
        <v>63</v>
      </c>
      <c r="J686" s="7"/>
      <c r="K686" s="7" t="s">
        <v>30</v>
      </c>
      <c r="L686" s="7" t="s">
        <v>31</v>
      </c>
      <c r="M686" s="7" t="s">
        <v>32</v>
      </c>
      <c r="N686" s="7" t="s">
        <v>33</v>
      </c>
      <c r="O686" s="7" t="s">
        <v>30</v>
      </c>
      <c r="P686" s="25">
        <f t="shared" si="153"/>
        <v>685</v>
      </c>
      <c r="Q686" s="28">
        <f t="shared" si="150"/>
        <v>45078</v>
      </c>
      <c r="R686" s="28" t="str">
        <f t="shared" si="140"/>
        <v>OTA</v>
      </c>
      <c r="S686" s="28" t="str">
        <f t="shared" si="141"/>
        <v>OTA</v>
      </c>
      <c r="T686" s="29">
        <f t="shared" si="142"/>
        <v>5.8927519151443723E-4</v>
      </c>
      <c r="U686" s="29">
        <f t="shared" si="151"/>
        <v>5.8927519151443723E-4</v>
      </c>
      <c r="V686" s="30">
        <f t="shared" si="143"/>
        <v>425.89349999999996</v>
      </c>
      <c r="W686" s="30">
        <f t="shared" si="144"/>
        <v>0</v>
      </c>
      <c r="X686" s="30">
        <f t="shared" si="145"/>
        <v>0</v>
      </c>
      <c r="Y686" s="30">
        <f t="shared" si="146"/>
        <v>51.107219999999998</v>
      </c>
      <c r="Z686" s="30">
        <f t="shared" si="147"/>
        <v>115</v>
      </c>
      <c r="AA686" s="30">
        <f t="shared" si="148"/>
        <v>1.1785503830288744</v>
      </c>
      <c r="AB686" s="30">
        <f t="shared" si="149"/>
        <v>0</v>
      </c>
      <c r="AC686" s="30">
        <f t="shared" si="152"/>
        <v>2246.1107296169712</v>
      </c>
    </row>
    <row r="687" spans="1:29" x14ac:dyDescent="0.35">
      <c r="A687" s="5">
        <v>45092.697677071759</v>
      </c>
      <c r="B687" s="1">
        <v>2</v>
      </c>
      <c r="C687" s="6">
        <v>4248.21</v>
      </c>
      <c r="D687" s="6">
        <v>1</v>
      </c>
      <c r="E687" s="7" t="s">
        <v>19</v>
      </c>
      <c r="F687" s="5">
        <v>45094.390953819442</v>
      </c>
      <c r="G687" s="1">
        <v>4</v>
      </c>
      <c r="H687" s="5">
        <v>45087.34180292824</v>
      </c>
      <c r="I687" s="7" t="s">
        <v>63</v>
      </c>
      <c r="J687" s="7"/>
      <c r="K687" s="7" t="s">
        <v>60</v>
      </c>
      <c r="L687" s="7" t="s">
        <v>21</v>
      </c>
      <c r="M687" s="7" t="s">
        <v>22</v>
      </c>
      <c r="N687" s="7" t="s">
        <v>23</v>
      </c>
      <c r="O687" s="7" t="s">
        <v>61</v>
      </c>
      <c r="P687" s="25">
        <f t="shared" si="153"/>
        <v>686</v>
      </c>
      <c r="Q687" s="28">
        <f t="shared" si="150"/>
        <v>45078</v>
      </c>
      <c r="R687" s="28" t="str">
        <f t="shared" si="140"/>
        <v>WEB</v>
      </c>
      <c r="S687" s="28" t="str">
        <f t="shared" si="141"/>
        <v>META</v>
      </c>
      <c r="T687" s="29">
        <f t="shared" si="142"/>
        <v>3.2626427406199023E-3</v>
      </c>
      <c r="U687" s="29">
        <f t="shared" si="151"/>
        <v>3.2626427406199023E-3</v>
      </c>
      <c r="V687" s="30">
        <f t="shared" si="143"/>
        <v>0</v>
      </c>
      <c r="W687" s="30">
        <f t="shared" si="144"/>
        <v>0</v>
      </c>
      <c r="X687" s="30">
        <f t="shared" si="145"/>
        <v>0</v>
      </c>
      <c r="Y687" s="30">
        <f t="shared" si="146"/>
        <v>76.467779999999991</v>
      </c>
      <c r="Z687" s="30">
        <f t="shared" si="147"/>
        <v>153.33333333333331</v>
      </c>
      <c r="AA687" s="30">
        <f t="shared" si="148"/>
        <v>0</v>
      </c>
      <c r="AB687" s="30">
        <f t="shared" si="149"/>
        <v>0</v>
      </c>
      <c r="AC687" s="30">
        <f t="shared" si="152"/>
        <v>4018.4088866666666</v>
      </c>
    </row>
    <row r="688" spans="1:29" x14ac:dyDescent="0.35">
      <c r="A688" s="5">
        <v>45092.751822372687</v>
      </c>
      <c r="B688" s="1">
        <v>2</v>
      </c>
      <c r="C688" s="6">
        <v>4572.51</v>
      </c>
      <c r="D688" s="6">
        <v>1</v>
      </c>
      <c r="E688" s="7" t="s">
        <v>19</v>
      </c>
      <c r="F688" s="5">
        <v>45094.234376122688</v>
      </c>
      <c r="G688" s="1">
        <v>4</v>
      </c>
      <c r="H688" s="5">
        <v>45069.123747291669</v>
      </c>
      <c r="I688" s="7" t="s">
        <v>63</v>
      </c>
      <c r="J688" s="7"/>
      <c r="K688" s="7" t="s">
        <v>50</v>
      </c>
      <c r="L688" s="7" t="s">
        <v>31</v>
      </c>
      <c r="M688" s="7" t="s">
        <v>32</v>
      </c>
      <c r="N688" s="7" t="s">
        <v>28</v>
      </c>
      <c r="O688" s="7" t="s">
        <v>51</v>
      </c>
      <c r="P688" s="25">
        <f t="shared" si="153"/>
        <v>687</v>
      </c>
      <c r="Q688" s="28">
        <f t="shared" si="150"/>
        <v>45078</v>
      </c>
      <c r="R688" s="28" t="str">
        <f t="shared" si="140"/>
        <v>OTA</v>
      </c>
      <c r="S688" s="28" t="str">
        <f t="shared" si="141"/>
        <v>OTA</v>
      </c>
      <c r="T688" s="29">
        <f t="shared" si="142"/>
        <v>1.1785503830288745E-3</v>
      </c>
      <c r="U688" s="29">
        <f t="shared" si="151"/>
        <v>1.1785503830288745E-3</v>
      </c>
      <c r="V688" s="30">
        <f t="shared" si="143"/>
        <v>685.87649999999996</v>
      </c>
      <c r="W688" s="30">
        <f t="shared" si="144"/>
        <v>0</v>
      </c>
      <c r="X688" s="30">
        <f t="shared" si="145"/>
        <v>0</v>
      </c>
      <c r="Y688" s="30">
        <f t="shared" si="146"/>
        <v>82.305179999999993</v>
      </c>
      <c r="Z688" s="30">
        <f t="shared" si="147"/>
        <v>153.33333333333331</v>
      </c>
      <c r="AA688" s="30">
        <f t="shared" si="148"/>
        <v>2.3571007660577488</v>
      </c>
      <c r="AB688" s="30">
        <f t="shared" si="149"/>
        <v>0</v>
      </c>
      <c r="AC688" s="30">
        <f t="shared" si="152"/>
        <v>3648.637885900609</v>
      </c>
    </row>
    <row r="689" spans="1:29" x14ac:dyDescent="0.35">
      <c r="A689" s="5">
        <v>45093.064885405096</v>
      </c>
      <c r="B689" s="1">
        <v>1</v>
      </c>
      <c r="C689" s="6">
        <v>2154.02</v>
      </c>
      <c r="D689" s="6">
        <v>1</v>
      </c>
      <c r="E689" s="7" t="s">
        <v>19</v>
      </c>
      <c r="F689" s="5">
        <v>45093.433571770831</v>
      </c>
      <c r="G689" s="1">
        <v>3</v>
      </c>
      <c r="H689" s="5">
        <v>45086.526521273146</v>
      </c>
      <c r="I689" s="7" t="s">
        <v>63</v>
      </c>
      <c r="J689" s="7"/>
      <c r="K689" s="7" t="s">
        <v>30</v>
      </c>
      <c r="L689" s="7" t="s">
        <v>31</v>
      </c>
      <c r="M689" s="7" t="s">
        <v>32</v>
      </c>
      <c r="N689" s="7" t="s">
        <v>33</v>
      </c>
      <c r="O689" s="7" t="s">
        <v>30</v>
      </c>
      <c r="P689" s="25">
        <f t="shared" si="153"/>
        <v>688</v>
      </c>
      <c r="Q689" s="28">
        <f t="shared" si="150"/>
        <v>45078</v>
      </c>
      <c r="R689" s="28" t="str">
        <f t="shared" si="140"/>
        <v>OTA</v>
      </c>
      <c r="S689" s="28" t="str">
        <f t="shared" si="141"/>
        <v>OTA</v>
      </c>
      <c r="T689" s="29">
        <f t="shared" si="142"/>
        <v>5.8927519151443723E-4</v>
      </c>
      <c r="U689" s="29">
        <f t="shared" si="151"/>
        <v>5.8927519151443723E-4</v>
      </c>
      <c r="V689" s="30">
        <f t="shared" si="143"/>
        <v>323.10300000000001</v>
      </c>
      <c r="W689" s="30">
        <f t="shared" si="144"/>
        <v>0</v>
      </c>
      <c r="X689" s="30">
        <f t="shared" si="145"/>
        <v>0</v>
      </c>
      <c r="Y689" s="30">
        <f t="shared" si="146"/>
        <v>38.772359999999999</v>
      </c>
      <c r="Z689" s="30">
        <f t="shared" si="147"/>
        <v>115</v>
      </c>
      <c r="AA689" s="30">
        <f t="shared" si="148"/>
        <v>1.1785503830288744</v>
      </c>
      <c r="AB689" s="30">
        <f t="shared" si="149"/>
        <v>0</v>
      </c>
      <c r="AC689" s="30">
        <f t="shared" si="152"/>
        <v>1675.9660896169712</v>
      </c>
    </row>
    <row r="690" spans="1:29" x14ac:dyDescent="0.35">
      <c r="A690" s="5">
        <v>45092.674035833334</v>
      </c>
      <c r="B690" s="1">
        <v>1</v>
      </c>
      <c r="C690" s="6">
        <v>791.07</v>
      </c>
      <c r="D690" s="6">
        <v>1</v>
      </c>
      <c r="E690" s="7" t="s">
        <v>19</v>
      </c>
      <c r="F690" s="5">
        <v>45093.458333333336</v>
      </c>
      <c r="G690" s="1">
        <v>1</v>
      </c>
      <c r="H690" s="5">
        <v>45091.904648981479</v>
      </c>
      <c r="I690" s="7" t="s">
        <v>49</v>
      </c>
      <c r="J690" s="7"/>
      <c r="K690" s="7" t="s">
        <v>30</v>
      </c>
      <c r="L690" s="7" t="s">
        <v>31</v>
      </c>
      <c r="M690" s="7" t="s">
        <v>32</v>
      </c>
      <c r="N690" s="7" t="s">
        <v>33</v>
      </c>
      <c r="O690" s="7" t="s">
        <v>30</v>
      </c>
      <c r="P690" s="25">
        <f t="shared" si="153"/>
        <v>689</v>
      </c>
      <c r="Q690" s="28">
        <f t="shared" si="150"/>
        <v>45078</v>
      </c>
      <c r="R690" s="28" t="str">
        <f t="shared" si="140"/>
        <v>OTA</v>
      </c>
      <c r="S690" s="28" t="str">
        <f t="shared" si="141"/>
        <v>OTA</v>
      </c>
      <c r="T690" s="29">
        <f t="shared" si="142"/>
        <v>5.8927519151443723E-4</v>
      </c>
      <c r="U690" s="29">
        <f t="shared" si="151"/>
        <v>5.8927519151443723E-4</v>
      </c>
      <c r="V690" s="30">
        <f t="shared" si="143"/>
        <v>118.6605</v>
      </c>
      <c r="W690" s="30">
        <f t="shared" si="144"/>
        <v>0</v>
      </c>
      <c r="X690" s="30">
        <f t="shared" si="145"/>
        <v>0</v>
      </c>
      <c r="Y690" s="30">
        <f t="shared" si="146"/>
        <v>14.23926</v>
      </c>
      <c r="Z690" s="30">
        <f t="shared" si="147"/>
        <v>115</v>
      </c>
      <c r="AA690" s="30">
        <f t="shared" si="148"/>
        <v>1.1785503830288744</v>
      </c>
      <c r="AB690" s="30">
        <f t="shared" si="149"/>
        <v>0</v>
      </c>
      <c r="AC690" s="30">
        <f t="shared" si="152"/>
        <v>541.99168961697114</v>
      </c>
    </row>
    <row r="691" spans="1:29" x14ac:dyDescent="0.35">
      <c r="A691" s="5">
        <v>45092.953533564818</v>
      </c>
      <c r="B691" s="1">
        <v>3</v>
      </c>
      <c r="C691" s="6">
        <v>2596.29</v>
      </c>
      <c r="D691" s="6">
        <v>1</v>
      </c>
      <c r="E691" s="7" t="s">
        <v>19</v>
      </c>
      <c r="F691" s="5">
        <v>45095.458333333336</v>
      </c>
      <c r="G691" s="1">
        <v>1</v>
      </c>
      <c r="H691" s="5">
        <v>45049.220625821756</v>
      </c>
      <c r="I691" s="7" t="s">
        <v>49</v>
      </c>
      <c r="J691" s="7"/>
      <c r="K691" s="7" t="s">
        <v>50</v>
      </c>
      <c r="L691" s="7" t="s">
        <v>31</v>
      </c>
      <c r="M691" s="7" t="s">
        <v>32</v>
      </c>
      <c r="N691" s="7" t="s">
        <v>28</v>
      </c>
      <c r="O691" s="7" t="s">
        <v>51</v>
      </c>
      <c r="P691" s="25">
        <f t="shared" si="153"/>
        <v>690</v>
      </c>
      <c r="Q691" s="28">
        <f t="shared" si="150"/>
        <v>45078</v>
      </c>
      <c r="R691" s="28" t="str">
        <f t="shared" si="140"/>
        <v>OTA</v>
      </c>
      <c r="S691" s="28" t="str">
        <f t="shared" si="141"/>
        <v>OTA</v>
      </c>
      <c r="T691" s="29">
        <f t="shared" si="142"/>
        <v>1.7678255745433118E-3</v>
      </c>
      <c r="U691" s="29">
        <f t="shared" si="151"/>
        <v>1.7678255745433118E-3</v>
      </c>
      <c r="V691" s="30">
        <f t="shared" si="143"/>
        <v>389.44349999999997</v>
      </c>
      <c r="W691" s="30">
        <f t="shared" si="144"/>
        <v>0</v>
      </c>
      <c r="X691" s="30">
        <f t="shared" si="145"/>
        <v>0</v>
      </c>
      <c r="Y691" s="30">
        <f t="shared" si="146"/>
        <v>46.733219999999996</v>
      </c>
      <c r="Z691" s="30">
        <f t="shared" si="147"/>
        <v>191.66666666666666</v>
      </c>
      <c r="AA691" s="30">
        <f t="shared" si="148"/>
        <v>3.5356511490866236</v>
      </c>
      <c r="AB691" s="30">
        <f t="shared" si="149"/>
        <v>0</v>
      </c>
      <c r="AC691" s="30">
        <f t="shared" si="152"/>
        <v>1964.9109621842467</v>
      </c>
    </row>
    <row r="692" spans="1:29" x14ac:dyDescent="0.35">
      <c r="A692" s="5">
        <v>45093.074509178237</v>
      </c>
      <c r="B692" s="1">
        <v>1</v>
      </c>
      <c r="C692" s="6">
        <v>501.35</v>
      </c>
      <c r="D692" s="6">
        <v>1</v>
      </c>
      <c r="E692" s="7" t="s">
        <v>19</v>
      </c>
      <c r="F692" s="5">
        <v>45093.458333333336</v>
      </c>
      <c r="G692" s="1">
        <v>1</v>
      </c>
      <c r="H692" s="5">
        <v>45092.984501087965</v>
      </c>
      <c r="I692" s="7" t="s">
        <v>49</v>
      </c>
      <c r="J692" s="7"/>
      <c r="K692" s="7" t="s">
        <v>38</v>
      </c>
      <c r="L692" s="7" t="s">
        <v>31</v>
      </c>
      <c r="M692" s="7" t="s">
        <v>32</v>
      </c>
      <c r="N692" s="7" t="s">
        <v>23</v>
      </c>
      <c r="O692" s="7" t="s">
        <v>38</v>
      </c>
      <c r="P692" s="25">
        <f t="shared" si="153"/>
        <v>691</v>
      </c>
      <c r="Q692" s="28">
        <f t="shared" si="150"/>
        <v>45078</v>
      </c>
      <c r="R692" s="28" t="str">
        <f t="shared" si="140"/>
        <v>OTA</v>
      </c>
      <c r="S692" s="28" t="str">
        <f t="shared" si="141"/>
        <v>OTA</v>
      </c>
      <c r="T692" s="29">
        <f t="shared" si="142"/>
        <v>5.8927519151443723E-4</v>
      </c>
      <c r="U692" s="29">
        <f t="shared" si="151"/>
        <v>5.8927519151443723E-4</v>
      </c>
      <c r="V692" s="30">
        <f t="shared" si="143"/>
        <v>75.202500000000001</v>
      </c>
      <c r="W692" s="30">
        <f t="shared" si="144"/>
        <v>0</v>
      </c>
      <c r="X692" s="30">
        <f t="shared" si="145"/>
        <v>0</v>
      </c>
      <c r="Y692" s="30">
        <f t="shared" si="146"/>
        <v>9.0243000000000002</v>
      </c>
      <c r="Z692" s="30">
        <f t="shared" si="147"/>
        <v>115</v>
      </c>
      <c r="AA692" s="30">
        <f t="shared" si="148"/>
        <v>1.1785503830288744</v>
      </c>
      <c r="AB692" s="30">
        <f t="shared" si="149"/>
        <v>0</v>
      </c>
      <c r="AC692" s="30">
        <f t="shared" si="152"/>
        <v>300.94464961697116</v>
      </c>
    </row>
    <row r="693" spans="1:29" x14ac:dyDescent="0.35">
      <c r="A693" s="5">
        <v>45092.6025090162</v>
      </c>
      <c r="B693" s="1">
        <v>2</v>
      </c>
      <c r="C693" s="6">
        <v>1496.43</v>
      </c>
      <c r="D693" s="6">
        <v>1</v>
      </c>
      <c r="E693" s="7" t="s">
        <v>19</v>
      </c>
      <c r="F693" s="5">
        <v>45094.204831863426</v>
      </c>
      <c r="G693" s="1">
        <v>1</v>
      </c>
      <c r="H693" s="5">
        <v>45088.577384317126</v>
      </c>
      <c r="I693" s="7" t="s">
        <v>49</v>
      </c>
      <c r="J693" s="7"/>
      <c r="K693" s="7"/>
      <c r="L693" s="7" t="s">
        <v>21</v>
      </c>
      <c r="M693" s="7" t="s">
        <v>22</v>
      </c>
      <c r="N693" s="7" t="s">
        <v>33</v>
      </c>
      <c r="O693" s="7" t="s">
        <v>24</v>
      </c>
      <c r="P693" s="25">
        <f t="shared" si="153"/>
        <v>692</v>
      </c>
      <c r="Q693" s="28">
        <f t="shared" si="150"/>
        <v>45078</v>
      </c>
      <c r="R693" s="28" t="str">
        <f t="shared" si="140"/>
        <v>WEB</v>
      </c>
      <c r="S693" s="28" t="str">
        <f t="shared" si="141"/>
        <v>OFFLINE</v>
      </c>
      <c r="T693" s="29">
        <f t="shared" si="142"/>
        <v>3.2626427406199023E-3</v>
      </c>
      <c r="U693" s="29">
        <f t="shared" si="151"/>
        <v>3.2626427406199023E-3</v>
      </c>
      <c r="V693" s="30">
        <f t="shared" si="143"/>
        <v>0</v>
      </c>
      <c r="W693" s="30">
        <f t="shared" si="144"/>
        <v>0</v>
      </c>
      <c r="X693" s="30">
        <f t="shared" si="145"/>
        <v>0</v>
      </c>
      <c r="Y693" s="30">
        <f t="shared" si="146"/>
        <v>20.950020000000002</v>
      </c>
      <c r="Z693" s="30">
        <f t="shared" si="147"/>
        <v>153.33333333333331</v>
      </c>
      <c r="AA693" s="30">
        <f t="shared" si="148"/>
        <v>0</v>
      </c>
      <c r="AB693" s="30">
        <f t="shared" si="149"/>
        <v>0</v>
      </c>
      <c r="AC693" s="30">
        <f t="shared" si="152"/>
        <v>1322.1466466666668</v>
      </c>
    </row>
    <row r="694" spans="1:29" x14ac:dyDescent="0.35">
      <c r="A694" s="5">
        <v>45092.722833240739</v>
      </c>
      <c r="B694" s="1">
        <v>2</v>
      </c>
      <c r="C694" s="6">
        <v>1685.89</v>
      </c>
      <c r="D694" s="6">
        <v>1</v>
      </c>
      <c r="E694" s="7" t="s">
        <v>19</v>
      </c>
      <c r="F694" s="5">
        <v>45094.458333333336</v>
      </c>
      <c r="G694" s="1">
        <v>1</v>
      </c>
      <c r="H694" s="5">
        <v>45059.084855949077</v>
      </c>
      <c r="I694" s="7" t="s">
        <v>49</v>
      </c>
      <c r="J694" s="7"/>
      <c r="K694" s="7" t="s">
        <v>30</v>
      </c>
      <c r="L694" s="7" t="s">
        <v>31</v>
      </c>
      <c r="M694" s="7" t="s">
        <v>34</v>
      </c>
      <c r="N694" s="7" t="s">
        <v>33</v>
      </c>
      <c r="O694" s="7" t="s">
        <v>30</v>
      </c>
      <c r="P694" s="25">
        <f t="shared" si="153"/>
        <v>693</v>
      </c>
      <c r="Q694" s="28">
        <f t="shared" si="150"/>
        <v>45078</v>
      </c>
      <c r="R694" s="28" t="str">
        <f t="shared" si="140"/>
        <v>OTA</v>
      </c>
      <c r="S694" s="28" t="str">
        <f t="shared" si="141"/>
        <v>OTA</v>
      </c>
      <c r="T694" s="29">
        <f t="shared" si="142"/>
        <v>1.1785503830288745E-3</v>
      </c>
      <c r="U694" s="29">
        <f t="shared" si="151"/>
        <v>1.1785503830288745E-3</v>
      </c>
      <c r="V694" s="30">
        <f t="shared" si="143"/>
        <v>252.8835</v>
      </c>
      <c r="W694" s="30">
        <f t="shared" si="144"/>
        <v>0</v>
      </c>
      <c r="X694" s="30">
        <f t="shared" si="145"/>
        <v>0</v>
      </c>
      <c r="Y694" s="30">
        <f t="shared" si="146"/>
        <v>30.346019999999999</v>
      </c>
      <c r="Z694" s="30">
        <f t="shared" si="147"/>
        <v>153.33333333333331</v>
      </c>
      <c r="AA694" s="30">
        <f t="shared" si="148"/>
        <v>2.3571007660577488</v>
      </c>
      <c r="AB694" s="30">
        <f t="shared" si="149"/>
        <v>0</v>
      </c>
      <c r="AC694" s="30">
        <f t="shared" si="152"/>
        <v>1246.970045900609</v>
      </c>
    </row>
    <row r="695" spans="1:29" x14ac:dyDescent="0.35">
      <c r="A695" s="5">
        <v>45092.855416550927</v>
      </c>
      <c r="B695" s="1">
        <v>3</v>
      </c>
      <c r="C695" s="6">
        <v>2596.29</v>
      </c>
      <c r="D695" s="6">
        <v>1</v>
      </c>
      <c r="E695" s="7" t="s">
        <v>19</v>
      </c>
      <c r="F695" s="5">
        <v>45095.458333333336</v>
      </c>
      <c r="G695" s="1">
        <v>1</v>
      </c>
      <c r="H695" s="5">
        <v>45049.220625810187</v>
      </c>
      <c r="I695" s="7" t="s">
        <v>49</v>
      </c>
      <c r="J695" s="7"/>
      <c r="K695" s="7" t="s">
        <v>50</v>
      </c>
      <c r="L695" s="7" t="s">
        <v>31</v>
      </c>
      <c r="M695" s="7" t="s">
        <v>32</v>
      </c>
      <c r="N695" s="7" t="s">
        <v>28</v>
      </c>
      <c r="O695" s="7" t="s">
        <v>51</v>
      </c>
      <c r="P695" s="25">
        <f t="shared" si="153"/>
        <v>694</v>
      </c>
      <c r="Q695" s="28">
        <f t="shared" si="150"/>
        <v>45078</v>
      </c>
      <c r="R695" s="28" t="str">
        <f t="shared" si="140"/>
        <v>OTA</v>
      </c>
      <c r="S695" s="28" t="str">
        <f t="shared" si="141"/>
        <v>OTA</v>
      </c>
      <c r="T695" s="29">
        <f t="shared" si="142"/>
        <v>1.7678255745433118E-3</v>
      </c>
      <c r="U695" s="29">
        <f t="shared" si="151"/>
        <v>1.7678255745433118E-3</v>
      </c>
      <c r="V695" s="30">
        <f t="shared" si="143"/>
        <v>389.44349999999997</v>
      </c>
      <c r="W695" s="30">
        <f t="shared" si="144"/>
        <v>0</v>
      </c>
      <c r="X695" s="30">
        <f t="shared" si="145"/>
        <v>0</v>
      </c>
      <c r="Y695" s="30">
        <f t="shared" si="146"/>
        <v>46.733219999999996</v>
      </c>
      <c r="Z695" s="30">
        <f t="shared" si="147"/>
        <v>191.66666666666666</v>
      </c>
      <c r="AA695" s="30">
        <f t="shared" si="148"/>
        <v>3.5356511490866236</v>
      </c>
      <c r="AB695" s="30">
        <f t="shared" si="149"/>
        <v>0</v>
      </c>
      <c r="AC695" s="30">
        <f t="shared" si="152"/>
        <v>1964.9109621842467</v>
      </c>
    </row>
    <row r="696" spans="1:29" x14ac:dyDescent="0.35">
      <c r="A696" s="5">
        <v>45092.940196423609</v>
      </c>
      <c r="B696" s="1">
        <v>1</v>
      </c>
      <c r="C696" s="6">
        <v>791.07</v>
      </c>
      <c r="D696" s="6">
        <v>1</v>
      </c>
      <c r="E696" s="7" t="s">
        <v>19</v>
      </c>
      <c r="F696" s="5">
        <v>45093.458333333336</v>
      </c>
      <c r="G696" s="1">
        <v>1</v>
      </c>
      <c r="H696" s="5">
        <v>45091.858472245367</v>
      </c>
      <c r="I696" s="7" t="s">
        <v>49</v>
      </c>
      <c r="J696" s="7"/>
      <c r="K696" s="7" t="s">
        <v>30</v>
      </c>
      <c r="L696" s="7" t="s">
        <v>31</v>
      </c>
      <c r="M696" s="7" t="s">
        <v>32</v>
      </c>
      <c r="N696" s="7" t="s">
        <v>33</v>
      </c>
      <c r="O696" s="7" t="s">
        <v>30</v>
      </c>
      <c r="P696" s="25">
        <f t="shared" si="153"/>
        <v>695</v>
      </c>
      <c r="Q696" s="28">
        <f t="shared" si="150"/>
        <v>45078</v>
      </c>
      <c r="R696" s="28" t="str">
        <f t="shared" si="140"/>
        <v>OTA</v>
      </c>
      <c r="S696" s="28" t="str">
        <f t="shared" si="141"/>
        <v>OTA</v>
      </c>
      <c r="T696" s="29">
        <f t="shared" si="142"/>
        <v>5.8927519151443723E-4</v>
      </c>
      <c r="U696" s="29">
        <f t="shared" si="151"/>
        <v>5.8927519151443723E-4</v>
      </c>
      <c r="V696" s="30">
        <f t="shared" si="143"/>
        <v>118.6605</v>
      </c>
      <c r="W696" s="30">
        <f t="shared" si="144"/>
        <v>0</v>
      </c>
      <c r="X696" s="30">
        <f t="shared" si="145"/>
        <v>0</v>
      </c>
      <c r="Y696" s="30">
        <f t="shared" si="146"/>
        <v>14.23926</v>
      </c>
      <c r="Z696" s="30">
        <f t="shared" si="147"/>
        <v>115</v>
      </c>
      <c r="AA696" s="30">
        <f t="shared" si="148"/>
        <v>1.1785503830288744</v>
      </c>
      <c r="AB696" s="30">
        <f t="shared" si="149"/>
        <v>0</v>
      </c>
      <c r="AC696" s="30">
        <f t="shared" si="152"/>
        <v>541.99168961697114</v>
      </c>
    </row>
    <row r="697" spans="1:29" x14ac:dyDescent="0.35">
      <c r="A697" s="5">
        <v>45093.01393321759</v>
      </c>
      <c r="B697" s="1">
        <v>5</v>
      </c>
      <c r="C697" s="6">
        <v>3505.18</v>
      </c>
      <c r="D697" s="6">
        <v>1</v>
      </c>
      <c r="E697" s="7" t="s">
        <v>19</v>
      </c>
      <c r="F697" s="5">
        <v>45097.437700682873</v>
      </c>
      <c r="G697" s="1">
        <v>1</v>
      </c>
      <c r="H697" s="5">
        <v>45012.874087013886</v>
      </c>
      <c r="I697" s="7" t="s">
        <v>49</v>
      </c>
      <c r="J697" s="7"/>
      <c r="K697" s="7" t="s">
        <v>30</v>
      </c>
      <c r="L697" s="7" t="s">
        <v>31</v>
      </c>
      <c r="M697" s="7" t="s">
        <v>34</v>
      </c>
      <c r="N697" s="7" t="s">
        <v>33</v>
      </c>
      <c r="O697" s="7" t="s">
        <v>30</v>
      </c>
      <c r="P697" s="25">
        <f t="shared" si="153"/>
        <v>696</v>
      </c>
      <c r="Q697" s="28">
        <f t="shared" si="150"/>
        <v>45078</v>
      </c>
      <c r="R697" s="28" t="str">
        <f t="shared" si="140"/>
        <v>OTA</v>
      </c>
      <c r="S697" s="28" t="str">
        <f t="shared" si="141"/>
        <v>OTA</v>
      </c>
      <c r="T697" s="29">
        <f t="shared" si="142"/>
        <v>2.9463759575721863E-3</v>
      </c>
      <c r="U697" s="29">
        <f t="shared" si="151"/>
        <v>2.9463759575721863E-3</v>
      </c>
      <c r="V697" s="30">
        <f t="shared" si="143"/>
        <v>525.77699999999993</v>
      </c>
      <c r="W697" s="30">
        <f t="shared" si="144"/>
        <v>0</v>
      </c>
      <c r="X697" s="30">
        <f t="shared" si="145"/>
        <v>0</v>
      </c>
      <c r="Y697" s="30">
        <f t="shared" si="146"/>
        <v>63.093239999999994</v>
      </c>
      <c r="Z697" s="30">
        <f t="shared" si="147"/>
        <v>268.33333333333331</v>
      </c>
      <c r="AA697" s="30">
        <f t="shared" si="148"/>
        <v>5.8927519151443724</v>
      </c>
      <c r="AB697" s="30">
        <f t="shared" si="149"/>
        <v>0</v>
      </c>
      <c r="AC697" s="30">
        <f t="shared" si="152"/>
        <v>2642.0836747515223</v>
      </c>
    </row>
    <row r="698" spans="1:29" x14ac:dyDescent="0.35">
      <c r="A698" s="5">
        <v>45092.659007523151</v>
      </c>
      <c r="B698" s="1">
        <v>3</v>
      </c>
      <c r="C698" s="6">
        <v>2175.2800000000002</v>
      </c>
      <c r="D698" s="6">
        <v>1</v>
      </c>
      <c r="E698" s="7" t="s">
        <v>19</v>
      </c>
      <c r="F698" s="5">
        <v>45095.458333333336</v>
      </c>
      <c r="G698" s="1">
        <v>1</v>
      </c>
      <c r="H698" s="5">
        <v>45009.555046724534</v>
      </c>
      <c r="I698" s="7" t="s">
        <v>49</v>
      </c>
      <c r="J698" s="7"/>
      <c r="K698" s="7" t="s">
        <v>30</v>
      </c>
      <c r="L698" s="7" t="s">
        <v>31</v>
      </c>
      <c r="M698" s="7" t="s">
        <v>34</v>
      </c>
      <c r="N698" s="7" t="s">
        <v>33</v>
      </c>
      <c r="O698" s="7" t="s">
        <v>30</v>
      </c>
      <c r="P698" s="25">
        <f t="shared" si="153"/>
        <v>697</v>
      </c>
      <c r="Q698" s="28">
        <f t="shared" si="150"/>
        <v>45078</v>
      </c>
      <c r="R698" s="28" t="str">
        <f t="shared" si="140"/>
        <v>OTA</v>
      </c>
      <c r="S698" s="28" t="str">
        <f t="shared" si="141"/>
        <v>OTA</v>
      </c>
      <c r="T698" s="29">
        <f t="shared" si="142"/>
        <v>1.7678255745433118E-3</v>
      </c>
      <c r="U698" s="29">
        <f t="shared" si="151"/>
        <v>1.7678255745433118E-3</v>
      </c>
      <c r="V698" s="30">
        <f t="shared" si="143"/>
        <v>326.29200000000003</v>
      </c>
      <c r="W698" s="30">
        <f t="shared" si="144"/>
        <v>0</v>
      </c>
      <c r="X698" s="30">
        <f t="shared" si="145"/>
        <v>0</v>
      </c>
      <c r="Y698" s="30">
        <f t="shared" si="146"/>
        <v>39.15504</v>
      </c>
      <c r="Z698" s="30">
        <f t="shared" si="147"/>
        <v>191.66666666666666</v>
      </c>
      <c r="AA698" s="30">
        <f t="shared" si="148"/>
        <v>3.5356511490866236</v>
      </c>
      <c r="AB698" s="30">
        <f t="shared" si="149"/>
        <v>0</v>
      </c>
      <c r="AC698" s="30">
        <f t="shared" si="152"/>
        <v>1614.6306421842469</v>
      </c>
    </row>
    <row r="699" spans="1:29" x14ac:dyDescent="0.35">
      <c r="A699" s="5">
        <v>45092.658406481482</v>
      </c>
      <c r="B699" s="1">
        <v>3</v>
      </c>
      <c r="C699" s="6">
        <v>2022.14</v>
      </c>
      <c r="D699" s="6">
        <v>1</v>
      </c>
      <c r="E699" s="7" t="s">
        <v>19</v>
      </c>
      <c r="F699" s="5">
        <v>45095.457127060188</v>
      </c>
      <c r="G699" s="1">
        <v>1</v>
      </c>
      <c r="H699" s="5">
        <v>45092.65488451389</v>
      </c>
      <c r="I699" s="7" t="s">
        <v>49</v>
      </c>
      <c r="J699" s="7"/>
      <c r="K699" s="7"/>
      <c r="L699" s="7" t="s">
        <v>21</v>
      </c>
      <c r="M699" s="7" t="s">
        <v>22</v>
      </c>
      <c r="N699" s="7" t="s">
        <v>23</v>
      </c>
      <c r="O699" s="7" t="s">
        <v>24</v>
      </c>
      <c r="P699" s="25">
        <f t="shared" si="153"/>
        <v>698</v>
      </c>
      <c r="Q699" s="28">
        <f t="shared" si="150"/>
        <v>45078</v>
      </c>
      <c r="R699" s="28" t="str">
        <f t="shared" si="140"/>
        <v>WEB</v>
      </c>
      <c r="S699" s="28" t="str">
        <f t="shared" si="141"/>
        <v>OFFLINE</v>
      </c>
      <c r="T699" s="29">
        <f t="shared" si="142"/>
        <v>4.8939641109298528E-3</v>
      </c>
      <c r="U699" s="29">
        <f t="shared" si="151"/>
        <v>4.8939641109298528E-3</v>
      </c>
      <c r="V699" s="30">
        <f t="shared" si="143"/>
        <v>0</v>
      </c>
      <c r="W699" s="30">
        <f t="shared" si="144"/>
        <v>0</v>
      </c>
      <c r="X699" s="30">
        <f t="shared" si="145"/>
        <v>0</v>
      </c>
      <c r="Y699" s="30">
        <f t="shared" si="146"/>
        <v>28.30996</v>
      </c>
      <c r="Z699" s="30">
        <f t="shared" si="147"/>
        <v>191.66666666666666</v>
      </c>
      <c r="AA699" s="30">
        <f t="shared" si="148"/>
        <v>0</v>
      </c>
      <c r="AB699" s="30">
        <f t="shared" si="149"/>
        <v>0</v>
      </c>
      <c r="AC699" s="30">
        <f t="shared" si="152"/>
        <v>1802.1633733333335</v>
      </c>
    </row>
    <row r="700" spans="1:29" x14ac:dyDescent="0.35">
      <c r="A700" s="5">
        <v>45092.834295983797</v>
      </c>
      <c r="B700" s="1">
        <v>1</v>
      </c>
      <c r="C700" s="6">
        <v>759.69</v>
      </c>
      <c r="D700" s="6">
        <v>1</v>
      </c>
      <c r="E700" s="7" t="s">
        <v>19</v>
      </c>
      <c r="F700" s="5">
        <v>45093.424589861112</v>
      </c>
      <c r="G700" s="1">
        <v>1</v>
      </c>
      <c r="H700" s="5">
        <v>45088.590756724538</v>
      </c>
      <c r="I700" s="7" t="s">
        <v>49</v>
      </c>
      <c r="J700" s="7"/>
      <c r="K700" s="7" t="s">
        <v>50</v>
      </c>
      <c r="L700" s="7" t="s">
        <v>31</v>
      </c>
      <c r="M700" s="7" t="s">
        <v>32</v>
      </c>
      <c r="N700" s="7" t="s">
        <v>28</v>
      </c>
      <c r="O700" s="7" t="s">
        <v>51</v>
      </c>
      <c r="P700" s="25">
        <f t="shared" si="153"/>
        <v>699</v>
      </c>
      <c r="Q700" s="28">
        <f t="shared" si="150"/>
        <v>45078</v>
      </c>
      <c r="R700" s="28" t="str">
        <f t="shared" si="140"/>
        <v>OTA</v>
      </c>
      <c r="S700" s="28" t="str">
        <f t="shared" si="141"/>
        <v>OTA</v>
      </c>
      <c r="T700" s="29">
        <f t="shared" si="142"/>
        <v>5.8927519151443723E-4</v>
      </c>
      <c r="U700" s="29">
        <f t="shared" si="151"/>
        <v>5.8927519151443723E-4</v>
      </c>
      <c r="V700" s="30">
        <f t="shared" si="143"/>
        <v>113.95350000000001</v>
      </c>
      <c r="W700" s="30">
        <f t="shared" si="144"/>
        <v>0</v>
      </c>
      <c r="X700" s="30">
        <f t="shared" si="145"/>
        <v>0</v>
      </c>
      <c r="Y700" s="30">
        <f t="shared" si="146"/>
        <v>13.67442</v>
      </c>
      <c r="Z700" s="30">
        <f t="shared" si="147"/>
        <v>115</v>
      </c>
      <c r="AA700" s="30">
        <f t="shared" si="148"/>
        <v>1.1785503830288744</v>
      </c>
      <c r="AB700" s="30">
        <f t="shared" si="149"/>
        <v>0</v>
      </c>
      <c r="AC700" s="30">
        <f t="shared" si="152"/>
        <v>515.88352961697115</v>
      </c>
    </row>
    <row r="701" spans="1:29" x14ac:dyDescent="0.35">
      <c r="A701" s="5">
        <v>45092.902655601851</v>
      </c>
      <c r="B701" s="1">
        <v>2</v>
      </c>
      <c r="C701" s="6">
        <v>1736.6</v>
      </c>
      <c r="D701" s="6">
        <v>1</v>
      </c>
      <c r="E701" s="7" t="s">
        <v>19</v>
      </c>
      <c r="F701" s="5">
        <v>45094.315570150466</v>
      </c>
      <c r="G701" s="1">
        <v>1</v>
      </c>
      <c r="H701" s="5">
        <v>45091.065410787036</v>
      </c>
      <c r="I701" s="7" t="s">
        <v>49</v>
      </c>
      <c r="J701" s="7"/>
      <c r="K701" s="7" t="s">
        <v>30</v>
      </c>
      <c r="L701" s="7" t="s">
        <v>31</v>
      </c>
      <c r="M701" s="7" t="s">
        <v>32</v>
      </c>
      <c r="N701" s="7" t="s">
        <v>33</v>
      </c>
      <c r="O701" s="7" t="s">
        <v>30</v>
      </c>
      <c r="P701" s="25">
        <f t="shared" si="153"/>
        <v>700</v>
      </c>
      <c r="Q701" s="28">
        <f t="shared" si="150"/>
        <v>45078</v>
      </c>
      <c r="R701" s="28" t="str">
        <f t="shared" si="140"/>
        <v>OTA</v>
      </c>
      <c r="S701" s="28" t="str">
        <f t="shared" si="141"/>
        <v>OTA</v>
      </c>
      <c r="T701" s="29">
        <f t="shared" si="142"/>
        <v>1.1785503830288745E-3</v>
      </c>
      <c r="U701" s="29">
        <f t="shared" si="151"/>
        <v>1.1785503830288745E-3</v>
      </c>
      <c r="V701" s="30">
        <f t="shared" si="143"/>
        <v>260.48999999999995</v>
      </c>
      <c r="W701" s="30">
        <f t="shared" si="144"/>
        <v>0</v>
      </c>
      <c r="X701" s="30">
        <f t="shared" si="145"/>
        <v>0</v>
      </c>
      <c r="Y701" s="30">
        <f t="shared" si="146"/>
        <v>31.258799999999997</v>
      </c>
      <c r="Z701" s="30">
        <f t="shared" si="147"/>
        <v>153.33333333333331</v>
      </c>
      <c r="AA701" s="30">
        <f t="shared" si="148"/>
        <v>2.3571007660577488</v>
      </c>
      <c r="AB701" s="30">
        <f t="shared" si="149"/>
        <v>0</v>
      </c>
      <c r="AC701" s="30">
        <f t="shared" si="152"/>
        <v>1289.160765900609</v>
      </c>
    </row>
    <row r="702" spans="1:29" x14ac:dyDescent="0.35">
      <c r="A702" s="5">
        <v>45092.943121238422</v>
      </c>
      <c r="B702" s="1">
        <v>1</v>
      </c>
      <c r="C702" s="6">
        <v>707.86</v>
      </c>
      <c r="D702" s="6">
        <v>1</v>
      </c>
      <c r="E702" s="7" t="s">
        <v>19</v>
      </c>
      <c r="F702" s="5">
        <v>45093.436321701389</v>
      </c>
      <c r="G702" s="1">
        <v>1</v>
      </c>
      <c r="H702" s="5">
        <v>45078.609303321762</v>
      </c>
      <c r="I702" s="7" t="s">
        <v>49</v>
      </c>
      <c r="J702" s="7"/>
      <c r="K702" s="7" t="s">
        <v>60</v>
      </c>
      <c r="L702" s="7" t="s">
        <v>21</v>
      </c>
      <c r="M702" s="7" t="s">
        <v>22</v>
      </c>
      <c r="N702" s="7" t="s">
        <v>23</v>
      </c>
      <c r="O702" s="7" t="s">
        <v>61</v>
      </c>
      <c r="P702" s="25">
        <f t="shared" si="153"/>
        <v>701</v>
      </c>
      <c r="Q702" s="28">
        <f t="shared" si="150"/>
        <v>45078</v>
      </c>
      <c r="R702" s="28" t="str">
        <f t="shared" si="140"/>
        <v>WEB</v>
      </c>
      <c r="S702" s="28" t="str">
        <f t="shared" si="141"/>
        <v>META</v>
      </c>
      <c r="T702" s="29">
        <f t="shared" si="142"/>
        <v>1.6313213703099511E-3</v>
      </c>
      <c r="U702" s="29">
        <f t="shared" si="151"/>
        <v>1.6313213703099511E-3</v>
      </c>
      <c r="V702" s="30">
        <f t="shared" si="143"/>
        <v>0</v>
      </c>
      <c r="W702" s="30">
        <f t="shared" si="144"/>
        <v>0</v>
      </c>
      <c r="X702" s="30">
        <f t="shared" si="145"/>
        <v>0</v>
      </c>
      <c r="Y702" s="30">
        <f t="shared" si="146"/>
        <v>12.741479999999999</v>
      </c>
      <c r="Z702" s="30">
        <f t="shared" si="147"/>
        <v>115</v>
      </c>
      <c r="AA702" s="30">
        <f t="shared" si="148"/>
        <v>0</v>
      </c>
      <c r="AB702" s="30">
        <f t="shared" si="149"/>
        <v>0</v>
      </c>
      <c r="AC702" s="30">
        <f t="shared" si="152"/>
        <v>580.11851999999999</v>
      </c>
    </row>
    <row r="703" spans="1:29" x14ac:dyDescent="0.35">
      <c r="A703" s="5">
        <v>45093.165381747684</v>
      </c>
      <c r="B703" s="1">
        <v>1</v>
      </c>
      <c r="C703" s="6">
        <v>1135.71</v>
      </c>
      <c r="D703" s="6">
        <v>1</v>
      </c>
      <c r="E703" s="7" t="s">
        <v>19</v>
      </c>
      <c r="F703" s="5">
        <v>45093.453077418984</v>
      </c>
      <c r="G703" s="1">
        <v>1</v>
      </c>
      <c r="H703" s="5">
        <v>45089.537636238427</v>
      </c>
      <c r="I703" s="7" t="s">
        <v>67</v>
      </c>
      <c r="J703" s="7"/>
      <c r="K703" s="7" t="s">
        <v>30</v>
      </c>
      <c r="L703" s="7" t="s">
        <v>31</v>
      </c>
      <c r="M703" s="7" t="s">
        <v>32</v>
      </c>
      <c r="N703" s="7" t="s">
        <v>33</v>
      </c>
      <c r="O703" s="7" t="s">
        <v>30</v>
      </c>
      <c r="P703" s="25">
        <f t="shared" si="153"/>
        <v>702</v>
      </c>
      <c r="Q703" s="28">
        <f t="shared" si="150"/>
        <v>45078</v>
      </c>
      <c r="R703" s="28" t="str">
        <f t="shared" si="140"/>
        <v>OTA</v>
      </c>
      <c r="S703" s="28" t="str">
        <f t="shared" si="141"/>
        <v>OTA</v>
      </c>
      <c r="T703" s="29">
        <f t="shared" si="142"/>
        <v>5.8927519151443723E-4</v>
      </c>
      <c r="U703" s="29">
        <f t="shared" si="151"/>
        <v>5.8927519151443723E-4</v>
      </c>
      <c r="V703" s="30">
        <f t="shared" si="143"/>
        <v>170.35650000000001</v>
      </c>
      <c r="W703" s="30">
        <f t="shared" si="144"/>
        <v>0</v>
      </c>
      <c r="X703" s="30">
        <f t="shared" si="145"/>
        <v>0</v>
      </c>
      <c r="Y703" s="30">
        <f t="shared" si="146"/>
        <v>20.442779999999999</v>
      </c>
      <c r="Z703" s="30">
        <f t="shared" si="147"/>
        <v>115</v>
      </c>
      <c r="AA703" s="30">
        <f t="shared" si="148"/>
        <v>1.1785503830288744</v>
      </c>
      <c r="AB703" s="30">
        <f t="shared" si="149"/>
        <v>0</v>
      </c>
      <c r="AC703" s="30">
        <f t="shared" si="152"/>
        <v>828.73216961697108</v>
      </c>
    </row>
    <row r="704" spans="1:29" x14ac:dyDescent="0.35">
      <c r="A704" s="5">
        <v>45093.019983287035</v>
      </c>
      <c r="B704" s="1">
        <v>1</v>
      </c>
      <c r="C704" s="6">
        <v>741.96</v>
      </c>
      <c r="D704" s="6">
        <v>1</v>
      </c>
      <c r="E704" s="7" t="s">
        <v>19</v>
      </c>
      <c r="F704" s="5">
        <v>45093.328015914354</v>
      </c>
      <c r="G704" s="1">
        <v>1</v>
      </c>
      <c r="H704" s="5">
        <v>45092.909159444447</v>
      </c>
      <c r="I704" s="7" t="s">
        <v>67</v>
      </c>
      <c r="J704" s="7"/>
      <c r="K704" s="7" t="s">
        <v>30</v>
      </c>
      <c r="L704" s="7" t="s">
        <v>31</v>
      </c>
      <c r="M704" s="7" t="s">
        <v>32</v>
      </c>
      <c r="N704" s="7" t="s">
        <v>33</v>
      </c>
      <c r="O704" s="7" t="s">
        <v>30</v>
      </c>
      <c r="P704" s="25">
        <f t="shared" si="153"/>
        <v>703</v>
      </c>
      <c r="Q704" s="28">
        <f t="shared" si="150"/>
        <v>45078</v>
      </c>
      <c r="R704" s="28" t="str">
        <f t="shared" si="140"/>
        <v>OTA</v>
      </c>
      <c r="S704" s="28" t="str">
        <f t="shared" si="141"/>
        <v>OTA</v>
      </c>
      <c r="T704" s="29">
        <f t="shared" si="142"/>
        <v>5.8927519151443723E-4</v>
      </c>
      <c r="U704" s="29">
        <f t="shared" si="151"/>
        <v>5.8927519151443723E-4</v>
      </c>
      <c r="V704" s="30">
        <f t="shared" si="143"/>
        <v>111.294</v>
      </c>
      <c r="W704" s="30">
        <f t="shared" si="144"/>
        <v>0</v>
      </c>
      <c r="X704" s="30">
        <f t="shared" si="145"/>
        <v>0</v>
      </c>
      <c r="Y704" s="30">
        <f t="shared" si="146"/>
        <v>13.35528</v>
      </c>
      <c r="Z704" s="30">
        <f t="shared" si="147"/>
        <v>115</v>
      </c>
      <c r="AA704" s="30">
        <f t="shared" si="148"/>
        <v>1.1785503830288744</v>
      </c>
      <c r="AB704" s="30">
        <f t="shared" si="149"/>
        <v>0</v>
      </c>
      <c r="AC704" s="30">
        <f t="shared" si="152"/>
        <v>501.13216961697117</v>
      </c>
    </row>
    <row r="705" spans="1:29" x14ac:dyDescent="0.35">
      <c r="A705" s="5">
        <v>45093.019515335647</v>
      </c>
      <c r="B705" s="1">
        <v>1</v>
      </c>
      <c r="C705" s="6">
        <v>741.96</v>
      </c>
      <c r="D705" s="6">
        <v>1</v>
      </c>
      <c r="E705" s="7" t="s">
        <v>19</v>
      </c>
      <c r="F705" s="5">
        <v>45093.328149224537</v>
      </c>
      <c r="G705" s="1">
        <v>1</v>
      </c>
      <c r="H705" s="5">
        <v>45092.909159444447</v>
      </c>
      <c r="I705" s="7" t="s">
        <v>67</v>
      </c>
      <c r="J705" s="7"/>
      <c r="K705" s="7" t="s">
        <v>30</v>
      </c>
      <c r="L705" s="7" t="s">
        <v>31</v>
      </c>
      <c r="M705" s="7" t="s">
        <v>32</v>
      </c>
      <c r="N705" s="7" t="s">
        <v>33</v>
      </c>
      <c r="O705" s="7" t="s">
        <v>30</v>
      </c>
      <c r="P705" s="25">
        <f t="shared" si="153"/>
        <v>704</v>
      </c>
      <c r="Q705" s="28">
        <f t="shared" si="150"/>
        <v>45078</v>
      </c>
      <c r="R705" s="28" t="str">
        <f t="shared" si="140"/>
        <v>OTA</v>
      </c>
      <c r="S705" s="28" t="str">
        <f t="shared" si="141"/>
        <v>OTA</v>
      </c>
      <c r="T705" s="29">
        <f t="shared" si="142"/>
        <v>5.8927519151443723E-4</v>
      </c>
      <c r="U705" s="29">
        <f t="shared" si="151"/>
        <v>5.8927519151443723E-4</v>
      </c>
      <c r="V705" s="30">
        <f t="shared" si="143"/>
        <v>111.294</v>
      </c>
      <c r="W705" s="30">
        <f t="shared" si="144"/>
        <v>0</v>
      </c>
      <c r="X705" s="30">
        <f t="shared" si="145"/>
        <v>0</v>
      </c>
      <c r="Y705" s="30">
        <f t="shared" si="146"/>
        <v>13.35528</v>
      </c>
      <c r="Z705" s="30">
        <f t="shared" si="147"/>
        <v>115</v>
      </c>
      <c r="AA705" s="30">
        <f t="shared" si="148"/>
        <v>1.1785503830288744</v>
      </c>
      <c r="AB705" s="30">
        <f t="shared" si="149"/>
        <v>0</v>
      </c>
      <c r="AC705" s="30">
        <f t="shared" si="152"/>
        <v>501.13216961697117</v>
      </c>
    </row>
    <row r="706" spans="1:29" x14ac:dyDescent="0.35">
      <c r="A706" s="5">
        <v>45092.904582465279</v>
      </c>
      <c r="B706" s="1">
        <v>1</v>
      </c>
      <c r="C706" s="6">
        <v>743.96</v>
      </c>
      <c r="D706" s="6">
        <v>1</v>
      </c>
      <c r="E706" s="7" t="s">
        <v>19</v>
      </c>
      <c r="F706" s="5">
        <v>45093.454915428243</v>
      </c>
      <c r="G706" s="1">
        <v>1</v>
      </c>
      <c r="H706" s="5">
        <v>45085.594659895833</v>
      </c>
      <c r="I706" s="7" t="s">
        <v>67</v>
      </c>
      <c r="J706" s="7"/>
      <c r="K706" s="7"/>
      <c r="L706" s="7" t="s">
        <v>21</v>
      </c>
      <c r="M706" s="7" t="s">
        <v>52</v>
      </c>
      <c r="N706" s="7" t="s">
        <v>33</v>
      </c>
      <c r="O706" s="7" t="s">
        <v>46</v>
      </c>
      <c r="P706" s="25">
        <f t="shared" si="153"/>
        <v>705</v>
      </c>
      <c r="Q706" s="28">
        <f t="shared" si="150"/>
        <v>45078</v>
      </c>
      <c r="R706" s="28" t="str">
        <f t="shared" ref="R706:R769" si="154">IFERROR(VLOOKUP($M706,rate_mapping,2,FALSE),"")</f>
        <v>WEB</v>
      </c>
      <c r="S706" s="28" t="str">
        <f t="shared" ref="S706:S769" si="155">IFERROR(VLOOKUP($O706,source_mapping,2,FALSE),"")</f>
        <v>WEBSITE</v>
      </c>
      <c r="T706" s="29">
        <f t="shared" ref="T706:T769" si="156">IFERROR($B706/SUMIFS($B:$B,$L:$L,$L706,$Q:$Q,$Q706),0)</f>
        <v>1.6313213703099511E-3</v>
      </c>
      <c r="U706" s="29">
        <f t="shared" si="151"/>
        <v>1.6313213703099511E-3</v>
      </c>
      <c r="V706" s="30">
        <f t="shared" ref="V706:V769" si="157">MAX(IFERROR(VLOOKUP($S706,channel_code_cost,3,FALSE)*$C706,0),IFERROR(VLOOKUP($R706,rate_code_cost,3,FALSE)*$C706,0))</f>
        <v>7.4396000000000004</v>
      </c>
      <c r="W706" s="30">
        <f t="shared" ref="W706:W769" si="158">MAX(IFERROR(VLOOKUP($S706,channel_code_cost,2,FALSE)*$D706,0),IFERROR(VLOOKUP($R706,rate_code_cost,2,FALSE)*$D706,0))</f>
        <v>50</v>
      </c>
      <c r="X706" s="30">
        <f t="shared" ref="X706:X769" si="159">MAX(IFERROR(VLOOKUP($S706,channel_code_cost,4,FALSE)*$C706,0),IFERROR(VLOOKUP($R706,rate_code_cost,4,FALSE)*$C706,0))</f>
        <v>0</v>
      </c>
      <c r="Y706" s="30">
        <f t="shared" ref="Y706:Y769" si="160">MAX(IFERROR(VLOOKUP($S706,channel_code_cost,5,FALSE)*$C706,0),IFERROR(VLOOKUP($R706,rate_code_cost,5,FALSE)*$C706,0))</f>
        <v>10.41544</v>
      </c>
      <c r="Z706" s="30">
        <f t="shared" ref="Z706:Z769" si="161">hk_departure_cost+(($B706-1)*hk_stay_cost)</f>
        <v>115</v>
      </c>
      <c r="AA706" s="30">
        <f t="shared" ref="AA706:AA769" si="162">IFERROR(VLOOKUP($S706,channel_code_cost,6,FALSE)*$U706,0)</f>
        <v>16.31321370309951</v>
      </c>
      <c r="AB706" s="30">
        <f t="shared" ref="AB706:AB769" si="163">IFERROR(VLOOKUP($L706,segment_p_cost,2,FALSE)*$T706,0)</f>
        <v>0</v>
      </c>
      <c r="AC706" s="30">
        <f t="shared" si="152"/>
        <v>544.79174629690056</v>
      </c>
    </row>
    <row r="707" spans="1:29" x14ac:dyDescent="0.35">
      <c r="A707" s="5">
        <v>45092.644421365738</v>
      </c>
      <c r="B707" s="1">
        <v>3</v>
      </c>
      <c r="C707" s="6">
        <v>2144.86</v>
      </c>
      <c r="D707" s="6">
        <v>1</v>
      </c>
      <c r="E707" s="7" t="s">
        <v>19</v>
      </c>
      <c r="F707" s="5">
        <v>45095.172740196758</v>
      </c>
      <c r="G707" s="1">
        <v>1</v>
      </c>
      <c r="H707" s="5">
        <v>45007.07803542824</v>
      </c>
      <c r="I707" s="7" t="s">
        <v>53</v>
      </c>
      <c r="J707" s="7"/>
      <c r="K707" s="7"/>
      <c r="L707" s="7" t="s">
        <v>21</v>
      </c>
      <c r="M707" s="7" t="s">
        <v>45</v>
      </c>
      <c r="N707" s="7" t="s">
        <v>28</v>
      </c>
      <c r="O707" s="7" t="s">
        <v>46</v>
      </c>
      <c r="P707" s="25">
        <f t="shared" si="153"/>
        <v>706</v>
      </c>
      <c r="Q707" s="28">
        <f t="shared" ref="Q707:Q770" si="164">DATE(YEAR($A707),MONTH($A707),1)</f>
        <v>45078</v>
      </c>
      <c r="R707" s="28" t="str">
        <f t="shared" si="154"/>
        <v>WEB</v>
      </c>
      <c r="S707" s="28" t="str">
        <f t="shared" si="155"/>
        <v>WEBSITE</v>
      </c>
      <c r="T707" s="29">
        <f t="shared" si="156"/>
        <v>4.8939641109298528E-3</v>
      </c>
      <c r="U707" s="29">
        <f t="shared" ref="U707:U770" si="165">IFERROR($B707/SUMIFS($B:$B,$L:$L,$L707,$Q:$Q,$Q707),0)</f>
        <v>4.8939641109298528E-3</v>
      </c>
      <c r="V707" s="30">
        <f t="shared" si="157"/>
        <v>21.448600000000003</v>
      </c>
      <c r="W707" s="30">
        <f t="shared" si="158"/>
        <v>50</v>
      </c>
      <c r="X707" s="30">
        <f t="shared" si="159"/>
        <v>0</v>
      </c>
      <c r="Y707" s="30">
        <f t="shared" si="160"/>
        <v>30.028040000000001</v>
      </c>
      <c r="Z707" s="30">
        <f t="shared" si="161"/>
        <v>191.66666666666666</v>
      </c>
      <c r="AA707" s="30">
        <f t="shared" si="162"/>
        <v>48.939641109298528</v>
      </c>
      <c r="AB707" s="30">
        <f t="shared" si="163"/>
        <v>0</v>
      </c>
      <c r="AC707" s="30">
        <f t="shared" ref="AC707:AC770" si="166">C707-SUM(V707:AB707)</f>
        <v>1802.7770522240348</v>
      </c>
    </row>
    <row r="708" spans="1:29" x14ac:dyDescent="0.35">
      <c r="A708" s="5">
        <v>45092.812511493059</v>
      </c>
      <c r="B708" s="1">
        <v>2</v>
      </c>
      <c r="C708" s="6">
        <v>1452.14</v>
      </c>
      <c r="D708" s="6">
        <v>1</v>
      </c>
      <c r="E708" s="7" t="s">
        <v>19</v>
      </c>
      <c r="F708" s="5">
        <v>45094.326365370369</v>
      </c>
      <c r="G708" s="1">
        <v>1</v>
      </c>
      <c r="H708" s="5">
        <v>44997.741182141202</v>
      </c>
      <c r="I708" s="7" t="s">
        <v>53</v>
      </c>
      <c r="J708" s="7"/>
      <c r="K708" s="7"/>
      <c r="L708" s="7" t="s">
        <v>21</v>
      </c>
      <c r="M708" s="7" t="s">
        <v>57</v>
      </c>
      <c r="N708" s="7" t="s">
        <v>28</v>
      </c>
      <c r="O708" s="7" t="s">
        <v>46</v>
      </c>
      <c r="P708" s="25">
        <f t="shared" ref="P708:P771" si="167">P707+1</f>
        <v>707</v>
      </c>
      <c r="Q708" s="28">
        <f t="shared" si="164"/>
        <v>45078</v>
      </c>
      <c r="R708" s="28" t="str">
        <f t="shared" si="154"/>
        <v>WEB</v>
      </c>
      <c r="S708" s="28" t="str">
        <f t="shared" si="155"/>
        <v>WEBSITE</v>
      </c>
      <c r="T708" s="29">
        <f t="shared" si="156"/>
        <v>3.2626427406199023E-3</v>
      </c>
      <c r="U708" s="29">
        <f t="shared" si="165"/>
        <v>3.2626427406199023E-3</v>
      </c>
      <c r="V708" s="30">
        <f t="shared" si="157"/>
        <v>14.521400000000002</v>
      </c>
      <c r="W708" s="30">
        <f t="shared" si="158"/>
        <v>50</v>
      </c>
      <c r="X708" s="30">
        <f t="shared" si="159"/>
        <v>0</v>
      </c>
      <c r="Y708" s="30">
        <f t="shared" si="160"/>
        <v>20.329960000000003</v>
      </c>
      <c r="Z708" s="30">
        <f t="shared" si="161"/>
        <v>153.33333333333331</v>
      </c>
      <c r="AA708" s="30">
        <f t="shared" si="162"/>
        <v>32.626427406199021</v>
      </c>
      <c r="AB708" s="30">
        <f t="shared" si="163"/>
        <v>0</v>
      </c>
      <c r="AC708" s="30">
        <f t="shared" si="166"/>
        <v>1181.3288792604678</v>
      </c>
    </row>
    <row r="709" spans="1:29" x14ac:dyDescent="0.35">
      <c r="A709" s="5">
        <v>45093.013516018516</v>
      </c>
      <c r="B709" s="1">
        <v>1</v>
      </c>
      <c r="C709" s="6">
        <v>786.61</v>
      </c>
      <c r="D709" s="6">
        <v>1</v>
      </c>
      <c r="E709" s="7" t="s">
        <v>19</v>
      </c>
      <c r="F709" s="5">
        <v>45093.315377893516</v>
      </c>
      <c r="G709" s="1">
        <v>1</v>
      </c>
      <c r="H709" s="5">
        <v>45092.964714398149</v>
      </c>
      <c r="I709" s="7" t="s">
        <v>53</v>
      </c>
      <c r="J709" s="7"/>
      <c r="K709" s="7" t="s">
        <v>30</v>
      </c>
      <c r="L709" s="7" t="s">
        <v>31</v>
      </c>
      <c r="M709" s="7" t="s">
        <v>32</v>
      </c>
      <c r="N709" s="7" t="s">
        <v>33</v>
      </c>
      <c r="O709" s="7" t="s">
        <v>30</v>
      </c>
      <c r="P709" s="25">
        <f t="shared" si="167"/>
        <v>708</v>
      </c>
      <c r="Q709" s="28">
        <f t="shared" si="164"/>
        <v>45078</v>
      </c>
      <c r="R709" s="28" t="str">
        <f t="shared" si="154"/>
        <v>OTA</v>
      </c>
      <c r="S709" s="28" t="str">
        <f t="shared" si="155"/>
        <v>OTA</v>
      </c>
      <c r="T709" s="29">
        <f t="shared" si="156"/>
        <v>5.8927519151443723E-4</v>
      </c>
      <c r="U709" s="29">
        <f t="shared" si="165"/>
        <v>5.8927519151443723E-4</v>
      </c>
      <c r="V709" s="30">
        <f t="shared" si="157"/>
        <v>117.9915</v>
      </c>
      <c r="W709" s="30">
        <f t="shared" si="158"/>
        <v>0</v>
      </c>
      <c r="X709" s="30">
        <f t="shared" si="159"/>
        <v>0</v>
      </c>
      <c r="Y709" s="30">
        <f t="shared" si="160"/>
        <v>14.15898</v>
      </c>
      <c r="Z709" s="30">
        <f t="shared" si="161"/>
        <v>115</v>
      </c>
      <c r="AA709" s="30">
        <f t="shared" si="162"/>
        <v>1.1785503830288744</v>
      </c>
      <c r="AB709" s="30">
        <f t="shared" si="163"/>
        <v>0</v>
      </c>
      <c r="AC709" s="30">
        <f t="shared" si="166"/>
        <v>538.28096961697111</v>
      </c>
    </row>
    <row r="710" spans="1:29" x14ac:dyDescent="0.35">
      <c r="A710" s="5">
        <v>45092.884037442127</v>
      </c>
      <c r="B710" s="1">
        <v>1</v>
      </c>
      <c r="C710" s="6">
        <v>763.01</v>
      </c>
      <c r="D710" s="6">
        <v>1</v>
      </c>
      <c r="E710" s="7" t="s">
        <v>19</v>
      </c>
      <c r="F710" s="5">
        <v>45093.205482060184</v>
      </c>
      <c r="G710" s="1">
        <v>1</v>
      </c>
      <c r="H710" s="5">
        <v>45092.882890300927</v>
      </c>
      <c r="I710" s="7" t="s">
        <v>53</v>
      </c>
      <c r="J710" s="7"/>
      <c r="K710" s="7"/>
      <c r="L710" s="7" t="s">
        <v>21</v>
      </c>
      <c r="M710" s="7" t="s">
        <v>52</v>
      </c>
      <c r="N710" s="7" t="s">
        <v>23</v>
      </c>
      <c r="O710" s="7" t="s">
        <v>24</v>
      </c>
      <c r="P710" s="25">
        <f t="shared" si="167"/>
        <v>709</v>
      </c>
      <c r="Q710" s="28">
        <f t="shared" si="164"/>
        <v>45078</v>
      </c>
      <c r="R710" s="28" t="str">
        <f t="shared" si="154"/>
        <v>WEB</v>
      </c>
      <c r="S710" s="28" t="str">
        <f t="shared" si="155"/>
        <v>OFFLINE</v>
      </c>
      <c r="T710" s="29">
        <f t="shared" si="156"/>
        <v>1.6313213703099511E-3</v>
      </c>
      <c r="U710" s="29">
        <f t="shared" si="165"/>
        <v>1.6313213703099511E-3</v>
      </c>
      <c r="V710" s="30">
        <f t="shared" si="157"/>
        <v>0</v>
      </c>
      <c r="W710" s="30">
        <f t="shared" si="158"/>
        <v>0</v>
      </c>
      <c r="X710" s="30">
        <f t="shared" si="159"/>
        <v>0</v>
      </c>
      <c r="Y710" s="30">
        <f t="shared" si="160"/>
        <v>10.68214</v>
      </c>
      <c r="Z710" s="30">
        <f t="shared" si="161"/>
        <v>115</v>
      </c>
      <c r="AA710" s="30">
        <f t="shared" si="162"/>
        <v>0</v>
      </c>
      <c r="AB710" s="30">
        <f t="shared" si="163"/>
        <v>0</v>
      </c>
      <c r="AC710" s="30">
        <f t="shared" si="166"/>
        <v>637.32785999999999</v>
      </c>
    </row>
    <row r="711" spans="1:29" x14ac:dyDescent="0.35">
      <c r="A711" s="5">
        <v>45092.919108078706</v>
      </c>
      <c r="B711" s="1">
        <v>3</v>
      </c>
      <c r="C711" s="6">
        <v>3370.98</v>
      </c>
      <c r="D711" s="6">
        <v>1</v>
      </c>
      <c r="E711" s="7" t="s">
        <v>19</v>
      </c>
      <c r="F711" s="5">
        <v>45095.458333333336</v>
      </c>
      <c r="G711" s="1">
        <v>1</v>
      </c>
      <c r="H711" s="5">
        <v>45078.827579004632</v>
      </c>
      <c r="I711" s="7" t="s">
        <v>53</v>
      </c>
      <c r="J711" s="7"/>
      <c r="K711" s="7" t="s">
        <v>30</v>
      </c>
      <c r="L711" s="7" t="s">
        <v>31</v>
      </c>
      <c r="M711" s="7" t="s">
        <v>34</v>
      </c>
      <c r="N711" s="7" t="s">
        <v>33</v>
      </c>
      <c r="O711" s="7" t="s">
        <v>30</v>
      </c>
      <c r="P711" s="25">
        <f t="shared" si="167"/>
        <v>710</v>
      </c>
      <c r="Q711" s="28">
        <f t="shared" si="164"/>
        <v>45078</v>
      </c>
      <c r="R711" s="28" t="str">
        <f t="shared" si="154"/>
        <v>OTA</v>
      </c>
      <c r="S711" s="28" t="str">
        <f t="shared" si="155"/>
        <v>OTA</v>
      </c>
      <c r="T711" s="29">
        <f t="shared" si="156"/>
        <v>1.7678255745433118E-3</v>
      </c>
      <c r="U711" s="29">
        <f t="shared" si="165"/>
        <v>1.7678255745433118E-3</v>
      </c>
      <c r="V711" s="30">
        <f t="shared" si="157"/>
        <v>505.64699999999999</v>
      </c>
      <c r="W711" s="30">
        <f t="shared" si="158"/>
        <v>0</v>
      </c>
      <c r="X711" s="30">
        <f t="shared" si="159"/>
        <v>0</v>
      </c>
      <c r="Y711" s="30">
        <f t="shared" si="160"/>
        <v>60.677639999999997</v>
      </c>
      <c r="Z711" s="30">
        <f t="shared" si="161"/>
        <v>191.66666666666666</v>
      </c>
      <c r="AA711" s="30">
        <f t="shared" si="162"/>
        <v>3.5356511490866236</v>
      </c>
      <c r="AB711" s="30">
        <f t="shared" si="163"/>
        <v>0</v>
      </c>
      <c r="AC711" s="30">
        <f t="shared" si="166"/>
        <v>2609.4530421842464</v>
      </c>
    </row>
    <row r="712" spans="1:29" x14ac:dyDescent="0.35">
      <c r="A712" s="5">
        <v>45092.797189166668</v>
      </c>
      <c r="B712" s="1">
        <v>1</v>
      </c>
      <c r="C712" s="6">
        <v>786.61</v>
      </c>
      <c r="D712" s="6">
        <v>1</v>
      </c>
      <c r="E712" s="7" t="s">
        <v>19</v>
      </c>
      <c r="F712" s="5">
        <v>45093.395943437499</v>
      </c>
      <c r="G712" s="1">
        <v>1</v>
      </c>
      <c r="H712" s="5">
        <v>45092.735893900463</v>
      </c>
      <c r="I712" s="7" t="s">
        <v>53</v>
      </c>
      <c r="J712" s="7"/>
      <c r="K712" s="7" t="s">
        <v>30</v>
      </c>
      <c r="L712" s="7" t="s">
        <v>31</v>
      </c>
      <c r="M712" s="7" t="s">
        <v>32</v>
      </c>
      <c r="N712" s="7" t="s">
        <v>33</v>
      </c>
      <c r="O712" s="7" t="s">
        <v>30</v>
      </c>
      <c r="P712" s="25">
        <f t="shared" si="167"/>
        <v>711</v>
      </c>
      <c r="Q712" s="28">
        <f t="shared" si="164"/>
        <v>45078</v>
      </c>
      <c r="R712" s="28" t="str">
        <f t="shared" si="154"/>
        <v>OTA</v>
      </c>
      <c r="S712" s="28" t="str">
        <f t="shared" si="155"/>
        <v>OTA</v>
      </c>
      <c r="T712" s="29">
        <f t="shared" si="156"/>
        <v>5.8927519151443723E-4</v>
      </c>
      <c r="U712" s="29">
        <f t="shared" si="165"/>
        <v>5.8927519151443723E-4</v>
      </c>
      <c r="V712" s="30">
        <f t="shared" si="157"/>
        <v>117.9915</v>
      </c>
      <c r="W712" s="30">
        <f t="shared" si="158"/>
        <v>0</v>
      </c>
      <c r="X712" s="30">
        <f t="shared" si="159"/>
        <v>0</v>
      </c>
      <c r="Y712" s="30">
        <f t="shared" si="160"/>
        <v>14.15898</v>
      </c>
      <c r="Z712" s="30">
        <f t="shared" si="161"/>
        <v>115</v>
      </c>
      <c r="AA712" s="30">
        <f t="shared" si="162"/>
        <v>1.1785503830288744</v>
      </c>
      <c r="AB712" s="30">
        <f t="shared" si="163"/>
        <v>0</v>
      </c>
      <c r="AC712" s="30">
        <f t="shared" si="166"/>
        <v>538.28096961697111</v>
      </c>
    </row>
    <row r="713" spans="1:29" x14ac:dyDescent="0.35">
      <c r="A713" s="5">
        <v>45093.006479560187</v>
      </c>
      <c r="B713" s="1">
        <v>1</v>
      </c>
      <c r="C713" s="6">
        <v>861.61</v>
      </c>
      <c r="D713" s="6">
        <v>1</v>
      </c>
      <c r="E713" s="7" t="s">
        <v>19</v>
      </c>
      <c r="F713" s="5">
        <v>45093.390378750002</v>
      </c>
      <c r="G713" s="1">
        <v>1</v>
      </c>
      <c r="H713" s="5">
        <v>45085.966798310183</v>
      </c>
      <c r="I713" s="7" t="s">
        <v>53</v>
      </c>
      <c r="J713" s="7"/>
      <c r="K713" s="7" t="s">
        <v>30</v>
      </c>
      <c r="L713" s="7" t="s">
        <v>31</v>
      </c>
      <c r="M713" s="7" t="s">
        <v>32</v>
      </c>
      <c r="N713" s="7" t="s">
        <v>33</v>
      </c>
      <c r="O713" s="7" t="s">
        <v>30</v>
      </c>
      <c r="P713" s="25">
        <f t="shared" si="167"/>
        <v>712</v>
      </c>
      <c r="Q713" s="28">
        <f t="shared" si="164"/>
        <v>45078</v>
      </c>
      <c r="R713" s="28" t="str">
        <f t="shared" si="154"/>
        <v>OTA</v>
      </c>
      <c r="S713" s="28" t="str">
        <f t="shared" si="155"/>
        <v>OTA</v>
      </c>
      <c r="T713" s="29">
        <f t="shared" si="156"/>
        <v>5.8927519151443723E-4</v>
      </c>
      <c r="U713" s="29">
        <f t="shared" si="165"/>
        <v>5.8927519151443723E-4</v>
      </c>
      <c r="V713" s="30">
        <f t="shared" si="157"/>
        <v>129.2415</v>
      </c>
      <c r="W713" s="30">
        <f t="shared" si="158"/>
        <v>0</v>
      </c>
      <c r="X713" s="30">
        <f t="shared" si="159"/>
        <v>0</v>
      </c>
      <c r="Y713" s="30">
        <f t="shared" si="160"/>
        <v>15.508979999999999</v>
      </c>
      <c r="Z713" s="30">
        <f t="shared" si="161"/>
        <v>115</v>
      </c>
      <c r="AA713" s="30">
        <f t="shared" si="162"/>
        <v>1.1785503830288744</v>
      </c>
      <c r="AB713" s="30">
        <f t="shared" si="163"/>
        <v>0</v>
      </c>
      <c r="AC713" s="30">
        <f t="shared" si="166"/>
        <v>600.68096961697108</v>
      </c>
    </row>
    <row r="714" spans="1:29" x14ac:dyDescent="0.35">
      <c r="A714" s="5">
        <v>45092.670744317133</v>
      </c>
      <c r="B714" s="1">
        <v>1</v>
      </c>
      <c r="C714" s="6">
        <v>617.79999999999995</v>
      </c>
      <c r="D714" s="6">
        <v>1</v>
      </c>
      <c r="E714" s="7" t="s">
        <v>19</v>
      </c>
      <c r="F714" s="5">
        <v>45093.135559722221</v>
      </c>
      <c r="G714" s="1">
        <v>1</v>
      </c>
      <c r="H714" s="5">
        <v>45059.119577465281</v>
      </c>
      <c r="I714" s="7" t="s">
        <v>53</v>
      </c>
      <c r="J714" s="7"/>
      <c r="K714" s="7" t="s">
        <v>38</v>
      </c>
      <c r="L714" s="7" t="s">
        <v>31</v>
      </c>
      <c r="M714" s="7" t="s">
        <v>34</v>
      </c>
      <c r="N714" s="7" t="s">
        <v>23</v>
      </c>
      <c r="O714" s="7" t="s">
        <v>38</v>
      </c>
      <c r="P714" s="25">
        <f t="shared" si="167"/>
        <v>713</v>
      </c>
      <c r="Q714" s="28">
        <f t="shared" si="164"/>
        <v>45078</v>
      </c>
      <c r="R714" s="28" t="str">
        <f t="shared" si="154"/>
        <v>OTA</v>
      </c>
      <c r="S714" s="28" t="str">
        <f t="shared" si="155"/>
        <v>OTA</v>
      </c>
      <c r="T714" s="29">
        <f t="shared" si="156"/>
        <v>5.8927519151443723E-4</v>
      </c>
      <c r="U714" s="29">
        <f t="shared" si="165"/>
        <v>5.8927519151443723E-4</v>
      </c>
      <c r="V714" s="30">
        <f t="shared" si="157"/>
        <v>92.669999999999987</v>
      </c>
      <c r="W714" s="30">
        <f t="shared" si="158"/>
        <v>0</v>
      </c>
      <c r="X714" s="30">
        <f t="shared" si="159"/>
        <v>0</v>
      </c>
      <c r="Y714" s="30">
        <f t="shared" si="160"/>
        <v>11.120399999999998</v>
      </c>
      <c r="Z714" s="30">
        <f t="shared" si="161"/>
        <v>115</v>
      </c>
      <c r="AA714" s="30">
        <f t="shared" si="162"/>
        <v>1.1785503830288744</v>
      </c>
      <c r="AB714" s="30">
        <f t="shared" si="163"/>
        <v>0</v>
      </c>
      <c r="AC714" s="30">
        <f t="shared" si="166"/>
        <v>397.83104961697109</v>
      </c>
    </row>
    <row r="715" spans="1:29" x14ac:dyDescent="0.35">
      <c r="A715" s="5">
        <v>45092.667182812504</v>
      </c>
      <c r="B715" s="1">
        <v>1</v>
      </c>
      <c r="C715" s="6">
        <v>985.71</v>
      </c>
      <c r="D715" s="6">
        <v>1</v>
      </c>
      <c r="E715" s="7" t="s">
        <v>19</v>
      </c>
      <c r="F715" s="5">
        <v>45093.327066597223</v>
      </c>
      <c r="G715" s="1">
        <v>1</v>
      </c>
      <c r="H715" s="5">
        <v>45082.475156712964</v>
      </c>
      <c r="I715" s="7" t="s">
        <v>53</v>
      </c>
      <c r="J715" s="7"/>
      <c r="K715" s="7" t="s">
        <v>30</v>
      </c>
      <c r="L715" s="7" t="s">
        <v>31</v>
      </c>
      <c r="M715" s="7" t="s">
        <v>32</v>
      </c>
      <c r="N715" s="7" t="s">
        <v>33</v>
      </c>
      <c r="O715" s="7" t="s">
        <v>30</v>
      </c>
      <c r="P715" s="25">
        <f t="shared" si="167"/>
        <v>714</v>
      </c>
      <c r="Q715" s="28">
        <f t="shared" si="164"/>
        <v>45078</v>
      </c>
      <c r="R715" s="28" t="str">
        <f t="shared" si="154"/>
        <v>OTA</v>
      </c>
      <c r="S715" s="28" t="str">
        <f t="shared" si="155"/>
        <v>OTA</v>
      </c>
      <c r="T715" s="29">
        <f t="shared" si="156"/>
        <v>5.8927519151443723E-4</v>
      </c>
      <c r="U715" s="29">
        <f t="shared" si="165"/>
        <v>5.8927519151443723E-4</v>
      </c>
      <c r="V715" s="30">
        <f t="shared" si="157"/>
        <v>147.85650000000001</v>
      </c>
      <c r="W715" s="30">
        <f t="shared" si="158"/>
        <v>0</v>
      </c>
      <c r="X715" s="30">
        <f t="shared" si="159"/>
        <v>0</v>
      </c>
      <c r="Y715" s="30">
        <f t="shared" si="160"/>
        <v>17.74278</v>
      </c>
      <c r="Z715" s="30">
        <f t="shared" si="161"/>
        <v>115</v>
      </c>
      <c r="AA715" s="30">
        <f t="shared" si="162"/>
        <v>1.1785503830288744</v>
      </c>
      <c r="AB715" s="30">
        <f t="shared" si="163"/>
        <v>0</v>
      </c>
      <c r="AC715" s="30">
        <f t="shared" si="166"/>
        <v>703.93216961697112</v>
      </c>
    </row>
    <row r="716" spans="1:29" x14ac:dyDescent="0.35">
      <c r="A716" s="5">
        <v>45092.713719236112</v>
      </c>
      <c r="B716" s="1">
        <v>1</v>
      </c>
      <c r="C716" s="6">
        <v>885.71</v>
      </c>
      <c r="D716" s="6">
        <v>1</v>
      </c>
      <c r="E716" s="7" t="s">
        <v>19</v>
      </c>
      <c r="F716" s="5">
        <v>45093.282132800923</v>
      </c>
      <c r="G716" s="1">
        <v>1</v>
      </c>
      <c r="H716" s="5">
        <v>45092.677347453704</v>
      </c>
      <c r="I716" s="7" t="s">
        <v>53</v>
      </c>
      <c r="J716" s="7"/>
      <c r="K716" s="7" t="s">
        <v>30</v>
      </c>
      <c r="L716" s="7" t="s">
        <v>31</v>
      </c>
      <c r="M716" s="7" t="s">
        <v>32</v>
      </c>
      <c r="N716" s="7" t="s">
        <v>33</v>
      </c>
      <c r="O716" s="7" t="s">
        <v>30</v>
      </c>
      <c r="P716" s="25">
        <f t="shared" si="167"/>
        <v>715</v>
      </c>
      <c r="Q716" s="28">
        <f t="shared" si="164"/>
        <v>45078</v>
      </c>
      <c r="R716" s="28" t="str">
        <f t="shared" si="154"/>
        <v>OTA</v>
      </c>
      <c r="S716" s="28" t="str">
        <f t="shared" si="155"/>
        <v>OTA</v>
      </c>
      <c r="T716" s="29">
        <f t="shared" si="156"/>
        <v>5.8927519151443723E-4</v>
      </c>
      <c r="U716" s="29">
        <f t="shared" si="165"/>
        <v>5.8927519151443723E-4</v>
      </c>
      <c r="V716" s="30">
        <f t="shared" si="157"/>
        <v>132.85650000000001</v>
      </c>
      <c r="W716" s="30">
        <f t="shared" si="158"/>
        <v>0</v>
      </c>
      <c r="X716" s="30">
        <f t="shared" si="159"/>
        <v>0</v>
      </c>
      <c r="Y716" s="30">
        <f t="shared" si="160"/>
        <v>15.942779999999999</v>
      </c>
      <c r="Z716" s="30">
        <f t="shared" si="161"/>
        <v>115</v>
      </c>
      <c r="AA716" s="30">
        <f t="shared" si="162"/>
        <v>1.1785503830288744</v>
      </c>
      <c r="AB716" s="30">
        <f t="shared" si="163"/>
        <v>0</v>
      </c>
      <c r="AC716" s="30">
        <f t="shared" si="166"/>
        <v>620.73216961697108</v>
      </c>
    </row>
    <row r="717" spans="1:29" x14ac:dyDescent="0.35">
      <c r="A717" s="5">
        <v>45093.648661643521</v>
      </c>
      <c r="B717" s="1">
        <v>1</v>
      </c>
      <c r="C717" s="6">
        <v>2016.96</v>
      </c>
      <c r="D717" s="6">
        <v>1</v>
      </c>
      <c r="E717" s="7" t="s">
        <v>19</v>
      </c>
      <c r="F717" s="5">
        <v>45094.429526516207</v>
      </c>
      <c r="G717" s="1">
        <v>2</v>
      </c>
      <c r="H717" s="5">
        <v>45024.8140216088</v>
      </c>
      <c r="I717" s="7" t="s">
        <v>20</v>
      </c>
      <c r="J717" s="7"/>
      <c r="K717" s="7" t="s">
        <v>35</v>
      </c>
      <c r="L717" s="7" t="s">
        <v>31</v>
      </c>
      <c r="M717" s="7" t="s">
        <v>32</v>
      </c>
      <c r="N717" s="7" t="s">
        <v>33</v>
      </c>
      <c r="O717" s="7" t="s">
        <v>68</v>
      </c>
      <c r="P717" s="25">
        <f t="shared" si="167"/>
        <v>716</v>
      </c>
      <c r="Q717" s="28">
        <f t="shared" si="164"/>
        <v>45078</v>
      </c>
      <c r="R717" s="28" t="str">
        <f t="shared" si="154"/>
        <v>OTA</v>
      </c>
      <c r="S717" s="28" t="str">
        <f t="shared" si="155"/>
        <v>OTA</v>
      </c>
      <c r="T717" s="29">
        <f t="shared" si="156"/>
        <v>5.8927519151443723E-4</v>
      </c>
      <c r="U717" s="29">
        <f t="shared" si="165"/>
        <v>5.8927519151443723E-4</v>
      </c>
      <c r="V717" s="30">
        <f t="shared" si="157"/>
        <v>302.54399999999998</v>
      </c>
      <c r="W717" s="30">
        <f t="shared" si="158"/>
        <v>0</v>
      </c>
      <c r="X717" s="30">
        <f t="shared" si="159"/>
        <v>0</v>
      </c>
      <c r="Y717" s="30">
        <f t="shared" si="160"/>
        <v>36.305279999999996</v>
      </c>
      <c r="Z717" s="30">
        <f t="shared" si="161"/>
        <v>115</v>
      </c>
      <c r="AA717" s="30">
        <f t="shared" si="162"/>
        <v>1.1785503830288744</v>
      </c>
      <c r="AB717" s="30">
        <f t="shared" si="163"/>
        <v>0</v>
      </c>
      <c r="AC717" s="30">
        <f t="shared" si="166"/>
        <v>1561.9321696169711</v>
      </c>
    </row>
    <row r="718" spans="1:29" x14ac:dyDescent="0.35">
      <c r="A718" s="5">
        <v>45093.922769131947</v>
      </c>
      <c r="B718" s="1">
        <v>4</v>
      </c>
      <c r="C718" s="6">
        <v>7209.29</v>
      </c>
      <c r="D718" s="6">
        <v>1</v>
      </c>
      <c r="E718" s="7" t="s">
        <v>19</v>
      </c>
      <c r="F718" s="5">
        <v>45097.447439444448</v>
      </c>
      <c r="G718" s="1">
        <v>2</v>
      </c>
      <c r="H718" s="5">
        <v>45054.572201979165</v>
      </c>
      <c r="I718" s="7" t="s">
        <v>20</v>
      </c>
      <c r="J718" s="7"/>
      <c r="K718" s="7"/>
      <c r="L718" s="7" t="s">
        <v>21</v>
      </c>
      <c r="M718" s="7" t="s">
        <v>64</v>
      </c>
      <c r="N718" s="7" t="s">
        <v>33</v>
      </c>
      <c r="O718" s="7" t="s">
        <v>46</v>
      </c>
      <c r="P718" s="25">
        <f t="shared" si="167"/>
        <v>717</v>
      </c>
      <c r="Q718" s="28">
        <f t="shared" si="164"/>
        <v>45078</v>
      </c>
      <c r="R718" s="28" t="str">
        <f t="shared" si="154"/>
        <v>WEB</v>
      </c>
      <c r="S718" s="28" t="str">
        <f t="shared" si="155"/>
        <v>WEBSITE</v>
      </c>
      <c r="T718" s="29">
        <f t="shared" si="156"/>
        <v>6.5252854812398045E-3</v>
      </c>
      <c r="U718" s="29">
        <f t="shared" si="165"/>
        <v>6.5252854812398045E-3</v>
      </c>
      <c r="V718" s="30">
        <f t="shared" si="157"/>
        <v>72.0929</v>
      </c>
      <c r="W718" s="30">
        <f t="shared" si="158"/>
        <v>50</v>
      </c>
      <c r="X718" s="30">
        <f t="shared" si="159"/>
        <v>0</v>
      </c>
      <c r="Y718" s="30">
        <f t="shared" si="160"/>
        <v>100.93006</v>
      </c>
      <c r="Z718" s="30">
        <f t="shared" si="161"/>
        <v>230</v>
      </c>
      <c r="AA718" s="30">
        <f t="shared" si="162"/>
        <v>65.252854812398041</v>
      </c>
      <c r="AB718" s="30">
        <f t="shared" si="163"/>
        <v>0</v>
      </c>
      <c r="AC718" s="30">
        <f t="shared" si="166"/>
        <v>6691.0141851876015</v>
      </c>
    </row>
    <row r="719" spans="1:29" x14ac:dyDescent="0.35">
      <c r="A719" s="5">
        <v>45093.985827245371</v>
      </c>
      <c r="B719" s="1">
        <v>2</v>
      </c>
      <c r="C719" s="6">
        <v>3506.07</v>
      </c>
      <c r="D719" s="6">
        <v>1</v>
      </c>
      <c r="E719" s="7" t="s">
        <v>19</v>
      </c>
      <c r="F719" s="5">
        <v>45095.453879340275</v>
      </c>
      <c r="G719" s="1">
        <v>2</v>
      </c>
      <c r="H719" s="5">
        <v>44997.703258703703</v>
      </c>
      <c r="I719" s="7" t="s">
        <v>20</v>
      </c>
      <c r="J719" s="7"/>
      <c r="K719" s="7" t="s">
        <v>35</v>
      </c>
      <c r="L719" s="7" t="s">
        <v>31</v>
      </c>
      <c r="M719" s="7" t="s">
        <v>34</v>
      </c>
      <c r="N719" s="7" t="s">
        <v>33</v>
      </c>
      <c r="O719" s="7" t="s">
        <v>47</v>
      </c>
      <c r="P719" s="25">
        <f t="shared" si="167"/>
        <v>718</v>
      </c>
      <c r="Q719" s="28">
        <f t="shared" si="164"/>
        <v>45078</v>
      </c>
      <c r="R719" s="28" t="str">
        <f t="shared" si="154"/>
        <v>OTA</v>
      </c>
      <c r="S719" s="28" t="str">
        <f t="shared" si="155"/>
        <v>OTA</v>
      </c>
      <c r="T719" s="29">
        <f t="shared" si="156"/>
        <v>1.1785503830288745E-3</v>
      </c>
      <c r="U719" s="29">
        <f t="shared" si="165"/>
        <v>1.1785503830288745E-3</v>
      </c>
      <c r="V719" s="30">
        <f t="shared" si="157"/>
        <v>525.91049999999996</v>
      </c>
      <c r="W719" s="30">
        <f t="shared" si="158"/>
        <v>0</v>
      </c>
      <c r="X719" s="30">
        <f t="shared" si="159"/>
        <v>0</v>
      </c>
      <c r="Y719" s="30">
        <f t="shared" si="160"/>
        <v>63.109259999999999</v>
      </c>
      <c r="Z719" s="30">
        <f t="shared" si="161"/>
        <v>153.33333333333331</v>
      </c>
      <c r="AA719" s="30">
        <f t="shared" si="162"/>
        <v>2.3571007660577488</v>
      </c>
      <c r="AB719" s="30">
        <f t="shared" si="163"/>
        <v>0</v>
      </c>
      <c r="AC719" s="30">
        <f t="shared" si="166"/>
        <v>2761.359805900609</v>
      </c>
    </row>
    <row r="720" spans="1:29" x14ac:dyDescent="0.35">
      <c r="A720" s="5">
        <v>45093.737917939812</v>
      </c>
      <c r="B720" s="1">
        <v>2</v>
      </c>
      <c r="C720" s="6">
        <v>3006.29</v>
      </c>
      <c r="D720" s="6">
        <v>1</v>
      </c>
      <c r="E720" s="7" t="s">
        <v>19</v>
      </c>
      <c r="F720" s="5">
        <v>45095.458333333336</v>
      </c>
      <c r="G720" s="1">
        <v>2</v>
      </c>
      <c r="H720" s="5">
        <v>44963.753633703702</v>
      </c>
      <c r="I720" s="7" t="s">
        <v>20</v>
      </c>
      <c r="J720" s="7"/>
      <c r="K720" s="7" t="s">
        <v>35</v>
      </c>
      <c r="L720" s="7" t="s">
        <v>31</v>
      </c>
      <c r="M720" s="7" t="s">
        <v>34</v>
      </c>
      <c r="N720" s="7" t="s">
        <v>33</v>
      </c>
      <c r="O720" s="7" t="s">
        <v>37</v>
      </c>
      <c r="P720" s="25">
        <f t="shared" si="167"/>
        <v>719</v>
      </c>
      <c r="Q720" s="28">
        <f t="shared" si="164"/>
        <v>45078</v>
      </c>
      <c r="R720" s="28" t="str">
        <f t="shared" si="154"/>
        <v>OTA</v>
      </c>
      <c r="S720" s="28" t="str">
        <f t="shared" si="155"/>
        <v>OTA</v>
      </c>
      <c r="T720" s="29">
        <f t="shared" si="156"/>
        <v>1.1785503830288745E-3</v>
      </c>
      <c r="U720" s="29">
        <f t="shared" si="165"/>
        <v>1.1785503830288745E-3</v>
      </c>
      <c r="V720" s="30">
        <f t="shared" si="157"/>
        <v>450.94349999999997</v>
      </c>
      <c r="W720" s="30">
        <f t="shared" si="158"/>
        <v>0</v>
      </c>
      <c r="X720" s="30">
        <f t="shared" si="159"/>
        <v>0</v>
      </c>
      <c r="Y720" s="30">
        <f t="shared" si="160"/>
        <v>54.113219999999998</v>
      </c>
      <c r="Z720" s="30">
        <f t="shared" si="161"/>
        <v>153.33333333333331</v>
      </c>
      <c r="AA720" s="30">
        <f t="shared" si="162"/>
        <v>2.3571007660577488</v>
      </c>
      <c r="AB720" s="30">
        <f t="shared" si="163"/>
        <v>0</v>
      </c>
      <c r="AC720" s="30">
        <f t="shared" si="166"/>
        <v>2345.5428459006089</v>
      </c>
    </row>
    <row r="721" spans="1:29" x14ac:dyDescent="0.35">
      <c r="A721" s="5">
        <v>45093.628167199073</v>
      </c>
      <c r="B721" s="1">
        <v>2</v>
      </c>
      <c r="C721" s="6">
        <v>2771.43</v>
      </c>
      <c r="D721" s="6">
        <v>1</v>
      </c>
      <c r="E721" s="7" t="s">
        <v>19</v>
      </c>
      <c r="F721" s="5">
        <v>45095.174516053237</v>
      </c>
      <c r="G721" s="1">
        <v>2</v>
      </c>
      <c r="H721" s="5">
        <v>44848.71745635417</v>
      </c>
      <c r="I721" s="7" t="s">
        <v>20</v>
      </c>
      <c r="J721" s="7"/>
      <c r="K721" s="7" t="s">
        <v>30</v>
      </c>
      <c r="L721" s="7" t="s">
        <v>31</v>
      </c>
      <c r="M721" s="7" t="s">
        <v>32</v>
      </c>
      <c r="N721" s="7" t="s">
        <v>33</v>
      </c>
      <c r="O721" s="7" t="s">
        <v>30</v>
      </c>
      <c r="P721" s="25">
        <f t="shared" si="167"/>
        <v>720</v>
      </c>
      <c r="Q721" s="28">
        <f t="shared" si="164"/>
        <v>45078</v>
      </c>
      <c r="R721" s="28" t="str">
        <f t="shared" si="154"/>
        <v>OTA</v>
      </c>
      <c r="S721" s="28" t="str">
        <f t="shared" si="155"/>
        <v>OTA</v>
      </c>
      <c r="T721" s="29">
        <f t="shared" si="156"/>
        <v>1.1785503830288745E-3</v>
      </c>
      <c r="U721" s="29">
        <f t="shared" si="165"/>
        <v>1.1785503830288745E-3</v>
      </c>
      <c r="V721" s="30">
        <f t="shared" si="157"/>
        <v>415.71449999999999</v>
      </c>
      <c r="W721" s="30">
        <f t="shared" si="158"/>
        <v>0</v>
      </c>
      <c r="X721" s="30">
        <f t="shared" si="159"/>
        <v>0</v>
      </c>
      <c r="Y721" s="30">
        <f t="shared" si="160"/>
        <v>49.885739999999991</v>
      </c>
      <c r="Z721" s="30">
        <f t="shared" si="161"/>
        <v>153.33333333333331</v>
      </c>
      <c r="AA721" s="30">
        <f t="shared" si="162"/>
        <v>2.3571007660577488</v>
      </c>
      <c r="AB721" s="30">
        <f t="shared" si="163"/>
        <v>0</v>
      </c>
      <c r="AC721" s="30">
        <f t="shared" si="166"/>
        <v>2150.139325900609</v>
      </c>
    </row>
    <row r="722" spans="1:29" x14ac:dyDescent="0.35">
      <c r="A722" s="5">
        <v>45093.636446168981</v>
      </c>
      <c r="B722" s="1">
        <v>5</v>
      </c>
      <c r="C722" s="6">
        <v>7395.18</v>
      </c>
      <c r="D722" s="6">
        <v>1</v>
      </c>
      <c r="E722" s="7" t="s">
        <v>19</v>
      </c>
      <c r="F722" s="5">
        <v>45098.309211898151</v>
      </c>
      <c r="G722" s="1">
        <v>2</v>
      </c>
      <c r="H722" s="5">
        <v>44991.871308576388</v>
      </c>
      <c r="I722" s="7" t="s">
        <v>20</v>
      </c>
      <c r="J722" s="7"/>
      <c r="K722" s="7" t="s">
        <v>35</v>
      </c>
      <c r="L722" s="7" t="s">
        <v>31</v>
      </c>
      <c r="M722" s="7" t="s">
        <v>34</v>
      </c>
      <c r="N722" s="7" t="s">
        <v>33</v>
      </c>
      <c r="O722" s="7" t="s">
        <v>35</v>
      </c>
      <c r="P722" s="25">
        <f t="shared" si="167"/>
        <v>721</v>
      </c>
      <c r="Q722" s="28">
        <f t="shared" si="164"/>
        <v>45078</v>
      </c>
      <c r="R722" s="28" t="str">
        <f t="shared" si="154"/>
        <v>OTA</v>
      </c>
      <c r="S722" s="28" t="str">
        <f t="shared" si="155"/>
        <v>OTA</v>
      </c>
      <c r="T722" s="29">
        <f t="shared" si="156"/>
        <v>2.9463759575721863E-3</v>
      </c>
      <c r="U722" s="29">
        <f t="shared" si="165"/>
        <v>2.9463759575721863E-3</v>
      </c>
      <c r="V722" s="30">
        <f t="shared" si="157"/>
        <v>1109.277</v>
      </c>
      <c r="W722" s="30">
        <f t="shared" si="158"/>
        <v>0</v>
      </c>
      <c r="X722" s="30">
        <f t="shared" si="159"/>
        <v>0</v>
      </c>
      <c r="Y722" s="30">
        <f t="shared" si="160"/>
        <v>133.11323999999999</v>
      </c>
      <c r="Z722" s="30">
        <f t="shared" si="161"/>
        <v>268.33333333333331</v>
      </c>
      <c r="AA722" s="30">
        <f t="shared" si="162"/>
        <v>5.8927519151443724</v>
      </c>
      <c r="AB722" s="30">
        <f t="shared" si="163"/>
        <v>0</v>
      </c>
      <c r="AC722" s="30">
        <f t="shared" si="166"/>
        <v>5878.5636747515227</v>
      </c>
    </row>
    <row r="723" spans="1:29" x14ac:dyDescent="0.35">
      <c r="A723" s="5">
        <v>45093.552064097225</v>
      </c>
      <c r="B723" s="1">
        <v>1</v>
      </c>
      <c r="C723" s="6">
        <v>1981.25</v>
      </c>
      <c r="D723" s="6">
        <v>1</v>
      </c>
      <c r="E723" s="7" t="s">
        <v>19</v>
      </c>
      <c r="F723" s="5">
        <v>45094.458333333336</v>
      </c>
      <c r="G723" s="1">
        <v>2</v>
      </c>
      <c r="H723" s="5">
        <v>45092.465425231479</v>
      </c>
      <c r="I723" s="7" t="s">
        <v>20</v>
      </c>
      <c r="J723" s="7"/>
      <c r="K723" s="7" t="s">
        <v>30</v>
      </c>
      <c r="L723" s="7" t="s">
        <v>31</v>
      </c>
      <c r="M723" s="7" t="s">
        <v>32</v>
      </c>
      <c r="N723" s="7" t="s">
        <v>33</v>
      </c>
      <c r="O723" s="7" t="s">
        <v>30</v>
      </c>
      <c r="P723" s="25">
        <f t="shared" si="167"/>
        <v>722</v>
      </c>
      <c r="Q723" s="28">
        <f t="shared" si="164"/>
        <v>45078</v>
      </c>
      <c r="R723" s="28" t="str">
        <f t="shared" si="154"/>
        <v>OTA</v>
      </c>
      <c r="S723" s="28" t="str">
        <f t="shared" si="155"/>
        <v>OTA</v>
      </c>
      <c r="T723" s="29">
        <f t="shared" si="156"/>
        <v>5.8927519151443723E-4</v>
      </c>
      <c r="U723" s="29">
        <f t="shared" si="165"/>
        <v>5.8927519151443723E-4</v>
      </c>
      <c r="V723" s="30">
        <f t="shared" si="157"/>
        <v>297.1875</v>
      </c>
      <c r="W723" s="30">
        <f t="shared" si="158"/>
        <v>0</v>
      </c>
      <c r="X723" s="30">
        <f t="shared" si="159"/>
        <v>0</v>
      </c>
      <c r="Y723" s="30">
        <f t="shared" si="160"/>
        <v>35.662499999999994</v>
      </c>
      <c r="Z723" s="30">
        <f t="shared" si="161"/>
        <v>115</v>
      </c>
      <c r="AA723" s="30">
        <f t="shared" si="162"/>
        <v>1.1785503830288744</v>
      </c>
      <c r="AB723" s="30">
        <f t="shared" si="163"/>
        <v>0</v>
      </c>
      <c r="AC723" s="30">
        <f t="shared" si="166"/>
        <v>1532.2214496169711</v>
      </c>
    </row>
    <row r="724" spans="1:29" x14ac:dyDescent="0.35">
      <c r="A724" s="5">
        <v>45093.962204745367</v>
      </c>
      <c r="B724" s="1">
        <v>1</v>
      </c>
      <c r="C724" s="6">
        <v>1775.09</v>
      </c>
      <c r="D724" s="6">
        <v>1</v>
      </c>
      <c r="E724" s="7" t="s">
        <v>19</v>
      </c>
      <c r="F724" s="5">
        <v>45094.383810543979</v>
      </c>
      <c r="G724" s="1">
        <v>1</v>
      </c>
      <c r="H724" s="5">
        <v>45031.407766006945</v>
      </c>
      <c r="I724" s="7" t="s">
        <v>20</v>
      </c>
      <c r="J724" s="7"/>
      <c r="K724" s="7" t="s">
        <v>35</v>
      </c>
      <c r="L724" s="7" t="s">
        <v>31</v>
      </c>
      <c r="M724" s="7" t="s">
        <v>34</v>
      </c>
      <c r="N724" s="7" t="s">
        <v>33</v>
      </c>
      <c r="O724" s="7" t="s">
        <v>35</v>
      </c>
      <c r="P724" s="25">
        <f t="shared" si="167"/>
        <v>723</v>
      </c>
      <c r="Q724" s="28">
        <f t="shared" si="164"/>
        <v>45078</v>
      </c>
      <c r="R724" s="28" t="str">
        <f t="shared" si="154"/>
        <v>OTA</v>
      </c>
      <c r="S724" s="28" t="str">
        <f t="shared" si="155"/>
        <v>OTA</v>
      </c>
      <c r="T724" s="29">
        <f t="shared" si="156"/>
        <v>5.8927519151443723E-4</v>
      </c>
      <c r="U724" s="29">
        <f t="shared" si="165"/>
        <v>5.8927519151443723E-4</v>
      </c>
      <c r="V724" s="30">
        <f t="shared" si="157"/>
        <v>266.26349999999996</v>
      </c>
      <c r="W724" s="30">
        <f t="shared" si="158"/>
        <v>0</v>
      </c>
      <c r="X724" s="30">
        <f t="shared" si="159"/>
        <v>0</v>
      </c>
      <c r="Y724" s="30">
        <f t="shared" si="160"/>
        <v>31.951619999999995</v>
      </c>
      <c r="Z724" s="30">
        <f t="shared" si="161"/>
        <v>115</v>
      </c>
      <c r="AA724" s="30">
        <f t="shared" si="162"/>
        <v>1.1785503830288744</v>
      </c>
      <c r="AB724" s="30">
        <f t="shared" si="163"/>
        <v>0</v>
      </c>
      <c r="AC724" s="30">
        <f t="shared" si="166"/>
        <v>1360.6963296169711</v>
      </c>
    </row>
    <row r="725" spans="1:29" x14ac:dyDescent="0.35">
      <c r="A725" s="5">
        <v>45093.984536643518</v>
      </c>
      <c r="B725" s="1">
        <v>1</v>
      </c>
      <c r="C725" s="6">
        <v>1778.57</v>
      </c>
      <c r="D725" s="6">
        <v>1</v>
      </c>
      <c r="E725" s="7" t="s">
        <v>19</v>
      </c>
      <c r="F725" s="5">
        <v>45094.458333333336</v>
      </c>
      <c r="G725" s="1">
        <v>2</v>
      </c>
      <c r="H725" s="5">
        <v>45093.627215613429</v>
      </c>
      <c r="I725" s="7" t="s">
        <v>20</v>
      </c>
      <c r="J725" s="7"/>
      <c r="K725" s="7" t="s">
        <v>30</v>
      </c>
      <c r="L725" s="7" t="s">
        <v>31</v>
      </c>
      <c r="M725" s="7" t="s">
        <v>32</v>
      </c>
      <c r="N725" s="7" t="s">
        <v>33</v>
      </c>
      <c r="O725" s="7" t="s">
        <v>30</v>
      </c>
      <c r="P725" s="25">
        <f t="shared" si="167"/>
        <v>724</v>
      </c>
      <c r="Q725" s="28">
        <f t="shared" si="164"/>
        <v>45078</v>
      </c>
      <c r="R725" s="28" t="str">
        <f t="shared" si="154"/>
        <v>OTA</v>
      </c>
      <c r="S725" s="28" t="str">
        <f t="shared" si="155"/>
        <v>OTA</v>
      </c>
      <c r="T725" s="29">
        <f t="shared" si="156"/>
        <v>5.8927519151443723E-4</v>
      </c>
      <c r="U725" s="29">
        <f t="shared" si="165"/>
        <v>5.8927519151443723E-4</v>
      </c>
      <c r="V725" s="30">
        <f t="shared" si="157"/>
        <v>266.78549999999996</v>
      </c>
      <c r="W725" s="30">
        <f t="shared" si="158"/>
        <v>0</v>
      </c>
      <c r="X725" s="30">
        <f t="shared" si="159"/>
        <v>0</v>
      </c>
      <c r="Y725" s="30">
        <f t="shared" si="160"/>
        <v>32.014259999999993</v>
      </c>
      <c r="Z725" s="30">
        <f t="shared" si="161"/>
        <v>115</v>
      </c>
      <c r="AA725" s="30">
        <f t="shared" si="162"/>
        <v>1.1785503830288744</v>
      </c>
      <c r="AB725" s="30">
        <f t="shared" si="163"/>
        <v>0</v>
      </c>
      <c r="AC725" s="30">
        <f t="shared" si="166"/>
        <v>1363.5916896169711</v>
      </c>
    </row>
    <row r="726" spans="1:29" x14ac:dyDescent="0.35">
      <c r="A726" s="5">
        <v>45093.678697268515</v>
      </c>
      <c r="B726" s="1">
        <v>2</v>
      </c>
      <c r="C726" s="6">
        <v>2620.4499999999998</v>
      </c>
      <c r="D726" s="6">
        <v>1</v>
      </c>
      <c r="E726" s="7" t="s">
        <v>19</v>
      </c>
      <c r="F726" s="5">
        <v>45095.23366391204</v>
      </c>
      <c r="G726" s="1">
        <v>2</v>
      </c>
      <c r="H726" s="5">
        <v>44902.71953065972</v>
      </c>
      <c r="I726" s="7" t="s">
        <v>20</v>
      </c>
      <c r="J726" s="7"/>
      <c r="K726" s="7" t="s">
        <v>35</v>
      </c>
      <c r="L726" s="7" t="s">
        <v>31</v>
      </c>
      <c r="M726" s="7" t="s">
        <v>34</v>
      </c>
      <c r="N726" s="7" t="s">
        <v>33</v>
      </c>
      <c r="O726" s="7" t="s">
        <v>35</v>
      </c>
      <c r="P726" s="25">
        <f t="shared" si="167"/>
        <v>725</v>
      </c>
      <c r="Q726" s="28">
        <f t="shared" si="164"/>
        <v>45078</v>
      </c>
      <c r="R726" s="28" t="str">
        <f t="shared" si="154"/>
        <v>OTA</v>
      </c>
      <c r="S726" s="28" t="str">
        <f t="shared" si="155"/>
        <v>OTA</v>
      </c>
      <c r="T726" s="29">
        <f t="shared" si="156"/>
        <v>1.1785503830288745E-3</v>
      </c>
      <c r="U726" s="29">
        <f t="shared" si="165"/>
        <v>1.1785503830288745E-3</v>
      </c>
      <c r="V726" s="30">
        <f t="shared" si="157"/>
        <v>393.06749999999994</v>
      </c>
      <c r="W726" s="30">
        <f t="shared" si="158"/>
        <v>0</v>
      </c>
      <c r="X726" s="30">
        <f t="shared" si="159"/>
        <v>0</v>
      </c>
      <c r="Y726" s="30">
        <f t="shared" si="160"/>
        <v>47.168099999999995</v>
      </c>
      <c r="Z726" s="30">
        <f t="shared" si="161"/>
        <v>153.33333333333331</v>
      </c>
      <c r="AA726" s="30">
        <f t="shared" si="162"/>
        <v>2.3571007660577488</v>
      </c>
      <c r="AB726" s="30">
        <f t="shared" si="163"/>
        <v>0</v>
      </c>
      <c r="AC726" s="30">
        <f t="shared" si="166"/>
        <v>2024.5239659006088</v>
      </c>
    </row>
    <row r="727" spans="1:29" x14ac:dyDescent="0.35">
      <c r="A727" s="5">
        <v>45093.728630486112</v>
      </c>
      <c r="B727" s="1">
        <v>1</v>
      </c>
      <c r="C727" s="6">
        <v>1936.61</v>
      </c>
      <c r="D727" s="6">
        <v>1</v>
      </c>
      <c r="E727" s="7" t="s">
        <v>19</v>
      </c>
      <c r="F727" s="5">
        <v>45094.458333333336</v>
      </c>
      <c r="G727" s="1">
        <v>1</v>
      </c>
      <c r="H727" s="5">
        <v>45091.543880034726</v>
      </c>
      <c r="I727" s="7" t="s">
        <v>20</v>
      </c>
      <c r="J727" s="7"/>
      <c r="K727" s="7" t="s">
        <v>35</v>
      </c>
      <c r="L727" s="7" t="s">
        <v>31</v>
      </c>
      <c r="M727" s="7" t="s">
        <v>32</v>
      </c>
      <c r="N727" s="7" t="s">
        <v>33</v>
      </c>
      <c r="O727" s="7" t="s">
        <v>47</v>
      </c>
      <c r="P727" s="25">
        <f t="shared" si="167"/>
        <v>726</v>
      </c>
      <c r="Q727" s="28">
        <f t="shared" si="164"/>
        <v>45078</v>
      </c>
      <c r="R727" s="28" t="str">
        <f t="shared" si="154"/>
        <v>OTA</v>
      </c>
      <c r="S727" s="28" t="str">
        <f t="shared" si="155"/>
        <v>OTA</v>
      </c>
      <c r="T727" s="29">
        <f t="shared" si="156"/>
        <v>5.8927519151443723E-4</v>
      </c>
      <c r="U727" s="29">
        <f t="shared" si="165"/>
        <v>5.8927519151443723E-4</v>
      </c>
      <c r="V727" s="30">
        <f t="shared" si="157"/>
        <v>290.49149999999997</v>
      </c>
      <c r="W727" s="30">
        <f t="shared" si="158"/>
        <v>0</v>
      </c>
      <c r="X727" s="30">
        <f t="shared" si="159"/>
        <v>0</v>
      </c>
      <c r="Y727" s="30">
        <f t="shared" si="160"/>
        <v>34.858979999999995</v>
      </c>
      <c r="Z727" s="30">
        <f t="shared" si="161"/>
        <v>115</v>
      </c>
      <c r="AA727" s="30">
        <f t="shared" si="162"/>
        <v>1.1785503830288744</v>
      </c>
      <c r="AB727" s="30">
        <f t="shared" si="163"/>
        <v>0</v>
      </c>
      <c r="AC727" s="30">
        <f t="shared" si="166"/>
        <v>1495.0809696169711</v>
      </c>
    </row>
    <row r="728" spans="1:29" x14ac:dyDescent="0.35">
      <c r="A728" s="5">
        <v>45093.609174097219</v>
      </c>
      <c r="B728" s="1">
        <v>2</v>
      </c>
      <c r="C728" s="6">
        <v>4616.76</v>
      </c>
      <c r="D728" s="6">
        <v>1</v>
      </c>
      <c r="E728" s="7" t="s">
        <v>19</v>
      </c>
      <c r="F728" s="5">
        <v>45095.458333333336</v>
      </c>
      <c r="G728" s="1">
        <v>2</v>
      </c>
      <c r="H728" s="5">
        <v>45035.49840611111</v>
      </c>
      <c r="I728" s="7" t="s">
        <v>41</v>
      </c>
      <c r="J728" s="7"/>
      <c r="K728" s="7" t="s">
        <v>35</v>
      </c>
      <c r="L728" s="7" t="s">
        <v>31</v>
      </c>
      <c r="M728" s="7" t="s">
        <v>34</v>
      </c>
      <c r="N728" s="7" t="s">
        <v>33</v>
      </c>
      <c r="O728" s="7" t="s">
        <v>47</v>
      </c>
      <c r="P728" s="25">
        <f t="shared" si="167"/>
        <v>727</v>
      </c>
      <c r="Q728" s="28">
        <f t="shared" si="164"/>
        <v>45078</v>
      </c>
      <c r="R728" s="28" t="str">
        <f t="shared" si="154"/>
        <v>OTA</v>
      </c>
      <c r="S728" s="28" t="str">
        <f t="shared" si="155"/>
        <v>OTA</v>
      </c>
      <c r="T728" s="29">
        <f t="shared" si="156"/>
        <v>1.1785503830288745E-3</v>
      </c>
      <c r="U728" s="29">
        <f t="shared" si="165"/>
        <v>1.1785503830288745E-3</v>
      </c>
      <c r="V728" s="30">
        <f t="shared" si="157"/>
        <v>692.51400000000001</v>
      </c>
      <c r="W728" s="30">
        <f t="shared" si="158"/>
        <v>0</v>
      </c>
      <c r="X728" s="30">
        <f t="shared" si="159"/>
        <v>0</v>
      </c>
      <c r="Y728" s="30">
        <f t="shared" si="160"/>
        <v>83.101680000000002</v>
      </c>
      <c r="Z728" s="30">
        <f t="shared" si="161"/>
        <v>153.33333333333331</v>
      </c>
      <c r="AA728" s="30">
        <f t="shared" si="162"/>
        <v>2.3571007660577488</v>
      </c>
      <c r="AB728" s="30">
        <f t="shared" si="163"/>
        <v>0</v>
      </c>
      <c r="AC728" s="30">
        <f t="shared" si="166"/>
        <v>3685.4538859006088</v>
      </c>
    </row>
    <row r="729" spans="1:29" x14ac:dyDescent="0.35">
      <c r="A729" s="5">
        <v>45093.71901980324</v>
      </c>
      <c r="B729" s="1">
        <v>2</v>
      </c>
      <c r="C729" s="6">
        <v>3447.86</v>
      </c>
      <c r="D729" s="6">
        <v>1</v>
      </c>
      <c r="E729" s="7" t="s">
        <v>19</v>
      </c>
      <c r="F729" s="5">
        <v>45095.458333333336</v>
      </c>
      <c r="G729" s="1">
        <v>2</v>
      </c>
      <c r="H729" s="5">
        <v>45026.847927488423</v>
      </c>
      <c r="I729" s="7" t="s">
        <v>41</v>
      </c>
      <c r="J729" s="7"/>
      <c r="K729" s="7"/>
      <c r="L729" s="7" t="s">
        <v>21</v>
      </c>
      <c r="M729" s="7" t="s">
        <v>45</v>
      </c>
      <c r="N729" s="7" t="s">
        <v>23</v>
      </c>
      <c r="O729" s="7" t="s">
        <v>46</v>
      </c>
      <c r="P729" s="25">
        <f t="shared" si="167"/>
        <v>728</v>
      </c>
      <c r="Q729" s="28">
        <f t="shared" si="164"/>
        <v>45078</v>
      </c>
      <c r="R729" s="28" t="str">
        <f t="shared" si="154"/>
        <v>WEB</v>
      </c>
      <c r="S729" s="28" t="str">
        <f t="shared" si="155"/>
        <v>WEBSITE</v>
      </c>
      <c r="T729" s="29">
        <f t="shared" si="156"/>
        <v>3.2626427406199023E-3</v>
      </c>
      <c r="U729" s="29">
        <f t="shared" si="165"/>
        <v>3.2626427406199023E-3</v>
      </c>
      <c r="V729" s="30">
        <f t="shared" si="157"/>
        <v>34.4786</v>
      </c>
      <c r="W729" s="30">
        <f t="shared" si="158"/>
        <v>50</v>
      </c>
      <c r="X729" s="30">
        <f t="shared" si="159"/>
        <v>0</v>
      </c>
      <c r="Y729" s="30">
        <f t="shared" si="160"/>
        <v>48.270040000000002</v>
      </c>
      <c r="Z729" s="30">
        <f t="shared" si="161"/>
        <v>153.33333333333331</v>
      </c>
      <c r="AA729" s="30">
        <f t="shared" si="162"/>
        <v>32.626427406199021</v>
      </c>
      <c r="AB729" s="30">
        <f t="shared" si="163"/>
        <v>0</v>
      </c>
      <c r="AC729" s="30">
        <f t="shared" si="166"/>
        <v>3129.1515992604677</v>
      </c>
    </row>
    <row r="730" spans="1:29" x14ac:dyDescent="0.35">
      <c r="A730" s="5">
        <v>45093.691437372683</v>
      </c>
      <c r="B730" s="1">
        <v>1</v>
      </c>
      <c r="C730" s="6">
        <v>2446.52</v>
      </c>
      <c r="D730" s="6">
        <v>1</v>
      </c>
      <c r="E730" s="7" t="s">
        <v>19</v>
      </c>
      <c r="F730" s="5">
        <v>45094.45075142361</v>
      </c>
      <c r="G730" s="1">
        <v>2</v>
      </c>
      <c r="H730" s="5">
        <v>45070.917845057869</v>
      </c>
      <c r="I730" s="7" t="s">
        <v>41</v>
      </c>
      <c r="J730" s="7"/>
      <c r="K730" s="7" t="s">
        <v>30</v>
      </c>
      <c r="L730" s="7" t="s">
        <v>31</v>
      </c>
      <c r="M730" s="7" t="s">
        <v>34</v>
      </c>
      <c r="N730" s="7" t="s">
        <v>33</v>
      </c>
      <c r="O730" s="7" t="s">
        <v>30</v>
      </c>
      <c r="P730" s="25">
        <f t="shared" si="167"/>
        <v>729</v>
      </c>
      <c r="Q730" s="28">
        <f t="shared" si="164"/>
        <v>45078</v>
      </c>
      <c r="R730" s="28" t="str">
        <f t="shared" si="154"/>
        <v>OTA</v>
      </c>
      <c r="S730" s="28" t="str">
        <f t="shared" si="155"/>
        <v>OTA</v>
      </c>
      <c r="T730" s="29">
        <f t="shared" si="156"/>
        <v>5.8927519151443723E-4</v>
      </c>
      <c r="U730" s="29">
        <f t="shared" si="165"/>
        <v>5.8927519151443723E-4</v>
      </c>
      <c r="V730" s="30">
        <f t="shared" si="157"/>
        <v>366.97800000000001</v>
      </c>
      <c r="W730" s="30">
        <f t="shared" si="158"/>
        <v>0</v>
      </c>
      <c r="X730" s="30">
        <f t="shared" si="159"/>
        <v>0</v>
      </c>
      <c r="Y730" s="30">
        <f t="shared" si="160"/>
        <v>44.03736</v>
      </c>
      <c r="Z730" s="30">
        <f t="shared" si="161"/>
        <v>115</v>
      </c>
      <c r="AA730" s="30">
        <f t="shared" si="162"/>
        <v>1.1785503830288744</v>
      </c>
      <c r="AB730" s="30">
        <f t="shared" si="163"/>
        <v>0</v>
      </c>
      <c r="AC730" s="30">
        <f t="shared" si="166"/>
        <v>1919.3260896169711</v>
      </c>
    </row>
    <row r="731" spans="1:29" x14ac:dyDescent="0.35">
      <c r="A731" s="5">
        <v>45093.870941932873</v>
      </c>
      <c r="B731" s="1">
        <v>1</v>
      </c>
      <c r="C731" s="6">
        <v>2135</v>
      </c>
      <c r="D731" s="6">
        <v>1</v>
      </c>
      <c r="E731" s="7" t="s">
        <v>19</v>
      </c>
      <c r="F731" s="5">
        <v>45094.455002395836</v>
      </c>
      <c r="G731" s="1">
        <v>2</v>
      </c>
      <c r="H731" s="5">
        <v>45073.801935324074</v>
      </c>
      <c r="I731" s="7" t="s">
        <v>41</v>
      </c>
      <c r="J731" s="7"/>
      <c r="K731" s="7" t="s">
        <v>60</v>
      </c>
      <c r="L731" s="7" t="s">
        <v>21</v>
      </c>
      <c r="M731" s="7" t="s">
        <v>22</v>
      </c>
      <c r="N731" s="7" t="s">
        <v>43</v>
      </c>
      <c r="O731" s="7" t="s">
        <v>61</v>
      </c>
      <c r="P731" s="25">
        <f t="shared" si="167"/>
        <v>730</v>
      </c>
      <c r="Q731" s="28">
        <f t="shared" si="164"/>
        <v>45078</v>
      </c>
      <c r="R731" s="28" t="str">
        <f t="shared" si="154"/>
        <v>WEB</v>
      </c>
      <c r="S731" s="28" t="str">
        <f t="shared" si="155"/>
        <v>META</v>
      </c>
      <c r="T731" s="29">
        <f t="shared" si="156"/>
        <v>1.6313213703099511E-3</v>
      </c>
      <c r="U731" s="29">
        <f t="shared" si="165"/>
        <v>1.6313213703099511E-3</v>
      </c>
      <c r="V731" s="30">
        <f t="shared" si="157"/>
        <v>0</v>
      </c>
      <c r="W731" s="30">
        <f t="shared" si="158"/>
        <v>0</v>
      </c>
      <c r="X731" s="30">
        <f t="shared" si="159"/>
        <v>0</v>
      </c>
      <c r="Y731" s="30">
        <f t="shared" si="160"/>
        <v>38.43</v>
      </c>
      <c r="Z731" s="30">
        <f t="shared" si="161"/>
        <v>115</v>
      </c>
      <c r="AA731" s="30">
        <f t="shared" si="162"/>
        <v>0</v>
      </c>
      <c r="AB731" s="30">
        <f t="shared" si="163"/>
        <v>0</v>
      </c>
      <c r="AC731" s="30">
        <f t="shared" si="166"/>
        <v>1981.57</v>
      </c>
    </row>
    <row r="732" spans="1:29" x14ac:dyDescent="0.35">
      <c r="A732" s="5">
        <v>45093.734472835647</v>
      </c>
      <c r="B732" s="1">
        <v>2</v>
      </c>
      <c r="C732" s="6">
        <v>4139.71</v>
      </c>
      <c r="D732" s="6">
        <v>1</v>
      </c>
      <c r="E732" s="7" t="s">
        <v>19</v>
      </c>
      <c r="F732" s="5">
        <v>45095.458333333336</v>
      </c>
      <c r="G732" s="1">
        <v>2</v>
      </c>
      <c r="H732" s="5">
        <v>45025.962796597225</v>
      </c>
      <c r="I732" s="7" t="s">
        <v>41</v>
      </c>
      <c r="J732" s="7"/>
      <c r="K732" s="7"/>
      <c r="L732" s="7" t="s">
        <v>21</v>
      </c>
      <c r="M732" s="7" t="s">
        <v>45</v>
      </c>
      <c r="N732" s="7" t="s">
        <v>28</v>
      </c>
      <c r="O732" s="7" t="s">
        <v>46</v>
      </c>
      <c r="P732" s="25">
        <f t="shared" si="167"/>
        <v>731</v>
      </c>
      <c r="Q732" s="28">
        <f t="shared" si="164"/>
        <v>45078</v>
      </c>
      <c r="R732" s="28" t="str">
        <f t="shared" si="154"/>
        <v>WEB</v>
      </c>
      <c r="S732" s="28" t="str">
        <f t="shared" si="155"/>
        <v>WEBSITE</v>
      </c>
      <c r="T732" s="29">
        <f t="shared" si="156"/>
        <v>3.2626427406199023E-3</v>
      </c>
      <c r="U732" s="29">
        <f t="shared" si="165"/>
        <v>3.2626427406199023E-3</v>
      </c>
      <c r="V732" s="30">
        <f t="shared" si="157"/>
        <v>41.397100000000002</v>
      </c>
      <c r="W732" s="30">
        <f t="shared" si="158"/>
        <v>50</v>
      </c>
      <c r="X732" s="30">
        <f t="shared" si="159"/>
        <v>0</v>
      </c>
      <c r="Y732" s="30">
        <f t="shared" si="160"/>
        <v>57.955939999999998</v>
      </c>
      <c r="Z732" s="30">
        <f t="shared" si="161"/>
        <v>153.33333333333331</v>
      </c>
      <c r="AA732" s="30">
        <f t="shared" si="162"/>
        <v>32.626427406199021</v>
      </c>
      <c r="AB732" s="30">
        <f t="shared" si="163"/>
        <v>0</v>
      </c>
      <c r="AC732" s="30">
        <f t="shared" si="166"/>
        <v>3804.3971992604675</v>
      </c>
    </row>
    <row r="733" spans="1:29" x14ac:dyDescent="0.35">
      <c r="A733" s="5">
        <v>45093.898815381945</v>
      </c>
      <c r="B733" s="1">
        <v>2</v>
      </c>
      <c r="C733" s="6">
        <v>1428.58</v>
      </c>
      <c r="D733" s="6">
        <v>1</v>
      </c>
      <c r="E733" s="7" t="s">
        <v>19</v>
      </c>
      <c r="F733" s="5">
        <v>45095.541666666664</v>
      </c>
      <c r="G733" s="1">
        <v>2</v>
      </c>
      <c r="H733" s="5">
        <v>45076.492279131948</v>
      </c>
      <c r="I733" s="7" t="s">
        <v>41</v>
      </c>
      <c r="J733" s="7"/>
      <c r="K733" s="7"/>
      <c r="L733" s="7" t="s">
        <v>21</v>
      </c>
      <c r="M733" s="7" t="s">
        <v>52</v>
      </c>
      <c r="N733" s="7" t="s">
        <v>28</v>
      </c>
      <c r="O733" s="7" t="s">
        <v>24</v>
      </c>
      <c r="P733" s="25">
        <f t="shared" si="167"/>
        <v>732</v>
      </c>
      <c r="Q733" s="28">
        <f t="shared" si="164"/>
        <v>45078</v>
      </c>
      <c r="R733" s="28" t="str">
        <f t="shared" si="154"/>
        <v>WEB</v>
      </c>
      <c r="S733" s="28" t="str">
        <f t="shared" si="155"/>
        <v>OFFLINE</v>
      </c>
      <c r="T733" s="29">
        <f t="shared" si="156"/>
        <v>3.2626427406199023E-3</v>
      </c>
      <c r="U733" s="29">
        <f t="shared" si="165"/>
        <v>3.2626427406199023E-3</v>
      </c>
      <c r="V733" s="30">
        <f t="shared" si="157"/>
        <v>0</v>
      </c>
      <c r="W733" s="30">
        <f t="shared" si="158"/>
        <v>0</v>
      </c>
      <c r="X733" s="30">
        <f t="shared" si="159"/>
        <v>0</v>
      </c>
      <c r="Y733" s="30">
        <f t="shared" si="160"/>
        <v>20.000119999999999</v>
      </c>
      <c r="Z733" s="30">
        <f t="shared" si="161"/>
        <v>153.33333333333331</v>
      </c>
      <c r="AA733" s="30">
        <f t="shared" si="162"/>
        <v>0</v>
      </c>
      <c r="AB733" s="30">
        <f t="shared" si="163"/>
        <v>0</v>
      </c>
      <c r="AC733" s="30">
        <f t="shared" si="166"/>
        <v>1255.2465466666665</v>
      </c>
    </row>
    <row r="734" spans="1:29" x14ac:dyDescent="0.35">
      <c r="A734" s="5">
        <v>45093.866749398148</v>
      </c>
      <c r="B734" s="1">
        <v>1</v>
      </c>
      <c r="C734" s="6">
        <v>2031.25</v>
      </c>
      <c r="D734" s="6">
        <v>1</v>
      </c>
      <c r="E734" s="7" t="s">
        <v>19</v>
      </c>
      <c r="F734" s="5">
        <v>45094.450502002313</v>
      </c>
      <c r="G734" s="1">
        <v>2</v>
      </c>
      <c r="H734" s="5">
        <v>45093.717500023151</v>
      </c>
      <c r="I734" s="7" t="s">
        <v>41</v>
      </c>
      <c r="J734" s="7"/>
      <c r="K734" s="7" t="s">
        <v>35</v>
      </c>
      <c r="L734" s="7" t="s">
        <v>31</v>
      </c>
      <c r="M734" s="7" t="s">
        <v>32</v>
      </c>
      <c r="N734" s="7" t="s">
        <v>33</v>
      </c>
      <c r="O734" s="7" t="s">
        <v>47</v>
      </c>
      <c r="P734" s="25">
        <f t="shared" si="167"/>
        <v>733</v>
      </c>
      <c r="Q734" s="28">
        <f t="shared" si="164"/>
        <v>45078</v>
      </c>
      <c r="R734" s="28" t="str">
        <f t="shared" si="154"/>
        <v>OTA</v>
      </c>
      <c r="S734" s="28" t="str">
        <f t="shared" si="155"/>
        <v>OTA</v>
      </c>
      <c r="T734" s="29">
        <f t="shared" si="156"/>
        <v>5.8927519151443723E-4</v>
      </c>
      <c r="U734" s="29">
        <f t="shared" si="165"/>
        <v>5.8927519151443723E-4</v>
      </c>
      <c r="V734" s="30">
        <f t="shared" si="157"/>
        <v>304.6875</v>
      </c>
      <c r="W734" s="30">
        <f t="shared" si="158"/>
        <v>0</v>
      </c>
      <c r="X734" s="30">
        <f t="shared" si="159"/>
        <v>0</v>
      </c>
      <c r="Y734" s="30">
        <f t="shared" si="160"/>
        <v>36.5625</v>
      </c>
      <c r="Z734" s="30">
        <f t="shared" si="161"/>
        <v>115</v>
      </c>
      <c r="AA734" s="30">
        <f t="shared" si="162"/>
        <v>1.1785503830288744</v>
      </c>
      <c r="AB734" s="30">
        <f t="shared" si="163"/>
        <v>0</v>
      </c>
      <c r="AC734" s="30">
        <f t="shared" si="166"/>
        <v>1573.8214496169712</v>
      </c>
    </row>
    <row r="735" spans="1:29" x14ac:dyDescent="0.35">
      <c r="A735" s="5">
        <v>45093.967220625003</v>
      </c>
      <c r="B735" s="1">
        <v>1</v>
      </c>
      <c r="C735" s="6">
        <v>2150</v>
      </c>
      <c r="D735" s="6">
        <v>1</v>
      </c>
      <c r="E735" s="7" t="s">
        <v>19</v>
      </c>
      <c r="F735" s="5">
        <v>45094.458333333336</v>
      </c>
      <c r="G735" s="1">
        <v>2</v>
      </c>
      <c r="H735" s="5">
        <v>45092.715755787038</v>
      </c>
      <c r="I735" s="7" t="s">
        <v>41</v>
      </c>
      <c r="J735" s="7"/>
      <c r="K735" s="7" t="s">
        <v>30</v>
      </c>
      <c r="L735" s="7" t="s">
        <v>31</v>
      </c>
      <c r="M735" s="7" t="s">
        <v>32</v>
      </c>
      <c r="N735" s="7" t="s">
        <v>33</v>
      </c>
      <c r="O735" s="7" t="s">
        <v>30</v>
      </c>
      <c r="P735" s="25">
        <f t="shared" si="167"/>
        <v>734</v>
      </c>
      <c r="Q735" s="28">
        <f t="shared" si="164"/>
        <v>45078</v>
      </c>
      <c r="R735" s="28" t="str">
        <f t="shared" si="154"/>
        <v>OTA</v>
      </c>
      <c r="S735" s="28" t="str">
        <f t="shared" si="155"/>
        <v>OTA</v>
      </c>
      <c r="T735" s="29">
        <f t="shared" si="156"/>
        <v>5.8927519151443723E-4</v>
      </c>
      <c r="U735" s="29">
        <f t="shared" si="165"/>
        <v>5.8927519151443723E-4</v>
      </c>
      <c r="V735" s="30">
        <f t="shared" si="157"/>
        <v>322.5</v>
      </c>
      <c r="W735" s="30">
        <f t="shared" si="158"/>
        <v>0</v>
      </c>
      <c r="X735" s="30">
        <f t="shared" si="159"/>
        <v>0</v>
      </c>
      <c r="Y735" s="30">
        <f t="shared" si="160"/>
        <v>38.699999999999996</v>
      </c>
      <c r="Z735" s="30">
        <f t="shared" si="161"/>
        <v>115</v>
      </c>
      <c r="AA735" s="30">
        <f t="shared" si="162"/>
        <v>1.1785503830288744</v>
      </c>
      <c r="AB735" s="30">
        <f t="shared" si="163"/>
        <v>0</v>
      </c>
      <c r="AC735" s="30">
        <f t="shared" si="166"/>
        <v>1672.6214496169712</v>
      </c>
    </row>
    <row r="736" spans="1:29" x14ac:dyDescent="0.35">
      <c r="A736" s="5">
        <v>45093.61457972222</v>
      </c>
      <c r="B736" s="1">
        <v>1</v>
      </c>
      <c r="C736" s="6">
        <v>1833.93</v>
      </c>
      <c r="D736" s="6">
        <v>1</v>
      </c>
      <c r="E736" s="7" t="s">
        <v>19</v>
      </c>
      <c r="F736" s="5">
        <v>45094.435455023151</v>
      </c>
      <c r="G736" s="1">
        <v>2</v>
      </c>
      <c r="H736" s="5">
        <v>45093.404647337964</v>
      </c>
      <c r="I736" s="7" t="s">
        <v>41</v>
      </c>
      <c r="J736" s="7"/>
      <c r="K736" s="7" t="s">
        <v>30</v>
      </c>
      <c r="L736" s="7" t="s">
        <v>31</v>
      </c>
      <c r="M736" s="7" t="s">
        <v>32</v>
      </c>
      <c r="N736" s="7" t="s">
        <v>33</v>
      </c>
      <c r="O736" s="7" t="s">
        <v>30</v>
      </c>
      <c r="P736" s="25">
        <f t="shared" si="167"/>
        <v>735</v>
      </c>
      <c r="Q736" s="28">
        <f t="shared" si="164"/>
        <v>45078</v>
      </c>
      <c r="R736" s="28" t="str">
        <f t="shared" si="154"/>
        <v>OTA</v>
      </c>
      <c r="S736" s="28" t="str">
        <f t="shared" si="155"/>
        <v>OTA</v>
      </c>
      <c r="T736" s="29">
        <f t="shared" si="156"/>
        <v>5.8927519151443723E-4</v>
      </c>
      <c r="U736" s="29">
        <f t="shared" si="165"/>
        <v>5.8927519151443723E-4</v>
      </c>
      <c r="V736" s="30">
        <f t="shared" si="157"/>
        <v>275.08949999999999</v>
      </c>
      <c r="W736" s="30">
        <f t="shared" si="158"/>
        <v>0</v>
      </c>
      <c r="X736" s="30">
        <f t="shared" si="159"/>
        <v>0</v>
      </c>
      <c r="Y736" s="30">
        <f t="shared" si="160"/>
        <v>33.010739999999998</v>
      </c>
      <c r="Z736" s="30">
        <f t="shared" si="161"/>
        <v>115</v>
      </c>
      <c r="AA736" s="30">
        <f t="shared" si="162"/>
        <v>1.1785503830288744</v>
      </c>
      <c r="AB736" s="30">
        <f t="shared" si="163"/>
        <v>0</v>
      </c>
      <c r="AC736" s="30">
        <f t="shared" si="166"/>
        <v>1409.6512096169713</v>
      </c>
    </row>
    <row r="737" spans="1:29" x14ac:dyDescent="0.35">
      <c r="A737" s="5">
        <v>45093.811907465279</v>
      </c>
      <c r="B737" s="1">
        <v>2</v>
      </c>
      <c r="C737" s="6">
        <v>3285.4</v>
      </c>
      <c r="D737" s="6">
        <v>1</v>
      </c>
      <c r="E737" s="7" t="s">
        <v>19</v>
      </c>
      <c r="F737" s="5">
        <v>45095.458333333336</v>
      </c>
      <c r="G737" s="1">
        <v>1</v>
      </c>
      <c r="H737" s="5">
        <v>44977.716573935184</v>
      </c>
      <c r="I737" s="7" t="s">
        <v>41</v>
      </c>
      <c r="J737" s="7"/>
      <c r="K737" s="7"/>
      <c r="L737" s="7" t="s">
        <v>21</v>
      </c>
      <c r="M737" s="7" t="s">
        <v>57</v>
      </c>
      <c r="N737" s="7" t="s">
        <v>28</v>
      </c>
      <c r="O737" s="7" t="s">
        <v>46</v>
      </c>
      <c r="P737" s="25">
        <f t="shared" si="167"/>
        <v>736</v>
      </c>
      <c r="Q737" s="28">
        <f t="shared" si="164"/>
        <v>45078</v>
      </c>
      <c r="R737" s="28" t="str">
        <f t="shared" si="154"/>
        <v>WEB</v>
      </c>
      <c r="S737" s="28" t="str">
        <f t="shared" si="155"/>
        <v>WEBSITE</v>
      </c>
      <c r="T737" s="29">
        <f t="shared" si="156"/>
        <v>3.2626427406199023E-3</v>
      </c>
      <c r="U737" s="29">
        <f t="shared" si="165"/>
        <v>3.2626427406199023E-3</v>
      </c>
      <c r="V737" s="30">
        <f t="shared" si="157"/>
        <v>32.853999999999999</v>
      </c>
      <c r="W737" s="30">
        <f t="shared" si="158"/>
        <v>50</v>
      </c>
      <c r="X737" s="30">
        <f t="shared" si="159"/>
        <v>0</v>
      </c>
      <c r="Y737" s="30">
        <f t="shared" si="160"/>
        <v>45.995600000000003</v>
      </c>
      <c r="Z737" s="30">
        <f t="shared" si="161"/>
        <v>153.33333333333331</v>
      </c>
      <c r="AA737" s="30">
        <f t="shared" si="162"/>
        <v>32.626427406199021</v>
      </c>
      <c r="AB737" s="30">
        <f t="shared" si="163"/>
        <v>0</v>
      </c>
      <c r="AC737" s="30">
        <f t="shared" si="166"/>
        <v>2970.5906392604679</v>
      </c>
    </row>
    <row r="738" spans="1:29" x14ac:dyDescent="0.35">
      <c r="A738" s="5">
        <v>45093.647957106485</v>
      </c>
      <c r="B738" s="1">
        <v>2</v>
      </c>
      <c r="C738" s="6">
        <v>5094.1400000000003</v>
      </c>
      <c r="D738" s="6">
        <v>1</v>
      </c>
      <c r="E738" s="7" t="s">
        <v>19</v>
      </c>
      <c r="F738" s="5">
        <v>45095.458333333336</v>
      </c>
      <c r="G738" s="1">
        <v>2</v>
      </c>
      <c r="H738" s="5">
        <v>45087.210890428243</v>
      </c>
      <c r="I738" s="7" t="s">
        <v>42</v>
      </c>
      <c r="J738" s="7"/>
      <c r="K738" s="7" t="s">
        <v>35</v>
      </c>
      <c r="L738" s="7" t="s">
        <v>31</v>
      </c>
      <c r="M738" s="7" t="s">
        <v>34</v>
      </c>
      <c r="N738" s="7" t="s">
        <v>33</v>
      </c>
      <c r="O738" s="7" t="s">
        <v>78</v>
      </c>
      <c r="P738" s="25">
        <f t="shared" si="167"/>
        <v>737</v>
      </c>
      <c r="Q738" s="28">
        <f t="shared" si="164"/>
        <v>45078</v>
      </c>
      <c r="R738" s="28" t="str">
        <f t="shared" si="154"/>
        <v>OTA</v>
      </c>
      <c r="S738" s="28" t="str">
        <f t="shared" si="155"/>
        <v>GDS</v>
      </c>
      <c r="T738" s="29">
        <f t="shared" si="156"/>
        <v>1.1785503830288745E-3</v>
      </c>
      <c r="U738" s="29">
        <f t="shared" si="165"/>
        <v>1.1785503830288745E-3</v>
      </c>
      <c r="V738" s="30">
        <f t="shared" si="157"/>
        <v>764.12099999999998</v>
      </c>
      <c r="W738" s="30">
        <f t="shared" si="158"/>
        <v>100</v>
      </c>
      <c r="X738" s="30">
        <f t="shared" si="159"/>
        <v>0</v>
      </c>
      <c r="Y738" s="30">
        <f t="shared" si="160"/>
        <v>91.694519999999997</v>
      </c>
      <c r="Z738" s="30">
        <f t="shared" si="161"/>
        <v>153.33333333333331</v>
      </c>
      <c r="AA738" s="30">
        <f t="shared" si="162"/>
        <v>2.9463759575721862</v>
      </c>
      <c r="AB738" s="30">
        <f t="shared" si="163"/>
        <v>0</v>
      </c>
      <c r="AC738" s="30">
        <f t="shared" si="166"/>
        <v>3982.0447707090948</v>
      </c>
    </row>
    <row r="739" spans="1:29" x14ac:dyDescent="0.35">
      <c r="A739" s="5">
        <v>45093.689288703703</v>
      </c>
      <c r="B739" s="1">
        <v>1</v>
      </c>
      <c r="C739" s="6">
        <v>2188.38</v>
      </c>
      <c r="D739" s="6">
        <v>1</v>
      </c>
      <c r="E739" s="7" t="s">
        <v>19</v>
      </c>
      <c r="F739" s="5">
        <v>45094.458333333336</v>
      </c>
      <c r="G739" s="1">
        <v>2</v>
      </c>
      <c r="H739" s="5">
        <v>45050.865760393521</v>
      </c>
      <c r="I739" s="7" t="s">
        <v>42</v>
      </c>
      <c r="J739" s="7"/>
      <c r="K739" s="7"/>
      <c r="L739" s="7" t="s">
        <v>21</v>
      </c>
      <c r="M739" s="7" t="s">
        <v>45</v>
      </c>
      <c r="N739" s="7" t="s">
        <v>33</v>
      </c>
      <c r="O739" s="7" t="s">
        <v>46</v>
      </c>
      <c r="P739" s="25">
        <f t="shared" si="167"/>
        <v>738</v>
      </c>
      <c r="Q739" s="28">
        <f t="shared" si="164"/>
        <v>45078</v>
      </c>
      <c r="R739" s="28" t="str">
        <f t="shared" si="154"/>
        <v>WEB</v>
      </c>
      <c r="S739" s="28" t="str">
        <f t="shared" si="155"/>
        <v>WEBSITE</v>
      </c>
      <c r="T739" s="29">
        <f t="shared" si="156"/>
        <v>1.6313213703099511E-3</v>
      </c>
      <c r="U739" s="29">
        <f t="shared" si="165"/>
        <v>1.6313213703099511E-3</v>
      </c>
      <c r="V739" s="30">
        <f t="shared" si="157"/>
        <v>21.883800000000001</v>
      </c>
      <c r="W739" s="30">
        <f t="shared" si="158"/>
        <v>50</v>
      </c>
      <c r="X739" s="30">
        <f t="shared" si="159"/>
        <v>0</v>
      </c>
      <c r="Y739" s="30">
        <f t="shared" si="160"/>
        <v>30.637320000000003</v>
      </c>
      <c r="Z739" s="30">
        <f t="shared" si="161"/>
        <v>115</v>
      </c>
      <c r="AA739" s="30">
        <f t="shared" si="162"/>
        <v>16.31321370309951</v>
      </c>
      <c r="AB739" s="30">
        <f t="shared" si="163"/>
        <v>0</v>
      </c>
      <c r="AC739" s="30">
        <f t="shared" si="166"/>
        <v>1954.5456662969007</v>
      </c>
    </row>
    <row r="740" spans="1:29" x14ac:dyDescent="0.35">
      <c r="A740" s="5">
        <v>45093.960144178243</v>
      </c>
      <c r="B740" s="1">
        <v>3</v>
      </c>
      <c r="C740" s="6">
        <v>10058.49</v>
      </c>
      <c r="D740" s="6">
        <v>1</v>
      </c>
      <c r="E740" s="7" t="s">
        <v>19</v>
      </c>
      <c r="F740" s="5">
        <v>45096.405600335645</v>
      </c>
      <c r="G740" s="1">
        <v>4</v>
      </c>
      <c r="H740" s="5">
        <v>45032.828599918983</v>
      </c>
      <c r="I740" s="7" t="s">
        <v>44</v>
      </c>
      <c r="J740" s="7"/>
      <c r="K740" s="7" t="s">
        <v>35</v>
      </c>
      <c r="L740" s="7" t="s">
        <v>31</v>
      </c>
      <c r="M740" s="7" t="s">
        <v>58</v>
      </c>
      <c r="N740" s="7" t="s">
        <v>33</v>
      </c>
      <c r="O740" s="7" t="s">
        <v>37</v>
      </c>
      <c r="P740" s="25">
        <f t="shared" si="167"/>
        <v>739</v>
      </c>
      <c r="Q740" s="28">
        <f t="shared" si="164"/>
        <v>45078</v>
      </c>
      <c r="R740" s="28" t="str">
        <f t="shared" si="154"/>
        <v>OTA</v>
      </c>
      <c r="S740" s="28" t="str">
        <f t="shared" si="155"/>
        <v>OTA</v>
      </c>
      <c r="T740" s="29">
        <f t="shared" si="156"/>
        <v>1.7678255745433118E-3</v>
      </c>
      <c r="U740" s="29">
        <f t="shared" si="165"/>
        <v>1.7678255745433118E-3</v>
      </c>
      <c r="V740" s="30">
        <f t="shared" si="157"/>
        <v>1508.7735</v>
      </c>
      <c r="W740" s="30">
        <f t="shared" si="158"/>
        <v>0</v>
      </c>
      <c r="X740" s="30">
        <f t="shared" si="159"/>
        <v>0</v>
      </c>
      <c r="Y740" s="30">
        <f t="shared" si="160"/>
        <v>181.05281999999997</v>
      </c>
      <c r="Z740" s="30">
        <f t="shared" si="161"/>
        <v>191.66666666666666</v>
      </c>
      <c r="AA740" s="30">
        <f t="shared" si="162"/>
        <v>3.5356511490866236</v>
      </c>
      <c r="AB740" s="30">
        <f t="shared" si="163"/>
        <v>0</v>
      </c>
      <c r="AC740" s="30">
        <f t="shared" si="166"/>
        <v>8173.4613621842464</v>
      </c>
    </row>
    <row r="741" spans="1:29" x14ac:dyDescent="0.35">
      <c r="A741" s="5">
        <v>45093.783987048613</v>
      </c>
      <c r="B741" s="1">
        <v>2</v>
      </c>
      <c r="C741" s="6">
        <v>4554.29</v>
      </c>
      <c r="D741" s="6">
        <v>1</v>
      </c>
      <c r="E741" s="7" t="s">
        <v>19</v>
      </c>
      <c r="F741" s="5">
        <v>45095.452504675923</v>
      </c>
      <c r="G741" s="1">
        <v>5</v>
      </c>
      <c r="H741" s="5">
        <v>45013.725025462962</v>
      </c>
      <c r="I741" s="7" t="s">
        <v>44</v>
      </c>
      <c r="J741" s="7"/>
      <c r="K741" s="7"/>
      <c r="L741" s="7" t="s">
        <v>21</v>
      </c>
      <c r="M741" s="7" t="s">
        <v>45</v>
      </c>
      <c r="N741" s="7" t="s">
        <v>33</v>
      </c>
      <c r="O741" s="7" t="s">
        <v>46</v>
      </c>
      <c r="P741" s="25">
        <f t="shared" si="167"/>
        <v>740</v>
      </c>
      <c r="Q741" s="28">
        <f t="shared" si="164"/>
        <v>45078</v>
      </c>
      <c r="R741" s="28" t="str">
        <f t="shared" si="154"/>
        <v>WEB</v>
      </c>
      <c r="S741" s="28" t="str">
        <f t="shared" si="155"/>
        <v>WEBSITE</v>
      </c>
      <c r="T741" s="29">
        <f t="shared" si="156"/>
        <v>3.2626427406199023E-3</v>
      </c>
      <c r="U741" s="29">
        <f t="shared" si="165"/>
        <v>3.2626427406199023E-3</v>
      </c>
      <c r="V741" s="30">
        <f t="shared" si="157"/>
        <v>45.542900000000003</v>
      </c>
      <c r="W741" s="30">
        <f t="shared" si="158"/>
        <v>50</v>
      </c>
      <c r="X741" s="30">
        <f t="shared" si="159"/>
        <v>0</v>
      </c>
      <c r="Y741" s="30">
        <f t="shared" si="160"/>
        <v>63.760060000000003</v>
      </c>
      <c r="Z741" s="30">
        <f t="shared" si="161"/>
        <v>153.33333333333331</v>
      </c>
      <c r="AA741" s="30">
        <f t="shared" si="162"/>
        <v>32.626427406199021</v>
      </c>
      <c r="AB741" s="30">
        <f t="shared" si="163"/>
        <v>0</v>
      </c>
      <c r="AC741" s="30">
        <f t="shared" si="166"/>
        <v>4209.0272792604674</v>
      </c>
    </row>
    <row r="742" spans="1:29" x14ac:dyDescent="0.35">
      <c r="A742" s="5">
        <v>45094.006776747687</v>
      </c>
      <c r="B742" s="1">
        <v>1</v>
      </c>
      <c r="C742" s="6">
        <v>3114.53</v>
      </c>
      <c r="D742" s="6">
        <v>1</v>
      </c>
      <c r="E742" s="7" t="s">
        <v>19</v>
      </c>
      <c r="F742" s="5">
        <v>45094.458333333336</v>
      </c>
      <c r="G742" s="1">
        <v>4</v>
      </c>
      <c r="H742" s="5">
        <v>45072.95708508102</v>
      </c>
      <c r="I742" s="7" t="s">
        <v>44</v>
      </c>
      <c r="J742" s="7"/>
      <c r="K742" s="7" t="s">
        <v>35</v>
      </c>
      <c r="L742" s="7" t="s">
        <v>31</v>
      </c>
      <c r="M742" s="7" t="s">
        <v>34</v>
      </c>
      <c r="N742" s="7" t="s">
        <v>33</v>
      </c>
      <c r="O742" s="7" t="s">
        <v>35</v>
      </c>
      <c r="P742" s="25">
        <f t="shared" si="167"/>
        <v>741</v>
      </c>
      <c r="Q742" s="28">
        <f t="shared" si="164"/>
        <v>45078</v>
      </c>
      <c r="R742" s="28" t="str">
        <f t="shared" si="154"/>
        <v>OTA</v>
      </c>
      <c r="S742" s="28" t="str">
        <f t="shared" si="155"/>
        <v>OTA</v>
      </c>
      <c r="T742" s="29">
        <f t="shared" si="156"/>
        <v>5.8927519151443723E-4</v>
      </c>
      <c r="U742" s="29">
        <f t="shared" si="165"/>
        <v>5.8927519151443723E-4</v>
      </c>
      <c r="V742" s="30">
        <f t="shared" si="157"/>
        <v>467.17950000000002</v>
      </c>
      <c r="W742" s="30">
        <f t="shared" si="158"/>
        <v>0</v>
      </c>
      <c r="X742" s="30">
        <f t="shared" si="159"/>
        <v>0</v>
      </c>
      <c r="Y742" s="30">
        <f t="shared" si="160"/>
        <v>56.061540000000001</v>
      </c>
      <c r="Z742" s="30">
        <f t="shared" si="161"/>
        <v>115</v>
      </c>
      <c r="AA742" s="30">
        <f t="shared" si="162"/>
        <v>1.1785503830288744</v>
      </c>
      <c r="AB742" s="30">
        <f t="shared" si="163"/>
        <v>0</v>
      </c>
      <c r="AC742" s="30">
        <f t="shared" si="166"/>
        <v>2475.1104096169711</v>
      </c>
    </row>
    <row r="743" spans="1:29" x14ac:dyDescent="0.35">
      <c r="A743" s="5">
        <v>45093.809915324076</v>
      </c>
      <c r="B743" s="1">
        <v>2</v>
      </c>
      <c r="C743" s="6">
        <v>4041.29</v>
      </c>
      <c r="D743" s="6">
        <v>1</v>
      </c>
      <c r="E743" s="7" t="s">
        <v>19</v>
      </c>
      <c r="F743" s="5">
        <v>45095.458333333336</v>
      </c>
      <c r="G743" s="1">
        <v>4</v>
      </c>
      <c r="H743" s="5">
        <v>44965.269232094906</v>
      </c>
      <c r="I743" s="7" t="s">
        <v>44</v>
      </c>
      <c r="J743" s="7"/>
      <c r="K743" s="7"/>
      <c r="L743" s="7" t="s">
        <v>21</v>
      </c>
      <c r="M743" s="7" t="s">
        <v>57</v>
      </c>
      <c r="N743" s="7" t="s">
        <v>28</v>
      </c>
      <c r="O743" s="7" t="s">
        <v>46</v>
      </c>
      <c r="P743" s="25">
        <f t="shared" si="167"/>
        <v>742</v>
      </c>
      <c r="Q743" s="28">
        <f t="shared" si="164"/>
        <v>45078</v>
      </c>
      <c r="R743" s="28" t="str">
        <f t="shared" si="154"/>
        <v>WEB</v>
      </c>
      <c r="S743" s="28" t="str">
        <f t="shared" si="155"/>
        <v>WEBSITE</v>
      </c>
      <c r="T743" s="29">
        <f t="shared" si="156"/>
        <v>3.2626427406199023E-3</v>
      </c>
      <c r="U743" s="29">
        <f t="shared" si="165"/>
        <v>3.2626427406199023E-3</v>
      </c>
      <c r="V743" s="30">
        <f t="shared" si="157"/>
        <v>40.4129</v>
      </c>
      <c r="W743" s="30">
        <f t="shared" si="158"/>
        <v>50</v>
      </c>
      <c r="X743" s="30">
        <f t="shared" si="159"/>
        <v>0</v>
      </c>
      <c r="Y743" s="30">
        <f t="shared" si="160"/>
        <v>56.578060000000001</v>
      </c>
      <c r="Z743" s="30">
        <f t="shared" si="161"/>
        <v>153.33333333333331</v>
      </c>
      <c r="AA743" s="30">
        <f t="shared" si="162"/>
        <v>32.626427406199021</v>
      </c>
      <c r="AB743" s="30">
        <f t="shared" si="163"/>
        <v>0</v>
      </c>
      <c r="AC743" s="30">
        <f t="shared" si="166"/>
        <v>3708.3392792604677</v>
      </c>
    </row>
    <row r="744" spans="1:29" x14ac:dyDescent="0.35">
      <c r="A744" s="5">
        <v>45093.810521585649</v>
      </c>
      <c r="B744" s="1">
        <v>2</v>
      </c>
      <c r="C744" s="6">
        <v>4041.29</v>
      </c>
      <c r="D744" s="6">
        <v>1</v>
      </c>
      <c r="E744" s="7" t="s">
        <v>19</v>
      </c>
      <c r="F744" s="5">
        <v>45095.458333333336</v>
      </c>
      <c r="G744" s="1">
        <v>4</v>
      </c>
      <c r="H744" s="5">
        <v>44965.269232094906</v>
      </c>
      <c r="I744" s="7" t="s">
        <v>44</v>
      </c>
      <c r="J744" s="7"/>
      <c r="K744" s="7"/>
      <c r="L744" s="7" t="s">
        <v>21</v>
      </c>
      <c r="M744" s="7" t="s">
        <v>57</v>
      </c>
      <c r="N744" s="7" t="s">
        <v>28</v>
      </c>
      <c r="O744" s="7" t="s">
        <v>46</v>
      </c>
      <c r="P744" s="25">
        <f t="shared" si="167"/>
        <v>743</v>
      </c>
      <c r="Q744" s="28">
        <f t="shared" si="164"/>
        <v>45078</v>
      </c>
      <c r="R744" s="28" t="str">
        <f t="shared" si="154"/>
        <v>WEB</v>
      </c>
      <c r="S744" s="28" t="str">
        <f t="shared" si="155"/>
        <v>WEBSITE</v>
      </c>
      <c r="T744" s="29">
        <f t="shared" si="156"/>
        <v>3.2626427406199023E-3</v>
      </c>
      <c r="U744" s="29">
        <f t="shared" si="165"/>
        <v>3.2626427406199023E-3</v>
      </c>
      <c r="V744" s="30">
        <f t="shared" si="157"/>
        <v>40.4129</v>
      </c>
      <c r="W744" s="30">
        <f t="shared" si="158"/>
        <v>50</v>
      </c>
      <c r="X744" s="30">
        <f t="shared" si="159"/>
        <v>0</v>
      </c>
      <c r="Y744" s="30">
        <f t="shared" si="160"/>
        <v>56.578060000000001</v>
      </c>
      <c r="Z744" s="30">
        <f t="shared" si="161"/>
        <v>153.33333333333331</v>
      </c>
      <c r="AA744" s="30">
        <f t="shared" si="162"/>
        <v>32.626427406199021</v>
      </c>
      <c r="AB744" s="30">
        <f t="shared" si="163"/>
        <v>0</v>
      </c>
      <c r="AC744" s="30">
        <f t="shared" si="166"/>
        <v>3708.3392792604677</v>
      </c>
    </row>
    <row r="745" spans="1:29" x14ac:dyDescent="0.35">
      <c r="A745" s="5">
        <v>45093.954691678242</v>
      </c>
      <c r="B745" s="1">
        <v>2</v>
      </c>
      <c r="C745" s="6">
        <v>1682.45</v>
      </c>
      <c r="D745" s="6">
        <v>1</v>
      </c>
      <c r="E745" s="7" t="s">
        <v>19</v>
      </c>
      <c r="F745" s="5">
        <v>45095.386917453703</v>
      </c>
      <c r="G745" s="1">
        <v>2</v>
      </c>
      <c r="H745" s="5">
        <v>44914.865347395833</v>
      </c>
      <c r="I745" s="7" t="s">
        <v>48</v>
      </c>
      <c r="J745" s="7"/>
      <c r="K745" s="7"/>
      <c r="L745" s="7" t="s">
        <v>21</v>
      </c>
      <c r="M745" s="7" t="s">
        <v>57</v>
      </c>
      <c r="N745" s="7" t="s">
        <v>23</v>
      </c>
      <c r="O745" s="7" t="s">
        <v>46</v>
      </c>
      <c r="P745" s="25">
        <f t="shared" si="167"/>
        <v>744</v>
      </c>
      <c r="Q745" s="28">
        <f t="shared" si="164"/>
        <v>45078</v>
      </c>
      <c r="R745" s="28" t="str">
        <f t="shared" si="154"/>
        <v>WEB</v>
      </c>
      <c r="S745" s="28" t="str">
        <f t="shared" si="155"/>
        <v>WEBSITE</v>
      </c>
      <c r="T745" s="29">
        <f t="shared" si="156"/>
        <v>3.2626427406199023E-3</v>
      </c>
      <c r="U745" s="29">
        <f t="shared" si="165"/>
        <v>3.2626427406199023E-3</v>
      </c>
      <c r="V745" s="30">
        <f t="shared" si="157"/>
        <v>16.8245</v>
      </c>
      <c r="W745" s="30">
        <f t="shared" si="158"/>
        <v>50</v>
      </c>
      <c r="X745" s="30">
        <f t="shared" si="159"/>
        <v>0</v>
      </c>
      <c r="Y745" s="30">
        <f t="shared" si="160"/>
        <v>23.554300000000001</v>
      </c>
      <c r="Z745" s="30">
        <f t="shared" si="161"/>
        <v>153.33333333333331</v>
      </c>
      <c r="AA745" s="30">
        <f t="shared" si="162"/>
        <v>32.626427406199021</v>
      </c>
      <c r="AB745" s="30">
        <f t="shared" si="163"/>
        <v>0</v>
      </c>
      <c r="AC745" s="30">
        <f t="shared" si="166"/>
        <v>1406.1114392604677</v>
      </c>
    </row>
    <row r="746" spans="1:29" x14ac:dyDescent="0.35">
      <c r="A746" s="5">
        <v>45093.672771678241</v>
      </c>
      <c r="B746" s="1">
        <v>2</v>
      </c>
      <c r="C746" s="6">
        <v>2784.8</v>
      </c>
      <c r="D746" s="6">
        <v>1</v>
      </c>
      <c r="E746" s="7" t="s">
        <v>19</v>
      </c>
      <c r="F746" s="5">
        <v>45095.356714247682</v>
      </c>
      <c r="G746" s="1">
        <v>2</v>
      </c>
      <c r="H746" s="5">
        <v>45074.650851296297</v>
      </c>
      <c r="I746" s="7" t="s">
        <v>48</v>
      </c>
      <c r="J746" s="7"/>
      <c r="K746" s="7" t="s">
        <v>38</v>
      </c>
      <c r="L746" s="7" t="s">
        <v>31</v>
      </c>
      <c r="M746" s="7" t="s">
        <v>34</v>
      </c>
      <c r="N746" s="7" t="s">
        <v>23</v>
      </c>
      <c r="O746" s="7" t="s">
        <v>38</v>
      </c>
      <c r="P746" s="25">
        <f t="shared" si="167"/>
        <v>745</v>
      </c>
      <c r="Q746" s="28">
        <f t="shared" si="164"/>
        <v>45078</v>
      </c>
      <c r="R746" s="28" t="str">
        <f t="shared" si="154"/>
        <v>OTA</v>
      </c>
      <c r="S746" s="28" t="str">
        <f t="shared" si="155"/>
        <v>OTA</v>
      </c>
      <c r="T746" s="29">
        <f t="shared" si="156"/>
        <v>1.1785503830288745E-3</v>
      </c>
      <c r="U746" s="29">
        <f t="shared" si="165"/>
        <v>1.1785503830288745E-3</v>
      </c>
      <c r="V746" s="30">
        <f t="shared" si="157"/>
        <v>417.72</v>
      </c>
      <c r="W746" s="30">
        <f t="shared" si="158"/>
        <v>0</v>
      </c>
      <c r="X746" s="30">
        <f t="shared" si="159"/>
        <v>0</v>
      </c>
      <c r="Y746" s="30">
        <f t="shared" si="160"/>
        <v>50.126399999999997</v>
      </c>
      <c r="Z746" s="30">
        <f t="shared" si="161"/>
        <v>153.33333333333331</v>
      </c>
      <c r="AA746" s="30">
        <f t="shared" si="162"/>
        <v>2.3571007660577488</v>
      </c>
      <c r="AB746" s="30">
        <f t="shared" si="163"/>
        <v>0</v>
      </c>
      <c r="AC746" s="30">
        <f t="shared" si="166"/>
        <v>2161.2631659006092</v>
      </c>
    </row>
    <row r="747" spans="1:29" x14ac:dyDescent="0.35">
      <c r="A747" s="5">
        <v>45093.671309039353</v>
      </c>
      <c r="B747" s="1">
        <v>2</v>
      </c>
      <c r="C747" s="6">
        <v>3874.02</v>
      </c>
      <c r="D747" s="6">
        <v>1</v>
      </c>
      <c r="E747" s="7" t="s">
        <v>19</v>
      </c>
      <c r="F747" s="5">
        <v>45095.410985694441</v>
      </c>
      <c r="G747" s="1">
        <v>2</v>
      </c>
      <c r="H747" s="5">
        <v>45084.928265868053</v>
      </c>
      <c r="I747" s="7" t="s">
        <v>48</v>
      </c>
      <c r="J747" s="7"/>
      <c r="K747" s="7" t="s">
        <v>30</v>
      </c>
      <c r="L747" s="7" t="s">
        <v>31</v>
      </c>
      <c r="M747" s="7" t="s">
        <v>34</v>
      </c>
      <c r="N747" s="7" t="s">
        <v>33</v>
      </c>
      <c r="O747" s="7" t="s">
        <v>30</v>
      </c>
      <c r="P747" s="25">
        <f t="shared" si="167"/>
        <v>746</v>
      </c>
      <c r="Q747" s="28">
        <f t="shared" si="164"/>
        <v>45078</v>
      </c>
      <c r="R747" s="28" t="str">
        <f t="shared" si="154"/>
        <v>OTA</v>
      </c>
      <c r="S747" s="28" t="str">
        <f t="shared" si="155"/>
        <v>OTA</v>
      </c>
      <c r="T747" s="29">
        <f t="shared" si="156"/>
        <v>1.1785503830288745E-3</v>
      </c>
      <c r="U747" s="29">
        <f t="shared" si="165"/>
        <v>1.1785503830288745E-3</v>
      </c>
      <c r="V747" s="30">
        <f t="shared" si="157"/>
        <v>581.10299999999995</v>
      </c>
      <c r="W747" s="30">
        <f t="shared" si="158"/>
        <v>0</v>
      </c>
      <c r="X747" s="30">
        <f t="shared" si="159"/>
        <v>0</v>
      </c>
      <c r="Y747" s="30">
        <f t="shared" si="160"/>
        <v>69.73236</v>
      </c>
      <c r="Z747" s="30">
        <f t="shared" si="161"/>
        <v>153.33333333333331</v>
      </c>
      <c r="AA747" s="30">
        <f t="shared" si="162"/>
        <v>2.3571007660577488</v>
      </c>
      <c r="AB747" s="30">
        <f t="shared" si="163"/>
        <v>0</v>
      </c>
      <c r="AC747" s="30">
        <f t="shared" si="166"/>
        <v>3067.4942059006089</v>
      </c>
    </row>
    <row r="748" spans="1:29" x14ac:dyDescent="0.35">
      <c r="A748" s="5">
        <v>45094.075616307869</v>
      </c>
      <c r="B748" s="1">
        <v>1</v>
      </c>
      <c r="C748" s="6">
        <v>1383.12</v>
      </c>
      <c r="D748" s="6">
        <v>1</v>
      </c>
      <c r="E748" s="7" t="s">
        <v>19</v>
      </c>
      <c r="F748" s="5">
        <v>45094.456764479168</v>
      </c>
      <c r="G748" s="1">
        <v>2</v>
      </c>
      <c r="H748" s="5">
        <v>45094.073262002312</v>
      </c>
      <c r="I748" s="7" t="s">
        <v>48</v>
      </c>
      <c r="J748" s="7"/>
      <c r="K748" s="7"/>
      <c r="L748" s="7" t="s">
        <v>21</v>
      </c>
      <c r="M748" s="7" t="s">
        <v>52</v>
      </c>
      <c r="N748" s="7" t="s">
        <v>23</v>
      </c>
      <c r="O748" s="7" t="s">
        <v>24</v>
      </c>
      <c r="P748" s="25">
        <f t="shared" si="167"/>
        <v>747</v>
      </c>
      <c r="Q748" s="28">
        <f t="shared" si="164"/>
        <v>45078</v>
      </c>
      <c r="R748" s="28" t="str">
        <f t="shared" si="154"/>
        <v>WEB</v>
      </c>
      <c r="S748" s="28" t="str">
        <f t="shared" si="155"/>
        <v>OFFLINE</v>
      </c>
      <c r="T748" s="29">
        <f t="shared" si="156"/>
        <v>1.6313213703099511E-3</v>
      </c>
      <c r="U748" s="29">
        <f t="shared" si="165"/>
        <v>1.6313213703099511E-3</v>
      </c>
      <c r="V748" s="30">
        <f t="shared" si="157"/>
        <v>0</v>
      </c>
      <c r="W748" s="30">
        <f t="shared" si="158"/>
        <v>0</v>
      </c>
      <c r="X748" s="30">
        <f t="shared" si="159"/>
        <v>0</v>
      </c>
      <c r="Y748" s="30">
        <f t="shared" si="160"/>
        <v>19.363679999999999</v>
      </c>
      <c r="Z748" s="30">
        <f t="shared" si="161"/>
        <v>115</v>
      </c>
      <c r="AA748" s="30">
        <f t="shared" si="162"/>
        <v>0</v>
      </c>
      <c r="AB748" s="30">
        <f t="shared" si="163"/>
        <v>0</v>
      </c>
      <c r="AC748" s="30">
        <f t="shared" si="166"/>
        <v>1248.75632</v>
      </c>
    </row>
    <row r="749" spans="1:29" x14ac:dyDescent="0.35">
      <c r="A749" s="5">
        <v>45093.852117291666</v>
      </c>
      <c r="B749" s="1">
        <v>2</v>
      </c>
      <c r="C749" s="6">
        <v>5017.8599999999997</v>
      </c>
      <c r="D749" s="6">
        <v>1</v>
      </c>
      <c r="E749" s="7" t="s">
        <v>19</v>
      </c>
      <c r="F749" s="5">
        <v>45095.438535671296</v>
      </c>
      <c r="G749" s="1">
        <v>4</v>
      </c>
      <c r="H749" s="5">
        <v>45093.747377615742</v>
      </c>
      <c r="I749" s="7" t="s">
        <v>63</v>
      </c>
      <c r="J749" s="7"/>
      <c r="K749" s="7" t="s">
        <v>30</v>
      </c>
      <c r="L749" s="7" t="s">
        <v>31</v>
      </c>
      <c r="M749" s="7" t="s">
        <v>32</v>
      </c>
      <c r="N749" s="7" t="s">
        <v>33</v>
      </c>
      <c r="O749" s="7" t="s">
        <v>30</v>
      </c>
      <c r="P749" s="25">
        <f t="shared" si="167"/>
        <v>748</v>
      </c>
      <c r="Q749" s="28">
        <f t="shared" si="164"/>
        <v>45078</v>
      </c>
      <c r="R749" s="28" t="str">
        <f t="shared" si="154"/>
        <v>OTA</v>
      </c>
      <c r="S749" s="28" t="str">
        <f t="shared" si="155"/>
        <v>OTA</v>
      </c>
      <c r="T749" s="29">
        <f t="shared" si="156"/>
        <v>1.1785503830288745E-3</v>
      </c>
      <c r="U749" s="29">
        <f t="shared" si="165"/>
        <v>1.1785503830288745E-3</v>
      </c>
      <c r="V749" s="30">
        <f t="shared" si="157"/>
        <v>752.67899999999997</v>
      </c>
      <c r="W749" s="30">
        <f t="shared" si="158"/>
        <v>0</v>
      </c>
      <c r="X749" s="30">
        <f t="shared" si="159"/>
        <v>0</v>
      </c>
      <c r="Y749" s="30">
        <f t="shared" si="160"/>
        <v>90.321479999999994</v>
      </c>
      <c r="Z749" s="30">
        <f t="shared" si="161"/>
        <v>153.33333333333331</v>
      </c>
      <c r="AA749" s="30">
        <f t="shared" si="162"/>
        <v>2.3571007660577488</v>
      </c>
      <c r="AB749" s="30">
        <f t="shared" si="163"/>
        <v>0</v>
      </c>
      <c r="AC749" s="30">
        <f t="shared" si="166"/>
        <v>4019.1690859006085</v>
      </c>
    </row>
    <row r="750" spans="1:29" x14ac:dyDescent="0.35">
      <c r="A750" s="5">
        <v>45093.756681226849</v>
      </c>
      <c r="B750" s="1">
        <v>2</v>
      </c>
      <c r="C750" s="6">
        <v>4035.72</v>
      </c>
      <c r="D750" s="6">
        <v>1</v>
      </c>
      <c r="E750" s="7" t="s">
        <v>19</v>
      </c>
      <c r="F750" s="5">
        <v>45095.458333333336</v>
      </c>
      <c r="G750" s="1">
        <v>4</v>
      </c>
      <c r="H750" s="5">
        <v>44844.770178287035</v>
      </c>
      <c r="I750" s="7" t="s">
        <v>63</v>
      </c>
      <c r="J750" s="7"/>
      <c r="K750" s="7" t="s">
        <v>30</v>
      </c>
      <c r="L750" s="7" t="s">
        <v>31</v>
      </c>
      <c r="M750" s="7" t="s">
        <v>32</v>
      </c>
      <c r="N750" s="7" t="s">
        <v>33</v>
      </c>
      <c r="O750" s="7" t="s">
        <v>30</v>
      </c>
      <c r="P750" s="25">
        <f t="shared" si="167"/>
        <v>749</v>
      </c>
      <c r="Q750" s="28">
        <f t="shared" si="164"/>
        <v>45078</v>
      </c>
      <c r="R750" s="28" t="str">
        <f t="shared" si="154"/>
        <v>OTA</v>
      </c>
      <c r="S750" s="28" t="str">
        <f t="shared" si="155"/>
        <v>OTA</v>
      </c>
      <c r="T750" s="29">
        <f t="shared" si="156"/>
        <v>1.1785503830288745E-3</v>
      </c>
      <c r="U750" s="29">
        <f t="shared" si="165"/>
        <v>1.1785503830288745E-3</v>
      </c>
      <c r="V750" s="30">
        <f t="shared" si="157"/>
        <v>605.35799999999995</v>
      </c>
      <c r="W750" s="30">
        <f t="shared" si="158"/>
        <v>0</v>
      </c>
      <c r="X750" s="30">
        <f t="shared" si="159"/>
        <v>0</v>
      </c>
      <c r="Y750" s="30">
        <f t="shared" si="160"/>
        <v>72.642959999999988</v>
      </c>
      <c r="Z750" s="30">
        <f t="shared" si="161"/>
        <v>153.33333333333331</v>
      </c>
      <c r="AA750" s="30">
        <f t="shared" si="162"/>
        <v>2.3571007660577488</v>
      </c>
      <c r="AB750" s="30">
        <f t="shared" si="163"/>
        <v>0</v>
      </c>
      <c r="AC750" s="30">
        <f t="shared" si="166"/>
        <v>3202.0286059006085</v>
      </c>
    </row>
    <row r="751" spans="1:29" x14ac:dyDescent="0.35">
      <c r="A751" s="5">
        <v>45093.651151886574</v>
      </c>
      <c r="B751" s="1">
        <v>2</v>
      </c>
      <c r="C751" s="6">
        <v>3873.21</v>
      </c>
      <c r="D751" s="6">
        <v>1</v>
      </c>
      <c r="E751" s="7" t="s">
        <v>19</v>
      </c>
      <c r="F751" s="5">
        <v>45095.27400769676</v>
      </c>
      <c r="G751" s="1">
        <v>4</v>
      </c>
      <c r="H751" s="5">
        <v>44992.897432442129</v>
      </c>
      <c r="I751" s="7" t="s">
        <v>63</v>
      </c>
      <c r="J751" s="7"/>
      <c r="K751" s="7"/>
      <c r="L751" s="7" t="s">
        <v>21</v>
      </c>
      <c r="M751" s="7" t="s">
        <v>57</v>
      </c>
      <c r="N751" s="7" t="s">
        <v>33</v>
      </c>
      <c r="O751" s="7" t="s">
        <v>46</v>
      </c>
      <c r="P751" s="25">
        <f t="shared" si="167"/>
        <v>750</v>
      </c>
      <c r="Q751" s="28">
        <f t="shared" si="164"/>
        <v>45078</v>
      </c>
      <c r="R751" s="28" t="str">
        <f t="shared" si="154"/>
        <v>WEB</v>
      </c>
      <c r="S751" s="28" t="str">
        <f t="shared" si="155"/>
        <v>WEBSITE</v>
      </c>
      <c r="T751" s="29">
        <f t="shared" si="156"/>
        <v>3.2626427406199023E-3</v>
      </c>
      <c r="U751" s="29">
        <f t="shared" si="165"/>
        <v>3.2626427406199023E-3</v>
      </c>
      <c r="V751" s="30">
        <f t="shared" si="157"/>
        <v>38.732100000000003</v>
      </c>
      <c r="W751" s="30">
        <f t="shared" si="158"/>
        <v>50</v>
      </c>
      <c r="X751" s="30">
        <f t="shared" si="159"/>
        <v>0</v>
      </c>
      <c r="Y751" s="30">
        <f t="shared" si="160"/>
        <v>54.224940000000004</v>
      </c>
      <c r="Z751" s="30">
        <f t="shared" si="161"/>
        <v>153.33333333333331</v>
      </c>
      <c r="AA751" s="30">
        <f t="shared" si="162"/>
        <v>32.626427406199021</v>
      </c>
      <c r="AB751" s="30">
        <f t="shared" si="163"/>
        <v>0</v>
      </c>
      <c r="AC751" s="30">
        <f t="shared" si="166"/>
        <v>3544.2931992604676</v>
      </c>
    </row>
    <row r="752" spans="1:29" x14ac:dyDescent="0.35">
      <c r="A752" s="5">
        <v>45093.693812627316</v>
      </c>
      <c r="B752" s="1">
        <v>2</v>
      </c>
      <c r="C752" s="6">
        <v>4558.26</v>
      </c>
      <c r="D752" s="6">
        <v>1</v>
      </c>
      <c r="E752" s="7" t="s">
        <v>19</v>
      </c>
      <c r="F752" s="5">
        <v>45095.458333333336</v>
      </c>
      <c r="G752" s="1">
        <v>4</v>
      </c>
      <c r="H752" s="5">
        <v>45030.90881241898</v>
      </c>
      <c r="I752" s="7" t="s">
        <v>63</v>
      </c>
      <c r="J752" s="7"/>
      <c r="K752" s="7" t="s">
        <v>30</v>
      </c>
      <c r="L752" s="7" t="s">
        <v>31</v>
      </c>
      <c r="M752" s="7" t="s">
        <v>34</v>
      </c>
      <c r="N752" s="7" t="s">
        <v>33</v>
      </c>
      <c r="O752" s="7" t="s">
        <v>30</v>
      </c>
      <c r="P752" s="25">
        <f t="shared" si="167"/>
        <v>751</v>
      </c>
      <c r="Q752" s="28">
        <f t="shared" si="164"/>
        <v>45078</v>
      </c>
      <c r="R752" s="28" t="str">
        <f t="shared" si="154"/>
        <v>OTA</v>
      </c>
      <c r="S752" s="28" t="str">
        <f t="shared" si="155"/>
        <v>OTA</v>
      </c>
      <c r="T752" s="29">
        <f t="shared" si="156"/>
        <v>1.1785503830288745E-3</v>
      </c>
      <c r="U752" s="29">
        <f t="shared" si="165"/>
        <v>1.1785503830288745E-3</v>
      </c>
      <c r="V752" s="30">
        <f t="shared" si="157"/>
        <v>683.73900000000003</v>
      </c>
      <c r="W752" s="30">
        <f t="shared" si="158"/>
        <v>0</v>
      </c>
      <c r="X752" s="30">
        <f t="shared" si="159"/>
        <v>0</v>
      </c>
      <c r="Y752" s="30">
        <f t="shared" si="160"/>
        <v>82.048680000000004</v>
      </c>
      <c r="Z752" s="30">
        <f t="shared" si="161"/>
        <v>153.33333333333331</v>
      </c>
      <c r="AA752" s="30">
        <f t="shared" si="162"/>
        <v>2.3571007660577488</v>
      </c>
      <c r="AB752" s="30">
        <f t="shared" si="163"/>
        <v>0</v>
      </c>
      <c r="AC752" s="30">
        <f t="shared" si="166"/>
        <v>3636.7818859006093</v>
      </c>
    </row>
    <row r="753" spans="1:29" x14ac:dyDescent="0.35">
      <c r="A753" s="5">
        <v>45094.011352395835</v>
      </c>
      <c r="B753" s="1">
        <v>1</v>
      </c>
      <c r="C753" s="6">
        <v>2329.84</v>
      </c>
      <c r="D753" s="6">
        <v>1</v>
      </c>
      <c r="E753" s="7" t="s">
        <v>19</v>
      </c>
      <c r="F753" s="5">
        <v>45094.400898935186</v>
      </c>
      <c r="G753" s="1">
        <v>5</v>
      </c>
      <c r="H753" s="5">
        <v>45085.873054328702</v>
      </c>
      <c r="I753" s="7" t="s">
        <v>80</v>
      </c>
      <c r="J753" s="7"/>
      <c r="K753" s="7" t="s">
        <v>38</v>
      </c>
      <c r="L753" s="7" t="s">
        <v>31</v>
      </c>
      <c r="M753" s="7" t="s">
        <v>34</v>
      </c>
      <c r="N753" s="7" t="s">
        <v>23</v>
      </c>
      <c r="O753" s="7" t="s">
        <v>38</v>
      </c>
      <c r="P753" s="25">
        <f t="shared" si="167"/>
        <v>752</v>
      </c>
      <c r="Q753" s="28">
        <f t="shared" si="164"/>
        <v>45078</v>
      </c>
      <c r="R753" s="28" t="str">
        <f t="shared" si="154"/>
        <v>OTA</v>
      </c>
      <c r="S753" s="28" t="str">
        <f t="shared" si="155"/>
        <v>OTA</v>
      </c>
      <c r="T753" s="29">
        <f t="shared" si="156"/>
        <v>5.8927519151443723E-4</v>
      </c>
      <c r="U753" s="29">
        <f t="shared" si="165"/>
        <v>5.8927519151443723E-4</v>
      </c>
      <c r="V753" s="30">
        <f t="shared" si="157"/>
        <v>349.476</v>
      </c>
      <c r="W753" s="30">
        <f t="shared" si="158"/>
        <v>0</v>
      </c>
      <c r="X753" s="30">
        <f t="shared" si="159"/>
        <v>0</v>
      </c>
      <c r="Y753" s="30">
        <f t="shared" si="160"/>
        <v>41.93712</v>
      </c>
      <c r="Z753" s="30">
        <f t="shared" si="161"/>
        <v>115</v>
      </c>
      <c r="AA753" s="30">
        <f t="shared" si="162"/>
        <v>1.1785503830288744</v>
      </c>
      <c r="AB753" s="30">
        <f t="shared" si="163"/>
        <v>0</v>
      </c>
      <c r="AC753" s="30">
        <f t="shared" si="166"/>
        <v>1822.2483296169712</v>
      </c>
    </row>
    <row r="754" spans="1:29" x14ac:dyDescent="0.35">
      <c r="A754" s="5">
        <v>45093.605714166668</v>
      </c>
      <c r="B754" s="1">
        <v>2</v>
      </c>
      <c r="C754" s="6">
        <v>1894.82</v>
      </c>
      <c r="D754" s="6">
        <v>1</v>
      </c>
      <c r="E754" s="7" t="s">
        <v>19</v>
      </c>
      <c r="F754" s="5">
        <v>45095.43727072917</v>
      </c>
      <c r="G754" s="1">
        <v>1</v>
      </c>
      <c r="H754" s="5">
        <v>45086.724496354167</v>
      </c>
      <c r="I754" s="7" t="s">
        <v>49</v>
      </c>
      <c r="J754" s="7"/>
      <c r="K754" s="7" t="s">
        <v>30</v>
      </c>
      <c r="L754" s="7" t="s">
        <v>31</v>
      </c>
      <c r="M754" s="7" t="s">
        <v>34</v>
      </c>
      <c r="N754" s="7" t="s">
        <v>33</v>
      </c>
      <c r="O754" s="7" t="s">
        <v>30</v>
      </c>
      <c r="P754" s="25">
        <f t="shared" si="167"/>
        <v>753</v>
      </c>
      <c r="Q754" s="28">
        <f t="shared" si="164"/>
        <v>45078</v>
      </c>
      <c r="R754" s="28" t="str">
        <f t="shared" si="154"/>
        <v>OTA</v>
      </c>
      <c r="S754" s="28" t="str">
        <f t="shared" si="155"/>
        <v>OTA</v>
      </c>
      <c r="T754" s="29">
        <f t="shared" si="156"/>
        <v>1.1785503830288745E-3</v>
      </c>
      <c r="U754" s="29">
        <f t="shared" si="165"/>
        <v>1.1785503830288745E-3</v>
      </c>
      <c r="V754" s="30">
        <f t="shared" si="157"/>
        <v>284.22299999999996</v>
      </c>
      <c r="W754" s="30">
        <f t="shared" si="158"/>
        <v>0</v>
      </c>
      <c r="X754" s="30">
        <f t="shared" si="159"/>
        <v>0</v>
      </c>
      <c r="Y754" s="30">
        <f t="shared" si="160"/>
        <v>34.106759999999994</v>
      </c>
      <c r="Z754" s="30">
        <f t="shared" si="161"/>
        <v>153.33333333333331</v>
      </c>
      <c r="AA754" s="30">
        <f t="shared" si="162"/>
        <v>2.3571007660577488</v>
      </c>
      <c r="AB754" s="30">
        <f t="shared" si="163"/>
        <v>0</v>
      </c>
      <c r="AC754" s="30">
        <f t="shared" si="166"/>
        <v>1420.799805900609</v>
      </c>
    </row>
    <row r="755" spans="1:29" x14ac:dyDescent="0.35">
      <c r="A755" s="5">
        <v>45093.716285555558</v>
      </c>
      <c r="B755" s="1">
        <v>2</v>
      </c>
      <c r="C755" s="6">
        <v>1611.21</v>
      </c>
      <c r="D755" s="6">
        <v>1</v>
      </c>
      <c r="E755" s="7" t="s">
        <v>19</v>
      </c>
      <c r="F755" s="5">
        <v>45095.274220775464</v>
      </c>
      <c r="G755" s="1">
        <v>1</v>
      </c>
      <c r="H755" s="5">
        <v>45090.772007523148</v>
      </c>
      <c r="I755" s="7" t="s">
        <v>49</v>
      </c>
      <c r="J755" s="7"/>
      <c r="K755" s="7" t="s">
        <v>50</v>
      </c>
      <c r="L755" s="7" t="s">
        <v>31</v>
      </c>
      <c r="M755" s="7" t="s">
        <v>32</v>
      </c>
      <c r="N755" s="7" t="s">
        <v>28</v>
      </c>
      <c r="O755" s="7" t="s">
        <v>51</v>
      </c>
      <c r="P755" s="25">
        <f t="shared" si="167"/>
        <v>754</v>
      </c>
      <c r="Q755" s="28">
        <f t="shared" si="164"/>
        <v>45078</v>
      </c>
      <c r="R755" s="28" t="str">
        <f t="shared" si="154"/>
        <v>OTA</v>
      </c>
      <c r="S755" s="28" t="str">
        <f t="shared" si="155"/>
        <v>OTA</v>
      </c>
      <c r="T755" s="29">
        <f t="shared" si="156"/>
        <v>1.1785503830288745E-3</v>
      </c>
      <c r="U755" s="29">
        <f t="shared" si="165"/>
        <v>1.1785503830288745E-3</v>
      </c>
      <c r="V755" s="30">
        <f t="shared" si="157"/>
        <v>241.6815</v>
      </c>
      <c r="W755" s="30">
        <f t="shared" si="158"/>
        <v>0</v>
      </c>
      <c r="X755" s="30">
        <f t="shared" si="159"/>
        <v>0</v>
      </c>
      <c r="Y755" s="30">
        <f t="shared" si="160"/>
        <v>29.00178</v>
      </c>
      <c r="Z755" s="30">
        <f t="shared" si="161"/>
        <v>153.33333333333331</v>
      </c>
      <c r="AA755" s="30">
        <f t="shared" si="162"/>
        <v>2.3571007660577488</v>
      </c>
      <c r="AB755" s="30">
        <f t="shared" si="163"/>
        <v>0</v>
      </c>
      <c r="AC755" s="30">
        <f t="shared" si="166"/>
        <v>1184.836285900609</v>
      </c>
    </row>
    <row r="756" spans="1:29" x14ac:dyDescent="0.35">
      <c r="A756" s="5">
        <v>45093.832875034721</v>
      </c>
      <c r="B756" s="1">
        <v>3</v>
      </c>
      <c r="C756" s="6">
        <v>2343.75</v>
      </c>
      <c r="D756" s="6">
        <v>1</v>
      </c>
      <c r="E756" s="7" t="s">
        <v>19</v>
      </c>
      <c r="F756" s="5">
        <v>45096.424977233793</v>
      </c>
      <c r="G756" s="1">
        <v>1</v>
      </c>
      <c r="H756" s="5">
        <v>45093.672582256942</v>
      </c>
      <c r="I756" s="7" t="s">
        <v>49</v>
      </c>
      <c r="J756" s="7"/>
      <c r="K756" s="7" t="s">
        <v>30</v>
      </c>
      <c r="L756" s="7" t="s">
        <v>31</v>
      </c>
      <c r="M756" s="7" t="s">
        <v>32</v>
      </c>
      <c r="N756" s="7" t="s">
        <v>33</v>
      </c>
      <c r="O756" s="7" t="s">
        <v>30</v>
      </c>
      <c r="P756" s="25">
        <f t="shared" si="167"/>
        <v>755</v>
      </c>
      <c r="Q756" s="28">
        <f t="shared" si="164"/>
        <v>45078</v>
      </c>
      <c r="R756" s="28" t="str">
        <f t="shared" si="154"/>
        <v>OTA</v>
      </c>
      <c r="S756" s="28" t="str">
        <f t="shared" si="155"/>
        <v>OTA</v>
      </c>
      <c r="T756" s="29">
        <f t="shared" si="156"/>
        <v>1.7678255745433118E-3</v>
      </c>
      <c r="U756" s="29">
        <f t="shared" si="165"/>
        <v>1.7678255745433118E-3</v>
      </c>
      <c r="V756" s="30">
        <f t="shared" si="157"/>
        <v>351.5625</v>
      </c>
      <c r="W756" s="30">
        <f t="shared" si="158"/>
        <v>0</v>
      </c>
      <c r="X756" s="30">
        <f t="shared" si="159"/>
        <v>0</v>
      </c>
      <c r="Y756" s="30">
        <f t="shared" si="160"/>
        <v>42.1875</v>
      </c>
      <c r="Z756" s="30">
        <f t="shared" si="161"/>
        <v>191.66666666666666</v>
      </c>
      <c r="AA756" s="30">
        <f t="shared" si="162"/>
        <v>3.5356511490866236</v>
      </c>
      <c r="AB756" s="30">
        <f t="shared" si="163"/>
        <v>0</v>
      </c>
      <c r="AC756" s="30">
        <f t="shared" si="166"/>
        <v>1754.7976821842467</v>
      </c>
    </row>
    <row r="757" spans="1:29" x14ac:dyDescent="0.35">
      <c r="A757" s="5">
        <v>45093.794877627312</v>
      </c>
      <c r="B757" s="1">
        <v>1</v>
      </c>
      <c r="C757" s="6">
        <v>928.57</v>
      </c>
      <c r="D757" s="6">
        <v>1</v>
      </c>
      <c r="E757" s="7" t="s">
        <v>19</v>
      </c>
      <c r="F757" s="5">
        <v>45094.447519409725</v>
      </c>
      <c r="G757" s="1">
        <v>1</v>
      </c>
      <c r="H757" s="5">
        <v>45087.639137662038</v>
      </c>
      <c r="I757" s="7" t="s">
        <v>49</v>
      </c>
      <c r="J757" s="7"/>
      <c r="K757" s="7" t="s">
        <v>30</v>
      </c>
      <c r="L757" s="7" t="s">
        <v>31</v>
      </c>
      <c r="M757" s="7" t="s">
        <v>32</v>
      </c>
      <c r="N757" s="7" t="s">
        <v>33</v>
      </c>
      <c r="O757" s="7" t="s">
        <v>30</v>
      </c>
      <c r="P757" s="25">
        <f t="shared" si="167"/>
        <v>756</v>
      </c>
      <c r="Q757" s="28">
        <f t="shared" si="164"/>
        <v>45078</v>
      </c>
      <c r="R757" s="28" t="str">
        <f t="shared" si="154"/>
        <v>OTA</v>
      </c>
      <c r="S757" s="28" t="str">
        <f t="shared" si="155"/>
        <v>OTA</v>
      </c>
      <c r="T757" s="29">
        <f t="shared" si="156"/>
        <v>5.8927519151443723E-4</v>
      </c>
      <c r="U757" s="29">
        <f t="shared" si="165"/>
        <v>5.8927519151443723E-4</v>
      </c>
      <c r="V757" s="30">
        <f t="shared" si="157"/>
        <v>139.28550000000001</v>
      </c>
      <c r="W757" s="30">
        <f t="shared" si="158"/>
        <v>0</v>
      </c>
      <c r="X757" s="30">
        <f t="shared" si="159"/>
        <v>0</v>
      </c>
      <c r="Y757" s="30">
        <f t="shared" si="160"/>
        <v>16.714259999999999</v>
      </c>
      <c r="Z757" s="30">
        <f t="shared" si="161"/>
        <v>115</v>
      </c>
      <c r="AA757" s="30">
        <f t="shared" si="162"/>
        <v>1.1785503830288744</v>
      </c>
      <c r="AB757" s="30">
        <f t="shared" si="163"/>
        <v>0</v>
      </c>
      <c r="AC757" s="30">
        <f t="shared" si="166"/>
        <v>656.39168961697112</v>
      </c>
    </row>
    <row r="758" spans="1:29" x14ac:dyDescent="0.35">
      <c r="A758" s="5">
        <v>45093.750499930553</v>
      </c>
      <c r="B758" s="1">
        <v>1</v>
      </c>
      <c r="C758" s="6">
        <v>714.38</v>
      </c>
      <c r="D758" s="6">
        <v>1</v>
      </c>
      <c r="E758" s="7" t="s">
        <v>19</v>
      </c>
      <c r="F758" s="5">
        <v>45094.458333333336</v>
      </c>
      <c r="G758" s="1">
        <v>1</v>
      </c>
      <c r="H758" s="5">
        <v>44994.612651064817</v>
      </c>
      <c r="I758" s="7" t="s">
        <v>49</v>
      </c>
      <c r="J758" s="7"/>
      <c r="K758" s="7" t="s">
        <v>30</v>
      </c>
      <c r="L758" s="7" t="s">
        <v>31</v>
      </c>
      <c r="M758" s="7" t="s">
        <v>34</v>
      </c>
      <c r="N758" s="7" t="s">
        <v>33</v>
      </c>
      <c r="O758" s="7" t="s">
        <v>30</v>
      </c>
      <c r="P758" s="25">
        <f t="shared" si="167"/>
        <v>757</v>
      </c>
      <c r="Q758" s="28">
        <f t="shared" si="164"/>
        <v>45078</v>
      </c>
      <c r="R758" s="28" t="str">
        <f t="shared" si="154"/>
        <v>OTA</v>
      </c>
      <c r="S758" s="28" t="str">
        <f t="shared" si="155"/>
        <v>OTA</v>
      </c>
      <c r="T758" s="29">
        <f t="shared" si="156"/>
        <v>5.8927519151443723E-4</v>
      </c>
      <c r="U758" s="29">
        <f t="shared" si="165"/>
        <v>5.8927519151443723E-4</v>
      </c>
      <c r="V758" s="30">
        <f t="shared" si="157"/>
        <v>107.157</v>
      </c>
      <c r="W758" s="30">
        <f t="shared" si="158"/>
        <v>0</v>
      </c>
      <c r="X758" s="30">
        <f t="shared" si="159"/>
        <v>0</v>
      </c>
      <c r="Y758" s="30">
        <f t="shared" si="160"/>
        <v>12.858839999999999</v>
      </c>
      <c r="Z758" s="30">
        <f t="shared" si="161"/>
        <v>115</v>
      </c>
      <c r="AA758" s="30">
        <f t="shared" si="162"/>
        <v>1.1785503830288744</v>
      </c>
      <c r="AB758" s="30">
        <f t="shared" si="163"/>
        <v>0</v>
      </c>
      <c r="AC758" s="30">
        <f t="shared" si="166"/>
        <v>478.18560961697113</v>
      </c>
    </row>
    <row r="759" spans="1:29" x14ac:dyDescent="0.35">
      <c r="A759" s="5">
        <v>45093.755584537037</v>
      </c>
      <c r="B759" s="1">
        <v>1</v>
      </c>
      <c r="C759" s="6">
        <v>849.62</v>
      </c>
      <c r="D759" s="6">
        <v>1</v>
      </c>
      <c r="E759" s="7" t="s">
        <v>19</v>
      </c>
      <c r="F759" s="5">
        <v>45094.458333333336</v>
      </c>
      <c r="G759" s="1">
        <v>1</v>
      </c>
      <c r="H759" s="5">
        <v>45093.474912546299</v>
      </c>
      <c r="I759" s="7" t="s">
        <v>49</v>
      </c>
      <c r="J759" s="7"/>
      <c r="K759" s="7"/>
      <c r="L759" s="7" t="s">
        <v>21</v>
      </c>
      <c r="M759" s="7" t="s">
        <v>52</v>
      </c>
      <c r="N759" s="7" t="s">
        <v>23</v>
      </c>
      <c r="O759" s="7" t="s">
        <v>24</v>
      </c>
      <c r="P759" s="25">
        <f t="shared" si="167"/>
        <v>758</v>
      </c>
      <c r="Q759" s="28">
        <f t="shared" si="164"/>
        <v>45078</v>
      </c>
      <c r="R759" s="28" t="str">
        <f t="shared" si="154"/>
        <v>WEB</v>
      </c>
      <c r="S759" s="28" t="str">
        <f t="shared" si="155"/>
        <v>OFFLINE</v>
      </c>
      <c r="T759" s="29">
        <f t="shared" si="156"/>
        <v>1.6313213703099511E-3</v>
      </c>
      <c r="U759" s="29">
        <f t="shared" si="165"/>
        <v>1.6313213703099511E-3</v>
      </c>
      <c r="V759" s="30">
        <f t="shared" si="157"/>
        <v>0</v>
      </c>
      <c r="W759" s="30">
        <f t="shared" si="158"/>
        <v>0</v>
      </c>
      <c r="X759" s="30">
        <f t="shared" si="159"/>
        <v>0</v>
      </c>
      <c r="Y759" s="30">
        <f t="shared" si="160"/>
        <v>11.894680000000001</v>
      </c>
      <c r="Z759" s="30">
        <f t="shared" si="161"/>
        <v>115</v>
      </c>
      <c r="AA759" s="30">
        <f t="shared" si="162"/>
        <v>0</v>
      </c>
      <c r="AB759" s="30">
        <f t="shared" si="163"/>
        <v>0</v>
      </c>
      <c r="AC759" s="30">
        <f t="shared" si="166"/>
        <v>722.72532000000001</v>
      </c>
    </row>
    <row r="760" spans="1:29" x14ac:dyDescent="0.35">
      <c r="A760" s="5">
        <v>45094.004669374997</v>
      </c>
      <c r="B760" s="1">
        <v>1</v>
      </c>
      <c r="C760" s="6">
        <v>904.46</v>
      </c>
      <c r="D760" s="6">
        <v>1</v>
      </c>
      <c r="E760" s="7" t="s">
        <v>19</v>
      </c>
      <c r="F760" s="5">
        <v>45094.458333333336</v>
      </c>
      <c r="G760" s="1">
        <v>1</v>
      </c>
      <c r="H760" s="5">
        <v>45093.997348935183</v>
      </c>
      <c r="I760" s="7" t="s">
        <v>49</v>
      </c>
      <c r="J760" s="7"/>
      <c r="K760" s="7" t="s">
        <v>30</v>
      </c>
      <c r="L760" s="7" t="s">
        <v>31</v>
      </c>
      <c r="M760" s="7" t="s">
        <v>32</v>
      </c>
      <c r="N760" s="7" t="s">
        <v>33</v>
      </c>
      <c r="O760" s="7" t="s">
        <v>30</v>
      </c>
      <c r="P760" s="25">
        <f t="shared" si="167"/>
        <v>759</v>
      </c>
      <c r="Q760" s="28">
        <f t="shared" si="164"/>
        <v>45078</v>
      </c>
      <c r="R760" s="28" t="str">
        <f t="shared" si="154"/>
        <v>OTA</v>
      </c>
      <c r="S760" s="28" t="str">
        <f t="shared" si="155"/>
        <v>OTA</v>
      </c>
      <c r="T760" s="29">
        <f t="shared" si="156"/>
        <v>5.8927519151443723E-4</v>
      </c>
      <c r="U760" s="29">
        <f t="shared" si="165"/>
        <v>5.8927519151443723E-4</v>
      </c>
      <c r="V760" s="30">
        <f t="shared" si="157"/>
        <v>135.66900000000001</v>
      </c>
      <c r="W760" s="30">
        <f t="shared" si="158"/>
        <v>0</v>
      </c>
      <c r="X760" s="30">
        <f t="shared" si="159"/>
        <v>0</v>
      </c>
      <c r="Y760" s="30">
        <f t="shared" si="160"/>
        <v>16.280280000000001</v>
      </c>
      <c r="Z760" s="30">
        <f t="shared" si="161"/>
        <v>115</v>
      </c>
      <c r="AA760" s="30">
        <f t="shared" si="162"/>
        <v>1.1785503830288744</v>
      </c>
      <c r="AB760" s="30">
        <f t="shared" si="163"/>
        <v>0</v>
      </c>
      <c r="AC760" s="30">
        <f t="shared" si="166"/>
        <v>636.3321696169711</v>
      </c>
    </row>
    <row r="761" spans="1:29" x14ac:dyDescent="0.35">
      <c r="A761" s="5">
        <v>45093.987500937503</v>
      </c>
      <c r="B761" s="1">
        <v>1</v>
      </c>
      <c r="C761" s="6">
        <v>904.46</v>
      </c>
      <c r="D761" s="6">
        <v>1</v>
      </c>
      <c r="E761" s="7" t="s">
        <v>19</v>
      </c>
      <c r="F761" s="5">
        <v>45094.458333333336</v>
      </c>
      <c r="G761" s="1">
        <v>1</v>
      </c>
      <c r="H761" s="5">
        <v>45093.974440335645</v>
      </c>
      <c r="I761" s="7" t="s">
        <v>49</v>
      </c>
      <c r="J761" s="7"/>
      <c r="K761" s="7" t="s">
        <v>30</v>
      </c>
      <c r="L761" s="7" t="s">
        <v>31</v>
      </c>
      <c r="M761" s="7" t="s">
        <v>32</v>
      </c>
      <c r="N761" s="7" t="s">
        <v>33</v>
      </c>
      <c r="O761" s="7" t="s">
        <v>30</v>
      </c>
      <c r="P761" s="25">
        <f t="shared" si="167"/>
        <v>760</v>
      </c>
      <c r="Q761" s="28">
        <f t="shared" si="164"/>
        <v>45078</v>
      </c>
      <c r="R761" s="28" t="str">
        <f t="shared" si="154"/>
        <v>OTA</v>
      </c>
      <c r="S761" s="28" t="str">
        <f t="shared" si="155"/>
        <v>OTA</v>
      </c>
      <c r="T761" s="29">
        <f t="shared" si="156"/>
        <v>5.8927519151443723E-4</v>
      </c>
      <c r="U761" s="29">
        <f t="shared" si="165"/>
        <v>5.8927519151443723E-4</v>
      </c>
      <c r="V761" s="30">
        <f t="shared" si="157"/>
        <v>135.66900000000001</v>
      </c>
      <c r="W761" s="30">
        <f t="shared" si="158"/>
        <v>0</v>
      </c>
      <c r="X761" s="30">
        <f t="shared" si="159"/>
        <v>0</v>
      </c>
      <c r="Y761" s="30">
        <f t="shared" si="160"/>
        <v>16.280280000000001</v>
      </c>
      <c r="Z761" s="30">
        <f t="shared" si="161"/>
        <v>115</v>
      </c>
      <c r="AA761" s="30">
        <f t="shared" si="162"/>
        <v>1.1785503830288744</v>
      </c>
      <c r="AB761" s="30">
        <f t="shared" si="163"/>
        <v>0</v>
      </c>
      <c r="AC761" s="30">
        <f t="shared" si="166"/>
        <v>636.3321696169711</v>
      </c>
    </row>
    <row r="762" spans="1:29" x14ac:dyDescent="0.35">
      <c r="A762" s="5">
        <v>45094.013322175924</v>
      </c>
      <c r="B762" s="1">
        <v>1</v>
      </c>
      <c r="C762" s="6">
        <v>904.46</v>
      </c>
      <c r="D762" s="6">
        <v>1</v>
      </c>
      <c r="E762" s="7" t="s">
        <v>19</v>
      </c>
      <c r="F762" s="5">
        <v>45094.458333333336</v>
      </c>
      <c r="G762" s="1">
        <v>1</v>
      </c>
      <c r="H762" s="5">
        <v>45092.916451956022</v>
      </c>
      <c r="I762" s="7" t="s">
        <v>49</v>
      </c>
      <c r="J762" s="7"/>
      <c r="K762" s="7" t="s">
        <v>30</v>
      </c>
      <c r="L762" s="7" t="s">
        <v>31</v>
      </c>
      <c r="M762" s="7" t="s">
        <v>32</v>
      </c>
      <c r="N762" s="7" t="s">
        <v>33</v>
      </c>
      <c r="O762" s="7" t="s">
        <v>30</v>
      </c>
      <c r="P762" s="25">
        <f t="shared" si="167"/>
        <v>761</v>
      </c>
      <c r="Q762" s="28">
        <f t="shared" si="164"/>
        <v>45078</v>
      </c>
      <c r="R762" s="28" t="str">
        <f t="shared" si="154"/>
        <v>OTA</v>
      </c>
      <c r="S762" s="28" t="str">
        <f t="shared" si="155"/>
        <v>OTA</v>
      </c>
      <c r="T762" s="29">
        <f t="shared" si="156"/>
        <v>5.8927519151443723E-4</v>
      </c>
      <c r="U762" s="29">
        <f t="shared" si="165"/>
        <v>5.8927519151443723E-4</v>
      </c>
      <c r="V762" s="30">
        <f t="shared" si="157"/>
        <v>135.66900000000001</v>
      </c>
      <c r="W762" s="30">
        <f t="shared" si="158"/>
        <v>0</v>
      </c>
      <c r="X762" s="30">
        <f t="shared" si="159"/>
        <v>0</v>
      </c>
      <c r="Y762" s="30">
        <f t="shared" si="160"/>
        <v>16.280280000000001</v>
      </c>
      <c r="Z762" s="30">
        <f t="shared" si="161"/>
        <v>115</v>
      </c>
      <c r="AA762" s="30">
        <f t="shared" si="162"/>
        <v>1.1785503830288744</v>
      </c>
      <c r="AB762" s="30">
        <f t="shared" si="163"/>
        <v>0</v>
      </c>
      <c r="AC762" s="30">
        <f t="shared" si="166"/>
        <v>636.3321696169711</v>
      </c>
    </row>
    <row r="763" spans="1:29" x14ac:dyDescent="0.35">
      <c r="A763" s="5">
        <v>45093.771549328703</v>
      </c>
      <c r="B763" s="1">
        <v>3</v>
      </c>
      <c r="C763" s="6">
        <v>1872.32</v>
      </c>
      <c r="D763" s="6">
        <v>1</v>
      </c>
      <c r="E763" s="7" t="s">
        <v>19</v>
      </c>
      <c r="F763" s="5">
        <v>45096.25</v>
      </c>
      <c r="G763" s="1">
        <v>1</v>
      </c>
      <c r="H763" s="5">
        <v>44975.339017268518</v>
      </c>
      <c r="I763" s="7" t="s">
        <v>49</v>
      </c>
      <c r="J763" s="7"/>
      <c r="K763" s="7" t="s">
        <v>30</v>
      </c>
      <c r="L763" s="7" t="s">
        <v>31</v>
      </c>
      <c r="M763" s="7" t="s">
        <v>34</v>
      </c>
      <c r="N763" s="7" t="s">
        <v>33</v>
      </c>
      <c r="O763" s="7" t="s">
        <v>30</v>
      </c>
      <c r="P763" s="25">
        <f t="shared" si="167"/>
        <v>762</v>
      </c>
      <c r="Q763" s="28">
        <f t="shared" si="164"/>
        <v>45078</v>
      </c>
      <c r="R763" s="28" t="str">
        <f t="shared" si="154"/>
        <v>OTA</v>
      </c>
      <c r="S763" s="28" t="str">
        <f t="shared" si="155"/>
        <v>OTA</v>
      </c>
      <c r="T763" s="29">
        <f t="shared" si="156"/>
        <v>1.7678255745433118E-3</v>
      </c>
      <c r="U763" s="29">
        <f t="shared" si="165"/>
        <v>1.7678255745433118E-3</v>
      </c>
      <c r="V763" s="30">
        <f t="shared" si="157"/>
        <v>280.84799999999996</v>
      </c>
      <c r="W763" s="30">
        <f t="shared" si="158"/>
        <v>0</v>
      </c>
      <c r="X763" s="30">
        <f t="shared" si="159"/>
        <v>0</v>
      </c>
      <c r="Y763" s="30">
        <f t="shared" si="160"/>
        <v>33.701759999999993</v>
      </c>
      <c r="Z763" s="30">
        <f t="shared" si="161"/>
        <v>191.66666666666666</v>
      </c>
      <c r="AA763" s="30">
        <f t="shared" si="162"/>
        <v>3.5356511490866236</v>
      </c>
      <c r="AB763" s="30">
        <f t="shared" si="163"/>
        <v>0</v>
      </c>
      <c r="AC763" s="30">
        <f t="shared" si="166"/>
        <v>1362.5679221842468</v>
      </c>
    </row>
    <row r="764" spans="1:29" x14ac:dyDescent="0.35">
      <c r="A764" s="5">
        <v>45093.865527546295</v>
      </c>
      <c r="B764" s="1">
        <v>3</v>
      </c>
      <c r="C764" s="6">
        <v>1992.19</v>
      </c>
      <c r="D764" s="6">
        <v>1</v>
      </c>
      <c r="E764" s="7" t="s">
        <v>19</v>
      </c>
      <c r="F764" s="5">
        <v>45096.458333333336</v>
      </c>
      <c r="G764" s="1">
        <v>1</v>
      </c>
      <c r="H764" s="5">
        <v>45092.792492488428</v>
      </c>
      <c r="I764" s="7" t="s">
        <v>53</v>
      </c>
      <c r="J764" s="7"/>
      <c r="K764" s="7" t="s">
        <v>50</v>
      </c>
      <c r="L764" s="7" t="s">
        <v>31</v>
      </c>
      <c r="M764" s="7" t="s">
        <v>32</v>
      </c>
      <c r="N764" s="7" t="s">
        <v>28</v>
      </c>
      <c r="O764" s="7" t="s">
        <v>51</v>
      </c>
      <c r="P764" s="25">
        <f t="shared" si="167"/>
        <v>763</v>
      </c>
      <c r="Q764" s="28">
        <f t="shared" si="164"/>
        <v>45078</v>
      </c>
      <c r="R764" s="28" t="str">
        <f t="shared" si="154"/>
        <v>OTA</v>
      </c>
      <c r="S764" s="28" t="str">
        <f t="shared" si="155"/>
        <v>OTA</v>
      </c>
      <c r="T764" s="29">
        <f t="shared" si="156"/>
        <v>1.7678255745433118E-3</v>
      </c>
      <c r="U764" s="29">
        <f t="shared" si="165"/>
        <v>1.7678255745433118E-3</v>
      </c>
      <c r="V764" s="30">
        <f t="shared" si="157"/>
        <v>298.82850000000002</v>
      </c>
      <c r="W764" s="30">
        <f t="shared" si="158"/>
        <v>0</v>
      </c>
      <c r="X764" s="30">
        <f t="shared" si="159"/>
        <v>0</v>
      </c>
      <c r="Y764" s="30">
        <f t="shared" si="160"/>
        <v>35.85942</v>
      </c>
      <c r="Z764" s="30">
        <f t="shared" si="161"/>
        <v>191.66666666666666</v>
      </c>
      <c r="AA764" s="30">
        <f t="shared" si="162"/>
        <v>3.5356511490866236</v>
      </c>
      <c r="AB764" s="30">
        <f t="shared" si="163"/>
        <v>0</v>
      </c>
      <c r="AC764" s="30">
        <f t="shared" si="166"/>
        <v>1462.2997621842467</v>
      </c>
    </row>
    <row r="765" spans="1:29" x14ac:dyDescent="0.35">
      <c r="A765" s="5">
        <v>45093.627560682871</v>
      </c>
      <c r="B765" s="1">
        <v>2</v>
      </c>
      <c r="C765" s="6">
        <v>1843.58</v>
      </c>
      <c r="D765" s="6">
        <v>1</v>
      </c>
      <c r="E765" s="7" t="s">
        <v>19</v>
      </c>
      <c r="F765" s="5">
        <v>45095.458333333336</v>
      </c>
      <c r="G765" s="1">
        <v>1</v>
      </c>
      <c r="H765" s="5">
        <v>45072.797005474538</v>
      </c>
      <c r="I765" s="7" t="s">
        <v>53</v>
      </c>
      <c r="J765" s="7"/>
      <c r="K765" s="7" t="s">
        <v>38</v>
      </c>
      <c r="L765" s="7" t="s">
        <v>31</v>
      </c>
      <c r="M765" s="7" t="s">
        <v>34</v>
      </c>
      <c r="N765" s="7" t="s">
        <v>23</v>
      </c>
      <c r="O765" s="7" t="s">
        <v>38</v>
      </c>
      <c r="P765" s="25">
        <f t="shared" si="167"/>
        <v>764</v>
      </c>
      <c r="Q765" s="28">
        <f t="shared" si="164"/>
        <v>45078</v>
      </c>
      <c r="R765" s="28" t="str">
        <f t="shared" si="154"/>
        <v>OTA</v>
      </c>
      <c r="S765" s="28" t="str">
        <f t="shared" si="155"/>
        <v>OTA</v>
      </c>
      <c r="T765" s="29">
        <f t="shared" si="156"/>
        <v>1.1785503830288745E-3</v>
      </c>
      <c r="U765" s="29">
        <f t="shared" si="165"/>
        <v>1.1785503830288745E-3</v>
      </c>
      <c r="V765" s="30">
        <f t="shared" si="157"/>
        <v>276.53699999999998</v>
      </c>
      <c r="W765" s="30">
        <f t="shared" si="158"/>
        <v>0</v>
      </c>
      <c r="X765" s="30">
        <f t="shared" si="159"/>
        <v>0</v>
      </c>
      <c r="Y765" s="30">
        <f t="shared" si="160"/>
        <v>33.184439999999995</v>
      </c>
      <c r="Z765" s="30">
        <f t="shared" si="161"/>
        <v>153.33333333333331</v>
      </c>
      <c r="AA765" s="30">
        <f t="shared" si="162"/>
        <v>2.3571007660577488</v>
      </c>
      <c r="AB765" s="30">
        <f t="shared" si="163"/>
        <v>0</v>
      </c>
      <c r="AC765" s="30">
        <f t="shared" si="166"/>
        <v>1378.1681259006089</v>
      </c>
    </row>
    <row r="766" spans="1:29" x14ac:dyDescent="0.35">
      <c r="A766" s="5">
        <v>45094.076513553242</v>
      </c>
      <c r="B766" s="1">
        <v>1</v>
      </c>
      <c r="C766" s="6">
        <v>961.34</v>
      </c>
      <c r="D766" s="6">
        <v>1</v>
      </c>
      <c r="E766" s="7" t="s">
        <v>19</v>
      </c>
      <c r="F766" s="5">
        <v>45094.456865856482</v>
      </c>
      <c r="G766" s="1">
        <v>1</v>
      </c>
      <c r="H766" s="5">
        <v>45094.073482523148</v>
      </c>
      <c r="I766" s="7" t="s">
        <v>53</v>
      </c>
      <c r="J766" s="7"/>
      <c r="K766" s="7"/>
      <c r="L766" s="7" t="s">
        <v>21</v>
      </c>
      <c r="M766" s="7" t="s">
        <v>52</v>
      </c>
      <c r="N766" s="7" t="s">
        <v>23</v>
      </c>
      <c r="O766" s="7" t="s">
        <v>24</v>
      </c>
      <c r="P766" s="25">
        <f t="shared" si="167"/>
        <v>765</v>
      </c>
      <c r="Q766" s="28">
        <f t="shared" si="164"/>
        <v>45078</v>
      </c>
      <c r="R766" s="28" t="str">
        <f t="shared" si="154"/>
        <v>WEB</v>
      </c>
      <c r="S766" s="28" t="str">
        <f t="shared" si="155"/>
        <v>OFFLINE</v>
      </c>
      <c r="T766" s="29">
        <f t="shared" si="156"/>
        <v>1.6313213703099511E-3</v>
      </c>
      <c r="U766" s="29">
        <f t="shared" si="165"/>
        <v>1.6313213703099511E-3</v>
      </c>
      <c r="V766" s="30">
        <f t="shared" si="157"/>
        <v>0</v>
      </c>
      <c r="W766" s="30">
        <f t="shared" si="158"/>
        <v>0</v>
      </c>
      <c r="X766" s="30">
        <f t="shared" si="159"/>
        <v>0</v>
      </c>
      <c r="Y766" s="30">
        <f t="shared" si="160"/>
        <v>13.458760000000002</v>
      </c>
      <c r="Z766" s="30">
        <f t="shared" si="161"/>
        <v>115</v>
      </c>
      <c r="AA766" s="30">
        <f t="shared" si="162"/>
        <v>0</v>
      </c>
      <c r="AB766" s="30">
        <f t="shared" si="163"/>
        <v>0</v>
      </c>
      <c r="AC766" s="30">
        <f t="shared" si="166"/>
        <v>832.88124000000005</v>
      </c>
    </row>
    <row r="767" spans="1:29" x14ac:dyDescent="0.35">
      <c r="A767" s="5">
        <v>45093.733031840275</v>
      </c>
      <c r="B767" s="1">
        <v>2</v>
      </c>
      <c r="C767" s="6">
        <v>1946.93</v>
      </c>
      <c r="D767" s="6">
        <v>1</v>
      </c>
      <c r="E767" s="7" t="s">
        <v>19</v>
      </c>
      <c r="F767" s="5">
        <v>45095.326221145835</v>
      </c>
      <c r="G767" s="1">
        <v>1</v>
      </c>
      <c r="H767" s="5">
        <v>45093.401984687502</v>
      </c>
      <c r="I767" s="7" t="s">
        <v>53</v>
      </c>
      <c r="J767" s="7"/>
      <c r="K767" s="7"/>
      <c r="L767" s="7" t="s">
        <v>21</v>
      </c>
      <c r="M767" s="7" t="s">
        <v>52</v>
      </c>
      <c r="N767" s="7" t="s">
        <v>28</v>
      </c>
      <c r="O767" s="7" t="s">
        <v>46</v>
      </c>
      <c r="P767" s="25">
        <f t="shared" si="167"/>
        <v>766</v>
      </c>
      <c r="Q767" s="28">
        <f t="shared" si="164"/>
        <v>45078</v>
      </c>
      <c r="R767" s="28" t="str">
        <f t="shared" si="154"/>
        <v>WEB</v>
      </c>
      <c r="S767" s="28" t="str">
        <f t="shared" si="155"/>
        <v>WEBSITE</v>
      </c>
      <c r="T767" s="29">
        <f t="shared" si="156"/>
        <v>3.2626427406199023E-3</v>
      </c>
      <c r="U767" s="29">
        <f t="shared" si="165"/>
        <v>3.2626427406199023E-3</v>
      </c>
      <c r="V767" s="30">
        <f t="shared" si="157"/>
        <v>19.4693</v>
      </c>
      <c r="W767" s="30">
        <f t="shared" si="158"/>
        <v>50</v>
      </c>
      <c r="X767" s="30">
        <f t="shared" si="159"/>
        <v>0</v>
      </c>
      <c r="Y767" s="30">
        <f t="shared" si="160"/>
        <v>27.257020000000001</v>
      </c>
      <c r="Z767" s="30">
        <f t="shared" si="161"/>
        <v>153.33333333333331</v>
      </c>
      <c r="AA767" s="30">
        <f t="shared" si="162"/>
        <v>32.626427406199021</v>
      </c>
      <c r="AB767" s="30">
        <f t="shared" si="163"/>
        <v>0</v>
      </c>
      <c r="AC767" s="30">
        <f t="shared" si="166"/>
        <v>1664.2439192604677</v>
      </c>
    </row>
    <row r="768" spans="1:29" x14ac:dyDescent="0.35">
      <c r="A768" s="5">
        <v>45093.672855208337</v>
      </c>
      <c r="B768" s="1">
        <v>3</v>
      </c>
      <c r="C768" s="6">
        <v>3163.77</v>
      </c>
      <c r="D768" s="6">
        <v>1</v>
      </c>
      <c r="E768" s="7" t="s">
        <v>19</v>
      </c>
      <c r="F768" s="5">
        <v>45096.426419317133</v>
      </c>
      <c r="G768" s="1">
        <v>1</v>
      </c>
      <c r="H768" s="5">
        <v>45010.245612708335</v>
      </c>
      <c r="I768" s="7" t="s">
        <v>53</v>
      </c>
      <c r="J768" s="7"/>
      <c r="K768" s="7" t="s">
        <v>30</v>
      </c>
      <c r="L768" s="7" t="s">
        <v>31</v>
      </c>
      <c r="M768" s="7" t="s">
        <v>34</v>
      </c>
      <c r="N768" s="7" t="s">
        <v>33</v>
      </c>
      <c r="O768" s="7" t="s">
        <v>30</v>
      </c>
      <c r="P768" s="25">
        <f t="shared" si="167"/>
        <v>767</v>
      </c>
      <c r="Q768" s="28">
        <f t="shared" si="164"/>
        <v>45078</v>
      </c>
      <c r="R768" s="28" t="str">
        <f t="shared" si="154"/>
        <v>OTA</v>
      </c>
      <c r="S768" s="28" t="str">
        <f t="shared" si="155"/>
        <v>OTA</v>
      </c>
      <c r="T768" s="29">
        <f t="shared" si="156"/>
        <v>1.7678255745433118E-3</v>
      </c>
      <c r="U768" s="29">
        <f t="shared" si="165"/>
        <v>1.7678255745433118E-3</v>
      </c>
      <c r="V768" s="30">
        <f t="shared" si="157"/>
        <v>474.56549999999999</v>
      </c>
      <c r="W768" s="30">
        <f t="shared" si="158"/>
        <v>0</v>
      </c>
      <c r="X768" s="30">
        <f t="shared" si="159"/>
        <v>0</v>
      </c>
      <c r="Y768" s="30">
        <f t="shared" si="160"/>
        <v>56.947859999999999</v>
      </c>
      <c r="Z768" s="30">
        <f t="shared" si="161"/>
        <v>191.66666666666666</v>
      </c>
      <c r="AA768" s="30">
        <f t="shared" si="162"/>
        <v>3.5356511490866236</v>
      </c>
      <c r="AB768" s="30">
        <f t="shared" si="163"/>
        <v>0</v>
      </c>
      <c r="AC768" s="30">
        <f t="shared" si="166"/>
        <v>2437.0543221842468</v>
      </c>
    </row>
    <row r="769" spans="1:29" x14ac:dyDescent="0.35">
      <c r="A769" s="5">
        <v>45093.665503923614</v>
      </c>
      <c r="B769" s="1">
        <v>2</v>
      </c>
      <c r="C769" s="6">
        <v>1738.47</v>
      </c>
      <c r="D769" s="6">
        <v>1</v>
      </c>
      <c r="E769" s="7" t="s">
        <v>19</v>
      </c>
      <c r="F769" s="5">
        <v>45095.389928414355</v>
      </c>
      <c r="G769" s="1">
        <v>1</v>
      </c>
      <c r="H769" s="5">
        <v>45084.949439305557</v>
      </c>
      <c r="I769" s="7" t="s">
        <v>53</v>
      </c>
      <c r="J769" s="7"/>
      <c r="K769" s="7" t="s">
        <v>38</v>
      </c>
      <c r="L769" s="7" t="s">
        <v>31</v>
      </c>
      <c r="M769" s="7" t="s">
        <v>34</v>
      </c>
      <c r="N769" s="7" t="s">
        <v>23</v>
      </c>
      <c r="O769" s="7" t="s">
        <v>38</v>
      </c>
      <c r="P769" s="25">
        <f t="shared" si="167"/>
        <v>768</v>
      </c>
      <c r="Q769" s="28">
        <f t="shared" si="164"/>
        <v>45078</v>
      </c>
      <c r="R769" s="28" t="str">
        <f t="shared" si="154"/>
        <v>OTA</v>
      </c>
      <c r="S769" s="28" t="str">
        <f t="shared" si="155"/>
        <v>OTA</v>
      </c>
      <c r="T769" s="29">
        <f t="shared" si="156"/>
        <v>1.1785503830288745E-3</v>
      </c>
      <c r="U769" s="29">
        <f t="shared" si="165"/>
        <v>1.1785503830288745E-3</v>
      </c>
      <c r="V769" s="30">
        <f t="shared" si="157"/>
        <v>260.77049999999997</v>
      </c>
      <c r="W769" s="30">
        <f t="shared" si="158"/>
        <v>0</v>
      </c>
      <c r="X769" s="30">
        <f t="shared" si="159"/>
        <v>0</v>
      </c>
      <c r="Y769" s="30">
        <f t="shared" si="160"/>
        <v>31.292459999999998</v>
      </c>
      <c r="Z769" s="30">
        <f t="shared" si="161"/>
        <v>153.33333333333331</v>
      </c>
      <c r="AA769" s="30">
        <f t="shared" si="162"/>
        <v>2.3571007660577488</v>
      </c>
      <c r="AB769" s="30">
        <f t="shared" si="163"/>
        <v>0</v>
      </c>
      <c r="AC769" s="30">
        <f t="shared" si="166"/>
        <v>1290.716605900609</v>
      </c>
    </row>
    <row r="770" spans="1:29" x14ac:dyDescent="0.35">
      <c r="A770" s="5">
        <v>45093.742266539353</v>
      </c>
      <c r="B770" s="1">
        <v>1</v>
      </c>
      <c r="C770" s="6">
        <v>991.07</v>
      </c>
      <c r="D770" s="6">
        <v>1</v>
      </c>
      <c r="E770" s="7" t="s">
        <v>19</v>
      </c>
      <c r="F770" s="5">
        <v>45094.458333333336</v>
      </c>
      <c r="G770" s="1">
        <v>1</v>
      </c>
      <c r="H770" s="5">
        <v>45093.628953310188</v>
      </c>
      <c r="I770" s="7" t="s">
        <v>53</v>
      </c>
      <c r="J770" s="7"/>
      <c r="K770" s="7" t="s">
        <v>30</v>
      </c>
      <c r="L770" s="7" t="s">
        <v>31</v>
      </c>
      <c r="M770" s="7" t="s">
        <v>32</v>
      </c>
      <c r="N770" s="7" t="s">
        <v>33</v>
      </c>
      <c r="O770" s="7" t="s">
        <v>30</v>
      </c>
      <c r="P770" s="25">
        <f t="shared" si="167"/>
        <v>769</v>
      </c>
      <c r="Q770" s="28">
        <f t="shared" si="164"/>
        <v>45078</v>
      </c>
      <c r="R770" s="28" t="str">
        <f t="shared" ref="R770:R833" si="168">IFERROR(VLOOKUP($M770,rate_mapping,2,FALSE),"")</f>
        <v>OTA</v>
      </c>
      <c r="S770" s="28" t="str">
        <f t="shared" ref="S770:S833" si="169">IFERROR(VLOOKUP($O770,source_mapping,2,FALSE),"")</f>
        <v>OTA</v>
      </c>
      <c r="T770" s="29">
        <f t="shared" ref="T770:T833" si="170">IFERROR($B770/SUMIFS($B:$B,$L:$L,$L770,$Q:$Q,$Q770),0)</f>
        <v>5.8927519151443723E-4</v>
      </c>
      <c r="U770" s="29">
        <f t="shared" si="165"/>
        <v>5.8927519151443723E-4</v>
      </c>
      <c r="V770" s="30">
        <f t="shared" ref="V770:V833" si="171">MAX(IFERROR(VLOOKUP($S770,channel_code_cost,3,FALSE)*$C770,0),IFERROR(VLOOKUP($R770,rate_code_cost,3,FALSE)*$C770,0))</f>
        <v>148.66050000000001</v>
      </c>
      <c r="W770" s="30">
        <f t="shared" ref="W770:W833" si="172">MAX(IFERROR(VLOOKUP($S770,channel_code_cost,2,FALSE)*$D770,0),IFERROR(VLOOKUP($R770,rate_code_cost,2,FALSE)*$D770,0))</f>
        <v>0</v>
      </c>
      <c r="X770" s="30">
        <f t="shared" ref="X770:X833" si="173">MAX(IFERROR(VLOOKUP($S770,channel_code_cost,4,FALSE)*$C770,0),IFERROR(VLOOKUP($R770,rate_code_cost,4,FALSE)*$C770,0))</f>
        <v>0</v>
      </c>
      <c r="Y770" s="30">
        <f t="shared" ref="Y770:Y833" si="174">MAX(IFERROR(VLOOKUP($S770,channel_code_cost,5,FALSE)*$C770,0),IFERROR(VLOOKUP($R770,rate_code_cost,5,FALSE)*$C770,0))</f>
        <v>17.839259999999999</v>
      </c>
      <c r="Z770" s="30">
        <f t="shared" ref="Z770:Z833" si="175">hk_departure_cost+(($B770-1)*hk_stay_cost)</f>
        <v>115</v>
      </c>
      <c r="AA770" s="30">
        <f t="shared" ref="AA770:AA833" si="176">IFERROR(VLOOKUP($S770,channel_code_cost,6,FALSE)*$U770,0)</f>
        <v>1.1785503830288744</v>
      </c>
      <c r="AB770" s="30">
        <f t="shared" ref="AB770:AB833" si="177">IFERROR(VLOOKUP($L770,segment_p_cost,2,FALSE)*$T770,0)</f>
        <v>0</v>
      </c>
      <c r="AC770" s="30">
        <f t="shared" si="166"/>
        <v>708.39168961697112</v>
      </c>
    </row>
    <row r="771" spans="1:29" x14ac:dyDescent="0.35">
      <c r="A771" s="5">
        <v>45094.021312604164</v>
      </c>
      <c r="B771" s="1">
        <v>1</v>
      </c>
      <c r="C771" s="6">
        <v>991.07</v>
      </c>
      <c r="D771" s="6">
        <v>1</v>
      </c>
      <c r="E771" s="7" t="s">
        <v>19</v>
      </c>
      <c r="F771" s="5">
        <v>45094.357284664351</v>
      </c>
      <c r="G771" s="1">
        <v>1</v>
      </c>
      <c r="H771" s="5">
        <v>45094.020617141206</v>
      </c>
      <c r="I771" s="7" t="s">
        <v>53</v>
      </c>
      <c r="J771" s="7"/>
      <c r="K771" s="7" t="s">
        <v>30</v>
      </c>
      <c r="L771" s="7" t="s">
        <v>31</v>
      </c>
      <c r="M771" s="7" t="s">
        <v>32</v>
      </c>
      <c r="N771" s="7" t="s">
        <v>33</v>
      </c>
      <c r="O771" s="7" t="s">
        <v>30</v>
      </c>
      <c r="P771" s="25">
        <f t="shared" si="167"/>
        <v>770</v>
      </c>
      <c r="Q771" s="28">
        <f t="shared" ref="Q771:Q834" si="178">DATE(YEAR($A771),MONTH($A771),1)</f>
        <v>45078</v>
      </c>
      <c r="R771" s="28" t="str">
        <f t="shared" si="168"/>
        <v>OTA</v>
      </c>
      <c r="S771" s="28" t="str">
        <f t="shared" si="169"/>
        <v>OTA</v>
      </c>
      <c r="T771" s="29">
        <f t="shared" si="170"/>
        <v>5.8927519151443723E-4</v>
      </c>
      <c r="U771" s="29">
        <f t="shared" ref="U771:U834" si="179">IFERROR($B771/SUMIFS($B:$B,$L:$L,$L771,$Q:$Q,$Q771),0)</f>
        <v>5.8927519151443723E-4</v>
      </c>
      <c r="V771" s="30">
        <f t="shared" si="171"/>
        <v>148.66050000000001</v>
      </c>
      <c r="W771" s="30">
        <f t="shared" si="172"/>
        <v>0</v>
      </c>
      <c r="X771" s="30">
        <f t="shared" si="173"/>
        <v>0</v>
      </c>
      <c r="Y771" s="30">
        <f t="shared" si="174"/>
        <v>17.839259999999999</v>
      </c>
      <c r="Z771" s="30">
        <f t="shared" si="175"/>
        <v>115</v>
      </c>
      <c r="AA771" s="30">
        <f t="shared" si="176"/>
        <v>1.1785503830288744</v>
      </c>
      <c r="AB771" s="30">
        <f t="shared" si="177"/>
        <v>0</v>
      </c>
      <c r="AC771" s="30">
        <f t="shared" ref="AC771:AC834" si="180">C771-SUM(V771:AB771)</f>
        <v>708.39168961697112</v>
      </c>
    </row>
    <row r="772" spans="1:29" x14ac:dyDescent="0.35">
      <c r="A772" s="5">
        <v>45093.67027347222</v>
      </c>
      <c r="B772" s="1">
        <v>1</v>
      </c>
      <c r="C772" s="6">
        <v>744.64</v>
      </c>
      <c r="D772" s="6">
        <v>1</v>
      </c>
      <c r="E772" s="7" t="s">
        <v>19</v>
      </c>
      <c r="F772" s="5">
        <v>45094.374874351852</v>
      </c>
      <c r="G772" s="1">
        <v>1</v>
      </c>
      <c r="H772" s="5">
        <v>44991.515432685184</v>
      </c>
      <c r="I772" s="7" t="s">
        <v>53</v>
      </c>
      <c r="J772" s="7"/>
      <c r="K772" s="7" t="s">
        <v>30</v>
      </c>
      <c r="L772" s="7" t="s">
        <v>31</v>
      </c>
      <c r="M772" s="7" t="s">
        <v>32</v>
      </c>
      <c r="N772" s="7" t="s">
        <v>33</v>
      </c>
      <c r="O772" s="7" t="s">
        <v>30</v>
      </c>
      <c r="P772" s="25">
        <f t="shared" ref="P772:P835" si="181">P771+1</f>
        <v>771</v>
      </c>
      <c r="Q772" s="28">
        <f t="shared" si="178"/>
        <v>45078</v>
      </c>
      <c r="R772" s="28" t="str">
        <f t="shared" si="168"/>
        <v>OTA</v>
      </c>
      <c r="S772" s="28" t="str">
        <f t="shared" si="169"/>
        <v>OTA</v>
      </c>
      <c r="T772" s="29">
        <f t="shared" si="170"/>
        <v>5.8927519151443723E-4</v>
      </c>
      <c r="U772" s="29">
        <f t="shared" si="179"/>
        <v>5.8927519151443723E-4</v>
      </c>
      <c r="V772" s="30">
        <f t="shared" si="171"/>
        <v>111.696</v>
      </c>
      <c r="W772" s="30">
        <f t="shared" si="172"/>
        <v>0</v>
      </c>
      <c r="X772" s="30">
        <f t="shared" si="173"/>
        <v>0</v>
      </c>
      <c r="Y772" s="30">
        <f t="shared" si="174"/>
        <v>13.403519999999999</v>
      </c>
      <c r="Z772" s="30">
        <f t="shared" si="175"/>
        <v>115</v>
      </c>
      <c r="AA772" s="30">
        <f t="shared" si="176"/>
        <v>1.1785503830288744</v>
      </c>
      <c r="AB772" s="30">
        <f t="shared" si="177"/>
        <v>0</v>
      </c>
      <c r="AC772" s="30">
        <f t="shared" si="180"/>
        <v>503.36192961697111</v>
      </c>
    </row>
    <row r="773" spans="1:29" x14ac:dyDescent="0.35">
      <c r="A773" s="5">
        <v>45094.665971932867</v>
      </c>
      <c r="B773" s="1">
        <v>1</v>
      </c>
      <c r="C773" s="6">
        <v>2560.54</v>
      </c>
      <c r="D773" s="6">
        <v>1</v>
      </c>
      <c r="E773" s="7" t="s">
        <v>19</v>
      </c>
      <c r="F773" s="5">
        <v>45095.333333333336</v>
      </c>
      <c r="G773" s="1">
        <v>2</v>
      </c>
      <c r="H773" s="5">
        <v>44999.764211909722</v>
      </c>
      <c r="I773" s="7" t="s">
        <v>20</v>
      </c>
      <c r="J773" s="7"/>
      <c r="K773" s="7"/>
      <c r="L773" s="7" t="s">
        <v>21</v>
      </c>
      <c r="M773" s="7" t="s">
        <v>57</v>
      </c>
      <c r="N773" s="7" t="s">
        <v>28</v>
      </c>
      <c r="O773" s="7" t="s">
        <v>46</v>
      </c>
      <c r="P773" s="25">
        <f t="shared" si="181"/>
        <v>772</v>
      </c>
      <c r="Q773" s="28">
        <f t="shared" si="178"/>
        <v>45078</v>
      </c>
      <c r="R773" s="28" t="str">
        <f t="shared" si="168"/>
        <v>WEB</v>
      </c>
      <c r="S773" s="28" t="str">
        <f t="shared" si="169"/>
        <v>WEBSITE</v>
      </c>
      <c r="T773" s="29">
        <f t="shared" si="170"/>
        <v>1.6313213703099511E-3</v>
      </c>
      <c r="U773" s="29">
        <f t="shared" si="179"/>
        <v>1.6313213703099511E-3</v>
      </c>
      <c r="V773" s="30">
        <f t="shared" si="171"/>
        <v>25.605399999999999</v>
      </c>
      <c r="W773" s="30">
        <f t="shared" si="172"/>
        <v>50</v>
      </c>
      <c r="X773" s="30">
        <f t="shared" si="173"/>
        <v>0</v>
      </c>
      <c r="Y773" s="30">
        <f t="shared" si="174"/>
        <v>35.847560000000001</v>
      </c>
      <c r="Z773" s="30">
        <f t="shared" si="175"/>
        <v>115</v>
      </c>
      <c r="AA773" s="30">
        <f t="shared" si="176"/>
        <v>16.31321370309951</v>
      </c>
      <c r="AB773" s="30">
        <f t="shared" si="177"/>
        <v>0</v>
      </c>
      <c r="AC773" s="30">
        <f t="shared" si="180"/>
        <v>2317.7738262969006</v>
      </c>
    </row>
    <row r="774" spans="1:29" x14ac:dyDescent="0.35">
      <c r="A774" s="5">
        <v>45094.670266655092</v>
      </c>
      <c r="B774" s="1">
        <v>1</v>
      </c>
      <c r="C774" s="6">
        <v>2560.54</v>
      </c>
      <c r="D774" s="6">
        <v>1</v>
      </c>
      <c r="E774" s="7" t="s">
        <v>19</v>
      </c>
      <c r="F774" s="5">
        <v>45095.333333333336</v>
      </c>
      <c r="G774" s="1">
        <v>2</v>
      </c>
      <c r="H774" s="5">
        <v>44999.764211909722</v>
      </c>
      <c r="I774" s="7" t="s">
        <v>20</v>
      </c>
      <c r="J774" s="7"/>
      <c r="K774" s="7"/>
      <c r="L774" s="7" t="s">
        <v>21</v>
      </c>
      <c r="M774" s="7" t="s">
        <v>57</v>
      </c>
      <c r="N774" s="7" t="s">
        <v>28</v>
      </c>
      <c r="O774" s="7" t="s">
        <v>46</v>
      </c>
      <c r="P774" s="25">
        <f t="shared" si="181"/>
        <v>773</v>
      </c>
      <c r="Q774" s="28">
        <f t="shared" si="178"/>
        <v>45078</v>
      </c>
      <c r="R774" s="28" t="str">
        <f t="shared" si="168"/>
        <v>WEB</v>
      </c>
      <c r="S774" s="28" t="str">
        <f t="shared" si="169"/>
        <v>WEBSITE</v>
      </c>
      <c r="T774" s="29">
        <f t="shared" si="170"/>
        <v>1.6313213703099511E-3</v>
      </c>
      <c r="U774" s="29">
        <f t="shared" si="179"/>
        <v>1.6313213703099511E-3</v>
      </c>
      <c r="V774" s="30">
        <f t="shared" si="171"/>
        <v>25.605399999999999</v>
      </c>
      <c r="W774" s="30">
        <f t="shared" si="172"/>
        <v>50</v>
      </c>
      <c r="X774" s="30">
        <f t="shared" si="173"/>
        <v>0</v>
      </c>
      <c r="Y774" s="30">
        <f t="shared" si="174"/>
        <v>35.847560000000001</v>
      </c>
      <c r="Z774" s="30">
        <f t="shared" si="175"/>
        <v>115</v>
      </c>
      <c r="AA774" s="30">
        <f t="shared" si="176"/>
        <v>16.31321370309951</v>
      </c>
      <c r="AB774" s="30">
        <f t="shared" si="177"/>
        <v>0</v>
      </c>
      <c r="AC774" s="30">
        <f t="shared" si="180"/>
        <v>2317.7738262969006</v>
      </c>
    </row>
    <row r="775" spans="1:29" x14ac:dyDescent="0.35">
      <c r="A775" s="5">
        <v>45094.671125335648</v>
      </c>
      <c r="B775" s="1">
        <v>1</v>
      </c>
      <c r="C775" s="6">
        <v>1434.51</v>
      </c>
      <c r="D775" s="6">
        <v>1</v>
      </c>
      <c r="E775" s="7" t="s">
        <v>19</v>
      </c>
      <c r="F775" s="5">
        <v>45095.458333333336</v>
      </c>
      <c r="G775" s="1">
        <v>2</v>
      </c>
      <c r="H775" s="5">
        <v>45082.84181824074</v>
      </c>
      <c r="I775" s="7" t="s">
        <v>20</v>
      </c>
      <c r="J775" s="7"/>
      <c r="K775" s="7" t="s">
        <v>38</v>
      </c>
      <c r="L775" s="7" t="s">
        <v>31</v>
      </c>
      <c r="M775" s="7" t="s">
        <v>34</v>
      </c>
      <c r="N775" s="7" t="s">
        <v>23</v>
      </c>
      <c r="O775" s="7" t="s">
        <v>38</v>
      </c>
      <c r="P775" s="25">
        <f t="shared" si="181"/>
        <v>774</v>
      </c>
      <c r="Q775" s="28">
        <f t="shared" si="178"/>
        <v>45078</v>
      </c>
      <c r="R775" s="28" t="str">
        <f t="shared" si="168"/>
        <v>OTA</v>
      </c>
      <c r="S775" s="28" t="str">
        <f t="shared" si="169"/>
        <v>OTA</v>
      </c>
      <c r="T775" s="29">
        <f t="shared" si="170"/>
        <v>5.8927519151443723E-4</v>
      </c>
      <c r="U775" s="29">
        <f t="shared" si="179"/>
        <v>5.8927519151443723E-4</v>
      </c>
      <c r="V775" s="30">
        <f t="shared" si="171"/>
        <v>215.1765</v>
      </c>
      <c r="W775" s="30">
        <f t="shared" si="172"/>
        <v>0</v>
      </c>
      <c r="X775" s="30">
        <f t="shared" si="173"/>
        <v>0</v>
      </c>
      <c r="Y775" s="30">
        <f t="shared" si="174"/>
        <v>25.821179999999998</v>
      </c>
      <c r="Z775" s="30">
        <f t="shared" si="175"/>
        <v>115</v>
      </c>
      <c r="AA775" s="30">
        <f t="shared" si="176"/>
        <v>1.1785503830288744</v>
      </c>
      <c r="AB775" s="30">
        <f t="shared" si="177"/>
        <v>0</v>
      </c>
      <c r="AC775" s="30">
        <f t="shared" si="180"/>
        <v>1077.333769616971</v>
      </c>
    </row>
    <row r="776" spans="1:29" x14ac:dyDescent="0.35">
      <c r="A776" s="5">
        <v>45094.715465208334</v>
      </c>
      <c r="B776" s="1">
        <v>3</v>
      </c>
      <c r="C776" s="6">
        <v>3938.4</v>
      </c>
      <c r="D776" s="6">
        <v>1</v>
      </c>
      <c r="E776" s="7" t="s">
        <v>19</v>
      </c>
      <c r="F776" s="5">
        <v>45097.376316238428</v>
      </c>
      <c r="G776" s="1">
        <v>2</v>
      </c>
      <c r="H776" s="5">
        <v>44929.793864293984</v>
      </c>
      <c r="I776" s="7" t="s">
        <v>20</v>
      </c>
      <c r="J776" s="7"/>
      <c r="K776" s="7" t="s">
        <v>30</v>
      </c>
      <c r="L776" s="7" t="s">
        <v>31</v>
      </c>
      <c r="M776" s="7" t="s">
        <v>32</v>
      </c>
      <c r="N776" s="7" t="s">
        <v>33</v>
      </c>
      <c r="O776" s="7" t="s">
        <v>30</v>
      </c>
      <c r="P776" s="25">
        <f t="shared" si="181"/>
        <v>775</v>
      </c>
      <c r="Q776" s="28">
        <f t="shared" si="178"/>
        <v>45078</v>
      </c>
      <c r="R776" s="28" t="str">
        <f t="shared" si="168"/>
        <v>OTA</v>
      </c>
      <c r="S776" s="28" t="str">
        <f t="shared" si="169"/>
        <v>OTA</v>
      </c>
      <c r="T776" s="29">
        <f t="shared" si="170"/>
        <v>1.7678255745433118E-3</v>
      </c>
      <c r="U776" s="29">
        <f t="shared" si="179"/>
        <v>1.7678255745433118E-3</v>
      </c>
      <c r="V776" s="30">
        <f t="shared" si="171"/>
        <v>590.76</v>
      </c>
      <c r="W776" s="30">
        <f t="shared" si="172"/>
        <v>0</v>
      </c>
      <c r="X776" s="30">
        <f t="shared" si="173"/>
        <v>0</v>
      </c>
      <c r="Y776" s="30">
        <f t="shared" si="174"/>
        <v>70.891199999999998</v>
      </c>
      <c r="Z776" s="30">
        <f t="shared" si="175"/>
        <v>191.66666666666666</v>
      </c>
      <c r="AA776" s="30">
        <f t="shared" si="176"/>
        <v>3.5356511490866236</v>
      </c>
      <c r="AB776" s="30">
        <f t="shared" si="177"/>
        <v>0</v>
      </c>
      <c r="AC776" s="30">
        <f t="shared" si="180"/>
        <v>3081.546482184247</v>
      </c>
    </row>
    <row r="777" spans="1:29" x14ac:dyDescent="0.35">
      <c r="A777" s="5">
        <v>45094.673483009261</v>
      </c>
      <c r="B777" s="1">
        <v>1</v>
      </c>
      <c r="C777" s="6">
        <v>1802.05</v>
      </c>
      <c r="D777" s="6">
        <v>1</v>
      </c>
      <c r="E777" s="7" t="s">
        <v>19</v>
      </c>
      <c r="F777" s="5">
        <v>45095.458333333336</v>
      </c>
      <c r="G777" s="1">
        <v>2</v>
      </c>
      <c r="H777" s="5">
        <v>44992.62516236111</v>
      </c>
      <c r="I777" s="7" t="s">
        <v>20</v>
      </c>
      <c r="J777" s="7"/>
      <c r="K777" s="7" t="s">
        <v>30</v>
      </c>
      <c r="L777" s="7" t="s">
        <v>31</v>
      </c>
      <c r="M777" s="7" t="s">
        <v>34</v>
      </c>
      <c r="N777" s="7" t="s">
        <v>33</v>
      </c>
      <c r="O777" s="7" t="s">
        <v>30</v>
      </c>
      <c r="P777" s="25">
        <f t="shared" si="181"/>
        <v>776</v>
      </c>
      <c r="Q777" s="28">
        <f t="shared" si="178"/>
        <v>45078</v>
      </c>
      <c r="R777" s="28" t="str">
        <f t="shared" si="168"/>
        <v>OTA</v>
      </c>
      <c r="S777" s="28" t="str">
        <f t="shared" si="169"/>
        <v>OTA</v>
      </c>
      <c r="T777" s="29">
        <f t="shared" si="170"/>
        <v>5.8927519151443723E-4</v>
      </c>
      <c r="U777" s="29">
        <f t="shared" si="179"/>
        <v>5.8927519151443723E-4</v>
      </c>
      <c r="V777" s="30">
        <f t="shared" si="171"/>
        <v>270.3075</v>
      </c>
      <c r="W777" s="30">
        <f t="shared" si="172"/>
        <v>0</v>
      </c>
      <c r="X777" s="30">
        <f t="shared" si="173"/>
        <v>0</v>
      </c>
      <c r="Y777" s="30">
        <f t="shared" si="174"/>
        <v>32.436899999999994</v>
      </c>
      <c r="Z777" s="30">
        <f t="shared" si="175"/>
        <v>115</v>
      </c>
      <c r="AA777" s="30">
        <f t="shared" si="176"/>
        <v>1.1785503830288744</v>
      </c>
      <c r="AB777" s="30">
        <f t="shared" si="177"/>
        <v>0</v>
      </c>
      <c r="AC777" s="30">
        <f t="shared" si="180"/>
        <v>1383.1270496169711</v>
      </c>
    </row>
    <row r="778" spans="1:29" x14ac:dyDescent="0.35">
      <c r="A778" s="5">
        <v>45094.68129385417</v>
      </c>
      <c r="B778" s="1">
        <v>1</v>
      </c>
      <c r="C778" s="6">
        <v>954.69</v>
      </c>
      <c r="D778" s="6">
        <v>1</v>
      </c>
      <c r="E778" s="7" t="s">
        <v>19</v>
      </c>
      <c r="F778" s="5">
        <v>45095.408776168981</v>
      </c>
      <c r="G778" s="1">
        <v>2</v>
      </c>
      <c r="H778" s="5">
        <v>44918.97463621528</v>
      </c>
      <c r="I778" s="7" t="s">
        <v>20</v>
      </c>
      <c r="J778" s="7"/>
      <c r="K778" s="7"/>
      <c r="L778" s="7" t="s">
        <v>21</v>
      </c>
      <c r="M778" s="7" t="s">
        <v>57</v>
      </c>
      <c r="N778" s="7" t="s">
        <v>28</v>
      </c>
      <c r="O778" s="7" t="s">
        <v>46</v>
      </c>
      <c r="P778" s="25">
        <f t="shared" si="181"/>
        <v>777</v>
      </c>
      <c r="Q778" s="28">
        <f t="shared" si="178"/>
        <v>45078</v>
      </c>
      <c r="R778" s="28" t="str">
        <f t="shared" si="168"/>
        <v>WEB</v>
      </c>
      <c r="S778" s="28" t="str">
        <f t="shared" si="169"/>
        <v>WEBSITE</v>
      </c>
      <c r="T778" s="29">
        <f t="shared" si="170"/>
        <v>1.6313213703099511E-3</v>
      </c>
      <c r="U778" s="29">
        <f t="shared" si="179"/>
        <v>1.6313213703099511E-3</v>
      </c>
      <c r="V778" s="30">
        <f t="shared" si="171"/>
        <v>9.5469000000000008</v>
      </c>
      <c r="W778" s="30">
        <f t="shared" si="172"/>
        <v>50</v>
      </c>
      <c r="X778" s="30">
        <f t="shared" si="173"/>
        <v>0</v>
      </c>
      <c r="Y778" s="30">
        <f t="shared" si="174"/>
        <v>13.365660000000002</v>
      </c>
      <c r="Z778" s="30">
        <f t="shared" si="175"/>
        <v>115</v>
      </c>
      <c r="AA778" s="30">
        <f t="shared" si="176"/>
        <v>16.31321370309951</v>
      </c>
      <c r="AB778" s="30">
        <f t="shared" si="177"/>
        <v>0</v>
      </c>
      <c r="AC778" s="30">
        <f t="shared" si="180"/>
        <v>750.46422629690051</v>
      </c>
    </row>
    <row r="779" spans="1:29" x14ac:dyDescent="0.35">
      <c r="A779" s="5">
        <v>45094.689458587964</v>
      </c>
      <c r="B779" s="1">
        <v>1</v>
      </c>
      <c r="C779" s="6">
        <v>2455.36</v>
      </c>
      <c r="D779" s="6">
        <v>1</v>
      </c>
      <c r="E779" s="7" t="s">
        <v>19</v>
      </c>
      <c r="F779" s="5">
        <v>45095.458333333336</v>
      </c>
      <c r="G779" s="1">
        <v>2</v>
      </c>
      <c r="H779" s="5">
        <v>45078.87061474537</v>
      </c>
      <c r="I779" s="7" t="s">
        <v>20</v>
      </c>
      <c r="J779" s="7"/>
      <c r="K779" s="7" t="s">
        <v>30</v>
      </c>
      <c r="L779" s="7" t="s">
        <v>31</v>
      </c>
      <c r="M779" s="7" t="s">
        <v>34</v>
      </c>
      <c r="N779" s="7" t="s">
        <v>33</v>
      </c>
      <c r="O779" s="7" t="s">
        <v>30</v>
      </c>
      <c r="P779" s="25">
        <f t="shared" si="181"/>
        <v>778</v>
      </c>
      <c r="Q779" s="28">
        <f t="shared" si="178"/>
        <v>45078</v>
      </c>
      <c r="R779" s="28" t="str">
        <f t="shared" si="168"/>
        <v>OTA</v>
      </c>
      <c r="S779" s="28" t="str">
        <f t="shared" si="169"/>
        <v>OTA</v>
      </c>
      <c r="T779" s="29">
        <f t="shared" si="170"/>
        <v>5.8927519151443723E-4</v>
      </c>
      <c r="U779" s="29">
        <f t="shared" si="179"/>
        <v>5.8927519151443723E-4</v>
      </c>
      <c r="V779" s="30">
        <f t="shared" si="171"/>
        <v>368.30400000000003</v>
      </c>
      <c r="W779" s="30">
        <f t="shared" si="172"/>
        <v>0</v>
      </c>
      <c r="X779" s="30">
        <f t="shared" si="173"/>
        <v>0</v>
      </c>
      <c r="Y779" s="30">
        <f t="shared" si="174"/>
        <v>44.196480000000001</v>
      </c>
      <c r="Z779" s="30">
        <f t="shared" si="175"/>
        <v>115</v>
      </c>
      <c r="AA779" s="30">
        <f t="shared" si="176"/>
        <v>1.1785503830288744</v>
      </c>
      <c r="AB779" s="30">
        <f t="shared" si="177"/>
        <v>0</v>
      </c>
      <c r="AC779" s="30">
        <f t="shared" si="180"/>
        <v>1926.6809696169712</v>
      </c>
    </row>
    <row r="780" spans="1:29" x14ac:dyDescent="0.35">
      <c r="A780" s="5">
        <v>45094.418550462964</v>
      </c>
      <c r="B780" s="1">
        <v>3</v>
      </c>
      <c r="C780" s="6">
        <v>4864.0200000000004</v>
      </c>
      <c r="D780" s="6">
        <v>1</v>
      </c>
      <c r="E780" s="7" t="s">
        <v>19</v>
      </c>
      <c r="F780" s="5">
        <v>45097.458333333336</v>
      </c>
      <c r="G780" s="1">
        <v>1</v>
      </c>
      <c r="H780" s="5">
        <v>45024.353949988428</v>
      </c>
      <c r="I780" s="7" t="s">
        <v>41</v>
      </c>
      <c r="J780" s="7"/>
      <c r="K780" s="7" t="s">
        <v>30</v>
      </c>
      <c r="L780" s="7" t="s">
        <v>31</v>
      </c>
      <c r="M780" s="7" t="s">
        <v>34</v>
      </c>
      <c r="N780" s="7" t="s">
        <v>33</v>
      </c>
      <c r="O780" s="7" t="s">
        <v>30</v>
      </c>
      <c r="P780" s="25">
        <f t="shared" si="181"/>
        <v>779</v>
      </c>
      <c r="Q780" s="28">
        <f t="shared" si="178"/>
        <v>45078</v>
      </c>
      <c r="R780" s="28" t="str">
        <f t="shared" si="168"/>
        <v>OTA</v>
      </c>
      <c r="S780" s="28" t="str">
        <f t="shared" si="169"/>
        <v>OTA</v>
      </c>
      <c r="T780" s="29">
        <f t="shared" si="170"/>
        <v>1.7678255745433118E-3</v>
      </c>
      <c r="U780" s="29">
        <f t="shared" si="179"/>
        <v>1.7678255745433118E-3</v>
      </c>
      <c r="V780" s="30">
        <f t="shared" si="171"/>
        <v>729.60300000000007</v>
      </c>
      <c r="W780" s="30">
        <f t="shared" si="172"/>
        <v>0</v>
      </c>
      <c r="X780" s="30">
        <f t="shared" si="173"/>
        <v>0</v>
      </c>
      <c r="Y780" s="30">
        <f t="shared" si="174"/>
        <v>87.552360000000007</v>
      </c>
      <c r="Z780" s="30">
        <f t="shared" si="175"/>
        <v>191.66666666666666</v>
      </c>
      <c r="AA780" s="30">
        <f t="shared" si="176"/>
        <v>3.5356511490866236</v>
      </c>
      <c r="AB780" s="30">
        <f t="shared" si="177"/>
        <v>0</v>
      </c>
      <c r="AC780" s="30">
        <f t="shared" si="180"/>
        <v>3851.6623221842469</v>
      </c>
    </row>
    <row r="781" spans="1:29" x14ac:dyDescent="0.35">
      <c r="A781" s="5">
        <v>45094.708924571758</v>
      </c>
      <c r="B781" s="1">
        <v>1</v>
      </c>
      <c r="C781" s="6">
        <v>1773.93</v>
      </c>
      <c r="D781" s="6">
        <v>1</v>
      </c>
      <c r="E781" s="7" t="s">
        <v>19</v>
      </c>
      <c r="F781" s="5">
        <v>45095.406426689813</v>
      </c>
      <c r="G781" s="1">
        <v>2</v>
      </c>
      <c r="H781" s="5">
        <v>44988.889719479164</v>
      </c>
      <c r="I781" s="7" t="s">
        <v>41</v>
      </c>
      <c r="J781" s="7"/>
      <c r="K781" s="7" t="s">
        <v>30</v>
      </c>
      <c r="L781" s="7" t="s">
        <v>31</v>
      </c>
      <c r="M781" s="7" t="s">
        <v>34</v>
      </c>
      <c r="N781" s="7" t="s">
        <v>33</v>
      </c>
      <c r="O781" s="7" t="s">
        <v>30</v>
      </c>
      <c r="P781" s="25">
        <f t="shared" si="181"/>
        <v>780</v>
      </c>
      <c r="Q781" s="28">
        <f t="shared" si="178"/>
        <v>45078</v>
      </c>
      <c r="R781" s="28" t="str">
        <f t="shared" si="168"/>
        <v>OTA</v>
      </c>
      <c r="S781" s="28" t="str">
        <f t="shared" si="169"/>
        <v>OTA</v>
      </c>
      <c r="T781" s="29">
        <f t="shared" si="170"/>
        <v>5.8927519151443723E-4</v>
      </c>
      <c r="U781" s="29">
        <f t="shared" si="179"/>
        <v>5.8927519151443723E-4</v>
      </c>
      <c r="V781" s="30">
        <f t="shared" si="171"/>
        <v>266.08949999999999</v>
      </c>
      <c r="W781" s="30">
        <f t="shared" si="172"/>
        <v>0</v>
      </c>
      <c r="X781" s="30">
        <f t="shared" si="173"/>
        <v>0</v>
      </c>
      <c r="Y781" s="30">
        <f t="shared" si="174"/>
        <v>31.93074</v>
      </c>
      <c r="Z781" s="30">
        <f t="shared" si="175"/>
        <v>115</v>
      </c>
      <c r="AA781" s="30">
        <f t="shared" si="176"/>
        <v>1.1785503830288744</v>
      </c>
      <c r="AB781" s="30">
        <f t="shared" si="177"/>
        <v>0</v>
      </c>
      <c r="AC781" s="30">
        <f t="shared" si="180"/>
        <v>1359.7312096169712</v>
      </c>
    </row>
    <row r="782" spans="1:29" x14ac:dyDescent="0.35">
      <c r="A782" s="5">
        <v>45094.671370532407</v>
      </c>
      <c r="B782" s="1">
        <v>2</v>
      </c>
      <c r="C782" s="6">
        <v>2386.83</v>
      </c>
      <c r="D782" s="6">
        <v>1</v>
      </c>
      <c r="E782" s="7" t="s">
        <v>19</v>
      </c>
      <c r="F782" s="5">
        <v>45096.385753680559</v>
      </c>
      <c r="G782" s="1">
        <v>2</v>
      </c>
      <c r="H782" s="5">
        <v>44890.652202858793</v>
      </c>
      <c r="I782" s="7" t="s">
        <v>41</v>
      </c>
      <c r="J782" s="7"/>
      <c r="K782" s="7" t="s">
        <v>50</v>
      </c>
      <c r="L782" s="7" t="s">
        <v>31</v>
      </c>
      <c r="M782" s="7" t="s">
        <v>32</v>
      </c>
      <c r="N782" s="7" t="s">
        <v>28</v>
      </c>
      <c r="O782" s="7" t="s">
        <v>51</v>
      </c>
      <c r="P782" s="25">
        <f t="shared" si="181"/>
        <v>781</v>
      </c>
      <c r="Q782" s="28">
        <f t="shared" si="178"/>
        <v>45078</v>
      </c>
      <c r="R782" s="28" t="str">
        <f t="shared" si="168"/>
        <v>OTA</v>
      </c>
      <c r="S782" s="28" t="str">
        <f t="shared" si="169"/>
        <v>OTA</v>
      </c>
      <c r="T782" s="29">
        <f t="shared" si="170"/>
        <v>1.1785503830288745E-3</v>
      </c>
      <c r="U782" s="29">
        <f t="shared" si="179"/>
        <v>1.1785503830288745E-3</v>
      </c>
      <c r="V782" s="30">
        <f t="shared" si="171"/>
        <v>358.02449999999999</v>
      </c>
      <c r="W782" s="30">
        <f t="shared" si="172"/>
        <v>0</v>
      </c>
      <c r="X782" s="30">
        <f t="shared" si="173"/>
        <v>0</v>
      </c>
      <c r="Y782" s="30">
        <f t="shared" si="174"/>
        <v>42.962939999999996</v>
      </c>
      <c r="Z782" s="30">
        <f t="shared" si="175"/>
        <v>153.33333333333331</v>
      </c>
      <c r="AA782" s="30">
        <f t="shared" si="176"/>
        <v>2.3571007660577488</v>
      </c>
      <c r="AB782" s="30">
        <f t="shared" si="177"/>
        <v>0</v>
      </c>
      <c r="AC782" s="30">
        <f t="shared" si="180"/>
        <v>1830.1521259006088</v>
      </c>
    </row>
    <row r="783" spans="1:29" x14ac:dyDescent="0.35">
      <c r="A783" s="5">
        <v>45094.680990393521</v>
      </c>
      <c r="B783" s="1">
        <v>1</v>
      </c>
      <c r="C783" s="6">
        <v>2435.2199999999998</v>
      </c>
      <c r="D783" s="6">
        <v>1</v>
      </c>
      <c r="E783" s="7" t="s">
        <v>19</v>
      </c>
      <c r="F783" s="5">
        <v>45095.434695671298</v>
      </c>
      <c r="G783" s="1">
        <v>1</v>
      </c>
      <c r="H783" s="5">
        <v>45037.684860879628</v>
      </c>
      <c r="I783" s="7" t="s">
        <v>41</v>
      </c>
      <c r="J783" s="7"/>
      <c r="K783" s="7" t="s">
        <v>35</v>
      </c>
      <c r="L783" s="7" t="s">
        <v>31</v>
      </c>
      <c r="M783" s="7" t="s">
        <v>34</v>
      </c>
      <c r="N783" s="7" t="s">
        <v>33</v>
      </c>
      <c r="O783" s="7" t="s">
        <v>37</v>
      </c>
      <c r="P783" s="25">
        <f t="shared" si="181"/>
        <v>782</v>
      </c>
      <c r="Q783" s="28">
        <f t="shared" si="178"/>
        <v>45078</v>
      </c>
      <c r="R783" s="28" t="str">
        <f t="shared" si="168"/>
        <v>OTA</v>
      </c>
      <c r="S783" s="28" t="str">
        <f t="shared" si="169"/>
        <v>OTA</v>
      </c>
      <c r="T783" s="29">
        <f t="shared" si="170"/>
        <v>5.8927519151443723E-4</v>
      </c>
      <c r="U783" s="29">
        <f t="shared" si="179"/>
        <v>5.8927519151443723E-4</v>
      </c>
      <c r="V783" s="30">
        <f t="shared" si="171"/>
        <v>365.28299999999996</v>
      </c>
      <c r="W783" s="30">
        <f t="shared" si="172"/>
        <v>0</v>
      </c>
      <c r="X783" s="30">
        <f t="shared" si="173"/>
        <v>0</v>
      </c>
      <c r="Y783" s="30">
        <f t="shared" si="174"/>
        <v>43.83395999999999</v>
      </c>
      <c r="Z783" s="30">
        <f t="shared" si="175"/>
        <v>115</v>
      </c>
      <c r="AA783" s="30">
        <f t="shared" si="176"/>
        <v>1.1785503830288744</v>
      </c>
      <c r="AB783" s="30">
        <f t="shared" si="177"/>
        <v>0</v>
      </c>
      <c r="AC783" s="30">
        <f t="shared" si="180"/>
        <v>1909.924489616971</v>
      </c>
    </row>
    <row r="784" spans="1:29" x14ac:dyDescent="0.35">
      <c r="A784" s="5">
        <v>45094.986613472225</v>
      </c>
      <c r="B784" s="1">
        <v>2</v>
      </c>
      <c r="C784" s="6">
        <v>3512.36</v>
      </c>
      <c r="D784" s="6">
        <v>1</v>
      </c>
      <c r="E784" s="7" t="s">
        <v>19</v>
      </c>
      <c r="F784" s="5">
        <v>45096.458333333336</v>
      </c>
      <c r="G784" s="1">
        <v>1</v>
      </c>
      <c r="H784" s="5">
        <v>44969.110937407408</v>
      </c>
      <c r="I784" s="7" t="s">
        <v>41</v>
      </c>
      <c r="J784" s="7"/>
      <c r="K784" s="7" t="s">
        <v>35</v>
      </c>
      <c r="L784" s="7" t="s">
        <v>31</v>
      </c>
      <c r="M784" s="7" t="s">
        <v>58</v>
      </c>
      <c r="N784" s="7" t="s">
        <v>33</v>
      </c>
      <c r="O784" s="7" t="s">
        <v>35</v>
      </c>
      <c r="P784" s="25">
        <f t="shared" si="181"/>
        <v>783</v>
      </c>
      <c r="Q784" s="28">
        <f t="shared" si="178"/>
        <v>45078</v>
      </c>
      <c r="R784" s="28" t="str">
        <f t="shared" si="168"/>
        <v>OTA</v>
      </c>
      <c r="S784" s="28" t="str">
        <f t="shared" si="169"/>
        <v>OTA</v>
      </c>
      <c r="T784" s="29">
        <f t="shared" si="170"/>
        <v>1.1785503830288745E-3</v>
      </c>
      <c r="U784" s="29">
        <f t="shared" si="179"/>
        <v>1.1785503830288745E-3</v>
      </c>
      <c r="V784" s="30">
        <f t="shared" si="171"/>
        <v>526.85400000000004</v>
      </c>
      <c r="W784" s="30">
        <f t="shared" si="172"/>
        <v>0</v>
      </c>
      <c r="X784" s="30">
        <f t="shared" si="173"/>
        <v>0</v>
      </c>
      <c r="Y784" s="30">
        <f t="shared" si="174"/>
        <v>63.222479999999997</v>
      </c>
      <c r="Z784" s="30">
        <f t="shared" si="175"/>
        <v>153.33333333333331</v>
      </c>
      <c r="AA784" s="30">
        <f t="shared" si="176"/>
        <v>2.3571007660577488</v>
      </c>
      <c r="AB784" s="30">
        <f t="shared" si="177"/>
        <v>0</v>
      </c>
      <c r="AC784" s="30">
        <f t="shared" si="180"/>
        <v>2766.5930859006089</v>
      </c>
    </row>
    <row r="785" spans="1:29" x14ac:dyDescent="0.35">
      <c r="A785" s="5">
        <v>45094.688215532406</v>
      </c>
      <c r="B785" s="1">
        <v>1</v>
      </c>
      <c r="C785" s="6">
        <v>1702.14</v>
      </c>
      <c r="D785" s="6">
        <v>1</v>
      </c>
      <c r="E785" s="7" t="s">
        <v>19</v>
      </c>
      <c r="F785" s="5">
        <v>45095.458333333336</v>
      </c>
      <c r="G785" s="1">
        <v>2</v>
      </c>
      <c r="H785" s="5">
        <v>45092.712503460651</v>
      </c>
      <c r="I785" s="7" t="s">
        <v>41</v>
      </c>
      <c r="J785" s="7"/>
      <c r="K785" s="7" t="s">
        <v>60</v>
      </c>
      <c r="L785" s="7" t="s">
        <v>21</v>
      </c>
      <c r="M785" s="7" t="s">
        <v>22</v>
      </c>
      <c r="N785" s="7" t="s">
        <v>23</v>
      </c>
      <c r="O785" s="7" t="s">
        <v>61</v>
      </c>
      <c r="P785" s="25">
        <f t="shared" si="181"/>
        <v>784</v>
      </c>
      <c r="Q785" s="28">
        <f t="shared" si="178"/>
        <v>45078</v>
      </c>
      <c r="R785" s="28" t="str">
        <f t="shared" si="168"/>
        <v>WEB</v>
      </c>
      <c r="S785" s="28" t="str">
        <f t="shared" si="169"/>
        <v>META</v>
      </c>
      <c r="T785" s="29">
        <f t="shared" si="170"/>
        <v>1.6313213703099511E-3</v>
      </c>
      <c r="U785" s="29">
        <f t="shared" si="179"/>
        <v>1.6313213703099511E-3</v>
      </c>
      <c r="V785" s="30">
        <f t="shared" si="171"/>
        <v>0</v>
      </c>
      <c r="W785" s="30">
        <f t="shared" si="172"/>
        <v>0</v>
      </c>
      <c r="X785" s="30">
        <f t="shared" si="173"/>
        <v>0</v>
      </c>
      <c r="Y785" s="30">
        <f t="shared" si="174"/>
        <v>30.63852</v>
      </c>
      <c r="Z785" s="30">
        <f t="shared" si="175"/>
        <v>115</v>
      </c>
      <c r="AA785" s="30">
        <f t="shared" si="176"/>
        <v>0</v>
      </c>
      <c r="AB785" s="30">
        <f t="shared" si="177"/>
        <v>0</v>
      </c>
      <c r="AC785" s="30">
        <f t="shared" si="180"/>
        <v>1556.5014800000001</v>
      </c>
    </row>
    <row r="786" spans="1:29" x14ac:dyDescent="0.35">
      <c r="A786" s="5">
        <v>45094.716090127316</v>
      </c>
      <c r="B786" s="1">
        <v>1</v>
      </c>
      <c r="C786" s="6">
        <v>2993.87</v>
      </c>
      <c r="D786" s="6">
        <v>1</v>
      </c>
      <c r="E786" s="7" t="s">
        <v>19</v>
      </c>
      <c r="F786" s="5">
        <v>45095.437603969905</v>
      </c>
      <c r="G786" s="1">
        <v>3</v>
      </c>
      <c r="H786" s="5">
        <v>45089.7834825463</v>
      </c>
      <c r="I786" s="7" t="s">
        <v>44</v>
      </c>
      <c r="J786" s="7"/>
      <c r="K786" s="7" t="s">
        <v>35</v>
      </c>
      <c r="L786" s="7" t="s">
        <v>31</v>
      </c>
      <c r="M786" s="7" t="s">
        <v>34</v>
      </c>
      <c r="N786" s="7" t="s">
        <v>33</v>
      </c>
      <c r="O786" s="7" t="s">
        <v>47</v>
      </c>
      <c r="P786" s="25">
        <f t="shared" si="181"/>
        <v>785</v>
      </c>
      <c r="Q786" s="28">
        <f t="shared" si="178"/>
        <v>45078</v>
      </c>
      <c r="R786" s="28" t="str">
        <f t="shared" si="168"/>
        <v>OTA</v>
      </c>
      <c r="S786" s="28" t="str">
        <f t="shared" si="169"/>
        <v>OTA</v>
      </c>
      <c r="T786" s="29">
        <f t="shared" si="170"/>
        <v>5.8927519151443723E-4</v>
      </c>
      <c r="U786" s="29">
        <f t="shared" si="179"/>
        <v>5.8927519151443723E-4</v>
      </c>
      <c r="V786" s="30">
        <f t="shared" si="171"/>
        <v>449.08049999999997</v>
      </c>
      <c r="W786" s="30">
        <f t="shared" si="172"/>
        <v>0</v>
      </c>
      <c r="X786" s="30">
        <f t="shared" si="173"/>
        <v>0</v>
      </c>
      <c r="Y786" s="30">
        <f t="shared" si="174"/>
        <v>53.889659999999992</v>
      </c>
      <c r="Z786" s="30">
        <f t="shared" si="175"/>
        <v>115</v>
      </c>
      <c r="AA786" s="30">
        <f t="shared" si="176"/>
        <v>1.1785503830288744</v>
      </c>
      <c r="AB786" s="30">
        <f t="shared" si="177"/>
        <v>0</v>
      </c>
      <c r="AC786" s="30">
        <f t="shared" si="180"/>
        <v>2374.7212896169713</v>
      </c>
    </row>
    <row r="787" spans="1:29" x14ac:dyDescent="0.35">
      <c r="A787" s="5">
        <v>45094.730885914352</v>
      </c>
      <c r="B787" s="1">
        <v>3</v>
      </c>
      <c r="C787" s="6">
        <v>3565.71</v>
      </c>
      <c r="D787" s="6">
        <v>1</v>
      </c>
      <c r="E787" s="7" t="s">
        <v>19</v>
      </c>
      <c r="F787" s="5">
        <v>45097.359335856483</v>
      </c>
      <c r="G787" s="1">
        <v>2</v>
      </c>
      <c r="H787" s="5">
        <v>45059.130402685187</v>
      </c>
      <c r="I787" s="7" t="s">
        <v>48</v>
      </c>
      <c r="J787" s="7"/>
      <c r="K787" s="7"/>
      <c r="L787" s="7" t="s">
        <v>21</v>
      </c>
      <c r="M787" s="7" t="s">
        <v>64</v>
      </c>
      <c r="N787" s="7" t="s">
        <v>43</v>
      </c>
      <c r="O787" s="7" t="s">
        <v>46</v>
      </c>
      <c r="P787" s="25">
        <f t="shared" si="181"/>
        <v>786</v>
      </c>
      <c r="Q787" s="28">
        <f t="shared" si="178"/>
        <v>45078</v>
      </c>
      <c r="R787" s="28" t="str">
        <f t="shared" si="168"/>
        <v>WEB</v>
      </c>
      <c r="S787" s="28" t="str">
        <f t="shared" si="169"/>
        <v>WEBSITE</v>
      </c>
      <c r="T787" s="29">
        <f t="shared" si="170"/>
        <v>4.8939641109298528E-3</v>
      </c>
      <c r="U787" s="29">
        <f t="shared" si="179"/>
        <v>4.8939641109298528E-3</v>
      </c>
      <c r="V787" s="30">
        <f t="shared" si="171"/>
        <v>35.6571</v>
      </c>
      <c r="W787" s="30">
        <f t="shared" si="172"/>
        <v>50</v>
      </c>
      <c r="X787" s="30">
        <f t="shared" si="173"/>
        <v>0</v>
      </c>
      <c r="Y787" s="30">
        <f t="shared" si="174"/>
        <v>49.919940000000004</v>
      </c>
      <c r="Z787" s="30">
        <f t="shared" si="175"/>
        <v>191.66666666666666</v>
      </c>
      <c r="AA787" s="30">
        <f t="shared" si="176"/>
        <v>48.939641109298528</v>
      </c>
      <c r="AB787" s="30">
        <f t="shared" si="177"/>
        <v>0</v>
      </c>
      <c r="AC787" s="30">
        <f t="shared" si="180"/>
        <v>3189.5266522240349</v>
      </c>
    </row>
    <row r="788" spans="1:29" x14ac:dyDescent="0.35">
      <c r="A788" s="5">
        <v>45094.531364826391</v>
      </c>
      <c r="B788" s="1">
        <v>1</v>
      </c>
      <c r="C788" s="6">
        <v>1434.51</v>
      </c>
      <c r="D788" s="6">
        <v>1</v>
      </c>
      <c r="E788" s="7" t="s">
        <v>19</v>
      </c>
      <c r="F788" s="5">
        <v>45095.458333333336</v>
      </c>
      <c r="G788" s="1">
        <v>2</v>
      </c>
      <c r="H788" s="5">
        <v>45082.84181824074</v>
      </c>
      <c r="I788" s="7" t="s">
        <v>48</v>
      </c>
      <c r="J788" s="7"/>
      <c r="K788" s="7" t="s">
        <v>38</v>
      </c>
      <c r="L788" s="7" t="s">
        <v>31</v>
      </c>
      <c r="M788" s="7" t="s">
        <v>34</v>
      </c>
      <c r="N788" s="7" t="s">
        <v>23</v>
      </c>
      <c r="O788" s="7" t="s">
        <v>38</v>
      </c>
      <c r="P788" s="25">
        <f t="shared" si="181"/>
        <v>787</v>
      </c>
      <c r="Q788" s="28">
        <f t="shared" si="178"/>
        <v>45078</v>
      </c>
      <c r="R788" s="28" t="str">
        <f t="shared" si="168"/>
        <v>OTA</v>
      </c>
      <c r="S788" s="28" t="str">
        <f t="shared" si="169"/>
        <v>OTA</v>
      </c>
      <c r="T788" s="29">
        <f t="shared" si="170"/>
        <v>5.8927519151443723E-4</v>
      </c>
      <c r="U788" s="29">
        <f t="shared" si="179"/>
        <v>5.8927519151443723E-4</v>
      </c>
      <c r="V788" s="30">
        <f t="shared" si="171"/>
        <v>215.1765</v>
      </c>
      <c r="W788" s="30">
        <f t="shared" si="172"/>
        <v>0</v>
      </c>
      <c r="X788" s="30">
        <f t="shared" si="173"/>
        <v>0</v>
      </c>
      <c r="Y788" s="30">
        <f t="shared" si="174"/>
        <v>25.821179999999998</v>
      </c>
      <c r="Z788" s="30">
        <f t="shared" si="175"/>
        <v>115</v>
      </c>
      <c r="AA788" s="30">
        <f t="shared" si="176"/>
        <v>1.1785503830288744</v>
      </c>
      <c r="AB788" s="30">
        <f t="shared" si="177"/>
        <v>0</v>
      </c>
      <c r="AC788" s="30">
        <f t="shared" si="180"/>
        <v>1077.333769616971</v>
      </c>
    </row>
    <row r="789" spans="1:29" x14ac:dyDescent="0.35">
      <c r="A789" s="5">
        <v>45094.724380254629</v>
      </c>
      <c r="B789" s="1">
        <v>1</v>
      </c>
      <c r="C789" s="6">
        <v>2463.9699999999998</v>
      </c>
      <c r="D789" s="6">
        <v>1</v>
      </c>
      <c r="E789" s="7" t="s">
        <v>19</v>
      </c>
      <c r="F789" s="5">
        <v>45095.458333333336</v>
      </c>
      <c r="G789" s="1">
        <v>4</v>
      </c>
      <c r="H789" s="5">
        <v>45093.805495034721</v>
      </c>
      <c r="I789" s="7" t="s">
        <v>63</v>
      </c>
      <c r="J789" s="7"/>
      <c r="K789" s="7"/>
      <c r="L789" s="7" t="s">
        <v>21</v>
      </c>
      <c r="M789" s="7" t="s">
        <v>52</v>
      </c>
      <c r="N789" s="7" t="s">
        <v>23</v>
      </c>
      <c r="O789" s="7" t="s">
        <v>24</v>
      </c>
      <c r="P789" s="25">
        <f t="shared" si="181"/>
        <v>788</v>
      </c>
      <c r="Q789" s="28">
        <f t="shared" si="178"/>
        <v>45078</v>
      </c>
      <c r="R789" s="28" t="str">
        <f t="shared" si="168"/>
        <v>WEB</v>
      </c>
      <c r="S789" s="28" t="str">
        <f t="shared" si="169"/>
        <v>OFFLINE</v>
      </c>
      <c r="T789" s="29">
        <f t="shared" si="170"/>
        <v>1.6313213703099511E-3</v>
      </c>
      <c r="U789" s="29">
        <f t="shared" si="179"/>
        <v>1.6313213703099511E-3</v>
      </c>
      <c r="V789" s="30">
        <f t="shared" si="171"/>
        <v>0</v>
      </c>
      <c r="W789" s="30">
        <f t="shared" si="172"/>
        <v>0</v>
      </c>
      <c r="X789" s="30">
        <f t="shared" si="173"/>
        <v>0</v>
      </c>
      <c r="Y789" s="30">
        <f t="shared" si="174"/>
        <v>34.495579999999997</v>
      </c>
      <c r="Z789" s="30">
        <f t="shared" si="175"/>
        <v>115</v>
      </c>
      <c r="AA789" s="30">
        <f t="shared" si="176"/>
        <v>0</v>
      </c>
      <c r="AB789" s="30">
        <f t="shared" si="177"/>
        <v>0</v>
      </c>
      <c r="AC789" s="30">
        <f t="shared" si="180"/>
        <v>2314.47442</v>
      </c>
    </row>
    <row r="790" spans="1:29" x14ac:dyDescent="0.35">
      <c r="A790" s="5">
        <v>45094.641753993055</v>
      </c>
      <c r="B790" s="1">
        <v>1</v>
      </c>
      <c r="C790" s="6">
        <v>2477.6799999999998</v>
      </c>
      <c r="D790" s="6">
        <v>1</v>
      </c>
      <c r="E790" s="7" t="s">
        <v>19</v>
      </c>
      <c r="F790" s="5">
        <v>45095.434340115738</v>
      </c>
      <c r="G790" s="1">
        <v>4</v>
      </c>
      <c r="H790" s="5">
        <v>44968.876581377313</v>
      </c>
      <c r="I790" s="7" t="s">
        <v>63</v>
      </c>
      <c r="J790" s="7"/>
      <c r="K790" s="7" t="s">
        <v>30</v>
      </c>
      <c r="L790" s="7" t="s">
        <v>31</v>
      </c>
      <c r="M790" s="7" t="s">
        <v>32</v>
      </c>
      <c r="N790" s="7" t="s">
        <v>33</v>
      </c>
      <c r="O790" s="7" t="s">
        <v>30</v>
      </c>
      <c r="P790" s="25">
        <f t="shared" si="181"/>
        <v>789</v>
      </c>
      <c r="Q790" s="28">
        <f t="shared" si="178"/>
        <v>45078</v>
      </c>
      <c r="R790" s="28" t="str">
        <f t="shared" si="168"/>
        <v>OTA</v>
      </c>
      <c r="S790" s="28" t="str">
        <f t="shared" si="169"/>
        <v>OTA</v>
      </c>
      <c r="T790" s="29">
        <f t="shared" si="170"/>
        <v>5.8927519151443723E-4</v>
      </c>
      <c r="U790" s="29">
        <f t="shared" si="179"/>
        <v>5.8927519151443723E-4</v>
      </c>
      <c r="V790" s="30">
        <f t="shared" si="171"/>
        <v>371.65199999999999</v>
      </c>
      <c r="W790" s="30">
        <f t="shared" si="172"/>
        <v>0</v>
      </c>
      <c r="X790" s="30">
        <f t="shared" si="173"/>
        <v>0</v>
      </c>
      <c r="Y790" s="30">
        <f t="shared" si="174"/>
        <v>44.598239999999997</v>
      </c>
      <c r="Z790" s="30">
        <f t="shared" si="175"/>
        <v>115</v>
      </c>
      <c r="AA790" s="30">
        <f t="shared" si="176"/>
        <v>1.1785503830288744</v>
      </c>
      <c r="AB790" s="30">
        <f t="shared" si="177"/>
        <v>0</v>
      </c>
      <c r="AC790" s="30">
        <f t="shared" si="180"/>
        <v>1945.251209616971</v>
      </c>
    </row>
    <row r="791" spans="1:29" x14ac:dyDescent="0.35">
      <c r="A791" s="5">
        <v>45094.875961805556</v>
      </c>
      <c r="B791" s="1">
        <v>1</v>
      </c>
      <c r="C791" s="6">
        <v>3202.23</v>
      </c>
      <c r="D791" s="6">
        <v>1</v>
      </c>
      <c r="E791" s="7" t="s">
        <v>19</v>
      </c>
      <c r="F791" s="5">
        <v>45095.392182708332</v>
      </c>
      <c r="G791" s="1">
        <v>4</v>
      </c>
      <c r="H791" s="5">
        <v>45083.774445648145</v>
      </c>
      <c r="I791" s="7" t="s">
        <v>63</v>
      </c>
      <c r="J791" s="7"/>
      <c r="K791" s="7" t="s">
        <v>30</v>
      </c>
      <c r="L791" s="7" t="s">
        <v>31</v>
      </c>
      <c r="M791" s="7" t="s">
        <v>34</v>
      </c>
      <c r="N791" s="7" t="s">
        <v>33</v>
      </c>
      <c r="O791" s="7" t="s">
        <v>30</v>
      </c>
      <c r="P791" s="25">
        <f t="shared" si="181"/>
        <v>790</v>
      </c>
      <c r="Q791" s="28">
        <f t="shared" si="178"/>
        <v>45078</v>
      </c>
      <c r="R791" s="28" t="str">
        <f t="shared" si="168"/>
        <v>OTA</v>
      </c>
      <c r="S791" s="28" t="str">
        <f t="shared" si="169"/>
        <v>OTA</v>
      </c>
      <c r="T791" s="29">
        <f t="shared" si="170"/>
        <v>5.8927519151443723E-4</v>
      </c>
      <c r="U791" s="29">
        <f t="shared" si="179"/>
        <v>5.8927519151443723E-4</v>
      </c>
      <c r="V791" s="30">
        <f t="shared" si="171"/>
        <v>480.33449999999999</v>
      </c>
      <c r="W791" s="30">
        <f t="shared" si="172"/>
        <v>0</v>
      </c>
      <c r="X791" s="30">
        <f t="shared" si="173"/>
        <v>0</v>
      </c>
      <c r="Y791" s="30">
        <f t="shared" si="174"/>
        <v>57.640139999999995</v>
      </c>
      <c r="Z791" s="30">
        <f t="shared" si="175"/>
        <v>115</v>
      </c>
      <c r="AA791" s="30">
        <f t="shared" si="176"/>
        <v>1.1785503830288744</v>
      </c>
      <c r="AB791" s="30">
        <f t="shared" si="177"/>
        <v>0</v>
      </c>
      <c r="AC791" s="30">
        <f t="shared" si="180"/>
        <v>2548.0768096169713</v>
      </c>
    </row>
    <row r="792" spans="1:29" x14ac:dyDescent="0.35">
      <c r="A792" s="5">
        <v>45094.951871249999</v>
      </c>
      <c r="B792" s="1">
        <v>4</v>
      </c>
      <c r="C792" s="6">
        <v>9480.1299999999992</v>
      </c>
      <c r="D792" s="6">
        <v>1</v>
      </c>
      <c r="E792" s="7" t="s">
        <v>19</v>
      </c>
      <c r="F792" s="5">
        <v>45098.304210324073</v>
      </c>
      <c r="G792" s="1">
        <v>4</v>
      </c>
      <c r="H792" s="5">
        <v>45067.543196828701</v>
      </c>
      <c r="I792" s="7" t="s">
        <v>63</v>
      </c>
      <c r="J792" s="7"/>
      <c r="K792" s="7" t="s">
        <v>30</v>
      </c>
      <c r="L792" s="7" t="s">
        <v>31</v>
      </c>
      <c r="M792" s="7" t="s">
        <v>34</v>
      </c>
      <c r="N792" s="7" t="s">
        <v>33</v>
      </c>
      <c r="O792" s="7" t="s">
        <v>30</v>
      </c>
      <c r="P792" s="25">
        <f t="shared" si="181"/>
        <v>791</v>
      </c>
      <c r="Q792" s="28">
        <f t="shared" si="178"/>
        <v>45078</v>
      </c>
      <c r="R792" s="28" t="str">
        <f t="shared" si="168"/>
        <v>OTA</v>
      </c>
      <c r="S792" s="28" t="str">
        <f t="shared" si="169"/>
        <v>OTA</v>
      </c>
      <c r="T792" s="29">
        <f t="shared" si="170"/>
        <v>2.3571007660577489E-3</v>
      </c>
      <c r="U792" s="29">
        <f t="shared" si="179"/>
        <v>2.3571007660577489E-3</v>
      </c>
      <c r="V792" s="30">
        <f t="shared" si="171"/>
        <v>1422.0194999999999</v>
      </c>
      <c r="W792" s="30">
        <f t="shared" si="172"/>
        <v>0</v>
      </c>
      <c r="X792" s="30">
        <f t="shared" si="173"/>
        <v>0</v>
      </c>
      <c r="Y792" s="30">
        <f t="shared" si="174"/>
        <v>170.64233999999996</v>
      </c>
      <c r="Z792" s="30">
        <f t="shared" si="175"/>
        <v>230</v>
      </c>
      <c r="AA792" s="30">
        <f t="shared" si="176"/>
        <v>4.7142015321154975</v>
      </c>
      <c r="AB792" s="30">
        <f t="shared" si="177"/>
        <v>0</v>
      </c>
      <c r="AC792" s="30">
        <f t="shared" si="180"/>
        <v>7652.7539584678834</v>
      </c>
    </row>
    <row r="793" spans="1:29" x14ac:dyDescent="0.35">
      <c r="A793" s="5">
        <v>45094.66845553241</v>
      </c>
      <c r="B793" s="1">
        <v>2</v>
      </c>
      <c r="C793" s="6">
        <v>4435.96</v>
      </c>
      <c r="D793" s="6">
        <v>1</v>
      </c>
      <c r="E793" s="7" t="s">
        <v>19</v>
      </c>
      <c r="F793" s="5">
        <v>45096.230927326389</v>
      </c>
      <c r="G793" s="1">
        <v>6</v>
      </c>
      <c r="H793" s="5">
        <v>44948.200825868058</v>
      </c>
      <c r="I793" s="7" t="s">
        <v>80</v>
      </c>
      <c r="J793" s="7"/>
      <c r="K793" s="7" t="s">
        <v>50</v>
      </c>
      <c r="L793" s="7" t="s">
        <v>31</v>
      </c>
      <c r="M793" s="7" t="s">
        <v>32</v>
      </c>
      <c r="N793" s="7" t="s">
        <v>28</v>
      </c>
      <c r="O793" s="7" t="s">
        <v>51</v>
      </c>
      <c r="P793" s="25">
        <f t="shared" si="181"/>
        <v>792</v>
      </c>
      <c r="Q793" s="28">
        <f t="shared" si="178"/>
        <v>45078</v>
      </c>
      <c r="R793" s="28" t="str">
        <f t="shared" si="168"/>
        <v>OTA</v>
      </c>
      <c r="S793" s="28" t="str">
        <f t="shared" si="169"/>
        <v>OTA</v>
      </c>
      <c r="T793" s="29">
        <f t="shared" si="170"/>
        <v>1.1785503830288745E-3</v>
      </c>
      <c r="U793" s="29">
        <f t="shared" si="179"/>
        <v>1.1785503830288745E-3</v>
      </c>
      <c r="V793" s="30">
        <f t="shared" si="171"/>
        <v>665.39400000000001</v>
      </c>
      <c r="W793" s="30">
        <f t="shared" si="172"/>
        <v>0</v>
      </c>
      <c r="X793" s="30">
        <f t="shared" si="173"/>
        <v>0</v>
      </c>
      <c r="Y793" s="30">
        <f t="shared" si="174"/>
        <v>79.847279999999998</v>
      </c>
      <c r="Z793" s="30">
        <f t="shared" si="175"/>
        <v>153.33333333333331</v>
      </c>
      <c r="AA793" s="30">
        <f t="shared" si="176"/>
        <v>2.3571007660577488</v>
      </c>
      <c r="AB793" s="30">
        <f t="shared" si="177"/>
        <v>0</v>
      </c>
      <c r="AC793" s="30">
        <f t="shared" si="180"/>
        <v>3535.0282859006093</v>
      </c>
    </row>
    <row r="794" spans="1:29" x14ac:dyDescent="0.35">
      <c r="A794" s="5">
        <v>45094.750302499997</v>
      </c>
      <c r="B794" s="1">
        <v>1</v>
      </c>
      <c r="C794" s="6">
        <v>1000.27</v>
      </c>
      <c r="D794" s="6">
        <v>1</v>
      </c>
      <c r="E794" s="7" t="s">
        <v>19</v>
      </c>
      <c r="F794" s="5">
        <v>45095.458333333336</v>
      </c>
      <c r="G794" s="1">
        <v>1</v>
      </c>
      <c r="H794" s="5">
        <v>45089.661592037039</v>
      </c>
      <c r="I794" s="7" t="s">
        <v>49</v>
      </c>
      <c r="J794" s="7"/>
      <c r="K794" s="7" t="s">
        <v>50</v>
      </c>
      <c r="L794" s="7" t="s">
        <v>31</v>
      </c>
      <c r="M794" s="7" t="s">
        <v>32</v>
      </c>
      <c r="N794" s="7" t="s">
        <v>33</v>
      </c>
      <c r="O794" s="7" t="s">
        <v>51</v>
      </c>
      <c r="P794" s="25">
        <f t="shared" si="181"/>
        <v>793</v>
      </c>
      <c r="Q794" s="28">
        <f t="shared" si="178"/>
        <v>45078</v>
      </c>
      <c r="R794" s="28" t="str">
        <f t="shared" si="168"/>
        <v>OTA</v>
      </c>
      <c r="S794" s="28" t="str">
        <f t="shared" si="169"/>
        <v>OTA</v>
      </c>
      <c r="T794" s="29">
        <f t="shared" si="170"/>
        <v>5.8927519151443723E-4</v>
      </c>
      <c r="U794" s="29">
        <f t="shared" si="179"/>
        <v>5.8927519151443723E-4</v>
      </c>
      <c r="V794" s="30">
        <f t="shared" si="171"/>
        <v>150.04049999999998</v>
      </c>
      <c r="W794" s="30">
        <f t="shared" si="172"/>
        <v>0</v>
      </c>
      <c r="X794" s="30">
        <f t="shared" si="173"/>
        <v>0</v>
      </c>
      <c r="Y794" s="30">
        <f t="shared" si="174"/>
        <v>18.004859999999997</v>
      </c>
      <c r="Z794" s="30">
        <f t="shared" si="175"/>
        <v>115</v>
      </c>
      <c r="AA794" s="30">
        <f t="shared" si="176"/>
        <v>1.1785503830288744</v>
      </c>
      <c r="AB794" s="30">
        <f t="shared" si="177"/>
        <v>0</v>
      </c>
      <c r="AC794" s="30">
        <f t="shared" si="180"/>
        <v>716.04608961697113</v>
      </c>
    </row>
    <row r="795" spans="1:29" x14ac:dyDescent="0.35">
      <c r="A795" s="5">
        <v>45094.814609907407</v>
      </c>
      <c r="B795" s="1">
        <v>2</v>
      </c>
      <c r="C795" s="6">
        <v>1247.68</v>
      </c>
      <c r="D795" s="6">
        <v>1</v>
      </c>
      <c r="E795" s="7" t="s">
        <v>19</v>
      </c>
      <c r="F795" s="5">
        <v>45096.457696666665</v>
      </c>
      <c r="G795" s="1">
        <v>1</v>
      </c>
      <c r="H795" s="5">
        <v>45093.83416770833</v>
      </c>
      <c r="I795" s="7" t="s">
        <v>49</v>
      </c>
      <c r="J795" s="7"/>
      <c r="K795" s="7" t="s">
        <v>50</v>
      </c>
      <c r="L795" s="7" t="s">
        <v>31</v>
      </c>
      <c r="M795" s="7" t="s">
        <v>32</v>
      </c>
      <c r="N795" s="7" t="s">
        <v>28</v>
      </c>
      <c r="O795" s="7" t="s">
        <v>51</v>
      </c>
      <c r="P795" s="25">
        <f t="shared" si="181"/>
        <v>794</v>
      </c>
      <c r="Q795" s="28">
        <f t="shared" si="178"/>
        <v>45078</v>
      </c>
      <c r="R795" s="28" t="str">
        <f t="shared" si="168"/>
        <v>OTA</v>
      </c>
      <c r="S795" s="28" t="str">
        <f t="shared" si="169"/>
        <v>OTA</v>
      </c>
      <c r="T795" s="29">
        <f t="shared" si="170"/>
        <v>1.1785503830288745E-3</v>
      </c>
      <c r="U795" s="29">
        <f t="shared" si="179"/>
        <v>1.1785503830288745E-3</v>
      </c>
      <c r="V795" s="30">
        <f t="shared" si="171"/>
        <v>187.15200000000002</v>
      </c>
      <c r="W795" s="30">
        <f t="shared" si="172"/>
        <v>0</v>
      </c>
      <c r="X795" s="30">
        <f t="shared" si="173"/>
        <v>0</v>
      </c>
      <c r="Y795" s="30">
        <f t="shared" si="174"/>
        <v>22.45824</v>
      </c>
      <c r="Z795" s="30">
        <f t="shared" si="175"/>
        <v>153.33333333333331</v>
      </c>
      <c r="AA795" s="30">
        <f t="shared" si="176"/>
        <v>2.3571007660577488</v>
      </c>
      <c r="AB795" s="30">
        <f t="shared" si="177"/>
        <v>0</v>
      </c>
      <c r="AC795" s="30">
        <f t="shared" si="180"/>
        <v>882.37932590060905</v>
      </c>
    </row>
    <row r="796" spans="1:29" x14ac:dyDescent="0.35">
      <c r="A796" s="5">
        <v>45094.801058923615</v>
      </c>
      <c r="B796" s="1">
        <v>2</v>
      </c>
      <c r="C796" s="6">
        <v>1775.09</v>
      </c>
      <c r="D796" s="6">
        <v>1</v>
      </c>
      <c r="E796" s="7" t="s">
        <v>19</v>
      </c>
      <c r="F796" s="5">
        <v>45096.458333333336</v>
      </c>
      <c r="G796" s="1">
        <v>1</v>
      </c>
      <c r="H796" s="5">
        <v>45086.04166440972</v>
      </c>
      <c r="I796" s="7" t="s">
        <v>49</v>
      </c>
      <c r="J796" s="7"/>
      <c r="K796" s="7"/>
      <c r="L796" s="7" t="s">
        <v>21</v>
      </c>
      <c r="M796" s="7" t="s">
        <v>54</v>
      </c>
      <c r="N796" s="7" t="s">
        <v>28</v>
      </c>
      <c r="O796" s="7" t="s">
        <v>46</v>
      </c>
      <c r="P796" s="25">
        <f t="shared" si="181"/>
        <v>795</v>
      </c>
      <c r="Q796" s="28">
        <f t="shared" si="178"/>
        <v>45078</v>
      </c>
      <c r="R796" s="28" t="str">
        <f t="shared" si="168"/>
        <v>WEB</v>
      </c>
      <c r="S796" s="28" t="str">
        <f t="shared" si="169"/>
        <v>WEBSITE</v>
      </c>
      <c r="T796" s="29">
        <f t="shared" si="170"/>
        <v>3.2626427406199023E-3</v>
      </c>
      <c r="U796" s="29">
        <f t="shared" si="179"/>
        <v>3.2626427406199023E-3</v>
      </c>
      <c r="V796" s="30">
        <f t="shared" si="171"/>
        <v>17.750899999999998</v>
      </c>
      <c r="W796" s="30">
        <f t="shared" si="172"/>
        <v>50</v>
      </c>
      <c r="X796" s="30">
        <f t="shared" si="173"/>
        <v>0</v>
      </c>
      <c r="Y796" s="30">
        <f t="shared" si="174"/>
        <v>24.85126</v>
      </c>
      <c r="Z796" s="30">
        <f t="shared" si="175"/>
        <v>153.33333333333331</v>
      </c>
      <c r="AA796" s="30">
        <f t="shared" si="176"/>
        <v>32.626427406199021</v>
      </c>
      <c r="AB796" s="30">
        <f t="shared" si="177"/>
        <v>0</v>
      </c>
      <c r="AC796" s="30">
        <f t="shared" si="180"/>
        <v>1496.5280792604676</v>
      </c>
    </row>
    <row r="797" spans="1:29" x14ac:dyDescent="0.35">
      <c r="A797" s="5">
        <v>45094.674022384257</v>
      </c>
      <c r="B797" s="1">
        <v>2</v>
      </c>
      <c r="C797" s="6">
        <v>1783.93</v>
      </c>
      <c r="D797" s="6">
        <v>1</v>
      </c>
      <c r="E797" s="7" t="s">
        <v>19</v>
      </c>
      <c r="F797" s="5">
        <v>45096.313830706022</v>
      </c>
      <c r="G797" s="1">
        <v>1</v>
      </c>
      <c r="H797" s="5">
        <v>45080.353953356484</v>
      </c>
      <c r="I797" s="7" t="s">
        <v>49</v>
      </c>
      <c r="J797" s="7"/>
      <c r="K797" s="7" t="s">
        <v>30</v>
      </c>
      <c r="L797" s="7" t="s">
        <v>31</v>
      </c>
      <c r="M797" s="7" t="s">
        <v>34</v>
      </c>
      <c r="N797" s="7" t="s">
        <v>33</v>
      </c>
      <c r="O797" s="7" t="s">
        <v>30</v>
      </c>
      <c r="P797" s="25">
        <f t="shared" si="181"/>
        <v>796</v>
      </c>
      <c r="Q797" s="28">
        <f t="shared" si="178"/>
        <v>45078</v>
      </c>
      <c r="R797" s="28" t="str">
        <f t="shared" si="168"/>
        <v>OTA</v>
      </c>
      <c r="S797" s="28" t="str">
        <f t="shared" si="169"/>
        <v>OTA</v>
      </c>
      <c r="T797" s="29">
        <f t="shared" si="170"/>
        <v>1.1785503830288745E-3</v>
      </c>
      <c r="U797" s="29">
        <f t="shared" si="179"/>
        <v>1.1785503830288745E-3</v>
      </c>
      <c r="V797" s="30">
        <f t="shared" si="171"/>
        <v>267.58949999999999</v>
      </c>
      <c r="W797" s="30">
        <f t="shared" si="172"/>
        <v>0</v>
      </c>
      <c r="X797" s="30">
        <f t="shared" si="173"/>
        <v>0</v>
      </c>
      <c r="Y797" s="30">
        <f t="shared" si="174"/>
        <v>32.11074</v>
      </c>
      <c r="Z797" s="30">
        <f t="shared" si="175"/>
        <v>153.33333333333331</v>
      </c>
      <c r="AA797" s="30">
        <f t="shared" si="176"/>
        <v>2.3571007660577488</v>
      </c>
      <c r="AB797" s="30">
        <f t="shared" si="177"/>
        <v>0</v>
      </c>
      <c r="AC797" s="30">
        <f t="shared" si="180"/>
        <v>1328.5393259006091</v>
      </c>
    </row>
    <row r="798" spans="1:29" x14ac:dyDescent="0.35">
      <c r="A798" s="5">
        <v>45094.876398611108</v>
      </c>
      <c r="B798" s="1">
        <v>1</v>
      </c>
      <c r="C798" s="6">
        <v>1176.79</v>
      </c>
      <c r="D798" s="6">
        <v>1</v>
      </c>
      <c r="E798" s="7" t="s">
        <v>19</v>
      </c>
      <c r="F798" s="5">
        <v>45095.453170717592</v>
      </c>
      <c r="G798" s="1">
        <v>1</v>
      </c>
      <c r="H798" s="5">
        <v>45087.076528483798</v>
      </c>
      <c r="I798" s="7" t="s">
        <v>49</v>
      </c>
      <c r="J798" s="7"/>
      <c r="K798" s="7" t="s">
        <v>30</v>
      </c>
      <c r="L798" s="7" t="s">
        <v>31</v>
      </c>
      <c r="M798" s="7" t="s">
        <v>32</v>
      </c>
      <c r="N798" s="7" t="s">
        <v>33</v>
      </c>
      <c r="O798" s="7" t="s">
        <v>30</v>
      </c>
      <c r="P798" s="25">
        <f t="shared" si="181"/>
        <v>797</v>
      </c>
      <c r="Q798" s="28">
        <f t="shared" si="178"/>
        <v>45078</v>
      </c>
      <c r="R798" s="28" t="str">
        <f t="shared" si="168"/>
        <v>OTA</v>
      </c>
      <c r="S798" s="28" t="str">
        <f t="shared" si="169"/>
        <v>OTA</v>
      </c>
      <c r="T798" s="29">
        <f t="shared" si="170"/>
        <v>5.8927519151443723E-4</v>
      </c>
      <c r="U798" s="29">
        <f t="shared" si="179"/>
        <v>5.8927519151443723E-4</v>
      </c>
      <c r="V798" s="30">
        <f t="shared" si="171"/>
        <v>176.51849999999999</v>
      </c>
      <c r="W798" s="30">
        <f t="shared" si="172"/>
        <v>0</v>
      </c>
      <c r="X798" s="30">
        <f t="shared" si="173"/>
        <v>0</v>
      </c>
      <c r="Y798" s="30">
        <f t="shared" si="174"/>
        <v>21.182219999999997</v>
      </c>
      <c r="Z798" s="30">
        <f t="shared" si="175"/>
        <v>115</v>
      </c>
      <c r="AA798" s="30">
        <f t="shared" si="176"/>
        <v>1.1785503830288744</v>
      </c>
      <c r="AB798" s="30">
        <f t="shared" si="177"/>
        <v>0</v>
      </c>
      <c r="AC798" s="30">
        <f t="shared" si="180"/>
        <v>862.91072961697114</v>
      </c>
    </row>
    <row r="799" spans="1:29" x14ac:dyDescent="0.35">
      <c r="A799" s="5">
        <v>45094.676015173609</v>
      </c>
      <c r="B799" s="1">
        <v>3</v>
      </c>
      <c r="C799" s="6">
        <v>2119.02</v>
      </c>
      <c r="D799" s="6">
        <v>1</v>
      </c>
      <c r="E799" s="7" t="s">
        <v>19</v>
      </c>
      <c r="F799" s="5">
        <v>45097.348939988427</v>
      </c>
      <c r="G799" s="1">
        <v>1</v>
      </c>
      <c r="H799" s="5">
        <v>45084.591455162037</v>
      </c>
      <c r="I799" s="7" t="s">
        <v>49</v>
      </c>
      <c r="J799" s="7"/>
      <c r="K799" s="7" t="s">
        <v>30</v>
      </c>
      <c r="L799" s="7" t="s">
        <v>31</v>
      </c>
      <c r="M799" s="7" t="s">
        <v>34</v>
      </c>
      <c r="N799" s="7" t="s">
        <v>33</v>
      </c>
      <c r="O799" s="7" t="s">
        <v>30</v>
      </c>
      <c r="P799" s="25">
        <f t="shared" si="181"/>
        <v>798</v>
      </c>
      <c r="Q799" s="28">
        <f t="shared" si="178"/>
        <v>45078</v>
      </c>
      <c r="R799" s="28" t="str">
        <f t="shared" si="168"/>
        <v>OTA</v>
      </c>
      <c r="S799" s="28" t="str">
        <f t="shared" si="169"/>
        <v>OTA</v>
      </c>
      <c r="T799" s="29">
        <f t="shared" si="170"/>
        <v>1.7678255745433118E-3</v>
      </c>
      <c r="U799" s="29">
        <f t="shared" si="179"/>
        <v>1.7678255745433118E-3</v>
      </c>
      <c r="V799" s="30">
        <f t="shared" si="171"/>
        <v>317.85300000000001</v>
      </c>
      <c r="W799" s="30">
        <f t="shared" si="172"/>
        <v>0</v>
      </c>
      <c r="X799" s="30">
        <f t="shared" si="173"/>
        <v>0</v>
      </c>
      <c r="Y799" s="30">
        <f t="shared" si="174"/>
        <v>38.142359999999996</v>
      </c>
      <c r="Z799" s="30">
        <f t="shared" si="175"/>
        <v>191.66666666666666</v>
      </c>
      <c r="AA799" s="30">
        <f t="shared" si="176"/>
        <v>3.5356511490866236</v>
      </c>
      <c r="AB799" s="30">
        <f t="shared" si="177"/>
        <v>0</v>
      </c>
      <c r="AC799" s="30">
        <f t="shared" si="180"/>
        <v>1567.8223221842468</v>
      </c>
    </row>
    <row r="800" spans="1:29" x14ac:dyDescent="0.35">
      <c r="A800" s="5">
        <v>45094.688108043978</v>
      </c>
      <c r="B800" s="1">
        <v>1</v>
      </c>
      <c r="C800" s="6">
        <v>934.82</v>
      </c>
      <c r="D800" s="6">
        <v>1</v>
      </c>
      <c r="E800" s="7" t="s">
        <v>19</v>
      </c>
      <c r="F800" s="5">
        <v>45095.363479293985</v>
      </c>
      <c r="G800" s="1">
        <v>1</v>
      </c>
      <c r="H800" s="5">
        <v>45094.345616967592</v>
      </c>
      <c r="I800" s="7" t="s">
        <v>49</v>
      </c>
      <c r="J800" s="7"/>
      <c r="K800" s="7" t="s">
        <v>30</v>
      </c>
      <c r="L800" s="7" t="s">
        <v>31</v>
      </c>
      <c r="M800" s="7" t="s">
        <v>32</v>
      </c>
      <c r="N800" s="7" t="s">
        <v>33</v>
      </c>
      <c r="O800" s="7" t="s">
        <v>30</v>
      </c>
      <c r="P800" s="25">
        <f t="shared" si="181"/>
        <v>799</v>
      </c>
      <c r="Q800" s="28">
        <f t="shared" si="178"/>
        <v>45078</v>
      </c>
      <c r="R800" s="28" t="str">
        <f t="shared" si="168"/>
        <v>OTA</v>
      </c>
      <c r="S800" s="28" t="str">
        <f t="shared" si="169"/>
        <v>OTA</v>
      </c>
      <c r="T800" s="29">
        <f t="shared" si="170"/>
        <v>5.8927519151443723E-4</v>
      </c>
      <c r="U800" s="29">
        <f t="shared" si="179"/>
        <v>5.8927519151443723E-4</v>
      </c>
      <c r="V800" s="30">
        <f t="shared" si="171"/>
        <v>140.22300000000001</v>
      </c>
      <c r="W800" s="30">
        <f t="shared" si="172"/>
        <v>0</v>
      </c>
      <c r="X800" s="30">
        <f t="shared" si="173"/>
        <v>0</v>
      </c>
      <c r="Y800" s="30">
        <f t="shared" si="174"/>
        <v>16.82676</v>
      </c>
      <c r="Z800" s="30">
        <f t="shared" si="175"/>
        <v>115</v>
      </c>
      <c r="AA800" s="30">
        <f t="shared" si="176"/>
        <v>1.1785503830288744</v>
      </c>
      <c r="AB800" s="30">
        <f t="shared" si="177"/>
        <v>0</v>
      </c>
      <c r="AC800" s="30">
        <f t="shared" si="180"/>
        <v>661.59168961697117</v>
      </c>
    </row>
    <row r="801" spans="1:29" x14ac:dyDescent="0.35">
      <c r="A801" s="5">
        <v>45094.909670752313</v>
      </c>
      <c r="B801" s="1">
        <v>6</v>
      </c>
      <c r="C801" s="6">
        <v>4971.6899999999996</v>
      </c>
      <c r="D801" s="6">
        <v>1</v>
      </c>
      <c r="E801" s="7" t="s">
        <v>19</v>
      </c>
      <c r="F801" s="5">
        <v>45100.387336886575</v>
      </c>
      <c r="G801" s="1">
        <v>1</v>
      </c>
      <c r="H801" s="5">
        <v>45046.768534143521</v>
      </c>
      <c r="I801" s="7" t="s">
        <v>49</v>
      </c>
      <c r="J801" s="7"/>
      <c r="K801" s="7" t="s">
        <v>30</v>
      </c>
      <c r="L801" s="7" t="s">
        <v>31</v>
      </c>
      <c r="M801" s="7" t="s">
        <v>34</v>
      </c>
      <c r="N801" s="7" t="s">
        <v>33</v>
      </c>
      <c r="O801" s="7" t="s">
        <v>30</v>
      </c>
      <c r="P801" s="25">
        <f t="shared" si="181"/>
        <v>800</v>
      </c>
      <c r="Q801" s="28">
        <f t="shared" si="178"/>
        <v>45078</v>
      </c>
      <c r="R801" s="28" t="str">
        <f t="shared" si="168"/>
        <v>OTA</v>
      </c>
      <c r="S801" s="28" t="str">
        <f t="shared" si="169"/>
        <v>OTA</v>
      </c>
      <c r="T801" s="29">
        <f t="shared" si="170"/>
        <v>3.5356511490866236E-3</v>
      </c>
      <c r="U801" s="29">
        <f t="shared" si="179"/>
        <v>3.5356511490866236E-3</v>
      </c>
      <c r="V801" s="30">
        <f t="shared" si="171"/>
        <v>745.75349999999992</v>
      </c>
      <c r="W801" s="30">
        <f t="shared" si="172"/>
        <v>0</v>
      </c>
      <c r="X801" s="30">
        <f t="shared" si="173"/>
        <v>0</v>
      </c>
      <c r="Y801" s="30">
        <f t="shared" si="174"/>
        <v>89.490419999999986</v>
      </c>
      <c r="Z801" s="30">
        <f t="shared" si="175"/>
        <v>306.66666666666663</v>
      </c>
      <c r="AA801" s="30">
        <f t="shared" si="176"/>
        <v>7.0713022981732472</v>
      </c>
      <c r="AB801" s="30">
        <f t="shared" si="177"/>
        <v>0</v>
      </c>
      <c r="AC801" s="30">
        <f t="shared" si="180"/>
        <v>3822.7081110351601</v>
      </c>
    </row>
    <row r="802" spans="1:29" x14ac:dyDescent="0.35">
      <c r="A802" s="5">
        <v>45094.853685810187</v>
      </c>
      <c r="B802" s="1">
        <v>1</v>
      </c>
      <c r="C802" s="6">
        <v>1113.75</v>
      </c>
      <c r="D802" s="6">
        <v>1</v>
      </c>
      <c r="E802" s="7" t="s">
        <v>19</v>
      </c>
      <c r="F802" s="5">
        <v>45095.388313194446</v>
      </c>
      <c r="G802" s="1">
        <v>1</v>
      </c>
      <c r="H802" s="5">
        <v>45040.766147453702</v>
      </c>
      <c r="I802" s="7" t="s">
        <v>49</v>
      </c>
      <c r="J802" s="7"/>
      <c r="K802" s="7" t="s">
        <v>30</v>
      </c>
      <c r="L802" s="7" t="s">
        <v>31</v>
      </c>
      <c r="M802" s="7" t="s">
        <v>34</v>
      </c>
      <c r="N802" s="7" t="s">
        <v>33</v>
      </c>
      <c r="O802" s="7" t="s">
        <v>30</v>
      </c>
      <c r="P802" s="25">
        <f t="shared" si="181"/>
        <v>801</v>
      </c>
      <c r="Q802" s="28">
        <f t="shared" si="178"/>
        <v>45078</v>
      </c>
      <c r="R802" s="28" t="str">
        <f t="shared" si="168"/>
        <v>OTA</v>
      </c>
      <c r="S802" s="28" t="str">
        <f t="shared" si="169"/>
        <v>OTA</v>
      </c>
      <c r="T802" s="29">
        <f t="shared" si="170"/>
        <v>5.8927519151443723E-4</v>
      </c>
      <c r="U802" s="29">
        <f t="shared" si="179"/>
        <v>5.8927519151443723E-4</v>
      </c>
      <c r="V802" s="30">
        <f t="shared" si="171"/>
        <v>167.0625</v>
      </c>
      <c r="W802" s="30">
        <f t="shared" si="172"/>
        <v>0</v>
      </c>
      <c r="X802" s="30">
        <f t="shared" si="173"/>
        <v>0</v>
      </c>
      <c r="Y802" s="30">
        <f t="shared" si="174"/>
        <v>20.047499999999999</v>
      </c>
      <c r="Z802" s="30">
        <f t="shared" si="175"/>
        <v>115</v>
      </c>
      <c r="AA802" s="30">
        <f t="shared" si="176"/>
        <v>1.1785503830288744</v>
      </c>
      <c r="AB802" s="30">
        <f t="shared" si="177"/>
        <v>0</v>
      </c>
      <c r="AC802" s="30">
        <f t="shared" si="180"/>
        <v>810.46144961697109</v>
      </c>
    </row>
    <row r="803" spans="1:29" x14ac:dyDescent="0.35">
      <c r="A803" s="5">
        <v>45094.680059745369</v>
      </c>
      <c r="B803" s="1">
        <v>2</v>
      </c>
      <c r="C803" s="6">
        <v>1211.79</v>
      </c>
      <c r="D803" s="6">
        <v>1</v>
      </c>
      <c r="E803" s="7" t="s">
        <v>19</v>
      </c>
      <c r="F803" s="5">
        <v>45096.28762451389</v>
      </c>
      <c r="G803" s="1">
        <v>1</v>
      </c>
      <c r="H803" s="5">
        <v>44979.370965254631</v>
      </c>
      <c r="I803" s="7" t="s">
        <v>49</v>
      </c>
      <c r="J803" s="7"/>
      <c r="K803" s="7" t="s">
        <v>30</v>
      </c>
      <c r="L803" s="7" t="s">
        <v>31</v>
      </c>
      <c r="M803" s="7" t="s">
        <v>34</v>
      </c>
      <c r="N803" s="7" t="s">
        <v>33</v>
      </c>
      <c r="O803" s="7" t="s">
        <v>30</v>
      </c>
      <c r="P803" s="25">
        <f t="shared" si="181"/>
        <v>802</v>
      </c>
      <c r="Q803" s="28">
        <f t="shared" si="178"/>
        <v>45078</v>
      </c>
      <c r="R803" s="28" t="str">
        <f t="shared" si="168"/>
        <v>OTA</v>
      </c>
      <c r="S803" s="28" t="str">
        <f t="shared" si="169"/>
        <v>OTA</v>
      </c>
      <c r="T803" s="29">
        <f t="shared" si="170"/>
        <v>1.1785503830288745E-3</v>
      </c>
      <c r="U803" s="29">
        <f t="shared" si="179"/>
        <v>1.1785503830288745E-3</v>
      </c>
      <c r="V803" s="30">
        <f t="shared" si="171"/>
        <v>181.76849999999999</v>
      </c>
      <c r="W803" s="30">
        <f t="shared" si="172"/>
        <v>0</v>
      </c>
      <c r="X803" s="30">
        <f t="shared" si="173"/>
        <v>0</v>
      </c>
      <c r="Y803" s="30">
        <f t="shared" si="174"/>
        <v>21.812219999999996</v>
      </c>
      <c r="Z803" s="30">
        <f t="shared" si="175"/>
        <v>153.33333333333331</v>
      </c>
      <c r="AA803" s="30">
        <f t="shared" si="176"/>
        <v>2.3571007660577488</v>
      </c>
      <c r="AB803" s="30">
        <f t="shared" si="177"/>
        <v>0</v>
      </c>
      <c r="AC803" s="30">
        <f t="shared" si="180"/>
        <v>852.51884590060899</v>
      </c>
    </row>
    <row r="804" spans="1:29" x14ac:dyDescent="0.35">
      <c r="A804" s="5">
        <v>45094.599054687496</v>
      </c>
      <c r="B804" s="1">
        <v>2</v>
      </c>
      <c r="C804" s="6">
        <v>1634.28</v>
      </c>
      <c r="D804" s="6">
        <v>1</v>
      </c>
      <c r="E804" s="7" t="s">
        <v>19</v>
      </c>
      <c r="F804" s="5">
        <v>45096.449432453701</v>
      </c>
      <c r="G804" s="1">
        <v>1</v>
      </c>
      <c r="H804" s="5">
        <v>45094.079877303244</v>
      </c>
      <c r="I804" s="7" t="s">
        <v>53</v>
      </c>
      <c r="J804" s="7"/>
      <c r="K804" s="7"/>
      <c r="L804" s="7" t="s">
        <v>21</v>
      </c>
      <c r="M804" s="7" t="s">
        <v>52</v>
      </c>
      <c r="N804" s="7" t="s">
        <v>23</v>
      </c>
      <c r="O804" s="7" t="s">
        <v>24</v>
      </c>
      <c r="P804" s="25">
        <f t="shared" si="181"/>
        <v>803</v>
      </c>
      <c r="Q804" s="28">
        <f t="shared" si="178"/>
        <v>45078</v>
      </c>
      <c r="R804" s="28" t="str">
        <f t="shared" si="168"/>
        <v>WEB</v>
      </c>
      <c r="S804" s="28" t="str">
        <f t="shared" si="169"/>
        <v>OFFLINE</v>
      </c>
      <c r="T804" s="29">
        <f t="shared" si="170"/>
        <v>3.2626427406199023E-3</v>
      </c>
      <c r="U804" s="29">
        <f t="shared" si="179"/>
        <v>3.2626427406199023E-3</v>
      </c>
      <c r="V804" s="30">
        <f t="shared" si="171"/>
        <v>0</v>
      </c>
      <c r="W804" s="30">
        <f t="shared" si="172"/>
        <v>0</v>
      </c>
      <c r="X804" s="30">
        <f t="shared" si="173"/>
        <v>0</v>
      </c>
      <c r="Y804" s="30">
        <f t="shared" si="174"/>
        <v>22.879919999999998</v>
      </c>
      <c r="Z804" s="30">
        <f t="shared" si="175"/>
        <v>153.33333333333331</v>
      </c>
      <c r="AA804" s="30">
        <f t="shared" si="176"/>
        <v>0</v>
      </c>
      <c r="AB804" s="30">
        <f t="shared" si="177"/>
        <v>0</v>
      </c>
      <c r="AC804" s="30">
        <f t="shared" si="180"/>
        <v>1458.0667466666666</v>
      </c>
    </row>
    <row r="805" spans="1:29" x14ac:dyDescent="0.35">
      <c r="A805" s="5">
        <v>45094.598978541668</v>
      </c>
      <c r="B805" s="1">
        <v>2</v>
      </c>
      <c r="C805" s="6">
        <v>1634.28</v>
      </c>
      <c r="D805" s="6">
        <v>1</v>
      </c>
      <c r="E805" s="7" t="s">
        <v>19</v>
      </c>
      <c r="F805" s="5">
        <v>45096.425170833332</v>
      </c>
      <c r="G805" s="1">
        <v>1</v>
      </c>
      <c r="H805" s="5">
        <v>45094.079877303244</v>
      </c>
      <c r="I805" s="7" t="s">
        <v>53</v>
      </c>
      <c r="J805" s="7"/>
      <c r="K805" s="7"/>
      <c r="L805" s="7" t="s">
        <v>21</v>
      </c>
      <c r="M805" s="7" t="s">
        <v>52</v>
      </c>
      <c r="N805" s="7" t="s">
        <v>23</v>
      </c>
      <c r="O805" s="7" t="s">
        <v>24</v>
      </c>
      <c r="P805" s="25">
        <f t="shared" si="181"/>
        <v>804</v>
      </c>
      <c r="Q805" s="28">
        <f t="shared" si="178"/>
        <v>45078</v>
      </c>
      <c r="R805" s="28" t="str">
        <f t="shared" si="168"/>
        <v>WEB</v>
      </c>
      <c r="S805" s="28" t="str">
        <f t="shared" si="169"/>
        <v>OFFLINE</v>
      </c>
      <c r="T805" s="29">
        <f t="shared" si="170"/>
        <v>3.2626427406199023E-3</v>
      </c>
      <c r="U805" s="29">
        <f t="shared" si="179"/>
        <v>3.2626427406199023E-3</v>
      </c>
      <c r="V805" s="30">
        <f t="shared" si="171"/>
        <v>0</v>
      </c>
      <c r="W805" s="30">
        <f t="shared" si="172"/>
        <v>0</v>
      </c>
      <c r="X805" s="30">
        <f t="shared" si="173"/>
        <v>0</v>
      </c>
      <c r="Y805" s="30">
        <f t="shared" si="174"/>
        <v>22.879919999999998</v>
      </c>
      <c r="Z805" s="30">
        <f t="shared" si="175"/>
        <v>153.33333333333331</v>
      </c>
      <c r="AA805" s="30">
        <f t="shared" si="176"/>
        <v>0</v>
      </c>
      <c r="AB805" s="30">
        <f t="shared" si="177"/>
        <v>0</v>
      </c>
      <c r="AC805" s="30">
        <f t="shared" si="180"/>
        <v>1458.0667466666666</v>
      </c>
    </row>
    <row r="806" spans="1:29" x14ac:dyDescent="0.35">
      <c r="A806" s="5">
        <v>45094.525796296293</v>
      </c>
      <c r="B806" s="1">
        <v>2</v>
      </c>
      <c r="C806" s="6">
        <v>1634.28</v>
      </c>
      <c r="D806" s="6">
        <v>1</v>
      </c>
      <c r="E806" s="7" t="s">
        <v>19</v>
      </c>
      <c r="F806" s="5">
        <v>45096.449760740739</v>
      </c>
      <c r="G806" s="1">
        <v>1</v>
      </c>
      <c r="H806" s="5">
        <v>45094.079877303244</v>
      </c>
      <c r="I806" s="7" t="s">
        <v>53</v>
      </c>
      <c r="J806" s="7"/>
      <c r="K806" s="7"/>
      <c r="L806" s="7" t="s">
        <v>21</v>
      </c>
      <c r="M806" s="7" t="s">
        <v>52</v>
      </c>
      <c r="N806" s="7" t="s">
        <v>23</v>
      </c>
      <c r="O806" s="7" t="s">
        <v>24</v>
      </c>
      <c r="P806" s="25">
        <f t="shared" si="181"/>
        <v>805</v>
      </c>
      <c r="Q806" s="28">
        <f t="shared" si="178"/>
        <v>45078</v>
      </c>
      <c r="R806" s="28" t="str">
        <f t="shared" si="168"/>
        <v>WEB</v>
      </c>
      <c r="S806" s="28" t="str">
        <f t="shared" si="169"/>
        <v>OFFLINE</v>
      </c>
      <c r="T806" s="29">
        <f t="shared" si="170"/>
        <v>3.2626427406199023E-3</v>
      </c>
      <c r="U806" s="29">
        <f t="shared" si="179"/>
        <v>3.2626427406199023E-3</v>
      </c>
      <c r="V806" s="30">
        <f t="shared" si="171"/>
        <v>0</v>
      </c>
      <c r="W806" s="30">
        <f t="shared" si="172"/>
        <v>0</v>
      </c>
      <c r="X806" s="30">
        <f t="shared" si="173"/>
        <v>0</v>
      </c>
      <c r="Y806" s="30">
        <f t="shared" si="174"/>
        <v>22.879919999999998</v>
      </c>
      <c r="Z806" s="30">
        <f t="shared" si="175"/>
        <v>153.33333333333331</v>
      </c>
      <c r="AA806" s="30">
        <f t="shared" si="176"/>
        <v>0</v>
      </c>
      <c r="AB806" s="30">
        <f t="shared" si="177"/>
        <v>0</v>
      </c>
      <c r="AC806" s="30">
        <f t="shared" si="180"/>
        <v>1458.0667466666666</v>
      </c>
    </row>
    <row r="807" spans="1:29" x14ac:dyDescent="0.35">
      <c r="A807" s="5">
        <v>45094.678784050928</v>
      </c>
      <c r="B807" s="1">
        <v>3</v>
      </c>
      <c r="C807" s="6">
        <v>2055.71</v>
      </c>
      <c r="D807" s="6">
        <v>1</v>
      </c>
      <c r="E807" s="7" t="s">
        <v>19</v>
      </c>
      <c r="F807" s="5">
        <v>45097.417075891201</v>
      </c>
      <c r="G807" s="1">
        <v>1</v>
      </c>
      <c r="H807" s="5">
        <v>45029.680623726854</v>
      </c>
      <c r="I807" s="7" t="s">
        <v>53</v>
      </c>
      <c r="J807" s="7"/>
      <c r="K807" s="7"/>
      <c r="L807" s="7" t="s">
        <v>21</v>
      </c>
      <c r="M807" s="7" t="s">
        <v>64</v>
      </c>
      <c r="N807" s="7" t="s">
        <v>33</v>
      </c>
      <c r="O807" s="7" t="s">
        <v>46</v>
      </c>
      <c r="P807" s="25">
        <f t="shared" si="181"/>
        <v>806</v>
      </c>
      <c r="Q807" s="28">
        <f t="shared" si="178"/>
        <v>45078</v>
      </c>
      <c r="R807" s="28" t="str">
        <f t="shared" si="168"/>
        <v>WEB</v>
      </c>
      <c r="S807" s="28" t="str">
        <f t="shared" si="169"/>
        <v>WEBSITE</v>
      </c>
      <c r="T807" s="29">
        <f t="shared" si="170"/>
        <v>4.8939641109298528E-3</v>
      </c>
      <c r="U807" s="29">
        <f t="shared" si="179"/>
        <v>4.8939641109298528E-3</v>
      </c>
      <c r="V807" s="30">
        <f t="shared" si="171"/>
        <v>20.557100000000002</v>
      </c>
      <c r="W807" s="30">
        <f t="shared" si="172"/>
        <v>50</v>
      </c>
      <c r="X807" s="30">
        <f t="shared" si="173"/>
        <v>0</v>
      </c>
      <c r="Y807" s="30">
        <f t="shared" si="174"/>
        <v>28.77994</v>
      </c>
      <c r="Z807" s="30">
        <f t="shared" si="175"/>
        <v>191.66666666666666</v>
      </c>
      <c r="AA807" s="30">
        <f t="shared" si="176"/>
        <v>48.939641109298528</v>
      </c>
      <c r="AB807" s="30">
        <f t="shared" si="177"/>
        <v>0</v>
      </c>
      <c r="AC807" s="30">
        <f t="shared" si="180"/>
        <v>1715.7666522240349</v>
      </c>
    </row>
    <row r="808" spans="1:29" x14ac:dyDescent="0.35">
      <c r="A808" s="5">
        <v>45094.758429560185</v>
      </c>
      <c r="B808" s="1">
        <v>3</v>
      </c>
      <c r="C808" s="6">
        <v>2695.98</v>
      </c>
      <c r="D808" s="6">
        <v>1</v>
      </c>
      <c r="E808" s="7" t="s">
        <v>19</v>
      </c>
      <c r="F808" s="5">
        <v>45097.458333333336</v>
      </c>
      <c r="G808" s="1">
        <v>1</v>
      </c>
      <c r="H808" s="5">
        <v>45066.58415988426</v>
      </c>
      <c r="I808" s="7" t="s">
        <v>53</v>
      </c>
      <c r="J808" s="7"/>
      <c r="K808" s="7" t="s">
        <v>30</v>
      </c>
      <c r="L808" s="7" t="s">
        <v>31</v>
      </c>
      <c r="M808" s="7" t="s">
        <v>34</v>
      </c>
      <c r="N808" s="7" t="s">
        <v>33</v>
      </c>
      <c r="O808" s="7" t="s">
        <v>30</v>
      </c>
      <c r="P808" s="25">
        <f t="shared" si="181"/>
        <v>807</v>
      </c>
      <c r="Q808" s="28">
        <f t="shared" si="178"/>
        <v>45078</v>
      </c>
      <c r="R808" s="28" t="str">
        <f t="shared" si="168"/>
        <v>OTA</v>
      </c>
      <c r="S808" s="28" t="str">
        <f t="shared" si="169"/>
        <v>OTA</v>
      </c>
      <c r="T808" s="29">
        <f t="shared" si="170"/>
        <v>1.7678255745433118E-3</v>
      </c>
      <c r="U808" s="29">
        <f t="shared" si="179"/>
        <v>1.7678255745433118E-3</v>
      </c>
      <c r="V808" s="30">
        <f t="shared" si="171"/>
        <v>404.39699999999999</v>
      </c>
      <c r="W808" s="30">
        <f t="shared" si="172"/>
        <v>0</v>
      </c>
      <c r="X808" s="30">
        <f t="shared" si="173"/>
        <v>0</v>
      </c>
      <c r="Y808" s="30">
        <f t="shared" si="174"/>
        <v>48.527639999999998</v>
      </c>
      <c r="Z808" s="30">
        <f t="shared" si="175"/>
        <v>191.66666666666666</v>
      </c>
      <c r="AA808" s="30">
        <f t="shared" si="176"/>
        <v>3.5356511490866236</v>
      </c>
      <c r="AB808" s="30">
        <f t="shared" si="177"/>
        <v>0</v>
      </c>
      <c r="AC808" s="30">
        <f t="shared" si="180"/>
        <v>2047.8530421842465</v>
      </c>
    </row>
    <row r="809" spans="1:29" x14ac:dyDescent="0.35">
      <c r="A809" s="5">
        <v>45094.787865763887</v>
      </c>
      <c r="B809" s="1">
        <v>1</v>
      </c>
      <c r="C809" s="6">
        <v>1016.07</v>
      </c>
      <c r="D809" s="6">
        <v>1</v>
      </c>
      <c r="E809" s="7" t="s">
        <v>19</v>
      </c>
      <c r="F809" s="5">
        <v>45095.441412233798</v>
      </c>
      <c r="G809" s="1">
        <v>1</v>
      </c>
      <c r="H809" s="5">
        <v>45094.489720590274</v>
      </c>
      <c r="I809" s="7" t="s">
        <v>53</v>
      </c>
      <c r="J809" s="7"/>
      <c r="K809" s="7" t="s">
        <v>30</v>
      </c>
      <c r="L809" s="7" t="s">
        <v>31</v>
      </c>
      <c r="M809" s="7" t="s">
        <v>32</v>
      </c>
      <c r="N809" s="7" t="s">
        <v>33</v>
      </c>
      <c r="O809" s="7" t="s">
        <v>30</v>
      </c>
      <c r="P809" s="25">
        <f t="shared" si="181"/>
        <v>808</v>
      </c>
      <c r="Q809" s="28">
        <f t="shared" si="178"/>
        <v>45078</v>
      </c>
      <c r="R809" s="28" t="str">
        <f t="shared" si="168"/>
        <v>OTA</v>
      </c>
      <c r="S809" s="28" t="str">
        <f t="shared" si="169"/>
        <v>OTA</v>
      </c>
      <c r="T809" s="29">
        <f t="shared" si="170"/>
        <v>5.8927519151443723E-4</v>
      </c>
      <c r="U809" s="29">
        <f t="shared" si="179"/>
        <v>5.8927519151443723E-4</v>
      </c>
      <c r="V809" s="30">
        <f t="shared" si="171"/>
        <v>152.41050000000001</v>
      </c>
      <c r="W809" s="30">
        <f t="shared" si="172"/>
        <v>0</v>
      </c>
      <c r="X809" s="30">
        <f t="shared" si="173"/>
        <v>0</v>
      </c>
      <c r="Y809" s="30">
        <f t="shared" si="174"/>
        <v>18.289259999999999</v>
      </c>
      <c r="Z809" s="30">
        <f t="shared" si="175"/>
        <v>115</v>
      </c>
      <c r="AA809" s="30">
        <f t="shared" si="176"/>
        <v>1.1785503830288744</v>
      </c>
      <c r="AB809" s="30">
        <f t="shared" si="177"/>
        <v>0</v>
      </c>
      <c r="AC809" s="30">
        <f t="shared" si="180"/>
        <v>729.19168961697119</v>
      </c>
    </row>
    <row r="810" spans="1:29" x14ac:dyDescent="0.35">
      <c r="A810" s="5">
        <v>45094.973027083332</v>
      </c>
      <c r="B810" s="1">
        <v>2</v>
      </c>
      <c r="C810" s="6">
        <v>2203.96</v>
      </c>
      <c r="D810" s="6">
        <v>1</v>
      </c>
      <c r="E810" s="7" t="s">
        <v>19</v>
      </c>
      <c r="F810" s="5">
        <v>45096.384447129632</v>
      </c>
      <c r="G810" s="1">
        <v>1</v>
      </c>
      <c r="H810" s="5">
        <v>45075.543506782407</v>
      </c>
      <c r="I810" s="7" t="s">
        <v>53</v>
      </c>
      <c r="J810" s="7"/>
      <c r="K810" s="7"/>
      <c r="L810" s="7" t="s">
        <v>21</v>
      </c>
      <c r="M810" s="7" t="s">
        <v>54</v>
      </c>
      <c r="N810" s="7" t="s">
        <v>33</v>
      </c>
      <c r="O810" s="7" t="s">
        <v>46</v>
      </c>
      <c r="P810" s="25">
        <f t="shared" si="181"/>
        <v>809</v>
      </c>
      <c r="Q810" s="28">
        <f t="shared" si="178"/>
        <v>45078</v>
      </c>
      <c r="R810" s="28" t="str">
        <f t="shared" si="168"/>
        <v>WEB</v>
      </c>
      <c r="S810" s="28" t="str">
        <f t="shared" si="169"/>
        <v>WEBSITE</v>
      </c>
      <c r="T810" s="29">
        <f t="shared" si="170"/>
        <v>3.2626427406199023E-3</v>
      </c>
      <c r="U810" s="29">
        <f t="shared" si="179"/>
        <v>3.2626427406199023E-3</v>
      </c>
      <c r="V810" s="30">
        <f t="shared" si="171"/>
        <v>22.0396</v>
      </c>
      <c r="W810" s="30">
        <f t="shared" si="172"/>
        <v>50</v>
      </c>
      <c r="X810" s="30">
        <f t="shared" si="173"/>
        <v>0</v>
      </c>
      <c r="Y810" s="30">
        <f t="shared" si="174"/>
        <v>30.855440000000002</v>
      </c>
      <c r="Z810" s="30">
        <f t="shared" si="175"/>
        <v>153.33333333333331</v>
      </c>
      <c r="AA810" s="30">
        <f t="shared" si="176"/>
        <v>32.626427406199021</v>
      </c>
      <c r="AB810" s="30">
        <f t="shared" si="177"/>
        <v>0</v>
      </c>
      <c r="AC810" s="30">
        <f t="shared" si="180"/>
        <v>1915.1051992604678</v>
      </c>
    </row>
    <row r="811" spans="1:29" x14ac:dyDescent="0.35">
      <c r="A811" s="5">
        <v>45094.683499942126</v>
      </c>
      <c r="B811" s="1">
        <v>1</v>
      </c>
      <c r="C811" s="6">
        <v>1016.07</v>
      </c>
      <c r="D811" s="6">
        <v>1</v>
      </c>
      <c r="E811" s="7" t="s">
        <v>19</v>
      </c>
      <c r="F811" s="5">
        <v>45095.458333333336</v>
      </c>
      <c r="G811" s="1">
        <v>1</v>
      </c>
      <c r="H811" s="5">
        <v>45093.464715821756</v>
      </c>
      <c r="I811" s="7" t="s">
        <v>53</v>
      </c>
      <c r="J811" s="7"/>
      <c r="K811" s="7" t="s">
        <v>30</v>
      </c>
      <c r="L811" s="7" t="s">
        <v>31</v>
      </c>
      <c r="M811" s="7" t="s">
        <v>32</v>
      </c>
      <c r="N811" s="7" t="s">
        <v>33</v>
      </c>
      <c r="O811" s="7" t="s">
        <v>30</v>
      </c>
      <c r="P811" s="25">
        <f t="shared" si="181"/>
        <v>810</v>
      </c>
      <c r="Q811" s="28">
        <f t="shared" si="178"/>
        <v>45078</v>
      </c>
      <c r="R811" s="28" t="str">
        <f t="shared" si="168"/>
        <v>OTA</v>
      </c>
      <c r="S811" s="28" t="str">
        <f t="shared" si="169"/>
        <v>OTA</v>
      </c>
      <c r="T811" s="29">
        <f t="shared" si="170"/>
        <v>5.8927519151443723E-4</v>
      </c>
      <c r="U811" s="29">
        <f t="shared" si="179"/>
        <v>5.8927519151443723E-4</v>
      </c>
      <c r="V811" s="30">
        <f t="shared" si="171"/>
        <v>152.41050000000001</v>
      </c>
      <c r="W811" s="30">
        <f t="shared" si="172"/>
        <v>0</v>
      </c>
      <c r="X811" s="30">
        <f t="shared" si="173"/>
        <v>0</v>
      </c>
      <c r="Y811" s="30">
        <f t="shared" si="174"/>
        <v>18.289259999999999</v>
      </c>
      <c r="Z811" s="30">
        <f t="shared" si="175"/>
        <v>115</v>
      </c>
      <c r="AA811" s="30">
        <f t="shared" si="176"/>
        <v>1.1785503830288744</v>
      </c>
      <c r="AB811" s="30">
        <f t="shared" si="177"/>
        <v>0</v>
      </c>
      <c r="AC811" s="30">
        <f t="shared" si="180"/>
        <v>729.19168961697119</v>
      </c>
    </row>
    <row r="812" spans="1:29" x14ac:dyDescent="0.35">
      <c r="A812" s="5">
        <v>45094.785264143517</v>
      </c>
      <c r="B812" s="1">
        <v>1</v>
      </c>
      <c r="C812" s="6">
        <v>1016.07</v>
      </c>
      <c r="D812" s="6">
        <v>1</v>
      </c>
      <c r="E812" s="7" t="s">
        <v>19</v>
      </c>
      <c r="F812" s="5">
        <v>45095.458333333336</v>
      </c>
      <c r="G812" s="1">
        <v>1</v>
      </c>
      <c r="H812" s="5">
        <v>45093.360553622682</v>
      </c>
      <c r="I812" s="7" t="s">
        <v>53</v>
      </c>
      <c r="J812" s="7"/>
      <c r="K812" s="7" t="s">
        <v>30</v>
      </c>
      <c r="L812" s="7" t="s">
        <v>31</v>
      </c>
      <c r="M812" s="7" t="s">
        <v>32</v>
      </c>
      <c r="N812" s="7" t="s">
        <v>33</v>
      </c>
      <c r="O812" s="7" t="s">
        <v>30</v>
      </c>
      <c r="P812" s="25">
        <f t="shared" si="181"/>
        <v>811</v>
      </c>
      <c r="Q812" s="28">
        <f t="shared" si="178"/>
        <v>45078</v>
      </c>
      <c r="R812" s="28" t="str">
        <f t="shared" si="168"/>
        <v>OTA</v>
      </c>
      <c r="S812" s="28" t="str">
        <f t="shared" si="169"/>
        <v>OTA</v>
      </c>
      <c r="T812" s="29">
        <f t="shared" si="170"/>
        <v>5.8927519151443723E-4</v>
      </c>
      <c r="U812" s="29">
        <f t="shared" si="179"/>
        <v>5.8927519151443723E-4</v>
      </c>
      <c r="V812" s="30">
        <f t="shared" si="171"/>
        <v>152.41050000000001</v>
      </c>
      <c r="W812" s="30">
        <f t="shared" si="172"/>
        <v>0</v>
      </c>
      <c r="X812" s="30">
        <f t="shared" si="173"/>
        <v>0</v>
      </c>
      <c r="Y812" s="30">
        <f t="shared" si="174"/>
        <v>18.289259999999999</v>
      </c>
      <c r="Z812" s="30">
        <f t="shared" si="175"/>
        <v>115</v>
      </c>
      <c r="AA812" s="30">
        <f t="shared" si="176"/>
        <v>1.1785503830288744</v>
      </c>
      <c r="AB812" s="30">
        <f t="shared" si="177"/>
        <v>0</v>
      </c>
      <c r="AC812" s="30">
        <f t="shared" si="180"/>
        <v>729.19168961697119</v>
      </c>
    </row>
    <row r="813" spans="1:29" x14ac:dyDescent="0.35">
      <c r="A813" s="5">
        <v>45096.081493171296</v>
      </c>
      <c r="B813" s="1">
        <v>1</v>
      </c>
      <c r="C813" s="6">
        <v>1116</v>
      </c>
      <c r="D813" s="6">
        <v>1</v>
      </c>
      <c r="E813" s="7" t="s">
        <v>19</v>
      </c>
      <c r="F813" s="5">
        <v>45096.41683746528</v>
      </c>
      <c r="G813" s="1">
        <v>1</v>
      </c>
      <c r="H813" s="5">
        <v>45096.028957037037</v>
      </c>
      <c r="I813" s="7" t="s">
        <v>20</v>
      </c>
      <c r="J813" s="7"/>
      <c r="K813" s="7" t="s">
        <v>30</v>
      </c>
      <c r="L813" s="7" t="s">
        <v>31</v>
      </c>
      <c r="M813" s="7" t="s">
        <v>58</v>
      </c>
      <c r="N813" s="7" t="s">
        <v>33</v>
      </c>
      <c r="O813" s="7" t="s">
        <v>30</v>
      </c>
      <c r="P813" s="25">
        <f t="shared" si="181"/>
        <v>812</v>
      </c>
      <c r="Q813" s="28">
        <f t="shared" si="178"/>
        <v>45078</v>
      </c>
      <c r="R813" s="28" t="str">
        <f t="shared" si="168"/>
        <v>OTA</v>
      </c>
      <c r="S813" s="28" t="str">
        <f t="shared" si="169"/>
        <v>OTA</v>
      </c>
      <c r="T813" s="29">
        <f t="shared" si="170"/>
        <v>5.8927519151443723E-4</v>
      </c>
      <c r="U813" s="29">
        <f t="shared" si="179"/>
        <v>5.8927519151443723E-4</v>
      </c>
      <c r="V813" s="30">
        <f t="shared" si="171"/>
        <v>167.4</v>
      </c>
      <c r="W813" s="30">
        <f t="shared" si="172"/>
        <v>0</v>
      </c>
      <c r="X813" s="30">
        <f t="shared" si="173"/>
        <v>0</v>
      </c>
      <c r="Y813" s="30">
        <f t="shared" si="174"/>
        <v>20.087999999999997</v>
      </c>
      <c r="Z813" s="30">
        <f t="shared" si="175"/>
        <v>115</v>
      </c>
      <c r="AA813" s="30">
        <f t="shared" si="176"/>
        <v>1.1785503830288744</v>
      </c>
      <c r="AB813" s="30">
        <f t="shared" si="177"/>
        <v>0</v>
      </c>
      <c r="AC813" s="30">
        <f t="shared" si="180"/>
        <v>812.33344961697117</v>
      </c>
    </row>
    <row r="814" spans="1:29" x14ac:dyDescent="0.35">
      <c r="A814" s="5">
        <v>45095.82080533565</v>
      </c>
      <c r="B814" s="1">
        <v>1</v>
      </c>
      <c r="C814" s="6">
        <v>1311.43</v>
      </c>
      <c r="D814" s="6">
        <v>1</v>
      </c>
      <c r="E814" s="7" t="s">
        <v>19</v>
      </c>
      <c r="F814" s="5">
        <v>45096.458333333336</v>
      </c>
      <c r="G814" s="1">
        <v>1</v>
      </c>
      <c r="H814" s="5">
        <v>45067.366805057871</v>
      </c>
      <c r="I814" s="7" t="s">
        <v>20</v>
      </c>
      <c r="J814" s="7"/>
      <c r="K814" s="7" t="s">
        <v>35</v>
      </c>
      <c r="L814" s="7" t="s">
        <v>31</v>
      </c>
      <c r="M814" s="7" t="s">
        <v>34</v>
      </c>
      <c r="N814" s="7" t="s">
        <v>33</v>
      </c>
      <c r="O814" s="7" t="s">
        <v>47</v>
      </c>
      <c r="P814" s="25">
        <f t="shared" si="181"/>
        <v>813</v>
      </c>
      <c r="Q814" s="28">
        <f t="shared" si="178"/>
        <v>45078</v>
      </c>
      <c r="R814" s="28" t="str">
        <f t="shared" si="168"/>
        <v>OTA</v>
      </c>
      <c r="S814" s="28" t="str">
        <f t="shared" si="169"/>
        <v>OTA</v>
      </c>
      <c r="T814" s="29">
        <f t="shared" si="170"/>
        <v>5.8927519151443723E-4</v>
      </c>
      <c r="U814" s="29">
        <f t="shared" si="179"/>
        <v>5.8927519151443723E-4</v>
      </c>
      <c r="V814" s="30">
        <f t="shared" si="171"/>
        <v>196.71450000000002</v>
      </c>
      <c r="W814" s="30">
        <f t="shared" si="172"/>
        <v>0</v>
      </c>
      <c r="X814" s="30">
        <f t="shared" si="173"/>
        <v>0</v>
      </c>
      <c r="Y814" s="30">
        <f t="shared" si="174"/>
        <v>23.605740000000001</v>
      </c>
      <c r="Z814" s="30">
        <f t="shared" si="175"/>
        <v>115</v>
      </c>
      <c r="AA814" s="30">
        <f t="shared" si="176"/>
        <v>1.1785503830288744</v>
      </c>
      <c r="AB814" s="30">
        <f t="shared" si="177"/>
        <v>0</v>
      </c>
      <c r="AC814" s="30">
        <f t="shared" si="180"/>
        <v>974.93120961697116</v>
      </c>
    </row>
    <row r="815" spans="1:29" x14ac:dyDescent="0.35">
      <c r="A815" s="5">
        <v>45095.649896678238</v>
      </c>
      <c r="B815" s="1">
        <v>3</v>
      </c>
      <c r="C815" s="6">
        <v>4737.87</v>
      </c>
      <c r="D815" s="6">
        <v>1</v>
      </c>
      <c r="E815" s="7" t="s">
        <v>19</v>
      </c>
      <c r="F815" s="5">
        <v>45098.451692951392</v>
      </c>
      <c r="G815" s="1">
        <v>1</v>
      </c>
      <c r="H815" s="5">
        <v>45051.602911631948</v>
      </c>
      <c r="I815" s="7" t="s">
        <v>20</v>
      </c>
      <c r="J815" s="7"/>
      <c r="K815" s="7" t="s">
        <v>35</v>
      </c>
      <c r="L815" s="7" t="s">
        <v>31</v>
      </c>
      <c r="M815" s="7" t="s">
        <v>34</v>
      </c>
      <c r="N815" s="7" t="s">
        <v>33</v>
      </c>
      <c r="O815" s="7" t="s">
        <v>35</v>
      </c>
      <c r="P815" s="25">
        <f t="shared" si="181"/>
        <v>814</v>
      </c>
      <c r="Q815" s="28">
        <f t="shared" si="178"/>
        <v>45078</v>
      </c>
      <c r="R815" s="28" t="str">
        <f t="shared" si="168"/>
        <v>OTA</v>
      </c>
      <c r="S815" s="28" t="str">
        <f t="shared" si="169"/>
        <v>OTA</v>
      </c>
      <c r="T815" s="29">
        <f t="shared" si="170"/>
        <v>1.7678255745433118E-3</v>
      </c>
      <c r="U815" s="29">
        <f t="shared" si="179"/>
        <v>1.7678255745433118E-3</v>
      </c>
      <c r="V815" s="30">
        <f t="shared" si="171"/>
        <v>710.68049999999994</v>
      </c>
      <c r="W815" s="30">
        <f t="shared" si="172"/>
        <v>0</v>
      </c>
      <c r="X815" s="30">
        <f t="shared" si="173"/>
        <v>0</v>
      </c>
      <c r="Y815" s="30">
        <f t="shared" si="174"/>
        <v>85.281659999999988</v>
      </c>
      <c r="Z815" s="30">
        <f t="shared" si="175"/>
        <v>191.66666666666666</v>
      </c>
      <c r="AA815" s="30">
        <f t="shared" si="176"/>
        <v>3.5356511490866236</v>
      </c>
      <c r="AB815" s="30">
        <f t="shared" si="177"/>
        <v>0</v>
      </c>
      <c r="AC815" s="30">
        <f t="shared" si="180"/>
        <v>3746.7055221842465</v>
      </c>
    </row>
    <row r="816" spans="1:29" x14ac:dyDescent="0.35">
      <c r="A816" s="5">
        <v>45095.821629803242</v>
      </c>
      <c r="B816" s="1">
        <v>1</v>
      </c>
      <c r="C816" s="6">
        <v>1311.43</v>
      </c>
      <c r="D816" s="6">
        <v>1</v>
      </c>
      <c r="E816" s="7" t="s">
        <v>19</v>
      </c>
      <c r="F816" s="5">
        <v>45096.458333333336</v>
      </c>
      <c r="G816" s="1">
        <v>1</v>
      </c>
      <c r="H816" s="5">
        <v>45067.36683673611</v>
      </c>
      <c r="I816" s="7" t="s">
        <v>20</v>
      </c>
      <c r="J816" s="7"/>
      <c r="K816" s="7" t="s">
        <v>35</v>
      </c>
      <c r="L816" s="7" t="s">
        <v>31</v>
      </c>
      <c r="M816" s="7" t="s">
        <v>34</v>
      </c>
      <c r="N816" s="7" t="s">
        <v>33</v>
      </c>
      <c r="O816" s="7" t="s">
        <v>47</v>
      </c>
      <c r="P816" s="25">
        <f t="shared" si="181"/>
        <v>815</v>
      </c>
      <c r="Q816" s="28">
        <f t="shared" si="178"/>
        <v>45078</v>
      </c>
      <c r="R816" s="28" t="str">
        <f t="shared" si="168"/>
        <v>OTA</v>
      </c>
      <c r="S816" s="28" t="str">
        <f t="shared" si="169"/>
        <v>OTA</v>
      </c>
      <c r="T816" s="29">
        <f t="shared" si="170"/>
        <v>5.8927519151443723E-4</v>
      </c>
      <c r="U816" s="29">
        <f t="shared" si="179"/>
        <v>5.8927519151443723E-4</v>
      </c>
      <c r="V816" s="30">
        <f t="shared" si="171"/>
        <v>196.71450000000002</v>
      </c>
      <c r="W816" s="30">
        <f t="shared" si="172"/>
        <v>0</v>
      </c>
      <c r="X816" s="30">
        <f t="shared" si="173"/>
        <v>0</v>
      </c>
      <c r="Y816" s="30">
        <f t="shared" si="174"/>
        <v>23.605740000000001</v>
      </c>
      <c r="Z816" s="30">
        <f t="shared" si="175"/>
        <v>115</v>
      </c>
      <c r="AA816" s="30">
        <f t="shared" si="176"/>
        <v>1.1785503830288744</v>
      </c>
      <c r="AB816" s="30">
        <f t="shared" si="177"/>
        <v>0</v>
      </c>
      <c r="AC816" s="30">
        <f t="shared" si="180"/>
        <v>974.93120961697116</v>
      </c>
    </row>
    <row r="817" spans="1:29" x14ac:dyDescent="0.35">
      <c r="A817" s="5">
        <v>45095.598695081018</v>
      </c>
      <c r="B817" s="1">
        <v>2</v>
      </c>
      <c r="C817" s="6">
        <v>3218.74</v>
      </c>
      <c r="D817" s="6">
        <v>1</v>
      </c>
      <c r="E817" s="7" t="s">
        <v>19</v>
      </c>
      <c r="F817" s="5">
        <v>45097.45285228009</v>
      </c>
      <c r="G817" s="1">
        <v>2</v>
      </c>
      <c r="H817" s="5">
        <v>45062.594942986114</v>
      </c>
      <c r="I817" s="7" t="s">
        <v>20</v>
      </c>
      <c r="J817" s="7"/>
      <c r="K817" s="7" t="s">
        <v>35</v>
      </c>
      <c r="L817" s="7" t="s">
        <v>31</v>
      </c>
      <c r="M817" s="7" t="s">
        <v>32</v>
      </c>
      <c r="N817" s="7" t="s">
        <v>33</v>
      </c>
      <c r="O817" s="7" t="s">
        <v>36</v>
      </c>
      <c r="P817" s="25">
        <f t="shared" si="181"/>
        <v>816</v>
      </c>
      <c r="Q817" s="28">
        <f t="shared" si="178"/>
        <v>45078</v>
      </c>
      <c r="R817" s="28" t="str">
        <f t="shared" si="168"/>
        <v>OTA</v>
      </c>
      <c r="S817" s="28" t="str">
        <f t="shared" si="169"/>
        <v>OTA</v>
      </c>
      <c r="T817" s="29">
        <f t="shared" si="170"/>
        <v>1.1785503830288745E-3</v>
      </c>
      <c r="U817" s="29">
        <f t="shared" si="179"/>
        <v>1.1785503830288745E-3</v>
      </c>
      <c r="V817" s="30">
        <f t="shared" si="171"/>
        <v>482.81099999999992</v>
      </c>
      <c r="W817" s="30">
        <f t="shared" si="172"/>
        <v>0</v>
      </c>
      <c r="X817" s="30">
        <f t="shared" si="173"/>
        <v>0</v>
      </c>
      <c r="Y817" s="30">
        <f t="shared" si="174"/>
        <v>57.937319999999993</v>
      </c>
      <c r="Z817" s="30">
        <f t="shared" si="175"/>
        <v>153.33333333333331</v>
      </c>
      <c r="AA817" s="30">
        <f t="shared" si="176"/>
        <v>2.3571007660577488</v>
      </c>
      <c r="AB817" s="30">
        <f t="shared" si="177"/>
        <v>0</v>
      </c>
      <c r="AC817" s="30">
        <f t="shared" si="180"/>
        <v>2522.3012459006086</v>
      </c>
    </row>
    <row r="818" spans="1:29" x14ac:dyDescent="0.35">
      <c r="A818" s="5">
        <v>45095.643688159726</v>
      </c>
      <c r="B818" s="1">
        <v>3</v>
      </c>
      <c r="C818" s="6">
        <v>4913.57</v>
      </c>
      <c r="D818" s="6">
        <v>1</v>
      </c>
      <c r="E818" s="7" t="s">
        <v>19</v>
      </c>
      <c r="F818" s="5">
        <v>45098.355962268521</v>
      </c>
      <c r="G818" s="1">
        <v>2</v>
      </c>
      <c r="H818" s="5">
        <v>45056.878264178238</v>
      </c>
      <c r="I818" s="7" t="s">
        <v>20</v>
      </c>
      <c r="J818" s="7"/>
      <c r="K818" s="7" t="s">
        <v>30</v>
      </c>
      <c r="L818" s="7" t="s">
        <v>31</v>
      </c>
      <c r="M818" s="7" t="s">
        <v>34</v>
      </c>
      <c r="N818" s="7" t="s">
        <v>33</v>
      </c>
      <c r="O818" s="7" t="s">
        <v>30</v>
      </c>
      <c r="P818" s="25">
        <f t="shared" si="181"/>
        <v>817</v>
      </c>
      <c r="Q818" s="28">
        <f t="shared" si="178"/>
        <v>45078</v>
      </c>
      <c r="R818" s="28" t="str">
        <f t="shared" si="168"/>
        <v>OTA</v>
      </c>
      <c r="S818" s="28" t="str">
        <f t="shared" si="169"/>
        <v>OTA</v>
      </c>
      <c r="T818" s="29">
        <f t="shared" si="170"/>
        <v>1.7678255745433118E-3</v>
      </c>
      <c r="U818" s="29">
        <f t="shared" si="179"/>
        <v>1.7678255745433118E-3</v>
      </c>
      <c r="V818" s="30">
        <f t="shared" si="171"/>
        <v>737.03549999999996</v>
      </c>
      <c r="W818" s="30">
        <f t="shared" si="172"/>
        <v>0</v>
      </c>
      <c r="X818" s="30">
        <f t="shared" si="173"/>
        <v>0</v>
      </c>
      <c r="Y818" s="30">
        <f t="shared" si="174"/>
        <v>88.444259999999986</v>
      </c>
      <c r="Z818" s="30">
        <f t="shared" si="175"/>
        <v>191.66666666666666</v>
      </c>
      <c r="AA818" s="30">
        <f t="shared" si="176"/>
        <v>3.5356511490866236</v>
      </c>
      <c r="AB818" s="30">
        <f t="shared" si="177"/>
        <v>0</v>
      </c>
      <c r="AC818" s="30">
        <f t="shared" si="180"/>
        <v>3892.8879221842462</v>
      </c>
    </row>
    <row r="819" spans="1:29" x14ac:dyDescent="0.35">
      <c r="A819" s="5">
        <v>45095.630494502315</v>
      </c>
      <c r="B819" s="1">
        <v>2</v>
      </c>
      <c r="C819" s="6">
        <v>2905.75</v>
      </c>
      <c r="D819" s="6">
        <v>1</v>
      </c>
      <c r="E819" s="7" t="s">
        <v>19</v>
      </c>
      <c r="F819" s="5">
        <v>45097.291666666664</v>
      </c>
      <c r="G819" s="1">
        <v>2</v>
      </c>
      <c r="H819" s="5">
        <v>45058.751291840279</v>
      </c>
      <c r="I819" s="7" t="s">
        <v>20</v>
      </c>
      <c r="J819" s="7"/>
      <c r="K819" s="7" t="s">
        <v>35</v>
      </c>
      <c r="L819" s="7" t="s">
        <v>31</v>
      </c>
      <c r="M819" s="7" t="s">
        <v>34</v>
      </c>
      <c r="N819" s="7" t="s">
        <v>33</v>
      </c>
      <c r="O819" s="7" t="s">
        <v>86</v>
      </c>
      <c r="P819" s="25">
        <f t="shared" si="181"/>
        <v>818</v>
      </c>
      <c r="Q819" s="28">
        <f t="shared" si="178"/>
        <v>45078</v>
      </c>
      <c r="R819" s="28" t="str">
        <f t="shared" si="168"/>
        <v>OTA</v>
      </c>
      <c r="S819" s="28" t="str">
        <f t="shared" si="169"/>
        <v>OTA</v>
      </c>
      <c r="T819" s="29">
        <f t="shared" si="170"/>
        <v>1.1785503830288745E-3</v>
      </c>
      <c r="U819" s="29">
        <f t="shared" si="179"/>
        <v>1.1785503830288745E-3</v>
      </c>
      <c r="V819" s="30">
        <f t="shared" si="171"/>
        <v>435.86250000000001</v>
      </c>
      <c r="W819" s="30">
        <f t="shared" si="172"/>
        <v>0</v>
      </c>
      <c r="X819" s="30">
        <f t="shared" si="173"/>
        <v>0</v>
      </c>
      <c r="Y819" s="30">
        <f t="shared" si="174"/>
        <v>52.303499999999993</v>
      </c>
      <c r="Z819" s="30">
        <f t="shared" si="175"/>
        <v>153.33333333333331</v>
      </c>
      <c r="AA819" s="30">
        <f t="shared" si="176"/>
        <v>2.3571007660577488</v>
      </c>
      <c r="AB819" s="30">
        <f t="shared" si="177"/>
        <v>0</v>
      </c>
      <c r="AC819" s="30">
        <f t="shared" si="180"/>
        <v>2261.8935659006088</v>
      </c>
    </row>
    <row r="820" spans="1:29" x14ac:dyDescent="0.35">
      <c r="A820" s="5">
        <v>45095.658043460651</v>
      </c>
      <c r="B820" s="1">
        <v>1</v>
      </c>
      <c r="C820" s="6">
        <v>668.75</v>
      </c>
      <c r="D820" s="6">
        <v>1</v>
      </c>
      <c r="E820" s="7" t="s">
        <v>19</v>
      </c>
      <c r="F820" s="5">
        <v>45096.44773728009</v>
      </c>
      <c r="G820" s="1">
        <v>1</v>
      </c>
      <c r="H820" s="5">
        <v>45095.653658726849</v>
      </c>
      <c r="I820" s="7" t="s">
        <v>20</v>
      </c>
      <c r="J820" s="7"/>
      <c r="K820" s="7" t="s">
        <v>30</v>
      </c>
      <c r="L820" s="7" t="s">
        <v>31</v>
      </c>
      <c r="M820" s="7" t="s">
        <v>32</v>
      </c>
      <c r="N820" s="7" t="s">
        <v>33</v>
      </c>
      <c r="O820" s="7" t="s">
        <v>23</v>
      </c>
      <c r="P820" s="25">
        <f t="shared" si="181"/>
        <v>819</v>
      </c>
      <c r="Q820" s="28">
        <f t="shared" si="178"/>
        <v>45078</v>
      </c>
      <c r="R820" s="28" t="str">
        <f t="shared" si="168"/>
        <v>OTA</v>
      </c>
      <c r="S820" s="28" t="str">
        <f t="shared" si="169"/>
        <v/>
      </c>
      <c r="T820" s="29">
        <f t="shared" si="170"/>
        <v>5.8927519151443723E-4</v>
      </c>
      <c r="U820" s="29">
        <f t="shared" si="179"/>
        <v>5.8927519151443723E-4</v>
      </c>
      <c r="V820" s="30">
        <f t="shared" si="171"/>
        <v>100.3125</v>
      </c>
      <c r="W820" s="30">
        <f t="shared" si="172"/>
        <v>0</v>
      </c>
      <c r="X820" s="30">
        <f t="shared" si="173"/>
        <v>0</v>
      </c>
      <c r="Y820" s="30">
        <f t="shared" si="174"/>
        <v>12.0375</v>
      </c>
      <c r="Z820" s="30">
        <f t="shared" si="175"/>
        <v>115</v>
      </c>
      <c r="AA820" s="30">
        <f t="shared" si="176"/>
        <v>0</v>
      </c>
      <c r="AB820" s="30">
        <f t="shared" si="177"/>
        <v>0</v>
      </c>
      <c r="AC820" s="30">
        <f t="shared" si="180"/>
        <v>441.4</v>
      </c>
    </row>
    <row r="821" spans="1:29" x14ac:dyDescent="0.35">
      <c r="A821" s="5">
        <v>45095.752821226852</v>
      </c>
      <c r="B821" s="1">
        <v>1</v>
      </c>
      <c r="C821" s="6">
        <v>1484.39</v>
      </c>
      <c r="D821" s="6">
        <v>1</v>
      </c>
      <c r="E821" s="7" t="s">
        <v>19</v>
      </c>
      <c r="F821" s="5">
        <v>45096.452456458333</v>
      </c>
      <c r="G821" s="1">
        <v>1</v>
      </c>
      <c r="H821" s="5">
        <v>45036.785553321759</v>
      </c>
      <c r="I821" s="7" t="s">
        <v>20</v>
      </c>
      <c r="J821" s="7"/>
      <c r="K821" s="7"/>
      <c r="L821" s="7" t="s">
        <v>21</v>
      </c>
      <c r="M821" s="7" t="s">
        <v>52</v>
      </c>
      <c r="N821" s="7" t="s">
        <v>28</v>
      </c>
      <c r="O821" s="7" t="s">
        <v>46</v>
      </c>
      <c r="P821" s="25">
        <f t="shared" si="181"/>
        <v>820</v>
      </c>
      <c r="Q821" s="28">
        <f t="shared" si="178"/>
        <v>45078</v>
      </c>
      <c r="R821" s="28" t="str">
        <f t="shared" si="168"/>
        <v>WEB</v>
      </c>
      <c r="S821" s="28" t="str">
        <f t="shared" si="169"/>
        <v>WEBSITE</v>
      </c>
      <c r="T821" s="29">
        <f t="shared" si="170"/>
        <v>1.6313213703099511E-3</v>
      </c>
      <c r="U821" s="29">
        <f t="shared" si="179"/>
        <v>1.6313213703099511E-3</v>
      </c>
      <c r="V821" s="30">
        <f t="shared" si="171"/>
        <v>14.843900000000001</v>
      </c>
      <c r="W821" s="30">
        <f t="shared" si="172"/>
        <v>50</v>
      </c>
      <c r="X821" s="30">
        <f t="shared" si="173"/>
        <v>0</v>
      </c>
      <c r="Y821" s="30">
        <f t="shared" si="174"/>
        <v>20.781460000000003</v>
      </c>
      <c r="Z821" s="30">
        <f t="shared" si="175"/>
        <v>115</v>
      </c>
      <c r="AA821" s="30">
        <f t="shared" si="176"/>
        <v>16.31321370309951</v>
      </c>
      <c r="AB821" s="30">
        <f t="shared" si="177"/>
        <v>0</v>
      </c>
      <c r="AC821" s="30">
        <f t="shared" si="180"/>
        <v>1267.4514262969005</v>
      </c>
    </row>
    <row r="822" spans="1:29" x14ac:dyDescent="0.35">
      <c r="A822" s="5">
        <v>45095.750123530095</v>
      </c>
      <c r="B822" s="1">
        <v>2</v>
      </c>
      <c r="C822" s="6">
        <v>3439.23</v>
      </c>
      <c r="D822" s="6">
        <v>1</v>
      </c>
      <c r="E822" s="7" t="s">
        <v>19</v>
      </c>
      <c r="F822" s="5">
        <v>45097.3853977662</v>
      </c>
      <c r="G822" s="1">
        <v>2</v>
      </c>
      <c r="H822" s="5">
        <v>45058.935899884258</v>
      </c>
      <c r="I822" s="7" t="s">
        <v>41</v>
      </c>
      <c r="J822" s="7"/>
      <c r="K822" s="7" t="s">
        <v>35</v>
      </c>
      <c r="L822" s="7" t="s">
        <v>31</v>
      </c>
      <c r="M822" s="7" t="s">
        <v>32</v>
      </c>
      <c r="N822" s="7" t="s">
        <v>33</v>
      </c>
      <c r="O822" s="7" t="s">
        <v>35</v>
      </c>
      <c r="P822" s="25">
        <f t="shared" si="181"/>
        <v>821</v>
      </c>
      <c r="Q822" s="28">
        <f t="shared" si="178"/>
        <v>45078</v>
      </c>
      <c r="R822" s="28" t="str">
        <f t="shared" si="168"/>
        <v>OTA</v>
      </c>
      <c r="S822" s="28" t="str">
        <f t="shared" si="169"/>
        <v>OTA</v>
      </c>
      <c r="T822" s="29">
        <f t="shared" si="170"/>
        <v>1.1785503830288745E-3</v>
      </c>
      <c r="U822" s="29">
        <f t="shared" si="179"/>
        <v>1.1785503830288745E-3</v>
      </c>
      <c r="V822" s="30">
        <f t="shared" si="171"/>
        <v>515.8845</v>
      </c>
      <c r="W822" s="30">
        <f t="shared" si="172"/>
        <v>0</v>
      </c>
      <c r="X822" s="30">
        <f t="shared" si="173"/>
        <v>0</v>
      </c>
      <c r="Y822" s="30">
        <f t="shared" si="174"/>
        <v>61.906139999999994</v>
      </c>
      <c r="Z822" s="30">
        <f t="shared" si="175"/>
        <v>153.33333333333331</v>
      </c>
      <c r="AA822" s="30">
        <f t="shared" si="176"/>
        <v>2.3571007660577488</v>
      </c>
      <c r="AB822" s="30">
        <f t="shared" si="177"/>
        <v>0</v>
      </c>
      <c r="AC822" s="30">
        <f t="shared" si="180"/>
        <v>2705.7489259006088</v>
      </c>
    </row>
    <row r="823" spans="1:29" x14ac:dyDescent="0.35">
      <c r="A823" s="5">
        <v>45095.680322337961</v>
      </c>
      <c r="B823" s="1">
        <v>1</v>
      </c>
      <c r="C823" s="6">
        <v>1643.75</v>
      </c>
      <c r="D823" s="6">
        <v>1</v>
      </c>
      <c r="E823" s="7" t="s">
        <v>19</v>
      </c>
      <c r="F823" s="5">
        <v>45096.233816215281</v>
      </c>
      <c r="G823" s="1">
        <v>1</v>
      </c>
      <c r="H823" s="5">
        <v>45079.713301469907</v>
      </c>
      <c r="I823" s="7" t="s">
        <v>41</v>
      </c>
      <c r="J823" s="7"/>
      <c r="K823" s="7"/>
      <c r="L823" s="7" t="s">
        <v>21</v>
      </c>
      <c r="M823" s="7" t="s">
        <v>52</v>
      </c>
      <c r="N823" s="7" t="s">
        <v>23</v>
      </c>
      <c r="O823" s="7" t="s">
        <v>46</v>
      </c>
      <c r="P823" s="25">
        <f t="shared" si="181"/>
        <v>822</v>
      </c>
      <c r="Q823" s="28">
        <f t="shared" si="178"/>
        <v>45078</v>
      </c>
      <c r="R823" s="28" t="str">
        <f t="shared" si="168"/>
        <v>WEB</v>
      </c>
      <c r="S823" s="28" t="str">
        <f t="shared" si="169"/>
        <v>WEBSITE</v>
      </c>
      <c r="T823" s="29">
        <f t="shared" si="170"/>
        <v>1.6313213703099511E-3</v>
      </c>
      <c r="U823" s="29">
        <f t="shared" si="179"/>
        <v>1.6313213703099511E-3</v>
      </c>
      <c r="V823" s="30">
        <f t="shared" si="171"/>
        <v>16.4375</v>
      </c>
      <c r="W823" s="30">
        <f t="shared" si="172"/>
        <v>50</v>
      </c>
      <c r="X823" s="30">
        <f t="shared" si="173"/>
        <v>0</v>
      </c>
      <c r="Y823" s="30">
        <f t="shared" si="174"/>
        <v>23.012499999999999</v>
      </c>
      <c r="Z823" s="30">
        <f t="shared" si="175"/>
        <v>115</v>
      </c>
      <c r="AA823" s="30">
        <f t="shared" si="176"/>
        <v>16.31321370309951</v>
      </c>
      <c r="AB823" s="30">
        <f t="shared" si="177"/>
        <v>0</v>
      </c>
      <c r="AC823" s="30">
        <f t="shared" si="180"/>
        <v>1422.9867862969004</v>
      </c>
    </row>
    <row r="824" spans="1:29" x14ac:dyDescent="0.35">
      <c r="A824" s="5">
        <v>45095.980616180554</v>
      </c>
      <c r="B824" s="1">
        <v>1</v>
      </c>
      <c r="C824" s="6">
        <v>481.16</v>
      </c>
      <c r="D824" s="6">
        <v>1</v>
      </c>
      <c r="E824" s="7" t="s">
        <v>19</v>
      </c>
      <c r="F824" s="5">
        <v>45096.583333333336</v>
      </c>
      <c r="G824" s="1">
        <v>1</v>
      </c>
      <c r="H824" s="5">
        <v>45095.967699120367</v>
      </c>
      <c r="I824" s="7" t="s">
        <v>41</v>
      </c>
      <c r="J824" s="7"/>
      <c r="K824" s="7" t="s">
        <v>50</v>
      </c>
      <c r="L824" s="7" t="s">
        <v>31</v>
      </c>
      <c r="M824" s="7" t="s">
        <v>32</v>
      </c>
      <c r="N824" s="7" t="s">
        <v>33</v>
      </c>
      <c r="O824" s="7" t="s">
        <v>23</v>
      </c>
      <c r="P824" s="25">
        <f t="shared" si="181"/>
        <v>823</v>
      </c>
      <c r="Q824" s="28">
        <f t="shared" si="178"/>
        <v>45078</v>
      </c>
      <c r="R824" s="28" t="str">
        <f t="shared" si="168"/>
        <v>OTA</v>
      </c>
      <c r="S824" s="28" t="str">
        <f t="shared" si="169"/>
        <v/>
      </c>
      <c r="T824" s="29">
        <f t="shared" si="170"/>
        <v>5.8927519151443723E-4</v>
      </c>
      <c r="U824" s="29">
        <f t="shared" si="179"/>
        <v>5.8927519151443723E-4</v>
      </c>
      <c r="V824" s="30">
        <f t="shared" si="171"/>
        <v>72.174000000000007</v>
      </c>
      <c r="W824" s="30">
        <f t="shared" si="172"/>
        <v>0</v>
      </c>
      <c r="X824" s="30">
        <f t="shared" si="173"/>
        <v>0</v>
      </c>
      <c r="Y824" s="30">
        <f t="shared" si="174"/>
        <v>8.6608800000000006</v>
      </c>
      <c r="Z824" s="30">
        <f t="shared" si="175"/>
        <v>115</v>
      </c>
      <c r="AA824" s="30">
        <f t="shared" si="176"/>
        <v>0</v>
      </c>
      <c r="AB824" s="30">
        <f t="shared" si="177"/>
        <v>0</v>
      </c>
      <c r="AC824" s="30">
        <f t="shared" si="180"/>
        <v>285.32512000000003</v>
      </c>
    </row>
    <row r="825" spans="1:29" x14ac:dyDescent="0.35">
      <c r="A825" s="5">
        <v>45095.651399490744</v>
      </c>
      <c r="B825" s="1">
        <v>2</v>
      </c>
      <c r="C825" s="6">
        <v>3367.29</v>
      </c>
      <c r="D825" s="6">
        <v>1</v>
      </c>
      <c r="E825" s="7" t="s">
        <v>19</v>
      </c>
      <c r="F825" s="5">
        <v>45097.348072858797</v>
      </c>
      <c r="G825" s="1">
        <v>2</v>
      </c>
      <c r="H825" s="5">
        <v>45092.841037719911</v>
      </c>
      <c r="I825" s="7" t="s">
        <v>41</v>
      </c>
      <c r="J825" s="7"/>
      <c r="K825" s="7"/>
      <c r="L825" s="7" t="s">
        <v>21</v>
      </c>
      <c r="M825" s="7" t="s">
        <v>52</v>
      </c>
      <c r="N825" s="7" t="s">
        <v>28</v>
      </c>
      <c r="O825" s="7" t="s">
        <v>46</v>
      </c>
      <c r="P825" s="25">
        <f t="shared" si="181"/>
        <v>824</v>
      </c>
      <c r="Q825" s="28">
        <f t="shared" si="178"/>
        <v>45078</v>
      </c>
      <c r="R825" s="28" t="str">
        <f t="shared" si="168"/>
        <v>WEB</v>
      </c>
      <c r="S825" s="28" t="str">
        <f t="shared" si="169"/>
        <v>WEBSITE</v>
      </c>
      <c r="T825" s="29">
        <f t="shared" si="170"/>
        <v>3.2626427406199023E-3</v>
      </c>
      <c r="U825" s="29">
        <f t="shared" si="179"/>
        <v>3.2626427406199023E-3</v>
      </c>
      <c r="V825" s="30">
        <f t="shared" si="171"/>
        <v>33.672899999999998</v>
      </c>
      <c r="W825" s="30">
        <f t="shared" si="172"/>
        <v>50</v>
      </c>
      <c r="X825" s="30">
        <f t="shared" si="173"/>
        <v>0</v>
      </c>
      <c r="Y825" s="30">
        <f t="shared" si="174"/>
        <v>47.142060000000001</v>
      </c>
      <c r="Z825" s="30">
        <f t="shared" si="175"/>
        <v>153.33333333333331</v>
      </c>
      <c r="AA825" s="30">
        <f t="shared" si="176"/>
        <v>32.626427406199021</v>
      </c>
      <c r="AB825" s="30">
        <f t="shared" si="177"/>
        <v>0</v>
      </c>
      <c r="AC825" s="30">
        <f t="shared" si="180"/>
        <v>3050.5152792604677</v>
      </c>
    </row>
    <row r="826" spans="1:29" x14ac:dyDescent="0.35">
      <c r="A826" s="5">
        <v>45095.695012222219</v>
      </c>
      <c r="B826" s="1">
        <v>2</v>
      </c>
      <c r="C826" s="6">
        <v>3153.37</v>
      </c>
      <c r="D826" s="6">
        <v>1</v>
      </c>
      <c r="E826" s="7" t="s">
        <v>19</v>
      </c>
      <c r="F826" s="5">
        <v>45097.413580706016</v>
      </c>
      <c r="G826" s="1">
        <v>1</v>
      </c>
      <c r="H826" s="5">
        <v>45095.535008182873</v>
      </c>
      <c r="I826" s="7" t="s">
        <v>41</v>
      </c>
      <c r="J826" s="7"/>
      <c r="K826" s="7"/>
      <c r="L826" s="7" t="s">
        <v>21</v>
      </c>
      <c r="M826" s="7" t="s">
        <v>52</v>
      </c>
      <c r="N826" s="7" t="s">
        <v>23</v>
      </c>
      <c r="O826" s="7" t="s">
        <v>24</v>
      </c>
      <c r="P826" s="25">
        <f t="shared" si="181"/>
        <v>825</v>
      </c>
      <c r="Q826" s="28">
        <f t="shared" si="178"/>
        <v>45078</v>
      </c>
      <c r="R826" s="28" t="str">
        <f t="shared" si="168"/>
        <v>WEB</v>
      </c>
      <c r="S826" s="28" t="str">
        <f t="shared" si="169"/>
        <v>OFFLINE</v>
      </c>
      <c r="T826" s="29">
        <f t="shared" si="170"/>
        <v>3.2626427406199023E-3</v>
      </c>
      <c r="U826" s="29">
        <f t="shared" si="179"/>
        <v>3.2626427406199023E-3</v>
      </c>
      <c r="V826" s="30">
        <f t="shared" si="171"/>
        <v>0</v>
      </c>
      <c r="W826" s="30">
        <f t="shared" si="172"/>
        <v>0</v>
      </c>
      <c r="X826" s="30">
        <f t="shared" si="173"/>
        <v>0</v>
      </c>
      <c r="Y826" s="30">
        <f t="shared" si="174"/>
        <v>44.147179999999999</v>
      </c>
      <c r="Z826" s="30">
        <f t="shared" si="175"/>
        <v>153.33333333333331</v>
      </c>
      <c r="AA826" s="30">
        <f t="shared" si="176"/>
        <v>0</v>
      </c>
      <c r="AB826" s="30">
        <f t="shared" si="177"/>
        <v>0</v>
      </c>
      <c r="AC826" s="30">
        <f t="shared" si="180"/>
        <v>2955.8894866666665</v>
      </c>
    </row>
    <row r="827" spans="1:29" x14ac:dyDescent="0.35">
      <c r="A827" s="5">
        <v>45096.094296388888</v>
      </c>
      <c r="B827" s="1">
        <v>1</v>
      </c>
      <c r="C827" s="6">
        <v>1249.74</v>
      </c>
      <c r="D827" s="6">
        <v>1</v>
      </c>
      <c r="E827" s="7" t="s">
        <v>19</v>
      </c>
      <c r="F827" s="5">
        <v>45096.329719374997</v>
      </c>
      <c r="G827" s="1">
        <v>2</v>
      </c>
      <c r="H827" s="5">
        <v>45096.093363194443</v>
      </c>
      <c r="I827" s="7" t="s">
        <v>41</v>
      </c>
      <c r="J827" s="7"/>
      <c r="K827" s="7"/>
      <c r="L827" s="7" t="s">
        <v>21</v>
      </c>
      <c r="M827" s="7" t="s">
        <v>52</v>
      </c>
      <c r="N827" s="7" t="s">
        <v>23</v>
      </c>
      <c r="O827" s="7" t="s">
        <v>24</v>
      </c>
      <c r="P827" s="25">
        <f t="shared" si="181"/>
        <v>826</v>
      </c>
      <c r="Q827" s="28">
        <f t="shared" si="178"/>
        <v>45078</v>
      </c>
      <c r="R827" s="28" t="str">
        <f t="shared" si="168"/>
        <v>WEB</v>
      </c>
      <c r="S827" s="28" t="str">
        <f t="shared" si="169"/>
        <v>OFFLINE</v>
      </c>
      <c r="T827" s="29">
        <f t="shared" si="170"/>
        <v>1.6313213703099511E-3</v>
      </c>
      <c r="U827" s="29">
        <f t="shared" si="179"/>
        <v>1.6313213703099511E-3</v>
      </c>
      <c r="V827" s="30">
        <f t="shared" si="171"/>
        <v>0</v>
      </c>
      <c r="W827" s="30">
        <f t="shared" si="172"/>
        <v>0</v>
      </c>
      <c r="X827" s="30">
        <f t="shared" si="173"/>
        <v>0</v>
      </c>
      <c r="Y827" s="30">
        <f t="shared" si="174"/>
        <v>17.496359999999999</v>
      </c>
      <c r="Z827" s="30">
        <f t="shared" si="175"/>
        <v>115</v>
      </c>
      <c r="AA827" s="30">
        <f t="shared" si="176"/>
        <v>0</v>
      </c>
      <c r="AB827" s="30">
        <f t="shared" si="177"/>
        <v>0</v>
      </c>
      <c r="AC827" s="30">
        <f t="shared" si="180"/>
        <v>1117.2436399999999</v>
      </c>
    </row>
    <row r="828" spans="1:29" x14ac:dyDescent="0.35">
      <c r="A828" s="5">
        <v>45095.822251620368</v>
      </c>
      <c r="B828" s="1">
        <v>1</v>
      </c>
      <c r="C828" s="6">
        <v>1311.43</v>
      </c>
      <c r="D828" s="6">
        <v>1</v>
      </c>
      <c r="E828" s="7" t="s">
        <v>19</v>
      </c>
      <c r="F828" s="5">
        <v>45096.314101689815</v>
      </c>
      <c r="G828" s="1">
        <v>1</v>
      </c>
      <c r="H828" s="5">
        <v>45067.366858680558</v>
      </c>
      <c r="I828" s="7" t="s">
        <v>41</v>
      </c>
      <c r="J828" s="7"/>
      <c r="K828" s="7" t="s">
        <v>35</v>
      </c>
      <c r="L828" s="7" t="s">
        <v>31</v>
      </c>
      <c r="M828" s="7" t="s">
        <v>34</v>
      </c>
      <c r="N828" s="7" t="s">
        <v>33</v>
      </c>
      <c r="O828" s="7" t="s">
        <v>47</v>
      </c>
      <c r="P828" s="25">
        <f t="shared" si="181"/>
        <v>827</v>
      </c>
      <c r="Q828" s="28">
        <f t="shared" si="178"/>
        <v>45078</v>
      </c>
      <c r="R828" s="28" t="str">
        <f t="shared" si="168"/>
        <v>OTA</v>
      </c>
      <c r="S828" s="28" t="str">
        <f t="shared" si="169"/>
        <v>OTA</v>
      </c>
      <c r="T828" s="29">
        <f t="shared" si="170"/>
        <v>5.8927519151443723E-4</v>
      </c>
      <c r="U828" s="29">
        <f t="shared" si="179"/>
        <v>5.8927519151443723E-4</v>
      </c>
      <c r="V828" s="30">
        <f t="shared" si="171"/>
        <v>196.71450000000002</v>
      </c>
      <c r="W828" s="30">
        <f t="shared" si="172"/>
        <v>0</v>
      </c>
      <c r="X828" s="30">
        <f t="shared" si="173"/>
        <v>0</v>
      </c>
      <c r="Y828" s="30">
        <f t="shared" si="174"/>
        <v>23.605740000000001</v>
      </c>
      <c r="Z828" s="30">
        <f t="shared" si="175"/>
        <v>115</v>
      </c>
      <c r="AA828" s="30">
        <f t="shared" si="176"/>
        <v>1.1785503830288744</v>
      </c>
      <c r="AB828" s="30">
        <f t="shared" si="177"/>
        <v>0</v>
      </c>
      <c r="AC828" s="30">
        <f t="shared" si="180"/>
        <v>974.93120961697116</v>
      </c>
    </row>
    <row r="829" spans="1:29" x14ac:dyDescent="0.35">
      <c r="A829" s="5">
        <v>45095.642599652776</v>
      </c>
      <c r="B829" s="1">
        <v>1</v>
      </c>
      <c r="C829" s="6">
        <v>1575</v>
      </c>
      <c r="D829" s="6">
        <v>1</v>
      </c>
      <c r="E829" s="7" t="s">
        <v>19</v>
      </c>
      <c r="F829" s="5">
        <v>45096.219767557872</v>
      </c>
      <c r="G829" s="1">
        <v>1</v>
      </c>
      <c r="H829" s="5">
        <v>45074.043531724536</v>
      </c>
      <c r="I829" s="7" t="s">
        <v>41</v>
      </c>
      <c r="J829" s="7"/>
      <c r="K829" s="7" t="s">
        <v>35</v>
      </c>
      <c r="L829" s="7" t="s">
        <v>31</v>
      </c>
      <c r="M829" s="7" t="s">
        <v>32</v>
      </c>
      <c r="N829" s="7" t="s">
        <v>33</v>
      </c>
      <c r="O829" s="7" t="s">
        <v>37</v>
      </c>
      <c r="P829" s="25">
        <f t="shared" si="181"/>
        <v>828</v>
      </c>
      <c r="Q829" s="28">
        <f t="shared" si="178"/>
        <v>45078</v>
      </c>
      <c r="R829" s="28" t="str">
        <f t="shared" si="168"/>
        <v>OTA</v>
      </c>
      <c r="S829" s="28" t="str">
        <f t="shared" si="169"/>
        <v>OTA</v>
      </c>
      <c r="T829" s="29">
        <f t="shared" si="170"/>
        <v>5.8927519151443723E-4</v>
      </c>
      <c r="U829" s="29">
        <f t="shared" si="179"/>
        <v>5.8927519151443723E-4</v>
      </c>
      <c r="V829" s="30">
        <f t="shared" si="171"/>
        <v>236.25</v>
      </c>
      <c r="W829" s="30">
        <f t="shared" si="172"/>
        <v>0</v>
      </c>
      <c r="X829" s="30">
        <f t="shared" si="173"/>
        <v>0</v>
      </c>
      <c r="Y829" s="30">
        <f t="shared" si="174"/>
        <v>28.349999999999998</v>
      </c>
      <c r="Z829" s="30">
        <f t="shared" si="175"/>
        <v>115</v>
      </c>
      <c r="AA829" s="30">
        <f t="shared" si="176"/>
        <v>1.1785503830288744</v>
      </c>
      <c r="AB829" s="30">
        <f t="shared" si="177"/>
        <v>0</v>
      </c>
      <c r="AC829" s="30">
        <f t="shared" si="180"/>
        <v>1194.2214496169711</v>
      </c>
    </row>
    <row r="830" spans="1:29" x14ac:dyDescent="0.35">
      <c r="A830" s="5">
        <v>45095.702971319442</v>
      </c>
      <c r="B830" s="1">
        <v>2</v>
      </c>
      <c r="C830" s="6">
        <v>3153.37</v>
      </c>
      <c r="D830" s="6">
        <v>1</v>
      </c>
      <c r="E830" s="7" t="s">
        <v>19</v>
      </c>
      <c r="F830" s="5">
        <v>45097.384200324072</v>
      </c>
      <c r="G830" s="1">
        <v>1</v>
      </c>
      <c r="H830" s="5">
        <v>45095.533870486113</v>
      </c>
      <c r="I830" s="7" t="s">
        <v>42</v>
      </c>
      <c r="J830" s="7"/>
      <c r="K830" s="7"/>
      <c r="L830" s="7" t="s">
        <v>21</v>
      </c>
      <c r="M830" s="7" t="s">
        <v>52</v>
      </c>
      <c r="N830" s="7" t="s">
        <v>23</v>
      </c>
      <c r="O830" s="7" t="s">
        <v>24</v>
      </c>
      <c r="P830" s="25">
        <f t="shared" si="181"/>
        <v>829</v>
      </c>
      <c r="Q830" s="28">
        <f t="shared" si="178"/>
        <v>45078</v>
      </c>
      <c r="R830" s="28" t="str">
        <f t="shared" si="168"/>
        <v>WEB</v>
      </c>
      <c r="S830" s="28" t="str">
        <f t="shared" si="169"/>
        <v>OFFLINE</v>
      </c>
      <c r="T830" s="29">
        <f t="shared" si="170"/>
        <v>3.2626427406199023E-3</v>
      </c>
      <c r="U830" s="29">
        <f t="shared" si="179"/>
        <v>3.2626427406199023E-3</v>
      </c>
      <c r="V830" s="30">
        <f t="shared" si="171"/>
        <v>0</v>
      </c>
      <c r="W830" s="30">
        <f t="shared" si="172"/>
        <v>0</v>
      </c>
      <c r="X830" s="30">
        <f t="shared" si="173"/>
        <v>0</v>
      </c>
      <c r="Y830" s="30">
        <f t="shared" si="174"/>
        <v>44.147179999999999</v>
      </c>
      <c r="Z830" s="30">
        <f t="shared" si="175"/>
        <v>153.33333333333331</v>
      </c>
      <c r="AA830" s="30">
        <f t="shared" si="176"/>
        <v>0</v>
      </c>
      <c r="AB830" s="30">
        <f t="shared" si="177"/>
        <v>0</v>
      </c>
      <c r="AC830" s="30">
        <f t="shared" si="180"/>
        <v>2955.8894866666665</v>
      </c>
    </row>
    <row r="831" spans="1:29" x14ac:dyDescent="0.35">
      <c r="A831" s="5">
        <v>45095.746085902778</v>
      </c>
      <c r="B831" s="1">
        <v>1</v>
      </c>
      <c r="C831" s="6">
        <v>1288.3900000000001</v>
      </c>
      <c r="D831" s="6">
        <v>1</v>
      </c>
      <c r="E831" s="7" t="s">
        <v>19</v>
      </c>
      <c r="F831" s="5">
        <v>45096.416666666664</v>
      </c>
      <c r="G831" s="1">
        <v>1</v>
      </c>
      <c r="H831" s="5">
        <v>45095.707423356478</v>
      </c>
      <c r="I831" s="7" t="s">
        <v>42</v>
      </c>
      <c r="J831" s="7"/>
      <c r="K831" s="7" t="s">
        <v>35</v>
      </c>
      <c r="L831" s="7" t="s">
        <v>31</v>
      </c>
      <c r="M831" s="7" t="s">
        <v>32</v>
      </c>
      <c r="N831" s="7" t="s">
        <v>33</v>
      </c>
      <c r="O831" s="7" t="s">
        <v>47</v>
      </c>
      <c r="P831" s="25">
        <f t="shared" si="181"/>
        <v>830</v>
      </c>
      <c r="Q831" s="28">
        <f t="shared" si="178"/>
        <v>45078</v>
      </c>
      <c r="R831" s="28" t="str">
        <f t="shared" si="168"/>
        <v>OTA</v>
      </c>
      <c r="S831" s="28" t="str">
        <f t="shared" si="169"/>
        <v>OTA</v>
      </c>
      <c r="T831" s="29">
        <f t="shared" si="170"/>
        <v>5.8927519151443723E-4</v>
      </c>
      <c r="U831" s="29">
        <f t="shared" si="179"/>
        <v>5.8927519151443723E-4</v>
      </c>
      <c r="V831" s="30">
        <f t="shared" si="171"/>
        <v>193.2585</v>
      </c>
      <c r="W831" s="30">
        <f t="shared" si="172"/>
        <v>0</v>
      </c>
      <c r="X831" s="30">
        <f t="shared" si="173"/>
        <v>0</v>
      </c>
      <c r="Y831" s="30">
        <f t="shared" si="174"/>
        <v>23.191020000000002</v>
      </c>
      <c r="Z831" s="30">
        <f t="shared" si="175"/>
        <v>115</v>
      </c>
      <c r="AA831" s="30">
        <f t="shared" si="176"/>
        <v>1.1785503830288744</v>
      </c>
      <c r="AB831" s="30">
        <f t="shared" si="177"/>
        <v>0</v>
      </c>
      <c r="AC831" s="30">
        <f t="shared" si="180"/>
        <v>955.7619296169712</v>
      </c>
    </row>
    <row r="832" spans="1:29" x14ac:dyDescent="0.35">
      <c r="A832" s="5">
        <v>45095.768816608797</v>
      </c>
      <c r="B832" s="1">
        <v>3</v>
      </c>
      <c r="C832" s="6">
        <v>5597.86</v>
      </c>
      <c r="D832" s="6">
        <v>1</v>
      </c>
      <c r="E832" s="7" t="s">
        <v>19</v>
      </c>
      <c r="F832" s="5">
        <v>45098.325294780094</v>
      </c>
      <c r="G832" s="1">
        <v>4</v>
      </c>
      <c r="H832" s="5">
        <v>44968.409812766207</v>
      </c>
      <c r="I832" s="7" t="s">
        <v>44</v>
      </c>
      <c r="J832" s="7"/>
      <c r="K832" s="7"/>
      <c r="L832" s="7" t="s">
        <v>21</v>
      </c>
      <c r="M832" s="7" t="s">
        <v>64</v>
      </c>
      <c r="N832" s="7" t="s">
        <v>28</v>
      </c>
      <c r="O832" s="7" t="s">
        <v>46</v>
      </c>
      <c r="P832" s="25">
        <f t="shared" si="181"/>
        <v>831</v>
      </c>
      <c r="Q832" s="28">
        <f t="shared" si="178"/>
        <v>45078</v>
      </c>
      <c r="R832" s="28" t="str">
        <f t="shared" si="168"/>
        <v>WEB</v>
      </c>
      <c r="S832" s="28" t="str">
        <f t="shared" si="169"/>
        <v>WEBSITE</v>
      </c>
      <c r="T832" s="29">
        <f t="shared" si="170"/>
        <v>4.8939641109298528E-3</v>
      </c>
      <c r="U832" s="29">
        <f t="shared" si="179"/>
        <v>4.8939641109298528E-3</v>
      </c>
      <c r="V832" s="30">
        <f t="shared" si="171"/>
        <v>55.9786</v>
      </c>
      <c r="W832" s="30">
        <f t="shared" si="172"/>
        <v>50</v>
      </c>
      <c r="X832" s="30">
        <f t="shared" si="173"/>
        <v>0</v>
      </c>
      <c r="Y832" s="30">
        <f t="shared" si="174"/>
        <v>78.370040000000003</v>
      </c>
      <c r="Z832" s="30">
        <f t="shared" si="175"/>
        <v>191.66666666666666</v>
      </c>
      <c r="AA832" s="30">
        <f t="shared" si="176"/>
        <v>48.939641109298528</v>
      </c>
      <c r="AB832" s="30">
        <f t="shared" si="177"/>
        <v>0</v>
      </c>
      <c r="AC832" s="30">
        <f t="shared" si="180"/>
        <v>5172.9050522240341</v>
      </c>
    </row>
    <row r="833" spans="1:29" x14ac:dyDescent="0.35">
      <c r="A833" s="5">
        <v>45095.715247418979</v>
      </c>
      <c r="B833" s="1">
        <v>3</v>
      </c>
      <c r="C833" s="6">
        <v>3616.08</v>
      </c>
      <c r="D833" s="6">
        <v>1</v>
      </c>
      <c r="E833" s="7" t="s">
        <v>19</v>
      </c>
      <c r="F833" s="5">
        <v>45098.386300046295</v>
      </c>
      <c r="G833" s="1">
        <v>2</v>
      </c>
      <c r="H833" s="5">
        <v>45031.982424444446</v>
      </c>
      <c r="I833" s="7" t="s">
        <v>48</v>
      </c>
      <c r="J833" s="7"/>
      <c r="K833" s="7" t="s">
        <v>30</v>
      </c>
      <c r="L833" s="7" t="s">
        <v>31</v>
      </c>
      <c r="M833" s="7" t="s">
        <v>34</v>
      </c>
      <c r="N833" s="7" t="s">
        <v>33</v>
      </c>
      <c r="O833" s="7" t="s">
        <v>30</v>
      </c>
      <c r="P833" s="25">
        <f t="shared" si="181"/>
        <v>832</v>
      </c>
      <c r="Q833" s="28">
        <f t="shared" si="178"/>
        <v>45078</v>
      </c>
      <c r="R833" s="28" t="str">
        <f t="shared" si="168"/>
        <v>OTA</v>
      </c>
      <c r="S833" s="28" t="str">
        <f t="shared" si="169"/>
        <v>OTA</v>
      </c>
      <c r="T833" s="29">
        <f t="shared" si="170"/>
        <v>1.7678255745433118E-3</v>
      </c>
      <c r="U833" s="29">
        <f t="shared" si="179"/>
        <v>1.7678255745433118E-3</v>
      </c>
      <c r="V833" s="30">
        <f t="shared" si="171"/>
        <v>542.41199999999992</v>
      </c>
      <c r="W833" s="30">
        <f t="shared" si="172"/>
        <v>0</v>
      </c>
      <c r="X833" s="30">
        <f t="shared" si="173"/>
        <v>0</v>
      </c>
      <c r="Y833" s="30">
        <f t="shared" si="174"/>
        <v>65.089439999999996</v>
      </c>
      <c r="Z833" s="30">
        <f t="shared" si="175"/>
        <v>191.66666666666666</v>
      </c>
      <c r="AA833" s="30">
        <f t="shared" si="176"/>
        <v>3.5356511490866236</v>
      </c>
      <c r="AB833" s="30">
        <f t="shared" si="177"/>
        <v>0</v>
      </c>
      <c r="AC833" s="30">
        <f t="shared" si="180"/>
        <v>2813.3762421842466</v>
      </c>
    </row>
    <row r="834" spans="1:29" x14ac:dyDescent="0.35">
      <c r="A834" s="5">
        <v>45095.733270208337</v>
      </c>
      <c r="B834" s="1">
        <v>2</v>
      </c>
      <c r="C834" s="6">
        <v>1883.07</v>
      </c>
      <c r="D834" s="6">
        <v>1</v>
      </c>
      <c r="E834" s="7" t="s">
        <v>19</v>
      </c>
      <c r="F834" s="5">
        <v>45097.458333333336</v>
      </c>
      <c r="G834" s="1">
        <v>2</v>
      </c>
      <c r="H834" s="5">
        <v>45032.264066122683</v>
      </c>
      <c r="I834" s="7" t="s">
        <v>48</v>
      </c>
      <c r="J834" s="7"/>
      <c r="K834" s="7"/>
      <c r="L834" s="7" t="s">
        <v>21</v>
      </c>
      <c r="M834" s="7" t="s">
        <v>45</v>
      </c>
      <c r="N834" s="7" t="s">
        <v>28</v>
      </c>
      <c r="O834" s="7" t="s">
        <v>46</v>
      </c>
      <c r="P834" s="25">
        <f t="shared" si="181"/>
        <v>833</v>
      </c>
      <c r="Q834" s="28">
        <f t="shared" si="178"/>
        <v>45078</v>
      </c>
      <c r="R834" s="28" t="str">
        <f t="shared" ref="R834:R897" si="182">IFERROR(VLOOKUP($M834,rate_mapping,2,FALSE),"")</f>
        <v>WEB</v>
      </c>
      <c r="S834" s="28" t="str">
        <f t="shared" ref="S834:S897" si="183">IFERROR(VLOOKUP($O834,source_mapping,2,FALSE),"")</f>
        <v>WEBSITE</v>
      </c>
      <c r="T834" s="29">
        <f t="shared" ref="T834:T897" si="184">IFERROR($B834/SUMIFS($B:$B,$L:$L,$L834,$Q:$Q,$Q834),0)</f>
        <v>3.2626427406199023E-3</v>
      </c>
      <c r="U834" s="29">
        <f t="shared" si="179"/>
        <v>3.2626427406199023E-3</v>
      </c>
      <c r="V834" s="30">
        <f t="shared" ref="V834:V897" si="185">MAX(IFERROR(VLOOKUP($S834,channel_code_cost,3,FALSE)*$C834,0),IFERROR(VLOOKUP($R834,rate_code_cost,3,FALSE)*$C834,0))</f>
        <v>18.8307</v>
      </c>
      <c r="W834" s="30">
        <f t="shared" ref="W834:W897" si="186">MAX(IFERROR(VLOOKUP($S834,channel_code_cost,2,FALSE)*$D834,0),IFERROR(VLOOKUP($R834,rate_code_cost,2,FALSE)*$D834,0))</f>
        <v>50</v>
      </c>
      <c r="X834" s="30">
        <f t="shared" ref="X834:X897" si="187">MAX(IFERROR(VLOOKUP($S834,channel_code_cost,4,FALSE)*$C834,0),IFERROR(VLOOKUP($R834,rate_code_cost,4,FALSE)*$C834,0))</f>
        <v>0</v>
      </c>
      <c r="Y834" s="30">
        <f t="shared" ref="Y834:Y897" si="188">MAX(IFERROR(VLOOKUP($S834,channel_code_cost,5,FALSE)*$C834,0),IFERROR(VLOOKUP($R834,rate_code_cost,5,FALSE)*$C834,0))</f>
        <v>26.36298</v>
      </c>
      <c r="Z834" s="30">
        <f t="shared" ref="Z834:Z897" si="189">hk_departure_cost+(($B834-1)*hk_stay_cost)</f>
        <v>153.33333333333331</v>
      </c>
      <c r="AA834" s="30">
        <f t="shared" ref="AA834:AA897" si="190">IFERROR(VLOOKUP($S834,channel_code_cost,6,FALSE)*$U834,0)</f>
        <v>32.626427406199021</v>
      </c>
      <c r="AB834" s="30">
        <f t="shared" ref="AB834:AB897" si="191">IFERROR(VLOOKUP($L834,segment_p_cost,2,FALSE)*$T834,0)</f>
        <v>0</v>
      </c>
      <c r="AC834" s="30">
        <f t="shared" si="180"/>
        <v>1601.9165592604677</v>
      </c>
    </row>
    <row r="835" spans="1:29" x14ac:dyDescent="0.35">
      <c r="A835" s="5">
        <v>45095.685551840281</v>
      </c>
      <c r="B835" s="1">
        <v>4</v>
      </c>
      <c r="C835" s="6">
        <v>7432.14</v>
      </c>
      <c r="D835" s="6">
        <v>1</v>
      </c>
      <c r="E835" s="7" t="s">
        <v>19</v>
      </c>
      <c r="F835" s="5">
        <v>45099.423687349539</v>
      </c>
      <c r="G835" s="1">
        <v>4</v>
      </c>
      <c r="H835" s="5">
        <v>45066.093622314816</v>
      </c>
      <c r="I835" s="7" t="s">
        <v>63</v>
      </c>
      <c r="J835" s="7"/>
      <c r="K835" s="7" t="s">
        <v>60</v>
      </c>
      <c r="L835" s="7" t="s">
        <v>21</v>
      </c>
      <c r="M835" s="7" t="s">
        <v>22</v>
      </c>
      <c r="N835" s="7" t="s">
        <v>28</v>
      </c>
      <c r="O835" s="7" t="s">
        <v>61</v>
      </c>
      <c r="P835" s="25">
        <f t="shared" si="181"/>
        <v>834</v>
      </c>
      <c r="Q835" s="28">
        <f t="shared" ref="Q835:Q898" si="192">DATE(YEAR($A835),MONTH($A835),1)</f>
        <v>45078</v>
      </c>
      <c r="R835" s="28" t="str">
        <f t="shared" si="182"/>
        <v>WEB</v>
      </c>
      <c r="S835" s="28" t="str">
        <f t="shared" si="183"/>
        <v>META</v>
      </c>
      <c r="T835" s="29">
        <f t="shared" si="184"/>
        <v>6.5252854812398045E-3</v>
      </c>
      <c r="U835" s="29">
        <f t="shared" ref="U835:U898" si="193">IFERROR($B835/SUMIFS($B:$B,$L:$L,$L835,$Q:$Q,$Q835),0)</f>
        <v>6.5252854812398045E-3</v>
      </c>
      <c r="V835" s="30">
        <f t="shared" si="185"/>
        <v>0</v>
      </c>
      <c r="W835" s="30">
        <f t="shared" si="186"/>
        <v>0</v>
      </c>
      <c r="X835" s="30">
        <f t="shared" si="187"/>
        <v>0</v>
      </c>
      <c r="Y835" s="30">
        <f t="shared" si="188"/>
        <v>133.77851999999999</v>
      </c>
      <c r="Z835" s="30">
        <f t="shared" si="189"/>
        <v>230</v>
      </c>
      <c r="AA835" s="30">
        <f t="shared" si="190"/>
        <v>0</v>
      </c>
      <c r="AB835" s="30">
        <f t="shared" si="191"/>
        <v>0</v>
      </c>
      <c r="AC835" s="30">
        <f t="shared" ref="AC835:AC898" si="194">C835-SUM(V835:AB835)</f>
        <v>7068.3614800000005</v>
      </c>
    </row>
    <row r="836" spans="1:29" x14ac:dyDescent="0.35">
      <c r="A836" s="5">
        <v>45095.693571377313</v>
      </c>
      <c r="B836" s="1">
        <v>1</v>
      </c>
      <c r="C836" s="6">
        <v>1429.02</v>
      </c>
      <c r="D836" s="6">
        <v>1</v>
      </c>
      <c r="E836" s="7" t="s">
        <v>19</v>
      </c>
      <c r="F836" s="5">
        <v>45096.245375243052</v>
      </c>
      <c r="G836" s="1">
        <v>4</v>
      </c>
      <c r="H836" s="5">
        <v>45095.505817164354</v>
      </c>
      <c r="I836" s="7" t="s">
        <v>63</v>
      </c>
      <c r="J836" s="7"/>
      <c r="K836" s="7"/>
      <c r="L836" s="7" t="s">
        <v>21</v>
      </c>
      <c r="M836" s="7" t="s">
        <v>52</v>
      </c>
      <c r="N836" s="7" t="s">
        <v>23</v>
      </c>
      <c r="O836" s="7" t="s">
        <v>56</v>
      </c>
      <c r="P836" s="25">
        <f t="shared" ref="P836:P899" si="195">P835+1</f>
        <v>835</v>
      </c>
      <c r="Q836" s="28">
        <f t="shared" si="192"/>
        <v>45078</v>
      </c>
      <c r="R836" s="28" t="str">
        <f t="shared" si="182"/>
        <v>WEB</v>
      </c>
      <c r="S836" s="28" t="str">
        <f t="shared" si="183"/>
        <v>OFFLINE</v>
      </c>
      <c r="T836" s="29">
        <f t="shared" si="184"/>
        <v>1.6313213703099511E-3</v>
      </c>
      <c r="U836" s="29">
        <f t="shared" si="193"/>
        <v>1.6313213703099511E-3</v>
      </c>
      <c r="V836" s="30">
        <f t="shared" si="185"/>
        <v>0</v>
      </c>
      <c r="W836" s="30">
        <f t="shared" si="186"/>
        <v>0</v>
      </c>
      <c r="X836" s="30">
        <f t="shared" si="187"/>
        <v>0</v>
      </c>
      <c r="Y836" s="30">
        <f t="shared" si="188"/>
        <v>20.00628</v>
      </c>
      <c r="Z836" s="30">
        <f t="shared" si="189"/>
        <v>115</v>
      </c>
      <c r="AA836" s="30">
        <f t="shared" si="190"/>
        <v>0</v>
      </c>
      <c r="AB836" s="30">
        <f t="shared" si="191"/>
        <v>0</v>
      </c>
      <c r="AC836" s="30">
        <f t="shared" si="194"/>
        <v>1294.0137199999999</v>
      </c>
    </row>
    <row r="837" spans="1:29" x14ac:dyDescent="0.35">
      <c r="A837" s="5">
        <v>45095.693504247683</v>
      </c>
      <c r="B837" s="1">
        <v>1</v>
      </c>
      <c r="C837" s="6">
        <v>1429.02</v>
      </c>
      <c r="D837" s="6">
        <v>1</v>
      </c>
      <c r="E837" s="7" t="s">
        <v>19</v>
      </c>
      <c r="F837" s="5">
        <v>45096.44066521991</v>
      </c>
      <c r="G837" s="1">
        <v>4</v>
      </c>
      <c r="H837" s="5">
        <v>45095.505817164354</v>
      </c>
      <c r="I837" s="7" t="s">
        <v>63</v>
      </c>
      <c r="J837" s="7"/>
      <c r="K837" s="7"/>
      <c r="L837" s="7" t="s">
        <v>21</v>
      </c>
      <c r="M837" s="7" t="s">
        <v>52</v>
      </c>
      <c r="N837" s="7" t="s">
        <v>23</v>
      </c>
      <c r="O837" s="7" t="s">
        <v>56</v>
      </c>
      <c r="P837" s="25">
        <f t="shared" si="195"/>
        <v>836</v>
      </c>
      <c r="Q837" s="28">
        <f t="shared" si="192"/>
        <v>45078</v>
      </c>
      <c r="R837" s="28" t="str">
        <f t="shared" si="182"/>
        <v>WEB</v>
      </c>
      <c r="S837" s="28" t="str">
        <f t="shared" si="183"/>
        <v>OFFLINE</v>
      </c>
      <c r="T837" s="29">
        <f t="shared" si="184"/>
        <v>1.6313213703099511E-3</v>
      </c>
      <c r="U837" s="29">
        <f t="shared" si="193"/>
        <v>1.6313213703099511E-3</v>
      </c>
      <c r="V837" s="30">
        <f t="shared" si="185"/>
        <v>0</v>
      </c>
      <c r="W837" s="30">
        <f t="shared" si="186"/>
        <v>0</v>
      </c>
      <c r="X837" s="30">
        <f t="shared" si="187"/>
        <v>0</v>
      </c>
      <c r="Y837" s="30">
        <f t="shared" si="188"/>
        <v>20.00628</v>
      </c>
      <c r="Z837" s="30">
        <f t="shared" si="189"/>
        <v>115</v>
      </c>
      <c r="AA837" s="30">
        <f t="shared" si="190"/>
        <v>0</v>
      </c>
      <c r="AB837" s="30">
        <f t="shared" si="191"/>
        <v>0</v>
      </c>
      <c r="AC837" s="30">
        <f t="shared" si="194"/>
        <v>1294.0137199999999</v>
      </c>
    </row>
    <row r="838" spans="1:29" x14ac:dyDescent="0.35">
      <c r="A838" s="5">
        <v>45096.097278148147</v>
      </c>
      <c r="B838" s="1">
        <v>1</v>
      </c>
      <c r="C838" s="6">
        <v>472.01</v>
      </c>
      <c r="D838" s="6">
        <v>1</v>
      </c>
      <c r="E838" s="7" t="s">
        <v>19</v>
      </c>
      <c r="F838" s="5">
        <v>45096.458333333336</v>
      </c>
      <c r="G838" s="1">
        <v>1</v>
      </c>
      <c r="H838" s="5">
        <v>45096.09554292824</v>
      </c>
      <c r="I838" s="7" t="s">
        <v>49</v>
      </c>
      <c r="J838" s="7"/>
      <c r="K838" s="7"/>
      <c r="L838" s="7" t="s">
        <v>87</v>
      </c>
      <c r="M838" s="7" t="s">
        <v>88</v>
      </c>
      <c r="N838" s="7" t="s">
        <v>23</v>
      </c>
      <c r="O838" s="7" t="s">
        <v>24</v>
      </c>
      <c r="P838" s="25">
        <f t="shared" si="195"/>
        <v>837</v>
      </c>
      <c r="Q838" s="28">
        <f t="shared" si="192"/>
        <v>45078</v>
      </c>
      <c r="R838" s="28" t="str">
        <f t="shared" si="182"/>
        <v>GROUP</v>
      </c>
      <c r="S838" s="28" t="str">
        <f t="shared" si="183"/>
        <v>OFFLINE</v>
      </c>
      <c r="T838" s="29">
        <f t="shared" si="184"/>
        <v>1</v>
      </c>
      <c r="U838" s="29">
        <f t="shared" si="193"/>
        <v>1</v>
      </c>
      <c r="V838" s="30">
        <f t="shared" si="185"/>
        <v>0</v>
      </c>
      <c r="W838" s="30">
        <f t="shared" si="186"/>
        <v>0</v>
      </c>
      <c r="X838" s="30">
        <f t="shared" si="187"/>
        <v>0</v>
      </c>
      <c r="Y838" s="30">
        <f t="shared" si="188"/>
        <v>2.3600500000000002</v>
      </c>
      <c r="Z838" s="30">
        <f t="shared" si="189"/>
        <v>115</v>
      </c>
      <c r="AA838" s="30">
        <f t="shared" si="190"/>
        <v>0</v>
      </c>
      <c r="AB838" s="30">
        <f t="shared" si="191"/>
        <v>10000</v>
      </c>
      <c r="AC838" s="30">
        <f t="shared" si="194"/>
        <v>-9645.3500499999991</v>
      </c>
    </row>
    <row r="839" spans="1:29" x14ac:dyDescent="0.35">
      <c r="A839" s="5">
        <v>45095.709076597224</v>
      </c>
      <c r="B839" s="1">
        <v>1</v>
      </c>
      <c r="C839" s="6">
        <v>481.16</v>
      </c>
      <c r="D839" s="6">
        <v>1</v>
      </c>
      <c r="E839" s="7" t="s">
        <v>19</v>
      </c>
      <c r="F839" s="5">
        <v>45096.458333333336</v>
      </c>
      <c r="G839" s="1">
        <v>1</v>
      </c>
      <c r="H839" s="5">
        <v>45092.100839166669</v>
      </c>
      <c r="I839" s="7" t="s">
        <v>49</v>
      </c>
      <c r="J839" s="7"/>
      <c r="K839" s="7" t="s">
        <v>50</v>
      </c>
      <c r="L839" s="7" t="s">
        <v>31</v>
      </c>
      <c r="M839" s="7" t="s">
        <v>32</v>
      </c>
      <c r="N839" s="7" t="s">
        <v>33</v>
      </c>
      <c r="O839" s="7" t="s">
        <v>51</v>
      </c>
      <c r="P839" s="25">
        <f t="shared" si="195"/>
        <v>838</v>
      </c>
      <c r="Q839" s="28">
        <f t="shared" si="192"/>
        <v>45078</v>
      </c>
      <c r="R839" s="28" t="str">
        <f t="shared" si="182"/>
        <v>OTA</v>
      </c>
      <c r="S839" s="28" t="str">
        <f t="shared" si="183"/>
        <v>OTA</v>
      </c>
      <c r="T839" s="29">
        <f t="shared" si="184"/>
        <v>5.8927519151443723E-4</v>
      </c>
      <c r="U839" s="29">
        <f t="shared" si="193"/>
        <v>5.8927519151443723E-4</v>
      </c>
      <c r="V839" s="30">
        <f t="shared" si="185"/>
        <v>72.174000000000007</v>
      </c>
      <c r="W839" s="30">
        <f t="shared" si="186"/>
        <v>0</v>
      </c>
      <c r="X839" s="30">
        <f t="shared" si="187"/>
        <v>0</v>
      </c>
      <c r="Y839" s="30">
        <f t="shared" si="188"/>
        <v>8.6608800000000006</v>
      </c>
      <c r="Z839" s="30">
        <f t="shared" si="189"/>
        <v>115</v>
      </c>
      <c r="AA839" s="30">
        <f t="shared" si="190"/>
        <v>1.1785503830288744</v>
      </c>
      <c r="AB839" s="30">
        <f t="shared" si="191"/>
        <v>0</v>
      </c>
      <c r="AC839" s="30">
        <f t="shared" si="194"/>
        <v>284.14656961697119</v>
      </c>
    </row>
    <row r="840" spans="1:29" x14ac:dyDescent="0.35">
      <c r="A840" s="5">
        <v>45095.913402951388</v>
      </c>
      <c r="B840" s="1">
        <v>2</v>
      </c>
      <c r="C840" s="6">
        <v>1108.93</v>
      </c>
      <c r="D840" s="6">
        <v>1</v>
      </c>
      <c r="E840" s="7" t="s">
        <v>19</v>
      </c>
      <c r="F840" s="5">
        <v>45097.394245763891</v>
      </c>
      <c r="G840" s="1">
        <v>1</v>
      </c>
      <c r="H840" s="5">
        <v>44949.447360497688</v>
      </c>
      <c r="I840" s="7" t="s">
        <v>49</v>
      </c>
      <c r="J840" s="7"/>
      <c r="K840" s="7" t="s">
        <v>30</v>
      </c>
      <c r="L840" s="7" t="s">
        <v>31</v>
      </c>
      <c r="M840" s="7" t="s">
        <v>32</v>
      </c>
      <c r="N840" s="7" t="s">
        <v>33</v>
      </c>
      <c r="O840" s="7" t="s">
        <v>30</v>
      </c>
      <c r="P840" s="25">
        <f t="shared" si="195"/>
        <v>839</v>
      </c>
      <c r="Q840" s="28">
        <f t="shared" si="192"/>
        <v>45078</v>
      </c>
      <c r="R840" s="28" t="str">
        <f t="shared" si="182"/>
        <v>OTA</v>
      </c>
      <c r="S840" s="28" t="str">
        <f t="shared" si="183"/>
        <v>OTA</v>
      </c>
      <c r="T840" s="29">
        <f t="shared" si="184"/>
        <v>1.1785503830288745E-3</v>
      </c>
      <c r="U840" s="29">
        <f t="shared" si="193"/>
        <v>1.1785503830288745E-3</v>
      </c>
      <c r="V840" s="30">
        <f t="shared" si="185"/>
        <v>166.33950000000002</v>
      </c>
      <c r="W840" s="30">
        <f t="shared" si="186"/>
        <v>0</v>
      </c>
      <c r="X840" s="30">
        <f t="shared" si="187"/>
        <v>0</v>
      </c>
      <c r="Y840" s="30">
        <f t="shared" si="188"/>
        <v>19.960740000000001</v>
      </c>
      <c r="Z840" s="30">
        <f t="shared" si="189"/>
        <v>153.33333333333331</v>
      </c>
      <c r="AA840" s="30">
        <f t="shared" si="190"/>
        <v>2.3571007660577488</v>
      </c>
      <c r="AB840" s="30">
        <f t="shared" si="191"/>
        <v>0</v>
      </c>
      <c r="AC840" s="30">
        <f t="shared" si="194"/>
        <v>766.93932590060899</v>
      </c>
    </row>
    <row r="841" spans="1:29" x14ac:dyDescent="0.35">
      <c r="A841" s="5">
        <v>45095.701772719905</v>
      </c>
      <c r="B841" s="1">
        <v>1</v>
      </c>
      <c r="C841" s="6">
        <v>454.82</v>
      </c>
      <c r="D841" s="6">
        <v>1</v>
      </c>
      <c r="E841" s="7" t="s">
        <v>19</v>
      </c>
      <c r="F841" s="5">
        <v>45096.458333333336</v>
      </c>
      <c r="G841" s="1">
        <v>1</v>
      </c>
      <c r="H841" s="5">
        <v>44969.221658564813</v>
      </c>
      <c r="I841" s="7" t="s">
        <v>49</v>
      </c>
      <c r="J841" s="7"/>
      <c r="K841" s="7" t="s">
        <v>30</v>
      </c>
      <c r="L841" s="7" t="s">
        <v>31</v>
      </c>
      <c r="M841" s="7" t="s">
        <v>34</v>
      </c>
      <c r="N841" s="7" t="s">
        <v>33</v>
      </c>
      <c r="O841" s="7" t="s">
        <v>30</v>
      </c>
      <c r="P841" s="25">
        <f t="shared" si="195"/>
        <v>840</v>
      </c>
      <c r="Q841" s="28">
        <f t="shared" si="192"/>
        <v>45078</v>
      </c>
      <c r="R841" s="28" t="str">
        <f t="shared" si="182"/>
        <v>OTA</v>
      </c>
      <c r="S841" s="28" t="str">
        <f t="shared" si="183"/>
        <v>OTA</v>
      </c>
      <c r="T841" s="29">
        <f t="shared" si="184"/>
        <v>5.8927519151443723E-4</v>
      </c>
      <c r="U841" s="29">
        <f t="shared" si="193"/>
        <v>5.8927519151443723E-4</v>
      </c>
      <c r="V841" s="30">
        <f t="shared" si="185"/>
        <v>68.222999999999999</v>
      </c>
      <c r="W841" s="30">
        <f t="shared" si="186"/>
        <v>0</v>
      </c>
      <c r="X841" s="30">
        <f t="shared" si="187"/>
        <v>0</v>
      </c>
      <c r="Y841" s="30">
        <f t="shared" si="188"/>
        <v>8.1867599999999996</v>
      </c>
      <c r="Z841" s="30">
        <f t="shared" si="189"/>
        <v>115</v>
      </c>
      <c r="AA841" s="30">
        <f t="shared" si="190"/>
        <v>1.1785503830288744</v>
      </c>
      <c r="AB841" s="30">
        <f t="shared" si="191"/>
        <v>0</v>
      </c>
      <c r="AC841" s="30">
        <f t="shared" si="194"/>
        <v>262.23168961697115</v>
      </c>
    </row>
    <row r="842" spans="1:29" x14ac:dyDescent="0.35">
      <c r="A842" s="5">
        <v>45095.693985011574</v>
      </c>
      <c r="B842" s="1">
        <v>1</v>
      </c>
      <c r="C842" s="6">
        <v>405.11</v>
      </c>
      <c r="D842" s="6">
        <v>1</v>
      </c>
      <c r="E842" s="7" t="s">
        <v>19</v>
      </c>
      <c r="F842" s="5">
        <v>45096.43156020833</v>
      </c>
      <c r="G842" s="1">
        <v>1</v>
      </c>
      <c r="H842" s="5">
        <v>45085.59530079861</v>
      </c>
      <c r="I842" s="7" t="s">
        <v>49</v>
      </c>
      <c r="J842" s="7"/>
      <c r="K842" s="7" t="s">
        <v>38</v>
      </c>
      <c r="L842" s="7" t="s">
        <v>31</v>
      </c>
      <c r="M842" s="7" t="s">
        <v>34</v>
      </c>
      <c r="N842" s="7" t="s">
        <v>23</v>
      </c>
      <c r="O842" s="7" t="s">
        <v>38</v>
      </c>
      <c r="P842" s="25">
        <f t="shared" si="195"/>
        <v>841</v>
      </c>
      <c r="Q842" s="28">
        <f t="shared" si="192"/>
        <v>45078</v>
      </c>
      <c r="R842" s="28" t="str">
        <f t="shared" si="182"/>
        <v>OTA</v>
      </c>
      <c r="S842" s="28" t="str">
        <f t="shared" si="183"/>
        <v>OTA</v>
      </c>
      <c r="T842" s="29">
        <f t="shared" si="184"/>
        <v>5.8927519151443723E-4</v>
      </c>
      <c r="U842" s="29">
        <f t="shared" si="193"/>
        <v>5.8927519151443723E-4</v>
      </c>
      <c r="V842" s="30">
        <f t="shared" si="185"/>
        <v>60.766500000000001</v>
      </c>
      <c r="W842" s="30">
        <f t="shared" si="186"/>
        <v>0</v>
      </c>
      <c r="X842" s="30">
        <f t="shared" si="187"/>
        <v>0</v>
      </c>
      <c r="Y842" s="30">
        <f t="shared" si="188"/>
        <v>7.2919799999999997</v>
      </c>
      <c r="Z842" s="30">
        <f t="shared" si="189"/>
        <v>115</v>
      </c>
      <c r="AA842" s="30">
        <f t="shared" si="190"/>
        <v>1.1785503830288744</v>
      </c>
      <c r="AB842" s="30">
        <f t="shared" si="191"/>
        <v>0</v>
      </c>
      <c r="AC842" s="30">
        <f t="shared" si="194"/>
        <v>220.87296961697115</v>
      </c>
    </row>
    <row r="843" spans="1:29" x14ac:dyDescent="0.35">
      <c r="A843" s="5">
        <v>45095.810013206021</v>
      </c>
      <c r="B843" s="1">
        <v>1</v>
      </c>
      <c r="C843" s="6">
        <v>618.75</v>
      </c>
      <c r="D843" s="6">
        <v>1</v>
      </c>
      <c r="E843" s="7" t="s">
        <v>19</v>
      </c>
      <c r="F843" s="5">
        <v>45096.301110902779</v>
      </c>
      <c r="G843" s="1">
        <v>1</v>
      </c>
      <c r="H843" s="5">
        <v>45082.970264733798</v>
      </c>
      <c r="I843" s="7" t="s">
        <v>49</v>
      </c>
      <c r="J843" s="7"/>
      <c r="K843" s="7" t="s">
        <v>30</v>
      </c>
      <c r="L843" s="7" t="s">
        <v>31</v>
      </c>
      <c r="M843" s="7" t="s">
        <v>34</v>
      </c>
      <c r="N843" s="7" t="s">
        <v>33</v>
      </c>
      <c r="O843" s="7" t="s">
        <v>30</v>
      </c>
      <c r="P843" s="25">
        <f t="shared" si="195"/>
        <v>842</v>
      </c>
      <c r="Q843" s="28">
        <f t="shared" si="192"/>
        <v>45078</v>
      </c>
      <c r="R843" s="28" t="str">
        <f t="shared" si="182"/>
        <v>OTA</v>
      </c>
      <c r="S843" s="28" t="str">
        <f t="shared" si="183"/>
        <v>OTA</v>
      </c>
      <c r="T843" s="29">
        <f t="shared" si="184"/>
        <v>5.8927519151443723E-4</v>
      </c>
      <c r="U843" s="29">
        <f t="shared" si="193"/>
        <v>5.8927519151443723E-4</v>
      </c>
      <c r="V843" s="30">
        <f t="shared" si="185"/>
        <v>92.8125</v>
      </c>
      <c r="W843" s="30">
        <f t="shared" si="186"/>
        <v>0</v>
      </c>
      <c r="X843" s="30">
        <f t="shared" si="187"/>
        <v>0</v>
      </c>
      <c r="Y843" s="30">
        <f t="shared" si="188"/>
        <v>11.137499999999999</v>
      </c>
      <c r="Z843" s="30">
        <f t="shared" si="189"/>
        <v>115</v>
      </c>
      <c r="AA843" s="30">
        <f t="shared" si="190"/>
        <v>1.1785503830288744</v>
      </c>
      <c r="AB843" s="30">
        <f t="shared" si="191"/>
        <v>0</v>
      </c>
      <c r="AC843" s="30">
        <f t="shared" si="194"/>
        <v>398.62144961697118</v>
      </c>
    </row>
    <row r="844" spans="1:29" x14ac:dyDescent="0.35">
      <c r="A844" s="5">
        <v>45095.700470057869</v>
      </c>
      <c r="B844" s="1">
        <v>2</v>
      </c>
      <c r="C844" s="6">
        <v>1073.1199999999999</v>
      </c>
      <c r="D844" s="6">
        <v>1</v>
      </c>
      <c r="E844" s="7" t="s">
        <v>19</v>
      </c>
      <c r="F844" s="5">
        <v>45097.422819016203</v>
      </c>
      <c r="G844" s="1">
        <v>1</v>
      </c>
      <c r="H844" s="5">
        <v>45090.138328263885</v>
      </c>
      <c r="I844" s="7" t="s">
        <v>49</v>
      </c>
      <c r="J844" s="7"/>
      <c r="K844" s="7" t="s">
        <v>50</v>
      </c>
      <c r="L844" s="7" t="s">
        <v>31</v>
      </c>
      <c r="M844" s="7" t="s">
        <v>32</v>
      </c>
      <c r="N844" s="7" t="s">
        <v>28</v>
      </c>
      <c r="O844" s="7" t="s">
        <v>51</v>
      </c>
      <c r="P844" s="25">
        <f t="shared" si="195"/>
        <v>843</v>
      </c>
      <c r="Q844" s="28">
        <f t="shared" si="192"/>
        <v>45078</v>
      </c>
      <c r="R844" s="28" t="str">
        <f t="shared" si="182"/>
        <v>OTA</v>
      </c>
      <c r="S844" s="28" t="str">
        <f t="shared" si="183"/>
        <v>OTA</v>
      </c>
      <c r="T844" s="29">
        <f t="shared" si="184"/>
        <v>1.1785503830288745E-3</v>
      </c>
      <c r="U844" s="29">
        <f t="shared" si="193"/>
        <v>1.1785503830288745E-3</v>
      </c>
      <c r="V844" s="30">
        <f t="shared" si="185"/>
        <v>160.96799999999999</v>
      </c>
      <c r="W844" s="30">
        <f t="shared" si="186"/>
        <v>0</v>
      </c>
      <c r="X844" s="30">
        <f t="shared" si="187"/>
        <v>0</v>
      </c>
      <c r="Y844" s="30">
        <f t="shared" si="188"/>
        <v>19.316159999999996</v>
      </c>
      <c r="Z844" s="30">
        <f t="shared" si="189"/>
        <v>153.33333333333331</v>
      </c>
      <c r="AA844" s="30">
        <f t="shared" si="190"/>
        <v>2.3571007660577488</v>
      </c>
      <c r="AB844" s="30">
        <f t="shared" si="191"/>
        <v>0</v>
      </c>
      <c r="AC844" s="30">
        <f t="shared" si="194"/>
        <v>737.14540590060892</v>
      </c>
    </row>
    <row r="845" spans="1:29" x14ac:dyDescent="0.35">
      <c r="A845" s="5">
        <v>45095.976561446761</v>
      </c>
      <c r="B845" s="1">
        <v>3</v>
      </c>
      <c r="C845" s="6">
        <v>2004.1</v>
      </c>
      <c r="D845" s="6">
        <v>1</v>
      </c>
      <c r="E845" s="7" t="s">
        <v>19</v>
      </c>
      <c r="F845" s="5">
        <v>45098.381260868053</v>
      </c>
      <c r="G845" s="1">
        <v>1</v>
      </c>
      <c r="H845" s="5">
        <v>45046.808810752314</v>
      </c>
      <c r="I845" s="7" t="s">
        <v>49</v>
      </c>
      <c r="J845" s="7"/>
      <c r="K845" s="7" t="s">
        <v>30</v>
      </c>
      <c r="L845" s="7" t="s">
        <v>31</v>
      </c>
      <c r="M845" s="7" t="s">
        <v>34</v>
      </c>
      <c r="N845" s="7" t="s">
        <v>33</v>
      </c>
      <c r="O845" s="7" t="s">
        <v>30</v>
      </c>
      <c r="P845" s="25">
        <f t="shared" si="195"/>
        <v>844</v>
      </c>
      <c r="Q845" s="28">
        <f t="shared" si="192"/>
        <v>45078</v>
      </c>
      <c r="R845" s="28" t="str">
        <f t="shared" si="182"/>
        <v>OTA</v>
      </c>
      <c r="S845" s="28" t="str">
        <f t="shared" si="183"/>
        <v>OTA</v>
      </c>
      <c r="T845" s="29">
        <f t="shared" si="184"/>
        <v>1.7678255745433118E-3</v>
      </c>
      <c r="U845" s="29">
        <f t="shared" si="193"/>
        <v>1.7678255745433118E-3</v>
      </c>
      <c r="V845" s="30">
        <f t="shared" si="185"/>
        <v>300.61499999999995</v>
      </c>
      <c r="W845" s="30">
        <f t="shared" si="186"/>
        <v>0</v>
      </c>
      <c r="X845" s="30">
        <f t="shared" si="187"/>
        <v>0</v>
      </c>
      <c r="Y845" s="30">
        <f t="shared" si="188"/>
        <v>36.073799999999999</v>
      </c>
      <c r="Z845" s="30">
        <f t="shared" si="189"/>
        <v>191.66666666666666</v>
      </c>
      <c r="AA845" s="30">
        <f t="shared" si="190"/>
        <v>3.5356511490866236</v>
      </c>
      <c r="AB845" s="30">
        <f t="shared" si="191"/>
        <v>0</v>
      </c>
      <c r="AC845" s="30">
        <f t="shared" si="194"/>
        <v>1472.2088821842467</v>
      </c>
    </row>
    <row r="846" spans="1:29" x14ac:dyDescent="0.35">
      <c r="A846" s="5">
        <v>45095.642109930559</v>
      </c>
      <c r="B846" s="1">
        <v>1</v>
      </c>
      <c r="C846" s="6">
        <v>527.29999999999995</v>
      </c>
      <c r="D846" s="6">
        <v>1</v>
      </c>
      <c r="E846" s="7" t="s">
        <v>19</v>
      </c>
      <c r="F846" s="5">
        <v>45096.425318171299</v>
      </c>
      <c r="G846" s="1">
        <v>1</v>
      </c>
      <c r="H846" s="5">
        <v>44984.373397060182</v>
      </c>
      <c r="I846" s="7" t="s">
        <v>53</v>
      </c>
      <c r="J846" s="7"/>
      <c r="K846" s="7" t="s">
        <v>38</v>
      </c>
      <c r="L846" s="7" t="s">
        <v>31</v>
      </c>
      <c r="M846" s="7" t="s">
        <v>32</v>
      </c>
      <c r="N846" s="7" t="s">
        <v>23</v>
      </c>
      <c r="O846" s="7" t="s">
        <v>38</v>
      </c>
      <c r="P846" s="25">
        <f t="shared" si="195"/>
        <v>845</v>
      </c>
      <c r="Q846" s="28">
        <f t="shared" si="192"/>
        <v>45078</v>
      </c>
      <c r="R846" s="28" t="str">
        <f t="shared" si="182"/>
        <v>OTA</v>
      </c>
      <c r="S846" s="28" t="str">
        <f t="shared" si="183"/>
        <v>OTA</v>
      </c>
      <c r="T846" s="29">
        <f t="shared" si="184"/>
        <v>5.8927519151443723E-4</v>
      </c>
      <c r="U846" s="29">
        <f t="shared" si="193"/>
        <v>5.8927519151443723E-4</v>
      </c>
      <c r="V846" s="30">
        <f t="shared" si="185"/>
        <v>79.094999999999985</v>
      </c>
      <c r="W846" s="30">
        <f t="shared" si="186"/>
        <v>0</v>
      </c>
      <c r="X846" s="30">
        <f t="shared" si="187"/>
        <v>0</v>
      </c>
      <c r="Y846" s="30">
        <f t="shared" si="188"/>
        <v>9.4913999999999987</v>
      </c>
      <c r="Z846" s="30">
        <f t="shared" si="189"/>
        <v>115</v>
      </c>
      <c r="AA846" s="30">
        <f t="shared" si="190"/>
        <v>1.1785503830288744</v>
      </c>
      <c r="AB846" s="30">
        <f t="shared" si="191"/>
        <v>0</v>
      </c>
      <c r="AC846" s="30">
        <f t="shared" si="194"/>
        <v>322.53504961697115</v>
      </c>
    </row>
    <row r="847" spans="1:29" x14ac:dyDescent="0.35">
      <c r="A847" s="5">
        <v>45095.558256516204</v>
      </c>
      <c r="B847" s="1">
        <v>1</v>
      </c>
      <c r="C847" s="6">
        <v>571.61</v>
      </c>
      <c r="D847" s="6">
        <v>1</v>
      </c>
      <c r="E847" s="7" t="s">
        <v>19</v>
      </c>
      <c r="F847" s="5">
        <v>45096.458333333336</v>
      </c>
      <c r="G847" s="1">
        <v>1</v>
      </c>
      <c r="H847" s="5">
        <v>45095.432779212962</v>
      </c>
      <c r="I847" s="7" t="s">
        <v>53</v>
      </c>
      <c r="J847" s="7"/>
      <c r="K847" s="7"/>
      <c r="L847" s="7" t="s">
        <v>21</v>
      </c>
      <c r="M847" s="7" t="s">
        <v>52</v>
      </c>
      <c r="N847" s="7" t="s">
        <v>23</v>
      </c>
      <c r="O847" s="7" t="s">
        <v>24</v>
      </c>
      <c r="P847" s="25">
        <f t="shared" si="195"/>
        <v>846</v>
      </c>
      <c r="Q847" s="28">
        <f t="shared" si="192"/>
        <v>45078</v>
      </c>
      <c r="R847" s="28" t="str">
        <f t="shared" si="182"/>
        <v>WEB</v>
      </c>
      <c r="S847" s="28" t="str">
        <f t="shared" si="183"/>
        <v>OFFLINE</v>
      </c>
      <c r="T847" s="29">
        <f t="shared" si="184"/>
        <v>1.6313213703099511E-3</v>
      </c>
      <c r="U847" s="29">
        <f t="shared" si="193"/>
        <v>1.6313213703099511E-3</v>
      </c>
      <c r="V847" s="30">
        <f t="shared" si="185"/>
        <v>0</v>
      </c>
      <c r="W847" s="30">
        <f t="shared" si="186"/>
        <v>0</v>
      </c>
      <c r="X847" s="30">
        <f t="shared" si="187"/>
        <v>0</v>
      </c>
      <c r="Y847" s="30">
        <f t="shared" si="188"/>
        <v>8.0025399999999998</v>
      </c>
      <c r="Z847" s="30">
        <f t="shared" si="189"/>
        <v>115</v>
      </c>
      <c r="AA847" s="30">
        <f t="shared" si="190"/>
        <v>0</v>
      </c>
      <c r="AB847" s="30">
        <f t="shared" si="191"/>
        <v>0</v>
      </c>
      <c r="AC847" s="30">
        <f t="shared" si="194"/>
        <v>448.60746</v>
      </c>
    </row>
    <row r="848" spans="1:29" x14ac:dyDescent="0.35">
      <c r="A848" s="5">
        <v>45095.888368819447</v>
      </c>
      <c r="B848" s="1">
        <v>1</v>
      </c>
      <c r="C848" s="6">
        <v>648.69000000000005</v>
      </c>
      <c r="D848" s="6">
        <v>1</v>
      </c>
      <c r="E848" s="7" t="s">
        <v>19</v>
      </c>
      <c r="F848" s="5">
        <v>45096.235365844906</v>
      </c>
      <c r="G848" s="1">
        <v>1</v>
      </c>
      <c r="H848" s="5">
        <v>45094.799258217594</v>
      </c>
      <c r="I848" s="7" t="s">
        <v>53</v>
      </c>
      <c r="J848" s="7"/>
      <c r="K848" s="7"/>
      <c r="L848" s="7" t="s">
        <v>21</v>
      </c>
      <c r="M848" s="7" t="s">
        <v>52</v>
      </c>
      <c r="N848" s="7" t="s">
        <v>23</v>
      </c>
      <c r="O848" s="7" t="s">
        <v>24</v>
      </c>
      <c r="P848" s="25">
        <f t="shared" si="195"/>
        <v>847</v>
      </c>
      <c r="Q848" s="28">
        <f t="shared" si="192"/>
        <v>45078</v>
      </c>
      <c r="R848" s="28" t="str">
        <f t="shared" si="182"/>
        <v>WEB</v>
      </c>
      <c r="S848" s="28" t="str">
        <f t="shared" si="183"/>
        <v>OFFLINE</v>
      </c>
      <c r="T848" s="29">
        <f t="shared" si="184"/>
        <v>1.6313213703099511E-3</v>
      </c>
      <c r="U848" s="29">
        <f t="shared" si="193"/>
        <v>1.6313213703099511E-3</v>
      </c>
      <c r="V848" s="30">
        <f t="shared" si="185"/>
        <v>0</v>
      </c>
      <c r="W848" s="30">
        <f t="shared" si="186"/>
        <v>0</v>
      </c>
      <c r="X848" s="30">
        <f t="shared" si="187"/>
        <v>0</v>
      </c>
      <c r="Y848" s="30">
        <f t="shared" si="188"/>
        <v>9.0816600000000012</v>
      </c>
      <c r="Z848" s="30">
        <f t="shared" si="189"/>
        <v>115</v>
      </c>
      <c r="AA848" s="30">
        <f t="shared" si="190"/>
        <v>0</v>
      </c>
      <c r="AB848" s="30">
        <f t="shared" si="191"/>
        <v>0</v>
      </c>
      <c r="AC848" s="30">
        <f t="shared" si="194"/>
        <v>524.60834</v>
      </c>
    </row>
    <row r="849" spans="1:29" x14ac:dyDescent="0.35">
      <c r="A849" s="5">
        <v>45095.746670173612</v>
      </c>
      <c r="B849" s="1">
        <v>3</v>
      </c>
      <c r="C849" s="6">
        <v>2282.9499999999998</v>
      </c>
      <c r="D849" s="6">
        <v>1</v>
      </c>
      <c r="E849" s="7" t="s">
        <v>19</v>
      </c>
      <c r="F849" s="5">
        <v>45098.25</v>
      </c>
      <c r="G849" s="1">
        <v>1</v>
      </c>
      <c r="H849" s="5">
        <v>45056.342849120367</v>
      </c>
      <c r="I849" s="7" t="s">
        <v>53</v>
      </c>
      <c r="J849" s="7"/>
      <c r="K849" s="7" t="s">
        <v>30</v>
      </c>
      <c r="L849" s="7" t="s">
        <v>31</v>
      </c>
      <c r="M849" s="7" t="s">
        <v>34</v>
      </c>
      <c r="N849" s="7" t="s">
        <v>33</v>
      </c>
      <c r="O849" s="7" t="s">
        <v>30</v>
      </c>
      <c r="P849" s="25">
        <f t="shared" si="195"/>
        <v>848</v>
      </c>
      <c r="Q849" s="28">
        <f t="shared" si="192"/>
        <v>45078</v>
      </c>
      <c r="R849" s="28" t="str">
        <f t="shared" si="182"/>
        <v>OTA</v>
      </c>
      <c r="S849" s="28" t="str">
        <f t="shared" si="183"/>
        <v>OTA</v>
      </c>
      <c r="T849" s="29">
        <f t="shared" si="184"/>
        <v>1.7678255745433118E-3</v>
      </c>
      <c r="U849" s="29">
        <f t="shared" si="193"/>
        <v>1.7678255745433118E-3</v>
      </c>
      <c r="V849" s="30">
        <f t="shared" si="185"/>
        <v>342.44249999999994</v>
      </c>
      <c r="W849" s="30">
        <f t="shared" si="186"/>
        <v>0</v>
      </c>
      <c r="X849" s="30">
        <f t="shared" si="187"/>
        <v>0</v>
      </c>
      <c r="Y849" s="30">
        <f t="shared" si="188"/>
        <v>41.093099999999993</v>
      </c>
      <c r="Z849" s="30">
        <f t="shared" si="189"/>
        <v>191.66666666666666</v>
      </c>
      <c r="AA849" s="30">
        <f t="shared" si="190"/>
        <v>3.5356511490866236</v>
      </c>
      <c r="AB849" s="30">
        <f t="shared" si="191"/>
        <v>0</v>
      </c>
      <c r="AC849" s="30">
        <f t="shared" si="194"/>
        <v>1704.2120821842466</v>
      </c>
    </row>
    <row r="850" spans="1:29" x14ac:dyDescent="0.35">
      <c r="A850" s="5">
        <v>45095.888491747683</v>
      </c>
      <c r="B850" s="1">
        <v>3</v>
      </c>
      <c r="C850" s="6">
        <v>1928.57</v>
      </c>
      <c r="D850" s="6">
        <v>1</v>
      </c>
      <c r="E850" s="7" t="s">
        <v>19</v>
      </c>
      <c r="F850" s="5">
        <v>45098.346740208333</v>
      </c>
      <c r="G850" s="1">
        <v>1</v>
      </c>
      <c r="H850" s="5">
        <v>45077.911987268519</v>
      </c>
      <c r="I850" s="7" t="s">
        <v>53</v>
      </c>
      <c r="J850" s="7"/>
      <c r="K850" s="7"/>
      <c r="L850" s="7" t="s">
        <v>21</v>
      </c>
      <c r="M850" s="7" t="s">
        <v>64</v>
      </c>
      <c r="N850" s="7" t="s">
        <v>28</v>
      </c>
      <c r="O850" s="7" t="s">
        <v>46</v>
      </c>
      <c r="P850" s="25">
        <f t="shared" si="195"/>
        <v>849</v>
      </c>
      <c r="Q850" s="28">
        <f t="shared" si="192"/>
        <v>45078</v>
      </c>
      <c r="R850" s="28" t="str">
        <f t="shared" si="182"/>
        <v>WEB</v>
      </c>
      <c r="S850" s="28" t="str">
        <f t="shared" si="183"/>
        <v>WEBSITE</v>
      </c>
      <c r="T850" s="29">
        <f t="shared" si="184"/>
        <v>4.8939641109298528E-3</v>
      </c>
      <c r="U850" s="29">
        <f t="shared" si="193"/>
        <v>4.8939641109298528E-3</v>
      </c>
      <c r="V850" s="30">
        <f t="shared" si="185"/>
        <v>19.285699999999999</v>
      </c>
      <c r="W850" s="30">
        <f t="shared" si="186"/>
        <v>50</v>
      </c>
      <c r="X850" s="30">
        <f t="shared" si="187"/>
        <v>0</v>
      </c>
      <c r="Y850" s="30">
        <f t="shared" si="188"/>
        <v>26.999980000000001</v>
      </c>
      <c r="Z850" s="30">
        <f t="shared" si="189"/>
        <v>191.66666666666666</v>
      </c>
      <c r="AA850" s="30">
        <f t="shared" si="190"/>
        <v>48.939641109298528</v>
      </c>
      <c r="AB850" s="30">
        <f t="shared" si="191"/>
        <v>0</v>
      </c>
      <c r="AC850" s="30">
        <f t="shared" si="194"/>
        <v>1591.6780122240348</v>
      </c>
    </row>
    <row r="851" spans="1:29" x14ac:dyDescent="0.35">
      <c r="A851" s="5">
        <v>45095.78517181713</v>
      </c>
      <c r="B851" s="1">
        <v>7</v>
      </c>
      <c r="C851" s="6">
        <v>6880.3</v>
      </c>
      <c r="D851" s="6">
        <v>1</v>
      </c>
      <c r="E851" s="7" t="s">
        <v>19</v>
      </c>
      <c r="F851" s="5">
        <v>45102.458333333336</v>
      </c>
      <c r="G851" s="1">
        <v>1</v>
      </c>
      <c r="H851" s="5">
        <v>45074.856656284719</v>
      </c>
      <c r="I851" s="7" t="s">
        <v>53</v>
      </c>
      <c r="J851" s="7"/>
      <c r="K851" s="7"/>
      <c r="L851" s="7" t="s">
        <v>21</v>
      </c>
      <c r="M851" s="7" t="s">
        <v>71</v>
      </c>
      <c r="N851" s="7" t="s">
        <v>28</v>
      </c>
      <c r="O851" s="7" t="s">
        <v>46</v>
      </c>
      <c r="P851" s="25">
        <f t="shared" si="195"/>
        <v>850</v>
      </c>
      <c r="Q851" s="28">
        <f t="shared" si="192"/>
        <v>45078</v>
      </c>
      <c r="R851" s="28" t="str">
        <f t="shared" si="182"/>
        <v>WEB</v>
      </c>
      <c r="S851" s="28" t="str">
        <f t="shared" si="183"/>
        <v>WEBSITE</v>
      </c>
      <c r="T851" s="29">
        <f t="shared" si="184"/>
        <v>1.1419249592169658E-2</v>
      </c>
      <c r="U851" s="29">
        <f t="shared" si="193"/>
        <v>1.1419249592169658E-2</v>
      </c>
      <c r="V851" s="30">
        <f t="shared" si="185"/>
        <v>68.802999999999997</v>
      </c>
      <c r="W851" s="30">
        <f t="shared" si="186"/>
        <v>50</v>
      </c>
      <c r="X851" s="30">
        <f t="shared" si="187"/>
        <v>0</v>
      </c>
      <c r="Y851" s="30">
        <f t="shared" si="188"/>
        <v>96.324200000000005</v>
      </c>
      <c r="Z851" s="30">
        <f t="shared" si="189"/>
        <v>345</v>
      </c>
      <c r="AA851" s="30">
        <f t="shared" si="190"/>
        <v>114.19249592169658</v>
      </c>
      <c r="AB851" s="30">
        <f t="shared" si="191"/>
        <v>0</v>
      </c>
      <c r="AC851" s="30">
        <f t="shared" si="194"/>
        <v>6205.9803040783036</v>
      </c>
    </row>
    <row r="852" spans="1:29" x14ac:dyDescent="0.35">
      <c r="A852" s="5">
        <v>45095.712096782408</v>
      </c>
      <c r="B852" s="1">
        <v>1</v>
      </c>
      <c r="C852" s="6">
        <v>486.61</v>
      </c>
      <c r="D852" s="6">
        <v>1</v>
      </c>
      <c r="E852" s="7" t="s">
        <v>19</v>
      </c>
      <c r="F852" s="5">
        <v>45096.458333333336</v>
      </c>
      <c r="G852" s="1">
        <v>1</v>
      </c>
      <c r="H852" s="5">
        <v>45095.32895195602</v>
      </c>
      <c r="I852" s="7" t="s">
        <v>53</v>
      </c>
      <c r="J852" s="7"/>
      <c r="K852" s="7" t="s">
        <v>30</v>
      </c>
      <c r="L852" s="7" t="s">
        <v>31</v>
      </c>
      <c r="M852" s="7" t="s">
        <v>32</v>
      </c>
      <c r="N852" s="7" t="s">
        <v>33</v>
      </c>
      <c r="O852" s="7" t="s">
        <v>30</v>
      </c>
      <c r="P852" s="25">
        <f t="shared" si="195"/>
        <v>851</v>
      </c>
      <c r="Q852" s="28">
        <f t="shared" si="192"/>
        <v>45078</v>
      </c>
      <c r="R852" s="28" t="str">
        <f t="shared" si="182"/>
        <v>OTA</v>
      </c>
      <c r="S852" s="28" t="str">
        <f t="shared" si="183"/>
        <v>OTA</v>
      </c>
      <c r="T852" s="29">
        <f t="shared" si="184"/>
        <v>5.8927519151443723E-4</v>
      </c>
      <c r="U852" s="29">
        <f t="shared" si="193"/>
        <v>5.8927519151443723E-4</v>
      </c>
      <c r="V852" s="30">
        <f t="shared" si="185"/>
        <v>72.991500000000002</v>
      </c>
      <c r="W852" s="30">
        <f t="shared" si="186"/>
        <v>0</v>
      </c>
      <c r="X852" s="30">
        <f t="shared" si="187"/>
        <v>0</v>
      </c>
      <c r="Y852" s="30">
        <f t="shared" si="188"/>
        <v>8.7589799999999993</v>
      </c>
      <c r="Z852" s="30">
        <f t="shared" si="189"/>
        <v>115</v>
      </c>
      <c r="AA852" s="30">
        <f t="shared" si="190"/>
        <v>1.1785503830288744</v>
      </c>
      <c r="AB852" s="30">
        <f t="shared" si="191"/>
        <v>0</v>
      </c>
      <c r="AC852" s="30">
        <f t="shared" si="194"/>
        <v>288.6809696169712</v>
      </c>
    </row>
    <row r="853" spans="1:29" x14ac:dyDescent="0.35">
      <c r="A853" s="5">
        <v>45095.558452118057</v>
      </c>
      <c r="B853" s="1">
        <v>1</v>
      </c>
      <c r="C853" s="6">
        <v>648.69000000000005</v>
      </c>
      <c r="D853" s="6">
        <v>1</v>
      </c>
      <c r="E853" s="7" t="s">
        <v>19</v>
      </c>
      <c r="F853" s="5">
        <v>45096.365818402781</v>
      </c>
      <c r="G853" s="1">
        <v>1</v>
      </c>
      <c r="H853" s="5">
        <v>45094.780674201385</v>
      </c>
      <c r="I853" s="7" t="s">
        <v>53</v>
      </c>
      <c r="J853" s="7"/>
      <c r="K853" s="7" t="s">
        <v>30</v>
      </c>
      <c r="L853" s="7" t="s">
        <v>21</v>
      </c>
      <c r="M853" s="7" t="s">
        <v>52</v>
      </c>
      <c r="N853" s="7" t="s">
        <v>33</v>
      </c>
      <c r="O853" s="7" t="s">
        <v>24</v>
      </c>
      <c r="P853" s="25">
        <f t="shared" si="195"/>
        <v>852</v>
      </c>
      <c r="Q853" s="28">
        <f t="shared" si="192"/>
        <v>45078</v>
      </c>
      <c r="R853" s="28" t="str">
        <f t="shared" si="182"/>
        <v>WEB</v>
      </c>
      <c r="S853" s="28" t="str">
        <f t="shared" si="183"/>
        <v>OFFLINE</v>
      </c>
      <c r="T853" s="29">
        <f t="shared" si="184"/>
        <v>1.6313213703099511E-3</v>
      </c>
      <c r="U853" s="29">
        <f t="shared" si="193"/>
        <v>1.6313213703099511E-3</v>
      </c>
      <c r="V853" s="30">
        <f t="shared" si="185"/>
        <v>0</v>
      </c>
      <c r="W853" s="30">
        <f t="shared" si="186"/>
        <v>0</v>
      </c>
      <c r="X853" s="30">
        <f t="shared" si="187"/>
        <v>0</v>
      </c>
      <c r="Y853" s="30">
        <f t="shared" si="188"/>
        <v>9.0816600000000012</v>
      </c>
      <c r="Z853" s="30">
        <f t="shared" si="189"/>
        <v>115</v>
      </c>
      <c r="AA853" s="30">
        <f t="shared" si="190"/>
        <v>0</v>
      </c>
      <c r="AB853" s="30">
        <f t="shared" si="191"/>
        <v>0</v>
      </c>
      <c r="AC853" s="30">
        <f t="shared" si="194"/>
        <v>524.60834</v>
      </c>
    </row>
    <row r="854" spans="1:29" x14ac:dyDescent="0.35">
      <c r="A854" s="5">
        <v>45095.55856824074</v>
      </c>
      <c r="B854" s="1">
        <v>6</v>
      </c>
      <c r="C854" s="6">
        <v>6020.54</v>
      </c>
      <c r="D854" s="6">
        <v>1</v>
      </c>
      <c r="E854" s="7" t="s">
        <v>19</v>
      </c>
      <c r="F854" s="5">
        <v>45101.30022271991</v>
      </c>
      <c r="G854" s="1">
        <v>1</v>
      </c>
      <c r="H854" s="5">
        <v>45007.467503541666</v>
      </c>
      <c r="I854" s="7" t="s">
        <v>53</v>
      </c>
      <c r="J854" s="7"/>
      <c r="K854" s="7" t="s">
        <v>35</v>
      </c>
      <c r="L854" s="7" t="s">
        <v>31</v>
      </c>
      <c r="M854" s="7" t="s">
        <v>32</v>
      </c>
      <c r="N854" s="7" t="s">
        <v>28</v>
      </c>
      <c r="O854" s="7" t="s">
        <v>65</v>
      </c>
      <c r="P854" s="25">
        <f t="shared" si="195"/>
        <v>853</v>
      </c>
      <c r="Q854" s="28">
        <f t="shared" si="192"/>
        <v>45078</v>
      </c>
      <c r="R854" s="28" t="str">
        <f t="shared" si="182"/>
        <v>OTA</v>
      </c>
      <c r="S854" s="28" t="str">
        <f t="shared" si="183"/>
        <v>OTA</v>
      </c>
      <c r="T854" s="29">
        <f t="shared" si="184"/>
        <v>3.5356511490866236E-3</v>
      </c>
      <c r="U854" s="29">
        <f t="shared" si="193"/>
        <v>3.5356511490866236E-3</v>
      </c>
      <c r="V854" s="30">
        <f t="shared" si="185"/>
        <v>903.08100000000002</v>
      </c>
      <c r="W854" s="30">
        <f t="shared" si="186"/>
        <v>0</v>
      </c>
      <c r="X854" s="30">
        <f t="shared" si="187"/>
        <v>0</v>
      </c>
      <c r="Y854" s="30">
        <f t="shared" si="188"/>
        <v>108.36971999999999</v>
      </c>
      <c r="Z854" s="30">
        <f t="shared" si="189"/>
        <v>306.66666666666663</v>
      </c>
      <c r="AA854" s="30">
        <f t="shared" si="190"/>
        <v>7.0713022981732472</v>
      </c>
      <c r="AB854" s="30">
        <f t="shared" si="191"/>
        <v>0</v>
      </c>
      <c r="AC854" s="30">
        <f t="shared" si="194"/>
        <v>4695.3513110351596</v>
      </c>
    </row>
    <row r="855" spans="1:29" x14ac:dyDescent="0.35">
      <c r="A855" s="5">
        <v>45095.751464143519</v>
      </c>
      <c r="B855" s="1">
        <v>4</v>
      </c>
      <c r="C855" s="6">
        <v>3068.35</v>
      </c>
      <c r="D855" s="6">
        <v>1</v>
      </c>
      <c r="E855" s="7" t="s">
        <v>19</v>
      </c>
      <c r="F855" s="5">
        <v>45099.291666666664</v>
      </c>
      <c r="G855" s="1">
        <v>1</v>
      </c>
      <c r="H855" s="5">
        <v>45092.428266261573</v>
      </c>
      <c r="I855" s="7" t="s">
        <v>53</v>
      </c>
      <c r="J855" s="7"/>
      <c r="K855" s="7" t="s">
        <v>50</v>
      </c>
      <c r="L855" s="7" t="s">
        <v>31</v>
      </c>
      <c r="M855" s="7" t="s">
        <v>32</v>
      </c>
      <c r="N855" s="7" t="s">
        <v>33</v>
      </c>
      <c r="O855" s="7" t="s">
        <v>51</v>
      </c>
      <c r="P855" s="25">
        <f t="shared" si="195"/>
        <v>854</v>
      </c>
      <c r="Q855" s="28">
        <f t="shared" si="192"/>
        <v>45078</v>
      </c>
      <c r="R855" s="28" t="str">
        <f t="shared" si="182"/>
        <v>OTA</v>
      </c>
      <c r="S855" s="28" t="str">
        <f t="shared" si="183"/>
        <v>OTA</v>
      </c>
      <c r="T855" s="29">
        <f t="shared" si="184"/>
        <v>2.3571007660577489E-3</v>
      </c>
      <c r="U855" s="29">
        <f t="shared" si="193"/>
        <v>2.3571007660577489E-3</v>
      </c>
      <c r="V855" s="30">
        <f t="shared" si="185"/>
        <v>460.2525</v>
      </c>
      <c r="W855" s="30">
        <f t="shared" si="186"/>
        <v>0</v>
      </c>
      <c r="X855" s="30">
        <f t="shared" si="187"/>
        <v>0</v>
      </c>
      <c r="Y855" s="30">
        <f t="shared" si="188"/>
        <v>55.230299999999993</v>
      </c>
      <c r="Z855" s="30">
        <f t="shared" si="189"/>
        <v>230</v>
      </c>
      <c r="AA855" s="30">
        <f t="shared" si="190"/>
        <v>4.7142015321154975</v>
      </c>
      <c r="AB855" s="30">
        <f t="shared" si="191"/>
        <v>0</v>
      </c>
      <c r="AC855" s="30">
        <f t="shared" si="194"/>
        <v>2318.1529984678846</v>
      </c>
    </row>
    <row r="856" spans="1:29" x14ac:dyDescent="0.35">
      <c r="A856" s="5">
        <v>45095.775071307871</v>
      </c>
      <c r="B856" s="1">
        <v>1</v>
      </c>
      <c r="C856" s="6">
        <v>648.69000000000005</v>
      </c>
      <c r="D856" s="6">
        <v>1</v>
      </c>
      <c r="E856" s="7" t="s">
        <v>19</v>
      </c>
      <c r="F856" s="5">
        <v>45096.296902175927</v>
      </c>
      <c r="G856" s="1">
        <v>1</v>
      </c>
      <c r="H856" s="5">
        <v>45094.71880534722</v>
      </c>
      <c r="I856" s="7" t="s">
        <v>53</v>
      </c>
      <c r="J856" s="7"/>
      <c r="K856" s="7"/>
      <c r="L856" s="7" t="s">
        <v>21</v>
      </c>
      <c r="M856" s="7" t="s">
        <v>52</v>
      </c>
      <c r="N856" s="7" t="s">
        <v>23</v>
      </c>
      <c r="O856" s="7" t="s">
        <v>24</v>
      </c>
      <c r="P856" s="25">
        <f t="shared" si="195"/>
        <v>855</v>
      </c>
      <c r="Q856" s="28">
        <f t="shared" si="192"/>
        <v>45078</v>
      </c>
      <c r="R856" s="28" t="str">
        <f t="shared" si="182"/>
        <v>WEB</v>
      </c>
      <c r="S856" s="28" t="str">
        <f t="shared" si="183"/>
        <v>OFFLINE</v>
      </c>
      <c r="T856" s="29">
        <f t="shared" si="184"/>
        <v>1.6313213703099511E-3</v>
      </c>
      <c r="U856" s="29">
        <f t="shared" si="193"/>
        <v>1.6313213703099511E-3</v>
      </c>
      <c r="V856" s="30">
        <f t="shared" si="185"/>
        <v>0</v>
      </c>
      <c r="W856" s="30">
        <f t="shared" si="186"/>
        <v>0</v>
      </c>
      <c r="X856" s="30">
        <f t="shared" si="187"/>
        <v>0</v>
      </c>
      <c r="Y856" s="30">
        <f t="shared" si="188"/>
        <v>9.0816600000000012</v>
      </c>
      <c r="Z856" s="30">
        <f t="shared" si="189"/>
        <v>115</v>
      </c>
      <c r="AA856" s="30">
        <f t="shared" si="190"/>
        <v>0</v>
      </c>
      <c r="AB856" s="30">
        <f t="shared" si="191"/>
        <v>0</v>
      </c>
      <c r="AC856" s="30">
        <f t="shared" si="194"/>
        <v>524.60834</v>
      </c>
    </row>
    <row r="857" spans="1:29" x14ac:dyDescent="0.35">
      <c r="A857" s="5">
        <v>45095.583932858797</v>
      </c>
      <c r="B857" s="1">
        <v>2</v>
      </c>
      <c r="C857" s="6">
        <v>1374.9</v>
      </c>
      <c r="D857" s="6">
        <v>1</v>
      </c>
      <c r="E857" s="7" t="s">
        <v>19</v>
      </c>
      <c r="F857" s="5">
        <v>45097.25</v>
      </c>
      <c r="G857" s="1">
        <v>1</v>
      </c>
      <c r="H857" s="5">
        <v>45031.842144340277</v>
      </c>
      <c r="I857" s="7" t="s">
        <v>53</v>
      </c>
      <c r="J857" s="7"/>
      <c r="K857" s="7" t="s">
        <v>35</v>
      </c>
      <c r="L857" s="7" t="s">
        <v>31</v>
      </c>
      <c r="M857" s="7" t="s">
        <v>34</v>
      </c>
      <c r="N857" s="7" t="s">
        <v>33</v>
      </c>
      <c r="O857" s="7" t="s">
        <v>35</v>
      </c>
      <c r="P857" s="25">
        <f t="shared" si="195"/>
        <v>856</v>
      </c>
      <c r="Q857" s="28">
        <f t="shared" si="192"/>
        <v>45078</v>
      </c>
      <c r="R857" s="28" t="str">
        <f t="shared" si="182"/>
        <v>OTA</v>
      </c>
      <c r="S857" s="28" t="str">
        <f t="shared" si="183"/>
        <v>OTA</v>
      </c>
      <c r="T857" s="29">
        <f t="shared" si="184"/>
        <v>1.1785503830288745E-3</v>
      </c>
      <c r="U857" s="29">
        <f t="shared" si="193"/>
        <v>1.1785503830288745E-3</v>
      </c>
      <c r="V857" s="30">
        <f t="shared" si="185"/>
        <v>206.23500000000001</v>
      </c>
      <c r="W857" s="30">
        <f t="shared" si="186"/>
        <v>0</v>
      </c>
      <c r="X857" s="30">
        <f t="shared" si="187"/>
        <v>0</v>
      </c>
      <c r="Y857" s="30">
        <f t="shared" si="188"/>
        <v>24.748200000000001</v>
      </c>
      <c r="Z857" s="30">
        <f t="shared" si="189"/>
        <v>153.33333333333331</v>
      </c>
      <c r="AA857" s="30">
        <f t="shared" si="190"/>
        <v>2.3571007660577488</v>
      </c>
      <c r="AB857" s="30">
        <f t="shared" si="191"/>
        <v>0</v>
      </c>
      <c r="AC857" s="30">
        <f t="shared" si="194"/>
        <v>988.22636590060904</v>
      </c>
    </row>
    <row r="858" spans="1:29" x14ac:dyDescent="0.35">
      <c r="A858" s="5">
        <v>45095.592969120371</v>
      </c>
      <c r="B858" s="1">
        <v>2</v>
      </c>
      <c r="C858" s="6">
        <v>1436.61</v>
      </c>
      <c r="D858" s="6">
        <v>1</v>
      </c>
      <c r="E858" s="7" t="s">
        <v>19</v>
      </c>
      <c r="F858" s="5">
        <v>45097.348770787037</v>
      </c>
      <c r="G858" s="1">
        <v>1</v>
      </c>
      <c r="H858" s="5">
        <v>45091.76957611111</v>
      </c>
      <c r="I858" s="7" t="s">
        <v>53</v>
      </c>
      <c r="J858" s="7"/>
      <c r="K858" s="7" t="s">
        <v>30</v>
      </c>
      <c r="L858" s="7" t="s">
        <v>31</v>
      </c>
      <c r="M858" s="7" t="s">
        <v>32</v>
      </c>
      <c r="N858" s="7" t="s">
        <v>33</v>
      </c>
      <c r="O858" s="7" t="s">
        <v>30</v>
      </c>
      <c r="P858" s="25">
        <f t="shared" si="195"/>
        <v>857</v>
      </c>
      <c r="Q858" s="28">
        <f t="shared" si="192"/>
        <v>45078</v>
      </c>
      <c r="R858" s="28" t="str">
        <f t="shared" si="182"/>
        <v>OTA</v>
      </c>
      <c r="S858" s="28" t="str">
        <f t="shared" si="183"/>
        <v>OTA</v>
      </c>
      <c r="T858" s="29">
        <f t="shared" si="184"/>
        <v>1.1785503830288745E-3</v>
      </c>
      <c r="U858" s="29">
        <f t="shared" si="193"/>
        <v>1.1785503830288745E-3</v>
      </c>
      <c r="V858" s="30">
        <f t="shared" si="185"/>
        <v>215.49149999999997</v>
      </c>
      <c r="W858" s="30">
        <f t="shared" si="186"/>
        <v>0</v>
      </c>
      <c r="X858" s="30">
        <f t="shared" si="187"/>
        <v>0</v>
      </c>
      <c r="Y858" s="30">
        <f t="shared" si="188"/>
        <v>25.858979999999995</v>
      </c>
      <c r="Z858" s="30">
        <f t="shared" si="189"/>
        <v>153.33333333333331</v>
      </c>
      <c r="AA858" s="30">
        <f t="shared" si="190"/>
        <v>2.3571007660577488</v>
      </c>
      <c r="AB858" s="30">
        <f t="shared" si="191"/>
        <v>0</v>
      </c>
      <c r="AC858" s="30">
        <f t="shared" si="194"/>
        <v>1039.5690859006088</v>
      </c>
    </row>
    <row r="859" spans="1:29" x14ac:dyDescent="0.35">
      <c r="A859" s="5">
        <v>45095.916735243052</v>
      </c>
      <c r="B859" s="1">
        <v>1</v>
      </c>
      <c r="C859" s="6">
        <v>471.43</v>
      </c>
      <c r="D859" s="6">
        <v>1</v>
      </c>
      <c r="E859" s="7" t="s">
        <v>19</v>
      </c>
      <c r="F859" s="5">
        <v>45096.458333333336</v>
      </c>
      <c r="G859" s="1">
        <v>1</v>
      </c>
      <c r="H859" s="5">
        <v>45095.915951736111</v>
      </c>
      <c r="I859" s="7" t="s">
        <v>53</v>
      </c>
      <c r="J859" s="7"/>
      <c r="K859" s="7"/>
      <c r="L859" s="7" t="s">
        <v>21</v>
      </c>
      <c r="M859" s="7" t="s">
        <v>22</v>
      </c>
      <c r="N859" s="7" t="s">
        <v>23</v>
      </c>
      <c r="O859" s="7" t="s">
        <v>24</v>
      </c>
      <c r="P859" s="25">
        <f t="shared" si="195"/>
        <v>858</v>
      </c>
      <c r="Q859" s="28">
        <f t="shared" si="192"/>
        <v>45078</v>
      </c>
      <c r="R859" s="28" t="str">
        <f t="shared" si="182"/>
        <v>WEB</v>
      </c>
      <c r="S859" s="28" t="str">
        <f t="shared" si="183"/>
        <v>OFFLINE</v>
      </c>
      <c r="T859" s="29">
        <f t="shared" si="184"/>
        <v>1.6313213703099511E-3</v>
      </c>
      <c r="U859" s="29">
        <f t="shared" si="193"/>
        <v>1.6313213703099511E-3</v>
      </c>
      <c r="V859" s="30">
        <f t="shared" si="185"/>
        <v>0</v>
      </c>
      <c r="W859" s="30">
        <f t="shared" si="186"/>
        <v>0</v>
      </c>
      <c r="X859" s="30">
        <f t="shared" si="187"/>
        <v>0</v>
      </c>
      <c r="Y859" s="30">
        <f t="shared" si="188"/>
        <v>6.6000200000000007</v>
      </c>
      <c r="Z859" s="30">
        <f t="shared" si="189"/>
        <v>115</v>
      </c>
      <c r="AA859" s="30">
        <f t="shared" si="190"/>
        <v>0</v>
      </c>
      <c r="AB859" s="30">
        <f t="shared" si="191"/>
        <v>0</v>
      </c>
      <c r="AC859" s="30">
        <f t="shared" si="194"/>
        <v>349.82997999999998</v>
      </c>
    </row>
    <row r="860" spans="1:29" x14ac:dyDescent="0.35">
      <c r="A860" s="5">
        <v>45096.71685704861</v>
      </c>
      <c r="B860" s="1">
        <v>1</v>
      </c>
      <c r="C860" s="6">
        <v>1560.54</v>
      </c>
      <c r="D860" s="6">
        <v>1</v>
      </c>
      <c r="E860" s="7" t="s">
        <v>19</v>
      </c>
      <c r="F860" s="5">
        <v>45097.349101331019</v>
      </c>
      <c r="G860" s="1">
        <v>1</v>
      </c>
      <c r="H860" s="5">
        <v>45071.667840208334</v>
      </c>
      <c r="I860" s="7" t="s">
        <v>20</v>
      </c>
      <c r="J860" s="7"/>
      <c r="K860" s="7" t="s">
        <v>35</v>
      </c>
      <c r="L860" s="7" t="s">
        <v>31</v>
      </c>
      <c r="M860" s="7" t="s">
        <v>34</v>
      </c>
      <c r="N860" s="7" t="s">
        <v>33</v>
      </c>
      <c r="O860" s="7" t="s">
        <v>35</v>
      </c>
      <c r="P860" s="25">
        <f t="shared" si="195"/>
        <v>859</v>
      </c>
      <c r="Q860" s="28">
        <f t="shared" si="192"/>
        <v>45078</v>
      </c>
      <c r="R860" s="28" t="str">
        <f t="shared" si="182"/>
        <v>OTA</v>
      </c>
      <c r="S860" s="28" t="str">
        <f t="shared" si="183"/>
        <v>OTA</v>
      </c>
      <c r="T860" s="29">
        <f t="shared" si="184"/>
        <v>5.8927519151443723E-4</v>
      </c>
      <c r="U860" s="29">
        <f t="shared" si="193"/>
        <v>5.8927519151443723E-4</v>
      </c>
      <c r="V860" s="30">
        <f t="shared" si="185"/>
        <v>234.08099999999999</v>
      </c>
      <c r="W860" s="30">
        <f t="shared" si="186"/>
        <v>0</v>
      </c>
      <c r="X860" s="30">
        <f t="shared" si="187"/>
        <v>0</v>
      </c>
      <c r="Y860" s="30">
        <f t="shared" si="188"/>
        <v>28.089719999999996</v>
      </c>
      <c r="Z860" s="30">
        <f t="shared" si="189"/>
        <v>115</v>
      </c>
      <c r="AA860" s="30">
        <f t="shared" si="190"/>
        <v>1.1785503830288744</v>
      </c>
      <c r="AB860" s="30">
        <f t="shared" si="191"/>
        <v>0</v>
      </c>
      <c r="AC860" s="30">
        <f t="shared" si="194"/>
        <v>1182.1907296169711</v>
      </c>
    </row>
    <row r="861" spans="1:29" x14ac:dyDescent="0.35">
      <c r="A861" s="5">
        <v>45096.46977974537</v>
      </c>
      <c r="B861" s="1">
        <v>1</v>
      </c>
      <c r="C861" s="6">
        <v>1560.54</v>
      </c>
      <c r="D861" s="6">
        <v>1</v>
      </c>
      <c r="E861" s="7" t="s">
        <v>19</v>
      </c>
      <c r="F861" s="5">
        <v>45097.349697627316</v>
      </c>
      <c r="G861" s="1">
        <v>1</v>
      </c>
      <c r="H861" s="5">
        <v>45067.374090324076</v>
      </c>
      <c r="I861" s="7" t="s">
        <v>20</v>
      </c>
      <c r="J861" s="7"/>
      <c r="K861" s="7" t="s">
        <v>35</v>
      </c>
      <c r="L861" s="7" t="s">
        <v>31</v>
      </c>
      <c r="M861" s="7" t="s">
        <v>34</v>
      </c>
      <c r="N861" s="7" t="s">
        <v>33</v>
      </c>
      <c r="O861" s="7" t="s">
        <v>47</v>
      </c>
      <c r="P861" s="25">
        <f t="shared" si="195"/>
        <v>860</v>
      </c>
      <c r="Q861" s="28">
        <f t="shared" si="192"/>
        <v>45078</v>
      </c>
      <c r="R861" s="28" t="str">
        <f t="shared" si="182"/>
        <v>OTA</v>
      </c>
      <c r="S861" s="28" t="str">
        <f t="shared" si="183"/>
        <v>OTA</v>
      </c>
      <c r="T861" s="29">
        <f t="shared" si="184"/>
        <v>5.8927519151443723E-4</v>
      </c>
      <c r="U861" s="29">
        <f t="shared" si="193"/>
        <v>5.8927519151443723E-4</v>
      </c>
      <c r="V861" s="30">
        <f t="shared" si="185"/>
        <v>234.08099999999999</v>
      </c>
      <c r="W861" s="30">
        <f t="shared" si="186"/>
        <v>0</v>
      </c>
      <c r="X861" s="30">
        <f t="shared" si="187"/>
        <v>0</v>
      </c>
      <c r="Y861" s="30">
        <f t="shared" si="188"/>
        <v>28.089719999999996</v>
      </c>
      <c r="Z861" s="30">
        <f t="shared" si="189"/>
        <v>115</v>
      </c>
      <c r="AA861" s="30">
        <f t="shared" si="190"/>
        <v>1.1785503830288744</v>
      </c>
      <c r="AB861" s="30">
        <f t="shared" si="191"/>
        <v>0</v>
      </c>
      <c r="AC861" s="30">
        <f t="shared" si="194"/>
        <v>1182.1907296169711</v>
      </c>
    </row>
    <row r="862" spans="1:29" x14ac:dyDescent="0.35">
      <c r="A862" s="5">
        <v>45096.713572256944</v>
      </c>
      <c r="B862" s="1">
        <v>1</v>
      </c>
      <c r="C862" s="6">
        <v>1077.3900000000001</v>
      </c>
      <c r="D862" s="6">
        <v>1</v>
      </c>
      <c r="E862" s="7" t="s">
        <v>19</v>
      </c>
      <c r="F862" s="5">
        <v>45097.458333333336</v>
      </c>
      <c r="G862" s="1">
        <v>1</v>
      </c>
      <c r="H862" s="5">
        <v>45096.710780694448</v>
      </c>
      <c r="I862" s="7" t="s">
        <v>20</v>
      </c>
      <c r="J862" s="7"/>
      <c r="K862" s="7"/>
      <c r="L862" s="7" t="s">
        <v>21</v>
      </c>
      <c r="M862" s="7" t="s">
        <v>52</v>
      </c>
      <c r="N862" s="7" t="s">
        <v>23</v>
      </c>
      <c r="O862" s="7" t="s">
        <v>24</v>
      </c>
      <c r="P862" s="25">
        <f t="shared" si="195"/>
        <v>861</v>
      </c>
      <c r="Q862" s="28">
        <f t="shared" si="192"/>
        <v>45078</v>
      </c>
      <c r="R862" s="28" t="str">
        <f t="shared" si="182"/>
        <v>WEB</v>
      </c>
      <c r="S862" s="28" t="str">
        <f t="shared" si="183"/>
        <v>OFFLINE</v>
      </c>
      <c r="T862" s="29">
        <f t="shared" si="184"/>
        <v>1.6313213703099511E-3</v>
      </c>
      <c r="U862" s="29">
        <f t="shared" si="193"/>
        <v>1.6313213703099511E-3</v>
      </c>
      <c r="V862" s="30">
        <f t="shared" si="185"/>
        <v>0</v>
      </c>
      <c r="W862" s="30">
        <f t="shared" si="186"/>
        <v>0</v>
      </c>
      <c r="X862" s="30">
        <f t="shared" si="187"/>
        <v>0</v>
      </c>
      <c r="Y862" s="30">
        <f t="shared" si="188"/>
        <v>15.083460000000002</v>
      </c>
      <c r="Z862" s="30">
        <f t="shared" si="189"/>
        <v>115</v>
      </c>
      <c r="AA862" s="30">
        <f t="shared" si="190"/>
        <v>0</v>
      </c>
      <c r="AB862" s="30">
        <f t="shared" si="191"/>
        <v>0</v>
      </c>
      <c r="AC862" s="30">
        <f t="shared" si="194"/>
        <v>947.30654000000004</v>
      </c>
    </row>
    <row r="863" spans="1:29" x14ac:dyDescent="0.35">
      <c r="A863" s="5">
        <v>45096.469331759261</v>
      </c>
      <c r="B863" s="1">
        <v>1</v>
      </c>
      <c r="C863" s="6">
        <v>1560.54</v>
      </c>
      <c r="D863" s="6">
        <v>1</v>
      </c>
      <c r="E863" s="7" t="s">
        <v>19</v>
      </c>
      <c r="F863" s="5">
        <v>45097.458333333336</v>
      </c>
      <c r="G863" s="1">
        <v>1</v>
      </c>
      <c r="H863" s="5">
        <v>45067.37411434028</v>
      </c>
      <c r="I863" s="7" t="s">
        <v>20</v>
      </c>
      <c r="J863" s="7"/>
      <c r="K863" s="7" t="s">
        <v>35</v>
      </c>
      <c r="L863" s="7" t="s">
        <v>31</v>
      </c>
      <c r="M863" s="7" t="s">
        <v>34</v>
      </c>
      <c r="N863" s="7" t="s">
        <v>33</v>
      </c>
      <c r="O863" s="7" t="s">
        <v>47</v>
      </c>
      <c r="P863" s="25">
        <f t="shared" si="195"/>
        <v>862</v>
      </c>
      <c r="Q863" s="28">
        <f t="shared" si="192"/>
        <v>45078</v>
      </c>
      <c r="R863" s="28" t="str">
        <f t="shared" si="182"/>
        <v>OTA</v>
      </c>
      <c r="S863" s="28" t="str">
        <f t="shared" si="183"/>
        <v>OTA</v>
      </c>
      <c r="T863" s="29">
        <f t="shared" si="184"/>
        <v>5.8927519151443723E-4</v>
      </c>
      <c r="U863" s="29">
        <f t="shared" si="193"/>
        <v>5.8927519151443723E-4</v>
      </c>
      <c r="V863" s="30">
        <f t="shared" si="185"/>
        <v>234.08099999999999</v>
      </c>
      <c r="W863" s="30">
        <f t="shared" si="186"/>
        <v>0</v>
      </c>
      <c r="X863" s="30">
        <f t="shared" si="187"/>
        <v>0</v>
      </c>
      <c r="Y863" s="30">
        <f t="shared" si="188"/>
        <v>28.089719999999996</v>
      </c>
      <c r="Z863" s="30">
        <f t="shared" si="189"/>
        <v>115</v>
      </c>
      <c r="AA863" s="30">
        <f t="shared" si="190"/>
        <v>1.1785503830288744</v>
      </c>
      <c r="AB863" s="30">
        <f t="shared" si="191"/>
        <v>0</v>
      </c>
      <c r="AC863" s="30">
        <f t="shared" si="194"/>
        <v>1182.1907296169711</v>
      </c>
    </row>
    <row r="864" spans="1:29" x14ac:dyDescent="0.35">
      <c r="A864" s="5">
        <v>45096.676780069443</v>
      </c>
      <c r="B864" s="1">
        <v>1</v>
      </c>
      <c r="C864" s="6">
        <v>1473.84</v>
      </c>
      <c r="D864" s="6">
        <v>1</v>
      </c>
      <c r="E864" s="7" t="s">
        <v>19</v>
      </c>
      <c r="F864" s="5">
        <v>45097.458252083336</v>
      </c>
      <c r="G864" s="1">
        <v>2</v>
      </c>
      <c r="H864" s="5">
        <v>45075.555341006948</v>
      </c>
      <c r="I864" s="7" t="s">
        <v>20</v>
      </c>
      <c r="J864" s="7"/>
      <c r="K864" s="7" t="s">
        <v>50</v>
      </c>
      <c r="L864" s="7" t="s">
        <v>31</v>
      </c>
      <c r="M864" s="7" t="s">
        <v>32</v>
      </c>
      <c r="N864" s="7" t="s">
        <v>33</v>
      </c>
      <c r="O864" s="7" t="s">
        <v>51</v>
      </c>
      <c r="P864" s="25">
        <f t="shared" si="195"/>
        <v>863</v>
      </c>
      <c r="Q864" s="28">
        <f t="shared" si="192"/>
        <v>45078</v>
      </c>
      <c r="R864" s="28" t="str">
        <f t="shared" si="182"/>
        <v>OTA</v>
      </c>
      <c r="S864" s="28" t="str">
        <f t="shared" si="183"/>
        <v>OTA</v>
      </c>
      <c r="T864" s="29">
        <f t="shared" si="184"/>
        <v>5.8927519151443723E-4</v>
      </c>
      <c r="U864" s="29">
        <f t="shared" si="193"/>
        <v>5.8927519151443723E-4</v>
      </c>
      <c r="V864" s="30">
        <f t="shared" si="185"/>
        <v>221.07599999999999</v>
      </c>
      <c r="W864" s="30">
        <f t="shared" si="186"/>
        <v>0</v>
      </c>
      <c r="X864" s="30">
        <f t="shared" si="187"/>
        <v>0</v>
      </c>
      <c r="Y864" s="30">
        <f t="shared" si="188"/>
        <v>26.529119999999995</v>
      </c>
      <c r="Z864" s="30">
        <f t="shared" si="189"/>
        <v>115</v>
      </c>
      <c r="AA864" s="30">
        <f t="shared" si="190"/>
        <v>1.1785503830288744</v>
      </c>
      <c r="AB864" s="30">
        <f t="shared" si="191"/>
        <v>0</v>
      </c>
      <c r="AC864" s="30">
        <f t="shared" si="194"/>
        <v>1110.056329616971</v>
      </c>
    </row>
    <row r="865" spans="1:29" x14ac:dyDescent="0.35">
      <c r="A865" s="5">
        <v>45096.682280416666</v>
      </c>
      <c r="B865" s="1">
        <v>1</v>
      </c>
      <c r="C865" s="6">
        <v>1605.21</v>
      </c>
      <c r="D865" s="6">
        <v>1</v>
      </c>
      <c r="E865" s="7" t="s">
        <v>19</v>
      </c>
      <c r="F865" s="5">
        <v>45097.458333333336</v>
      </c>
      <c r="G865" s="1">
        <v>2</v>
      </c>
      <c r="H865" s="5">
        <v>45088.148392986113</v>
      </c>
      <c r="I865" s="7" t="s">
        <v>20</v>
      </c>
      <c r="J865" s="7"/>
      <c r="K865" s="7" t="s">
        <v>35</v>
      </c>
      <c r="L865" s="7" t="s">
        <v>31</v>
      </c>
      <c r="M865" s="7" t="s">
        <v>34</v>
      </c>
      <c r="N865" s="7" t="s">
        <v>33</v>
      </c>
      <c r="O865" s="7" t="s">
        <v>47</v>
      </c>
      <c r="P865" s="25">
        <f t="shared" si="195"/>
        <v>864</v>
      </c>
      <c r="Q865" s="28">
        <f t="shared" si="192"/>
        <v>45078</v>
      </c>
      <c r="R865" s="28" t="str">
        <f t="shared" si="182"/>
        <v>OTA</v>
      </c>
      <c r="S865" s="28" t="str">
        <f t="shared" si="183"/>
        <v>OTA</v>
      </c>
      <c r="T865" s="29">
        <f t="shared" si="184"/>
        <v>5.8927519151443723E-4</v>
      </c>
      <c r="U865" s="29">
        <f t="shared" si="193"/>
        <v>5.8927519151443723E-4</v>
      </c>
      <c r="V865" s="30">
        <f t="shared" si="185"/>
        <v>240.78149999999999</v>
      </c>
      <c r="W865" s="30">
        <f t="shared" si="186"/>
        <v>0</v>
      </c>
      <c r="X865" s="30">
        <f t="shared" si="187"/>
        <v>0</v>
      </c>
      <c r="Y865" s="30">
        <f t="shared" si="188"/>
        <v>28.89378</v>
      </c>
      <c r="Z865" s="30">
        <f t="shared" si="189"/>
        <v>115</v>
      </c>
      <c r="AA865" s="30">
        <f t="shared" si="190"/>
        <v>1.1785503830288744</v>
      </c>
      <c r="AB865" s="30">
        <f t="shared" si="191"/>
        <v>0</v>
      </c>
      <c r="AC865" s="30">
        <f t="shared" si="194"/>
        <v>1219.3561696169711</v>
      </c>
    </row>
    <row r="866" spans="1:29" x14ac:dyDescent="0.35">
      <c r="A866" s="5">
        <v>45096.666547430556</v>
      </c>
      <c r="B866" s="1">
        <v>2</v>
      </c>
      <c r="C866" s="6">
        <v>3422.49</v>
      </c>
      <c r="D866" s="6">
        <v>1</v>
      </c>
      <c r="E866" s="7" t="s">
        <v>19</v>
      </c>
      <c r="F866" s="5">
        <v>45098.458333333336</v>
      </c>
      <c r="G866" s="1">
        <v>2</v>
      </c>
      <c r="H866" s="5">
        <v>45026.696310162035</v>
      </c>
      <c r="I866" s="7" t="s">
        <v>20</v>
      </c>
      <c r="J866" s="7"/>
      <c r="K866" s="7" t="s">
        <v>35</v>
      </c>
      <c r="L866" s="7" t="s">
        <v>31</v>
      </c>
      <c r="M866" s="7" t="s">
        <v>34</v>
      </c>
      <c r="N866" s="7" t="s">
        <v>33</v>
      </c>
      <c r="O866" s="7" t="s">
        <v>47</v>
      </c>
      <c r="P866" s="25">
        <f t="shared" si="195"/>
        <v>865</v>
      </c>
      <c r="Q866" s="28">
        <f t="shared" si="192"/>
        <v>45078</v>
      </c>
      <c r="R866" s="28" t="str">
        <f t="shared" si="182"/>
        <v>OTA</v>
      </c>
      <c r="S866" s="28" t="str">
        <f t="shared" si="183"/>
        <v>OTA</v>
      </c>
      <c r="T866" s="29">
        <f t="shared" si="184"/>
        <v>1.1785503830288745E-3</v>
      </c>
      <c r="U866" s="29">
        <f t="shared" si="193"/>
        <v>1.1785503830288745E-3</v>
      </c>
      <c r="V866" s="30">
        <f t="shared" si="185"/>
        <v>513.37349999999992</v>
      </c>
      <c r="W866" s="30">
        <f t="shared" si="186"/>
        <v>0</v>
      </c>
      <c r="X866" s="30">
        <f t="shared" si="187"/>
        <v>0</v>
      </c>
      <c r="Y866" s="30">
        <f t="shared" si="188"/>
        <v>61.604819999999989</v>
      </c>
      <c r="Z866" s="30">
        <f t="shared" si="189"/>
        <v>153.33333333333331</v>
      </c>
      <c r="AA866" s="30">
        <f t="shared" si="190"/>
        <v>2.3571007660577488</v>
      </c>
      <c r="AB866" s="30">
        <f t="shared" si="191"/>
        <v>0</v>
      </c>
      <c r="AC866" s="30">
        <f t="shared" si="194"/>
        <v>2691.821245900609</v>
      </c>
    </row>
    <row r="867" spans="1:29" x14ac:dyDescent="0.35">
      <c r="A867" s="5">
        <v>45096.789822766201</v>
      </c>
      <c r="B867" s="1">
        <v>2</v>
      </c>
      <c r="C867" s="6">
        <v>3211.97</v>
      </c>
      <c r="D867" s="6">
        <v>1</v>
      </c>
      <c r="E867" s="7" t="s">
        <v>19</v>
      </c>
      <c r="F867" s="5">
        <v>45098.456213668978</v>
      </c>
      <c r="G867" s="1">
        <v>2</v>
      </c>
      <c r="H867" s="5">
        <v>45013.504663854168</v>
      </c>
      <c r="I867" s="7" t="s">
        <v>20</v>
      </c>
      <c r="J867" s="7"/>
      <c r="K867" s="7" t="s">
        <v>30</v>
      </c>
      <c r="L867" s="7" t="s">
        <v>31</v>
      </c>
      <c r="M867" s="7" t="s">
        <v>34</v>
      </c>
      <c r="N867" s="7" t="s">
        <v>33</v>
      </c>
      <c r="O867" s="7" t="s">
        <v>30</v>
      </c>
      <c r="P867" s="25">
        <f t="shared" si="195"/>
        <v>866</v>
      </c>
      <c r="Q867" s="28">
        <f t="shared" si="192"/>
        <v>45078</v>
      </c>
      <c r="R867" s="28" t="str">
        <f t="shared" si="182"/>
        <v>OTA</v>
      </c>
      <c r="S867" s="28" t="str">
        <f t="shared" si="183"/>
        <v>OTA</v>
      </c>
      <c r="T867" s="29">
        <f t="shared" si="184"/>
        <v>1.1785503830288745E-3</v>
      </c>
      <c r="U867" s="29">
        <f t="shared" si="193"/>
        <v>1.1785503830288745E-3</v>
      </c>
      <c r="V867" s="30">
        <f t="shared" si="185"/>
        <v>481.79549999999995</v>
      </c>
      <c r="W867" s="30">
        <f t="shared" si="186"/>
        <v>0</v>
      </c>
      <c r="X867" s="30">
        <f t="shared" si="187"/>
        <v>0</v>
      </c>
      <c r="Y867" s="30">
        <f t="shared" si="188"/>
        <v>57.815459999999995</v>
      </c>
      <c r="Z867" s="30">
        <f t="shared" si="189"/>
        <v>153.33333333333331</v>
      </c>
      <c r="AA867" s="30">
        <f t="shared" si="190"/>
        <v>2.3571007660577488</v>
      </c>
      <c r="AB867" s="30">
        <f t="shared" si="191"/>
        <v>0</v>
      </c>
      <c r="AC867" s="30">
        <f t="shared" si="194"/>
        <v>2516.6686059006088</v>
      </c>
    </row>
    <row r="868" spans="1:29" x14ac:dyDescent="0.35">
      <c r="A868" s="5">
        <v>45096.813374421297</v>
      </c>
      <c r="B868" s="1">
        <v>2</v>
      </c>
      <c r="C868" s="6">
        <v>2949.2</v>
      </c>
      <c r="D868" s="6">
        <v>1</v>
      </c>
      <c r="E868" s="7" t="s">
        <v>19</v>
      </c>
      <c r="F868" s="5">
        <v>45098.300847557868</v>
      </c>
      <c r="G868" s="1">
        <v>2</v>
      </c>
      <c r="H868" s="5">
        <v>45009.928258993059</v>
      </c>
      <c r="I868" s="7" t="s">
        <v>20</v>
      </c>
      <c r="J868" s="7"/>
      <c r="K868" s="7" t="s">
        <v>50</v>
      </c>
      <c r="L868" s="7" t="s">
        <v>31</v>
      </c>
      <c r="M868" s="7" t="s">
        <v>32</v>
      </c>
      <c r="N868" s="7" t="s">
        <v>28</v>
      </c>
      <c r="O868" s="7" t="s">
        <v>51</v>
      </c>
      <c r="P868" s="25">
        <f t="shared" si="195"/>
        <v>867</v>
      </c>
      <c r="Q868" s="28">
        <f t="shared" si="192"/>
        <v>45078</v>
      </c>
      <c r="R868" s="28" t="str">
        <f t="shared" si="182"/>
        <v>OTA</v>
      </c>
      <c r="S868" s="28" t="str">
        <f t="shared" si="183"/>
        <v>OTA</v>
      </c>
      <c r="T868" s="29">
        <f t="shared" si="184"/>
        <v>1.1785503830288745E-3</v>
      </c>
      <c r="U868" s="29">
        <f t="shared" si="193"/>
        <v>1.1785503830288745E-3</v>
      </c>
      <c r="V868" s="30">
        <f t="shared" si="185"/>
        <v>442.37999999999994</v>
      </c>
      <c r="W868" s="30">
        <f t="shared" si="186"/>
        <v>0</v>
      </c>
      <c r="X868" s="30">
        <f t="shared" si="187"/>
        <v>0</v>
      </c>
      <c r="Y868" s="30">
        <f t="shared" si="188"/>
        <v>53.085599999999992</v>
      </c>
      <c r="Z868" s="30">
        <f t="shared" si="189"/>
        <v>153.33333333333331</v>
      </c>
      <c r="AA868" s="30">
        <f t="shared" si="190"/>
        <v>2.3571007660577488</v>
      </c>
      <c r="AB868" s="30">
        <f t="shared" si="191"/>
        <v>0</v>
      </c>
      <c r="AC868" s="30">
        <f t="shared" si="194"/>
        <v>2298.0439659006088</v>
      </c>
    </row>
    <row r="869" spans="1:29" x14ac:dyDescent="0.35">
      <c r="A869" s="5">
        <v>45096.702430671299</v>
      </c>
      <c r="B869" s="1">
        <v>1</v>
      </c>
      <c r="C869" s="6">
        <v>1574.11</v>
      </c>
      <c r="D869" s="6">
        <v>1</v>
      </c>
      <c r="E869" s="7" t="s">
        <v>19</v>
      </c>
      <c r="F869" s="5">
        <v>45097.392717719908</v>
      </c>
      <c r="G869" s="1">
        <v>1</v>
      </c>
      <c r="H869" s="5">
        <v>45050.962787847224</v>
      </c>
      <c r="I869" s="7" t="s">
        <v>41</v>
      </c>
      <c r="J869" s="7"/>
      <c r="K869" s="7"/>
      <c r="L869" s="7" t="s">
        <v>21</v>
      </c>
      <c r="M869" s="7" t="s">
        <v>45</v>
      </c>
      <c r="N869" s="7" t="s">
        <v>28</v>
      </c>
      <c r="O869" s="7" t="s">
        <v>46</v>
      </c>
      <c r="P869" s="25">
        <f t="shared" si="195"/>
        <v>868</v>
      </c>
      <c r="Q869" s="28">
        <f t="shared" si="192"/>
        <v>45078</v>
      </c>
      <c r="R869" s="28" t="str">
        <f t="shared" si="182"/>
        <v>WEB</v>
      </c>
      <c r="S869" s="28" t="str">
        <f t="shared" si="183"/>
        <v>WEBSITE</v>
      </c>
      <c r="T869" s="29">
        <f t="shared" si="184"/>
        <v>1.6313213703099511E-3</v>
      </c>
      <c r="U869" s="29">
        <f t="shared" si="193"/>
        <v>1.6313213703099511E-3</v>
      </c>
      <c r="V869" s="30">
        <f t="shared" si="185"/>
        <v>15.741099999999999</v>
      </c>
      <c r="W869" s="30">
        <f t="shared" si="186"/>
        <v>50</v>
      </c>
      <c r="X869" s="30">
        <f t="shared" si="187"/>
        <v>0</v>
      </c>
      <c r="Y869" s="30">
        <f t="shared" si="188"/>
        <v>22.03754</v>
      </c>
      <c r="Z869" s="30">
        <f t="shared" si="189"/>
        <v>115</v>
      </c>
      <c r="AA869" s="30">
        <f t="shared" si="190"/>
        <v>16.31321370309951</v>
      </c>
      <c r="AB869" s="30">
        <f t="shared" si="191"/>
        <v>0</v>
      </c>
      <c r="AC869" s="30">
        <f t="shared" si="194"/>
        <v>1355.0181462969003</v>
      </c>
    </row>
    <row r="870" spans="1:29" x14ac:dyDescent="0.35">
      <c r="A870" s="5">
        <v>45096.542004490744</v>
      </c>
      <c r="B870" s="1">
        <v>3</v>
      </c>
      <c r="C870" s="6">
        <v>5606.08</v>
      </c>
      <c r="D870" s="6">
        <v>1</v>
      </c>
      <c r="E870" s="7" t="s">
        <v>19</v>
      </c>
      <c r="F870" s="5">
        <v>45099.409339710648</v>
      </c>
      <c r="G870" s="1">
        <v>1</v>
      </c>
      <c r="H870" s="5">
        <v>45013.608728078703</v>
      </c>
      <c r="I870" s="7" t="s">
        <v>41</v>
      </c>
      <c r="J870" s="7"/>
      <c r="K870" s="7"/>
      <c r="L870" s="7" t="s">
        <v>21</v>
      </c>
      <c r="M870" s="7" t="s">
        <v>52</v>
      </c>
      <c r="N870" s="7" t="s">
        <v>28</v>
      </c>
      <c r="O870" s="7" t="s">
        <v>46</v>
      </c>
      <c r="P870" s="25">
        <f t="shared" si="195"/>
        <v>869</v>
      </c>
      <c r="Q870" s="28">
        <f t="shared" si="192"/>
        <v>45078</v>
      </c>
      <c r="R870" s="28" t="str">
        <f t="shared" si="182"/>
        <v>WEB</v>
      </c>
      <c r="S870" s="28" t="str">
        <f t="shared" si="183"/>
        <v>WEBSITE</v>
      </c>
      <c r="T870" s="29">
        <f t="shared" si="184"/>
        <v>4.8939641109298528E-3</v>
      </c>
      <c r="U870" s="29">
        <f t="shared" si="193"/>
        <v>4.8939641109298528E-3</v>
      </c>
      <c r="V870" s="30">
        <f t="shared" si="185"/>
        <v>56.0608</v>
      </c>
      <c r="W870" s="30">
        <f t="shared" si="186"/>
        <v>50</v>
      </c>
      <c r="X870" s="30">
        <f t="shared" si="187"/>
        <v>0</v>
      </c>
      <c r="Y870" s="30">
        <f t="shared" si="188"/>
        <v>78.485119999999995</v>
      </c>
      <c r="Z870" s="30">
        <f t="shared" si="189"/>
        <v>191.66666666666666</v>
      </c>
      <c r="AA870" s="30">
        <f t="shared" si="190"/>
        <v>48.939641109298528</v>
      </c>
      <c r="AB870" s="30">
        <f t="shared" si="191"/>
        <v>0</v>
      </c>
      <c r="AC870" s="30">
        <f t="shared" si="194"/>
        <v>5180.9277722240349</v>
      </c>
    </row>
    <row r="871" spans="1:29" x14ac:dyDescent="0.35">
      <c r="A871" s="5">
        <v>45096.675290624997</v>
      </c>
      <c r="B871" s="1">
        <v>2</v>
      </c>
      <c r="C871" s="6">
        <v>3052.48</v>
      </c>
      <c r="D871" s="6">
        <v>1</v>
      </c>
      <c r="E871" s="7" t="s">
        <v>19</v>
      </c>
      <c r="F871" s="5">
        <v>45098.401355347225</v>
      </c>
      <c r="G871" s="1">
        <v>2</v>
      </c>
      <c r="H871" s="5">
        <v>45033.364720613426</v>
      </c>
      <c r="I871" s="7" t="s">
        <v>41</v>
      </c>
      <c r="J871" s="7"/>
      <c r="K871" s="7" t="s">
        <v>38</v>
      </c>
      <c r="L871" s="7" t="s">
        <v>31</v>
      </c>
      <c r="M871" s="7" t="s">
        <v>32</v>
      </c>
      <c r="N871" s="7" t="s">
        <v>23</v>
      </c>
      <c r="O871" s="7" t="s">
        <v>38</v>
      </c>
      <c r="P871" s="25">
        <f t="shared" si="195"/>
        <v>870</v>
      </c>
      <c r="Q871" s="28">
        <f t="shared" si="192"/>
        <v>45078</v>
      </c>
      <c r="R871" s="28" t="str">
        <f t="shared" si="182"/>
        <v>OTA</v>
      </c>
      <c r="S871" s="28" t="str">
        <f t="shared" si="183"/>
        <v>OTA</v>
      </c>
      <c r="T871" s="29">
        <f t="shared" si="184"/>
        <v>1.1785503830288745E-3</v>
      </c>
      <c r="U871" s="29">
        <f t="shared" si="193"/>
        <v>1.1785503830288745E-3</v>
      </c>
      <c r="V871" s="30">
        <f t="shared" si="185"/>
        <v>457.87200000000001</v>
      </c>
      <c r="W871" s="30">
        <f t="shared" si="186"/>
        <v>0</v>
      </c>
      <c r="X871" s="30">
        <f t="shared" si="187"/>
        <v>0</v>
      </c>
      <c r="Y871" s="30">
        <f t="shared" si="188"/>
        <v>54.94464</v>
      </c>
      <c r="Z871" s="30">
        <f t="shared" si="189"/>
        <v>153.33333333333331</v>
      </c>
      <c r="AA871" s="30">
        <f t="shared" si="190"/>
        <v>2.3571007660577488</v>
      </c>
      <c r="AB871" s="30">
        <f t="shared" si="191"/>
        <v>0</v>
      </c>
      <c r="AC871" s="30">
        <f t="shared" si="194"/>
        <v>2383.972925900609</v>
      </c>
    </row>
    <row r="872" spans="1:29" x14ac:dyDescent="0.35">
      <c r="A872" s="5">
        <v>45096.984363101852</v>
      </c>
      <c r="B872" s="1">
        <v>2</v>
      </c>
      <c r="C872" s="6">
        <v>3775.9</v>
      </c>
      <c r="D872" s="6">
        <v>1</v>
      </c>
      <c r="E872" s="7" t="s">
        <v>19</v>
      </c>
      <c r="F872" s="5">
        <v>45098.416666666664</v>
      </c>
      <c r="G872" s="1">
        <v>2</v>
      </c>
      <c r="H872" s="5">
        <v>45002.053606747686</v>
      </c>
      <c r="I872" s="7" t="s">
        <v>41</v>
      </c>
      <c r="J872" s="7"/>
      <c r="K872" s="7" t="s">
        <v>35</v>
      </c>
      <c r="L872" s="7" t="s">
        <v>31</v>
      </c>
      <c r="M872" s="7" t="s">
        <v>32</v>
      </c>
      <c r="N872" s="7" t="s">
        <v>33</v>
      </c>
      <c r="O872" s="7" t="s">
        <v>47</v>
      </c>
      <c r="P872" s="25">
        <f t="shared" si="195"/>
        <v>871</v>
      </c>
      <c r="Q872" s="28">
        <f t="shared" si="192"/>
        <v>45078</v>
      </c>
      <c r="R872" s="28" t="str">
        <f t="shared" si="182"/>
        <v>OTA</v>
      </c>
      <c r="S872" s="28" t="str">
        <f t="shared" si="183"/>
        <v>OTA</v>
      </c>
      <c r="T872" s="29">
        <f t="shared" si="184"/>
        <v>1.1785503830288745E-3</v>
      </c>
      <c r="U872" s="29">
        <f t="shared" si="193"/>
        <v>1.1785503830288745E-3</v>
      </c>
      <c r="V872" s="30">
        <f t="shared" si="185"/>
        <v>566.38499999999999</v>
      </c>
      <c r="W872" s="30">
        <f t="shared" si="186"/>
        <v>0</v>
      </c>
      <c r="X872" s="30">
        <f t="shared" si="187"/>
        <v>0</v>
      </c>
      <c r="Y872" s="30">
        <f t="shared" si="188"/>
        <v>67.966200000000001</v>
      </c>
      <c r="Z872" s="30">
        <f t="shared" si="189"/>
        <v>153.33333333333331</v>
      </c>
      <c r="AA872" s="30">
        <f t="shared" si="190"/>
        <v>2.3571007660577488</v>
      </c>
      <c r="AB872" s="30">
        <f t="shared" si="191"/>
        <v>0</v>
      </c>
      <c r="AC872" s="30">
        <f t="shared" si="194"/>
        <v>2985.858365900609</v>
      </c>
    </row>
    <row r="873" spans="1:29" x14ac:dyDescent="0.35">
      <c r="A873" s="5">
        <v>45096.773223171294</v>
      </c>
      <c r="B873" s="1">
        <v>1</v>
      </c>
      <c r="C873" s="6">
        <v>1517.86</v>
      </c>
      <c r="D873" s="6">
        <v>1</v>
      </c>
      <c r="E873" s="7" t="s">
        <v>19</v>
      </c>
      <c r="F873" s="5">
        <v>45097.458333333336</v>
      </c>
      <c r="G873" s="1">
        <v>2</v>
      </c>
      <c r="H873" s="5">
        <v>45091.234162152781</v>
      </c>
      <c r="I873" s="7" t="s">
        <v>41</v>
      </c>
      <c r="J873" s="7"/>
      <c r="K873" s="7" t="s">
        <v>50</v>
      </c>
      <c r="L873" s="7" t="s">
        <v>31</v>
      </c>
      <c r="M873" s="7" t="s">
        <v>32</v>
      </c>
      <c r="N873" s="7" t="s">
        <v>28</v>
      </c>
      <c r="O873" s="7" t="s">
        <v>51</v>
      </c>
      <c r="P873" s="25">
        <f t="shared" si="195"/>
        <v>872</v>
      </c>
      <c r="Q873" s="28">
        <f t="shared" si="192"/>
        <v>45078</v>
      </c>
      <c r="R873" s="28" t="str">
        <f t="shared" si="182"/>
        <v>OTA</v>
      </c>
      <c r="S873" s="28" t="str">
        <f t="shared" si="183"/>
        <v>OTA</v>
      </c>
      <c r="T873" s="29">
        <f t="shared" si="184"/>
        <v>5.8927519151443723E-4</v>
      </c>
      <c r="U873" s="29">
        <f t="shared" si="193"/>
        <v>5.8927519151443723E-4</v>
      </c>
      <c r="V873" s="30">
        <f t="shared" si="185"/>
        <v>227.67899999999997</v>
      </c>
      <c r="W873" s="30">
        <f t="shared" si="186"/>
        <v>0</v>
      </c>
      <c r="X873" s="30">
        <f t="shared" si="187"/>
        <v>0</v>
      </c>
      <c r="Y873" s="30">
        <f t="shared" si="188"/>
        <v>27.321479999999998</v>
      </c>
      <c r="Z873" s="30">
        <f t="shared" si="189"/>
        <v>115</v>
      </c>
      <c r="AA873" s="30">
        <f t="shared" si="190"/>
        <v>1.1785503830288744</v>
      </c>
      <c r="AB873" s="30">
        <f t="shared" si="191"/>
        <v>0</v>
      </c>
      <c r="AC873" s="30">
        <f t="shared" si="194"/>
        <v>1146.680969616971</v>
      </c>
    </row>
    <row r="874" spans="1:29" x14ac:dyDescent="0.35">
      <c r="A874" s="5">
        <v>45096.639370208337</v>
      </c>
      <c r="B874" s="1">
        <v>2</v>
      </c>
      <c r="C874" s="6">
        <v>4561.47</v>
      </c>
      <c r="D874" s="6">
        <v>1</v>
      </c>
      <c r="E874" s="7" t="s">
        <v>19</v>
      </c>
      <c r="F874" s="5">
        <v>45098.319447939815</v>
      </c>
      <c r="G874" s="1">
        <v>1</v>
      </c>
      <c r="H874" s="5">
        <v>45083.830005173608</v>
      </c>
      <c r="I874" s="7" t="s">
        <v>41</v>
      </c>
      <c r="J874" s="7"/>
      <c r="K874" s="7" t="s">
        <v>35</v>
      </c>
      <c r="L874" s="7" t="s">
        <v>31</v>
      </c>
      <c r="M874" s="7" t="s">
        <v>58</v>
      </c>
      <c r="N874" s="7" t="s">
        <v>33</v>
      </c>
      <c r="O874" s="7" t="s">
        <v>76</v>
      </c>
      <c r="P874" s="25">
        <f t="shared" si="195"/>
        <v>873</v>
      </c>
      <c r="Q874" s="28">
        <f t="shared" si="192"/>
        <v>45078</v>
      </c>
      <c r="R874" s="28" t="str">
        <f t="shared" si="182"/>
        <v>OTA</v>
      </c>
      <c r="S874" s="28" t="str">
        <f t="shared" si="183"/>
        <v>OTA</v>
      </c>
      <c r="T874" s="29">
        <f t="shared" si="184"/>
        <v>1.1785503830288745E-3</v>
      </c>
      <c r="U874" s="29">
        <f t="shared" si="193"/>
        <v>1.1785503830288745E-3</v>
      </c>
      <c r="V874" s="30">
        <f t="shared" si="185"/>
        <v>684.22050000000002</v>
      </c>
      <c r="W874" s="30">
        <f t="shared" si="186"/>
        <v>0</v>
      </c>
      <c r="X874" s="30">
        <f t="shared" si="187"/>
        <v>0</v>
      </c>
      <c r="Y874" s="30">
        <f t="shared" si="188"/>
        <v>82.106459999999998</v>
      </c>
      <c r="Z874" s="30">
        <f t="shared" si="189"/>
        <v>153.33333333333331</v>
      </c>
      <c r="AA874" s="30">
        <f t="shared" si="190"/>
        <v>2.3571007660577488</v>
      </c>
      <c r="AB874" s="30">
        <f t="shared" si="191"/>
        <v>0</v>
      </c>
      <c r="AC874" s="30">
        <f t="shared" si="194"/>
        <v>3639.4526059006093</v>
      </c>
    </row>
    <row r="875" spans="1:29" x14ac:dyDescent="0.35">
      <c r="A875" s="5">
        <v>45096.647664143522</v>
      </c>
      <c r="B875" s="1">
        <v>1</v>
      </c>
      <c r="C875" s="6">
        <v>1669.67</v>
      </c>
      <c r="D875" s="6">
        <v>1</v>
      </c>
      <c r="E875" s="7" t="s">
        <v>19</v>
      </c>
      <c r="F875" s="5">
        <v>45097.458333333336</v>
      </c>
      <c r="G875" s="1">
        <v>2</v>
      </c>
      <c r="H875" s="5">
        <v>45089.668892685186</v>
      </c>
      <c r="I875" s="7" t="s">
        <v>41</v>
      </c>
      <c r="J875" s="7"/>
      <c r="K875" s="7" t="s">
        <v>35</v>
      </c>
      <c r="L875" s="7" t="s">
        <v>31</v>
      </c>
      <c r="M875" s="7" t="s">
        <v>32</v>
      </c>
      <c r="N875" s="7" t="s">
        <v>33</v>
      </c>
      <c r="O875" s="7" t="s">
        <v>37</v>
      </c>
      <c r="P875" s="25">
        <f t="shared" si="195"/>
        <v>874</v>
      </c>
      <c r="Q875" s="28">
        <f t="shared" si="192"/>
        <v>45078</v>
      </c>
      <c r="R875" s="28" t="str">
        <f t="shared" si="182"/>
        <v>OTA</v>
      </c>
      <c r="S875" s="28" t="str">
        <f t="shared" si="183"/>
        <v>OTA</v>
      </c>
      <c r="T875" s="29">
        <f t="shared" si="184"/>
        <v>5.8927519151443723E-4</v>
      </c>
      <c r="U875" s="29">
        <f t="shared" si="193"/>
        <v>5.8927519151443723E-4</v>
      </c>
      <c r="V875" s="30">
        <f t="shared" si="185"/>
        <v>250.45050000000001</v>
      </c>
      <c r="W875" s="30">
        <f t="shared" si="186"/>
        <v>0</v>
      </c>
      <c r="X875" s="30">
        <f t="shared" si="187"/>
        <v>0</v>
      </c>
      <c r="Y875" s="30">
        <f t="shared" si="188"/>
        <v>30.05406</v>
      </c>
      <c r="Z875" s="30">
        <f t="shared" si="189"/>
        <v>115</v>
      </c>
      <c r="AA875" s="30">
        <f t="shared" si="190"/>
        <v>1.1785503830288744</v>
      </c>
      <c r="AB875" s="30">
        <f t="shared" si="191"/>
        <v>0</v>
      </c>
      <c r="AC875" s="30">
        <f t="shared" si="194"/>
        <v>1272.9868896169712</v>
      </c>
    </row>
    <row r="876" spans="1:29" x14ac:dyDescent="0.35">
      <c r="A876" s="5">
        <v>45096.810768148149</v>
      </c>
      <c r="B876" s="1">
        <v>4</v>
      </c>
      <c r="C876" s="6">
        <v>8774.43</v>
      </c>
      <c r="D876" s="6">
        <v>1</v>
      </c>
      <c r="E876" s="7" t="s">
        <v>19</v>
      </c>
      <c r="F876" s="5">
        <v>45100.426261388886</v>
      </c>
      <c r="G876" s="1">
        <v>2</v>
      </c>
      <c r="H876" s="5">
        <v>44985.921663275461</v>
      </c>
      <c r="I876" s="7" t="s">
        <v>41</v>
      </c>
      <c r="J876" s="7"/>
      <c r="K876" s="7" t="s">
        <v>30</v>
      </c>
      <c r="L876" s="7" t="s">
        <v>31</v>
      </c>
      <c r="M876" s="7" t="s">
        <v>58</v>
      </c>
      <c r="N876" s="7" t="s">
        <v>33</v>
      </c>
      <c r="O876" s="7" t="s">
        <v>30</v>
      </c>
      <c r="P876" s="25">
        <f t="shared" si="195"/>
        <v>875</v>
      </c>
      <c r="Q876" s="28">
        <f t="shared" si="192"/>
        <v>45078</v>
      </c>
      <c r="R876" s="28" t="str">
        <f t="shared" si="182"/>
        <v>OTA</v>
      </c>
      <c r="S876" s="28" t="str">
        <f t="shared" si="183"/>
        <v>OTA</v>
      </c>
      <c r="T876" s="29">
        <f t="shared" si="184"/>
        <v>2.3571007660577489E-3</v>
      </c>
      <c r="U876" s="29">
        <f t="shared" si="193"/>
        <v>2.3571007660577489E-3</v>
      </c>
      <c r="V876" s="30">
        <f t="shared" si="185"/>
        <v>1316.1645000000001</v>
      </c>
      <c r="W876" s="30">
        <f t="shared" si="186"/>
        <v>0</v>
      </c>
      <c r="X876" s="30">
        <f t="shared" si="187"/>
        <v>0</v>
      </c>
      <c r="Y876" s="30">
        <f t="shared" si="188"/>
        <v>157.93974</v>
      </c>
      <c r="Z876" s="30">
        <f t="shared" si="189"/>
        <v>230</v>
      </c>
      <c r="AA876" s="30">
        <f t="shared" si="190"/>
        <v>4.7142015321154975</v>
      </c>
      <c r="AB876" s="30">
        <f t="shared" si="191"/>
        <v>0</v>
      </c>
      <c r="AC876" s="30">
        <f t="shared" si="194"/>
        <v>7065.6115584678846</v>
      </c>
    </row>
    <row r="877" spans="1:29" x14ac:dyDescent="0.35">
      <c r="A877" s="5">
        <v>45096.758977696758</v>
      </c>
      <c r="B877" s="1">
        <v>2</v>
      </c>
      <c r="C877" s="6">
        <v>3011.61</v>
      </c>
      <c r="D877" s="6">
        <v>1</v>
      </c>
      <c r="E877" s="7" t="s">
        <v>19</v>
      </c>
      <c r="F877" s="5">
        <v>45098.448805</v>
      </c>
      <c r="G877" s="1">
        <v>2</v>
      </c>
      <c r="H877" s="5">
        <v>44878.984790844908</v>
      </c>
      <c r="I877" s="7" t="s">
        <v>41</v>
      </c>
      <c r="J877" s="7"/>
      <c r="K877" s="7"/>
      <c r="L877" s="7" t="s">
        <v>21</v>
      </c>
      <c r="M877" s="7" t="s">
        <v>55</v>
      </c>
      <c r="N877" s="7" t="s">
        <v>28</v>
      </c>
      <c r="O877" s="7" t="s">
        <v>46</v>
      </c>
      <c r="P877" s="25">
        <f t="shared" si="195"/>
        <v>876</v>
      </c>
      <c r="Q877" s="28">
        <f t="shared" si="192"/>
        <v>45078</v>
      </c>
      <c r="R877" s="28" t="str">
        <f t="shared" si="182"/>
        <v>WEB</v>
      </c>
      <c r="S877" s="28" t="str">
        <f t="shared" si="183"/>
        <v>WEBSITE</v>
      </c>
      <c r="T877" s="29">
        <f t="shared" si="184"/>
        <v>3.2626427406199023E-3</v>
      </c>
      <c r="U877" s="29">
        <f t="shared" si="193"/>
        <v>3.2626427406199023E-3</v>
      </c>
      <c r="V877" s="30">
        <f t="shared" si="185"/>
        <v>30.116100000000003</v>
      </c>
      <c r="W877" s="30">
        <f t="shared" si="186"/>
        <v>50</v>
      </c>
      <c r="X877" s="30">
        <f t="shared" si="187"/>
        <v>0</v>
      </c>
      <c r="Y877" s="30">
        <f t="shared" si="188"/>
        <v>42.16254</v>
      </c>
      <c r="Z877" s="30">
        <f t="shared" si="189"/>
        <v>153.33333333333331</v>
      </c>
      <c r="AA877" s="30">
        <f t="shared" si="190"/>
        <v>32.626427406199021</v>
      </c>
      <c r="AB877" s="30">
        <f t="shared" si="191"/>
        <v>0</v>
      </c>
      <c r="AC877" s="30">
        <f t="shared" si="194"/>
        <v>2703.371599260468</v>
      </c>
    </row>
    <row r="878" spans="1:29" x14ac:dyDescent="0.35">
      <c r="A878" s="5">
        <v>45096.761164965275</v>
      </c>
      <c r="B878" s="1">
        <v>2</v>
      </c>
      <c r="C878" s="6">
        <v>3011.61</v>
      </c>
      <c r="D878" s="6">
        <v>1</v>
      </c>
      <c r="E878" s="7" t="s">
        <v>19</v>
      </c>
      <c r="F878" s="5">
        <v>45098.447846053241</v>
      </c>
      <c r="G878" s="1">
        <v>2</v>
      </c>
      <c r="H878" s="5">
        <v>44878.984071435189</v>
      </c>
      <c r="I878" s="7" t="s">
        <v>41</v>
      </c>
      <c r="J878" s="7"/>
      <c r="K878" s="7"/>
      <c r="L878" s="7" t="s">
        <v>21</v>
      </c>
      <c r="M878" s="7" t="s">
        <v>55</v>
      </c>
      <c r="N878" s="7" t="s">
        <v>28</v>
      </c>
      <c r="O878" s="7" t="s">
        <v>46</v>
      </c>
      <c r="P878" s="25">
        <f t="shared" si="195"/>
        <v>877</v>
      </c>
      <c r="Q878" s="28">
        <f t="shared" si="192"/>
        <v>45078</v>
      </c>
      <c r="R878" s="28" t="str">
        <f t="shared" si="182"/>
        <v>WEB</v>
      </c>
      <c r="S878" s="28" t="str">
        <f t="shared" si="183"/>
        <v>WEBSITE</v>
      </c>
      <c r="T878" s="29">
        <f t="shared" si="184"/>
        <v>3.2626427406199023E-3</v>
      </c>
      <c r="U878" s="29">
        <f t="shared" si="193"/>
        <v>3.2626427406199023E-3</v>
      </c>
      <c r="V878" s="30">
        <f t="shared" si="185"/>
        <v>30.116100000000003</v>
      </c>
      <c r="W878" s="30">
        <f t="shared" si="186"/>
        <v>50</v>
      </c>
      <c r="X878" s="30">
        <f t="shared" si="187"/>
        <v>0</v>
      </c>
      <c r="Y878" s="30">
        <f t="shared" si="188"/>
        <v>42.16254</v>
      </c>
      <c r="Z878" s="30">
        <f t="shared" si="189"/>
        <v>153.33333333333331</v>
      </c>
      <c r="AA878" s="30">
        <f t="shared" si="190"/>
        <v>32.626427406199021</v>
      </c>
      <c r="AB878" s="30">
        <f t="shared" si="191"/>
        <v>0</v>
      </c>
      <c r="AC878" s="30">
        <f t="shared" si="194"/>
        <v>2703.371599260468</v>
      </c>
    </row>
    <row r="879" spans="1:29" x14ac:dyDescent="0.35">
      <c r="A879" s="5">
        <v>45096.795832418982</v>
      </c>
      <c r="B879" s="1">
        <v>1</v>
      </c>
      <c r="C879" s="6">
        <v>1462.5</v>
      </c>
      <c r="D879" s="6">
        <v>1</v>
      </c>
      <c r="E879" s="7" t="s">
        <v>19</v>
      </c>
      <c r="F879" s="5">
        <v>45097.3615234838</v>
      </c>
      <c r="G879" s="1">
        <v>1</v>
      </c>
      <c r="H879" s="5">
        <v>45089.431385497686</v>
      </c>
      <c r="I879" s="7" t="s">
        <v>42</v>
      </c>
      <c r="J879" s="7" t="s">
        <v>89</v>
      </c>
      <c r="K879" s="7" t="s">
        <v>30</v>
      </c>
      <c r="L879" s="7" t="s">
        <v>31</v>
      </c>
      <c r="M879" s="7" t="s">
        <v>34</v>
      </c>
      <c r="N879" s="7" t="s">
        <v>33</v>
      </c>
      <c r="O879" s="7" t="s">
        <v>30</v>
      </c>
      <c r="P879" s="25">
        <f t="shared" si="195"/>
        <v>878</v>
      </c>
      <c r="Q879" s="28">
        <f t="shared" si="192"/>
        <v>45078</v>
      </c>
      <c r="R879" s="28" t="str">
        <f t="shared" si="182"/>
        <v>OTA</v>
      </c>
      <c r="S879" s="28" t="str">
        <f t="shared" si="183"/>
        <v>OTA</v>
      </c>
      <c r="T879" s="29">
        <f t="shared" si="184"/>
        <v>5.8927519151443723E-4</v>
      </c>
      <c r="U879" s="29">
        <f t="shared" si="193"/>
        <v>5.8927519151443723E-4</v>
      </c>
      <c r="V879" s="30">
        <f t="shared" si="185"/>
        <v>219.375</v>
      </c>
      <c r="W879" s="30">
        <f t="shared" si="186"/>
        <v>0</v>
      </c>
      <c r="X879" s="30">
        <f t="shared" si="187"/>
        <v>0</v>
      </c>
      <c r="Y879" s="30">
        <f t="shared" si="188"/>
        <v>26.324999999999999</v>
      </c>
      <c r="Z879" s="30">
        <f t="shared" si="189"/>
        <v>115</v>
      </c>
      <c r="AA879" s="30">
        <f t="shared" si="190"/>
        <v>1.1785503830288744</v>
      </c>
      <c r="AB879" s="30">
        <f t="shared" si="191"/>
        <v>0</v>
      </c>
      <c r="AC879" s="30">
        <f t="shared" si="194"/>
        <v>1100.6214496169712</v>
      </c>
    </row>
    <row r="880" spans="1:29" x14ac:dyDescent="0.35">
      <c r="A880" s="5">
        <v>45096.805598541665</v>
      </c>
      <c r="B880" s="1">
        <v>2</v>
      </c>
      <c r="C880" s="6">
        <v>3808.98</v>
      </c>
      <c r="D880" s="6">
        <v>1</v>
      </c>
      <c r="E880" s="7" t="s">
        <v>19</v>
      </c>
      <c r="F880" s="5">
        <v>45098.414337581016</v>
      </c>
      <c r="G880" s="1">
        <v>2</v>
      </c>
      <c r="H880" s="5">
        <v>45028.026229189818</v>
      </c>
      <c r="I880" s="7" t="s">
        <v>42</v>
      </c>
      <c r="J880" s="7"/>
      <c r="K880" s="7"/>
      <c r="L880" s="7" t="s">
        <v>21</v>
      </c>
      <c r="M880" s="7" t="s">
        <v>52</v>
      </c>
      <c r="N880" s="7" t="s">
        <v>43</v>
      </c>
      <c r="O880" s="7" t="s">
        <v>46</v>
      </c>
      <c r="P880" s="25">
        <f t="shared" si="195"/>
        <v>879</v>
      </c>
      <c r="Q880" s="28">
        <f t="shared" si="192"/>
        <v>45078</v>
      </c>
      <c r="R880" s="28" t="str">
        <f t="shared" si="182"/>
        <v>WEB</v>
      </c>
      <c r="S880" s="28" t="str">
        <f t="shared" si="183"/>
        <v>WEBSITE</v>
      </c>
      <c r="T880" s="29">
        <f t="shared" si="184"/>
        <v>3.2626427406199023E-3</v>
      </c>
      <c r="U880" s="29">
        <f t="shared" si="193"/>
        <v>3.2626427406199023E-3</v>
      </c>
      <c r="V880" s="30">
        <f t="shared" si="185"/>
        <v>38.089800000000004</v>
      </c>
      <c r="W880" s="30">
        <f t="shared" si="186"/>
        <v>50</v>
      </c>
      <c r="X880" s="30">
        <f t="shared" si="187"/>
        <v>0</v>
      </c>
      <c r="Y880" s="30">
        <f t="shared" si="188"/>
        <v>53.325720000000004</v>
      </c>
      <c r="Z880" s="30">
        <f t="shared" si="189"/>
        <v>153.33333333333331</v>
      </c>
      <c r="AA880" s="30">
        <f t="shared" si="190"/>
        <v>32.626427406199021</v>
      </c>
      <c r="AB880" s="30">
        <f t="shared" si="191"/>
        <v>0</v>
      </c>
      <c r="AC880" s="30">
        <f t="shared" si="194"/>
        <v>3481.6047192604678</v>
      </c>
    </row>
    <row r="881" spans="1:29" x14ac:dyDescent="0.35">
      <c r="A881" s="5">
        <v>45096.677159780091</v>
      </c>
      <c r="B881" s="1">
        <v>2</v>
      </c>
      <c r="C881" s="6">
        <v>3977.77</v>
      </c>
      <c r="D881" s="6">
        <v>1</v>
      </c>
      <c r="E881" s="7" t="s">
        <v>19</v>
      </c>
      <c r="F881" s="5">
        <v>45098.041666666664</v>
      </c>
      <c r="G881" s="1">
        <v>2</v>
      </c>
      <c r="H881" s="5">
        <v>45063.522006967592</v>
      </c>
      <c r="I881" s="7" t="s">
        <v>42</v>
      </c>
      <c r="J881" s="7"/>
      <c r="K881" s="7" t="s">
        <v>30</v>
      </c>
      <c r="L881" s="7" t="s">
        <v>31</v>
      </c>
      <c r="M881" s="7" t="s">
        <v>34</v>
      </c>
      <c r="N881" s="7" t="s">
        <v>33</v>
      </c>
      <c r="O881" s="7" t="s">
        <v>30</v>
      </c>
      <c r="P881" s="25">
        <f t="shared" si="195"/>
        <v>880</v>
      </c>
      <c r="Q881" s="28">
        <f t="shared" si="192"/>
        <v>45078</v>
      </c>
      <c r="R881" s="28" t="str">
        <f t="shared" si="182"/>
        <v>OTA</v>
      </c>
      <c r="S881" s="28" t="str">
        <f t="shared" si="183"/>
        <v>OTA</v>
      </c>
      <c r="T881" s="29">
        <f t="shared" si="184"/>
        <v>1.1785503830288745E-3</v>
      </c>
      <c r="U881" s="29">
        <f t="shared" si="193"/>
        <v>1.1785503830288745E-3</v>
      </c>
      <c r="V881" s="30">
        <f t="shared" si="185"/>
        <v>596.66549999999995</v>
      </c>
      <c r="W881" s="30">
        <f t="shared" si="186"/>
        <v>0</v>
      </c>
      <c r="X881" s="30">
        <f t="shared" si="187"/>
        <v>0</v>
      </c>
      <c r="Y881" s="30">
        <f t="shared" si="188"/>
        <v>71.599859999999993</v>
      </c>
      <c r="Z881" s="30">
        <f t="shared" si="189"/>
        <v>153.33333333333331</v>
      </c>
      <c r="AA881" s="30">
        <f t="shared" si="190"/>
        <v>2.3571007660577488</v>
      </c>
      <c r="AB881" s="30">
        <f t="shared" si="191"/>
        <v>0</v>
      </c>
      <c r="AC881" s="30">
        <f t="shared" si="194"/>
        <v>3153.8142059006086</v>
      </c>
    </row>
    <row r="882" spans="1:29" x14ac:dyDescent="0.35">
      <c r="A882" s="5">
        <v>45096.667672418982</v>
      </c>
      <c r="B882" s="1">
        <v>1</v>
      </c>
      <c r="C882" s="6">
        <v>2410.2800000000002</v>
      </c>
      <c r="D882" s="6">
        <v>1</v>
      </c>
      <c r="E882" s="7" t="s">
        <v>19</v>
      </c>
      <c r="F882" s="5">
        <v>45097.442596307868</v>
      </c>
      <c r="G882" s="1">
        <v>2</v>
      </c>
      <c r="H882" s="5">
        <v>45096.374922719908</v>
      </c>
      <c r="I882" s="7" t="s">
        <v>44</v>
      </c>
      <c r="J882" s="7"/>
      <c r="K882" s="7"/>
      <c r="L882" s="7" t="s">
        <v>21</v>
      </c>
      <c r="M882" s="7" t="s">
        <v>52</v>
      </c>
      <c r="N882" s="7" t="s">
        <v>33</v>
      </c>
      <c r="O882" s="7" t="s">
        <v>46</v>
      </c>
      <c r="P882" s="25">
        <f t="shared" si="195"/>
        <v>881</v>
      </c>
      <c r="Q882" s="28">
        <f t="shared" si="192"/>
        <v>45078</v>
      </c>
      <c r="R882" s="28" t="str">
        <f t="shared" si="182"/>
        <v>WEB</v>
      </c>
      <c r="S882" s="28" t="str">
        <f t="shared" si="183"/>
        <v>WEBSITE</v>
      </c>
      <c r="T882" s="29">
        <f t="shared" si="184"/>
        <v>1.6313213703099511E-3</v>
      </c>
      <c r="U882" s="29">
        <f t="shared" si="193"/>
        <v>1.6313213703099511E-3</v>
      </c>
      <c r="V882" s="30">
        <f t="shared" si="185"/>
        <v>24.102800000000002</v>
      </c>
      <c r="W882" s="30">
        <f t="shared" si="186"/>
        <v>50</v>
      </c>
      <c r="X882" s="30">
        <f t="shared" si="187"/>
        <v>0</v>
      </c>
      <c r="Y882" s="30">
        <f t="shared" si="188"/>
        <v>33.743920000000003</v>
      </c>
      <c r="Z882" s="30">
        <f t="shared" si="189"/>
        <v>115</v>
      </c>
      <c r="AA882" s="30">
        <f t="shared" si="190"/>
        <v>16.31321370309951</v>
      </c>
      <c r="AB882" s="30">
        <f t="shared" si="191"/>
        <v>0</v>
      </c>
      <c r="AC882" s="30">
        <f t="shared" si="194"/>
        <v>2171.1200662969009</v>
      </c>
    </row>
    <row r="883" spans="1:29" x14ac:dyDescent="0.35">
      <c r="A883" s="5">
        <v>45096.608910243056</v>
      </c>
      <c r="B883" s="1">
        <v>1</v>
      </c>
      <c r="C883" s="6">
        <v>2388.71</v>
      </c>
      <c r="D883" s="6">
        <v>1</v>
      </c>
      <c r="E883" s="7" t="s">
        <v>19</v>
      </c>
      <c r="F883" s="5">
        <v>45097.45739408565</v>
      </c>
      <c r="G883" s="1">
        <v>3</v>
      </c>
      <c r="H883" s="5">
        <v>45015.766093206017</v>
      </c>
      <c r="I883" s="7" t="s">
        <v>44</v>
      </c>
      <c r="J883" s="7"/>
      <c r="K883" s="7"/>
      <c r="L883" s="7" t="s">
        <v>21</v>
      </c>
      <c r="M883" s="7" t="s">
        <v>45</v>
      </c>
      <c r="N883" s="7" t="s">
        <v>43</v>
      </c>
      <c r="O883" s="7" t="s">
        <v>46</v>
      </c>
      <c r="P883" s="25">
        <f t="shared" si="195"/>
        <v>882</v>
      </c>
      <c r="Q883" s="28">
        <f t="shared" si="192"/>
        <v>45078</v>
      </c>
      <c r="R883" s="28" t="str">
        <f t="shared" si="182"/>
        <v>WEB</v>
      </c>
      <c r="S883" s="28" t="str">
        <f t="shared" si="183"/>
        <v>WEBSITE</v>
      </c>
      <c r="T883" s="29">
        <f t="shared" si="184"/>
        <v>1.6313213703099511E-3</v>
      </c>
      <c r="U883" s="29">
        <f t="shared" si="193"/>
        <v>1.6313213703099511E-3</v>
      </c>
      <c r="V883" s="30">
        <f t="shared" si="185"/>
        <v>23.8871</v>
      </c>
      <c r="W883" s="30">
        <f t="shared" si="186"/>
        <v>50</v>
      </c>
      <c r="X883" s="30">
        <f t="shared" si="187"/>
        <v>0</v>
      </c>
      <c r="Y883" s="30">
        <f t="shared" si="188"/>
        <v>33.441940000000002</v>
      </c>
      <c r="Z883" s="30">
        <f t="shared" si="189"/>
        <v>115</v>
      </c>
      <c r="AA883" s="30">
        <f t="shared" si="190"/>
        <v>16.31321370309951</v>
      </c>
      <c r="AB883" s="30">
        <f t="shared" si="191"/>
        <v>0</v>
      </c>
      <c r="AC883" s="30">
        <f t="shared" si="194"/>
        <v>2150.0677462969006</v>
      </c>
    </row>
    <row r="884" spans="1:29" x14ac:dyDescent="0.35">
      <c r="A884" s="5">
        <v>45096.642457407404</v>
      </c>
      <c r="B884" s="1">
        <v>2</v>
      </c>
      <c r="C884" s="6">
        <v>3493.74</v>
      </c>
      <c r="D884" s="6">
        <v>1</v>
      </c>
      <c r="E884" s="7" t="s">
        <v>19</v>
      </c>
      <c r="F884" s="5">
        <v>45098.455244155091</v>
      </c>
      <c r="G884" s="1">
        <v>4</v>
      </c>
      <c r="H884" s="5">
        <v>44902.485473576387</v>
      </c>
      <c r="I884" s="7" t="s">
        <v>44</v>
      </c>
      <c r="J884" s="7"/>
      <c r="K884" s="7" t="s">
        <v>38</v>
      </c>
      <c r="L884" s="7" t="s">
        <v>31</v>
      </c>
      <c r="M884" s="7" t="s">
        <v>32</v>
      </c>
      <c r="N884" s="7" t="s">
        <v>23</v>
      </c>
      <c r="O884" s="7" t="s">
        <v>38</v>
      </c>
      <c r="P884" s="25">
        <f t="shared" si="195"/>
        <v>883</v>
      </c>
      <c r="Q884" s="28">
        <f t="shared" si="192"/>
        <v>45078</v>
      </c>
      <c r="R884" s="28" t="str">
        <f t="shared" si="182"/>
        <v>OTA</v>
      </c>
      <c r="S884" s="28" t="str">
        <f t="shared" si="183"/>
        <v>OTA</v>
      </c>
      <c r="T884" s="29">
        <f t="shared" si="184"/>
        <v>1.1785503830288745E-3</v>
      </c>
      <c r="U884" s="29">
        <f t="shared" si="193"/>
        <v>1.1785503830288745E-3</v>
      </c>
      <c r="V884" s="30">
        <f t="shared" si="185"/>
        <v>524.06099999999992</v>
      </c>
      <c r="W884" s="30">
        <f t="shared" si="186"/>
        <v>0</v>
      </c>
      <c r="X884" s="30">
        <f t="shared" si="187"/>
        <v>0</v>
      </c>
      <c r="Y884" s="30">
        <f t="shared" si="188"/>
        <v>62.887319999999988</v>
      </c>
      <c r="Z884" s="30">
        <f t="shared" si="189"/>
        <v>153.33333333333331</v>
      </c>
      <c r="AA884" s="30">
        <f t="shared" si="190"/>
        <v>2.3571007660577488</v>
      </c>
      <c r="AB884" s="30">
        <f t="shared" si="191"/>
        <v>0</v>
      </c>
      <c r="AC884" s="30">
        <f t="shared" si="194"/>
        <v>2751.1012459006088</v>
      </c>
    </row>
    <row r="885" spans="1:29" x14ac:dyDescent="0.35">
      <c r="A885" s="5">
        <v>45096.637291273146</v>
      </c>
      <c r="B885" s="1">
        <v>2</v>
      </c>
      <c r="C885" s="6">
        <v>4678.51</v>
      </c>
      <c r="D885" s="6">
        <v>1</v>
      </c>
      <c r="E885" s="7" t="s">
        <v>19</v>
      </c>
      <c r="F885" s="5">
        <v>45098.435284189814</v>
      </c>
      <c r="G885" s="1">
        <v>4</v>
      </c>
      <c r="H885" s="5">
        <v>45007.078832523148</v>
      </c>
      <c r="I885" s="7" t="s">
        <v>44</v>
      </c>
      <c r="J885" s="7"/>
      <c r="K885" s="7"/>
      <c r="L885" s="7" t="s">
        <v>21</v>
      </c>
      <c r="M885" s="7" t="s">
        <v>52</v>
      </c>
      <c r="N885" s="7" t="s">
        <v>28</v>
      </c>
      <c r="O885" s="7" t="s">
        <v>46</v>
      </c>
      <c r="P885" s="25">
        <f t="shared" si="195"/>
        <v>884</v>
      </c>
      <c r="Q885" s="28">
        <f t="shared" si="192"/>
        <v>45078</v>
      </c>
      <c r="R885" s="28" t="str">
        <f t="shared" si="182"/>
        <v>WEB</v>
      </c>
      <c r="S885" s="28" t="str">
        <f t="shared" si="183"/>
        <v>WEBSITE</v>
      </c>
      <c r="T885" s="29">
        <f t="shared" si="184"/>
        <v>3.2626427406199023E-3</v>
      </c>
      <c r="U885" s="29">
        <f t="shared" si="193"/>
        <v>3.2626427406199023E-3</v>
      </c>
      <c r="V885" s="30">
        <f t="shared" si="185"/>
        <v>46.7851</v>
      </c>
      <c r="W885" s="30">
        <f t="shared" si="186"/>
        <v>50</v>
      </c>
      <c r="X885" s="30">
        <f t="shared" si="187"/>
        <v>0</v>
      </c>
      <c r="Y885" s="30">
        <f t="shared" si="188"/>
        <v>65.499140000000011</v>
      </c>
      <c r="Z885" s="30">
        <f t="shared" si="189"/>
        <v>153.33333333333331</v>
      </c>
      <c r="AA885" s="30">
        <f t="shared" si="190"/>
        <v>32.626427406199021</v>
      </c>
      <c r="AB885" s="30">
        <f t="shared" si="191"/>
        <v>0</v>
      </c>
      <c r="AC885" s="30">
        <f t="shared" si="194"/>
        <v>4330.2659992604677</v>
      </c>
    </row>
    <row r="886" spans="1:29" x14ac:dyDescent="0.35">
      <c r="A886" s="5">
        <v>45096.710548229166</v>
      </c>
      <c r="B886" s="1">
        <v>1</v>
      </c>
      <c r="C886" s="6">
        <v>473.96</v>
      </c>
      <c r="D886" s="6">
        <v>1</v>
      </c>
      <c r="E886" s="7" t="s">
        <v>19</v>
      </c>
      <c r="F886" s="5">
        <v>45097.45800726852</v>
      </c>
      <c r="G886" s="1">
        <v>1</v>
      </c>
      <c r="H886" s="5">
        <v>45048.318544282411</v>
      </c>
      <c r="I886" s="7" t="s">
        <v>48</v>
      </c>
      <c r="J886" s="7"/>
      <c r="K886" s="7" t="s">
        <v>38</v>
      </c>
      <c r="L886" s="7" t="s">
        <v>31</v>
      </c>
      <c r="M886" s="7" t="s">
        <v>34</v>
      </c>
      <c r="N886" s="7" t="s">
        <v>23</v>
      </c>
      <c r="O886" s="7" t="s">
        <v>38</v>
      </c>
      <c r="P886" s="25">
        <f t="shared" si="195"/>
        <v>885</v>
      </c>
      <c r="Q886" s="28">
        <f t="shared" si="192"/>
        <v>45078</v>
      </c>
      <c r="R886" s="28" t="str">
        <f t="shared" si="182"/>
        <v>OTA</v>
      </c>
      <c r="S886" s="28" t="str">
        <f t="shared" si="183"/>
        <v>OTA</v>
      </c>
      <c r="T886" s="29">
        <f t="shared" si="184"/>
        <v>5.8927519151443723E-4</v>
      </c>
      <c r="U886" s="29">
        <f t="shared" si="193"/>
        <v>5.8927519151443723E-4</v>
      </c>
      <c r="V886" s="30">
        <f t="shared" si="185"/>
        <v>71.093999999999994</v>
      </c>
      <c r="W886" s="30">
        <f t="shared" si="186"/>
        <v>0</v>
      </c>
      <c r="X886" s="30">
        <f t="shared" si="187"/>
        <v>0</v>
      </c>
      <c r="Y886" s="30">
        <f t="shared" si="188"/>
        <v>8.5312799999999989</v>
      </c>
      <c r="Z886" s="30">
        <f t="shared" si="189"/>
        <v>115</v>
      </c>
      <c r="AA886" s="30">
        <f t="shared" si="190"/>
        <v>1.1785503830288744</v>
      </c>
      <c r="AB886" s="30">
        <f t="shared" si="191"/>
        <v>0</v>
      </c>
      <c r="AC886" s="30">
        <f t="shared" si="194"/>
        <v>278.15616961697117</v>
      </c>
    </row>
    <row r="887" spans="1:29" x14ac:dyDescent="0.35">
      <c r="A887" s="5">
        <v>45096.689949930558</v>
      </c>
      <c r="B887" s="1">
        <v>4</v>
      </c>
      <c r="C887" s="6">
        <v>5524.28</v>
      </c>
      <c r="D887" s="6">
        <v>1</v>
      </c>
      <c r="E887" s="7" t="s">
        <v>19</v>
      </c>
      <c r="F887" s="5">
        <v>45100.458333333336</v>
      </c>
      <c r="G887" s="1">
        <v>2</v>
      </c>
      <c r="H887" s="5">
        <v>45084.269960150465</v>
      </c>
      <c r="I887" s="7" t="s">
        <v>48</v>
      </c>
      <c r="J887" s="7"/>
      <c r="K887" s="7" t="s">
        <v>60</v>
      </c>
      <c r="L887" s="7" t="s">
        <v>21</v>
      </c>
      <c r="M887" s="7" t="s">
        <v>22</v>
      </c>
      <c r="N887" s="7" t="s">
        <v>23</v>
      </c>
      <c r="O887" s="7" t="s">
        <v>61</v>
      </c>
      <c r="P887" s="25">
        <f t="shared" si="195"/>
        <v>886</v>
      </c>
      <c r="Q887" s="28">
        <f t="shared" si="192"/>
        <v>45078</v>
      </c>
      <c r="R887" s="28" t="str">
        <f t="shared" si="182"/>
        <v>WEB</v>
      </c>
      <c r="S887" s="28" t="str">
        <f t="shared" si="183"/>
        <v>META</v>
      </c>
      <c r="T887" s="29">
        <f t="shared" si="184"/>
        <v>6.5252854812398045E-3</v>
      </c>
      <c r="U887" s="29">
        <f t="shared" si="193"/>
        <v>6.5252854812398045E-3</v>
      </c>
      <c r="V887" s="30">
        <f t="shared" si="185"/>
        <v>0</v>
      </c>
      <c r="W887" s="30">
        <f t="shared" si="186"/>
        <v>0</v>
      </c>
      <c r="X887" s="30">
        <f t="shared" si="187"/>
        <v>0</v>
      </c>
      <c r="Y887" s="30">
        <f t="shared" si="188"/>
        <v>99.437039999999982</v>
      </c>
      <c r="Z887" s="30">
        <f t="shared" si="189"/>
        <v>230</v>
      </c>
      <c r="AA887" s="30">
        <f t="shared" si="190"/>
        <v>0</v>
      </c>
      <c r="AB887" s="30">
        <f t="shared" si="191"/>
        <v>0</v>
      </c>
      <c r="AC887" s="30">
        <f t="shared" si="194"/>
        <v>5194.8429599999999</v>
      </c>
    </row>
    <row r="888" spans="1:29" x14ac:dyDescent="0.35">
      <c r="A888" s="5">
        <v>45096.984454745369</v>
      </c>
      <c r="B888" s="1">
        <v>2</v>
      </c>
      <c r="C888" s="6">
        <v>2744.2</v>
      </c>
      <c r="D888" s="6">
        <v>1</v>
      </c>
      <c r="E888" s="7" t="s">
        <v>19</v>
      </c>
      <c r="F888" s="5">
        <v>45098.374750370371</v>
      </c>
      <c r="G888" s="1">
        <v>2</v>
      </c>
      <c r="H888" s="5">
        <v>45081.71069792824</v>
      </c>
      <c r="I888" s="7" t="s">
        <v>48</v>
      </c>
      <c r="J888" s="7"/>
      <c r="K888" s="7"/>
      <c r="L888" s="7" t="s">
        <v>21</v>
      </c>
      <c r="M888" s="7" t="s">
        <v>54</v>
      </c>
      <c r="N888" s="7" t="s">
        <v>43</v>
      </c>
      <c r="O888" s="7" t="s">
        <v>46</v>
      </c>
      <c r="P888" s="25">
        <f t="shared" si="195"/>
        <v>887</v>
      </c>
      <c r="Q888" s="28">
        <f t="shared" si="192"/>
        <v>45078</v>
      </c>
      <c r="R888" s="28" t="str">
        <f t="shared" si="182"/>
        <v>WEB</v>
      </c>
      <c r="S888" s="28" t="str">
        <f t="shared" si="183"/>
        <v>WEBSITE</v>
      </c>
      <c r="T888" s="29">
        <f t="shared" si="184"/>
        <v>3.2626427406199023E-3</v>
      </c>
      <c r="U888" s="29">
        <f t="shared" si="193"/>
        <v>3.2626427406199023E-3</v>
      </c>
      <c r="V888" s="30">
        <f t="shared" si="185"/>
        <v>27.442</v>
      </c>
      <c r="W888" s="30">
        <f t="shared" si="186"/>
        <v>50</v>
      </c>
      <c r="X888" s="30">
        <f t="shared" si="187"/>
        <v>0</v>
      </c>
      <c r="Y888" s="30">
        <f t="shared" si="188"/>
        <v>38.418799999999997</v>
      </c>
      <c r="Z888" s="30">
        <f t="shared" si="189"/>
        <v>153.33333333333331</v>
      </c>
      <c r="AA888" s="30">
        <f t="shared" si="190"/>
        <v>32.626427406199021</v>
      </c>
      <c r="AB888" s="30">
        <f t="shared" si="191"/>
        <v>0</v>
      </c>
      <c r="AC888" s="30">
        <f t="shared" si="194"/>
        <v>2442.3794392604677</v>
      </c>
    </row>
    <row r="889" spans="1:29" x14ac:dyDescent="0.35">
      <c r="A889" s="5">
        <v>45096.678348900467</v>
      </c>
      <c r="B889" s="1">
        <v>1</v>
      </c>
      <c r="C889" s="6">
        <v>1017.14</v>
      </c>
      <c r="D889" s="6">
        <v>1</v>
      </c>
      <c r="E889" s="7" t="s">
        <v>19</v>
      </c>
      <c r="F889" s="5">
        <v>45097.45671431713</v>
      </c>
      <c r="G889" s="1">
        <v>2</v>
      </c>
      <c r="H889" s="5">
        <v>45088.682210706022</v>
      </c>
      <c r="I889" s="7" t="s">
        <v>48</v>
      </c>
      <c r="J889" s="7"/>
      <c r="K889" s="7" t="s">
        <v>60</v>
      </c>
      <c r="L889" s="7" t="s">
        <v>21</v>
      </c>
      <c r="M889" s="7" t="s">
        <v>22</v>
      </c>
      <c r="N889" s="7" t="s">
        <v>28</v>
      </c>
      <c r="O889" s="7" t="s">
        <v>61</v>
      </c>
      <c r="P889" s="25">
        <f t="shared" si="195"/>
        <v>888</v>
      </c>
      <c r="Q889" s="28">
        <f t="shared" si="192"/>
        <v>45078</v>
      </c>
      <c r="R889" s="28" t="str">
        <f t="shared" si="182"/>
        <v>WEB</v>
      </c>
      <c r="S889" s="28" t="str">
        <f t="shared" si="183"/>
        <v>META</v>
      </c>
      <c r="T889" s="29">
        <f t="shared" si="184"/>
        <v>1.6313213703099511E-3</v>
      </c>
      <c r="U889" s="29">
        <f t="shared" si="193"/>
        <v>1.6313213703099511E-3</v>
      </c>
      <c r="V889" s="30">
        <f t="shared" si="185"/>
        <v>0</v>
      </c>
      <c r="W889" s="30">
        <f t="shared" si="186"/>
        <v>0</v>
      </c>
      <c r="X889" s="30">
        <f t="shared" si="187"/>
        <v>0</v>
      </c>
      <c r="Y889" s="30">
        <f t="shared" si="188"/>
        <v>18.308519999999998</v>
      </c>
      <c r="Z889" s="30">
        <f t="shared" si="189"/>
        <v>115</v>
      </c>
      <c r="AA889" s="30">
        <f t="shared" si="190"/>
        <v>0</v>
      </c>
      <c r="AB889" s="30">
        <f t="shared" si="191"/>
        <v>0</v>
      </c>
      <c r="AC889" s="30">
        <f t="shared" si="194"/>
        <v>883.83148000000006</v>
      </c>
    </row>
    <row r="890" spans="1:29" x14ac:dyDescent="0.35">
      <c r="A890" s="5">
        <v>45097.00348388889</v>
      </c>
      <c r="B890" s="1">
        <v>2</v>
      </c>
      <c r="C890" s="6">
        <v>4582.59</v>
      </c>
      <c r="D890" s="6">
        <v>1</v>
      </c>
      <c r="E890" s="7" t="s">
        <v>19</v>
      </c>
      <c r="F890" s="5">
        <v>45098.303954340277</v>
      </c>
      <c r="G890" s="1">
        <v>4</v>
      </c>
      <c r="H890" s="5">
        <v>45094.989372465279</v>
      </c>
      <c r="I890" s="7" t="s">
        <v>63</v>
      </c>
      <c r="J890" s="7"/>
      <c r="K890" s="7" t="s">
        <v>30</v>
      </c>
      <c r="L890" s="7" t="s">
        <v>31</v>
      </c>
      <c r="M890" s="7" t="s">
        <v>32</v>
      </c>
      <c r="N890" s="7" t="s">
        <v>33</v>
      </c>
      <c r="O890" s="7" t="s">
        <v>30</v>
      </c>
      <c r="P890" s="25">
        <f t="shared" si="195"/>
        <v>889</v>
      </c>
      <c r="Q890" s="28">
        <f t="shared" si="192"/>
        <v>45078</v>
      </c>
      <c r="R890" s="28" t="str">
        <f t="shared" si="182"/>
        <v>OTA</v>
      </c>
      <c r="S890" s="28" t="str">
        <f t="shared" si="183"/>
        <v>OTA</v>
      </c>
      <c r="T890" s="29">
        <f t="shared" si="184"/>
        <v>1.1785503830288745E-3</v>
      </c>
      <c r="U890" s="29">
        <f t="shared" si="193"/>
        <v>1.1785503830288745E-3</v>
      </c>
      <c r="V890" s="30">
        <f t="shared" si="185"/>
        <v>687.38850000000002</v>
      </c>
      <c r="W890" s="30">
        <f t="shared" si="186"/>
        <v>0</v>
      </c>
      <c r="X890" s="30">
        <f t="shared" si="187"/>
        <v>0</v>
      </c>
      <c r="Y890" s="30">
        <f t="shared" si="188"/>
        <v>82.486620000000002</v>
      </c>
      <c r="Z890" s="30">
        <f t="shared" si="189"/>
        <v>153.33333333333331</v>
      </c>
      <c r="AA890" s="30">
        <f t="shared" si="190"/>
        <v>2.3571007660577488</v>
      </c>
      <c r="AB890" s="30">
        <f t="shared" si="191"/>
        <v>0</v>
      </c>
      <c r="AC890" s="30">
        <f t="shared" si="194"/>
        <v>3657.024445900609</v>
      </c>
    </row>
    <row r="891" spans="1:29" x14ac:dyDescent="0.35">
      <c r="A891" s="5">
        <v>45096.648203900462</v>
      </c>
      <c r="B891" s="1">
        <v>1</v>
      </c>
      <c r="C891" s="6">
        <v>1919.64</v>
      </c>
      <c r="D891" s="6">
        <v>1</v>
      </c>
      <c r="E891" s="7" t="s">
        <v>19</v>
      </c>
      <c r="F891" s="5">
        <v>45097.346963101852</v>
      </c>
      <c r="G891" s="1">
        <v>4</v>
      </c>
      <c r="H891" s="5">
        <v>45095.936938391205</v>
      </c>
      <c r="I891" s="7" t="s">
        <v>63</v>
      </c>
      <c r="J891" s="7"/>
      <c r="K891" s="7" t="s">
        <v>30</v>
      </c>
      <c r="L891" s="7" t="s">
        <v>31</v>
      </c>
      <c r="M891" s="7" t="s">
        <v>32</v>
      </c>
      <c r="N891" s="7" t="s">
        <v>33</v>
      </c>
      <c r="O891" s="7" t="s">
        <v>30</v>
      </c>
      <c r="P891" s="25">
        <f t="shared" si="195"/>
        <v>890</v>
      </c>
      <c r="Q891" s="28">
        <f t="shared" si="192"/>
        <v>45078</v>
      </c>
      <c r="R891" s="28" t="str">
        <f t="shared" si="182"/>
        <v>OTA</v>
      </c>
      <c r="S891" s="28" t="str">
        <f t="shared" si="183"/>
        <v>OTA</v>
      </c>
      <c r="T891" s="29">
        <f t="shared" si="184"/>
        <v>5.8927519151443723E-4</v>
      </c>
      <c r="U891" s="29">
        <f t="shared" si="193"/>
        <v>5.8927519151443723E-4</v>
      </c>
      <c r="V891" s="30">
        <f t="shared" si="185"/>
        <v>287.94600000000003</v>
      </c>
      <c r="W891" s="30">
        <f t="shared" si="186"/>
        <v>0</v>
      </c>
      <c r="X891" s="30">
        <f t="shared" si="187"/>
        <v>0</v>
      </c>
      <c r="Y891" s="30">
        <f t="shared" si="188"/>
        <v>34.553519999999999</v>
      </c>
      <c r="Z891" s="30">
        <f t="shared" si="189"/>
        <v>115</v>
      </c>
      <c r="AA891" s="30">
        <f t="shared" si="190"/>
        <v>1.1785503830288744</v>
      </c>
      <c r="AB891" s="30">
        <f t="shared" si="191"/>
        <v>0</v>
      </c>
      <c r="AC891" s="30">
        <f t="shared" si="194"/>
        <v>1480.9619296169712</v>
      </c>
    </row>
    <row r="892" spans="1:29" x14ac:dyDescent="0.35">
      <c r="A892" s="5">
        <v>45096.77375753472</v>
      </c>
      <c r="B892" s="1">
        <v>1</v>
      </c>
      <c r="C892" s="6">
        <v>1468.53</v>
      </c>
      <c r="D892" s="6">
        <v>1</v>
      </c>
      <c r="E892" s="7" t="s">
        <v>19</v>
      </c>
      <c r="F892" s="5">
        <v>45097.417204594909</v>
      </c>
      <c r="G892" s="1">
        <v>4</v>
      </c>
      <c r="H892" s="5">
        <v>45092.015422604163</v>
      </c>
      <c r="I892" s="7" t="s">
        <v>63</v>
      </c>
      <c r="J892" s="7"/>
      <c r="K892" s="7" t="s">
        <v>38</v>
      </c>
      <c r="L892" s="7" t="s">
        <v>31</v>
      </c>
      <c r="M892" s="7" t="s">
        <v>32</v>
      </c>
      <c r="N892" s="7" t="s">
        <v>23</v>
      </c>
      <c r="O892" s="7" t="s">
        <v>38</v>
      </c>
      <c r="P892" s="25">
        <f t="shared" si="195"/>
        <v>891</v>
      </c>
      <c r="Q892" s="28">
        <f t="shared" si="192"/>
        <v>45078</v>
      </c>
      <c r="R892" s="28" t="str">
        <f t="shared" si="182"/>
        <v>OTA</v>
      </c>
      <c r="S892" s="28" t="str">
        <f t="shared" si="183"/>
        <v>OTA</v>
      </c>
      <c r="T892" s="29">
        <f t="shared" si="184"/>
        <v>5.8927519151443723E-4</v>
      </c>
      <c r="U892" s="29">
        <f t="shared" si="193"/>
        <v>5.8927519151443723E-4</v>
      </c>
      <c r="V892" s="30">
        <f t="shared" si="185"/>
        <v>220.27949999999998</v>
      </c>
      <c r="W892" s="30">
        <f t="shared" si="186"/>
        <v>0</v>
      </c>
      <c r="X892" s="30">
        <f t="shared" si="187"/>
        <v>0</v>
      </c>
      <c r="Y892" s="30">
        <f t="shared" si="188"/>
        <v>26.433539999999997</v>
      </c>
      <c r="Z892" s="30">
        <f t="shared" si="189"/>
        <v>115</v>
      </c>
      <c r="AA892" s="30">
        <f t="shared" si="190"/>
        <v>1.1785503830288744</v>
      </c>
      <c r="AB892" s="30">
        <f t="shared" si="191"/>
        <v>0</v>
      </c>
      <c r="AC892" s="30">
        <f t="shared" si="194"/>
        <v>1105.6384096169711</v>
      </c>
    </row>
    <row r="893" spans="1:29" x14ac:dyDescent="0.35">
      <c r="A893" s="5">
        <v>45096.977004282409</v>
      </c>
      <c r="B893" s="1">
        <v>2</v>
      </c>
      <c r="C893" s="6">
        <v>1407.37</v>
      </c>
      <c r="D893" s="6">
        <v>1</v>
      </c>
      <c r="E893" s="7" t="s">
        <v>19</v>
      </c>
      <c r="F893" s="5">
        <v>45098.458333333336</v>
      </c>
      <c r="G893" s="1">
        <v>1</v>
      </c>
      <c r="H893" s="5">
        <v>45096.666526435183</v>
      </c>
      <c r="I893" s="7" t="s">
        <v>49</v>
      </c>
      <c r="J893" s="7"/>
      <c r="K893" s="7"/>
      <c r="L893" s="7" t="s">
        <v>21</v>
      </c>
      <c r="M893" s="7" t="s">
        <v>52</v>
      </c>
      <c r="N893" s="7" t="s">
        <v>28</v>
      </c>
      <c r="O893" s="7" t="s">
        <v>46</v>
      </c>
      <c r="P893" s="25">
        <f t="shared" si="195"/>
        <v>892</v>
      </c>
      <c r="Q893" s="28">
        <f t="shared" si="192"/>
        <v>45078</v>
      </c>
      <c r="R893" s="28" t="str">
        <f t="shared" si="182"/>
        <v>WEB</v>
      </c>
      <c r="S893" s="28" t="str">
        <f t="shared" si="183"/>
        <v>WEBSITE</v>
      </c>
      <c r="T893" s="29">
        <f t="shared" si="184"/>
        <v>3.2626427406199023E-3</v>
      </c>
      <c r="U893" s="29">
        <f t="shared" si="193"/>
        <v>3.2626427406199023E-3</v>
      </c>
      <c r="V893" s="30">
        <f t="shared" si="185"/>
        <v>14.073699999999999</v>
      </c>
      <c r="W893" s="30">
        <f t="shared" si="186"/>
        <v>50</v>
      </c>
      <c r="X893" s="30">
        <f t="shared" si="187"/>
        <v>0</v>
      </c>
      <c r="Y893" s="30">
        <f t="shared" si="188"/>
        <v>19.70318</v>
      </c>
      <c r="Z893" s="30">
        <f t="shared" si="189"/>
        <v>153.33333333333331</v>
      </c>
      <c r="AA893" s="30">
        <f t="shared" si="190"/>
        <v>32.626427406199021</v>
      </c>
      <c r="AB893" s="30">
        <f t="shared" si="191"/>
        <v>0</v>
      </c>
      <c r="AC893" s="30">
        <f t="shared" si="194"/>
        <v>1137.6333592604676</v>
      </c>
    </row>
    <row r="894" spans="1:29" x14ac:dyDescent="0.35">
      <c r="A894" s="5">
        <v>45096.45780275463</v>
      </c>
      <c r="B894" s="1">
        <v>1</v>
      </c>
      <c r="C894" s="6">
        <v>520</v>
      </c>
      <c r="D894" s="6">
        <v>1</v>
      </c>
      <c r="E894" s="7" t="s">
        <v>19</v>
      </c>
      <c r="F894" s="5">
        <v>45097.458333333336</v>
      </c>
      <c r="G894" s="1">
        <v>1</v>
      </c>
      <c r="H894" s="5">
        <v>45095.84392634259</v>
      </c>
      <c r="I894" s="7" t="s">
        <v>49</v>
      </c>
      <c r="J894" s="7"/>
      <c r="K894" s="7"/>
      <c r="L894" s="7" t="s">
        <v>21</v>
      </c>
      <c r="M894" s="7" t="s">
        <v>22</v>
      </c>
      <c r="N894" s="7" t="s">
        <v>28</v>
      </c>
      <c r="O894" s="7" t="s">
        <v>24</v>
      </c>
      <c r="P894" s="25">
        <f t="shared" si="195"/>
        <v>893</v>
      </c>
      <c r="Q894" s="28">
        <f t="shared" si="192"/>
        <v>45078</v>
      </c>
      <c r="R894" s="28" t="str">
        <f t="shared" si="182"/>
        <v>WEB</v>
      </c>
      <c r="S894" s="28" t="str">
        <f t="shared" si="183"/>
        <v>OFFLINE</v>
      </c>
      <c r="T894" s="29">
        <f t="shared" si="184"/>
        <v>1.6313213703099511E-3</v>
      </c>
      <c r="U894" s="29">
        <f t="shared" si="193"/>
        <v>1.6313213703099511E-3</v>
      </c>
      <c r="V894" s="30">
        <f t="shared" si="185"/>
        <v>0</v>
      </c>
      <c r="W894" s="30">
        <f t="shared" si="186"/>
        <v>0</v>
      </c>
      <c r="X894" s="30">
        <f t="shared" si="187"/>
        <v>0</v>
      </c>
      <c r="Y894" s="30">
        <f t="shared" si="188"/>
        <v>7.28</v>
      </c>
      <c r="Z894" s="30">
        <f t="shared" si="189"/>
        <v>115</v>
      </c>
      <c r="AA894" s="30">
        <f t="shared" si="190"/>
        <v>0</v>
      </c>
      <c r="AB894" s="30">
        <f t="shared" si="191"/>
        <v>0</v>
      </c>
      <c r="AC894" s="30">
        <f t="shared" si="194"/>
        <v>397.72</v>
      </c>
    </row>
    <row r="895" spans="1:29" x14ac:dyDescent="0.35">
      <c r="A895" s="5">
        <v>45096.670287870373</v>
      </c>
      <c r="B895" s="1">
        <v>4</v>
      </c>
      <c r="C895" s="6">
        <v>2590.7199999999998</v>
      </c>
      <c r="D895" s="6">
        <v>1</v>
      </c>
      <c r="E895" s="7" t="s">
        <v>19</v>
      </c>
      <c r="F895" s="5">
        <v>45100.436870497688</v>
      </c>
      <c r="G895" s="1">
        <v>1</v>
      </c>
      <c r="H895" s="5">
        <v>45095.291067465281</v>
      </c>
      <c r="I895" s="7" t="s">
        <v>49</v>
      </c>
      <c r="J895" s="7"/>
      <c r="K895" s="7" t="s">
        <v>60</v>
      </c>
      <c r="L895" s="7" t="s">
        <v>21</v>
      </c>
      <c r="M895" s="7" t="s">
        <v>64</v>
      </c>
      <c r="N895" s="7" t="s">
        <v>33</v>
      </c>
      <c r="O895" s="7" t="s">
        <v>61</v>
      </c>
      <c r="P895" s="25">
        <f t="shared" si="195"/>
        <v>894</v>
      </c>
      <c r="Q895" s="28">
        <f t="shared" si="192"/>
        <v>45078</v>
      </c>
      <c r="R895" s="28" t="str">
        <f t="shared" si="182"/>
        <v>WEB</v>
      </c>
      <c r="S895" s="28" t="str">
        <f t="shared" si="183"/>
        <v>META</v>
      </c>
      <c r="T895" s="29">
        <f t="shared" si="184"/>
        <v>6.5252854812398045E-3</v>
      </c>
      <c r="U895" s="29">
        <f t="shared" si="193"/>
        <v>6.5252854812398045E-3</v>
      </c>
      <c r="V895" s="30">
        <f t="shared" si="185"/>
        <v>0</v>
      </c>
      <c r="W895" s="30">
        <f t="shared" si="186"/>
        <v>0</v>
      </c>
      <c r="X895" s="30">
        <f t="shared" si="187"/>
        <v>0</v>
      </c>
      <c r="Y895" s="30">
        <f t="shared" si="188"/>
        <v>46.63295999999999</v>
      </c>
      <c r="Z895" s="30">
        <f t="shared" si="189"/>
        <v>230</v>
      </c>
      <c r="AA895" s="30">
        <f t="shared" si="190"/>
        <v>0</v>
      </c>
      <c r="AB895" s="30">
        <f t="shared" si="191"/>
        <v>0</v>
      </c>
      <c r="AC895" s="30">
        <f t="shared" si="194"/>
        <v>2314.0870399999999</v>
      </c>
    </row>
    <row r="896" spans="1:29" x14ac:dyDescent="0.35">
      <c r="A896" s="5">
        <v>45096.660295925925</v>
      </c>
      <c r="B896" s="1">
        <v>2</v>
      </c>
      <c r="C896" s="6">
        <v>1539.28</v>
      </c>
      <c r="D896" s="6">
        <v>1</v>
      </c>
      <c r="E896" s="7" t="s">
        <v>19</v>
      </c>
      <c r="F896" s="5">
        <v>45098.445796979169</v>
      </c>
      <c r="G896" s="1">
        <v>1</v>
      </c>
      <c r="H896" s="5">
        <v>45058.442538935182</v>
      </c>
      <c r="I896" s="7" t="s">
        <v>49</v>
      </c>
      <c r="J896" s="7"/>
      <c r="K896" s="7" t="s">
        <v>30</v>
      </c>
      <c r="L896" s="7" t="s">
        <v>31</v>
      </c>
      <c r="M896" s="7" t="s">
        <v>32</v>
      </c>
      <c r="N896" s="7" t="s">
        <v>33</v>
      </c>
      <c r="O896" s="7" t="s">
        <v>30</v>
      </c>
      <c r="P896" s="25">
        <f t="shared" si="195"/>
        <v>895</v>
      </c>
      <c r="Q896" s="28">
        <f t="shared" si="192"/>
        <v>45078</v>
      </c>
      <c r="R896" s="28" t="str">
        <f t="shared" si="182"/>
        <v>OTA</v>
      </c>
      <c r="S896" s="28" t="str">
        <f t="shared" si="183"/>
        <v>OTA</v>
      </c>
      <c r="T896" s="29">
        <f t="shared" si="184"/>
        <v>1.1785503830288745E-3</v>
      </c>
      <c r="U896" s="29">
        <f t="shared" si="193"/>
        <v>1.1785503830288745E-3</v>
      </c>
      <c r="V896" s="30">
        <f t="shared" si="185"/>
        <v>230.892</v>
      </c>
      <c r="W896" s="30">
        <f t="shared" si="186"/>
        <v>0</v>
      </c>
      <c r="X896" s="30">
        <f t="shared" si="187"/>
        <v>0</v>
      </c>
      <c r="Y896" s="30">
        <f t="shared" si="188"/>
        <v>27.707039999999996</v>
      </c>
      <c r="Z896" s="30">
        <f t="shared" si="189"/>
        <v>153.33333333333331</v>
      </c>
      <c r="AA896" s="30">
        <f t="shared" si="190"/>
        <v>2.3571007660577488</v>
      </c>
      <c r="AB896" s="30">
        <f t="shared" si="191"/>
        <v>0</v>
      </c>
      <c r="AC896" s="30">
        <f t="shared" si="194"/>
        <v>1124.9905259006089</v>
      </c>
    </row>
    <row r="897" spans="1:29" x14ac:dyDescent="0.35">
      <c r="A897" s="5">
        <v>45096.946507361114</v>
      </c>
      <c r="B897" s="1">
        <v>1</v>
      </c>
      <c r="C897" s="6">
        <v>572.99</v>
      </c>
      <c r="D897" s="6">
        <v>1</v>
      </c>
      <c r="E897" s="7" t="s">
        <v>19</v>
      </c>
      <c r="F897" s="5">
        <v>45097.447297222221</v>
      </c>
      <c r="G897" s="1">
        <v>1</v>
      </c>
      <c r="H897" s="5">
        <v>45095.938684895831</v>
      </c>
      <c r="I897" s="7" t="s">
        <v>49</v>
      </c>
      <c r="J897" s="7"/>
      <c r="K897" s="7" t="s">
        <v>50</v>
      </c>
      <c r="L897" s="7" t="s">
        <v>31</v>
      </c>
      <c r="M897" s="7" t="s">
        <v>32</v>
      </c>
      <c r="N897" s="7" t="s">
        <v>33</v>
      </c>
      <c r="O897" s="7" t="s">
        <v>51</v>
      </c>
      <c r="P897" s="25">
        <f t="shared" si="195"/>
        <v>896</v>
      </c>
      <c r="Q897" s="28">
        <f t="shared" si="192"/>
        <v>45078</v>
      </c>
      <c r="R897" s="28" t="str">
        <f t="shared" si="182"/>
        <v>OTA</v>
      </c>
      <c r="S897" s="28" t="str">
        <f t="shared" si="183"/>
        <v>OTA</v>
      </c>
      <c r="T897" s="29">
        <f t="shared" si="184"/>
        <v>5.8927519151443723E-4</v>
      </c>
      <c r="U897" s="29">
        <f t="shared" si="193"/>
        <v>5.8927519151443723E-4</v>
      </c>
      <c r="V897" s="30">
        <f t="shared" si="185"/>
        <v>85.948499999999996</v>
      </c>
      <c r="W897" s="30">
        <f t="shared" si="186"/>
        <v>0</v>
      </c>
      <c r="X897" s="30">
        <f t="shared" si="187"/>
        <v>0</v>
      </c>
      <c r="Y897" s="30">
        <f t="shared" si="188"/>
        <v>10.31382</v>
      </c>
      <c r="Z897" s="30">
        <f t="shared" si="189"/>
        <v>115</v>
      </c>
      <c r="AA897" s="30">
        <f t="shared" si="190"/>
        <v>1.1785503830288744</v>
      </c>
      <c r="AB897" s="30">
        <f t="shared" si="191"/>
        <v>0</v>
      </c>
      <c r="AC897" s="30">
        <f t="shared" si="194"/>
        <v>360.54912961697119</v>
      </c>
    </row>
    <row r="898" spans="1:29" x14ac:dyDescent="0.35">
      <c r="A898" s="5">
        <v>45096.932311273151</v>
      </c>
      <c r="B898" s="1">
        <v>1</v>
      </c>
      <c r="C898" s="6">
        <v>619.54999999999995</v>
      </c>
      <c r="D898" s="6">
        <v>1</v>
      </c>
      <c r="E898" s="7" t="s">
        <v>19</v>
      </c>
      <c r="F898" s="5">
        <v>45097.25</v>
      </c>
      <c r="G898" s="1">
        <v>1</v>
      </c>
      <c r="H898" s="5">
        <v>45021.935201215281</v>
      </c>
      <c r="I898" s="7" t="s">
        <v>49</v>
      </c>
      <c r="J898" s="7"/>
      <c r="K898" s="7" t="s">
        <v>30</v>
      </c>
      <c r="L898" s="7" t="s">
        <v>31</v>
      </c>
      <c r="M898" s="7" t="s">
        <v>34</v>
      </c>
      <c r="N898" s="7" t="s">
        <v>33</v>
      </c>
      <c r="O898" s="7" t="s">
        <v>30</v>
      </c>
      <c r="P898" s="25">
        <f t="shared" si="195"/>
        <v>897</v>
      </c>
      <c r="Q898" s="28">
        <f t="shared" si="192"/>
        <v>45078</v>
      </c>
      <c r="R898" s="28" t="str">
        <f t="shared" ref="R898:R961" si="196">IFERROR(VLOOKUP($M898,rate_mapping,2,FALSE),"")</f>
        <v>OTA</v>
      </c>
      <c r="S898" s="28" t="str">
        <f t="shared" ref="S898:S961" si="197">IFERROR(VLOOKUP($O898,source_mapping,2,FALSE),"")</f>
        <v>OTA</v>
      </c>
      <c r="T898" s="29">
        <f t="shared" ref="T898:T961" si="198">IFERROR($B898/SUMIFS($B:$B,$L:$L,$L898,$Q:$Q,$Q898),0)</f>
        <v>5.8927519151443723E-4</v>
      </c>
      <c r="U898" s="29">
        <f t="shared" si="193"/>
        <v>5.8927519151443723E-4</v>
      </c>
      <c r="V898" s="30">
        <f t="shared" ref="V898:V961" si="199">MAX(IFERROR(VLOOKUP($S898,channel_code_cost,3,FALSE)*$C898,0),IFERROR(VLOOKUP($R898,rate_code_cost,3,FALSE)*$C898,0))</f>
        <v>92.93249999999999</v>
      </c>
      <c r="W898" s="30">
        <f t="shared" ref="W898:W961" si="200">MAX(IFERROR(VLOOKUP($S898,channel_code_cost,2,FALSE)*$D898,0),IFERROR(VLOOKUP($R898,rate_code_cost,2,FALSE)*$D898,0))</f>
        <v>0</v>
      </c>
      <c r="X898" s="30">
        <f t="shared" ref="X898:X961" si="201">MAX(IFERROR(VLOOKUP($S898,channel_code_cost,4,FALSE)*$C898,0),IFERROR(VLOOKUP($R898,rate_code_cost,4,FALSE)*$C898,0))</f>
        <v>0</v>
      </c>
      <c r="Y898" s="30">
        <f t="shared" ref="Y898:Y961" si="202">MAX(IFERROR(VLOOKUP($S898,channel_code_cost,5,FALSE)*$C898,0),IFERROR(VLOOKUP($R898,rate_code_cost,5,FALSE)*$C898,0))</f>
        <v>11.151899999999998</v>
      </c>
      <c r="Z898" s="30">
        <f t="shared" ref="Z898:Z961" si="203">hk_departure_cost+(($B898-1)*hk_stay_cost)</f>
        <v>115</v>
      </c>
      <c r="AA898" s="30">
        <f t="shared" ref="AA898:AA961" si="204">IFERROR(VLOOKUP($S898,channel_code_cost,6,FALSE)*$U898,0)</f>
        <v>1.1785503830288744</v>
      </c>
      <c r="AB898" s="30">
        <f t="shared" ref="AB898:AB961" si="205">IFERROR(VLOOKUP($L898,segment_p_cost,2,FALSE)*$T898,0)</f>
        <v>0</v>
      </c>
      <c r="AC898" s="30">
        <f t="shared" si="194"/>
        <v>399.2870496169711</v>
      </c>
    </row>
    <row r="899" spans="1:29" x14ac:dyDescent="0.35">
      <c r="A899" s="5">
        <v>45096.688317893517</v>
      </c>
      <c r="B899" s="1">
        <v>3</v>
      </c>
      <c r="C899" s="6">
        <v>2859.91</v>
      </c>
      <c r="D899" s="6">
        <v>1</v>
      </c>
      <c r="E899" s="7" t="s">
        <v>19</v>
      </c>
      <c r="F899" s="5">
        <v>45099.458333333336</v>
      </c>
      <c r="G899" s="1">
        <v>1</v>
      </c>
      <c r="H899" s="5">
        <v>45073.602920381942</v>
      </c>
      <c r="I899" s="7" t="s">
        <v>53</v>
      </c>
      <c r="J899" s="7"/>
      <c r="K899" s="7" t="s">
        <v>30</v>
      </c>
      <c r="L899" s="7" t="s">
        <v>31</v>
      </c>
      <c r="M899" s="7" t="s">
        <v>34</v>
      </c>
      <c r="N899" s="7" t="s">
        <v>33</v>
      </c>
      <c r="O899" s="7" t="s">
        <v>30</v>
      </c>
      <c r="P899" s="25">
        <f t="shared" si="195"/>
        <v>898</v>
      </c>
      <c r="Q899" s="28">
        <f t="shared" ref="Q899:Q962" si="206">DATE(YEAR($A899),MONTH($A899),1)</f>
        <v>45078</v>
      </c>
      <c r="R899" s="28" t="str">
        <f t="shared" si="196"/>
        <v>OTA</v>
      </c>
      <c r="S899" s="28" t="str">
        <f t="shared" si="197"/>
        <v>OTA</v>
      </c>
      <c r="T899" s="29">
        <f t="shared" si="198"/>
        <v>1.7678255745433118E-3</v>
      </c>
      <c r="U899" s="29">
        <f t="shared" ref="U899:U962" si="207">IFERROR($B899/SUMIFS($B:$B,$L:$L,$L899,$Q:$Q,$Q899),0)</f>
        <v>1.7678255745433118E-3</v>
      </c>
      <c r="V899" s="30">
        <f t="shared" si="199"/>
        <v>428.98649999999998</v>
      </c>
      <c r="W899" s="30">
        <f t="shared" si="200"/>
        <v>0</v>
      </c>
      <c r="X899" s="30">
        <f t="shared" si="201"/>
        <v>0</v>
      </c>
      <c r="Y899" s="30">
        <f t="shared" si="202"/>
        <v>51.478379999999994</v>
      </c>
      <c r="Z899" s="30">
        <f t="shared" si="203"/>
        <v>191.66666666666666</v>
      </c>
      <c r="AA899" s="30">
        <f t="shared" si="204"/>
        <v>3.5356511490866236</v>
      </c>
      <c r="AB899" s="30">
        <f t="shared" si="205"/>
        <v>0</v>
      </c>
      <c r="AC899" s="30">
        <f t="shared" ref="AC899:AC962" si="208">C899-SUM(V899:AB899)</f>
        <v>2184.2428021842466</v>
      </c>
    </row>
    <row r="900" spans="1:29" x14ac:dyDescent="0.35">
      <c r="A900" s="5">
        <v>45097.236604467595</v>
      </c>
      <c r="B900" s="1">
        <v>4</v>
      </c>
      <c r="C900" s="6">
        <v>4040.17</v>
      </c>
      <c r="D900" s="6">
        <v>1</v>
      </c>
      <c r="E900" s="7" t="s">
        <v>19</v>
      </c>
      <c r="F900" s="5">
        <v>45100.312595706018</v>
      </c>
      <c r="G900" s="1">
        <v>1</v>
      </c>
      <c r="H900" s="5">
        <v>45065.369244571761</v>
      </c>
      <c r="I900" s="7" t="s">
        <v>53</v>
      </c>
      <c r="J900" s="7"/>
      <c r="K900" s="7" t="s">
        <v>35</v>
      </c>
      <c r="L900" s="7" t="s">
        <v>31</v>
      </c>
      <c r="M900" s="7" t="s">
        <v>32</v>
      </c>
      <c r="N900" s="7" t="s">
        <v>33</v>
      </c>
      <c r="O900" s="7" t="s">
        <v>37</v>
      </c>
      <c r="P900" s="25">
        <f t="shared" ref="P900:P963" si="209">P899+1</f>
        <v>899</v>
      </c>
      <c r="Q900" s="28">
        <f t="shared" si="206"/>
        <v>45078</v>
      </c>
      <c r="R900" s="28" t="str">
        <f t="shared" si="196"/>
        <v>OTA</v>
      </c>
      <c r="S900" s="28" t="str">
        <f t="shared" si="197"/>
        <v>OTA</v>
      </c>
      <c r="T900" s="29">
        <f t="shared" si="198"/>
        <v>2.3571007660577489E-3</v>
      </c>
      <c r="U900" s="29">
        <f t="shared" si="207"/>
        <v>2.3571007660577489E-3</v>
      </c>
      <c r="V900" s="30">
        <f t="shared" si="199"/>
        <v>606.02549999999997</v>
      </c>
      <c r="W900" s="30">
        <f t="shared" si="200"/>
        <v>0</v>
      </c>
      <c r="X900" s="30">
        <f t="shared" si="201"/>
        <v>0</v>
      </c>
      <c r="Y900" s="30">
        <f t="shared" si="202"/>
        <v>72.72305999999999</v>
      </c>
      <c r="Z900" s="30">
        <f t="shared" si="203"/>
        <v>230</v>
      </c>
      <c r="AA900" s="30">
        <f t="shared" si="204"/>
        <v>4.7142015321154975</v>
      </c>
      <c r="AB900" s="30">
        <f t="shared" si="205"/>
        <v>0</v>
      </c>
      <c r="AC900" s="30">
        <f t="shared" si="208"/>
        <v>3126.7072384678845</v>
      </c>
    </row>
    <row r="901" spans="1:29" x14ac:dyDescent="0.35">
      <c r="A901" s="5">
        <v>45097.069894131942</v>
      </c>
      <c r="B901" s="1">
        <v>3</v>
      </c>
      <c r="C901" s="6">
        <v>1964.08</v>
      </c>
      <c r="D901" s="6">
        <v>1</v>
      </c>
      <c r="E901" s="7" t="s">
        <v>19</v>
      </c>
      <c r="F901" s="5">
        <v>45099.179147118055</v>
      </c>
      <c r="G901" s="1">
        <v>1</v>
      </c>
      <c r="H901" s="5">
        <v>45058.470286875003</v>
      </c>
      <c r="I901" s="7" t="s">
        <v>53</v>
      </c>
      <c r="J901" s="7"/>
      <c r="K901" s="7" t="s">
        <v>38</v>
      </c>
      <c r="L901" s="7" t="s">
        <v>31</v>
      </c>
      <c r="M901" s="7" t="s">
        <v>34</v>
      </c>
      <c r="N901" s="7" t="s">
        <v>23</v>
      </c>
      <c r="O901" s="7" t="s">
        <v>38</v>
      </c>
      <c r="P901" s="25">
        <f t="shared" si="209"/>
        <v>900</v>
      </c>
      <c r="Q901" s="28">
        <f t="shared" si="206"/>
        <v>45078</v>
      </c>
      <c r="R901" s="28" t="str">
        <f t="shared" si="196"/>
        <v>OTA</v>
      </c>
      <c r="S901" s="28" t="str">
        <f t="shared" si="197"/>
        <v>OTA</v>
      </c>
      <c r="T901" s="29">
        <f t="shared" si="198"/>
        <v>1.7678255745433118E-3</v>
      </c>
      <c r="U901" s="29">
        <f t="shared" si="207"/>
        <v>1.7678255745433118E-3</v>
      </c>
      <c r="V901" s="30">
        <f t="shared" si="199"/>
        <v>294.61199999999997</v>
      </c>
      <c r="W901" s="30">
        <f t="shared" si="200"/>
        <v>0</v>
      </c>
      <c r="X901" s="30">
        <f t="shared" si="201"/>
        <v>0</v>
      </c>
      <c r="Y901" s="30">
        <f t="shared" si="202"/>
        <v>35.353439999999999</v>
      </c>
      <c r="Z901" s="30">
        <f t="shared" si="203"/>
        <v>191.66666666666666</v>
      </c>
      <c r="AA901" s="30">
        <f t="shared" si="204"/>
        <v>3.5356511490866236</v>
      </c>
      <c r="AB901" s="30">
        <f t="shared" si="205"/>
        <v>0</v>
      </c>
      <c r="AC901" s="30">
        <f t="shared" si="208"/>
        <v>1438.9122421842467</v>
      </c>
    </row>
    <row r="902" spans="1:29" x14ac:dyDescent="0.35">
      <c r="A902" s="5">
        <v>45096.685073217595</v>
      </c>
      <c r="B902" s="1">
        <v>1</v>
      </c>
      <c r="C902" s="6">
        <v>767.86</v>
      </c>
      <c r="D902" s="6">
        <v>1</v>
      </c>
      <c r="E902" s="7" t="s">
        <v>19</v>
      </c>
      <c r="F902" s="5">
        <v>45097.458333333336</v>
      </c>
      <c r="G902" s="1">
        <v>1</v>
      </c>
      <c r="H902" s="5">
        <v>45096.675840555552</v>
      </c>
      <c r="I902" s="7" t="s">
        <v>53</v>
      </c>
      <c r="J902" s="7"/>
      <c r="K902" s="7" t="s">
        <v>30</v>
      </c>
      <c r="L902" s="7" t="s">
        <v>31</v>
      </c>
      <c r="M902" s="7" t="s">
        <v>32</v>
      </c>
      <c r="N902" s="7" t="s">
        <v>33</v>
      </c>
      <c r="O902" s="7" t="s">
        <v>30</v>
      </c>
      <c r="P902" s="25">
        <f t="shared" si="209"/>
        <v>901</v>
      </c>
      <c r="Q902" s="28">
        <f t="shared" si="206"/>
        <v>45078</v>
      </c>
      <c r="R902" s="28" t="str">
        <f t="shared" si="196"/>
        <v>OTA</v>
      </c>
      <c r="S902" s="28" t="str">
        <f t="shared" si="197"/>
        <v>OTA</v>
      </c>
      <c r="T902" s="29">
        <f t="shared" si="198"/>
        <v>5.8927519151443723E-4</v>
      </c>
      <c r="U902" s="29">
        <f t="shared" si="207"/>
        <v>5.8927519151443723E-4</v>
      </c>
      <c r="V902" s="30">
        <f t="shared" si="199"/>
        <v>115.179</v>
      </c>
      <c r="W902" s="30">
        <f t="shared" si="200"/>
        <v>0</v>
      </c>
      <c r="X902" s="30">
        <f t="shared" si="201"/>
        <v>0</v>
      </c>
      <c r="Y902" s="30">
        <f t="shared" si="202"/>
        <v>13.821479999999999</v>
      </c>
      <c r="Z902" s="30">
        <f t="shared" si="203"/>
        <v>115</v>
      </c>
      <c r="AA902" s="30">
        <f t="shared" si="204"/>
        <v>1.1785503830288744</v>
      </c>
      <c r="AB902" s="30">
        <f t="shared" si="205"/>
        <v>0</v>
      </c>
      <c r="AC902" s="30">
        <f t="shared" si="208"/>
        <v>522.6809696169712</v>
      </c>
    </row>
    <row r="903" spans="1:29" x14ac:dyDescent="0.35">
      <c r="A903" s="5">
        <v>45096.775227025464</v>
      </c>
      <c r="B903" s="1">
        <v>1</v>
      </c>
      <c r="C903" s="6">
        <v>767.86</v>
      </c>
      <c r="D903" s="6">
        <v>1</v>
      </c>
      <c r="E903" s="7" t="s">
        <v>19</v>
      </c>
      <c r="F903" s="5">
        <v>45097.458333333336</v>
      </c>
      <c r="G903" s="1">
        <v>1</v>
      </c>
      <c r="H903" s="5">
        <v>45095.978951921294</v>
      </c>
      <c r="I903" s="7" t="s">
        <v>53</v>
      </c>
      <c r="J903" s="7"/>
      <c r="K903" s="7" t="s">
        <v>30</v>
      </c>
      <c r="L903" s="7" t="s">
        <v>31</v>
      </c>
      <c r="M903" s="7" t="s">
        <v>32</v>
      </c>
      <c r="N903" s="7" t="s">
        <v>33</v>
      </c>
      <c r="O903" s="7" t="s">
        <v>30</v>
      </c>
      <c r="P903" s="25">
        <f t="shared" si="209"/>
        <v>902</v>
      </c>
      <c r="Q903" s="28">
        <f t="shared" si="206"/>
        <v>45078</v>
      </c>
      <c r="R903" s="28" t="str">
        <f t="shared" si="196"/>
        <v>OTA</v>
      </c>
      <c r="S903" s="28" t="str">
        <f t="shared" si="197"/>
        <v>OTA</v>
      </c>
      <c r="T903" s="29">
        <f t="shared" si="198"/>
        <v>5.8927519151443723E-4</v>
      </c>
      <c r="U903" s="29">
        <f t="shared" si="207"/>
        <v>5.8927519151443723E-4</v>
      </c>
      <c r="V903" s="30">
        <f t="shared" si="199"/>
        <v>115.179</v>
      </c>
      <c r="W903" s="30">
        <f t="shared" si="200"/>
        <v>0</v>
      </c>
      <c r="X903" s="30">
        <f t="shared" si="201"/>
        <v>0</v>
      </c>
      <c r="Y903" s="30">
        <f t="shared" si="202"/>
        <v>13.821479999999999</v>
      </c>
      <c r="Z903" s="30">
        <f t="shared" si="203"/>
        <v>115</v>
      </c>
      <c r="AA903" s="30">
        <f t="shared" si="204"/>
        <v>1.1785503830288744</v>
      </c>
      <c r="AB903" s="30">
        <f t="shared" si="205"/>
        <v>0</v>
      </c>
      <c r="AC903" s="30">
        <f t="shared" si="208"/>
        <v>522.6809696169712</v>
      </c>
    </row>
    <row r="904" spans="1:29" x14ac:dyDescent="0.35">
      <c r="A904" s="5">
        <v>45096.728968761578</v>
      </c>
      <c r="B904" s="1">
        <v>1</v>
      </c>
      <c r="C904" s="6">
        <v>612.46</v>
      </c>
      <c r="D904" s="6">
        <v>1</v>
      </c>
      <c r="E904" s="7" t="s">
        <v>19</v>
      </c>
      <c r="F904" s="5">
        <v>45097.382559560188</v>
      </c>
      <c r="G904" s="1">
        <v>1</v>
      </c>
      <c r="H904" s="5">
        <v>45094.498750682869</v>
      </c>
      <c r="I904" s="7" t="s">
        <v>53</v>
      </c>
      <c r="J904" s="7"/>
      <c r="K904" s="7" t="s">
        <v>50</v>
      </c>
      <c r="L904" s="7" t="s">
        <v>31</v>
      </c>
      <c r="M904" s="7" t="s">
        <v>32</v>
      </c>
      <c r="N904" s="7" t="s">
        <v>33</v>
      </c>
      <c r="O904" s="7" t="s">
        <v>51</v>
      </c>
      <c r="P904" s="25">
        <f t="shared" si="209"/>
        <v>903</v>
      </c>
      <c r="Q904" s="28">
        <f t="shared" si="206"/>
        <v>45078</v>
      </c>
      <c r="R904" s="28" t="str">
        <f t="shared" si="196"/>
        <v>OTA</v>
      </c>
      <c r="S904" s="28" t="str">
        <f t="shared" si="197"/>
        <v>OTA</v>
      </c>
      <c r="T904" s="29">
        <f t="shared" si="198"/>
        <v>5.8927519151443723E-4</v>
      </c>
      <c r="U904" s="29">
        <f t="shared" si="207"/>
        <v>5.8927519151443723E-4</v>
      </c>
      <c r="V904" s="30">
        <f t="shared" si="199"/>
        <v>91.869</v>
      </c>
      <c r="W904" s="30">
        <f t="shared" si="200"/>
        <v>0</v>
      </c>
      <c r="X904" s="30">
        <f t="shared" si="201"/>
        <v>0</v>
      </c>
      <c r="Y904" s="30">
        <f t="shared" si="202"/>
        <v>11.024279999999999</v>
      </c>
      <c r="Z904" s="30">
        <f t="shared" si="203"/>
        <v>115</v>
      </c>
      <c r="AA904" s="30">
        <f t="shared" si="204"/>
        <v>1.1785503830288744</v>
      </c>
      <c r="AB904" s="30">
        <f t="shared" si="205"/>
        <v>0</v>
      </c>
      <c r="AC904" s="30">
        <f t="shared" si="208"/>
        <v>393.38816961697114</v>
      </c>
    </row>
    <row r="905" spans="1:29" x14ac:dyDescent="0.35">
      <c r="A905" s="5">
        <v>45096.728474178242</v>
      </c>
      <c r="B905" s="1">
        <v>2</v>
      </c>
      <c r="C905" s="6">
        <v>1591.88</v>
      </c>
      <c r="D905" s="6">
        <v>1</v>
      </c>
      <c r="E905" s="7" t="s">
        <v>19</v>
      </c>
      <c r="F905" s="5">
        <v>45098.435556516204</v>
      </c>
      <c r="G905" s="1">
        <v>1</v>
      </c>
      <c r="H905" s="5">
        <v>45062.484505474538</v>
      </c>
      <c r="I905" s="7" t="s">
        <v>53</v>
      </c>
      <c r="J905" s="7"/>
      <c r="K905" s="7" t="s">
        <v>30</v>
      </c>
      <c r="L905" s="7" t="s">
        <v>31</v>
      </c>
      <c r="M905" s="7" t="s">
        <v>34</v>
      </c>
      <c r="N905" s="7" t="s">
        <v>33</v>
      </c>
      <c r="O905" s="7" t="s">
        <v>30</v>
      </c>
      <c r="P905" s="25">
        <f t="shared" si="209"/>
        <v>904</v>
      </c>
      <c r="Q905" s="28">
        <f t="shared" si="206"/>
        <v>45078</v>
      </c>
      <c r="R905" s="28" t="str">
        <f t="shared" si="196"/>
        <v>OTA</v>
      </c>
      <c r="S905" s="28" t="str">
        <f t="shared" si="197"/>
        <v>OTA</v>
      </c>
      <c r="T905" s="29">
        <f t="shared" si="198"/>
        <v>1.1785503830288745E-3</v>
      </c>
      <c r="U905" s="29">
        <f t="shared" si="207"/>
        <v>1.1785503830288745E-3</v>
      </c>
      <c r="V905" s="30">
        <f t="shared" si="199"/>
        <v>238.78200000000001</v>
      </c>
      <c r="W905" s="30">
        <f t="shared" si="200"/>
        <v>0</v>
      </c>
      <c r="X905" s="30">
        <f t="shared" si="201"/>
        <v>0</v>
      </c>
      <c r="Y905" s="30">
        <f t="shared" si="202"/>
        <v>28.653839999999999</v>
      </c>
      <c r="Z905" s="30">
        <f t="shared" si="203"/>
        <v>153.33333333333331</v>
      </c>
      <c r="AA905" s="30">
        <f t="shared" si="204"/>
        <v>2.3571007660577488</v>
      </c>
      <c r="AB905" s="30">
        <f t="shared" si="205"/>
        <v>0</v>
      </c>
      <c r="AC905" s="30">
        <f t="shared" si="208"/>
        <v>1168.753725900609</v>
      </c>
    </row>
    <row r="906" spans="1:29" x14ac:dyDescent="0.35">
      <c r="A906" s="5">
        <v>45096.811777662035</v>
      </c>
      <c r="B906" s="1">
        <v>1</v>
      </c>
      <c r="C906" s="6">
        <v>771.43</v>
      </c>
      <c r="D906" s="6">
        <v>1</v>
      </c>
      <c r="E906" s="7" t="s">
        <v>19</v>
      </c>
      <c r="F906" s="5">
        <v>45097.348224791669</v>
      </c>
      <c r="G906" s="1">
        <v>1</v>
      </c>
      <c r="H906" s="5">
        <v>45076.670613495371</v>
      </c>
      <c r="I906" s="7" t="s">
        <v>53</v>
      </c>
      <c r="J906" s="7"/>
      <c r="K906" s="7" t="s">
        <v>30</v>
      </c>
      <c r="L906" s="7" t="s">
        <v>31</v>
      </c>
      <c r="M906" s="7" t="s">
        <v>34</v>
      </c>
      <c r="N906" s="7" t="s">
        <v>33</v>
      </c>
      <c r="O906" s="7" t="s">
        <v>30</v>
      </c>
      <c r="P906" s="25">
        <f t="shared" si="209"/>
        <v>905</v>
      </c>
      <c r="Q906" s="28">
        <f t="shared" si="206"/>
        <v>45078</v>
      </c>
      <c r="R906" s="28" t="str">
        <f t="shared" si="196"/>
        <v>OTA</v>
      </c>
      <c r="S906" s="28" t="str">
        <f t="shared" si="197"/>
        <v>OTA</v>
      </c>
      <c r="T906" s="29">
        <f t="shared" si="198"/>
        <v>5.8927519151443723E-4</v>
      </c>
      <c r="U906" s="29">
        <f t="shared" si="207"/>
        <v>5.8927519151443723E-4</v>
      </c>
      <c r="V906" s="30">
        <f t="shared" si="199"/>
        <v>115.71449999999999</v>
      </c>
      <c r="W906" s="30">
        <f t="shared" si="200"/>
        <v>0</v>
      </c>
      <c r="X906" s="30">
        <f t="shared" si="201"/>
        <v>0</v>
      </c>
      <c r="Y906" s="30">
        <f t="shared" si="202"/>
        <v>13.885739999999998</v>
      </c>
      <c r="Z906" s="30">
        <f t="shared" si="203"/>
        <v>115</v>
      </c>
      <c r="AA906" s="30">
        <f t="shared" si="204"/>
        <v>1.1785503830288744</v>
      </c>
      <c r="AB906" s="30">
        <f t="shared" si="205"/>
        <v>0</v>
      </c>
      <c r="AC906" s="30">
        <f t="shared" si="208"/>
        <v>525.65120961697107</v>
      </c>
    </row>
    <row r="907" spans="1:29" x14ac:dyDescent="0.35">
      <c r="A907" s="5">
        <v>45097.989461342593</v>
      </c>
      <c r="B907" s="1">
        <v>2</v>
      </c>
      <c r="C907" s="6">
        <v>5005.22</v>
      </c>
      <c r="D907" s="6">
        <v>1</v>
      </c>
      <c r="E907" s="7" t="s">
        <v>19</v>
      </c>
      <c r="F907" s="5">
        <v>45099.382350775464</v>
      </c>
      <c r="G907" s="1">
        <v>1</v>
      </c>
      <c r="H907" s="5">
        <v>45070.793882511571</v>
      </c>
      <c r="I907" s="7" t="s">
        <v>20</v>
      </c>
      <c r="J907" s="7"/>
      <c r="K907" s="7" t="s">
        <v>30</v>
      </c>
      <c r="L907" s="7" t="s">
        <v>31</v>
      </c>
      <c r="M907" s="7" t="s">
        <v>58</v>
      </c>
      <c r="N907" s="7" t="s">
        <v>33</v>
      </c>
      <c r="O907" s="7" t="s">
        <v>30</v>
      </c>
      <c r="P907" s="25">
        <f t="shared" si="209"/>
        <v>906</v>
      </c>
      <c r="Q907" s="28">
        <f t="shared" si="206"/>
        <v>45078</v>
      </c>
      <c r="R907" s="28" t="str">
        <f t="shared" si="196"/>
        <v>OTA</v>
      </c>
      <c r="S907" s="28" t="str">
        <f t="shared" si="197"/>
        <v>OTA</v>
      </c>
      <c r="T907" s="29">
        <f t="shared" si="198"/>
        <v>1.1785503830288745E-3</v>
      </c>
      <c r="U907" s="29">
        <f t="shared" si="207"/>
        <v>1.1785503830288745E-3</v>
      </c>
      <c r="V907" s="30">
        <f t="shared" si="199"/>
        <v>750.78300000000002</v>
      </c>
      <c r="W907" s="30">
        <f t="shared" si="200"/>
        <v>0</v>
      </c>
      <c r="X907" s="30">
        <f t="shared" si="201"/>
        <v>0</v>
      </c>
      <c r="Y907" s="30">
        <f t="shared" si="202"/>
        <v>90.093959999999996</v>
      </c>
      <c r="Z907" s="30">
        <f t="shared" si="203"/>
        <v>153.33333333333331</v>
      </c>
      <c r="AA907" s="30">
        <f t="shared" si="204"/>
        <v>2.3571007660577488</v>
      </c>
      <c r="AB907" s="30">
        <f t="shared" si="205"/>
        <v>0</v>
      </c>
      <c r="AC907" s="30">
        <f t="shared" si="208"/>
        <v>4008.6526059006092</v>
      </c>
    </row>
    <row r="908" spans="1:29" x14ac:dyDescent="0.35">
      <c r="A908" s="5">
        <v>45097.618106932867</v>
      </c>
      <c r="B908" s="1">
        <v>1</v>
      </c>
      <c r="C908" s="6">
        <v>1750.94</v>
      </c>
      <c r="D908" s="6">
        <v>1</v>
      </c>
      <c r="E908" s="7" t="s">
        <v>19</v>
      </c>
      <c r="F908" s="5">
        <v>45098.357009432868</v>
      </c>
      <c r="G908" s="1">
        <v>2</v>
      </c>
      <c r="H908" s="5">
        <v>44959.39389097222</v>
      </c>
      <c r="I908" s="7" t="s">
        <v>20</v>
      </c>
      <c r="J908" s="7"/>
      <c r="K908" s="7" t="s">
        <v>35</v>
      </c>
      <c r="L908" s="7" t="s">
        <v>31</v>
      </c>
      <c r="M908" s="7" t="s">
        <v>32</v>
      </c>
      <c r="N908" s="7" t="s">
        <v>33</v>
      </c>
      <c r="O908" s="7" t="s">
        <v>37</v>
      </c>
      <c r="P908" s="25">
        <f t="shared" si="209"/>
        <v>907</v>
      </c>
      <c r="Q908" s="28">
        <f t="shared" si="206"/>
        <v>45078</v>
      </c>
      <c r="R908" s="28" t="str">
        <f t="shared" si="196"/>
        <v>OTA</v>
      </c>
      <c r="S908" s="28" t="str">
        <f t="shared" si="197"/>
        <v>OTA</v>
      </c>
      <c r="T908" s="29">
        <f t="shared" si="198"/>
        <v>5.8927519151443723E-4</v>
      </c>
      <c r="U908" s="29">
        <f t="shared" si="207"/>
        <v>5.8927519151443723E-4</v>
      </c>
      <c r="V908" s="30">
        <f t="shared" si="199"/>
        <v>262.64100000000002</v>
      </c>
      <c r="W908" s="30">
        <f t="shared" si="200"/>
        <v>0</v>
      </c>
      <c r="X908" s="30">
        <f t="shared" si="201"/>
        <v>0</v>
      </c>
      <c r="Y908" s="30">
        <f t="shared" si="202"/>
        <v>31.516919999999999</v>
      </c>
      <c r="Z908" s="30">
        <f t="shared" si="203"/>
        <v>115</v>
      </c>
      <c r="AA908" s="30">
        <f t="shared" si="204"/>
        <v>1.1785503830288744</v>
      </c>
      <c r="AB908" s="30">
        <f t="shared" si="205"/>
        <v>0</v>
      </c>
      <c r="AC908" s="30">
        <f t="shared" si="208"/>
        <v>1340.6035296169712</v>
      </c>
    </row>
    <row r="909" spans="1:29" x14ac:dyDescent="0.35">
      <c r="A909" s="5">
        <v>45097.875701331017</v>
      </c>
      <c r="B909" s="1">
        <v>5</v>
      </c>
      <c r="C909" s="6">
        <v>10823.12</v>
      </c>
      <c r="D909" s="6">
        <v>1</v>
      </c>
      <c r="E909" s="7" t="s">
        <v>19</v>
      </c>
      <c r="F909" s="5">
        <v>45102.455207650462</v>
      </c>
      <c r="G909" s="1">
        <v>2</v>
      </c>
      <c r="H909" s="5">
        <v>44991.66783752315</v>
      </c>
      <c r="I909" s="7" t="s">
        <v>20</v>
      </c>
      <c r="J909" s="7"/>
      <c r="K909" s="7" t="s">
        <v>30</v>
      </c>
      <c r="L909" s="7" t="s">
        <v>31</v>
      </c>
      <c r="M909" s="7" t="s">
        <v>34</v>
      </c>
      <c r="N909" s="7" t="s">
        <v>33</v>
      </c>
      <c r="O909" s="7" t="s">
        <v>30</v>
      </c>
      <c r="P909" s="25">
        <f t="shared" si="209"/>
        <v>908</v>
      </c>
      <c r="Q909" s="28">
        <f t="shared" si="206"/>
        <v>45078</v>
      </c>
      <c r="R909" s="28" t="str">
        <f t="shared" si="196"/>
        <v>OTA</v>
      </c>
      <c r="S909" s="28" t="str">
        <f t="shared" si="197"/>
        <v>OTA</v>
      </c>
      <c r="T909" s="29">
        <f t="shared" si="198"/>
        <v>2.9463759575721863E-3</v>
      </c>
      <c r="U909" s="29">
        <f t="shared" si="207"/>
        <v>2.9463759575721863E-3</v>
      </c>
      <c r="V909" s="30">
        <f t="shared" si="199"/>
        <v>1623.4680000000001</v>
      </c>
      <c r="W909" s="30">
        <f t="shared" si="200"/>
        <v>0</v>
      </c>
      <c r="X909" s="30">
        <f t="shared" si="201"/>
        <v>0</v>
      </c>
      <c r="Y909" s="30">
        <f t="shared" si="202"/>
        <v>194.81616</v>
      </c>
      <c r="Z909" s="30">
        <f t="shared" si="203"/>
        <v>268.33333333333331</v>
      </c>
      <c r="AA909" s="30">
        <f t="shared" si="204"/>
        <v>5.8927519151443724</v>
      </c>
      <c r="AB909" s="30">
        <f t="shared" si="205"/>
        <v>0</v>
      </c>
      <c r="AC909" s="30">
        <f t="shared" si="208"/>
        <v>8730.6097547515237</v>
      </c>
    </row>
    <row r="910" spans="1:29" x14ac:dyDescent="0.35">
      <c r="A910" s="5">
        <v>45097.899742106485</v>
      </c>
      <c r="B910" s="1">
        <v>5</v>
      </c>
      <c r="C910" s="6">
        <v>6202.86</v>
      </c>
      <c r="D910" s="6">
        <v>1</v>
      </c>
      <c r="E910" s="7" t="s">
        <v>19</v>
      </c>
      <c r="F910" s="5">
        <v>45102.374869363426</v>
      </c>
      <c r="G910" s="1">
        <v>2</v>
      </c>
      <c r="H910" s="5">
        <v>44978.830549432867</v>
      </c>
      <c r="I910" s="7" t="s">
        <v>20</v>
      </c>
      <c r="J910" s="7"/>
      <c r="K910" s="7"/>
      <c r="L910" s="7" t="s">
        <v>21</v>
      </c>
      <c r="M910" s="7" t="s">
        <v>64</v>
      </c>
      <c r="N910" s="7" t="s">
        <v>28</v>
      </c>
      <c r="O910" s="7" t="s">
        <v>46</v>
      </c>
      <c r="P910" s="25">
        <f t="shared" si="209"/>
        <v>909</v>
      </c>
      <c r="Q910" s="28">
        <f t="shared" si="206"/>
        <v>45078</v>
      </c>
      <c r="R910" s="28" t="str">
        <f t="shared" si="196"/>
        <v>WEB</v>
      </c>
      <c r="S910" s="28" t="str">
        <f t="shared" si="197"/>
        <v>WEBSITE</v>
      </c>
      <c r="T910" s="29">
        <f t="shared" si="198"/>
        <v>8.1566068515497546E-3</v>
      </c>
      <c r="U910" s="29">
        <f t="shared" si="207"/>
        <v>8.1566068515497546E-3</v>
      </c>
      <c r="V910" s="30">
        <f t="shared" si="199"/>
        <v>62.028599999999997</v>
      </c>
      <c r="W910" s="30">
        <f t="shared" si="200"/>
        <v>50</v>
      </c>
      <c r="X910" s="30">
        <f t="shared" si="201"/>
        <v>0</v>
      </c>
      <c r="Y910" s="30">
        <f t="shared" si="202"/>
        <v>86.840040000000002</v>
      </c>
      <c r="Z910" s="30">
        <f t="shared" si="203"/>
        <v>268.33333333333331</v>
      </c>
      <c r="AA910" s="30">
        <f t="shared" si="204"/>
        <v>81.566068515497548</v>
      </c>
      <c r="AB910" s="30">
        <f t="shared" si="205"/>
        <v>0</v>
      </c>
      <c r="AC910" s="30">
        <f t="shared" si="208"/>
        <v>5654.0919581511689</v>
      </c>
    </row>
    <row r="911" spans="1:29" x14ac:dyDescent="0.35">
      <c r="A911" s="5">
        <v>45097.508435891206</v>
      </c>
      <c r="B911" s="1">
        <v>1</v>
      </c>
      <c r="C911" s="6">
        <v>1938.25</v>
      </c>
      <c r="D911" s="6">
        <v>1</v>
      </c>
      <c r="E911" s="7" t="s">
        <v>19</v>
      </c>
      <c r="F911" s="5">
        <v>45098.439474050923</v>
      </c>
      <c r="G911" s="1">
        <v>2</v>
      </c>
      <c r="H911" s="5">
        <v>44953.643744768517</v>
      </c>
      <c r="I911" s="7" t="s">
        <v>20</v>
      </c>
      <c r="J911" s="7"/>
      <c r="K911" s="7"/>
      <c r="L911" s="7" t="s">
        <v>21</v>
      </c>
      <c r="M911" s="7" t="s">
        <v>55</v>
      </c>
      <c r="N911" s="7" t="s">
        <v>28</v>
      </c>
      <c r="O911" s="7" t="s">
        <v>56</v>
      </c>
      <c r="P911" s="25">
        <f t="shared" si="209"/>
        <v>910</v>
      </c>
      <c r="Q911" s="28">
        <f t="shared" si="206"/>
        <v>45078</v>
      </c>
      <c r="R911" s="28" t="str">
        <f t="shared" si="196"/>
        <v>WEB</v>
      </c>
      <c r="S911" s="28" t="str">
        <f t="shared" si="197"/>
        <v>OFFLINE</v>
      </c>
      <c r="T911" s="29">
        <f t="shared" si="198"/>
        <v>1.6313213703099511E-3</v>
      </c>
      <c r="U911" s="29">
        <f t="shared" si="207"/>
        <v>1.6313213703099511E-3</v>
      </c>
      <c r="V911" s="30">
        <f t="shared" si="199"/>
        <v>0</v>
      </c>
      <c r="W911" s="30">
        <f t="shared" si="200"/>
        <v>0</v>
      </c>
      <c r="X911" s="30">
        <f t="shared" si="201"/>
        <v>0</v>
      </c>
      <c r="Y911" s="30">
        <f t="shared" si="202"/>
        <v>27.1355</v>
      </c>
      <c r="Z911" s="30">
        <f t="shared" si="203"/>
        <v>115</v>
      </c>
      <c r="AA911" s="30">
        <f t="shared" si="204"/>
        <v>0</v>
      </c>
      <c r="AB911" s="30">
        <f t="shared" si="205"/>
        <v>0</v>
      </c>
      <c r="AC911" s="30">
        <f t="shared" si="208"/>
        <v>1796.1144999999999</v>
      </c>
    </row>
    <row r="912" spans="1:29" x14ac:dyDescent="0.35">
      <c r="A912" s="5">
        <v>45097.856084375002</v>
      </c>
      <c r="B912" s="1">
        <v>3</v>
      </c>
      <c r="C912" s="6">
        <v>5115.28</v>
      </c>
      <c r="D912" s="6">
        <v>1</v>
      </c>
      <c r="E912" s="7" t="s">
        <v>19</v>
      </c>
      <c r="F912" s="5">
        <v>45100.458333333336</v>
      </c>
      <c r="G912" s="1">
        <v>2</v>
      </c>
      <c r="H912" s="5">
        <v>44988.638673865738</v>
      </c>
      <c r="I912" s="7" t="s">
        <v>20</v>
      </c>
      <c r="J912" s="7"/>
      <c r="K912" s="7" t="s">
        <v>35</v>
      </c>
      <c r="L912" s="7" t="s">
        <v>31</v>
      </c>
      <c r="M912" s="7" t="s">
        <v>34</v>
      </c>
      <c r="N912" s="7" t="s">
        <v>33</v>
      </c>
      <c r="O912" s="7" t="s">
        <v>47</v>
      </c>
      <c r="P912" s="25">
        <f t="shared" si="209"/>
        <v>911</v>
      </c>
      <c r="Q912" s="28">
        <f t="shared" si="206"/>
        <v>45078</v>
      </c>
      <c r="R912" s="28" t="str">
        <f t="shared" si="196"/>
        <v>OTA</v>
      </c>
      <c r="S912" s="28" t="str">
        <f t="shared" si="197"/>
        <v>OTA</v>
      </c>
      <c r="T912" s="29">
        <f t="shared" si="198"/>
        <v>1.7678255745433118E-3</v>
      </c>
      <c r="U912" s="29">
        <f t="shared" si="207"/>
        <v>1.7678255745433118E-3</v>
      </c>
      <c r="V912" s="30">
        <f t="shared" si="199"/>
        <v>767.29199999999992</v>
      </c>
      <c r="W912" s="30">
        <f t="shared" si="200"/>
        <v>0</v>
      </c>
      <c r="X912" s="30">
        <f t="shared" si="201"/>
        <v>0</v>
      </c>
      <c r="Y912" s="30">
        <f t="shared" si="202"/>
        <v>92.075039999999987</v>
      </c>
      <c r="Z912" s="30">
        <f t="shared" si="203"/>
        <v>191.66666666666666</v>
      </c>
      <c r="AA912" s="30">
        <f t="shared" si="204"/>
        <v>3.5356511490866236</v>
      </c>
      <c r="AB912" s="30">
        <f t="shared" si="205"/>
        <v>0</v>
      </c>
      <c r="AC912" s="30">
        <f t="shared" si="208"/>
        <v>4060.7106421842464</v>
      </c>
    </row>
    <row r="913" spans="1:29" x14ac:dyDescent="0.35">
      <c r="A913" s="5">
        <v>45097.717445925926</v>
      </c>
      <c r="B913" s="1">
        <v>3</v>
      </c>
      <c r="C913" s="6">
        <v>3720.99</v>
      </c>
      <c r="D913" s="6">
        <v>1</v>
      </c>
      <c r="E913" s="7" t="s">
        <v>19</v>
      </c>
      <c r="F913" s="5">
        <v>45100.325902766206</v>
      </c>
      <c r="G913" s="1">
        <v>2</v>
      </c>
      <c r="H913" s="5">
        <v>44928.920230381947</v>
      </c>
      <c r="I913" s="7" t="s">
        <v>20</v>
      </c>
      <c r="J913" s="7"/>
      <c r="K913" s="7" t="s">
        <v>35</v>
      </c>
      <c r="L913" s="7" t="s">
        <v>31</v>
      </c>
      <c r="M913" s="7" t="s">
        <v>34</v>
      </c>
      <c r="N913" s="7" t="s">
        <v>33</v>
      </c>
      <c r="O913" s="7" t="s">
        <v>35</v>
      </c>
      <c r="P913" s="25">
        <f t="shared" si="209"/>
        <v>912</v>
      </c>
      <c r="Q913" s="28">
        <f t="shared" si="206"/>
        <v>45078</v>
      </c>
      <c r="R913" s="28" t="str">
        <f t="shared" si="196"/>
        <v>OTA</v>
      </c>
      <c r="S913" s="28" t="str">
        <f t="shared" si="197"/>
        <v>OTA</v>
      </c>
      <c r="T913" s="29">
        <f t="shared" si="198"/>
        <v>1.7678255745433118E-3</v>
      </c>
      <c r="U913" s="29">
        <f t="shared" si="207"/>
        <v>1.7678255745433118E-3</v>
      </c>
      <c r="V913" s="30">
        <f t="shared" si="199"/>
        <v>558.1484999999999</v>
      </c>
      <c r="W913" s="30">
        <f t="shared" si="200"/>
        <v>0</v>
      </c>
      <c r="X913" s="30">
        <f t="shared" si="201"/>
        <v>0</v>
      </c>
      <c r="Y913" s="30">
        <f t="shared" si="202"/>
        <v>66.977819999999994</v>
      </c>
      <c r="Z913" s="30">
        <f t="shared" si="203"/>
        <v>191.66666666666666</v>
      </c>
      <c r="AA913" s="30">
        <f t="shared" si="204"/>
        <v>3.5356511490866236</v>
      </c>
      <c r="AB913" s="30">
        <f t="shared" si="205"/>
        <v>0</v>
      </c>
      <c r="AC913" s="30">
        <f t="shared" si="208"/>
        <v>2900.6613621842466</v>
      </c>
    </row>
    <row r="914" spans="1:29" x14ac:dyDescent="0.35">
      <c r="A914" s="5">
        <v>45097.80917197917</v>
      </c>
      <c r="B914" s="1">
        <v>2</v>
      </c>
      <c r="C914" s="6">
        <v>2292.15</v>
      </c>
      <c r="D914" s="6">
        <v>1</v>
      </c>
      <c r="E914" s="7" t="s">
        <v>19</v>
      </c>
      <c r="F914" s="5">
        <v>45099.319926203701</v>
      </c>
      <c r="G914" s="1">
        <v>2</v>
      </c>
      <c r="H914" s="5">
        <v>44935.002848692129</v>
      </c>
      <c r="I914" s="7" t="s">
        <v>20</v>
      </c>
      <c r="J914" s="7"/>
      <c r="K914" s="7" t="s">
        <v>35</v>
      </c>
      <c r="L914" s="7" t="s">
        <v>31</v>
      </c>
      <c r="M914" s="7" t="s">
        <v>32</v>
      </c>
      <c r="N914" s="7" t="s">
        <v>33</v>
      </c>
      <c r="O914" s="7" t="s">
        <v>68</v>
      </c>
      <c r="P914" s="25">
        <f t="shared" si="209"/>
        <v>913</v>
      </c>
      <c r="Q914" s="28">
        <f t="shared" si="206"/>
        <v>45078</v>
      </c>
      <c r="R914" s="28" t="str">
        <f t="shared" si="196"/>
        <v>OTA</v>
      </c>
      <c r="S914" s="28" t="str">
        <f t="shared" si="197"/>
        <v>OTA</v>
      </c>
      <c r="T914" s="29">
        <f t="shared" si="198"/>
        <v>1.1785503830288745E-3</v>
      </c>
      <c r="U914" s="29">
        <f t="shared" si="207"/>
        <v>1.1785503830288745E-3</v>
      </c>
      <c r="V914" s="30">
        <f t="shared" si="199"/>
        <v>343.82249999999999</v>
      </c>
      <c r="W914" s="30">
        <f t="shared" si="200"/>
        <v>0</v>
      </c>
      <c r="X914" s="30">
        <f t="shared" si="201"/>
        <v>0</v>
      </c>
      <c r="Y914" s="30">
        <f t="shared" si="202"/>
        <v>41.258699999999997</v>
      </c>
      <c r="Z914" s="30">
        <f t="shared" si="203"/>
        <v>153.33333333333331</v>
      </c>
      <c r="AA914" s="30">
        <f t="shared" si="204"/>
        <v>2.3571007660577488</v>
      </c>
      <c r="AB914" s="30">
        <f t="shared" si="205"/>
        <v>0</v>
      </c>
      <c r="AC914" s="30">
        <f t="shared" si="208"/>
        <v>1751.378365900609</v>
      </c>
    </row>
    <row r="915" spans="1:29" x14ac:dyDescent="0.35">
      <c r="A915" s="5">
        <v>45098.035803275459</v>
      </c>
      <c r="B915" s="1">
        <v>2</v>
      </c>
      <c r="C915" s="6">
        <v>3265.81</v>
      </c>
      <c r="D915" s="6">
        <v>1</v>
      </c>
      <c r="E915" s="7" t="s">
        <v>19</v>
      </c>
      <c r="F915" s="5">
        <v>45099.456050833331</v>
      </c>
      <c r="G915" s="1">
        <v>2</v>
      </c>
      <c r="H915" s="5">
        <v>44987.600505069444</v>
      </c>
      <c r="I915" s="7" t="s">
        <v>20</v>
      </c>
      <c r="J915" s="7"/>
      <c r="K915" s="7" t="s">
        <v>35</v>
      </c>
      <c r="L915" s="7" t="s">
        <v>31</v>
      </c>
      <c r="M915" s="7" t="s">
        <v>34</v>
      </c>
      <c r="N915" s="7" t="s">
        <v>33</v>
      </c>
      <c r="O915" s="7" t="s">
        <v>37</v>
      </c>
      <c r="P915" s="25">
        <f t="shared" si="209"/>
        <v>914</v>
      </c>
      <c r="Q915" s="28">
        <f t="shared" si="206"/>
        <v>45078</v>
      </c>
      <c r="R915" s="28" t="str">
        <f t="shared" si="196"/>
        <v>OTA</v>
      </c>
      <c r="S915" s="28" t="str">
        <f t="shared" si="197"/>
        <v>OTA</v>
      </c>
      <c r="T915" s="29">
        <f t="shared" si="198"/>
        <v>1.1785503830288745E-3</v>
      </c>
      <c r="U915" s="29">
        <f t="shared" si="207"/>
        <v>1.1785503830288745E-3</v>
      </c>
      <c r="V915" s="30">
        <f t="shared" si="199"/>
        <v>489.87149999999997</v>
      </c>
      <c r="W915" s="30">
        <f t="shared" si="200"/>
        <v>0</v>
      </c>
      <c r="X915" s="30">
        <f t="shared" si="201"/>
        <v>0</v>
      </c>
      <c r="Y915" s="30">
        <f t="shared" si="202"/>
        <v>58.784579999999991</v>
      </c>
      <c r="Z915" s="30">
        <f t="shared" si="203"/>
        <v>153.33333333333331</v>
      </c>
      <c r="AA915" s="30">
        <f t="shared" si="204"/>
        <v>2.3571007660577488</v>
      </c>
      <c r="AB915" s="30">
        <f t="shared" si="205"/>
        <v>0</v>
      </c>
      <c r="AC915" s="30">
        <f t="shared" si="208"/>
        <v>2561.4634859006092</v>
      </c>
    </row>
    <row r="916" spans="1:29" x14ac:dyDescent="0.35">
      <c r="A916" s="5">
        <v>45097.820179155089</v>
      </c>
      <c r="B916" s="1">
        <v>3</v>
      </c>
      <c r="C916" s="6">
        <v>6359.47</v>
      </c>
      <c r="D916" s="6">
        <v>1</v>
      </c>
      <c r="E916" s="7" t="s">
        <v>19</v>
      </c>
      <c r="F916" s="5">
        <v>45100.291666666664</v>
      </c>
      <c r="G916" s="1">
        <v>1</v>
      </c>
      <c r="H916" s="5">
        <v>45071.677271967594</v>
      </c>
      <c r="I916" s="7" t="s">
        <v>20</v>
      </c>
      <c r="J916" s="7"/>
      <c r="K916" s="7" t="s">
        <v>35</v>
      </c>
      <c r="L916" s="7" t="s">
        <v>31</v>
      </c>
      <c r="M916" s="7" t="s">
        <v>34</v>
      </c>
      <c r="N916" s="7" t="s">
        <v>33</v>
      </c>
      <c r="O916" s="7" t="s">
        <v>47</v>
      </c>
      <c r="P916" s="25">
        <f t="shared" si="209"/>
        <v>915</v>
      </c>
      <c r="Q916" s="28">
        <f t="shared" si="206"/>
        <v>45078</v>
      </c>
      <c r="R916" s="28" t="str">
        <f t="shared" si="196"/>
        <v>OTA</v>
      </c>
      <c r="S916" s="28" t="str">
        <f t="shared" si="197"/>
        <v>OTA</v>
      </c>
      <c r="T916" s="29">
        <f t="shared" si="198"/>
        <v>1.7678255745433118E-3</v>
      </c>
      <c r="U916" s="29">
        <f t="shared" si="207"/>
        <v>1.7678255745433118E-3</v>
      </c>
      <c r="V916" s="30">
        <f t="shared" si="199"/>
        <v>953.92049999999995</v>
      </c>
      <c r="W916" s="30">
        <f t="shared" si="200"/>
        <v>0</v>
      </c>
      <c r="X916" s="30">
        <f t="shared" si="201"/>
        <v>0</v>
      </c>
      <c r="Y916" s="30">
        <f t="shared" si="202"/>
        <v>114.47046</v>
      </c>
      <c r="Z916" s="30">
        <f t="shared" si="203"/>
        <v>191.66666666666666</v>
      </c>
      <c r="AA916" s="30">
        <f t="shared" si="204"/>
        <v>3.5356511490866236</v>
      </c>
      <c r="AB916" s="30">
        <f t="shared" si="205"/>
        <v>0</v>
      </c>
      <c r="AC916" s="30">
        <f t="shared" si="208"/>
        <v>5095.8767221842472</v>
      </c>
    </row>
    <row r="917" spans="1:29" x14ac:dyDescent="0.35">
      <c r="A917" s="5">
        <v>45097.889796828706</v>
      </c>
      <c r="B917" s="1">
        <v>2</v>
      </c>
      <c r="C917" s="6">
        <v>4975.8900000000003</v>
      </c>
      <c r="D917" s="6">
        <v>1</v>
      </c>
      <c r="E917" s="7" t="s">
        <v>19</v>
      </c>
      <c r="F917" s="5">
        <v>45099.422878090278</v>
      </c>
      <c r="G917" s="1">
        <v>1</v>
      </c>
      <c r="H917" s="5">
        <v>45067.675500231482</v>
      </c>
      <c r="I917" s="7" t="s">
        <v>41</v>
      </c>
      <c r="J917" s="7"/>
      <c r="K917" s="7" t="s">
        <v>35</v>
      </c>
      <c r="L917" s="7" t="s">
        <v>31</v>
      </c>
      <c r="M917" s="7" t="s">
        <v>32</v>
      </c>
      <c r="N917" s="7" t="s">
        <v>33</v>
      </c>
      <c r="O917" s="7" t="s">
        <v>36</v>
      </c>
      <c r="P917" s="25">
        <f t="shared" si="209"/>
        <v>916</v>
      </c>
      <c r="Q917" s="28">
        <f t="shared" si="206"/>
        <v>45078</v>
      </c>
      <c r="R917" s="28" t="str">
        <f t="shared" si="196"/>
        <v>OTA</v>
      </c>
      <c r="S917" s="28" t="str">
        <f t="shared" si="197"/>
        <v>OTA</v>
      </c>
      <c r="T917" s="29">
        <f t="shared" si="198"/>
        <v>1.1785503830288745E-3</v>
      </c>
      <c r="U917" s="29">
        <f t="shared" si="207"/>
        <v>1.1785503830288745E-3</v>
      </c>
      <c r="V917" s="30">
        <f t="shared" si="199"/>
        <v>746.38350000000003</v>
      </c>
      <c r="W917" s="30">
        <f t="shared" si="200"/>
        <v>0</v>
      </c>
      <c r="X917" s="30">
        <f t="shared" si="201"/>
        <v>0</v>
      </c>
      <c r="Y917" s="30">
        <f t="shared" si="202"/>
        <v>89.566019999999995</v>
      </c>
      <c r="Z917" s="30">
        <f t="shared" si="203"/>
        <v>153.33333333333331</v>
      </c>
      <c r="AA917" s="30">
        <f t="shared" si="204"/>
        <v>2.3571007660577488</v>
      </c>
      <c r="AB917" s="30">
        <f t="shared" si="205"/>
        <v>0</v>
      </c>
      <c r="AC917" s="30">
        <f t="shared" si="208"/>
        <v>3984.2500459006092</v>
      </c>
    </row>
    <row r="918" spans="1:29" x14ac:dyDescent="0.35">
      <c r="A918" s="5">
        <v>45097.70756865741</v>
      </c>
      <c r="B918" s="1">
        <v>1</v>
      </c>
      <c r="C918" s="6">
        <v>1883.07</v>
      </c>
      <c r="D918" s="6">
        <v>1</v>
      </c>
      <c r="E918" s="7" t="s">
        <v>19</v>
      </c>
      <c r="F918" s="5">
        <v>45098.291666666664</v>
      </c>
      <c r="G918" s="1">
        <v>2</v>
      </c>
      <c r="H918" s="5">
        <v>45039.573821747683</v>
      </c>
      <c r="I918" s="7" t="s">
        <v>41</v>
      </c>
      <c r="J918" s="7"/>
      <c r="K918" s="7"/>
      <c r="L918" s="7" t="s">
        <v>21</v>
      </c>
      <c r="M918" s="7" t="s">
        <v>45</v>
      </c>
      <c r="N918" s="7" t="s">
        <v>23</v>
      </c>
      <c r="O918" s="7" t="s">
        <v>46</v>
      </c>
      <c r="P918" s="25">
        <f t="shared" si="209"/>
        <v>917</v>
      </c>
      <c r="Q918" s="28">
        <f t="shared" si="206"/>
        <v>45078</v>
      </c>
      <c r="R918" s="28" t="str">
        <f t="shared" si="196"/>
        <v>WEB</v>
      </c>
      <c r="S918" s="28" t="str">
        <f t="shared" si="197"/>
        <v>WEBSITE</v>
      </c>
      <c r="T918" s="29">
        <f t="shared" si="198"/>
        <v>1.6313213703099511E-3</v>
      </c>
      <c r="U918" s="29">
        <f t="shared" si="207"/>
        <v>1.6313213703099511E-3</v>
      </c>
      <c r="V918" s="30">
        <f t="shared" si="199"/>
        <v>18.8307</v>
      </c>
      <c r="W918" s="30">
        <f t="shared" si="200"/>
        <v>50</v>
      </c>
      <c r="X918" s="30">
        <f t="shared" si="201"/>
        <v>0</v>
      </c>
      <c r="Y918" s="30">
        <f t="shared" si="202"/>
        <v>26.36298</v>
      </c>
      <c r="Z918" s="30">
        <f t="shared" si="203"/>
        <v>115</v>
      </c>
      <c r="AA918" s="30">
        <f t="shared" si="204"/>
        <v>16.31321370309951</v>
      </c>
      <c r="AB918" s="30">
        <f t="shared" si="205"/>
        <v>0</v>
      </c>
      <c r="AC918" s="30">
        <f t="shared" si="208"/>
        <v>1656.5631062969005</v>
      </c>
    </row>
    <row r="919" spans="1:29" x14ac:dyDescent="0.35">
      <c r="A919" s="5">
        <v>45097.666041516204</v>
      </c>
      <c r="B919" s="1">
        <v>1</v>
      </c>
      <c r="C919" s="6">
        <v>2341.0700000000002</v>
      </c>
      <c r="D919" s="6">
        <v>1</v>
      </c>
      <c r="E919" s="7" t="s">
        <v>19</v>
      </c>
      <c r="F919" s="5">
        <v>45098.458333333336</v>
      </c>
      <c r="G919" s="1">
        <v>2</v>
      </c>
      <c r="H919" s="5">
        <v>45035.420278124999</v>
      </c>
      <c r="I919" s="7" t="s">
        <v>41</v>
      </c>
      <c r="J919" s="7"/>
      <c r="K919" s="7" t="s">
        <v>35</v>
      </c>
      <c r="L919" s="7" t="s">
        <v>31</v>
      </c>
      <c r="M919" s="7" t="s">
        <v>32</v>
      </c>
      <c r="N919" s="7" t="s">
        <v>33</v>
      </c>
      <c r="O919" s="7" t="s">
        <v>47</v>
      </c>
      <c r="P919" s="25">
        <f t="shared" si="209"/>
        <v>918</v>
      </c>
      <c r="Q919" s="28">
        <f t="shared" si="206"/>
        <v>45078</v>
      </c>
      <c r="R919" s="28" t="str">
        <f t="shared" si="196"/>
        <v>OTA</v>
      </c>
      <c r="S919" s="28" t="str">
        <f t="shared" si="197"/>
        <v>OTA</v>
      </c>
      <c r="T919" s="29">
        <f t="shared" si="198"/>
        <v>5.8927519151443723E-4</v>
      </c>
      <c r="U919" s="29">
        <f t="shared" si="207"/>
        <v>5.8927519151443723E-4</v>
      </c>
      <c r="V919" s="30">
        <f t="shared" si="199"/>
        <v>351.16050000000001</v>
      </c>
      <c r="W919" s="30">
        <f t="shared" si="200"/>
        <v>0</v>
      </c>
      <c r="X919" s="30">
        <f t="shared" si="201"/>
        <v>0</v>
      </c>
      <c r="Y919" s="30">
        <f t="shared" si="202"/>
        <v>42.13926</v>
      </c>
      <c r="Z919" s="30">
        <f t="shared" si="203"/>
        <v>115</v>
      </c>
      <c r="AA919" s="30">
        <f t="shared" si="204"/>
        <v>1.1785503830288744</v>
      </c>
      <c r="AB919" s="30">
        <f t="shared" si="205"/>
        <v>0</v>
      </c>
      <c r="AC919" s="30">
        <f t="shared" si="208"/>
        <v>1831.5916896169713</v>
      </c>
    </row>
    <row r="920" spans="1:29" x14ac:dyDescent="0.35">
      <c r="A920" s="5">
        <v>45097.631059537038</v>
      </c>
      <c r="B920" s="1">
        <v>5</v>
      </c>
      <c r="C920" s="6">
        <v>12357.68</v>
      </c>
      <c r="D920" s="6">
        <v>1</v>
      </c>
      <c r="E920" s="7" t="s">
        <v>19</v>
      </c>
      <c r="F920" s="5">
        <v>45102.353540868055</v>
      </c>
      <c r="G920" s="1">
        <v>1</v>
      </c>
      <c r="H920" s="5">
        <v>44991.850138263886</v>
      </c>
      <c r="I920" s="7" t="s">
        <v>41</v>
      </c>
      <c r="J920" s="7"/>
      <c r="K920" s="7" t="s">
        <v>35</v>
      </c>
      <c r="L920" s="7" t="s">
        <v>31</v>
      </c>
      <c r="M920" s="7" t="s">
        <v>58</v>
      </c>
      <c r="N920" s="7" t="s">
        <v>33</v>
      </c>
      <c r="O920" s="7" t="s">
        <v>47</v>
      </c>
      <c r="P920" s="25">
        <f t="shared" si="209"/>
        <v>919</v>
      </c>
      <c r="Q920" s="28">
        <f t="shared" si="206"/>
        <v>45078</v>
      </c>
      <c r="R920" s="28" t="str">
        <f t="shared" si="196"/>
        <v>OTA</v>
      </c>
      <c r="S920" s="28" t="str">
        <f t="shared" si="197"/>
        <v>OTA</v>
      </c>
      <c r="T920" s="29">
        <f t="shared" si="198"/>
        <v>2.9463759575721863E-3</v>
      </c>
      <c r="U920" s="29">
        <f t="shared" si="207"/>
        <v>2.9463759575721863E-3</v>
      </c>
      <c r="V920" s="30">
        <f t="shared" si="199"/>
        <v>1853.652</v>
      </c>
      <c r="W920" s="30">
        <f t="shared" si="200"/>
        <v>0</v>
      </c>
      <c r="X920" s="30">
        <f t="shared" si="201"/>
        <v>0</v>
      </c>
      <c r="Y920" s="30">
        <f t="shared" si="202"/>
        <v>222.43823999999998</v>
      </c>
      <c r="Z920" s="30">
        <f t="shared" si="203"/>
        <v>268.33333333333331</v>
      </c>
      <c r="AA920" s="30">
        <f t="shared" si="204"/>
        <v>5.8927519151443724</v>
      </c>
      <c r="AB920" s="30">
        <f t="shared" si="205"/>
        <v>0</v>
      </c>
      <c r="AC920" s="30">
        <f t="shared" si="208"/>
        <v>10007.363674751523</v>
      </c>
    </row>
    <row r="921" spans="1:29" x14ac:dyDescent="0.35">
      <c r="A921" s="5">
        <v>45097.698046562502</v>
      </c>
      <c r="B921" s="1">
        <v>1</v>
      </c>
      <c r="C921" s="6">
        <v>1513.21</v>
      </c>
      <c r="D921" s="6">
        <v>1</v>
      </c>
      <c r="E921" s="7" t="s">
        <v>19</v>
      </c>
      <c r="F921" s="5">
        <v>45098.458333333336</v>
      </c>
      <c r="G921" s="1">
        <v>2</v>
      </c>
      <c r="H921" s="5">
        <v>44928.605613078704</v>
      </c>
      <c r="I921" s="7" t="s">
        <v>41</v>
      </c>
      <c r="J921" s="7"/>
      <c r="K921" s="7" t="s">
        <v>35</v>
      </c>
      <c r="L921" s="7" t="s">
        <v>31</v>
      </c>
      <c r="M921" s="7" t="s">
        <v>32</v>
      </c>
      <c r="N921" s="7" t="s">
        <v>33</v>
      </c>
      <c r="O921" s="7" t="s">
        <v>36</v>
      </c>
      <c r="P921" s="25">
        <f t="shared" si="209"/>
        <v>920</v>
      </c>
      <c r="Q921" s="28">
        <f t="shared" si="206"/>
        <v>45078</v>
      </c>
      <c r="R921" s="28" t="str">
        <f t="shared" si="196"/>
        <v>OTA</v>
      </c>
      <c r="S921" s="28" t="str">
        <f t="shared" si="197"/>
        <v>OTA</v>
      </c>
      <c r="T921" s="29">
        <f t="shared" si="198"/>
        <v>5.8927519151443723E-4</v>
      </c>
      <c r="U921" s="29">
        <f t="shared" si="207"/>
        <v>5.8927519151443723E-4</v>
      </c>
      <c r="V921" s="30">
        <f t="shared" si="199"/>
        <v>226.98150000000001</v>
      </c>
      <c r="W921" s="30">
        <f t="shared" si="200"/>
        <v>0</v>
      </c>
      <c r="X921" s="30">
        <f t="shared" si="201"/>
        <v>0</v>
      </c>
      <c r="Y921" s="30">
        <f t="shared" si="202"/>
        <v>27.237779999999997</v>
      </c>
      <c r="Z921" s="30">
        <f t="shared" si="203"/>
        <v>115</v>
      </c>
      <c r="AA921" s="30">
        <f t="shared" si="204"/>
        <v>1.1785503830288744</v>
      </c>
      <c r="AB921" s="30">
        <f t="shared" si="205"/>
        <v>0</v>
      </c>
      <c r="AC921" s="30">
        <f t="shared" si="208"/>
        <v>1142.812169616971</v>
      </c>
    </row>
    <row r="922" spans="1:29" x14ac:dyDescent="0.35">
      <c r="A922" s="5">
        <v>45098.007370011575</v>
      </c>
      <c r="B922" s="1">
        <v>2</v>
      </c>
      <c r="C922" s="6">
        <v>6822</v>
      </c>
      <c r="D922" s="6">
        <v>1</v>
      </c>
      <c r="E922" s="7" t="s">
        <v>19</v>
      </c>
      <c r="F922" s="5">
        <v>45099.458333333336</v>
      </c>
      <c r="G922" s="1">
        <v>1</v>
      </c>
      <c r="H922" s="5">
        <v>45084.179647013887</v>
      </c>
      <c r="I922" s="7" t="s">
        <v>41</v>
      </c>
      <c r="J922" s="7"/>
      <c r="K922" s="7" t="s">
        <v>90</v>
      </c>
      <c r="L922" s="7" t="s">
        <v>26</v>
      </c>
      <c r="M922" s="7" t="s">
        <v>27</v>
      </c>
      <c r="N922" s="7" t="s">
        <v>33</v>
      </c>
      <c r="O922" s="7" t="s">
        <v>40</v>
      </c>
      <c r="P922" s="25">
        <f t="shared" si="209"/>
        <v>921</v>
      </c>
      <c r="Q922" s="28">
        <f t="shared" si="206"/>
        <v>45078</v>
      </c>
      <c r="R922" s="28" t="str">
        <f t="shared" si="196"/>
        <v>GDS BAR</v>
      </c>
      <c r="S922" s="28" t="str">
        <f t="shared" si="197"/>
        <v>GDS</v>
      </c>
      <c r="T922" s="29">
        <f t="shared" si="198"/>
        <v>9.0909090909090912E-2</v>
      </c>
      <c r="U922" s="29">
        <f t="shared" si="207"/>
        <v>9.0909090909090912E-2</v>
      </c>
      <c r="V922" s="30">
        <f t="shared" si="199"/>
        <v>682.2</v>
      </c>
      <c r="W922" s="30">
        <f t="shared" si="200"/>
        <v>100</v>
      </c>
      <c r="X922" s="30">
        <f t="shared" si="201"/>
        <v>136.44</v>
      </c>
      <c r="Y922" s="30">
        <f t="shared" si="202"/>
        <v>68.22</v>
      </c>
      <c r="Z922" s="30">
        <f t="shared" si="203"/>
        <v>153.33333333333331</v>
      </c>
      <c r="AA922" s="30">
        <f t="shared" si="204"/>
        <v>227.27272727272728</v>
      </c>
      <c r="AB922" s="30">
        <f t="shared" si="205"/>
        <v>454.54545454545456</v>
      </c>
      <c r="AC922" s="30">
        <f t="shared" si="208"/>
        <v>4999.9884848484853</v>
      </c>
    </row>
    <row r="923" spans="1:29" x14ac:dyDescent="0.35">
      <c r="A923" s="5">
        <v>45097.552198414349</v>
      </c>
      <c r="B923" s="1">
        <v>1</v>
      </c>
      <c r="C923" s="6">
        <v>2392.96</v>
      </c>
      <c r="D923" s="6">
        <v>1</v>
      </c>
      <c r="E923" s="7" t="s">
        <v>19</v>
      </c>
      <c r="F923" s="5">
        <v>45098.458333333336</v>
      </c>
      <c r="G923" s="1">
        <v>2</v>
      </c>
      <c r="H923" s="5">
        <v>45075.833679166666</v>
      </c>
      <c r="I923" s="7" t="s">
        <v>41</v>
      </c>
      <c r="J923" s="7"/>
      <c r="K923" s="7"/>
      <c r="L923" s="7" t="s">
        <v>21</v>
      </c>
      <c r="M923" s="7" t="s">
        <v>52</v>
      </c>
      <c r="N923" s="7" t="s">
        <v>33</v>
      </c>
      <c r="O923" s="7" t="s">
        <v>24</v>
      </c>
      <c r="P923" s="25">
        <f t="shared" si="209"/>
        <v>922</v>
      </c>
      <c r="Q923" s="28">
        <f t="shared" si="206"/>
        <v>45078</v>
      </c>
      <c r="R923" s="28" t="str">
        <f t="shared" si="196"/>
        <v>WEB</v>
      </c>
      <c r="S923" s="28" t="str">
        <f t="shared" si="197"/>
        <v>OFFLINE</v>
      </c>
      <c r="T923" s="29">
        <f t="shared" si="198"/>
        <v>1.6313213703099511E-3</v>
      </c>
      <c r="U923" s="29">
        <f t="shared" si="207"/>
        <v>1.6313213703099511E-3</v>
      </c>
      <c r="V923" s="30">
        <f t="shared" si="199"/>
        <v>0</v>
      </c>
      <c r="W923" s="30">
        <f t="shared" si="200"/>
        <v>0</v>
      </c>
      <c r="X923" s="30">
        <f t="shared" si="201"/>
        <v>0</v>
      </c>
      <c r="Y923" s="30">
        <f t="shared" si="202"/>
        <v>33.501440000000002</v>
      </c>
      <c r="Z923" s="30">
        <f t="shared" si="203"/>
        <v>115</v>
      </c>
      <c r="AA923" s="30">
        <f t="shared" si="204"/>
        <v>0</v>
      </c>
      <c r="AB923" s="30">
        <f t="shared" si="205"/>
        <v>0</v>
      </c>
      <c r="AC923" s="30">
        <f t="shared" si="208"/>
        <v>2244.45856</v>
      </c>
    </row>
    <row r="924" spans="1:29" x14ac:dyDescent="0.35">
      <c r="A924" s="5">
        <v>45097.736384780095</v>
      </c>
      <c r="B924" s="1">
        <v>1</v>
      </c>
      <c r="C924" s="6">
        <v>2511.6</v>
      </c>
      <c r="D924" s="6">
        <v>1</v>
      </c>
      <c r="E924" s="7" t="s">
        <v>19</v>
      </c>
      <c r="F924" s="5">
        <v>45098.428773460648</v>
      </c>
      <c r="G924" s="1">
        <v>2</v>
      </c>
      <c r="H924" s="5">
        <v>45079.665420729165</v>
      </c>
      <c r="I924" s="7" t="s">
        <v>42</v>
      </c>
      <c r="J924" s="7"/>
      <c r="K924" s="7" t="s">
        <v>35</v>
      </c>
      <c r="L924" s="7" t="s">
        <v>31</v>
      </c>
      <c r="M924" s="7" t="s">
        <v>32</v>
      </c>
      <c r="N924" s="7" t="s">
        <v>33</v>
      </c>
      <c r="O924" s="7" t="s">
        <v>47</v>
      </c>
      <c r="P924" s="25">
        <f t="shared" si="209"/>
        <v>923</v>
      </c>
      <c r="Q924" s="28">
        <f t="shared" si="206"/>
        <v>45078</v>
      </c>
      <c r="R924" s="28" t="str">
        <f t="shared" si="196"/>
        <v>OTA</v>
      </c>
      <c r="S924" s="28" t="str">
        <f t="shared" si="197"/>
        <v>OTA</v>
      </c>
      <c r="T924" s="29">
        <f t="shared" si="198"/>
        <v>5.8927519151443723E-4</v>
      </c>
      <c r="U924" s="29">
        <f t="shared" si="207"/>
        <v>5.8927519151443723E-4</v>
      </c>
      <c r="V924" s="30">
        <f t="shared" si="199"/>
        <v>376.73999999999995</v>
      </c>
      <c r="W924" s="30">
        <f t="shared" si="200"/>
        <v>0</v>
      </c>
      <c r="X924" s="30">
        <f t="shared" si="201"/>
        <v>0</v>
      </c>
      <c r="Y924" s="30">
        <f t="shared" si="202"/>
        <v>45.208799999999997</v>
      </c>
      <c r="Z924" s="30">
        <f t="shared" si="203"/>
        <v>115</v>
      </c>
      <c r="AA924" s="30">
        <f t="shared" si="204"/>
        <v>1.1785503830288744</v>
      </c>
      <c r="AB924" s="30">
        <f t="shared" si="205"/>
        <v>0</v>
      </c>
      <c r="AC924" s="30">
        <f t="shared" si="208"/>
        <v>1973.472649616971</v>
      </c>
    </row>
    <row r="925" spans="1:29" x14ac:dyDescent="0.35">
      <c r="A925" s="5">
        <v>45097.749488159723</v>
      </c>
      <c r="B925" s="1">
        <v>1</v>
      </c>
      <c r="C925" s="6">
        <v>2827.61</v>
      </c>
      <c r="D925" s="6">
        <v>1</v>
      </c>
      <c r="E925" s="7" t="s">
        <v>19</v>
      </c>
      <c r="F925" s="5">
        <v>45098.367570590279</v>
      </c>
      <c r="G925" s="1">
        <v>1</v>
      </c>
      <c r="H925" s="5">
        <v>45082.773393356481</v>
      </c>
      <c r="I925" s="7" t="s">
        <v>42</v>
      </c>
      <c r="J925" s="7"/>
      <c r="K925" s="7" t="s">
        <v>30</v>
      </c>
      <c r="L925" s="7" t="s">
        <v>31</v>
      </c>
      <c r="M925" s="7" t="s">
        <v>58</v>
      </c>
      <c r="N925" s="7" t="s">
        <v>33</v>
      </c>
      <c r="O925" s="7" t="s">
        <v>30</v>
      </c>
      <c r="P925" s="25">
        <f t="shared" si="209"/>
        <v>924</v>
      </c>
      <c r="Q925" s="28">
        <f t="shared" si="206"/>
        <v>45078</v>
      </c>
      <c r="R925" s="28" t="str">
        <f t="shared" si="196"/>
        <v>OTA</v>
      </c>
      <c r="S925" s="28" t="str">
        <f t="shared" si="197"/>
        <v>OTA</v>
      </c>
      <c r="T925" s="29">
        <f t="shared" si="198"/>
        <v>5.8927519151443723E-4</v>
      </c>
      <c r="U925" s="29">
        <f t="shared" si="207"/>
        <v>5.8927519151443723E-4</v>
      </c>
      <c r="V925" s="30">
        <f t="shared" si="199"/>
        <v>424.14150000000001</v>
      </c>
      <c r="W925" s="30">
        <f t="shared" si="200"/>
        <v>0</v>
      </c>
      <c r="X925" s="30">
        <f t="shared" si="201"/>
        <v>0</v>
      </c>
      <c r="Y925" s="30">
        <f t="shared" si="202"/>
        <v>50.896979999999999</v>
      </c>
      <c r="Z925" s="30">
        <f t="shared" si="203"/>
        <v>115</v>
      </c>
      <c r="AA925" s="30">
        <f t="shared" si="204"/>
        <v>1.1785503830288744</v>
      </c>
      <c r="AB925" s="30">
        <f t="shared" si="205"/>
        <v>0</v>
      </c>
      <c r="AC925" s="30">
        <f t="shared" si="208"/>
        <v>2236.3929696169712</v>
      </c>
    </row>
    <row r="926" spans="1:29" x14ac:dyDescent="0.35">
      <c r="A926" s="5">
        <v>45097.53246988426</v>
      </c>
      <c r="B926" s="1">
        <v>1</v>
      </c>
      <c r="C926" s="6">
        <v>3287.61</v>
      </c>
      <c r="D926" s="6">
        <v>1</v>
      </c>
      <c r="E926" s="7" t="s">
        <v>19</v>
      </c>
      <c r="F926" s="5">
        <v>45098.458333333336</v>
      </c>
      <c r="G926" s="1">
        <v>3</v>
      </c>
      <c r="H926" s="5">
        <v>45084.945884039349</v>
      </c>
      <c r="I926" s="7" t="s">
        <v>44</v>
      </c>
      <c r="J926" s="7"/>
      <c r="K926" s="7"/>
      <c r="L926" s="7" t="s">
        <v>21</v>
      </c>
      <c r="M926" s="7" t="s">
        <v>52</v>
      </c>
      <c r="N926" s="7" t="s">
        <v>33</v>
      </c>
      <c r="O926" s="7" t="s">
        <v>13</v>
      </c>
      <c r="P926" s="25">
        <f t="shared" si="209"/>
        <v>925</v>
      </c>
      <c r="Q926" s="28">
        <f t="shared" si="206"/>
        <v>45078</v>
      </c>
      <c r="R926" s="28" t="str">
        <f t="shared" si="196"/>
        <v>WEB</v>
      </c>
      <c r="S926" s="28" t="str">
        <f t="shared" si="197"/>
        <v>OFFLINE</v>
      </c>
      <c r="T926" s="29">
        <f t="shared" si="198"/>
        <v>1.6313213703099511E-3</v>
      </c>
      <c r="U926" s="29">
        <f t="shared" si="207"/>
        <v>1.6313213703099511E-3</v>
      </c>
      <c r="V926" s="30">
        <f t="shared" si="199"/>
        <v>0</v>
      </c>
      <c r="W926" s="30">
        <f t="shared" si="200"/>
        <v>0</v>
      </c>
      <c r="X926" s="30">
        <f t="shared" si="201"/>
        <v>0</v>
      </c>
      <c r="Y926" s="30">
        <f t="shared" si="202"/>
        <v>46.026540000000004</v>
      </c>
      <c r="Z926" s="30">
        <f t="shared" si="203"/>
        <v>115</v>
      </c>
      <c r="AA926" s="30">
        <f t="shared" si="204"/>
        <v>0</v>
      </c>
      <c r="AB926" s="30">
        <f t="shared" si="205"/>
        <v>0</v>
      </c>
      <c r="AC926" s="30">
        <f t="shared" si="208"/>
        <v>3126.5834600000003</v>
      </c>
    </row>
    <row r="927" spans="1:29" x14ac:dyDescent="0.35">
      <c r="A927" s="5">
        <v>45097.660966122683</v>
      </c>
      <c r="B927" s="1">
        <v>1</v>
      </c>
      <c r="C927" s="6">
        <v>2792.86</v>
      </c>
      <c r="D927" s="6">
        <v>1</v>
      </c>
      <c r="E927" s="7" t="s">
        <v>19</v>
      </c>
      <c r="F927" s="5">
        <v>45098.44553809028</v>
      </c>
      <c r="G927" s="1">
        <v>4</v>
      </c>
      <c r="H927" s="5">
        <v>45060.755127581018</v>
      </c>
      <c r="I927" s="7" t="s">
        <v>44</v>
      </c>
      <c r="J927" s="7"/>
      <c r="K927" s="7"/>
      <c r="L927" s="7" t="s">
        <v>21</v>
      </c>
      <c r="M927" s="7" t="s">
        <v>70</v>
      </c>
      <c r="N927" s="7" t="s">
        <v>33</v>
      </c>
      <c r="O927" s="7" t="s">
        <v>46</v>
      </c>
      <c r="P927" s="25">
        <f t="shared" si="209"/>
        <v>926</v>
      </c>
      <c r="Q927" s="28">
        <f t="shared" si="206"/>
        <v>45078</v>
      </c>
      <c r="R927" s="28" t="str">
        <f t="shared" si="196"/>
        <v>WEB</v>
      </c>
      <c r="S927" s="28" t="str">
        <f t="shared" si="197"/>
        <v>WEBSITE</v>
      </c>
      <c r="T927" s="29">
        <f t="shared" si="198"/>
        <v>1.6313213703099511E-3</v>
      </c>
      <c r="U927" s="29">
        <f t="shared" si="207"/>
        <v>1.6313213703099511E-3</v>
      </c>
      <c r="V927" s="30">
        <f t="shared" si="199"/>
        <v>27.928600000000003</v>
      </c>
      <c r="W927" s="30">
        <f t="shared" si="200"/>
        <v>50</v>
      </c>
      <c r="X927" s="30">
        <f t="shared" si="201"/>
        <v>0</v>
      </c>
      <c r="Y927" s="30">
        <f t="shared" si="202"/>
        <v>39.10004</v>
      </c>
      <c r="Z927" s="30">
        <f t="shared" si="203"/>
        <v>115</v>
      </c>
      <c r="AA927" s="30">
        <f t="shared" si="204"/>
        <v>16.31321370309951</v>
      </c>
      <c r="AB927" s="30">
        <f t="shared" si="205"/>
        <v>0</v>
      </c>
      <c r="AC927" s="30">
        <f t="shared" si="208"/>
        <v>2544.5181462969008</v>
      </c>
    </row>
    <row r="928" spans="1:29" x14ac:dyDescent="0.35">
      <c r="A928" s="5">
        <v>45097.682010937497</v>
      </c>
      <c r="B928" s="1">
        <v>1</v>
      </c>
      <c r="C928" s="6">
        <v>1115.46</v>
      </c>
      <c r="D928" s="6">
        <v>1</v>
      </c>
      <c r="E928" s="7" t="s">
        <v>19</v>
      </c>
      <c r="F928" s="5">
        <v>45098.450818449077</v>
      </c>
      <c r="G928" s="1">
        <v>2</v>
      </c>
      <c r="H928" s="5">
        <v>45078.910896377318</v>
      </c>
      <c r="I928" s="7" t="s">
        <v>48</v>
      </c>
      <c r="J928" s="7"/>
      <c r="K928" s="7" t="s">
        <v>38</v>
      </c>
      <c r="L928" s="7" t="s">
        <v>31</v>
      </c>
      <c r="M928" s="7" t="s">
        <v>34</v>
      </c>
      <c r="N928" s="7" t="s">
        <v>23</v>
      </c>
      <c r="O928" s="7" t="s">
        <v>38</v>
      </c>
      <c r="P928" s="25">
        <f t="shared" si="209"/>
        <v>927</v>
      </c>
      <c r="Q928" s="28">
        <f t="shared" si="206"/>
        <v>45078</v>
      </c>
      <c r="R928" s="28" t="str">
        <f t="shared" si="196"/>
        <v>OTA</v>
      </c>
      <c r="S928" s="28" t="str">
        <f t="shared" si="197"/>
        <v>OTA</v>
      </c>
      <c r="T928" s="29">
        <f t="shared" si="198"/>
        <v>5.8927519151443723E-4</v>
      </c>
      <c r="U928" s="29">
        <f t="shared" si="207"/>
        <v>5.8927519151443723E-4</v>
      </c>
      <c r="V928" s="30">
        <f t="shared" si="199"/>
        <v>167.31899999999999</v>
      </c>
      <c r="W928" s="30">
        <f t="shared" si="200"/>
        <v>0</v>
      </c>
      <c r="X928" s="30">
        <f t="shared" si="201"/>
        <v>0</v>
      </c>
      <c r="Y928" s="30">
        <f t="shared" si="202"/>
        <v>20.078279999999999</v>
      </c>
      <c r="Z928" s="30">
        <f t="shared" si="203"/>
        <v>115</v>
      </c>
      <c r="AA928" s="30">
        <f t="shared" si="204"/>
        <v>1.1785503830288744</v>
      </c>
      <c r="AB928" s="30">
        <f t="shared" si="205"/>
        <v>0</v>
      </c>
      <c r="AC928" s="30">
        <f t="shared" si="208"/>
        <v>811.88416961697112</v>
      </c>
    </row>
    <row r="929" spans="1:29" x14ac:dyDescent="0.35">
      <c r="A929" s="5">
        <v>45097.682084108797</v>
      </c>
      <c r="B929" s="1">
        <v>1</v>
      </c>
      <c r="C929" s="6">
        <v>1115.46</v>
      </c>
      <c r="D929" s="6">
        <v>1</v>
      </c>
      <c r="E929" s="7" t="s">
        <v>19</v>
      </c>
      <c r="F929" s="5">
        <v>45098.450869768516</v>
      </c>
      <c r="G929" s="1">
        <v>2</v>
      </c>
      <c r="H929" s="5">
        <v>45078.910896377318</v>
      </c>
      <c r="I929" s="7" t="s">
        <v>48</v>
      </c>
      <c r="J929" s="7"/>
      <c r="K929" s="7" t="s">
        <v>38</v>
      </c>
      <c r="L929" s="7" t="s">
        <v>31</v>
      </c>
      <c r="M929" s="7" t="s">
        <v>34</v>
      </c>
      <c r="N929" s="7" t="s">
        <v>23</v>
      </c>
      <c r="O929" s="7" t="s">
        <v>38</v>
      </c>
      <c r="P929" s="25">
        <f t="shared" si="209"/>
        <v>928</v>
      </c>
      <c r="Q929" s="28">
        <f t="shared" si="206"/>
        <v>45078</v>
      </c>
      <c r="R929" s="28" t="str">
        <f t="shared" si="196"/>
        <v>OTA</v>
      </c>
      <c r="S929" s="28" t="str">
        <f t="shared" si="197"/>
        <v>OTA</v>
      </c>
      <c r="T929" s="29">
        <f t="shared" si="198"/>
        <v>5.8927519151443723E-4</v>
      </c>
      <c r="U929" s="29">
        <f t="shared" si="207"/>
        <v>5.8927519151443723E-4</v>
      </c>
      <c r="V929" s="30">
        <f t="shared" si="199"/>
        <v>167.31899999999999</v>
      </c>
      <c r="W929" s="30">
        <f t="shared" si="200"/>
        <v>0</v>
      </c>
      <c r="X929" s="30">
        <f t="shared" si="201"/>
        <v>0</v>
      </c>
      <c r="Y929" s="30">
        <f t="shared" si="202"/>
        <v>20.078279999999999</v>
      </c>
      <c r="Z929" s="30">
        <f t="shared" si="203"/>
        <v>115</v>
      </c>
      <c r="AA929" s="30">
        <f t="shared" si="204"/>
        <v>1.1785503830288744</v>
      </c>
      <c r="AB929" s="30">
        <f t="shared" si="205"/>
        <v>0</v>
      </c>
      <c r="AC929" s="30">
        <f t="shared" si="208"/>
        <v>811.88416961697112</v>
      </c>
    </row>
    <row r="930" spans="1:29" x14ac:dyDescent="0.35">
      <c r="A930" s="5">
        <v>45097.749708194446</v>
      </c>
      <c r="B930" s="1">
        <v>2</v>
      </c>
      <c r="C930" s="6">
        <v>3927.05</v>
      </c>
      <c r="D930" s="6">
        <v>1</v>
      </c>
      <c r="E930" s="7" t="s">
        <v>19</v>
      </c>
      <c r="F930" s="5">
        <v>45099.453442939812</v>
      </c>
      <c r="G930" s="1">
        <v>2</v>
      </c>
      <c r="H930" s="5">
        <v>45085.800492743052</v>
      </c>
      <c r="I930" s="7" t="s">
        <v>48</v>
      </c>
      <c r="J930" s="7"/>
      <c r="K930" s="7" t="s">
        <v>30</v>
      </c>
      <c r="L930" s="7" t="s">
        <v>31</v>
      </c>
      <c r="M930" s="7" t="s">
        <v>34</v>
      </c>
      <c r="N930" s="7" t="s">
        <v>33</v>
      </c>
      <c r="O930" s="7" t="s">
        <v>30</v>
      </c>
      <c r="P930" s="25">
        <f t="shared" si="209"/>
        <v>929</v>
      </c>
      <c r="Q930" s="28">
        <f t="shared" si="206"/>
        <v>45078</v>
      </c>
      <c r="R930" s="28" t="str">
        <f t="shared" si="196"/>
        <v>OTA</v>
      </c>
      <c r="S930" s="28" t="str">
        <f t="shared" si="197"/>
        <v>OTA</v>
      </c>
      <c r="T930" s="29">
        <f t="shared" si="198"/>
        <v>1.1785503830288745E-3</v>
      </c>
      <c r="U930" s="29">
        <f t="shared" si="207"/>
        <v>1.1785503830288745E-3</v>
      </c>
      <c r="V930" s="30">
        <f t="shared" si="199"/>
        <v>589.0575</v>
      </c>
      <c r="W930" s="30">
        <f t="shared" si="200"/>
        <v>0</v>
      </c>
      <c r="X930" s="30">
        <f t="shared" si="201"/>
        <v>0</v>
      </c>
      <c r="Y930" s="30">
        <f t="shared" si="202"/>
        <v>70.686899999999994</v>
      </c>
      <c r="Z930" s="30">
        <f t="shared" si="203"/>
        <v>153.33333333333331</v>
      </c>
      <c r="AA930" s="30">
        <f t="shared" si="204"/>
        <v>2.3571007660577488</v>
      </c>
      <c r="AB930" s="30">
        <f t="shared" si="205"/>
        <v>0</v>
      </c>
      <c r="AC930" s="30">
        <f t="shared" si="208"/>
        <v>3111.6151659006091</v>
      </c>
    </row>
    <row r="931" spans="1:29" x14ac:dyDescent="0.35">
      <c r="A931" s="5">
        <v>45097.690062152775</v>
      </c>
      <c r="B931" s="1">
        <v>2</v>
      </c>
      <c r="C931" s="6">
        <v>2240.36</v>
      </c>
      <c r="D931" s="6">
        <v>1</v>
      </c>
      <c r="E931" s="7" t="s">
        <v>19</v>
      </c>
      <c r="F931" s="5">
        <v>45099.316254722224</v>
      </c>
      <c r="G931" s="1">
        <v>2</v>
      </c>
      <c r="H931" s="5">
        <v>44928.857757384256</v>
      </c>
      <c r="I931" s="7" t="s">
        <v>48</v>
      </c>
      <c r="J931" s="7"/>
      <c r="K931" s="7"/>
      <c r="L931" s="7" t="s">
        <v>21</v>
      </c>
      <c r="M931" s="7" t="s">
        <v>57</v>
      </c>
      <c r="N931" s="7" t="s">
        <v>23</v>
      </c>
      <c r="O931" s="7" t="s">
        <v>46</v>
      </c>
      <c r="P931" s="25">
        <f t="shared" si="209"/>
        <v>930</v>
      </c>
      <c r="Q931" s="28">
        <f t="shared" si="206"/>
        <v>45078</v>
      </c>
      <c r="R931" s="28" t="str">
        <f t="shared" si="196"/>
        <v>WEB</v>
      </c>
      <c r="S931" s="28" t="str">
        <f t="shared" si="197"/>
        <v>WEBSITE</v>
      </c>
      <c r="T931" s="29">
        <f t="shared" si="198"/>
        <v>3.2626427406199023E-3</v>
      </c>
      <c r="U931" s="29">
        <f t="shared" si="207"/>
        <v>3.2626427406199023E-3</v>
      </c>
      <c r="V931" s="30">
        <f t="shared" si="199"/>
        <v>22.403600000000001</v>
      </c>
      <c r="W931" s="30">
        <f t="shared" si="200"/>
        <v>50</v>
      </c>
      <c r="X931" s="30">
        <f t="shared" si="201"/>
        <v>0</v>
      </c>
      <c r="Y931" s="30">
        <f t="shared" si="202"/>
        <v>31.365040000000004</v>
      </c>
      <c r="Z931" s="30">
        <f t="shared" si="203"/>
        <v>153.33333333333331</v>
      </c>
      <c r="AA931" s="30">
        <f t="shared" si="204"/>
        <v>32.626427406199021</v>
      </c>
      <c r="AB931" s="30">
        <f t="shared" si="205"/>
        <v>0</v>
      </c>
      <c r="AC931" s="30">
        <f t="shared" si="208"/>
        <v>1950.6315992604677</v>
      </c>
    </row>
    <row r="932" spans="1:29" x14ac:dyDescent="0.35">
      <c r="A932" s="5">
        <v>45097.646588368058</v>
      </c>
      <c r="B932" s="1">
        <v>1</v>
      </c>
      <c r="C932" s="6">
        <v>1252.8599999999999</v>
      </c>
      <c r="D932" s="6">
        <v>1</v>
      </c>
      <c r="E932" s="7" t="s">
        <v>19</v>
      </c>
      <c r="F932" s="5">
        <v>45098.304688136574</v>
      </c>
      <c r="G932" s="1">
        <v>2</v>
      </c>
      <c r="H932" s="5">
        <v>45011.41440760417</v>
      </c>
      <c r="I932" s="7" t="s">
        <v>48</v>
      </c>
      <c r="J932" s="7"/>
      <c r="K932" s="7"/>
      <c r="L932" s="7" t="s">
        <v>21</v>
      </c>
      <c r="M932" s="7" t="s">
        <v>45</v>
      </c>
      <c r="N932" s="7" t="s">
        <v>28</v>
      </c>
      <c r="O932" s="7" t="s">
        <v>46</v>
      </c>
      <c r="P932" s="25">
        <f t="shared" si="209"/>
        <v>931</v>
      </c>
      <c r="Q932" s="28">
        <f t="shared" si="206"/>
        <v>45078</v>
      </c>
      <c r="R932" s="28" t="str">
        <f t="shared" si="196"/>
        <v>WEB</v>
      </c>
      <c r="S932" s="28" t="str">
        <f t="shared" si="197"/>
        <v>WEBSITE</v>
      </c>
      <c r="T932" s="29">
        <f t="shared" si="198"/>
        <v>1.6313213703099511E-3</v>
      </c>
      <c r="U932" s="29">
        <f t="shared" si="207"/>
        <v>1.6313213703099511E-3</v>
      </c>
      <c r="V932" s="30">
        <f t="shared" si="199"/>
        <v>12.528599999999999</v>
      </c>
      <c r="W932" s="30">
        <f t="shared" si="200"/>
        <v>50</v>
      </c>
      <c r="X932" s="30">
        <f t="shared" si="201"/>
        <v>0</v>
      </c>
      <c r="Y932" s="30">
        <f t="shared" si="202"/>
        <v>17.540039999999998</v>
      </c>
      <c r="Z932" s="30">
        <f t="shared" si="203"/>
        <v>115</v>
      </c>
      <c r="AA932" s="30">
        <f t="shared" si="204"/>
        <v>16.31321370309951</v>
      </c>
      <c r="AB932" s="30">
        <f t="shared" si="205"/>
        <v>0</v>
      </c>
      <c r="AC932" s="30">
        <f t="shared" si="208"/>
        <v>1041.4781462969004</v>
      </c>
    </row>
    <row r="933" spans="1:29" x14ac:dyDescent="0.35">
      <c r="A933" s="5">
        <v>45097.762201655096</v>
      </c>
      <c r="B933" s="1">
        <v>1</v>
      </c>
      <c r="C933" s="6">
        <v>2232.14</v>
      </c>
      <c r="D933" s="6">
        <v>1</v>
      </c>
      <c r="E933" s="7" t="s">
        <v>19</v>
      </c>
      <c r="F933" s="5">
        <v>45098.394438067131</v>
      </c>
      <c r="G933" s="1">
        <v>2</v>
      </c>
      <c r="H933" s="5">
        <v>45093.970617766201</v>
      </c>
      <c r="I933" s="7" t="s">
        <v>48</v>
      </c>
      <c r="J933" s="7"/>
      <c r="K933" s="7" t="s">
        <v>30</v>
      </c>
      <c r="L933" s="7" t="s">
        <v>31</v>
      </c>
      <c r="M933" s="7" t="s">
        <v>32</v>
      </c>
      <c r="N933" s="7" t="s">
        <v>33</v>
      </c>
      <c r="O933" s="7" t="s">
        <v>30</v>
      </c>
      <c r="P933" s="25">
        <f t="shared" si="209"/>
        <v>932</v>
      </c>
      <c r="Q933" s="28">
        <f t="shared" si="206"/>
        <v>45078</v>
      </c>
      <c r="R933" s="28" t="str">
        <f t="shared" si="196"/>
        <v>OTA</v>
      </c>
      <c r="S933" s="28" t="str">
        <f t="shared" si="197"/>
        <v>OTA</v>
      </c>
      <c r="T933" s="29">
        <f t="shared" si="198"/>
        <v>5.8927519151443723E-4</v>
      </c>
      <c r="U933" s="29">
        <f t="shared" si="207"/>
        <v>5.8927519151443723E-4</v>
      </c>
      <c r="V933" s="30">
        <f t="shared" si="199"/>
        <v>334.82099999999997</v>
      </c>
      <c r="W933" s="30">
        <f t="shared" si="200"/>
        <v>0</v>
      </c>
      <c r="X933" s="30">
        <f t="shared" si="201"/>
        <v>0</v>
      </c>
      <c r="Y933" s="30">
        <f t="shared" si="202"/>
        <v>40.178519999999992</v>
      </c>
      <c r="Z933" s="30">
        <f t="shared" si="203"/>
        <v>115</v>
      </c>
      <c r="AA933" s="30">
        <f t="shared" si="204"/>
        <v>1.1785503830288744</v>
      </c>
      <c r="AB933" s="30">
        <f t="shared" si="205"/>
        <v>0</v>
      </c>
      <c r="AC933" s="30">
        <f t="shared" si="208"/>
        <v>1740.961929616971</v>
      </c>
    </row>
    <row r="934" spans="1:29" x14ac:dyDescent="0.35">
      <c r="A934" s="5">
        <v>45097.81975988426</v>
      </c>
      <c r="B934" s="1">
        <v>5</v>
      </c>
      <c r="C934" s="6">
        <v>12577.9</v>
      </c>
      <c r="D934" s="6">
        <v>1</v>
      </c>
      <c r="E934" s="7" t="s">
        <v>19</v>
      </c>
      <c r="F934" s="5">
        <v>45102.453665347224</v>
      </c>
      <c r="G934" s="1">
        <v>3</v>
      </c>
      <c r="H934" s="5">
        <v>44997.666815439814</v>
      </c>
      <c r="I934" s="7" t="s">
        <v>63</v>
      </c>
      <c r="J934" s="7"/>
      <c r="K934" s="7" t="s">
        <v>30</v>
      </c>
      <c r="L934" s="7" t="s">
        <v>31</v>
      </c>
      <c r="M934" s="7" t="s">
        <v>34</v>
      </c>
      <c r="N934" s="7" t="s">
        <v>33</v>
      </c>
      <c r="O934" s="7" t="s">
        <v>30</v>
      </c>
      <c r="P934" s="25">
        <f t="shared" si="209"/>
        <v>933</v>
      </c>
      <c r="Q934" s="28">
        <f t="shared" si="206"/>
        <v>45078</v>
      </c>
      <c r="R934" s="28" t="str">
        <f t="shared" si="196"/>
        <v>OTA</v>
      </c>
      <c r="S934" s="28" t="str">
        <f t="shared" si="197"/>
        <v>OTA</v>
      </c>
      <c r="T934" s="29">
        <f t="shared" si="198"/>
        <v>2.9463759575721863E-3</v>
      </c>
      <c r="U934" s="29">
        <f t="shared" si="207"/>
        <v>2.9463759575721863E-3</v>
      </c>
      <c r="V934" s="30">
        <f t="shared" si="199"/>
        <v>1886.6849999999999</v>
      </c>
      <c r="W934" s="30">
        <f t="shared" si="200"/>
        <v>0</v>
      </c>
      <c r="X934" s="30">
        <f t="shared" si="201"/>
        <v>0</v>
      </c>
      <c r="Y934" s="30">
        <f t="shared" si="202"/>
        <v>226.40219999999997</v>
      </c>
      <c r="Z934" s="30">
        <f t="shared" si="203"/>
        <v>268.33333333333331</v>
      </c>
      <c r="AA934" s="30">
        <f t="shared" si="204"/>
        <v>5.8927519151443724</v>
      </c>
      <c r="AB934" s="30">
        <f t="shared" si="205"/>
        <v>0</v>
      </c>
      <c r="AC934" s="30">
        <f t="shared" si="208"/>
        <v>10190.586714751522</v>
      </c>
    </row>
    <row r="935" spans="1:29" x14ac:dyDescent="0.35">
      <c r="A935" s="5">
        <v>45097.679743518522</v>
      </c>
      <c r="B935" s="1">
        <v>1</v>
      </c>
      <c r="C935" s="6">
        <v>2396.65</v>
      </c>
      <c r="D935" s="6">
        <v>1</v>
      </c>
      <c r="E935" s="7" t="s">
        <v>19</v>
      </c>
      <c r="F935" s="5">
        <v>45098.458333333336</v>
      </c>
      <c r="G935" s="1">
        <v>4</v>
      </c>
      <c r="H935" s="5">
        <v>45088.798752303243</v>
      </c>
      <c r="I935" s="7" t="s">
        <v>63</v>
      </c>
      <c r="J935" s="7"/>
      <c r="K935" s="7"/>
      <c r="L935" s="7" t="s">
        <v>21</v>
      </c>
      <c r="M935" s="7" t="s">
        <v>54</v>
      </c>
      <c r="N935" s="7" t="s">
        <v>28</v>
      </c>
      <c r="O935" s="7" t="s">
        <v>56</v>
      </c>
      <c r="P935" s="25">
        <f t="shared" si="209"/>
        <v>934</v>
      </c>
      <c r="Q935" s="28">
        <f t="shared" si="206"/>
        <v>45078</v>
      </c>
      <c r="R935" s="28" t="str">
        <f t="shared" si="196"/>
        <v>WEB</v>
      </c>
      <c r="S935" s="28" t="str">
        <f t="shared" si="197"/>
        <v>OFFLINE</v>
      </c>
      <c r="T935" s="29">
        <f t="shared" si="198"/>
        <v>1.6313213703099511E-3</v>
      </c>
      <c r="U935" s="29">
        <f t="shared" si="207"/>
        <v>1.6313213703099511E-3</v>
      </c>
      <c r="V935" s="30">
        <f t="shared" si="199"/>
        <v>0</v>
      </c>
      <c r="W935" s="30">
        <f t="shared" si="200"/>
        <v>0</v>
      </c>
      <c r="X935" s="30">
        <f t="shared" si="201"/>
        <v>0</v>
      </c>
      <c r="Y935" s="30">
        <f t="shared" si="202"/>
        <v>33.553100000000001</v>
      </c>
      <c r="Z935" s="30">
        <f t="shared" si="203"/>
        <v>115</v>
      </c>
      <c r="AA935" s="30">
        <f t="shared" si="204"/>
        <v>0</v>
      </c>
      <c r="AB935" s="30">
        <f t="shared" si="205"/>
        <v>0</v>
      </c>
      <c r="AC935" s="30">
        <f t="shared" si="208"/>
        <v>2248.0969</v>
      </c>
    </row>
    <row r="936" spans="1:29" x14ac:dyDescent="0.35">
      <c r="A936" s="5">
        <v>45097.668460451387</v>
      </c>
      <c r="B936" s="1">
        <v>1</v>
      </c>
      <c r="C936" s="6">
        <v>2323.66</v>
      </c>
      <c r="D936" s="6">
        <v>1</v>
      </c>
      <c r="E936" s="7" t="s">
        <v>19</v>
      </c>
      <c r="F936" s="5">
        <v>45098.303718356481</v>
      </c>
      <c r="G936" s="1">
        <v>4</v>
      </c>
      <c r="H936" s="5">
        <v>45097.616459351855</v>
      </c>
      <c r="I936" s="7" t="s">
        <v>63</v>
      </c>
      <c r="J936" s="7"/>
      <c r="K936" s="7" t="s">
        <v>30</v>
      </c>
      <c r="L936" s="7" t="s">
        <v>31</v>
      </c>
      <c r="M936" s="7" t="s">
        <v>32</v>
      </c>
      <c r="N936" s="7" t="s">
        <v>33</v>
      </c>
      <c r="O936" s="7" t="s">
        <v>30</v>
      </c>
      <c r="P936" s="25">
        <f t="shared" si="209"/>
        <v>935</v>
      </c>
      <c r="Q936" s="28">
        <f t="shared" si="206"/>
        <v>45078</v>
      </c>
      <c r="R936" s="28" t="str">
        <f t="shared" si="196"/>
        <v>OTA</v>
      </c>
      <c r="S936" s="28" t="str">
        <f t="shared" si="197"/>
        <v>OTA</v>
      </c>
      <c r="T936" s="29">
        <f t="shared" si="198"/>
        <v>5.8927519151443723E-4</v>
      </c>
      <c r="U936" s="29">
        <f t="shared" si="207"/>
        <v>5.8927519151443723E-4</v>
      </c>
      <c r="V936" s="30">
        <f t="shared" si="199"/>
        <v>348.54899999999998</v>
      </c>
      <c r="W936" s="30">
        <f t="shared" si="200"/>
        <v>0</v>
      </c>
      <c r="X936" s="30">
        <f t="shared" si="201"/>
        <v>0</v>
      </c>
      <c r="Y936" s="30">
        <f t="shared" si="202"/>
        <v>41.825879999999991</v>
      </c>
      <c r="Z936" s="30">
        <f t="shared" si="203"/>
        <v>115</v>
      </c>
      <c r="AA936" s="30">
        <f t="shared" si="204"/>
        <v>1.1785503830288744</v>
      </c>
      <c r="AB936" s="30">
        <f t="shared" si="205"/>
        <v>0</v>
      </c>
      <c r="AC936" s="30">
        <f t="shared" si="208"/>
        <v>1817.106569616971</v>
      </c>
    </row>
    <row r="937" spans="1:29" x14ac:dyDescent="0.35">
      <c r="A937" s="5">
        <v>45097.72349394676</v>
      </c>
      <c r="B937" s="1">
        <v>3</v>
      </c>
      <c r="C937" s="6">
        <v>6784.79</v>
      </c>
      <c r="D937" s="6">
        <v>1</v>
      </c>
      <c r="E937" s="7" t="s">
        <v>19</v>
      </c>
      <c r="F937" s="5">
        <v>45100.458333333336</v>
      </c>
      <c r="G937" s="1">
        <v>4</v>
      </c>
      <c r="H937" s="5">
        <v>45085.009507106479</v>
      </c>
      <c r="I937" s="7" t="s">
        <v>63</v>
      </c>
      <c r="J937" s="7"/>
      <c r="K937" s="7" t="s">
        <v>50</v>
      </c>
      <c r="L937" s="7" t="s">
        <v>31</v>
      </c>
      <c r="M937" s="7" t="s">
        <v>32</v>
      </c>
      <c r="N937" s="7" t="s">
        <v>28</v>
      </c>
      <c r="O937" s="7" t="s">
        <v>51</v>
      </c>
      <c r="P937" s="25">
        <f t="shared" si="209"/>
        <v>936</v>
      </c>
      <c r="Q937" s="28">
        <f t="shared" si="206"/>
        <v>45078</v>
      </c>
      <c r="R937" s="28" t="str">
        <f t="shared" si="196"/>
        <v>OTA</v>
      </c>
      <c r="S937" s="28" t="str">
        <f t="shared" si="197"/>
        <v>OTA</v>
      </c>
      <c r="T937" s="29">
        <f t="shared" si="198"/>
        <v>1.7678255745433118E-3</v>
      </c>
      <c r="U937" s="29">
        <f t="shared" si="207"/>
        <v>1.7678255745433118E-3</v>
      </c>
      <c r="V937" s="30">
        <f t="shared" si="199"/>
        <v>1017.7184999999999</v>
      </c>
      <c r="W937" s="30">
        <f t="shared" si="200"/>
        <v>0</v>
      </c>
      <c r="X937" s="30">
        <f t="shared" si="201"/>
        <v>0</v>
      </c>
      <c r="Y937" s="30">
        <f t="shared" si="202"/>
        <v>122.12621999999999</v>
      </c>
      <c r="Z937" s="30">
        <f t="shared" si="203"/>
        <v>191.66666666666666</v>
      </c>
      <c r="AA937" s="30">
        <f t="shared" si="204"/>
        <v>3.5356511490866236</v>
      </c>
      <c r="AB937" s="30">
        <f t="shared" si="205"/>
        <v>0</v>
      </c>
      <c r="AC937" s="30">
        <f t="shared" si="208"/>
        <v>5449.7429621842466</v>
      </c>
    </row>
    <row r="938" spans="1:29" x14ac:dyDescent="0.35">
      <c r="A938" s="5">
        <v>45097.534109953704</v>
      </c>
      <c r="B938" s="1">
        <v>1</v>
      </c>
      <c r="C938" s="6">
        <v>2386.61</v>
      </c>
      <c r="D938" s="6">
        <v>1</v>
      </c>
      <c r="E938" s="7" t="s">
        <v>19</v>
      </c>
      <c r="F938" s="5">
        <v>45098.458333333336</v>
      </c>
      <c r="G938" s="1">
        <v>5</v>
      </c>
      <c r="H938" s="5">
        <v>44896.728118622683</v>
      </c>
      <c r="I938" s="7" t="s">
        <v>80</v>
      </c>
      <c r="J938" s="7"/>
      <c r="K938" s="7"/>
      <c r="L938" s="7" t="s">
        <v>21</v>
      </c>
      <c r="M938" s="7" t="s">
        <v>66</v>
      </c>
      <c r="N938" s="7" t="s">
        <v>28</v>
      </c>
      <c r="O938" s="7" t="s">
        <v>46</v>
      </c>
      <c r="P938" s="25">
        <f t="shared" si="209"/>
        <v>937</v>
      </c>
      <c r="Q938" s="28">
        <f t="shared" si="206"/>
        <v>45078</v>
      </c>
      <c r="R938" s="28" t="str">
        <f t="shared" si="196"/>
        <v>WEB</v>
      </c>
      <c r="S938" s="28" t="str">
        <f t="shared" si="197"/>
        <v>WEBSITE</v>
      </c>
      <c r="T938" s="29">
        <f t="shared" si="198"/>
        <v>1.6313213703099511E-3</v>
      </c>
      <c r="U938" s="29">
        <f t="shared" si="207"/>
        <v>1.6313213703099511E-3</v>
      </c>
      <c r="V938" s="30">
        <f t="shared" si="199"/>
        <v>23.866100000000003</v>
      </c>
      <c r="W938" s="30">
        <f t="shared" si="200"/>
        <v>50</v>
      </c>
      <c r="X938" s="30">
        <f t="shared" si="201"/>
        <v>0</v>
      </c>
      <c r="Y938" s="30">
        <f t="shared" si="202"/>
        <v>33.41254</v>
      </c>
      <c r="Z938" s="30">
        <f t="shared" si="203"/>
        <v>115</v>
      </c>
      <c r="AA938" s="30">
        <f t="shared" si="204"/>
        <v>16.31321370309951</v>
      </c>
      <c r="AB938" s="30">
        <f t="shared" si="205"/>
        <v>0</v>
      </c>
      <c r="AC938" s="30">
        <f t="shared" si="208"/>
        <v>2148.0181462969008</v>
      </c>
    </row>
    <row r="939" spans="1:29" x14ac:dyDescent="0.35">
      <c r="A939" s="5">
        <v>45097.950488391201</v>
      </c>
      <c r="B939" s="1">
        <v>3</v>
      </c>
      <c r="C939" s="6">
        <v>2265.4</v>
      </c>
      <c r="D939" s="6">
        <v>1</v>
      </c>
      <c r="E939" s="7" t="s">
        <v>19</v>
      </c>
      <c r="F939" s="5">
        <v>45100.312738854169</v>
      </c>
      <c r="G939" s="1">
        <v>1</v>
      </c>
      <c r="H939" s="5">
        <v>45055.933110972219</v>
      </c>
      <c r="I939" s="7" t="s">
        <v>49</v>
      </c>
      <c r="J939" s="7"/>
      <c r="K939" s="7" t="s">
        <v>50</v>
      </c>
      <c r="L939" s="7" t="s">
        <v>31</v>
      </c>
      <c r="M939" s="7" t="s">
        <v>32</v>
      </c>
      <c r="N939" s="7" t="s">
        <v>28</v>
      </c>
      <c r="O939" s="7" t="s">
        <v>51</v>
      </c>
      <c r="P939" s="25">
        <f t="shared" si="209"/>
        <v>938</v>
      </c>
      <c r="Q939" s="28">
        <f t="shared" si="206"/>
        <v>45078</v>
      </c>
      <c r="R939" s="28" t="str">
        <f t="shared" si="196"/>
        <v>OTA</v>
      </c>
      <c r="S939" s="28" t="str">
        <f t="shared" si="197"/>
        <v>OTA</v>
      </c>
      <c r="T939" s="29">
        <f t="shared" si="198"/>
        <v>1.7678255745433118E-3</v>
      </c>
      <c r="U939" s="29">
        <f t="shared" si="207"/>
        <v>1.7678255745433118E-3</v>
      </c>
      <c r="V939" s="30">
        <f t="shared" si="199"/>
        <v>339.81</v>
      </c>
      <c r="W939" s="30">
        <f t="shared" si="200"/>
        <v>0</v>
      </c>
      <c r="X939" s="30">
        <f t="shared" si="201"/>
        <v>0</v>
      </c>
      <c r="Y939" s="30">
        <f t="shared" si="202"/>
        <v>40.777200000000001</v>
      </c>
      <c r="Z939" s="30">
        <f t="shared" si="203"/>
        <v>191.66666666666666</v>
      </c>
      <c r="AA939" s="30">
        <f t="shared" si="204"/>
        <v>3.5356511490866236</v>
      </c>
      <c r="AB939" s="30">
        <f t="shared" si="205"/>
        <v>0</v>
      </c>
      <c r="AC939" s="30">
        <f t="shared" si="208"/>
        <v>1689.6104821842468</v>
      </c>
    </row>
    <row r="940" spans="1:29" x14ac:dyDescent="0.35">
      <c r="A940" s="5">
        <v>45097.896525393517</v>
      </c>
      <c r="B940" s="1">
        <v>2</v>
      </c>
      <c r="C940" s="6">
        <v>5454.1</v>
      </c>
      <c r="D940" s="6">
        <v>1</v>
      </c>
      <c r="E940" s="7" t="s">
        <v>19</v>
      </c>
      <c r="F940" s="5">
        <v>45099.387878275462</v>
      </c>
      <c r="G940" s="1">
        <v>1</v>
      </c>
      <c r="H940" s="5">
        <v>45082.993548206017</v>
      </c>
      <c r="I940" s="7" t="s">
        <v>49</v>
      </c>
      <c r="J940" s="7"/>
      <c r="K940" s="7" t="s">
        <v>30</v>
      </c>
      <c r="L940" s="7" t="s">
        <v>31</v>
      </c>
      <c r="M940" s="7" t="s">
        <v>34</v>
      </c>
      <c r="N940" s="7" t="s">
        <v>33</v>
      </c>
      <c r="O940" s="7" t="s">
        <v>30</v>
      </c>
      <c r="P940" s="25">
        <f t="shared" si="209"/>
        <v>939</v>
      </c>
      <c r="Q940" s="28">
        <f t="shared" si="206"/>
        <v>45078</v>
      </c>
      <c r="R940" s="28" t="str">
        <f t="shared" si="196"/>
        <v>OTA</v>
      </c>
      <c r="S940" s="28" t="str">
        <f t="shared" si="197"/>
        <v>OTA</v>
      </c>
      <c r="T940" s="29">
        <f t="shared" si="198"/>
        <v>1.1785503830288745E-3</v>
      </c>
      <c r="U940" s="29">
        <f t="shared" si="207"/>
        <v>1.1785503830288745E-3</v>
      </c>
      <c r="V940" s="30">
        <f t="shared" si="199"/>
        <v>818.11500000000001</v>
      </c>
      <c r="W940" s="30">
        <f t="shared" si="200"/>
        <v>0</v>
      </c>
      <c r="X940" s="30">
        <f t="shared" si="201"/>
        <v>0</v>
      </c>
      <c r="Y940" s="30">
        <f t="shared" si="202"/>
        <v>98.1738</v>
      </c>
      <c r="Z940" s="30">
        <f t="shared" si="203"/>
        <v>153.33333333333331</v>
      </c>
      <c r="AA940" s="30">
        <f t="shared" si="204"/>
        <v>2.3571007660577488</v>
      </c>
      <c r="AB940" s="30">
        <f t="shared" si="205"/>
        <v>0</v>
      </c>
      <c r="AC940" s="30">
        <f t="shared" si="208"/>
        <v>4382.1207659006095</v>
      </c>
    </row>
    <row r="941" spans="1:29" x14ac:dyDescent="0.35">
      <c r="A941" s="5">
        <v>45098.002273506943</v>
      </c>
      <c r="B941" s="1">
        <v>1</v>
      </c>
      <c r="C941" s="6">
        <v>800.89</v>
      </c>
      <c r="D941" s="6">
        <v>1</v>
      </c>
      <c r="E941" s="7" t="s">
        <v>19</v>
      </c>
      <c r="F941" s="5">
        <v>45098.450993761573</v>
      </c>
      <c r="G941" s="1">
        <v>1</v>
      </c>
      <c r="H941" s="5">
        <v>45097.993203761573</v>
      </c>
      <c r="I941" s="7" t="s">
        <v>49</v>
      </c>
      <c r="J941" s="7"/>
      <c r="K941" s="7" t="s">
        <v>30</v>
      </c>
      <c r="L941" s="7" t="s">
        <v>31</v>
      </c>
      <c r="M941" s="7" t="s">
        <v>32</v>
      </c>
      <c r="N941" s="7" t="s">
        <v>33</v>
      </c>
      <c r="O941" s="7" t="s">
        <v>30</v>
      </c>
      <c r="P941" s="25">
        <f t="shared" si="209"/>
        <v>940</v>
      </c>
      <c r="Q941" s="28">
        <f t="shared" si="206"/>
        <v>45078</v>
      </c>
      <c r="R941" s="28" t="str">
        <f t="shared" si="196"/>
        <v>OTA</v>
      </c>
      <c r="S941" s="28" t="str">
        <f t="shared" si="197"/>
        <v>OTA</v>
      </c>
      <c r="T941" s="29">
        <f t="shared" si="198"/>
        <v>5.8927519151443723E-4</v>
      </c>
      <c r="U941" s="29">
        <f t="shared" si="207"/>
        <v>5.8927519151443723E-4</v>
      </c>
      <c r="V941" s="30">
        <f t="shared" si="199"/>
        <v>120.1335</v>
      </c>
      <c r="W941" s="30">
        <f t="shared" si="200"/>
        <v>0</v>
      </c>
      <c r="X941" s="30">
        <f t="shared" si="201"/>
        <v>0</v>
      </c>
      <c r="Y941" s="30">
        <f t="shared" si="202"/>
        <v>14.416019999999998</v>
      </c>
      <c r="Z941" s="30">
        <f t="shared" si="203"/>
        <v>115</v>
      </c>
      <c r="AA941" s="30">
        <f t="shared" si="204"/>
        <v>1.1785503830288744</v>
      </c>
      <c r="AB941" s="30">
        <f t="shared" si="205"/>
        <v>0</v>
      </c>
      <c r="AC941" s="30">
        <f t="shared" si="208"/>
        <v>550.16192961697107</v>
      </c>
    </row>
    <row r="942" spans="1:29" x14ac:dyDescent="0.35">
      <c r="A942" s="5">
        <v>45097.737929467592</v>
      </c>
      <c r="B942" s="1">
        <v>1</v>
      </c>
      <c r="C942" s="6">
        <v>831.7</v>
      </c>
      <c r="D942" s="6">
        <v>1</v>
      </c>
      <c r="E942" s="7" t="s">
        <v>19</v>
      </c>
      <c r="F942" s="5">
        <v>45098.455843055555</v>
      </c>
      <c r="G942" s="1">
        <v>1</v>
      </c>
      <c r="H942" s="5">
        <v>45085.573398125001</v>
      </c>
      <c r="I942" s="7" t="s">
        <v>49</v>
      </c>
      <c r="J942" s="7"/>
      <c r="K942" s="7" t="s">
        <v>30</v>
      </c>
      <c r="L942" s="7" t="s">
        <v>31</v>
      </c>
      <c r="M942" s="7" t="s">
        <v>34</v>
      </c>
      <c r="N942" s="7" t="s">
        <v>33</v>
      </c>
      <c r="O942" s="7" t="s">
        <v>30</v>
      </c>
      <c r="P942" s="25">
        <f t="shared" si="209"/>
        <v>941</v>
      </c>
      <c r="Q942" s="28">
        <f t="shared" si="206"/>
        <v>45078</v>
      </c>
      <c r="R942" s="28" t="str">
        <f t="shared" si="196"/>
        <v>OTA</v>
      </c>
      <c r="S942" s="28" t="str">
        <f t="shared" si="197"/>
        <v>OTA</v>
      </c>
      <c r="T942" s="29">
        <f t="shared" si="198"/>
        <v>5.8927519151443723E-4</v>
      </c>
      <c r="U942" s="29">
        <f t="shared" si="207"/>
        <v>5.8927519151443723E-4</v>
      </c>
      <c r="V942" s="30">
        <f t="shared" si="199"/>
        <v>124.755</v>
      </c>
      <c r="W942" s="30">
        <f t="shared" si="200"/>
        <v>0</v>
      </c>
      <c r="X942" s="30">
        <f t="shared" si="201"/>
        <v>0</v>
      </c>
      <c r="Y942" s="30">
        <f t="shared" si="202"/>
        <v>14.970599999999999</v>
      </c>
      <c r="Z942" s="30">
        <f t="shared" si="203"/>
        <v>115</v>
      </c>
      <c r="AA942" s="30">
        <f t="shared" si="204"/>
        <v>1.1785503830288744</v>
      </c>
      <c r="AB942" s="30">
        <f t="shared" si="205"/>
        <v>0</v>
      </c>
      <c r="AC942" s="30">
        <f t="shared" si="208"/>
        <v>575.79584961697117</v>
      </c>
    </row>
    <row r="943" spans="1:29" x14ac:dyDescent="0.35">
      <c r="A943" s="5">
        <v>45097.952156203704</v>
      </c>
      <c r="B943" s="1">
        <v>1</v>
      </c>
      <c r="C943" s="6">
        <v>800.89</v>
      </c>
      <c r="D943" s="6">
        <v>1</v>
      </c>
      <c r="E943" s="7" t="s">
        <v>19</v>
      </c>
      <c r="F943" s="5">
        <v>45098.458333333336</v>
      </c>
      <c r="G943" s="1">
        <v>1</v>
      </c>
      <c r="H943" s="5">
        <v>45096.817841226853</v>
      </c>
      <c r="I943" s="7" t="s">
        <v>49</v>
      </c>
      <c r="J943" s="7"/>
      <c r="K943" s="7" t="s">
        <v>30</v>
      </c>
      <c r="L943" s="7" t="s">
        <v>31</v>
      </c>
      <c r="M943" s="7" t="s">
        <v>32</v>
      </c>
      <c r="N943" s="7" t="s">
        <v>33</v>
      </c>
      <c r="O943" s="7" t="s">
        <v>30</v>
      </c>
      <c r="P943" s="25">
        <f t="shared" si="209"/>
        <v>942</v>
      </c>
      <c r="Q943" s="28">
        <f t="shared" si="206"/>
        <v>45078</v>
      </c>
      <c r="R943" s="28" t="str">
        <f t="shared" si="196"/>
        <v>OTA</v>
      </c>
      <c r="S943" s="28" t="str">
        <f t="shared" si="197"/>
        <v>OTA</v>
      </c>
      <c r="T943" s="29">
        <f t="shared" si="198"/>
        <v>5.8927519151443723E-4</v>
      </c>
      <c r="U943" s="29">
        <f t="shared" si="207"/>
        <v>5.8927519151443723E-4</v>
      </c>
      <c r="V943" s="30">
        <f t="shared" si="199"/>
        <v>120.1335</v>
      </c>
      <c r="W943" s="30">
        <f t="shared" si="200"/>
        <v>0</v>
      </c>
      <c r="X943" s="30">
        <f t="shared" si="201"/>
        <v>0</v>
      </c>
      <c r="Y943" s="30">
        <f t="shared" si="202"/>
        <v>14.416019999999998</v>
      </c>
      <c r="Z943" s="30">
        <f t="shared" si="203"/>
        <v>115</v>
      </c>
      <c r="AA943" s="30">
        <f t="shared" si="204"/>
        <v>1.1785503830288744</v>
      </c>
      <c r="AB943" s="30">
        <f t="shared" si="205"/>
        <v>0</v>
      </c>
      <c r="AC943" s="30">
        <f t="shared" si="208"/>
        <v>550.16192961697107</v>
      </c>
    </row>
    <row r="944" spans="1:29" x14ac:dyDescent="0.35">
      <c r="A944" s="5">
        <v>45097.95371746528</v>
      </c>
      <c r="B944" s="1">
        <v>2</v>
      </c>
      <c r="C944" s="6">
        <v>1421.27</v>
      </c>
      <c r="D944" s="6">
        <v>1</v>
      </c>
      <c r="E944" s="7" t="s">
        <v>19</v>
      </c>
      <c r="F944" s="5">
        <v>45099.319926203701</v>
      </c>
      <c r="G944" s="1">
        <v>1</v>
      </c>
      <c r="H944" s="5">
        <v>45079.623051041664</v>
      </c>
      <c r="I944" s="7" t="s">
        <v>49</v>
      </c>
      <c r="J944" s="7"/>
      <c r="K944" s="7" t="s">
        <v>38</v>
      </c>
      <c r="L944" s="7" t="s">
        <v>31</v>
      </c>
      <c r="M944" s="7" t="s">
        <v>34</v>
      </c>
      <c r="N944" s="7" t="s">
        <v>23</v>
      </c>
      <c r="O944" s="7" t="s">
        <v>38</v>
      </c>
      <c r="P944" s="25">
        <f t="shared" si="209"/>
        <v>943</v>
      </c>
      <c r="Q944" s="28">
        <f t="shared" si="206"/>
        <v>45078</v>
      </c>
      <c r="R944" s="28" t="str">
        <f t="shared" si="196"/>
        <v>OTA</v>
      </c>
      <c r="S944" s="28" t="str">
        <f t="shared" si="197"/>
        <v>OTA</v>
      </c>
      <c r="T944" s="29">
        <f t="shared" si="198"/>
        <v>1.1785503830288745E-3</v>
      </c>
      <c r="U944" s="29">
        <f t="shared" si="207"/>
        <v>1.1785503830288745E-3</v>
      </c>
      <c r="V944" s="30">
        <f t="shared" si="199"/>
        <v>213.19049999999999</v>
      </c>
      <c r="W944" s="30">
        <f t="shared" si="200"/>
        <v>0</v>
      </c>
      <c r="X944" s="30">
        <f t="shared" si="201"/>
        <v>0</v>
      </c>
      <c r="Y944" s="30">
        <f t="shared" si="202"/>
        <v>25.582859999999997</v>
      </c>
      <c r="Z944" s="30">
        <f t="shared" si="203"/>
        <v>153.33333333333331</v>
      </c>
      <c r="AA944" s="30">
        <f t="shared" si="204"/>
        <v>2.3571007660577488</v>
      </c>
      <c r="AB944" s="30">
        <f t="shared" si="205"/>
        <v>0</v>
      </c>
      <c r="AC944" s="30">
        <f t="shared" si="208"/>
        <v>1026.806205900609</v>
      </c>
    </row>
    <row r="945" spans="1:29" x14ac:dyDescent="0.35">
      <c r="A945" s="5">
        <v>45097.823611701388</v>
      </c>
      <c r="B945" s="1">
        <v>1</v>
      </c>
      <c r="C945" s="6">
        <v>706.95</v>
      </c>
      <c r="D945" s="6">
        <v>1</v>
      </c>
      <c r="E945" s="7" t="s">
        <v>19</v>
      </c>
      <c r="F945" s="5">
        <v>45098.31907420139</v>
      </c>
      <c r="G945" s="1">
        <v>1</v>
      </c>
      <c r="H945" s="5">
        <v>45094.414727106479</v>
      </c>
      <c r="I945" s="7" t="s">
        <v>49</v>
      </c>
      <c r="J945" s="7"/>
      <c r="K945" s="7" t="s">
        <v>38</v>
      </c>
      <c r="L945" s="7" t="s">
        <v>31</v>
      </c>
      <c r="M945" s="7" t="s">
        <v>32</v>
      </c>
      <c r="N945" s="7" t="s">
        <v>23</v>
      </c>
      <c r="O945" s="7" t="s">
        <v>38</v>
      </c>
      <c r="P945" s="25">
        <f t="shared" si="209"/>
        <v>944</v>
      </c>
      <c r="Q945" s="28">
        <f t="shared" si="206"/>
        <v>45078</v>
      </c>
      <c r="R945" s="28" t="str">
        <f t="shared" si="196"/>
        <v>OTA</v>
      </c>
      <c r="S945" s="28" t="str">
        <f t="shared" si="197"/>
        <v>OTA</v>
      </c>
      <c r="T945" s="29">
        <f t="shared" si="198"/>
        <v>5.8927519151443723E-4</v>
      </c>
      <c r="U945" s="29">
        <f t="shared" si="207"/>
        <v>5.8927519151443723E-4</v>
      </c>
      <c r="V945" s="30">
        <f t="shared" si="199"/>
        <v>106.0425</v>
      </c>
      <c r="W945" s="30">
        <f t="shared" si="200"/>
        <v>0</v>
      </c>
      <c r="X945" s="30">
        <f t="shared" si="201"/>
        <v>0</v>
      </c>
      <c r="Y945" s="30">
        <f t="shared" si="202"/>
        <v>12.725099999999999</v>
      </c>
      <c r="Z945" s="30">
        <f t="shared" si="203"/>
        <v>115</v>
      </c>
      <c r="AA945" s="30">
        <f t="shared" si="204"/>
        <v>1.1785503830288744</v>
      </c>
      <c r="AB945" s="30">
        <f t="shared" si="205"/>
        <v>0</v>
      </c>
      <c r="AC945" s="30">
        <f t="shared" si="208"/>
        <v>472.00384961697114</v>
      </c>
    </row>
    <row r="946" spans="1:29" x14ac:dyDescent="0.35">
      <c r="A946" s="5">
        <v>45097.729592060183</v>
      </c>
      <c r="B946" s="1">
        <v>1</v>
      </c>
      <c r="C946" s="6">
        <v>636.25</v>
      </c>
      <c r="D946" s="6">
        <v>1</v>
      </c>
      <c r="E946" s="7" t="s">
        <v>19</v>
      </c>
      <c r="F946" s="5">
        <v>45098.458333333336</v>
      </c>
      <c r="G946" s="1">
        <v>1</v>
      </c>
      <c r="H946" s="5">
        <v>45084.724095335645</v>
      </c>
      <c r="I946" s="7" t="s">
        <v>49</v>
      </c>
      <c r="J946" s="7"/>
      <c r="K946" s="7" t="s">
        <v>38</v>
      </c>
      <c r="L946" s="7" t="s">
        <v>31</v>
      </c>
      <c r="M946" s="7" t="s">
        <v>34</v>
      </c>
      <c r="N946" s="7" t="s">
        <v>23</v>
      </c>
      <c r="O946" s="7" t="s">
        <v>38</v>
      </c>
      <c r="P946" s="25">
        <f t="shared" si="209"/>
        <v>945</v>
      </c>
      <c r="Q946" s="28">
        <f t="shared" si="206"/>
        <v>45078</v>
      </c>
      <c r="R946" s="28" t="str">
        <f t="shared" si="196"/>
        <v>OTA</v>
      </c>
      <c r="S946" s="28" t="str">
        <f t="shared" si="197"/>
        <v>OTA</v>
      </c>
      <c r="T946" s="29">
        <f t="shared" si="198"/>
        <v>5.8927519151443723E-4</v>
      </c>
      <c r="U946" s="29">
        <f t="shared" si="207"/>
        <v>5.8927519151443723E-4</v>
      </c>
      <c r="V946" s="30">
        <f t="shared" si="199"/>
        <v>95.4375</v>
      </c>
      <c r="W946" s="30">
        <f t="shared" si="200"/>
        <v>0</v>
      </c>
      <c r="X946" s="30">
        <f t="shared" si="201"/>
        <v>0</v>
      </c>
      <c r="Y946" s="30">
        <f t="shared" si="202"/>
        <v>11.452499999999999</v>
      </c>
      <c r="Z946" s="30">
        <f t="shared" si="203"/>
        <v>115</v>
      </c>
      <c r="AA946" s="30">
        <f t="shared" si="204"/>
        <v>1.1785503830288744</v>
      </c>
      <c r="AB946" s="30">
        <f t="shared" si="205"/>
        <v>0</v>
      </c>
      <c r="AC946" s="30">
        <f t="shared" si="208"/>
        <v>413.18144961697112</v>
      </c>
    </row>
    <row r="947" spans="1:29" x14ac:dyDescent="0.35">
      <c r="A947" s="5">
        <v>45097.458384687503</v>
      </c>
      <c r="B947" s="1">
        <v>1</v>
      </c>
      <c r="C947" s="6">
        <v>964.29</v>
      </c>
      <c r="D947" s="6">
        <v>1</v>
      </c>
      <c r="E947" s="7" t="s">
        <v>19</v>
      </c>
      <c r="F947" s="5">
        <v>45098.446558599535</v>
      </c>
      <c r="G947" s="1">
        <v>1</v>
      </c>
      <c r="H947" s="5">
        <v>45093.830344594906</v>
      </c>
      <c r="I947" s="7" t="s">
        <v>49</v>
      </c>
      <c r="J947" s="7"/>
      <c r="K947" s="7" t="s">
        <v>30</v>
      </c>
      <c r="L947" s="7" t="s">
        <v>31</v>
      </c>
      <c r="M947" s="7" t="s">
        <v>32</v>
      </c>
      <c r="N947" s="7" t="s">
        <v>33</v>
      </c>
      <c r="O947" s="7" t="s">
        <v>30</v>
      </c>
      <c r="P947" s="25">
        <f t="shared" si="209"/>
        <v>946</v>
      </c>
      <c r="Q947" s="28">
        <f t="shared" si="206"/>
        <v>45078</v>
      </c>
      <c r="R947" s="28" t="str">
        <f t="shared" si="196"/>
        <v>OTA</v>
      </c>
      <c r="S947" s="28" t="str">
        <f t="shared" si="197"/>
        <v>OTA</v>
      </c>
      <c r="T947" s="29">
        <f t="shared" si="198"/>
        <v>5.8927519151443723E-4</v>
      </c>
      <c r="U947" s="29">
        <f t="shared" si="207"/>
        <v>5.8927519151443723E-4</v>
      </c>
      <c r="V947" s="30">
        <f t="shared" si="199"/>
        <v>144.64349999999999</v>
      </c>
      <c r="W947" s="30">
        <f t="shared" si="200"/>
        <v>0</v>
      </c>
      <c r="X947" s="30">
        <f t="shared" si="201"/>
        <v>0</v>
      </c>
      <c r="Y947" s="30">
        <f t="shared" si="202"/>
        <v>17.357219999999998</v>
      </c>
      <c r="Z947" s="30">
        <f t="shared" si="203"/>
        <v>115</v>
      </c>
      <c r="AA947" s="30">
        <f t="shared" si="204"/>
        <v>1.1785503830288744</v>
      </c>
      <c r="AB947" s="30">
        <f t="shared" si="205"/>
        <v>0</v>
      </c>
      <c r="AC947" s="30">
        <f t="shared" si="208"/>
        <v>686.11072961697107</v>
      </c>
    </row>
    <row r="948" spans="1:29" x14ac:dyDescent="0.35">
      <c r="A948" s="5">
        <v>45097.757507175927</v>
      </c>
      <c r="B948" s="1">
        <v>1</v>
      </c>
      <c r="C948" s="6">
        <v>810.64</v>
      </c>
      <c r="D948" s="6">
        <v>1</v>
      </c>
      <c r="E948" s="7" t="s">
        <v>19</v>
      </c>
      <c r="F948" s="5">
        <v>45098.395104456016</v>
      </c>
      <c r="G948" s="1">
        <v>1</v>
      </c>
      <c r="H948" s="5">
        <v>45097.526326631945</v>
      </c>
      <c r="I948" s="7" t="s">
        <v>49</v>
      </c>
      <c r="J948" s="7"/>
      <c r="K948" s="7"/>
      <c r="L948" s="7" t="s">
        <v>21</v>
      </c>
      <c r="M948" s="7" t="s">
        <v>52</v>
      </c>
      <c r="N948" s="7" t="s">
        <v>28</v>
      </c>
      <c r="O948" s="7" t="s">
        <v>24</v>
      </c>
      <c r="P948" s="25">
        <f t="shared" si="209"/>
        <v>947</v>
      </c>
      <c r="Q948" s="28">
        <f t="shared" si="206"/>
        <v>45078</v>
      </c>
      <c r="R948" s="28" t="str">
        <f t="shared" si="196"/>
        <v>WEB</v>
      </c>
      <c r="S948" s="28" t="str">
        <f t="shared" si="197"/>
        <v>OFFLINE</v>
      </c>
      <c r="T948" s="29">
        <f t="shared" si="198"/>
        <v>1.6313213703099511E-3</v>
      </c>
      <c r="U948" s="29">
        <f t="shared" si="207"/>
        <v>1.6313213703099511E-3</v>
      </c>
      <c r="V948" s="30">
        <f t="shared" si="199"/>
        <v>0</v>
      </c>
      <c r="W948" s="30">
        <f t="shared" si="200"/>
        <v>0</v>
      </c>
      <c r="X948" s="30">
        <f t="shared" si="201"/>
        <v>0</v>
      </c>
      <c r="Y948" s="30">
        <f t="shared" si="202"/>
        <v>11.34896</v>
      </c>
      <c r="Z948" s="30">
        <f t="shared" si="203"/>
        <v>115</v>
      </c>
      <c r="AA948" s="30">
        <f t="shared" si="204"/>
        <v>0</v>
      </c>
      <c r="AB948" s="30">
        <f t="shared" si="205"/>
        <v>0</v>
      </c>
      <c r="AC948" s="30">
        <f t="shared" si="208"/>
        <v>684.29103999999995</v>
      </c>
    </row>
    <row r="949" spans="1:29" x14ac:dyDescent="0.35">
      <c r="A949" s="5">
        <v>45097.763409560182</v>
      </c>
      <c r="B949" s="1">
        <v>1</v>
      </c>
      <c r="C949" s="6">
        <v>929.46</v>
      </c>
      <c r="D949" s="6">
        <v>1</v>
      </c>
      <c r="E949" s="7" t="s">
        <v>19</v>
      </c>
      <c r="F949" s="5">
        <v>45098.381041527777</v>
      </c>
      <c r="G949" s="1">
        <v>1</v>
      </c>
      <c r="H949" s="5">
        <v>45097.707770879628</v>
      </c>
      <c r="I949" s="7" t="s">
        <v>53</v>
      </c>
      <c r="J949" s="7"/>
      <c r="K949" s="7" t="s">
        <v>30</v>
      </c>
      <c r="L949" s="7" t="s">
        <v>31</v>
      </c>
      <c r="M949" s="7" t="s">
        <v>32</v>
      </c>
      <c r="N949" s="7" t="s">
        <v>33</v>
      </c>
      <c r="O949" s="7" t="s">
        <v>30</v>
      </c>
      <c r="P949" s="25">
        <f t="shared" si="209"/>
        <v>948</v>
      </c>
      <c r="Q949" s="28">
        <f t="shared" si="206"/>
        <v>45078</v>
      </c>
      <c r="R949" s="28" t="str">
        <f t="shared" si="196"/>
        <v>OTA</v>
      </c>
      <c r="S949" s="28" t="str">
        <f t="shared" si="197"/>
        <v>OTA</v>
      </c>
      <c r="T949" s="29">
        <f t="shared" si="198"/>
        <v>5.8927519151443723E-4</v>
      </c>
      <c r="U949" s="29">
        <f t="shared" si="207"/>
        <v>5.8927519151443723E-4</v>
      </c>
      <c r="V949" s="30">
        <f t="shared" si="199"/>
        <v>139.41900000000001</v>
      </c>
      <c r="W949" s="30">
        <f t="shared" si="200"/>
        <v>0</v>
      </c>
      <c r="X949" s="30">
        <f t="shared" si="201"/>
        <v>0</v>
      </c>
      <c r="Y949" s="30">
        <f t="shared" si="202"/>
        <v>16.73028</v>
      </c>
      <c r="Z949" s="30">
        <f t="shared" si="203"/>
        <v>115</v>
      </c>
      <c r="AA949" s="30">
        <f t="shared" si="204"/>
        <v>1.1785503830288744</v>
      </c>
      <c r="AB949" s="30">
        <f t="shared" si="205"/>
        <v>0</v>
      </c>
      <c r="AC949" s="30">
        <f t="shared" si="208"/>
        <v>657.13216961697117</v>
      </c>
    </row>
    <row r="950" spans="1:29" x14ac:dyDescent="0.35">
      <c r="A950" s="5">
        <v>45097.677347233795</v>
      </c>
      <c r="B950" s="1">
        <v>1</v>
      </c>
      <c r="C950" s="6">
        <v>622.24</v>
      </c>
      <c r="D950" s="6">
        <v>1</v>
      </c>
      <c r="E950" s="7" t="s">
        <v>19</v>
      </c>
      <c r="F950" s="5">
        <v>45098.307792881948</v>
      </c>
      <c r="G950" s="1">
        <v>1</v>
      </c>
      <c r="H950" s="5">
        <v>45062.282767118057</v>
      </c>
      <c r="I950" s="7" t="s">
        <v>53</v>
      </c>
      <c r="J950" s="7"/>
      <c r="K950" s="7" t="s">
        <v>38</v>
      </c>
      <c r="L950" s="7" t="s">
        <v>31</v>
      </c>
      <c r="M950" s="7" t="s">
        <v>32</v>
      </c>
      <c r="N950" s="7" t="s">
        <v>23</v>
      </c>
      <c r="O950" s="7" t="s">
        <v>38</v>
      </c>
      <c r="P950" s="25">
        <f t="shared" si="209"/>
        <v>949</v>
      </c>
      <c r="Q950" s="28">
        <f t="shared" si="206"/>
        <v>45078</v>
      </c>
      <c r="R950" s="28" t="str">
        <f t="shared" si="196"/>
        <v>OTA</v>
      </c>
      <c r="S950" s="28" t="str">
        <f t="shared" si="197"/>
        <v>OTA</v>
      </c>
      <c r="T950" s="29">
        <f t="shared" si="198"/>
        <v>5.8927519151443723E-4</v>
      </c>
      <c r="U950" s="29">
        <f t="shared" si="207"/>
        <v>5.8927519151443723E-4</v>
      </c>
      <c r="V950" s="30">
        <f t="shared" si="199"/>
        <v>93.335999999999999</v>
      </c>
      <c r="W950" s="30">
        <f t="shared" si="200"/>
        <v>0</v>
      </c>
      <c r="X950" s="30">
        <f t="shared" si="201"/>
        <v>0</v>
      </c>
      <c r="Y950" s="30">
        <f t="shared" si="202"/>
        <v>11.20032</v>
      </c>
      <c r="Z950" s="30">
        <f t="shared" si="203"/>
        <v>115</v>
      </c>
      <c r="AA950" s="30">
        <f t="shared" si="204"/>
        <v>1.1785503830288744</v>
      </c>
      <c r="AB950" s="30">
        <f t="shared" si="205"/>
        <v>0</v>
      </c>
      <c r="AC950" s="30">
        <f t="shared" si="208"/>
        <v>401.52512961697118</v>
      </c>
    </row>
    <row r="951" spans="1:29" x14ac:dyDescent="0.35">
      <c r="A951" s="5">
        <v>45097.677449224539</v>
      </c>
      <c r="B951" s="1">
        <v>1</v>
      </c>
      <c r="C951" s="6">
        <v>622.24</v>
      </c>
      <c r="D951" s="6">
        <v>1</v>
      </c>
      <c r="E951" s="7" t="s">
        <v>19</v>
      </c>
      <c r="F951" s="5">
        <v>45098.307703125</v>
      </c>
      <c r="G951" s="1">
        <v>1</v>
      </c>
      <c r="H951" s="5">
        <v>45062.282767129633</v>
      </c>
      <c r="I951" s="7" t="s">
        <v>53</v>
      </c>
      <c r="J951" s="7"/>
      <c r="K951" s="7" t="s">
        <v>38</v>
      </c>
      <c r="L951" s="7" t="s">
        <v>31</v>
      </c>
      <c r="M951" s="7" t="s">
        <v>32</v>
      </c>
      <c r="N951" s="7" t="s">
        <v>23</v>
      </c>
      <c r="O951" s="7" t="s">
        <v>38</v>
      </c>
      <c r="P951" s="25">
        <f t="shared" si="209"/>
        <v>950</v>
      </c>
      <c r="Q951" s="28">
        <f t="shared" si="206"/>
        <v>45078</v>
      </c>
      <c r="R951" s="28" t="str">
        <f t="shared" si="196"/>
        <v>OTA</v>
      </c>
      <c r="S951" s="28" t="str">
        <f t="shared" si="197"/>
        <v>OTA</v>
      </c>
      <c r="T951" s="29">
        <f t="shared" si="198"/>
        <v>5.8927519151443723E-4</v>
      </c>
      <c r="U951" s="29">
        <f t="shared" si="207"/>
        <v>5.8927519151443723E-4</v>
      </c>
      <c r="V951" s="30">
        <f t="shared" si="199"/>
        <v>93.335999999999999</v>
      </c>
      <c r="W951" s="30">
        <f t="shared" si="200"/>
        <v>0</v>
      </c>
      <c r="X951" s="30">
        <f t="shared" si="201"/>
        <v>0</v>
      </c>
      <c r="Y951" s="30">
        <f t="shared" si="202"/>
        <v>11.20032</v>
      </c>
      <c r="Z951" s="30">
        <f t="shared" si="203"/>
        <v>115</v>
      </c>
      <c r="AA951" s="30">
        <f t="shared" si="204"/>
        <v>1.1785503830288744</v>
      </c>
      <c r="AB951" s="30">
        <f t="shared" si="205"/>
        <v>0</v>
      </c>
      <c r="AC951" s="30">
        <f t="shared" si="208"/>
        <v>401.52512961697118</v>
      </c>
    </row>
    <row r="952" spans="1:29" x14ac:dyDescent="0.35">
      <c r="A952" s="5">
        <v>45098.035459375002</v>
      </c>
      <c r="B952" s="1">
        <v>3</v>
      </c>
      <c r="C952" s="6">
        <v>2347.36</v>
      </c>
      <c r="D952" s="6">
        <v>1</v>
      </c>
      <c r="E952" s="7" t="s">
        <v>19</v>
      </c>
      <c r="F952" s="5">
        <v>45100.312738854169</v>
      </c>
      <c r="G952" s="1">
        <v>1</v>
      </c>
      <c r="H952" s="5">
        <v>45096.801184826392</v>
      </c>
      <c r="I952" s="7" t="s">
        <v>53</v>
      </c>
      <c r="J952" s="7"/>
      <c r="K952" s="7" t="s">
        <v>50</v>
      </c>
      <c r="L952" s="7" t="s">
        <v>31</v>
      </c>
      <c r="M952" s="7" t="s">
        <v>32</v>
      </c>
      <c r="N952" s="7" t="s">
        <v>23</v>
      </c>
      <c r="O952" s="7" t="s">
        <v>51</v>
      </c>
      <c r="P952" s="25">
        <f t="shared" si="209"/>
        <v>951</v>
      </c>
      <c r="Q952" s="28">
        <f t="shared" si="206"/>
        <v>45078</v>
      </c>
      <c r="R952" s="28" t="str">
        <f t="shared" si="196"/>
        <v>OTA</v>
      </c>
      <c r="S952" s="28" t="str">
        <f t="shared" si="197"/>
        <v>OTA</v>
      </c>
      <c r="T952" s="29">
        <f t="shared" si="198"/>
        <v>1.7678255745433118E-3</v>
      </c>
      <c r="U952" s="29">
        <f t="shared" si="207"/>
        <v>1.7678255745433118E-3</v>
      </c>
      <c r="V952" s="30">
        <f t="shared" si="199"/>
        <v>352.10399999999998</v>
      </c>
      <c r="W952" s="30">
        <f t="shared" si="200"/>
        <v>0</v>
      </c>
      <c r="X952" s="30">
        <f t="shared" si="201"/>
        <v>0</v>
      </c>
      <c r="Y952" s="30">
        <f t="shared" si="202"/>
        <v>42.252479999999998</v>
      </c>
      <c r="Z952" s="30">
        <f t="shared" si="203"/>
        <v>191.66666666666666</v>
      </c>
      <c r="AA952" s="30">
        <f t="shared" si="204"/>
        <v>3.5356511490866236</v>
      </c>
      <c r="AB952" s="30">
        <f t="shared" si="205"/>
        <v>0</v>
      </c>
      <c r="AC952" s="30">
        <f t="shared" si="208"/>
        <v>1757.8012021842469</v>
      </c>
    </row>
    <row r="953" spans="1:29" x14ac:dyDescent="0.35">
      <c r="A953" s="5">
        <v>45097.672194652776</v>
      </c>
      <c r="B953" s="1">
        <v>1</v>
      </c>
      <c r="C953" s="6">
        <v>929.46</v>
      </c>
      <c r="D953" s="6">
        <v>1</v>
      </c>
      <c r="E953" s="7" t="s">
        <v>19</v>
      </c>
      <c r="F953" s="5">
        <v>45098.407424409721</v>
      </c>
      <c r="G953" s="1">
        <v>1</v>
      </c>
      <c r="H953" s="5">
        <v>45097.645286782405</v>
      </c>
      <c r="I953" s="7" t="s">
        <v>53</v>
      </c>
      <c r="J953" s="7"/>
      <c r="K953" s="7" t="s">
        <v>30</v>
      </c>
      <c r="L953" s="7" t="s">
        <v>31</v>
      </c>
      <c r="M953" s="7" t="s">
        <v>32</v>
      </c>
      <c r="N953" s="7" t="s">
        <v>33</v>
      </c>
      <c r="O953" s="7" t="s">
        <v>30</v>
      </c>
      <c r="P953" s="25">
        <f t="shared" si="209"/>
        <v>952</v>
      </c>
      <c r="Q953" s="28">
        <f t="shared" si="206"/>
        <v>45078</v>
      </c>
      <c r="R953" s="28" t="str">
        <f t="shared" si="196"/>
        <v>OTA</v>
      </c>
      <c r="S953" s="28" t="str">
        <f t="shared" si="197"/>
        <v>OTA</v>
      </c>
      <c r="T953" s="29">
        <f t="shared" si="198"/>
        <v>5.8927519151443723E-4</v>
      </c>
      <c r="U953" s="29">
        <f t="shared" si="207"/>
        <v>5.8927519151443723E-4</v>
      </c>
      <c r="V953" s="30">
        <f t="shared" si="199"/>
        <v>139.41900000000001</v>
      </c>
      <c r="W953" s="30">
        <f t="shared" si="200"/>
        <v>0</v>
      </c>
      <c r="X953" s="30">
        <f t="shared" si="201"/>
        <v>0</v>
      </c>
      <c r="Y953" s="30">
        <f t="shared" si="202"/>
        <v>16.73028</v>
      </c>
      <c r="Z953" s="30">
        <f t="shared" si="203"/>
        <v>115</v>
      </c>
      <c r="AA953" s="30">
        <f t="shared" si="204"/>
        <v>1.1785503830288744</v>
      </c>
      <c r="AB953" s="30">
        <f t="shared" si="205"/>
        <v>0</v>
      </c>
      <c r="AC953" s="30">
        <f t="shared" si="208"/>
        <v>657.13216961697117</v>
      </c>
    </row>
    <row r="954" spans="1:29" x14ac:dyDescent="0.35">
      <c r="A954" s="5">
        <v>45097.699894432873</v>
      </c>
      <c r="B954" s="1">
        <v>1</v>
      </c>
      <c r="C954" s="6">
        <v>901.58</v>
      </c>
      <c r="D954" s="6">
        <v>1</v>
      </c>
      <c r="E954" s="7" t="s">
        <v>19</v>
      </c>
      <c r="F954" s="5">
        <v>45098.300560277778</v>
      </c>
      <c r="G954" s="1">
        <v>1</v>
      </c>
      <c r="H954" s="5">
        <v>45097.699262569447</v>
      </c>
      <c r="I954" s="7" t="s">
        <v>53</v>
      </c>
      <c r="J954" s="7"/>
      <c r="K954" s="7"/>
      <c r="L954" s="7" t="s">
        <v>21</v>
      </c>
      <c r="M954" s="7" t="s">
        <v>52</v>
      </c>
      <c r="N954" s="7" t="s">
        <v>23</v>
      </c>
      <c r="O954" s="7" t="s">
        <v>24</v>
      </c>
      <c r="P954" s="25">
        <f t="shared" si="209"/>
        <v>953</v>
      </c>
      <c r="Q954" s="28">
        <f t="shared" si="206"/>
        <v>45078</v>
      </c>
      <c r="R954" s="28" t="str">
        <f t="shared" si="196"/>
        <v>WEB</v>
      </c>
      <c r="S954" s="28" t="str">
        <f t="shared" si="197"/>
        <v>OFFLINE</v>
      </c>
      <c r="T954" s="29">
        <f t="shared" si="198"/>
        <v>1.6313213703099511E-3</v>
      </c>
      <c r="U954" s="29">
        <f t="shared" si="207"/>
        <v>1.6313213703099511E-3</v>
      </c>
      <c r="V954" s="30">
        <f t="shared" si="199"/>
        <v>0</v>
      </c>
      <c r="W954" s="30">
        <f t="shared" si="200"/>
        <v>0</v>
      </c>
      <c r="X954" s="30">
        <f t="shared" si="201"/>
        <v>0</v>
      </c>
      <c r="Y954" s="30">
        <f t="shared" si="202"/>
        <v>12.622120000000001</v>
      </c>
      <c r="Z954" s="30">
        <f t="shared" si="203"/>
        <v>115</v>
      </c>
      <c r="AA954" s="30">
        <f t="shared" si="204"/>
        <v>0</v>
      </c>
      <c r="AB954" s="30">
        <f t="shared" si="205"/>
        <v>0</v>
      </c>
      <c r="AC954" s="30">
        <f t="shared" si="208"/>
        <v>773.95788000000005</v>
      </c>
    </row>
    <row r="955" spans="1:29" x14ac:dyDescent="0.35">
      <c r="A955" s="5">
        <v>45097.729035694443</v>
      </c>
      <c r="B955" s="1">
        <v>2</v>
      </c>
      <c r="C955" s="6">
        <v>2088.48</v>
      </c>
      <c r="D955" s="6">
        <v>1</v>
      </c>
      <c r="E955" s="7" t="s">
        <v>19</v>
      </c>
      <c r="F955" s="5">
        <v>45099.383754722221</v>
      </c>
      <c r="G955" s="1">
        <v>1</v>
      </c>
      <c r="H955" s="5">
        <v>45072.369033888892</v>
      </c>
      <c r="I955" s="7" t="s">
        <v>53</v>
      </c>
      <c r="J955" s="7"/>
      <c r="K955" s="7" t="s">
        <v>30</v>
      </c>
      <c r="L955" s="7" t="s">
        <v>31</v>
      </c>
      <c r="M955" s="7" t="s">
        <v>34</v>
      </c>
      <c r="N955" s="7" t="s">
        <v>33</v>
      </c>
      <c r="O955" s="7" t="s">
        <v>30</v>
      </c>
      <c r="P955" s="25">
        <f t="shared" si="209"/>
        <v>954</v>
      </c>
      <c r="Q955" s="28">
        <f t="shared" si="206"/>
        <v>45078</v>
      </c>
      <c r="R955" s="28" t="str">
        <f t="shared" si="196"/>
        <v>OTA</v>
      </c>
      <c r="S955" s="28" t="str">
        <f t="shared" si="197"/>
        <v>OTA</v>
      </c>
      <c r="T955" s="29">
        <f t="shared" si="198"/>
        <v>1.1785503830288745E-3</v>
      </c>
      <c r="U955" s="29">
        <f t="shared" si="207"/>
        <v>1.1785503830288745E-3</v>
      </c>
      <c r="V955" s="30">
        <f t="shared" si="199"/>
        <v>313.27199999999999</v>
      </c>
      <c r="W955" s="30">
        <f t="shared" si="200"/>
        <v>0</v>
      </c>
      <c r="X955" s="30">
        <f t="shared" si="201"/>
        <v>0</v>
      </c>
      <c r="Y955" s="30">
        <f t="shared" si="202"/>
        <v>37.592639999999996</v>
      </c>
      <c r="Z955" s="30">
        <f t="shared" si="203"/>
        <v>153.33333333333331</v>
      </c>
      <c r="AA955" s="30">
        <f t="shared" si="204"/>
        <v>2.3571007660577488</v>
      </c>
      <c r="AB955" s="30">
        <f t="shared" si="205"/>
        <v>0</v>
      </c>
      <c r="AC955" s="30">
        <f t="shared" si="208"/>
        <v>1581.924925900609</v>
      </c>
    </row>
    <row r="956" spans="1:29" x14ac:dyDescent="0.35">
      <c r="A956" s="5">
        <v>45097.891340185182</v>
      </c>
      <c r="B956" s="1">
        <v>3</v>
      </c>
      <c r="C956" s="6">
        <v>2462.7199999999998</v>
      </c>
      <c r="D956" s="6">
        <v>1</v>
      </c>
      <c r="E956" s="7" t="s">
        <v>19</v>
      </c>
      <c r="F956" s="5">
        <v>45100.424837766201</v>
      </c>
      <c r="G956" s="1">
        <v>1</v>
      </c>
      <c r="H956" s="5">
        <v>45095.486270810186</v>
      </c>
      <c r="I956" s="7" t="s">
        <v>53</v>
      </c>
      <c r="J956" s="7"/>
      <c r="K956" s="7" t="s">
        <v>50</v>
      </c>
      <c r="L956" s="7" t="s">
        <v>31</v>
      </c>
      <c r="M956" s="7" t="s">
        <v>32</v>
      </c>
      <c r="N956" s="7" t="s">
        <v>23</v>
      </c>
      <c r="O956" s="7" t="s">
        <v>51</v>
      </c>
      <c r="P956" s="25">
        <f t="shared" si="209"/>
        <v>955</v>
      </c>
      <c r="Q956" s="28">
        <f t="shared" si="206"/>
        <v>45078</v>
      </c>
      <c r="R956" s="28" t="str">
        <f t="shared" si="196"/>
        <v>OTA</v>
      </c>
      <c r="S956" s="28" t="str">
        <f t="shared" si="197"/>
        <v>OTA</v>
      </c>
      <c r="T956" s="29">
        <f t="shared" si="198"/>
        <v>1.7678255745433118E-3</v>
      </c>
      <c r="U956" s="29">
        <f t="shared" si="207"/>
        <v>1.7678255745433118E-3</v>
      </c>
      <c r="V956" s="30">
        <f t="shared" si="199"/>
        <v>369.40799999999996</v>
      </c>
      <c r="W956" s="30">
        <f t="shared" si="200"/>
        <v>0</v>
      </c>
      <c r="X956" s="30">
        <f t="shared" si="201"/>
        <v>0</v>
      </c>
      <c r="Y956" s="30">
        <f t="shared" si="202"/>
        <v>44.328959999999995</v>
      </c>
      <c r="Z956" s="30">
        <f t="shared" si="203"/>
        <v>191.66666666666666</v>
      </c>
      <c r="AA956" s="30">
        <f t="shared" si="204"/>
        <v>3.5356511490866236</v>
      </c>
      <c r="AB956" s="30">
        <f t="shared" si="205"/>
        <v>0</v>
      </c>
      <c r="AC956" s="30">
        <f t="shared" si="208"/>
        <v>1853.7807221842465</v>
      </c>
    </row>
    <row r="957" spans="1:29" x14ac:dyDescent="0.35">
      <c r="A957" s="5">
        <v>45097.892226759257</v>
      </c>
      <c r="B957" s="1">
        <v>3</v>
      </c>
      <c r="C957" s="6">
        <v>2462.7199999999998</v>
      </c>
      <c r="D957" s="6">
        <v>1</v>
      </c>
      <c r="E957" s="7" t="s">
        <v>19</v>
      </c>
      <c r="F957" s="5">
        <v>45100.41339765046</v>
      </c>
      <c r="G957" s="1">
        <v>1</v>
      </c>
      <c r="H957" s="5">
        <v>45095.486270821762</v>
      </c>
      <c r="I957" s="7" t="s">
        <v>53</v>
      </c>
      <c r="J957" s="7"/>
      <c r="K957" s="7" t="s">
        <v>50</v>
      </c>
      <c r="L957" s="7" t="s">
        <v>31</v>
      </c>
      <c r="M957" s="7" t="s">
        <v>32</v>
      </c>
      <c r="N957" s="7" t="s">
        <v>23</v>
      </c>
      <c r="O957" s="7" t="s">
        <v>51</v>
      </c>
      <c r="P957" s="25">
        <f t="shared" si="209"/>
        <v>956</v>
      </c>
      <c r="Q957" s="28">
        <f t="shared" si="206"/>
        <v>45078</v>
      </c>
      <c r="R957" s="28" t="str">
        <f t="shared" si="196"/>
        <v>OTA</v>
      </c>
      <c r="S957" s="28" t="str">
        <f t="shared" si="197"/>
        <v>OTA</v>
      </c>
      <c r="T957" s="29">
        <f t="shared" si="198"/>
        <v>1.7678255745433118E-3</v>
      </c>
      <c r="U957" s="29">
        <f t="shared" si="207"/>
        <v>1.7678255745433118E-3</v>
      </c>
      <c r="V957" s="30">
        <f t="shared" si="199"/>
        <v>369.40799999999996</v>
      </c>
      <c r="W957" s="30">
        <f t="shared" si="200"/>
        <v>0</v>
      </c>
      <c r="X957" s="30">
        <f t="shared" si="201"/>
        <v>0</v>
      </c>
      <c r="Y957" s="30">
        <f t="shared" si="202"/>
        <v>44.328959999999995</v>
      </c>
      <c r="Z957" s="30">
        <f t="shared" si="203"/>
        <v>191.66666666666666</v>
      </c>
      <c r="AA957" s="30">
        <f t="shared" si="204"/>
        <v>3.5356511490866236</v>
      </c>
      <c r="AB957" s="30">
        <f t="shared" si="205"/>
        <v>0</v>
      </c>
      <c r="AC957" s="30">
        <f t="shared" si="208"/>
        <v>1853.7807221842465</v>
      </c>
    </row>
    <row r="958" spans="1:29" x14ac:dyDescent="0.35">
      <c r="A958" s="5">
        <v>45098.97170199074</v>
      </c>
      <c r="B958" s="1">
        <v>1</v>
      </c>
      <c r="C958" s="6">
        <v>2323.34</v>
      </c>
      <c r="D958" s="6">
        <v>1</v>
      </c>
      <c r="E958" s="7" t="s">
        <v>19</v>
      </c>
      <c r="F958" s="5">
        <v>45099.458333333336</v>
      </c>
      <c r="G958" s="1">
        <v>2</v>
      </c>
      <c r="H958" s="5">
        <v>45064.915057777776</v>
      </c>
      <c r="I958" s="7" t="s">
        <v>20</v>
      </c>
      <c r="J958" s="7"/>
      <c r="K958" s="7" t="s">
        <v>35</v>
      </c>
      <c r="L958" s="7" t="s">
        <v>31</v>
      </c>
      <c r="M958" s="7" t="s">
        <v>34</v>
      </c>
      <c r="N958" s="7" t="s">
        <v>33</v>
      </c>
      <c r="O958" s="7" t="s">
        <v>47</v>
      </c>
      <c r="P958" s="25">
        <f t="shared" si="209"/>
        <v>957</v>
      </c>
      <c r="Q958" s="28">
        <f t="shared" si="206"/>
        <v>45078</v>
      </c>
      <c r="R958" s="28" t="str">
        <f t="shared" si="196"/>
        <v>OTA</v>
      </c>
      <c r="S958" s="28" t="str">
        <f t="shared" si="197"/>
        <v>OTA</v>
      </c>
      <c r="T958" s="29">
        <f t="shared" si="198"/>
        <v>5.8927519151443723E-4</v>
      </c>
      <c r="U958" s="29">
        <f t="shared" si="207"/>
        <v>5.8927519151443723E-4</v>
      </c>
      <c r="V958" s="30">
        <f t="shared" si="199"/>
        <v>348.50100000000003</v>
      </c>
      <c r="W958" s="30">
        <f t="shared" si="200"/>
        <v>0</v>
      </c>
      <c r="X958" s="30">
        <f t="shared" si="201"/>
        <v>0</v>
      </c>
      <c r="Y958" s="30">
        <f t="shared" si="202"/>
        <v>41.820120000000003</v>
      </c>
      <c r="Z958" s="30">
        <f t="shared" si="203"/>
        <v>115</v>
      </c>
      <c r="AA958" s="30">
        <f t="shared" si="204"/>
        <v>1.1785503830288744</v>
      </c>
      <c r="AB958" s="30">
        <f t="shared" si="205"/>
        <v>0</v>
      </c>
      <c r="AC958" s="30">
        <f t="shared" si="208"/>
        <v>1816.8403296169713</v>
      </c>
    </row>
    <row r="959" spans="1:29" x14ac:dyDescent="0.35">
      <c r="A959" s="5">
        <v>45098.540108483794</v>
      </c>
      <c r="B959" s="1">
        <v>1</v>
      </c>
      <c r="C959" s="6">
        <v>2046.7</v>
      </c>
      <c r="D959" s="6">
        <v>1</v>
      </c>
      <c r="E959" s="7" t="s">
        <v>19</v>
      </c>
      <c r="F959" s="5">
        <v>45099.44129840278</v>
      </c>
      <c r="G959" s="1">
        <v>1</v>
      </c>
      <c r="H959" s="5">
        <v>45064.915082071762</v>
      </c>
      <c r="I959" s="7" t="s">
        <v>20</v>
      </c>
      <c r="J959" s="7"/>
      <c r="K959" s="7" t="s">
        <v>35</v>
      </c>
      <c r="L959" s="7" t="s">
        <v>31</v>
      </c>
      <c r="M959" s="7" t="s">
        <v>34</v>
      </c>
      <c r="N959" s="7" t="s">
        <v>33</v>
      </c>
      <c r="O959" s="7" t="s">
        <v>47</v>
      </c>
      <c r="P959" s="25">
        <f t="shared" si="209"/>
        <v>958</v>
      </c>
      <c r="Q959" s="28">
        <f t="shared" si="206"/>
        <v>45078</v>
      </c>
      <c r="R959" s="28" t="str">
        <f t="shared" si="196"/>
        <v>OTA</v>
      </c>
      <c r="S959" s="28" t="str">
        <f t="shared" si="197"/>
        <v>OTA</v>
      </c>
      <c r="T959" s="29">
        <f t="shared" si="198"/>
        <v>5.8927519151443723E-4</v>
      </c>
      <c r="U959" s="29">
        <f t="shared" si="207"/>
        <v>5.8927519151443723E-4</v>
      </c>
      <c r="V959" s="30">
        <f t="shared" si="199"/>
        <v>307.005</v>
      </c>
      <c r="W959" s="30">
        <f t="shared" si="200"/>
        <v>0</v>
      </c>
      <c r="X959" s="30">
        <f t="shared" si="201"/>
        <v>0</v>
      </c>
      <c r="Y959" s="30">
        <f t="shared" si="202"/>
        <v>36.840599999999995</v>
      </c>
      <c r="Z959" s="30">
        <f t="shared" si="203"/>
        <v>115</v>
      </c>
      <c r="AA959" s="30">
        <f t="shared" si="204"/>
        <v>1.1785503830288744</v>
      </c>
      <c r="AB959" s="30">
        <f t="shared" si="205"/>
        <v>0</v>
      </c>
      <c r="AC959" s="30">
        <f t="shared" si="208"/>
        <v>1586.6758496169712</v>
      </c>
    </row>
    <row r="960" spans="1:29" x14ac:dyDescent="0.35">
      <c r="A960" s="5">
        <v>45098.9907628125</v>
      </c>
      <c r="B960" s="1">
        <v>4</v>
      </c>
      <c r="C960" s="6">
        <v>6515.18</v>
      </c>
      <c r="D960" s="6">
        <v>1</v>
      </c>
      <c r="E960" s="7" t="s">
        <v>19</v>
      </c>
      <c r="F960" s="5">
        <v>45102.423770057867</v>
      </c>
      <c r="G960" s="1">
        <v>1</v>
      </c>
      <c r="H960" s="5">
        <v>44909.410519606485</v>
      </c>
      <c r="I960" s="7" t="s">
        <v>20</v>
      </c>
      <c r="J960" s="7"/>
      <c r="K960" s="7" t="s">
        <v>35</v>
      </c>
      <c r="L960" s="7" t="s">
        <v>31</v>
      </c>
      <c r="M960" s="7" t="s">
        <v>32</v>
      </c>
      <c r="N960" s="7" t="s">
        <v>33</v>
      </c>
      <c r="O960" s="7" t="s">
        <v>47</v>
      </c>
      <c r="P960" s="25">
        <f t="shared" si="209"/>
        <v>959</v>
      </c>
      <c r="Q960" s="28">
        <f t="shared" si="206"/>
        <v>45078</v>
      </c>
      <c r="R960" s="28" t="str">
        <f t="shared" si="196"/>
        <v>OTA</v>
      </c>
      <c r="S960" s="28" t="str">
        <f t="shared" si="197"/>
        <v>OTA</v>
      </c>
      <c r="T960" s="29">
        <f t="shared" si="198"/>
        <v>2.3571007660577489E-3</v>
      </c>
      <c r="U960" s="29">
        <f t="shared" si="207"/>
        <v>2.3571007660577489E-3</v>
      </c>
      <c r="V960" s="30">
        <f t="shared" si="199"/>
        <v>977.27700000000004</v>
      </c>
      <c r="W960" s="30">
        <f t="shared" si="200"/>
        <v>0</v>
      </c>
      <c r="X960" s="30">
        <f t="shared" si="201"/>
        <v>0</v>
      </c>
      <c r="Y960" s="30">
        <f t="shared" si="202"/>
        <v>117.27324</v>
      </c>
      <c r="Z960" s="30">
        <f t="shared" si="203"/>
        <v>230</v>
      </c>
      <c r="AA960" s="30">
        <f t="shared" si="204"/>
        <v>4.7142015321154975</v>
      </c>
      <c r="AB960" s="30">
        <f t="shared" si="205"/>
        <v>0</v>
      </c>
      <c r="AC960" s="30">
        <f t="shared" si="208"/>
        <v>5185.9155584678847</v>
      </c>
    </row>
    <row r="961" spans="1:29" x14ac:dyDescent="0.35">
      <c r="A961" s="5">
        <v>45098.491695543984</v>
      </c>
      <c r="B961" s="1">
        <v>1</v>
      </c>
      <c r="C961" s="6">
        <v>1764.28</v>
      </c>
      <c r="D961" s="6">
        <v>1</v>
      </c>
      <c r="E961" s="7" t="s">
        <v>19</v>
      </c>
      <c r="F961" s="5">
        <v>45099.437178078704</v>
      </c>
      <c r="G961" s="1">
        <v>2</v>
      </c>
      <c r="H961" s="5">
        <v>45032.494232326389</v>
      </c>
      <c r="I961" s="7" t="s">
        <v>20</v>
      </c>
      <c r="J961" s="7"/>
      <c r="K961" s="7" t="s">
        <v>35</v>
      </c>
      <c r="L961" s="7" t="s">
        <v>31</v>
      </c>
      <c r="M961" s="7" t="s">
        <v>34</v>
      </c>
      <c r="N961" s="7" t="s">
        <v>33</v>
      </c>
      <c r="O961" s="7" t="s">
        <v>47</v>
      </c>
      <c r="P961" s="25">
        <f t="shared" si="209"/>
        <v>960</v>
      </c>
      <c r="Q961" s="28">
        <f t="shared" si="206"/>
        <v>45078</v>
      </c>
      <c r="R961" s="28" t="str">
        <f t="shared" si="196"/>
        <v>OTA</v>
      </c>
      <c r="S961" s="28" t="str">
        <f t="shared" si="197"/>
        <v>OTA</v>
      </c>
      <c r="T961" s="29">
        <f t="shared" si="198"/>
        <v>5.8927519151443723E-4</v>
      </c>
      <c r="U961" s="29">
        <f t="shared" si="207"/>
        <v>5.8927519151443723E-4</v>
      </c>
      <c r="V961" s="30">
        <f t="shared" si="199"/>
        <v>264.642</v>
      </c>
      <c r="W961" s="30">
        <f t="shared" si="200"/>
        <v>0</v>
      </c>
      <c r="X961" s="30">
        <f t="shared" si="201"/>
        <v>0</v>
      </c>
      <c r="Y961" s="30">
        <f t="shared" si="202"/>
        <v>31.757039999999996</v>
      </c>
      <c r="Z961" s="30">
        <f t="shared" si="203"/>
        <v>115</v>
      </c>
      <c r="AA961" s="30">
        <f t="shared" si="204"/>
        <v>1.1785503830288744</v>
      </c>
      <c r="AB961" s="30">
        <f t="shared" si="205"/>
        <v>0</v>
      </c>
      <c r="AC961" s="30">
        <f t="shared" si="208"/>
        <v>1351.7024096169712</v>
      </c>
    </row>
    <row r="962" spans="1:29" x14ac:dyDescent="0.35">
      <c r="A962" s="5">
        <v>45099.018394780091</v>
      </c>
      <c r="B962" s="1">
        <v>4</v>
      </c>
      <c r="C962" s="6">
        <v>5920.88</v>
      </c>
      <c r="D962" s="6">
        <v>1</v>
      </c>
      <c r="E962" s="7" t="s">
        <v>19</v>
      </c>
      <c r="F962" s="5">
        <v>45102.458333333336</v>
      </c>
      <c r="G962" s="1">
        <v>2</v>
      </c>
      <c r="H962" s="5">
        <v>44901.338219328703</v>
      </c>
      <c r="I962" s="7" t="s">
        <v>20</v>
      </c>
      <c r="J962" s="7"/>
      <c r="K962" s="7" t="s">
        <v>35</v>
      </c>
      <c r="L962" s="7" t="s">
        <v>31</v>
      </c>
      <c r="M962" s="7" t="s">
        <v>34</v>
      </c>
      <c r="N962" s="7" t="s">
        <v>33</v>
      </c>
      <c r="O962" s="7" t="s">
        <v>47</v>
      </c>
      <c r="P962" s="25">
        <f t="shared" si="209"/>
        <v>961</v>
      </c>
      <c r="Q962" s="28">
        <f t="shared" si="206"/>
        <v>45078</v>
      </c>
      <c r="R962" s="28" t="str">
        <f t="shared" ref="R962:R1025" si="210">IFERROR(VLOOKUP($M962,rate_mapping,2,FALSE),"")</f>
        <v>OTA</v>
      </c>
      <c r="S962" s="28" t="str">
        <f t="shared" ref="S962:S1025" si="211">IFERROR(VLOOKUP($O962,source_mapping,2,FALSE),"")</f>
        <v>OTA</v>
      </c>
      <c r="T962" s="29">
        <f t="shared" ref="T962:T1025" si="212">IFERROR($B962/SUMIFS($B:$B,$L:$L,$L962,$Q:$Q,$Q962),0)</f>
        <v>2.3571007660577489E-3</v>
      </c>
      <c r="U962" s="29">
        <f t="shared" si="207"/>
        <v>2.3571007660577489E-3</v>
      </c>
      <c r="V962" s="30">
        <f t="shared" ref="V962:V1025" si="213">MAX(IFERROR(VLOOKUP($S962,channel_code_cost,3,FALSE)*$C962,0),IFERROR(VLOOKUP($R962,rate_code_cost,3,FALSE)*$C962,0))</f>
        <v>888.13199999999995</v>
      </c>
      <c r="W962" s="30">
        <f t="shared" ref="W962:W1025" si="214">MAX(IFERROR(VLOOKUP($S962,channel_code_cost,2,FALSE)*$D962,0),IFERROR(VLOOKUP($R962,rate_code_cost,2,FALSE)*$D962,0))</f>
        <v>0</v>
      </c>
      <c r="X962" s="30">
        <f t="shared" ref="X962:X1025" si="215">MAX(IFERROR(VLOOKUP($S962,channel_code_cost,4,FALSE)*$C962,0),IFERROR(VLOOKUP($R962,rate_code_cost,4,FALSE)*$C962,0))</f>
        <v>0</v>
      </c>
      <c r="Y962" s="30">
        <f t="shared" ref="Y962:Y1025" si="216">MAX(IFERROR(VLOOKUP($S962,channel_code_cost,5,FALSE)*$C962,0),IFERROR(VLOOKUP($R962,rate_code_cost,5,FALSE)*$C962,0))</f>
        <v>106.57584</v>
      </c>
      <c r="Z962" s="30">
        <f t="shared" ref="Z962:Z1025" si="217">hk_departure_cost+(($B962-1)*hk_stay_cost)</f>
        <v>230</v>
      </c>
      <c r="AA962" s="30">
        <f t="shared" ref="AA962:AA1025" si="218">IFERROR(VLOOKUP($S962,channel_code_cost,6,FALSE)*$U962,0)</f>
        <v>4.7142015321154975</v>
      </c>
      <c r="AB962" s="30">
        <f t="shared" ref="AB962:AB1025" si="219">IFERROR(VLOOKUP($L962,segment_p_cost,2,FALSE)*$T962,0)</f>
        <v>0</v>
      </c>
      <c r="AC962" s="30">
        <f t="shared" si="208"/>
        <v>4691.457958467885</v>
      </c>
    </row>
    <row r="963" spans="1:29" x14ac:dyDescent="0.35">
      <c r="A963" s="5">
        <v>45098.865813171295</v>
      </c>
      <c r="B963" s="1">
        <v>1</v>
      </c>
      <c r="C963" s="6">
        <v>1932.99</v>
      </c>
      <c r="D963" s="6">
        <v>1</v>
      </c>
      <c r="E963" s="7" t="s">
        <v>19</v>
      </c>
      <c r="F963" s="5">
        <v>45099.44802679398</v>
      </c>
      <c r="G963" s="1">
        <v>1</v>
      </c>
      <c r="H963" s="5">
        <v>45059.507915196758</v>
      </c>
      <c r="I963" s="7" t="s">
        <v>20</v>
      </c>
      <c r="J963" s="7"/>
      <c r="K963" s="7"/>
      <c r="L963" s="7" t="s">
        <v>21</v>
      </c>
      <c r="M963" s="7" t="s">
        <v>70</v>
      </c>
      <c r="N963" s="7" t="s">
        <v>28</v>
      </c>
      <c r="O963" s="7" t="s">
        <v>46</v>
      </c>
      <c r="P963" s="25">
        <f t="shared" si="209"/>
        <v>962</v>
      </c>
      <c r="Q963" s="28">
        <f t="shared" ref="Q963:Q1026" si="220">DATE(YEAR($A963),MONTH($A963),1)</f>
        <v>45078</v>
      </c>
      <c r="R963" s="28" t="str">
        <f t="shared" si="210"/>
        <v>WEB</v>
      </c>
      <c r="S963" s="28" t="str">
        <f t="shared" si="211"/>
        <v>WEBSITE</v>
      </c>
      <c r="T963" s="29">
        <f t="shared" si="212"/>
        <v>1.6313213703099511E-3</v>
      </c>
      <c r="U963" s="29">
        <f t="shared" ref="U963:U1026" si="221">IFERROR($B963/SUMIFS($B:$B,$L:$L,$L963,$Q:$Q,$Q963),0)</f>
        <v>1.6313213703099511E-3</v>
      </c>
      <c r="V963" s="30">
        <f t="shared" si="213"/>
        <v>19.329900000000002</v>
      </c>
      <c r="W963" s="30">
        <f t="shared" si="214"/>
        <v>50</v>
      </c>
      <c r="X963" s="30">
        <f t="shared" si="215"/>
        <v>0</v>
      </c>
      <c r="Y963" s="30">
        <f t="shared" si="216"/>
        <v>27.061859999999999</v>
      </c>
      <c r="Z963" s="30">
        <f t="shared" si="217"/>
        <v>115</v>
      </c>
      <c r="AA963" s="30">
        <f t="shared" si="218"/>
        <v>16.31321370309951</v>
      </c>
      <c r="AB963" s="30">
        <f t="shared" si="219"/>
        <v>0</v>
      </c>
      <c r="AC963" s="30">
        <f t="shared" ref="AC963:AC1026" si="222">C963-SUM(V963:AB963)</f>
        <v>1705.2850262969005</v>
      </c>
    </row>
    <row r="964" spans="1:29" x14ac:dyDescent="0.35">
      <c r="A964" s="5">
        <v>45099.020249201392</v>
      </c>
      <c r="B964" s="1">
        <v>1</v>
      </c>
      <c r="C964" s="6">
        <v>2081.25</v>
      </c>
      <c r="D964" s="6">
        <v>1</v>
      </c>
      <c r="E964" s="7" t="s">
        <v>19</v>
      </c>
      <c r="F964" s="5">
        <v>45099.458333333336</v>
      </c>
      <c r="G964" s="1">
        <v>2</v>
      </c>
      <c r="H964" s="5">
        <v>45049.953270300924</v>
      </c>
      <c r="I964" s="7" t="s">
        <v>20</v>
      </c>
      <c r="J964" s="7"/>
      <c r="K964" s="7" t="s">
        <v>35</v>
      </c>
      <c r="L964" s="7" t="s">
        <v>31</v>
      </c>
      <c r="M964" s="7" t="s">
        <v>32</v>
      </c>
      <c r="N964" s="7" t="s">
        <v>33</v>
      </c>
      <c r="O964" s="7" t="s">
        <v>47</v>
      </c>
      <c r="P964" s="25">
        <f t="shared" ref="P964:P1027" si="223">P963+1</f>
        <v>963</v>
      </c>
      <c r="Q964" s="28">
        <f t="shared" si="220"/>
        <v>45078</v>
      </c>
      <c r="R964" s="28" t="str">
        <f t="shared" si="210"/>
        <v>OTA</v>
      </c>
      <c r="S964" s="28" t="str">
        <f t="shared" si="211"/>
        <v>OTA</v>
      </c>
      <c r="T964" s="29">
        <f t="shared" si="212"/>
        <v>5.8927519151443723E-4</v>
      </c>
      <c r="U964" s="29">
        <f t="shared" si="221"/>
        <v>5.8927519151443723E-4</v>
      </c>
      <c r="V964" s="30">
        <f t="shared" si="213"/>
        <v>312.1875</v>
      </c>
      <c r="W964" s="30">
        <f t="shared" si="214"/>
        <v>0</v>
      </c>
      <c r="X964" s="30">
        <f t="shared" si="215"/>
        <v>0</v>
      </c>
      <c r="Y964" s="30">
        <f t="shared" si="216"/>
        <v>37.462499999999999</v>
      </c>
      <c r="Z964" s="30">
        <f t="shared" si="217"/>
        <v>115</v>
      </c>
      <c r="AA964" s="30">
        <f t="shared" si="218"/>
        <v>1.1785503830288744</v>
      </c>
      <c r="AB964" s="30">
        <f t="shared" si="219"/>
        <v>0</v>
      </c>
      <c r="AC964" s="30">
        <f t="shared" si="222"/>
        <v>1615.4214496169711</v>
      </c>
    </row>
    <row r="965" spans="1:29" x14ac:dyDescent="0.35">
      <c r="A965" s="5">
        <v>45098.671057870371</v>
      </c>
      <c r="B965" s="1">
        <v>1</v>
      </c>
      <c r="C965" s="6">
        <v>2351.25</v>
      </c>
      <c r="D965" s="6">
        <v>1</v>
      </c>
      <c r="E965" s="7" t="s">
        <v>19</v>
      </c>
      <c r="F965" s="5">
        <v>45099.402392164353</v>
      </c>
      <c r="G965" s="1">
        <v>1</v>
      </c>
      <c r="H965" s="5">
        <v>45085.585222847221</v>
      </c>
      <c r="I965" s="7" t="s">
        <v>41</v>
      </c>
      <c r="J965" s="7"/>
      <c r="K965" s="7" t="s">
        <v>35</v>
      </c>
      <c r="L965" s="7" t="s">
        <v>31</v>
      </c>
      <c r="M965" s="7" t="s">
        <v>34</v>
      </c>
      <c r="N965" s="7" t="s">
        <v>33</v>
      </c>
      <c r="O965" s="7" t="s">
        <v>47</v>
      </c>
      <c r="P965" s="25">
        <f t="shared" si="223"/>
        <v>964</v>
      </c>
      <c r="Q965" s="28">
        <f t="shared" si="220"/>
        <v>45078</v>
      </c>
      <c r="R965" s="28" t="str">
        <f t="shared" si="210"/>
        <v>OTA</v>
      </c>
      <c r="S965" s="28" t="str">
        <f t="shared" si="211"/>
        <v>OTA</v>
      </c>
      <c r="T965" s="29">
        <f t="shared" si="212"/>
        <v>5.8927519151443723E-4</v>
      </c>
      <c r="U965" s="29">
        <f t="shared" si="221"/>
        <v>5.8927519151443723E-4</v>
      </c>
      <c r="V965" s="30">
        <f t="shared" si="213"/>
        <v>352.6875</v>
      </c>
      <c r="W965" s="30">
        <f t="shared" si="214"/>
        <v>0</v>
      </c>
      <c r="X965" s="30">
        <f t="shared" si="215"/>
        <v>0</v>
      </c>
      <c r="Y965" s="30">
        <f t="shared" si="216"/>
        <v>42.322499999999998</v>
      </c>
      <c r="Z965" s="30">
        <f t="shared" si="217"/>
        <v>115</v>
      </c>
      <c r="AA965" s="30">
        <f t="shared" si="218"/>
        <v>1.1785503830288744</v>
      </c>
      <c r="AB965" s="30">
        <f t="shared" si="219"/>
        <v>0</v>
      </c>
      <c r="AC965" s="30">
        <f t="shared" si="222"/>
        <v>1840.061449616971</v>
      </c>
    </row>
    <row r="966" spans="1:29" x14ac:dyDescent="0.35">
      <c r="A966" s="5">
        <v>45098.575238287034</v>
      </c>
      <c r="B966" s="1">
        <v>2</v>
      </c>
      <c r="C966" s="6">
        <v>3650</v>
      </c>
      <c r="D966" s="6">
        <v>1</v>
      </c>
      <c r="E966" s="7" t="s">
        <v>19</v>
      </c>
      <c r="F966" s="5">
        <v>45100.424664629631</v>
      </c>
      <c r="G966" s="1">
        <v>1</v>
      </c>
      <c r="H966" s="5">
        <v>44980.701170555556</v>
      </c>
      <c r="I966" s="7" t="s">
        <v>41</v>
      </c>
      <c r="J966" s="7"/>
      <c r="K966" s="7" t="s">
        <v>35</v>
      </c>
      <c r="L966" s="7" t="s">
        <v>31</v>
      </c>
      <c r="M966" s="7" t="s">
        <v>32</v>
      </c>
      <c r="N966" s="7" t="s">
        <v>33</v>
      </c>
      <c r="O966" s="7" t="s">
        <v>36</v>
      </c>
      <c r="P966" s="25">
        <f t="shared" si="223"/>
        <v>965</v>
      </c>
      <c r="Q966" s="28">
        <f t="shared" si="220"/>
        <v>45078</v>
      </c>
      <c r="R966" s="28" t="str">
        <f t="shared" si="210"/>
        <v>OTA</v>
      </c>
      <c r="S966" s="28" t="str">
        <f t="shared" si="211"/>
        <v>OTA</v>
      </c>
      <c r="T966" s="29">
        <f t="shared" si="212"/>
        <v>1.1785503830288745E-3</v>
      </c>
      <c r="U966" s="29">
        <f t="shared" si="221"/>
        <v>1.1785503830288745E-3</v>
      </c>
      <c r="V966" s="30">
        <f t="shared" si="213"/>
        <v>547.5</v>
      </c>
      <c r="W966" s="30">
        <f t="shared" si="214"/>
        <v>0</v>
      </c>
      <c r="X966" s="30">
        <f t="shared" si="215"/>
        <v>0</v>
      </c>
      <c r="Y966" s="30">
        <f t="shared" si="216"/>
        <v>65.699999999999989</v>
      </c>
      <c r="Z966" s="30">
        <f t="shared" si="217"/>
        <v>153.33333333333331</v>
      </c>
      <c r="AA966" s="30">
        <f t="shared" si="218"/>
        <v>2.3571007660577488</v>
      </c>
      <c r="AB966" s="30">
        <f t="shared" si="219"/>
        <v>0</v>
      </c>
      <c r="AC966" s="30">
        <f t="shared" si="222"/>
        <v>2881.1095659006087</v>
      </c>
    </row>
    <row r="967" spans="1:29" x14ac:dyDescent="0.35">
      <c r="A967" s="5">
        <v>45098.913969768517</v>
      </c>
      <c r="B967" s="1">
        <v>4</v>
      </c>
      <c r="C967" s="6">
        <v>7253.2</v>
      </c>
      <c r="D967" s="6">
        <v>1</v>
      </c>
      <c r="E967" s="7" t="s">
        <v>19</v>
      </c>
      <c r="F967" s="5">
        <v>45102.45389365741</v>
      </c>
      <c r="G967" s="1">
        <v>2</v>
      </c>
      <c r="H967" s="5">
        <v>44909.853507453707</v>
      </c>
      <c r="I967" s="7" t="s">
        <v>41</v>
      </c>
      <c r="J967" s="7"/>
      <c r="K967" s="7" t="s">
        <v>30</v>
      </c>
      <c r="L967" s="7" t="s">
        <v>31</v>
      </c>
      <c r="M967" s="7" t="s">
        <v>34</v>
      </c>
      <c r="N967" s="7" t="s">
        <v>33</v>
      </c>
      <c r="O967" s="7" t="s">
        <v>30</v>
      </c>
      <c r="P967" s="25">
        <f t="shared" si="223"/>
        <v>966</v>
      </c>
      <c r="Q967" s="28">
        <f t="shared" si="220"/>
        <v>45078</v>
      </c>
      <c r="R967" s="28" t="str">
        <f t="shared" si="210"/>
        <v>OTA</v>
      </c>
      <c r="S967" s="28" t="str">
        <f t="shared" si="211"/>
        <v>OTA</v>
      </c>
      <c r="T967" s="29">
        <f t="shared" si="212"/>
        <v>2.3571007660577489E-3</v>
      </c>
      <c r="U967" s="29">
        <f t="shared" si="221"/>
        <v>2.3571007660577489E-3</v>
      </c>
      <c r="V967" s="30">
        <f t="shared" si="213"/>
        <v>1087.98</v>
      </c>
      <c r="W967" s="30">
        <f t="shared" si="214"/>
        <v>0</v>
      </c>
      <c r="X967" s="30">
        <f t="shared" si="215"/>
        <v>0</v>
      </c>
      <c r="Y967" s="30">
        <f t="shared" si="216"/>
        <v>130.55759999999998</v>
      </c>
      <c r="Z967" s="30">
        <f t="shared" si="217"/>
        <v>230</v>
      </c>
      <c r="AA967" s="30">
        <f t="shared" si="218"/>
        <v>4.7142015321154975</v>
      </c>
      <c r="AB967" s="30">
        <f t="shared" si="219"/>
        <v>0</v>
      </c>
      <c r="AC967" s="30">
        <f t="shared" si="222"/>
        <v>5799.9481984678841</v>
      </c>
    </row>
    <row r="968" spans="1:29" x14ac:dyDescent="0.35">
      <c r="A968" s="5">
        <v>45098.657243217589</v>
      </c>
      <c r="B968" s="1">
        <v>1</v>
      </c>
      <c r="C968" s="6">
        <v>2178.69</v>
      </c>
      <c r="D968" s="6">
        <v>1</v>
      </c>
      <c r="E968" s="7" t="s">
        <v>19</v>
      </c>
      <c r="F968" s="5">
        <v>45099.366654456018</v>
      </c>
      <c r="G968" s="1">
        <v>1</v>
      </c>
      <c r="H968" s="5">
        <v>45082.363047372688</v>
      </c>
      <c r="I968" s="7" t="s">
        <v>41</v>
      </c>
      <c r="J968" s="7"/>
      <c r="K968" s="7" t="s">
        <v>35</v>
      </c>
      <c r="L968" s="7" t="s">
        <v>31</v>
      </c>
      <c r="M968" s="7" t="s">
        <v>58</v>
      </c>
      <c r="N968" s="7" t="s">
        <v>33</v>
      </c>
      <c r="O968" s="7" t="s">
        <v>76</v>
      </c>
      <c r="P968" s="25">
        <f t="shared" si="223"/>
        <v>967</v>
      </c>
      <c r="Q968" s="28">
        <f t="shared" si="220"/>
        <v>45078</v>
      </c>
      <c r="R968" s="28" t="str">
        <f t="shared" si="210"/>
        <v>OTA</v>
      </c>
      <c r="S968" s="28" t="str">
        <f t="shared" si="211"/>
        <v>OTA</v>
      </c>
      <c r="T968" s="29">
        <f t="shared" si="212"/>
        <v>5.8927519151443723E-4</v>
      </c>
      <c r="U968" s="29">
        <f t="shared" si="221"/>
        <v>5.8927519151443723E-4</v>
      </c>
      <c r="V968" s="30">
        <f t="shared" si="213"/>
        <v>326.80349999999999</v>
      </c>
      <c r="W968" s="30">
        <f t="shared" si="214"/>
        <v>0</v>
      </c>
      <c r="X968" s="30">
        <f t="shared" si="215"/>
        <v>0</v>
      </c>
      <c r="Y968" s="30">
        <f t="shared" si="216"/>
        <v>39.216419999999999</v>
      </c>
      <c r="Z968" s="30">
        <f t="shared" si="217"/>
        <v>115</v>
      </c>
      <c r="AA968" s="30">
        <f t="shared" si="218"/>
        <v>1.1785503830288744</v>
      </c>
      <c r="AB968" s="30">
        <f t="shared" si="219"/>
        <v>0</v>
      </c>
      <c r="AC968" s="30">
        <f t="shared" si="222"/>
        <v>1696.4915296169711</v>
      </c>
    </row>
    <row r="969" spans="1:29" x14ac:dyDescent="0.35">
      <c r="A969" s="5">
        <v>45098.951490590276</v>
      </c>
      <c r="B969" s="1">
        <v>2</v>
      </c>
      <c r="C969" s="6">
        <v>4685.57</v>
      </c>
      <c r="D969" s="6">
        <v>1</v>
      </c>
      <c r="E969" s="7" t="s">
        <v>19</v>
      </c>
      <c r="F969" s="5">
        <v>45100.388161550924</v>
      </c>
      <c r="G969" s="1">
        <v>1</v>
      </c>
      <c r="H969" s="5">
        <v>45008.047357581017</v>
      </c>
      <c r="I969" s="7" t="s">
        <v>41</v>
      </c>
      <c r="J969" s="7"/>
      <c r="K969" s="7" t="s">
        <v>35</v>
      </c>
      <c r="L969" s="7" t="s">
        <v>31</v>
      </c>
      <c r="M969" s="7" t="s">
        <v>58</v>
      </c>
      <c r="N969" s="7" t="s">
        <v>33</v>
      </c>
      <c r="O969" s="7" t="s">
        <v>37</v>
      </c>
      <c r="P969" s="25">
        <f t="shared" si="223"/>
        <v>968</v>
      </c>
      <c r="Q969" s="28">
        <f t="shared" si="220"/>
        <v>45078</v>
      </c>
      <c r="R969" s="28" t="str">
        <f t="shared" si="210"/>
        <v>OTA</v>
      </c>
      <c r="S969" s="28" t="str">
        <f t="shared" si="211"/>
        <v>OTA</v>
      </c>
      <c r="T969" s="29">
        <f t="shared" si="212"/>
        <v>1.1785503830288745E-3</v>
      </c>
      <c r="U969" s="29">
        <f t="shared" si="221"/>
        <v>1.1785503830288745E-3</v>
      </c>
      <c r="V969" s="30">
        <f t="shared" si="213"/>
        <v>702.83549999999991</v>
      </c>
      <c r="W969" s="30">
        <f t="shared" si="214"/>
        <v>0</v>
      </c>
      <c r="X969" s="30">
        <f t="shared" si="215"/>
        <v>0</v>
      </c>
      <c r="Y969" s="30">
        <f t="shared" si="216"/>
        <v>84.340259999999986</v>
      </c>
      <c r="Z969" s="30">
        <f t="shared" si="217"/>
        <v>153.33333333333331</v>
      </c>
      <c r="AA969" s="30">
        <f t="shared" si="218"/>
        <v>2.3571007660577488</v>
      </c>
      <c r="AB969" s="30">
        <f t="shared" si="219"/>
        <v>0</v>
      </c>
      <c r="AC969" s="30">
        <f t="shared" si="222"/>
        <v>3742.703805900609</v>
      </c>
    </row>
    <row r="970" spans="1:29" x14ac:dyDescent="0.35">
      <c r="A970" s="5">
        <v>45098.952358946757</v>
      </c>
      <c r="B970" s="1">
        <v>2</v>
      </c>
      <c r="C970" s="6">
        <v>4685.57</v>
      </c>
      <c r="D970" s="6">
        <v>1</v>
      </c>
      <c r="E970" s="7" t="s">
        <v>19</v>
      </c>
      <c r="F970" s="5">
        <v>45100.3867669213</v>
      </c>
      <c r="G970" s="1">
        <v>1</v>
      </c>
      <c r="H970" s="5">
        <v>45008.244920543984</v>
      </c>
      <c r="I970" s="7" t="s">
        <v>41</v>
      </c>
      <c r="J970" s="7"/>
      <c r="K970" s="7" t="s">
        <v>35</v>
      </c>
      <c r="L970" s="7" t="s">
        <v>31</v>
      </c>
      <c r="M970" s="7" t="s">
        <v>58</v>
      </c>
      <c r="N970" s="7" t="s">
        <v>33</v>
      </c>
      <c r="O970" s="7" t="s">
        <v>37</v>
      </c>
      <c r="P970" s="25">
        <f t="shared" si="223"/>
        <v>969</v>
      </c>
      <c r="Q970" s="28">
        <f t="shared" si="220"/>
        <v>45078</v>
      </c>
      <c r="R970" s="28" t="str">
        <f t="shared" si="210"/>
        <v>OTA</v>
      </c>
      <c r="S970" s="28" t="str">
        <f t="shared" si="211"/>
        <v>OTA</v>
      </c>
      <c r="T970" s="29">
        <f t="shared" si="212"/>
        <v>1.1785503830288745E-3</v>
      </c>
      <c r="U970" s="29">
        <f t="shared" si="221"/>
        <v>1.1785503830288745E-3</v>
      </c>
      <c r="V970" s="30">
        <f t="shared" si="213"/>
        <v>702.83549999999991</v>
      </c>
      <c r="W970" s="30">
        <f t="shared" si="214"/>
        <v>0</v>
      </c>
      <c r="X970" s="30">
        <f t="shared" si="215"/>
        <v>0</v>
      </c>
      <c r="Y970" s="30">
        <f t="shared" si="216"/>
        <v>84.340259999999986</v>
      </c>
      <c r="Z970" s="30">
        <f t="shared" si="217"/>
        <v>153.33333333333331</v>
      </c>
      <c r="AA970" s="30">
        <f t="shared" si="218"/>
        <v>2.3571007660577488</v>
      </c>
      <c r="AB970" s="30">
        <f t="shared" si="219"/>
        <v>0</v>
      </c>
      <c r="AC970" s="30">
        <f t="shared" si="222"/>
        <v>3742.703805900609</v>
      </c>
    </row>
    <row r="971" spans="1:29" x14ac:dyDescent="0.35">
      <c r="A971" s="5">
        <v>45098.579340104166</v>
      </c>
      <c r="B971" s="1">
        <v>1</v>
      </c>
      <c r="C971" s="6">
        <v>3171.89</v>
      </c>
      <c r="D971" s="6">
        <v>1</v>
      </c>
      <c r="E971" s="7" t="s">
        <v>19</v>
      </c>
      <c r="F971" s="5">
        <v>45099.420309166664</v>
      </c>
      <c r="G971" s="1">
        <v>1</v>
      </c>
      <c r="H971" s="5">
        <v>45089.561509224535</v>
      </c>
      <c r="I971" s="7" t="s">
        <v>42</v>
      </c>
      <c r="J971" s="7"/>
      <c r="K971" s="7" t="s">
        <v>35</v>
      </c>
      <c r="L971" s="7" t="s">
        <v>31</v>
      </c>
      <c r="M971" s="7" t="s">
        <v>58</v>
      </c>
      <c r="N971" s="7" t="s">
        <v>33</v>
      </c>
      <c r="O971" s="7" t="s">
        <v>76</v>
      </c>
      <c r="P971" s="25">
        <f t="shared" si="223"/>
        <v>970</v>
      </c>
      <c r="Q971" s="28">
        <f t="shared" si="220"/>
        <v>45078</v>
      </c>
      <c r="R971" s="28" t="str">
        <f t="shared" si="210"/>
        <v>OTA</v>
      </c>
      <c r="S971" s="28" t="str">
        <f t="shared" si="211"/>
        <v>OTA</v>
      </c>
      <c r="T971" s="29">
        <f t="shared" si="212"/>
        <v>5.8927519151443723E-4</v>
      </c>
      <c r="U971" s="29">
        <f t="shared" si="221"/>
        <v>5.8927519151443723E-4</v>
      </c>
      <c r="V971" s="30">
        <f t="shared" si="213"/>
        <v>475.78349999999995</v>
      </c>
      <c r="W971" s="30">
        <f t="shared" si="214"/>
        <v>0</v>
      </c>
      <c r="X971" s="30">
        <f t="shared" si="215"/>
        <v>0</v>
      </c>
      <c r="Y971" s="30">
        <f t="shared" si="216"/>
        <v>57.094019999999993</v>
      </c>
      <c r="Z971" s="30">
        <f t="shared" si="217"/>
        <v>115</v>
      </c>
      <c r="AA971" s="30">
        <f t="shared" si="218"/>
        <v>1.1785503830288744</v>
      </c>
      <c r="AB971" s="30">
        <f t="shared" si="219"/>
        <v>0</v>
      </c>
      <c r="AC971" s="30">
        <f t="shared" si="222"/>
        <v>2522.8339296169711</v>
      </c>
    </row>
    <row r="972" spans="1:29" x14ac:dyDescent="0.35">
      <c r="A972" s="5">
        <v>45098.664571030095</v>
      </c>
      <c r="B972" s="1">
        <v>2</v>
      </c>
      <c r="C972" s="6">
        <v>4566.68</v>
      </c>
      <c r="D972" s="6">
        <v>1</v>
      </c>
      <c r="E972" s="7" t="s">
        <v>19</v>
      </c>
      <c r="F972" s="5">
        <v>45100.456392858796</v>
      </c>
      <c r="G972" s="1">
        <v>2</v>
      </c>
      <c r="H972" s="5">
        <v>44953.061591273145</v>
      </c>
      <c r="I972" s="7" t="s">
        <v>42</v>
      </c>
      <c r="J972" s="7"/>
      <c r="K972" s="7" t="s">
        <v>30</v>
      </c>
      <c r="L972" s="7" t="s">
        <v>31</v>
      </c>
      <c r="M972" s="7" t="s">
        <v>58</v>
      </c>
      <c r="N972" s="7" t="s">
        <v>33</v>
      </c>
      <c r="O972" s="7" t="s">
        <v>30</v>
      </c>
      <c r="P972" s="25">
        <f t="shared" si="223"/>
        <v>971</v>
      </c>
      <c r="Q972" s="28">
        <f t="shared" si="220"/>
        <v>45078</v>
      </c>
      <c r="R972" s="28" t="str">
        <f t="shared" si="210"/>
        <v>OTA</v>
      </c>
      <c r="S972" s="28" t="str">
        <f t="shared" si="211"/>
        <v>OTA</v>
      </c>
      <c r="T972" s="29">
        <f t="shared" si="212"/>
        <v>1.1785503830288745E-3</v>
      </c>
      <c r="U972" s="29">
        <f t="shared" si="221"/>
        <v>1.1785503830288745E-3</v>
      </c>
      <c r="V972" s="30">
        <f t="shared" si="213"/>
        <v>685.00200000000007</v>
      </c>
      <c r="W972" s="30">
        <f t="shared" si="214"/>
        <v>0</v>
      </c>
      <c r="X972" s="30">
        <f t="shared" si="215"/>
        <v>0</v>
      </c>
      <c r="Y972" s="30">
        <f t="shared" si="216"/>
        <v>82.200239999999994</v>
      </c>
      <c r="Z972" s="30">
        <f t="shared" si="217"/>
        <v>153.33333333333331</v>
      </c>
      <c r="AA972" s="30">
        <f t="shared" si="218"/>
        <v>2.3571007660577488</v>
      </c>
      <c r="AB972" s="30">
        <f t="shared" si="219"/>
        <v>0</v>
      </c>
      <c r="AC972" s="30">
        <f t="shared" si="222"/>
        <v>3643.7873259006092</v>
      </c>
    </row>
    <row r="973" spans="1:29" x14ac:dyDescent="0.35">
      <c r="A973" s="5">
        <v>45098.656874386572</v>
      </c>
      <c r="B973" s="1">
        <v>1</v>
      </c>
      <c r="C973" s="6">
        <v>2178.69</v>
      </c>
      <c r="D973" s="6">
        <v>1</v>
      </c>
      <c r="E973" s="7" t="s">
        <v>19</v>
      </c>
      <c r="F973" s="5">
        <v>45099.368510162036</v>
      </c>
      <c r="G973" s="1">
        <v>1</v>
      </c>
      <c r="H973" s="5">
        <v>45082.362978761572</v>
      </c>
      <c r="I973" s="7" t="s">
        <v>42</v>
      </c>
      <c r="J973" s="7"/>
      <c r="K973" s="7" t="s">
        <v>35</v>
      </c>
      <c r="L973" s="7" t="s">
        <v>31</v>
      </c>
      <c r="M973" s="7" t="s">
        <v>58</v>
      </c>
      <c r="N973" s="7" t="s">
        <v>33</v>
      </c>
      <c r="O973" s="7" t="s">
        <v>76</v>
      </c>
      <c r="P973" s="25">
        <f t="shared" si="223"/>
        <v>972</v>
      </c>
      <c r="Q973" s="28">
        <f t="shared" si="220"/>
        <v>45078</v>
      </c>
      <c r="R973" s="28" t="str">
        <f t="shared" si="210"/>
        <v>OTA</v>
      </c>
      <c r="S973" s="28" t="str">
        <f t="shared" si="211"/>
        <v>OTA</v>
      </c>
      <c r="T973" s="29">
        <f t="shared" si="212"/>
        <v>5.8927519151443723E-4</v>
      </c>
      <c r="U973" s="29">
        <f t="shared" si="221"/>
        <v>5.8927519151443723E-4</v>
      </c>
      <c r="V973" s="30">
        <f t="shared" si="213"/>
        <v>326.80349999999999</v>
      </c>
      <c r="W973" s="30">
        <f t="shared" si="214"/>
        <v>0</v>
      </c>
      <c r="X973" s="30">
        <f t="shared" si="215"/>
        <v>0</v>
      </c>
      <c r="Y973" s="30">
        <f t="shared" si="216"/>
        <v>39.216419999999999</v>
      </c>
      <c r="Z973" s="30">
        <f t="shared" si="217"/>
        <v>115</v>
      </c>
      <c r="AA973" s="30">
        <f t="shared" si="218"/>
        <v>1.1785503830288744</v>
      </c>
      <c r="AB973" s="30">
        <f t="shared" si="219"/>
        <v>0</v>
      </c>
      <c r="AC973" s="30">
        <f t="shared" si="222"/>
        <v>1696.4915296169711</v>
      </c>
    </row>
    <row r="974" spans="1:29" x14ac:dyDescent="0.35">
      <c r="A974" s="5">
        <v>45098.872212499999</v>
      </c>
      <c r="B974" s="1">
        <v>2</v>
      </c>
      <c r="C974" s="6">
        <v>7279.79</v>
      </c>
      <c r="D974" s="6">
        <v>1</v>
      </c>
      <c r="E974" s="7" t="s">
        <v>19</v>
      </c>
      <c r="F974" s="5">
        <v>45100.458333333336</v>
      </c>
      <c r="G974" s="1">
        <v>4</v>
      </c>
      <c r="H974" s="5">
        <v>45033.375486076387</v>
      </c>
      <c r="I974" s="7" t="s">
        <v>44</v>
      </c>
      <c r="J974" s="7"/>
      <c r="K974" s="7" t="s">
        <v>30</v>
      </c>
      <c r="L974" s="7" t="s">
        <v>31</v>
      </c>
      <c r="M974" s="7" t="s">
        <v>58</v>
      </c>
      <c r="N974" s="7" t="s">
        <v>33</v>
      </c>
      <c r="O974" s="7" t="s">
        <v>30</v>
      </c>
      <c r="P974" s="25">
        <f t="shared" si="223"/>
        <v>973</v>
      </c>
      <c r="Q974" s="28">
        <f t="shared" si="220"/>
        <v>45078</v>
      </c>
      <c r="R974" s="28" t="str">
        <f t="shared" si="210"/>
        <v>OTA</v>
      </c>
      <c r="S974" s="28" t="str">
        <f t="shared" si="211"/>
        <v>OTA</v>
      </c>
      <c r="T974" s="29">
        <f t="shared" si="212"/>
        <v>1.1785503830288745E-3</v>
      </c>
      <c r="U974" s="29">
        <f t="shared" si="221"/>
        <v>1.1785503830288745E-3</v>
      </c>
      <c r="V974" s="30">
        <f t="shared" si="213"/>
        <v>1091.9684999999999</v>
      </c>
      <c r="W974" s="30">
        <f t="shared" si="214"/>
        <v>0</v>
      </c>
      <c r="X974" s="30">
        <f t="shared" si="215"/>
        <v>0</v>
      </c>
      <c r="Y974" s="30">
        <f t="shared" si="216"/>
        <v>131.03621999999999</v>
      </c>
      <c r="Z974" s="30">
        <f t="shared" si="217"/>
        <v>153.33333333333331</v>
      </c>
      <c r="AA974" s="30">
        <f t="shared" si="218"/>
        <v>2.3571007660577488</v>
      </c>
      <c r="AB974" s="30">
        <f t="shared" si="219"/>
        <v>0</v>
      </c>
      <c r="AC974" s="30">
        <f t="shared" si="222"/>
        <v>5901.0948459006086</v>
      </c>
    </row>
    <row r="975" spans="1:29" x14ac:dyDescent="0.35">
      <c r="A975" s="5">
        <v>45098.839471979169</v>
      </c>
      <c r="B975" s="1">
        <v>1</v>
      </c>
      <c r="C975" s="6">
        <v>2794.57</v>
      </c>
      <c r="D975" s="6">
        <v>1</v>
      </c>
      <c r="E975" s="7" t="s">
        <v>19</v>
      </c>
      <c r="F975" s="5">
        <v>45099.35096221065</v>
      </c>
      <c r="G975" s="1">
        <v>1</v>
      </c>
      <c r="H975" s="5">
        <v>45095.550835451388</v>
      </c>
      <c r="I975" s="7" t="s">
        <v>44</v>
      </c>
      <c r="J975" s="7"/>
      <c r="K975" s="7" t="s">
        <v>35</v>
      </c>
      <c r="L975" s="7" t="s">
        <v>31</v>
      </c>
      <c r="M975" s="7" t="s">
        <v>58</v>
      </c>
      <c r="N975" s="7" t="s">
        <v>33</v>
      </c>
      <c r="O975" s="7" t="s">
        <v>36</v>
      </c>
      <c r="P975" s="25">
        <f t="shared" si="223"/>
        <v>974</v>
      </c>
      <c r="Q975" s="28">
        <f t="shared" si="220"/>
        <v>45078</v>
      </c>
      <c r="R975" s="28" t="str">
        <f t="shared" si="210"/>
        <v>OTA</v>
      </c>
      <c r="S975" s="28" t="str">
        <f t="shared" si="211"/>
        <v>OTA</v>
      </c>
      <c r="T975" s="29">
        <f t="shared" si="212"/>
        <v>5.8927519151443723E-4</v>
      </c>
      <c r="U975" s="29">
        <f t="shared" si="221"/>
        <v>5.8927519151443723E-4</v>
      </c>
      <c r="V975" s="30">
        <f t="shared" si="213"/>
        <v>419.18549999999999</v>
      </c>
      <c r="W975" s="30">
        <f t="shared" si="214"/>
        <v>0</v>
      </c>
      <c r="X975" s="30">
        <f t="shared" si="215"/>
        <v>0</v>
      </c>
      <c r="Y975" s="30">
        <f t="shared" si="216"/>
        <v>50.302259999999997</v>
      </c>
      <c r="Z975" s="30">
        <f t="shared" si="217"/>
        <v>115</v>
      </c>
      <c r="AA975" s="30">
        <f t="shared" si="218"/>
        <v>1.1785503830288744</v>
      </c>
      <c r="AB975" s="30">
        <f t="shared" si="219"/>
        <v>0</v>
      </c>
      <c r="AC975" s="30">
        <f t="shared" si="222"/>
        <v>2208.9036896169714</v>
      </c>
    </row>
    <row r="976" spans="1:29" x14ac:dyDescent="0.35">
      <c r="A976" s="5">
        <v>45099.019285960647</v>
      </c>
      <c r="B976" s="1">
        <v>2</v>
      </c>
      <c r="C976" s="6">
        <v>4910.8</v>
      </c>
      <c r="D976" s="6">
        <v>1</v>
      </c>
      <c r="E976" s="7" t="s">
        <v>19</v>
      </c>
      <c r="F976" s="5">
        <v>45100.454843576386</v>
      </c>
      <c r="G976" s="1">
        <v>3</v>
      </c>
      <c r="H976" s="5">
        <v>44983.89044516204</v>
      </c>
      <c r="I976" s="7" t="s">
        <v>44</v>
      </c>
      <c r="J976" s="7"/>
      <c r="K976" s="7" t="s">
        <v>30</v>
      </c>
      <c r="L976" s="7" t="s">
        <v>31</v>
      </c>
      <c r="M976" s="7" t="s">
        <v>34</v>
      </c>
      <c r="N976" s="7" t="s">
        <v>33</v>
      </c>
      <c r="O976" s="7" t="s">
        <v>30</v>
      </c>
      <c r="P976" s="25">
        <f t="shared" si="223"/>
        <v>975</v>
      </c>
      <c r="Q976" s="28">
        <f t="shared" si="220"/>
        <v>45078</v>
      </c>
      <c r="R976" s="28" t="str">
        <f t="shared" si="210"/>
        <v>OTA</v>
      </c>
      <c r="S976" s="28" t="str">
        <f t="shared" si="211"/>
        <v>OTA</v>
      </c>
      <c r="T976" s="29">
        <f t="shared" si="212"/>
        <v>1.1785503830288745E-3</v>
      </c>
      <c r="U976" s="29">
        <f t="shared" si="221"/>
        <v>1.1785503830288745E-3</v>
      </c>
      <c r="V976" s="30">
        <f t="shared" si="213"/>
        <v>736.62</v>
      </c>
      <c r="W976" s="30">
        <f t="shared" si="214"/>
        <v>0</v>
      </c>
      <c r="X976" s="30">
        <f t="shared" si="215"/>
        <v>0</v>
      </c>
      <c r="Y976" s="30">
        <f t="shared" si="216"/>
        <v>88.39439999999999</v>
      </c>
      <c r="Z976" s="30">
        <f t="shared" si="217"/>
        <v>153.33333333333331</v>
      </c>
      <c r="AA976" s="30">
        <f t="shared" si="218"/>
        <v>2.3571007660577488</v>
      </c>
      <c r="AB976" s="30">
        <f t="shared" si="219"/>
        <v>0</v>
      </c>
      <c r="AC976" s="30">
        <f t="shared" si="222"/>
        <v>3930.0951659006091</v>
      </c>
    </row>
    <row r="977" spans="1:29" x14ac:dyDescent="0.35">
      <c r="A977" s="5">
        <v>45098.737538518515</v>
      </c>
      <c r="B977" s="1">
        <v>1</v>
      </c>
      <c r="C977" s="6">
        <v>3495</v>
      </c>
      <c r="D977" s="6">
        <v>1</v>
      </c>
      <c r="E977" s="7" t="s">
        <v>19</v>
      </c>
      <c r="F977" s="5">
        <v>45099.458333333336</v>
      </c>
      <c r="G977" s="1">
        <v>1</v>
      </c>
      <c r="H977" s="5">
        <v>45097.461600208335</v>
      </c>
      <c r="I977" s="7" t="s">
        <v>44</v>
      </c>
      <c r="J977" s="7"/>
      <c r="K977" s="7" t="s">
        <v>91</v>
      </c>
      <c r="L977" s="7" t="s">
        <v>26</v>
      </c>
      <c r="M977" s="7" t="s">
        <v>27</v>
      </c>
      <c r="N977" s="7" t="s">
        <v>23</v>
      </c>
      <c r="O977" s="7" t="s">
        <v>73</v>
      </c>
      <c r="P977" s="25">
        <f t="shared" si="223"/>
        <v>976</v>
      </c>
      <c r="Q977" s="28">
        <f t="shared" si="220"/>
        <v>45078</v>
      </c>
      <c r="R977" s="28" t="str">
        <f t="shared" si="210"/>
        <v>GDS BAR</v>
      </c>
      <c r="S977" s="28" t="str">
        <f t="shared" si="211"/>
        <v>GDS</v>
      </c>
      <c r="T977" s="29">
        <f t="shared" si="212"/>
        <v>4.5454545454545456E-2</v>
      </c>
      <c r="U977" s="29">
        <f t="shared" si="221"/>
        <v>4.5454545454545456E-2</v>
      </c>
      <c r="V977" s="30">
        <f t="shared" si="213"/>
        <v>349.5</v>
      </c>
      <c r="W977" s="30">
        <f t="shared" si="214"/>
        <v>100</v>
      </c>
      <c r="X977" s="30">
        <f t="shared" si="215"/>
        <v>69.900000000000006</v>
      </c>
      <c r="Y977" s="30">
        <f t="shared" si="216"/>
        <v>34.950000000000003</v>
      </c>
      <c r="Z977" s="30">
        <f t="shared" si="217"/>
        <v>115</v>
      </c>
      <c r="AA977" s="30">
        <f t="shared" si="218"/>
        <v>113.63636363636364</v>
      </c>
      <c r="AB977" s="30">
        <f t="shared" si="219"/>
        <v>227.27272727272728</v>
      </c>
      <c r="AC977" s="30">
        <f t="shared" si="222"/>
        <v>2484.7409090909091</v>
      </c>
    </row>
    <row r="978" spans="1:29" x14ac:dyDescent="0.35">
      <c r="A978" s="5">
        <v>45099.011025428241</v>
      </c>
      <c r="B978" s="1">
        <v>4</v>
      </c>
      <c r="C978" s="6">
        <v>10036.39</v>
      </c>
      <c r="D978" s="6">
        <v>1</v>
      </c>
      <c r="E978" s="7" t="s">
        <v>19</v>
      </c>
      <c r="F978" s="5">
        <v>45102.309723958337</v>
      </c>
      <c r="G978" s="1">
        <v>3</v>
      </c>
      <c r="H978" s="5">
        <v>44892.943114236114</v>
      </c>
      <c r="I978" s="7" t="s">
        <v>44</v>
      </c>
      <c r="J978" s="7"/>
      <c r="K978" s="7" t="s">
        <v>35</v>
      </c>
      <c r="L978" s="7" t="s">
        <v>31</v>
      </c>
      <c r="M978" s="7" t="s">
        <v>32</v>
      </c>
      <c r="N978" s="7" t="s">
        <v>33</v>
      </c>
      <c r="O978" s="7" t="s">
        <v>37</v>
      </c>
      <c r="P978" s="25">
        <f t="shared" si="223"/>
        <v>977</v>
      </c>
      <c r="Q978" s="28">
        <f t="shared" si="220"/>
        <v>45078</v>
      </c>
      <c r="R978" s="28" t="str">
        <f t="shared" si="210"/>
        <v>OTA</v>
      </c>
      <c r="S978" s="28" t="str">
        <f t="shared" si="211"/>
        <v>OTA</v>
      </c>
      <c r="T978" s="29">
        <f t="shared" si="212"/>
        <v>2.3571007660577489E-3</v>
      </c>
      <c r="U978" s="29">
        <f t="shared" si="221"/>
        <v>2.3571007660577489E-3</v>
      </c>
      <c r="V978" s="30">
        <f t="shared" si="213"/>
        <v>1505.4585</v>
      </c>
      <c r="W978" s="30">
        <f t="shared" si="214"/>
        <v>0</v>
      </c>
      <c r="X978" s="30">
        <f t="shared" si="215"/>
        <v>0</v>
      </c>
      <c r="Y978" s="30">
        <f t="shared" si="216"/>
        <v>180.65501999999998</v>
      </c>
      <c r="Z978" s="30">
        <f t="shared" si="217"/>
        <v>230</v>
      </c>
      <c r="AA978" s="30">
        <f t="shared" si="218"/>
        <v>4.7142015321154975</v>
      </c>
      <c r="AB978" s="30">
        <f t="shared" si="219"/>
        <v>0</v>
      </c>
      <c r="AC978" s="30">
        <f t="shared" si="222"/>
        <v>8115.5622784678835</v>
      </c>
    </row>
    <row r="979" spans="1:29" x14ac:dyDescent="0.35">
      <c r="A979" s="5">
        <v>45098.993422326392</v>
      </c>
      <c r="B979" s="1">
        <v>1</v>
      </c>
      <c r="C979" s="6">
        <v>1587.05</v>
      </c>
      <c r="D979" s="6">
        <v>1</v>
      </c>
      <c r="E979" s="7" t="s">
        <v>19</v>
      </c>
      <c r="F979" s="5">
        <v>45099.43481337963</v>
      </c>
      <c r="G979" s="1">
        <v>2</v>
      </c>
      <c r="H979" s="5">
        <v>45082.712286747686</v>
      </c>
      <c r="I979" s="7" t="s">
        <v>48</v>
      </c>
      <c r="J979" s="7"/>
      <c r="K979" s="7" t="s">
        <v>30</v>
      </c>
      <c r="L979" s="7" t="s">
        <v>31</v>
      </c>
      <c r="M979" s="7" t="s">
        <v>34</v>
      </c>
      <c r="N979" s="7" t="s">
        <v>33</v>
      </c>
      <c r="O979" s="7" t="s">
        <v>30</v>
      </c>
      <c r="P979" s="25">
        <f t="shared" si="223"/>
        <v>978</v>
      </c>
      <c r="Q979" s="28">
        <f t="shared" si="220"/>
        <v>45078</v>
      </c>
      <c r="R979" s="28" t="str">
        <f t="shared" si="210"/>
        <v>OTA</v>
      </c>
      <c r="S979" s="28" t="str">
        <f t="shared" si="211"/>
        <v>OTA</v>
      </c>
      <c r="T979" s="29">
        <f t="shared" si="212"/>
        <v>5.8927519151443723E-4</v>
      </c>
      <c r="U979" s="29">
        <f t="shared" si="221"/>
        <v>5.8927519151443723E-4</v>
      </c>
      <c r="V979" s="30">
        <f t="shared" si="213"/>
        <v>238.05749999999998</v>
      </c>
      <c r="W979" s="30">
        <f t="shared" si="214"/>
        <v>0</v>
      </c>
      <c r="X979" s="30">
        <f t="shared" si="215"/>
        <v>0</v>
      </c>
      <c r="Y979" s="30">
        <f t="shared" si="216"/>
        <v>28.566899999999997</v>
      </c>
      <c r="Z979" s="30">
        <f t="shared" si="217"/>
        <v>115</v>
      </c>
      <c r="AA979" s="30">
        <f t="shared" si="218"/>
        <v>1.1785503830288744</v>
      </c>
      <c r="AB979" s="30">
        <f t="shared" si="219"/>
        <v>0</v>
      </c>
      <c r="AC979" s="30">
        <f t="shared" si="222"/>
        <v>1204.247049616971</v>
      </c>
    </row>
    <row r="980" spans="1:29" x14ac:dyDescent="0.35">
      <c r="A980" s="5">
        <v>45098.725758796296</v>
      </c>
      <c r="B980" s="1">
        <v>1</v>
      </c>
      <c r="C980" s="6">
        <v>1877.36</v>
      </c>
      <c r="D980" s="6">
        <v>1</v>
      </c>
      <c r="E980" s="7" t="s">
        <v>19</v>
      </c>
      <c r="F980" s="5">
        <v>45099.322692662034</v>
      </c>
      <c r="G980" s="1">
        <v>2</v>
      </c>
      <c r="H980" s="5">
        <v>45064.376230312497</v>
      </c>
      <c r="I980" s="7" t="s">
        <v>48</v>
      </c>
      <c r="J980" s="7"/>
      <c r="K980" s="7"/>
      <c r="L980" s="7" t="s">
        <v>21</v>
      </c>
      <c r="M980" s="7" t="s">
        <v>70</v>
      </c>
      <c r="N980" s="7" t="s">
        <v>28</v>
      </c>
      <c r="O980" s="7" t="s">
        <v>46</v>
      </c>
      <c r="P980" s="25">
        <f t="shared" si="223"/>
        <v>979</v>
      </c>
      <c r="Q980" s="28">
        <f t="shared" si="220"/>
        <v>45078</v>
      </c>
      <c r="R980" s="28" t="str">
        <f t="shared" si="210"/>
        <v>WEB</v>
      </c>
      <c r="S980" s="28" t="str">
        <f t="shared" si="211"/>
        <v>WEBSITE</v>
      </c>
      <c r="T980" s="29">
        <f t="shared" si="212"/>
        <v>1.6313213703099511E-3</v>
      </c>
      <c r="U980" s="29">
        <f t="shared" si="221"/>
        <v>1.6313213703099511E-3</v>
      </c>
      <c r="V980" s="30">
        <f t="shared" si="213"/>
        <v>18.773599999999998</v>
      </c>
      <c r="W980" s="30">
        <f t="shared" si="214"/>
        <v>50</v>
      </c>
      <c r="X980" s="30">
        <f t="shared" si="215"/>
        <v>0</v>
      </c>
      <c r="Y980" s="30">
        <f t="shared" si="216"/>
        <v>26.28304</v>
      </c>
      <c r="Z980" s="30">
        <f t="shared" si="217"/>
        <v>115</v>
      </c>
      <c r="AA980" s="30">
        <f t="shared" si="218"/>
        <v>16.31321370309951</v>
      </c>
      <c r="AB980" s="30">
        <f t="shared" si="219"/>
        <v>0</v>
      </c>
      <c r="AC980" s="30">
        <f t="shared" si="222"/>
        <v>1650.9901462969003</v>
      </c>
    </row>
    <row r="981" spans="1:29" x14ac:dyDescent="0.35">
      <c r="A981" s="5">
        <v>45098.832938796295</v>
      </c>
      <c r="B981" s="1">
        <v>4</v>
      </c>
      <c r="C981" s="6">
        <v>4607.8599999999997</v>
      </c>
      <c r="D981" s="6">
        <v>1</v>
      </c>
      <c r="E981" s="7" t="s">
        <v>19</v>
      </c>
      <c r="F981" s="5">
        <v>45102.434399490739</v>
      </c>
      <c r="G981" s="1">
        <v>2</v>
      </c>
      <c r="H981" s="5">
        <v>44933.0976725</v>
      </c>
      <c r="I981" s="7" t="s">
        <v>48</v>
      </c>
      <c r="J981" s="7"/>
      <c r="K981" s="7"/>
      <c r="L981" s="7" t="s">
        <v>21</v>
      </c>
      <c r="M981" s="7" t="s">
        <v>64</v>
      </c>
      <c r="N981" s="7" t="s">
        <v>33</v>
      </c>
      <c r="O981" s="7" t="s">
        <v>46</v>
      </c>
      <c r="P981" s="25">
        <f t="shared" si="223"/>
        <v>980</v>
      </c>
      <c r="Q981" s="28">
        <f t="shared" si="220"/>
        <v>45078</v>
      </c>
      <c r="R981" s="28" t="str">
        <f t="shared" si="210"/>
        <v>WEB</v>
      </c>
      <c r="S981" s="28" t="str">
        <f t="shared" si="211"/>
        <v>WEBSITE</v>
      </c>
      <c r="T981" s="29">
        <f t="shared" si="212"/>
        <v>6.5252854812398045E-3</v>
      </c>
      <c r="U981" s="29">
        <f t="shared" si="221"/>
        <v>6.5252854812398045E-3</v>
      </c>
      <c r="V981" s="30">
        <f t="shared" si="213"/>
        <v>46.078599999999994</v>
      </c>
      <c r="W981" s="30">
        <f t="shared" si="214"/>
        <v>50</v>
      </c>
      <c r="X981" s="30">
        <f t="shared" si="215"/>
        <v>0</v>
      </c>
      <c r="Y981" s="30">
        <f t="shared" si="216"/>
        <v>64.510040000000004</v>
      </c>
      <c r="Z981" s="30">
        <f t="shared" si="217"/>
        <v>230</v>
      </c>
      <c r="AA981" s="30">
        <f t="shared" si="218"/>
        <v>65.252854812398041</v>
      </c>
      <c r="AB981" s="30">
        <f t="shared" si="219"/>
        <v>0</v>
      </c>
      <c r="AC981" s="30">
        <f t="shared" si="222"/>
        <v>4152.0185051876015</v>
      </c>
    </row>
    <row r="982" spans="1:29" x14ac:dyDescent="0.35">
      <c r="A982" s="5">
        <v>45098.957028935183</v>
      </c>
      <c r="B982" s="1">
        <v>4</v>
      </c>
      <c r="C982" s="6">
        <v>7149.85</v>
      </c>
      <c r="D982" s="6">
        <v>1</v>
      </c>
      <c r="E982" s="7" t="s">
        <v>19</v>
      </c>
      <c r="F982" s="5">
        <v>45102.450580300923</v>
      </c>
      <c r="G982" s="1">
        <v>2</v>
      </c>
      <c r="H982" s="5">
        <v>44929.417566469907</v>
      </c>
      <c r="I982" s="7" t="s">
        <v>48</v>
      </c>
      <c r="J982" s="7"/>
      <c r="K982" s="7"/>
      <c r="L982" s="7" t="s">
        <v>21</v>
      </c>
      <c r="M982" s="7" t="s">
        <v>55</v>
      </c>
      <c r="N982" s="7" t="s">
        <v>33</v>
      </c>
      <c r="O982" s="7" t="s">
        <v>46</v>
      </c>
      <c r="P982" s="25">
        <f t="shared" si="223"/>
        <v>981</v>
      </c>
      <c r="Q982" s="28">
        <f t="shared" si="220"/>
        <v>45078</v>
      </c>
      <c r="R982" s="28" t="str">
        <f t="shared" si="210"/>
        <v>WEB</v>
      </c>
      <c r="S982" s="28" t="str">
        <f t="shared" si="211"/>
        <v>WEBSITE</v>
      </c>
      <c r="T982" s="29">
        <f t="shared" si="212"/>
        <v>6.5252854812398045E-3</v>
      </c>
      <c r="U982" s="29">
        <f t="shared" si="221"/>
        <v>6.5252854812398045E-3</v>
      </c>
      <c r="V982" s="30">
        <f t="shared" si="213"/>
        <v>71.498500000000007</v>
      </c>
      <c r="W982" s="30">
        <f t="shared" si="214"/>
        <v>50</v>
      </c>
      <c r="X982" s="30">
        <f t="shared" si="215"/>
        <v>0</v>
      </c>
      <c r="Y982" s="30">
        <f t="shared" si="216"/>
        <v>100.09790000000001</v>
      </c>
      <c r="Z982" s="30">
        <f t="shared" si="217"/>
        <v>230</v>
      </c>
      <c r="AA982" s="30">
        <f t="shared" si="218"/>
        <v>65.252854812398041</v>
      </c>
      <c r="AB982" s="30">
        <f t="shared" si="219"/>
        <v>0</v>
      </c>
      <c r="AC982" s="30">
        <f t="shared" si="222"/>
        <v>6633.0007451876027</v>
      </c>
    </row>
    <row r="983" spans="1:29" x14ac:dyDescent="0.35">
      <c r="A983" s="5">
        <v>45098.870945659721</v>
      </c>
      <c r="B983" s="1">
        <v>3</v>
      </c>
      <c r="C983" s="6">
        <v>8397.31</v>
      </c>
      <c r="D983" s="6">
        <v>1</v>
      </c>
      <c r="E983" s="7" t="s">
        <v>19</v>
      </c>
      <c r="F983" s="5">
        <v>45101.415348275463</v>
      </c>
      <c r="G983" s="1">
        <v>3</v>
      </c>
      <c r="H983" s="5">
        <v>45097.393889016203</v>
      </c>
      <c r="I983" s="7" t="s">
        <v>63</v>
      </c>
      <c r="J983" s="7"/>
      <c r="K983" s="7" t="s">
        <v>30</v>
      </c>
      <c r="L983" s="7" t="s">
        <v>31</v>
      </c>
      <c r="M983" s="7" t="s">
        <v>32</v>
      </c>
      <c r="N983" s="7" t="s">
        <v>33</v>
      </c>
      <c r="O983" s="7" t="s">
        <v>30</v>
      </c>
      <c r="P983" s="25">
        <f t="shared" si="223"/>
        <v>982</v>
      </c>
      <c r="Q983" s="28">
        <f t="shared" si="220"/>
        <v>45078</v>
      </c>
      <c r="R983" s="28" t="str">
        <f t="shared" si="210"/>
        <v>OTA</v>
      </c>
      <c r="S983" s="28" t="str">
        <f t="shared" si="211"/>
        <v>OTA</v>
      </c>
      <c r="T983" s="29">
        <f t="shared" si="212"/>
        <v>1.7678255745433118E-3</v>
      </c>
      <c r="U983" s="29">
        <f t="shared" si="221"/>
        <v>1.7678255745433118E-3</v>
      </c>
      <c r="V983" s="30">
        <f t="shared" si="213"/>
        <v>1259.5964999999999</v>
      </c>
      <c r="W983" s="30">
        <f t="shared" si="214"/>
        <v>0</v>
      </c>
      <c r="X983" s="30">
        <f t="shared" si="215"/>
        <v>0</v>
      </c>
      <c r="Y983" s="30">
        <f t="shared" si="216"/>
        <v>151.15157999999997</v>
      </c>
      <c r="Z983" s="30">
        <f t="shared" si="217"/>
        <v>191.66666666666666</v>
      </c>
      <c r="AA983" s="30">
        <f t="shared" si="218"/>
        <v>3.5356511490866236</v>
      </c>
      <c r="AB983" s="30">
        <f t="shared" si="219"/>
        <v>0</v>
      </c>
      <c r="AC983" s="30">
        <f t="shared" si="222"/>
        <v>6791.3596021842459</v>
      </c>
    </row>
    <row r="984" spans="1:29" x14ac:dyDescent="0.35">
      <c r="A984" s="5">
        <v>45098.673746944442</v>
      </c>
      <c r="B984" s="1">
        <v>2</v>
      </c>
      <c r="C984" s="6">
        <v>4208.24</v>
      </c>
      <c r="D984" s="6">
        <v>1</v>
      </c>
      <c r="E984" s="7" t="s">
        <v>19</v>
      </c>
      <c r="F984" s="5">
        <v>45100.312805879628</v>
      </c>
      <c r="G984" s="1">
        <v>4</v>
      </c>
      <c r="H984" s="5">
        <v>45038.46193769676</v>
      </c>
      <c r="I984" s="7" t="s">
        <v>63</v>
      </c>
      <c r="J984" s="7"/>
      <c r="K984" s="7" t="s">
        <v>50</v>
      </c>
      <c r="L984" s="7" t="s">
        <v>31</v>
      </c>
      <c r="M984" s="7" t="s">
        <v>32</v>
      </c>
      <c r="N984" s="7" t="s">
        <v>33</v>
      </c>
      <c r="O984" s="7" t="s">
        <v>51</v>
      </c>
      <c r="P984" s="25">
        <f t="shared" si="223"/>
        <v>983</v>
      </c>
      <c r="Q984" s="28">
        <f t="shared" si="220"/>
        <v>45078</v>
      </c>
      <c r="R984" s="28" t="str">
        <f t="shared" si="210"/>
        <v>OTA</v>
      </c>
      <c r="S984" s="28" t="str">
        <f t="shared" si="211"/>
        <v>OTA</v>
      </c>
      <c r="T984" s="29">
        <f t="shared" si="212"/>
        <v>1.1785503830288745E-3</v>
      </c>
      <c r="U984" s="29">
        <f t="shared" si="221"/>
        <v>1.1785503830288745E-3</v>
      </c>
      <c r="V984" s="30">
        <f t="shared" si="213"/>
        <v>631.23599999999999</v>
      </c>
      <c r="W984" s="30">
        <f t="shared" si="214"/>
        <v>0</v>
      </c>
      <c r="X984" s="30">
        <f t="shared" si="215"/>
        <v>0</v>
      </c>
      <c r="Y984" s="30">
        <f t="shared" si="216"/>
        <v>75.748319999999993</v>
      </c>
      <c r="Z984" s="30">
        <f t="shared" si="217"/>
        <v>153.33333333333331</v>
      </c>
      <c r="AA984" s="30">
        <f t="shared" si="218"/>
        <v>2.3571007660577488</v>
      </c>
      <c r="AB984" s="30">
        <f t="shared" si="219"/>
        <v>0</v>
      </c>
      <c r="AC984" s="30">
        <f t="shared" si="222"/>
        <v>3345.5652459006087</v>
      </c>
    </row>
    <row r="985" spans="1:29" x14ac:dyDescent="0.35">
      <c r="A985" s="5">
        <v>45098.955109432871</v>
      </c>
      <c r="B985" s="1">
        <v>1</v>
      </c>
      <c r="C985" s="6">
        <v>1750.45</v>
      </c>
      <c r="D985" s="6">
        <v>1</v>
      </c>
      <c r="E985" s="7" t="s">
        <v>19</v>
      </c>
      <c r="F985" s="5">
        <v>45099.402773518515</v>
      </c>
      <c r="G985" s="1">
        <v>4</v>
      </c>
      <c r="H985" s="5">
        <v>45019.071663738425</v>
      </c>
      <c r="I985" s="7" t="s">
        <v>63</v>
      </c>
      <c r="J985" s="7"/>
      <c r="K985" s="7" t="s">
        <v>38</v>
      </c>
      <c r="L985" s="7" t="s">
        <v>31</v>
      </c>
      <c r="M985" s="7" t="s">
        <v>34</v>
      </c>
      <c r="N985" s="7" t="s">
        <v>23</v>
      </c>
      <c r="O985" s="7" t="s">
        <v>38</v>
      </c>
      <c r="P985" s="25">
        <f t="shared" si="223"/>
        <v>984</v>
      </c>
      <c r="Q985" s="28">
        <f t="shared" si="220"/>
        <v>45078</v>
      </c>
      <c r="R985" s="28" t="str">
        <f t="shared" si="210"/>
        <v>OTA</v>
      </c>
      <c r="S985" s="28" t="str">
        <f t="shared" si="211"/>
        <v>OTA</v>
      </c>
      <c r="T985" s="29">
        <f t="shared" si="212"/>
        <v>5.8927519151443723E-4</v>
      </c>
      <c r="U985" s="29">
        <f t="shared" si="221"/>
        <v>5.8927519151443723E-4</v>
      </c>
      <c r="V985" s="30">
        <f t="shared" si="213"/>
        <v>262.5675</v>
      </c>
      <c r="W985" s="30">
        <f t="shared" si="214"/>
        <v>0</v>
      </c>
      <c r="X985" s="30">
        <f t="shared" si="215"/>
        <v>0</v>
      </c>
      <c r="Y985" s="30">
        <f t="shared" si="216"/>
        <v>31.508099999999999</v>
      </c>
      <c r="Z985" s="30">
        <f t="shared" si="217"/>
        <v>115</v>
      </c>
      <c r="AA985" s="30">
        <f t="shared" si="218"/>
        <v>1.1785503830288744</v>
      </c>
      <c r="AB985" s="30">
        <f t="shared" si="219"/>
        <v>0</v>
      </c>
      <c r="AC985" s="30">
        <f t="shared" si="222"/>
        <v>1340.1958496169711</v>
      </c>
    </row>
    <row r="986" spans="1:29" x14ac:dyDescent="0.35">
      <c r="A986" s="5">
        <v>45098.936164074075</v>
      </c>
      <c r="B986" s="1">
        <v>2</v>
      </c>
      <c r="C986" s="6">
        <v>1577.68</v>
      </c>
      <c r="D986" s="6">
        <v>1</v>
      </c>
      <c r="E986" s="7" t="s">
        <v>19</v>
      </c>
      <c r="F986" s="5">
        <v>45100.396774351851</v>
      </c>
      <c r="G986" s="1">
        <v>1</v>
      </c>
      <c r="H986" s="5">
        <v>45096.702923518518</v>
      </c>
      <c r="I986" s="7" t="s">
        <v>49</v>
      </c>
      <c r="J986" s="7"/>
      <c r="K986" s="7" t="s">
        <v>30</v>
      </c>
      <c r="L986" s="7" t="s">
        <v>31</v>
      </c>
      <c r="M986" s="7" t="s">
        <v>32</v>
      </c>
      <c r="N986" s="7" t="s">
        <v>33</v>
      </c>
      <c r="O986" s="7" t="s">
        <v>30</v>
      </c>
      <c r="P986" s="25">
        <f t="shared" si="223"/>
        <v>985</v>
      </c>
      <c r="Q986" s="28">
        <f t="shared" si="220"/>
        <v>45078</v>
      </c>
      <c r="R986" s="28" t="str">
        <f t="shared" si="210"/>
        <v>OTA</v>
      </c>
      <c r="S986" s="28" t="str">
        <f t="shared" si="211"/>
        <v>OTA</v>
      </c>
      <c r="T986" s="29">
        <f t="shared" si="212"/>
        <v>1.1785503830288745E-3</v>
      </c>
      <c r="U986" s="29">
        <f t="shared" si="221"/>
        <v>1.1785503830288745E-3</v>
      </c>
      <c r="V986" s="30">
        <f t="shared" si="213"/>
        <v>236.65199999999999</v>
      </c>
      <c r="W986" s="30">
        <f t="shared" si="214"/>
        <v>0</v>
      </c>
      <c r="X986" s="30">
        <f t="shared" si="215"/>
        <v>0</v>
      </c>
      <c r="Y986" s="30">
        <f t="shared" si="216"/>
        <v>28.398239999999998</v>
      </c>
      <c r="Z986" s="30">
        <f t="shared" si="217"/>
        <v>153.33333333333331</v>
      </c>
      <c r="AA986" s="30">
        <f t="shared" si="218"/>
        <v>2.3571007660577488</v>
      </c>
      <c r="AB986" s="30">
        <f t="shared" si="219"/>
        <v>0</v>
      </c>
      <c r="AC986" s="30">
        <f t="shared" si="222"/>
        <v>1156.939325900609</v>
      </c>
    </row>
    <row r="987" spans="1:29" x14ac:dyDescent="0.35">
      <c r="A987" s="5">
        <v>45098.562289953705</v>
      </c>
      <c r="B987" s="1">
        <v>3</v>
      </c>
      <c r="C987" s="6">
        <v>2754.46</v>
      </c>
      <c r="D987" s="6">
        <v>1</v>
      </c>
      <c r="E987" s="7" t="s">
        <v>19</v>
      </c>
      <c r="F987" s="5">
        <v>45101.29695851852</v>
      </c>
      <c r="G987" s="1">
        <v>1</v>
      </c>
      <c r="H987" s="5">
        <v>45035.734158055559</v>
      </c>
      <c r="I987" s="7" t="s">
        <v>49</v>
      </c>
      <c r="J987" s="7"/>
      <c r="K987" s="7" t="s">
        <v>30</v>
      </c>
      <c r="L987" s="7" t="s">
        <v>31</v>
      </c>
      <c r="M987" s="7" t="s">
        <v>32</v>
      </c>
      <c r="N987" s="7" t="s">
        <v>33</v>
      </c>
      <c r="O987" s="7" t="s">
        <v>30</v>
      </c>
      <c r="P987" s="25">
        <f t="shared" si="223"/>
        <v>986</v>
      </c>
      <c r="Q987" s="28">
        <f t="shared" si="220"/>
        <v>45078</v>
      </c>
      <c r="R987" s="28" t="str">
        <f t="shared" si="210"/>
        <v>OTA</v>
      </c>
      <c r="S987" s="28" t="str">
        <f t="shared" si="211"/>
        <v>OTA</v>
      </c>
      <c r="T987" s="29">
        <f t="shared" si="212"/>
        <v>1.7678255745433118E-3</v>
      </c>
      <c r="U987" s="29">
        <f t="shared" si="221"/>
        <v>1.7678255745433118E-3</v>
      </c>
      <c r="V987" s="30">
        <f t="shared" si="213"/>
        <v>413.16899999999998</v>
      </c>
      <c r="W987" s="30">
        <f t="shared" si="214"/>
        <v>0</v>
      </c>
      <c r="X987" s="30">
        <f t="shared" si="215"/>
        <v>0</v>
      </c>
      <c r="Y987" s="30">
        <f t="shared" si="216"/>
        <v>49.580279999999995</v>
      </c>
      <c r="Z987" s="30">
        <f t="shared" si="217"/>
        <v>191.66666666666666</v>
      </c>
      <c r="AA987" s="30">
        <f t="shared" si="218"/>
        <v>3.5356511490866236</v>
      </c>
      <c r="AB987" s="30">
        <f t="shared" si="219"/>
        <v>0</v>
      </c>
      <c r="AC987" s="30">
        <f t="shared" si="222"/>
        <v>2096.5084021842467</v>
      </c>
    </row>
    <row r="988" spans="1:29" x14ac:dyDescent="0.35">
      <c r="A988" s="5">
        <v>45098.647290324072</v>
      </c>
      <c r="B988" s="1">
        <v>2</v>
      </c>
      <c r="C988" s="6">
        <v>1577.68</v>
      </c>
      <c r="D988" s="6">
        <v>1</v>
      </c>
      <c r="E988" s="7" t="s">
        <v>19</v>
      </c>
      <c r="F988" s="5">
        <v>45100.449939965278</v>
      </c>
      <c r="G988" s="1">
        <v>1</v>
      </c>
      <c r="H988" s="5">
        <v>45097.626867627318</v>
      </c>
      <c r="I988" s="7" t="s">
        <v>49</v>
      </c>
      <c r="J988" s="7"/>
      <c r="K988" s="7" t="s">
        <v>30</v>
      </c>
      <c r="L988" s="7" t="s">
        <v>31</v>
      </c>
      <c r="M988" s="7" t="s">
        <v>32</v>
      </c>
      <c r="N988" s="7" t="s">
        <v>33</v>
      </c>
      <c r="O988" s="7" t="s">
        <v>30</v>
      </c>
      <c r="P988" s="25">
        <f t="shared" si="223"/>
        <v>987</v>
      </c>
      <c r="Q988" s="28">
        <f t="shared" si="220"/>
        <v>45078</v>
      </c>
      <c r="R988" s="28" t="str">
        <f t="shared" si="210"/>
        <v>OTA</v>
      </c>
      <c r="S988" s="28" t="str">
        <f t="shared" si="211"/>
        <v>OTA</v>
      </c>
      <c r="T988" s="29">
        <f t="shared" si="212"/>
        <v>1.1785503830288745E-3</v>
      </c>
      <c r="U988" s="29">
        <f t="shared" si="221"/>
        <v>1.1785503830288745E-3</v>
      </c>
      <c r="V988" s="30">
        <f t="shared" si="213"/>
        <v>236.65199999999999</v>
      </c>
      <c r="W988" s="30">
        <f t="shared" si="214"/>
        <v>0</v>
      </c>
      <c r="X988" s="30">
        <f t="shared" si="215"/>
        <v>0</v>
      </c>
      <c r="Y988" s="30">
        <f t="shared" si="216"/>
        <v>28.398239999999998</v>
      </c>
      <c r="Z988" s="30">
        <f t="shared" si="217"/>
        <v>153.33333333333331</v>
      </c>
      <c r="AA988" s="30">
        <f t="shared" si="218"/>
        <v>2.3571007660577488</v>
      </c>
      <c r="AB988" s="30">
        <f t="shared" si="219"/>
        <v>0</v>
      </c>
      <c r="AC988" s="30">
        <f t="shared" si="222"/>
        <v>1156.939325900609</v>
      </c>
    </row>
    <row r="989" spans="1:29" x14ac:dyDescent="0.35">
      <c r="A989" s="5">
        <v>45099.027358726853</v>
      </c>
      <c r="B989" s="1">
        <v>1</v>
      </c>
      <c r="C989" s="6">
        <v>769.64</v>
      </c>
      <c r="D989" s="6">
        <v>1</v>
      </c>
      <c r="E989" s="7" t="s">
        <v>19</v>
      </c>
      <c r="F989" s="5">
        <v>45099.420057800926</v>
      </c>
      <c r="G989" s="1">
        <v>1</v>
      </c>
      <c r="H989" s="5">
        <v>45098.988330324071</v>
      </c>
      <c r="I989" s="7" t="s">
        <v>49</v>
      </c>
      <c r="J989" s="7"/>
      <c r="K989" s="7" t="s">
        <v>30</v>
      </c>
      <c r="L989" s="7" t="s">
        <v>31</v>
      </c>
      <c r="M989" s="7" t="s">
        <v>32</v>
      </c>
      <c r="N989" s="7" t="s">
        <v>33</v>
      </c>
      <c r="O989" s="7" t="s">
        <v>30</v>
      </c>
      <c r="P989" s="25">
        <f t="shared" si="223"/>
        <v>988</v>
      </c>
      <c r="Q989" s="28">
        <f t="shared" si="220"/>
        <v>45078</v>
      </c>
      <c r="R989" s="28" t="str">
        <f t="shared" si="210"/>
        <v>OTA</v>
      </c>
      <c r="S989" s="28" t="str">
        <f t="shared" si="211"/>
        <v>OTA</v>
      </c>
      <c r="T989" s="29">
        <f t="shared" si="212"/>
        <v>5.8927519151443723E-4</v>
      </c>
      <c r="U989" s="29">
        <f t="shared" si="221"/>
        <v>5.8927519151443723E-4</v>
      </c>
      <c r="V989" s="30">
        <f t="shared" si="213"/>
        <v>115.446</v>
      </c>
      <c r="W989" s="30">
        <f t="shared" si="214"/>
        <v>0</v>
      </c>
      <c r="X989" s="30">
        <f t="shared" si="215"/>
        <v>0</v>
      </c>
      <c r="Y989" s="30">
        <f t="shared" si="216"/>
        <v>13.853519999999998</v>
      </c>
      <c r="Z989" s="30">
        <f t="shared" si="217"/>
        <v>115</v>
      </c>
      <c r="AA989" s="30">
        <f t="shared" si="218"/>
        <v>1.1785503830288744</v>
      </c>
      <c r="AB989" s="30">
        <f t="shared" si="219"/>
        <v>0</v>
      </c>
      <c r="AC989" s="30">
        <f t="shared" si="222"/>
        <v>524.16192961697107</v>
      </c>
    </row>
    <row r="990" spans="1:29" x14ac:dyDescent="0.35">
      <c r="A990" s="5">
        <v>45098.645226909721</v>
      </c>
      <c r="B990" s="1">
        <v>1</v>
      </c>
      <c r="C990" s="6">
        <v>671.29</v>
      </c>
      <c r="D990" s="6">
        <v>1</v>
      </c>
      <c r="E990" s="7" t="s">
        <v>19</v>
      </c>
      <c r="F990" s="5">
        <v>45099.385703206019</v>
      </c>
      <c r="G990" s="1">
        <v>1</v>
      </c>
      <c r="H990" s="5">
        <v>45089.855694664351</v>
      </c>
      <c r="I990" s="7" t="s">
        <v>49</v>
      </c>
      <c r="J990" s="7"/>
      <c r="K990" s="7" t="s">
        <v>38</v>
      </c>
      <c r="L990" s="7" t="s">
        <v>31</v>
      </c>
      <c r="M990" s="7" t="s">
        <v>34</v>
      </c>
      <c r="N990" s="7" t="s">
        <v>23</v>
      </c>
      <c r="O990" s="7" t="s">
        <v>38</v>
      </c>
      <c r="P990" s="25">
        <f t="shared" si="223"/>
        <v>989</v>
      </c>
      <c r="Q990" s="28">
        <f t="shared" si="220"/>
        <v>45078</v>
      </c>
      <c r="R990" s="28" t="str">
        <f t="shared" si="210"/>
        <v>OTA</v>
      </c>
      <c r="S990" s="28" t="str">
        <f t="shared" si="211"/>
        <v>OTA</v>
      </c>
      <c r="T990" s="29">
        <f t="shared" si="212"/>
        <v>5.8927519151443723E-4</v>
      </c>
      <c r="U990" s="29">
        <f t="shared" si="221"/>
        <v>5.8927519151443723E-4</v>
      </c>
      <c r="V990" s="30">
        <f t="shared" si="213"/>
        <v>100.69349999999999</v>
      </c>
      <c r="W990" s="30">
        <f t="shared" si="214"/>
        <v>0</v>
      </c>
      <c r="X990" s="30">
        <f t="shared" si="215"/>
        <v>0</v>
      </c>
      <c r="Y990" s="30">
        <f t="shared" si="216"/>
        <v>12.083219999999999</v>
      </c>
      <c r="Z990" s="30">
        <f t="shared" si="217"/>
        <v>115</v>
      </c>
      <c r="AA990" s="30">
        <f t="shared" si="218"/>
        <v>1.1785503830288744</v>
      </c>
      <c r="AB990" s="30">
        <f t="shared" si="219"/>
        <v>0</v>
      </c>
      <c r="AC990" s="30">
        <f t="shared" si="222"/>
        <v>442.33472961697112</v>
      </c>
    </row>
    <row r="991" spans="1:29" x14ac:dyDescent="0.35">
      <c r="A991" s="5">
        <v>45098.496396076385</v>
      </c>
      <c r="B991" s="1">
        <v>1</v>
      </c>
      <c r="C991" s="6">
        <v>780</v>
      </c>
      <c r="D991" s="6">
        <v>1</v>
      </c>
      <c r="E991" s="7" t="s">
        <v>19</v>
      </c>
      <c r="F991" s="5">
        <v>45099.458333333336</v>
      </c>
      <c r="G991" s="1">
        <v>1</v>
      </c>
      <c r="H991" s="5">
        <v>45088.740959895833</v>
      </c>
      <c r="I991" s="7" t="s">
        <v>49</v>
      </c>
      <c r="J991" s="7"/>
      <c r="K991" s="7" t="s">
        <v>60</v>
      </c>
      <c r="L991" s="7" t="s">
        <v>21</v>
      </c>
      <c r="M991" s="7" t="s">
        <v>22</v>
      </c>
      <c r="N991" s="7" t="s">
        <v>23</v>
      </c>
      <c r="O991" s="7" t="s">
        <v>61</v>
      </c>
      <c r="P991" s="25">
        <f t="shared" si="223"/>
        <v>990</v>
      </c>
      <c r="Q991" s="28">
        <f t="shared" si="220"/>
        <v>45078</v>
      </c>
      <c r="R991" s="28" t="str">
        <f t="shared" si="210"/>
        <v>WEB</v>
      </c>
      <c r="S991" s="28" t="str">
        <f t="shared" si="211"/>
        <v>META</v>
      </c>
      <c r="T991" s="29">
        <f t="shared" si="212"/>
        <v>1.6313213703099511E-3</v>
      </c>
      <c r="U991" s="29">
        <f t="shared" si="221"/>
        <v>1.6313213703099511E-3</v>
      </c>
      <c r="V991" s="30">
        <f t="shared" si="213"/>
        <v>0</v>
      </c>
      <c r="W991" s="30">
        <f t="shared" si="214"/>
        <v>0</v>
      </c>
      <c r="X991" s="30">
        <f t="shared" si="215"/>
        <v>0</v>
      </c>
      <c r="Y991" s="30">
        <f t="shared" si="216"/>
        <v>14.04</v>
      </c>
      <c r="Z991" s="30">
        <f t="shared" si="217"/>
        <v>115</v>
      </c>
      <c r="AA991" s="30">
        <f t="shared" si="218"/>
        <v>0</v>
      </c>
      <c r="AB991" s="30">
        <f t="shared" si="219"/>
        <v>0</v>
      </c>
      <c r="AC991" s="30">
        <f t="shared" si="222"/>
        <v>650.96</v>
      </c>
    </row>
    <row r="992" spans="1:29" x14ac:dyDescent="0.35">
      <c r="A992" s="5">
        <v>45098.758084317131</v>
      </c>
      <c r="B992" s="1">
        <v>1</v>
      </c>
      <c r="C992" s="6">
        <v>888.39</v>
      </c>
      <c r="D992" s="6">
        <v>1</v>
      </c>
      <c r="E992" s="7" t="s">
        <v>19</v>
      </c>
      <c r="F992" s="5">
        <v>45099.408034837965</v>
      </c>
      <c r="G992" s="1">
        <v>1</v>
      </c>
      <c r="H992" s="5">
        <v>45098.470275150466</v>
      </c>
      <c r="I992" s="7" t="s">
        <v>49</v>
      </c>
      <c r="J992" s="7"/>
      <c r="K992" s="7" t="s">
        <v>30</v>
      </c>
      <c r="L992" s="7" t="s">
        <v>31</v>
      </c>
      <c r="M992" s="7" t="s">
        <v>32</v>
      </c>
      <c r="N992" s="7" t="s">
        <v>33</v>
      </c>
      <c r="O992" s="7" t="s">
        <v>30</v>
      </c>
      <c r="P992" s="25">
        <f t="shared" si="223"/>
        <v>991</v>
      </c>
      <c r="Q992" s="28">
        <f t="shared" si="220"/>
        <v>45078</v>
      </c>
      <c r="R992" s="28" t="str">
        <f t="shared" si="210"/>
        <v>OTA</v>
      </c>
      <c r="S992" s="28" t="str">
        <f t="shared" si="211"/>
        <v>OTA</v>
      </c>
      <c r="T992" s="29">
        <f t="shared" si="212"/>
        <v>5.8927519151443723E-4</v>
      </c>
      <c r="U992" s="29">
        <f t="shared" si="221"/>
        <v>5.8927519151443723E-4</v>
      </c>
      <c r="V992" s="30">
        <f t="shared" si="213"/>
        <v>133.2585</v>
      </c>
      <c r="W992" s="30">
        <f t="shared" si="214"/>
        <v>0</v>
      </c>
      <c r="X992" s="30">
        <f t="shared" si="215"/>
        <v>0</v>
      </c>
      <c r="Y992" s="30">
        <f t="shared" si="216"/>
        <v>15.991019999999999</v>
      </c>
      <c r="Z992" s="30">
        <f t="shared" si="217"/>
        <v>115</v>
      </c>
      <c r="AA992" s="30">
        <f t="shared" si="218"/>
        <v>1.1785503830288744</v>
      </c>
      <c r="AB992" s="30">
        <f t="shared" si="219"/>
        <v>0</v>
      </c>
      <c r="AC992" s="30">
        <f t="shared" si="222"/>
        <v>622.96192961697113</v>
      </c>
    </row>
    <row r="993" spans="1:29" x14ac:dyDescent="0.35">
      <c r="A993" s="5">
        <v>45098.659616053243</v>
      </c>
      <c r="B993" s="1">
        <v>1</v>
      </c>
      <c r="C993" s="6">
        <v>888.39</v>
      </c>
      <c r="D993" s="6">
        <v>1</v>
      </c>
      <c r="E993" s="7" t="s">
        <v>19</v>
      </c>
      <c r="F993" s="5">
        <v>45099.367903564817</v>
      </c>
      <c r="G993" s="1">
        <v>1</v>
      </c>
      <c r="H993" s="5">
        <v>45097.883113518517</v>
      </c>
      <c r="I993" s="7" t="s">
        <v>49</v>
      </c>
      <c r="J993" s="7"/>
      <c r="K993" s="7" t="s">
        <v>30</v>
      </c>
      <c r="L993" s="7" t="s">
        <v>31</v>
      </c>
      <c r="M993" s="7" t="s">
        <v>32</v>
      </c>
      <c r="N993" s="7" t="s">
        <v>33</v>
      </c>
      <c r="O993" s="7" t="s">
        <v>30</v>
      </c>
      <c r="P993" s="25">
        <f t="shared" si="223"/>
        <v>992</v>
      </c>
      <c r="Q993" s="28">
        <f t="shared" si="220"/>
        <v>45078</v>
      </c>
      <c r="R993" s="28" t="str">
        <f t="shared" si="210"/>
        <v>OTA</v>
      </c>
      <c r="S993" s="28" t="str">
        <f t="shared" si="211"/>
        <v>OTA</v>
      </c>
      <c r="T993" s="29">
        <f t="shared" si="212"/>
        <v>5.8927519151443723E-4</v>
      </c>
      <c r="U993" s="29">
        <f t="shared" si="221"/>
        <v>5.8927519151443723E-4</v>
      </c>
      <c r="V993" s="30">
        <f t="shared" si="213"/>
        <v>133.2585</v>
      </c>
      <c r="W993" s="30">
        <f t="shared" si="214"/>
        <v>0</v>
      </c>
      <c r="X993" s="30">
        <f t="shared" si="215"/>
        <v>0</v>
      </c>
      <c r="Y993" s="30">
        <f t="shared" si="216"/>
        <v>15.991019999999999</v>
      </c>
      <c r="Z993" s="30">
        <f t="shared" si="217"/>
        <v>115</v>
      </c>
      <c r="AA993" s="30">
        <f t="shared" si="218"/>
        <v>1.1785503830288744</v>
      </c>
      <c r="AB993" s="30">
        <f t="shared" si="219"/>
        <v>0</v>
      </c>
      <c r="AC993" s="30">
        <f t="shared" si="222"/>
        <v>622.96192961697113</v>
      </c>
    </row>
    <row r="994" spans="1:29" x14ac:dyDescent="0.35">
      <c r="A994" s="5">
        <v>45098.723348113424</v>
      </c>
      <c r="B994" s="1">
        <v>1</v>
      </c>
      <c r="C994" s="6">
        <v>903.21</v>
      </c>
      <c r="D994" s="6">
        <v>1</v>
      </c>
      <c r="E994" s="7" t="s">
        <v>19</v>
      </c>
      <c r="F994" s="5">
        <v>45099.370864629629</v>
      </c>
      <c r="G994" s="1">
        <v>1</v>
      </c>
      <c r="H994" s="5">
        <v>45089.920276921293</v>
      </c>
      <c r="I994" s="7" t="s">
        <v>49</v>
      </c>
      <c r="J994" s="7"/>
      <c r="K994" s="7" t="s">
        <v>30</v>
      </c>
      <c r="L994" s="7" t="s">
        <v>31</v>
      </c>
      <c r="M994" s="7" t="s">
        <v>34</v>
      </c>
      <c r="N994" s="7" t="s">
        <v>33</v>
      </c>
      <c r="O994" s="7" t="s">
        <v>30</v>
      </c>
      <c r="P994" s="25">
        <f t="shared" si="223"/>
        <v>993</v>
      </c>
      <c r="Q994" s="28">
        <f t="shared" si="220"/>
        <v>45078</v>
      </c>
      <c r="R994" s="28" t="str">
        <f t="shared" si="210"/>
        <v>OTA</v>
      </c>
      <c r="S994" s="28" t="str">
        <f t="shared" si="211"/>
        <v>OTA</v>
      </c>
      <c r="T994" s="29">
        <f t="shared" si="212"/>
        <v>5.8927519151443723E-4</v>
      </c>
      <c r="U994" s="29">
        <f t="shared" si="221"/>
        <v>5.8927519151443723E-4</v>
      </c>
      <c r="V994" s="30">
        <f t="shared" si="213"/>
        <v>135.48150000000001</v>
      </c>
      <c r="W994" s="30">
        <f t="shared" si="214"/>
        <v>0</v>
      </c>
      <c r="X994" s="30">
        <f t="shared" si="215"/>
        <v>0</v>
      </c>
      <c r="Y994" s="30">
        <f t="shared" si="216"/>
        <v>16.25778</v>
      </c>
      <c r="Z994" s="30">
        <f t="shared" si="217"/>
        <v>115</v>
      </c>
      <c r="AA994" s="30">
        <f t="shared" si="218"/>
        <v>1.1785503830288744</v>
      </c>
      <c r="AB994" s="30">
        <f t="shared" si="219"/>
        <v>0</v>
      </c>
      <c r="AC994" s="30">
        <f t="shared" si="222"/>
        <v>635.29216961697114</v>
      </c>
    </row>
    <row r="995" spans="1:29" x14ac:dyDescent="0.35">
      <c r="A995" s="5">
        <v>45098.764511203706</v>
      </c>
      <c r="B995" s="1">
        <v>2</v>
      </c>
      <c r="C995" s="6">
        <v>1637.5</v>
      </c>
      <c r="D995" s="6">
        <v>1</v>
      </c>
      <c r="E995" s="7" t="s">
        <v>19</v>
      </c>
      <c r="F995" s="5">
        <v>45100.33186421296</v>
      </c>
      <c r="G995" s="1">
        <v>1</v>
      </c>
      <c r="H995" s="5">
        <v>45098.499445185182</v>
      </c>
      <c r="I995" s="7" t="s">
        <v>49</v>
      </c>
      <c r="J995" s="7"/>
      <c r="K995" s="7" t="s">
        <v>30</v>
      </c>
      <c r="L995" s="7" t="s">
        <v>31</v>
      </c>
      <c r="M995" s="7" t="s">
        <v>32</v>
      </c>
      <c r="N995" s="7" t="s">
        <v>33</v>
      </c>
      <c r="O995" s="7" t="s">
        <v>30</v>
      </c>
      <c r="P995" s="25">
        <f t="shared" si="223"/>
        <v>994</v>
      </c>
      <c r="Q995" s="28">
        <f t="shared" si="220"/>
        <v>45078</v>
      </c>
      <c r="R995" s="28" t="str">
        <f t="shared" si="210"/>
        <v>OTA</v>
      </c>
      <c r="S995" s="28" t="str">
        <f t="shared" si="211"/>
        <v>OTA</v>
      </c>
      <c r="T995" s="29">
        <f t="shared" si="212"/>
        <v>1.1785503830288745E-3</v>
      </c>
      <c r="U995" s="29">
        <f t="shared" si="221"/>
        <v>1.1785503830288745E-3</v>
      </c>
      <c r="V995" s="30">
        <f t="shared" si="213"/>
        <v>245.625</v>
      </c>
      <c r="W995" s="30">
        <f t="shared" si="214"/>
        <v>0</v>
      </c>
      <c r="X995" s="30">
        <f t="shared" si="215"/>
        <v>0</v>
      </c>
      <c r="Y995" s="30">
        <f t="shared" si="216"/>
        <v>29.474999999999998</v>
      </c>
      <c r="Z995" s="30">
        <f t="shared" si="217"/>
        <v>153.33333333333331</v>
      </c>
      <c r="AA995" s="30">
        <f t="shared" si="218"/>
        <v>2.3571007660577488</v>
      </c>
      <c r="AB995" s="30">
        <f t="shared" si="219"/>
        <v>0</v>
      </c>
      <c r="AC995" s="30">
        <f t="shared" si="222"/>
        <v>1206.7095659006091</v>
      </c>
    </row>
    <row r="996" spans="1:29" x14ac:dyDescent="0.35">
      <c r="A996" s="5">
        <v>45098.979779409725</v>
      </c>
      <c r="B996" s="1">
        <v>1</v>
      </c>
      <c r="C996" s="6">
        <v>795.54</v>
      </c>
      <c r="D996" s="6">
        <v>1</v>
      </c>
      <c r="E996" s="7" t="s">
        <v>19</v>
      </c>
      <c r="F996" s="5">
        <v>45099.420944548612</v>
      </c>
      <c r="G996" s="1">
        <v>1</v>
      </c>
      <c r="H996" s="5">
        <v>45098.967498634258</v>
      </c>
      <c r="I996" s="7" t="s">
        <v>49</v>
      </c>
      <c r="J996" s="7"/>
      <c r="K996" s="7" t="s">
        <v>30</v>
      </c>
      <c r="L996" s="7" t="s">
        <v>31</v>
      </c>
      <c r="M996" s="7" t="s">
        <v>32</v>
      </c>
      <c r="N996" s="7" t="s">
        <v>33</v>
      </c>
      <c r="O996" s="7" t="s">
        <v>30</v>
      </c>
      <c r="P996" s="25">
        <f t="shared" si="223"/>
        <v>995</v>
      </c>
      <c r="Q996" s="28">
        <f t="shared" si="220"/>
        <v>45078</v>
      </c>
      <c r="R996" s="28" t="str">
        <f t="shared" si="210"/>
        <v>OTA</v>
      </c>
      <c r="S996" s="28" t="str">
        <f t="shared" si="211"/>
        <v>OTA</v>
      </c>
      <c r="T996" s="29">
        <f t="shared" si="212"/>
        <v>5.8927519151443723E-4</v>
      </c>
      <c r="U996" s="29">
        <f t="shared" si="221"/>
        <v>5.8927519151443723E-4</v>
      </c>
      <c r="V996" s="30">
        <f t="shared" si="213"/>
        <v>119.33099999999999</v>
      </c>
      <c r="W996" s="30">
        <f t="shared" si="214"/>
        <v>0</v>
      </c>
      <c r="X996" s="30">
        <f t="shared" si="215"/>
        <v>0</v>
      </c>
      <c r="Y996" s="30">
        <f t="shared" si="216"/>
        <v>14.319719999999998</v>
      </c>
      <c r="Z996" s="30">
        <f t="shared" si="217"/>
        <v>115</v>
      </c>
      <c r="AA996" s="30">
        <f t="shared" si="218"/>
        <v>1.1785503830288744</v>
      </c>
      <c r="AB996" s="30">
        <f t="shared" si="219"/>
        <v>0</v>
      </c>
      <c r="AC996" s="30">
        <f t="shared" si="222"/>
        <v>545.71072961697109</v>
      </c>
    </row>
    <row r="997" spans="1:29" x14ac:dyDescent="0.35">
      <c r="A997" s="5">
        <v>45098.980024004632</v>
      </c>
      <c r="B997" s="1">
        <v>1</v>
      </c>
      <c r="C997" s="6">
        <v>795.54</v>
      </c>
      <c r="D997" s="6">
        <v>1</v>
      </c>
      <c r="E997" s="7" t="s">
        <v>19</v>
      </c>
      <c r="F997" s="5">
        <v>45099.420944548612</v>
      </c>
      <c r="G997" s="1">
        <v>1</v>
      </c>
      <c r="H997" s="5">
        <v>45098.967498634258</v>
      </c>
      <c r="I997" s="7" t="s">
        <v>49</v>
      </c>
      <c r="J997" s="7"/>
      <c r="K997" s="7" t="s">
        <v>30</v>
      </c>
      <c r="L997" s="7" t="s">
        <v>31</v>
      </c>
      <c r="M997" s="7" t="s">
        <v>32</v>
      </c>
      <c r="N997" s="7" t="s">
        <v>33</v>
      </c>
      <c r="O997" s="7" t="s">
        <v>30</v>
      </c>
      <c r="P997" s="25">
        <f t="shared" si="223"/>
        <v>996</v>
      </c>
      <c r="Q997" s="28">
        <f t="shared" si="220"/>
        <v>45078</v>
      </c>
      <c r="R997" s="28" t="str">
        <f t="shared" si="210"/>
        <v>OTA</v>
      </c>
      <c r="S997" s="28" t="str">
        <f t="shared" si="211"/>
        <v>OTA</v>
      </c>
      <c r="T997" s="29">
        <f t="shared" si="212"/>
        <v>5.8927519151443723E-4</v>
      </c>
      <c r="U997" s="29">
        <f t="shared" si="221"/>
        <v>5.8927519151443723E-4</v>
      </c>
      <c r="V997" s="30">
        <f t="shared" si="213"/>
        <v>119.33099999999999</v>
      </c>
      <c r="W997" s="30">
        <f t="shared" si="214"/>
        <v>0</v>
      </c>
      <c r="X997" s="30">
        <f t="shared" si="215"/>
        <v>0</v>
      </c>
      <c r="Y997" s="30">
        <f t="shared" si="216"/>
        <v>14.319719999999998</v>
      </c>
      <c r="Z997" s="30">
        <f t="shared" si="217"/>
        <v>115</v>
      </c>
      <c r="AA997" s="30">
        <f t="shared" si="218"/>
        <v>1.1785503830288744</v>
      </c>
      <c r="AB997" s="30">
        <f t="shared" si="219"/>
        <v>0</v>
      </c>
      <c r="AC997" s="30">
        <f t="shared" si="222"/>
        <v>545.71072961697109</v>
      </c>
    </row>
    <row r="998" spans="1:29" x14ac:dyDescent="0.35">
      <c r="A998" s="5">
        <v>45098.637559097224</v>
      </c>
      <c r="B998" s="1">
        <v>3</v>
      </c>
      <c r="C998" s="6">
        <v>2232.85</v>
      </c>
      <c r="D998" s="6">
        <v>1</v>
      </c>
      <c r="E998" s="7" t="s">
        <v>19</v>
      </c>
      <c r="F998" s="5">
        <v>45101.297119641204</v>
      </c>
      <c r="G998" s="1">
        <v>1</v>
      </c>
      <c r="H998" s="5">
        <v>45025.698739594911</v>
      </c>
      <c r="I998" s="7" t="s">
        <v>67</v>
      </c>
      <c r="J998" s="7"/>
      <c r="K998" s="7" t="s">
        <v>38</v>
      </c>
      <c r="L998" s="7" t="s">
        <v>31</v>
      </c>
      <c r="M998" s="7" t="s">
        <v>32</v>
      </c>
      <c r="N998" s="7" t="s">
        <v>23</v>
      </c>
      <c r="O998" s="7" t="s">
        <v>38</v>
      </c>
      <c r="P998" s="25">
        <f t="shared" si="223"/>
        <v>997</v>
      </c>
      <c r="Q998" s="28">
        <f t="shared" si="220"/>
        <v>45078</v>
      </c>
      <c r="R998" s="28" t="str">
        <f t="shared" si="210"/>
        <v>OTA</v>
      </c>
      <c r="S998" s="28" t="str">
        <f t="shared" si="211"/>
        <v>OTA</v>
      </c>
      <c r="T998" s="29">
        <f t="shared" si="212"/>
        <v>1.7678255745433118E-3</v>
      </c>
      <c r="U998" s="29">
        <f t="shared" si="221"/>
        <v>1.7678255745433118E-3</v>
      </c>
      <c r="V998" s="30">
        <f t="shared" si="213"/>
        <v>334.92749999999995</v>
      </c>
      <c r="W998" s="30">
        <f t="shared" si="214"/>
        <v>0</v>
      </c>
      <c r="X998" s="30">
        <f t="shared" si="215"/>
        <v>0</v>
      </c>
      <c r="Y998" s="30">
        <f t="shared" si="216"/>
        <v>40.191299999999998</v>
      </c>
      <c r="Z998" s="30">
        <f t="shared" si="217"/>
        <v>191.66666666666666</v>
      </c>
      <c r="AA998" s="30">
        <f t="shared" si="218"/>
        <v>3.5356511490866236</v>
      </c>
      <c r="AB998" s="30">
        <f t="shared" si="219"/>
        <v>0</v>
      </c>
      <c r="AC998" s="30">
        <f t="shared" si="222"/>
        <v>1662.5288821842466</v>
      </c>
    </row>
    <row r="999" spans="1:29" x14ac:dyDescent="0.35">
      <c r="A999" s="5">
        <v>45098.763310162038</v>
      </c>
      <c r="B999" s="1">
        <v>2</v>
      </c>
      <c r="C999" s="6">
        <v>1482.19</v>
      </c>
      <c r="D999" s="6">
        <v>1</v>
      </c>
      <c r="E999" s="7" t="s">
        <v>19</v>
      </c>
      <c r="F999" s="5">
        <v>45100.403264340275</v>
      </c>
      <c r="G999" s="1">
        <v>1</v>
      </c>
      <c r="H999" s="5">
        <v>45097.334159293983</v>
      </c>
      <c r="I999" s="7" t="s">
        <v>67</v>
      </c>
      <c r="J999" s="7"/>
      <c r="K999" s="7" t="s">
        <v>50</v>
      </c>
      <c r="L999" s="7" t="s">
        <v>31</v>
      </c>
      <c r="M999" s="7" t="s">
        <v>32</v>
      </c>
      <c r="N999" s="7" t="s">
        <v>28</v>
      </c>
      <c r="O999" s="7" t="s">
        <v>51</v>
      </c>
      <c r="P999" s="25">
        <f t="shared" si="223"/>
        <v>998</v>
      </c>
      <c r="Q999" s="28">
        <f t="shared" si="220"/>
        <v>45078</v>
      </c>
      <c r="R999" s="28" t="str">
        <f t="shared" si="210"/>
        <v>OTA</v>
      </c>
      <c r="S999" s="28" t="str">
        <f t="shared" si="211"/>
        <v>OTA</v>
      </c>
      <c r="T999" s="29">
        <f t="shared" si="212"/>
        <v>1.1785503830288745E-3</v>
      </c>
      <c r="U999" s="29">
        <f t="shared" si="221"/>
        <v>1.1785503830288745E-3</v>
      </c>
      <c r="V999" s="30">
        <f t="shared" si="213"/>
        <v>222.32849999999999</v>
      </c>
      <c r="W999" s="30">
        <f t="shared" si="214"/>
        <v>0</v>
      </c>
      <c r="X999" s="30">
        <f t="shared" si="215"/>
        <v>0</v>
      </c>
      <c r="Y999" s="30">
        <f t="shared" si="216"/>
        <v>26.67942</v>
      </c>
      <c r="Z999" s="30">
        <f t="shared" si="217"/>
        <v>153.33333333333331</v>
      </c>
      <c r="AA999" s="30">
        <f t="shared" si="218"/>
        <v>2.3571007660577488</v>
      </c>
      <c r="AB999" s="30">
        <f t="shared" si="219"/>
        <v>0</v>
      </c>
      <c r="AC999" s="30">
        <f t="shared" si="222"/>
        <v>1077.491645900609</v>
      </c>
    </row>
    <row r="1000" spans="1:29" x14ac:dyDescent="0.35">
      <c r="A1000" s="5">
        <v>45098.800807581021</v>
      </c>
      <c r="B1000" s="1">
        <v>1</v>
      </c>
      <c r="C1000" s="6">
        <v>769.64</v>
      </c>
      <c r="D1000" s="6">
        <v>1</v>
      </c>
      <c r="E1000" s="7" t="s">
        <v>19</v>
      </c>
      <c r="F1000" s="5">
        <v>45099.458333333336</v>
      </c>
      <c r="G1000" s="1">
        <v>1</v>
      </c>
      <c r="H1000" s="5">
        <v>45098.756735162038</v>
      </c>
      <c r="I1000" s="7" t="s">
        <v>53</v>
      </c>
      <c r="J1000" s="7"/>
      <c r="K1000" s="7" t="s">
        <v>30</v>
      </c>
      <c r="L1000" s="7" t="s">
        <v>31</v>
      </c>
      <c r="M1000" s="7" t="s">
        <v>32</v>
      </c>
      <c r="N1000" s="7" t="s">
        <v>33</v>
      </c>
      <c r="O1000" s="7" t="s">
        <v>30</v>
      </c>
      <c r="P1000" s="25">
        <f t="shared" si="223"/>
        <v>999</v>
      </c>
      <c r="Q1000" s="28">
        <f t="shared" si="220"/>
        <v>45078</v>
      </c>
      <c r="R1000" s="28" t="str">
        <f t="shared" si="210"/>
        <v>OTA</v>
      </c>
      <c r="S1000" s="28" t="str">
        <f t="shared" si="211"/>
        <v>OTA</v>
      </c>
      <c r="T1000" s="29">
        <f t="shared" si="212"/>
        <v>5.8927519151443723E-4</v>
      </c>
      <c r="U1000" s="29">
        <f t="shared" si="221"/>
        <v>5.8927519151443723E-4</v>
      </c>
      <c r="V1000" s="30">
        <f t="shared" si="213"/>
        <v>115.446</v>
      </c>
      <c r="W1000" s="30">
        <f t="shared" si="214"/>
        <v>0</v>
      </c>
      <c r="X1000" s="30">
        <f t="shared" si="215"/>
        <v>0</v>
      </c>
      <c r="Y1000" s="30">
        <f t="shared" si="216"/>
        <v>13.853519999999998</v>
      </c>
      <c r="Z1000" s="30">
        <f t="shared" si="217"/>
        <v>115</v>
      </c>
      <c r="AA1000" s="30">
        <f t="shared" si="218"/>
        <v>1.1785503830288744</v>
      </c>
      <c r="AB1000" s="30">
        <f t="shared" si="219"/>
        <v>0</v>
      </c>
      <c r="AC1000" s="30">
        <f t="shared" si="222"/>
        <v>524.16192961697107</v>
      </c>
    </row>
    <row r="1001" spans="1:29" x14ac:dyDescent="0.35">
      <c r="A1001" s="5">
        <v>45099.10002302083</v>
      </c>
      <c r="B1001" s="1">
        <v>1</v>
      </c>
      <c r="C1001" s="6">
        <v>861.74</v>
      </c>
      <c r="D1001" s="6">
        <v>1</v>
      </c>
      <c r="E1001" s="7" t="s">
        <v>19</v>
      </c>
      <c r="F1001" s="5">
        <v>45099.458333333336</v>
      </c>
      <c r="G1001" s="1">
        <v>1</v>
      </c>
      <c r="H1001" s="5">
        <v>45099.085896400466</v>
      </c>
      <c r="I1001" s="7" t="s">
        <v>53</v>
      </c>
      <c r="J1001" s="7"/>
      <c r="K1001" s="7"/>
      <c r="L1001" s="7" t="s">
        <v>21</v>
      </c>
      <c r="M1001" s="7" t="s">
        <v>52</v>
      </c>
      <c r="N1001" s="7" t="s">
        <v>23</v>
      </c>
      <c r="O1001" s="7" t="s">
        <v>24</v>
      </c>
      <c r="P1001" s="25">
        <f t="shared" si="223"/>
        <v>1000</v>
      </c>
      <c r="Q1001" s="28">
        <f t="shared" si="220"/>
        <v>45078</v>
      </c>
      <c r="R1001" s="28" t="str">
        <f t="shared" si="210"/>
        <v>WEB</v>
      </c>
      <c r="S1001" s="28" t="str">
        <f t="shared" si="211"/>
        <v>OFFLINE</v>
      </c>
      <c r="T1001" s="29">
        <f t="shared" si="212"/>
        <v>1.6313213703099511E-3</v>
      </c>
      <c r="U1001" s="29">
        <f t="shared" si="221"/>
        <v>1.6313213703099511E-3</v>
      </c>
      <c r="V1001" s="30">
        <f t="shared" si="213"/>
        <v>0</v>
      </c>
      <c r="W1001" s="30">
        <f t="shared" si="214"/>
        <v>0</v>
      </c>
      <c r="X1001" s="30">
        <f t="shared" si="215"/>
        <v>0</v>
      </c>
      <c r="Y1001" s="30">
        <f t="shared" si="216"/>
        <v>12.064360000000001</v>
      </c>
      <c r="Z1001" s="30">
        <f t="shared" si="217"/>
        <v>115</v>
      </c>
      <c r="AA1001" s="30">
        <f t="shared" si="218"/>
        <v>0</v>
      </c>
      <c r="AB1001" s="30">
        <f t="shared" si="219"/>
        <v>0</v>
      </c>
      <c r="AC1001" s="30">
        <f t="shared" si="222"/>
        <v>734.67564000000004</v>
      </c>
    </row>
    <row r="1002" spans="1:29" x14ac:dyDescent="0.35">
      <c r="A1002" s="5">
        <v>45099.100115173613</v>
      </c>
      <c r="B1002" s="1">
        <v>1</v>
      </c>
      <c r="C1002" s="6">
        <v>861.74</v>
      </c>
      <c r="D1002" s="6">
        <v>1</v>
      </c>
      <c r="E1002" s="7" t="s">
        <v>19</v>
      </c>
      <c r="F1002" s="5">
        <v>45099.458333333336</v>
      </c>
      <c r="G1002" s="1">
        <v>1</v>
      </c>
      <c r="H1002" s="5">
        <v>45099.087181423609</v>
      </c>
      <c r="I1002" s="7" t="s">
        <v>53</v>
      </c>
      <c r="J1002" s="7"/>
      <c r="K1002" s="7"/>
      <c r="L1002" s="7" t="s">
        <v>21</v>
      </c>
      <c r="M1002" s="7" t="s">
        <v>52</v>
      </c>
      <c r="N1002" s="7" t="s">
        <v>23</v>
      </c>
      <c r="O1002" s="7" t="s">
        <v>24</v>
      </c>
      <c r="P1002" s="25">
        <f t="shared" si="223"/>
        <v>1001</v>
      </c>
      <c r="Q1002" s="28">
        <f t="shared" si="220"/>
        <v>45078</v>
      </c>
      <c r="R1002" s="28" t="str">
        <f t="shared" si="210"/>
        <v>WEB</v>
      </c>
      <c r="S1002" s="28" t="str">
        <f t="shared" si="211"/>
        <v>OFFLINE</v>
      </c>
      <c r="T1002" s="29">
        <f t="shared" si="212"/>
        <v>1.6313213703099511E-3</v>
      </c>
      <c r="U1002" s="29">
        <f t="shared" si="221"/>
        <v>1.6313213703099511E-3</v>
      </c>
      <c r="V1002" s="30">
        <f t="shared" si="213"/>
        <v>0</v>
      </c>
      <c r="W1002" s="30">
        <f t="shared" si="214"/>
        <v>0</v>
      </c>
      <c r="X1002" s="30">
        <f t="shared" si="215"/>
        <v>0</v>
      </c>
      <c r="Y1002" s="30">
        <f t="shared" si="216"/>
        <v>12.064360000000001</v>
      </c>
      <c r="Z1002" s="30">
        <f t="shared" si="217"/>
        <v>115</v>
      </c>
      <c r="AA1002" s="30">
        <f t="shared" si="218"/>
        <v>0</v>
      </c>
      <c r="AB1002" s="30">
        <f t="shared" si="219"/>
        <v>0</v>
      </c>
      <c r="AC1002" s="30">
        <f t="shared" si="222"/>
        <v>734.67564000000004</v>
      </c>
    </row>
    <row r="1003" spans="1:29" x14ac:dyDescent="0.35">
      <c r="A1003" s="5">
        <v>45098.833820347223</v>
      </c>
      <c r="B1003" s="1">
        <v>4</v>
      </c>
      <c r="C1003" s="6">
        <v>3760.01</v>
      </c>
      <c r="D1003" s="6">
        <v>1</v>
      </c>
      <c r="E1003" s="7" t="s">
        <v>19</v>
      </c>
      <c r="F1003" s="5">
        <v>45102.434115405093</v>
      </c>
      <c r="G1003" s="1">
        <v>1</v>
      </c>
      <c r="H1003" s="5">
        <v>45052.669473807873</v>
      </c>
      <c r="I1003" s="7" t="s">
        <v>53</v>
      </c>
      <c r="J1003" s="7"/>
      <c r="K1003" s="7"/>
      <c r="L1003" s="7" t="s">
        <v>21</v>
      </c>
      <c r="M1003" s="7" t="s">
        <v>64</v>
      </c>
      <c r="N1003" s="7" t="s">
        <v>23</v>
      </c>
      <c r="O1003" s="7" t="s">
        <v>46</v>
      </c>
      <c r="P1003" s="25">
        <f t="shared" si="223"/>
        <v>1002</v>
      </c>
      <c r="Q1003" s="28">
        <f t="shared" si="220"/>
        <v>45078</v>
      </c>
      <c r="R1003" s="28" t="str">
        <f t="shared" si="210"/>
        <v>WEB</v>
      </c>
      <c r="S1003" s="28" t="str">
        <f t="shared" si="211"/>
        <v>WEBSITE</v>
      </c>
      <c r="T1003" s="29">
        <f t="shared" si="212"/>
        <v>6.5252854812398045E-3</v>
      </c>
      <c r="U1003" s="29">
        <f t="shared" si="221"/>
        <v>6.5252854812398045E-3</v>
      </c>
      <c r="V1003" s="30">
        <f t="shared" si="213"/>
        <v>37.600100000000005</v>
      </c>
      <c r="W1003" s="30">
        <f t="shared" si="214"/>
        <v>50</v>
      </c>
      <c r="X1003" s="30">
        <f t="shared" si="215"/>
        <v>0</v>
      </c>
      <c r="Y1003" s="30">
        <f t="shared" si="216"/>
        <v>52.640140000000002</v>
      </c>
      <c r="Z1003" s="30">
        <f t="shared" si="217"/>
        <v>230</v>
      </c>
      <c r="AA1003" s="30">
        <f t="shared" si="218"/>
        <v>65.252854812398041</v>
      </c>
      <c r="AB1003" s="30">
        <f t="shared" si="219"/>
        <v>0</v>
      </c>
      <c r="AC1003" s="30">
        <f t="shared" si="222"/>
        <v>3324.5169051876023</v>
      </c>
    </row>
    <row r="1004" spans="1:29" x14ac:dyDescent="0.35">
      <c r="A1004" s="5">
        <v>45098.661932465278</v>
      </c>
      <c r="B1004" s="1">
        <v>4</v>
      </c>
      <c r="C1004" s="6">
        <v>4706.53</v>
      </c>
      <c r="D1004" s="6">
        <v>1</v>
      </c>
      <c r="E1004" s="7" t="s">
        <v>19</v>
      </c>
      <c r="F1004" s="5">
        <v>45102.451617962965</v>
      </c>
      <c r="G1004" s="1">
        <v>1</v>
      </c>
      <c r="H1004" s="5">
        <v>45066.862634166668</v>
      </c>
      <c r="I1004" s="7" t="s">
        <v>53</v>
      </c>
      <c r="J1004" s="7"/>
      <c r="K1004" s="7" t="s">
        <v>35</v>
      </c>
      <c r="L1004" s="7" t="s">
        <v>31</v>
      </c>
      <c r="M1004" s="7" t="s">
        <v>34</v>
      </c>
      <c r="N1004" s="7" t="s">
        <v>33</v>
      </c>
      <c r="O1004" s="7" t="s">
        <v>47</v>
      </c>
      <c r="P1004" s="25">
        <f t="shared" si="223"/>
        <v>1003</v>
      </c>
      <c r="Q1004" s="28">
        <f t="shared" si="220"/>
        <v>45078</v>
      </c>
      <c r="R1004" s="28" t="str">
        <f t="shared" si="210"/>
        <v>OTA</v>
      </c>
      <c r="S1004" s="28" t="str">
        <f t="shared" si="211"/>
        <v>OTA</v>
      </c>
      <c r="T1004" s="29">
        <f t="shared" si="212"/>
        <v>2.3571007660577489E-3</v>
      </c>
      <c r="U1004" s="29">
        <f t="shared" si="221"/>
        <v>2.3571007660577489E-3</v>
      </c>
      <c r="V1004" s="30">
        <f t="shared" si="213"/>
        <v>705.97949999999992</v>
      </c>
      <c r="W1004" s="30">
        <f t="shared" si="214"/>
        <v>0</v>
      </c>
      <c r="X1004" s="30">
        <f t="shared" si="215"/>
        <v>0</v>
      </c>
      <c r="Y1004" s="30">
        <f t="shared" si="216"/>
        <v>84.717539999999985</v>
      </c>
      <c r="Z1004" s="30">
        <f t="shared" si="217"/>
        <v>230</v>
      </c>
      <c r="AA1004" s="30">
        <f t="shared" si="218"/>
        <v>4.7142015321154975</v>
      </c>
      <c r="AB1004" s="30">
        <f t="shared" si="219"/>
        <v>0</v>
      </c>
      <c r="AC1004" s="30">
        <f t="shared" si="222"/>
        <v>3681.1187584678846</v>
      </c>
    </row>
    <row r="1005" spans="1:29" x14ac:dyDescent="0.35">
      <c r="A1005" s="5">
        <v>45098.859409687502</v>
      </c>
      <c r="B1005" s="1">
        <v>2</v>
      </c>
      <c r="C1005" s="6">
        <v>2040.18</v>
      </c>
      <c r="D1005" s="6">
        <v>1</v>
      </c>
      <c r="E1005" s="7" t="s">
        <v>19</v>
      </c>
      <c r="F1005" s="5">
        <v>45100.310740543981</v>
      </c>
      <c r="G1005" s="1">
        <v>1</v>
      </c>
      <c r="H1005" s="5">
        <v>45094.497701134256</v>
      </c>
      <c r="I1005" s="7" t="s">
        <v>53</v>
      </c>
      <c r="J1005" s="7"/>
      <c r="K1005" s="7" t="s">
        <v>30</v>
      </c>
      <c r="L1005" s="7" t="s">
        <v>31</v>
      </c>
      <c r="M1005" s="7" t="s">
        <v>32</v>
      </c>
      <c r="N1005" s="7" t="s">
        <v>33</v>
      </c>
      <c r="O1005" s="7" t="s">
        <v>30</v>
      </c>
      <c r="P1005" s="25">
        <f t="shared" si="223"/>
        <v>1004</v>
      </c>
      <c r="Q1005" s="28">
        <f t="shared" si="220"/>
        <v>45078</v>
      </c>
      <c r="R1005" s="28" t="str">
        <f t="shared" si="210"/>
        <v>OTA</v>
      </c>
      <c r="S1005" s="28" t="str">
        <f t="shared" si="211"/>
        <v>OTA</v>
      </c>
      <c r="T1005" s="29">
        <f t="shared" si="212"/>
        <v>1.1785503830288745E-3</v>
      </c>
      <c r="U1005" s="29">
        <f t="shared" si="221"/>
        <v>1.1785503830288745E-3</v>
      </c>
      <c r="V1005" s="30">
        <f t="shared" si="213"/>
        <v>306.02699999999999</v>
      </c>
      <c r="W1005" s="30">
        <f t="shared" si="214"/>
        <v>0</v>
      </c>
      <c r="X1005" s="30">
        <f t="shared" si="215"/>
        <v>0</v>
      </c>
      <c r="Y1005" s="30">
        <f t="shared" si="216"/>
        <v>36.723239999999997</v>
      </c>
      <c r="Z1005" s="30">
        <f t="shared" si="217"/>
        <v>153.33333333333331</v>
      </c>
      <c r="AA1005" s="30">
        <f t="shared" si="218"/>
        <v>2.3571007660577488</v>
      </c>
      <c r="AB1005" s="30">
        <f t="shared" si="219"/>
        <v>0</v>
      </c>
      <c r="AC1005" s="30">
        <f t="shared" si="222"/>
        <v>1541.7393259006089</v>
      </c>
    </row>
    <row r="1006" spans="1:29" x14ac:dyDescent="0.35">
      <c r="A1006" s="5">
        <v>45098.678584062502</v>
      </c>
      <c r="B1006" s="1">
        <v>2</v>
      </c>
      <c r="C1006" s="6">
        <v>1557.32</v>
      </c>
      <c r="D1006" s="6">
        <v>1</v>
      </c>
      <c r="E1006" s="7" t="s">
        <v>19</v>
      </c>
      <c r="F1006" s="5">
        <v>45100.25</v>
      </c>
      <c r="G1006" s="1">
        <v>1</v>
      </c>
      <c r="H1006" s="5">
        <v>45096.776180428242</v>
      </c>
      <c r="I1006" s="7" t="s">
        <v>53</v>
      </c>
      <c r="J1006" s="7"/>
      <c r="K1006" s="7" t="s">
        <v>50</v>
      </c>
      <c r="L1006" s="7" t="s">
        <v>31</v>
      </c>
      <c r="M1006" s="7" t="s">
        <v>32</v>
      </c>
      <c r="N1006" s="7" t="s">
        <v>28</v>
      </c>
      <c r="O1006" s="7" t="s">
        <v>51</v>
      </c>
      <c r="P1006" s="25">
        <f t="shared" si="223"/>
        <v>1005</v>
      </c>
      <c r="Q1006" s="28">
        <f t="shared" si="220"/>
        <v>45078</v>
      </c>
      <c r="R1006" s="28" t="str">
        <f t="shared" si="210"/>
        <v>OTA</v>
      </c>
      <c r="S1006" s="28" t="str">
        <f t="shared" si="211"/>
        <v>OTA</v>
      </c>
      <c r="T1006" s="29">
        <f t="shared" si="212"/>
        <v>1.1785503830288745E-3</v>
      </c>
      <c r="U1006" s="29">
        <f t="shared" si="221"/>
        <v>1.1785503830288745E-3</v>
      </c>
      <c r="V1006" s="30">
        <f t="shared" si="213"/>
        <v>233.59799999999998</v>
      </c>
      <c r="W1006" s="30">
        <f t="shared" si="214"/>
        <v>0</v>
      </c>
      <c r="X1006" s="30">
        <f t="shared" si="215"/>
        <v>0</v>
      </c>
      <c r="Y1006" s="30">
        <f t="shared" si="216"/>
        <v>28.031759999999998</v>
      </c>
      <c r="Z1006" s="30">
        <f t="shared" si="217"/>
        <v>153.33333333333331</v>
      </c>
      <c r="AA1006" s="30">
        <f t="shared" si="218"/>
        <v>2.3571007660577488</v>
      </c>
      <c r="AB1006" s="30">
        <f t="shared" si="219"/>
        <v>0</v>
      </c>
      <c r="AC1006" s="30">
        <f t="shared" si="222"/>
        <v>1139.9998059006089</v>
      </c>
    </row>
    <row r="1007" spans="1:29" x14ac:dyDescent="0.35">
      <c r="A1007" s="5">
        <v>45098.924792951388</v>
      </c>
      <c r="B1007" s="1">
        <v>2</v>
      </c>
      <c r="C1007" s="6">
        <v>1464.91</v>
      </c>
      <c r="D1007" s="6">
        <v>1</v>
      </c>
      <c r="E1007" s="7" t="s">
        <v>19</v>
      </c>
      <c r="F1007" s="5">
        <v>45100.444732951386</v>
      </c>
      <c r="G1007" s="1">
        <v>1</v>
      </c>
      <c r="H1007" s="5">
        <v>45084.011941608798</v>
      </c>
      <c r="I1007" s="7" t="s">
        <v>53</v>
      </c>
      <c r="J1007" s="7"/>
      <c r="K1007" s="7" t="s">
        <v>38</v>
      </c>
      <c r="L1007" s="7" t="s">
        <v>31</v>
      </c>
      <c r="M1007" s="7" t="s">
        <v>34</v>
      </c>
      <c r="N1007" s="7" t="s">
        <v>23</v>
      </c>
      <c r="O1007" s="7" t="s">
        <v>38</v>
      </c>
      <c r="P1007" s="25">
        <f t="shared" si="223"/>
        <v>1006</v>
      </c>
      <c r="Q1007" s="28">
        <f t="shared" si="220"/>
        <v>45078</v>
      </c>
      <c r="R1007" s="28" t="str">
        <f t="shared" si="210"/>
        <v>OTA</v>
      </c>
      <c r="S1007" s="28" t="str">
        <f t="shared" si="211"/>
        <v>OTA</v>
      </c>
      <c r="T1007" s="29">
        <f t="shared" si="212"/>
        <v>1.1785503830288745E-3</v>
      </c>
      <c r="U1007" s="29">
        <f t="shared" si="221"/>
        <v>1.1785503830288745E-3</v>
      </c>
      <c r="V1007" s="30">
        <f t="shared" si="213"/>
        <v>219.73650000000001</v>
      </c>
      <c r="W1007" s="30">
        <f t="shared" si="214"/>
        <v>0</v>
      </c>
      <c r="X1007" s="30">
        <f t="shared" si="215"/>
        <v>0</v>
      </c>
      <c r="Y1007" s="30">
        <f t="shared" si="216"/>
        <v>26.368379999999998</v>
      </c>
      <c r="Z1007" s="30">
        <f t="shared" si="217"/>
        <v>153.33333333333331</v>
      </c>
      <c r="AA1007" s="30">
        <f t="shared" si="218"/>
        <v>2.3571007660577488</v>
      </c>
      <c r="AB1007" s="30">
        <f t="shared" si="219"/>
        <v>0</v>
      </c>
      <c r="AC1007" s="30">
        <f t="shared" si="222"/>
        <v>1063.1146859006089</v>
      </c>
    </row>
    <row r="1008" spans="1:29" x14ac:dyDescent="0.35">
      <c r="A1008" s="5">
        <v>45099.990204456015</v>
      </c>
      <c r="B1008" s="1">
        <v>3</v>
      </c>
      <c r="C1008" s="6">
        <v>4633.93</v>
      </c>
      <c r="D1008" s="6">
        <v>1</v>
      </c>
      <c r="E1008" s="7" t="s">
        <v>19</v>
      </c>
      <c r="F1008" s="5">
        <v>45102.328726435182</v>
      </c>
      <c r="G1008" s="1">
        <v>2</v>
      </c>
      <c r="H1008" s="5">
        <v>44901.38413150463</v>
      </c>
      <c r="I1008" s="7" t="s">
        <v>20</v>
      </c>
      <c r="J1008" s="7"/>
      <c r="K1008" s="7" t="s">
        <v>30</v>
      </c>
      <c r="L1008" s="7" t="s">
        <v>31</v>
      </c>
      <c r="M1008" s="7" t="s">
        <v>34</v>
      </c>
      <c r="N1008" s="7" t="s">
        <v>33</v>
      </c>
      <c r="O1008" s="7" t="s">
        <v>30</v>
      </c>
      <c r="P1008" s="25">
        <f t="shared" si="223"/>
        <v>1007</v>
      </c>
      <c r="Q1008" s="28">
        <f t="shared" si="220"/>
        <v>45078</v>
      </c>
      <c r="R1008" s="28" t="str">
        <f t="shared" si="210"/>
        <v>OTA</v>
      </c>
      <c r="S1008" s="28" t="str">
        <f t="shared" si="211"/>
        <v>OTA</v>
      </c>
      <c r="T1008" s="29">
        <f t="shared" si="212"/>
        <v>1.7678255745433118E-3</v>
      </c>
      <c r="U1008" s="29">
        <f t="shared" si="221"/>
        <v>1.7678255745433118E-3</v>
      </c>
      <c r="V1008" s="30">
        <f t="shared" si="213"/>
        <v>695.08950000000004</v>
      </c>
      <c r="W1008" s="30">
        <f t="shared" si="214"/>
        <v>0</v>
      </c>
      <c r="X1008" s="30">
        <f t="shared" si="215"/>
        <v>0</v>
      </c>
      <c r="Y1008" s="30">
        <f t="shared" si="216"/>
        <v>83.410740000000004</v>
      </c>
      <c r="Z1008" s="30">
        <f t="shared" si="217"/>
        <v>191.66666666666666</v>
      </c>
      <c r="AA1008" s="30">
        <f t="shared" si="218"/>
        <v>3.5356511490866236</v>
      </c>
      <c r="AB1008" s="30">
        <f t="shared" si="219"/>
        <v>0</v>
      </c>
      <c r="AC1008" s="30">
        <f t="shared" si="222"/>
        <v>3660.2274421842467</v>
      </c>
    </row>
    <row r="1009" spans="1:29" x14ac:dyDescent="0.35">
      <c r="A1009" s="5">
        <v>45099.992888090281</v>
      </c>
      <c r="B1009" s="1">
        <v>3</v>
      </c>
      <c r="C1009" s="6">
        <v>4282.8599999999997</v>
      </c>
      <c r="D1009" s="6">
        <v>1</v>
      </c>
      <c r="E1009" s="7" t="s">
        <v>19</v>
      </c>
      <c r="F1009" s="5">
        <v>45102.369945706021</v>
      </c>
      <c r="G1009" s="1">
        <v>2</v>
      </c>
      <c r="H1009" s="5">
        <v>44913.818633773146</v>
      </c>
      <c r="I1009" s="7" t="s">
        <v>20</v>
      </c>
      <c r="J1009" s="7"/>
      <c r="K1009" s="7"/>
      <c r="L1009" s="7" t="s">
        <v>21</v>
      </c>
      <c r="M1009" s="7" t="s">
        <v>64</v>
      </c>
      <c r="N1009" s="7" t="s">
        <v>28</v>
      </c>
      <c r="O1009" s="7" t="s">
        <v>46</v>
      </c>
      <c r="P1009" s="25">
        <f t="shared" si="223"/>
        <v>1008</v>
      </c>
      <c r="Q1009" s="28">
        <f t="shared" si="220"/>
        <v>45078</v>
      </c>
      <c r="R1009" s="28" t="str">
        <f t="shared" si="210"/>
        <v>WEB</v>
      </c>
      <c r="S1009" s="28" t="str">
        <f t="shared" si="211"/>
        <v>WEBSITE</v>
      </c>
      <c r="T1009" s="29">
        <f t="shared" si="212"/>
        <v>4.8939641109298528E-3</v>
      </c>
      <c r="U1009" s="29">
        <f t="shared" si="221"/>
        <v>4.8939641109298528E-3</v>
      </c>
      <c r="V1009" s="30">
        <f t="shared" si="213"/>
        <v>42.828599999999994</v>
      </c>
      <c r="W1009" s="30">
        <f t="shared" si="214"/>
        <v>50</v>
      </c>
      <c r="X1009" s="30">
        <f t="shared" si="215"/>
        <v>0</v>
      </c>
      <c r="Y1009" s="30">
        <f t="shared" si="216"/>
        <v>59.960039999999999</v>
      </c>
      <c r="Z1009" s="30">
        <f t="shared" si="217"/>
        <v>191.66666666666666</v>
      </c>
      <c r="AA1009" s="30">
        <f t="shared" si="218"/>
        <v>48.939641109298528</v>
      </c>
      <c r="AB1009" s="30">
        <f t="shared" si="219"/>
        <v>0</v>
      </c>
      <c r="AC1009" s="30">
        <f t="shared" si="222"/>
        <v>3889.4650522240345</v>
      </c>
    </row>
    <row r="1010" spans="1:29" x14ac:dyDescent="0.35">
      <c r="A1010" s="5">
        <v>45099.6703203125</v>
      </c>
      <c r="B1010" s="1">
        <v>2</v>
      </c>
      <c r="C1010" s="6">
        <v>3855.94</v>
      </c>
      <c r="D1010" s="6">
        <v>1</v>
      </c>
      <c r="E1010" s="7" t="s">
        <v>19</v>
      </c>
      <c r="F1010" s="5">
        <v>45101.403848981485</v>
      </c>
      <c r="G1010" s="1">
        <v>1</v>
      </c>
      <c r="H1010" s="5">
        <v>44944.422354027774</v>
      </c>
      <c r="I1010" s="7" t="s">
        <v>20</v>
      </c>
      <c r="J1010" s="7"/>
      <c r="K1010" s="7" t="s">
        <v>35</v>
      </c>
      <c r="L1010" s="7" t="s">
        <v>31</v>
      </c>
      <c r="M1010" s="7" t="s">
        <v>34</v>
      </c>
      <c r="N1010" s="7" t="s">
        <v>33</v>
      </c>
      <c r="O1010" s="7" t="s">
        <v>47</v>
      </c>
      <c r="P1010" s="25">
        <f t="shared" si="223"/>
        <v>1009</v>
      </c>
      <c r="Q1010" s="28">
        <f t="shared" si="220"/>
        <v>45078</v>
      </c>
      <c r="R1010" s="28" t="str">
        <f t="shared" si="210"/>
        <v>OTA</v>
      </c>
      <c r="S1010" s="28" t="str">
        <f t="shared" si="211"/>
        <v>OTA</v>
      </c>
      <c r="T1010" s="29">
        <f t="shared" si="212"/>
        <v>1.1785503830288745E-3</v>
      </c>
      <c r="U1010" s="29">
        <f t="shared" si="221"/>
        <v>1.1785503830288745E-3</v>
      </c>
      <c r="V1010" s="30">
        <f t="shared" si="213"/>
        <v>578.39099999999996</v>
      </c>
      <c r="W1010" s="30">
        <f t="shared" si="214"/>
        <v>0</v>
      </c>
      <c r="X1010" s="30">
        <f t="shared" si="215"/>
        <v>0</v>
      </c>
      <c r="Y1010" s="30">
        <f t="shared" si="216"/>
        <v>69.40692</v>
      </c>
      <c r="Z1010" s="30">
        <f t="shared" si="217"/>
        <v>153.33333333333331</v>
      </c>
      <c r="AA1010" s="30">
        <f t="shared" si="218"/>
        <v>2.3571007660577488</v>
      </c>
      <c r="AB1010" s="30">
        <f t="shared" si="219"/>
        <v>0</v>
      </c>
      <c r="AC1010" s="30">
        <f t="shared" si="222"/>
        <v>3052.451645900609</v>
      </c>
    </row>
    <row r="1011" spans="1:29" x14ac:dyDescent="0.35">
      <c r="A1011" s="5">
        <v>45100.002425868057</v>
      </c>
      <c r="B1011" s="1">
        <v>3</v>
      </c>
      <c r="C1011" s="6">
        <v>5195.83</v>
      </c>
      <c r="D1011" s="6">
        <v>1</v>
      </c>
      <c r="E1011" s="7" t="s">
        <v>19</v>
      </c>
      <c r="F1011" s="5">
        <v>45102.429611157408</v>
      </c>
      <c r="G1011" s="1">
        <v>2</v>
      </c>
      <c r="H1011" s="5">
        <v>44860.676486157405</v>
      </c>
      <c r="I1011" s="7" t="s">
        <v>20</v>
      </c>
      <c r="J1011" s="7"/>
      <c r="K1011" s="7" t="s">
        <v>30</v>
      </c>
      <c r="L1011" s="7" t="s">
        <v>31</v>
      </c>
      <c r="M1011" s="7" t="s">
        <v>58</v>
      </c>
      <c r="N1011" s="7" t="s">
        <v>33</v>
      </c>
      <c r="O1011" s="7" t="s">
        <v>30</v>
      </c>
      <c r="P1011" s="25">
        <f t="shared" si="223"/>
        <v>1010</v>
      </c>
      <c r="Q1011" s="28">
        <f t="shared" si="220"/>
        <v>45078</v>
      </c>
      <c r="R1011" s="28" t="str">
        <f t="shared" si="210"/>
        <v>OTA</v>
      </c>
      <c r="S1011" s="28" t="str">
        <f t="shared" si="211"/>
        <v>OTA</v>
      </c>
      <c r="T1011" s="29">
        <f t="shared" si="212"/>
        <v>1.7678255745433118E-3</v>
      </c>
      <c r="U1011" s="29">
        <f t="shared" si="221"/>
        <v>1.7678255745433118E-3</v>
      </c>
      <c r="V1011" s="30">
        <f t="shared" si="213"/>
        <v>779.37450000000001</v>
      </c>
      <c r="W1011" s="30">
        <f t="shared" si="214"/>
        <v>0</v>
      </c>
      <c r="X1011" s="30">
        <f t="shared" si="215"/>
        <v>0</v>
      </c>
      <c r="Y1011" s="30">
        <f t="shared" si="216"/>
        <v>93.524939999999987</v>
      </c>
      <c r="Z1011" s="30">
        <f t="shared" si="217"/>
        <v>191.66666666666666</v>
      </c>
      <c r="AA1011" s="30">
        <f t="shared" si="218"/>
        <v>3.5356511490866236</v>
      </c>
      <c r="AB1011" s="30">
        <f t="shared" si="219"/>
        <v>0</v>
      </c>
      <c r="AC1011" s="30">
        <f t="shared" si="222"/>
        <v>4127.7282421842465</v>
      </c>
    </row>
    <row r="1012" spans="1:29" x14ac:dyDescent="0.35">
      <c r="A1012" s="5">
        <v>45099.671026631942</v>
      </c>
      <c r="B1012" s="1">
        <v>1</v>
      </c>
      <c r="C1012" s="6">
        <v>0</v>
      </c>
      <c r="D1012" s="6">
        <v>1</v>
      </c>
      <c r="E1012" s="7" t="s">
        <v>19</v>
      </c>
      <c r="F1012" s="5">
        <v>45100.412937997688</v>
      </c>
      <c r="G1012" s="1">
        <v>2</v>
      </c>
      <c r="H1012" s="5">
        <v>45099.651350972221</v>
      </c>
      <c r="I1012" s="7" t="s">
        <v>20</v>
      </c>
      <c r="J1012" s="7"/>
      <c r="K1012" s="7" t="s">
        <v>30</v>
      </c>
      <c r="L1012" s="7" t="s">
        <v>21</v>
      </c>
      <c r="M1012" s="7" t="s">
        <v>52</v>
      </c>
      <c r="N1012" s="7" t="s">
        <v>28</v>
      </c>
      <c r="O1012" s="7" t="s">
        <v>24</v>
      </c>
      <c r="P1012" s="25">
        <f t="shared" si="223"/>
        <v>1011</v>
      </c>
      <c r="Q1012" s="28">
        <f t="shared" si="220"/>
        <v>45078</v>
      </c>
      <c r="R1012" s="28" t="str">
        <f t="shared" si="210"/>
        <v>WEB</v>
      </c>
      <c r="S1012" s="28" t="str">
        <f t="shared" si="211"/>
        <v>OFFLINE</v>
      </c>
      <c r="T1012" s="29">
        <f t="shared" si="212"/>
        <v>1.6313213703099511E-3</v>
      </c>
      <c r="U1012" s="29">
        <f t="shared" si="221"/>
        <v>1.6313213703099511E-3</v>
      </c>
      <c r="V1012" s="30">
        <f t="shared" si="213"/>
        <v>0</v>
      </c>
      <c r="W1012" s="30">
        <f t="shared" si="214"/>
        <v>0</v>
      </c>
      <c r="X1012" s="30">
        <f t="shared" si="215"/>
        <v>0</v>
      </c>
      <c r="Y1012" s="30">
        <f t="shared" si="216"/>
        <v>0</v>
      </c>
      <c r="Z1012" s="30">
        <f t="shared" si="217"/>
        <v>115</v>
      </c>
      <c r="AA1012" s="30">
        <f t="shared" si="218"/>
        <v>0</v>
      </c>
      <c r="AB1012" s="30">
        <f t="shared" si="219"/>
        <v>0</v>
      </c>
      <c r="AC1012" s="30">
        <f t="shared" si="222"/>
        <v>-115</v>
      </c>
    </row>
    <row r="1013" spans="1:29" x14ac:dyDescent="0.35">
      <c r="A1013" s="5">
        <v>45099.750037812497</v>
      </c>
      <c r="B1013" s="1">
        <v>2</v>
      </c>
      <c r="C1013" s="6">
        <v>4387.5</v>
      </c>
      <c r="D1013" s="6">
        <v>1</v>
      </c>
      <c r="E1013" s="7" t="s">
        <v>19</v>
      </c>
      <c r="F1013" s="5">
        <v>45101.458333333336</v>
      </c>
      <c r="G1013" s="1">
        <v>2</v>
      </c>
      <c r="H1013" s="5">
        <v>44984.874458495367</v>
      </c>
      <c r="I1013" s="7" t="s">
        <v>20</v>
      </c>
      <c r="J1013" s="7"/>
      <c r="K1013" s="7" t="s">
        <v>35</v>
      </c>
      <c r="L1013" s="7" t="s">
        <v>31</v>
      </c>
      <c r="M1013" s="7" t="s">
        <v>32</v>
      </c>
      <c r="N1013" s="7" t="s">
        <v>33</v>
      </c>
      <c r="O1013" s="7" t="s">
        <v>47</v>
      </c>
      <c r="P1013" s="25">
        <f t="shared" si="223"/>
        <v>1012</v>
      </c>
      <c r="Q1013" s="28">
        <f t="shared" si="220"/>
        <v>45078</v>
      </c>
      <c r="R1013" s="28" t="str">
        <f t="shared" si="210"/>
        <v>OTA</v>
      </c>
      <c r="S1013" s="28" t="str">
        <f t="shared" si="211"/>
        <v>OTA</v>
      </c>
      <c r="T1013" s="29">
        <f t="shared" si="212"/>
        <v>1.1785503830288745E-3</v>
      </c>
      <c r="U1013" s="29">
        <f t="shared" si="221"/>
        <v>1.1785503830288745E-3</v>
      </c>
      <c r="V1013" s="30">
        <f t="shared" si="213"/>
        <v>658.125</v>
      </c>
      <c r="W1013" s="30">
        <f t="shared" si="214"/>
        <v>0</v>
      </c>
      <c r="X1013" s="30">
        <f t="shared" si="215"/>
        <v>0</v>
      </c>
      <c r="Y1013" s="30">
        <f t="shared" si="216"/>
        <v>78.974999999999994</v>
      </c>
      <c r="Z1013" s="30">
        <f t="shared" si="217"/>
        <v>153.33333333333331</v>
      </c>
      <c r="AA1013" s="30">
        <f t="shared" si="218"/>
        <v>2.3571007660577488</v>
      </c>
      <c r="AB1013" s="30">
        <f t="shared" si="219"/>
        <v>0</v>
      </c>
      <c r="AC1013" s="30">
        <f t="shared" si="222"/>
        <v>3494.7095659006091</v>
      </c>
    </row>
    <row r="1014" spans="1:29" x14ac:dyDescent="0.35">
      <c r="A1014" s="5">
        <v>45099.445517928238</v>
      </c>
      <c r="B1014" s="1">
        <v>2</v>
      </c>
      <c r="C1014" s="6">
        <v>2983.75</v>
      </c>
      <c r="D1014" s="6">
        <v>1</v>
      </c>
      <c r="E1014" s="7" t="s">
        <v>19</v>
      </c>
      <c r="F1014" s="5">
        <v>45101.455339050925</v>
      </c>
      <c r="G1014" s="1">
        <v>2</v>
      </c>
      <c r="H1014" s="5">
        <v>44908.484082986113</v>
      </c>
      <c r="I1014" s="7" t="s">
        <v>20</v>
      </c>
      <c r="J1014" s="7"/>
      <c r="K1014" s="7" t="s">
        <v>30</v>
      </c>
      <c r="L1014" s="7" t="s">
        <v>31</v>
      </c>
      <c r="M1014" s="7" t="s">
        <v>34</v>
      </c>
      <c r="N1014" s="7" t="s">
        <v>33</v>
      </c>
      <c r="O1014" s="7" t="s">
        <v>30</v>
      </c>
      <c r="P1014" s="25">
        <f t="shared" si="223"/>
        <v>1013</v>
      </c>
      <c r="Q1014" s="28">
        <f t="shared" si="220"/>
        <v>45078</v>
      </c>
      <c r="R1014" s="28" t="str">
        <f t="shared" si="210"/>
        <v>OTA</v>
      </c>
      <c r="S1014" s="28" t="str">
        <f t="shared" si="211"/>
        <v>OTA</v>
      </c>
      <c r="T1014" s="29">
        <f t="shared" si="212"/>
        <v>1.1785503830288745E-3</v>
      </c>
      <c r="U1014" s="29">
        <f t="shared" si="221"/>
        <v>1.1785503830288745E-3</v>
      </c>
      <c r="V1014" s="30">
        <f t="shared" si="213"/>
        <v>447.5625</v>
      </c>
      <c r="W1014" s="30">
        <f t="shared" si="214"/>
        <v>0</v>
      </c>
      <c r="X1014" s="30">
        <f t="shared" si="215"/>
        <v>0</v>
      </c>
      <c r="Y1014" s="30">
        <f t="shared" si="216"/>
        <v>53.707499999999996</v>
      </c>
      <c r="Z1014" s="30">
        <f t="shared" si="217"/>
        <v>153.33333333333331</v>
      </c>
      <c r="AA1014" s="30">
        <f t="shared" si="218"/>
        <v>2.3571007660577488</v>
      </c>
      <c r="AB1014" s="30">
        <f t="shared" si="219"/>
        <v>0</v>
      </c>
      <c r="AC1014" s="30">
        <f t="shared" si="222"/>
        <v>2326.789565900609</v>
      </c>
    </row>
    <row r="1015" spans="1:29" x14ac:dyDescent="0.35">
      <c r="A1015" s="5">
        <v>45099.701670856484</v>
      </c>
      <c r="B1015" s="1">
        <v>1</v>
      </c>
      <c r="C1015" s="6">
        <v>1980.46</v>
      </c>
      <c r="D1015" s="6">
        <v>1</v>
      </c>
      <c r="E1015" s="7" t="s">
        <v>19</v>
      </c>
      <c r="F1015" s="5">
        <v>45100.458333333336</v>
      </c>
      <c r="G1015" s="1">
        <v>2</v>
      </c>
      <c r="H1015" s="5">
        <v>45028.716455532405</v>
      </c>
      <c r="I1015" s="7" t="s">
        <v>20</v>
      </c>
      <c r="J1015" s="7"/>
      <c r="K1015" s="7" t="s">
        <v>35</v>
      </c>
      <c r="L1015" s="7" t="s">
        <v>31</v>
      </c>
      <c r="M1015" s="7" t="s">
        <v>34</v>
      </c>
      <c r="N1015" s="7" t="s">
        <v>33</v>
      </c>
      <c r="O1015" s="7" t="s">
        <v>35</v>
      </c>
      <c r="P1015" s="25">
        <f t="shared" si="223"/>
        <v>1014</v>
      </c>
      <c r="Q1015" s="28">
        <f t="shared" si="220"/>
        <v>45078</v>
      </c>
      <c r="R1015" s="28" t="str">
        <f t="shared" si="210"/>
        <v>OTA</v>
      </c>
      <c r="S1015" s="28" t="str">
        <f t="shared" si="211"/>
        <v>OTA</v>
      </c>
      <c r="T1015" s="29">
        <f t="shared" si="212"/>
        <v>5.8927519151443723E-4</v>
      </c>
      <c r="U1015" s="29">
        <f t="shared" si="221"/>
        <v>5.8927519151443723E-4</v>
      </c>
      <c r="V1015" s="30">
        <f t="shared" si="213"/>
        <v>297.06900000000002</v>
      </c>
      <c r="W1015" s="30">
        <f t="shared" si="214"/>
        <v>0</v>
      </c>
      <c r="X1015" s="30">
        <f t="shared" si="215"/>
        <v>0</v>
      </c>
      <c r="Y1015" s="30">
        <f t="shared" si="216"/>
        <v>35.64828</v>
      </c>
      <c r="Z1015" s="30">
        <f t="shared" si="217"/>
        <v>115</v>
      </c>
      <c r="AA1015" s="30">
        <f t="shared" si="218"/>
        <v>1.1785503830288744</v>
      </c>
      <c r="AB1015" s="30">
        <f t="shared" si="219"/>
        <v>0</v>
      </c>
      <c r="AC1015" s="30">
        <f t="shared" si="222"/>
        <v>1531.5641696169712</v>
      </c>
    </row>
    <row r="1016" spans="1:29" x14ac:dyDescent="0.35">
      <c r="A1016" s="5">
        <v>45099.646241469905</v>
      </c>
      <c r="B1016" s="1">
        <v>4</v>
      </c>
      <c r="C1016" s="6">
        <v>4668.97</v>
      </c>
      <c r="D1016" s="6">
        <v>1</v>
      </c>
      <c r="E1016" s="7" t="s">
        <v>19</v>
      </c>
      <c r="F1016" s="5">
        <v>45103.456903576393</v>
      </c>
      <c r="G1016" s="1">
        <v>1</v>
      </c>
      <c r="H1016" s="5">
        <v>44925.760357858795</v>
      </c>
      <c r="I1016" s="7" t="s">
        <v>41</v>
      </c>
      <c r="J1016" s="7"/>
      <c r="K1016" s="7"/>
      <c r="L1016" s="7" t="s">
        <v>21</v>
      </c>
      <c r="M1016" s="7" t="s">
        <v>57</v>
      </c>
      <c r="N1016" s="7" t="s">
        <v>28</v>
      </c>
      <c r="O1016" s="7" t="s">
        <v>46</v>
      </c>
      <c r="P1016" s="25">
        <f t="shared" si="223"/>
        <v>1015</v>
      </c>
      <c r="Q1016" s="28">
        <f t="shared" si="220"/>
        <v>45078</v>
      </c>
      <c r="R1016" s="28" t="str">
        <f t="shared" si="210"/>
        <v>WEB</v>
      </c>
      <c r="S1016" s="28" t="str">
        <f t="shared" si="211"/>
        <v>WEBSITE</v>
      </c>
      <c r="T1016" s="29">
        <f t="shared" si="212"/>
        <v>6.5252854812398045E-3</v>
      </c>
      <c r="U1016" s="29">
        <f t="shared" si="221"/>
        <v>6.5252854812398045E-3</v>
      </c>
      <c r="V1016" s="30">
        <f t="shared" si="213"/>
        <v>46.689700000000002</v>
      </c>
      <c r="W1016" s="30">
        <f t="shared" si="214"/>
        <v>50</v>
      </c>
      <c r="X1016" s="30">
        <f t="shared" si="215"/>
        <v>0</v>
      </c>
      <c r="Y1016" s="30">
        <f t="shared" si="216"/>
        <v>65.365580000000008</v>
      </c>
      <c r="Z1016" s="30">
        <f t="shared" si="217"/>
        <v>230</v>
      </c>
      <c r="AA1016" s="30">
        <f t="shared" si="218"/>
        <v>65.252854812398041</v>
      </c>
      <c r="AB1016" s="30">
        <f t="shared" si="219"/>
        <v>0</v>
      </c>
      <c r="AC1016" s="30">
        <f t="shared" si="222"/>
        <v>4211.6618651876024</v>
      </c>
    </row>
    <row r="1017" spans="1:29" x14ac:dyDescent="0.35">
      <c r="A1017" s="5">
        <v>45099.976777523145</v>
      </c>
      <c r="B1017" s="1">
        <v>3</v>
      </c>
      <c r="C1017" s="6">
        <v>6794.65</v>
      </c>
      <c r="D1017" s="6">
        <v>1</v>
      </c>
      <c r="E1017" s="7" t="s">
        <v>19</v>
      </c>
      <c r="F1017" s="5">
        <v>45102.422986041667</v>
      </c>
      <c r="G1017" s="1">
        <v>2</v>
      </c>
      <c r="H1017" s="5">
        <v>44918.97502391204</v>
      </c>
      <c r="I1017" s="7" t="s">
        <v>41</v>
      </c>
      <c r="J1017" s="7"/>
      <c r="K1017" s="7" t="s">
        <v>35</v>
      </c>
      <c r="L1017" s="7" t="s">
        <v>31</v>
      </c>
      <c r="M1017" s="7" t="s">
        <v>58</v>
      </c>
      <c r="N1017" s="7" t="s">
        <v>33</v>
      </c>
      <c r="O1017" s="7" t="s">
        <v>47</v>
      </c>
      <c r="P1017" s="25">
        <f t="shared" si="223"/>
        <v>1016</v>
      </c>
      <c r="Q1017" s="28">
        <f t="shared" si="220"/>
        <v>45078</v>
      </c>
      <c r="R1017" s="28" t="str">
        <f t="shared" si="210"/>
        <v>OTA</v>
      </c>
      <c r="S1017" s="28" t="str">
        <f t="shared" si="211"/>
        <v>OTA</v>
      </c>
      <c r="T1017" s="29">
        <f t="shared" si="212"/>
        <v>1.7678255745433118E-3</v>
      </c>
      <c r="U1017" s="29">
        <f t="shared" si="221"/>
        <v>1.7678255745433118E-3</v>
      </c>
      <c r="V1017" s="30">
        <f t="shared" si="213"/>
        <v>1019.1974999999999</v>
      </c>
      <c r="W1017" s="30">
        <f t="shared" si="214"/>
        <v>0</v>
      </c>
      <c r="X1017" s="30">
        <f t="shared" si="215"/>
        <v>0</v>
      </c>
      <c r="Y1017" s="30">
        <f t="shared" si="216"/>
        <v>122.30369999999998</v>
      </c>
      <c r="Z1017" s="30">
        <f t="shared" si="217"/>
        <v>191.66666666666666</v>
      </c>
      <c r="AA1017" s="30">
        <f t="shared" si="218"/>
        <v>3.5356511490866236</v>
      </c>
      <c r="AB1017" s="30">
        <f t="shared" si="219"/>
        <v>0</v>
      </c>
      <c r="AC1017" s="30">
        <f t="shared" si="222"/>
        <v>5457.9464821842466</v>
      </c>
    </row>
    <row r="1018" spans="1:29" x14ac:dyDescent="0.35">
      <c r="A1018" s="5">
        <v>45099.776291076392</v>
      </c>
      <c r="B1018" s="1">
        <v>3</v>
      </c>
      <c r="C1018" s="6">
        <v>5716.08</v>
      </c>
      <c r="D1018" s="6">
        <v>1</v>
      </c>
      <c r="E1018" s="7" t="s">
        <v>19</v>
      </c>
      <c r="F1018" s="5">
        <v>45102.406004317127</v>
      </c>
      <c r="G1018" s="1">
        <v>2</v>
      </c>
      <c r="H1018" s="5">
        <v>44897.959753773146</v>
      </c>
      <c r="I1018" s="7" t="s">
        <v>41</v>
      </c>
      <c r="J1018" s="7"/>
      <c r="K1018" s="7" t="s">
        <v>35</v>
      </c>
      <c r="L1018" s="7" t="s">
        <v>31</v>
      </c>
      <c r="M1018" s="7" t="s">
        <v>32</v>
      </c>
      <c r="N1018" s="7" t="s">
        <v>33</v>
      </c>
      <c r="O1018" s="7" t="s">
        <v>36</v>
      </c>
      <c r="P1018" s="25">
        <f t="shared" si="223"/>
        <v>1017</v>
      </c>
      <c r="Q1018" s="28">
        <f t="shared" si="220"/>
        <v>45078</v>
      </c>
      <c r="R1018" s="28" t="str">
        <f t="shared" si="210"/>
        <v>OTA</v>
      </c>
      <c r="S1018" s="28" t="str">
        <f t="shared" si="211"/>
        <v>OTA</v>
      </c>
      <c r="T1018" s="29">
        <f t="shared" si="212"/>
        <v>1.7678255745433118E-3</v>
      </c>
      <c r="U1018" s="29">
        <f t="shared" si="221"/>
        <v>1.7678255745433118E-3</v>
      </c>
      <c r="V1018" s="30">
        <f t="shared" si="213"/>
        <v>857.41199999999992</v>
      </c>
      <c r="W1018" s="30">
        <f t="shared" si="214"/>
        <v>0</v>
      </c>
      <c r="X1018" s="30">
        <f t="shared" si="215"/>
        <v>0</v>
      </c>
      <c r="Y1018" s="30">
        <f t="shared" si="216"/>
        <v>102.88943999999999</v>
      </c>
      <c r="Z1018" s="30">
        <f t="shared" si="217"/>
        <v>191.66666666666666</v>
      </c>
      <c r="AA1018" s="30">
        <f t="shared" si="218"/>
        <v>3.5356511490866236</v>
      </c>
      <c r="AB1018" s="30">
        <f t="shared" si="219"/>
        <v>0</v>
      </c>
      <c r="AC1018" s="30">
        <f t="shared" si="222"/>
        <v>4560.5762421842464</v>
      </c>
    </row>
    <row r="1019" spans="1:29" x14ac:dyDescent="0.35">
      <c r="A1019" s="5">
        <v>45099.492819583334</v>
      </c>
      <c r="B1019" s="1">
        <v>1</v>
      </c>
      <c r="C1019" s="6">
        <v>2468.0500000000002</v>
      </c>
      <c r="D1019" s="6">
        <v>1</v>
      </c>
      <c r="E1019" s="7" t="s">
        <v>19</v>
      </c>
      <c r="F1019" s="5">
        <v>45100.427533923612</v>
      </c>
      <c r="G1019" s="1">
        <v>1</v>
      </c>
      <c r="H1019" s="5">
        <v>45079.651120312497</v>
      </c>
      <c r="I1019" s="7" t="s">
        <v>41</v>
      </c>
      <c r="J1019" s="7"/>
      <c r="K1019" s="7"/>
      <c r="L1019" s="7" t="s">
        <v>21</v>
      </c>
      <c r="M1019" s="7" t="s">
        <v>54</v>
      </c>
      <c r="N1019" s="7" t="s">
        <v>28</v>
      </c>
      <c r="O1019" s="7" t="s">
        <v>46</v>
      </c>
      <c r="P1019" s="25">
        <f t="shared" si="223"/>
        <v>1018</v>
      </c>
      <c r="Q1019" s="28">
        <f t="shared" si="220"/>
        <v>45078</v>
      </c>
      <c r="R1019" s="28" t="str">
        <f t="shared" si="210"/>
        <v>WEB</v>
      </c>
      <c r="S1019" s="28" t="str">
        <f t="shared" si="211"/>
        <v>WEBSITE</v>
      </c>
      <c r="T1019" s="29">
        <f t="shared" si="212"/>
        <v>1.6313213703099511E-3</v>
      </c>
      <c r="U1019" s="29">
        <f t="shared" si="221"/>
        <v>1.6313213703099511E-3</v>
      </c>
      <c r="V1019" s="30">
        <f t="shared" si="213"/>
        <v>24.680500000000002</v>
      </c>
      <c r="W1019" s="30">
        <f t="shared" si="214"/>
        <v>50</v>
      </c>
      <c r="X1019" s="30">
        <f t="shared" si="215"/>
        <v>0</v>
      </c>
      <c r="Y1019" s="30">
        <f t="shared" si="216"/>
        <v>34.552700000000002</v>
      </c>
      <c r="Z1019" s="30">
        <f t="shared" si="217"/>
        <v>115</v>
      </c>
      <c r="AA1019" s="30">
        <f t="shared" si="218"/>
        <v>16.31321370309951</v>
      </c>
      <c r="AB1019" s="30">
        <f t="shared" si="219"/>
        <v>0</v>
      </c>
      <c r="AC1019" s="30">
        <f t="shared" si="222"/>
        <v>2227.5035862969007</v>
      </c>
    </row>
    <row r="1020" spans="1:29" x14ac:dyDescent="0.35">
      <c r="A1020" s="5">
        <v>45099.968774050925</v>
      </c>
      <c r="B1020" s="1">
        <v>2</v>
      </c>
      <c r="C1020" s="6">
        <v>5216.07</v>
      </c>
      <c r="D1020" s="6">
        <v>1</v>
      </c>
      <c r="E1020" s="7" t="s">
        <v>19</v>
      </c>
      <c r="F1020" s="5">
        <v>45101.447393692128</v>
      </c>
      <c r="G1020" s="1">
        <v>2</v>
      </c>
      <c r="H1020" s="5">
        <v>45051.557430046298</v>
      </c>
      <c r="I1020" s="7" t="s">
        <v>41</v>
      </c>
      <c r="J1020" s="7"/>
      <c r="K1020" s="7" t="s">
        <v>30</v>
      </c>
      <c r="L1020" s="7" t="s">
        <v>31</v>
      </c>
      <c r="M1020" s="7" t="s">
        <v>34</v>
      </c>
      <c r="N1020" s="7" t="s">
        <v>33</v>
      </c>
      <c r="O1020" s="7" t="s">
        <v>30</v>
      </c>
      <c r="P1020" s="25">
        <f t="shared" si="223"/>
        <v>1019</v>
      </c>
      <c r="Q1020" s="28">
        <f t="shared" si="220"/>
        <v>45078</v>
      </c>
      <c r="R1020" s="28" t="str">
        <f t="shared" si="210"/>
        <v>OTA</v>
      </c>
      <c r="S1020" s="28" t="str">
        <f t="shared" si="211"/>
        <v>OTA</v>
      </c>
      <c r="T1020" s="29">
        <f t="shared" si="212"/>
        <v>1.1785503830288745E-3</v>
      </c>
      <c r="U1020" s="29">
        <f t="shared" si="221"/>
        <v>1.1785503830288745E-3</v>
      </c>
      <c r="V1020" s="30">
        <f t="shared" si="213"/>
        <v>782.41049999999996</v>
      </c>
      <c r="W1020" s="30">
        <f t="shared" si="214"/>
        <v>0</v>
      </c>
      <c r="X1020" s="30">
        <f t="shared" si="215"/>
        <v>0</v>
      </c>
      <c r="Y1020" s="30">
        <f t="shared" si="216"/>
        <v>93.889259999999993</v>
      </c>
      <c r="Z1020" s="30">
        <f t="shared" si="217"/>
        <v>153.33333333333331</v>
      </c>
      <c r="AA1020" s="30">
        <f t="shared" si="218"/>
        <v>2.3571007660577488</v>
      </c>
      <c r="AB1020" s="30">
        <f t="shared" si="219"/>
        <v>0</v>
      </c>
      <c r="AC1020" s="30">
        <f t="shared" si="222"/>
        <v>4184.0798059006083</v>
      </c>
    </row>
    <row r="1021" spans="1:29" x14ac:dyDescent="0.35">
      <c r="A1021" s="5">
        <v>45099.884290000002</v>
      </c>
      <c r="B1021" s="1">
        <v>1</v>
      </c>
      <c r="C1021" s="6">
        <v>1158.43</v>
      </c>
      <c r="D1021" s="6">
        <v>1</v>
      </c>
      <c r="E1021" s="7" t="s">
        <v>19</v>
      </c>
      <c r="F1021" s="5">
        <v>45100.45333246528</v>
      </c>
      <c r="G1021" s="1">
        <v>2</v>
      </c>
      <c r="H1021" s="5">
        <v>45099.84529351852</v>
      </c>
      <c r="I1021" s="7" t="s">
        <v>41</v>
      </c>
      <c r="J1021" s="7"/>
      <c r="K1021" s="7" t="s">
        <v>38</v>
      </c>
      <c r="L1021" s="7" t="s">
        <v>31</v>
      </c>
      <c r="M1021" s="7" t="s">
        <v>32</v>
      </c>
      <c r="N1021" s="7" t="s">
        <v>23</v>
      </c>
      <c r="O1021" s="7" t="s">
        <v>38</v>
      </c>
      <c r="P1021" s="25">
        <f t="shared" si="223"/>
        <v>1020</v>
      </c>
      <c r="Q1021" s="28">
        <f t="shared" si="220"/>
        <v>45078</v>
      </c>
      <c r="R1021" s="28" t="str">
        <f t="shared" si="210"/>
        <v>OTA</v>
      </c>
      <c r="S1021" s="28" t="str">
        <f t="shared" si="211"/>
        <v>OTA</v>
      </c>
      <c r="T1021" s="29">
        <f t="shared" si="212"/>
        <v>5.8927519151443723E-4</v>
      </c>
      <c r="U1021" s="29">
        <f t="shared" si="221"/>
        <v>5.8927519151443723E-4</v>
      </c>
      <c r="V1021" s="30">
        <f t="shared" si="213"/>
        <v>173.7645</v>
      </c>
      <c r="W1021" s="30">
        <f t="shared" si="214"/>
        <v>0</v>
      </c>
      <c r="X1021" s="30">
        <f t="shared" si="215"/>
        <v>0</v>
      </c>
      <c r="Y1021" s="30">
        <f t="shared" si="216"/>
        <v>20.851739999999999</v>
      </c>
      <c r="Z1021" s="30">
        <f t="shared" si="217"/>
        <v>115</v>
      </c>
      <c r="AA1021" s="30">
        <f t="shared" si="218"/>
        <v>1.1785503830288744</v>
      </c>
      <c r="AB1021" s="30">
        <f t="shared" si="219"/>
        <v>0</v>
      </c>
      <c r="AC1021" s="30">
        <f t="shared" si="222"/>
        <v>847.63520961697122</v>
      </c>
    </row>
    <row r="1022" spans="1:29" x14ac:dyDescent="0.35">
      <c r="A1022" s="5">
        <v>45100.036896469908</v>
      </c>
      <c r="B1022" s="1">
        <v>1</v>
      </c>
      <c r="C1022" s="6">
        <v>1124.28</v>
      </c>
      <c r="D1022" s="6">
        <v>1</v>
      </c>
      <c r="E1022" s="7" t="s">
        <v>19</v>
      </c>
      <c r="F1022" s="5">
        <v>45100.5</v>
      </c>
      <c r="G1022" s="1">
        <v>1</v>
      </c>
      <c r="H1022" s="5">
        <v>45099.845269259262</v>
      </c>
      <c r="I1022" s="7" t="s">
        <v>41</v>
      </c>
      <c r="J1022" s="7"/>
      <c r="K1022" s="7" t="s">
        <v>38</v>
      </c>
      <c r="L1022" s="7" t="s">
        <v>31</v>
      </c>
      <c r="M1022" s="7" t="s">
        <v>32</v>
      </c>
      <c r="N1022" s="7" t="s">
        <v>23</v>
      </c>
      <c r="O1022" s="7" t="s">
        <v>38</v>
      </c>
      <c r="P1022" s="25">
        <f t="shared" si="223"/>
        <v>1021</v>
      </c>
      <c r="Q1022" s="28">
        <f t="shared" si="220"/>
        <v>45078</v>
      </c>
      <c r="R1022" s="28" t="str">
        <f t="shared" si="210"/>
        <v>OTA</v>
      </c>
      <c r="S1022" s="28" t="str">
        <f t="shared" si="211"/>
        <v>OTA</v>
      </c>
      <c r="T1022" s="29">
        <f t="shared" si="212"/>
        <v>5.8927519151443723E-4</v>
      </c>
      <c r="U1022" s="29">
        <f t="shared" si="221"/>
        <v>5.8927519151443723E-4</v>
      </c>
      <c r="V1022" s="30">
        <f t="shared" si="213"/>
        <v>168.642</v>
      </c>
      <c r="W1022" s="30">
        <f t="shared" si="214"/>
        <v>0</v>
      </c>
      <c r="X1022" s="30">
        <f t="shared" si="215"/>
        <v>0</v>
      </c>
      <c r="Y1022" s="30">
        <f t="shared" si="216"/>
        <v>20.237039999999997</v>
      </c>
      <c r="Z1022" s="30">
        <f t="shared" si="217"/>
        <v>115</v>
      </c>
      <c r="AA1022" s="30">
        <f t="shared" si="218"/>
        <v>1.1785503830288744</v>
      </c>
      <c r="AB1022" s="30">
        <f t="shared" si="219"/>
        <v>0</v>
      </c>
      <c r="AC1022" s="30">
        <f t="shared" si="222"/>
        <v>819.22240961697105</v>
      </c>
    </row>
    <row r="1023" spans="1:29" x14ac:dyDescent="0.35">
      <c r="A1023" s="5">
        <v>45100.114335543978</v>
      </c>
      <c r="B1023" s="1">
        <v>3</v>
      </c>
      <c r="C1023" s="6">
        <v>4118.21</v>
      </c>
      <c r="D1023" s="6">
        <v>1</v>
      </c>
      <c r="E1023" s="7" t="s">
        <v>19</v>
      </c>
      <c r="F1023" s="5">
        <v>45102.458333333336</v>
      </c>
      <c r="G1023" s="1">
        <v>1</v>
      </c>
      <c r="H1023" s="5">
        <v>44929.467368032405</v>
      </c>
      <c r="I1023" s="7" t="s">
        <v>42</v>
      </c>
      <c r="J1023" s="7"/>
      <c r="K1023" s="7"/>
      <c r="L1023" s="7" t="s">
        <v>21</v>
      </c>
      <c r="M1023" s="7" t="s">
        <v>57</v>
      </c>
      <c r="N1023" s="7" t="s">
        <v>33</v>
      </c>
      <c r="O1023" s="7" t="s">
        <v>46</v>
      </c>
      <c r="P1023" s="25">
        <f t="shared" si="223"/>
        <v>1022</v>
      </c>
      <c r="Q1023" s="28">
        <f t="shared" si="220"/>
        <v>45078</v>
      </c>
      <c r="R1023" s="28" t="str">
        <f t="shared" si="210"/>
        <v>WEB</v>
      </c>
      <c r="S1023" s="28" t="str">
        <f t="shared" si="211"/>
        <v>WEBSITE</v>
      </c>
      <c r="T1023" s="29">
        <f t="shared" si="212"/>
        <v>4.8939641109298528E-3</v>
      </c>
      <c r="U1023" s="29">
        <f t="shared" si="221"/>
        <v>4.8939641109298528E-3</v>
      </c>
      <c r="V1023" s="30">
        <f t="shared" si="213"/>
        <v>41.182099999999998</v>
      </c>
      <c r="W1023" s="30">
        <f t="shared" si="214"/>
        <v>50</v>
      </c>
      <c r="X1023" s="30">
        <f t="shared" si="215"/>
        <v>0</v>
      </c>
      <c r="Y1023" s="30">
        <f t="shared" si="216"/>
        <v>57.654940000000003</v>
      </c>
      <c r="Z1023" s="30">
        <f t="shared" si="217"/>
        <v>191.66666666666666</v>
      </c>
      <c r="AA1023" s="30">
        <f t="shared" si="218"/>
        <v>48.939641109298528</v>
      </c>
      <c r="AB1023" s="30">
        <f t="shared" si="219"/>
        <v>0</v>
      </c>
      <c r="AC1023" s="30">
        <f t="shared" si="222"/>
        <v>3728.7666522240347</v>
      </c>
    </row>
    <row r="1024" spans="1:29" x14ac:dyDescent="0.35">
      <c r="A1024" s="5">
        <v>45099.899900324075</v>
      </c>
      <c r="B1024" s="1">
        <v>1</v>
      </c>
      <c r="C1024" s="6">
        <v>2435.2199999999998</v>
      </c>
      <c r="D1024" s="6">
        <v>1</v>
      </c>
      <c r="E1024" s="7" t="s">
        <v>19</v>
      </c>
      <c r="F1024" s="5">
        <v>45100.458333333336</v>
      </c>
      <c r="G1024" s="1">
        <v>1</v>
      </c>
      <c r="H1024" s="5">
        <v>45087.505342083336</v>
      </c>
      <c r="I1024" s="7" t="s">
        <v>42</v>
      </c>
      <c r="J1024" s="7"/>
      <c r="K1024" s="7" t="s">
        <v>35</v>
      </c>
      <c r="L1024" s="7" t="s">
        <v>31</v>
      </c>
      <c r="M1024" s="7" t="s">
        <v>34</v>
      </c>
      <c r="N1024" s="7" t="s">
        <v>33</v>
      </c>
      <c r="O1024" s="7" t="s">
        <v>47</v>
      </c>
      <c r="P1024" s="25">
        <f t="shared" si="223"/>
        <v>1023</v>
      </c>
      <c r="Q1024" s="28">
        <f t="shared" si="220"/>
        <v>45078</v>
      </c>
      <c r="R1024" s="28" t="str">
        <f t="shared" si="210"/>
        <v>OTA</v>
      </c>
      <c r="S1024" s="28" t="str">
        <f t="shared" si="211"/>
        <v>OTA</v>
      </c>
      <c r="T1024" s="29">
        <f t="shared" si="212"/>
        <v>5.8927519151443723E-4</v>
      </c>
      <c r="U1024" s="29">
        <f t="shared" si="221"/>
        <v>5.8927519151443723E-4</v>
      </c>
      <c r="V1024" s="30">
        <f t="shared" si="213"/>
        <v>365.28299999999996</v>
      </c>
      <c r="W1024" s="30">
        <f t="shared" si="214"/>
        <v>0</v>
      </c>
      <c r="X1024" s="30">
        <f t="shared" si="215"/>
        <v>0</v>
      </c>
      <c r="Y1024" s="30">
        <f t="shared" si="216"/>
        <v>43.83395999999999</v>
      </c>
      <c r="Z1024" s="30">
        <f t="shared" si="217"/>
        <v>115</v>
      </c>
      <c r="AA1024" s="30">
        <f t="shared" si="218"/>
        <v>1.1785503830288744</v>
      </c>
      <c r="AB1024" s="30">
        <f t="shared" si="219"/>
        <v>0</v>
      </c>
      <c r="AC1024" s="30">
        <f t="shared" si="222"/>
        <v>1909.924489616971</v>
      </c>
    </row>
    <row r="1025" spans="1:29" x14ac:dyDescent="0.35">
      <c r="A1025" s="5">
        <v>45099.722241284719</v>
      </c>
      <c r="B1025" s="1">
        <v>1</v>
      </c>
      <c r="C1025" s="6">
        <v>2442.0500000000002</v>
      </c>
      <c r="D1025" s="6">
        <v>1</v>
      </c>
      <c r="E1025" s="7" t="s">
        <v>19</v>
      </c>
      <c r="F1025" s="5">
        <v>45100.458333333336</v>
      </c>
      <c r="G1025" s="1">
        <v>1</v>
      </c>
      <c r="H1025" s="5">
        <v>45087.233558541666</v>
      </c>
      <c r="I1025" s="7" t="s">
        <v>42</v>
      </c>
      <c r="J1025" s="7"/>
      <c r="K1025" s="7"/>
      <c r="L1025" s="7" t="s">
        <v>21</v>
      </c>
      <c r="M1025" s="7" t="s">
        <v>54</v>
      </c>
      <c r="N1025" s="7" t="s">
        <v>43</v>
      </c>
      <c r="O1025" s="7" t="s">
        <v>46</v>
      </c>
      <c r="P1025" s="25">
        <f t="shared" si="223"/>
        <v>1024</v>
      </c>
      <c r="Q1025" s="28">
        <f t="shared" si="220"/>
        <v>45078</v>
      </c>
      <c r="R1025" s="28" t="str">
        <f t="shared" si="210"/>
        <v>WEB</v>
      </c>
      <c r="S1025" s="28" t="str">
        <f t="shared" si="211"/>
        <v>WEBSITE</v>
      </c>
      <c r="T1025" s="29">
        <f t="shared" si="212"/>
        <v>1.6313213703099511E-3</v>
      </c>
      <c r="U1025" s="29">
        <f t="shared" si="221"/>
        <v>1.6313213703099511E-3</v>
      </c>
      <c r="V1025" s="30">
        <f t="shared" si="213"/>
        <v>24.420500000000004</v>
      </c>
      <c r="W1025" s="30">
        <f t="shared" si="214"/>
        <v>50</v>
      </c>
      <c r="X1025" s="30">
        <f t="shared" si="215"/>
        <v>0</v>
      </c>
      <c r="Y1025" s="30">
        <f t="shared" si="216"/>
        <v>34.188700000000004</v>
      </c>
      <c r="Z1025" s="30">
        <f t="shared" si="217"/>
        <v>115</v>
      </c>
      <c r="AA1025" s="30">
        <f t="shared" si="218"/>
        <v>16.31321370309951</v>
      </c>
      <c r="AB1025" s="30">
        <f t="shared" si="219"/>
        <v>0</v>
      </c>
      <c r="AC1025" s="30">
        <f t="shared" si="222"/>
        <v>2202.1275862969005</v>
      </c>
    </row>
    <row r="1026" spans="1:29" x14ac:dyDescent="0.35">
      <c r="A1026" s="5">
        <v>45099.863483668982</v>
      </c>
      <c r="B1026" s="1">
        <v>1</v>
      </c>
      <c r="C1026" s="6">
        <v>1857.14</v>
      </c>
      <c r="D1026" s="6">
        <v>1</v>
      </c>
      <c r="E1026" s="7" t="s">
        <v>19</v>
      </c>
      <c r="F1026" s="5">
        <v>45100.458333333336</v>
      </c>
      <c r="G1026" s="1">
        <v>5</v>
      </c>
      <c r="H1026" s="5">
        <v>45099.354279247687</v>
      </c>
      <c r="I1026" s="7" t="s">
        <v>44</v>
      </c>
      <c r="J1026" s="7"/>
      <c r="K1026" s="7" t="s">
        <v>60</v>
      </c>
      <c r="L1026" s="7" t="s">
        <v>21</v>
      </c>
      <c r="M1026" s="7" t="s">
        <v>22</v>
      </c>
      <c r="N1026" s="7" t="s">
        <v>28</v>
      </c>
      <c r="O1026" s="7" t="s">
        <v>61</v>
      </c>
      <c r="P1026" s="25">
        <f t="shared" si="223"/>
        <v>1025</v>
      </c>
      <c r="Q1026" s="28">
        <f t="shared" si="220"/>
        <v>45078</v>
      </c>
      <c r="R1026" s="28" t="str">
        <f t="shared" ref="R1026:R1089" si="224">IFERROR(VLOOKUP($M1026,rate_mapping,2,FALSE),"")</f>
        <v>WEB</v>
      </c>
      <c r="S1026" s="28" t="str">
        <f t="shared" ref="S1026:S1089" si="225">IFERROR(VLOOKUP($O1026,source_mapping,2,FALSE),"")</f>
        <v>META</v>
      </c>
      <c r="T1026" s="29">
        <f t="shared" ref="T1026:T1089" si="226">IFERROR($B1026/SUMIFS($B:$B,$L:$L,$L1026,$Q:$Q,$Q1026),0)</f>
        <v>1.6313213703099511E-3</v>
      </c>
      <c r="U1026" s="29">
        <f t="shared" si="221"/>
        <v>1.6313213703099511E-3</v>
      </c>
      <c r="V1026" s="30">
        <f t="shared" ref="V1026:V1089" si="227">MAX(IFERROR(VLOOKUP($S1026,channel_code_cost,3,FALSE)*$C1026,0),IFERROR(VLOOKUP($R1026,rate_code_cost,3,FALSE)*$C1026,0))</f>
        <v>0</v>
      </c>
      <c r="W1026" s="30">
        <f t="shared" ref="W1026:W1089" si="228">MAX(IFERROR(VLOOKUP($S1026,channel_code_cost,2,FALSE)*$D1026,0),IFERROR(VLOOKUP($R1026,rate_code_cost,2,FALSE)*$D1026,0))</f>
        <v>0</v>
      </c>
      <c r="X1026" s="30">
        <f t="shared" ref="X1026:X1089" si="229">MAX(IFERROR(VLOOKUP($S1026,channel_code_cost,4,FALSE)*$C1026,0),IFERROR(VLOOKUP($R1026,rate_code_cost,4,FALSE)*$C1026,0))</f>
        <v>0</v>
      </c>
      <c r="Y1026" s="30">
        <f t="shared" ref="Y1026:Y1089" si="230">MAX(IFERROR(VLOOKUP($S1026,channel_code_cost,5,FALSE)*$C1026,0),IFERROR(VLOOKUP($R1026,rate_code_cost,5,FALSE)*$C1026,0))</f>
        <v>33.428519999999999</v>
      </c>
      <c r="Z1026" s="30">
        <f t="shared" ref="Z1026:Z1089" si="231">hk_departure_cost+(($B1026-1)*hk_stay_cost)</f>
        <v>115</v>
      </c>
      <c r="AA1026" s="30">
        <f t="shared" ref="AA1026:AA1089" si="232">IFERROR(VLOOKUP($S1026,channel_code_cost,6,FALSE)*$U1026,0)</f>
        <v>0</v>
      </c>
      <c r="AB1026" s="30">
        <f t="shared" ref="AB1026:AB1089" si="233">IFERROR(VLOOKUP($L1026,segment_p_cost,2,FALSE)*$T1026,0)</f>
        <v>0</v>
      </c>
      <c r="AC1026" s="30">
        <f t="shared" si="222"/>
        <v>1708.7114800000002</v>
      </c>
    </row>
    <row r="1027" spans="1:29" x14ac:dyDescent="0.35">
      <c r="A1027" s="5">
        <v>45099.649270555557</v>
      </c>
      <c r="B1027" s="1">
        <v>3</v>
      </c>
      <c r="C1027" s="6">
        <v>9926.14</v>
      </c>
      <c r="D1027" s="6">
        <v>1</v>
      </c>
      <c r="E1027" s="7" t="s">
        <v>19</v>
      </c>
      <c r="F1027" s="5">
        <v>45102.458333333336</v>
      </c>
      <c r="G1027" s="1">
        <v>3</v>
      </c>
      <c r="H1027" s="5">
        <v>44963.939719907408</v>
      </c>
      <c r="I1027" s="7" t="s">
        <v>44</v>
      </c>
      <c r="J1027" s="7"/>
      <c r="K1027" s="7" t="s">
        <v>30</v>
      </c>
      <c r="L1027" s="7" t="s">
        <v>31</v>
      </c>
      <c r="M1027" s="7" t="s">
        <v>58</v>
      </c>
      <c r="N1027" s="7" t="s">
        <v>33</v>
      </c>
      <c r="O1027" s="7" t="s">
        <v>30</v>
      </c>
      <c r="P1027" s="25">
        <f t="shared" si="223"/>
        <v>1026</v>
      </c>
      <c r="Q1027" s="28">
        <f t="shared" ref="Q1027:Q1090" si="234">DATE(YEAR($A1027),MONTH($A1027),1)</f>
        <v>45078</v>
      </c>
      <c r="R1027" s="28" t="str">
        <f t="shared" si="224"/>
        <v>OTA</v>
      </c>
      <c r="S1027" s="28" t="str">
        <f t="shared" si="225"/>
        <v>OTA</v>
      </c>
      <c r="T1027" s="29">
        <f t="shared" si="226"/>
        <v>1.7678255745433118E-3</v>
      </c>
      <c r="U1027" s="29">
        <f t="shared" ref="U1027:U1090" si="235">IFERROR($B1027/SUMIFS($B:$B,$L:$L,$L1027,$Q:$Q,$Q1027),0)</f>
        <v>1.7678255745433118E-3</v>
      </c>
      <c r="V1027" s="30">
        <f t="shared" si="227"/>
        <v>1488.9209999999998</v>
      </c>
      <c r="W1027" s="30">
        <f t="shared" si="228"/>
        <v>0</v>
      </c>
      <c r="X1027" s="30">
        <f t="shared" si="229"/>
        <v>0</v>
      </c>
      <c r="Y1027" s="30">
        <f t="shared" si="230"/>
        <v>178.67051999999998</v>
      </c>
      <c r="Z1027" s="30">
        <f t="shared" si="231"/>
        <v>191.66666666666666</v>
      </c>
      <c r="AA1027" s="30">
        <f t="shared" si="232"/>
        <v>3.5356511490866236</v>
      </c>
      <c r="AB1027" s="30">
        <f t="shared" si="233"/>
        <v>0</v>
      </c>
      <c r="AC1027" s="30">
        <f t="shared" ref="AC1027:AC1090" si="236">C1027-SUM(V1027:AB1027)</f>
        <v>8063.3461621842462</v>
      </c>
    </row>
    <row r="1028" spans="1:29" x14ac:dyDescent="0.35">
      <c r="A1028" s="5">
        <v>45100.023546990742</v>
      </c>
      <c r="B1028" s="1">
        <v>1</v>
      </c>
      <c r="C1028" s="6">
        <v>1926.79</v>
      </c>
      <c r="D1028" s="6">
        <v>1</v>
      </c>
      <c r="E1028" s="7" t="s">
        <v>19</v>
      </c>
      <c r="F1028" s="5">
        <v>45100.448415578707</v>
      </c>
      <c r="G1028" s="1">
        <v>2</v>
      </c>
      <c r="H1028" s="5">
        <v>45017.689027326385</v>
      </c>
      <c r="I1028" s="7" t="s">
        <v>48</v>
      </c>
      <c r="J1028" s="7"/>
      <c r="K1028" s="7" t="s">
        <v>30</v>
      </c>
      <c r="L1028" s="7" t="s">
        <v>31</v>
      </c>
      <c r="M1028" s="7" t="s">
        <v>32</v>
      </c>
      <c r="N1028" s="7" t="s">
        <v>33</v>
      </c>
      <c r="O1028" s="7" t="s">
        <v>30</v>
      </c>
      <c r="P1028" s="25">
        <f t="shared" ref="P1028:P1091" si="237">P1027+1</f>
        <v>1027</v>
      </c>
      <c r="Q1028" s="28">
        <f t="shared" si="234"/>
        <v>45078</v>
      </c>
      <c r="R1028" s="28" t="str">
        <f t="shared" si="224"/>
        <v>OTA</v>
      </c>
      <c r="S1028" s="28" t="str">
        <f t="shared" si="225"/>
        <v>OTA</v>
      </c>
      <c r="T1028" s="29">
        <f t="shared" si="226"/>
        <v>5.8927519151443723E-4</v>
      </c>
      <c r="U1028" s="29">
        <f t="shared" si="235"/>
        <v>5.8927519151443723E-4</v>
      </c>
      <c r="V1028" s="30">
        <f t="shared" si="227"/>
        <v>289.01849999999996</v>
      </c>
      <c r="W1028" s="30">
        <f t="shared" si="228"/>
        <v>0</v>
      </c>
      <c r="X1028" s="30">
        <f t="shared" si="229"/>
        <v>0</v>
      </c>
      <c r="Y1028" s="30">
        <f t="shared" si="230"/>
        <v>34.682219999999994</v>
      </c>
      <c r="Z1028" s="30">
        <f t="shared" si="231"/>
        <v>115</v>
      </c>
      <c r="AA1028" s="30">
        <f t="shared" si="232"/>
        <v>1.1785503830288744</v>
      </c>
      <c r="AB1028" s="30">
        <f t="shared" si="233"/>
        <v>0</v>
      </c>
      <c r="AC1028" s="30">
        <f t="shared" si="236"/>
        <v>1486.9107296169711</v>
      </c>
    </row>
    <row r="1029" spans="1:29" x14ac:dyDescent="0.35">
      <c r="A1029" s="5">
        <v>45099.862714236115</v>
      </c>
      <c r="B1029" s="1">
        <v>1</v>
      </c>
      <c r="C1029" s="6">
        <v>1126.76</v>
      </c>
      <c r="D1029" s="6">
        <v>1</v>
      </c>
      <c r="E1029" s="7" t="s">
        <v>19</v>
      </c>
      <c r="F1029" s="5">
        <v>45100.440028275465</v>
      </c>
      <c r="G1029" s="1">
        <v>2</v>
      </c>
      <c r="H1029" s="5">
        <v>45099.862182407407</v>
      </c>
      <c r="I1029" s="7" t="s">
        <v>48</v>
      </c>
      <c r="J1029" s="7"/>
      <c r="K1029" s="7"/>
      <c r="L1029" s="7" t="s">
        <v>21</v>
      </c>
      <c r="M1029" s="7" t="s">
        <v>52</v>
      </c>
      <c r="N1029" s="7" t="s">
        <v>23</v>
      </c>
      <c r="O1029" s="7" t="s">
        <v>24</v>
      </c>
      <c r="P1029" s="25">
        <f t="shared" si="237"/>
        <v>1028</v>
      </c>
      <c r="Q1029" s="28">
        <f t="shared" si="234"/>
        <v>45078</v>
      </c>
      <c r="R1029" s="28" t="str">
        <f t="shared" si="224"/>
        <v>WEB</v>
      </c>
      <c r="S1029" s="28" t="str">
        <f t="shared" si="225"/>
        <v>OFFLINE</v>
      </c>
      <c r="T1029" s="29">
        <f t="shared" si="226"/>
        <v>1.6313213703099511E-3</v>
      </c>
      <c r="U1029" s="29">
        <f t="shared" si="235"/>
        <v>1.6313213703099511E-3</v>
      </c>
      <c r="V1029" s="30">
        <f t="shared" si="227"/>
        <v>0</v>
      </c>
      <c r="W1029" s="30">
        <f t="shared" si="228"/>
        <v>0</v>
      </c>
      <c r="X1029" s="30">
        <f t="shared" si="229"/>
        <v>0</v>
      </c>
      <c r="Y1029" s="30">
        <f t="shared" si="230"/>
        <v>15.77464</v>
      </c>
      <c r="Z1029" s="30">
        <f t="shared" si="231"/>
        <v>115</v>
      </c>
      <c r="AA1029" s="30">
        <f t="shared" si="232"/>
        <v>0</v>
      </c>
      <c r="AB1029" s="30">
        <f t="shared" si="233"/>
        <v>0</v>
      </c>
      <c r="AC1029" s="30">
        <f t="shared" si="236"/>
        <v>995.98536000000001</v>
      </c>
    </row>
    <row r="1030" spans="1:29" x14ac:dyDescent="0.35">
      <c r="A1030" s="5">
        <v>45100.079699340276</v>
      </c>
      <c r="B1030" s="1">
        <v>1</v>
      </c>
      <c r="C1030" s="6">
        <v>876.7</v>
      </c>
      <c r="D1030" s="6">
        <v>1</v>
      </c>
      <c r="E1030" s="7" t="s">
        <v>19</v>
      </c>
      <c r="F1030" s="5">
        <v>45100.442427928239</v>
      </c>
      <c r="G1030" s="1">
        <v>1</v>
      </c>
      <c r="H1030" s="5">
        <v>45011.807083854168</v>
      </c>
      <c r="I1030" s="7" t="s">
        <v>48</v>
      </c>
      <c r="J1030" s="7"/>
      <c r="K1030" s="7" t="s">
        <v>35</v>
      </c>
      <c r="L1030" s="7" t="s">
        <v>31</v>
      </c>
      <c r="M1030" s="7" t="s">
        <v>34</v>
      </c>
      <c r="N1030" s="7" t="s">
        <v>33</v>
      </c>
      <c r="O1030" s="7" t="s">
        <v>47</v>
      </c>
      <c r="P1030" s="25">
        <f t="shared" si="237"/>
        <v>1029</v>
      </c>
      <c r="Q1030" s="28">
        <f t="shared" si="234"/>
        <v>45078</v>
      </c>
      <c r="R1030" s="28" t="str">
        <f t="shared" si="224"/>
        <v>OTA</v>
      </c>
      <c r="S1030" s="28" t="str">
        <f t="shared" si="225"/>
        <v>OTA</v>
      </c>
      <c r="T1030" s="29">
        <f t="shared" si="226"/>
        <v>5.8927519151443723E-4</v>
      </c>
      <c r="U1030" s="29">
        <f t="shared" si="235"/>
        <v>5.8927519151443723E-4</v>
      </c>
      <c r="V1030" s="30">
        <f t="shared" si="227"/>
        <v>131.505</v>
      </c>
      <c r="W1030" s="30">
        <f t="shared" si="228"/>
        <v>0</v>
      </c>
      <c r="X1030" s="30">
        <f t="shared" si="229"/>
        <v>0</v>
      </c>
      <c r="Y1030" s="30">
        <f t="shared" si="230"/>
        <v>15.7806</v>
      </c>
      <c r="Z1030" s="30">
        <f t="shared" si="231"/>
        <v>115</v>
      </c>
      <c r="AA1030" s="30">
        <f t="shared" si="232"/>
        <v>1.1785503830288744</v>
      </c>
      <c r="AB1030" s="30">
        <f t="shared" si="233"/>
        <v>0</v>
      </c>
      <c r="AC1030" s="30">
        <f t="shared" si="236"/>
        <v>613.23584961697111</v>
      </c>
    </row>
    <row r="1031" spans="1:29" x14ac:dyDescent="0.35">
      <c r="A1031" s="5">
        <v>45099.684326377312</v>
      </c>
      <c r="B1031" s="1">
        <v>3</v>
      </c>
      <c r="C1031" s="6">
        <v>8291.07</v>
      </c>
      <c r="D1031" s="6">
        <v>1</v>
      </c>
      <c r="E1031" s="7" t="s">
        <v>19</v>
      </c>
      <c r="F1031" s="5">
        <v>45102.458333333336</v>
      </c>
      <c r="G1031" s="1">
        <v>4</v>
      </c>
      <c r="H1031" s="5">
        <v>45064.096865057872</v>
      </c>
      <c r="I1031" s="7" t="s">
        <v>63</v>
      </c>
      <c r="J1031" s="7"/>
      <c r="K1031" s="7" t="s">
        <v>60</v>
      </c>
      <c r="L1031" s="7" t="s">
        <v>21</v>
      </c>
      <c r="M1031" s="7" t="s">
        <v>22</v>
      </c>
      <c r="N1031" s="7" t="s">
        <v>43</v>
      </c>
      <c r="O1031" s="7" t="s">
        <v>61</v>
      </c>
      <c r="P1031" s="25">
        <f t="shared" si="237"/>
        <v>1030</v>
      </c>
      <c r="Q1031" s="28">
        <f t="shared" si="234"/>
        <v>45078</v>
      </c>
      <c r="R1031" s="28" t="str">
        <f t="shared" si="224"/>
        <v>WEB</v>
      </c>
      <c r="S1031" s="28" t="str">
        <f t="shared" si="225"/>
        <v>META</v>
      </c>
      <c r="T1031" s="29">
        <f t="shared" si="226"/>
        <v>4.8939641109298528E-3</v>
      </c>
      <c r="U1031" s="29">
        <f t="shared" si="235"/>
        <v>4.8939641109298528E-3</v>
      </c>
      <c r="V1031" s="30">
        <f t="shared" si="227"/>
        <v>0</v>
      </c>
      <c r="W1031" s="30">
        <f t="shared" si="228"/>
        <v>0</v>
      </c>
      <c r="X1031" s="30">
        <f t="shared" si="229"/>
        <v>0</v>
      </c>
      <c r="Y1031" s="30">
        <f t="shared" si="230"/>
        <v>149.23925999999997</v>
      </c>
      <c r="Z1031" s="30">
        <f t="shared" si="231"/>
        <v>191.66666666666666</v>
      </c>
      <c r="AA1031" s="30">
        <f t="shared" si="232"/>
        <v>0</v>
      </c>
      <c r="AB1031" s="30">
        <f t="shared" si="233"/>
        <v>0</v>
      </c>
      <c r="AC1031" s="30">
        <f t="shared" si="236"/>
        <v>7950.1640733333334</v>
      </c>
    </row>
    <row r="1032" spans="1:29" x14ac:dyDescent="0.35">
      <c r="A1032" s="5">
        <v>45100.021633368058</v>
      </c>
      <c r="B1032" s="1">
        <v>1</v>
      </c>
      <c r="C1032" s="6">
        <v>2435.27</v>
      </c>
      <c r="D1032" s="6">
        <v>1</v>
      </c>
      <c r="E1032" s="7" t="s">
        <v>19</v>
      </c>
      <c r="F1032" s="5">
        <v>45100.448706400464</v>
      </c>
      <c r="G1032" s="1">
        <v>4</v>
      </c>
      <c r="H1032" s="5">
        <v>45014.657427256941</v>
      </c>
      <c r="I1032" s="7" t="s">
        <v>63</v>
      </c>
      <c r="J1032" s="7"/>
      <c r="K1032" s="7" t="s">
        <v>30</v>
      </c>
      <c r="L1032" s="7" t="s">
        <v>31</v>
      </c>
      <c r="M1032" s="7" t="s">
        <v>32</v>
      </c>
      <c r="N1032" s="7" t="s">
        <v>33</v>
      </c>
      <c r="O1032" s="7" t="s">
        <v>30</v>
      </c>
      <c r="P1032" s="25">
        <f t="shared" si="237"/>
        <v>1031</v>
      </c>
      <c r="Q1032" s="28">
        <f t="shared" si="234"/>
        <v>45078</v>
      </c>
      <c r="R1032" s="28" t="str">
        <f t="shared" si="224"/>
        <v>OTA</v>
      </c>
      <c r="S1032" s="28" t="str">
        <f t="shared" si="225"/>
        <v>OTA</v>
      </c>
      <c r="T1032" s="29">
        <f t="shared" si="226"/>
        <v>5.8927519151443723E-4</v>
      </c>
      <c r="U1032" s="29">
        <f t="shared" si="235"/>
        <v>5.8927519151443723E-4</v>
      </c>
      <c r="V1032" s="30">
        <f t="shared" si="227"/>
        <v>365.29050000000001</v>
      </c>
      <c r="W1032" s="30">
        <f t="shared" si="228"/>
        <v>0</v>
      </c>
      <c r="X1032" s="30">
        <f t="shared" si="229"/>
        <v>0</v>
      </c>
      <c r="Y1032" s="30">
        <f t="shared" si="230"/>
        <v>43.834859999999999</v>
      </c>
      <c r="Z1032" s="30">
        <f t="shared" si="231"/>
        <v>115</v>
      </c>
      <c r="AA1032" s="30">
        <f t="shared" si="232"/>
        <v>1.1785503830288744</v>
      </c>
      <c r="AB1032" s="30">
        <f t="shared" si="233"/>
        <v>0</v>
      </c>
      <c r="AC1032" s="30">
        <f t="shared" si="236"/>
        <v>1909.9660896169712</v>
      </c>
    </row>
    <row r="1033" spans="1:29" x14ac:dyDescent="0.35">
      <c r="A1033" s="5">
        <v>45099.666377499998</v>
      </c>
      <c r="B1033" s="1">
        <v>3</v>
      </c>
      <c r="C1033" s="6">
        <v>3211.88</v>
      </c>
      <c r="D1033" s="6">
        <v>1</v>
      </c>
      <c r="E1033" s="7" t="s">
        <v>19</v>
      </c>
      <c r="F1033" s="5">
        <v>45102.309991736111</v>
      </c>
      <c r="G1033" s="1">
        <v>1</v>
      </c>
      <c r="H1033" s="5">
        <v>45043.729645451385</v>
      </c>
      <c r="I1033" s="7" t="s">
        <v>49</v>
      </c>
      <c r="J1033" s="7"/>
      <c r="K1033" s="7" t="s">
        <v>30</v>
      </c>
      <c r="L1033" s="7" t="s">
        <v>31</v>
      </c>
      <c r="M1033" s="7" t="s">
        <v>34</v>
      </c>
      <c r="N1033" s="7" t="s">
        <v>33</v>
      </c>
      <c r="O1033" s="7" t="s">
        <v>30</v>
      </c>
      <c r="P1033" s="25">
        <f t="shared" si="237"/>
        <v>1032</v>
      </c>
      <c r="Q1033" s="28">
        <f t="shared" si="234"/>
        <v>45078</v>
      </c>
      <c r="R1033" s="28" t="str">
        <f t="shared" si="224"/>
        <v>OTA</v>
      </c>
      <c r="S1033" s="28" t="str">
        <f t="shared" si="225"/>
        <v>OTA</v>
      </c>
      <c r="T1033" s="29">
        <f t="shared" si="226"/>
        <v>1.7678255745433118E-3</v>
      </c>
      <c r="U1033" s="29">
        <f t="shared" si="235"/>
        <v>1.7678255745433118E-3</v>
      </c>
      <c r="V1033" s="30">
        <f t="shared" si="227"/>
        <v>481.78199999999998</v>
      </c>
      <c r="W1033" s="30">
        <f t="shared" si="228"/>
        <v>0</v>
      </c>
      <c r="X1033" s="30">
        <f t="shared" si="229"/>
        <v>0</v>
      </c>
      <c r="Y1033" s="30">
        <f t="shared" si="230"/>
        <v>57.813839999999999</v>
      </c>
      <c r="Z1033" s="30">
        <f t="shared" si="231"/>
        <v>191.66666666666666</v>
      </c>
      <c r="AA1033" s="30">
        <f t="shared" si="232"/>
        <v>3.5356511490866236</v>
      </c>
      <c r="AB1033" s="30">
        <f t="shared" si="233"/>
        <v>0</v>
      </c>
      <c r="AC1033" s="30">
        <f t="shared" si="236"/>
        <v>2477.0818421842469</v>
      </c>
    </row>
    <row r="1034" spans="1:29" x14ac:dyDescent="0.35">
      <c r="A1034" s="5">
        <v>45099.67412221065</v>
      </c>
      <c r="B1034" s="1">
        <v>2</v>
      </c>
      <c r="C1034" s="6">
        <v>1558.93</v>
      </c>
      <c r="D1034" s="6">
        <v>1</v>
      </c>
      <c r="E1034" s="7" t="s">
        <v>19</v>
      </c>
      <c r="F1034" s="5">
        <v>45101.2965434375</v>
      </c>
      <c r="G1034" s="1">
        <v>1</v>
      </c>
      <c r="H1034" s="5">
        <v>44993.775151203707</v>
      </c>
      <c r="I1034" s="7" t="s">
        <v>49</v>
      </c>
      <c r="J1034" s="7"/>
      <c r="K1034" s="7" t="s">
        <v>30</v>
      </c>
      <c r="L1034" s="7" t="s">
        <v>31</v>
      </c>
      <c r="M1034" s="7" t="s">
        <v>32</v>
      </c>
      <c r="N1034" s="7" t="s">
        <v>33</v>
      </c>
      <c r="O1034" s="7" t="s">
        <v>30</v>
      </c>
      <c r="P1034" s="25">
        <f t="shared" si="237"/>
        <v>1033</v>
      </c>
      <c r="Q1034" s="28">
        <f t="shared" si="234"/>
        <v>45078</v>
      </c>
      <c r="R1034" s="28" t="str">
        <f t="shared" si="224"/>
        <v>OTA</v>
      </c>
      <c r="S1034" s="28" t="str">
        <f t="shared" si="225"/>
        <v>OTA</v>
      </c>
      <c r="T1034" s="29">
        <f t="shared" si="226"/>
        <v>1.1785503830288745E-3</v>
      </c>
      <c r="U1034" s="29">
        <f t="shared" si="235"/>
        <v>1.1785503830288745E-3</v>
      </c>
      <c r="V1034" s="30">
        <f t="shared" si="227"/>
        <v>233.83949999999999</v>
      </c>
      <c r="W1034" s="30">
        <f t="shared" si="228"/>
        <v>0</v>
      </c>
      <c r="X1034" s="30">
        <f t="shared" si="229"/>
        <v>0</v>
      </c>
      <c r="Y1034" s="30">
        <f t="shared" si="230"/>
        <v>28.060739999999999</v>
      </c>
      <c r="Z1034" s="30">
        <f t="shared" si="231"/>
        <v>153.33333333333331</v>
      </c>
      <c r="AA1034" s="30">
        <f t="shared" si="232"/>
        <v>2.3571007660577488</v>
      </c>
      <c r="AB1034" s="30">
        <f t="shared" si="233"/>
        <v>0</v>
      </c>
      <c r="AC1034" s="30">
        <f t="shared" si="236"/>
        <v>1141.3393259006091</v>
      </c>
    </row>
    <row r="1035" spans="1:29" x14ac:dyDescent="0.35">
      <c r="A1035" s="5">
        <v>45100.082951006945</v>
      </c>
      <c r="B1035" s="1">
        <v>1</v>
      </c>
      <c r="C1035" s="6">
        <v>668.61</v>
      </c>
      <c r="D1035" s="6">
        <v>1</v>
      </c>
      <c r="E1035" s="7" t="s">
        <v>19</v>
      </c>
      <c r="F1035" s="5">
        <v>45100.388855451391</v>
      </c>
      <c r="G1035" s="1">
        <v>1</v>
      </c>
      <c r="H1035" s="5">
        <v>45100.081968738428</v>
      </c>
      <c r="I1035" s="7" t="s">
        <v>49</v>
      </c>
      <c r="J1035" s="7"/>
      <c r="K1035" s="7"/>
      <c r="L1035" s="7" t="s">
        <v>21</v>
      </c>
      <c r="M1035" s="7" t="s">
        <v>52</v>
      </c>
      <c r="N1035" s="7" t="s">
        <v>28</v>
      </c>
      <c r="O1035" s="7" t="s">
        <v>24</v>
      </c>
      <c r="P1035" s="25">
        <f t="shared" si="237"/>
        <v>1034</v>
      </c>
      <c r="Q1035" s="28">
        <f t="shared" si="234"/>
        <v>45078</v>
      </c>
      <c r="R1035" s="28" t="str">
        <f t="shared" si="224"/>
        <v>WEB</v>
      </c>
      <c r="S1035" s="28" t="str">
        <f t="shared" si="225"/>
        <v>OFFLINE</v>
      </c>
      <c r="T1035" s="29">
        <f t="shared" si="226"/>
        <v>1.6313213703099511E-3</v>
      </c>
      <c r="U1035" s="29">
        <f t="shared" si="235"/>
        <v>1.6313213703099511E-3</v>
      </c>
      <c r="V1035" s="30">
        <f t="shared" si="227"/>
        <v>0</v>
      </c>
      <c r="W1035" s="30">
        <f t="shared" si="228"/>
        <v>0</v>
      </c>
      <c r="X1035" s="30">
        <f t="shared" si="229"/>
        <v>0</v>
      </c>
      <c r="Y1035" s="30">
        <f t="shared" si="230"/>
        <v>9.3605400000000003</v>
      </c>
      <c r="Z1035" s="30">
        <f t="shared" si="231"/>
        <v>115</v>
      </c>
      <c r="AA1035" s="30">
        <f t="shared" si="232"/>
        <v>0</v>
      </c>
      <c r="AB1035" s="30">
        <f t="shared" si="233"/>
        <v>0</v>
      </c>
      <c r="AC1035" s="30">
        <f t="shared" si="236"/>
        <v>544.24946</v>
      </c>
    </row>
    <row r="1036" spans="1:29" x14ac:dyDescent="0.35">
      <c r="A1036" s="5">
        <v>45099.668199340274</v>
      </c>
      <c r="B1036" s="1">
        <v>1</v>
      </c>
      <c r="C1036" s="6">
        <v>585.89</v>
      </c>
      <c r="D1036" s="6">
        <v>1</v>
      </c>
      <c r="E1036" s="7" t="s">
        <v>19</v>
      </c>
      <c r="F1036" s="5">
        <v>45100.330902465277</v>
      </c>
      <c r="G1036" s="1">
        <v>1</v>
      </c>
      <c r="H1036" s="5">
        <v>45096.538337442129</v>
      </c>
      <c r="I1036" s="7" t="s">
        <v>49</v>
      </c>
      <c r="J1036" s="7"/>
      <c r="K1036" s="7" t="s">
        <v>50</v>
      </c>
      <c r="L1036" s="7" t="s">
        <v>31</v>
      </c>
      <c r="M1036" s="7" t="s">
        <v>32</v>
      </c>
      <c r="N1036" s="7" t="s">
        <v>33</v>
      </c>
      <c r="O1036" s="7" t="s">
        <v>51</v>
      </c>
      <c r="P1036" s="25">
        <f t="shared" si="237"/>
        <v>1035</v>
      </c>
      <c r="Q1036" s="28">
        <f t="shared" si="234"/>
        <v>45078</v>
      </c>
      <c r="R1036" s="28" t="str">
        <f t="shared" si="224"/>
        <v>OTA</v>
      </c>
      <c r="S1036" s="28" t="str">
        <f t="shared" si="225"/>
        <v>OTA</v>
      </c>
      <c r="T1036" s="29">
        <f t="shared" si="226"/>
        <v>5.8927519151443723E-4</v>
      </c>
      <c r="U1036" s="29">
        <f t="shared" si="235"/>
        <v>5.8927519151443723E-4</v>
      </c>
      <c r="V1036" s="30">
        <f t="shared" si="227"/>
        <v>87.883499999999998</v>
      </c>
      <c r="W1036" s="30">
        <f t="shared" si="228"/>
        <v>0</v>
      </c>
      <c r="X1036" s="30">
        <f t="shared" si="229"/>
        <v>0</v>
      </c>
      <c r="Y1036" s="30">
        <f t="shared" si="230"/>
        <v>10.546019999999999</v>
      </c>
      <c r="Z1036" s="30">
        <f t="shared" si="231"/>
        <v>115</v>
      </c>
      <c r="AA1036" s="30">
        <f t="shared" si="232"/>
        <v>1.1785503830288744</v>
      </c>
      <c r="AB1036" s="30">
        <f t="shared" si="233"/>
        <v>0</v>
      </c>
      <c r="AC1036" s="30">
        <f t="shared" si="236"/>
        <v>371.28192961697113</v>
      </c>
    </row>
    <row r="1037" spans="1:29" x14ac:dyDescent="0.35">
      <c r="A1037" s="5">
        <v>45099.705543657408</v>
      </c>
      <c r="B1037" s="1">
        <v>1</v>
      </c>
      <c r="C1037" s="6">
        <v>527.29999999999995</v>
      </c>
      <c r="D1037" s="6">
        <v>1</v>
      </c>
      <c r="E1037" s="7" t="s">
        <v>19</v>
      </c>
      <c r="F1037" s="5">
        <v>45100.310982881943</v>
      </c>
      <c r="G1037" s="1">
        <v>1</v>
      </c>
      <c r="H1037" s="5">
        <v>45095.849094016201</v>
      </c>
      <c r="I1037" s="7" t="s">
        <v>49</v>
      </c>
      <c r="J1037" s="7"/>
      <c r="K1037" s="7" t="s">
        <v>38</v>
      </c>
      <c r="L1037" s="7" t="s">
        <v>31</v>
      </c>
      <c r="M1037" s="7" t="s">
        <v>32</v>
      </c>
      <c r="N1037" s="7" t="s">
        <v>23</v>
      </c>
      <c r="O1037" s="7" t="s">
        <v>38</v>
      </c>
      <c r="P1037" s="25">
        <f t="shared" si="237"/>
        <v>1036</v>
      </c>
      <c r="Q1037" s="28">
        <f t="shared" si="234"/>
        <v>45078</v>
      </c>
      <c r="R1037" s="28" t="str">
        <f t="shared" si="224"/>
        <v>OTA</v>
      </c>
      <c r="S1037" s="28" t="str">
        <f t="shared" si="225"/>
        <v>OTA</v>
      </c>
      <c r="T1037" s="29">
        <f t="shared" si="226"/>
        <v>5.8927519151443723E-4</v>
      </c>
      <c r="U1037" s="29">
        <f t="shared" si="235"/>
        <v>5.8927519151443723E-4</v>
      </c>
      <c r="V1037" s="30">
        <f t="shared" si="227"/>
        <v>79.094999999999985</v>
      </c>
      <c r="W1037" s="30">
        <f t="shared" si="228"/>
        <v>0</v>
      </c>
      <c r="X1037" s="30">
        <f t="shared" si="229"/>
        <v>0</v>
      </c>
      <c r="Y1037" s="30">
        <f t="shared" si="230"/>
        <v>9.4913999999999987</v>
      </c>
      <c r="Z1037" s="30">
        <f t="shared" si="231"/>
        <v>115</v>
      </c>
      <c r="AA1037" s="30">
        <f t="shared" si="232"/>
        <v>1.1785503830288744</v>
      </c>
      <c r="AB1037" s="30">
        <f t="shared" si="233"/>
        <v>0</v>
      </c>
      <c r="AC1037" s="30">
        <f t="shared" si="236"/>
        <v>322.53504961697115</v>
      </c>
    </row>
    <row r="1038" spans="1:29" x14ac:dyDescent="0.35">
      <c r="A1038" s="5">
        <v>45099.697158842595</v>
      </c>
      <c r="B1038" s="1">
        <v>1</v>
      </c>
      <c r="C1038" s="6">
        <v>596.9</v>
      </c>
      <c r="D1038" s="6">
        <v>1</v>
      </c>
      <c r="E1038" s="7" t="s">
        <v>19</v>
      </c>
      <c r="F1038" s="5">
        <v>45100.453410902781</v>
      </c>
      <c r="G1038" s="1">
        <v>1</v>
      </c>
      <c r="H1038" s="5">
        <v>45088.557424375002</v>
      </c>
      <c r="I1038" s="7" t="s">
        <v>49</v>
      </c>
      <c r="J1038" s="7"/>
      <c r="K1038" s="7" t="s">
        <v>38</v>
      </c>
      <c r="L1038" s="7" t="s">
        <v>31</v>
      </c>
      <c r="M1038" s="7" t="s">
        <v>34</v>
      </c>
      <c r="N1038" s="7" t="s">
        <v>23</v>
      </c>
      <c r="O1038" s="7" t="s">
        <v>38</v>
      </c>
      <c r="P1038" s="25">
        <f t="shared" si="237"/>
        <v>1037</v>
      </c>
      <c r="Q1038" s="28">
        <f t="shared" si="234"/>
        <v>45078</v>
      </c>
      <c r="R1038" s="28" t="str">
        <f t="shared" si="224"/>
        <v>OTA</v>
      </c>
      <c r="S1038" s="28" t="str">
        <f t="shared" si="225"/>
        <v>OTA</v>
      </c>
      <c r="T1038" s="29">
        <f t="shared" si="226"/>
        <v>5.8927519151443723E-4</v>
      </c>
      <c r="U1038" s="29">
        <f t="shared" si="235"/>
        <v>5.8927519151443723E-4</v>
      </c>
      <c r="V1038" s="30">
        <f t="shared" si="227"/>
        <v>89.534999999999997</v>
      </c>
      <c r="W1038" s="30">
        <f t="shared" si="228"/>
        <v>0</v>
      </c>
      <c r="X1038" s="30">
        <f t="shared" si="229"/>
        <v>0</v>
      </c>
      <c r="Y1038" s="30">
        <f t="shared" si="230"/>
        <v>10.744199999999999</v>
      </c>
      <c r="Z1038" s="30">
        <f t="shared" si="231"/>
        <v>115</v>
      </c>
      <c r="AA1038" s="30">
        <f t="shared" si="232"/>
        <v>1.1785503830288744</v>
      </c>
      <c r="AB1038" s="30">
        <f t="shared" si="233"/>
        <v>0</v>
      </c>
      <c r="AC1038" s="30">
        <f t="shared" si="236"/>
        <v>380.44224961697114</v>
      </c>
    </row>
    <row r="1039" spans="1:29" x14ac:dyDescent="0.35">
      <c r="A1039" s="5">
        <v>45099.903189513891</v>
      </c>
      <c r="B1039" s="1">
        <v>1</v>
      </c>
      <c r="C1039" s="6">
        <v>875.89</v>
      </c>
      <c r="D1039" s="6">
        <v>1</v>
      </c>
      <c r="E1039" s="7" t="s">
        <v>19</v>
      </c>
      <c r="F1039" s="5">
        <v>45100.300635335647</v>
      </c>
      <c r="G1039" s="1">
        <v>1</v>
      </c>
      <c r="H1039" s="5">
        <v>45070.168879525459</v>
      </c>
      <c r="I1039" s="7" t="s">
        <v>49</v>
      </c>
      <c r="J1039" s="7"/>
      <c r="K1039" s="7" t="s">
        <v>30</v>
      </c>
      <c r="L1039" s="7" t="s">
        <v>31</v>
      </c>
      <c r="M1039" s="7" t="s">
        <v>34</v>
      </c>
      <c r="N1039" s="7" t="s">
        <v>33</v>
      </c>
      <c r="O1039" s="7" t="s">
        <v>30</v>
      </c>
      <c r="P1039" s="25">
        <f t="shared" si="237"/>
        <v>1038</v>
      </c>
      <c r="Q1039" s="28">
        <f t="shared" si="234"/>
        <v>45078</v>
      </c>
      <c r="R1039" s="28" t="str">
        <f t="shared" si="224"/>
        <v>OTA</v>
      </c>
      <c r="S1039" s="28" t="str">
        <f t="shared" si="225"/>
        <v>OTA</v>
      </c>
      <c r="T1039" s="29">
        <f t="shared" si="226"/>
        <v>5.8927519151443723E-4</v>
      </c>
      <c r="U1039" s="29">
        <f t="shared" si="235"/>
        <v>5.8927519151443723E-4</v>
      </c>
      <c r="V1039" s="30">
        <f t="shared" si="227"/>
        <v>131.3835</v>
      </c>
      <c r="W1039" s="30">
        <f t="shared" si="228"/>
        <v>0</v>
      </c>
      <c r="X1039" s="30">
        <f t="shared" si="229"/>
        <v>0</v>
      </c>
      <c r="Y1039" s="30">
        <f t="shared" si="230"/>
        <v>15.766019999999999</v>
      </c>
      <c r="Z1039" s="30">
        <f t="shared" si="231"/>
        <v>115</v>
      </c>
      <c r="AA1039" s="30">
        <f t="shared" si="232"/>
        <v>1.1785503830288744</v>
      </c>
      <c r="AB1039" s="30">
        <f t="shared" si="233"/>
        <v>0</v>
      </c>
      <c r="AC1039" s="30">
        <f t="shared" si="236"/>
        <v>612.56192961697116</v>
      </c>
    </row>
    <row r="1040" spans="1:29" x14ac:dyDescent="0.35">
      <c r="A1040" s="5">
        <v>45099.702928749997</v>
      </c>
      <c r="B1040" s="1">
        <v>1</v>
      </c>
      <c r="C1040" s="6">
        <v>973.21</v>
      </c>
      <c r="D1040" s="6">
        <v>1</v>
      </c>
      <c r="E1040" s="7" t="s">
        <v>19</v>
      </c>
      <c r="F1040" s="5">
        <v>45100.457189421293</v>
      </c>
      <c r="G1040" s="1">
        <v>1</v>
      </c>
      <c r="H1040" s="5">
        <v>45051.637294444445</v>
      </c>
      <c r="I1040" s="7" t="s">
        <v>49</v>
      </c>
      <c r="J1040" s="7"/>
      <c r="K1040" s="7" t="s">
        <v>30</v>
      </c>
      <c r="L1040" s="7" t="s">
        <v>31</v>
      </c>
      <c r="M1040" s="7" t="s">
        <v>32</v>
      </c>
      <c r="N1040" s="7" t="s">
        <v>33</v>
      </c>
      <c r="O1040" s="7" t="s">
        <v>30</v>
      </c>
      <c r="P1040" s="25">
        <f t="shared" si="237"/>
        <v>1039</v>
      </c>
      <c r="Q1040" s="28">
        <f t="shared" si="234"/>
        <v>45078</v>
      </c>
      <c r="R1040" s="28" t="str">
        <f t="shared" si="224"/>
        <v>OTA</v>
      </c>
      <c r="S1040" s="28" t="str">
        <f t="shared" si="225"/>
        <v>OTA</v>
      </c>
      <c r="T1040" s="29">
        <f t="shared" si="226"/>
        <v>5.8927519151443723E-4</v>
      </c>
      <c r="U1040" s="29">
        <f t="shared" si="235"/>
        <v>5.8927519151443723E-4</v>
      </c>
      <c r="V1040" s="30">
        <f t="shared" si="227"/>
        <v>145.98150000000001</v>
      </c>
      <c r="W1040" s="30">
        <f t="shared" si="228"/>
        <v>0</v>
      </c>
      <c r="X1040" s="30">
        <f t="shared" si="229"/>
        <v>0</v>
      </c>
      <c r="Y1040" s="30">
        <f t="shared" si="230"/>
        <v>17.517779999999998</v>
      </c>
      <c r="Z1040" s="30">
        <f t="shared" si="231"/>
        <v>115</v>
      </c>
      <c r="AA1040" s="30">
        <f t="shared" si="232"/>
        <v>1.1785503830288744</v>
      </c>
      <c r="AB1040" s="30">
        <f t="shared" si="233"/>
        <v>0</v>
      </c>
      <c r="AC1040" s="30">
        <f t="shared" si="236"/>
        <v>693.53216961697115</v>
      </c>
    </row>
    <row r="1041" spans="1:29" x14ac:dyDescent="0.35">
      <c r="A1041" s="5">
        <v>45099.76811582176</v>
      </c>
      <c r="B1041" s="1">
        <v>2</v>
      </c>
      <c r="C1041" s="6">
        <v>2013.4</v>
      </c>
      <c r="D1041" s="6">
        <v>1</v>
      </c>
      <c r="E1041" s="7" t="s">
        <v>19</v>
      </c>
      <c r="F1041" s="5">
        <v>45101.301168541664</v>
      </c>
      <c r="G1041" s="1">
        <v>1</v>
      </c>
      <c r="H1041" s="5">
        <v>45099.642865381946</v>
      </c>
      <c r="I1041" s="7" t="s">
        <v>67</v>
      </c>
      <c r="J1041" s="7"/>
      <c r="K1041" s="7" t="s">
        <v>30</v>
      </c>
      <c r="L1041" s="7" t="s">
        <v>31</v>
      </c>
      <c r="M1041" s="7" t="s">
        <v>32</v>
      </c>
      <c r="N1041" s="7" t="s">
        <v>33</v>
      </c>
      <c r="O1041" s="7" t="s">
        <v>30</v>
      </c>
      <c r="P1041" s="25">
        <f t="shared" si="237"/>
        <v>1040</v>
      </c>
      <c r="Q1041" s="28">
        <f t="shared" si="234"/>
        <v>45078</v>
      </c>
      <c r="R1041" s="28" t="str">
        <f t="shared" si="224"/>
        <v>OTA</v>
      </c>
      <c r="S1041" s="28" t="str">
        <f t="shared" si="225"/>
        <v>OTA</v>
      </c>
      <c r="T1041" s="29">
        <f t="shared" si="226"/>
        <v>1.1785503830288745E-3</v>
      </c>
      <c r="U1041" s="29">
        <f t="shared" si="235"/>
        <v>1.1785503830288745E-3</v>
      </c>
      <c r="V1041" s="30">
        <f t="shared" si="227"/>
        <v>302.01</v>
      </c>
      <c r="W1041" s="30">
        <f t="shared" si="228"/>
        <v>0</v>
      </c>
      <c r="X1041" s="30">
        <f t="shared" si="229"/>
        <v>0</v>
      </c>
      <c r="Y1041" s="30">
        <f t="shared" si="230"/>
        <v>36.241199999999999</v>
      </c>
      <c r="Z1041" s="30">
        <f t="shared" si="231"/>
        <v>153.33333333333331</v>
      </c>
      <c r="AA1041" s="30">
        <f t="shared" si="232"/>
        <v>2.3571007660577488</v>
      </c>
      <c r="AB1041" s="30">
        <f t="shared" si="233"/>
        <v>0</v>
      </c>
      <c r="AC1041" s="30">
        <f t="shared" si="236"/>
        <v>1519.4583659006091</v>
      </c>
    </row>
    <row r="1042" spans="1:29" x14ac:dyDescent="0.35">
      <c r="A1042" s="5">
        <v>45099.513898599536</v>
      </c>
      <c r="B1042" s="1">
        <v>3</v>
      </c>
      <c r="C1042" s="6">
        <v>2517.86</v>
      </c>
      <c r="D1042" s="6">
        <v>1</v>
      </c>
      <c r="E1042" s="7" t="s">
        <v>19</v>
      </c>
      <c r="F1042" s="5">
        <v>45102.366048958334</v>
      </c>
      <c r="G1042" s="1">
        <v>1</v>
      </c>
      <c r="H1042" s="5">
        <v>45099.504434027775</v>
      </c>
      <c r="I1042" s="7" t="s">
        <v>67</v>
      </c>
      <c r="J1042" s="7"/>
      <c r="K1042" s="7"/>
      <c r="L1042" s="7" t="s">
        <v>21</v>
      </c>
      <c r="M1042" s="7" t="s">
        <v>22</v>
      </c>
      <c r="N1042" s="7" t="s">
        <v>33</v>
      </c>
      <c r="O1042" s="7" t="s">
        <v>24</v>
      </c>
      <c r="P1042" s="25">
        <f t="shared" si="237"/>
        <v>1041</v>
      </c>
      <c r="Q1042" s="28">
        <f t="shared" si="234"/>
        <v>45078</v>
      </c>
      <c r="R1042" s="28" t="str">
        <f t="shared" si="224"/>
        <v>WEB</v>
      </c>
      <c r="S1042" s="28" t="str">
        <f t="shared" si="225"/>
        <v>OFFLINE</v>
      </c>
      <c r="T1042" s="29">
        <f t="shared" si="226"/>
        <v>4.8939641109298528E-3</v>
      </c>
      <c r="U1042" s="29">
        <f t="shared" si="235"/>
        <v>4.8939641109298528E-3</v>
      </c>
      <c r="V1042" s="30">
        <f t="shared" si="227"/>
        <v>0</v>
      </c>
      <c r="W1042" s="30">
        <f t="shared" si="228"/>
        <v>0</v>
      </c>
      <c r="X1042" s="30">
        <f t="shared" si="229"/>
        <v>0</v>
      </c>
      <c r="Y1042" s="30">
        <f t="shared" si="230"/>
        <v>35.250040000000006</v>
      </c>
      <c r="Z1042" s="30">
        <f t="shared" si="231"/>
        <v>191.66666666666666</v>
      </c>
      <c r="AA1042" s="30">
        <f t="shared" si="232"/>
        <v>0</v>
      </c>
      <c r="AB1042" s="30">
        <f t="shared" si="233"/>
        <v>0</v>
      </c>
      <c r="AC1042" s="30">
        <f t="shared" si="236"/>
        <v>2290.9432933333333</v>
      </c>
    </row>
    <row r="1043" spans="1:29" x14ac:dyDescent="0.35">
      <c r="A1043" s="5">
        <v>45099.465907766207</v>
      </c>
      <c r="B1043" s="1">
        <v>1</v>
      </c>
      <c r="C1043" s="6">
        <v>621.42999999999995</v>
      </c>
      <c r="D1043" s="6">
        <v>1</v>
      </c>
      <c r="E1043" s="7" t="s">
        <v>19</v>
      </c>
      <c r="F1043" s="5">
        <v>45100.291666666664</v>
      </c>
      <c r="G1043" s="1">
        <v>1</v>
      </c>
      <c r="H1043" s="5">
        <v>45097.638080625002</v>
      </c>
      <c r="I1043" s="7" t="s">
        <v>67</v>
      </c>
      <c r="J1043" s="7"/>
      <c r="K1043" s="7" t="s">
        <v>60</v>
      </c>
      <c r="L1043" s="7" t="s">
        <v>21</v>
      </c>
      <c r="M1043" s="7" t="s">
        <v>22</v>
      </c>
      <c r="N1043" s="7" t="s">
        <v>23</v>
      </c>
      <c r="O1043" s="7" t="s">
        <v>61</v>
      </c>
      <c r="P1043" s="25">
        <f t="shared" si="237"/>
        <v>1042</v>
      </c>
      <c r="Q1043" s="28">
        <f t="shared" si="234"/>
        <v>45078</v>
      </c>
      <c r="R1043" s="28" t="str">
        <f t="shared" si="224"/>
        <v>WEB</v>
      </c>
      <c r="S1043" s="28" t="str">
        <f t="shared" si="225"/>
        <v>META</v>
      </c>
      <c r="T1043" s="29">
        <f t="shared" si="226"/>
        <v>1.6313213703099511E-3</v>
      </c>
      <c r="U1043" s="29">
        <f t="shared" si="235"/>
        <v>1.6313213703099511E-3</v>
      </c>
      <c r="V1043" s="30">
        <f t="shared" si="227"/>
        <v>0</v>
      </c>
      <c r="W1043" s="30">
        <f t="shared" si="228"/>
        <v>0</v>
      </c>
      <c r="X1043" s="30">
        <f t="shared" si="229"/>
        <v>0</v>
      </c>
      <c r="Y1043" s="30">
        <f t="shared" si="230"/>
        <v>11.185739999999999</v>
      </c>
      <c r="Z1043" s="30">
        <f t="shared" si="231"/>
        <v>115</v>
      </c>
      <c r="AA1043" s="30">
        <f t="shared" si="232"/>
        <v>0</v>
      </c>
      <c r="AB1043" s="30">
        <f t="shared" si="233"/>
        <v>0</v>
      </c>
      <c r="AC1043" s="30">
        <f t="shared" si="236"/>
        <v>495.24425999999994</v>
      </c>
    </row>
    <row r="1044" spans="1:29" x14ac:dyDescent="0.35">
      <c r="A1044" s="5">
        <v>45099.589604930552</v>
      </c>
      <c r="B1044" s="1">
        <v>3</v>
      </c>
      <c r="C1044" s="6">
        <v>3665.9</v>
      </c>
      <c r="D1044" s="6">
        <v>1</v>
      </c>
      <c r="E1044" s="7" t="s">
        <v>19</v>
      </c>
      <c r="F1044" s="5">
        <v>45102.208333333336</v>
      </c>
      <c r="G1044" s="1">
        <v>1</v>
      </c>
      <c r="H1044" s="5">
        <v>45082.358816134256</v>
      </c>
      <c r="I1044" s="7" t="s">
        <v>53</v>
      </c>
      <c r="J1044" s="7"/>
      <c r="K1044" s="7" t="s">
        <v>30</v>
      </c>
      <c r="L1044" s="7" t="s">
        <v>31</v>
      </c>
      <c r="M1044" s="7" t="s">
        <v>34</v>
      </c>
      <c r="N1044" s="7" t="s">
        <v>33</v>
      </c>
      <c r="O1044" s="7" t="s">
        <v>30</v>
      </c>
      <c r="P1044" s="25">
        <f t="shared" si="237"/>
        <v>1043</v>
      </c>
      <c r="Q1044" s="28">
        <f t="shared" si="234"/>
        <v>45078</v>
      </c>
      <c r="R1044" s="28" t="str">
        <f t="shared" si="224"/>
        <v>OTA</v>
      </c>
      <c r="S1044" s="28" t="str">
        <f t="shared" si="225"/>
        <v>OTA</v>
      </c>
      <c r="T1044" s="29">
        <f t="shared" si="226"/>
        <v>1.7678255745433118E-3</v>
      </c>
      <c r="U1044" s="29">
        <f t="shared" si="235"/>
        <v>1.7678255745433118E-3</v>
      </c>
      <c r="V1044" s="30">
        <f t="shared" si="227"/>
        <v>549.88499999999999</v>
      </c>
      <c r="W1044" s="30">
        <f t="shared" si="228"/>
        <v>0</v>
      </c>
      <c r="X1044" s="30">
        <f t="shared" si="229"/>
        <v>0</v>
      </c>
      <c r="Y1044" s="30">
        <f t="shared" si="230"/>
        <v>65.986199999999997</v>
      </c>
      <c r="Z1044" s="30">
        <f t="shared" si="231"/>
        <v>191.66666666666666</v>
      </c>
      <c r="AA1044" s="30">
        <f t="shared" si="232"/>
        <v>3.5356511490866236</v>
      </c>
      <c r="AB1044" s="30">
        <f t="shared" si="233"/>
        <v>0</v>
      </c>
      <c r="AC1044" s="30">
        <f t="shared" si="236"/>
        <v>2854.8264821842467</v>
      </c>
    </row>
    <row r="1045" spans="1:29" x14ac:dyDescent="0.35">
      <c r="A1045" s="5">
        <v>45099.622610509257</v>
      </c>
      <c r="B1045" s="1">
        <v>1</v>
      </c>
      <c r="C1045" s="6">
        <v>695.18</v>
      </c>
      <c r="D1045" s="6">
        <v>1</v>
      </c>
      <c r="E1045" s="7" t="s">
        <v>19</v>
      </c>
      <c r="F1045" s="5">
        <v>45100.311789097221</v>
      </c>
      <c r="G1045" s="1">
        <v>1</v>
      </c>
      <c r="H1045" s="5">
        <v>45098.011247754628</v>
      </c>
      <c r="I1045" s="7" t="s">
        <v>53</v>
      </c>
      <c r="J1045" s="7"/>
      <c r="K1045" s="7" t="s">
        <v>50</v>
      </c>
      <c r="L1045" s="7" t="s">
        <v>31</v>
      </c>
      <c r="M1045" s="7" t="s">
        <v>32</v>
      </c>
      <c r="N1045" s="7" t="s">
        <v>28</v>
      </c>
      <c r="O1045" s="7" t="s">
        <v>51</v>
      </c>
      <c r="P1045" s="25">
        <f t="shared" si="237"/>
        <v>1044</v>
      </c>
      <c r="Q1045" s="28">
        <f t="shared" si="234"/>
        <v>45078</v>
      </c>
      <c r="R1045" s="28" t="str">
        <f t="shared" si="224"/>
        <v>OTA</v>
      </c>
      <c r="S1045" s="28" t="str">
        <f t="shared" si="225"/>
        <v>OTA</v>
      </c>
      <c r="T1045" s="29">
        <f t="shared" si="226"/>
        <v>5.8927519151443723E-4</v>
      </c>
      <c r="U1045" s="29">
        <f t="shared" si="235"/>
        <v>5.8927519151443723E-4</v>
      </c>
      <c r="V1045" s="30">
        <f t="shared" si="227"/>
        <v>104.27699999999999</v>
      </c>
      <c r="W1045" s="30">
        <f t="shared" si="228"/>
        <v>0</v>
      </c>
      <c r="X1045" s="30">
        <f t="shared" si="229"/>
        <v>0</v>
      </c>
      <c r="Y1045" s="30">
        <f t="shared" si="230"/>
        <v>12.513239999999998</v>
      </c>
      <c r="Z1045" s="30">
        <f t="shared" si="231"/>
        <v>115</v>
      </c>
      <c r="AA1045" s="30">
        <f t="shared" si="232"/>
        <v>1.1785503830288744</v>
      </c>
      <c r="AB1045" s="30">
        <f t="shared" si="233"/>
        <v>0</v>
      </c>
      <c r="AC1045" s="30">
        <f t="shared" si="236"/>
        <v>462.21120961697113</v>
      </c>
    </row>
    <row r="1046" spans="1:29" x14ac:dyDescent="0.35">
      <c r="A1046" s="5">
        <v>45099.878809120368</v>
      </c>
      <c r="B1046" s="1">
        <v>1</v>
      </c>
      <c r="C1046" s="6">
        <v>625.66</v>
      </c>
      <c r="D1046" s="6">
        <v>1</v>
      </c>
      <c r="E1046" s="7" t="s">
        <v>19</v>
      </c>
      <c r="F1046" s="5">
        <v>45100.388675335649</v>
      </c>
      <c r="G1046" s="1">
        <v>1</v>
      </c>
      <c r="H1046" s="5">
        <v>45099.876520983795</v>
      </c>
      <c r="I1046" s="7" t="s">
        <v>53</v>
      </c>
      <c r="J1046" s="7"/>
      <c r="K1046" s="7" t="s">
        <v>38</v>
      </c>
      <c r="L1046" s="7" t="s">
        <v>31</v>
      </c>
      <c r="M1046" s="7" t="s">
        <v>32</v>
      </c>
      <c r="N1046" s="7" t="s">
        <v>23</v>
      </c>
      <c r="O1046" s="7" t="s">
        <v>38</v>
      </c>
      <c r="P1046" s="25">
        <f t="shared" si="237"/>
        <v>1045</v>
      </c>
      <c r="Q1046" s="28">
        <f t="shared" si="234"/>
        <v>45078</v>
      </c>
      <c r="R1046" s="28" t="str">
        <f t="shared" si="224"/>
        <v>OTA</v>
      </c>
      <c r="S1046" s="28" t="str">
        <f t="shared" si="225"/>
        <v>OTA</v>
      </c>
      <c r="T1046" s="29">
        <f t="shared" si="226"/>
        <v>5.8927519151443723E-4</v>
      </c>
      <c r="U1046" s="29">
        <f t="shared" si="235"/>
        <v>5.8927519151443723E-4</v>
      </c>
      <c r="V1046" s="30">
        <f t="shared" si="227"/>
        <v>93.84899999999999</v>
      </c>
      <c r="W1046" s="30">
        <f t="shared" si="228"/>
        <v>0</v>
      </c>
      <c r="X1046" s="30">
        <f t="shared" si="229"/>
        <v>0</v>
      </c>
      <c r="Y1046" s="30">
        <f t="shared" si="230"/>
        <v>11.261879999999998</v>
      </c>
      <c r="Z1046" s="30">
        <f t="shared" si="231"/>
        <v>115</v>
      </c>
      <c r="AA1046" s="30">
        <f t="shared" si="232"/>
        <v>1.1785503830288744</v>
      </c>
      <c r="AB1046" s="30">
        <f t="shared" si="233"/>
        <v>0</v>
      </c>
      <c r="AC1046" s="30">
        <f t="shared" si="236"/>
        <v>404.37056961697112</v>
      </c>
    </row>
    <row r="1047" spans="1:29" x14ac:dyDescent="0.35">
      <c r="A1047" s="5">
        <v>45100.557888229167</v>
      </c>
      <c r="B1047" s="1">
        <v>5</v>
      </c>
      <c r="C1047" s="6">
        <v>8762.67</v>
      </c>
      <c r="D1047" s="6">
        <v>1</v>
      </c>
      <c r="E1047" s="7" t="s">
        <v>19</v>
      </c>
      <c r="F1047" s="5">
        <v>45105.408352002312</v>
      </c>
      <c r="G1047" s="1">
        <v>2</v>
      </c>
      <c r="H1047" s="5">
        <v>44880.988273055555</v>
      </c>
      <c r="I1047" s="7" t="s">
        <v>20</v>
      </c>
      <c r="J1047" s="7"/>
      <c r="K1047" s="7" t="s">
        <v>30</v>
      </c>
      <c r="L1047" s="7" t="s">
        <v>31</v>
      </c>
      <c r="M1047" s="7" t="s">
        <v>58</v>
      </c>
      <c r="N1047" s="7" t="s">
        <v>33</v>
      </c>
      <c r="O1047" s="7" t="s">
        <v>30</v>
      </c>
      <c r="P1047" s="25">
        <f t="shared" si="237"/>
        <v>1046</v>
      </c>
      <c r="Q1047" s="28">
        <f t="shared" si="234"/>
        <v>45078</v>
      </c>
      <c r="R1047" s="28" t="str">
        <f t="shared" si="224"/>
        <v>OTA</v>
      </c>
      <c r="S1047" s="28" t="str">
        <f t="shared" si="225"/>
        <v>OTA</v>
      </c>
      <c r="T1047" s="29">
        <f t="shared" si="226"/>
        <v>2.9463759575721863E-3</v>
      </c>
      <c r="U1047" s="29">
        <f t="shared" si="235"/>
        <v>2.9463759575721863E-3</v>
      </c>
      <c r="V1047" s="30">
        <f t="shared" si="227"/>
        <v>1314.4005</v>
      </c>
      <c r="W1047" s="30">
        <f t="shared" si="228"/>
        <v>0</v>
      </c>
      <c r="X1047" s="30">
        <f t="shared" si="229"/>
        <v>0</v>
      </c>
      <c r="Y1047" s="30">
        <f t="shared" si="230"/>
        <v>157.72806</v>
      </c>
      <c r="Z1047" s="30">
        <f t="shared" si="231"/>
        <v>268.33333333333331</v>
      </c>
      <c r="AA1047" s="30">
        <f t="shared" si="232"/>
        <v>5.8927519151443724</v>
      </c>
      <c r="AB1047" s="30">
        <f t="shared" si="233"/>
        <v>0</v>
      </c>
      <c r="AC1047" s="30">
        <f t="shared" si="236"/>
        <v>7016.315354751523</v>
      </c>
    </row>
    <row r="1048" spans="1:29" x14ac:dyDescent="0.35">
      <c r="A1048" s="5">
        <v>45100.798343425929</v>
      </c>
      <c r="B1048" s="1">
        <v>3</v>
      </c>
      <c r="C1048" s="6">
        <v>3073.65</v>
      </c>
      <c r="D1048" s="6">
        <v>1</v>
      </c>
      <c r="E1048" s="7" t="s">
        <v>19</v>
      </c>
      <c r="F1048" s="5">
        <v>45103.418557337965</v>
      </c>
      <c r="G1048" s="1">
        <v>2</v>
      </c>
      <c r="H1048" s="5">
        <v>44995.584579675924</v>
      </c>
      <c r="I1048" s="7" t="s">
        <v>20</v>
      </c>
      <c r="J1048" s="7"/>
      <c r="K1048" s="7"/>
      <c r="L1048" s="7" t="s">
        <v>21</v>
      </c>
      <c r="M1048" s="7" t="s">
        <v>55</v>
      </c>
      <c r="N1048" s="7" t="s">
        <v>23</v>
      </c>
      <c r="O1048" s="7" t="s">
        <v>13</v>
      </c>
      <c r="P1048" s="25">
        <f t="shared" si="237"/>
        <v>1047</v>
      </c>
      <c r="Q1048" s="28">
        <f t="shared" si="234"/>
        <v>45078</v>
      </c>
      <c r="R1048" s="28" t="str">
        <f t="shared" si="224"/>
        <v>WEB</v>
      </c>
      <c r="S1048" s="28" t="str">
        <f t="shared" si="225"/>
        <v>OFFLINE</v>
      </c>
      <c r="T1048" s="29">
        <f t="shared" si="226"/>
        <v>4.8939641109298528E-3</v>
      </c>
      <c r="U1048" s="29">
        <f t="shared" si="235"/>
        <v>4.8939641109298528E-3</v>
      </c>
      <c r="V1048" s="30">
        <f t="shared" si="227"/>
        <v>0</v>
      </c>
      <c r="W1048" s="30">
        <f t="shared" si="228"/>
        <v>0</v>
      </c>
      <c r="X1048" s="30">
        <f t="shared" si="229"/>
        <v>0</v>
      </c>
      <c r="Y1048" s="30">
        <f t="shared" si="230"/>
        <v>43.031100000000002</v>
      </c>
      <c r="Z1048" s="30">
        <f t="shared" si="231"/>
        <v>191.66666666666666</v>
      </c>
      <c r="AA1048" s="30">
        <f t="shared" si="232"/>
        <v>0</v>
      </c>
      <c r="AB1048" s="30">
        <f t="shared" si="233"/>
        <v>0</v>
      </c>
      <c r="AC1048" s="30">
        <f t="shared" si="236"/>
        <v>2838.9522333333334</v>
      </c>
    </row>
    <row r="1049" spans="1:29" x14ac:dyDescent="0.35">
      <c r="A1049" s="5">
        <v>45100.572095081021</v>
      </c>
      <c r="B1049" s="1">
        <v>1</v>
      </c>
      <c r="C1049" s="6">
        <v>2455.35</v>
      </c>
      <c r="D1049" s="6">
        <v>1</v>
      </c>
      <c r="E1049" s="7" t="s">
        <v>19</v>
      </c>
      <c r="F1049" s="5">
        <v>45101.443718958333</v>
      </c>
      <c r="G1049" s="1">
        <v>2</v>
      </c>
      <c r="H1049" s="5">
        <v>45064.189364444443</v>
      </c>
      <c r="I1049" s="7" t="s">
        <v>20</v>
      </c>
      <c r="J1049" s="7"/>
      <c r="K1049" s="7" t="s">
        <v>35</v>
      </c>
      <c r="L1049" s="7" t="s">
        <v>31</v>
      </c>
      <c r="M1049" s="7" t="s">
        <v>34</v>
      </c>
      <c r="N1049" s="7" t="s">
        <v>33</v>
      </c>
      <c r="O1049" s="7" t="s">
        <v>47</v>
      </c>
      <c r="P1049" s="25">
        <f t="shared" si="237"/>
        <v>1048</v>
      </c>
      <c r="Q1049" s="28">
        <f t="shared" si="234"/>
        <v>45078</v>
      </c>
      <c r="R1049" s="28" t="str">
        <f t="shared" si="224"/>
        <v>OTA</v>
      </c>
      <c r="S1049" s="28" t="str">
        <f t="shared" si="225"/>
        <v>OTA</v>
      </c>
      <c r="T1049" s="29">
        <f t="shared" si="226"/>
        <v>5.8927519151443723E-4</v>
      </c>
      <c r="U1049" s="29">
        <f t="shared" si="235"/>
        <v>5.8927519151443723E-4</v>
      </c>
      <c r="V1049" s="30">
        <f t="shared" si="227"/>
        <v>368.30249999999995</v>
      </c>
      <c r="W1049" s="30">
        <f t="shared" si="228"/>
        <v>0</v>
      </c>
      <c r="X1049" s="30">
        <f t="shared" si="229"/>
        <v>0</v>
      </c>
      <c r="Y1049" s="30">
        <f t="shared" si="230"/>
        <v>44.196299999999994</v>
      </c>
      <c r="Z1049" s="30">
        <f t="shared" si="231"/>
        <v>115</v>
      </c>
      <c r="AA1049" s="30">
        <f t="shared" si="232"/>
        <v>1.1785503830288744</v>
      </c>
      <c r="AB1049" s="30">
        <f t="shared" si="233"/>
        <v>0</v>
      </c>
      <c r="AC1049" s="30">
        <f t="shared" si="236"/>
        <v>1926.6726496169711</v>
      </c>
    </row>
    <row r="1050" spans="1:29" x14ac:dyDescent="0.35">
      <c r="A1050" s="5">
        <v>45100.769742627315</v>
      </c>
      <c r="B1050" s="1">
        <v>2</v>
      </c>
      <c r="C1050" s="6">
        <v>3006.04</v>
      </c>
      <c r="D1050" s="6">
        <v>1</v>
      </c>
      <c r="E1050" s="7" t="s">
        <v>19</v>
      </c>
      <c r="F1050" s="5">
        <v>45102.458333333336</v>
      </c>
      <c r="G1050" s="1">
        <v>2</v>
      </c>
      <c r="H1050" s="5">
        <v>45100.261951087959</v>
      </c>
      <c r="I1050" s="7" t="s">
        <v>20</v>
      </c>
      <c r="J1050" s="7"/>
      <c r="K1050" s="7" t="s">
        <v>38</v>
      </c>
      <c r="L1050" s="7" t="s">
        <v>31</v>
      </c>
      <c r="M1050" s="7" t="s">
        <v>32</v>
      </c>
      <c r="N1050" s="7" t="s">
        <v>23</v>
      </c>
      <c r="O1050" s="7" t="s">
        <v>38</v>
      </c>
      <c r="P1050" s="25">
        <f t="shared" si="237"/>
        <v>1049</v>
      </c>
      <c r="Q1050" s="28">
        <f t="shared" si="234"/>
        <v>45078</v>
      </c>
      <c r="R1050" s="28" t="str">
        <f t="shared" si="224"/>
        <v>OTA</v>
      </c>
      <c r="S1050" s="28" t="str">
        <f t="shared" si="225"/>
        <v>OTA</v>
      </c>
      <c r="T1050" s="29">
        <f t="shared" si="226"/>
        <v>1.1785503830288745E-3</v>
      </c>
      <c r="U1050" s="29">
        <f t="shared" si="235"/>
        <v>1.1785503830288745E-3</v>
      </c>
      <c r="V1050" s="30">
        <f t="shared" si="227"/>
        <v>450.90600000000001</v>
      </c>
      <c r="W1050" s="30">
        <f t="shared" si="228"/>
        <v>0</v>
      </c>
      <c r="X1050" s="30">
        <f t="shared" si="229"/>
        <v>0</v>
      </c>
      <c r="Y1050" s="30">
        <f t="shared" si="230"/>
        <v>54.108719999999998</v>
      </c>
      <c r="Z1050" s="30">
        <f t="shared" si="231"/>
        <v>153.33333333333331</v>
      </c>
      <c r="AA1050" s="30">
        <f t="shared" si="232"/>
        <v>2.3571007660577488</v>
      </c>
      <c r="AB1050" s="30">
        <f t="shared" si="233"/>
        <v>0</v>
      </c>
      <c r="AC1050" s="30">
        <f t="shared" si="236"/>
        <v>2345.3348459006088</v>
      </c>
    </row>
    <row r="1051" spans="1:29" x14ac:dyDescent="0.35">
      <c r="A1051" s="5">
        <v>45100.720071099538</v>
      </c>
      <c r="B1051" s="1">
        <v>1</v>
      </c>
      <c r="C1051" s="6">
        <v>1460.33</v>
      </c>
      <c r="D1051" s="6">
        <v>1</v>
      </c>
      <c r="E1051" s="7" t="s">
        <v>19</v>
      </c>
      <c r="F1051" s="5">
        <v>45101.394313379627</v>
      </c>
      <c r="G1051" s="1">
        <v>1</v>
      </c>
      <c r="H1051" s="5">
        <v>45099.713379641202</v>
      </c>
      <c r="I1051" s="7" t="s">
        <v>20</v>
      </c>
      <c r="J1051" s="7"/>
      <c r="K1051" s="7" t="s">
        <v>38</v>
      </c>
      <c r="L1051" s="7" t="s">
        <v>31</v>
      </c>
      <c r="M1051" s="7" t="s">
        <v>32</v>
      </c>
      <c r="N1051" s="7" t="s">
        <v>23</v>
      </c>
      <c r="O1051" s="7" t="s">
        <v>38</v>
      </c>
      <c r="P1051" s="25">
        <f t="shared" si="237"/>
        <v>1050</v>
      </c>
      <c r="Q1051" s="28">
        <f t="shared" si="234"/>
        <v>45078</v>
      </c>
      <c r="R1051" s="28" t="str">
        <f t="shared" si="224"/>
        <v>OTA</v>
      </c>
      <c r="S1051" s="28" t="str">
        <f t="shared" si="225"/>
        <v>OTA</v>
      </c>
      <c r="T1051" s="29">
        <f t="shared" si="226"/>
        <v>5.8927519151443723E-4</v>
      </c>
      <c r="U1051" s="29">
        <f t="shared" si="235"/>
        <v>5.8927519151443723E-4</v>
      </c>
      <c r="V1051" s="30">
        <f t="shared" si="227"/>
        <v>219.04949999999999</v>
      </c>
      <c r="W1051" s="30">
        <f t="shared" si="228"/>
        <v>0</v>
      </c>
      <c r="X1051" s="30">
        <f t="shared" si="229"/>
        <v>0</v>
      </c>
      <c r="Y1051" s="30">
        <f t="shared" si="230"/>
        <v>26.285939999999997</v>
      </c>
      <c r="Z1051" s="30">
        <f t="shared" si="231"/>
        <v>115</v>
      </c>
      <c r="AA1051" s="30">
        <f t="shared" si="232"/>
        <v>1.1785503830288744</v>
      </c>
      <c r="AB1051" s="30">
        <f t="shared" si="233"/>
        <v>0</v>
      </c>
      <c r="AC1051" s="30">
        <f t="shared" si="236"/>
        <v>1098.8160096169711</v>
      </c>
    </row>
    <row r="1052" spans="1:29" x14ac:dyDescent="0.35">
      <c r="A1052" s="5">
        <v>45100.65601939815</v>
      </c>
      <c r="B1052" s="1">
        <v>3</v>
      </c>
      <c r="C1052" s="6">
        <v>3254.46</v>
      </c>
      <c r="D1052" s="6">
        <v>1</v>
      </c>
      <c r="E1052" s="7" t="s">
        <v>19</v>
      </c>
      <c r="F1052" s="5">
        <v>45103.391363391202</v>
      </c>
      <c r="G1052" s="1">
        <v>2</v>
      </c>
      <c r="H1052" s="5">
        <v>44995.584579675924</v>
      </c>
      <c r="I1052" s="7" t="s">
        <v>41</v>
      </c>
      <c r="J1052" s="7"/>
      <c r="K1052" s="7"/>
      <c r="L1052" s="7" t="s">
        <v>21</v>
      </c>
      <c r="M1052" s="7" t="s">
        <v>55</v>
      </c>
      <c r="N1052" s="7" t="s">
        <v>23</v>
      </c>
      <c r="O1052" s="7" t="s">
        <v>13</v>
      </c>
      <c r="P1052" s="25">
        <f t="shared" si="237"/>
        <v>1051</v>
      </c>
      <c r="Q1052" s="28">
        <f t="shared" si="234"/>
        <v>45078</v>
      </c>
      <c r="R1052" s="28" t="str">
        <f t="shared" si="224"/>
        <v>WEB</v>
      </c>
      <c r="S1052" s="28" t="str">
        <f t="shared" si="225"/>
        <v>OFFLINE</v>
      </c>
      <c r="T1052" s="29">
        <f t="shared" si="226"/>
        <v>4.8939641109298528E-3</v>
      </c>
      <c r="U1052" s="29">
        <f t="shared" si="235"/>
        <v>4.8939641109298528E-3</v>
      </c>
      <c r="V1052" s="30">
        <f t="shared" si="227"/>
        <v>0</v>
      </c>
      <c r="W1052" s="30">
        <f t="shared" si="228"/>
        <v>0</v>
      </c>
      <c r="X1052" s="30">
        <f t="shared" si="229"/>
        <v>0</v>
      </c>
      <c r="Y1052" s="30">
        <f t="shared" si="230"/>
        <v>45.562440000000002</v>
      </c>
      <c r="Z1052" s="30">
        <f t="shared" si="231"/>
        <v>191.66666666666666</v>
      </c>
      <c r="AA1052" s="30">
        <f t="shared" si="232"/>
        <v>0</v>
      </c>
      <c r="AB1052" s="30">
        <f t="shared" si="233"/>
        <v>0</v>
      </c>
      <c r="AC1052" s="30">
        <f t="shared" si="236"/>
        <v>3017.2308933333334</v>
      </c>
    </row>
    <row r="1053" spans="1:29" x14ac:dyDescent="0.35">
      <c r="A1053" s="5">
        <v>45100.790680208331</v>
      </c>
      <c r="B1053" s="1">
        <v>2</v>
      </c>
      <c r="C1053" s="6">
        <v>3529</v>
      </c>
      <c r="D1053" s="6">
        <v>1</v>
      </c>
      <c r="E1053" s="7" t="s">
        <v>19</v>
      </c>
      <c r="F1053" s="5">
        <v>45102.454328217595</v>
      </c>
      <c r="G1053" s="1">
        <v>2</v>
      </c>
      <c r="H1053" s="5">
        <v>44837.662601759257</v>
      </c>
      <c r="I1053" s="7" t="s">
        <v>41</v>
      </c>
      <c r="J1053" s="7"/>
      <c r="K1053" s="7" t="s">
        <v>92</v>
      </c>
      <c r="L1053" s="7" t="s">
        <v>26</v>
      </c>
      <c r="M1053" s="7" t="s">
        <v>27</v>
      </c>
      <c r="N1053" s="7" t="s">
        <v>28</v>
      </c>
      <c r="O1053" s="7" t="s">
        <v>73</v>
      </c>
      <c r="P1053" s="25">
        <f t="shared" si="237"/>
        <v>1052</v>
      </c>
      <c r="Q1053" s="28">
        <f t="shared" si="234"/>
        <v>45078</v>
      </c>
      <c r="R1053" s="28" t="str">
        <f t="shared" si="224"/>
        <v>GDS BAR</v>
      </c>
      <c r="S1053" s="28" t="str">
        <f t="shared" si="225"/>
        <v>GDS</v>
      </c>
      <c r="T1053" s="29">
        <f t="shared" si="226"/>
        <v>9.0909090909090912E-2</v>
      </c>
      <c r="U1053" s="29">
        <f t="shared" si="235"/>
        <v>9.0909090909090912E-2</v>
      </c>
      <c r="V1053" s="30">
        <f t="shared" si="227"/>
        <v>352.90000000000003</v>
      </c>
      <c r="W1053" s="30">
        <f t="shared" si="228"/>
        <v>100</v>
      </c>
      <c r="X1053" s="30">
        <f t="shared" si="229"/>
        <v>70.58</v>
      </c>
      <c r="Y1053" s="30">
        <f t="shared" si="230"/>
        <v>35.29</v>
      </c>
      <c r="Z1053" s="30">
        <f t="shared" si="231"/>
        <v>153.33333333333331</v>
      </c>
      <c r="AA1053" s="30">
        <f t="shared" si="232"/>
        <v>227.27272727272728</v>
      </c>
      <c r="AB1053" s="30">
        <f t="shared" si="233"/>
        <v>454.54545454545456</v>
      </c>
      <c r="AC1053" s="30">
        <f t="shared" si="236"/>
        <v>2135.078484848485</v>
      </c>
    </row>
    <row r="1054" spans="1:29" x14ac:dyDescent="0.35">
      <c r="A1054" s="5">
        <v>45100.601060081019</v>
      </c>
      <c r="B1054" s="1">
        <v>2</v>
      </c>
      <c r="C1054" s="6">
        <v>3240.18</v>
      </c>
      <c r="D1054" s="6">
        <v>1</v>
      </c>
      <c r="E1054" s="7" t="s">
        <v>19</v>
      </c>
      <c r="F1054" s="5">
        <v>45102.376740370368</v>
      </c>
      <c r="G1054" s="1">
        <v>2</v>
      </c>
      <c r="H1054" s="5">
        <v>44842.733377175929</v>
      </c>
      <c r="I1054" s="7" t="s">
        <v>41</v>
      </c>
      <c r="J1054" s="7"/>
      <c r="K1054" s="7" t="s">
        <v>30</v>
      </c>
      <c r="L1054" s="7" t="s">
        <v>31</v>
      </c>
      <c r="M1054" s="7" t="s">
        <v>32</v>
      </c>
      <c r="N1054" s="7" t="s">
        <v>33</v>
      </c>
      <c r="O1054" s="7" t="s">
        <v>30</v>
      </c>
      <c r="P1054" s="25">
        <f t="shared" si="237"/>
        <v>1053</v>
      </c>
      <c r="Q1054" s="28">
        <f t="shared" si="234"/>
        <v>45078</v>
      </c>
      <c r="R1054" s="28" t="str">
        <f t="shared" si="224"/>
        <v>OTA</v>
      </c>
      <c r="S1054" s="28" t="str">
        <f t="shared" si="225"/>
        <v>OTA</v>
      </c>
      <c r="T1054" s="29">
        <f t="shared" si="226"/>
        <v>1.1785503830288745E-3</v>
      </c>
      <c r="U1054" s="29">
        <f t="shared" si="235"/>
        <v>1.1785503830288745E-3</v>
      </c>
      <c r="V1054" s="30">
        <f t="shared" si="227"/>
        <v>486.02699999999993</v>
      </c>
      <c r="W1054" s="30">
        <f t="shared" si="228"/>
        <v>0</v>
      </c>
      <c r="X1054" s="30">
        <f t="shared" si="229"/>
        <v>0</v>
      </c>
      <c r="Y1054" s="30">
        <f t="shared" si="230"/>
        <v>58.323239999999991</v>
      </c>
      <c r="Z1054" s="30">
        <f t="shared" si="231"/>
        <v>153.33333333333331</v>
      </c>
      <c r="AA1054" s="30">
        <f t="shared" si="232"/>
        <v>2.3571007660577488</v>
      </c>
      <c r="AB1054" s="30">
        <f t="shared" si="233"/>
        <v>0</v>
      </c>
      <c r="AC1054" s="30">
        <f t="shared" si="236"/>
        <v>2540.139325900609</v>
      </c>
    </row>
    <row r="1055" spans="1:29" x14ac:dyDescent="0.35">
      <c r="A1055" s="5">
        <v>45100.650656087964</v>
      </c>
      <c r="B1055" s="1">
        <v>4</v>
      </c>
      <c r="C1055" s="6">
        <v>8573.18</v>
      </c>
      <c r="D1055" s="6">
        <v>1</v>
      </c>
      <c r="E1055" s="7" t="s">
        <v>19</v>
      </c>
      <c r="F1055" s="5">
        <v>45104.20896596065</v>
      </c>
      <c r="G1055" s="1">
        <v>2</v>
      </c>
      <c r="H1055" s="5">
        <v>44948.971427384262</v>
      </c>
      <c r="I1055" s="7" t="s">
        <v>41</v>
      </c>
      <c r="J1055" s="7"/>
      <c r="K1055" s="7" t="s">
        <v>35</v>
      </c>
      <c r="L1055" s="7" t="s">
        <v>31</v>
      </c>
      <c r="M1055" s="7" t="s">
        <v>58</v>
      </c>
      <c r="N1055" s="7" t="s">
        <v>33</v>
      </c>
      <c r="O1055" s="7" t="s">
        <v>37</v>
      </c>
      <c r="P1055" s="25">
        <f t="shared" si="237"/>
        <v>1054</v>
      </c>
      <c r="Q1055" s="28">
        <f t="shared" si="234"/>
        <v>45078</v>
      </c>
      <c r="R1055" s="28" t="str">
        <f t="shared" si="224"/>
        <v>OTA</v>
      </c>
      <c r="S1055" s="28" t="str">
        <f t="shared" si="225"/>
        <v>OTA</v>
      </c>
      <c r="T1055" s="29">
        <f t="shared" si="226"/>
        <v>2.3571007660577489E-3</v>
      </c>
      <c r="U1055" s="29">
        <f t="shared" si="235"/>
        <v>2.3571007660577489E-3</v>
      </c>
      <c r="V1055" s="30">
        <f t="shared" si="227"/>
        <v>1285.9770000000001</v>
      </c>
      <c r="W1055" s="30">
        <f t="shared" si="228"/>
        <v>0</v>
      </c>
      <c r="X1055" s="30">
        <f t="shared" si="229"/>
        <v>0</v>
      </c>
      <c r="Y1055" s="30">
        <f t="shared" si="230"/>
        <v>154.31724</v>
      </c>
      <c r="Z1055" s="30">
        <f t="shared" si="231"/>
        <v>230</v>
      </c>
      <c r="AA1055" s="30">
        <f t="shared" si="232"/>
        <v>4.7142015321154975</v>
      </c>
      <c r="AB1055" s="30">
        <f t="shared" si="233"/>
        <v>0</v>
      </c>
      <c r="AC1055" s="30">
        <f t="shared" si="236"/>
        <v>6898.1715584678841</v>
      </c>
    </row>
    <row r="1056" spans="1:29" x14ac:dyDescent="0.35">
      <c r="A1056" s="5">
        <v>45101.013540243053</v>
      </c>
      <c r="B1056" s="1">
        <v>2</v>
      </c>
      <c r="C1056" s="6">
        <v>3315</v>
      </c>
      <c r="D1056" s="6">
        <v>1</v>
      </c>
      <c r="E1056" s="7" t="s">
        <v>19</v>
      </c>
      <c r="F1056" s="5">
        <v>45102.369822812499</v>
      </c>
      <c r="G1056" s="1">
        <v>2</v>
      </c>
      <c r="H1056" s="5">
        <v>44995.681928738428</v>
      </c>
      <c r="I1056" s="7" t="s">
        <v>41</v>
      </c>
      <c r="J1056" s="7"/>
      <c r="K1056" s="7"/>
      <c r="L1056" s="7" t="s">
        <v>21</v>
      </c>
      <c r="M1056" s="7" t="s">
        <v>57</v>
      </c>
      <c r="N1056" s="7" t="s">
        <v>23</v>
      </c>
      <c r="O1056" s="7" t="s">
        <v>46</v>
      </c>
      <c r="P1056" s="25">
        <f t="shared" si="237"/>
        <v>1055</v>
      </c>
      <c r="Q1056" s="28">
        <f t="shared" si="234"/>
        <v>45078</v>
      </c>
      <c r="R1056" s="28" t="str">
        <f t="shared" si="224"/>
        <v>WEB</v>
      </c>
      <c r="S1056" s="28" t="str">
        <f t="shared" si="225"/>
        <v>WEBSITE</v>
      </c>
      <c r="T1056" s="29">
        <f t="shared" si="226"/>
        <v>3.2626427406199023E-3</v>
      </c>
      <c r="U1056" s="29">
        <f t="shared" si="235"/>
        <v>3.2626427406199023E-3</v>
      </c>
      <c r="V1056" s="30">
        <f t="shared" si="227"/>
        <v>33.15</v>
      </c>
      <c r="W1056" s="30">
        <f t="shared" si="228"/>
        <v>50</v>
      </c>
      <c r="X1056" s="30">
        <f t="shared" si="229"/>
        <v>0</v>
      </c>
      <c r="Y1056" s="30">
        <f t="shared" si="230"/>
        <v>46.410000000000004</v>
      </c>
      <c r="Z1056" s="30">
        <f t="shared" si="231"/>
        <v>153.33333333333331</v>
      </c>
      <c r="AA1056" s="30">
        <f t="shared" si="232"/>
        <v>32.626427406199021</v>
      </c>
      <c r="AB1056" s="30">
        <f t="shared" si="233"/>
        <v>0</v>
      </c>
      <c r="AC1056" s="30">
        <f t="shared" si="236"/>
        <v>2999.4802392604679</v>
      </c>
    </row>
    <row r="1057" spans="1:29" x14ac:dyDescent="0.35">
      <c r="A1057" s="5">
        <v>45100.628077303241</v>
      </c>
      <c r="B1057" s="1">
        <v>2</v>
      </c>
      <c r="C1057" s="6">
        <v>2237.6999999999998</v>
      </c>
      <c r="D1057" s="6">
        <v>1</v>
      </c>
      <c r="E1057" s="7" t="s">
        <v>19</v>
      </c>
      <c r="F1057" s="5">
        <v>45102.458333333336</v>
      </c>
      <c r="G1057" s="1">
        <v>2</v>
      </c>
      <c r="H1057" s="5">
        <v>44842.68960701389</v>
      </c>
      <c r="I1057" s="7" t="s">
        <v>41</v>
      </c>
      <c r="J1057" s="7"/>
      <c r="K1057" s="7" t="s">
        <v>38</v>
      </c>
      <c r="L1057" s="7" t="s">
        <v>31</v>
      </c>
      <c r="M1057" s="7" t="s">
        <v>32</v>
      </c>
      <c r="N1057" s="7" t="s">
        <v>23</v>
      </c>
      <c r="O1057" s="7" t="s">
        <v>38</v>
      </c>
      <c r="P1057" s="25">
        <f t="shared" si="237"/>
        <v>1056</v>
      </c>
      <c r="Q1057" s="28">
        <f t="shared" si="234"/>
        <v>45078</v>
      </c>
      <c r="R1057" s="28" t="str">
        <f t="shared" si="224"/>
        <v>OTA</v>
      </c>
      <c r="S1057" s="28" t="str">
        <f t="shared" si="225"/>
        <v>OTA</v>
      </c>
      <c r="T1057" s="29">
        <f t="shared" si="226"/>
        <v>1.1785503830288745E-3</v>
      </c>
      <c r="U1057" s="29">
        <f t="shared" si="235"/>
        <v>1.1785503830288745E-3</v>
      </c>
      <c r="V1057" s="30">
        <f t="shared" si="227"/>
        <v>335.65499999999997</v>
      </c>
      <c r="W1057" s="30">
        <f t="shared" si="228"/>
        <v>0</v>
      </c>
      <c r="X1057" s="30">
        <f t="shared" si="229"/>
        <v>0</v>
      </c>
      <c r="Y1057" s="30">
        <f t="shared" si="230"/>
        <v>40.27859999999999</v>
      </c>
      <c r="Z1057" s="30">
        <f t="shared" si="231"/>
        <v>153.33333333333331</v>
      </c>
      <c r="AA1057" s="30">
        <f t="shared" si="232"/>
        <v>2.3571007660577488</v>
      </c>
      <c r="AB1057" s="30">
        <f t="shared" si="233"/>
        <v>0</v>
      </c>
      <c r="AC1057" s="30">
        <f t="shared" si="236"/>
        <v>1706.0759659006087</v>
      </c>
    </row>
    <row r="1058" spans="1:29" x14ac:dyDescent="0.35">
      <c r="A1058" s="5">
        <v>45100.626856805553</v>
      </c>
      <c r="B1058" s="1">
        <v>2</v>
      </c>
      <c r="C1058" s="6">
        <v>2237.6999999999998</v>
      </c>
      <c r="D1058" s="6">
        <v>1</v>
      </c>
      <c r="E1058" s="7" t="s">
        <v>19</v>
      </c>
      <c r="F1058" s="5">
        <v>45102.458142476855</v>
      </c>
      <c r="G1058" s="1">
        <v>2</v>
      </c>
      <c r="H1058" s="5">
        <v>44842.68960701389</v>
      </c>
      <c r="I1058" s="7" t="s">
        <v>41</v>
      </c>
      <c r="J1058" s="7"/>
      <c r="K1058" s="7" t="s">
        <v>38</v>
      </c>
      <c r="L1058" s="7" t="s">
        <v>31</v>
      </c>
      <c r="M1058" s="7" t="s">
        <v>32</v>
      </c>
      <c r="N1058" s="7" t="s">
        <v>23</v>
      </c>
      <c r="O1058" s="7" t="s">
        <v>38</v>
      </c>
      <c r="P1058" s="25">
        <f t="shared" si="237"/>
        <v>1057</v>
      </c>
      <c r="Q1058" s="28">
        <f t="shared" si="234"/>
        <v>45078</v>
      </c>
      <c r="R1058" s="28" t="str">
        <f t="shared" si="224"/>
        <v>OTA</v>
      </c>
      <c r="S1058" s="28" t="str">
        <f t="shared" si="225"/>
        <v>OTA</v>
      </c>
      <c r="T1058" s="29">
        <f t="shared" si="226"/>
        <v>1.1785503830288745E-3</v>
      </c>
      <c r="U1058" s="29">
        <f t="shared" si="235"/>
        <v>1.1785503830288745E-3</v>
      </c>
      <c r="V1058" s="30">
        <f t="shared" si="227"/>
        <v>335.65499999999997</v>
      </c>
      <c r="W1058" s="30">
        <f t="shared" si="228"/>
        <v>0</v>
      </c>
      <c r="X1058" s="30">
        <f t="shared" si="229"/>
        <v>0</v>
      </c>
      <c r="Y1058" s="30">
        <f t="shared" si="230"/>
        <v>40.27859999999999</v>
      </c>
      <c r="Z1058" s="30">
        <f t="shared" si="231"/>
        <v>153.33333333333331</v>
      </c>
      <c r="AA1058" s="30">
        <f t="shared" si="232"/>
        <v>2.3571007660577488</v>
      </c>
      <c r="AB1058" s="30">
        <f t="shared" si="233"/>
        <v>0</v>
      </c>
      <c r="AC1058" s="30">
        <f t="shared" si="236"/>
        <v>1706.0759659006087</v>
      </c>
    </row>
    <row r="1059" spans="1:29" x14ac:dyDescent="0.35">
      <c r="A1059" s="5">
        <v>45100.681766979164</v>
      </c>
      <c r="B1059" s="1">
        <v>1</v>
      </c>
      <c r="C1059" s="6">
        <v>1815.18</v>
      </c>
      <c r="D1059" s="6">
        <v>1</v>
      </c>
      <c r="E1059" s="7" t="s">
        <v>19</v>
      </c>
      <c r="F1059" s="5">
        <v>45101.458333333336</v>
      </c>
      <c r="G1059" s="1">
        <v>2</v>
      </c>
      <c r="H1059" s="5">
        <v>45100.543538240738</v>
      </c>
      <c r="I1059" s="7" t="s">
        <v>41</v>
      </c>
      <c r="J1059" s="7"/>
      <c r="K1059" s="7" t="s">
        <v>35</v>
      </c>
      <c r="L1059" s="7" t="s">
        <v>31</v>
      </c>
      <c r="M1059" s="7" t="s">
        <v>32</v>
      </c>
      <c r="N1059" s="7" t="s">
        <v>33</v>
      </c>
      <c r="O1059" s="7" t="s">
        <v>47</v>
      </c>
      <c r="P1059" s="25">
        <f t="shared" si="237"/>
        <v>1058</v>
      </c>
      <c r="Q1059" s="28">
        <f t="shared" si="234"/>
        <v>45078</v>
      </c>
      <c r="R1059" s="28" t="str">
        <f t="shared" si="224"/>
        <v>OTA</v>
      </c>
      <c r="S1059" s="28" t="str">
        <f t="shared" si="225"/>
        <v>OTA</v>
      </c>
      <c r="T1059" s="29">
        <f t="shared" si="226"/>
        <v>5.8927519151443723E-4</v>
      </c>
      <c r="U1059" s="29">
        <f t="shared" si="235"/>
        <v>5.8927519151443723E-4</v>
      </c>
      <c r="V1059" s="30">
        <f t="shared" si="227"/>
        <v>272.27699999999999</v>
      </c>
      <c r="W1059" s="30">
        <f t="shared" si="228"/>
        <v>0</v>
      </c>
      <c r="X1059" s="30">
        <f t="shared" si="229"/>
        <v>0</v>
      </c>
      <c r="Y1059" s="30">
        <f t="shared" si="230"/>
        <v>32.67324</v>
      </c>
      <c r="Z1059" s="30">
        <f t="shared" si="231"/>
        <v>115</v>
      </c>
      <c r="AA1059" s="30">
        <f t="shared" si="232"/>
        <v>1.1785503830288744</v>
      </c>
      <c r="AB1059" s="30">
        <f t="shared" si="233"/>
        <v>0</v>
      </c>
      <c r="AC1059" s="30">
        <f t="shared" si="236"/>
        <v>1394.0512096169712</v>
      </c>
    </row>
    <row r="1060" spans="1:29" x14ac:dyDescent="0.35">
      <c r="A1060" s="5">
        <v>45100.902405555556</v>
      </c>
      <c r="B1060" s="1">
        <v>4</v>
      </c>
      <c r="C1060" s="6">
        <v>8573.18</v>
      </c>
      <c r="D1060" s="6">
        <v>1</v>
      </c>
      <c r="E1060" s="7" t="s">
        <v>19</v>
      </c>
      <c r="F1060" s="5">
        <v>45104.131404074076</v>
      </c>
      <c r="G1060" s="1">
        <v>2</v>
      </c>
      <c r="H1060" s="5">
        <v>44948.971313530092</v>
      </c>
      <c r="I1060" s="7" t="s">
        <v>42</v>
      </c>
      <c r="J1060" s="7"/>
      <c r="K1060" s="7" t="s">
        <v>35</v>
      </c>
      <c r="L1060" s="7" t="s">
        <v>31</v>
      </c>
      <c r="M1060" s="7" t="s">
        <v>58</v>
      </c>
      <c r="N1060" s="7" t="s">
        <v>33</v>
      </c>
      <c r="O1060" s="7" t="s">
        <v>37</v>
      </c>
      <c r="P1060" s="25">
        <f t="shared" si="237"/>
        <v>1059</v>
      </c>
      <c r="Q1060" s="28">
        <f t="shared" si="234"/>
        <v>45078</v>
      </c>
      <c r="R1060" s="28" t="str">
        <f t="shared" si="224"/>
        <v>OTA</v>
      </c>
      <c r="S1060" s="28" t="str">
        <f t="shared" si="225"/>
        <v>OTA</v>
      </c>
      <c r="T1060" s="29">
        <f t="shared" si="226"/>
        <v>2.3571007660577489E-3</v>
      </c>
      <c r="U1060" s="29">
        <f t="shared" si="235"/>
        <v>2.3571007660577489E-3</v>
      </c>
      <c r="V1060" s="30">
        <f t="shared" si="227"/>
        <v>1285.9770000000001</v>
      </c>
      <c r="W1060" s="30">
        <f t="shared" si="228"/>
        <v>0</v>
      </c>
      <c r="X1060" s="30">
        <f t="shared" si="229"/>
        <v>0</v>
      </c>
      <c r="Y1060" s="30">
        <f t="shared" si="230"/>
        <v>154.31724</v>
      </c>
      <c r="Z1060" s="30">
        <f t="shared" si="231"/>
        <v>230</v>
      </c>
      <c r="AA1060" s="30">
        <f t="shared" si="232"/>
        <v>4.7142015321154975</v>
      </c>
      <c r="AB1060" s="30">
        <f t="shared" si="233"/>
        <v>0</v>
      </c>
      <c r="AC1060" s="30">
        <f t="shared" si="236"/>
        <v>6898.1715584678841</v>
      </c>
    </row>
    <row r="1061" spans="1:29" x14ac:dyDescent="0.35">
      <c r="A1061" s="5">
        <v>45100.901701041665</v>
      </c>
      <c r="B1061" s="1">
        <v>4</v>
      </c>
      <c r="C1061" s="6">
        <v>8573.18</v>
      </c>
      <c r="D1061" s="6">
        <v>1</v>
      </c>
      <c r="E1061" s="7" t="s">
        <v>19</v>
      </c>
      <c r="F1061" s="5">
        <v>45104.131548287034</v>
      </c>
      <c r="G1061" s="1">
        <v>2</v>
      </c>
      <c r="H1061" s="5">
        <v>44948.971474016202</v>
      </c>
      <c r="I1061" s="7" t="s">
        <v>42</v>
      </c>
      <c r="J1061" s="7"/>
      <c r="K1061" s="7" t="s">
        <v>35</v>
      </c>
      <c r="L1061" s="7" t="s">
        <v>31</v>
      </c>
      <c r="M1061" s="7" t="s">
        <v>58</v>
      </c>
      <c r="N1061" s="7" t="s">
        <v>33</v>
      </c>
      <c r="O1061" s="7" t="s">
        <v>37</v>
      </c>
      <c r="P1061" s="25">
        <f t="shared" si="237"/>
        <v>1060</v>
      </c>
      <c r="Q1061" s="28">
        <f t="shared" si="234"/>
        <v>45078</v>
      </c>
      <c r="R1061" s="28" t="str">
        <f t="shared" si="224"/>
        <v>OTA</v>
      </c>
      <c r="S1061" s="28" t="str">
        <f t="shared" si="225"/>
        <v>OTA</v>
      </c>
      <c r="T1061" s="29">
        <f t="shared" si="226"/>
        <v>2.3571007660577489E-3</v>
      </c>
      <c r="U1061" s="29">
        <f t="shared" si="235"/>
        <v>2.3571007660577489E-3</v>
      </c>
      <c r="V1061" s="30">
        <f t="shared" si="227"/>
        <v>1285.9770000000001</v>
      </c>
      <c r="W1061" s="30">
        <f t="shared" si="228"/>
        <v>0</v>
      </c>
      <c r="X1061" s="30">
        <f t="shared" si="229"/>
        <v>0</v>
      </c>
      <c r="Y1061" s="30">
        <f t="shared" si="230"/>
        <v>154.31724</v>
      </c>
      <c r="Z1061" s="30">
        <f t="shared" si="231"/>
        <v>230</v>
      </c>
      <c r="AA1061" s="30">
        <f t="shared" si="232"/>
        <v>4.7142015321154975</v>
      </c>
      <c r="AB1061" s="30">
        <f t="shared" si="233"/>
        <v>0</v>
      </c>
      <c r="AC1061" s="30">
        <f t="shared" si="236"/>
        <v>6898.1715584678841</v>
      </c>
    </row>
    <row r="1062" spans="1:29" x14ac:dyDescent="0.35">
      <c r="A1062" s="5">
        <v>45100.95894798611</v>
      </c>
      <c r="B1062" s="1">
        <v>1</v>
      </c>
      <c r="C1062" s="6">
        <v>3069.89</v>
      </c>
      <c r="D1062" s="6">
        <v>1</v>
      </c>
      <c r="E1062" s="7" t="s">
        <v>19</v>
      </c>
      <c r="F1062" s="5">
        <v>45101.458333333336</v>
      </c>
      <c r="G1062" s="1">
        <v>3</v>
      </c>
      <c r="H1062" s="5">
        <v>45059.383122210646</v>
      </c>
      <c r="I1062" s="7" t="s">
        <v>44</v>
      </c>
      <c r="J1062" s="7"/>
      <c r="K1062" s="7" t="s">
        <v>35</v>
      </c>
      <c r="L1062" s="7" t="s">
        <v>31</v>
      </c>
      <c r="M1062" s="7" t="s">
        <v>34</v>
      </c>
      <c r="N1062" s="7" t="s">
        <v>33</v>
      </c>
      <c r="O1062" s="7" t="s">
        <v>47</v>
      </c>
      <c r="P1062" s="25">
        <f t="shared" si="237"/>
        <v>1061</v>
      </c>
      <c r="Q1062" s="28">
        <f t="shared" si="234"/>
        <v>45078</v>
      </c>
      <c r="R1062" s="28" t="str">
        <f t="shared" si="224"/>
        <v>OTA</v>
      </c>
      <c r="S1062" s="28" t="str">
        <f t="shared" si="225"/>
        <v>OTA</v>
      </c>
      <c r="T1062" s="29">
        <f t="shared" si="226"/>
        <v>5.8927519151443723E-4</v>
      </c>
      <c r="U1062" s="29">
        <f t="shared" si="235"/>
        <v>5.8927519151443723E-4</v>
      </c>
      <c r="V1062" s="30">
        <f t="shared" si="227"/>
        <v>460.48349999999994</v>
      </c>
      <c r="W1062" s="30">
        <f t="shared" si="228"/>
        <v>0</v>
      </c>
      <c r="X1062" s="30">
        <f t="shared" si="229"/>
        <v>0</v>
      </c>
      <c r="Y1062" s="30">
        <f t="shared" si="230"/>
        <v>55.258019999999995</v>
      </c>
      <c r="Z1062" s="30">
        <f t="shared" si="231"/>
        <v>115</v>
      </c>
      <c r="AA1062" s="30">
        <f t="shared" si="232"/>
        <v>1.1785503830288744</v>
      </c>
      <c r="AB1062" s="30">
        <f t="shared" si="233"/>
        <v>0</v>
      </c>
      <c r="AC1062" s="30">
        <f t="shared" si="236"/>
        <v>2437.9699296169711</v>
      </c>
    </row>
    <row r="1063" spans="1:29" x14ac:dyDescent="0.35">
      <c r="A1063" s="5">
        <v>45100.674572743053</v>
      </c>
      <c r="B1063" s="1">
        <v>1</v>
      </c>
      <c r="C1063" s="6">
        <v>3114.53</v>
      </c>
      <c r="D1063" s="6">
        <v>1</v>
      </c>
      <c r="E1063" s="7" t="s">
        <v>19</v>
      </c>
      <c r="F1063" s="5">
        <v>45101.302534363429</v>
      </c>
      <c r="G1063" s="1">
        <v>4</v>
      </c>
      <c r="H1063" s="5">
        <v>45058.765765543983</v>
      </c>
      <c r="I1063" s="7" t="s">
        <v>44</v>
      </c>
      <c r="J1063" s="7"/>
      <c r="K1063" s="7" t="s">
        <v>35</v>
      </c>
      <c r="L1063" s="7" t="s">
        <v>31</v>
      </c>
      <c r="M1063" s="7" t="s">
        <v>34</v>
      </c>
      <c r="N1063" s="7" t="s">
        <v>33</v>
      </c>
      <c r="O1063" s="7" t="s">
        <v>47</v>
      </c>
      <c r="P1063" s="25">
        <f t="shared" si="237"/>
        <v>1062</v>
      </c>
      <c r="Q1063" s="28">
        <f t="shared" si="234"/>
        <v>45078</v>
      </c>
      <c r="R1063" s="28" t="str">
        <f t="shared" si="224"/>
        <v>OTA</v>
      </c>
      <c r="S1063" s="28" t="str">
        <f t="shared" si="225"/>
        <v>OTA</v>
      </c>
      <c r="T1063" s="29">
        <f t="shared" si="226"/>
        <v>5.8927519151443723E-4</v>
      </c>
      <c r="U1063" s="29">
        <f t="shared" si="235"/>
        <v>5.8927519151443723E-4</v>
      </c>
      <c r="V1063" s="30">
        <f t="shared" si="227"/>
        <v>467.17950000000002</v>
      </c>
      <c r="W1063" s="30">
        <f t="shared" si="228"/>
        <v>0</v>
      </c>
      <c r="X1063" s="30">
        <f t="shared" si="229"/>
        <v>0</v>
      </c>
      <c r="Y1063" s="30">
        <f t="shared" si="230"/>
        <v>56.061540000000001</v>
      </c>
      <c r="Z1063" s="30">
        <f t="shared" si="231"/>
        <v>115</v>
      </c>
      <c r="AA1063" s="30">
        <f t="shared" si="232"/>
        <v>1.1785503830288744</v>
      </c>
      <c r="AB1063" s="30">
        <f t="shared" si="233"/>
        <v>0</v>
      </c>
      <c r="AC1063" s="30">
        <f t="shared" si="236"/>
        <v>2475.1104096169711</v>
      </c>
    </row>
    <row r="1064" spans="1:29" x14ac:dyDescent="0.35">
      <c r="A1064" s="5">
        <v>45100.79848326389</v>
      </c>
      <c r="B1064" s="1">
        <v>3</v>
      </c>
      <c r="C1064" s="6">
        <v>5143.75</v>
      </c>
      <c r="D1064" s="6">
        <v>1</v>
      </c>
      <c r="E1064" s="7" t="s">
        <v>19</v>
      </c>
      <c r="F1064" s="5">
        <v>45103.416110219907</v>
      </c>
      <c r="G1064" s="1">
        <v>2</v>
      </c>
      <c r="H1064" s="5">
        <v>44995.584579675924</v>
      </c>
      <c r="I1064" s="7" t="s">
        <v>48</v>
      </c>
      <c r="J1064" s="7"/>
      <c r="K1064" s="7"/>
      <c r="L1064" s="7" t="s">
        <v>21</v>
      </c>
      <c r="M1064" s="7" t="s">
        <v>55</v>
      </c>
      <c r="N1064" s="7" t="s">
        <v>23</v>
      </c>
      <c r="O1064" s="7" t="s">
        <v>13</v>
      </c>
      <c r="P1064" s="25">
        <f t="shared" si="237"/>
        <v>1063</v>
      </c>
      <c r="Q1064" s="28">
        <f t="shared" si="234"/>
        <v>45078</v>
      </c>
      <c r="R1064" s="28" t="str">
        <f t="shared" si="224"/>
        <v>WEB</v>
      </c>
      <c r="S1064" s="28" t="str">
        <f t="shared" si="225"/>
        <v>OFFLINE</v>
      </c>
      <c r="T1064" s="29">
        <f t="shared" si="226"/>
        <v>4.8939641109298528E-3</v>
      </c>
      <c r="U1064" s="29">
        <f t="shared" si="235"/>
        <v>4.8939641109298528E-3</v>
      </c>
      <c r="V1064" s="30">
        <f t="shared" si="227"/>
        <v>0</v>
      </c>
      <c r="W1064" s="30">
        <f t="shared" si="228"/>
        <v>0</v>
      </c>
      <c r="X1064" s="30">
        <f t="shared" si="229"/>
        <v>0</v>
      </c>
      <c r="Y1064" s="30">
        <f t="shared" si="230"/>
        <v>72.012500000000003</v>
      </c>
      <c r="Z1064" s="30">
        <f t="shared" si="231"/>
        <v>191.66666666666666</v>
      </c>
      <c r="AA1064" s="30">
        <f t="shared" si="232"/>
        <v>0</v>
      </c>
      <c r="AB1064" s="30">
        <f t="shared" si="233"/>
        <v>0</v>
      </c>
      <c r="AC1064" s="30">
        <f t="shared" si="236"/>
        <v>4880.0708333333332</v>
      </c>
    </row>
    <row r="1065" spans="1:29" x14ac:dyDescent="0.35">
      <c r="A1065" s="5">
        <v>45101.139740150466</v>
      </c>
      <c r="B1065" s="1">
        <v>2</v>
      </c>
      <c r="C1065" s="6">
        <v>2973.53</v>
      </c>
      <c r="D1065" s="6">
        <v>1</v>
      </c>
      <c r="E1065" s="7" t="s">
        <v>19</v>
      </c>
      <c r="F1065" s="5">
        <v>45102.458333333336</v>
      </c>
      <c r="G1065" s="1">
        <v>2</v>
      </c>
      <c r="H1065" s="5">
        <v>44998.510201655095</v>
      </c>
      <c r="I1065" s="7" t="s">
        <v>48</v>
      </c>
      <c r="J1065" s="7"/>
      <c r="K1065" s="7" t="s">
        <v>38</v>
      </c>
      <c r="L1065" s="7" t="s">
        <v>31</v>
      </c>
      <c r="M1065" s="7" t="s">
        <v>34</v>
      </c>
      <c r="N1065" s="7" t="s">
        <v>23</v>
      </c>
      <c r="O1065" s="7" t="s">
        <v>38</v>
      </c>
      <c r="P1065" s="25">
        <f t="shared" si="237"/>
        <v>1064</v>
      </c>
      <c r="Q1065" s="28">
        <f t="shared" si="234"/>
        <v>45078</v>
      </c>
      <c r="R1065" s="28" t="str">
        <f t="shared" si="224"/>
        <v>OTA</v>
      </c>
      <c r="S1065" s="28" t="str">
        <f t="shared" si="225"/>
        <v>OTA</v>
      </c>
      <c r="T1065" s="29">
        <f t="shared" si="226"/>
        <v>1.1785503830288745E-3</v>
      </c>
      <c r="U1065" s="29">
        <f t="shared" si="235"/>
        <v>1.1785503830288745E-3</v>
      </c>
      <c r="V1065" s="30">
        <f t="shared" si="227"/>
        <v>446.02950000000004</v>
      </c>
      <c r="W1065" s="30">
        <f t="shared" si="228"/>
        <v>0</v>
      </c>
      <c r="X1065" s="30">
        <f t="shared" si="229"/>
        <v>0</v>
      </c>
      <c r="Y1065" s="30">
        <f t="shared" si="230"/>
        <v>53.523539999999997</v>
      </c>
      <c r="Z1065" s="30">
        <f t="shared" si="231"/>
        <v>153.33333333333331</v>
      </c>
      <c r="AA1065" s="30">
        <f t="shared" si="232"/>
        <v>2.3571007660577488</v>
      </c>
      <c r="AB1065" s="30">
        <f t="shared" si="233"/>
        <v>0</v>
      </c>
      <c r="AC1065" s="30">
        <f t="shared" si="236"/>
        <v>2318.2865259006094</v>
      </c>
    </row>
    <row r="1066" spans="1:29" x14ac:dyDescent="0.35">
      <c r="A1066" s="5">
        <v>45100.673463125</v>
      </c>
      <c r="B1066" s="1">
        <v>3</v>
      </c>
      <c r="C1066" s="6">
        <v>3214.29</v>
      </c>
      <c r="D1066" s="6">
        <v>1</v>
      </c>
      <c r="E1066" s="7" t="s">
        <v>19</v>
      </c>
      <c r="F1066" s="5">
        <v>45103.458333333336</v>
      </c>
      <c r="G1066" s="1">
        <v>1</v>
      </c>
      <c r="H1066" s="5">
        <v>45089.423972129633</v>
      </c>
      <c r="I1066" s="7" t="s">
        <v>48</v>
      </c>
      <c r="J1066" s="7"/>
      <c r="K1066" s="7"/>
      <c r="L1066" s="7" t="s">
        <v>21</v>
      </c>
      <c r="M1066" s="7" t="s">
        <v>52</v>
      </c>
      <c r="N1066" s="7" t="s">
        <v>23</v>
      </c>
      <c r="O1066" s="7" t="s">
        <v>24</v>
      </c>
      <c r="P1066" s="25">
        <f t="shared" si="237"/>
        <v>1065</v>
      </c>
      <c r="Q1066" s="28">
        <f t="shared" si="234"/>
        <v>45078</v>
      </c>
      <c r="R1066" s="28" t="str">
        <f t="shared" si="224"/>
        <v>WEB</v>
      </c>
      <c r="S1066" s="28" t="str">
        <f t="shared" si="225"/>
        <v>OFFLINE</v>
      </c>
      <c r="T1066" s="29">
        <f t="shared" si="226"/>
        <v>4.8939641109298528E-3</v>
      </c>
      <c r="U1066" s="29">
        <f t="shared" si="235"/>
        <v>4.8939641109298528E-3</v>
      </c>
      <c r="V1066" s="30">
        <f t="shared" si="227"/>
        <v>0</v>
      </c>
      <c r="W1066" s="30">
        <f t="shared" si="228"/>
        <v>0</v>
      </c>
      <c r="X1066" s="30">
        <f t="shared" si="229"/>
        <v>0</v>
      </c>
      <c r="Y1066" s="30">
        <f t="shared" si="230"/>
        <v>45.000059999999998</v>
      </c>
      <c r="Z1066" s="30">
        <f t="shared" si="231"/>
        <v>191.66666666666666</v>
      </c>
      <c r="AA1066" s="30">
        <f t="shared" si="232"/>
        <v>0</v>
      </c>
      <c r="AB1066" s="30">
        <f t="shared" si="233"/>
        <v>0</v>
      </c>
      <c r="AC1066" s="30">
        <f t="shared" si="236"/>
        <v>2977.6232733333331</v>
      </c>
    </row>
    <row r="1067" spans="1:29" x14ac:dyDescent="0.35">
      <c r="A1067" s="5">
        <v>45100.718887881943</v>
      </c>
      <c r="B1067" s="1">
        <v>3</v>
      </c>
      <c r="C1067" s="6">
        <v>3440</v>
      </c>
      <c r="D1067" s="6">
        <v>1</v>
      </c>
      <c r="E1067" s="7" t="s">
        <v>19</v>
      </c>
      <c r="F1067" s="5">
        <v>45103.407196296299</v>
      </c>
      <c r="G1067" s="1">
        <v>2</v>
      </c>
      <c r="H1067" s="5">
        <v>44967.735462719909</v>
      </c>
      <c r="I1067" s="7" t="s">
        <v>48</v>
      </c>
      <c r="J1067" s="7"/>
      <c r="K1067" s="7"/>
      <c r="L1067" s="7" t="s">
        <v>21</v>
      </c>
      <c r="M1067" s="7" t="s">
        <v>64</v>
      </c>
      <c r="N1067" s="7" t="s">
        <v>28</v>
      </c>
      <c r="O1067" s="7" t="s">
        <v>46</v>
      </c>
      <c r="P1067" s="25">
        <f t="shared" si="237"/>
        <v>1066</v>
      </c>
      <c r="Q1067" s="28">
        <f t="shared" si="234"/>
        <v>45078</v>
      </c>
      <c r="R1067" s="28" t="str">
        <f t="shared" si="224"/>
        <v>WEB</v>
      </c>
      <c r="S1067" s="28" t="str">
        <f t="shared" si="225"/>
        <v>WEBSITE</v>
      </c>
      <c r="T1067" s="29">
        <f t="shared" si="226"/>
        <v>4.8939641109298528E-3</v>
      </c>
      <c r="U1067" s="29">
        <f t="shared" si="235"/>
        <v>4.8939641109298528E-3</v>
      </c>
      <c r="V1067" s="30">
        <f t="shared" si="227"/>
        <v>34.4</v>
      </c>
      <c r="W1067" s="30">
        <f t="shared" si="228"/>
        <v>50</v>
      </c>
      <c r="X1067" s="30">
        <f t="shared" si="229"/>
        <v>0</v>
      </c>
      <c r="Y1067" s="30">
        <f t="shared" si="230"/>
        <v>48.160000000000004</v>
      </c>
      <c r="Z1067" s="30">
        <f t="shared" si="231"/>
        <v>191.66666666666666</v>
      </c>
      <c r="AA1067" s="30">
        <f t="shared" si="232"/>
        <v>48.939641109298528</v>
      </c>
      <c r="AB1067" s="30">
        <f t="shared" si="233"/>
        <v>0</v>
      </c>
      <c r="AC1067" s="30">
        <f t="shared" si="236"/>
        <v>3066.8336922240346</v>
      </c>
    </row>
    <row r="1068" spans="1:29" x14ac:dyDescent="0.35">
      <c r="A1068" s="5">
        <v>45100.711851805558</v>
      </c>
      <c r="B1068" s="1">
        <v>3</v>
      </c>
      <c r="C1068" s="6">
        <v>6696.42</v>
      </c>
      <c r="D1068" s="6">
        <v>1</v>
      </c>
      <c r="E1068" s="7" t="s">
        <v>19</v>
      </c>
      <c r="F1068" s="5">
        <v>45103.450006435189</v>
      </c>
      <c r="G1068" s="1">
        <v>4</v>
      </c>
      <c r="H1068" s="5">
        <v>44995.584579664355</v>
      </c>
      <c r="I1068" s="7" t="s">
        <v>63</v>
      </c>
      <c r="J1068" s="7"/>
      <c r="K1068" s="7"/>
      <c r="L1068" s="7" t="s">
        <v>21</v>
      </c>
      <c r="M1068" s="7" t="s">
        <v>55</v>
      </c>
      <c r="N1068" s="7" t="s">
        <v>23</v>
      </c>
      <c r="O1068" s="7" t="s">
        <v>13</v>
      </c>
      <c r="P1068" s="25">
        <f t="shared" si="237"/>
        <v>1067</v>
      </c>
      <c r="Q1068" s="28">
        <f t="shared" si="234"/>
        <v>45078</v>
      </c>
      <c r="R1068" s="28" t="str">
        <f t="shared" si="224"/>
        <v>WEB</v>
      </c>
      <c r="S1068" s="28" t="str">
        <f t="shared" si="225"/>
        <v>OFFLINE</v>
      </c>
      <c r="T1068" s="29">
        <f t="shared" si="226"/>
        <v>4.8939641109298528E-3</v>
      </c>
      <c r="U1068" s="29">
        <f t="shared" si="235"/>
        <v>4.8939641109298528E-3</v>
      </c>
      <c r="V1068" s="30">
        <f t="shared" si="227"/>
        <v>0</v>
      </c>
      <c r="W1068" s="30">
        <f t="shared" si="228"/>
        <v>0</v>
      </c>
      <c r="X1068" s="30">
        <f t="shared" si="229"/>
        <v>0</v>
      </c>
      <c r="Y1068" s="30">
        <f t="shared" si="230"/>
        <v>93.749880000000005</v>
      </c>
      <c r="Z1068" s="30">
        <f t="shared" si="231"/>
        <v>191.66666666666666</v>
      </c>
      <c r="AA1068" s="30">
        <f t="shared" si="232"/>
        <v>0</v>
      </c>
      <c r="AB1068" s="30">
        <f t="shared" si="233"/>
        <v>0</v>
      </c>
      <c r="AC1068" s="30">
        <f t="shared" si="236"/>
        <v>6411.0034533333337</v>
      </c>
    </row>
    <row r="1069" spans="1:29" x14ac:dyDescent="0.35">
      <c r="A1069" s="5">
        <v>45100.711768530091</v>
      </c>
      <c r="B1069" s="1">
        <v>3</v>
      </c>
      <c r="C1069" s="6">
        <v>6696.42</v>
      </c>
      <c r="D1069" s="6">
        <v>1</v>
      </c>
      <c r="E1069" s="7" t="s">
        <v>19</v>
      </c>
      <c r="F1069" s="5">
        <v>45103.418977245368</v>
      </c>
      <c r="G1069" s="1">
        <v>4</v>
      </c>
      <c r="H1069" s="5">
        <v>44995.584579675924</v>
      </c>
      <c r="I1069" s="7" t="s">
        <v>63</v>
      </c>
      <c r="J1069" s="7"/>
      <c r="K1069" s="7"/>
      <c r="L1069" s="7" t="s">
        <v>21</v>
      </c>
      <c r="M1069" s="7" t="s">
        <v>55</v>
      </c>
      <c r="N1069" s="7" t="s">
        <v>23</v>
      </c>
      <c r="O1069" s="7" t="s">
        <v>13</v>
      </c>
      <c r="P1069" s="25">
        <f t="shared" si="237"/>
        <v>1068</v>
      </c>
      <c r="Q1069" s="28">
        <f t="shared" si="234"/>
        <v>45078</v>
      </c>
      <c r="R1069" s="28" t="str">
        <f t="shared" si="224"/>
        <v>WEB</v>
      </c>
      <c r="S1069" s="28" t="str">
        <f t="shared" si="225"/>
        <v>OFFLINE</v>
      </c>
      <c r="T1069" s="29">
        <f t="shared" si="226"/>
        <v>4.8939641109298528E-3</v>
      </c>
      <c r="U1069" s="29">
        <f t="shared" si="235"/>
        <v>4.8939641109298528E-3</v>
      </c>
      <c r="V1069" s="30">
        <f t="shared" si="227"/>
        <v>0</v>
      </c>
      <c r="W1069" s="30">
        <f t="shared" si="228"/>
        <v>0</v>
      </c>
      <c r="X1069" s="30">
        <f t="shared" si="229"/>
        <v>0</v>
      </c>
      <c r="Y1069" s="30">
        <f t="shared" si="230"/>
        <v>93.749880000000005</v>
      </c>
      <c r="Z1069" s="30">
        <f t="shared" si="231"/>
        <v>191.66666666666666</v>
      </c>
      <c r="AA1069" s="30">
        <f t="shared" si="232"/>
        <v>0</v>
      </c>
      <c r="AB1069" s="30">
        <f t="shared" si="233"/>
        <v>0</v>
      </c>
      <c r="AC1069" s="30">
        <f t="shared" si="236"/>
        <v>6411.0034533333337</v>
      </c>
    </row>
    <row r="1070" spans="1:29" x14ac:dyDescent="0.35">
      <c r="A1070" s="5">
        <v>45100.649590381945</v>
      </c>
      <c r="B1070" s="1">
        <v>3</v>
      </c>
      <c r="C1070" s="6">
        <v>6696.42</v>
      </c>
      <c r="D1070" s="6">
        <v>1</v>
      </c>
      <c r="E1070" s="7" t="s">
        <v>19</v>
      </c>
      <c r="F1070" s="5">
        <v>45103.444035416665</v>
      </c>
      <c r="G1070" s="1">
        <v>4</v>
      </c>
      <c r="H1070" s="5">
        <v>44995.584579664355</v>
      </c>
      <c r="I1070" s="7" t="s">
        <v>63</v>
      </c>
      <c r="J1070" s="7"/>
      <c r="K1070" s="7"/>
      <c r="L1070" s="7" t="s">
        <v>21</v>
      </c>
      <c r="M1070" s="7" t="s">
        <v>55</v>
      </c>
      <c r="N1070" s="7" t="s">
        <v>23</v>
      </c>
      <c r="O1070" s="7" t="s">
        <v>13</v>
      </c>
      <c r="P1070" s="25">
        <f t="shared" si="237"/>
        <v>1069</v>
      </c>
      <c r="Q1070" s="28">
        <f t="shared" si="234"/>
        <v>45078</v>
      </c>
      <c r="R1070" s="28" t="str">
        <f t="shared" si="224"/>
        <v>WEB</v>
      </c>
      <c r="S1070" s="28" t="str">
        <f t="shared" si="225"/>
        <v>OFFLINE</v>
      </c>
      <c r="T1070" s="29">
        <f t="shared" si="226"/>
        <v>4.8939641109298528E-3</v>
      </c>
      <c r="U1070" s="29">
        <f t="shared" si="235"/>
        <v>4.8939641109298528E-3</v>
      </c>
      <c r="V1070" s="30">
        <f t="shared" si="227"/>
        <v>0</v>
      </c>
      <c r="W1070" s="30">
        <f t="shared" si="228"/>
        <v>0</v>
      </c>
      <c r="X1070" s="30">
        <f t="shared" si="229"/>
        <v>0</v>
      </c>
      <c r="Y1070" s="30">
        <f t="shared" si="230"/>
        <v>93.749880000000005</v>
      </c>
      <c r="Z1070" s="30">
        <f t="shared" si="231"/>
        <v>191.66666666666666</v>
      </c>
      <c r="AA1070" s="30">
        <f t="shared" si="232"/>
        <v>0</v>
      </c>
      <c r="AB1070" s="30">
        <f t="shared" si="233"/>
        <v>0</v>
      </c>
      <c r="AC1070" s="30">
        <f t="shared" si="236"/>
        <v>6411.0034533333337</v>
      </c>
    </row>
    <row r="1071" spans="1:29" x14ac:dyDescent="0.35">
      <c r="A1071" s="5">
        <v>45100.647902488425</v>
      </c>
      <c r="B1071" s="1">
        <v>1</v>
      </c>
      <c r="C1071" s="6">
        <v>2258.04</v>
      </c>
      <c r="D1071" s="6">
        <v>1</v>
      </c>
      <c r="E1071" s="7" t="s">
        <v>19</v>
      </c>
      <c r="F1071" s="5">
        <v>45101.380322337965</v>
      </c>
      <c r="G1071" s="1">
        <v>4</v>
      </c>
      <c r="H1071" s="5">
        <v>44978.687557303238</v>
      </c>
      <c r="I1071" s="7" t="s">
        <v>63</v>
      </c>
      <c r="J1071" s="7"/>
      <c r="K1071" s="7" t="s">
        <v>30</v>
      </c>
      <c r="L1071" s="7" t="s">
        <v>31</v>
      </c>
      <c r="M1071" s="7" t="s">
        <v>34</v>
      </c>
      <c r="N1071" s="7" t="s">
        <v>33</v>
      </c>
      <c r="O1071" s="7" t="s">
        <v>30</v>
      </c>
      <c r="P1071" s="25">
        <f t="shared" si="237"/>
        <v>1070</v>
      </c>
      <c r="Q1071" s="28">
        <f t="shared" si="234"/>
        <v>45078</v>
      </c>
      <c r="R1071" s="28" t="str">
        <f t="shared" si="224"/>
        <v>OTA</v>
      </c>
      <c r="S1071" s="28" t="str">
        <f t="shared" si="225"/>
        <v>OTA</v>
      </c>
      <c r="T1071" s="29">
        <f t="shared" si="226"/>
        <v>5.8927519151443723E-4</v>
      </c>
      <c r="U1071" s="29">
        <f t="shared" si="235"/>
        <v>5.8927519151443723E-4</v>
      </c>
      <c r="V1071" s="30">
        <f t="shared" si="227"/>
        <v>338.70599999999996</v>
      </c>
      <c r="W1071" s="30">
        <f t="shared" si="228"/>
        <v>0</v>
      </c>
      <c r="X1071" s="30">
        <f t="shared" si="229"/>
        <v>0</v>
      </c>
      <c r="Y1071" s="30">
        <f t="shared" si="230"/>
        <v>40.64472</v>
      </c>
      <c r="Z1071" s="30">
        <f t="shared" si="231"/>
        <v>115</v>
      </c>
      <c r="AA1071" s="30">
        <f t="shared" si="232"/>
        <v>1.1785503830288744</v>
      </c>
      <c r="AB1071" s="30">
        <f t="shared" si="233"/>
        <v>0</v>
      </c>
      <c r="AC1071" s="30">
        <f t="shared" si="236"/>
        <v>1762.510729616971</v>
      </c>
    </row>
    <row r="1072" spans="1:29" x14ac:dyDescent="0.35">
      <c r="A1072" s="5">
        <v>45100.497359189816</v>
      </c>
      <c r="B1072" s="1">
        <v>1</v>
      </c>
      <c r="C1072" s="6">
        <v>2232.14</v>
      </c>
      <c r="D1072" s="6">
        <v>1</v>
      </c>
      <c r="E1072" s="7" t="s">
        <v>19</v>
      </c>
      <c r="F1072" s="5">
        <v>45101.458333333336</v>
      </c>
      <c r="G1072" s="1">
        <v>4</v>
      </c>
      <c r="H1072" s="5">
        <v>44995.584579675924</v>
      </c>
      <c r="I1072" s="7" t="s">
        <v>63</v>
      </c>
      <c r="J1072" s="7"/>
      <c r="K1072" s="7"/>
      <c r="L1072" s="7" t="s">
        <v>21</v>
      </c>
      <c r="M1072" s="7" t="s">
        <v>55</v>
      </c>
      <c r="N1072" s="7" t="s">
        <v>23</v>
      </c>
      <c r="O1072" s="7" t="s">
        <v>13</v>
      </c>
      <c r="P1072" s="25">
        <f t="shared" si="237"/>
        <v>1071</v>
      </c>
      <c r="Q1072" s="28">
        <f t="shared" si="234"/>
        <v>45078</v>
      </c>
      <c r="R1072" s="28" t="str">
        <f t="shared" si="224"/>
        <v>WEB</v>
      </c>
      <c r="S1072" s="28" t="str">
        <f t="shared" si="225"/>
        <v>OFFLINE</v>
      </c>
      <c r="T1072" s="29">
        <f t="shared" si="226"/>
        <v>1.6313213703099511E-3</v>
      </c>
      <c r="U1072" s="29">
        <f t="shared" si="235"/>
        <v>1.6313213703099511E-3</v>
      </c>
      <c r="V1072" s="30">
        <f t="shared" si="227"/>
        <v>0</v>
      </c>
      <c r="W1072" s="30">
        <f t="shared" si="228"/>
        <v>0</v>
      </c>
      <c r="X1072" s="30">
        <f t="shared" si="229"/>
        <v>0</v>
      </c>
      <c r="Y1072" s="30">
        <f t="shared" si="230"/>
        <v>31.249959999999998</v>
      </c>
      <c r="Z1072" s="30">
        <f t="shared" si="231"/>
        <v>115</v>
      </c>
      <c r="AA1072" s="30">
        <f t="shared" si="232"/>
        <v>0</v>
      </c>
      <c r="AB1072" s="30">
        <f t="shared" si="233"/>
        <v>0</v>
      </c>
      <c r="AC1072" s="30">
        <f t="shared" si="236"/>
        <v>2085.8900399999998</v>
      </c>
    </row>
    <row r="1073" spans="1:29" x14ac:dyDescent="0.35">
      <c r="A1073" s="5">
        <v>45100.706524317131</v>
      </c>
      <c r="B1073" s="1">
        <v>1</v>
      </c>
      <c r="C1073" s="6">
        <v>2537.9499999999998</v>
      </c>
      <c r="D1073" s="6">
        <v>1</v>
      </c>
      <c r="E1073" s="7" t="s">
        <v>19</v>
      </c>
      <c r="F1073" s="5">
        <v>45101.328011504629</v>
      </c>
      <c r="G1073" s="1">
        <v>4</v>
      </c>
      <c r="H1073" s="5">
        <v>45100.685673541666</v>
      </c>
      <c r="I1073" s="7" t="s">
        <v>63</v>
      </c>
      <c r="J1073" s="7"/>
      <c r="K1073" s="7" t="s">
        <v>30</v>
      </c>
      <c r="L1073" s="7" t="s">
        <v>31</v>
      </c>
      <c r="M1073" s="7" t="s">
        <v>32</v>
      </c>
      <c r="N1073" s="7" t="s">
        <v>33</v>
      </c>
      <c r="O1073" s="7" t="s">
        <v>30</v>
      </c>
      <c r="P1073" s="25">
        <f t="shared" si="237"/>
        <v>1072</v>
      </c>
      <c r="Q1073" s="28">
        <f t="shared" si="234"/>
        <v>45078</v>
      </c>
      <c r="R1073" s="28" t="str">
        <f t="shared" si="224"/>
        <v>OTA</v>
      </c>
      <c r="S1073" s="28" t="str">
        <f t="shared" si="225"/>
        <v>OTA</v>
      </c>
      <c r="T1073" s="29">
        <f t="shared" si="226"/>
        <v>5.8927519151443723E-4</v>
      </c>
      <c r="U1073" s="29">
        <f t="shared" si="235"/>
        <v>5.8927519151443723E-4</v>
      </c>
      <c r="V1073" s="30">
        <f t="shared" si="227"/>
        <v>380.69249999999994</v>
      </c>
      <c r="W1073" s="30">
        <f t="shared" si="228"/>
        <v>0</v>
      </c>
      <c r="X1073" s="30">
        <f t="shared" si="229"/>
        <v>0</v>
      </c>
      <c r="Y1073" s="30">
        <f t="shared" si="230"/>
        <v>45.683099999999996</v>
      </c>
      <c r="Z1073" s="30">
        <f t="shared" si="231"/>
        <v>115</v>
      </c>
      <c r="AA1073" s="30">
        <f t="shared" si="232"/>
        <v>1.1785503830288744</v>
      </c>
      <c r="AB1073" s="30">
        <f t="shared" si="233"/>
        <v>0</v>
      </c>
      <c r="AC1073" s="30">
        <f t="shared" si="236"/>
        <v>1995.395849616971</v>
      </c>
    </row>
    <row r="1074" spans="1:29" x14ac:dyDescent="0.35">
      <c r="A1074" s="5">
        <v>45100.650036979168</v>
      </c>
      <c r="B1074" s="1">
        <v>1</v>
      </c>
      <c r="C1074" s="6">
        <v>2258.04</v>
      </c>
      <c r="D1074" s="6">
        <v>1</v>
      </c>
      <c r="E1074" s="7" t="s">
        <v>19</v>
      </c>
      <c r="F1074" s="5">
        <v>45101.385315231484</v>
      </c>
      <c r="G1074" s="1">
        <v>4</v>
      </c>
      <c r="H1074" s="5">
        <v>44978.687557303238</v>
      </c>
      <c r="I1074" s="7" t="s">
        <v>63</v>
      </c>
      <c r="J1074" s="7"/>
      <c r="K1074" s="7" t="s">
        <v>30</v>
      </c>
      <c r="L1074" s="7" t="s">
        <v>31</v>
      </c>
      <c r="M1074" s="7" t="s">
        <v>34</v>
      </c>
      <c r="N1074" s="7" t="s">
        <v>33</v>
      </c>
      <c r="O1074" s="7" t="s">
        <v>30</v>
      </c>
      <c r="P1074" s="25">
        <f t="shared" si="237"/>
        <v>1073</v>
      </c>
      <c r="Q1074" s="28">
        <f t="shared" si="234"/>
        <v>45078</v>
      </c>
      <c r="R1074" s="28" t="str">
        <f t="shared" si="224"/>
        <v>OTA</v>
      </c>
      <c r="S1074" s="28" t="str">
        <f t="shared" si="225"/>
        <v>OTA</v>
      </c>
      <c r="T1074" s="29">
        <f t="shared" si="226"/>
        <v>5.8927519151443723E-4</v>
      </c>
      <c r="U1074" s="29">
        <f t="shared" si="235"/>
        <v>5.8927519151443723E-4</v>
      </c>
      <c r="V1074" s="30">
        <f t="shared" si="227"/>
        <v>338.70599999999996</v>
      </c>
      <c r="W1074" s="30">
        <f t="shared" si="228"/>
        <v>0</v>
      </c>
      <c r="X1074" s="30">
        <f t="shared" si="229"/>
        <v>0</v>
      </c>
      <c r="Y1074" s="30">
        <f t="shared" si="230"/>
        <v>40.64472</v>
      </c>
      <c r="Z1074" s="30">
        <f t="shared" si="231"/>
        <v>115</v>
      </c>
      <c r="AA1074" s="30">
        <f t="shared" si="232"/>
        <v>1.1785503830288744</v>
      </c>
      <c r="AB1074" s="30">
        <f t="shared" si="233"/>
        <v>0</v>
      </c>
      <c r="AC1074" s="30">
        <f t="shared" si="236"/>
        <v>1762.510729616971</v>
      </c>
    </row>
    <row r="1075" spans="1:29" x14ac:dyDescent="0.35">
      <c r="A1075" s="5">
        <v>45100.859150104166</v>
      </c>
      <c r="B1075" s="1">
        <v>3</v>
      </c>
      <c r="C1075" s="6">
        <v>11468.74</v>
      </c>
      <c r="D1075" s="6">
        <v>1</v>
      </c>
      <c r="E1075" s="7" t="s">
        <v>19</v>
      </c>
      <c r="F1075" s="5">
        <v>45103.458333333336</v>
      </c>
      <c r="G1075" s="1">
        <v>8</v>
      </c>
      <c r="H1075" s="5">
        <v>44973.688676134261</v>
      </c>
      <c r="I1075" s="7" t="s">
        <v>93</v>
      </c>
      <c r="J1075" s="7"/>
      <c r="K1075" s="7" t="s">
        <v>30</v>
      </c>
      <c r="L1075" s="7" t="s">
        <v>31</v>
      </c>
      <c r="M1075" s="7" t="s">
        <v>32</v>
      </c>
      <c r="N1075" s="7" t="s">
        <v>33</v>
      </c>
      <c r="O1075" s="7" t="s">
        <v>30</v>
      </c>
      <c r="P1075" s="25">
        <f t="shared" si="237"/>
        <v>1074</v>
      </c>
      <c r="Q1075" s="28">
        <f t="shared" si="234"/>
        <v>45078</v>
      </c>
      <c r="R1075" s="28" t="str">
        <f t="shared" si="224"/>
        <v>OTA</v>
      </c>
      <c r="S1075" s="28" t="str">
        <f t="shared" si="225"/>
        <v>OTA</v>
      </c>
      <c r="T1075" s="29">
        <f t="shared" si="226"/>
        <v>1.7678255745433118E-3</v>
      </c>
      <c r="U1075" s="29">
        <f t="shared" si="235"/>
        <v>1.7678255745433118E-3</v>
      </c>
      <c r="V1075" s="30">
        <f t="shared" si="227"/>
        <v>1720.3109999999999</v>
      </c>
      <c r="W1075" s="30">
        <f t="shared" si="228"/>
        <v>0</v>
      </c>
      <c r="X1075" s="30">
        <f t="shared" si="229"/>
        <v>0</v>
      </c>
      <c r="Y1075" s="30">
        <f t="shared" si="230"/>
        <v>206.43731999999997</v>
      </c>
      <c r="Z1075" s="30">
        <f t="shared" si="231"/>
        <v>191.66666666666666</v>
      </c>
      <c r="AA1075" s="30">
        <f t="shared" si="232"/>
        <v>3.5356511490866236</v>
      </c>
      <c r="AB1075" s="30">
        <f t="shared" si="233"/>
        <v>0</v>
      </c>
      <c r="AC1075" s="30">
        <f t="shared" si="236"/>
        <v>9346.7893621842468</v>
      </c>
    </row>
    <row r="1076" spans="1:29" x14ac:dyDescent="0.35">
      <c r="A1076" s="5">
        <v>45100.859338703704</v>
      </c>
      <c r="B1076" s="1">
        <v>3</v>
      </c>
      <c r="C1076" s="6">
        <v>2106.25</v>
      </c>
      <c r="D1076" s="6">
        <v>1</v>
      </c>
      <c r="E1076" s="7" t="s">
        <v>19</v>
      </c>
      <c r="F1076" s="5">
        <v>45103.406213159724</v>
      </c>
      <c r="G1076" s="1">
        <v>1</v>
      </c>
      <c r="H1076" s="5">
        <v>44973.688676134261</v>
      </c>
      <c r="I1076" s="7" t="s">
        <v>49</v>
      </c>
      <c r="J1076" s="7"/>
      <c r="K1076" s="7" t="s">
        <v>30</v>
      </c>
      <c r="L1076" s="7" t="s">
        <v>31</v>
      </c>
      <c r="M1076" s="7" t="s">
        <v>32</v>
      </c>
      <c r="N1076" s="7" t="s">
        <v>33</v>
      </c>
      <c r="O1076" s="7" t="s">
        <v>30</v>
      </c>
      <c r="P1076" s="25">
        <f t="shared" si="237"/>
        <v>1075</v>
      </c>
      <c r="Q1076" s="28">
        <f t="shared" si="234"/>
        <v>45078</v>
      </c>
      <c r="R1076" s="28" t="str">
        <f t="shared" si="224"/>
        <v>OTA</v>
      </c>
      <c r="S1076" s="28" t="str">
        <f t="shared" si="225"/>
        <v>OTA</v>
      </c>
      <c r="T1076" s="29">
        <f t="shared" si="226"/>
        <v>1.7678255745433118E-3</v>
      </c>
      <c r="U1076" s="29">
        <f t="shared" si="235"/>
        <v>1.7678255745433118E-3</v>
      </c>
      <c r="V1076" s="30">
        <f t="shared" si="227"/>
        <v>315.9375</v>
      </c>
      <c r="W1076" s="30">
        <f t="shared" si="228"/>
        <v>0</v>
      </c>
      <c r="X1076" s="30">
        <f t="shared" si="229"/>
        <v>0</v>
      </c>
      <c r="Y1076" s="30">
        <f t="shared" si="230"/>
        <v>37.912499999999994</v>
      </c>
      <c r="Z1076" s="30">
        <f t="shared" si="231"/>
        <v>191.66666666666666</v>
      </c>
      <c r="AA1076" s="30">
        <f t="shared" si="232"/>
        <v>3.5356511490866236</v>
      </c>
      <c r="AB1076" s="30">
        <f t="shared" si="233"/>
        <v>0</v>
      </c>
      <c r="AC1076" s="30">
        <f t="shared" si="236"/>
        <v>1557.1976821842468</v>
      </c>
    </row>
    <row r="1077" spans="1:29" x14ac:dyDescent="0.35">
      <c r="A1077" s="5">
        <v>45100.916594178241</v>
      </c>
      <c r="B1077" s="1">
        <v>1</v>
      </c>
      <c r="C1077" s="6">
        <v>1090.18</v>
      </c>
      <c r="D1077" s="6">
        <v>1</v>
      </c>
      <c r="E1077" s="7" t="s">
        <v>19</v>
      </c>
      <c r="F1077" s="5">
        <v>45101.458333333336</v>
      </c>
      <c r="G1077" s="1">
        <v>1</v>
      </c>
      <c r="H1077" s="5">
        <v>45098.008849386577</v>
      </c>
      <c r="I1077" s="7" t="s">
        <v>49</v>
      </c>
      <c r="J1077" s="7"/>
      <c r="K1077" s="7" t="s">
        <v>30</v>
      </c>
      <c r="L1077" s="7" t="s">
        <v>31</v>
      </c>
      <c r="M1077" s="7" t="s">
        <v>32</v>
      </c>
      <c r="N1077" s="7" t="s">
        <v>33</v>
      </c>
      <c r="O1077" s="7" t="s">
        <v>30</v>
      </c>
      <c r="P1077" s="25">
        <f t="shared" si="237"/>
        <v>1076</v>
      </c>
      <c r="Q1077" s="28">
        <f t="shared" si="234"/>
        <v>45078</v>
      </c>
      <c r="R1077" s="28" t="str">
        <f t="shared" si="224"/>
        <v>OTA</v>
      </c>
      <c r="S1077" s="28" t="str">
        <f t="shared" si="225"/>
        <v>OTA</v>
      </c>
      <c r="T1077" s="29">
        <f t="shared" si="226"/>
        <v>5.8927519151443723E-4</v>
      </c>
      <c r="U1077" s="29">
        <f t="shared" si="235"/>
        <v>5.8927519151443723E-4</v>
      </c>
      <c r="V1077" s="30">
        <f t="shared" si="227"/>
        <v>163.52700000000002</v>
      </c>
      <c r="W1077" s="30">
        <f t="shared" si="228"/>
        <v>0</v>
      </c>
      <c r="X1077" s="30">
        <f t="shared" si="229"/>
        <v>0</v>
      </c>
      <c r="Y1077" s="30">
        <f t="shared" si="230"/>
        <v>19.623239999999999</v>
      </c>
      <c r="Z1077" s="30">
        <f t="shared" si="231"/>
        <v>115</v>
      </c>
      <c r="AA1077" s="30">
        <f t="shared" si="232"/>
        <v>1.1785503830288744</v>
      </c>
      <c r="AB1077" s="30">
        <f t="shared" si="233"/>
        <v>0</v>
      </c>
      <c r="AC1077" s="30">
        <f t="shared" si="236"/>
        <v>790.85120961697112</v>
      </c>
    </row>
    <row r="1078" spans="1:29" x14ac:dyDescent="0.35">
      <c r="A1078" s="5">
        <v>45100.783743946762</v>
      </c>
      <c r="B1078" s="1">
        <v>1</v>
      </c>
      <c r="C1078" s="6">
        <v>816.23</v>
      </c>
      <c r="D1078" s="6">
        <v>1</v>
      </c>
      <c r="E1078" s="7" t="s">
        <v>19</v>
      </c>
      <c r="F1078" s="5">
        <v>45101.296245405094</v>
      </c>
      <c r="G1078" s="1">
        <v>1</v>
      </c>
      <c r="H1078" s="5">
        <v>45064.258486030092</v>
      </c>
      <c r="I1078" s="7" t="s">
        <v>49</v>
      </c>
      <c r="J1078" s="7"/>
      <c r="K1078" s="7" t="s">
        <v>38</v>
      </c>
      <c r="L1078" s="7" t="s">
        <v>31</v>
      </c>
      <c r="M1078" s="7" t="s">
        <v>32</v>
      </c>
      <c r="N1078" s="7" t="s">
        <v>23</v>
      </c>
      <c r="O1078" s="7" t="s">
        <v>38</v>
      </c>
      <c r="P1078" s="25">
        <f t="shared" si="237"/>
        <v>1077</v>
      </c>
      <c r="Q1078" s="28">
        <f t="shared" si="234"/>
        <v>45078</v>
      </c>
      <c r="R1078" s="28" t="str">
        <f t="shared" si="224"/>
        <v>OTA</v>
      </c>
      <c r="S1078" s="28" t="str">
        <f t="shared" si="225"/>
        <v>OTA</v>
      </c>
      <c r="T1078" s="29">
        <f t="shared" si="226"/>
        <v>5.8927519151443723E-4</v>
      </c>
      <c r="U1078" s="29">
        <f t="shared" si="235"/>
        <v>5.8927519151443723E-4</v>
      </c>
      <c r="V1078" s="30">
        <f t="shared" si="227"/>
        <v>122.4345</v>
      </c>
      <c r="W1078" s="30">
        <f t="shared" si="228"/>
        <v>0</v>
      </c>
      <c r="X1078" s="30">
        <f t="shared" si="229"/>
        <v>0</v>
      </c>
      <c r="Y1078" s="30">
        <f t="shared" si="230"/>
        <v>14.692139999999998</v>
      </c>
      <c r="Z1078" s="30">
        <f t="shared" si="231"/>
        <v>115</v>
      </c>
      <c r="AA1078" s="30">
        <f t="shared" si="232"/>
        <v>1.1785503830288744</v>
      </c>
      <c r="AB1078" s="30">
        <f t="shared" si="233"/>
        <v>0</v>
      </c>
      <c r="AC1078" s="30">
        <f t="shared" si="236"/>
        <v>562.92480961697117</v>
      </c>
    </row>
    <row r="1079" spans="1:29" x14ac:dyDescent="0.35">
      <c r="A1079" s="5">
        <v>45100.783582997683</v>
      </c>
      <c r="B1079" s="1">
        <v>1</v>
      </c>
      <c r="C1079" s="6">
        <v>816.23</v>
      </c>
      <c r="D1079" s="6">
        <v>1</v>
      </c>
      <c r="E1079" s="7" t="s">
        <v>19</v>
      </c>
      <c r="F1079" s="5">
        <v>45101.296177627315</v>
      </c>
      <c r="G1079" s="1">
        <v>1</v>
      </c>
      <c r="H1079" s="5">
        <v>45064.258486041668</v>
      </c>
      <c r="I1079" s="7" t="s">
        <v>49</v>
      </c>
      <c r="J1079" s="7"/>
      <c r="K1079" s="7" t="s">
        <v>38</v>
      </c>
      <c r="L1079" s="7" t="s">
        <v>31</v>
      </c>
      <c r="M1079" s="7" t="s">
        <v>32</v>
      </c>
      <c r="N1079" s="7" t="s">
        <v>23</v>
      </c>
      <c r="O1079" s="7" t="s">
        <v>38</v>
      </c>
      <c r="P1079" s="25">
        <f t="shared" si="237"/>
        <v>1078</v>
      </c>
      <c r="Q1079" s="28">
        <f t="shared" si="234"/>
        <v>45078</v>
      </c>
      <c r="R1079" s="28" t="str">
        <f t="shared" si="224"/>
        <v>OTA</v>
      </c>
      <c r="S1079" s="28" t="str">
        <f t="shared" si="225"/>
        <v>OTA</v>
      </c>
      <c r="T1079" s="29">
        <f t="shared" si="226"/>
        <v>5.8927519151443723E-4</v>
      </c>
      <c r="U1079" s="29">
        <f t="shared" si="235"/>
        <v>5.8927519151443723E-4</v>
      </c>
      <c r="V1079" s="30">
        <f t="shared" si="227"/>
        <v>122.4345</v>
      </c>
      <c r="W1079" s="30">
        <f t="shared" si="228"/>
        <v>0</v>
      </c>
      <c r="X1079" s="30">
        <f t="shared" si="229"/>
        <v>0</v>
      </c>
      <c r="Y1079" s="30">
        <f t="shared" si="230"/>
        <v>14.692139999999998</v>
      </c>
      <c r="Z1079" s="30">
        <f t="shared" si="231"/>
        <v>115</v>
      </c>
      <c r="AA1079" s="30">
        <f t="shared" si="232"/>
        <v>1.1785503830288744</v>
      </c>
      <c r="AB1079" s="30">
        <f t="shared" si="233"/>
        <v>0</v>
      </c>
      <c r="AC1079" s="30">
        <f t="shared" si="236"/>
        <v>562.92480961697117</v>
      </c>
    </row>
    <row r="1080" spans="1:29" x14ac:dyDescent="0.35">
      <c r="A1080" s="5">
        <v>45100.683271226852</v>
      </c>
      <c r="B1080" s="1">
        <v>2</v>
      </c>
      <c r="C1080" s="6">
        <v>2315.87</v>
      </c>
      <c r="D1080" s="6">
        <v>1</v>
      </c>
      <c r="E1080" s="7" t="s">
        <v>19</v>
      </c>
      <c r="F1080" s="5">
        <v>45102.42871054398</v>
      </c>
      <c r="G1080" s="1">
        <v>1</v>
      </c>
      <c r="H1080" s="5">
        <v>45097.68629597222</v>
      </c>
      <c r="I1080" s="7" t="s">
        <v>49</v>
      </c>
      <c r="J1080" s="7"/>
      <c r="K1080" s="7"/>
      <c r="L1080" s="7" t="s">
        <v>21</v>
      </c>
      <c r="M1080" s="7" t="s">
        <v>52</v>
      </c>
      <c r="N1080" s="7" t="s">
        <v>33</v>
      </c>
      <c r="O1080" s="7" t="s">
        <v>24</v>
      </c>
      <c r="P1080" s="25">
        <f t="shared" si="237"/>
        <v>1079</v>
      </c>
      <c r="Q1080" s="28">
        <f t="shared" si="234"/>
        <v>45078</v>
      </c>
      <c r="R1080" s="28" t="str">
        <f t="shared" si="224"/>
        <v>WEB</v>
      </c>
      <c r="S1080" s="28" t="str">
        <f t="shared" si="225"/>
        <v>OFFLINE</v>
      </c>
      <c r="T1080" s="29">
        <f t="shared" si="226"/>
        <v>3.2626427406199023E-3</v>
      </c>
      <c r="U1080" s="29">
        <f t="shared" si="235"/>
        <v>3.2626427406199023E-3</v>
      </c>
      <c r="V1080" s="30">
        <f t="shared" si="227"/>
        <v>0</v>
      </c>
      <c r="W1080" s="30">
        <f t="shared" si="228"/>
        <v>0</v>
      </c>
      <c r="X1080" s="30">
        <f t="shared" si="229"/>
        <v>0</v>
      </c>
      <c r="Y1080" s="30">
        <f t="shared" si="230"/>
        <v>32.422179999999997</v>
      </c>
      <c r="Z1080" s="30">
        <f t="shared" si="231"/>
        <v>153.33333333333331</v>
      </c>
      <c r="AA1080" s="30">
        <f t="shared" si="232"/>
        <v>0</v>
      </c>
      <c r="AB1080" s="30">
        <f t="shared" si="233"/>
        <v>0</v>
      </c>
      <c r="AC1080" s="30">
        <f t="shared" si="236"/>
        <v>2130.1144866666664</v>
      </c>
    </row>
    <row r="1081" spans="1:29" x14ac:dyDescent="0.35">
      <c r="A1081" s="5">
        <v>45100.930270243058</v>
      </c>
      <c r="B1081" s="1">
        <v>1</v>
      </c>
      <c r="C1081" s="6">
        <v>663.57</v>
      </c>
      <c r="D1081" s="6">
        <v>1</v>
      </c>
      <c r="E1081" s="7" t="s">
        <v>19</v>
      </c>
      <c r="F1081" s="5">
        <v>45101.458333333336</v>
      </c>
      <c r="G1081" s="1">
        <v>1</v>
      </c>
      <c r="H1081" s="5">
        <v>45100.567831053238</v>
      </c>
      <c r="I1081" s="7" t="s">
        <v>49</v>
      </c>
      <c r="J1081" s="7"/>
      <c r="K1081" s="7"/>
      <c r="L1081" s="7" t="s">
        <v>21</v>
      </c>
      <c r="M1081" s="7" t="s">
        <v>22</v>
      </c>
      <c r="N1081" s="7" t="s">
        <v>23</v>
      </c>
      <c r="O1081" s="7" t="s">
        <v>24</v>
      </c>
      <c r="P1081" s="25">
        <f t="shared" si="237"/>
        <v>1080</v>
      </c>
      <c r="Q1081" s="28">
        <f t="shared" si="234"/>
        <v>45078</v>
      </c>
      <c r="R1081" s="28" t="str">
        <f t="shared" si="224"/>
        <v>WEB</v>
      </c>
      <c r="S1081" s="28" t="str">
        <f t="shared" si="225"/>
        <v>OFFLINE</v>
      </c>
      <c r="T1081" s="29">
        <f t="shared" si="226"/>
        <v>1.6313213703099511E-3</v>
      </c>
      <c r="U1081" s="29">
        <f t="shared" si="235"/>
        <v>1.6313213703099511E-3</v>
      </c>
      <c r="V1081" s="30">
        <f t="shared" si="227"/>
        <v>0</v>
      </c>
      <c r="W1081" s="30">
        <f t="shared" si="228"/>
        <v>0</v>
      </c>
      <c r="X1081" s="30">
        <f t="shared" si="229"/>
        <v>0</v>
      </c>
      <c r="Y1081" s="30">
        <f t="shared" si="230"/>
        <v>9.2899800000000017</v>
      </c>
      <c r="Z1081" s="30">
        <f t="shared" si="231"/>
        <v>115</v>
      </c>
      <c r="AA1081" s="30">
        <f t="shared" si="232"/>
        <v>0</v>
      </c>
      <c r="AB1081" s="30">
        <f t="shared" si="233"/>
        <v>0</v>
      </c>
      <c r="AC1081" s="30">
        <f t="shared" si="236"/>
        <v>539.28002000000004</v>
      </c>
    </row>
    <row r="1082" spans="1:29" x14ac:dyDescent="0.35">
      <c r="A1082" s="5">
        <v>45100.754737905096</v>
      </c>
      <c r="B1082" s="1">
        <v>1</v>
      </c>
      <c r="C1082" s="6">
        <v>1167.5899999999999</v>
      </c>
      <c r="D1082" s="6">
        <v>1</v>
      </c>
      <c r="E1082" s="7" t="s">
        <v>19</v>
      </c>
      <c r="F1082" s="5">
        <v>45101.413872268517</v>
      </c>
      <c r="G1082" s="1">
        <v>1</v>
      </c>
      <c r="H1082" s="5">
        <v>45093.781034004627</v>
      </c>
      <c r="I1082" s="7" t="s">
        <v>49</v>
      </c>
      <c r="J1082" s="7"/>
      <c r="K1082" s="7" t="s">
        <v>30</v>
      </c>
      <c r="L1082" s="7" t="s">
        <v>31</v>
      </c>
      <c r="M1082" s="7" t="s">
        <v>34</v>
      </c>
      <c r="N1082" s="7" t="s">
        <v>33</v>
      </c>
      <c r="O1082" s="7" t="s">
        <v>30</v>
      </c>
      <c r="P1082" s="25">
        <f t="shared" si="237"/>
        <v>1081</v>
      </c>
      <c r="Q1082" s="28">
        <f t="shared" si="234"/>
        <v>45078</v>
      </c>
      <c r="R1082" s="28" t="str">
        <f t="shared" si="224"/>
        <v>OTA</v>
      </c>
      <c r="S1082" s="28" t="str">
        <f t="shared" si="225"/>
        <v>OTA</v>
      </c>
      <c r="T1082" s="29">
        <f t="shared" si="226"/>
        <v>5.8927519151443723E-4</v>
      </c>
      <c r="U1082" s="29">
        <f t="shared" si="235"/>
        <v>5.8927519151443723E-4</v>
      </c>
      <c r="V1082" s="30">
        <f t="shared" si="227"/>
        <v>175.13849999999999</v>
      </c>
      <c r="W1082" s="30">
        <f t="shared" si="228"/>
        <v>0</v>
      </c>
      <c r="X1082" s="30">
        <f t="shared" si="229"/>
        <v>0</v>
      </c>
      <c r="Y1082" s="30">
        <f t="shared" si="230"/>
        <v>21.016619999999996</v>
      </c>
      <c r="Z1082" s="30">
        <f t="shared" si="231"/>
        <v>115</v>
      </c>
      <c r="AA1082" s="30">
        <f t="shared" si="232"/>
        <v>1.1785503830288744</v>
      </c>
      <c r="AB1082" s="30">
        <f t="shared" si="233"/>
        <v>0</v>
      </c>
      <c r="AC1082" s="30">
        <f t="shared" si="236"/>
        <v>855.25632961697102</v>
      </c>
    </row>
    <row r="1083" spans="1:29" x14ac:dyDescent="0.35">
      <c r="A1083" s="5">
        <v>45100.680946238426</v>
      </c>
      <c r="B1083" s="1">
        <v>5</v>
      </c>
      <c r="C1083" s="6">
        <v>3702.75</v>
      </c>
      <c r="D1083" s="6">
        <v>1</v>
      </c>
      <c r="E1083" s="7" t="s">
        <v>19</v>
      </c>
      <c r="F1083" s="5">
        <v>45105.434769594911</v>
      </c>
      <c r="G1083" s="1">
        <v>1</v>
      </c>
      <c r="H1083" s="5">
        <v>45041.253951724539</v>
      </c>
      <c r="I1083" s="7" t="s">
        <v>67</v>
      </c>
      <c r="J1083" s="7"/>
      <c r="K1083" s="7" t="s">
        <v>38</v>
      </c>
      <c r="L1083" s="7" t="s">
        <v>31</v>
      </c>
      <c r="M1083" s="7" t="s">
        <v>32</v>
      </c>
      <c r="N1083" s="7" t="s">
        <v>23</v>
      </c>
      <c r="O1083" s="7" t="s">
        <v>38</v>
      </c>
      <c r="P1083" s="25">
        <f t="shared" si="237"/>
        <v>1082</v>
      </c>
      <c r="Q1083" s="28">
        <f t="shared" si="234"/>
        <v>45078</v>
      </c>
      <c r="R1083" s="28" t="str">
        <f t="shared" si="224"/>
        <v>OTA</v>
      </c>
      <c r="S1083" s="28" t="str">
        <f t="shared" si="225"/>
        <v>OTA</v>
      </c>
      <c r="T1083" s="29">
        <f t="shared" si="226"/>
        <v>2.9463759575721863E-3</v>
      </c>
      <c r="U1083" s="29">
        <f t="shared" si="235"/>
        <v>2.9463759575721863E-3</v>
      </c>
      <c r="V1083" s="30">
        <f t="shared" si="227"/>
        <v>555.41250000000002</v>
      </c>
      <c r="W1083" s="30">
        <f t="shared" si="228"/>
        <v>0</v>
      </c>
      <c r="X1083" s="30">
        <f t="shared" si="229"/>
        <v>0</v>
      </c>
      <c r="Y1083" s="30">
        <f t="shared" si="230"/>
        <v>66.649499999999989</v>
      </c>
      <c r="Z1083" s="30">
        <f t="shared" si="231"/>
        <v>268.33333333333331</v>
      </c>
      <c r="AA1083" s="30">
        <f t="shared" si="232"/>
        <v>5.8927519151443724</v>
      </c>
      <c r="AB1083" s="30">
        <f t="shared" si="233"/>
        <v>0</v>
      </c>
      <c r="AC1083" s="30">
        <f t="shared" si="236"/>
        <v>2806.4619147515223</v>
      </c>
    </row>
    <row r="1084" spans="1:29" x14ac:dyDescent="0.35">
      <c r="A1084" s="5">
        <v>45100.66522466435</v>
      </c>
      <c r="B1084" s="1">
        <v>2</v>
      </c>
      <c r="C1084" s="6">
        <v>1753.39</v>
      </c>
      <c r="D1084" s="6">
        <v>1</v>
      </c>
      <c r="E1084" s="7" t="s">
        <v>19</v>
      </c>
      <c r="F1084" s="5">
        <v>45102.425256226852</v>
      </c>
      <c r="G1084" s="1">
        <v>1</v>
      </c>
      <c r="H1084" s="5">
        <v>44985.193875393517</v>
      </c>
      <c r="I1084" s="7" t="s">
        <v>67</v>
      </c>
      <c r="J1084" s="7"/>
      <c r="K1084" s="7" t="s">
        <v>30</v>
      </c>
      <c r="L1084" s="7" t="s">
        <v>31</v>
      </c>
      <c r="M1084" s="7" t="s">
        <v>34</v>
      </c>
      <c r="N1084" s="7" t="s">
        <v>33</v>
      </c>
      <c r="O1084" s="7" t="s">
        <v>30</v>
      </c>
      <c r="P1084" s="25">
        <f t="shared" si="237"/>
        <v>1083</v>
      </c>
      <c r="Q1084" s="28">
        <f t="shared" si="234"/>
        <v>45078</v>
      </c>
      <c r="R1084" s="28" t="str">
        <f t="shared" si="224"/>
        <v>OTA</v>
      </c>
      <c r="S1084" s="28" t="str">
        <f t="shared" si="225"/>
        <v>OTA</v>
      </c>
      <c r="T1084" s="29">
        <f t="shared" si="226"/>
        <v>1.1785503830288745E-3</v>
      </c>
      <c r="U1084" s="29">
        <f t="shared" si="235"/>
        <v>1.1785503830288745E-3</v>
      </c>
      <c r="V1084" s="30">
        <f t="shared" si="227"/>
        <v>263.00850000000003</v>
      </c>
      <c r="W1084" s="30">
        <f t="shared" si="228"/>
        <v>0</v>
      </c>
      <c r="X1084" s="30">
        <f t="shared" si="229"/>
        <v>0</v>
      </c>
      <c r="Y1084" s="30">
        <f t="shared" si="230"/>
        <v>31.561019999999999</v>
      </c>
      <c r="Z1084" s="30">
        <f t="shared" si="231"/>
        <v>153.33333333333331</v>
      </c>
      <c r="AA1084" s="30">
        <f t="shared" si="232"/>
        <v>2.3571007660577488</v>
      </c>
      <c r="AB1084" s="30">
        <f t="shared" si="233"/>
        <v>0</v>
      </c>
      <c r="AC1084" s="30">
        <f t="shared" si="236"/>
        <v>1303.130045900609</v>
      </c>
    </row>
    <row r="1085" spans="1:29" x14ac:dyDescent="0.35">
      <c r="A1085" s="5">
        <v>45100.580506678241</v>
      </c>
      <c r="B1085" s="1">
        <v>2</v>
      </c>
      <c r="C1085" s="6">
        <v>1734.15</v>
      </c>
      <c r="D1085" s="6">
        <v>1</v>
      </c>
      <c r="E1085" s="7" t="s">
        <v>19</v>
      </c>
      <c r="F1085" s="5">
        <v>45102.405677870367</v>
      </c>
      <c r="G1085" s="1">
        <v>1</v>
      </c>
      <c r="H1085" s="5">
        <v>45018.922699143521</v>
      </c>
      <c r="I1085" s="7" t="s">
        <v>67</v>
      </c>
      <c r="J1085" s="7"/>
      <c r="K1085" s="7" t="s">
        <v>50</v>
      </c>
      <c r="L1085" s="7" t="s">
        <v>31</v>
      </c>
      <c r="M1085" s="7" t="s">
        <v>32</v>
      </c>
      <c r="N1085" s="7" t="s">
        <v>33</v>
      </c>
      <c r="O1085" s="7" t="s">
        <v>51</v>
      </c>
      <c r="P1085" s="25">
        <f t="shared" si="237"/>
        <v>1084</v>
      </c>
      <c r="Q1085" s="28">
        <f t="shared" si="234"/>
        <v>45078</v>
      </c>
      <c r="R1085" s="28" t="str">
        <f t="shared" si="224"/>
        <v>OTA</v>
      </c>
      <c r="S1085" s="28" t="str">
        <f t="shared" si="225"/>
        <v>OTA</v>
      </c>
      <c r="T1085" s="29">
        <f t="shared" si="226"/>
        <v>1.1785503830288745E-3</v>
      </c>
      <c r="U1085" s="29">
        <f t="shared" si="235"/>
        <v>1.1785503830288745E-3</v>
      </c>
      <c r="V1085" s="30">
        <f t="shared" si="227"/>
        <v>260.1225</v>
      </c>
      <c r="W1085" s="30">
        <f t="shared" si="228"/>
        <v>0</v>
      </c>
      <c r="X1085" s="30">
        <f t="shared" si="229"/>
        <v>0</v>
      </c>
      <c r="Y1085" s="30">
        <f t="shared" si="230"/>
        <v>31.214700000000001</v>
      </c>
      <c r="Z1085" s="30">
        <f t="shared" si="231"/>
        <v>153.33333333333331</v>
      </c>
      <c r="AA1085" s="30">
        <f t="shared" si="232"/>
        <v>2.3571007660577488</v>
      </c>
      <c r="AB1085" s="30">
        <f t="shared" si="233"/>
        <v>0</v>
      </c>
      <c r="AC1085" s="30">
        <f t="shared" si="236"/>
        <v>1287.1223659006091</v>
      </c>
    </row>
    <row r="1086" spans="1:29" x14ac:dyDescent="0.35">
      <c r="A1086" s="5">
        <v>45101.107741354164</v>
      </c>
      <c r="B1086" s="1">
        <v>1</v>
      </c>
      <c r="C1086" s="6">
        <v>2372.1799999999998</v>
      </c>
      <c r="D1086" s="6">
        <v>1</v>
      </c>
      <c r="E1086" s="7" t="s">
        <v>19</v>
      </c>
      <c r="F1086" s="5">
        <v>45101.579728391203</v>
      </c>
      <c r="G1086" s="1">
        <v>1</v>
      </c>
      <c r="H1086" s="5">
        <v>45101.032421365744</v>
      </c>
      <c r="I1086" s="7" t="s">
        <v>53</v>
      </c>
      <c r="J1086" s="7"/>
      <c r="K1086" s="7" t="s">
        <v>30</v>
      </c>
      <c r="L1086" s="7" t="s">
        <v>31</v>
      </c>
      <c r="M1086" s="7" t="s">
        <v>32</v>
      </c>
      <c r="N1086" s="7" t="s">
        <v>33</v>
      </c>
      <c r="O1086" s="7" t="s">
        <v>30</v>
      </c>
      <c r="P1086" s="25">
        <f t="shared" si="237"/>
        <v>1085</v>
      </c>
      <c r="Q1086" s="28">
        <f t="shared" si="234"/>
        <v>45078</v>
      </c>
      <c r="R1086" s="28" t="str">
        <f t="shared" si="224"/>
        <v>OTA</v>
      </c>
      <c r="S1086" s="28" t="str">
        <f t="shared" si="225"/>
        <v>OTA</v>
      </c>
      <c r="T1086" s="29">
        <f t="shared" si="226"/>
        <v>5.8927519151443723E-4</v>
      </c>
      <c r="U1086" s="29">
        <f t="shared" si="235"/>
        <v>5.8927519151443723E-4</v>
      </c>
      <c r="V1086" s="30">
        <f t="shared" si="227"/>
        <v>355.82699999999994</v>
      </c>
      <c r="W1086" s="30">
        <f t="shared" si="228"/>
        <v>0</v>
      </c>
      <c r="X1086" s="30">
        <f t="shared" si="229"/>
        <v>0</v>
      </c>
      <c r="Y1086" s="30">
        <f t="shared" si="230"/>
        <v>42.699239999999996</v>
      </c>
      <c r="Z1086" s="30">
        <f t="shared" si="231"/>
        <v>115</v>
      </c>
      <c r="AA1086" s="30">
        <f t="shared" si="232"/>
        <v>1.1785503830288744</v>
      </c>
      <c r="AB1086" s="30">
        <f t="shared" si="233"/>
        <v>0</v>
      </c>
      <c r="AC1086" s="30">
        <f t="shared" si="236"/>
        <v>1857.4752096169709</v>
      </c>
    </row>
    <row r="1087" spans="1:29" x14ac:dyDescent="0.35">
      <c r="A1087" s="5">
        <v>45100.82388167824</v>
      </c>
      <c r="B1087" s="1">
        <v>1</v>
      </c>
      <c r="C1087" s="6">
        <v>2142.86</v>
      </c>
      <c r="D1087" s="6">
        <v>1</v>
      </c>
      <c r="E1087" s="7" t="s">
        <v>19</v>
      </c>
      <c r="F1087" s="5">
        <v>45101.446862638892</v>
      </c>
      <c r="G1087" s="1">
        <v>2</v>
      </c>
      <c r="H1087" s="5">
        <v>45043.691218252316</v>
      </c>
      <c r="I1087" s="7" t="s">
        <v>20</v>
      </c>
      <c r="J1087" s="7"/>
      <c r="K1087" s="7" t="s">
        <v>60</v>
      </c>
      <c r="L1087" s="7" t="s">
        <v>21</v>
      </c>
      <c r="M1087" s="7" t="s">
        <v>22</v>
      </c>
      <c r="N1087" s="7" t="s">
        <v>28</v>
      </c>
      <c r="O1087" s="7" t="s">
        <v>61</v>
      </c>
      <c r="P1087" s="25">
        <f t="shared" si="237"/>
        <v>1086</v>
      </c>
      <c r="Q1087" s="28">
        <f t="shared" si="234"/>
        <v>45078</v>
      </c>
      <c r="R1087" s="28" t="str">
        <f t="shared" si="224"/>
        <v>WEB</v>
      </c>
      <c r="S1087" s="28" t="str">
        <f t="shared" si="225"/>
        <v>META</v>
      </c>
      <c r="T1087" s="29">
        <f t="shared" si="226"/>
        <v>1.6313213703099511E-3</v>
      </c>
      <c r="U1087" s="29">
        <f t="shared" si="235"/>
        <v>1.6313213703099511E-3</v>
      </c>
      <c r="V1087" s="30">
        <f t="shared" si="227"/>
        <v>0</v>
      </c>
      <c r="W1087" s="30">
        <f t="shared" si="228"/>
        <v>0</v>
      </c>
      <c r="X1087" s="30">
        <f t="shared" si="229"/>
        <v>0</v>
      </c>
      <c r="Y1087" s="30">
        <f t="shared" si="230"/>
        <v>38.571480000000001</v>
      </c>
      <c r="Z1087" s="30">
        <f t="shared" si="231"/>
        <v>115</v>
      </c>
      <c r="AA1087" s="30">
        <f t="shared" si="232"/>
        <v>0</v>
      </c>
      <c r="AB1087" s="30">
        <f t="shared" si="233"/>
        <v>0</v>
      </c>
      <c r="AC1087" s="30">
        <f t="shared" si="236"/>
        <v>1989.2885200000001</v>
      </c>
    </row>
    <row r="1088" spans="1:29" x14ac:dyDescent="0.35">
      <c r="A1088" s="5">
        <v>45101.594737650463</v>
      </c>
      <c r="B1088" s="1">
        <v>1</v>
      </c>
      <c r="C1088" s="6">
        <v>2142.86</v>
      </c>
      <c r="D1088" s="6">
        <v>1</v>
      </c>
      <c r="E1088" s="7" t="s">
        <v>19</v>
      </c>
      <c r="F1088" s="5">
        <v>45102.406338622684</v>
      </c>
      <c r="G1088" s="1">
        <v>2</v>
      </c>
      <c r="H1088" s="5">
        <v>45072.454944803241</v>
      </c>
      <c r="I1088" s="7" t="s">
        <v>20</v>
      </c>
      <c r="J1088" s="7"/>
      <c r="K1088" s="7" t="s">
        <v>60</v>
      </c>
      <c r="L1088" s="7" t="s">
        <v>21</v>
      </c>
      <c r="M1088" s="7" t="s">
        <v>22</v>
      </c>
      <c r="N1088" s="7" t="s">
        <v>33</v>
      </c>
      <c r="O1088" s="7" t="s">
        <v>61</v>
      </c>
      <c r="P1088" s="25">
        <f t="shared" si="237"/>
        <v>1087</v>
      </c>
      <c r="Q1088" s="28">
        <f t="shared" si="234"/>
        <v>45078</v>
      </c>
      <c r="R1088" s="28" t="str">
        <f t="shared" si="224"/>
        <v>WEB</v>
      </c>
      <c r="S1088" s="28" t="str">
        <f t="shared" si="225"/>
        <v>META</v>
      </c>
      <c r="T1088" s="29">
        <f t="shared" si="226"/>
        <v>1.6313213703099511E-3</v>
      </c>
      <c r="U1088" s="29">
        <f t="shared" si="235"/>
        <v>1.6313213703099511E-3</v>
      </c>
      <c r="V1088" s="30">
        <f t="shared" si="227"/>
        <v>0</v>
      </c>
      <c r="W1088" s="30">
        <f t="shared" si="228"/>
        <v>0</v>
      </c>
      <c r="X1088" s="30">
        <f t="shared" si="229"/>
        <v>0</v>
      </c>
      <c r="Y1088" s="30">
        <f t="shared" si="230"/>
        <v>38.571480000000001</v>
      </c>
      <c r="Z1088" s="30">
        <f t="shared" si="231"/>
        <v>115</v>
      </c>
      <c r="AA1088" s="30">
        <f t="shared" si="232"/>
        <v>0</v>
      </c>
      <c r="AB1088" s="30">
        <f t="shared" si="233"/>
        <v>0</v>
      </c>
      <c r="AC1088" s="30">
        <f t="shared" si="236"/>
        <v>1989.2885200000001</v>
      </c>
    </row>
    <row r="1089" spans="1:29" x14ac:dyDescent="0.35">
      <c r="A1089" s="5">
        <v>45101.677553541667</v>
      </c>
      <c r="B1089" s="1">
        <v>1</v>
      </c>
      <c r="C1089" s="6">
        <v>1259.2</v>
      </c>
      <c r="D1089" s="6">
        <v>1</v>
      </c>
      <c r="E1089" s="7" t="s">
        <v>19</v>
      </c>
      <c r="F1089" s="5">
        <v>45102.340098518522</v>
      </c>
      <c r="G1089" s="1">
        <v>1</v>
      </c>
      <c r="H1089" s="5">
        <v>44834.491220995369</v>
      </c>
      <c r="I1089" s="7" t="s">
        <v>20</v>
      </c>
      <c r="J1089" s="7"/>
      <c r="K1089" s="7" t="s">
        <v>30</v>
      </c>
      <c r="L1089" s="7" t="s">
        <v>31</v>
      </c>
      <c r="M1089" s="7" t="s">
        <v>34</v>
      </c>
      <c r="N1089" s="7" t="s">
        <v>33</v>
      </c>
      <c r="O1089" s="7" t="s">
        <v>30</v>
      </c>
      <c r="P1089" s="25">
        <f t="shared" si="237"/>
        <v>1088</v>
      </c>
      <c r="Q1089" s="28">
        <f t="shared" si="234"/>
        <v>45078</v>
      </c>
      <c r="R1089" s="28" t="str">
        <f t="shared" si="224"/>
        <v>OTA</v>
      </c>
      <c r="S1089" s="28" t="str">
        <f t="shared" si="225"/>
        <v>OTA</v>
      </c>
      <c r="T1089" s="29">
        <f t="shared" si="226"/>
        <v>5.8927519151443723E-4</v>
      </c>
      <c r="U1089" s="29">
        <f t="shared" si="235"/>
        <v>5.8927519151443723E-4</v>
      </c>
      <c r="V1089" s="30">
        <f t="shared" si="227"/>
        <v>188.88</v>
      </c>
      <c r="W1089" s="30">
        <f t="shared" si="228"/>
        <v>0</v>
      </c>
      <c r="X1089" s="30">
        <f t="shared" si="229"/>
        <v>0</v>
      </c>
      <c r="Y1089" s="30">
        <f t="shared" si="230"/>
        <v>22.665599999999998</v>
      </c>
      <c r="Z1089" s="30">
        <f t="shared" si="231"/>
        <v>115</v>
      </c>
      <c r="AA1089" s="30">
        <f t="shared" si="232"/>
        <v>1.1785503830288744</v>
      </c>
      <c r="AB1089" s="30">
        <f t="shared" si="233"/>
        <v>0</v>
      </c>
      <c r="AC1089" s="30">
        <f t="shared" si="236"/>
        <v>931.47584961697112</v>
      </c>
    </row>
    <row r="1090" spans="1:29" x14ac:dyDescent="0.35">
      <c r="A1090" s="5">
        <v>45101.625329039351</v>
      </c>
      <c r="B1090" s="1">
        <v>1</v>
      </c>
      <c r="C1090" s="6">
        <v>2455.35</v>
      </c>
      <c r="D1090" s="6">
        <v>1</v>
      </c>
      <c r="E1090" s="7" t="s">
        <v>19</v>
      </c>
      <c r="F1090" s="5">
        <v>45102.458333333336</v>
      </c>
      <c r="G1090" s="1">
        <v>2</v>
      </c>
      <c r="H1090" s="5">
        <v>45079.466490231483</v>
      </c>
      <c r="I1090" s="7" t="s">
        <v>20</v>
      </c>
      <c r="J1090" s="7"/>
      <c r="K1090" s="7" t="s">
        <v>35</v>
      </c>
      <c r="L1090" s="7" t="s">
        <v>31</v>
      </c>
      <c r="M1090" s="7" t="s">
        <v>34</v>
      </c>
      <c r="N1090" s="7" t="s">
        <v>33</v>
      </c>
      <c r="O1090" s="7" t="s">
        <v>47</v>
      </c>
      <c r="P1090" s="25">
        <f t="shared" si="237"/>
        <v>1089</v>
      </c>
      <c r="Q1090" s="28">
        <f t="shared" si="234"/>
        <v>45078</v>
      </c>
      <c r="R1090" s="28" t="str">
        <f t="shared" ref="R1090:R1153" si="238">IFERROR(VLOOKUP($M1090,rate_mapping,2,FALSE),"")</f>
        <v>OTA</v>
      </c>
      <c r="S1090" s="28" t="str">
        <f t="shared" ref="S1090:S1153" si="239">IFERROR(VLOOKUP($O1090,source_mapping,2,FALSE),"")</f>
        <v>OTA</v>
      </c>
      <c r="T1090" s="29">
        <f t="shared" ref="T1090:T1153" si="240">IFERROR($B1090/SUMIFS($B:$B,$L:$L,$L1090,$Q:$Q,$Q1090),0)</f>
        <v>5.8927519151443723E-4</v>
      </c>
      <c r="U1090" s="29">
        <f t="shared" si="235"/>
        <v>5.8927519151443723E-4</v>
      </c>
      <c r="V1090" s="30">
        <f t="shared" ref="V1090:V1153" si="241">MAX(IFERROR(VLOOKUP($S1090,channel_code_cost,3,FALSE)*$C1090,0),IFERROR(VLOOKUP($R1090,rate_code_cost,3,FALSE)*$C1090,0))</f>
        <v>368.30249999999995</v>
      </c>
      <c r="W1090" s="30">
        <f t="shared" ref="W1090:W1153" si="242">MAX(IFERROR(VLOOKUP($S1090,channel_code_cost,2,FALSE)*$D1090,0),IFERROR(VLOOKUP($R1090,rate_code_cost,2,FALSE)*$D1090,0))</f>
        <v>0</v>
      </c>
      <c r="X1090" s="30">
        <f t="shared" ref="X1090:X1153" si="243">MAX(IFERROR(VLOOKUP($S1090,channel_code_cost,4,FALSE)*$C1090,0),IFERROR(VLOOKUP($R1090,rate_code_cost,4,FALSE)*$C1090,0))</f>
        <v>0</v>
      </c>
      <c r="Y1090" s="30">
        <f t="shared" ref="Y1090:Y1153" si="244">MAX(IFERROR(VLOOKUP($S1090,channel_code_cost,5,FALSE)*$C1090,0),IFERROR(VLOOKUP($R1090,rate_code_cost,5,FALSE)*$C1090,0))</f>
        <v>44.196299999999994</v>
      </c>
      <c r="Z1090" s="30">
        <f t="shared" ref="Z1090:Z1153" si="245">hk_departure_cost+(($B1090-1)*hk_stay_cost)</f>
        <v>115</v>
      </c>
      <c r="AA1090" s="30">
        <f t="shared" ref="AA1090:AA1153" si="246">IFERROR(VLOOKUP($S1090,channel_code_cost,6,FALSE)*$U1090,0)</f>
        <v>1.1785503830288744</v>
      </c>
      <c r="AB1090" s="30">
        <f t="shared" ref="AB1090:AB1153" si="247">IFERROR(VLOOKUP($L1090,segment_p_cost,2,FALSE)*$T1090,0)</f>
        <v>0</v>
      </c>
      <c r="AC1090" s="30">
        <f t="shared" si="236"/>
        <v>1926.6726496169711</v>
      </c>
    </row>
    <row r="1091" spans="1:29" x14ac:dyDescent="0.35">
      <c r="A1091" s="5">
        <v>45101.631933645833</v>
      </c>
      <c r="B1091" s="1">
        <v>1</v>
      </c>
      <c r="C1091" s="6">
        <v>2999.88</v>
      </c>
      <c r="D1091" s="6">
        <v>1</v>
      </c>
      <c r="E1091" s="7" t="s">
        <v>19</v>
      </c>
      <c r="F1091" s="5">
        <v>45102.447782488423</v>
      </c>
      <c r="G1091" s="1">
        <v>2</v>
      </c>
      <c r="H1091" s="5">
        <v>45077.838874780093</v>
      </c>
      <c r="I1091" s="7" t="s">
        <v>20</v>
      </c>
      <c r="J1091" s="7"/>
      <c r="K1091" s="7" t="s">
        <v>35</v>
      </c>
      <c r="L1091" s="7" t="s">
        <v>31</v>
      </c>
      <c r="M1091" s="7" t="s">
        <v>58</v>
      </c>
      <c r="N1091" s="7" t="s">
        <v>33</v>
      </c>
      <c r="O1091" s="7" t="s">
        <v>35</v>
      </c>
      <c r="P1091" s="25">
        <f t="shared" si="237"/>
        <v>1090</v>
      </c>
      <c r="Q1091" s="28">
        <f t="shared" ref="Q1091:Q1154" si="248">DATE(YEAR($A1091),MONTH($A1091),1)</f>
        <v>45078</v>
      </c>
      <c r="R1091" s="28" t="str">
        <f t="shared" si="238"/>
        <v>OTA</v>
      </c>
      <c r="S1091" s="28" t="str">
        <f t="shared" si="239"/>
        <v>OTA</v>
      </c>
      <c r="T1091" s="29">
        <f t="shared" si="240"/>
        <v>5.8927519151443723E-4</v>
      </c>
      <c r="U1091" s="29">
        <f t="shared" ref="U1091:U1154" si="249">IFERROR($B1091/SUMIFS($B:$B,$L:$L,$L1091,$Q:$Q,$Q1091),0)</f>
        <v>5.8927519151443723E-4</v>
      </c>
      <c r="V1091" s="30">
        <f t="shared" si="241"/>
        <v>449.98200000000003</v>
      </c>
      <c r="W1091" s="30">
        <f t="shared" si="242"/>
        <v>0</v>
      </c>
      <c r="X1091" s="30">
        <f t="shared" si="243"/>
        <v>0</v>
      </c>
      <c r="Y1091" s="30">
        <f t="shared" si="244"/>
        <v>53.997839999999997</v>
      </c>
      <c r="Z1091" s="30">
        <f t="shared" si="245"/>
        <v>115</v>
      </c>
      <c r="AA1091" s="30">
        <f t="shared" si="246"/>
        <v>1.1785503830288744</v>
      </c>
      <c r="AB1091" s="30">
        <f t="shared" si="247"/>
        <v>0</v>
      </c>
      <c r="AC1091" s="30">
        <f t="shared" ref="AC1091:AC1154" si="250">C1091-SUM(V1091:AB1091)</f>
        <v>2379.7216096169714</v>
      </c>
    </row>
    <row r="1092" spans="1:29" x14ac:dyDescent="0.35">
      <c r="A1092" s="5">
        <v>45101.586156666664</v>
      </c>
      <c r="B1092" s="1">
        <v>2</v>
      </c>
      <c r="C1092" s="6">
        <v>3133.03</v>
      </c>
      <c r="D1092" s="6">
        <v>1</v>
      </c>
      <c r="E1092" s="7" t="s">
        <v>19</v>
      </c>
      <c r="F1092" s="5">
        <v>45103.413868842596</v>
      </c>
      <c r="G1092" s="1">
        <v>2</v>
      </c>
      <c r="H1092" s="5">
        <v>45100.44319046296</v>
      </c>
      <c r="I1092" s="7" t="s">
        <v>20</v>
      </c>
      <c r="J1092" s="7"/>
      <c r="K1092" s="7" t="s">
        <v>35</v>
      </c>
      <c r="L1092" s="7" t="s">
        <v>31</v>
      </c>
      <c r="M1092" s="7" t="s">
        <v>32</v>
      </c>
      <c r="N1092" s="7" t="s">
        <v>33</v>
      </c>
      <c r="O1092" s="7" t="s">
        <v>36</v>
      </c>
      <c r="P1092" s="25">
        <f t="shared" ref="P1092:P1155" si="251">P1091+1</f>
        <v>1091</v>
      </c>
      <c r="Q1092" s="28">
        <f t="shared" si="248"/>
        <v>45078</v>
      </c>
      <c r="R1092" s="28" t="str">
        <f t="shared" si="238"/>
        <v>OTA</v>
      </c>
      <c r="S1092" s="28" t="str">
        <f t="shared" si="239"/>
        <v>OTA</v>
      </c>
      <c r="T1092" s="29">
        <f t="shared" si="240"/>
        <v>1.1785503830288745E-3</v>
      </c>
      <c r="U1092" s="29">
        <f t="shared" si="249"/>
        <v>1.1785503830288745E-3</v>
      </c>
      <c r="V1092" s="30">
        <f t="shared" si="241"/>
        <v>469.9545</v>
      </c>
      <c r="W1092" s="30">
        <f t="shared" si="242"/>
        <v>0</v>
      </c>
      <c r="X1092" s="30">
        <f t="shared" si="243"/>
        <v>0</v>
      </c>
      <c r="Y1092" s="30">
        <f t="shared" si="244"/>
        <v>56.394539999999999</v>
      </c>
      <c r="Z1092" s="30">
        <f t="shared" si="245"/>
        <v>153.33333333333331</v>
      </c>
      <c r="AA1092" s="30">
        <f t="shared" si="246"/>
        <v>2.3571007660577488</v>
      </c>
      <c r="AB1092" s="30">
        <f t="shared" si="247"/>
        <v>0</v>
      </c>
      <c r="AC1092" s="30">
        <f t="shared" si="250"/>
        <v>2450.9905259006091</v>
      </c>
    </row>
    <row r="1093" spans="1:29" x14ac:dyDescent="0.35">
      <c r="A1093" s="5">
        <v>45101.546569513892</v>
      </c>
      <c r="B1093" s="1">
        <v>1</v>
      </c>
      <c r="C1093" s="6">
        <v>2455.35</v>
      </c>
      <c r="D1093" s="6">
        <v>1</v>
      </c>
      <c r="E1093" s="7" t="s">
        <v>19</v>
      </c>
      <c r="F1093" s="5">
        <v>45102.446857430557</v>
      </c>
      <c r="G1093" s="1">
        <v>2</v>
      </c>
      <c r="H1093" s="5">
        <v>45048.942878541668</v>
      </c>
      <c r="I1093" s="7" t="s">
        <v>20</v>
      </c>
      <c r="J1093" s="7"/>
      <c r="K1093" s="7" t="s">
        <v>35</v>
      </c>
      <c r="L1093" s="7" t="s">
        <v>31</v>
      </c>
      <c r="M1093" s="7" t="s">
        <v>34</v>
      </c>
      <c r="N1093" s="7" t="s">
        <v>33</v>
      </c>
      <c r="O1093" s="7" t="s">
        <v>47</v>
      </c>
      <c r="P1093" s="25">
        <f t="shared" si="251"/>
        <v>1092</v>
      </c>
      <c r="Q1093" s="28">
        <f t="shared" si="248"/>
        <v>45078</v>
      </c>
      <c r="R1093" s="28" t="str">
        <f t="shared" si="238"/>
        <v>OTA</v>
      </c>
      <c r="S1093" s="28" t="str">
        <f t="shared" si="239"/>
        <v>OTA</v>
      </c>
      <c r="T1093" s="29">
        <f t="shared" si="240"/>
        <v>5.8927519151443723E-4</v>
      </c>
      <c r="U1093" s="29">
        <f t="shared" si="249"/>
        <v>5.8927519151443723E-4</v>
      </c>
      <c r="V1093" s="30">
        <f t="shared" si="241"/>
        <v>368.30249999999995</v>
      </c>
      <c r="W1093" s="30">
        <f t="shared" si="242"/>
        <v>0</v>
      </c>
      <c r="X1093" s="30">
        <f t="shared" si="243"/>
        <v>0</v>
      </c>
      <c r="Y1093" s="30">
        <f t="shared" si="244"/>
        <v>44.196299999999994</v>
      </c>
      <c r="Z1093" s="30">
        <f t="shared" si="245"/>
        <v>115</v>
      </c>
      <c r="AA1093" s="30">
        <f t="shared" si="246"/>
        <v>1.1785503830288744</v>
      </c>
      <c r="AB1093" s="30">
        <f t="shared" si="247"/>
        <v>0</v>
      </c>
      <c r="AC1093" s="30">
        <f t="shared" si="250"/>
        <v>1926.6726496169711</v>
      </c>
    </row>
    <row r="1094" spans="1:29" x14ac:dyDescent="0.35">
      <c r="A1094" s="5">
        <v>45101.693403287034</v>
      </c>
      <c r="B1094" s="1">
        <v>2</v>
      </c>
      <c r="C1094" s="6">
        <v>3677.76</v>
      </c>
      <c r="D1094" s="6">
        <v>1</v>
      </c>
      <c r="E1094" s="7" t="s">
        <v>19</v>
      </c>
      <c r="F1094" s="5">
        <v>45103.457056921296</v>
      </c>
      <c r="G1094" s="1">
        <v>2</v>
      </c>
      <c r="H1094" s="5">
        <v>44894.869491238424</v>
      </c>
      <c r="I1094" s="7" t="s">
        <v>41</v>
      </c>
      <c r="J1094" s="7"/>
      <c r="K1094" s="7" t="s">
        <v>35</v>
      </c>
      <c r="L1094" s="7" t="s">
        <v>31</v>
      </c>
      <c r="M1094" s="7" t="s">
        <v>32</v>
      </c>
      <c r="N1094" s="7" t="s">
        <v>33</v>
      </c>
      <c r="O1094" s="7" t="s">
        <v>37</v>
      </c>
      <c r="P1094" s="25">
        <f t="shared" si="251"/>
        <v>1093</v>
      </c>
      <c r="Q1094" s="28">
        <f t="shared" si="248"/>
        <v>45078</v>
      </c>
      <c r="R1094" s="28" t="str">
        <f t="shared" si="238"/>
        <v>OTA</v>
      </c>
      <c r="S1094" s="28" t="str">
        <f t="shared" si="239"/>
        <v>OTA</v>
      </c>
      <c r="T1094" s="29">
        <f t="shared" si="240"/>
        <v>1.1785503830288745E-3</v>
      </c>
      <c r="U1094" s="29">
        <f t="shared" si="249"/>
        <v>1.1785503830288745E-3</v>
      </c>
      <c r="V1094" s="30">
        <f t="shared" si="241"/>
        <v>551.66399999999999</v>
      </c>
      <c r="W1094" s="30">
        <f t="shared" si="242"/>
        <v>0</v>
      </c>
      <c r="X1094" s="30">
        <f t="shared" si="243"/>
        <v>0</v>
      </c>
      <c r="Y1094" s="30">
        <f t="shared" si="244"/>
        <v>66.199680000000001</v>
      </c>
      <c r="Z1094" s="30">
        <f t="shared" si="245"/>
        <v>153.33333333333331</v>
      </c>
      <c r="AA1094" s="30">
        <f t="shared" si="246"/>
        <v>2.3571007660577488</v>
      </c>
      <c r="AB1094" s="30">
        <f t="shared" si="247"/>
        <v>0</v>
      </c>
      <c r="AC1094" s="30">
        <f t="shared" si="250"/>
        <v>2904.2058859006092</v>
      </c>
    </row>
    <row r="1095" spans="1:29" x14ac:dyDescent="0.35">
      <c r="A1095" s="5">
        <v>45101.618966724534</v>
      </c>
      <c r="B1095" s="1">
        <v>1</v>
      </c>
      <c r="C1095" s="6">
        <v>2279.1799999999998</v>
      </c>
      <c r="D1095" s="6">
        <v>1</v>
      </c>
      <c r="E1095" s="7" t="s">
        <v>19</v>
      </c>
      <c r="F1095" s="5">
        <v>45102.312863726853</v>
      </c>
      <c r="G1095" s="1">
        <v>2</v>
      </c>
      <c r="H1095" s="5">
        <v>45053.936997013887</v>
      </c>
      <c r="I1095" s="7" t="s">
        <v>41</v>
      </c>
      <c r="J1095" s="7"/>
      <c r="K1095" s="7" t="s">
        <v>35</v>
      </c>
      <c r="L1095" s="7" t="s">
        <v>31</v>
      </c>
      <c r="M1095" s="7" t="s">
        <v>34</v>
      </c>
      <c r="N1095" s="7" t="s">
        <v>33</v>
      </c>
      <c r="O1095" s="7" t="s">
        <v>47</v>
      </c>
      <c r="P1095" s="25">
        <f t="shared" si="251"/>
        <v>1094</v>
      </c>
      <c r="Q1095" s="28">
        <f t="shared" si="248"/>
        <v>45078</v>
      </c>
      <c r="R1095" s="28" t="str">
        <f t="shared" si="238"/>
        <v>OTA</v>
      </c>
      <c r="S1095" s="28" t="str">
        <f t="shared" si="239"/>
        <v>OTA</v>
      </c>
      <c r="T1095" s="29">
        <f t="shared" si="240"/>
        <v>5.8927519151443723E-4</v>
      </c>
      <c r="U1095" s="29">
        <f t="shared" si="249"/>
        <v>5.8927519151443723E-4</v>
      </c>
      <c r="V1095" s="30">
        <f t="shared" si="241"/>
        <v>341.87699999999995</v>
      </c>
      <c r="W1095" s="30">
        <f t="shared" si="242"/>
        <v>0</v>
      </c>
      <c r="X1095" s="30">
        <f t="shared" si="243"/>
        <v>0</v>
      </c>
      <c r="Y1095" s="30">
        <f t="shared" si="244"/>
        <v>41.025239999999997</v>
      </c>
      <c r="Z1095" s="30">
        <f t="shared" si="245"/>
        <v>115</v>
      </c>
      <c r="AA1095" s="30">
        <f t="shared" si="246"/>
        <v>1.1785503830288744</v>
      </c>
      <c r="AB1095" s="30">
        <f t="shared" si="247"/>
        <v>0</v>
      </c>
      <c r="AC1095" s="30">
        <f t="shared" si="250"/>
        <v>1780.0992096169709</v>
      </c>
    </row>
    <row r="1096" spans="1:29" x14ac:dyDescent="0.35">
      <c r="A1096" s="5">
        <v>45101.977116944443</v>
      </c>
      <c r="B1096" s="1">
        <v>1</v>
      </c>
      <c r="C1096" s="6">
        <v>2218.75</v>
      </c>
      <c r="D1096" s="6">
        <v>1</v>
      </c>
      <c r="E1096" s="7" t="s">
        <v>19</v>
      </c>
      <c r="F1096" s="5">
        <v>45102.427272349538</v>
      </c>
      <c r="G1096" s="1">
        <v>2</v>
      </c>
      <c r="H1096" s="5">
        <v>44917.845908495372</v>
      </c>
      <c r="I1096" s="7" t="s">
        <v>42</v>
      </c>
      <c r="J1096" s="7"/>
      <c r="K1096" s="7" t="s">
        <v>35</v>
      </c>
      <c r="L1096" s="7" t="s">
        <v>31</v>
      </c>
      <c r="M1096" s="7" t="s">
        <v>32</v>
      </c>
      <c r="N1096" s="7" t="s">
        <v>33</v>
      </c>
      <c r="O1096" s="7" t="s">
        <v>68</v>
      </c>
      <c r="P1096" s="25">
        <f t="shared" si="251"/>
        <v>1095</v>
      </c>
      <c r="Q1096" s="28">
        <f t="shared" si="248"/>
        <v>45078</v>
      </c>
      <c r="R1096" s="28" t="str">
        <f t="shared" si="238"/>
        <v>OTA</v>
      </c>
      <c r="S1096" s="28" t="str">
        <f t="shared" si="239"/>
        <v>OTA</v>
      </c>
      <c r="T1096" s="29">
        <f t="shared" si="240"/>
        <v>5.8927519151443723E-4</v>
      </c>
      <c r="U1096" s="29">
        <f t="shared" si="249"/>
        <v>5.8927519151443723E-4</v>
      </c>
      <c r="V1096" s="30">
        <f t="shared" si="241"/>
        <v>332.8125</v>
      </c>
      <c r="W1096" s="30">
        <f t="shared" si="242"/>
        <v>0</v>
      </c>
      <c r="X1096" s="30">
        <f t="shared" si="243"/>
        <v>0</v>
      </c>
      <c r="Y1096" s="30">
        <f t="shared" si="244"/>
        <v>39.9375</v>
      </c>
      <c r="Z1096" s="30">
        <f t="shared" si="245"/>
        <v>115</v>
      </c>
      <c r="AA1096" s="30">
        <f t="shared" si="246"/>
        <v>1.1785503830288744</v>
      </c>
      <c r="AB1096" s="30">
        <f t="shared" si="247"/>
        <v>0</v>
      </c>
      <c r="AC1096" s="30">
        <f t="shared" si="250"/>
        <v>1729.8214496169712</v>
      </c>
    </row>
    <row r="1097" spans="1:29" x14ac:dyDescent="0.35">
      <c r="A1097" s="5">
        <v>45101.72567010417</v>
      </c>
      <c r="B1097" s="1">
        <v>1</v>
      </c>
      <c r="C1097" s="6">
        <v>3114.61</v>
      </c>
      <c r="D1097" s="6">
        <v>1</v>
      </c>
      <c r="E1097" s="7" t="s">
        <v>19</v>
      </c>
      <c r="F1097" s="5">
        <v>45102.458333333336</v>
      </c>
      <c r="G1097" s="1">
        <v>4</v>
      </c>
      <c r="H1097" s="5">
        <v>45051.036586458336</v>
      </c>
      <c r="I1097" s="7" t="s">
        <v>44</v>
      </c>
      <c r="J1097" s="7"/>
      <c r="K1097" s="7" t="s">
        <v>35</v>
      </c>
      <c r="L1097" s="7" t="s">
        <v>31</v>
      </c>
      <c r="M1097" s="7" t="s">
        <v>34</v>
      </c>
      <c r="N1097" s="7" t="s">
        <v>33</v>
      </c>
      <c r="O1097" s="7" t="s">
        <v>35</v>
      </c>
      <c r="P1097" s="25">
        <f t="shared" si="251"/>
        <v>1096</v>
      </c>
      <c r="Q1097" s="28">
        <f t="shared" si="248"/>
        <v>45078</v>
      </c>
      <c r="R1097" s="28" t="str">
        <f t="shared" si="238"/>
        <v>OTA</v>
      </c>
      <c r="S1097" s="28" t="str">
        <f t="shared" si="239"/>
        <v>OTA</v>
      </c>
      <c r="T1097" s="29">
        <f t="shared" si="240"/>
        <v>5.8927519151443723E-4</v>
      </c>
      <c r="U1097" s="29">
        <f t="shared" si="249"/>
        <v>5.8927519151443723E-4</v>
      </c>
      <c r="V1097" s="30">
        <f t="shared" si="241"/>
        <v>467.19150000000002</v>
      </c>
      <c r="W1097" s="30">
        <f t="shared" si="242"/>
        <v>0</v>
      </c>
      <c r="X1097" s="30">
        <f t="shared" si="243"/>
        <v>0</v>
      </c>
      <c r="Y1097" s="30">
        <f t="shared" si="244"/>
        <v>56.062979999999996</v>
      </c>
      <c r="Z1097" s="30">
        <f t="shared" si="245"/>
        <v>115</v>
      </c>
      <c r="AA1097" s="30">
        <f t="shared" si="246"/>
        <v>1.1785503830288744</v>
      </c>
      <c r="AB1097" s="30">
        <f t="shared" si="247"/>
        <v>0</v>
      </c>
      <c r="AC1097" s="30">
        <f t="shared" si="250"/>
        <v>2475.1769696169713</v>
      </c>
    </row>
    <row r="1098" spans="1:29" x14ac:dyDescent="0.35">
      <c r="A1098" s="5">
        <v>45101.749391874997</v>
      </c>
      <c r="B1098" s="1">
        <v>2</v>
      </c>
      <c r="C1098" s="6">
        <v>5404.25</v>
      </c>
      <c r="D1098" s="6">
        <v>1</v>
      </c>
      <c r="E1098" s="7" t="s">
        <v>19</v>
      </c>
      <c r="F1098" s="5">
        <v>45103.356827662035</v>
      </c>
      <c r="G1098" s="1">
        <v>4</v>
      </c>
      <c r="H1098" s="5">
        <v>44811.847249502316</v>
      </c>
      <c r="I1098" s="7" t="s">
        <v>44</v>
      </c>
      <c r="J1098" s="7"/>
      <c r="K1098" s="7" t="s">
        <v>35</v>
      </c>
      <c r="L1098" s="7" t="s">
        <v>31</v>
      </c>
      <c r="M1098" s="7" t="s">
        <v>58</v>
      </c>
      <c r="N1098" s="7" t="s">
        <v>33</v>
      </c>
      <c r="O1098" s="7" t="s">
        <v>35</v>
      </c>
      <c r="P1098" s="25">
        <f t="shared" si="251"/>
        <v>1097</v>
      </c>
      <c r="Q1098" s="28">
        <f t="shared" si="248"/>
        <v>45078</v>
      </c>
      <c r="R1098" s="28" t="str">
        <f t="shared" si="238"/>
        <v>OTA</v>
      </c>
      <c r="S1098" s="28" t="str">
        <f t="shared" si="239"/>
        <v>OTA</v>
      </c>
      <c r="T1098" s="29">
        <f t="shared" si="240"/>
        <v>1.1785503830288745E-3</v>
      </c>
      <c r="U1098" s="29">
        <f t="shared" si="249"/>
        <v>1.1785503830288745E-3</v>
      </c>
      <c r="V1098" s="30">
        <f t="shared" si="241"/>
        <v>810.63749999999993</v>
      </c>
      <c r="W1098" s="30">
        <f t="shared" si="242"/>
        <v>0</v>
      </c>
      <c r="X1098" s="30">
        <f t="shared" si="243"/>
        <v>0</v>
      </c>
      <c r="Y1098" s="30">
        <f t="shared" si="244"/>
        <v>97.276499999999999</v>
      </c>
      <c r="Z1098" s="30">
        <f t="shared" si="245"/>
        <v>153.33333333333331</v>
      </c>
      <c r="AA1098" s="30">
        <f t="shared" si="246"/>
        <v>2.3571007660577488</v>
      </c>
      <c r="AB1098" s="30">
        <f t="shared" si="247"/>
        <v>0</v>
      </c>
      <c r="AC1098" s="30">
        <f t="shared" si="250"/>
        <v>4340.6455659006087</v>
      </c>
    </row>
    <row r="1099" spans="1:29" x14ac:dyDescent="0.35">
      <c r="A1099" s="5">
        <v>45101.693553750003</v>
      </c>
      <c r="B1099" s="1">
        <v>2</v>
      </c>
      <c r="C1099" s="6">
        <v>4689.91</v>
      </c>
      <c r="D1099" s="6">
        <v>1</v>
      </c>
      <c r="E1099" s="7" t="s">
        <v>19</v>
      </c>
      <c r="F1099" s="5">
        <v>45103.458333333336</v>
      </c>
      <c r="G1099" s="1">
        <v>4</v>
      </c>
      <c r="H1099" s="5">
        <v>44893.738979814814</v>
      </c>
      <c r="I1099" s="7" t="s">
        <v>44</v>
      </c>
      <c r="J1099" s="7"/>
      <c r="K1099" s="7" t="s">
        <v>30</v>
      </c>
      <c r="L1099" s="7" t="s">
        <v>31</v>
      </c>
      <c r="M1099" s="7" t="s">
        <v>34</v>
      </c>
      <c r="N1099" s="7" t="s">
        <v>33</v>
      </c>
      <c r="O1099" s="7" t="s">
        <v>30</v>
      </c>
      <c r="P1099" s="25">
        <f t="shared" si="251"/>
        <v>1098</v>
      </c>
      <c r="Q1099" s="28">
        <f t="shared" si="248"/>
        <v>45078</v>
      </c>
      <c r="R1099" s="28" t="str">
        <f t="shared" si="238"/>
        <v>OTA</v>
      </c>
      <c r="S1099" s="28" t="str">
        <f t="shared" si="239"/>
        <v>OTA</v>
      </c>
      <c r="T1099" s="29">
        <f t="shared" si="240"/>
        <v>1.1785503830288745E-3</v>
      </c>
      <c r="U1099" s="29">
        <f t="shared" si="249"/>
        <v>1.1785503830288745E-3</v>
      </c>
      <c r="V1099" s="30">
        <f t="shared" si="241"/>
        <v>703.48649999999998</v>
      </c>
      <c r="W1099" s="30">
        <f t="shared" si="242"/>
        <v>0</v>
      </c>
      <c r="X1099" s="30">
        <f t="shared" si="243"/>
        <v>0</v>
      </c>
      <c r="Y1099" s="30">
        <f t="shared" si="244"/>
        <v>84.418379999999985</v>
      </c>
      <c r="Z1099" s="30">
        <f t="shared" si="245"/>
        <v>153.33333333333331</v>
      </c>
      <c r="AA1099" s="30">
        <f t="shared" si="246"/>
        <v>2.3571007660577488</v>
      </c>
      <c r="AB1099" s="30">
        <f t="shared" si="247"/>
        <v>0</v>
      </c>
      <c r="AC1099" s="30">
        <f t="shared" si="250"/>
        <v>3746.3146859006088</v>
      </c>
    </row>
    <row r="1100" spans="1:29" x14ac:dyDescent="0.35">
      <c r="A1100" s="5">
        <v>45101.997276504633</v>
      </c>
      <c r="B1100" s="1">
        <v>1</v>
      </c>
      <c r="C1100" s="6">
        <v>1364.29</v>
      </c>
      <c r="D1100" s="6">
        <v>1</v>
      </c>
      <c r="E1100" s="7" t="s">
        <v>19</v>
      </c>
      <c r="F1100" s="5">
        <v>45102.458333333336</v>
      </c>
      <c r="G1100" s="1">
        <v>2</v>
      </c>
      <c r="H1100" s="5">
        <v>45101.605689166667</v>
      </c>
      <c r="I1100" s="7" t="s">
        <v>48</v>
      </c>
      <c r="J1100" s="7"/>
      <c r="K1100" s="7" t="s">
        <v>30</v>
      </c>
      <c r="L1100" s="7" t="s">
        <v>31</v>
      </c>
      <c r="M1100" s="7" t="s">
        <v>32</v>
      </c>
      <c r="N1100" s="7" t="s">
        <v>33</v>
      </c>
      <c r="O1100" s="7" t="s">
        <v>30</v>
      </c>
      <c r="P1100" s="25">
        <f t="shared" si="251"/>
        <v>1099</v>
      </c>
      <c r="Q1100" s="28">
        <f t="shared" si="248"/>
        <v>45078</v>
      </c>
      <c r="R1100" s="28" t="str">
        <f t="shared" si="238"/>
        <v>OTA</v>
      </c>
      <c r="S1100" s="28" t="str">
        <f t="shared" si="239"/>
        <v>OTA</v>
      </c>
      <c r="T1100" s="29">
        <f t="shared" si="240"/>
        <v>5.8927519151443723E-4</v>
      </c>
      <c r="U1100" s="29">
        <f t="shared" si="249"/>
        <v>5.8927519151443723E-4</v>
      </c>
      <c r="V1100" s="30">
        <f t="shared" si="241"/>
        <v>204.64349999999999</v>
      </c>
      <c r="W1100" s="30">
        <f t="shared" si="242"/>
        <v>0</v>
      </c>
      <c r="X1100" s="30">
        <f t="shared" si="243"/>
        <v>0</v>
      </c>
      <c r="Y1100" s="30">
        <f t="shared" si="244"/>
        <v>24.557219999999997</v>
      </c>
      <c r="Z1100" s="30">
        <f t="shared" si="245"/>
        <v>115</v>
      </c>
      <c r="AA1100" s="30">
        <f t="shared" si="246"/>
        <v>1.1785503830288744</v>
      </c>
      <c r="AB1100" s="30">
        <f t="shared" si="247"/>
        <v>0</v>
      </c>
      <c r="AC1100" s="30">
        <f t="shared" si="250"/>
        <v>1018.9107296169711</v>
      </c>
    </row>
    <row r="1101" spans="1:29" x14ac:dyDescent="0.35">
      <c r="A1101" s="5">
        <v>45101.668371319443</v>
      </c>
      <c r="B1101" s="1">
        <v>1</v>
      </c>
      <c r="C1101" s="6">
        <v>1364.29</v>
      </c>
      <c r="D1101" s="6">
        <v>1</v>
      </c>
      <c r="E1101" s="7" t="s">
        <v>19</v>
      </c>
      <c r="F1101" s="5">
        <v>45102.458333333336</v>
      </c>
      <c r="G1101" s="1">
        <v>2</v>
      </c>
      <c r="H1101" s="5">
        <v>45101.545986863428</v>
      </c>
      <c r="I1101" s="7" t="s">
        <v>48</v>
      </c>
      <c r="J1101" s="7"/>
      <c r="K1101" s="7" t="s">
        <v>30</v>
      </c>
      <c r="L1101" s="7" t="s">
        <v>31</v>
      </c>
      <c r="M1101" s="7" t="s">
        <v>32</v>
      </c>
      <c r="N1101" s="7" t="s">
        <v>33</v>
      </c>
      <c r="O1101" s="7" t="s">
        <v>30</v>
      </c>
      <c r="P1101" s="25">
        <f t="shared" si="251"/>
        <v>1100</v>
      </c>
      <c r="Q1101" s="28">
        <f t="shared" si="248"/>
        <v>45078</v>
      </c>
      <c r="R1101" s="28" t="str">
        <f t="shared" si="238"/>
        <v>OTA</v>
      </c>
      <c r="S1101" s="28" t="str">
        <f t="shared" si="239"/>
        <v>OTA</v>
      </c>
      <c r="T1101" s="29">
        <f t="shared" si="240"/>
        <v>5.8927519151443723E-4</v>
      </c>
      <c r="U1101" s="29">
        <f t="shared" si="249"/>
        <v>5.8927519151443723E-4</v>
      </c>
      <c r="V1101" s="30">
        <f t="shared" si="241"/>
        <v>204.64349999999999</v>
      </c>
      <c r="W1101" s="30">
        <f t="shared" si="242"/>
        <v>0</v>
      </c>
      <c r="X1101" s="30">
        <f t="shared" si="243"/>
        <v>0</v>
      </c>
      <c r="Y1101" s="30">
        <f t="shared" si="244"/>
        <v>24.557219999999997</v>
      </c>
      <c r="Z1101" s="30">
        <f t="shared" si="245"/>
        <v>115</v>
      </c>
      <c r="AA1101" s="30">
        <f t="shared" si="246"/>
        <v>1.1785503830288744</v>
      </c>
      <c r="AB1101" s="30">
        <f t="shared" si="247"/>
        <v>0</v>
      </c>
      <c r="AC1101" s="30">
        <f t="shared" si="250"/>
        <v>1018.9107296169711</v>
      </c>
    </row>
    <row r="1102" spans="1:29" x14ac:dyDescent="0.35">
      <c r="A1102" s="5">
        <v>45102.326261041664</v>
      </c>
      <c r="B1102" s="1">
        <v>2</v>
      </c>
      <c r="C1102" s="6">
        <v>4464.28</v>
      </c>
      <c r="D1102" s="6">
        <v>1</v>
      </c>
      <c r="E1102" s="7" t="s">
        <v>19</v>
      </c>
      <c r="F1102" s="5">
        <v>45103.419939756946</v>
      </c>
      <c r="G1102" s="1">
        <v>4</v>
      </c>
      <c r="H1102" s="5">
        <v>45102.326011712961</v>
      </c>
      <c r="I1102" s="7" t="s">
        <v>63</v>
      </c>
      <c r="J1102" s="7"/>
      <c r="K1102" s="7"/>
      <c r="L1102" s="7" t="s">
        <v>21</v>
      </c>
      <c r="M1102" s="7" t="s">
        <v>55</v>
      </c>
      <c r="N1102" s="7" t="s">
        <v>23</v>
      </c>
      <c r="O1102" s="7" t="s">
        <v>13</v>
      </c>
      <c r="P1102" s="25">
        <f t="shared" si="251"/>
        <v>1101</v>
      </c>
      <c r="Q1102" s="28">
        <f t="shared" si="248"/>
        <v>45078</v>
      </c>
      <c r="R1102" s="28" t="str">
        <f t="shared" si="238"/>
        <v>WEB</v>
      </c>
      <c r="S1102" s="28" t="str">
        <f t="shared" si="239"/>
        <v>OFFLINE</v>
      </c>
      <c r="T1102" s="29">
        <f t="shared" si="240"/>
        <v>3.2626427406199023E-3</v>
      </c>
      <c r="U1102" s="29">
        <f t="shared" si="249"/>
        <v>3.2626427406199023E-3</v>
      </c>
      <c r="V1102" s="30">
        <f t="shared" si="241"/>
        <v>0</v>
      </c>
      <c r="W1102" s="30">
        <f t="shared" si="242"/>
        <v>0</v>
      </c>
      <c r="X1102" s="30">
        <f t="shared" si="243"/>
        <v>0</v>
      </c>
      <c r="Y1102" s="30">
        <f t="shared" si="244"/>
        <v>62.499919999999996</v>
      </c>
      <c r="Z1102" s="30">
        <f t="shared" si="245"/>
        <v>153.33333333333331</v>
      </c>
      <c r="AA1102" s="30">
        <f t="shared" si="246"/>
        <v>0</v>
      </c>
      <c r="AB1102" s="30">
        <f t="shared" si="247"/>
        <v>0</v>
      </c>
      <c r="AC1102" s="30">
        <f t="shared" si="250"/>
        <v>4248.4467466666665</v>
      </c>
    </row>
    <row r="1103" spans="1:29" x14ac:dyDescent="0.35">
      <c r="A1103" s="5">
        <v>45101.772495671299</v>
      </c>
      <c r="B1103" s="1">
        <v>4</v>
      </c>
      <c r="C1103" s="6">
        <v>7623.21</v>
      </c>
      <c r="D1103" s="6">
        <v>1</v>
      </c>
      <c r="E1103" s="7" t="s">
        <v>19</v>
      </c>
      <c r="F1103" s="5">
        <v>45105.456648460648</v>
      </c>
      <c r="G1103" s="1">
        <v>4</v>
      </c>
      <c r="H1103" s="5">
        <v>45014.401765543982</v>
      </c>
      <c r="I1103" s="7" t="s">
        <v>63</v>
      </c>
      <c r="J1103" s="7"/>
      <c r="K1103" s="7"/>
      <c r="L1103" s="7" t="s">
        <v>21</v>
      </c>
      <c r="M1103" s="7" t="s">
        <v>45</v>
      </c>
      <c r="N1103" s="7" t="s">
        <v>28</v>
      </c>
      <c r="O1103" s="7" t="s">
        <v>46</v>
      </c>
      <c r="P1103" s="25">
        <f t="shared" si="251"/>
        <v>1102</v>
      </c>
      <c r="Q1103" s="28">
        <f t="shared" si="248"/>
        <v>45078</v>
      </c>
      <c r="R1103" s="28" t="str">
        <f t="shared" si="238"/>
        <v>WEB</v>
      </c>
      <c r="S1103" s="28" t="str">
        <f t="shared" si="239"/>
        <v>WEBSITE</v>
      </c>
      <c r="T1103" s="29">
        <f t="shared" si="240"/>
        <v>6.5252854812398045E-3</v>
      </c>
      <c r="U1103" s="29">
        <f t="shared" si="249"/>
        <v>6.5252854812398045E-3</v>
      </c>
      <c r="V1103" s="30">
        <f t="shared" si="241"/>
        <v>76.232100000000003</v>
      </c>
      <c r="W1103" s="30">
        <f t="shared" si="242"/>
        <v>50</v>
      </c>
      <c r="X1103" s="30">
        <f t="shared" si="243"/>
        <v>0</v>
      </c>
      <c r="Y1103" s="30">
        <f t="shared" si="244"/>
        <v>106.72494</v>
      </c>
      <c r="Z1103" s="30">
        <f t="shared" si="245"/>
        <v>230</v>
      </c>
      <c r="AA1103" s="30">
        <f t="shared" si="246"/>
        <v>65.252854812398041</v>
      </c>
      <c r="AB1103" s="30">
        <f t="shared" si="247"/>
        <v>0</v>
      </c>
      <c r="AC1103" s="30">
        <f t="shared" si="250"/>
        <v>7095.0001051876025</v>
      </c>
    </row>
    <row r="1104" spans="1:29" x14ac:dyDescent="0.35">
      <c r="A1104" s="5">
        <v>45101.797311134258</v>
      </c>
      <c r="B1104" s="1">
        <v>1</v>
      </c>
      <c r="C1104" s="6">
        <v>1862.5</v>
      </c>
      <c r="D1104" s="6">
        <v>1</v>
      </c>
      <c r="E1104" s="7" t="s">
        <v>19</v>
      </c>
      <c r="F1104" s="5">
        <v>45102.27687908565</v>
      </c>
      <c r="G1104" s="1">
        <v>2</v>
      </c>
      <c r="H1104" s="5">
        <v>44988.921659594911</v>
      </c>
      <c r="I1104" s="7" t="s">
        <v>63</v>
      </c>
      <c r="J1104" s="7"/>
      <c r="K1104" s="7" t="s">
        <v>30</v>
      </c>
      <c r="L1104" s="7" t="s">
        <v>31</v>
      </c>
      <c r="M1104" s="7" t="s">
        <v>32</v>
      </c>
      <c r="N1104" s="7" t="s">
        <v>33</v>
      </c>
      <c r="O1104" s="7" t="s">
        <v>30</v>
      </c>
      <c r="P1104" s="25">
        <f t="shared" si="251"/>
        <v>1103</v>
      </c>
      <c r="Q1104" s="28">
        <f t="shared" si="248"/>
        <v>45078</v>
      </c>
      <c r="R1104" s="28" t="str">
        <f t="shared" si="238"/>
        <v>OTA</v>
      </c>
      <c r="S1104" s="28" t="str">
        <f t="shared" si="239"/>
        <v>OTA</v>
      </c>
      <c r="T1104" s="29">
        <f t="shared" si="240"/>
        <v>5.8927519151443723E-4</v>
      </c>
      <c r="U1104" s="29">
        <f t="shared" si="249"/>
        <v>5.8927519151443723E-4</v>
      </c>
      <c r="V1104" s="30">
        <f t="shared" si="241"/>
        <v>279.375</v>
      </c>
      <c r="W1104" s="30">
        <f t="shared" si="242"/>
        <v>0</v>
      </c>
      <c r="X1104" s="30">
        <f t="shared" si="243"/>
        <v>0</v>
      </c>
      <c r="Y1104" s="30">
        <f t="shared" si="244"/>
        <v>33.524999999999999</v>
      </c>
      <c r="Z1104" s="30">
        <f t="shared" si="245"/>
        <v>115</v>
      </c>
      <c r="AA1104" s="30">
        <f t="shared" si="246"/>
        <v>1.1785503830288744</v>
      </c>
      <c r="AB1104" s="30">
        <f t="shared" si="247"/>
        <v>0</v>
      </c>
      <c r="AC1104" s="30">
        <f t="shared" si="250"/>
        <v>1433.4214496169711</v>
      </c>
    </row>
    <row r="1105" spans="1:29" x14ac:dyDescent="0.35">
      <c r="A1105" s="5">
        <v>45101.819496620374</v>
      </c>
      <c r="B1105" s="1">
        <v>3</v>
      </c>
      <c r="C1105" s="6">
        <v>5917.86</v>
      </c>
      <c r="D1105" s="6">
        <v>1</v>
      </c>
      <c r="E1105" s="7" t="s">
        <v>19</v>
      </c>
      <c r="F1105" s="5">
        <v>45104.458333333336</v>
      </c>
      <c r="G1105" s="1">
        <v>4</v>
      </c>
      <c r="H1105" s="5">
        <v>45086.634133599538</v>
      </c>
      <c r="I1105" s="7" t="s">
        <v>63</v>
      </c>
      <c r="J1105" s="7"/>
      <c r="K1105" s="7"/>
      <c r="L1105" s="7" t="s">
        <v>21</v>
      </c>
      <c r="M1105" s="7" t="s">
        <v>64</v>
      </c>
      <c r="N1105" s="7" t="s">
        <v>23</v>
      </c>
      <c r="O1105" s="7" t="s">
        <v>46</v>
      </c>
      <c r="P1105" s="25">
        <f t="shared" si="251"/>
        <v>1104</v>
      </c>
      <c r="Q1105" s="28">
        <f t="shared" si="248"/>
        <v>45078</v>
      </c>
      <c r="R1105" s="28" t="str">
        <f t="shared" si="238"/>
        <v>WEB</v>
      </c>
      <c r="S1105" s="28" t="str">
        <f t="shared" si="239"/>
        <v>WEBSITE</v>
      </c>
      <c r="T1105" s="29">
        <f t="shared" si="240"/>
        <v>4.8939641109298528E-3</v>
      </c>
      <c r="U1105" s="29">
        <f t="shared" si="249"/>
        <v>4.8939641109298528E-3</v>
      </c>
      <c r="V1105" s="30">
        <f t="shared" si="241"/>
        <v>59.178599999999996</v>
      </c>
      <c r="W1105" s="30">
        <f t="shared" si="242"/>
        <v>50</v>
      </c>
      <c r="X1105" s="30">
        <f t="shared" si="243"/>
        <v>0</v>
      </c>
      <c r="Y1105" s="30">
        <f t="shared" si="244"/>
        <v>82.850039999999993</v>
      </c>
      <c r="Z1105" s="30">
        <f t="shared" si="245"/>
        <v>191.66666666666666</v>
      </c>
      <c r="AA1105" s="30">
        <f t="shared" si="246"/>
        <v>48.939641109298528</v>
      </c>
      <c r="AB1105" s="30">
        <f t="shared" si="247"/>
        <v>0</v>
      </c>
      <c r="AC1105" s="30">
        <f t="shared" si="250"/>
        <v>5485.2250522240347</v>
      </c>
    </row>
    <row r="1106" spans="1:29" x14ac:dyDescent="0.35">
      <c r="A1106" s="5">
        <v>45102.136148773148</v>
      </c>
      <c r="B1106" s="1">
        <v>1</v>
      </c>
      <c r="C1106" s="6">
        <v>760.41</v>
      </c>
      <c r="D1106" s="6">
        <v>1</v>
      </c>
      <c r="E1106" s="7" t="s">
        <v>19</v>
      </c>
      <c r="F1106" s="5">
        <v>45102.458333333336</v>
      </c>
      <c r="G1106" s="1">
        <v>1</v>
      </c>
      <c r="H1106" s="5">
        <v>45102.133902280089</v>
      </c>
      <c r="I1106" s="7" t="s">
        <v>49</v>
      </c>
      <c r="J1106" s="7"/>
      <c r="K1106" s="7"/>
      <c r="L1106" s="7" t="s">
        <v>21</v>
      </c>
      <c r="M1106" s="7" t="s">
        <v>52</v>
      </c>
      <c r="N1106" s="7" t="s">
        <v>28</v>
      </c>
      <c r="O1106" s="7" t="s">
        <v>24</v>
      </c>
      <c r="P1106" s="25">
        <f t="shared" si="251"/>
        <v>1105</v>
      </c>
      <c r="Q1106" s="28">
        <f t="shared" si="248"/>
        <v>45078</v>
      </c>
      <c r="R1106" s="28" t="str">
        <f t="shared" si="238"/>
        <v>WEB</v>
      </c>
      <c r="S1106" s="28" t="str">
        <f t="shared" si="239"/>
        <v>OFFLINE</v>
      </c>
      <c r="T1106" s="29">
        <f t="shared" si="240"/>
        <v>1.6313213703099511E-3</v>
      </c>
      <c r="U1106" s="29">
        <f t="shared" si="249"/>
        <v>1.6313213703099511E-3</v>
      </c>
      <c r="V1106" s="30">
        <f t="shared" si="241"/>
        <v>0</v>
      </c>
      <c r="W1106" s="30">
        <f t="shared" si="242"/>
        <v>0</v>
      </c>
      <c r="X1106" s="30">
        <f t="shared" si="243"/>
        <v>0</v>
      </c>
      <c r="Y1106" s="30">
        <f t="shared" si="244"/>
        <v>10.64574</v>
      </c>
      <c r="Z1106" s="30">
        <f t="shared" si="245"/>
        <v>115</v>
      </c>
      <c r="AA1106" s="30">
        <f t="shared" si="246"/>
        <v>0</v>
      </c>
      <c r="AB1106" s="30">
        <f t="shared" si="247"/>
        <v>0</v>
      </c>
      <c r="AC1106" s="30">
        <f t="shared" si="250"/>
        <v>634.76425999999992</v>
      </c>
    </row>
    <row r="1107" spans="1:29" x14ac:dyDescent="0.35">
      <c r="A1107" s="5">
        <v>45102.083803344911</v>
      </c>
      <c r="B1107" s="1">
        <v>1</v>
      </c>
      <c r="C1107" s="6">
        <v>760.41</v>
      </c>
      <c r="D1107" s="6">
        <v>1</v>
      </c>
      <c r="E1107" s="7" t="s">
        <v>19</v>
      </c>
      <c r="F1107" s="5">
        <v>45102.31025584491</v>
      </c>
      <c r="G1107" s="1">
        <v>1</v>
      </c>
      <c r="H1107" s="5">
        <v>45102.082675381942</v>
      </c>
      <c r="I1107" s="7" t="s">
        <v>49</v>
      </c>
      <c r="J1107" s="7"/>
      <c r="K1107" s="7"/>
      <c r="L1107" s="7" t="s">
        <v>21</v>
      </c>
      <c r="M1107" s="7" t="s">
        <v>52</v>
      </c>
      <c r="N1107" s="7" t="s">
        <v>33</v>
      </c>
      <c r="O1107" s="7" t="s">
        <v>24</v>
      </c>
      <c r="P1107" s="25">
        <f t="shared" si="251"/>
        <v>1106</v>
      </c>
      <c r="Q1107" s="28">
        <f t="shared" si="248"/>
        <v>45078</v>
      </c>
      <c r="R1107" s="28" t="str">
        <f t="shared" si="238"/>
        <v>WEB</v>
      </c>
      <c r="S1107" s="28" t="str">
        <f t="shared" si="239"/>
        <v>OFFLINE</v>
      </c>
      <c r="T1107" s="29">
        <f t="shared" si="240"/>
        <v>1.6313213703099511E-3</v>
      </c>
      <c r="U1107" s="29">
        <f t="shared" si="249"/>
        <v>1.6313213703099511E-3</v>
      </c>
      <c r="V1107" s="30">
        <f t="shared" si="241"/>
        <v>0</v>
      </c>
      <c r="W1107" s="30">
        <f t="shared" si="242"/>
        <v>0</v>
      </c>
      <c r="X1107" s="30">
        <f t="shared" si="243"/>
        <v>0</v>
      </c>
      <c r="Y1107" s="30">
        <f t="shared" si="244"/>
        <v>10.64574</v>
      </c>
      <c r="Z1107" s="30">
        <f t="shared" si="245"/>
        <v>115</v>
      </c>
      <c r="AA1107" s="30">
        <f t="shared" si="246"/>
        <v>0</v>
      </c>
      <c r="AB1107" s="30">
        <f t="shared" si="247"/>
        <v>0</v>
      </c>
      <c r="AC1107" s="30">
        <f t="shared" si="250"/>
        <v>634.76425999999992</v>
      </c>
    </row>
    <row r="1108" spans="1:29" x14ac:dyDescent="0.35">
      <c r="A1108" s="5">
        <v>45101.652838993054</v>
      </c>
      <c r="B1108" s="1">
        <v>1</v>
      </c>
      <c r="C1108" s="6">
        <v>627.14</v>
      </c>
      <c r="D1108" s="6">
        <v>1</v>
      </c>
      <c r="E1108" s="7" t="s">
        <v>19</v>
      </c>
      <c r="F1108" s="5">
        <v>45102.428779293979</v>
      </c>
      <c r="G1108" s="1">
        <v>1</v>
      </c>
      <c r="H1108" s="5">
        <v>45101.65173179398</v>
      </c>
      <c r="I1108" s="7" t="s">
        <v>49</v>
      </c>
      <c r="J1108" s="7"/>
      <c r="K1108" s="7"/>
      <c r="L1108" s="7" t="s">
        <v>21</v>
      </c>
      <c r="M1108" s="7" t="s">
        <v>22</v>
      </c>
      <c r="N1108" s="7" t="s">
        <v>23</v>
      </c>
      <c r="O1108" s="7" t="s">
        <v>24</v>
      </c>
      <c r="P1108" s="25">
        <f t="shared" si="251"/>
        <v>1107</v>
      </c>
      <c r="Q1108" s="28">
        <f t="shared" si="248"/>
        <v>45078</v>
      </c>
      <c r="R1108" s="28" t="str">
        <f t="shared" si="238"/>
        <v>WEB</v>
      </c>
      <c r="S1108" s="28" t="str">
        <f t="shared" si="239"/>
        <v>OFFLINE</v>
      </c>
      <c r="T1108" s="29">
        <f t="shared" si="240"/>
        <v>1.6313213703099511E-3</v>
      </c>
      <c r="U1108" s="29">
        <f t="shared" si="249"/>
        <v>1.6313213703099511E-3</v>
      </c>
      <c r="V1108" s="30">
        <f t="shared" si="241"/>
        <v>0</v>
      </c>
      <c r="W1108" s="30">
        <f t="shared" si="242"/>
        <v>0</v>
      </c>
      <c r="X1108" s="30">
        <f t="shared" si="243"/>
        <v>0</v>
      </c>
      <c r="Y1108" s="30">
        <f t="shared" si="244"/>
        <v>8.7799600000000009</v>
      </c>
      <c r="Z1108" s="30">
        <f t="shared" si="245"/>
        <v>115</v>
      </c>
      <c r="AA1108" s="30">
        <f t="shared" si="246"/>
        <v>0</v>
      </c>
      <c r="AB1108" s="30">
        <f t="shared" si="247"/>
        <v>0</v>
      </c>
      <c r="AC1108" s="30">
        <f t="shared" si="250"/>
        <v>503.36003999999997</v>
      </c>
    </row>
    <row r="1109" spans="1:29" x14ac:dyDescent="0.35">
      <c r="A1109" s="5">
        <v>45101.674936053241</v>
      </c>
      <c r="B1109" s="1">
        <v>2</v>
      </c>
      <c r="C1109" s="6">
        <v>2147.3200000000002</v>
      </c>
      <c r="D1109" s="6">
        <v>1</v>
      </c>
      <c r="E1109" s="7" t="s">
        <v>19</v>
      </c>
      <c r="F1109" s="5">
        <v>45103.327632303241</v>
      </c>
      <c r="G1109" s="1">
        <v>1</v>
      </c>
      <c r="H1109" s="5">
        <v>45046.543889548608</v>
      </c>
      <c r="I1109" s="7" t="s">
        <v>49</v>
      </c>
      <c r="J1109" s="7"/>
      <c r="K1109" s="7" t="s">
        <v>30</v>
      </c>
      <c r="L1109" s="7" t="s">
        <v>31</v>
      </c>
      <c r="M1109" s="7" t="s">
        <v>32</v>
      </c>
      <c r="N1109" s="7" t="s">
        <v>33</v>
      </c>
      <c r="O1109" s="7" t="s">
        <v>30</v>
      </c>
      <c r="P1109" s="25">
        <f t="shared" si="251"/>
        <v>1108</v>
      </c>
      <c r="Q1109" s="28">
        <f t="shared" si="248"/>
        <v>45078</v>
      </c>
      <c r="R1109" s="28" t="str">
        <f t="shared" si="238"/>
        <v>OTA</v>
      </c>
      <c r="S1109" s="28" t="str">
        <f t="shared" si="239"/>
        <v>OTA</v>
      </c>
      <c r="T1109" s="29">
        <f t="shared" si="240"/>
        <v>1.1785503830288745E-3</v>
      </c>
      <c r="U1109" s="29">
        <f t="shared" si="249"/>
        <v>1.1785503830288745E-3</v>
      </c>
      <c r="V1109" s="30">
        <f t="shared" si="241"/>
        <v>322.09800000000001</v>
      </c>
      <c r="W1109" s="30">
        <f t="shared" si="242"/>
        <v>0</v>
      </c>
      <c r="X1109" s="30">
        <f t="shared" si="243"/>
        <v>0</v>
      </c>
      <c r="Y1109" s="30">
        <f t="shared" si="244"/>
        <v>38.651760000000003</v>
      </c>
      <c r="Z1109" s="30">
        <f t="shared" si="245"/>
        <v>153.33333333333331</v>
      </c>
      <c r="AA1109" s="30">
        <f t="shared" si="246"/>
        <v>2.3571007660577488</v>
      </c>
      <c r="AB1109" s="30">
        <f t="shared" si="247"/>
        <v>0</v>
      </c>
      <c r="AC1109" s="30">
        <f t="shared" si="250"/>
        <v>1630.879805900609</v>
      </c>
    </row>
    <row r="1110" spans="1:29" x14ac:dyDescent="0.35">
      <c r="A1110" s="5">
        <v>45101.923515405091</v>
      </c>
      <c r="B1110" s="1">
        <v>1</v>
      </c>
      <c r="C1110" s="6">
        <v>599.71</v>
      </c>
      <c r="D1110" s="6">
        <v>1</v>
      </c>
      <c r="E1110" s="7" t="s">
        <v>19</v>
      </c>
      <c r="F1110" s="5">
        <v>45102.422631064816</v>
      </c>
      <c r="G1110" s="1">
        <v>1</v>
      </c>
      <c r="H1110" s="5">
        <v>45101.914716979169</v>
      </c>
      <c r="I1110" s="7" t="s">
        <v>49</v>
      </c>
      <c r="J1110" s="7"/>
      <c r="K1110" s="7" t="s">
        <v>38</v>
      </c>
      <c r="L1110" s="7" t="s">
        <v>31</v>
      </c>
      <c r="M1110" s="7" t="s">
        <v>32</v>
      </c>
      <c r="N1110" s="7" t="s">
        <v>23</v>
      </c>
      <c r="O1110" s="7" t="s">
        <v>38</v>
      </c>
      <c r="P1110" s="25">
        <f t="shared" si="251"/>
        <v>1109</v>
      </c>
      <c r="Q1110" s="28">
        <f t="shared" si="248"/>
        <v>45078</v>
      </c>
      <c r="R1110" s="28" t="str">
        <f t="shared" si="238"/>
        <v>OTA</v>
      </c>
      <c r="S1110" s="28" t="str">
        <f t="shared" si="239"/>
        <v>OTA</v>
      </c>
      <c r="T1110" s="29">
        <f t="shared" si="240"/>
        <v>5.8927519151443723E-4</v>
      </c>
      <c r="U1110" s="29">
        <f t="shared" si="249"/>
        <v>5.8927519151443723E-4</v>
      </c>
      <c r="V1110" s="30">
        <f t="shared" si="241"/>
        <v>89.956500000000005</v>
      </c>
      <c r="W1110" s="30">
        <f t="shared" si="242"/>
        <v>0</v>
      </c>
      <c r="X1110" s="30">
        <f t="shared" si="243"/>
        <v>0</v>
      </c>
      <c r="Y1110" s="30">
        <f t="shared" si="244"/>
        <v>10.794779999999999</v>
      </c>
      <c r="Z1110" s="30">
        <f t="shared" si="245"/>
        <v>115</v>
      </c>
      <c r="AA1110" s="30">
        <f t="shared" si="246"/>
        <v>1.1785503830288744</v>
      </c>
      <c r="AB1110" s="30">
        <f t="shared" si="247"/>
        <v>0</v>
      </c>
      <c r="AC1110" s="30">
        <f t="shared" si="250"/>
        <v>382.78016961697119</v>
      </c>
    </row>
    <row r="1111" spans="1:29" x14ac:dyDescent="0.35">
      <c r="A1111" s="5">
        <v>45101.923399791667</v>
      </c>
      <c r="B1111" s="1">
        <v>1</v>
      </c>
      <c r="C1111" s="6">
        <v>783.93</v>
      </c>
      <c r="D1111" s="6">
        <v>1</v>
      </c>
      <c r="E1111" s="7" t="s">
        <v>19</v>
      </c>
      <c r="F1111" s="5">
        <v>45102.457380844906</v>
      </c>
      <c r="G1111" s="1">
        <v>1</v>
      </c>
      <c r="H1111" s="5">
        <v>45101.899789467592</v>
      </c>
      <c r="I1111" s="7" t="s">
        <v>49</v>
      </c>
      <c r="J1111" s="7"/>
      <c r="K1111" s="7" t="s">
        <v>30</v>
      </c>
      <c r="L1111" s="7" t="s">
        <v>31</v>
      </c>
      <c r="M1111" s="7" t="s">
        <v>32</v>
      </c>
      <c r="N1111" s="7" t="s">
        <v>33</v>
      </c>
      <c r="O1111" s="7" t="s">
        <v>30</v>
      </c>
      <c r="P1111" s="25">
        <f t="shared" si="251"/>
        <v>1110</v>
      </c>
      <c r="Q1111" s="28">
        <f t="shared" si="248"/>
        <v>45078</v>
      </c>
      <c r="R1111" s="28" t="str">
        <f t="shared" si="238"/>
        <v>OTA</v>
      </c>
      <c r="S1111" s="28" t="str">
        <f t="shared" si="239"/>
        <v>OTA</v>
      </c>
      <c r="T1111" s="29">
        <f t="shared" si="240"/>
        <v>5.8927519151443723E-4</v>
      </c>
      <c r="U1111" s="29">
        <f t="shared" si="249"/>
        <v>5.8927519151443723E-4</v>
      </c>
      <c r="V1111" s="30">
        <f t="shared" si="241"/>
        <v>117.58949999999999</v>
      </c>
      <c r="W1111" s="30">
        <f t="shared" si="242"/>
        <v>0</v>
      </c>
      <c r="X1111" s="30">
        <f t="shared" si="243"/>
        <v>0</v>
      </c>
      <c r="Y1111" s="30">
        <f t="shared" si="244"/>
        <v>14.110739999999998</v>
      </c>
      <c r="Z1111" s="30">
        <f t="shared" si="245"/>
        <v>115</v>
      </c>
      <c r="AA1111" s="30">
        <f t="shared" si="246"/>
        <v>1.1785503830288744</v>
      </c>
      <c r="AB1111" s="30">
        <f t="shared" si="247"/>
        <v>0</v>
      </c>
      <c r="AC1111" s="30">
        <f t="shared" si="250"/>
        <v>536.05120961697116</v>
      </c>
    </row>
    <row r="1112" spans="1:29" x14ac:dyDescent="0.35">
      <c r="A1112" s="5">
        <v>45101.967218229169</v>
      </c>
      <c r="B1112" s="1">
        <v>1</v>
      </c>
      <c r="C1112" s="6">
        <v>779.46</v>
      </c>
      <c r="D1112" s="6">
        <v>1</v>
      </c>
      <c r="E1112" s="7" t="s">
        <v>19</v>
      </c>
      <c r="F1112" s="5">
        <v>45102.458333333336</v>
      </c>
      <c r="G1112" s="1">
        <v>1</v>
      </c>
      <c r="H1112" s="5">
        <v>45009.58385221065</v>
      </c>
      <c r="I1112" s="7" t="s">
        <v>49</v>
      </c>
      <c r="J1112" s="7"/>
      <c r="K1112" s="7" t="s">
        <v>30</v>
      </c>
      <c r="L1112" s="7" t="s">
        <v>31</v>
      </c>
      <c r="M1112" s="7" t="s">
        <v>34</v>
      </c>
      <c r="N1112" s="7" t="s">
        <v>33</v>
      </c>
      <c r="O1112" s="7" t="s">
        <v>30</v>
      </c>
      <c r="P1112" s="25">
        <f t="shared" si="251"/>
        <v>1111</v>
      </c>
      <c r="Q1112" s="28">
        <f t="shared" si="248"/>
        <v>45078</v>
      </c>
      <c r="R1112" s="28" t="str">
        <f t="shared" si="238"/>
        <v>OTA</v>
      </c>
      <c r="S1112" s="28" t="str">
        <f t="shared" si="239"/>
        <v>OTA</v>
      </c>
      <c r="T1112" s="29">
        <f t="shared" si="240"/>
        <v>5.8927519151443723E-4</v>
      </c>
      <c r="U1112" s="29">
        <f t="shared" si="249"/>
        <v>5.8927519151443723E-4</v>
      </c>
      <c r="V1112" s="30">
        <f t="shared" si="241"/>
        <v>116.919</v>
      </c>
      <c r="W1112" s="30">
        <f t="shared" si="242"/>
        <v>0</v>
      </c>
      <c r="X1112" s="30">
        <f t="shared" si="243"/>
        <v>0</v>
      </c>
      <c r="Y1112" s="30">
        <f t="shared" si="244"/>
        <v>14.030279999999999</v>
      </c>
      <c r="Z1112" s="30">
        <f t="shared" si="245"/>
        <v>115</v>
      </c>
      <c r="AA1112" s="30">
        <f t="shared" si="246"/>
        <v>1.1785503830288744</v>
      </c>
      <c r="AB1112" s="30">
        <f t="shared" si="247"/>
        <v>0</v>
      </c>
      <c r="AC1112" s="30">
        <f t="shared" si="250"/>
        <v>532.33216961697121</v>
      </c>
    </row>
    <row r="1113" spans="1:29" x14ac:dyDescent="0.35">
      <c r="A1113" s="5">
        <v>45101.693835555554</v>
      </c>
      <c r="B1113" s="1">
        <v>1</v>
      </c>
      <c r="C1113" s="6">
        <v>850</v>
      </c>
      <c r="D1113" s="6">
        <v>1</v>
      </c>
      <c r="E1113" s="7" t="s">
        <v>19</v>
      </c>
      <c r="F1113" s="5">
        <v>45102.415405370368</v>
      </c>
      <c r="G1113" s="1">
        <v>1</v>
      </c>
      <c r="H1113" s="5">
        <v>45100.744707465281</v>
      </c>
      <c r="I1113" s="7" t="s">
        <v>67</v>
      </c>
      <c r="J1113" s="7"/>
      <c r="K1113" s="7" t="s">
        <v>50</v>
      </c>
      <c r="L1113" s="7" t="s">
        <v>31</v>
      </c>
      <c r="M1113" s="7" t="s">
        <v>32</v>
      </c>
      <c r="N1113" s="7" t="s">
        <v>33</v>
      </c>
      <c r="O1113" s="7" t="s">
        <v>51</v>
      </c>
      <c r="P1113" s="25">
        <f t="shared" si="251"/>
        <v>1112</v>
      </c>
      <c r="Q1113" s="28">
        <f t="shared" si="248"/>
        <v>45078</v>
      </c>
      <c r="R1113" s="28" t="str">
        <f t="shared" si="238"/>
        <v>OTA</v>
      </c>
      <c r="S1113" s="28" t="str">
        <f t="shared" si="239"/>
        <v>OTA</v>
      </c>
      <c r="T1113" s="29">
        <f t="shared" si="240"/>
        <v>5.8927519151443723E-4</v>
      </c>
      <c r="U1113" s="29">
        <f t="shared" si="249"/>
        <v>5.8927519151443723E-4</v>
      </c>
      <c r="V1113" s="30">
        <f t="shared" si="241"/>
        <v>127.5</v>
      </c>
      <c r="W1113" s="30">
        <f t="shared" si="242"/>
        <v>0</v>
      </c>
      <c r="X1113" s="30">
        <f t="shared" si="243"/>
        <v>0</v>
      </c>
      <c r="Y1113" s="30">
        <f t="shared" si="244"/>
        <v>15.299999999999999</v>
      </c>
      <c r="Z1113" s="30">
        <f t="shared" si="245"/>
        <v>115</v>
      </c>
      <c r="AA1113" s="30">
        <f t="shared" si="246"/>
        <v>1.1785503830288744</v>
      </c>
      <c r="AB1113" s="30">
        <f t="shared" si="247"/>
        <v>0</v>
      </c>
      <c r="AC1113" s="30">
        <f t="shared" si="250"/>
        <v>591.02144961697104</v>
      </c>
    </row>
    <row r="1114" spans="1:29" x14ac:dyDescent="0.35">
      <c r="A1114" s="5">
        <v>45101.789833449075</v>
      </c>
      <c r="B1114" s="1">
        <v>2</v>
      </c>
      <c r="C1114" s="6">
        <v>1348.62</v>
      </c>
      <c r="D1114" s="6">
        <v>1</v>
      </c>
      <c r="E1114" s="7" t="s">
        <v>19</v>
      </c>
      <c r="F1114" s="5">
        <v>45103.458333333336</v>
      </c>
      <c r="G1114" s="1">
        <v>1</v>
      </c>
      <c r="H1114" s="5">
        <v>45100.688329340279</v>
      </c>
      <c r="I1114" s="7" t="s">
        <v>67</v>
      </c>
      <c r="J1114" s="7"/>
      <c r="K1114" s="7" t="s">
        <v>50</v>
      </c>
      <c r="L1114" s="7" t="s">
        <v>31</v>
      </c>
      <c r="M1114" s="7" t="s">
        <v>32</v>
      </c>
      <c r="N1114" s="7" t="s">
        <v>28</v>
      </c>
      <c r="O1114" s="7" t="s">
        <v>51</v>
      </c>
      <c r="P1114" s="25">
        <f t="shared" si="251"/>
        <v>1113</v>
      </c>
      <c r="Q1114" s="28">
        <f t="shared" si="248"/>
        <v>45078</v>
      </c>
      <c r="R1114" s="28" t="str">
        <f t="shared" si="238"/>
        <v>OTA</v>
      </c>
      <c r="S1114" s="28" t="str">
        <f t="shared" si="239"/>
        <v>OTA</v>
      </c>
      <c r="T1114" s="29">
        <f t="shared" si="240"/>
        <v>1.1785503830288745E-3</v>
      </c>
      <c r="U1114" s="29">
        <f t="shared" si="249"/>
        <v>1.1785503830288745E-3</v>
      </c>
      <c r="V1114" s="30">
        <f t="shared" si="241"/>
        <v>202.29299999999998</v>
      </c>
      <c r="W1114" s="30">
        <f t="shared" si="242"/>
        <v>0</v>
      </c>
      <c r="X1114" s="30">
        <f t="shared" si="243"/>
        <v>0</v>
      </c>
      <c r="Y1114" s="30">
        <f t="shared" si="244"/>
        <v>24.275159999999996</v>
      </c>
      <c r="Z1114" s="30">
        <f t="shared" si="245"/>
        <v>153.33333333333331</v>
      </c>
      <c r="AA1114" s="30">
        <f t="shared" si="246"/>
        <v>2.3571007660577488</v>
      </c>
      <c r="AB1114" s="30">
        <f t="shared" si="247"/>
        <v>0</v>
      </c>
      <c r="AC1114" s="30">
        <f t="shared" si="250"/>
        <v>966.36140590060882</v>
      </c>
    </row>
    <row r="1115" spans="1:29" x14ac:dyDescent="0.35">
      <c r="A1115" s="5">
        <v>45101.720798645831</v>
      </c>
      <c r="B1115" s="1">
        <v>1</v>
      </c>
      <c r="C1115" s="6">
        <v>1374.11</v>
      </c>
      <c r="D1115" s="6">
        <v>1</v>
      </c>
      <c r="E1115" s="7" t="s">
        <v>19</v>
      </c>
      <c r="F1115" s="5">
        <v>45102.458333333336</v>
      </c>
      <c r="G1115" s="1">
        <v>1</v>
      </c>
      <c r="H1115" s="5">
        <v>45078.022728020835</v>
      </c>
      <c r="I1115" s="7" t="s">
        <v>53</v>
      </c>
      <c r="J1115" s="7"/>
      <c r="K1115" s="7" t="s">
        <v>30</v>
      </c>
      <c r="L1115" s="7" t="s">
        <v>31</v>
      </c>
      <c r="M1115" s="7" t="s">
        <v>34</v>
      </c>
      <c r="N1115" s="7" t="s">
        <v>33</v>
      </c>
      <c r="O1115" s="7" t="s">
        <v>30</v>
      </c>
      <c r="P1115" s="25">
        <f t="shared" si="251"/>
        <v>1114</v>
      </c>
      <c r="Q1115" s="28">
        <f t="shared" si="248"/>
        <v>45078</v>
      </c>
      <c r="R1115" s="28" t="str">
        <f t="shared" si="238"/>
        <v>OTA</v>
      </c>
      <c r="S1115" s="28" t="str">
        <f t="shared" si="239"/>
        <v>OTA</v>
      </c>
      <c r="T1115" s="29">
        <f t="shared" si="240"/>
        <v>5.8927519151443723E-4</v>
      </c>
      <c r="U1115" s="29">
        <f t="shared" si="249"/>
        <v>5.8927519151443723E-4</v>
      </c>
      <c r="V1115" s="30">
        <f t="shared" si="241"/>
        <v>206.11649999999997</v>
      </c>
      <c r="W1115" s="30">
        <f t="shared" si="242"/>
        <v>0</v>
      </c>
      <c r="X1115" s="30">
        <f t="shared" si="243"/>
        <v>0</v>
      </c>
      <c r="Y1115" s="30">
        <f t="shared" si="244"/>
        <v>24.733979999999995</v>
      </c>
      <c r="Z1115" s="30">
        <f t="shared" si="245"/>
        <v>115</v>
      </c>
      <c r="AA1115" s="30">
        <f t="shared" si="246"/>
        <v>1.1785503830288744</v>
      </c>
      <c r="AB1115" s="30">
        <f t="shared" si="247"/>
        <v>0</v>
      </c>
      <c r="AC1115" s="30">
        <f t="shared" si="250"/>
        <v>1027.0809696169711</v>
      </c>
    </row>
    <row r="1116" spans="1:29" x14ac:dyDescent="0.35">
      <c r="A1116" s="5">
        <v>45102.323416331019</v>
      </c>
      <c r="B1116" s="1">
        <v>1</v>
      </c>
      <c r="C1116" s="6">
        <v>603.65</v>
      </c>
      <c r="D1116" s="6">
        <v>1</v>
      </c>
      <c r="E1116" s="7" t="s">
        <v>19</v>
      </c>
      <c r="F1116" s="5">
        <v>45103.458333333336</v>
      </c>
      <c r="G1116" s="1">
        <v>1</v>
      </c>
      <c r="H1116" s="5">
        <v>45102.321793634263</v>
      </c>
      <c r="I1116" s="7" t="s">
        <v>53</v>
      </c>
      <c r="J1116" s="7"/>
      <c r="K1116" s="7"/>
      <c r="L1116" s="7" t="s">
        <v>21</v>
      </c>
      <c r="M1116" s="7" t="s">
        <v>52</v>
      </c>
      <c r="N1116" s="7" t="s">
        <v>23</v>
      </c>
      <c r="O1116" s="7" t="s">
        <v>24</v>
      </c>
      <c r="P1116" s="25">
        <f t="shared" si="251"/>
        <v>1115</v>
      </c>
      <c r="Q1116" s="28">
        <f t="shared" si="248"/>
        <v>45078</v>
      </c>
      <c r="R1116" s="28" t="str">
        <f t="shared" si="238"/>
        <v>WEB</v>
      </c>
      <c r="S1116" s="28" t="str">
        <f t="shared" si="239"/>
        <v>OFFLINE</v>
      </c>
      <c r="T1116" s="29">
        <f t="shared" si="240"/>
        <v>1.6313213703099511E-3</v>
      </c>
      <c r="U1116" s="29">
        <f t="shared" si="249"/>
        <v>1.6313213703099511E-3</v>
      </c>
      <c r="V1116" s="30">
        <f t="shared" si="241"/>
        <v>0</v>
      </c>
      <c r="W1116" s="30">
        <f t="shared" si="242"/>
        <v>0</v>
      </c>
      <c r="X1116" s="30">
        <f t="shared" si="243"/>
        <v>0</v>
      </c>
      <c r="Y1116" s="30">
        <f t="shared" si="244"/>
        <v>8.4511000000000003</v>
      </c>
      <c r="Z1116" s="30">
        <f t="shared" si="245"/>
        <v>115</v>
      </c>
      <c r="AA1116" s="30">
        <f t="shared" si="246"/>
        <v>0</v>
      </c>
      <c r="AB1116" s="30">
        <f t="shared" si="247"/>
        <v>0</v>
      </c>
      <c r="AC1116" s="30">
        <f t="shared" si="250"/>
        <v>480.19889999999998</v>
      </c>
    </row>
    <row r="1117" spans="1:29" x14ac:dyDescent="0.35">
      <c r="A1117" s="5">
        <v>45102.692952314814</v>
      </c>
      <c r="B1117" s="1">
        <v>5</v>
      </c>
      <c r="C1117" s="6">
        <v>7322.31</v>
      </c>
      <c r="D1117" s="6">
        <v>1</v>
      </c>
      <c r="E1117" s="7" t="s">
        <v>19</v>
      </c>
      <c r="F1117" s="5">
        <v>45107.364684988424</v>
      </c>
      <c r="G1117" s="1">
        <v>1</v>
      </c>
      <c r="H1117" s="5">
        <v>45034.722746620369</v>
      </c>
      <c r="I1117" s="7" t="s">
        <v>20</v>
      </c>
      <c r="J1117" s="7"/>
      <c r="K1117" s="7"/>
      <c r="L1117" s="7" t="s">
        <v>21</v>
      </c>
      <c r="M1117" s="7" t="s">
        <v>45</v>
      </c>
      <c r="N1117" s="7" t="s">
        <v>33</v>
      </c>
      <c r="O1117" s="7" t="s">
        <v>46</v>
      </c>
      <c r="P1117" s="25">
        <f t="shared" si="251"/>
        <v>1116</v>
      </c>
      <c r="Q1117" s="28">
        <f t="shared" si="248"/>
        <v>45078</v>
      </c>
      <c r="R1117" s="28" t="str">
        <f t="shared" si="238"/>
        <v>WEB</v>
      </c>
      <c r="S1117" s="28" t="str">
        <f t="shared" si="239"/>
        <v>WEBSITE</v>
      </c>
      <c r="T1117" s="29">
        <f t="shared" si="240"/>
        <v>8.1566068515497546E-3</v>
      </c>
      <c r="U1117" s="29">
        <f t="shared" si="249"/>
        <v>8.1566068515497546E-3</v>
      </c>
      <c r="V1117" s="30">
        <f t="shared" si="241"/>
        <v>73.223100000000002</v>
      </c>
      <c r="W1117" s="30">
        <f t="shared" si="242"/>
        <v>50</v>
      </c>
      <c r="X1117" s="30">
        <f t="shared" si="243"/>
        <v>0</v>
      </c>
      <c r="Y1117" s="30">
        <f t="shared" si="244"/>
        <v>102.51234000000001</v>
      </c>
      <c r="Z1117" s="30">
        <f t="shared" si="245"/>
        <v>268.33333333333331</v>
      </c>
      <c r="AA1117" s="30">
        <f t="shared" si="246"/>
        <v>81.566068515497548</v>
      </c>
      <c r="AB1117" s="30">
        <f t="shared" si="247"/>
        <v>0</v>
      </c>
      <c r="AC1117" s="30">
        <f t="shared" si="250"/>
        <v>6746.6751581511699</v>
      </c>
    </row>
    <row r="1118" spans="1:29" x14ac:dyDescent="0.35">
      <c r="A1118" s="5">
        <v>45102.683523043983</v>
      </c>
      <c r="B1118" s="1">
        <v>5</v>
      </c>
      <c r="C1118" s="6">
        <v>7322.31</v>
      </c>
      <c r="D1118" s="6">
        <v>1</v>
      </c>
      <c r="E1118" s="7" t="s">
        <v>19</v>
      </c>
      <c r="F1118" s="5">
        <v>45107.342245138891</v>
      </c>
      <c r="G1118" s="1">
        <v>1</v>
      </c>
      <c r="H1118" s="5">
        <v>45034.71531634259</v>
      </c>
      <c r="I1118" s="7" t="s">
        <v>20</v>
      </c>
      <c r="J1118" s="7"/>
      <c r="K1118" s="7"/>
      <c r="L1118" s="7" t="s">
        <v>21</v>
      </c>
      <c r="M1118" s="7" t="s">
        <v>45</v>
      </c>
      <c r="N1118" s="7" t="s">
        <v>28</v>
      </c>
      <c r="O1118" s="7" t="s">
        <v>46</v>
      </c>
      <c r="P1118" s="25">
        <f t="shared" si="251"/>
        <v>1117</v>
      </c>
      <c r="Q1118" s="28">
        <f t="shared" si="248"/>
        <v>45078</v>
      </c>
      <c r="R1118" s="28" t="str">
        <f t="shared" si="238"/>
        <v>WEB</v>
      </c>
      <c r="S1118" s="28" t="str">
        <f t="shared" si="239"/>
        <v>WEBSITE</v>
      </c>
      <c r="T1118" s="29">
        <f t="shared" si="240"/>
        <v>8.1566068515497546E-3</v>
      </c>
      <c r="U1118" s="29">
        <f t="shared" si="249"/>
        <v>8.1566068515497546E-3</v>
      </c>
      <c r="V1118" s="30">
        <f t="shared" si="241"/>
        <v>73.223100000000002</v>
      </c>
      <c r="W1118" s="30">
        <f t="shared" si="242"/>
        <v>50</v>
      </c>
      <c r="X1118" s="30">
        <f t="shared" si="243"/>
        <v>0</v>
      </c>
      <c r="Y1118" s="30">
        <f t="shared" si="244"/>
        <v>102.51234000000001</v>
      </c>
      <c r="Z1118" s="30">
        <f t="shared" si="245"/>
        <v>268.33333333333331</v>
      </c>
      <c r="AA1118" s="30">
        <f t="shared" si="246"/>
        <v>81.566068515497548</v>
      </c>
      <c r="AB1118" s="30">
        <f t="shared" si="247"/>
        <v>0</v>
      </c>
      <c r="AC1118" s="30">
        <f t="shared" si="250"/>
        <v>6746.6751581511699</v>
      </c>
    </row>
    <row r="1119" spans="1:29" x14ac:dyDescent="0.35">
      <c r="A1119" s="5">
        <v>45102.662682476854</v>
      </c>
      <c r="B1119" s="1">
        <v>2</v>
      </c>
      <c r="C1119" s="6">
        <v>2857.72</v>
      </c>
      <c r="D1119" s="6">
        <v>1</v>
      </c>
      <c r="E1119" s="7" t="s">
        <v>19</v>
      </c>
      <c r="F1119" s="5">
        <v>45104.274852499999</v>
      </c>
      <c r="G1119" s="1">
        <v>1</v>
      </c>
      <c r="H1119" s="5">
        <v>45097.115190509256</v>
      </c>
      <c r="I1119" s="7" t="s">
        <v>20</v>
      </c>
      <c r="J1119" s="7"/>
      <c r="K1119" s="7" t="s">
        <v>60</v>
      </c>
      <c r="L1119" s="7" t="s">
        <v>21</v>
      </c>
      <c r="M1119" s="7" t="s">
        <v>22</v>
      </c>
      <c r="N1119" s="7" t="s">
        <v>23</v>
      </c>
      <c r="O1119" s="7" t="s">
        <v>61</v>
      </c>
      <c r="P1119" s="25">
        <f t="shared" si="251"/>
        <v>1118</v>
      </c>
      <c r="Q1119" s="28">
        <f t="shared" si="248"/>
        <v>45078</v>
      </c>
      <c r="R1119" s="28" t="str">
        <f t="shared" si="238"/>
        <v>WEB</v>
      </c>
      <c r="S1119" s="28" t="str">
        <f t="shared" si="239"/>
        <v>META</v>
      </c>
      <c r="T1119" s="29">
        <f t="shared" si="240"/>
        <v>3.2626427406199023E-3</v>
      </c>
      <c r="U1119" s="29">
        <f t="shared" si="249"/>
        <v>3.2626427406199023E-3</v>
      </c>
      <c r="V1119" s="30">
        <f t="shared" si="241"/>
        <v>0</v>
      </c>
      <c r="W1119" s="30">
        <f t="shared" si="242"/>
        <v>0</v>
      </c>
      <c r="X1119" s="30">
        <f t="shared" si="243"/>
        <v>0</v>
      </c>
      <c r="Y1119" s="30">
        <f t="shared" si="244"/>
        <v>51.438959999999994</v>
      </c>
      <c r="Z1119" s="30">
        <f t="shared" si="245"/>
        <v>153.33333333333331</v>
      </c>
      <c r="AA1119" s="30">
        <f t="shared" si="246"/>
        <v>0</v>
      </c>
      <c r="AB1119" s="30">
        <f t="shared" si="247"/>
        <v>0</v>
      </c>
      <c r="AC1119" s="30">
        <f t="shared" si="250"/>
        <v>2652.9477066666664</v>
      </c>
    </row>
    <row r="1120" spans="1:29" x14ac:dyDescent="0.35">
      <c r="A1120" s="5">
        <v>45102.816719988426</v>
      </c>
      <c r="B1120" s="1">
        <v>5</v>
      </c>
      <c r="C1120" s="6">
        <v>6577.85</v>
      </c>
      <c r="D1120" s="6">
        <v>1</v>
      </c>
      <c r="E1120" s="7" t="s">
        <v>19</v>
      </c>
      <c r="F1120" s="5">
        <v>45107.357708680553</v>
      </c>
      <c r="G1120" s="1">
        <v>1</v>
      </c>
      <c r="H1120" s="5">
        <v>45033.588594953704</v>
      </c>
      <c r="I1120" s="7" t="s">
        <v>20</v>
      </c>
      <c r="J1120" s="7"/>
      <c r="K1120" s="7"/>
      <c r="L1120" s="7" t="s">
        <v>21</v>
      </c>
      <c r="M1120" s="7" t="s">
        <v>64</v>
      </c>
      <c r="N1120" s="7" t="s">
        <v>23</v>
      </c>
      <c r="O1120" s="7" t="s">
        <v>46</v>
      </c>
      <c r="P1120" s="25">
        <f t="shared" si="251"/>
        <v>1119</v>
      </c>
      <c r="Q1120" s="28">
        <f t="shared" si="248"/>
        <v>45078</v>
      </c>
      <c r="R1120" s="28" t="str">
        <f t="shared" si="238"/>
        <v>WEB</v>
      </c>
      <c r="S1120" s="28" t="str">
        <f t="shared" si="239"/>
        <v>WEBSITE</v>
      </c>
      <c r="T1120" s="29">
        <f t="shared" si="240"/>
        <v>8.1566068515497546E-3</v>
      </c>
      <c r="U1120" s="29">
        <f t="shared" si="249"/>
        <v>8.1566068515497546E-3</v>
      </c>
      <c r="V1120" s="30">
        <f t="shared" si="241"/>
        <v>65.778500000000008</v>
      </c>
      <c r="W1120" s="30">
        <f t="shared" si="242"/>
        <v>50</v>
      </c>
      <c r="X1120" s="30">
        <f t="shared" si="243"/>
        <v>0</v>
      </c>
      <c r="Y1120" s="30">
        <f t="shared" si="244"/>
        <v>92.0899</v>
      </c>
      <c r="Z1120" s="30">
        <f t="shared" si="245"/>
        <v>268.33333333333331</v>
      </c>
      <c r="AA1120" s="30">
        <f t="shared" si="246"/>
        <v>81.566068515497548</v>
      </c>
      <c r="AB1120" s="30">
        <f t="shared" si="247"/>
        <v>0</v>
      </c>
      <c r="AC1120" s="30">
        <f t="shared" si="250"/>
        <v>6020.082198151169</v>
      </c>
    </row>
    <row r="1121" spans="1:29" x14ac:dyDescent="0.35">
      <c r="A1121" s="5">
        <v>45102.703837789355</v>
      </c>
      <c r="B1121" s="1">
        <v>1</v>
      </c>
      <c r="C1121" s="6">
        <v>885.21</v>
      </c>
      <c r="D1121" s="6">
        <v>1</v>
      </c>
      <c r="E1121" s="7" t="s">
        <v>19</v>
      </c>
      <c r="F1121" s="5">
        <v>45103.458333333336</v>
      </c>
      <c r="G1121" s="1">
        <v>2</v>
      </c>
      <c r="H1121" s="5">
        <v>45101.92860521991</v>
      </c>
      <c r="I1121" s="7" t="s">
        <v>20</v>
      </c>
      <c r="J1121" s="7"/>
      <c r="K1121" s="7" t="s">
        <v>38</v>
      </c>
      <c r="L1121" s="7" t="s">
        <v>31</v>
      </c>
      <c r="M1121" s="7" t="s">
        <v>32</v>
      </c>
      <c r="N1121" s="7" t="s">
        <v>23</v>
      </c>
      <c r="O1121" s="7" t="s">
        <v>38</v>
      </c>
      <c r="P1121" s="25">
        <f t="shared" si="251"/>
        <v>1120</v>
      </c>
      <c r="Q1121" s="28">
        <f t="shared" si="248"/>
        <v>45078</v>
      </c>
      <c r="R1121" s="28" t="str">
        <f t="shared" si="238"/>
        <v>OTA</v>
      </c>
      <c r="S1121" s="28" t="str">
        <f t="shared" si="239"/>
        <v>OTA</v>
      </c>
      <c r="T1121" s="29">
        <f t="shared" si="240"/>
        <v>5.8927519151443723E-4</v>
      </c>
      <c r="U1121" s="29">
        <f t="shared" si="249"/>
        <v>5.8927519151443723E-4</v>
      </c>
      <c r="V1121" s="30">
        <f t="shared" si="241"/>
        <v>132.78149999999999</v>
      </c>
      <c r="W1121" s="30">
        <f t="shared" si="242"/>
        <v>0</v>
      </c>
      <c r="X1121" s="30">
        <f t="shared" si="243"/>
        <v>0</v>
      </c>
      <c r="Y1121" s="30">
        <f t="shared" si="244"/>
        <v>15.933779999999999</v>
      </c>
      <c r="Z1121" s="30">
        <f t="shared" si="245"/>
        <v>115</v>
      </c>
      <c r="AA1121" s="30">
        <f t="shared" si="246"/>
        <v>1.1785503830288744</v>
      </c>
      <c r="AB1121" s="30">
        <f t="shared" si="247"/>
        <v>0</v>
      </c>
      <c r="AC1121" s="30">
        <f t="shared" si="250"/>
        <v>620.31616961697114</v>
      </c>
    </row>
    <row r="1122" spans="1:29" x14ac:dyDescent="0.35">
      <c r="A1122" s="5">
        <v>45102.563876840279</v>
      </c>
      <c r="B1122" s="1">
        <v>2</v>
      </c>
      <c r="C1122" s="6">
        <v>2425.89</v>
      </c>
      <c r="D1122" s="6">
        <v>1</v>
      </c>
      <c r="E1122" s="7" t="s">
        <v>19</v>
      </c>
      <c r="F1122" s="5">
        <v>45104.339120289354</v>
      </c>
      <c r="G1122" s="1">
        <v>1</v>
      </c>
      <c r="H1122" s="5">
        <v>45102.474802326389</v>
      </c>
      <c r="I1122" s="7" t="s">
        <v>20</v>
      </c>
      <c r="J1122" s="7"/>
      <c r="K1122" s="7" t="s">
        <v>30</v>
      </c>
      <c r="L1122" s="7" t="s">
        <v>31</v>
      </c>
      <c r="M1122" s="7" t="s">
        <v>32</v>
      </c>
      <c r="N1122" s="7" t="s">
        <v>33</v>
      </c>
      <c r="O1122" s="7" t="s">
        <v>30</v>
      </c>
      <c r="P1122" s="25">
        <f t="shared" si="251"/>
        <v>1121</v>
      </c>
      <c r="Q1122" s="28">
        <f t="shared" si="248"/>
        <v>45078</v>
      </c>
      <c r="R1122" s="28" t="str">
        <f t="shared" si="238"/>
        <v>OTA</v>
      </c>
      <c r="S1122" s="28" t="str">
        <f t="shared" si="239"/>
        <v>OTA</v>
      </c>
      <c r="T1122" s="29">
        <f t="shared" si="240"/>
        <v>1.1785503830288745E-3</v>
      </c>
      <c r="U1122" s="29">
        <f t="shared" si="249"/>
        <v>1.1785503830288745E-3</v>
      </c>
      <c r="V1122" s="30">
        <f t="shared" si="241"/>
        <v>363.88349999999997</v>
      </c>
      <c r="W1122" s="30">
        <f t="shared" si="242"/>
        <v>0</v>
      </c>
      <c r="X1122" s="30">
        <f t="shared" si="243"/>
        <v>0</v>
      </c>
      <c r="Y1122" s="30">
        <f t="shared" si="244"/>
        <v>43.666019999999996</v>
      </c>
      <c r="Z1122" s="30">
        <f t="shared" si="245"/>
        <v>153.33333333333331</v>
      </c>
      <c r="AA1122" s="30">
        <f t="shared" si="246"/>
        <v>2.3571007660577488</v>
      </c>
      <c r="AB1122" s="30">
        <f t="shared" si="247"/>
        <v>0</v>
      </c>
      <c r="AC1122" s="30">
        <f t="shared" si="250"/>
        <v>1862.6500459006088</v>
      </c>
    </row>
    <row r="1123" spans="1:29" x14ac:dyDescent="0.35">
      <c r="A1123" s="5">
        <v>45102.85385929398</v>
      </c>
      <c r="B1123" s="1">
        <v>1</v>
      </c>
      <c r="C1123" s="6">
        <v>982.14</v>
      </c>
      <c r="D1123" s="6">
        <v>1</v>
      </c>
      <c r="E1123" s="7" t="s">
        <v>19</v>
      </c>
      <c r="F1123" s="5">
        <v>45103.309426608794</v>
      </c>
      <c r="G1123" s="1">
        <v>2</v>
      </c>
      <c r="H1123" s="5">
        <v>45102.445166562502</v>
      </c>
      <c r="I1123" s="7" t="s">
        <v>20</v>
      </c>
      <c r="J1123" s="7"/>
      <c r="K1123" s="7"/>
      <c r="L1123" s="7" t="s">
        <v>21</v>
      </c>
      <c r="M1123" s="7" t="s">
        <v>52</v>
      </c>
      <c r="N1123" s="7" t="s">
        <v>23</v>
      </c>
      <c r="O1123" s="7" t="s">
        <v>56</v>
      </c>
      <c r="P1123" s="25">
        <f t="shared" si="251"/>
        <v>1122</v>
      </c>
      <c r="Q1123" s="28">
        <f t="shared" si="248"/>
        <v>45078</v>
      </c>
      <c r="R1123" s="28" t="str">
        <f t="shared" si="238"/>
        <v>WEB</v>
      </c>
      <c r="S1123" s="28" t="str">
        <f t="shared" si="239"/>
        <v>OFFLINE</v>
      </c>
      <c r="T1123" s="29">
        <f t="shared" si="240"/>
        <v>1.6313213703099511E-3</v>
      </c>
      <c r="U1123" s="29">
        <f t="shared" si="249"/>
        <v>1.6313213703099511E-3</v>
      </c>
      <c r="V1123" s="30">
        <f t="shared" si="241"/>
        <v>0</v>
      </c>
      <c r="W1123" s="30">
        <f t="shared" si="242"/>
        <v>0</v>
      </c>
      <c r="X1123" s="30">
        <f t="shared" si="243"/>
        <v>0</v>
      </c>
      <c r="Y1123" s="30">
        <f t="shared" si="244"/>
        <v>13.74996</v>
      </c>
      <c r="Z1123" s="30">
        <f t="shared" si="245"/>
        <v>115</v>
      </c>
      <c r="AA1123" s="30">
        <f t="shared" si="246"/>
        <v>0</v>
      </c>
      <c r="AB1123" s="30">
        <f t="shared" si="247"/>
        <v>0</v>
      </c>
      <c r="AC1123" s="30">
        <f t="shared" si="250"/>
        <v>853.39004</v>
      </c>
    </row>
    <row r="1124" spans="1:29" x14ac:dyDescent="0.35">
      <c r="A1124" s="5">
        <v>45102.72744145833</v>
      </c>
      <c r="B1124" s="1">
        <v>1</v>
      </c>
      <c r="C1124" s="6">
        <v>1218.6199999999999</v>
      </c>
      <c r="D1124" s="6">
        <v>1</v>
      </c>
      <c r="E1124" s="7" t="s">
        <v>19</v>
      </c>
      <c r="F1124" s="5">
        <v>45103.40436202546</v>
      </c>
      <c r="G1124" s="1">
        <v>2</v>
      </c>
      <c r="H1124" s="5">
        <v>45052.604992800923</v>
      </c>
      <c r="I1124" s="7" t="s">
        <v>20</v>
      </c>
      <c r="J1124" s="7"/>
      <c r="K1124" s="7" t="s">
        <v>35</v>
      </c>
      <c r="L1124" s="7" t="s">
        <v>31</v>
      </c>
      <c r="M1124" s="7" t="s">
        <v>34</v>
      </c>
      <c r="N1124" s="7" t="s">
        <v>33</v>
      </c>
      <c r="O1124" s="7" t="s">
        <v>78</v>
      </c>
      <c r="P1124" s="25">
        <f t="shared" si="251"/>
        <v>1123</v>
      </c>
      <c r="Q1124" s="28">
        <f t="shared" si="248"/>
        <v>45078</v>
      </c>
      <c r="R1124" s="28" t="str">
        <f t="shared" si="238"/>
        <v>OTA</v>
      </c>
      <c r="S1124" s="28" t="str">
        <f t="shared" si="239"/>
        <v>GDS</v>
      </c>
      <c r="T1124" s="29">
        <f t="shared" si="240"/>
        <v>5.8927519151443723E-4</v>
      </c>
      <c r="U1124" s="29">
        <f t="shared" si="249"/>
        <v>5.8927519151443723E-4</v>
      </c>
      <c r="V1124" s="30">
        <f t="shared" si="241"/>
        <v>182.79299999999998</v>
      </c>
      <c r="W1124" s="30">
        <f t="shared" si="242"/>
        <v>100</v>
      </c>
      <c r="X1124" s="30">
        <f t="shared" si="243"/>
        <v>0</v>
      </c>
      <c r="Y1124" s="30">
        <f t="shared" si="244"/>
        <v>21.935159999999996</v>
      </c>
      <c r="Z1124" s="30">
        <f t="shared" si="245"/>
        <v>115</v>
      </c>
      <c r="AA1124" s="30">
        <f t="shared" si="246"/>
        <v>1.4731879787860931</v>
      </c>
      <c r="AB1124" s="30">
        <f t="shared" si="247"/>
        <v>0</v>
      </c>
      <c r="AC1124" s="30">
        <f t="shared" si="250"/>
        <v>797.4186520212138</v>
      </c>
    </row>
    <row r="1125" spans="1:29" x14ac:dyDescent="0.35">
      <c r="A1125" s="5">
        <v>45102.813816666669</v>
      </c>
      <c r="B1125" s="1">
        <v>1</v>
      </c>
      <c r="C1125" s="6">
        <v>1174.01</v>
      </c>
      <c r="D1125" s="6">
        <v>1</v>
      </c>
      <c r="E1125" s="7" t="s">
        <v>19</v>
      </c>
      <c r="F1125" s="5">
        <v>45103.449130069443</v>
      </c>
      <c r="G1125" s="1">
        <v>1</v>
      </c>
      <c r="H1125" s="5">
        <v>45071.681299027776</v>
      </c>
      <c r="I1125" s="7" t="s">
        <v>20</v>
      </c>
      <c r="J1125" s="7"/>
      <c r="K1125" s="7" t="s">
        <v>35</v>
      </c>
      <c r="L1125" s="7" t="s">
        <v>31</v>
      </c>
      <c r="M1125" s="7" t="s">
        <v>34</v>
      </c>
      <c r="N1125" s="7" t="s">
        <v>33</v>
      </c>
      <c r="O1125" s="7" t="s">
        <v>47</v>
      </c>
      <c r="P1125" s="25">
        <f t="shared" si="251"/>
        <v>1124</v>
      </c>
      <c r="Q1125" s="28">
        <f t="shared" si="248"/>
        <v>45078</v>
      </c>
      <c r="R1125" s="28" t="str">
        <f t="shared" si="238"/>
        <v>OTA</v>
      </c>
      <c r="S1125" s="28" t="str">
        <f t="shared" si="239"/>
        <v>OTA</v>
      </c>
      <c r="T1125" s="29">
        <f t="shared" si="240"/>
        <v>5.8927519151443723E-4</v>
      </c>
      <c r="U1125" s="29">
        <f t="shared" si="249"/>
        <v>5.8927519151443723E-4</v>
      </c>
      <c r="V1125" s="30">
        <f t="shared" si="241"/>
        <v>176.10149999999999</v>
      </c>
      <c r="W1125" s="30">
        <f t="shared" si="242"/>
        <v>0</v>
      </c>
      <c r="X1125" s="30">
        <f t="shared" si="243"/>
        <v>0</v>
      </c>
      <c r="Y1125" s="30">
        <f t="shared" si="244"/>
        <v>21.132179999999998</v>
      </c>
      <c r="Z1125" s="30">
        <f t="shared" si="245"/>
        <v>115</v>
      </c>
      <c r="AA1125" s="30">
        <f t="shared" si="246"/>
        <v>1.1785503830288744</v>
      </c>
      <c r="AB1125" s="30">
        <f t="shared" si="247"/>
        <v>0</v>
      </c>
      <c r="AC1125" s="30">
        <f t="shared" si="250"/>
        <v>860.59776961697116</v>
      </c>
    </row>
    <row r="1126" spans="1:29" x14ac:dyDescent="0.35">
      <c r="A1126" s="5">
        <v>45102.78669390046</v>
      </c>
      <c r="B1126" s="1">
        <v>5</v>
      </c>
      <c r="C1126" s="6">
        <v>8137.78</v>
      </c>
      <c r="D1126" s="6">
        <v>1</v>
      </c>
      <c r="E1126" s="7" t="s">
        <v>19</v>
      </c>
      <c r="F1126" s="5">
        <v>45107.368252719905</v>
      </c>
      <c r="G1126" s="1">
        <v>1</v>
      </c>
      <c r="H1126" s="5">
        <v>45054.547397349539</v>
      </c>
      <c r="I1126" s="7" t="s">
        <v>41</v>
      </c>
      <c r="J1126" s="7"/>
      <c r="K1126" s="7" t="s">
        <v>30</v>
      </c>
      <c r="L1126" s="7" t="s">
        <v>31</v>
      </c>
      <c r="M1126" s="7" t="s">
        <v>34</v>
      </c>
      <c r="N1126" s="7" t="s">
        <v>33</v>
      </c>
      <c r="O1126" s="7" t="s">
        <v>30</v>
      </c>
      <c r="P1126" s="25">
        <f t="shared" si="251"/>
        <v>1125</v>
      </c>
      <c r="Q1126" s="28">
        <f t="shared" si="248"/>
        <v>45078</v>
      </c>
      <c r="R1126" s="28" t="str">
        <f t="shared" si="238"/>
        <v>OTA</v>
      </c>
      <c r="S1126" s="28" t="str">
        <f t="shared" si="239"/>
        <v>OTA</v>
      </c>
      <c r="T1126" s="29">
        <f t="shared" si="240"/>
        <v>2.9463759575721863E-3</v>
      </c>
      <c r="U1126" s="29">
        <f t="shared" si="249"/>
        <v>2.9463759575721863E-3</v>
      </c>
      <c r="V1126" s="30">
        <f t="shared" si="241"/>
        <v>1220.6669999999999</v>
      </c>
      <c r="W1126" s="30">
        <f t="shared" si="242"/>
        <v>0</v>
      </c>
      <c r="X1126" s="30">
        <f t="shared" si="243"/>
        <v>0</v>
      </c>
      <c r="Y1126" s="30">
        <f t="shared" si="244"/>
        <v>146.48003999999997</v>
      </c>
      <c r="Z1126" s="30">
        <f t="shared" si="245"/>
        <v>268.33333333333331</v>
      </c>
      <c r="AA1126" s="30">
        <f t="shared" si="246"/>
        <v>5.8927519151443724</v>
      </c>
      <c r="AB1126" s="30">
        <f t="shared" si="247"/>
        <v>0</v>
      </c>
      <c r="AC1126" s="30">
        <f t="shared" si="250"/>
        <v>6496.4068747515221</v>
      </c>
    </row>
    <row r="1127" spans="1:29" x14ac:dyDescent="0.35">
      <c r="A1127" s="5">
        <v>45102.665231562503</v>
      </c>
      <c r="B1127" s="1">
        <v>5</v>
      </c>
      <c r="C1127" s="6">
        <v>7834.29</v>
      </c>
      <c r="D1127" s="6">
        <v>1</v>
      </c>
      <c r="E1127" s="7" t="s">
        <v>19</v>
      </c>
      <c r="F1127" s="5">
        <v>45107.37079616898</v>
      </c>
      <c r="G1127" s="1">
        <v>1</v>
      </c>
      <c r="H1127" s="5">
        <v>45082.712328865739</v>
      </c>
      <c r="I1127" s="7" t="s">
        <v>41</v>
      </c>
      <c r="J1127" s="7"/>
      <c r="K1127" s="7"/>
      <c r="L1127" s="7" t="s">
        <v>21</v>
      </c>
      <c r="M1127" s="7" t="s">
        <v>64</v>
      </c>
      <c r="N1127" s="7" t="s">
        <v>33</v>
      </c>
      <c r="O1127" s="7" t="s">
        <v>46</v>
      </c>
      <c r="P1127" s="25">
        <f t="shared" si="251"/>
        <v>1126</v>
      </c>
      <c r="Q1127" s="28">
        <f t="shared" si="248"/>
        <v>45078</v>
      </c>
      <c r="R1127" s="28" t="str">
        <f t="shared" si="238"/>
        <v>WEB</v>
      </c>
      <c r="S1127" s="28" t="str">
        <f t="shared" si="239"/>
        <v>WEBSITE</v>
      </c>
      <c r="T1127" s="29">
        <f t="shared" si="240"/>
        <v>8.1566068515497546E-3</v>
      </c>
      <c r="U1127" s="29">
        <f t="shared" si="249"/>
        <v>8.1566068515497546E-3</v>
      </c>
      <c r="V1127" s="30">
        <f t="shared" si="241"/>
        <v>78.3429</v>
      </c>
      <c r="W1127" s="30">
        <f t="shared" si="242"/>
        <v>50</v>
      </c>
      <c r="X1127" s="30">
        <f t="shared" si="243"/>
        <v>0</v>
      </c>
      <c r="Y1127" s="30">
        <f t="shared" si="244"/>
        <v>109.68006</v>
      </c>
      <c r="Z1127" s="30">
        <f t="shared" si="245"/>
        <v>268.33333333333331</v>
      </c>
      <c r="AA1127" s="30">
        <f t="shared" si="246"/>
        <v>81.566068515497548</v>
      </c>
      <c r="AB1127" s="30">
        <f t="shared" si="247"/>
        <v>0</v>
      </c>
      <c r="AC1127" s="30">
        <f t="shared" si="250"/>
        <v>7246.3676381511686</v>
      </c>
    </row>
    <row r="1128" spans="1:29" x14ac:dyDescent="0.35">
      <c r="A1128" s="5">
        <v>45103.126110729165</v>
      </c>
      <c r="B1128" s="1">
        <v>2</v>
      </c>
      <c r="C1128" s="6">
        <v>1395.57</v>
      </c>
      <c r="D1128" s="6">
        <v>1</v>
      </c>
      <c r="E1128" s="7" t="s">
        <v>19</v>
      </c>
      <c r="F1128" s="5">
        <v>45104.458333333336</v>
      </c>
      <c r="G1128" s="1">
        <v>1</v>
      </c>
      <c r="H1128" s="5">
        <v>45103.108939062498</v>
      </c>
      <c r="I1128" s="7" t="s">
        <v>41</v>
      </c>
      <c r="J1128" s="7"/>
      <c r="K1128" s="7"/>
      <c r="L1128" s="7" t="s">
        <v>21</v>
      </c>
      <c r="M1128" s="7" t="s">
        <v>52</v>
      </c>
      <c r="N1128" s="7" t="s">
        <v>23</v>
      </c>
      <c r="O1128" s="7" t="s">
        <v>24</v>
      </c>
      <c r="P1128" s="25">
        <f t="shared" si="251"/>
        <v>1127</v>
      </c>
      <c r="Q1128" s="28">
        <f t="shared" si="248"/>
        <v>45078</v>
      </c>
      <c r="R1128" s="28" t="str">
        <f t="shared" si="238"/>
        <v>WEB</v>
      </c>
      <c r="S1128" s="28" t="str">
        <f t="shared" si="239"/>
        <v>OFFLINE</v>
      </c>
      <c r="T1128" s="29">
        <f t="shared" si="240"/>
        <v>3.2626427406199023E-3</v>
      </c>
      <c r="U1128" s="29">
        <f t="shared" si="249"/>
        <v>3.2626427406199023E-3</v>
      </c>
      <c r="V1128" s="30">
        <f t="shared" si="241"/>
        <v>0</v>
      </c>
      <c r="W1128" s="30">
        <f t="shared" si="242"/>
        <v>0</v>
      </c>
      <c r="X1128" s="30">
        <f t="shared" si="243"/>
        <v>0</v>
      </c>
      <c r="Y1128" s="30">
        <f t="shared" si="244"/>
        <v>19.537980000000001</v>
      </c>
      <c r="Z1128" s="30">
        <f t="shared" si="245"/>
        <v>153.33333333333331</v>
      </c>
      <c r="AA1128" s="30">
        <f t="shared" si="246"/>
        <v>0</v>
      </c>
      <c r="AB1128" s="30">
        <f t="shared" si="247"/>
        <v>0</v>
      </c>
      <c r="AC1128" s="30">
        <f t="shared" si="250"/>
        <v>1222.6986866666666</v>
      </c>
    </row>
    <row r="1129" spans="1:29" x14ac:dyDescent="0.35">
      <c r="A1129" s="5">
        <v>45102.810114884262</v>
      </c>
      <c r="B1129" s="1">
        <v>5</v>
      </c>
      <c r="C1129" s="6">
        <v>8747.32</v>
      </c>
      <c r="D1129" s="6">
        <v>1</v>
      </c>
      <c r="E1129" s="7" t="s">
        <v>19</v>
      </c>
      <c r="F1129" s="5">
        <v>45107.344987673612</v>
      </c>
      <c r="G1129" s="1">
        <v>1</v>
      </c>
      <c r="H1129" s="5">
        <v>45038.644926076391</v>
      </c>
      <c r="I1129" s="7" t="s">
        <v>41</v>
      </c>
      <c r="J1129" s="7"/>
      <c r="K1129" s="7" t="s">
        <v>30</v>
      </c>
      <c r="L1129" s="7" t="s">
        <v>31</v>
      </c>
      <c r="M1129" s="7" t="s">
        <v>32</v>
      </c>
      <c r="N1129" s="7" t="s">
        <v>33</v>
      </c>
      <c r="O1129" s="7" t="s">
        <v>30</v>
      </c>
      <c r="P1129" s="25">
        <f t="shared" si="251"/>
        <v>1128</v>
      </c>
      <c r="Q1129" s="28">
        <f t="shared" si="248"/>
        <v>45078</v>
      </c>
      <c r="R1129" s="28" t="str">
        <f t="shared" si="238"/>
        <v>OTA</v>
      </c>
      <c r="S1129" s="28" t="str">
        <f t="shared" si="239"/>
        <v>OTA</v>
      </c>
      <c r="T1129" s="29">
        <f t="shared" si="240"/>
        <v>2.9463759575721863E-3</v>
      </c>
      <c r="U1129" s="29">
        <f t="shared" si="249"/>
        <v>2.9463759575721863E-3</v>
      </c>
      <c r="V1129" s="30">
        <f t="shared" si="241"/>
        <v>1312.098</v>
      </c>
      <c r="W1129" s="30">
        <f t="shared" si="242"/>
        <v>0</v>
      </c>
      <c r="X1129" s="30">
        <f t="shared" si="243"/>
        <v>0</v>
      </c>
      <c r="Y1129" s="30">
        <f t="shared" si="244"/>
        <v>157.45175999999998</v>
      </c>
      <c r="Z1129" s="30">
        <f t="shared" si="245"/>
        <v>268.33333333333331</v>
      </c>
      <c r="AA1129" s="30">
        <f t="shared" si="246"/>
        <v>5.8927519151443724</v>
      </c>
      <c r="AB1129" s="30">
        <f t="shared" si="247"/>
        <v>0</v>
      </c>
      <c r="AC1129" s="30">
        <f t="shared" si="250"/>
        <v>7003.544154751522</v>
      </c>
    </row>
    <row r="1130" spans="1:29" x14ac:dyDescent="0.35">
      <c r="A1130" s="5">
        <v>45102.742631157409</v>
      </c>
      <c r="B1130" s="1">
        <v>3</v>
      </c>
      <c r="C1130" s="6">
        <v>4669.6400000000003</v>
      </c>
      <c r="D1130" s="6">
        <v>1</v>
      </c>
      <c r="E1130" s="7" t="s">
        <v>19</v>
      </c>
      <c r="F1130" s="5">
        <v>45105.365542997686</v>
      </c>
      <c r="G1130" s="1">
        <v>1</v>
      </c>
      <c r="H1130" s="5">
        <v>44989.781030092592</v>
      </c>
      <c r="I1130" s="7" t="s">
        <v>41</v>
      </c>
      <c r="J1130" s="7"/>
      <c r="K1130" s="7" t="s">
        <v>35</v>
      </c>
      <c r="L1130" s="7" t="s">
        <v>31</v>
      </c>
      <c r="M1130" s="7" t="s">
        <v>32</v>
      </c>
      <c r="N1130" s="7" t="s">
        <v>33</v>
      </c>
      <c r="O1130" s="7" t="s">
        <v>37</v>
      </c>
      <c r="P1130" s="25">
        <f t="shared" si="251"/>
        <v>1129</v>
      </c>
      <c r="Q1130" s="28">
        <f t="shared" si="248"/>
        <v>45078</v>
      </c>
      <c r="R1130" s="28" t="str">
        <f t="shared" si="238"/>
        <v>OTA</v>
      </c>
      <c r="S1130" s="28" t="str">
        <f t="shared" si="239"/>
        <v>OTA</v>
      </c>
      <c r="T1130" s="29">
        <f t="shared" si="240"/>
        <v>1.7678255745433118E-3</v>
      </c>
      <c r="U1130" s="29">
        <f t="shared" si="249"/>
        <v>1.7678255745433118E-3</v>
      </c>
      <c r="V1130" s="30">
        <f t="shared" si="241"/>
        <v>700.44600000000003</v>
      </c>
      <c r="W1130" s="30">
        <f t="shared" si="242"/>
        <v>0</v>
      </c>
      <c r="X1130" s="30">
        <f t="shared" si="243"/>
        <v>0</v>
      </c>
      <c r="Y1130" s="30">
        <f t="shared" si="244"/>
        <v>84.053520000000006</v>
      </c>
      <c r="Z1130" s="30">
        <f t="shared" si="245"/>
        <v>191.66666666666666</v>
      </c>
      <c r="AA1130" s="30">
        <f t="shared" si="246"/>
        <v>3.5356511490866236</v>
      </c>
      <c r="AB1130" s="30">
        <f t="shared" si="247"/>
        <v>0</v>
      </c>
      <c r="AC1130" s="30">
        <f t="shared" si="250"/>
        <v>3689.9381621842467</v>
      </c>
    </row>
    <row r="1131" spans="1:29" x14ac:dyDescent="0.35">
      <c r="A1131" s="5">
        <v>45102.84744863426</v>
      </c>
      <c r="B1131" s="1">
        <v>2</v>
      </c>
      <c r="C1131" s="6">
        <v>2789.82</v>
      </c>
      <c r="D1131" s="6">
        <v>1</v>
      </c>
      <c r="E1131" s="7" t="s">
        <v>19</v>
      </c>
      <c r="F1131" s="5">
        <v>45104.458333333336</v>
      </c>
      <c r="G1131" s="1">
        <v>1</v>
      </c>
      <c r="H1131" s="5">
        <v>45083.456249456016</v>
      </c>
      <c r="I1131" s="7" t="s">
        <v>41</v>
      </c>
      <c r="J1131" s="7" t="s">
        <v>94</v>
      </c>
      <c r="K1131" s="7"/>
      <c r="L1131" s="7" t="s">
        <v>26</v>
      </c>
      <c r="M1131" s="7" t="s">
        <v>377</v>
      </c>
      <c r="N1131" s="7" t="s">
        <v>28</v>
      </c>
      <c r="O1131" s="7" t="s">
        <v>46</v>
      </c>
      <c r="P1131" s="25">
        <f t="shared" si="251"/>
        <v>1130</v>
      </c>
      <c r="Q1131" s="28">
        <f t="shared" si="248"/>
        <v>45078</v>
      </c>
      <c r="R1131" s="28" t="str">
        <f t="shared" si="238"/>
        <v>CORPORATE</v>
      </c>
      <c r="S1131" s="28" t="str">
        <f t="shared" si="239"/>
        <v>WEBSITE</v>
      </c>
      <c r="T1131" s="29">
        <f t="shared" si="240"/>
        <v>9.0909090909090912E-2</v>
      </c>
      <c r="U1131" s="29">
        <f t="shared" si="249"/>
        <v>9.0909090909090912E-2</v>
      </c>
      <c r="V1131" s="30">
        <f t="shared" si="241"/>
        <v>27.898200000000003</v>
      </c>
      <c r="W1131" s="30">
        <f t="shared" si="242"/>
        <v>50</v>
      </c>
      <c r="X1131" s="30">
        <f t="shared" si="243"/>
        <v>55.796400000000006</v>
      </c>
      <c r="Y1131" s="30">
        <f t="shared" si="244"/>
        <v>19.528740000000003</v>
      </c>
      <c r="Z1131" s="30">
        <f t="shared" si="245"/>
        <v>153.33333333333331</v>
      </c>
      <c r="AA1131" s="30">
        <f t="shared" si="246"/>
        <v>909.09090909090912</v>
      </c>
      <c r="AB1131" s="30">
        <f t="shared" si="247"/>
        <v>454.54545454545456</v>
      </c>
      <c r="AC1131" s="30">
        <f t="shared" si="250"/>
        <v>1119.6269630303032</v>
      </c>
    </row>
    <row r="1132" spans="1:29" x14ac:dyDescent="0.35">
      <c r="A1132" s="5">
        <v>45102.824043564811</v>
      </c>
      <c r="B1132" s="1">
        <v>2</v>
      </c>
      <c r="C1132" s="6">
        <v>3955.54</v>
      </c>
      <c r="D1132" s="6">
        <v>1</v>
      </c>
      <c r="E1132" s="7" t="s">
        <v>19</v>
      </c>
      <c r="F1132" s="5">
        <v>45104.311856250002</v>
      </c>
      <c r="G1132" s="1">
        <v>4</v>
      </c>
      <c r="H1132" s="5">
        <v>44956.094922905089</v>
      </c>
      <c r="I1132" s="7" t="s">
        <v>44</v>
      </c>
      <c r="J1132" s="7"/>
      <c r="K1132" s="7" t="s">
        <v>50</v>
      </c>
      <c r="L1132" s="7" t="s">
        <v>31</v>
      </c>
      <c r="M1132" s="7" t="s">
        <v>32</v>
      </c>
      <c r="N1132" s="7" t="s">
        <v>28</v>
      </c>
      <c r="O1132" s="7" t="s">
        <v>51</v>
      </c>
      <c r="P1132" s="25">
        <f t="shared" si="251"/>
        <v>1131</v>
      </c>
      <c r="Q1132" s="28">
        <f t="shared" si="248"/>
        <v>45078</v>
      </c>
      <c r="R1132" s="28" t="str">
        <f t="shared" si="238"/>
        <v>OTA</v>
      </c>
      <c r="S1132" s="28" t="str">
        <f t="shared" si="239"/>
        <v>OTA</v>
      </c>
      <c r="T1132" s="29">
        <f t="shared" si="240"/>
        <v>1.1785503830288745E-3</v>
      </c>
      <c r="U1132" s="29">
        <f t="shared" si="249"/>
        <v>1.1785503830288745E-3</v>
      </c>
      <c r="V1132" s="30">
        <f t="shared" si="241"/>
        <v>593.33100000000002</v>
      </c>
      <c r="W1132" s="30">
        <f t="shared" si="242"/>
        <v>0</v>
      </c>
      <c r="X1132" s="30">
        <f t="shared" si="243"/>
        <v>0</v>
      </c>
      <c r="Y1132" s="30">
        <f t="shared" si="244"/>
        <v>71.199719999999999</v>
      </c>
      <c r="Z1132" s="30">
        <f t="shared" si="245"/>
        <v>153.33333333333331</v>
      </c>
      <c r="AA1132" s="30">
        <f t="shared" si="246"/>
        <v>2.3571007660577488</v>
      </c>
      <c r="AB1132" s="30">
        <f t="shared" si="247"/>
        <v>0</v>
      </c>
      <c r="AC1132" s="30">
        <f t="shared" si="250"/>
        <v>3135.3188459006087</v>
      </c>
    </row>
    <row r="1133" spans="1:29" x14ac:dyDescent="0.35">
      <c r="A1133" s="5">
        <v>45102.709675092592</v>
      </c>
      <c r="B1133" s="1">
        <v>1</v>
      </c>
      <c r="C1133" s="6">
        <v>908.84</v>
      </c>
      <c r="D1133" s="6">
        <v>1</v>
      </c>
      <c r="E1133" s="7" t="s">
        <v>19</v>
      </c>
      <c r="F1133" s="5">
        <v>45103.399207476854</v>
      </c>
      <c r="G1133" s="1">
        <v>2</v>
      </c>
      <c r="H1133" s="5">
        <v>45088.5810369213</v>
      </c>
      <c r="I1133" s="7" t="s">
        <v>48</v>
      </c>
      <c r="J1133" s="7"/>
      <c r="K1133" s="7" t="s">
        <v>30</v>
      </c>
      <c r="L1133" s="7" t="s">
        <v>31</v>
      </c>
      <c r="M1133" s="7" t="s">
        <v>34</v>
      </c>
      <c r="N1133" s="7" t="s">
        <v>33</v>
      </c>
      <c r="O1133" s="7" t="s">
        <v>30</v>
      </c>
      <c r="P1133" s="25">
        <f t="shared" si="251"/>
        <v>1132</v>
      </c>
      <c r="Q1133" s="28">
        <f t="shared" si="248"/>
        <v>45078</v>
      </c>
      <c r="R1133" s="28" t="str">
        <f t="shared" si="238"/>
        <v>OTA</v>
      </c>
      <c r="S1133" s="28" t="str">
        <f t="shared" si="239"/>
        <v>OTA</v>
      </c>
      <c r="T1133" s="29">
        <f t="shared" si="240"/>
        <v>5.8927519151443723E-4</v>
      </c>
      <c r="U1133" s="29">
        <f t="shared" si="249"/>
        <v>5.8927519151443723E-4</v>
      </c>
      <c r="V1133" s="30">
        <f t="shared" si="241"/>
        <v>136.32599999999999</v>
      </c>
      <c r="W1133" s="30">
        <f t="shared" si="242"/>
        <v>0</v>
      </c>
      <c r="X1133" s="30">
        <f t="shared" si="243"/>
        <v>0</v>
      </c>
      <c r="Y1133" s="30">
        <f t="shared" si="244"/>
        <v>16.359120000000001</v>
      </c>
      <c r="Z1133" s="30">
        <f t="shared" si="245"/>
        <v>115</v>
      </c>
      <c r="AA1133" s="30">
        <f t="shared" si="246"/>
        <v>1.1785503830288744</v>
      </c>
      <c r="AB1133" s="30">
        <f t="shared" si="247"/>
        <v>0</v>
      </c>
      <c r="AC1133" s="30">
        <f t="shared" si="250"/>
        <v>639.97632961697116</v>
      </c>
    </row>
    <row r="1134" spans="1:29" x14ac:dyDescent="0.35">
      <c r="A1134" s="5">
        <v>45102.713230497684</v>
      </c>
      <c r="B1134" s="1">
        <v>1</v>
      </c>
      <c r="C1134" s="6">
        <v>448.07</v>
      </c>
      <c r="D1134" s="6">
        <v>1</v>
      </c>
      <c r="E1134" s="7" t="s">
        <v>19</v>
      </c>
      <c r="F1134" s="5">
        <v>45103.446028668979</v>
      </c>
      <c r="G1134" s="1">
        <v>1</v>
      </c>
      <c r="H1134" s="5">
        <v>45086.661253090278</v>
      </c>
      <c r="I1134" s="7" t="s">
        <v>49</v>
      </c>
      <c r="J1134" s="7"/>
      <c r="K1134" s="7" t="s">
        <v>38</v>
      </c>
      <c r="L1134" s="7" t="s">
        <v>31</v>
      </c>
      <c r="M1134" s="7" t="s">
        <v>32</v>
      </c>
      <c r="N1134" s="7" t="s">
        <v>23</v>
      </c>
      <c r="O1134" s="7" t="s">
        <v>38</v>
      </c>
      <c r="P1134" s="25">
        <f t="shared" si="251"/>
        <v>1133</v>
      </c>
      <c r="Q1134" s="28">
        <f t="shared" si="248"/>
        <v>45078</v>
      </c>
      <c r="R1134" s="28" t="str">
        <f t="shared" si="238"/>
        <v>OTA</v>
      </c>
      <c r="S1134" s="28" t="str">
        <f t="shared" si="239"/>
        <v>OTA</v>
      </c>
      <c r="T1134" s="29">
        <f t="shared" si="240"/>
        <v>5.8927519151443723E-4</v>
      </c>
      <c r="U1134" s="29">
        <f t="shared" si="249"/>
        <v>5.8927519151443723E-4</v>
      </c>
      <c r="V1134" s="30">
        <f t="shared" si="241"/>
        <v>67.210499999999996</v>
      </c>
      <c r="W1134" s="30">
        <f t="shared" si="242"/>
        <v>0</v>
      </c>
      <c r="X1134" s="30">
        <f t="shared" si="243"/>
        <v>0</v>
      </c>
      <c r="Y1134" s="30">
        <f t="shared" si="244"/>
        <v>8.0652599999999985</v>
      </c>
      <c r="Z1134" s="30">
        <f t="shared" si="245"/>
        <v>115</v>
      </c>
      <c r="AA1134" s="30">
        <f t="shared" si="246"/>
        <v>1.1785503830288744</v>
      </c>
      <c r="AB1134" s="30">
        <f t="shared" si="247"/>
        <v>0</v>
      </c>
      <c r="AC1134" s="30">
        <f t="shared" si="250"/>
        <v>256.61568961697117</v>
      </c>
    </row>
    <row r="1135" spans="1:29" x14ac:dyDescent="0.35">
      <c r="A1135" s="5">
        <v>45102.700414629631</v>
      </c>
      <c r="B1135" s="1">
        <v>2</v>
      </c>
      <c r="C1135" s="6">
        <v>983.58</v>
      </c>
      <c r="D1135" s="6">
        <v>1</v>
      </c>
      <c r="E1135" s="7" t="s">
        <v>19</v>
      </c>
      <c r="F1135" s="5">
        <v>45104.375</v>
      </c>
      <c r="G1135" s="1">
        <v>1</v>
      </c>
      <c r="H1135" s="5">
        <v>45097.778260520834</v>
      </c>
      <c r="I1135" s="7" t="s">
        <v>49</v>
      </c>
      <c r="J1135" s="7"/>
      <c r="K1135" s="7" t="s">
        <v>50</v>
      </c>
      <c r="L1135" s="7" t="s">
        <v>31</v>
      </c>
      <c r="M1135" s="7" t="s">
        <v>32</v>
      </c>
      <c r="N1135" s="7" t="s">
        <v>28</v>
      </c>
      <c r="O1135" s="7" t="s">
        <v>51</v>
      </c>
      <c r="P1135" s="25">
        <f t="shared" si="251"/>
        <v>1134</v>
      </c>
      <c r="Q1135" s="28">
        <f t="shared" si="248"/>
        <v>45078</v>
      </c>
      <c r="R1135" s="28" t="str">
        <f t="shared" si="238"/>
        <v>OTA</v>
      </c>
      <c r="S1135" s="28" t="str">
        <f t="shared" si="239"/>
        <v>OTA</v>
      </c>
      <c r="T1135" s="29">
        <f t="shared" si="240"/>
        <v>1.1785503830288745E-3</v>
      </c>
      <c r="U1135" s="29">
        <f t="shared" si="249"/>
        <v>1.1785503830288745E-3</v>
      </c>
      <c r="V1135" s="30">
        <f t="shared" si="241"/>
        <v>147.53700000000001</v>
      </c>
      <c r="W1135" s="30">
        <f t="shared" si="242"/>
        <v>0</v>
      </c>
      <c r="X1135" s="30">
        <f t="shared" si="243"/>
        <v>0</v>
      </c>
      <c r="Y1135" s="30">
        <f t="shared" si="244"/>
        <v>17.704439999999998</v>
      </c>
      <c r="Z1135" s="30">
        <f t="shared" si="245"/>
        <v>153.33333333333331</v>
      </c>
      <c r="AA1135" s="30">
        <f t="shared" si="246"/>
        <v>2.3571007660577488</v>
      </c>
      <c r="AB1135" s="30">
        <f t="shared" si="247"/>
        <v>0</v>
      </c>
      <c r="AC1135" s="30">
        <f t="shared" si="250"/>
        <v>662.64812590060899</v>
      </c>
    </row>
    <row r="1136" spans="1:29" x14ac:dyDescent="0.35">
      <c r="A1136" s="5">
        <v>45102.701535405089</v>
      </c>
      <c r="B1136" s="1">
        <v>2</v>
      </c>
      <c r="C1136" s="6">
        <v>983.58</v>
      </c>
      <c r="D1136" s="6">
        <v>1</v>
      </c>
      <c r="E1136" s="7" t="s">
        <v>19</v>
      </c>
      <c r="F1136" s="5">
        <v>45104.375</v>
      </c>
      <c r="G1136" s="1">
        <v>1</v>
      </c>
      <c r="H1136" s="5">
        <v>45097.77826053241</v>
      </c>
      <c r="I1136" s="7" t="s">
        <v>49</v>
      </c>
      <c r="J1136" s="7"/>
      <c r="K1136" s="7" t="s">
        <v>50</v>
      </c>
      <c r="L1136" s="7" t="s">
        <v>31</v>
      </c>
      <c r="M1136" s="7" t="s">
        <v>32</v>
      </c>
      <c r="N1136" s="7" t="s">
        <v>28</v>
      </c>
      <c r="O1136" s="7" t="s">
        <v>51</v>
      </c>
      <c r="P1136" s="25">
        <f t="shared" si="251"/>
        <v>1135</v>
      </c>
      <c r="Q1136" s="28">
        <f t="shared" si="248"/>
        <v>45078</v>
      </c>
      <c r="R1136" s="28" t="str">
        <f t="shared" si="238"/>
        <v>OTA</v>
      </c>
      <c r="S1136" s="28" t="str">
        <f t="shared" si="239"/>
        <v>OTA</v>
      </c>
      <c r="T1136" s="29">
        <f t="shared" si="240"/>
        <v>1.1785503830288745E-3</v>
      </c>
      <c r="U1136" s="29">
        <f t="shared" si="249"/>
        <v>1.1785503830288745E-3</v>
      </c>
      <c r="V1136" s="30">
        <f t="shared" si="241"/>
        <v>147.53700000000001</v>
      </c>
      <c r="W1136" s="30">
        <f t="shared" si="242"/>
        <v>0</v>
      </c>
      <c r="X1136" s="30">
        <f t="shared" si="243"/>
        <v>0</v>
      </c>
      <c r="Y1136" s="30">
        <f t="shared" si="244"/>
        <v>17.704439999999998</v>
      </c>
      <c r="Z1136" s="30">
        <f t="shared" si="245"/>
        <v>153.33333333333331</v>
      </c>
      <c r="AA1136" s="30">
        <f t="shared" si="246"/>
        <v>2.3571007660577488</v>
      </c>
      <c r="AB1136" s="30">
        <f t="shared" si="247"/>
        <v>0</v>
      </c>
      <c r="AC1136" s="30">
        <f t="shared" si="250"/>
        <v>662.64812590060899</v>
      </c>
    </row>
    <row r="1137" spans="1:29" x14ac:dyDescent="0.35">
      <c r="A1137" s="5">
        <v>45102.815312175924</v>
      </c>
      <c r="B1137" s="1">
        <v>1</v>
      </c>
      <c r="C1137" s="6">
        <v>585.71</v>
      </c>
      <c r="D1137" s="6">
        <v>1</v>
      </c>
      <c r="E1137" s="7" t="s">
        <v>19</v>
      </c>
      <c r="F1137" s="5">
        <v>45103.371793842591</v>
      </c>
      <c r="G1137" s="1">
        <v>1</v>
      </c>
      <c r="H1137" s="5">
        <v>45087.287283692131</v>
      </c>
      <c r="I1137" s="7" t="s">
        <v>49</v>
      </c>
      <c r="J1137" s="7"/>
      <c r="K1137" s="7" t="s">
        <v>30</v>
      </c>
      <c r="L1137" s="7" t="s">
        <v>31</v>
      </c>
      <c r="M1137" s="7" t="s">
        <v>32</v>
      </c>
      <c r="N1137" s="7" t="s">
        <v>33</v>
      </c>
      <c r="O1137" s="7" t="s">
        <v>30</v>
      </c>
      <c r="P1137" s="25">
        <f t="shared" si="251"/>
        <v>1136</v>
      </c>
      <c r="Q1137" s="28">
        <f t="shared" si="248"/>
        <v>45078</v>
      </c>
      <c r="R1137" s="28" t="str">
        <f t="shared" si="238"/>
        <v>OTA</v>
      </c>
      <c r="S1137" s="28" t="str">
        <f t="shared" si="239"/>
        <v>OTA</v>
      </c>
      <c r="T1137" s="29">
        <f t="shared" si="240"/>
        <v>5.8927519151443723E-4</v>
      </c>
      <c r="U1137" s="29">
        <f t="shared" si="249"/>
        <v>5.8927519151443723E-4</v>
      </c>
      <c r="V1137" s="30">
        <f t="shared" si="241"/>
        <v>87.856499999999997</v>
      </c>
      <c r="W1137" s="30">
        <f t="shared" si="242"/>
        <v>0</v>
      </c>
      <c r="X1137" s="30">
        <f t="shared" si="243"/>
        <v>0</v>
      </c>
      <c r="Y1137" s="30">
        <f t="shared" si="244"/>
        <v>10.54278</v>
      </c>
      <c r="Z1137" s="30">
        <f t="shared" si="245"/>
        <v>115</v>
      </c>
      <c r="AA1137" s="30">
        <f t="shared" si="246"/>
        <v>1.1785503830288744</v>
      </c>
      <c r="AB1137" s="30">
        <f t="shared" si="247"/>
        <v>0</v>
      </c>
      <c r="AC1137" s="30">
        <f t="shared" si="250"/>
        <v>371.13216961697117</v>
      </c>
    </row>
    <row r="1138" spans="1:29" x14ac:dyDescent="0.35">
      <c r="A1138" s="5">
        <v>45102.435566655091</v>
      </c>
      <c r="B1138" s="1">
        <v>1</v>
      </c>
      <c r="C1138" s="6">
        <v>650.89</v>
      </c>
      <c r="D1138" s="6">
        <v>1</v>
      </c>
      <c r="E1138" s="7" t="s">
        <v>19</v>
      </c>
      <c r="F1138" s="5">
        <v>45103.452077430557</v>
      </c>
      <c r="G1138" s="1">
        <v>1</v>
      </c>
      <c r="H1138" s="5">
        <v>45050.111606469909</v>
      </c>
      <c r="I1138" s="7" t="s">
        <v>49</v>
      </c>
      <c r="J1138" s="7"/>
      <c r="K1138" s="7" t="s">
        <v>30</v>
      </c>
      <c r="L1138" s="7" t="s">
        <v>31</v>
      </c>
      <c r="M1138" s="7" t="s">
        <v>34</v>
      </c>
      <c r="N1138" s="7" t="s">
        <v>33</v>
      </c>
      <c r="O1138" s="7" t="s">
        <v>30</v>
      </c>
      <c r="P1138" s="25">
        <f t="shared" si="251"/>
        <v>1137</v>
      </c>
      <c r="Q1138" s="28">
        <f t="shared" si="248"/>
        <v>45078</v>
      </c>
      <c r="R1138" s="28" t="str">
        <f t="shared" si="238"/>
        <v>OTA</v>
      </c>
      <c r="S1138" s="28" t="str">
        <f t="shared" si="239"/>
        <v>OTA</v>
      </c>
      <c r="T1138" s="29">
        <f t="shared" si="240"/>
        <v>5.8927519151443723E-4</v>
      </c>
      <c r="U1138" s="29">
        <f t="shared" si="249"/>
        <v>5.8927519151443723E-4</v>
      </c>
      <c r="V1138" s="30">
        <f t="shared" si="241"/>
        <v>97.633499999999998</v>
      </c>
      <c r="W1138" s="30">
        <f t="shared" si="242"/>
        <v>0</v>
      </c>
      <c r="X1138" s="30">
        <f t="shared" si="243"/>
        <v>0</v>
      </c>
      <c r="Y1138" s="30">
        <f t="shared" si="244"/>
        <v>11.716019999999999</v>
      </c>
      <c r="Z1138" s="30">
        <f t="shared" si="245"/>
        <v>115</v>
      </c>
      <c r="AA1138" s="30">
        <f t="shared" si="246"/>
        <v>1.1785503830288744</v>
      </c>
      <c r="AB1138" s="30">
        <f t="shared" si="247"/>
        <v>0</v>
      </c>
      <c r="AC1138" s="30">
        <f t="shared" si="250"/>
        <v>425.36192961697111</v>
      </c>
    </row>
    <row r="1139" spans="1:29" x14ac:dyDescent="0.35">
      <c r="A1139" s="5">
        <v>45102.429113310187</v>
      </c>
      <c r="B1139" s="1">
        <v>2</v>
      </c>
      <c r="C1139" s="6">
        <v>1039.74</v>
      </c>
      <c r="D1139" s="6">
        <v>1</v>
      </c>
      <c r="E1139" s="7" t="s">
        <v>19</v>
      </c>
      <c r="F1139" s="5">
        <v>45104.296810208332</v>
      </c>
      <c r="G1139" s="1">
        <v>1</v>
      </c>
      <c r="H1139" s="5">
        <v>45094.95499604167</v>
      </c>
      <c r="I1139" s="7" t="s">
        <v>49</v>
      </c>
      <c r="J1139" s="7"/>
      <c r="K1139" s="7" t="s">
        <v>50</v>
      </c>
      <c r="L1139" s="7" t="s">
        <v>31</v>
      </c>
      <c r="M1139" s="7" t="s">
        <v>32</v>
      </c>
      <c r="N1139" s="7" t="s">
        <v>28</v>
      </c>
      <c r="O1139" s="7" t="s">
        <v>51</v>
      </c>
      <c r="P1139" s="25">
        <f t="shared" si="251"/>
        <v>1138</v>
      </c>
      <c r="Q1139" s="28">
        <f t="shared" si="248"/>
        <v>45078</v>
      </c>
      <c r="R1139" s="28" t="str">
        <f t="shared" si="238"/>
        <v>OTA</v>
      </c>
      <c r="S1139" s="28" t="str">
        <f t="shared" si="239"/>
        <v>OTA</v>
      </c>
      <c r="T1139" s="29">
        <f t="shared" si="240"/>
        <v>1.1785503830288745E-3</v>
      </c>
      <c r="U1139" s="29">
        <f t="shared" si="249"/>
        <v>1.1785503830288745E-3</v>
      </c>
      <c r="V1139" s="30">
        <f t="shared" si="241"/>
        <v>155.96099999999998</v>
      </c>
      <c r="W1139" s="30">
        <f t="shared" si="242"/>
        <v>0</v>
      </c>
      <c r="X1139" s="30">
        <f t="shared" si="243"/>
        <v>0</v>
      </c>
      <c r="Y1139" s="30">
        <f t="shared" si="244"/>
        <v>18.715319999999998</v>
      </c>
      <c r="Z1139" s="30">
        <f t="shared" si="245"/>
        <v>153.33333333333331</v>
      </c>
      <c r="AA1139" s="30">
        <f t="shared" si="246"/>
        <v>2.3571007660577488</v>
      </c>
      <c r="AB1139" s="30">
        <f t="shared" si="247"/>
        <v>0</v>
      </c>
      <c r="AC1139" s="30">
        <f t="shared" si="250"/>
        <v>709.37324590060894</v>
      </c>
    </row>
    <row r="1140" spans="1:29" x14ac:dyDescent="0.35">
      <c r="A1140" s="5">
        <v>45102.679268576387</v>
      </c>
      <c r="B1140" s="1">
        <v>2</v>
      </c>
      <c r="C1140" s="6">
        <v>1041.43</v>
      </c>
      <c r="D1140" s="6">
        <v>1</v>
      </c>
      <c r="E1140" s="7" t="s">
        <v>19</v>
      </c>
      <c r="F1140" s="5">
        <v>45104.426986087965</v>
      </c>
      <c r="G1140" s="1">
        <v>1</v>
      </c>
      <c r="H1140" s="5">
        <v>45095.750139108794</v>
      </c>
      <c r="I1140" s="7" t="s">
        <v>49</v>
      </c>
      <c r="J1140" s="7"/>
      <c r="K1140" s="7" t="s">
        <v>30</v>
      </c>
      <c r="L1140" s="7" t="s">
        <v>31</v>
      </c>
      <c r="M1140" s="7" t="s">
        <v>34</v>
      </c>
      <c r="N1140" s="7" t="s">
        <v>33</v>
      </c>
      <c r="O1140" s="7" t="s">
        <v>30</v>
      </c>
      <c r="P1140" s="25">
        <f t="shared" si="251"/>
        <v>1139</v>
      </c>
      <c r="Q1140" s="28">
        <f t="shared" si="248"/>
        <v>45078</v>
      </c>
      <c r="R1140" s="28" t="str">
        <f t="shared" si="238"/>
        <v>OTA</v>
      </c>
      <c r="S1140" s="28" t="str">
        <f t="shared" si="239"/>
        <v>OTA</v>
      </c>
      <c r="T1140" s="29">
        <f t="shared" si="240"/>
        <v>1.1785503830288745E-3</v>
      </c>
      <c r="U1140" s="29">
        <f t="shared" si="249"/>
        <v>1.1785503830288745E-3</v>
      </c>
      <c r="V1140" s="30">
        <f t="shared" si="241"/>
        <v>156.21450000000002</v>
      </c>
      <c r="W1140" s="30">
        <f t="shared" si="242"/>
        <v>0</v>
      </c>
      <c r="X1140" s="30">
        <f t="shared" si="243"/>
        <v>0</v>
      </c>
      <c r="Y1140" s="30">
        <f t="shared" si="244"/>
        <v>18.745740000000001</v>
      </c>
      <c r="Z1140" s="30">
        <f t="shared" si="245"/>
        <v>153.33333333333331</v>
      </c>
      <c r="AA1140" s="30">
        <f t="shared" si="246"/>
        <v>2.3571007660577488</v>
      </c>
      <c r="AB1140" s="30">
        <f t="shared" si="247"/>
        <v>0</v>
      </c>
      <c r="AC1140" s="30">
        <f t="shared" si="250"/>
        <v>710.77932590060891</v>
      </c>
    </row>
    <row r="1141" spans="1:29" x14ac:dyDescent="0.35">
      <c r="A1141" s="5">
        <v>45102.429255578703</v>
      </c>
      <c r="B1141" s="1">
        <v>1</v>
      </c>
      <c r="C1141" s="6">
        <v>415.71</v>
      </c>
      <c r="D1141" s="6">
        <v>1</v>
      </c>
      <c r="E1141" s="7" t="s">
        <v>19</v>
      </c>
      <c r="F1141" s="5">
        <v>45103.447679560188</v>
      </c>
      <c r="G1141" s="1">
        <v>1</v>
      </c>
      <c r="H1141" s="5">
        <v>45101.81960091435</v>
      </c>
      <c r="I1141" s="7" t="s">
        <v>49</v>
      </c>
      <c r="J1141" s="7"/>
      <c r="K1141" s="7"/>
      <c r="L1141" s="7" t="s">
        <v>21</v>
      </c>
      <c r="M1141" s="7" t="s">
        <v>22</v>
      </c>
      <c r="N1141" s="7" t="s">
        <v>33</v>
      </c>
      <c r="O1141" s="7" t="s">
        <v>24</v>
      </c>
      <c r="P1141" s="25">
        <f t="shared" si="251"/>
        <v>1140</v>
      </c>
      <c r="Q1141" s="28">
        <f t="shared" si="248"/>
        <v>45078</v>
      </c>
      <c r="R1141" s="28" t="str">
        <f t="shared" si="238"/>
        <v>WEB</v>
      </c>
      <c r="S1141" s="28" t="str">
        <f t="shared" si="239"/>
        <v>OFFLINE</v>
      </c>
      <c r="T1141" s="29">
        <f t="shared" si="240"/>
        <v>1.6313213703099511E-3</v>
      </c>
      <c r="U1141" s="29">
        <f t="shared" si="249"/>
        <v>1.6313213703099511E-3</v>
      </c>
      <c r="V1141" s="30">
        <f t="shared" si="241"/>
        <v>0</v>
      </c>
      <c r="W1141" s="30">
        <f t="shared" si="242"/>
        <v>0</v>
      </c>
      <c r="X1141" s="30">
        <f t="shared" si="243"/>
        <v>0</v>
      </c>
      <c r="Y1141" s="30">
        <f t="shared" si="244"/>
        <v>5.8199399999999999</v>
      </c>
      <c r="Z1141" s="30">
        <f t="shared" si="245"/>
        <v>115</v>
      </c>
      <c r="AA1141" s="30">
        <f t="shared" si="246"/>
        <v>0</v>
      </c>
      <c r="AB1141" s="30">
        <f t="shared" si="247"/>
        <v>0</v>
      </c>
      <c r="AC1141" s="30">
        <f t="shared" si="250"/>
        <v>294.89005999999995</v>
      </c>
    </row>
    <row r="1142" spans="1:29" x14ac:dyDescent="0.35">
      <c r="A1142" s="5">
        <v>45102.715823773149</v>
      </c>
      <c r="B1142" s="1">
        <v>1</v>
      </c>
      <c r="C1142" s="6">
        <v>457.97</v>
      </c>
      <c r="D1142" s="6">
        <v>1</v>
      </c>
      <c r="E1142" s="7" t="s">
        <v>19</v>
      </c>
      <c r="F1142" s="5">
        <v>45103.405674363428</v>
      </c>
      <c r="G1142" s="1">
        <v>1</v>
      </c>
      <c r="H1142" s="5">
        <v>45079.828256030094</v>
      </c>
      <c r="I1142" s="7" t="s">
        <v>49</v>
      </c>
      <c r="J1142" s="7"/>
      <c r="K1142" s="7" t="s">
        <v>38</v>
      </c>
      <c r="L1142" s="7" t="s">
        <v>31</v>
      </c>
      <c r="M1142" s="7" t="s">
        <v>34</v>
      </c>
      <c r="N1142" s="7" t="s">
        <v>23</v>
      </c>
      <c r="O1142" s="7" t="s">
        <v>38</v>
      </c>
      <c r="P1142" s="25">
        <f t="shared" si="251"/>
        <v>1141</v>
      </c>
      <c r="Q1142" s="28">
        <f t="shared" si="248"/>
        <v>45078</v>
      </c>
      <c r="R1142" s="28" t="str">
        <f t="shared" si="238"/>
        <v>OTA</v>
      </c>
      <c r="S1142" s="28" t="str">
        <f t="shared" si="239"/>
        <v>OTA</v>
      </c>
      <c r="T1142" s="29">
        <f t="shared" si="240"/>
        <v>5.8927519151443723E-4</v>
      </c>
      <c r="U1142" s="29">
        <f t="shared" si="249"/>
        <v>5.8927519151443723E-4</v>
      </c>
      <c r="V1142" s="30">
        <f t="shared" si="241"/>
        <v>68.695499999999996</v>
      </c>
      <c r="W1142" s="30">
        <f t="shared" si="242"/>
        <v>0</v>
      </c>
      <c r="X1142" s="30">
        <f t="shared" si="243"/>
        <v>0</v>
      </c>
      <c r="Y1142" s="30">
        <f t="shared" si="244"/>
        <v>8.2434600000000007</v>
      </c>
      <c r="Z1142" s="30">
        <f t="shared" si="245"/>
        <v>115</v>
      </c>
      <c r="AA1142" s="30">
        <f t="shared" si="246"/>
        <v>1.1785503830288744</v>
      </c>
      <c r="AB1142" s="30">
        <f t="shared" si="247"/>
        <v>0</v>
      </c>
      <c r="AC1142" s="30">
        <f t="shared" si="250"/>
        <v>264.85248961697118</v>
      </c>
    </row>
    <row r="1143" spans="1:29" x14ac:dyDescent="0.35">
      <c r="A1143" s="5">
        <v>45102.966075543984</v>
      </c>
      <c r="B1143" s="1">
        <v>2</v>
      </c>
      <c r="C1143" s="6">
        <v>1055.9000000000001</v>
      </c>
      <c r="D1143" s="6">
        <v>1</v>
      </c>
      <c r="E1143" s="7" t="s">
        <v>19</v>
      </c>
      <c r="F1143" s="5">
        <v>45104.392512604165</v>
      </c>
      <c r="G1143" s="1">
        <v>1</v>
      </c>
      <c r="H1143" s="5">
        <v>45004.537693761573</v>
      </c>
      <c r="I1143" s="7" t="s">
        <v>49</v>
      </c>
      <c r="J1143" s="7"/>
      <c r="K1143" s="7" t="s">
        <v>30</v>
      </c>
      <c r="L1143" s="7" t="s">
        <v>31</v>
      </c>
      <c r="M1143" s="7" t="s">
        <v>34</v>
      </c>
      <c r="N1143" s="7" t="s">
        <v>33</v>
      </c>
      <c r="O1143" s="7" t="s">
        <v>30</v>
      </c>
      <c r="P1143" s="25">
        <f t="shared" si="251"/>
        <v>1142</v>
      </c>
      <c r="Q1143" s="28">
        <f t="shared" si="248"/>
        <v>45078</v>
      </c>
      <c r="R1143" s="28" t="str">
        <f t="shared" si="238"/>
        <v>OTA</v>
      </c>
      <c r="S1143" s="28" t="str">
        <f t="shared" si="239"/>
        <v>OTA</v>
      </c>
      <c r="T1143" s="29">
        <f t="shared" si="240"/>
        <v>1.1785503830288745E-3</v>
      </c>
      <c r="U1143" s="29">
        <f t="shared" si="249"/>
        <v>1.1785503830288745E-3</v>
      </c>
      <c r="V1143" s="30">
        <f t="shared" si="241"/>
        <v>158.38500000000002</v>
      </c>
      <c r="W1143" s="30">
        <f t="shared" si="242"/>
        <v>0</v>
      </c>
      <c r="X1143" s="30">
        <f t="shared" si="243"/>
        <v>0</v>
      </c>
      <c r="Y1143" s="30">
        <f t="shared" si="244"/>
        <v>19.0062</v>
      </c>
      <c r="Z1143" s="30">
        <f t="shared" si="245"/>
        <v>153.33333333333331</v>
      </c>
      <c r="AA1143" s="30">
        <f t="shared" si="246"/>
        <v>2.3571007660577488</v>
      </c>
      <c r="AB1143" s="30">
        <f t="shared" si="247"/>
        <v>0</v>
      </c>
      <c r="AC1143" s="30">
        <f t="shared" si="250"/>
        <v>722.81836590060902</v>
      </c>
    </row>
    <row r="1144" spans="1:29" x14ac:dyDescent="0.35">
      <c r="A1144" s="5">
        <v>45102.784202488423</v>
      </c>
      <c r="B1144" s="1">
        <v>2</v>
      </c>
      <c r="C1144" s="6">
        <v>1100.45</v>
      </c>
      <c r="D1144" s="6">
        <v>1</v>
      </c>
      <c r="E1144" s="7" t="s">
        <v>19</v>
      </c>
      <c r="F1144" s="5">
        <v>45104.457326064818</v>
      </c>
      <c r="G1144" s="1">
        <v>1</v>
      </c>
      <c r="H1144" s="5">
        <v>45098.482119953704</v>
      </c>
      <c r="I1144" s="7" t="s">
        <v>67</v>
      </c>
      <c r="J1144" s="7"/>
      <c r="K1144" s="7" t="s">
        <v>50</v>
      </c>
      <c r="L1144" s="7" t="s">
        <v>31</v>
      </c>
      <c r="M1144" s="7" t="s">
        <v>32</v>
      </c>
      <c r="N1144" s="7" t="s">
        <v>28</v>
      </c>
      <c r="O1144" s="7" t="s">
        <v>51</v>
      </c>
      <c r="P1144" s="25">
        <f t="shared" si="251"/>
        <v>1143</v>
      </c>
      <c r="Q1144" s="28">
        <f t="shared" si="248"/>
        <v>45078</v>
      </c>
      <c r="R1144" s="28" t="str">
        <f t="shared" si="238"/>
        <v>OTA</v>
      </c>
      <c r="S1144" s="28" t="str">
        <f t="shared" si="239"/>
        <v>OTA</v>
      </c>
      <c r="T1144" s="29">
        <f t="shared" si="240"/>
        <v>1.1785503830288745E-3</v>
      </c>
      <c r="U1144" s="29">
        <f t="shared" si="249"/>
        <v>1.1785503830288745E-3</v>
      </c>
      <c r="V1144" s="30">
        <f t="shared" si="241"/>
        <v>165.0675</v>
      </c>
      <c r="W1144" s="30">
        <f t="shared" si="242"/>
        <v>0</v>
      </c>
      <c r="X1144" s="30">
        <f t="shared" si="243"/>
        <v>0</v>
      </c>
      <c r="Y1144" s="30">
        <f t="shared" si="244"/>
        <v>19.8081</v>
      </c>
      <c r="Z1144" s="30">
        <f t="shared" si="245"/>
        <v>153.33333333333331</v>
      </c>
      <c r="AA1144" s="30">
        <f t="shared" si="246"/>
        <v>2.3571007660577488</v>
      </c>
      <c r="AB1144" s="30">
        <f t="shared" si="247"/>
        <v>0</v>
      </c>
      <c r="AC1144" s="30">
        <f t="shared" si="250"/>
        <v>759.88396590060893</v>
      </c>
    </row>
    <row r="1145" spans="1:29" x14ac:dyDescent="0.35">
      <c r="A1145" s="5">
        <v>45102.66398769676</v>
      </c>
      <c r="B1145" s="1">
        <v>1</v>
      </c>
      <c r="C1145" s="6">
        <v>569.01</v>
      </c>
      <c r="D1145" s="6">
        <v>1</v>
      </c>
      <c r="E1145" s="7" t="s">
        <v>19</v>
      </c>
      <c r="F1145" s="5">
        <v>45103.456422858799</v>
      </c>
      <c r="G1145" s="1">
        <v>1</v>
      </c>
      <c r="H1145" s="5">
        <v>45102.372883564814</v>
      </c>
      <c r="I1145" s="7" t="s">
        <v>67</v>
      </c>
      <c r="J1145" s="7"/>
      <c r="K1145" s="7"/>
      <c r="L1145" s="7" t="s">
        <v>21</v>
      </c>
      <c r="M1145" s="7" t="s">
        <v>52</v>
      </c>
      <c r="N1145" s="7" t="s">
        <v>23</v>
      </c>
      <c r="O1145" s="7" t="s">
        <v>24</v>
      </c>
      <c r="P1145" s="25">
        <f t="shared" si="251"/>
        <v>1144</v>
      </c>
      <c r="Q1145" s="28">
        <f t="shared" si="248"/>
        <v>45078</v>
      </c>
      <c r="R1145" s="28" t="str">
        <f t="shared" si="238"/>
        <v>WEB</v>
      </c>
      <c r="S1145" s="28" t="str">
        <f t="shared" si="239"/>
        <v>OFFLINE</v>
      </c>
      <c r="T1145" s="29">
        <f t="shared" si="240"/>
        <v>1.6313213703099511E-3</v>
      </c>
      <c r="U1145" s="29">
        <f t="shared" si="249"/>
        <v>1.6313213703099511E-3</v>
      </c>
      <c r="V1145" s="30">
        <f t="shared" si="241"/>
        <v>0</v>
      </c>
      <c r="W1145" s="30">
        <f t="shared" si="242"/>
        <v>0</v>
      </c>
      <c r="X1145" s="30">
        <f t="shared" si="243"/>
        <v>0</v>
      </c>
      <c r="Y1145" s="30">
        <f t="shared" si="244"/>
        <v>7.9661400000000002</v>
      </c>
      <c r="Z1145" s="30">
        <f t="shared" si="245"/>
        <v>115</v>
      </c>
      <c r="AA1145" s="30">
        <f t="shared" si="246"/>
        <v>0</v>
      </c>
      <c r="AB1145" s="30">
        <f t="shared" si="247"/>
        <v>0</v>
      </c>
      <c r="AC1145" s="30">
        <f t="shared" si="250"/>
        <v>446.04386</v>
      </c>
    </row>
    <row r="1146" spans="1:29" x14ac:dyDescent="0.35">
      <c r="A1146" s="5">
        <v>45103.061691041665</v>
      </c>
      <c r="B1146" s="1">
        <v>1</v>
      </c>
      <c r="C1146" s="6">
        <v>586.61</v>
      </c>
      <c r="D1146" s="6">
        <v>1</v>
      </c>
      <c r="E1146" s="7" t="s">
        <v>19</v>
      </c>
      <c r="F1146" s="5">
        <v>45103.458333333336</v>
      </c>
      <c r="G1146" s="1">
        <v>1</v>
      </c>
      <c r="H1146" s="5">
        <v>45102.999781550927</v>
      </c>
      <c r="I1146" s="7" t="s">
        <v>67</v>
      </c>
      <c r="J1146" s="7"/>
      <c r="K1146" s="7" t="s">
        <v>30</v>
      </c>
      <c r="L1146" s="7" t="s">
        <v>31</v>
      </c>
      <c r="M1146" s="7" t="s">
        <v>32</v>
      </c>
      <c r="N1146" s="7" t="s">
        <v>33</v>
      </c>
      <c r="O1146" s="7" t="s">
        <v>30</v>
      </c>
      <c r="P1146" s="25">
        <f t="shared" si="251"/>
        <v>1145</v>
      </c>
      <c r="Q1146" s="28">
        <f t="shared" si="248"/>
        <v>45078</v>
      </c>
      <c r="R1146" s="28" t="str">
        <f t="shared" si="238"/>
        <v>OTA</v>
      </c>
      <c r="S1146" s="28" t="str">
        <f t="shared" si="239"/>
        <v>OTA</v>
      </c>
      <c r="T1146" s="29">
        <f t="shared" si="240"/>
        <v>5.8927519151443723E-4</v>
      </c>
      <c r="U1146" s="29">
        <f t="shared" si="249"/>
        <v>5.8927519151443723E-4</v>
      </c>
      <c r="V1146" s="30">
        <f t="shared" si="241"/>
        <v>87.991500000000002</v>
      </c>
      <c r="W1146" s="30">
        <f t="shared" si="242"/>
        <v>0</v>
      </c>
      <c r="X1146" s="30">
        <f t="shared" si="243"/>
        <v>0</v>
      </c>
      <c r="Y1146" s="30">
        <f t="shared" si="244"/>
        <v>10.55898</v>
      </c>
      <c r="Z1146" s="30">
        <f t="shared" si="245"/>
        <v>115</v>
      </c>
      <c r="AA1146" s="30">
        <f t="shared" si="246"/>
        <v>1.1785503830288744</v>
      </c>
      <c r="AB1146" s="30">
        <f t="shared" si="247"/>
        <v>0</v>
      </c>
      <c r="AC1146" s="30">
        <f t="shared" si="250"/>
        <v>371.88096961697113</v>
      </c>
    </row>
    <row r="1147" spans="1:29" x14ac:dyDescent="0.35">
      <c r="A1147" s="5">
        <v>45102.798192442133</v>
      </c>
      <c r="B1147" s="1">
        <v>3</v>
      </c>
      <c r="C1147" s="6">
        <v>1917.14</v>
      </c>
      <c r="D1147" s="6">
        <v>1</v>
      </c>
      <c r="E1147" s="7" t="s">
        <v>19</v>
      </c>
      <c r="F1147" s="5">
        <v>45105.457367430557</v>
      </c>
      <c r="G1147" s="1">
        <v>1</v>
      </c>
      <c r="H1147" s="5">
        <v>45077.572412106485</v>
      </c>
      <c r="I1147" s="7" t="s">
        <v>67</v>
      </c>
      <c r="J1147" s="7"/>
      <c r="K1147" s="7"/>
      <c r="L1147" s="7" t="s">
        <v>21</v>
      </c>
      <c r="M1147" s="7" t="s">
        <v>64</v>
      </c>
      <c r="N1147" s="7" t="s">
        <v>23</v>
      </c>
      <c r="O1147" s="7" t="s">
        <v>46</v>
      </c>
      <c r="P1147" s="25">
        <f t="shared" si="251"/>
        <v>1146</v>
      </c>
      <c r="Q1147" s="28">
        <f t="shared" si="248"/>
        <v>45078</v>
      </c>
      <c r="R1147" s="28" t="str">
        <f t="shared" si="238"/>
        <v>WEB</v>
      </c>
      <c r="S1147" s="28" t="str">
        <f t="shared" si="239"/>
        <v>WEBSITE</v>
      </c>
      <c r="T1147" s="29">
        <f t="shared" si="240"/>
        <v>4.8939641109298528E-3</v>
      </c>
      <c r="U1147" s="29">
        <f t="shared" si="249"/>
        <v>4.8939641109298528E-3</v>
      </c>
      <c r="V1147" s="30">
        <f t="shared" si="241"/>
        <v>19.171400000000002</v>
      </c>
      <c r="W1147" s="30">
        <f t="shared" si="242"/>
        <v>50</v>
      </c>
      <c r="X1147" s="30">
        <f t="shared" si="243"/>
        <v>0</v>
      </c>
      <c r="Y1147" s="30">
        <f t="shared" si="244"/>
        <v>26.839960000000001</v>
      </c>
      <c r="Z1147" s="30">
        <f t="shared" si="245"/>
        <v>191.66666666666666</v>
      </c>
      <c r="AA1147" s="30">
        <f t="shared" si="246"/>
        <v>48.939641109298528</v>
      </c>
      <c r="AB1147" s="30">
        <f t="shared" si="247"/>
        <v>0</v>
      </c>
      <c r="AC1147" s="30">
        <f t="shared" si="250"/>
        <v>1580.5223322240349</v>
      </c>
    </row>
    <row r="1148" spans="1:29" x14ac:dyDescent="0.35">
      <c r="A1148" s="5">
        <v>45102.757287650464</v>
      </c>
      <c r="B1148" s="1">
        <v>3</v>
      </c>
      <c r="C1148" s="6">
        <v>1733.57</v>
      </c>
      <c r="D1148" s="6">
        <v>1</v>
      </c>
      <c r="E1148" s="7" t="s">
        <v>19</v>
      </c>
      <c r="F1148" s="5">
        <v>45105.277263761571</v>
      </c>
      <c r="G1148" s="1">
        <v>1</v>
      </c>
      <c r="H1148" s="5">
        <v>45098.92188991898</v>
      </c>
      <c r="I1148" s="7" t="s">
        <v>53</v>
      </c>
      <c r="J1148" s="7"/>
      <c r="K1148" s="7" t="s">
        <v>60</v>
      </c>
      <c r="L1148" s="7" t="s">
        <v>21</v>
      </c>
      <c r="M1148" s="7" t="s">
        <v>22</v>
      </c>
      <c r="N1148" s="7" t="s">
        <v>28</v>
      </c>
      <c r="O1148" s="7" t="s">
        <v>61</v>
      </c>
      <c r="P1148" s="25">
        <f t="shared" si="251"/>
        <v>1147</v>
      </c>
      <c r="Q1148" s="28">
        <f t="shared" si="248"/>
        <v>45078</v>
      </c>
      <c r="R1148" s="28" t="str">
        <f t="shared" si="238"/>
        <v>WEB</v>
      </c>
      <c r="S1148" s="28" t="str">
        <f t="shared" si="239"/>
        <v>META</v>
      </c>
      <c r="T1148" s="29">
        <f t="shared" si="240"/>
        <v>4.8939641109298528E-3</v>
      </c>
      <c r="U1148" s="29">
        <f t="shared" si="249"/>
        <v>4.8939641109298528E-3</v>
      </c>
      <c r="V1148" s="30">
        <f t="shared" si="241"/>
        <v>0</v>
      </c>
      <c r="W1148" s="30">
        <f t="shared" si="242"/>
        <v>0</v>
      </c>
      <c r="X1148" s="30">
        <f t="shared" si="243"/>
        <v>0</v>
      </c>
      <c r="Y1148" s="30">
        <f t="shared" si="244"/>
        <v>31.204259999999998</v>
      </c>
      <c r="Z1148" s="30">
        <f t="shared" si="245"/>
        <v>191.66666666666666</v>
      </c>
      <c r="AA1148" s="30">
        <f t="shared" si="246"/>
        <v>0</v>
      </c>
      <c r="AB1148" s="30">
        <f t="shared" si="247"/>
        <v>0</v>
      </c>
      <c r="AC1148" s="30">
        <f t="shared" si="250"/>
        <v>1510.6990733333332</v>
      </c>
    </row>
    <row r="1149" spans="1:29" x14ac:dyDescent="0.35">
      <c r="A1149" s="5">
        <v>45102.776563969906</v>
      </c>
      <c r="B1149" s="1">
        <v>13</v>
      </c>
      <c r="C1149" s="6">
        <v>12174.11</v>
      </c>
      <c r="D1149" s="6">
        <v>1</v>
      </c>
      <c r="E1149" s="7" t="s">
        <v>19</v>
      </c>
      <c r="F1149" s="5">
        <v>45115.297763634262</v>
      </c>
      <c r="G1149" s="1">
        <v>1</v>
      </c>
      <c r="H1149" s="5">
        <v>45086.708468229168</v>
      </c>
      <c r="I1149" s="7" t="s">
        <v>53</v>
      </c>
      <c r="J1149" s="7"/>
      <c r="K1149" s="7" t="s">
        <v>30</v>
      </c>
      <c r="L1149" s="7" t="s">
        <v>31</v>
      </c>
      <c r="M1149" s="7" t="s">
        <v>32</v>
      </c>
      <c r="N1149" s="7" t="s">
        <v>43</v>
      </c>
      <c r="O1149" s="7" t="s">
        <v>30</v>
      </c>
      <c r="P1149" s="25">
        <f t="shared" si="251"/>
        <v>1148</v>
      </c>
      <c r="Q1149" s="28">
        <f t="shared" si="248"/>
        <v>45078</v>
      </c>
      <c r="R1149" s="28" t="str">
        <f t="shared" si="238"/>
        <v>OTA</v>
      </c>
      <c r="S1149" s="28" t="str">
        <f t="shared" si="239"/>
        <v>OTA</v>
      </c>
      <c r="T1149" s="29">
        <f t="shared" si="240"/>
        <v>7.6605774896876845E-3</v>
      </c>
      <c r="U1149" s="29">
        <f t="shared" si="249"/>
        <v>7.6605774896876845E-3</v>
      </c>
      <c r="V1149" s="30">
        <f t="shared" si="241"/>
        <v>1826.1165000000001</v>
      </c>
      <c r="W1149" s="30">
        <f t="shared" si="242"/>
        <v>0</v>
      </c>
      <c r="X1149" s="30">
        <f t="shared" si="243"/>
        <v>0</v>
      </c>
      <c r="Y1149" s="30">
        <f t="shared" si="244"/>
        <v>219.13397999999998</v>
      </c>
      <c r="Z1149" s="30">
        <f t="shared" si="245"/>
        <v>575</v>
      </c>
      <c r="AA1149" s="30">
        <f t="shared" si="246"/>
        <v>15.321154979375368</v>
      </c>
      <c r="AB1149" s="30">
        <f t="shared" si="247"/>
        <v>0</v>
      </c>
      <c r="AC1149" s="30">
        <f t="shared" si="250"/>
        <v>9538.538365020624</v>
      </c>
    </row>
    <row r="1150" spans="1:29" x14ac:dyDescent="0.35">
      <c r="A1150" s="5">
        <v>45103.032427430553</v>
      </c>
      <c r="B1150" s="1">
        <v>2</v>
      </c>
      <c r="C1150" s="6">
        <v>1496.24</v>
      </c>
      <c r="D1150" s="6">
        <v>1</v>
      </c>
      <c r="E1150" s="7" t="s">
        <v>19</v>
      </c>
      <c r="F1150" s="5">
        <v>45104.458333333336</v>
      </c>
      <c r="G1150" s="1">
        <v>1</v>
      </c>
      <c r="H1150" s="5">
        <v>45049.484516145836</v>
      </c>
      <c r="I1150" s="7" t="s">
        <v>53</v>
      </c>
      <c r="J1150" s="7"/>
      <c r="K1150" s="7" t="s">
        <v>35</v>
      </c>
      <c r="L1150" s="7" t="s">
        <v>31</v>
      </c>
      <c r="M1150" s="7" t="s">
        <v>34</v>
      </c>
      <c r="N1150" s="7" t="s">
        <v>33</v>
      </c>
      <c r="O1150" s="7" t="s">
        <v>37</v>
      </c>
      <c r="P1150" s="25">
        <f t="shared" si="251"/>
        <v>1149</v>
      </c>
      <c r="Q1150" s="28">
        <f t="shared" si="248"/>
        <v>45078</v>
      </c>
      <c r="R1150" s="28" t="str">
        <f t="shared" si="238"/>
        <v>OTA</v>
      </c>
      <c r="S1150" s="28" t="str">
        <f t="shared" si="239"/>
        <v>OTA</v>
      </c>
      <c r="T1150" s="29">
        <f t="shared" si="240"/>
        <v>1.1785503830288745E-3</v>
      </c>
      <c r="U1150" s="29">
        <f t="shared" si="249"/>
        <v>1.1785503830288745E-3</v>
      </c>
      <c r="V1150" s="30">
        <f t="shared" si="241"/>
        <v>224.43600000000001</v>
      </c>
      <c r="W1150" s="30">
        <f t="shared" si="242"/>
        <v>0</v>
      </c>
      <c r="X1150" s="30">
        <f t="shared" si="243"/>
        <v>0</v>
      </c>
      <c r="Y1150" s="30">
        <f t="shared" si="244"/>
        <v>26.932319999999997</v>
      </c>
      <c r="Z1150" s="30">
        <f t="shared" si="245"/>
        <v>153.33333333333331</v>
      </c>
      <c r="AA1150" s="30">
        <f t="shared" si="246"/>
        <v>2.3571007660577488</v>
      </c>
      <c r="AB1150" s="30">
        <f t="shared" si="247"/>
        <v>0</v>
      </c>
      <c r="AC1150" s="30">
        <f t="shared" si="250"/>
        <v>1089.1812459006089</v>
      </c>
    </row>
    <row r="1151" spans="1:29" x14ac:dyDescent="0.35">
      <c r="A1151" s="5">
        <v>45102.876101203707</v>
      </c>
      <c r="B1151" s="1">
        <v>5</v>
      </c>
      <c r="C1151" s="6">
        <v>3788.57</v>
      </c>
      <c r="D1151" s="6">
        <v>1</v>
      </c>
      <c r="E1151" s="7" t="s">
        <v>19</v>
      </c>
      <c r="F1151" s="5">
        <v>45107.458333333336</v>
      </c>
      <c r="G1151" s="1">
        <v>1</v>
      </c>
      <c r="H1151" s="5">
        <v>45026.234505983797</v>
      </c>
      <c r="I1151" s="7" t="s">
        <v>53</v>
      </c>
      <c r="J1151" s="7"/>
      <c r="K1151" s="7" t="s">
        <v>35</v>
      </c>
      <c r="L1151" s="7" t="s">
        <v>31</v>
      </c>
      <c r="M1151" s="7" t="s">
        <v>34</v>
      </c>
      <c r="N1151" s="7" t="s">
        <v>33</v>
      </c>
      <c r="O1151" s="7" t="s">
        <v>37</v>
      </c>
      <c r="P1151" s="25">
        <f t="shared" si="251"/>
        <v>1150</v>
      </c>
      <c r="Q1151" s="28">
        <f t="shared" si="248"/>
        <v>45078</v>
      </c>
      <c r="R1151" s="28" t="str">
        <f t="shared" si="238"/>
        <v>OTA</v>
      </c>
      <c r="S1151" s="28" t="str">
        <f t="shared" si="239"/>
        <v>OTA</v>
      </c>
      <c r="T1151" s="29">
        <f t="shared" si="240"/>
        <v>2.9463759575721863E-3</v>
      </c>
      <c r="U1151" s="29">
        <f t="shared" si="249"/>
        <v>2.9463759575721863E-3</v>
      </c>
      <c r="V1151" s="30">
        <f t="shared" si="241"/>
        <v>568.28549999999996</v>
      </c>
      <c r="W1151" s="30">
        <f t="shared" si="242"/>
        <v>0</v>
      </c>
      <c r="X1151" s="30">
        <f t="shared" si="243"/>
        <v>0</v>
      </c>
      <c r="Y1151" s="30">
        <f t="shared" si="244"/>
        <v>68.19426</v>
      </c>
      <c r="Z1151" s="30">
        <f t="shared" si="245"/>
        <v>268.33333333333331</v>
      </c>
      <c r="AA1151" s="30">
        <f t="shared" si="246"/>
        <v>5.8927519151443724</v>
      </c>
      <c r="AB1151" s="30">
        <f t="shared" si="247"/>
        <v>0</v>
      </c>
      <c r="AC1151" s="30">
        <f t="shared" si="250"/>
        <v>2877.8641547515226</v>
      </c>
    </row>
    <row r="1152" spans="1:29" x14ac:dyDescent="0.35">
      <c r="A1152" s="5">
        <v>45102.753850624998</v>
      </c>
      <c r="B1152" s="1">
        <v>3</v>
      </c>
      <c r="C1152" s="6">
        <v>2005.72</v>
      </c>
      <c r="D1152" s="6">
        <v>1</v>
      </c>
      <c r="E1152" s="7" t="s">
        <v>19</v>
      </c>
      <c r="F1152" s="5">
        <v>45105.208333333336</v>
      </c>
      <c r="G1152" s="1">
        <v>1</v>
      </c>
      <c r="H1152" s="5">
        <v>45077.273997037038</v>
      </c>
      <c r="I1152" s="7" t="s">
        <v>53</v>
      </c>
      <c r="J1152" s="7"/>
      <c r="K1152" s="7"/>
      <c r="L1152" s="7" t="s">
        <v>21</v>
      </c>
      <c r="M1152" s="7" t="s">
        <v>64</v>
      </c>
      <c r="N1152" s="7" t="s">
        <v>23</v>
      </c>
      <c r="O1152" s="7" t="s">
        <v>46</v>
      </c>
      <c r="P1152" s="25">
        <f t="shared" si="251"/>
        <v>1151</v>
      </c>
      <c r="Q1152" s="28">
        <f t="shared" si="248"/>
        <v>45078</v>
      </c>
      <c r="R1152" s="28" t="str">
        <f t="shared" si="238"/>
        <v>WEB</v>
      </c>
      <c r="S1152" s="28" t="str">
        <f t="shared" si="239"/>
        <v>WEBSITE</v>
      </c>
      <c r="T1152" s="29">
        <f t="shared" si="240"/>
        <v>4.8939641109298528E-3</v>
      </c>
      <c r="U1152" s="29">
        <f t="shared" si="249"/>
        <v>4.8939641109298528E-3</v>
      </c>
      <c r="V1152" s="30">
        <f t="shared" si="241"/>
        <v>20.057200000000002</v>
      </c>
      <c r="W1152" s="30">
        <f t="shared" si="242"/>
        <v>50</v>
      </c>
      <c r="X1152" s="30">
        <f t="shared" si="243"/>
        <v>0</v>
      </c>
      <c r="Y1152" s="30">
        <f t="shared" si="244"/>
        <v>28.080080000000002</v>
      </c>
      <c r="Z1152" s="30">
        <f t="shared" si="245"/>
        <v>191.66666666666666</v>
      </c>
      <c r="AA1152" s="30">
        <f t="shared" si="246"/>
        <v>48.939641109298528</v>
      </c>
      <c r="AB1152" s="30">
        <f t="shared" si="247"/>
        <v>0</v>
      </c>
      <c r="AC1152" s="30">
        <f t="shared" si="250"/>
        <v>1666.9764122240349</v>
      </c>
    </row>
    <row r="1153" spans="1:29" x14ac:dyDescent="0.35">
      <c r="A1153" s="5">
        <v>45102.66639392361</v>
      </c>
      <c r="B1153" s="1">
        <v>1</v>
      </c>
      <c r="C1153" s="6">
        <v>841.07</v>
      </c>
      <c r="D1153" s="6">
        <v>1</v>
      </c>
      <c r="E1153" s="7" t="s">
        <v>19</v>
      </c>
      <c r="F1153" s="5">
        <v>45103.429492060182</v>
      </c>
      <c r="G1153" s="1">
        <v>1</v>
      </c>
      <c r="H1153" s="5">
        <v>45045.997005219906</v>
      </c>
      <c r="I1153" s="7" t="s">
        <v>53</v>
      </c>
      <c r="J1153" s="7"/>
      <c r="K1153" s="7" t="s">
        <v>35</v>
      </c>
      <c r="L1153" s="7" t="s">
        <v>31</v>
      </c>
      <c r="M1153" s="7" t="s">
        <v>32</v>
      </c>
      <c r="N1153" s="7" t="s">
        <v>33</v>
      </c>
      <c r="O1153" s="7" t="s">
        <v>36</v>
      </c>
      <c r="P1153" s="25">
        <f t="shared" si="251"/>
        <v>1152</v>
      </c>
      <c r="Q1153" s="28">
        <f t="shared" si="248"/>
        <v>45078</v>
      </c>
      <c r="R1153" s="28" t="str">
        <f t="shared" si="238"/>
        <v>OTA</v>
      </c>
      <c r="S1153" s="28" t="str">
        <f t="shared" si="239"/>
        <v>OTA</v>
      </c>
      <c r="T1153" s="29">
        <f t="shared" si="240"/>
        <v>5.8927519151443723E-4</v>
      </c>
      <c r="U1153" s="29">
        <f t="shared" si="249"/>
        <v>5.8927519151443723E-4</v>
      </c>
      <c r="V1153" s="30">
        <f t="shared" si="241"/>
        <v>126.1605</v>
      </c>
      <c r="W1153" s="30">
        <f t="shared" si="242"/>
        <v>0</v>
      </c>
      <c r="X1153" s="30">
        <f t="shared" si="243"/>
        <v>0</v>
      </c>
      <c r="Y1153" s="30">
        <f t="shared" si="244"/>
        <v>15.13926</v>
      </c>
      <c r="Z1153" s="30">
        <f t="shared" si="245"/>
        <v>115</v>
      </c>
      <c r="AA1153" s="30">
        <f t="shared" si="246"/>
        <v>1.1785503830288744</v>
      </c>
      <c r="AB1153" s="30">
        <f t="shared" si="247"/>
        <v>0</v>
      </c>
      <c r="AC1153" s="30">
        <f t="shared" si="250"/>
        <v>583.59168961697117</v>
      </c>
    </row>
    <row r="1154" spans="1:29" x14ac:dyDescent="0.35">
      <c r="A1154" s="5">
        <v>45103.564875208336</v>
      </c>
      <c r="B1154" s="1">
        <v>1</v>
      </c>
      <c r="C1154" s="6">
        <v>1625</v>
      </c>
      <c r="D1154" s="6">
        <v>1</v>
      </c>
      <c r="E1154" s="7" t="s">
        <v>19</v>
      </c>
      <c r="F1154" s="5">
        <v>45104.322432025459</v>
      </c>
      <c r="G1154" s="1">
        <v>2</v>
      </c>
      <c r="H1154" s="5">
        <v>45045.751190393516</v>
      </c>
      <c r="I1154" s="7" t="s">
        <v>20</v>
      </c>
      <c r="J1154" s="7"/>
      <c r="K1154" s="7" t="s">
        <v>35</v>
      </c>
      <c r="L1154" s="7" t="s">
        <v>31</v>
      </c>
      <c r="M1154" s="7" t="s">
        <v>32</v>
      </c>
      <c r="N1154" s="7" t="s">
        <v>33</v>
      </c>
      <c r="O1154" s="7" t="s">
        <v>36</v>
      </c>
      <c r="P1154" s="25">
        <f t="shared" si="251"/>
        <v>1153</v>
      </c>
      <c r="Q1154" s="28">
        <f t="shared" si="248"/>
        <v>45078</v>
      </c>
      <c r="R1154" s="28" t="str">
        <f t="shared" ref="R1154:R1217" si="252">IFERROR(VLOOKUP($M1154,rate_mapping,2,FALSE),"")</f>
        <v>OTA</v>
      </c>
      <c r="S1154" s="28" t="str">
        <f t="shared" ref="S1154:S1217" si="253">IFERROR(VLOOKUP($O1154,source_mapping,2,FALSE),"")</f>
        <v>OTA</v>
      </c>
      <c r="T1154" s="29">
        <f t="shared" ref="T1154:T1217" si="254">IFERROR($B1154/SUMIFS($B:$B,$L:$L,$L1154,$Q:$Q,$Q1154),0)</f>
        <v>5.8927519151443723E-4</v>
      </c>
      <c r="U1154" s="29">
        <f t="shared" si="249"/>
        <v>5.8927519151443723E-4</v>
      </c>
      <c r="V1154" s="30">
        <f t="shared" ref="V1154:V1217" si="255">MAX(IFERROR(VLOOKUP($S1154,channel_code_cost,3,FALSE)*$C1154,0),IFERROR(VLOOKUP($R1154,rate_code_cost,3,FALSE)*$C1154,0))</f>
        <v>243.75</v>
      </c>
      <c r="W1154" s="30">
        <f t="shared" ref="W1154:W1217" si="256">MAX(IFERROR(VLOOKUP($S1154,channel_code_cost,2,FALSE)*$D1154,0),IFERROR(VLOOKUP($R1154,rate_code_cost,2,FALSE)*$D1154,0))</f>
        <v>0</v>
      </c>
      <c r="X1154" s="30">
        <f t="shared" ref="X1154:X1217" si="257">MAX(IFERROR(VLOOKUP($S1154,channel_code_cost,4,FALSE)*$C1154,0),IFERROR(VLOOKUP($R1154,rate_code_cost,4,FALSE)*$C1154,0))</f>
        <v>0</v>
      </c>
      <c r="Y1154" s="30">
        <f t="shared" ref="Y1154:Y1217" si="258">MAX(IFERROR(VLOOKUP($S1154,channel_code_cost,5,FALSE)*$C1154,0),IFERROR(VLOOKUP($R1154,rate_code_cost,5,FALSE)*$C1154,0))</f>
        <v>29.249999999999996</v>
      </c>
      <c r="Z1154" s="30">
        <f t="shared" ref="Z1154:Z1217" si="259">hk_departure_cost+(($B1154-1)*hk_stay_cost)</f>
        <v>115</v>
      </c>
      <c r="AA1154" s="30">
        <f t="shared" ref="AA1154:AA1217" si="260">IFERROR(VLOOKUP($S1154,channel_code_cost,6,FALSE)*$U1154,0)</f>
        <v>1.1785503830288744</v>
      </c>
      <c r="AB1154" s="30">
        <f t="shared" ref="AB1154:AB1217" si="261">IFERROR(VLOOKUP($L1154,segment_p_cost,2,FALSE)*$T1154,0)</f>
        <v>0</v>
      </c>
      <c r="AC1154" s="30">
        <f t="shared" si="250"/>
        <v>1235.8214496169712</v>
      </c>
    </row>
    <row r="1155" spans="1:29" x14ac:dyDescent="0.35">
      <c r="A1155" s="5">
        <v>45103.593339085652</v>
      </c>
      <c r="B1155" s="1">
        <v>1</v>
      </c>
      <c r="C1155" s="6">
        <v>1607.59</v>
      </c>
      <c r="D1155" s="6">
        <v>1</v>
      </c>
      <c r="E1155" s="7" t="s">
        <v>19</v>
      </c>
      <c r="F1155" s="5">
        <v>45104.451325347225</v>
      </c>
      <c r="G1155" s="1">
        <v>2</v>
      </c>
      <c r="H1155" s="5">
        <v>45067.565753275463</v>
      </c>
      <c r="I1155" s="7" t="s">
        <v>20</v>
      </c>
      <c r="J1155" s="7"/>
      <c r="K1155" s="7" t="s">
        <v>30</v>
      </c>
      <c r="L1155" s="7" t="s">
        <v>31</v>
      </c>
      <c r="M1155" s="7" t="s">
        <v>34</v>
      </c>
      <c r="N1155" s="7" t="s">
        <v>33</v>
      </c>
      <c r="O1155" s="7" t="s">
        <v>30</v>
      </c>
      <c r="P1155" s="25">
        <f t="shared" si="251"/>
        <v>1154</v>
      </c>
      <c r="Q1155" s="28">
        <f t="shared" ref="Q1155:Q1218" si="262">DATE(YEAR($A1155),MONTH($A1155),1)</f>
        <v>45078</v>
      </c>
      <c r="R1155" s="28" t="str">
        <f t="shared" si="252"/>
        <v>OTA</v>
      </c>
      <c r="S1155" s="28" t="str">
        <f t="shared" si="253"/>
        <v>OTA</v>
      </c>
      <c r="T1155" s="29">
        <f t="shared" si="254"/>
        <v>5.8927519151443723E-4</v>
      </c>
      <c r="U1155" s="29">
        <f t="shared" ref="U1155:U1218" si="263">IFERROR($B1155/SUMIFS($B:$B,$L:$L,$L1155,$Q:$Q,$Q1155),0)</f>
        <v>5.8927519151443723E-4</v>
      </c>
      <c r="V1155" s="30">
        <f t="shared" si="255"/>
        <v>241.13849999999996</v>
      </c>
      <c r="W1155" s="30">
        <f t="shared" si="256"/>
        <v>0</v>
      </c>
      <c r="X1155" s="30">
        <f t="shared" si="257"/>
        <v>0</v>
      </c>
      <c r="Y1155" s="30">
        <f t="shared" si="258"/>
        <v>28.936619999999998</v>
      </c>
      <c r="Z1155" s="30">
        <f t="shared" si="259"/>
        <v>115</v>
      </c>
      <c r="AA1155" s="30">
        <f t="shared" si="260"/>
        <v>1.1785503830288744</v>
      </c>
      <c r="AB1155" s="30">
        <f t="shared" si="261"/>
        <v>0</v>
      </c>
      <c r="AC1155" s="30">
        <f t="shared" ref="AC1155:AC1218" si="264">C1155-SUM(V1155:AB1155)</f>
        <v>1221.3363296169709</v>
      </c>
    </row>
    <row r="1156" spans="1:29" x14ac:dyDescent="0.35">
      <c r="A1156" s="5">
        <v>45103.735019432868</v>
      </c>
      <c r="B1156" s="1">
        <v>3</v>
      </c>
      <c r="C1156" s="6">
        <v>5466.07</v>
      </c>
      <c r="D1156" s="6">
        <v>1</v>
      </c>
      <c r="E1156" s="7" t="s">
        <v>19</v>
      </c>
      <c r="F1156" s="5">
        <v>45106.456056770832</v>
      </c>
      <c r="G1156" s="1">
        <v>1</v>
      </c>
      <c r="H1156" s="5">
        <v>45056.166798229169</v>
      </c>
      <c r="I1156" s="7" t="s">
        <v>20</v>
      </c>
      <c r="J1156" s="7"/>
      <c r="K1156" s="7" t="s">
        <v>30</v>
      </c>
      <c r="L1156" s="7" t="s">
        <v>31</v>
      </c>
      <c r="M1156" s="7" t="s">
        <v>32</v>
      </c>
      <c r="N1156" s="7" t="s">
        <v>33</v>
      </c>
      <c r="O1156" s="7" t="s">
        <v>30</v>
      </c>
      <c r="P1156" s="25">
        <f t="shared" ref="P1156:P1219" si="265">P1155+1</f>
        <v>1155</v>
      </c>
      <c r="Q1156" s="28">
        <f t="shared" si="262"/>
        <v>45078</v>
      </c>
      <c r="R1156" s="28" t="str">
        <f t="shared" si="252"/>
        <v>OTA</v>
      </c>
      <c r="S1156" s="28" t="str">
        <f t="shared" si="253"/>
        <v>OTA</v>
      </c>
      <c r="T1156" s="29">
        <f t="shared" si="254"/>
        <v>1.7678255745433118E-3</v>
      </c>
      <c r="U1156" s="29">
        <f t="shared" si="263"/>
        <v>1.7678255745433118E-3</v>
      </c>
      <c r="V1156" s="30">
        <f t="shared" si="255"/>
        <v>819.91049999999996</v>
      </c>
      <c r="W1156" s="30">
        <f t="shared" si="256"/>
        <v>0</v>
      </c>
      <c r="X1156" s="30">
        <f t="shared" si="257"/>
        <v>0</v>
      </c>
      <c r="Y1156" s="30">
        <f t="shared" si="258"/>
        <v>98.389259999999993</v>
      </c>
      <c r="Z1156" s="30">
        <f t="shared" si="259"/>
        <v>191.66666666666666</v>
      </c>
      <c r="AA1156" s="30">
        <f t="shared" si="260"/>
        <v>3.5356511490866236</v>
      </c>
      <c r="AB1156" s="30">
        <f t="shared" si="261"/>
        <v>0</v>
      </c>
      <c r="AC1156" s="30">
        <f t="shared" si="264"/>
        <v>4352.5679221842465</v>
      </c>
    </row>
    <row r="1157" spans="1:29" x14ac:dyDescent="0.35">
      <c r="A1157" s="5">
        <v>45103.733321041669</v>
      </c>
      <c r="B1157" s="1">
        <v>1</v>
      </c>
      <c r="C1157" s="6">
        <v>1625</v>
      </c>
      <c r="D1157" s="6">
        <v>1</v>
      </c>
      <c r="E1157" s="7" t="s">
        <v>19</v>
      </c>
      <c r="F1157" s="5">
        <v>45104.323284108796</v>
      </c>
      <c r="G1157" s="1">
        <v>2</v>
      </c>
      <c r="H1157" s="5">
        <v>45045.751170902775</v>
      </c>
      <c r="I1157" s="7" t="s">
        <v>20</v>
      </c>
      <c r="J1157" s="7"/>
      <c r="K1157" s="7" t="s">
        <v>35</v>
      </c>
      <c r="L1157" s="7" t="s">
        <v>31</v>
      </c>
      <c r="M1157" s="7" t="s">
        <v>32</v>
      </c>
      <c r="N1157" s="7" t="s">
        <v>33</v>
      </c>
      <c r="O1157" s="7" t="s">
        <v>36</v>
      </c>
      <c r="P1157" s="25">
        <f t="shared" si="265"/>
        <v>1156</v>
      </c>
      <c r="Q1157" s="28">
        <f t="shared" si="262"/>
        <v>45078</v>
      </c>
      <c r="R1157" s="28" t="str">
        <f t="shared" si="252"/>
        <v>OTA</v>
      </c>
      <c r="S1157" s="28" t="str">
        <f t="shared" si="253"/>
        <v>OTA</v>
      </c>
      <c r="T1157" s="29">
        <f t="shared" si="254"/>
        <v>5.8927519151443723E-4</v>
      </c>
      <c r="U1157" s="29">
        <f t="shared" si="263"/>
        <v>5.8927519151443723E-4</v>
      </c>
      <c r="V1157" s="30">
        <f t="shared" si="255"/>
        <v>243.75</v>
      </c>
      <c r="W1157" s="30">
        <f t="shared" si="256"/>
        <v>0</v>
      </c>
      <c r="X1157" s="30">
        <f t="shared" si="257"/>
        <v>0</v>
      </c>
      <c r="Y1157" s="30">
        <f t="shared" si="258"/>
        <v>29.249999999999996</v>
      </c>
      <c r="Z1157" s="30">
        <f t="shared" si="259"/>
        <v>115</v>
      </c>
      <c r="AA1157" s="30">
        <f t="shared" si="260"/>
        <v>1.1785503830288744</v>
      </c>
      <c r="AB1157" s="30">
        <f t="shared" si="261"/>
        <v>0</v>
      </c>
      <c r="AC1157" s="30">
        <f t="shared" si="264"/>
        <v>1235.8214496169712</v>
      </c>
    </row>
    <row r="1158" spans="1:29" x14ac:dyDescent="0.35">
      <c r="A1158" s="5">
        <v>45103.682231631945</v>
      </c>
      <c r="B1158" s="1">
        <v>1</v>
      </c>
      <c r="C1158" s="6">
        <v>1110.71</v>
      </c>
      <c r="D1158" s="6">
        <v>1</v>
      </c>
      <c r="E1158" s="7" t="s">
        <v>19</v>
      </c>
      <c r="F1158" s="5">
        <v>45104.277708923611</v>
      </c>
      <c r="G1158" s="1">
        <v>1</v>
      </c>
      <c r="H1158" s="5">
        <v>45103.630668206017</v>
      </c>
      <c r="I1158" s="7" t="s">
        <v>20</v>
      </c>
      <c r="J1158" s="7"/>
      <c r="K1158" s="7"/>
      <c r="L1158" s="7" t="s">
        <v>21</v>
      </c>
      <c r="M1158" s="7" t="s">
        <v>22</v>
      </c>
      <c r="N1158" s="7" t="s">
        <v>23</v>
      </c>
      <c r="O1158" s="7" t="s">
        <v>24</v>
      </c>
      <c r="P1158" s="25">
        <f t="shared" si="265"/>
        <v>1157</v>
      </c>
      <c r="Q1158" s="28">
        <f t="shared" si="262"/>
        <v>45078</v>
      </c>
      <c r="R1158" s="28" t="str">
        <f t="shared" si="252"/>
        <v>WEB</v>
      </c>
      <c r="S1158" s="28" t="str">
        <f t="shared" si="253"/>
        <v>OFFLINE</v>
      </c>
      <c r="T1158" s="29">
        <f t="shared" si="254"/>
        <v>1.6313213703099511E-3</v>
      </c>
      <c r="U1158" s="29">
        <f t="shared" si="263"/>
        <v>1.6313213703099511E-3</v>
      </c>
      <c r="V1158" s="30">
        <f t="shared" si="255"/>
        <v>0</v>
      </c>
      <c r="W1158" s="30">
        <f t="shared" si="256"/>
        <v>0</v>
      </c>
      <c r="X1158" s="30">
        <f t="shared" si="257"/>
        <v>0</v>
      </c>
      <c r="Y1158" s="30">
        <f t="shared" si="258"/>
        <v>15.549940000000001</v>
      </c>
      <c r="Z1158" s="30">
        <f t="shared" si="259"/>
        <v>115</v>
      </c>
      <c r="AA1158" s="30">
        <f t="shared" si="260"/>
        <v>0</v>
      </c>
      <c r="AB1158" s="30">
        <f t="shared" si="261"/>
        <v>0</v>
      </c>
      <c r="AC1158" s="30">
        <f t="shared" si="264"/>
        <v>980.16006000000004</v>
      </c>
    </row>
    <row r="1159" spans="1:29" x14ac:dyDescent="0.35">
      <c r="A1159" s="5">
        <v>45103.813424189815</v>
      </c>
      <c r="B1159" s="1">
        <v>1</v>
      </c>
      <c r="C1159" s="6">
        <v>1050</v>
      </c>
      <c r="D1159" s="6">
        <v>1</v>
      </c>
      <c r="E1159" s="7" t="s">
        <v>19</v>
      </c>
      <c r="F1159" s="5">
        <v>45104.313923078706</v>
      </c>
      <c r="G1159" s="1">
        <v>1</v>
      </c>
      <c r="H1159" s="5">
        <v>45028.591155486109</v>
      </c>
      <c r="I1159" s="7" t="s">
        <v>20</v>
      </c>
      <c r="J1159" s="7"/>
      <c r="K1159" s="7"/>
      <c r="L1159" s="7" t="s">
        <v>21</v>
      </c>
      <c r="M1159" s="7" t="s">
        <v>45</v>
      </c>
      <c r="N1159" s="7" t="s">
        <v>28</v>
      </c>
      <c r="O1159" s="7" t="s">
        <v>46</v>
      </c>
      <c r="P1159" s="25">
        <f t="shared" si="265"/>
        <v>1158</v>
      </c>
      <c r="Q1159" s="28">
        <f t="shared" si="262"/>
        <v>45078</v>
      </c>
      <c r="R1159" s="28" t="str">
        <f t="shared" si="252"/>
        <v>WEB</v>
      </c>
      <c r="S1159" s="28" t="str">
        <f t="shared" si="253"/>
        <v>WEBSITE</v>
      </c>
      <c r="T1159" s="29">
        <f t="shared" si="254"/>
        <v>1.6313213703099511E-3</v>
      </c>
      <c r="U1159" s="29">
        <f t="shared" si="263"/>
        <v>1.6313213703099511E-3</v>
      </c>
      <c r="V1159" s="30">
        <f t="shared" si="255"/>
        <v>10.5</v>
      </c>
      <c r="W1159" s="30">
        <f t="shared" si="256"/>
        <v>50</v>
      </c>
      <c r="X1159" s="30">
        <f t="shared" si="257"/>
        <v>0</v>
      </c>
      <c r="Y1159" s="30">
        <f t="shared" si="258"/>
        <v>14.700000000000001</v>
      </c>
      <c r="Z1159" s="30">
        <f t="shared" si="259"/>
        <v>115</v>
      </c>
      <c r="AA1159" s="30">
        <f t="shared" si="260"/>
        <v>16.31321370309951</v>
      </c>
      <c r="AB1159" s="30">
        <f t="shared" si="261"/>
        <v>0</v>
      </c>
      <c r="AC1159" s="30">
        <f t="shared" si="264"/>
        <v>843.4867862969005</v>
      </c>
    </row>
    <row r="1160" spans="1:29" x14ac:dyDescent="0.35">
      <c r="A1160" s="5">
        <v>45104.022655567132</v>
      </c>
      <c r="B1160" s="1">
        <v>3</v>
      </c>
      <c r="C1160" s="6">
        <v>3529.29</v>
      </c>
      <c r="D1160" s="6">
        <v>1</v>
      </c>
      <c r="E1160" s="7" t="s">
        <v>19</v>
      </c>
      <c r="F1160" s="5">
        <v>45106.20809547454</v>
      </c>
      <c r="G1160" s="1">
        <v>2</v>
      </c>
      <c r="H1160" s="5">
        <v>45009.932533310188</v>
      </c>
      <c r="I1160" s="7" t="s">
        <v>20</v>
      </c>
      <c r="J1160" s="7"/>
      <c r="K1160" s="7"/>
      <c r="L1160" s="7" t="s">
        <v>21</v>
      </c>
      <c r="M1160" s="7" t="s">
        <v>64</v>
      </c>
      <c r="N1160" s="7" t="s">
        <v>33</v>
      </c>
      <c r="O1160" s="7" t="s">
        <v>46</v>
      </c>
      <c r="P1160" s="25">
        <f t="shared" si="265"/>
        <v>1159</v>
      </c>
      <c r="Q1160" s="28">
        <f t="shared" si="262"/>
        <v>45078</v>
      </c>
      <c r="R1160" s="28" t="str">
        <f t="shared" si="252"/>
        <v>WEB</v>
      </c>
      <c r="S1160" s="28" t="str">
        <f t="shared" si="253"/>
        <v>WEBSITE</v>
      </c>
      <c r="T1160" s="29">
        <f t="shared" si="254"/>
        <v>4.8939641109298528E-3</v>
      </c>
      <c r="U1160" s="29">
        <f t="shared" si="263"/>
        <v>4.8939641109298528E-3</v>
      </c>
      <c r="V1160" s="30">
        <f t="shared" si="255"/>
        <v>35.292900000000003</v>
      </c>
      <c r="W1160" s="30">
        <f t="shared" si="256"/>
        <v>50</v>
      </c>
      <c r="X1160" s="30">
        <f t="shared" si="257"/>
        <v>0</v>
      </c>
      <c r="Y1160" s="30">
        <f t="shared" si="258"/>
        <v>49.410060000000001</v>
      </c>
      <c r="Z1160" s="30">
        <f t="shared" si="259"/>
        <v>191.66666666666666</v>
      </c>
      <c r="AA1160" s="30">
        <f t="shared" si="260"/>
        <v>48.939641109298528</v>
      </c>
      <c r="AB1160" s="30">
        <f t="shared" si="261"/>
        <v>0</v>
      </c>
      <c r="AC1160" s="30">
        <f t="shared" si="264"/>
        <v>3153.9807322240349</v>
      </c>
    </row>
    <row r="1161" spans="1:29" x14ac:dyDescent="0.35">
      <c r="A1161" s="5">
        <v>45103.734482187501</v>
      </c>
      <c r="B1161" s="1">
        <v>2</v>
      </c>
      <c r="C1161" s="6">
        <v>2360.37</v>
      </c>
      <c r="D1161" s="6">
        <v>1</v>
      </c>
      <c r="E1161" s="7" t="s">
        <v>19</v>
      </c>
      <c r="F1161" s="5">
        <v>45105.317626863427</v>
      </c>
      <c r="G1161" s="1">
        <v>2</v>
      </c>
      <c r="H1161" s="5">
        <v>44938.742512523146</v>
      </c>
      <c r="I1161" s="7" t="s">
        <v>20</v>
      </c>
      <c r="J1161" s="7"/>
      <c r="K1161" s="7" t="s">
        <v>50</v>
      </c>
      <c r="L1161" s="7" t="s">
        <v>31</v>
      </c>
      <c r="M1161" s="7" t="s">
        <v>32</v>
      </c>
      <c r="N1161" s="7" t="s">
        <v>28</v>
      </c>
      <c r="O1161" s="7" t="s">
        <v>51</v>
      </c>
      <c r="P1161" s="25">
        <f t="shared" si="265"/>
        <v>1160</v>
      </c>
      <c r="Q1161" s="28">
        <f t="shared" si="262"/>
        <v>45078</v>
      </c>
      <c r="R1161" s="28" t="str">
        <f t="shared" si="252"/>
        <v>OTA</v>
      </c>
      <c r="S1161" s="28" t="str">
        <f t="shared" si="253"/>
        <v>OTA</v>
      </c>
      <c r="T1161" s="29">
        <f t="shared" si="254"/>
        <v>1.1785503830288745E-3</v>
      </c>
      <c r="U1161" s="29">
        <f t="shared" si="263"/>
        <v>1.1785503830288745E-3</v>
      </c>
      <c r="V1161" s="30">
        <f t="shared" si="255"/>
        <v>354.05549999999999</v>
      </c>
      <c r="W1161" s="30">
        <f t="shared" si="256"/>
        <v>0</v>
      </c>
      <c r="X1161" s="30">
        <f t="shared" si="257"/>
        <v>0</v>
      </c>
      <c r="Y1161" s="30">
        <f t="shared" si="258"/>
        <v>42.486659999999993</v>
      </c>
      <c r="Z1161" s="30">
        <f t="shared" si="259"/>
        <v>153.33333333333331</v>
      </c>
      <c r="AA1161" s="30">
        <f t="shared" si="260"/>
        <v>2.3571007660577488</v>
      </c>
      <c r="AB1161" s="30">
        <f t="shared" si="261"/>
        <v>0</v>
      </c>
      <c r="AC1161" s="30">
        <f t="shared" si="264"/>
        <v>1808.1374059006089</v>
      </c>
    </row>
    <row r="1162" spans="1:29" x14ac:dyDescent="0.35">
      <c r="A1162" s="5">
        <v>45103.68993</v>
      </c>
      <c r="B1162" s="1">
        <v>2</v>
      </c>
      <c r="C1162" s="6">
        <v>2893.75</v>
      </c>
      <c r="D1162" s="6">
        <v>1</v>
      </c>
      <c r="E1162" s="7" t="s">
        <v>19</v>
      </c>
      <c r="F1162" s="5">
        <v>45105.326153449074</v>
      </c>
      <c r="G1162" s="1">
        <v>1</v>
      </c>
      <c r="H1162" s="5">
        <v>44962.810548379632</v>
      </c>
      <c r="I1162" s="7" t="s">
        <v>20</v>
      </c>
      <c r="J1162" s="7"/>
      <c r="K1162" s="7" t="s">
        <v>30</v>
      </c>
      <c r="L1162" s="7" t="s">
        <v>31</v>
      </c>
      <c r="M1162" s="7" t="s">
        <v>32</v>
      </c>
      <c r="N1162" s="7" t="s">
        <v>33</v>
      </c>
      <c r="O1162" s="7" t="s">
        <v>30</v>
      </c>
      <c r="P1162" s="25">
        <f t="shared" si="265"/>
        <v>1161</v>
      </c>
      <c r="Q1162" s="28">
        <f t="shared" si="262"/>
        <v>45078</v>
      </c>
      <c r="R1162" s="28" t="str">
        <f t="shared" si="252"/>
        <v>OTA</v>
      </c>
      <c r="S1162" s="28" t="str">
        <f t="shared" si="253"/>
        <v>OTA</v>
      </c>
      <c r="T1162" s="29">
        <f t="shared" si="254"/>
        <v>1.1785503830288745E-3</v>
      </c>
      <c r="U1162" s="29">
        <f t="shared" si="263"/>
        <v>1.1785503830288745E-3</v>
      </c>
      <c r="V1162" s="30">
        <f t="shared" si="255"/>
        <v>434.0625</v>
      </c>
      <c r="W1162" s="30">
        <f t="shared" si="256"/>
        <v>0</v>
      </c>
      <c r="X1162" s="30">
        <f t="shared" si="257"/>
        <v>0</v>
      </c>
      <c r="Y1162" s="30">
        <f t="shared" si="258"/>
        <v>52.087499999999999</v>
      </c>
      <c r="Z1162" s="30">
        <f t="shared" si="259"/>
        <v>153.33333333333331</v>
      </c>
      <c r="AA1162" s="30">
        <f t="shared" si="260"/>
        <v>2.3571007660577488</v>
      </c>
      <c r="AB1162" s="30">
        <f t="shared" si="261"/>
        <v>0</v>
      </c>
      <c r="AC1162" s="30">
        <f t="shared" si="264"/>
        <v>2251.9095659006089</v>
      </c>
    </row>
    <row r="1163" spans="1:29" x14ac:dyDescent="0.35">
      <c r="A1163" s="5">
        <v>45103.677937025466</v>
      </c>
      <c r="B1163" s="1">
        <v>2</v>
      </c>
      <c r="C1163" s="6">
        <v>1739.29</v>
      </c>
      <c r="D1163" s="6">
        <v>1</v>
      </c>
      <c r="E1163" s="7" t="s">
        <v>19</v>
      </c>
      <c r="F1163" s="5">
        <v>45105.337238553242</v>
      </c>
      <c r="G1163" s="1">
        <v>1</v>
      </c>
      <c r="H1163" s="5">
        <v>45065.369304490741</v>
      </c>
      <c r="I1163" s="7" t="s">
        <v>41</v>
      </c>
      <c r="J1163" s="7"/>
      <c r="K1163" s="7" t="s">
        <v>59</v>
      </c>
      <c r="L1163" s="7" t="s">
        <v>31</v>
      </c>
      <c r="M1163" s="7" t="s">
        <v>32</v>
      </c>
      <c r="N1163" s="7" t="s">
        <v>33</v>
      </c>
      <c r="O1163" s="7" t="s">
        <v>59</v>
      </c>
      <c r="P1163" s="25">
        <f t="shared" si="265"/>
        <v>1162</v>
      </c>
      <c r="Q1163" s="28">
        <f t="shared" si="262"/>
        <v>45078</v>
      </c>
      <c r="R1163" s="28" t="str">
        <f t="shared" si="252"/>
        <v>OTA</v>
      </c>
      <c r="S1163" s="28" t="str">
        <f t="shared" si="253"/>
        <v>OTA</v>
      </c>
      <c r="T1163" s="29">
        <f t="shared" si="254"/>
        <v>1.1785503830288745E-3</v>
      </c>
      <c r="U1163" s="29">
        <f t="shared" si="263"/>
        <v>1.1785503830288745E-3</v>
      </c>
      <c r="V1163" s="30">
        <f t="shared" si="255"/>
        <v>260.89349999999996</v>
      </c>
      <c r="W1163" s="30">
        <f t="shared" si="256"/>
        <v>0</v>
      </c>
      <c r="X1163" s="30">
        <f t="shared" si="257"/>
        <v>0</v>
      </c>
      <c r="Y1163" s="30">
        <f t="shared" si="258"/>
        <v>31.307219999999997</v>
      </c>
      <c r="Z1163" s="30">
        <f t="shared" si="259"/>
        <v>153.33333333333331</v>
      </c>
      <c r="AA1163" s="30">
        <f t="shared" si="260"/>
        <v>2.3571007660577488</v>
      </c>
      <c r="AB1163" s="30">
        <f t="shared" si="261"/>
        <v>0</v>
      </c>
      <c r="AC1163" s="30">
        <f t="shared" si="264"/>
        <v>1291.3988459006091</v>
      </c>
    </row>
    <row r="1164" spans="1:29" x14ac:dyDescent="0.35">
      <c r="A1164" s="5">
        <v>45104.069303159726</v>
      </c>
      <c r="B1164" s="1">
        <v>1</v>
      </c>
      <c r="C1164" s="6">
        <v>1142.3499999999999</v>
      </c>
      <c r="D1164" s="6">
        <v>1</v>
      </c>
      <c r="E1164" s="7" t="s">
        <v>19</v>
      </c>
      <c r="F1164" s="5">
        <v>45104.458333333336</v>
      </c>
      <c r="G1164" s="1">
        <v>2</v>
      </c>
      <c r="H1164" s="5">
        <v>45104.067720370367</v>
      </c>
      <c r="I1164" s="7" t="s">
        <v>41</v>
      </c>
      <c r="J1164" s="7"/>
      <c r="K1164" s="7"/>
      <c r="L1164" s="7" t="s">
        <v>21</v>
      </c>
      <c r="M1164" s="7" t="s">
        <v>52</v>
      </c>
      <c r="N1164" s="7" t="s">
        <v>23</v>
      </c>
      <c r="O1164" s="7" t="s">
        <v>24</v>
      </c>
      <c r="P1164" s="25">
        <f t="shared" si="265"/>
        <v>1163</v>
      </c>
      <c r="Q1164" s="28">
        <f t="shared" si="262"/>
        <v>45078</v>
      </c>
      <c r="R1164" s="28" t="str">
        <f t="shared" si="252"/>
        <v>WEB</v>
      </c>
      <c r="S1164" s="28" t="str">
        <f t="shared" si="253"/>
        <v>OFFLINE</v>
      </c>
      <c r="T1164" s="29">
        <f t="shared" si="254"/>
        <v>1.6313213703099511E-3</v>
      </c>
      <c r="U1164" s="29">
        <f t="shared" si="263"/>
        <v>1.6313213703099511E-3</v>
      </c>
      <c r="V1164" s="30">
        <f t="shared" si="255"/>
        <v>0</v>
      </c>
      <c r="W1164" s="30">
        <f t="shared" si="256"/>
        <v>0</v>
      </c>
      <c r="X1164" s="30">
        <f t="shared" si="257"/>
        <v>0</v>
      </c>
      <c r="Y1164" s="30">
        <f t="shared" si="258"/>
        <v>15.992899999999999</v>
      </c>
      <c r="Z1164" s="30">
        <f t="shared" si="259"/>
        <v>115</v>
      </c>
      <c r="AA1164" s="30">
        <f t="shared" si="260"/>
        <v>0</v>
      </c>
      <c r="AB1164" s="30">
        <f t="shared" si="261"/>
        <v>0</v>
      </c>
      <c r="AC1164" s="30">
        <f t="shared" si="264"/>
        <v>1011.3570999999999</v>
      </c>
    </row>
    <row r="1165" spans="1:29" x14ac:dyDescent="0.35">
      <c r="A1165" s="5">
        <v>45104.120788379631</v>
      </c>
      <c r="B1165" s="1">
        <v>3</v>
      </c>
      <c r="C1165" s="6">
        <v>5206.34</v>
      </c>
      <c r="D1165" s="6">
        <v>1</v>
      </c>
      <c r="E1165" s="7" t="s">
        <v>19</v>
      </c>
      <c r="F1165" s="5">
        <v>45106.458333333336</v>
      </c>
      <c r="G1165" s="1">
        <v>1</v>
      </c>
      <c r="H1165" s="5">
        <v>45079.818893819443</v>
      </c>
      <c r="I1165" s="7" t="s">
        <v>41</v>
      </c>
      <c r="J1165" s="7"/>
      <c r="K1165" s="7" t="s">
        <v>30</v>
      </c>
      <c r="L1165" s="7" t="s">
        <v>31</v>
      </c>
      <c r="M1165" s="7" t="s">
        <v>34</v>
      </c>
      <c r="N1165" s="7" t="s">
        <v>33</v>
      </c>
      <c r="O1165" s="7" t="s">
        <v>30</v>
      </c>
      <c r="P1165" s="25">
        <f t="shared" si="265"/>
        <v>1164</v>
      </c>
      <c r="Q1165" s="28">
        <f t="shared" si="262"/>
        <v>45078</v>
      </c>
      <c r="R1165" s="28" t="str">
        <f t="shared" si="252"/>
        <v>OTA</v>
      </c>
      <c r="S1165" s="28" t="str">
        <f t="shared" si="253"/>
        <v>OTA</v>
      </c>
      <c r="T1165" s="29">
        <f t="shared" si="254"/>
        <v>1.7678255745433118E-3</v>
      </c>
      <c r="U1165" s="29">
        <f t="shared" si="263"/>
        <v>1.7678255745433118E-3</v>
      </c>
      <c r="V1165" s="30">
        <f t="shared" si="255"/>
        <v>780.95100000000002</v>
      </c>
      <c r="W1165" s="30">
        <f t="shared" si="256"/>
        <v>0</v>
      </c>
      <c r="X1165" s="30">
        <f t="shared" si="257"/>
        <v>0</v>
      </c>
      <c r="Y1165" s="30">
        <f t="shared" si="258"/>
        <v>93.714119999999994</v>
      </c>
      <c r="Z1165" s="30">
        <f t="shared" si="259"/>
        <v>191.66666666666666</v>
      </c>
      <c r="AA1165" s="30">
        <f t="shared" si="260"/>
        <v>3.5356511490866236</v>
      </c>
      <c r="AB1165" s="30">
        <f t="shared" si="261"/>
        <v>0</v>
      </c>
      <c r="AC1165" s="30">
        <f t="shared" si="264"/>
        <v>4136.4725621842472</v>
      </c>
    </row>
    <row r="1166" spans="1:29" x14ac:dyDescent="0.35">
      <c r="A1166" s="5">
        <v>45103.653945011574</v>
      </c>
      <c r="B1166" s="1">
        <v>4</v>
      </c>
      <c r="C1166" s="6">
        <v>8078.59</v>
      </c>
      <c r="D1166" s="6">
        <v>1</v>
      </c>
      <c r="E1166" s="7" t="s">
        <v>19</v>
      </c>
      <c r="F1166" s="5">
        <v>45107.44640645833</v>
      </c>
      <c r="G1166" s="1">
        <v>2</v>
      </c>
      <c r="H1166" s="5">
        <v>45060.870280648145</v>
      </c>
      <c r="I1166" s="7" t="s">
        <v>41</v>
      </c>
      <c r="J1166" s="7"/>
      <c r="K1166" s="7" t="s">
        <v>35</v>
      </c>
      <c r="L1166" s="7" t="s">
        <v>31</v>
      </c>
      <c r="M1166" s="7" t="s">
        <v>32</v>
      </c>
      <c r="N1166" s="7" t="s">
        <v>33</v>
      </c>
      <c r="O1166" s="7" t="s">
        <v>37</v>
      </c>
      <c r="P1166" s="25">
        <f t="shared" si="265"/>
        <v>1165</v>
      </c>
      <c r="Q1166" s="28">
        <f t="shared" si="262"/>
        <v>45078</v>
      </c>
      <c r="R1166" s="28" t="str">
        <f t="shared" si="252"/>
        <v>OTA</v>
      </c>
      <c r="S1166" s="28" t="str">
        <f t="shared" si="253"/>
        <v>OTA</v>
      </c>
      <c r="T1166" s="29">
        <f t="shared" si="254"/>
        <v>2.3571007660577489E-3</v>
      </c>
      <c r="U1166" s="29">
        <f t="shared" si="263"/>
        <v>2.3571007660577489E-3</v>
      </c>
      <c r="V1166" s="30">
        <f t="shared" si="255"/>
        <v>1211.7884999999999</v>
      </c>
      <c r="W1166" s="30">
        <f t="shared" si="256"/>
        <v>0</v>
      </c>
      <c r="X1166" s="30">
        <f t="shared" si="257"/>
        <v>0</v>
      </c>
      <c r="Y1166" s="30">
        <f t="shared" si="258"/>
        <v>145.41461999999999</v>
      </c>
      <c r="Z1166" s="30">
        <f t="shared" si="259"/>
        <v>230</v>
      </c>
      <c r="AA1166" s="30">
        <f t="shared" si="260"/>
        <v>4.7142015321154975</v>
      </c>
      <c r="AB1166" s="30">
        <f t="shared" si="261"/>
        <v>0</v>
      </c>
      <c r="AC1166" s="30">
        <f t="shared" si="264"/>
        <v>6486.6726784678849</v>
      </c>
    </row>
    <row r="1167" spans="1:29" x14ac:dyDescent="0.35">
      <c r="A1167" s="5">
        <v>45103.543727534721</v>
      </c>
      <c r="B1167" s="1">
        <v>1</v>
      </c>
      <c r="C1167" s="6">
        <v>1539.88</v>
      </c>
      <c r="D1167" s="6">
        <v>1</v>
      </c>
      <c r="E1167" s="7" t="s">
        <v>19</v>
      </c>
      <c r="F1167" s="5">
        <v>45104.375066435183</v>
      </c>
      <c r="G1167" s="1">
        <v>2</v>
      </c>
      <c r="H1167" s="5">
        <v>45102.388974259258</v>
      </c>
      <c r="I1167" s="7" t="s">
        <v>41</v>
      </c>
      <c r="J1167" s="7"/>
      <c r="K1167" s="7"/>
      <c r="L1167" s="7" t="s">
        <v>21</v>
      </c>
      <c r="M1167" s="7" t="s">
        <v>52</v>
      </c>
      <c r="N1167" s="7" t="s">
        <v>23</v>
      </c>
      <c r="O1167" s="7" t="s">
        <v>56</v>
      </c>
      <c r="P1167" s="25">
        <f t="shared" si="265"/>
        <v>1166</v>
      </c>
      <c r="Q1167" s="28">
        <f t="shared" si="262"/>
        <v>45078</v>
      </c>
      <c r="R1167" s="28" t="str">
        <f t="shared" si="252"/>
        <v>WEB</v>
      </c>
      <c r="S1167" s="28" t="str">
        <f t="shared" si="253"/>
        <v>OFFLINE</v>
      </c>
      <c r="T1167" s="29">
        <f t="shared" si="254"/>
        <v>1.6313213703099511E-3</v>
      </c>
      <c r="U1167" s="29">
        <f t="shared" si="263"/>
        <v>1.6313213703099511E-3</v>
      </c>
      <c r="V1167" s="30">
        <f t="shared" si="255"/>
        <v>0</v>
      </c>
      <c r="W1167" s="30">
        <f t="shared" si="256"/>
        <v>0</v>
      </c>
      <c r="X1167" s="30">
        <f t="shared" si="257"/>
        <v>0</v>
      </c>
      <c r="Y1167" s="30">
        <f t="shared" si="258"/>
        <v>21.558320000000002</v>
      </c>
      <c r="Z1167" s="30">
        <f t="shared" si="259"/>
        <v>115</v>
      </c>
      <c r="AA1167" s="30">
        <f t="shared" si="260"/>
        <v>0</v>
      </c>
      <c r="AB1167" s="30">
        <f t="shared" si="261"/>
        <v>0</v>
      </c>
      <c r="AC1167" s="30">
        <f t="shared" si="264"/>
        <v>1403.32168</v>
      </c>
    </row>
    <row r="1168" spans="1:29" x14ac:dyDescent="0.35">
      <c r="A1168" s="5">
        <v>45103.902129351853</v>
      </c>
      <c r="B1168" s="1">
        <v>1</v>
      </c>
      <c r="C1168" s="6">
        <v>2150</v>
      </c>
      <c r="D1168" s="6">
        <v>1</v>
      </c>
      <c r="E1168" s="7" t="s">
        <v>19</v>
      </c>
      <c r="F1168" s="5">
        <v>45104.458333333336</v>
      </c>
      <c r="G1168" s="1">
        <v>5</v>
      </c>
      <c r="H1168" s="5">
        <v>45084.795519872685</v>
      </c>
      <c r="I1168" s="7" t="s">
        <v>44</v>
      </c>
      <c r="J1168" s="7"/>
      <c r="K1168" s="7" t="s">
        <v>60</v>
      </c>
      <c r="L1168" s="7" t="s">
        <v>21</v>
      </c>
      <c r="M1168" s="7" t="s">
        <v>22</v>
      </c>
      <c r="N1168" s="7" t="s">
        <v>23</v>
      </c>
      <c r="O1168" s="7" t="s">
        <v>61</v>
      </c>
      <c r="P1168" s="25">
        <f t="shared" si="265"/>
        <v>1167</v>
      </c>
      <c r="Q1168" s="28">
        <f t="shared" si="262"/>
        <v>45078</v>
      </c>
      <c r="R1168" s="28" t="str">
        <f t="shared" si="252"/>
        <v>WEB</v>
      </c>
      <c r="S1168" s="28" t="str">
        <f t="shared" si="253"/>
        <v>META</v>
      </c>
      <c r="T1168" s="29">
        <f t="shared" si="254"/>
        <v>1.6313213703099511E-3</v>
      </c>
      <c r="U1168" s="29">
        <f t="shared" si="263"/>
        <v>1.6313213703099511E-3</v>
      </c>
      <c r="V1168" s="30">
        <f t="shared" si="255"/>
        <v>0</v>
      </c>
      <c r="W1168" s="30">
        <f t="shared" si="256"/>
        <v>0</v>
      </c>
      <c r="X1168" s="30">
        <f t="shared" si="257"/>
        <v>0</v>
      </c>
      <c r="Y1168" s="30">
        <f t="shared" si="258"/>
        <v>38.699999999999996</v>
      </c>
      <c r="Z1168" s="30">
        <f t="shared" si="259"/>
        <v>115</v>
      </c>
      <c r="AA1168" s="30">
        <f t="shared" si="260"/>
        <v>0</v>
      </c>
      <c r="AB1168" s="30">
        <f t="shared" si="261"/>
        <v>0</v>
      </c>
      <c r="AC1168" s="30">
        <f t="shared" si="264"/>
        <v>1996.3</v>
      </c>
    </row>
    <row r="1169" spans="1:29" x14ac:dyDescent="0.35">
      <c r="A1169" s="5">
        <v>45103.550189189817</v>
      </c>
      <c r="B1169" s="1">
        <v>1</v>
      </c>
      <c r="C1169" s="6">
        <v>2482.79</v>
      </c>
      <c r="D1169" s="6">
        <v>1</v>
      </c>
      <c r="E1169" s="7" t="s">
        <v>19</v>
      </c>
      <c r="F1169" s="5">
        <v>45104.425227500004</v>
      </c>
      <c r="G1169" s="1">
        <v>3</v>
      </c>
      <c r="H1169" s="5">
        <v>45032.609163761575</v>
      </c>
      <c r="I1169" s="7" t="s">
        <v>44</v>
      </c>
      <c r="J1169" s="7"/>
      <c r="K1169" s="7" t="s">
        <v>35</v>
      </c>
      <c r="L1169" s="7" t="s">
        <v>31</v>
      </c>
      <c r="M1169" s="7" t="s">
        <v>58</v>
      </c>
      <c r="N1169" s="7" t="s">
        <v>33</v>
      </c>
      <c r="O1169" s="7" t="s">
        <v>35</v>
      </c>
      <c r="P1169" s="25">
        <f t="shared" si="265"/>
        <v>1168</v>
      </c>
      <c r="Q1169" s="28">
        <f t="shared" si="262"/>
        <v>45078</v>
      </c>
      <c r="R1169" s="28" t="str">
        <f t="shared" si="252"/>
        <v>OTA</v>
      </c>
      <c r="S1169" s="28" t="str">
        <f t="shared" si="253"/>
        <v>OTA</v>
      </c>
      <c r="T1169" s="29">
        <f t="shared" si="254"/>
        <v>5.8927519151443723E-4</v>
      </c>
      <c r="U1169" s="29">
        <f t="shared" si="263"/>
        <v>5.8927519151443723E-4</v>
      </c>
      <c r="V1169" s="30">
        <f t="shared" si="255"/>
        <v>372.41849999999999</v>
      </c>
      <c r="W1169" s="30">
        <f t="shared" si="256"/>
        <v>0</v>
      </c>
      <c r="X1169" s="30">
        <f t="shared" si="257"/>
        <v>0</v>
      </c>
      <c r="Y1169" s="30">
        <f t="shared" si="258"/>
        <v>44.690219999999997</v>
      </c>
      <c r="Z1169" s="30">
        <f t="shared" si="259"/>
        <v>115</v>
      </c>
      <c r="AA1169" s="30">
        <f t="shared" si="260"/>
        <v>1.1785503830288744</v>
      </c>
      <c r="AB1169" s="30">
        <f t="shared" si="261"/>
        <v>0</v>
      </c>
      <c r="AC1169" s="30">
        <f t="shared" si="264"/>
        <v>1949.502729616971</v>
      </c>
    </row>
    <row r="1170" spans="1:29" x14ac:dyDescent="0.35">
      <c r="A1170" s="5">
        <v>45103.64798509259</v>
      </c>
      <c r="B1170" s="1">
        <v>1</v>
      </c>
      <c r="C1170" s="6">
        <v>2573.75</v>
      </c>
      <c r="D1170" s="6">
        <v>1</v>
      </c>
      <c r="E1170" s="7" t="s">
        <v>19</v>
      </c>
      <c r="F1170" s="5">
        <v>45104.291666666664</v>
      </c>
      <c r="G1170" s="1">
        <v>4</v>
      </c>
      <c r="H1170" s="5">
        <v>45018.999772881943</v>
      </c>
      <c r="I1170" s="7" t="s">
        <v>44</v>
      </c>
      <c r="J1170" s="7"/>
      <c r="K1170" s="7"/>
      <c r="L1170" s="7" t="s">
        <v>21</v>
      </c>
      <c r="M1170" s="7" t="s">
        <v>52</v>
      </c>
      <c r="N1170" s="7" t="s">
        <v>28</v>
      </c>
      <c r="O1170" s="7" t="s">
        <v>46</v>
      </c>
      <c r="P1170" s="25">
        <f t="shared" si="265"/>
        <v>1169</v>
      </c>
      <c r="Q1170" s="28">
        <f t="shared" si="262"/>
        <v>45078</v>
      </c>
      <c r="R1170" s="28" t="str">
        <f t="shared" si="252"/>
        <v>WEB</v>
      </c>
      <c r="S1170" s="28" t="str">
        <f t="shared" si="253"/>
        <v>WEBSITE</v>
      </c>
      <c r="T1170" s="29">
        <f t="shared" si="254"/>
        <v>1.6313213703099511E-3</v>
      </c>
      <c r="U1170" s="29">
        <f t="shared" si="263"/>
        <v>1.6313213703099511E-3</v>
      </c>
      <c r="V1170" s="30">
        <f t="shared" si="255"/>
        <v>25.737500000000001</v>
      </c>
      <c r="W1170" s="30">
        <f t="shared" si="256"/>
        <v>50</v>
      </c>
      <c r="X1170" s="30">
        <f t="shared" si="257"/>
        <v>0</v>
      </c>
      <c r="Y1170" s="30">
        <f t="shared" si="258"/>
        <v>36.032499999999999</v>
      </c>
      <c r="Z1170" s="30">
        <f t="shared" si="259"/>
        <v>115</v>
      </c>
      <c r="AA1170" s="30">
        <f t="shared" si="260"/>
        <v>16.31321370309951</v>
      </c>
      <c r="AB1170" s="30">
        <f t="shared" si="261"/>
        <v>0</v>
      </c>
      <c r="AC1170" s="30">
        <f t="shared" si="264"/>
        <v>2330.6667862969007</v>
      </c>
    </row>
    <row r="1171" spans="1:29" x14ac:dyDescent="0.35">
      <c r="A1171" s="5">
        <v>45103.950012337962</v>
      </c>
      <c r="B1171" s="1">
        <v>4</v>
      </c>
      <c r="C1171" s="6">
        <v>5343.75</v>
      </c>
      <c r="D1171" s="6">
        <v>1</v>
      </c>
      <c r="E1171" s="7" t="s">
        <v>19</v>
      </c>
      <c r="F1171" s="5">
        <v>45107.23525203704</v>
      </c>
      <c r="G1171" s="1">
        <v>2</v>
      </c>
      <c r="H1171" s="5">
        <v>45072.272355046298</v>
      </c>
      <c r="I1171" s="7" t="s">
        <v>48</v>
      </c>
      <c r="J1171" s="7"/>
      <c r="K1171" s="7" t="s">
        <v>30</v>
      </c>
      <c r="L1171" s="7" t="s">
        <v>31</v>
      </c>
      <c r="M1171" s="7" t="s">
        <v>34</v>
      </c>
      <c r="N1171" s="7" t="s">
        <v>33</v>
      </c>
      <c r="O1171" s="7" t="s">
        <v>30</v>
      </c>
      <c r="P1171" s="25">
        <f t="shared" si="265"/>
        <v>1170</v>
      </c>
      <c r="Q1171" s="28">
        <f t="shared" si="262"/>
        <v>45078</v>
      </c>
      <c r="R1171" s="28" t="str">
        <f t="shared" si="252"/>
        <v>OTA</v>
      </c>
      <c r="S1171" s="28" t="str">
        <f t="shared" si="253"/>
        <v>OTA</v>
      </c>
      <c r="T1171" s="29">
        <f t="shared" si="254"/>
        <v>2.3571007660577489E-3</v>
      </c>
      <c r="U1171" s="29">
        <f t="shared" si="263"/>
        <v>2.3571007660577489E-3</v>
      </c>
      <c r="V1171" s="30">
        <f t="shared" si="255"/>
        <v>801.5625</v>
      </c>
      <c r="W1171" s="30">
        <f t="shared" si="256"/>
        <v>0</v>
      </c>
      <c r="X1171" s="30">
        <f t="shared" si="257"/>
        <v>0</v>
      </c>
      <c r="Y1171" s="30">
        <f t="shared" si="258"/>
        <v>96.187499999999986</v>
      </c>
      <c r="Z1171" s="30">
        <f t="shared" si="259"/>
        <v>230</v>
      </c>
      <c r="AA1171" s="30">
        <f t="shared" si="260"/>
        <v>4.7142015321154975</v>
      </c>
      <c r="AB1171" s="30">
        <f t="shared" si="261"/>
        <v>0</v>
      </c>
      <c r="AC1171" s="30">
        <f t="shared" si="264"/>
        <v>4211.2857984678849</v>
      </c>
    </row>
    <row r="1172" spans="1:29" x14ac:dyDescent="0.35">
      <c r="A1172" s="5">
        <v>45103.534803877315</v>
      </c>
      <c r="B1172" s="1">
        <v>2</v>
      </c>
      <c r="C1172" s="6">
        <v>2657.98</v>
      </c>
      <c r="D1172" s="6">
        <v>1</v>
      </c>
      <c r="E1172" s="7" t="s">
        <v>19</v>
      </c>
      <c r="F1172" s="5">
        <v>45105.398679965278</v>
      </c>
      <c r="G1172" s="1">
        <v>1</v>
      </c>
      <c r="H1172" s="5">
        <v>45085.030342777776</v>
      </c>
      <c r="I1172" s="7" t="s">
        <v>48</v>
      </c>
      <c r="J1172" s="7"/>
      <c r="K1172" s="7"/>
      <c r="L1172" s="7" t="s">
        <v>21</v>
      </c>
      <c r="M1172" s="7" t="s">
        <v>54</v>
      </c>
      <c r="N1172" s="7" t="s">
        <v>28</v>
      </c>
      <c r="O1172" s="7" t="s">
        <v>46</v>
      </c>
      <c r="P1172" s="25">
        <f t="shared" si="265"/>
        <v>1171</v>
      </c>
      <c r="Q1172" s="28">
        <f t="shared" si="262"/>
        <v>45078</v>
      </c>
      <c r="R1172" s="28" t="str">
        <f t="shared" si="252"/>
        <v>WEB</v>
      </c>
      <c r="S1172" s="28" t="str">
        <f t="shared" si="253"/>
        <v>WEBSITE</v>
      </c>
      <c r="T1172" s="29">
        <f t="shared" si="254"/>
        <v>3.2626427406199023E-3</v>
      </c>
      <c r="U1172" s="29">
        <f t="shared" si="263"/>
        <v>3.2626427406199023E-3</v>
      </c>
      <c r="V1172" s="30">
        <f t="shared" si="255"/>
        <v>26.579800000000002</v>
      </c>
      <c r="W1172" s="30">
        <f t="shared" si="256"/>
        <v>50</v>
      </c>
      <c r="X1172" s="30">
        <f t="shared" si="257"/>
        <v>0</v>
      </c>
      <c r="Y1172" s="30">
        <f t="shared" si="258"/>
        <v>37.21172</v>
      </c>
      <c r="Z1172" s="30">
        <f t="shared" si="259"/>
        <v>153.33333333333331</v>
      </c>
      <c r="AA1172" s="30">
        <f t="shared" si="260"/>
        <v>32.626427406199021</v>
      </c>
      <c r="AB1172" s="30">
        <f t="shared" si="261"/>
        <v>0</v>
      </c>
      <c r="AC1172" s="30">
        <f t="shared" si="264"/>
        <v>2358.2287192604676</v>
      </c>
    </row>
    <row r="1173" spans="1:29" x14ac:dyDescent="0.35">
      <c r="A1173" s="5">
        <v>45103.694631203703</v>
      </c>
      <c r="B1173" s="1">
        <v>5</v>
      </c>
      <c r="C1173" s="6">
        <v>4246.4799999999996</v>
      </c>
      <c r="D1173" s="6">
        <v>1</v>
      </c>
      <c r="E1173" s="7" t="s">
        <v>19</v>
      </c>
      <c r="F1173" s="5">
        <v>45108.458333333336</v>
      </c>
      <c r="G1173" s="1">
        <v>2</v>
      </c>
      <c r="H1173" s="5">
        <v>44926.822095613425</v>
      </c>
      <c r="I1173" s="7" t="s">
        <v>48</v>
      </c>
      <c r="J1173" s="7"/>
      <c r="K1173" s="7"/>
      <c r="L1173" s="7" t="s">
        <v>21</v>
      </c>
      <c r="M1173" s="7" t="s">
        <v>57</v>
      </c>
      <c r="N1173" s="7" t="s">
        <v>28</v>
      </c>
      <c r="O1173" s="7" t="s">
        <v>46</v>
      </c>
      <c r="P1173" s="25">
        <f t="shared" si="265"/>
        <v>1172</v>
      </c>
      <c r="Q1173" s="28">
        <f t="shared" si="262"/>
        <v>45078</v>
      </c>
      <c r="R1173" s="28" t="str">
        <f t="shared" si="252"/>
        <v>WEB</v>
      </c>
      <c r="S1173" s="28" t="str">
        <f t="shared" si="253"/>
        <v>WEBSITE</v>
      </c>
      <c r="T1173" s="29">
        <f t="shared" si="254"/>
        <v>8.1566068515497546E-3</v>
      </c>
      <c r="U1173" s="29">
        <f t="shared" si="263"/>
        <v>8.1566068515497546E-3</v>
      </c>
      <c r="V1173" s="30">
        <f t="shared" si="255"/>
        <v>42.464799999999997</v>
      </c>
      <c r="W1173" s="30">
        <f t="shared" si="256"/>
        <v>50</v>
      </c>
      <c r="X1173" s="30">
        <f t="shared" si="257"/>
        <v>0</v>
      </c>
      <c r="Y1173" s="30">
        <f t="shared" si="258"/>
        <v>59.450719999999997</v>
      </c>
      <c r="Z1173" s="30">
        <f t="shared" si="259"/>
        <v>268.33333333333331</v>
      </c>
      <c r="AA1173" s="30">
        <f t="shared" si="260"/>
        <v>81.566068515497548</v>
      </c>
      <c r="AB1173" s="30">
        <f t="shared" si="261"/>
        <v>0</v>
      </c>
      <c r="AC1173" s="30">
        <f t="shared" si="264"/>
        <v>3744.6650781511689</v>
      </c>
    </row>
    <row r="1174" spans="1:29" x14ac:dyDescent="0.35">
      <c r="A1174" s="5">
        <v>45103.565616898151</v>
      </c>
      <c r="B1174" s="1">
        <v>1</v>
      </c>
      <c r="C1174" s="6">
        <v>1083.21</v>
      </c>
      <c r="D1174" s="6">
        <v>1</v>
      </c>
      <c r="E1174" s="7" t="s">
        <v>19</v>
      </c>
      <c r="F1174" s="5">
        <v>45104.458333333336</v>
      </c>
      <c r="G1174" s="1">
        <v>2</v>
      </c>
      <c r="H1174" s="5">
        <v>45067.80950664352</v>
      </c>
      <c r="I1174" s="7" t="s">
        <v>48</v>
      </c>
      <c r="J1174" s="7"/>
      <c r="K1174" s="7" t="s">
        <v>30</v>
      </c>
      <c r="L1174" s="7" t="s">
        <v>31</v>
      </c>
      <c r="M1174" s="7" t="s">
        <v>34</v>
      </c>
      <c r="N1174" s="7" t="s">
        <v>33</v>
      </c>
      <c r="O1174" s="7" t="s">
        <v>30</v>
      </c>
      <c r="P1174" s="25">
        <f t="shared" si="265"/>
        <v>1173</v>
      </c>
      <c r="Q1174" s="28">
        <f t="shared" si="262"/>
        <v>45078</v>
      </c>
      <c r="R1174" s="28" t="str">
        <f t="shared" si="252"/>
        <v>OTA</v>
      </c>
      <c r="S1174" s="28" t="str">
        <f t="shared" si="253"/>
        <v>OTA</v>
      </c>
      <c r="T1174" s="29">
        <f t="shared" si="254"/>
        <v>5.8927519151443723E-4</v>
      </c>
      <c r="U1174" s="29">
        <f t="shared" si="263"/>
        <v>5.8927519151443723E-4</v>
      </c>
      <c r="V1174" s="30">
        <f t="shared" si="255"/>
        <v>162.48150000000001</v>
      </c>
      <c r="W1174" s="30">
        <f t="shared" si="256"/>
        <v>0</v>
      </c>
      <c r="X1174" s="30">
        <f t="shared" si="257"/>
        <v>0</v>
      </c>
      <c r="Y1174" s="30">
        <f t="shared" si="258"/>
        <v>19.497779999999999</v>
      </c>
      <c r="Z1174" s="30">
        <f t="shared" si="259"/>
        <v>115</v>
      </c>
      <c r="AA1174" s="30">
        <f t="shared" si="260"/>
        <v>1.1785503830288744</v>
      </c>
      <c r="AB1174" s="30">
        <f t="shared" si="261"/>
        <v>0</v>
      </c>
      <c r="AC1174" s="30">
        <f t="shared" si="264"/>
        <v>785.05216961697113</v>
      </c>
    </row>
    <row r="1175" spans="1:29" x14ac:dyDescent="0.35">
      <c r="A1175" s="5">
        <v>45104.112385092594</v>
      </c>
      <c r="B1175" s="1">
        <v>1</v>
      </c>
      <c r="C1175" s="6">
        <v>1023.04</v>
      </c>
      <c r="D1175" s="6">
        <v>1</v>
      </c>
      <c r="E1175" s="7" t="s">
        <v>19</v>
      </c>
      <c r="F1175" s="5">
        <v>45104.453505474536</v>
      </c>
      <c r="G1175" s="1">
        <v>2</v>
      </c>
      <c r="H1175" s="5">
        <v>45063.981075659722</v>
      </c>
      <c r="I1175" s="7" t="s">
        <v>48</v>
      </c>
      <c r="J1175" s="7"/>
      <c r="K1175" s="7"/>
      <c r="L1175" s="7" t="s">
        <v>21</v>
      </c>
      <c r="M1175" s="7" t="s">
        <v>70</v>
      </c>
      <c r="N1175" s="7" t="s">
        <v>28</v>
      </c>
      <c r="O1175" s="7" t="s">
        <v>46</v>
      </c>
      <c r="P1175" s="25">
        <f t="shared" si="265"/>
        <v>1174</v>
      </c>
      <c r="Q1175" s="28">
        <f t="shared" si="262"/>
        <v>45078</v>
      </c>
      <c r="R1175" s="28" t="str">
        <f t="shared" si="252"/>
        <v>WEB</v>
      </c>
      <c r="S1175" s="28" t="str">
        <f t="shared" si="253"/>
        <v>WEBSITE</v>
      </c>
      <c r="T1175" s="29">
        <f t="shared" si="254"/>
        <v>1.6313213703099511E-3</v>
      </c>
      <c r="U1175" s="29">
        <f t="shared" si="263"/>
        <v>1.6313213703099511E-3</v>
      </c>
      <c r="V1175" s="30">
        <f t="shared" si="255"/>
        <v>10.230399999999999</v>
      </c>
      <c r="W1175" s="30">
        <f t="shared" si="256"/>
        <v>50</v>
      </c>
      <c r="X1175" s="30">
        <f t="shared" si="257"/>
        <v>0</v>
      </c>
      <c r="Y1175" s="30">
        <f t="shared" si="258"/>
        <v>14.322559999999999</v>
      </c>
      <c r="Z1175" s="30">
        <f t="shared" si="259"/>
        <v>115</v>
      </c>
      <c r="AA1175" s="30">
        <f t="shared" si="260"/>
        <v>16.31321370309951</v>
      </c>
      <c r="AB1175" s="30">
        <f t="shared" si="261"/>
        <v>0</v>
      </c>
      <c r="AC1175" s="30">
        <f t="shared" si="264"/>
        <v>817.17382629690042</v>
      </c>
    </row>
    <row r="1176" spans="1:29" x14ac:dyDescent="0.35">
      <c r="A1176" s="5">
        <v>45103.642372002316</v>
      </c>
      <c r="B1176" s="1">
        <v>3</v>
      </c>
      <c r="C1176" s="6">
        <v>4808.93</v>
      </c>
      <c r="D1176" s="6">
        <v>1</v>
      </c>
      <c r="E1176" s="7" t="s">
        <v>19</v>
      </c>
      <c r="F1176" s="5">
        <v>45106.24780484954</v>
      </c>
      <c r="G1176" s="1">
        <v>4</v>
      </c>
      <c r="H1176" s="5">
        <v>45098.260684236113</v>
      </c>
      <c r="I1176" s="7" t="s">
        <v>63</v>
      </c>
      <c r="J1176" s="7"/>
      <c r="K1176" s="7"/>
      <c r="L1176" s="7" t="s">
        <v>21</v>
      </c>
      <c r="M1176" s="7" t="s">
        <v>64</v>
      </c>
      <c r="N1176" s="7" t="s">
        <v>33</v>
      </c>
      <c r="O1176" s="7" t="s">
        <v>46</v>
      </c>
      <c r="P1176" s="25">
        <f t="shared" si="265"/>
        <v>1175</v>
      </c>
      <c r="Q1176" s="28">
        <f t="shared" si="262"/>
        <v>45078</v>
      </c>
      <c r="R1176" s="28" t="str">
        <f t="shared" si="252"/>
        <v>WEB</v>
      </c>
      <c r="S1176" s="28" t="str">
        <f t="shared" si="253"/>
        <v>WEBSITE</v>
      </c>
      <c r="T1176" s="29">
        <f t="shared" si="254"/>
        <v>4.8939641109298528E-3</v>
      </c>
      <c r="U1176" s="29">
        <f t="shared" si="263"/>
        <v>4.8939641109298528E-3</v>
      </c>
      <c r="V1176" s="30">
        <f t="shared" si="255"/>
        <v>48.089300000000001</v>
      </c>
      <c r="W1176" s="30">
        <f t="shared" si="256"/>
        <v>50</v>
      </c>
      <c r="X1176" s="30">
        <f t="shared" si="257"/>
        <v>0</v>
      </c>
      <c r="Y1176" s="30">
        <f t="shared" si="258"/>
        <v>67.325020000000009</v>
      </c>
      <c r="Z1176" s="30">
        <f t="shared" si="259"/>
        <v>191.66666666666666</v>
      </c>
      <c r="AA1176" s="30">
        <f t="shared" si="260"/>
        <v>48.939641109298528</v>
      </c>
      <c r="AB1176" s="30">
        <f t="shared" si="261"/>
        <v>0</v>
      </c>
      <c r="AC1176" s="30">
        <f t="shared" si="264"/>
        <v>4402.909372224035</v>
      </c>
    </row>
    <row r="1177" spans="1:29" x14ac:dyDescent="0.35">
      <c r="A1177" s="5">
        <v>45103.970374594908</v>
      </c>
      <c r="B1177" s="1">
        <v>4</v>
      </c>
      <c r="C1177" s="6">
        <v>2827.77</v>
      </c>
      <c r="D1177" s="6">
        <v>1</v>
      </c>
      <c r="E1177" s="7" t="s">
        <v>19</v>
      </c>
      <c r="F1177" s="5">
        <v>45107.400250752318</v>
      </c>
      <c r="G1177" s="1">
        <v>1</v>
      </c>
      <c r="H1177" s="5">
        <v>45052.923745497683</v>
      </c>
      <c r="I1177" s="7" t="s">
        <v>49</v>
      </c>
      <c r="J1177" s="7"/>
      <c r="K1177" s="7" t="s">
        <v>30</v>
      </c>
      <c r="L1177" s="7" t="s">
        <v>31</v>
      </c>
      <c r="M1177" s="7" t="s">
        <v>34</v>
      </c>
      <c r="N1177" s="7" t="s">
        <v>33</v>
      </c>
      <c r="O1177" s="7" t="s">
        <v>30</v>
      </c>
      <c r="P1177" s="25">
        <f t="shared" si="265"/>
        <v>1176</v>
      </c>
      <c r="Q1177" s="28">
        <f t="shared" si="262"/>
        <v>45078</v>
      </c>
      <c r="R1177" s="28" t="str">
        <f t="shared" si="252"/>
        <v>OTA</v>
      </c>
      <c r="S1177" s="28" t="str">
        <f t="shared" si="253"/>
        <v>OTA</v>
      </c>
      <c r="T1177" s="29">
        <f t="shared" si="254"/>
        <v>2.3571007660577489E-3</v>
      </c>
      <c r="U1177" s="29">
        <f t="shared" si="263"/>
        <v>2.3571007660577489E-3</v>
      </c>
      <c r="V1177" s="30">
        <f t="shared" si="255"/>
        <v>424.16550000000001</v>
      </c>
      <c r="W1177" s="30">
        <f t="shared" si="256"/>
        <v>0</v>
      </c>
      <c r="X1177" s="30">
        <f t="shared" si="257"/>
        <v>0</v>
      </c>
      <c r="Y1177" s="30">
        <f t="shared" si="258"/>
        <v>50.899859999999997</v>
      </c>
      <c r="Z1177" s="30">
        <f t="shared" si="259"/>
        <v>230</v>
      </c>
      <c r="AA1177" s="30">
        <f t="shared" si="260"/>
        <v>4.7142015321154975</v>
      </c>
      <c r="AB1177" s="30">
        <f t="shared" si="261"/>
        <v>0</v>
      </c>
      <c r="AC1177" s="30">
        <f t="shared" si="264"/>
        <v>2117.9904384678844</v>
      </c>
    </row>
    <row r="1178" spans="1:29" x14ac:dyDescent="0.35">
      <c r="A1178" s="5">
        <v>45103.963915173612</v>
      </c>
      <c r="B1178" s="1">
        <v>1</v>
      </c>
      <c r="C1178" s="6">
        <v>541.88</v>
      </c>
      <c r="D1178" s="6">
        <v>1</v>
      </c>
      <c r="E1178" s="7" t="s">
        <v>19</v>
      </c>
      <c r="F1178" s="5">
        <v>45104.44826503472</v>
      </c>
      <c r="G1178" s="1">
        <v>1</v>
      </c>
      <c r="H1178" s="5">
        <v>45094.424090196757</v>
      </c>
      <c r="I1178" s="7" t="s">
        <v>49</v>
      </c>
      <c r="J1178" s="7"/>
      <c r="K1178" s="7" t="s">
        <v>50</v>
      </c>
      <c r="L1178" s="7" t="s">
        <v>31</v>
      </c>
      <c r="M1178" s="7" t="s">
        <v>32</v>
      </c>
      <c r="N1178" s="7" t="s">
        <v>28</v>
      </c>
      <c r="O1178" s="7" t="s">
        <v>51</v>
      </c>
      <c r="P1178" s="25">
        <f t="shared" si="265"/>
        <v>1177</v>
      </c>
      <c r="Q1178" s="28">
        <f t="shared" si="262"/>
        <v>45078</v>
      </c>
      <c r="R1178" s="28" t="str">
        <f t="shared" si="252"/>
        <v>OTA</v>
      </c>
      <c r="S1178" s="28" t="str">
        <f t="shared" si="253"/>
        <v>OTA</v>
      </c>
      <c r="T1178" s="29">
        <f t="shared" si="254"/>
        <v>5.8927519151443723E-4</v>
      </c>
      <c r="U1178" s="29">
        <f t="shared" si="263"/>
        <v>5.8927519151443723E-4</v>
      </c>
      <c r="V1178" s="30">
        <f t="shared" si="255"/>
        <v>81.281999999999996</v>
      </c>
      <c r="W1178" s="30">
        <f t="shared" si="256"/>
        <v>0</v>
      </c>
      <c r="X1178" s="30">
        <f t="shared" si="257"/>
        <v>0</v>
      </c>
      <c r="Y1178" s="30">
        <f t="shared" si="258"/>
        <v>9.7538399999999985</v>
      </c>
      <c r="Z1178" s="30">
        <f t="shared" si="259"/>
        <v>115</v>
      </c>
      <c r="AA1178" s="30">
        <f t="shared" si="260"/>
        <v>1.1785503830288744</v>
      </c>
      <c r="AB1178" s="30">
        <f t="shared" si="261"/>
        <v>0</v>
      </c>
      <c r="AC1178" s="30">
        <f t="shared" si="264"/>
        <v>334.6656096169711</v>
      </c>
    </row>
    <row r="1179" spans="1:29" x14ac:dyDescent="0.35">
      <c r="A1179" s="5">
        <v>45103.788458252318</v>
      </c>
      <c r="B1179" s="1">
        <v>3</v>
      </c>
      <c r="C1179" s="6">
        <v>1692.86</v>
      </c>
      <c r="D1179" s="6">
        <v>1</v>
      </c>
      <c r="E1179" s="7" t="s">
        <v>19</v>
      </c>
      <c r="F1179" s="5">
        <v>45106.458333333336</v>
      </c>
      <c r="G1179" s="1">
        <v>1</v>
      </c>
      <c r="H1179" s="5">
        <v>45080.879300138891</v>
      </c>
      <c r="I1179" s="7" t="s">
        <v>49</v>
      </c>
      <c r="J1179" s="7"/>
      <c r="K1179" s="7" t="s">
        <v>60</v>
      </c>
      <c r="L1179" s="7" t="s">
        <v>21</v>
      </c>
      <c r="M1179" s="7" t="s">
        <v>22</v>
      </c>
      <c r="N1179" s="7" t="s">
        <v>28</v>
      </c>
      <c r="O1179" s="7" t="s">
        <v>61</v>
      </c>
      <c r="P1179" s="25">
        <f t="shared" si="265"/>
        <v>1178</v>
      </c>
      <c r="Q1179" s="28">
        <f t="shared" si="262"/>
        <v>45078</v>
      </c>
      <c r="R1179" s="28" t="str">
        <f t="shared" si="252"/>
        <v>WEB</v>
      </c>
      <c r="S1179" s="28" t="str">
        <f t="shared" si="253"/>
        <v>META</v>
      </c>
      <c r="T1179" s="29">
        <f t="shared" si="254"/>
        <v>4.8939641109298528E-3</v>
      </c>
      <c r="U1179" s="29">
        <f t="shared" si="263"/>
        <v>4.8939641109298528E-3</v>
      </c>
      <c r="V1179" s="30">
        <f t="shared" si="255"/>
        <v>0</v>
      </c>
      <c r="W1179" s="30">
        <f t="shared" si="256"/>
        <v>0</v>
      </c>
      <c r="X1179" s="30">
        <f t="shared" si="257"/>
        <v>0</v>
      </c>
      <c r="Y1179" s="30">
        <f t="shared" si="258"/>
        <v>30.471479999999996</v>
      </c>
      <c r="Z1179" s="30">
        <f t="shared" si="259"/>
        <v>191.66666666666666</v>
      </c>
      <c r="AA1179" s="30">
        <f t="shared" si="260"/>
        <v>0</v>
      </c>
      <c r="AB1179" s="30">
        <f t="shared" si="261"/>
        <v>0</v>
      </c>
      <c r="AC1179" s="30">
        <f t="shared" si="264"/>
        <v>1470.7218533333332</v>
      </c>
    </row>
    <row r="1180" spans="1:29" x14ac:dyDescent="0.35">
      <c r="A1180" s="5">
        <v>45103.819338819441</v>
      </c>
      <c r="B1180" s="1">
        <v>1</v>
      </c>
      <c r="C1180" s="6">
        <v>541.88</v>
      </c>
      <c r="D1180" s="6">
        <v>1</v>
      </c>
      <c r="E1180" s="7" t="s">
        <v>19</v>
      </c>
      <c r="F1180" s="5">
        <v>45104.285479953702</v>
      </c>
      <c r="G1180" s="1">
        <v>1</v>
      </c>
      <c r="H1180" s="5">
        <v>45097.417849421297</v>
      </c>
      <c r="I1180" s="7" t="s">
        <v>49</v>
      </c>
      <c r="J1180" s="7"/>
      <c r="K1180" s="7" t="s">
        <v>50</v>
      </c>
      <c r="L1180" s="7" t="s">
        <v>31</v>
      </c>
      <c r="M1180" s="7" t="s">
        <v>32</v>
      </c>
      <c r="N1180" s="7" t="s">
        <v>28</v>
      </c>
      <c r="O1180" s="7" t="s">
        <v>51</v>
      </c>
      <c r="P1180" s="25">
        <f t="shared" si="265"/>
        <v>1179</v>
      </c>
      <c r="Q1180" s="28">
        <f t="shared" si="262"/>
        <v>45078</v>
      </c>
      <c r="R1180" s="28" t="str">
        <f t="shared" si="252"/>
        <v>OTA</v>
      </c>
      <c r="S1180" s="28" t="str">
        <f t="shared" si="253"/>
        <v>OTA</v>
      </c>
      <c r="T1180" s="29">
        <f t="shared" si="254"/>
        <v>5.8927519151443723E-4</v>
      </c>
      <c r="U1180" s="29">
        <f t="shared" si="263"/>
        <v>5.8927519151443723E-4</v>
      </c>
      <c r="V1180" s="30">
        <f t="shared" si="255"/>
        <v>81.281999999999996</v>
      </c>
      <c r="W1180" s="30">
        <f t="shared" si="256"/>
        <v>0</v>
      </c>
      <c r="X1180" s="30">
        <f t="shared" si="257"/>
        <v>0</v>
      </c>
      <c r="Y1180" s="30">
        <f t="shared" si="258"/>
        <v>9.7538399999999985</v>
      </c>
      <c r="Z1180" s="30">
        <f t="shared" si="259"/>
        <v>115</v>
      </c>
      <c r="AA1180" s="30">
        <f t="shared" si="260"/>
        <v>1.1785503830288744</v>
      </c>
      <c r="AB1180" s="30">
        <f t="shared" si="261"/>
        <v>0</v>
      </c>
      <c r="AC1180" s="30">
        <f t="shared" si="264"/>
        <v>334.6656096169711</v>
      </c>
    </row>
    <row r="1181" spans="1:29" x14ac:dyDescent="0.35">
      <c r="A1181" s="5">
        <v>45103.719119780093</v>
      </c>
      <c r="B1181" s="1">
        <v>2</v>
      </c>
      <c r="C1181" s="6">
        <v>1171.79</v>
      </c>
      <c r="D1181" s="6">
        <v>1</v>
      </c>
      <c r="E1181" s="7" t="s">
        <v>19</v>
      </c>
      <c r="F1181" s="5">
        <v>45105.274101099538</v>
      </c>
      <c r="G1181" s="1">
        <v>1</v>
      </c>
      <c r="H1181" s="5">
        <v>45100.244569745373</v>
      </c>
      <c r="I1181" s="7" t="s">
        <v>49</v>
      </c>
      <c r="J1181" s="7"/>
      <c r="K1181" s="7" t="s">
        <v>50</v>
      </c>
      <c r="L1181" s="7" t="s">
        <v>31</v>
      </c>
      <c r="M1181" s="7" t="s">
        <v>32</v>
      </c>
      <c r="N1181" s="7" t="s">
        <v>28</v>
      </c>
      <c r="O1181" s="7" t="s">
        <v>51</v>
      </c>
      <c r="P1181" s="25">
        <f t="shared" si="265"/>
        <v>1180</v>
      </c>
      <c r="Q1181" s="28">
        <f t="shared" si="262"/>
        <v>45078</v>
      </c>
      <c r="R1181" s="28" t="str">
        <f t="shared" si="252"/>
        <v>OTA</v>
      </c>
      <c r="S1181" s="28" t="str">
        <f t="shared" si="253"/>
        <v>OTA</v>
      </c>
      <c r="T1181" s="29">
        <f t="shared" si="254"/>
        <v>1.1785503830288745E-3</v>
      </c>
      <c r="U1181" s="29">
        <f t="shared" si="263"/>
        <v>1.1785503830288745E-3</v>
      </c>
      <c r="V1181" s="30">
        <f t="shared" si="255"/>
        <v>175.76849999999999</v>
      </c>
      <c r="W1181" s="30">
        <f t="shared" si="256"/>
        <v>0</v>
      </c>
      <c r="X1181" s="30">
        <f t="shared" si="257"/>
        <v>0</v>
      </c>
      <c r="Y1181" s="30">
        <f t="shared" si="258"/>
        <v>21.092219999999998</v>
      </c>
      <c r="Z1181" s="30">
        <f t="shared" si="259"/>
        <v>153.33333333333331</v>
      </c>
      <c r="AA1181" s="30">
        <f t="shared" si="260"/>
        <v>2.3571007660577488</v>
      </c>
      <c r="AB1181" s="30">
        <f t="shared" si="261"/>
        <v>0</v>
      </c>
      <c r="AC1181" s="30">
        <f t="shared" si="264"/>
        <v>819.23884590060902</v>
      </c>
    </row>
    <row r="1182" spans="1:29" x14ac:dyDescent="0.35">
      <c r="A1182" s="5">
        <v>45103.745243356483</v>
      </c>
      <c r="B1182" s="1">
        <v>1</v>
      </c>
      <c r="C1182" s="6">
        <v>737.5</v>
      </c>
      <c r="D1182" s="6">
        <v>1</v>
      </c>
      <c r="E1182" s="7" t="s">
        <v>19</v>
      </c>
      <c r="F1182" s="5">
        <v>45104.287180671294</v>
      </c>
      <c r="G1182" s="1">
        <v>1</v>
      </c>
      <c r="H1182" s="5">
        <v>45061.950822939812</v>
      </c>
      <c r="I1182" s="7" t="s">
        <v>49</v>
      </c>
      <c r="J1182" s="7"/>
      <c r="K1182" s="7" t="s">
        <v>30</v>
      </c>
      <c r="L1182" s="7" t="s">
        <v>31</v>
      </c>
      <c r="M1182" s="7" t="s">
        <v>32</v>
      </c>
      <c r="N1182" s="7" t="s">
        <v>33</v>
      </c>
      <c r="O1182" s="7" t="s">
        <v>30</v>
      </c>
      <c r="P1182" s="25">
        <f t="shared" si="265"/>
        <v>1181</v>
      </c>
      <c r="Q1182" s="28">
        <f t="shared" si="262"/>
        <v>45078</v>
      </c>
      <c r="R1182" s="28" t="str">
        <f t="shared" si="252"/>
        <v>OTA</v>
      </c>
      <c r="S1182" s="28" t="str">
        <f t="shared" si="253"/>
        <v>OTA</v>
      </c>
      <c r="T1182" s="29">
        <f t="shared" si="254"/>
        <v>5.8927519151443723E-4</v>
      </c>
      <c r="U1182" s="29">
        <f t="shared" si="263"/>
        <v>5.8927519151443723E-4</v>
      </c>
      <c r="V1182" s="30">
        <f t="shared" si="255"/>
        <v>110.625</v>
      </c>
      <c r="W1182" s="30">
        <f t="shared" si="256"/>
        <v>0</v>
      </c>
      <c r="X1182" s="30">
        <f t="shared" si="257"/>
        <v>0</v>
      </c>
      <c r="Y1182" s="30">
        <f t="shared" si="258"/>
        <v>13.274999999999999</v>
      </c>
      <c r="Z1182" s="30">
        <f t="shared" si="259"/>
        <v>115</v>
      </c>
      <c r="AA1182" s="30">
        <f t="shared" si="260"/>
        <v>1.1785503830288744</v>
      </c>
      <c r="AB1182" s="30">
        <f t="shared" si="261"/>
        <v>0</v>
      </c>
      <c r="AC1182" s="30">
        <f t="shared" si="264"/>
        <v>497.42144961697113</v>
      </c>
    </row>
    <row r="1183" spans="1:29" x14ac:dyDescent="0.35">
      <c r="A1183" s="5">
        <v>45103.698403379633</v>
      </c>
      <c r="B1183" s="1">
        <v>1</v>
      </c>
      <c r="C1183" s="6">
        <v>497.86</v>
      </c>
      <c r="D1183" s="6">
        <v>1</v>
      </c>
      <c r="E1183" s="7" t="s">
        <v>19</v>
      </c>
      <c r="F1183" s="5">
        <v>45104.410433819445</v>
      </c>
      <c r="G1183" s="1">
        <v>1</v>
      </c>
      <c r="H1183" s="5">
        <v>45103.697402245372</v>
      </c>
      <c r="I1183" s="7" t="s">
        <v>67</v>
      </c>
      <c r="J1183" s="7"/>
      <c r="K1183" s="7"/>
      <c r="L1183" s="7" t="s">
        <v>21</v>
      </c>
      <c r="M1183" s="7" t="s">
        <v>22</v>
      </c>
      <c r="N1183" s="7" t="s">
        <v>23</v>
      </c>
      <c r="O1183" s="7" t="s">
        <v>24</v>
      </c>
      <c r="P1183" s="25">
        <f t="shared" si="265"/>
        <v>1182</v>
      </c>
      <c r="Q1183" s="28">
        <f t="shared" si="262"/>
        <v>45078</v>
      </c>
      <c r="R1183" s="28" t="str">
        <f t="shared" si="252"/>
        <v>WEB</v>
      </c>
      <c r="S1183" s="28" t="str">
        <f t="shared" si="253"/>
        <v>OFFLINE</v>
      </c>
      <c r="T1183" s="29">
        <f t="shared" si="254"/>
        <v>1.6313213703099511E-3</v>
      </c>
      <c r="U1183" s="29">
        <f t="shared" si="263"/>
        <v>1.6313213703099511E-3</v>
      </c>
      <c r="V1183" s="30">
        <f t="shared" si="255"/>
        <v>0</v>
      </c>
      <c r="W1183" s="30">
        <f t="shared" si="256"/>
        <v>0</v>
      </c>
      <c r="X1183" s="30">
        <f t="shared" si="257"/>
        <v>0</v>
      </c>
      <c r="Y1183" s="30">
        <f t="shared" si="258"/>
        <v>6.97004</v>
      </c>
      <c r="Z1183" s="30">
        <f t="shared" si="259"/>
        <v>115</v>
      </c>
      <c r="AA1183" s="30">
        <f t="shared" si="260"/>
        <v>0</v>
      </c>
      <c r="AB1183" s="30">
        <f t="shared" si="261"/>
        <v>0</v>
      </c>
      <c r="AC1183" s="30">
        <f t="shared" si="264"/>
        <v>375.88996000000003</v>
      </c>
    </row>
    <row r="1184" spans="1:29" x14ac:dyDescent="0.35">
      <c r="A1184" s="5">
        <v>45103.703784861114</v>
      </c>
      <c r="B1184" s="1">
        <v>1</v>
      </c>
      <c r="C1184" s="6">
        <v>562.37</v>
      </c>
      <c r="D1184" s="6">
        <v>1</v>
      </c>
      <c r="E1184" s="7" t="s">
        <v>19</v>
      </c>
      <c r="F1184" s="5">
        <v>45104.443560266205</v>
      </c>
      <c r="G1184" s="1">
        <v>1</v>
      </c>
      <c r="H1184" s="5">
        <v>45102.538334872683</v>
      </c>
      <c r="I1184" s="7" t="s">
        <v>53</v>
      </c>
      <c r="J1184" s="7"/>
      <c r="K1184" s="7" t="s">
        <v>50</v>
      </c>
      <c r="L1184" s="7" t="s">
        <v>31</v>
      </c>
      <c r="M1184" s="7" t="s">
        <v>32</v>
      </c>
      <c r="N1184" s="7" t="s">
        <v>28</v>
      </c>
      <c r="O1184" s="7" t="s">
        <v>51</v>
      </c>
      <c r="P1184" s="25">
        <f t="shared" si="265"/>
        <v>1183</v>
      </c>
      <c r="Q1184" s="28">
        <f t="shared" si="262"/>
        <v>45078</v>
      </c>
      <c r="R1184" s="28" t="str">
        <f t="shared" si="252"/>
        <v>OTA</v>
      </c>
      <c r="S1184" s="28" t="str">
        <f t="shared" si="253"/>
        <v>OTA</v>
      </c>
      <c r="T1184" s="29">
        <f t="shared" si="254"/>
        <v>5.8927519151443723E-4</v>
      </c>
      <c r="U1184" s="29">
        <f t="shared" si="263"/>
        <v>5.8927519151443723E-4</v>
      </c>
      <c r="V1184" s="30">
        <f t="shared" si="255"/>
        <v>84.355499999999992</v>
      </c>
      <c r="W1184" s="30">
        <f t="shared" si="256"/>
        <v>0</v>
      </c>
      <c r="X1184" s="30">
        <f t="shared" si="257"/>
        <v>0</v>
      </c>
      <c r="Y1184" s="30">
        <f t="shared" si="258"/>
        <v>10.12266</v>
      </c>
      <c r="Z1184" s="30">
        <f t="shared" si="259"/>
        <v>115</v>
      </c>
      <c r="AA1184" s="30">
        <f t="shared" si="260"/>
        <v>1.1785503830288744</v>
      </c>
      <c r="AB1184" s="30">
        <f t="shared" si="261"/>
        <v>0</v>
      </c>
      <c r="AC1184" s="30">
        <f t="shared" si="264"/>
        <v>351.71328961697111</v>
      </c>
    </row>
    <row r="1185" spans="1:29" x14ac:dyDescent="0.35">
      <c r="A1185" s="5">
        <v>45103.70384814815</v>
      </c>
      <c r="B1185" s="1">
        <v>1</v>
      </c>
      <c r="C1185" s="6">
        <v>562.37</v>
      </c>
      <c r="D1185" s="6">
        <v>1</v>
      </c>
      <c r="E1185" s="7" t="s">
        <v>19</v>
      </c>
      <c r="F1185" s="5">
        <v>45104.443092453701</v>
      </c>
      <c r="G1185" s="1">
        <v>1</v>
      </c>
      <c r="H1185" s="5">
        <v>45102.538334872683</v>
      </c>
      <c r="I1185" s="7" t="s">
        <v>53</v>
      </c>
      <c r="J1185" s="7"/>
      <c r="K1185" s="7" t="s">
        <v>50</v>
      </c>
      <c r="L1185" s="7" t="s">
        <v>31</v>
      </c>
      <c r="M1185" s="7" t="s">
        <v>32</v>
      </c>
      <c r="N1185" s="7" t="s">
        <v>28</v>
      </c>
      <c r="O1185" s="7" t="s">
        <v>51</v>
      </c>
      <c r="P1185" s="25">
        <f t="shared" si="265"/>
        <v>1184</v>
      </c>
      <c r="Q1185" s="28">
        <f t="shared" si="262"/>
        <v>45078</v>
      </c>
      <c r="R1185" s="28" t="str">
        <f t="shared" si="252"/>
        <v>OTA</v>
      </c>
      <c r="S1185" s="28" t="str">
        <f t="shared" si="253"/>
        <v>OTA</v>
      </c>
      <c r="T1185" s="29">
        <f t="shared" si="254"/>
        <v>5.8927519151443723E-4</v>
      </c>
      <c r="U1185" s="29">
        <f t="shared" si="263"/>
        <v>5.8927519151443723E-4</v>
      </c>
      <c r="V1185" s="30">
        <f t="shared" si="255"/>
        <v>84.355499999999992</v>
      </c>
      <c r="W1185" s="30">
        <f t="shared" si="256"/>
        <v>0</v>
      </c>
      <c r="X1185" s="30">
        <f t="shared" si="257"/>
        <v>0</v>
      </c>
      <c r="Y1185" s="30">
        <f t="shared" si="258"/>
        <v>10.12266</v>
      </c>
      <c r="Z1185" s="30">
        <f t="shared" si="259"/>
        <v>115</v>
      </c>
      <c r="AA1185" s="30">
        <f t="shared" si="260"/>
        <v>1.1785503830288744</v>
      </c>
      <c r="AB1185" s="30">
        <f t="shared" si="261"/>
        <v>0</v>
      </c>
      <c r="AC1185" s="30">
        <f t="shared" si="264"/>
        <v>351.71328961697111</v>
      </c>
    </row>
    <row r="1186" spans="1:29" x14ac:dyDescent="0.35">
      <c r="A1186" s="5">
        <v>45103.967489212962</v>
      </c>
      <c r="B1186" s="1">
        <v>2</v>
      </c>
      <c r="C1186" s="6">
        <v>1177.8599999999999</v>
      </c>
      <c r="D1186" s="6">
        <v>1</v>
      </c>
      <c r="E1186" s="7" t="s">
        <v>19</v>
      </c>
      <c r="F1186" s="5">
        <v>45105.33596877315</v>
      </c>
      <c r="G1186" s="1">
        <v>1</v>
      </c>
      <c r="H1186" s="5">
        <v>45102.443031747687</v>
      </c>
      <c r="I1186" s="7" t="s">
        <v>53</v>
      </c>
      <c r="J1186" s="7"/>
      <c r="K1186" s="7" t="s">
        <v>60</v>
      </c>
      <c r="L1186" s="7" t="s">
        <v>21</v>
      </c>
      <c r="M1186" s="7" t="s">
        <v>22</v>
      </c>
      <c r="N1186" s="7" t="s">
        <v>23</v>
      </c>
      <c r="O1186" s="7" t="s">
        <v>61</v>
      </c>
      <c r="P1186" s="25">
        <f t="shared" si="265"/>
        <v>1185</v>
      </c>
      <c r="Q1186" s="28">
        <f t="shared" si="262"/>
        <v>45078</v>
      </c>
      <c r="R1186" s="28" t="str">
        <f t="shared" si="252"/>
        <v>WEB</v>
      </c>
      <c r="S1186" s="28" t="str">
        <f t="shared" si="253"/>
        <v>META</v>
      </c>
      <c r="T1186" s="29">
        <f t="shared" si="254"/>
        <v>3.2626427406199023E-3</v>
      </c>
      <c r="U1186" s="29">
        <f t="shared" si="263"/>
        <v>3.2626427406199023E-3</v>
      </c>
      <c r="V1186" s="30">
        <f t="shared" si="255"/>
        <v>0</v>
      </c>
      <c r="W1186" s="30">
        <f t="shared" si="256"/>
        <v>0</v>
      </c>
      <c r="X1186" s="30">
        <f t="shared" si="257"/>
        <v>0</v>
      </c>
      <c r="Y1186" s="30">
        <f t="shared" si="258"/>
        <v>21.201479999999997</v>
      </c>
      <c r="Z1186" s="30">
        <f t="shared" si="259"/>
        <v>153.33333333333331</v>
      </c>
      <c r="AA1186" s="30">
        <f t="shared" si="260"/>
        <v>0</v>
      </c>
      <c r="AB1186" s="30">
        <f t="shared" si="261"/>
        <v>0</v>
      </c>
      <c r="AC1186" s="30">
        <f t="shared" si="264"/>
        <v>1003.3251866666666</v>
      </c>
    </row>
    <row r="1187" spans="1:29" x14ac:dyDescent="0.35">
      <c r="A1187" s="5">
        <v>45103.672010486109</v>
      </c>
      <c r="B1187" s="1">
        <v>2</v>
      </c>
      <c r="C1187" s="6">
        <v>1130.81</v>
      </c>
      <c r="D1187" s="6">
        <v>1</v>
      </c>
      <c r="E1187" s="7" t="s">
        <v>19</v>
      </c>
      <c r="F1187" s="5">
        <v>45105.455286111108</v>
      </c>
      <c r="G1187" s="1">
        <v>1</v>
      </c>
      <c r="H1187" s="5">
        <v>45084.033469618058</v>
      </c>
      <c r="I1187" s="7" t="s">
        <v>53</v>
      </c>
      <c r="J1187" s="7"/>
      <c r="K1187" s="7" t="s">
        <v>50</v>
      </c>
      <c r="L1187" s="7" t="s">
        <v>31</v>
      </c>
      <c r="M1187" s="7" t="s">
        <v>32</v>
      </c>
      <c r="N1187" s="7" t="s">
        <v>28</v>
      </c>
      <c r="O1187" s="7" t="s">
        <v>51</v>
      </c>
      <c r="P1187" s="25">
        <f t="shared" si="265"/>
        <v>1186</v>
      </c>
      <c r="Q1187" s="28">
        <f t="shared" si="262"/>
        <v>45078</v>
      </c>
      <c r="R1187" s="28" t="str">
        <f t="shared" si="252"/>
        <v>OTA</v>
      </c>
      <c r="S1187" s="28" t="str">
        <f t="shared" si="253"/>
        <v>OTA</v>
      </c>
      <c r="T1187" s="29">
        <f t="shared" si="254"/>
        <v>1.1785503830288745E-3</v>
      </c>
      <c r="U1187" s="29">
        <f t="shared" si="263"/>
        <v>1.1785503830288745E-3</v>
      </c>
      <c r="V1187" s="30">
        <f t="shared" si="255"/>
        <v>169.6215</v>
      </c>
      <c r="W1187" s="30">
        <f t="shared" si="256"/>
        <v>0</v>
      </c>
      <c r="X1187" s="30">
        <f t="shared" si="257"/>
        <v>0</v>
      </c>
      <c r="Y1187" s="30">
        <f t="shared" si="258"/>
        <v>20.354579999999999</v>
      </c>
      <c r="Z1187" s="30">
        <f t="shared" si="259"/>
        <v>153.33333333333331</v>
      </c>
      <c r="AA1187" s="30">
        <f t="shared" si="260"/>
        <v>2.3571007660577488</v>
      </c>
      <c r="AB1187" s="30">
        <f t="shared" si="261"/>
        <v>0</v>
      </c>
      <c r="AC1187" s="30">
        <f t="shared" si="264"/>
        <v>785.14348590060899</v>
      </c>
    </row>
    <row r="1188" spans="1:29" x14ac:dyDescent="0.35">
      <c r="A1188" s="5">
        <v>45104.729228506942</v>
      </c>
      <c r="B1188" s="1">
        <v>3</v>
      </c>
      <c r="C1188" s="6">
        <v>3383.89</v>
      </c>
      <c r="D1188" s="6">
        <v>1</v>
      </c>
      <c r="E1188" s="7" t="s">
        <v>19</v>
      </c>
      <c r="F1188" s="5">
        <v>45107.402418715275</v>
      </c>
      <c r="G1188" s="1">
        <v>2</v>
      </c>
      <c r="H1188" s="5">
        <v>45032.608116747688</v>
      </c>
      <c r="I1188" s="7" t="s">
        <v>20</v>
      </c>
      <c r="J1188" s="7"/>
      <c r="K1188" s="7" t="s">
        <v>38</v>
      </c>
      <c r="L1188" s="7" t="s">
        <v>31</v>
      </c>
      <c r="M1188" s="7" t="s">
        <v>34</v>
      </c>
      <c r="N1188" s="7" t="s">
        <v>23</v>
      </c>
      <c r="O1188" s="7" t="s">
        <v>38</v>
      </c>
      <c r="P1188" s="25">
        <f t="shared" si="265"/>
        <v>1187</v>
      </c>
      <c r="Q1188" s="28">
        <f t="shared" si="262"/>
        <v>45078</v>
      </c>
      <c r="R1188" s="28" t="str">
        <f t="shared" si="252"/>
        <v>OTA</v>
      </c>
      <c r="S1188" s="28" t="str">
        <f t="shared" si="253"/>
        <v>OTA</v>
      </c>
      <c r="T1188" s="29">
        <f t="shared" si="254"/>
        <v>1.7678255745433118E-3</v>
      </c>
      <c r="U1188" s="29">
        <f t="shared" si="263"/>
        <v>1.7678255745433118E-3</v>
      </c>
      <c r="V1188" s="30">
        <f t="shared" si="255"/>
        <v>507.58349999999996</v>
      </c>
      <c r="W1188" s="30">
        <f t="shared" si="256"/>
        <v>0</v>
      </c>
      <c r="X1188" s="30">
        <f t="shared" si="257"/>
        <v>0</v>
      </c>
      <c r="Y1188" s="30">
        <f t="shared" si="258"/>
        <v>60.910019999999996</v>
      </c>
      <c r="Z1188" s="30">
        <f t="shared" si="259"/>
        <v>191.66666666666666</v>
      </c>
      <c r="AA1188" s="30">
        <f t="shared" si="260"/>
        <v>3.5356511490866236</v>
      </c>
      <c r="AB1188" s="30">
        <f t="shared" si="261"/>
        <v>0</v>
      </c>
      <c r="AC1188" s="30">
        <f t="shared" si="264"/>
        <v>2620.1941621842466</v>
      </c>
    </row>
    <row r="1189" spans="1:29" x14ac:dyDescent="0.35">
      <c r="A1189" s="5">
        <v>45104.946316111113</v>
      </c>
      <c r="B1189" s="1">
        <v>3</v>
      </c>
      <c r="C1189" s="6">
        <v>4423.3999999999996</v>
      </c>
      <c r="D1189" s="6">
        <v>1</v>
      </c>
      <c r="E1189" s="7" t="s">
        <v>19</v>
      </c>
      <c r="F1189" s="5">
        <v>45107.388802893518</v>
      </c>
      <c r="G1189" s="1">
        <v>2</v>
      </c>
      <c r="H1189" s="5">
        <v>45029.618535613423</v>
      </c>
      <c r="I1189" s="7" t="s">
        <v>20</v>
      </c>
      <c r="J1189" s="7"/>
      <c r="K1189" s="7" t="s">
        <v>30</v>
      </c>
      <c r="L1189" s="7" t="s">
        <v>31</v>
      </c>
      <c r="M1189" s="7" t="s">
        <v>34</v>
      </c>
      <c r="N1189" s="7" t="s">
        <v>33</v>
      </c>
      <c r="O1189" s="7" t="s">
        <v>30</v>
      </c>
      <c r="P1189" s="25">
        <f t="shared" si="265"/>
        <v>1188</v>
      </c>
      <c r="Q1189" s="28">
        <f t="shared" si="262"/>
        <v>45078</v>
      </c>
      <c r="R1189" s="28" t="str">
        <f t="shared" si="252"/>
        <v>OTA</v>
      </c>
      <c r="S1189" s="28" t="str">
        <f t="shared" si="253"/>
        <v>OTA</v>
      </c>
      <c r="T1189" s="29">
        <f t="shared" si="254"/>
        <v>1.7678255745433118E-3</v>
      </c>
      <c r="U1189" s="29">
        <f t="shared" si="263"/>
        <v>1.7678255745433118E-3</v>
      </c>
      <c r="V1189" s="30">
        <f t="shared" si="255"/>
        <v>663.50999999999988</v>
      </c>
      <c r="W1189" s="30">
        <f t="shared" si="256"/>
        <v>0</v>
      </c>
      <c r="X1189" s="30">
        <f t="shared" si="257"/>
        <v>0</v>
      </c>
      <c r="Y1189" s="30">
        <f t="shared" si="258"/>
        <v>79.621199999999988</v>
      </c>
      <c r="Z1189" s="30">
        <f t="shared" si="259"/>
        <v>191.66666666666666</v>
      </c>
      <c r="AA1189" s="30">
        <f t="shared" si="260"/>
        <v>3.5356511490866236</v>
      </c>
      <c r="AB1189" s="30">
        <f t="shared" si="261"/>
        <v>0</v>
      </c>
      <c r="AC1189" s="30">
        <f t="shared" si="264"/>
        <v>3485.0664821842465</v>
      </c>
    </row>
    <row r="1190" spans="1:29" x14ac:dyDescent="0.35">
      <c r="A1190" s="5">
        <v>45104.678779340276</v>
      </c>
      <c r="B1190" s="1">
        <v>1</v>
      </c>
      <c r="C1190" s="6">
        <v>1782.07</v>
      </c>
      <c r="D1190" s="6">
        <v>1</v>
      </c>
      <c r="E1190" s="7" t="s">
        <v>19</v>
      </c>
      <c r="F1190" s="5">
        <v>45105.289254074072</v>
      </c>
      <c r="G1190" s="1">
        <v>1</v>
      </c>
      <c r="H1190" s="5">
        <v>45102.493906631942</v>
      </c>
      <c r="I1190" s="7" t="s">
        <v>20</v>
      </c>
      <c r="J1190" s="7"/>
      <c r="K1190" s="7" t="s">
        <v>30</v>
      </c>
      <c r="L1190" s="7" t="s">
        <v>31</v>
      </c>
      <c r="M1190" s="7" t="s">
        <v>58</v>
      </c>
      <c r="N1190" s="7" t="s">
        <v>33</v>
      </c>
      <c r="O1190" s="7" t="s">
        <v>30</v>
      </c>
      <c r="P1190" s="25">
        <f t="shared" si="265"/>
        <v>1189</v>
      </c>
      <c r="Q1190" s="28">
        <f t="shared" si="262"/>
        <v>45078</v>
      </c>
      <c r="R1190" s="28" t="str">
        <f t="shared" si="252"/>
        <v>OTA</v>
      </c>
      <c r="S1190" s="28" t="str">
        <f t="shared" si="253"/>
        <v>OTA</v>
      </c>
      <c r="T1190" s="29">
        <f t="shared" si="254"/>
        <v>5.8927519151443723E-4</v>
      </c>
      <c r="U1190" s="29">
        <f t="shared" si="263"/>
        <v>5.8927519151443723E-4</v>
      </c>
      <c r="V1190" s="30">
        <f t="shared" si="255"/>
        <v>267.31049999999999</v>
      </c>
      <c r="W1190" s="30">
        <f t="shared" si="256"/>
        <v>0</v>
      </c>
      <c r="X1190" s="30">
        <f t="shared" si="257"/>
        <v>0</v>
      </c>
      <c r="Y1190" s="30">
        <f t="shared" si="258"/>
        <v>32.077259999999995</v>
      </c>
      <c r="Z1190" s="30">
        <f t="shared" si="259"/>
        <v>115</v>
      </c>
      <c r="AA1190" s="30">
        <f t="shared" si="260"/>
        <v>1.1785503830288744</v>
      </c>
      <c r="AB1190" s="30">
        <f t="shared" si="261"/>
        <v>0</v>
      </c>
      <c r="AC1190" s="30">
        <f t="shared" si="264"/>
        <v>1366.5036896169711</v>
      </c>
    </row>
    <row r="1191" spans="1:29" x14ac:dyDescent="0.35">
      <c r="A1191" s="5">
        <v>45104.639170451388</v>
      </c>
      <c r="B1191" s="1">
        <v>1</v>
      </c>
      <c r="C1191" s="6">
        <v>1710.68</v>
      </c>
      <c r="D1191" s="6">
        <v>1</v>
      </c>
      <c r="E1191" s="7" t="s">
        <v>19</v>
      </c>
      <c r="F1191" s="5">
        <v>45105.44455320602</v>
      </c>
      <c r="G1191" s="1">
        <v>2</v>
      </c>
      <c r="H1191" s="5">
        <v>45103.738328611114</v>
      </c>
      <c r="I1191" s="7" t="s">
        <v>20</v>
      </c>
      <c r="J1191" s="7"/>
      <c r="K1191" s="7" t="s">
        <v>35</v>
      </c>
      <c r="L1191" s="7" t="s">
        <v>31</v>
      </c>
      <c r="M1191" s="7" t="s">
        <v>32</v>
      </c>
      <c r="N1191" s="7" t="s">
        <v>33</v>
      </c>
      <c r="O1191" s="7" t="s">
        <v>86</v>
      </c>
      <c r="P1191" s="25">
        <f t="shared" si="265"/>
        <v>1190</v>
      </c>
      <c r="Q1191" s="28">
        <f t="shared" si="262"/>
        <v>45078</v>
      </c>
      <c r="R1191" s="28" t="str">
        <f t="shared" si="252"/>
        <v>OTA</v>
      </c>
      <c r="S1191" s="28" t="str">
        <f t="shared" si="253"/>
        <v>OTA</v>
      </c>
      <c r="T1191" s="29">
        <f t="shared" si="254"/>
        <v>5.8927519151443723E-4</v>
      </c>
      <c r="U1191" s="29">
        <f t="shared" si="263"/>
        <v>5.8927519151443723E-4</v>
      </c>
      <c r="V1191" s="30">
        <f t="shared" si="255"/>
        <v>256.60199999999998</v>
      </c>
      <c r="W1191" s="30">
        <f t="shared" si="256"/>
        <v>0</v>
      </c>
      <c r="X1191" s="30">
        <f t="shared" si="257"/>
        <v>0</v>
      </c>
      <c r="Y1191" s="30">
        <f t="shared" si="258"/>
        <v>30.79224</v>
      </c>
      <c r="Z1191" s="30">
        <f t="shared" si="259"/>
        <v>115</v>
      </c>
      <c r="AA1191" s="30">
        <f t="shared" si="260"/>
        <v>1.1785503830288744</v>
      </c>
      <c r="AB1191" s="30">
        <f t="shared" si="261"/>
        <v>0</v>
      </c>
      <c r="AC1191" s="30">
        <f t="shared" si="264"/>
        <v>1307.1072096169712</v>
      </c>
    </row>
    <row r="1192" spans="1:29" x14ac:dyDescent="0.35">
      <c r="A1192" s="5">
        <v>45104.633330405093</v>
      </c>
      <c r="B1192" s="1">
        <v>1</v>
      </c>
      <c r="C1192" s="6">
        <v>1458.43</v>
      </c>
      <c r="D1192" s="6">
        <v>1</v>
      </c>
      <c r="E1192" s="7" t="s">
        <v>19</v>
      </c>
      <c r="F1192" s="5">
        <v>45105.37806570602</v>
      </c>
      <c r="G1192" s="1">
        <v>2</v>
      </c>
      <c r="H1192" s="5">
        <v>44979.757777997685</v>
      </c>
      <c r="I1192" s="7" t="s">
        <v>20</v>
      </c>
      <c r="J1192" s="7"/>
      <c r="K1192" s="7"/>
      <c r="L1192" s="7" t="s">
        <v>21</v>
      </c>
      <c r="M1192" s="7" t="s">
        <v>57</v>
      </c>
      <c r="N1192" s="7" t="s">
        <v>23</v>
      </c>
      <c r="O1192" s="7" t="s">
        <v>46</v>
      </c>
      <c r="P1192" s="25">
        <f t="shared" si="265"/>
        <v>1191</v>
      </c>
      <c r="Q1192" s="28">
        <f t="shared" si="262"/>
        <v>45078</v>
      </c>
      <c r="R1192" s="28" t="str">
        <f t="shared" si="252"/>
        <v>WEB</v>
      </c>
      <c r="S1192" s="28" t="str">
        <f t="shared" si="253"/>
        <v>WEBSITE</v>
      </c>
      <c r="T1192" s="29">
        <f t="shared" si="254"/>
        <v>1.6313213703099511E-3</v>
      </c>
      <c r="U1192" s="29">
        <f t="shared" si="263"/>
        <v>1.6313213703099511E-3</v>
      </c>
      <c r="V1192" s="30">
        <f t="shared" si="255"/>
        <v>14.584300000000001</v>
      </c>
      <c r="W1192" s="30">
        <f t="shared" si="256"/>
        <v>50</v>
      </c>
      <c r="X1192" s="30">
        <f t="shared" si="257"/>
        <v>0</v>
      </c>
      <c r="Y1192" s="30">
        <f t="shared" si="258"/>
        <v>20.418020000000002</v>
      </c>
      <c r="Z1192" s="30">
        <f t="shared" si="259"/>
        <v>115</v>
      </c>
      <c r="AA1192" s="30">
        <f t="shared" si="260"/>
        <v>16.31321370309951</v>
      </c>
      <c r="AB1192" s="30">
        <f t="shared" si="261"/>
        <v>0</v>
      </c>
      <c r="AC1192" s="30">
        <f t="shared" si="264"/>
        <v>1242.1144662969004</v>
      </c>
    </row>
    <row r="1193" spans="1:29" x14ac:dyDescent="0.35">
      <c r="A1193" s="5">
        <v>45104.668726840275</v>
      </c>
      <c r="B1193" s="1">
        <v>2</v>
      </c>
      <c r="C1193" s="6">
        <v>3045.54</v>
      </c>
      <c r="D1193" s="6">
        <v>1</v>
      </c>
      <c r="E1193" s="7" t="s">
        <v>19</v>
      </c>
      <c r="F1193" s="5">
        <v>45106.286959166668</v>
      </c>
      <c r="G1193" s="1">
        <v>2</v>
      </c>
      <c r="H1193" s="5">
        <v>45025.17340039352</v>
      </c>
      <c r="I1193" s="7" t="s">
        <v>20</v>
      </c>
      <c r="J1193" s="7"/>
      <c r="K1193" s="7" t="s">
        <v>30</v>
      </c>
      <c r="L1193" s="7" t="s">
        <v>31</v>
      </c>
      <c r="M1193" s="7" t="s">
        <v>32</v>
      </c>
      <c r="N1193" s="7" t="s">
        <v>33</v>
      </c>
      <c r="O1193" s="7" t="s">
        <v>30</v>
      </c>
      <c r="P1193" s="25">
        <f t="shared" si="265"/>
        <v>1192</v>
      </c>
      <c r="Q1193" s="28">
        <f t="shared" si="262"/>
        <v>45078</v>
      </c>
      <c r="R1193" s="28" t="str">
        <f t="shared" si="252"/>
        <v>OTA</v>
      </c>
      <c r="S1193" s="28" t="str">
        <f t="shared" si="253"/>
        <v>OTA</v>
      </c>
      <c r="T1193" s="29">
        <f t="shared" si="254"/>
        <v>1.1785503830288745E-3</v>
      </c>
      <c r="U1193" s="29">
        <f t="shared" si="263"/>
        <v>1.1785503830288745E-3</v>
      </c>
      <c r="V1193" s="30">
        <f t="shared" si="255"/>
        <v>456.83099999999996</v>
      </c>
      <c r="W1193" s="30">
        <f t="shared" si="256"/>
        <v>0</v>
      </c>
      <c r="X1193" s="30">
        <f t="shared" si="257"/>
        <v>0</v>
      </c>
      <c r="Y1193" s="30">
        <f t="shared" si="258"/>
        <v>54.819719999999997</v>
      </c>
      <c r="Z1193" s="30">
        <f t="shared" si="259"/>
        <v>153.33333333333331</v>
      </c>
      <c r="AA1193" s="30">
        <f t="shared" si="260"/>
        <v>2.3571007660577488</v>
      </c>
      <c r="AB1193" s="30">
        <f t="shared" si="261"/>
        <v>0</v>
      </c>
      <c r="AC1193" s="30">
        <f t="shared" si="264"/>
        <v>2378.1988459006088</v>
      </c>
    </row>
    <row r="1194" spans="1:29" x14ac:dyDescent="0.35">
      <c r="A1194" s="5">
        <v>45104.640786284719</v>
      </c>
      <c r="B1194" s="1">
        <v>3</v>
      </c>
      <c r="C1194" s="6">
        <v>5193.71</v>
      </c>
      <c r="D1194" s="6">
        <v>1</v>
      </c>
      <c r="E1194" s="7" t="s">
        <v>19</v>
      </c>
      <c r="F1194" s="5">
        <v>45107.407153321758</v>
      </c>
      <c r="G1194" s="1">
        <v>1</v>
      </c>
      <c r="H1194" s="5">
        <v>45076.76705642361</v>
      </c>
      <c r="I1194" s="7" t="s">
        <v>41</v>
      </c>
      <c r="J1194" s="7"/>
      <c r="K1194" s="7"/>
      <c r="L1194" s="7" t="s">
        <v>21</v>
      </c>
      <c r="M1194" s="7" t="s">
        <v>64</v>
      </c>
      <c r="N1194" s="7" t="s">
        <v>33</v>
      </c>
      <c r="O1194" s="7" t="s">
        <v>46</v>
      </c>
      <c r="P1194" s="25">
        <f t="shared" si="265"/>
        <v>1193</v>
      </c>
      <c r="Q1194" s="28">
        <f t="shared" si="262"/>
        <v>45078</v>
      </c>
      <c r="R1194" s="28" t="str">
        <f t="shared" si="252"/>
        <v>WEB</v>
      </c>
      <c r="S1194" s="28" t="str">
        <f t="shared" si="253"/>
        <v>WEBSITE</v>
      </c>
      <c r="T1194" s="29">
        <f t="shared" si="254"/>
        <v>4.8939641109298528E-3</v>
      </c>
      <c r="U1194" s="29">
        <f t="shared" si="263"/>
        <v>4.8939641109298528E-3</v>
      </c>
      <c r="V1194" s="30">
        <f t="shared" si="255"/>
        <v>51.937100000000001</v>
      </c>
      <c r="W1194" s="30">
        <f t="shared" si="256"/>
        <v>50</v>
      </c>
      <c r="X1194" s="30">
        <f t="shared" si="257"/>
        <v>0</v>
      </c>
      <c r="Y1194" s="30">
        <f t="shared" si="258"/>
        <v>72.711939999999998</v>
      </c>
      <c r="Z1194" s="30">
        <f t="shared" si="259"/>
        <v>191.66666666666666</v>
      </c>
      <c r="AA1194" s="30">
        <f t="shared" si="260"/>
        <v>48.939641109298528</v>
      </c>
      <c r="AB1194" s="30">
        <f t="shared" si="261"/>
        <v>0</v>
      </c>
      <c r="AC1194" s="30">
        <f t="shared" si="264"/>
        <v>4778.4546522240353</v>
      </c>
    </row>
    <row r="1195" spans="1:29" x14ac:dyDescent="0.35">
      <c r="A1195" s="5">
        <v>45104.649192569443</v>
      </c>
      <c r="B1195" s="1">
        <v>1</v>
      </c>
      <c r="C1195" s="6">
        <v>1372.86</v>
      </c>
      <c r="D1195" s="6">
        <v>1</v>
      </c>
      <c r="E1195" s="7" t="s">
        <v>19</v>
      </c>
      <c r="F1195" s="5">
        <v>45105.41900991898</v>
      </c>
      <c r="G1195" s="1">
        <v>2</v>
      </c>
      <c r="H1195" s="5">
        <v>45104.647862662037</v>
      </c>
      <c r="I1195" s="7" t="s">
        <v>41</v>
      </c>
      <c r="J1195" s="7"/>
      <c r="K1195" s="7"/>
      <c r="L1195" s="7" t="s">
        <v>21</v>
      </c>
      <c r="M1195" s="7" t="s">
        <v>22</v>
      </c>
      <c r="N1195" s="7" t="s">
        <v>43</v>
      </c>
      <c r="O1195" s="7" t="s">
        <v>24</v>
      </c>
      <c r="P1195" s="25">
        <f t="shared" si="265"/>
        <v>1194</v>
      </c>
      <c r="Q1195" s="28">
        <f t="shared" si="262"/>
        <v>45078</v>
      </c>
      <c r="R1195" s="28" t="str">
        <f t="shared" si="252"/>
        <v>WEB</v>
      </c>
      <c r="S1195" s="28" t="str">
        <f t="shared" si="253"/>
        <v>OFFLINE</v>
      </c>
      <c r="T1195" s="29">
        <f t="shared" si="254"/>
        <v>1.6313213703099511E-3</v>
      </c>
      <c r="U1195" s="29">
        <f t="shared" si="263"/>
        <v>1.6313213703099511E-3</v>
      </c>
      <c r="V1195" s="30">
        <f t="shared" si="255"/>
        <v>0</v>
      </c>
      <c r="W1195" s="30">
        <f t="shared" si="256"/>
        <v>0</v>
      </c>
      <c r="X1195" s="30">
        <f t="shared" si="257"/>
        <v>0</v>
      </c>
      <c r="Y1195" s="30">
        <f t="shared" si="258"/>
        <v>19.220039999999997</v>
      </c>
      <c r="Z1195" s="30">
        <f t="shared" si="259"/>
        <v>115</v>
      </c>
      <c r="AA1195" s="30">
        <f t="shared" si="260"/>
        <v>0</v>
      </c>
      <c r="AB1195" s="30">
        <f t="shared" si="261"/>
        <v>0</v>
      </c>
      <c r="AC1195" s="30">
        <f t="shared" si="264"/>
        <v>1238.63996</v>
      </c>
    </row>
    <row r="1196" spans="1:29" x14ac:dyDescent="0.35">
      <c r="A1196" s="5">
        <v>45104.72121640046</v>
      </c>
      <c r="B1196" s="1">
        <v>1</v>
      </c>
      <c r="C1196" s="6">
        <v>1869.64</v>
      </c>
      <c r="D1196" s="6">
        <v>1</v>
      </c>
      <c r="E1196" s="7" t="s">
        <v>19</v>
      </c>
      <c r="F1196" s="5">
        <v>45105.339713923611</v>
      </c>
      <c r="G1196" s="1">
        <v>1</v>
      </c>
      <c r="H1196" s="5">
        <v>45097.635967245369</v>
      </c>
      <c r="I1196" s="7" t="s">
        <v>41</v>
      </c>
      <c r="J1196" s="7"/>
      <c r="K1196" s="7" t="s">
        <v>95</v>
      </c>
      <c r="L1196" s="7" t="s">
        <v>26</v>
      </c>
      <c r="M1196" s="7" t="s">
        <v>27</v>
      </c>
      <c r="N1196" s="7" t="s">
        <v>33</v>
      </c>
      <c r="O1196" s="7" t="s">
        <v>73</v>
      </c>
      <c r="P1196" s="25">
        <f t="shared" si="265"/>
        <v>1195</v>
      </c>
      <c r="Q1196" s="28">
        <f t="shared" si="262"/>
        <v>45078</v>
      </c>
      <c r="R1196" s="28" t="str">
        <f t="shared" si="252"/>
        <v>GDS BAR</v>
      </c>
      <c r="S1196" s="28" t="str">
        <f t="shared" si="253"/>
        <v>GDS</v>
      </c>
      <c r="T1196" s="29">
        <f t="shared" si="254"/>
        <v>4.5454545454545456E-2</v>
      </c>
      <c r="U1196" s="29">
        <f t="shared" si="263"/>
        <v>4.5454545454545456E-2</v>
      </c>
      <c r="V1196" s="30">
        <f t="shared" si="255"/>
        <v>186.96400000000003</v>
      </c>
      <c r="W1196" s="30">
        <f t="shared" si="256"/>
        <v>100</v>
      </c>
      <c r="X1196" s="30">
        <f t="shared" si="257"/>
        <v>37.392800000000001</v>
      </c>
      <c r="Y1196" s="30">
        <f t="shared" si="258"/>
        <v>18.696400000000001</v>
      </c>
      <c r="Z1196" s="30">
        <f t="shared" si="259"/>
        <v>115</v>
      </c>
      <c r="AA1196" s="30">
        <f t="shared" si="260"/>
        <v>113.63636363636364</v>
      </c>
      <c r="AB1196" s="30">
        <f t="shared" si="261"/>
        <v>227.27272727272728</v>
      </c>
      <c r="AC1196" s="30">
        <f t="shared" si="264"/>
        <v>1070.677709090909</v>
      </c>
    </row>
    <row r="1197" spans="1:29" x14ac:dyDescent="0.35">
      <c r="A1197" s="5">
        <v>45104.619758437497</v>
      </c>
      <c r="B1197" s="1">
        <v>2</v>
      </c>
      <c r="C1197" s="6">
        <v>3395.4</v>
      </c>
      <c r="D1197" s="6">
        <v>1</v>
      </c>
      <c r="E1197" s="7" t="s">
        <v>19</v>
      </c>
      <c r="F1197" s="5">
        <v>45106.456249687501</v>
      </c>
      <c r="G1197" s="1">
        <v>1</v>
      </c>
      <c r="H1197" s="5">
        <v>45102.436466319443</v>
      </c>
      <c r="I1197" s="7" t="s">
        <v>41</v>
      </c>
      <c r="J1197" s="7"/>
      <c r="K1197" s="7"/>
      <c r="L1197" s="7" t="s">
        <v>21</v>
      </c>
      <c r="M1197" s="7" t="s">
        <v>66</v>
      </c>
      <c r="N1197" s="7" t="s">
        <v>28</v>
      </c>
      <c r="O1197" s="7" t="s">
        <v>46</v>
      </c>
      <c r="P1197" s="25">
        <f t="shared" si="265"/>
        <v>1196</v>
      </c>
      <c r="Q1197" s="28">
        <f t="shared" si="262"/>
        <v>45078</v>
      </c>
      <c r="R1197" s="28" t="str">
        <f t="shared" si="252"/>
        <v>WEB</v>
      </c>
      <c r="S1197" s="28" t="str">
        <f t="shared" si="253"/>
        <v>WEBSITE</v>
      </c>
      <c r="T1197" s="29">
        <f t="shared" si="254"/>
        <v>3.2626427406199023E-3</v>
      </c>
      <c r="U1197" s="29">
        <f t="shared" si="263"/>
        <v>3.2626427406199023E-3</v>
      </c>
      <c r="V1197" s="30">
        <f t="shared" si="255"/>
        <v>33.954000000000001</v>
      </c>
      <c r="W1197" s="30">
        <f t="shared" si="256"/>
        <v>50</v>
      </c>
      <c r="X1197" s="30">
        <f t="shared" si="257"/>
        <v>0</v>
      </c>
      <c r="Y1197" s="30">
        <f t="shared" si="258"/>
        <v>47.535600000000002</v>
      </c>
      <c r="Z1197" s="30">
        <f t="shared" si="259"/>
        <v>153.33333333333331</v>
      </c>
      <c r="AA1197" s="30">
        <f t="shared" si="260"/>
        <v>32.626427406199021</v>
      </c>
      <c r="AB1197" s="30">
        <f t="shared" si="261"/>
        <v>0</v>
      </c>
      <c r="AC1197" s="30">
        <f t="shared" si="264"/>
        <v>3077.9506392604676</v>
      </c>
    </row>
    <row r="1198" spans="1:29" x14ac:dyDescent="0.35">
      <c r="A1198" s="5">
        <v>45104.619903657411</v>
      </c>
      <c r="B1198" s="1">
        <v>2</v>
      </c>
      <c r="C1198" s="6">
        <v>3395.4</v>
      </c>
      <c r="D1198" s="6">
        <v>1</v>
      </c>
      <c r="E1198" s="7" t="s">
        <v>19</v>
      </c>
      <c r="F1198" s="5">
        <v>45106.454925057871</v>
      </c>
      <c r="G1198" s="1">
        <v>1</v>
      </c>
      <c r="H1198" s="5">
        <v>45102.436466307867</v>
      </c>
      <c r="I1198" s="7" t="s">
        <v>41</v>
      </c>
      <c r="J1198" s="7"/>
      <c r="K1198" s="7"/>
      <c r="L1198" s="7" t="s">
        <v>21</v>
      </c>
      <c r="M1198" s="7" t="s">
        <v>66</v>
      </c>
      <c r="N1198" s="7" t="s">
        <v>28</v>
      </c>
      <c r="O1198" s="7" t="s">
        <v>46</v>
      </c>
      <c r="P1198" s="25">
        <f t="shared" si="265"/>
        <v>1197</v>
      </c>
      <c r="Q1198" s="28">
        <f t="shared" si="262"/>
        <v>45078</v>
      </c>
      <c r="R1198" s="28" t="str">
        <f t="shared" si="252"/>
        <v>WEB</v>
      </c>
      <c r="S1198" s="28" t="str">
        <f t="shared" si="253"/>
        <v>WEBSITE</v>
      </c>
      <c r="T1198" s="29">
        <f t="shared" si="254"/>
        <v>3.2626427406199023E-3</v>
      </c>
      <c r="U1198" s="29">
        <f t="shared" si="263"/>
        <v>3.2626427406199023E-3</v>
      </c>
      <c r="V1198" s="30">
        <f t="shared" si="255"/>
        <v>33.954000000000001</v>
      </c>
      <c r="W1198" s="30">
        <f t="shared" si="256"/>
        <v>50</v>
      </c>
      <c r="X1198" s="30">
        <f t="shared" si="257"/>
        <v>0</v>
      </c>
      <c r="Y1198" s="30">
        <f t="shared" si="258"/>
        <v>47.535600000000002</v>
      </c>
      <c r="Z1198" s="30">
        <f t="shared" si="259"/>
        <v>153.33333333333331</v>
      </c>
      <c r="AA1198" s="30">
        <f t="shared" si="260"/>
        <v>32.626427406199021</v>
      </c>
      <c r="AB1198" s="30">
        <f t="shared" si="261"/>
        <v>0</v>
      </c>
      <c r="AC1198" s="30">
        <f t="shared" si="264"/>
        <v>3077.9506392604676</v>
      </c>
    </row>
    <row r="1199" spans="1:29" x14ac:dyDescent="0.35">
      <c r="A1199" s="5">
        <v>45104.617265462963</v>
      </c>
      <c r="B1199" s="1">
        <v>2</v>
      </c>
      <c r="C1199" s="6">
        <v>3312.5</v>
      </c>
      <c r="D1199" s="6">
        <v>1</v>
      </c>
      <c r="E1199" s="7" t="s">
        <v>19</v>
      </c>
      <c r="F1199" s="5">
        <v>45106.458333333336</v>
      </c>
      <c r="G1199" s="1">
        <v>1</v>
      </c>
      <c r="H1199" s="5">
        <v>44910.778534953701</v>
      </c>
      <c r="I1199" s="7" t="s">
        <v>41</v>
      </c>
      <c r="J1199" s="7"/>
      <c r="K1199" s="7" t="s">
        <v>35</v>
      </c>
      <c r="L1199" s="7" t="s">
        <v>31</v>
      </c>
      <c r="M1199" s="7" t="s">
        <v>58</v>
      </c>
      <c r="N1199" s="7" t="s">
        <v>33</v>
      </c>
      <c r="O1199" s="7" t="s">
        <v>47</v>
      </c>
      <c r="P1199" s="25">
        <f t="shared" si="265"/>
        <v>1198</v>
      </c>
      <c r="Q1199" s="28">
        <f t="shared" si="262"/>
        <v>45078</v>
      </c>
      <c r="R1199" s="28" t="str">
        <f t="shared" si="252"/>
        <v>OTA</v>
      </c>
      <c r="S1199" s="28" t="str">
        <f t="shared" si="253"/>
        <v>OTA</v>
      </c>
      <c r="T1199" s="29">
        <f t="shared" si="254"/>
        <v>1.1785503830288745E-3</v>
      </c>
      <c r="U1199" s="29">
        <f t="shared" si="263"/>
        <v>1.1785503830288745E-3</v>
      </c>
      <c r="V1199" s="30">
        <f t="shared" si="255"/>
        <v>496.875</v>
      </c>
      <c r="W1199" s="30">
        <f t="shared" si="256"/>
        <v>0</v>
      </c>
      <c r="X1199" s="30">
        <f t="shared" si="257"/>
        <v>0</v>
      </c>
      <c r="Y1199" s="30">
        <f t="shared" si="258"/>
        <v>59.624999999999993</v>
      </c>
      <c r="Z1199" s="30">
        <f t="shared" si="259"/>
        <v>153.33333333333331</v>
      </c>
      <c r="AA1199" s="30">
        <f t="shared" si="260"/>
        <v>2.3571007660577488</v>
      </c>
      <c r="AB1199" s="30">
        <f t="shared" si="261"/>
        <v>0</v>
      </c>
      <c r="AC1199" s="30">
        <f t="shared" si="264"/>
        <v>2600.309565900609</v>
      </c>
    </row>
    <row r="1200" spans="1:29" x14ac:dyDescent="0.35">
      <c r="A1200" s="5">
        <v>45105.017522453702</v>
      </c>
      <c r="B1200" s="1">
        <v>1</v>
      </c>
      <c r="C1200" s="6">
        <v>892.86</v>
      </c>
      <c r="D1200" s="6">
        <v>1</v>
      </c>
      <c r="E1200" s="7" t="s">
        <v>19</v>
      </c>
      <c r="F1200" s="5">
        <v>45105.23519269676</v>
      </c>
      <c r="G1200" s="1">
        <v>2</v>
      </c>
      <c r="H1200" s="5">
        <v>45103.409144432873</v>
      </c>
      <c r="I1200" s="7" t="s">
        <v>42</v>
      </c>
      <c r="J1200" s="7"/>
      <c r="K1200" s="7"/>
      <c r="L1200" s="7" t="s">
        <v>21</v>
      </c>
      <c r="M1200" s="7" t="s">
        <v>52</v>
      </c>
      <c r="N1200" s="7" t="s">
        <v>23</v>
      </c>
      <c r="O1200" s="7" t="s">
        <v>24</v>
      </c>
      <c r="P1200" s="25">
        <f t="shared" si="265"/>
        <v>1199</v>
      </c>
      <c r="Q1200" s="28">
        <f t="shared" si="262"/>
        <v>45078</v>
      </c>
      <c r="R1200" s="28" t="str">
        <f t="shared" si="252"/>
        <v>WEB</v>
      </c>
      <c r="S1200" s="28" t="str">
        <f t="shared" si="253"/>
        <v>OFFLINE</v>
      </c>
      <c r="T1200" s="29">
        <f t="shared" si="254"/>
        <v>1.6313213703099511E-3</v>
      </c>
      <c r="U1200" s="29">
        <f t="shared" si="263"/>
        <v>1.6313213703099511E-3</v>
      </c>
      <c r="V1200" s="30">
        <f t="shared" si="255"/>
        <v>0</v>
      </c>
      <c r="W1200" s="30">
        <f t="shared" si="256"/>
        <v>0</v>
      </c>
      <c r="X1200" s="30">
        <f t="shared" si="257"/>
        <v>0</v>
      </c>
      <c r="Y1200" s="30">
        <f t="shared" si="258"/>
        <v>12.50004</v>
      </c>
      <c r="Z1200" s="30">
        <f t="shared" si="259"/>
        <v>115</v>
      </c>
      <c r="AA1200" s="30">
        <f t="shared" si="260"/>
        <v>0</v>
      </c>
      <c r="AB1200" s="30">
        <f t="shared" si="261"/>
        <v>0</v>
      </c>
      <c r="AC1200" s="30">
        <f t="shared" si="264"/>
        <v>765.35996</v>
      </c>
    </row>
    <row r="1201" spans="1:29" x14ac:dyDescent="0.35">
      <c r="A1201" s="5">
        <v>45104.666536643519</v>
      </c>
      <c r="B1201" s="1">
        <v>1</v>
      </c>
      <c r="C1201" s="6">
        <v>1633.86</v>
      </c>
      <c r="D1201" s="6">
        <v>1</v>
      </c>
      <c r="E1201" s="7" t="s">
        <v>19</v>
      </c>
      <c r="F1201" s="5">
        <v>45105.385114131946</v>
      </c>
      <c r="G1201" s="1">
        <v>1</v>
      </c>
      <c r="H1201" s="5">
        <v>45089.52660690972</v>
      </c>
      <c r="I1201" s="7" t="s">
        <v>42</v>
      </c>
      <c r="J1201" s="7"/>
      <c r="K1201" s="7" t="s">
        <v>59</v>
      </c>
      <c r="L1201" s="7" t="s">
        <v>31</v>
      </c>
      <c r="M1201" s="7" t="s">
        <v>58</v>
      </c>
      <c r="N1201" s="7" t="s">
        <v>33</v>
      </c>
      <c r="O1201" s="7" t="s">
        <v>59</v>
      </c>
      <c r="P1201" s="25">
        <f t="shared" si="265"/>
        <v>1200</v>
      </c>
      <c r="Q1201" s="28">
        <f t="shared" si="262"/>
        <v>45078</v>
      </c>
      <c r="R1201" s="28" t="str">
        <f t="shared" si="252"/>
        <v>OTA</v>
      </c>
      <c r="S1201" s="28" t="str">
        <f t="shared" si="253"/>
        <v>OTA</v>
      </c>
      <c r="T1201" s="29">
        <f t="shared" si="254"/>
        <v>5.8927519151443723E-4</v>
      </c>
      <c r="U1201" s="29">
        <f t="shared" si="263"/>
        <v>5.8927519151443723E-4</v>
      </c>
      <c r="V1201" s="30">
        <f t="shared" si="255"/>
        <v>245.07899999999998</v>
      </c>
      <c r="W1201" s="30">
        <f t="shared" si="256"/>
        <v>0</v>
      </c>
      <c r="X1201" s="30">
        <f t="shared" si="257"/>
        <v>0</v>
      </c>
      <c r="Y1201" s="30">
        <f t="shared" si="258"/>
        <v>29.409479999999995</v>
      </c>
      <c r="Z1201" s="30">
        <f t="shared" si="259"/>
        <v>115</v>
      </c>
      <c r="AA1201" s="30">
        <f t="shared" si="260"/>
        <v>1.1785503830288744</v>
      </c>
      <c r="AB1201" s="30">
        <f t="shared" si="261"/>
        <v>0</v>
      </c>
      <c r="AC1201" s="30">
        <f t="shared" si="264"/>
        <v>1243.1929696169709</v>
      </c>
    </row>
    <row r="1202" spans="1:29" x14ac:dyDescent="0.35">
      <c r="A1202" s="5">
        <v>45104.81219989583</v>
      </c>
      <c r="B1202" s="1">
        <v>1</v>
      </c>
      <c r="C1202" s="6">
        <v>1633.86</v>
      </c>
      <c r="D1202" s="6">
        <v>1</v>
      </c>
      <c r="E1202" s="7" t="s">
        <v>19</v>
      </c>
      <c r="F1202" s="5">
        <v>45105.383354108795</v>
      </c>
      <c r="G1202" s="1">
        <v>1</v>
      </c>
      <c r="H1202" s="5">
        <v>45089.526559675927</v>
      </c>
      <c r="I1202" s="7" t="s">
        <v>42</v>
      </c>
      <c r="J1202" s="7"/>
      <c r="K1202" s="7" t="s">
        <v>59</v>
      </c>
      <c r="L1202" s="7" t="s">
        <v>31</v>
      </c>
      <c r="M1202" s="7" t="s">
        <v>58</v>
      </c>
      <c r="N1202" s="7" t="s">
        <v>33</v>
      </c>
      <c r="O1202" s="7" t="s">
        <v>59</v>
      </c>
      <c r="P1202" s="25">
        <f t="shared" si="265"/>
        <v>1201</v>
      </c>
      <c r="Q1202" s="28">
        <f t="shared" si="262"/>
        <v>45078</v>
      </c>
      <c r="R1202" s="28" t="str">
        <f t="shared" si="252"/>
        <v>OTA</v>
      </c>
      <c r="S1202" s="28" t="str">
        <f t="shared" si="253"/>
        <v>OTA</v>
      </c>
      <c r="T1202" s="29">
        <f t="shared" si="254"/>
        <v>5.8927519151443723E-4</v>
      </c>
      <c r="U1202" s="29">
        <f t="shared" si="263"/>
        <v>5.8927519151443723E-4</v>
      </c>
      <c r="V1202" s="30">
        <f t="shared" si="255"/>
        <v>245.07899999999998</v>
      </c>
      <c r="W1202" s="30">
        <f t="shared" si="256"/>
        <v>0</v>
      </c>
      <c r="X1202" s="30">
        <f t="shared" si="257"/>
        <v>0</v>
      </c>
      <c r="Y1202" s="30">
        <f t="shared" si="258"/>
        <v>29.409479999999995</v>
      </c>
      <c r="Z1202" s="30">
        <f t="shared" si="259"/>
        <v>115</v>
      </c>
      <c r="AA1202" s="30">
        <f t="shared" si="260"/>
        <v>1.1785503830288744</v>
      </c>
      <c r="AB1202" s="30">
        <f t="shared" si="261"/>
        <v>0</v>
      </c>
      <c r="AC1202" s="30">
        <f t="shared" si="264"/>
        <v>1243.1929696169709</v>
      </c>
    </row>
    <row r="1203" spans="1:29" x14ac:dyDescent="0.35">
      <c r="A1203" s="5">
        <v>45105.055691597219</v>
      </c>
      <c r="B1203" s="1">
        <v>1</v>
      </c>
      <c r="C1203" s="6">
        <v>1816.89</v>
      </c>
      <c r="D1203" s="6">
        <v>1</v>
      </c>
      <c r="E1203" s="7" t="s">
        <v>19</v>
      </c>
      <c r="F1203" s="5">
        <v>45105.34946690972</v>
      </c>
      <c r="G1203" s="1">
        <v>1</v>
      </c>
      <c r="H1203" s="5">
        <v>45085.432077476849</v>
      </c>
      <c r="I1203" s="7" t="s">
        <v>42</v>
      </c>
      <c r="J1203" s="7"/>
      <c r="K1203" s="7" t="s">
        <v>30</v>
      </c>
      <c r="L1203" s="7" t="s">
        <v>31</v>
      </c>
      <c r="M1203" s="7" t="s">
        <v>58</v>
      </c>
      <c r="N1203" s="7" t="s">
        <v>43</v>
      </c>
      <c r="O1203" s="7" t="s">
        <v>30</v>
      </c>
      <c r="P1203" s="25">
        <f t="shared" si="265"/>
        <v>1202</v>
      </c>
      <c r="Q1203" s="28">
        <f t="shared" si="262"/>
        <v>45078</v>
      </c>
      <c r="R1203" s="28" t="str">
        <f t="shared" si="252"/>
        <v>OTA</v>
      </c>
      <c r="S1203" s="28" t="str">
        <f t="shared" si="253"/>
        <v>OTA</v>
      </c>
      <c r="T1203" s="29">
        <f t="shared" si="254"/>
        <v>5.8927519151443723E-4</v>
      </c>
      <c r="U1203" s="29">
        <f t="shared" si="263"/>
        <v>5.8927519151443723E-4</v>
      </c>
      <c r="V1203" s="30">
        <f t="shared" si="255"/>
        <v>272.5335</v>
      </c>
      <c r="W1203" s="30">
        <f t="shared" si="256"/>
        <v>0</v>
      </c>
      <c r="X1203" s="30">
        <f t="shared" si="257"/>
        <v>0</v>
      </c>
      <c r="Y1203" s="30">
        <f t="shared" si="258"/>
        <v>32.70402</v>
      </c>
      <c r="Z1203" s="30">
        <f t="shared" si="259"/>
        <v>115</v>
      </c>
      <c r="AA1203" s="30">
        <f t="shared" si="260"/>
        <v>1.1785503830288744</v>
      </c>
      <c r="AB1203" s="30">
        <f t="shared" si="261"/>
        <v>0</v>
      </c>
      <c r="AC1203" s="30">
        <f t="shared" si="264"/>
        <v>1395.4739296169712</v>
      </c>
    </row>
    <row r="1204" spans="1:29" x14ac:dyDescent="0.35">
      <c r="A1204" s="5">
        <v>45104.694819780096</v>
      </c>
      <c r="B1204" s="1">
        <v>1</v>
      </c>
      <c r="C1204" s="6">
        <v>2266.29</v>
      </c>
      <c r="D1204" s="6">
        <v>1</v>
      </c>
      <c r="E1204" s="7" t="s">
        <v>19</v>
      </c>
      <c r="F1204" s="5">
        <v>45105.407689768515</v>
      </c>
      <c r="G1204" s="1">
        <v>4</v>
      </c>
      <c r="H1204" s="5">
        <v>45104.589521620372</v>
      </c>
      <c r="I1204" s="7" t="s">
        <v>44</v>
      </c>
      <c r="J1204" s="7"/>
      <c r="K1204" s="7"/>
      <c r="L1204" s="7" t="s">
        <v>21</v>
      </c>
      <c r="M1204" s="7" t="s">
        <v>52</v>
      </c>
      <c r="N1204" s="7" t="s">
        <v>23</v>
      </c>
      <c r="O1204" s="7" t="s">
        <v>46</v>
      </c>
      <c r="P1204" s="25">
        <f t="shared" si="265"/>
        <v>1203</v>
      </c>
      <c r="Q1204" s="28">
        <f t="shared" si="262"/>
        <v>45078</v>
      </c>
      <c r="R1204" s="28" t="str">
        <f t="shared" si="252"/>
        <v>WEB</v>
      </c>
      <c r="S1204" s="28" t="str">
        <f t="shared" si="253"/>
        <v>WEBSITE</v>
      </c>
      <c r="T1204" s="29">
        <f t="shared" si="254"/>
        <v>1.6313213703099511E-3</v>
      </c>
      <c r="U1204" s="29">
        <f t="shared" si="263"/>
        <v>1.6313213703099511E-3</v>
      </c>
      <c r="V1204" s="30">
        <f t="shared" si="255"/>
        <v>22.6629</v>
      </c>
      <c r="W1204" s="30">
        <f t="shared" si="256"/>
        <v>50</v>
      </c>
      <c r="X1204" s="30">
        <f t="shared" si="257"/>
        <v>0</v>
      </c>
      <c r="Y1204" s="30">
        <f t="shared" si="258"/>
        <v>31.728059999999999</v>
      </c>
      <c r="Z1204" s="30">
        <f t="shared" si="259"/>
        <v>115</v>
      </c>
      <c r="AA1204" s="30">
        <f t="shared" si="260"/>
        <v>16.31321370309951</v>
      </c>
      <c r="AB1204" s="30">
        <f t="shared" si="261"/>
        <v>0</v>
      </c>
      <c r="AC1204" s="30">
        <f t="shared" si="264"/>
        <v>2030.5858262969004</v>
      </c>
    </row>
    <row r="1205" spans="1:29" x14ac:dyDescent="0.35">
      <c r="A1205" s="5">
        <v>45104.731171412037</v>
      </c>
      <c r="B1205" s="1">
        <v>1</v>
      </c>
      <c r="C1205" s="6">
        <v>1963.35</v>
      </c>
      <c r="D1205" s="6">
        <v>1</v>
      </c>
      <c r="E1205" s="7" t="s">
        <v>19</v>
      </c>
      <c r="F1205" s="5">
        <v>45105.458333333336</v>
      </c>
      <c r="G1205" s="1">
        <v>2</v>
      </c>
      <c r="H1205" s="5">
        <v>45079.221725451389</v>
      </c>
      <c r="I1205" s="7" t="s">
        <v>44</v>
      </c>
      <c r="J1205" s="7"/>
      <c r="K1205" s="7"/>
      <c r="L1205" s="7" t="s">
        <v>21</v>
      </c>
      <c r="M1205" s="7" t="s">
        <v>70</v>
      </c>
      <c r="N1205" s="7" t="s">
        <v>28</v>
      </c>
      <c r="O1205" s="7" t="s">
        <v>46</v>
      </c>
      <c r="P1205" s="25">
        <f t="shared" si="265"/>
        <v>1204</v>
      </c>
      <c r="Q1205" s="28">
        <f t="shared" si="262"/>
        <v>45078</v>
      </c>
      <c r="R1205" s="28" t="str">
        <f t="shared" si="252"/>
        <v>WEB</v>
      </c>
      <c r="S1205" s="28" t="str">
        <f t="shared" si="253"/>
        <v>WEBSITE</v>
      </c>
      <c r="T1205" s="29">
        <f t="shared" si="254"/>
        <v>1.6313213703099511E-3</v>
      </c>
      <c r="U1205" s="29">
        <f t="shared" si="263"/>
        <v>1.6313213703099511E-3</v>
      </c>
      <c r="V1205" s="30">
        <f t="shared" si="255"/>
        <v>19.633499999999998</v>
      </c>
      <c r="W1205" s="30">
        <f t="shared" si="256"/>
        <v>50</v>
      </c>
      <c r="X1205" s="30">
        <f t="shared" si="257"/>
        <v>0</v>
      </c>
      <c r="Y1205" s="30">
        <f t="shared" si="258"/>
        <v>27.486899999999999</v>
      </c>
      <c r="Z1205" s="30">
        <f t="shared" si="259"/>
        <v>115</v>
      </c>
      <c r="AA1205" s="30">
        <f t="shared" si="260"/>
        <v>16.31321370309951</v>
      </c>
      <c r="AB1205" s="30">
        <f t="shared" si="261"/>
        <v>0</v>
      </c>
      <c r="AC1205" s="30">
        <f t="shared" si="264"/>
        <v>1734.9163862969003</v>
      </c>
    </row>
    <row r="1206" spans="1:29" x14ac:dyDescent="0.35">
      <c r="A1206" s="5">
        <v>45104.644355555552</v>
      </c>
      <c r="B1206" s="1">
        <v>2</v>
      </c>
      <c r="C1206" s="6">
        <v>2437.23</v>
      </c>
      <c r="D1206" s="6">
        <v>1</v>
      </c>
      <c r="E1206" s="7" t="s">
        <v>19</v>
      </c>
      <c r="F1206" s="5">
        <v>45106.416550879629</v>
      </c>
      <c r="G1206" s="1">
        <v>2</v>
      </c>
      <c r="H1206" s="5">
        <v>45086.796668645831</v>
      </c>
      <c r="I1206" s="7" t="s">
        <v>48</v>
      </c>
      <c r="J1206" s="7"/>
      <c r="K1206" s="7" t="s">
        <v>30</v>
      </c>
      <c r="L1206" s="7" t="s">
        <v>31</v>
      </c>
      <c r="M1206" s="7" t="s">
        <v>34</v>
      </c>
      <c r="N1206" s="7" t="s">
        <v>33</v>
      </c>
      <c r="O1206" s="7" t="s">
        <v>30</v>
      </c>
      <c r="P1206" s="25">
        <f t="shared" si="265"/>
        <v>1205</v>
      </c>
      <c r="Q1206" s="28">
        <f t="shared" si="262"/>
        <v>45078</v>
      </c>
      <c r="R1206" s="28" t="str">
        <f t="shared" si="252"/>
        <v>OTA</v>
      </c>
      <c r="S1206" s="28" t="str">
        <f t="shared" si="253"/>
        <v>OTA</v>
      </c>
      <c r="T1206" s="29">
        <f t="shared" si="254"/>
        <v>1.1785503830288745E-3</v>
      </c>
      <c r="U1206" s="29">
        <f t="shared" si="263"/>
        <v>1.1785503830288745E-3</v>
      </c>
      <c r="V1206" s="30">
        <f t="shared" si="255"/>
        <v>365.58449999999999</v>
      </c>
      <c r="W1206" s="30">
        <f t="shared" si="256"/>
        <v>0</v>
      </c>
      <c r="X1206" s="30">
        <f t="shared" si="257"/>
        <v>0</v>
      </c>
      <c r="Y1206" s="30">
        <f t="shared" si="258"/>
        <v>43.870139999999999</v>
      </c>
      <c r="Z1206" s="30">
        <f t="shared" si="259"/>
        <v>153.33333333333331</v>
      </c>
      <c r="AA1206" s="30">
        <f t="shared" si="260"/>
        <v>2.3571007660577488</v>
      </c>
      <c r="AB1206" s="30">
        <f t="shared" si="261"/>
        <v>0</v>
      </c>
      <c r="AC1206" s="30">
        <f t="shared" si="264"/>
        <v>1872.0849259006091</v>
      </c>
    </row>
    <row r="1207" spans="1:29" x14ac:dyDescent="0.35">
      <c r="A1207" s="5">
        <v>45104.678906122688</v>
      </c>
      <c r="B1207" s="1">
        <v>2</v>
      </c>
      <c r="C1207" s="6">
        <v>3736.61</v>
      </c>
      <c r="D1207" s="6">
        <v>1</v>
      </c>
      <c r="E1207" s="7" t="s">
        <v>19</v>
      </c>
      <c r="F1207" s="5">
        <v>45106.416699247682</v>
      </c>
      <c r="G1207" s="1">
        <v>4</v>
      </c>
      <c r="H1207" s="5">
        <v>45086.796668645831</v>
      </c>
      <c r="I1207" s="7" t="s">
        <v>63</v>
      </c>
      <c r="J1207" s="7"/>
      <c r="K1207" s="7" t="s">
        <v>30</v>
      </c>
      <c r="L1207" s="7" t="s">
        <v>31</v>
      </c>
      <c r="M1207" s="7" t="s">
        <v>34</v>
      </c>
      <c r="N1207" s="7" t="s">
        <v>33</v>
      </c>
      <c r="O1207" s="7" t="s">
        <v>30</v>
      </c>
      <c r="P1207" s="25">
        <f t="shared" si="265"/>
        <v>1206</v>
      </c>
      <c r="Q1207" s="28">
        <f t="shared" si="262"/>
        <v>45078</v>
      </c>
      <c r="R1207" s="28" t="str">
        <f t="shared" si="252"/>
        <v>OTA</v>
      </c>
      <c r="S1207" s="28" t="str">
        <f t="shared" si="253"/>
        <v>OTA</v>
      </c>
      <c r="T1207" s="29">
        <f t="shared" si="254"/>
        <v>1.1785503830288745E-3</v>
      </c>
      <c r="U1207" s="29">
        <f t="shared" si="263"/>
        <v>1.1785503830288745E-3</v>
      </c>
      <c r="V1207" s="30">
        <f t="shared" si="255"/>
        <v>560.49149999999997</v>
      </c>
      <c r="W1207" s="30">
        <f t="shared" si="256"/>
        <v>0</v>
      </c>
      <c r="X1207" s="30">
        <f t="shared" si="257"/>
        <v>0</v>
      </c>
      <c r="Y1207" s="30">
        <f t="shared" si="258"/>
        <v>67.258979999999994</v>
      </c>
      <c r="Z1207" s="30">
        <f t="shared" si="259"/>
        <v>153.33333333333331</v>
      </c>
      <c r="AA1207" s="30">
        <f t="shared" si="260"/>
        <v>2.3571007660577488</v>
      </c>
      <c r="AB1207" s="30">
        <f t="shared" si="261"/>
        <v>0</v>
      </c>
      <c r="AC1207" s="30">
        <f t="shared" si="264"/>
        <v>2953.1690859006094</v>
      </c>
    </row>
    <row r="1208" spans="1:29" x14ac:dyDescent="0.35">
      <c r="A1208" s="5">
        <v>45104.58720361111</v>
      </c>
      <c r="B1208" s="1">
        <v>2</v>
      </c>
      <c r="C1208" s="6">
        <v>1274.24</v>
      </c>
      <c r="D1208" s="6">
        <v>1</v>
      </c>
      <c r="E1208" s="7" t="s">
        <v>19</v>
      </c>
      <c r="F1208" s="5">
        <v>45106.458333333336</v>
      </c>
      <c r="G1208" s="1">
        <v>1</v>
      </c>
      <c r="H1208" s="5">
        <v>45058.90710434028</v>
      </c>
      <c r="I1208" s="7" t="s">
        <v>49</v>
      </c>
      <c r="J1208" s="7"/>
      <c r="K1208" s="7" t="s">
        <v>50</v>
      </c>
      <c r="L1208" s="7" t="s">
        <v>31</v>
      </c>
      <c r="M1208" s="7" t="s">
        <v>32</v>
      </c>
      <c r="N1208" s="7" t="s">
        <v>28</v>
      </c>
      <c r="O1208" s="7" t="s">
        <v>51</v>
      </c>
      <c r="P1208" s="25">
        <f t="shared" si="265"/>
        <v>1207</v>
      </c>
      <c r="Q1208" s="28">
        <f t="shared" si="262"/>
        <v>45078</v>
      </c>
      <c r="R1208" s="28" t="str">
        <f t="shared" si="252"/>
        <v>OTA</v>
      </c>
      <c r="S1208" s="28" t="str">
        <f t="shared" si="253"/>
        <v>OTA</v>
      </c>
      <c r="T1208" s="29">
        <f t="shared" si="254"/>
        <v>1.1785503830288745E-3</v>
      </c>
      <c r="U1208" s="29">
        <f t="shared" si="263"/>
        <v>1.1785503830288745E-3</v>
      </c>
      <c r="V1208" s="30">
        <f t="shared" si="255"/>
        <v>191.136</v>
      </c>
      <c r="W1208" s="30">
        <f t="shared" si="256"/>
        <v>0</v>
      </c>
      <c r="X1208" s="30">
        <f t="shared" si="257"/>
        <v>0</v>
      </c>
      <c r="Y1208" s="30">
        <f t="shared" si="258"/>
        <v>22.936319999999998</v>
      </c>
      <c r="Z1208" s="30">
        <f t="shared" si="259"/>
        <v>153.33333333333331</v>
      </c>
      <c r="AA1208" s="30">
        <f t="shared" si="260"/>
        <v>2.3571007660577488</v>
      </c>
      <c r="AB1208" s="30">
        <f t="shared" si="261"/>
        <v>0</v>
      </c>
      <c r="AC1208" s="30">
        <f t="shared" si="264"/>
        <v>904.47724590060898</v>
      </c>
    </row>
    <row r="1209" spans="1:29" x14ac:dyDescent="0.35">
      <c r="A1209" s="5">
        <v>45105.011210127312</v>
      </c>
      <c r="B1209" s="1">
        <v>1</v>
      </c>
      <c r="C1209" s="6">
        <v>692.86</v>
      </c>
      <c r="D1209" s="6">
        <v>1</v>
      </c>
      <c r="E1209" s="7" t="s">
        <v>19</v>
      </c>
      <c r="F1209" s="5">
        <v>45105.446829131943</v>
      </c>
      <c r="G1209" s="1">
        <v>1</v>
      </c>
      <c r="H1209" s="5">
        <v>45104.974788009262</v>
      </c>
      <c r="I1209" s="7" t="s">
        <v>49</v>
      </c>
      <c r="J1209" s="7"/>
      <c r="K1209" s="7" t="s">
        <v>30</v>
      </c>
      <c r="L1209" s="7" t="s">
        <v>31</v>
      </c>
      <c r="M1209" s="7" t="s">
        <v>32</v>
      </c>
      <c r="N1209" s="7" t="s">
        <v>33</v>
      </c>
      <c r="O1209" s="7" t="s">
        <v>30</v>
      </c>
      <c r="P1209" s="25">
        <f t="shared" si="265"/>
        <v>1208</v>
      </c>
      <c r="Q1209" s="28">
        <f t="shared" si="262"/>
        <v>45078</v>
      </c>
      <c r="R1209" s="28" t="str">
        <f t="shared" si="252"/>
        <v>OTA</v>
      </c>
      <c r="S1209" s="28" t="str">
        <f t="shared" si="253"/>
        <v>OTA</v>
      </c>
      <c r="T1209" s="29">
        <f t="shared" si="254"/>
        <v>5.8927519151443723E-4</v>
      </c>
      <c r="U1209" s="29">
        <f t="shared" si="263"/>
        <v>5.8927519151443723E-4</v>
      </c>
      <c r="V1209" s="30">
        <f t="shared" si="255"/>
        <v>103.929</v>
      </c>
      <c r="W1209" s="30">
        <f t="shared" si="256"/>
        <v>0</v>
      </c>
      <c r="X1209" s="30">
        <f t="shared" si="257"/>
        <v>0</v>
      </c>
      <c r="Y1209" s="30">
        <f t="shared" si="258"/>
        <v>12.47148</v>
      </c>
      <c r="Z1209" s="30">
        <f t="shared" si="259"/>
        <v>115</v>
      </c>
      <c r="AA1209" s="30">
        <f t="shared" si="260"/>
        <v>1.1785503830288744</v>
      </c>
      <c r="AB1209" s="30">
        <f t="shared" si="261"/>
        <v>0</v>
      </c>
      <c r="AC1209" s="30">
        <f t="shared" si="264"/>
        <v>460.28096961697111</v>
      </c>
    </row>
    <row r="1210" spans="1:29" x14ac:dyDescent="0.35">
      <c r="A1210" s="5">
        <v>45105.033361782407</v>
      </c>
      <c r="B1210" s="1">
        <v>1</v>
      </c>
      <c r="C1210" s="6">
        <v>672.07</v>
      </c>
      <c r="D1210" s="6">
        <v>1</v>
      </c>
      <c r="E1210" s="7" t="s">
        <v>19</v>
      </c>
      <c r="F1210" s="5">
        <v>45105.446605405094</v>
      </c>
      <c r="G1210" s="1">
        <v>1</v>
      </c>
      <c r="H1210" s="5">
        <v>45105.032173599539</v>
      </c>
      <c r="I1210" s="7" t="s">
        <v>49</v>
      </c>
      <c r="J1210" s="7"/>
      <c r="K1210" s="7"/>
      <c r="L1210" s="7" t="s">
        <v>21</v>
      </c>
      <c r="M1210" s="7" t="s">
        <v>52</v>
      </c>
      <c r="N1210" s="7" t="s">
        <v>28</v>
      </c>
      <c r="O1210" s="7" t="s">
        <v>24</v>
      </c>
      <c r="P1210" s="25">
        <f t="shared" si="265"/>
        <v>1209</v>
      </c>
      <c r="Q1210" s="28">
        <f t="shared" si="262"/>
        <v>45078</v>
      </c>
      <c r="R1210" s="28" t="str">
        <f t="shared" si="252"/>
        <v>WEB</v>
      </c>
      <c r="S1210" s="28" t="str">
        <f t="shared" si="253"/>
        <v>OFFLINE</v>
      </c>
      <c r="T1210" s="29">
        <f t="shared" si="254"/>
        <v>1.6313213703099511E-3</v>
      </c>
      <c r="U1210" s="29">
        <f t="shared" si="263"/>
        <v>1.6313213703099511E-3</v>
      </c>
      <c r="V1210" s="30">
        <f t="shared" si="255"/>
        <v>0</v>
      </c>
      <c r="W1210" s="30">
        <f t="shared" si="256"/>
        <v>0</v>
      </c>
      <c r="X1210" s="30">
        <f t="shared" si="257"/>
        <v>0</v>
      </c>
      <c r="Y1210" s="30">
        <f t="shared" si="258"/>
        <v>9.4089800000000015</v>
      </c>
      <c r="Z1210" s="30">
        <f t="shared" si="259"/>
        <v>115</v>
      </c>
      <c r="AA1210" s="30">
        <f t="shared" si="260"/>
        <v>0</v>
      </c>
      <c r="AB1210" s="30">
        <f t="shared" si="261"/>
        <v>0</v>
      </c>
      <c r="AC1210" s="30">
        <f t="shared" si="264"/>
        <v>547.66102000000001</v>
      </c>
    </row>
    <row r="1211" spans="1:29" x14ac:dyDescent="0.35">
      <c r="A1211" s="5">
        <v>45104.875057500001</v>
      </c>
      <c r="B1211" s="1">
        <v>1</v>
      </c>
      <c r="C1211" s="6">
        <v>647.21</v>
      </c>
      <c r="D1211" s="6">
        <v>1</v>
      </c>
      <c r="E1211" s="7" t="s">
        <v>19</v>
      </c>
      <c r="F1211" s="5">
        <v>45105.369667615741</v>
      </c>
      <c r="G1211" s="1">
        <v>1</v>
      </c>
      <c r="H1211" s="5">
        <v>45042.210685486112</v>
      </c>
      <c r="I1211" s="7" t="s">
        <v>49</v>
      </c>
      <c r="J1211" s="7"/>
      <c r="K1211" s="7"/>
      <c r="L1211" s="7" t="s">
        <v>21</v>
      </c>
      <c r="M1211" s="7" t="s">
        <v>45</v>
      </c>
      <c r="N1211" s="7" t="s">
        <v>28</v>
      </c>
      <c r="O1211" s="7" t="s">
        <v>46</v>
      </c>
      <c r="P1211" s="25">
        <f t="shared" si="265"/>
        <v>1210</v>
      </c>
      <c r="Q1211" s="28">
        <f t="shared" si="262"/>
        <v>45078</v>
      </c>
      <c r="R1211" s="28" t="str">
        <f t="shared" si="252"/>
        <v>WEB</v>
      </c>
      <c r="S1211" s="28" t="str">
        <f t="shared" si="253"/>
        <v>WEBSITE</v>
      </c>
      <c r="T1211" s="29">
        <f t="shared" si="254"/>
        <v>1.6313213703099511E-3</v>
      </c>
      <c r="U1211" s="29">
        <f t="shared" si="263"/>
        <v>1.6313213703099511E-3</v>
      </c>
      <c r="V1211" s="30">
        <f t="shared" si="255"/>
        <v>6.4721000000000002</v>
      </c>
      <c r="W1211" s="30">
        <f t="shared" si="256"/>
        <v>50</v>
      </c>
      <c r="X1211" s="30">
        <f t="shared" si="257"/>
        <v>0</v>
      </c>
      <c r="Y1211" s="30">
        <f t="shared" si="258"/>
        <v>9.0609400000000004</v>
      </c>
      <c r="Z1211" s="30">
        <f t="shared" si="259"/>
        <v>115</v>
      </c>
      <c r="AA1211" s="30">
        <f t="shared" si="260"/>
        <v>16.31321370309951</v>
      </c>
      <c r="AB1211" s="30">
        <f t="shared" si="261"/>
        <v>0</v>
      </c>
      <c r="AC1211" s="30">
        <f t="shared" si="264"/>
        <v>450.36374629690056</v>
      </c>
    </row>
    <row r="1212" spans="1:29" x14ac:dyDescent="0.35">
      <c r="A1212" s="5">
        <v>45104.963338125002</v>
      </c>
      <c r="B1212" s="1">
        <v>1</v>
      </c>
      <c r="C1212" s="6">
        <v>588.92999999999995</v>
      </c>
      <c r="D1212" s="6">
        <v>1</v>
      </c>
      <c r="E1212" s="7" t="s">
        <v>19</v>
      </c>
      <c r="F1212" s="5">
        <v>45105.274473715275</v>
      </c>
      <c r="G1212" s="1">
        <v>1</v>
      </c>
      <c r="H1212" s="5">
        <v>45080.619576493053</v>
      </c>
      <c r="I1212" s="7" t="s">
        <v>49</v>
      </c>
      <c r="J1212" s="7"/>
      <c r="K1212" s="7" t="s">
        <v>50</v>
      </c>
      <c r="L1212" s="7" t="s">
        <v>31</v>
      </c>
      <c r="M1212" s="7" t="s">
        <v>32</v>
      </c>
      <c r="N1212" s="7" t="s">
        <v>28</v>
      </c>
      <c r="O1212" s="7" t="s">
        <v>51</v>
      </c>
      <c r="P1212" s="25">
        <f t="shared" si="265"/>
        <v>1211</v>
      </c>
      <c r="Q1212" s="28">
        <f t="shared" si="262"/>
        <v>45078</v>
      </c>
      <c r="R1212" s="28" t="str">
        <f t="shared" si="252"/>
        <v>OTA</v>
      </c>
      <c r="S1212" s="28" t="str">
        <f t="shared" si="253"/>
        <v>OTA</v>
      </c>
      <c r="T1212" s="29">
        <f t="shared" si="254"/>
        <v>5.8927519151443723E-4</v>
      </c>
      <c r="U1212" s="29">
        <f t="shared" si="263"/>
        <v>5.8927519151443723E-4</v>
      </c>
      <c r="V1212" s="30">
        <f t="shared" si="255"/>
        <v>88.339499999999987</v>
      </c>
      <c r="W1212" s="30">
        <f t="shared" si="256"/>
        <v>0</v>
      </c>
      <c r="X1212" s="30">
        <f t="shared" si="257"/>
        <v>0</v>
      </c>
      <c r="Y1212" s="30">
        <f t="shared" si="258"/>
        <v>10.600739999999998</v>
      </c>
      <c r="Z1212" s="30">
        <f t="shared" si="259"/>
        <v>115</v>
      </c>
      <c r="AA1212" s="30">
        <f t="shared" si="260"/>
        <v>1.1785503830288744</v>
      </c>
      <c r="AB1212" s="30">
        <f t="shared" si="261"/>
        <v>0</v>
      </c>
      <c r="AC1212" s="30">
        <f t="shared" si="264"/>
        <v>373.8112096169711</v>
      </c>
    </row>
    <row r="1213" spans="1:29" x14ac:dyDescent="0.35">
      <c r="A1213" s="5">
        <v>45104.972156469907</v>
      </c>
      <c r="B1213" s="1">
        <v>1</v>
      </c>
      <c r="C1213" s="6">
        <v>588.92999999999995</v>
      </c>
      <c r="D1213" s="6">
        <v>1</v>
      </c>
      <c r="E1213" s="7" t="s">
        <v>19</v>
      </c>
      <c r="F1213" s="5">
        <v>45105.23709707176</v>
      </c>
      <c r="G1213" s="1">
        <v>1</v>
      </c>
      <c r="H1213" s="5">
        <v>45103.652947152776</v>
      </c>
      <c r="I1213" s="7" t="s">
        <v>49</v>
      </c>
      <c r="J1213" s="7"/>
      <c r="K1213" s="7" t="s">
        <v>50</v>
      </c>
      <c r="L1213" s="7" t="s">
        <v>31</v>
      </c>
      <c r="M1213" s="7" t="s">
        <v>32</v>
      </c>
      <c r="N1213" s="7" t="s">
        <v>28</v>
      </c>
      <c r="O1213" s="7" t="s">
        <v>51</v>
      </c>
      <c r="P1213" s="25">
        <f t="shared" si="265"/>
        <v>1212</v>
      </c>
      <c r="Q1213" s="28">
        <f t="shared" si="262"/>
        <v>45078</v>
      </c>
      <c r="R1213" s="28" t="str">
        <f t="shared" si="252"/>
        <v>OTA</v>
      </c>
      <c r="S1213" s="28" t="str">
        <f t="shared" si="253"/>
        <v>OTA</v>
      </c>
      <c r="T1213" s="29">
        <f t="shared" si="254"/>
        <v>5.8927519151443723E-4</v>
      </c>
      <c r="U1213" s="29">
        <f t="shared" si="263"/>
        <v>5.8927519151443723E-4</v>
      </c>
      <c r="V1213" s="30">
        <f t="shared" si="255"/>
        <v>88.339499999999987</v>
      </c>
      <c r="W1213" s="30">
        <f t="shared" si="256"/>
        <v>0</v>
      </c>
      <c r="X1213" s="30">
        <f t="shared" si="257"/>
        <v>0</v>
      </c>
      <c r="Y1213" s="30">
        <f t="shared" si="258"/>
        <v>10.600739999999998</v>
      </c>
      <c r="Z1213" s="30">
        <f t="shared" si="259"/>
        <v>115</v>
      </c>
      <c r="AA1213" s="30">
        <f t="shared" si="260"/>
        <v>1.1785503830288744</v>
      </c>
      <c r="AB1213" s="30">
        <f t="shared" si="261"/>
        <v>0</v>
      </c>
      <c r="AC1213" s="30">
        <f t="shared" si="264"/>
        <v>373.8112096169711</v>
      </c>
    </row>
    <row r="1214" spans="1:29" x14ac:dyDescent="0.35">
      <c r="A1214" s="5">
        <v>45105.07779009259</v>
      </c>
      <c r="B1214" s="1">
        <v>1</v>
      </c>
      <c r="C1214" s="6">
        <v>695.46</v>
      </c>
      <c r="D1214" s="6">
        <v>1</v>
      </c>
      <c r="E1214" s="7" t="s">
        <v>19</v>
      </c>
      <c r="F1214" s="5">
        <v>45105.389014074077</v>
      </c>
      <c r="G1214" s="1">
        <v>1</v>
      </c>
      <c r="H1214" s="5">
        <v>45105.076883043985</v>
      </c>
      <c r="I1214" s="7" t="s">
        <v>49</v>
      </c>
      <c r="J1214" s="7"/>
      <c r="K1214" s="7"/>
      <c r="L1214" s="7" t="s">
        <v>21</v>
      </c>
      <c r="M1214" s="7" t="s">
        <v>52</v>
      </c>
      <c r="N1214" s="7" t="s">
        <v>23</v>
      </c>
      <c r="O1214" s="7" t="s">
        <v>24</v>
      </c>
      <c r="P1214" s="25">
        <f t="shared" si="265"/>
        <v>1213</v>
      </c>
      <c r="Q1214" s="28">
        <f t="shared" si="262"/>
        <v>45078</v>
      </c>
      <c r="R1214" s="28" t="str">
        <f t="shared" si="252"/>
        <v>WEB</v>
      </c>
      <c r="S1214" s="28" t="str">
        <f t="shared" si="253"/>
        <v>OFFLINE</v>
      </c>
      <c r="T1214" s="29">
        <f t="shared" si="254"/>
        <v>1.6313213703099511E-3</v>
      </c>
      <c r="U1214" s="29">
        <f t="shared" si="263"/>
        <v>1.6313213703099511E-3</v>
      </c>
      <c r="V1214" s="30">
        <f t="shared" si="255"/>
        <v>0</v>
      </c>
      <c r="W1214" s="30">
        <f t="shared" si="256"/>
        <v>0</v>
      </c>
      <c r="X1214" s="30">
        <f t="shared" si="257"/>
        <v>0</v>
      </c>
      <c r="Y1214" s="30">
        <f t="shared" si="258"/>
        <v>9.73644</v>
      </c>
      <c r="Z1214" s="30">
        <f t="shared" si="259"/>
        <v>115</v>
      </c>
      <c r="AA1214" s="30">
        <f t="shared" si="260"/>
        <v>0</v>
      </c>
      <c r="AB1214" s="30">
        <f t="shared" si="261"/>
        <v>0</v>
      </c>
      <c r="AC1214" s="30">
        <f t="shared" si="264"/>
        <v>570.72356000000002</v>
      </c>
    </row>
    <row r="1215" spans="1:29" x14ac:dyDescent="0.35">
      <c r="A1215" s="5">
        <v>45104.696377881941</v>
      </c>
      <c r="B1215" s="1">
        <v>1</v>
      </c>
      <c r="C1215" s="6">
        <v>716.96</v>
      </c>
      <c r="D1215" s="6">
        <v>1</v>
      </c>
      <c r="E1215" s="7" t="s">
        <v>19</v>
      </c>
      <c r="F1215" s="5">
        <v>45105.398293645834</v>
      </c>
      <c r="G1215" s="1">
        <v>1</v>
      </c>
      <c r="H1215" s="5">
        <v>45092.957090428237</v>
      </c>
      <c r="I1215" s="7" t="s">
        <v>49</v>
      </c>
      <c r="J1215" s="7"/>
      <c r="K1215" s="7" t="s">
        <v>30</v>
      </c>
      <c r="L1215" s="7" t="s">
        <v>31</v>
      </c>
      <c r="M1215" s="7" t="s">
        <v>32</v>
      </c>
      <c r="N1215" s="7" t="s">
        <v>33</v>
      </c>
      <c r="O1215" s="7" t="s">
        <v>30</v>
      </c>
      <c r="P1215" s="25">
        <f t="shared" si="265"/>
        <v>1214</v>
      </c>
      <c r="Q1215" s="28">
        <f t="shared" si="262"/>
        <v>45078</v>
      </c>
      <c r="R1215" s="28" t="str">
        <f t="shared" si="252"/>
        <v>OTA</v>
      </c>
      <c r="S1215" s="28" t="str">
        <f t="shared" si="253"/>
        <v>OTA</v>
      </c>
      <c r="T1215" s="29">
        <f t="shared" si="254"/>
        <v>5.8927519151443723E-4</v>
      </c>
      <c r="U1215" s="29">
        <f t="shared" si="263"/>
        <v>5.8927519151443723E-4</v>
      </c>
      <c r="V1215" s="30">
        <f t="shared" si="255"/>
        <v>107.544</v>
      </c>
      <c r="W1215" s="30">
        <f t="shared" si="256"/>
        <v>0</v>
      </c>
      <c r="X1215" s="30">
        <f t="shared" si="257"/>
        <v>0</v>
      </c>
      <c r="Y1215" s="30">
        <f t="shared" si="258"/>
        <v>12.905279999999999</v>
      </c>
      <c r="Z1215" s="30">
        <f t="shared" si="259"/>
        <v>115</v>
      </c>
      <c r="AA1215" s="30">
        <f t="shared" si="260"/>
        <v>1.1785503830288744</v>
      </c>
      <c r="AB1215" s="30">
        <f t="shared" si="261"/>
        <v>0</v>
      </c>
      <c r="AC1215" s="30">
        <f t="shared" si="264"/>
        <v>480.33216961697121</v>
      </c>
    </row>
    <row r="1216" spans="1:29" x14ac:dyDescent="0.35">
      <c r="A1216" s="5">
        <v>45104.667133796298</v>
      </c>
      <c r="B1216" s="1">
        <v>1</v>
      </c>
      <c r="C1216" s="6">
        <v>800.89</v>
      </c>
      <c r="D1216" s="6">
        <v>1</v>
      </c>
      <c r="E1216" s="7" t="s">
        <v>19</v>
      </c>
      <c r="F1216" s="5">
        <v>45105.457177013886</v>
      </c>
      <c r="G1216" s="1">
        <v>1</v>
      </c>
      <c r="H1216" s="5">
        <v>45085.637288958336</v>
      </c>
      <c r="I1216" s="7" t="s">
        <v>53</v>
      </c>
      <c r="J1216" s="7"/>
      <c r="K1216" s="7" t="s">
        <v>30</v>
      </c>
      <c r="L1216" s="7" t="s">
        <v>31</v>
      </c>
      <c r="M1216" s="7" t="s">
        <v>32</v>
      </c>
      <c r="N1216" s="7" t="s">
        <v>33</v>
      </c>
      <c r="O1216" s="7" t="s">
        <v>30</v>
      </c>
      <c r="P1216" s="25">
        <f t="shared" si="265"/>
        <v>1215</v>
      </c>
      <c r="Q1216" s="28">
        <f t="shared" si="262"/>
        <v>45078</v>
      </c>
      <c r="R1216" s="28" t="str">
        <f t="shared" si="252"/>
        <v>OTA</v>
      </c>
      <c r="S1216" s="28" t="str">
        <f t="shared" si="253"/>
        <v>OTA</v>
      </c>
      <c r="T1216" s="29">
        <f t="shared" si="254"/>
        <v>5.8927519151443723E-4</v>
      </c>
      <c r="U1216" s="29">
        <f t="shared" si="263"/>
        <v>5.8927519151443723E-4</v>
      </c>
      <c r="V1216" s="30">
        <f t="shared" si="255"/>
        <v>120.1335</v>
      </c>
      <c r="W1216" s="30">
        <f t="shared" si="256"/>
        <v>0</v>
      </c>
      <c r="X1216" s="30">
        <f t="shared" si="257"/>
        <v>0</v>
      </c>
      <c r="Y1216" s="30">
        <f t="shared" si="258"/>
        <v>14.416019999999998</v>
      </c>
      <c r="Z1216" s="30">
        <f t="shared" si="259"/>
        <v>115</v>
      </c>
      <c r="AA1216" s="30">
        <f t="shared" si="260"/>
        <v>1.1785503830288744</v>
      </c>
      <c r="AB1216" s="30">
        <f t="shared" si="261"/>
        <v>0</v>
      </c>
      <c r="AC1216" s="30">
        <f t="shared" si="264"/>
        <v>550.16192961697107</v>
      </c>
    </row>
    <row r="1217" spans="1:29" x14ac:dyDescent="0.35">
      <c r="A1217" s="5">
        <v>45104.626810127316</v>
      </c>
      <c r="B1217" s="1">
        <v>3</v>
      </c>
      <c r="C1217" s="6">
        <v>2585.09</v>
      </c>
      <c r="D1217" s="6">
        <v>1</v>
      </c>
      <c r="E1217" s="7" t="s">
        <v>19</v>
      </c>
      <c r="F1217" s="5">
        <v>45107.458333333336</v>
      </c>
      <c r="G1217" s="1">
        <v>1</v>
      </c>
      <c r="H1217" s="5">
        <v>45103.12383138889</v>
      </c>
      <c r="I1217" s="7" t="s">
        <v>53</v>
      </c>
      <c r="J1217" s="7"/>
      <c r="K1217" s="7" t="s">
        <v>35</v>
      </c>
      <c r="L1217" s="7" t="s">
        <v>31</v>
      </c>
      <c r="M1217" s="7" t="s">
        <v>34</v>
      </c>
      <c r="N1217" s="7" t="s">
        <v>33</v>
      </c>
      <c r="O1217" s="7" t="s">
        <v>23</v>
      </c>
      <c r="P1217" s="25">
        <f t="shared" si="265"/>
        <v>1216</v>
      </c>
      <c r="Q1217" s="28">
        <f t="shared" si="262"/>
        <v>45078</v>
      </c>
      <c r="R1217" s="28" t="str">
        <f t="shared" si="252"/>
        <v>OTA</v>
      </c>
      <c r="S1217" s="28" t="str">
        <f t="shared" si="253"/>
        <v/>
      </c>
      <c r="T1217" s="29">
        <f t="shared" si="254"/>
        <v>1.7678255745433118E-3</v>
      </c>
      <c r="U1217" s="29">
        <f t="shared" si="263"/>
        <v>1.7678255745433118E-3</v>
      </c>
      <c r="V1217" s="30">
        <f t="shared" si="255"/>
        <v>387.76350000000002</v>
      </c>
      <c r="W1217" s="30">
        <f t="shared" si="256"/>
        <v>0</v>
      </c>
      <c r="X1217" s="30">
        <f t="shared" si="257"/>
        <v>0</v>
      </c>
      <c r="Y1217" s="30">
        <f t="shared" si="258"/>
        <v>46.531619999999997</v>
      </c>
      <c r="Z1217" s="30">
        <f t="shared" si="259"/>
        <v>191.66666666666666</v>
      </c>
      <c r="AA1217" s="30">
        <f t="shared" si="260"/>
        <v>0</v>
      </c>
      <c r="AB1217" s="30">
        <f t="shared" si="261"/>
        <v>0</v>
      </c>
      <c r="AC1217" s="30">
        <f t="shared" si="264"/>
        <v>1959.1282133333334</v>
      </c>
    </row>
    <row r="1218" spans="1:29" x14ac:dyDescent="0.35">
      <c r="A1218" s="5">
        <v>45104.965282511577</v>
      </c>
      <c r="B1218" s="1">
        <v>1</v>
      </c>
      <c r="C1218" s="6">
        <v>760.85</v>
      </c>
      <c r="D1218" s="6">
        <v>1</v>
      </c>
      <c r="E1218" s="7" t="s">
        <v>19</v>
      </c>
      <c r="F1218" s="5">
        <v>45105.410738576385</v>
      </c>
      <c r="G1218" s="1">
        <v>1</v>
      </c>
      <c r="H1218" s="5">
        <v>45098.98580707176</v>
      </c>
      <c r="I1218" s="7" t="s">
        <v>53</v>
      </c>
      <c r="J1218" s="7"/>
      <c r="K1218" s="7"/>
      <c r="L1218" s="7" t="s">
        <v>21</v>
      </c>
      <c r="M1218" s="7" t="s">
        <v>66</v>
      </c>
      <c r="N1218" s="7" t="s">
        <v>33</v>
      </c>
      <c r="O1218" s="7" t="s">
        <v>46</v>
      </c>
      <c r="P1218" s="25">
        <f t="shared" si="265"/>
        <v>1217</v>
      </c>
      <c r="Q1218" s="28">
        <f t="shared" si="262"/>
        <v>45078</v>
      </c>
      <c r="R1218" s="28" t="str">
        <f t="shared" ref="R1218:R1281" si="266">IFERROR(VLOOKUP($M1218,rate_mapping,2,FALSE),"")</f>
        <v>WEB</v>
      </c>
      <c r="S1218" s="28" t="str">
        <f t="shared" ref="S1218:S1281" si="267">IFERROR(VLOOKUP($O1218,source_mapping,2,FALSE),"")</f>
        <v>WEBSITE</v>
      </c>
      <c r="T1218" s="29">
        <f t="shared" ref="T1218:T1281" si="268">IFERROR($B1218/SUMIFS($B:$B,$L:$L,$L1218,$Q:$Q,$Q1218),0)</f>
        <v>1.6313213703099511E-3</v>
      </c>
      <c r="U1218" s="29">
        <f t="shared" si="263"/>
        <v>1.6313213703099511E-3</v>
      </c>
      <c r="V1218" s="30">
        <f t="shared" ref="V1218:V1281" si="269">MAX(IFERROR(VLOOKUP($S1218,channel_code_cost,3,FALSE)*$C1218,0),IFERROR(VLOOKUP($R1218,rate_code_cost,3,FALSE)*$C1218,0))</f>
        <v>7.6085000000000003</v>
      </c>
      <c r="W1218" s="30">
        <f t="shared" ref="W1218:W1281" si="270">MAX(IFERROR(VLOOKUP($S1218,channel_code_cost,2,FALSE)*$D1218,0),IFERROR(VLOOKUP($R1218,rate_code_cost,2,FALSE)*$D1218,0))</f>
        <v>50</v>
      </c>
      <c r="X1218" s="30">
        <f t="shared" ref="X1218:X1281" si="271">MAX(IFERROR(VLOOKUP($S1218,channel_code_cost,4,FALSE)*$C1218,0),IFERROR(VLOOKUP($R1218,rate_code_cost,4,FALSE)*$C1218,0))</f>
        <v>0</v>
      </c>
      <c r="Y1218" s="30">
        <f t="shared" ref="Y1218:Y1281" si="272">MAX(IFERROR(VLOOKUP($S1218,channel_code_cost,5,FALSE)*$C1218,0),IFERROR(VLOOKUP($R1218,rate_code_cost,5,FALSE)*$C1218,0))</f>
        <v>10.651900000000001</v>
      </c>
      <c r="Z1218" s="30">
        <f t="shared" ref="Z1218:Z1281" si="273">hk_departure_cost+(($B1218-1)*hk_stay_cost)</f>
        <v>115</v>
      </c>
      <c r="AA1218" s="30">
        <f t="shared" ref="AA1218:AA1281" si="274">IFERROR(VLOOKUP($S1218,channel_code_cost,6,FALSE)*$U1218,0)</f>
        <v>16.31321370309951</v>
      </c>
      <c r="AB1218" s="30">
        <f t="shared" ref="AB1218:AB1281" si="275">IFERROR(VLOOKUP($L1218,segment_p_cost,2,FALSE)*$T1218,0)</f>
        <v>0</v>
      </c>
      <c r="AC1218" s="30">
        <f t="shared" si="264"/>
        <v>561.27638629690045</v>
      </c>
    </row>
    <row r="1219" spans="1:29" x14ac:dyDescent="0.35">
      <c r="A1219" s="5">
        <v>45104.968145868057</v>
      </c>
      <c r="B1219" s="1">
        <v>2</v>
      </c>
      <c r="C1219" s="6">
        <v>1415.9</v>
      </c>
      <c r="D1219" s="6">
        <v>1</v>
      </c>
      <c r="E1219" s="7" t="s">
        <v>19</v>
      </c>
      <c r="F1219" s="5">
        <v>45106.458333333336</v>
      </c>
      <c r="G1219" s="1">
        <v>1</v>
      </c>
      <c r="H1219" s="5">
        <v>45090.113673865744</v>
      </c>
      <c r="I1219" s="7" t="s">
        <v>67</v>
      </c>
      <c r="J1219" s="7"/>
      <c r="K1219" s="7" t="s">
        <v>30</v>
      </c>
      <c r="L1219" s="7" t="s">
        <v>31</v>
      </c>
      <c r="M1219" s="7" t="s">
        <v>34</v>
      </c>
      <c r="N1219" s="7" t="s">
        <v>33</v>
      </c>
      <c r="O1219" s="7" t="s">
        <v>30</v>
      </c>
      <c r="P1219" s="25">
        <f t="shared" si="265"/>
        <v>1218</v>
      </c>
      <c r="Q1219" s="28">
        <f t="shared" ref="Q1219:Q1282" si="276">DATE(YEAR($A1219),MONTH($A1219),1)</f>
        <v>45078</v>
      </c>
      <c r="R1219" s="28" t="str">
        <f t="shared" si="266"/>
        <v>OTA</v>
      </c>
      <c r="S1219" s="28" t="str">
        <f t="shared" si="267"/>
        <v>OTA</v>
      </c>
      <c r="T1219" s="29">
        <f t="shared" si="268"/>
        <v>1.1785503830288745E-3</v>
      </c>
      <c r="U1219" s="29">
        <f t="shared" ref="U1219:U1282" si="277">IFERROR($B1219/SUMIFS($B:$B,$L:$L,$L1219,$Q:$Q,$Q1219),0)</f>
        <v>1.1785503830288745E-3</v>
      </c>
      <c r="V1219" s="30">
        <f t="shared" si="269"/>
        <v>212.38500000000002</v>
      </c>
      <c r="W1219" s="30">
        <f t="shared" si="270"/>
        <v>0</v>
      </c>
      <c r="X1219" s="30">
        <f t="shared" si="271"/>
        <v>0</v>
      </c>
      <c r="Y1219" s="30">
        <f t="shared" si="272"/>
        <v>25.4862</v>
      </c>
      <c r="Z1219" s="30">
        <f t="shared" si="273"/>
        <v>153.33333333333331</v>
      </c>
      <c r="AA1219" s="30">
        <f t="shared" si="274"/>
        <v>2.3571007660577488</v>
      </c>
      <c r="AB1219" s="30">
        <f t="shared" si="275"/>
        <v>0</v>
      </c>
      <c r="AC1219" s="30">
        <f t="shared" ref="AC1219:AC1282" si="278">C1219-SUM(V1219:AB1219)</f>
        <v>1022.338365900609</v>
      </c>
    </row>
    <row r="1220" spans="1:29" x14ac:dyDescent="0.35">
      <c r="A1220" s="5">
        <v>45105.670630509259</v>
      </c>
      <c r="B1220" s="1">
        <v>1</v>
      </c>
      <c r="C1220" s="6">
        <v>543.01</v>
      </c>
      <c r="D1220" s="6">
        <v>1</v>
      </c>
      <c r="E1220" s="7" t="s">
        <v>19</v>
      </c>
      <c r="F1220" s="5">
        <v>45106.338106388888</v>
      </c>
      <c r="G1220" s="1">
        <v>1</v>
      </c>
      <c r="H1220" s="5">
        <v>45104.897358425929</v>
      </c>
      <c r="I1220" s="7" t="s">
        <v>20</v>
      </c>
      <c r="J1220" s="7"/>
      <c r="K1220" s="7" t="s">
        <v>38</v>
      </c>
      <c r="L1220" s="7" t="s">
        <v>31</v>
      </c>
      <c r="M1220" s="7" t="s">
        <v>32</v>
      </c>
      <c r="N1220" s="7" t="s">
        <v>23</v>
      </c>
      <c r="O1220" s="7" t="s">
        <v>38</v>
      </c>
      <c r="P1220" s="25">
        <f t="shared" ref="P1220:P1283" si="279">P1219+1</f>
        <v>1219</v>
      </c>
      <c r="Q1220" s="28">
        <f t="shared" si="276"/>
        <v>45078</v>
      </c>
      <c r="R1220" s="28" t="str">
        <f t="shared" si="266"/>
        <v>OTA</v>
      </c>
      <c r="S1220" s="28" t="str">
        <f t="shared" si="267"/>
        <v>OTA</v>
      </c>
      <c r="T1220" s="29">
        <f t="shared" si="268"/>
        <v>5.8927519151443723E-4</v>
      </c>
      <c r="U1220" s="29">
        <f t="shared" si="277"/>
        <v>5.8927519151443723E-4</v>
      </c>
      <c r="V1220" s="30">
        <f t="shared" si="269"/>
        <v>81.451499999999996</v>
      </c>
      <c r="W1220" s="30">
        <f t="shared" si="270"/>
        <v>0</v>
      </c>
      <c r="X1220" s="30">
        <f t="shared" si="271"/>
        <v>0</v>
      </c>
      <c r="Y1220" s="30">
        <f t="shared" si="272"/>
        <v>9.7741799999999994</v>
      </c>
      <c r="Z1220" s="30">
        <f t="shared" si="273"/>
        <v>115</v>
      </c>
      <c r="AA1220" s="30">
        <f t="shared" si="274"/>
        <v>1.1785503830288744</v>
      </c>
      <c r="AB1220" s="30">
        <f t="shared" si="275"/>
        <v>0</v>
      </c>
      <c r="AC1220" s="30">
        <f t="shared" si="278"/>
        <v>335.60576961697109</v>
      </c>
    </row>
    <row r="1221" spans="1:29" x14ac:dyDescent="0.35">
      <c r="A1221" s="5">
        <v>45105.927768912035</v>
      </c>
      <c r="B1221" s="1">
        <v>1</v>
      </c>
      <c r="C1221" s="6">
        <v>1593.13</v>
      </c>
      <c r="D1221" s="6">
        <v>1</v>
      </c>
      <c r="E1221" s="7" t="s">
        <v>19</v>
      </c>
      <c r="F1221" s="5">
        <v>45106.393766863424</v>
      </c>
      <c r="G1221" s="1">
        <v>2</v>
      </c>
      <c r="H1221" s="5">
        <v>45098.807776481481</v>
      </c>
      <c r="I1221" s="7" t="s">
        <v>20</v>
      </c>
      <c r="J1221" s="7"/>
      <c r="K1221" s="7" t="s">
        <v>35</v>
      </c>
      <c r="L1221" s="7" t="s">
        <v>31</v>
      </c>
      <c r="M1221" s="7" t="s">
        <v>34</v>
      </c>
      <c r="N1221" s="7" t="s">
        <v>33</v>
      </c>
      <c r="O1221" s="7" t="s">
        <v>47</v>
      </c>
      <c r="P1221" s="25">
        <f t="shared" si="279"/>
        <v>1220</v>
      </c>
      <c r="Q1221" s="28">
        <f t="shared" si="276"/>
        <v>45078</v>
      </c>
      <c r="R1221" s="28" t="str">
        <f t="shared" si="266"/>
        <v>OTA</v>
      </c>
      <c r="S1221" s="28" t="str">
        <f t="shared" si="267"/>
        <v>OTA</v>
      </c>
      <c r="T1221" s="29">
        <f t="shared" si="268"/>
        <v>5.8927519151443723E-4</v>
      </c>
      <c r="U1221" s="29">
        <f t="shared" si="277"/>
        <v>5.8927519151443723E-4</v>
      </c>
      <c r="V1221" s="30">
        <f t="shared" si="269"/>
        <v>238.96950000000001</v>
      </c>
      <c r="W1221" s="30">
        <f t="shared" si="270"/>
        <v>0</v>
      </c>
      <c r="X1221" s="30">
        <f t="shared" si="271"/>
        <v>0</v>
      </c>
      <c r="Y1221" s="30">
        <f t="shared" si="272"/>
        <v>28.67634</v>
      </c>
      <c r="Z1221" s="30">
        <f t="shared" si="273"/>
        <v>115</v>
      </c>
      <c r="AA1221" s="30">
        <f t="shared" si="274"/>
        <v>1.1785503830288744</v>
      </c>
      <c r="AB1221" s="30">
        <f t="shared" si="275"/>
        <v>0</v>
      </c>
      <c r="AC1221" s="30">
        <f t="shared" si="278"/>
        <v>1209.3056096169712</v>
      </c>
    </row>
    <row r="1222" spans="1:29" x14ac:dyDescent="0.35">
      <c r="A1222" s="5">
        <v>45105.688969201386</v>
      </c>
      <c r="B1222" s="1">
        <v>2</v>
      </c>
      <c r="C1222" s="6">
        <v>2685.85</v>
      </c>
      <c r="D1222" s="6">
        <v>1</v>
      </c>
      <c r="E1222" s="7" t="s">
        <v>19</v>
      </c>
      <c r="F1222" s="5">
        <v>45107.458333333336</v>
      </c>
      <c r="G1222" s="1">
        <v>2</v>
      </c>
      <c r="H1222" s="5">
        <v>45104.95758465278</v>
      </c>
      <c r="I1222" s="7" t="s">
        <v>20</v>
      </c>
      <c r="J1222" s="7"/>
      <c r="K1222" s="7" t="s">
        <v>50</v>
      </c>
      <c r="L1222" s="7" t="s">
        <v>31</v>
      </c>
      <c r="M1222" s="7" t="s">
        <v>32</v>
      </c>
      <c r="N1222" s="7" t="s">
        <v>28</v>
      </c>
      <c r="O1222" s="7" t="s">
        <v>51</v>
      </c>
      <c r="P1222" s="25">
        <f t="shared" si="279"/>
        <v>1221</v>
      </c>
      <c r="Q1222" s="28">
        <f t="shared" si="276"/>
        <v>45078</v>
      </c>
      <c r="R1222" s="28" t="str">
        <f t="shared" si="266"/>
        <v>OTA</v>
      </c>
      <c r="S1222" s="28" t="str">
        <f t="shared" si="267"/>
        <v>OTA</v>
      </c>
      <c r="T1222" s="29">
        <f t="shared" si="268"/>
        <v>1.1785503830288745E-3</v>
      </c>
      <c r="U1222" s="29">
        <f t="shared" si="277"/>
        <v>1.1785503830288745E-3</v>
      </c>
      <c r="V1222" s="30">
        <f t="shared" si="269"/>
        <v>402.8775</v>
      </c>
      <c r="W1222" s="30">
        <f t="shared" si="270"/>
        <v>0</v>
      </c>
      <c r="X1222" s="30">
        <f t="shared" si="271"/>
        <v>0</v>
      </c>
      <c r="Y1222" s="30">
        <f t="shared" si="272"/>
        <v>48.345299999999995</v>
      </c>
      <c r="Z1222" s="30">
        <f t="shared" si="273"/>
        <v>153.33333333333331</v>
      </c>
      <c r="AA1222" s="30">
        <f t="shared" si="274"/>
        <v>2.3571007660577488</v>
      </c>
      <c r="AB1222" s="30">
        <f t="shared" si="275"/>
        <v>0</v>
      </c>
      <c r="AC1222" s="30">
        <f t="shared" si="278"/>
        <v>2078.9367659006089</v>
      </c>
    </row>
    <row r="1223" spans="1:29" x14ac:dyDescent="0.35">
      <c r="A1223" s="5">
        <v>45105.838922615738</v>
      </c>
      <c r="B1223" s="1">
        <v>2</v>
      </c>
      <c r="C1223" s="6">
        <v>2841.43</v>
      </c>
      <c r="D1223" s="6">
        <v>1</v>
      </c>
      <c r="E1223" s="7" t="s">
        <v>19</v>
      </c>
      <c r="F1223" s="5">
        <v>45107.439157152781</v>
      </c>
      <c r="G1223" s="1">
        <v>2</v>
      </c>
      <c r="H1223" s="5">
        <v>45099.578282337963</v>
      </c>
      <c r="I1223" s="7" t="s">
        <v>20</v>
      </c>
      <c r="J1223" s="7"/>
      <c r="K1223" s="7"/>
      <c r="L1223" s="7" t="s">
        <v>21</v>
      </c>
      <c r="M1223" s="7" t="s">
        <v>22</v>
      </c>
      <c r="N1223" s="7" t="s">
        <v>33</v>
      </c>
      <c r="O1223" s="7" t="s">
        <v>56</v>
      </c>
      <c r="P1223" s="25">
        <f t="shared" si="279"/>
        <v>1222</v>
      </c>
      <c r="Q1223" s="28">
        <f t="shared" si="276"/>
        <v>45078</v>
      </c>
      <c r="R1223" s="28" t="str">
        <f t="shared" si="266"/>
        <v>WEB</v>
      </c>
      <c r="S1223" s="28" t="str">
        <f t="shared" si="267"/>
        <v>OFFLINE</v>
      </c>
      <c r="T1223" s="29">
        <f t="shared" si="268"/>
        <v>3.2626427406199023E-3</v>
      </c>
      <c r="U1223" s="29">
        <f t="shared" si="277"/>
        <v>3.2626427406199023E-3</v>
      </c>
      <c r="V1223" s="30">
        <f t="shared" si="269"/>
        <v>0</v>
      </c>
      <c r="W1223" s="30">
        <f t="shared" si="270"/>
        <v>0</v>
      </c>
      <c r="X1223" s="30">
        <f t="shared" si="271"/>
        <v>0</v>
      </c>
      <c r="Y1223" s="30">
        <f t="shared" si="272"/>
        <v>39.78002</v>
      </c>
      <c r="Z1223" s="30">
        <f t="shared" si="273"/>
        <v>153.33333333333331</v>
      </c>
      <c r="AA1223" s="30">
        <f t="shared" si="274"/>
        <v>0</v>
      </c>
      <c r="AB1223" s="30">
        <f t="shared" si="275"/>
        <v>0</v>
      </c>
      <c r="AC1223" s="30">
        <f t="shared" si="278"/>
        <v>2648.3166466666667</v>
      </c>
    </row>
    <row r="1224" spans="1:29" x14ac:dyDescent="0.35">
      <c r="A1224" s="5">
        <v>45105.739015752311</v>
      </c>
      <c r="B1224" s="1">
        <v>1</v>
      </c>
      <c r="C1224" s="6">
        <v>1280.8900000000001</v>
      </c>
      <c r="D1224" s="6">
        <v>1</v>
      </c>
      <c r="E1224" s="7" t="s">
        <v>19</v>
      </c>
      <c r="F1224" s="5">
        <v>45106.441554097219</v>
      </c>
      <c r="G1224" s="1">
        <v>1</v>
      </c>
      <c r="H1224" s="5">
        <v>45025.125480949071</v>
      </c>
      <c r="I1224" s="7" t="s">
        <v>20</v>
      </c>
      <c r="J1224" s="7"/>
      <c r="K1224" s="7" t="s">
        <v>30</v>
      </c>
      <c r="L1224" s="7" t="s">
        <v>31</v>
      </c>
      <c r="M1224" s="7" t="s">
        <v>34</v>
      </c>
      <c r="N1224" s="7" t="s">
        <v>33</v>
      </c>
      <c r="O1224" s="7" t="s">
        <v>30</v>
      </c>
      <c r="P1224" s="25">
        <f t="shared" si="279"/>
        <v>1223</v>
      </c>
      <c r="Q1224" s="28">
        <f t="shared" si="276"/>
        <v>45078</v>
      </c>
      <c r="R1224" s="28" t="str">
        <f t="shared" si="266"/>
        <v>OTA</v>
      </c>
      <c r="S1224" s="28" t="str">
        <f t="shared" si="267"/>
        <v>OTA</v>
      </c>
      <c r="T1224" s="29">
        <f t="shared" si="268"/>
        <v>5.8927519151443723E-4</v>
      </c>
      <c r="U1224" s="29">
        <f t="shared" si="277"/>
        <v>5.8927519151443723E-4</v>
      </c>
      <c r="V1224" s="30">
        <f t="shared" si="269"/>
        <v>192.1335</v>
      </c>
      <c r="W1224" s="30">
        <f t="shared" si="270"/>
        <v>0</v>
      </c>
      <c r="X1224" s="30">
        <f t="shared" si="271"/>
        <v>0</v>
      </c>
      <c r="Y1224" s="30">
        <f t="shared" si="272"/>
        <v>23.05602</v>
      </c>
      <c r="Z1224" s="30">
        <f t="shared" si="273"/>
        <v>115</v>
      </c>
      <c r="AA1224" s="30">
        <f t="shared" si="274"/>
        <v>1.1785503830288744</v>
      </c>
      <c r="AB1224" s="30">
        <f t="shared" si="275"/>
        <v>0</v>
      </c>
      <c r="AC1224" s="30">
        <f t="shared" si="278"/>
        <v>949.52192961697119</v>
      </c>
    </row>
    <row r="1225" spans="1:29" x14ac:dyDescent="0.35">
      <c r="A1225" s="5">
        <v>45105.7197087963</v>
      </c>
      <c r="B1225" s="1">
        <v>1</v>
      </c>
      <c r="C1225" s="6">
        <v>1467.86</v>
      </c>
      <c r="D1225" s="6">
        <v>1</v>
      </c>
      <c r="E1225" s="7" t="s">
        <v>19</v>
      </c>
      <c r="F1225" s="5">
        <v>45106.456788356481</v>
      </c>
      <c r="G1225" s="1">
        <v>2</v>
      </c>
      <c r="H1225" s="5">
        <v>44990.716102430553</v>
      </c>
      <c r="I1225" s="7" t="s">
        <v>20</v>
      </c>
      <c r="J1225" s="7"/>
      <c r="K1225" s="7" t="s">
        <v>30</v>
      </c>
      <c r="L1225" s="7" t="s">
        <v>31</v>
      </c>
      <c r="M1225" s="7" t="s">
        <v>32</v>
      </c>
      <c r="N1225" s="7" t="s">
        <v>33</v>
      </c>
      <c r="O1225" s="7" t="s">
        <v>30</v>
      </c>
      <c r="P1225" s="25">
        <f t="shared" si="279"/>
        <v>1224</v>
      </c>
      <c r="Q1225" s="28">
        <f t="shared" si="276"/>
        <v>45078</v>
      </c>
      <c r="R1225" s="28" t="str">
        <f t="shared" si="266"/>
        <v>OTA</v>
      </c>
      <c r="S1225" s="28" t="str">
        <f t="shared" si="267"/>
        <v>OTA</v>
      </c>
      <c r="T1225" s="29">
        <f t="shared" si="268"/>
        <v>5.8927519151443723E-4</v>
      </c>
      <c r="U1225" s="29">
        <f t="shared" si="277"/>
        <v>5.8927519151443723E-4</v>
      </c>
      <c r="V1225" s="30">
        <f t="shared" si="269"/>
        <v>220.17899999999997</v>
      </c>
      <c r="W1225" s="30">
        <f t="shared" si="270"/>
        <v>0</v>
      </c>
      <c r="X1225" s="30">
        <f t="shared" si="271"/>
        <v>0</v>
      </c>
      <c r="Y1225" s="30">
        <f t="shared" si="272"/>
        <v>26.421479999999995</v>
      </c>
      <c r="Z1225" s="30">
        <f t="shared" si="273"/>
        <v>115</v>
      </c>
      <c r="AA1225" s="30">
        <f t="shared" si="274"/>
        <v>1.1785503830288744</v>
      </c>
      <c r="AB1225" s="30">
        <f t="shared" si="275"/>
        <v>0</v>
      </c>
      <c r="AC1225" s="30">
        <f t="shared" si="278"/>
        <v>1105.0809696169711</v>
      </c>
    </row>
    <row r="1226" spans="1:29" x14ac:dyDescent="0.35">
      <c r="A1226" s="5">
        <v>45105.704930648149</v>
      </c>
      <c r="B1226" s="1">
        <v>1</v>
      </c>
      <c r="C1226" s="6">
        <v>1595.54</v>
      </c>
      <c r="D1226" s="6">
        <v>1</v>
      </c>
      <c r="E1226" s="7" t="s">
        <v>19</v>
      </c>
      <c r="F1226" s="5">
        <v>45106.325052719905</v>
      </c>
      <c r="G1226" s="1">
        <v>1</v>
      </c>
      <c r="H1226" s="5">
        <v>45102.477947847219</v>
      </c>
      <c r="I1226" s="7" t="s">
        <v>41</v>
      </c>
      <c r="J1226" s="7"/>
      <c r="K1226" s="7" t="s">
        <v>35</v>
      </c>
      <c r="L1226" s="7" t="s">
        <v>31</v>
      </c>
      <c r="M1226" s="7" t="s">
        <v>32</v>
      </c>
      <c r="N1226" s="7" t="s">
        <v>33</v>
      </c>
      <c r="O1226" s="7" t="s">
        <v>47</v>
      </c>
      <c r="P1226" s="25">
        <f t="shared" si="279"/>
        <v>1225</v>
      </c>
      <c r="Q1226" s="28">
        <f t="shared" si="276"/>
        <v>45078</v>
      </c>
      <c r="R1226" s="28" t="str">
        <f t="shared" si="266"/>
        <v>OTA</v>
      </c>
      <c r="S1226" s="28" t="str">
        <f t="shared" si="267"/>
        <v>OTA</v>
      </c>
      <c r="T1226" s="29">
        <f t="shared" si="268"/>
        <v>5.8927519151443723E-4</v>
      </c>
      <c r="U1226" s="29">
        <f t="shared" si="277"/>
        <v>5.8927519151443723E-4</v>
      </c>
      <c r="V1226" s="30">
        <f t="shared" si="269"/>
        <v>239.33099999999999</v>
      </c>
      <c r="W1226" s="30">
        <f t="shared" si="270"/>
        <v>0</v>
      </c>
      <c r="X1226" s="30">
        <f t="shared" si="271"/>
        <v>0</v>
      </c>
      <c r="Y1226" s="30">
        <f t="shared" si="272"/>
        <v>28.719719999999999</v>
      </c>
      <c r="Z1226" s="30">
        <f t="shared" si="273"/>
        <v>115</v>
      </c>
      <c r="AA1226" s="30">
        <f t="shared" si="274"/>
        <v>1.1785503830288744</v>
      </c>
      <c r="AB1226" s="30">
        <f t="shared" si="275"/>
        <v>0</v>
      </c>
      <c r="AC1226" s="30">
        <f t="shared" si="278"/>
        <v>1211.310729616971</v>
      </c>
    </row>
    <row r="1227" spans="1:29" x14ac:dyDescent="0.35">
      <c r="A1227" s="5">
        <v>45105.885699085651</v>
      </c>
      <c r="B1227" s="1">
        <v>1</v>
      </c>
      <c r="C1227" s="6">
        <v>1407.91</v>
      </c>
      <c r="D1227" s="6">
        <v>1</v>
      </c>
      <c r="E1227" s="7" t="s">
        <v>19</v>
      </c>
      <c r="F1227" s="5">
        <v>45106.246785474534</v>
      </c>
      <c r="G1227" s="1">
        <v>2</v>
      </c>
      <c r="H1227" s="5">
        <v>45038.126950069447</v>
      </c>
      <c r="I1227" s="7" t="s">
        <v>41</v>
      </c>
      <c r="J1227" s="7"/>
      <c r="K1227" s="7"/>
      <c r="L1227" s="7" t="s">
        <v>21</v>
      </c>
      <c r="M1227" s="7" t="s">
        <v>45</v>
      </c>
      <c r="N1227" s="7" t="s">
        <v>28</v>
      </c>
      <c r="O1227" s="7" t="s">
        <v>46</v>
      </c>
      <c r="P1227" s="25">
        <f t="shared" si="279"/>
        <v>1226</v>
      </c>
      <c r="Q1227" s="28">
        <f t="shared" si="276"/>
        <v>45078</v>
      </c>
      <c r="R1227" s="28" t="str">
        <f t="shared" si="266"/>
        <v>WEB</v>
      </c>
      <c r="S1227" s="28" t="str">
        <f t="shared" si="267"/>
        <v>WEBSITE</v>
      </c>
      <c r="T1227" s="29">
        <f t="shared" si="268"/>
        <v>1.6313213703099511E-3</v>
      </c>
      <c r="U1227" s="29">
        <f t="shared" si="277"/>
        <v>1.6313213703099511E-3</v>
      </c>
      <c r="V1227" s="30">
        <f t="shared" si="269"/>
        <v>14.0791</v>
      </c>
      <c r="W1227" s="30">
        <f t="shared" si="270"/>
        <v>50</v>
      </c>
      <c r="X1227" s="30">
        <f t="shared" si="271"/>
        <v>0</v>
      </c>
      <c r="Y1227" s="30">
        <f t="shared" si="272"/>
        <v>19.710740000000001</v>
      </c>
      <c r="Z1227" s="30">
        <f t="shared" si="273"/>
        <v>115</v>
      </c>
      <c r="AA1227" s="30">
        <f t="shared" si="274"/>
        <v>16.31321370309951</v>
      </c>
      <c r="AB1227" s="30">
        <f t="shared" si="275"/>
        <v>0</v>
      </c>
      <c r="AC1227" s="30">
        <f t="shared" si="278"/>
        <v>1192.8069462969006</v>
      </c>
    </row>
    <row r="1228" spans="1:29" x14ac:dyDescent="0.35">
      <c r="A1228" s="5">
        <v>45105.664389618054</v>
      </c>
      <c r="B1228" s="1">
        <v>2</v>
      </c>
      <c r="C1228" s="6">
        <v>3250</v>
      </c>
      <c r="D1228" s="6">
        <v>1</v>
      </c>
      <c r="E1228" s="7" t="s">
        <v>19</v>
      </c>
      <c r="F1228" s="5">
        <v>45107.28851204861</v>
      </c>
      <c r="G1228" s="1">
        <v>2</v>
      </c>
      <c r="H1228" s="5">
        <v>44993.581383067132</v>
      </c>
      <c r="I1228" s="7" t="s">
        <v>41</v>
      </c>
      <c r="J1228" s="7"/>
      <c r="K1228" s="7" t="s">
        <v>30</v>
      </c>
      <c r="L1228" s="7" t="s">
        <v>31</v>
      </c>
      <c r="M1228" s="7" t="s">
        <v>32</v>
      </c>
      <c r="N1228" s="7" t="s">
        <v>33</v>
      </c>
      <c r="O1228" s="7" t="s">
        <v>30</v>
      </c>
      <c r="P1228" s="25">
        <f t="shared" si="279"/>
        <v>1227</v>
      </c>
      <c r="Q1228" s="28">
        <f t="shared" si="276"/>
        <v>45078</v>
      </c>
      <c r="R1228" s="28" t="str">
        <f t="shared" si="266"/>
        <v>OTA</v>
      </c>
      <c r="S1228" s="28" t="str">
        <f t="shared" si="267"/>
        <v>OTA</v>
      </c>
      <c r="T1228" s="29">
        <f t="shared" si="268"/>
        <v>1.1785503830288745E-3</v>
      </c>
      <c r="U1228" s="29">
        <f t="shared" si="277"/>
        <v>1.1785503830288745E-3</v>
      </c>
      <c r="V1228" s="30">
        <f t="shared" si="269"/>
        <v>487.5</v>
      </c>
      <c r="W1228" s="30">
        <f t="shared" si="270"/>
        <v>0</v>
      </c>
      <c r="X1228" s="30">
        <f t="shared" si="271"/>
        <v>0</v>
      </c>
      <c r="Y1228" s="30">
        <f t="shared" si="272"/>
        <v>58.499999999999993</v>
      </c>
      <c r="Z1228" s="30">
        <f t="shared" si="273"/>
        <v>153.33333333333331</v>
      </c>
      <c r="AA1228" s="30">
        <f t="shared" si="274"/>
        <v>2.3571007660577488</v>
      </c>
      <c r="AB1228" s="30">
        <f t="shared" si="275"/>
        <v>0</v>
      </c>
      <c r="AC1228" s="30">
        <f t="shared" si="278"/>
        <v>2548.309565900609</v>
      </c>
    </row>
    <row r="1229" spans="1:29" x14ac:dyDescent="0.35">
      <c r="A1229" s="5">
        <v>45105.235273564816</v>
      </c>
      <c r="B1229" s="1">
        <v>4</v>
      </c>
      <c r="C1229" s="6">
        <v>2857.16</v>
      </c>
      <c r="D1229" s="6">
        <v>1</v>
      </c>
      <c r="E1229" s="7" t="s">
        <v>19</v>
      </c>
      <c r="F1229" s="5">
        <v>45109.458333333336</v>
      </c>
      <c r="G1229" s="1">
        <v>2</v>
      </c>
      <c r="H1229" s="5">
        <v>44813.398589942131</v>
      </c>
      <c r="I1229" s="7" t="s">
        <v>42</v>
      </c>
      <c r="J1229" s="7"/>
      <c r="K1229" s="7"/>
      <c r="L1229" s="7" t="s">
        <v>21</v>
      </c>
      <c r="M1229" s="7" t="s">
        <v>55</v>
      </c>
      <c r="N1229" s="7" t="s">
        <v>23</v>
      </c>
      <c r="O1229" s="7" t="s">
        <v>13</v>
      </c>
      <c r="P1229" s="25">
        <f t="shared" si="279"/>
        <v>1228</v>
      </c>
      <c r="Q1229" s="28">
        <f t="shared" si="276"/>
        <v>45078</v>
      </c>
      <c r="R1229" s="28" t="str">
        <f t="shared" si="266"/>
        <v>WEB</v>
      </c>
      <c r="S1229" s="28" t="str">
        <f t="shared" si="267"/>
        <v>OFFLINE</v>
      </c>
      <c r="T1229" s="29">
        <f t="shared" si="268"/>
        <v>6.5252854812398045E-3</v>
      </c>
      <c r="U1229" s="29">
        <f t="shared" si="277"/>
        <v>6.5252854812398045E-3</v>
      </c>
      <c r="V1229" s="30">
        <f t="shared" si="269"/>
        <v>0</v>
      </c>
      <c r="W1229" s="30">
        <f t="shared" si="270"/>
        <v>0</v>
      </c>
      <c r="X1229" s="30">
        <f t="shared" si="271"/>
        <v>0</v>
      </c>
      <c r="Y1229" s="30">
        <f t="shared" si="272"/>
        <v>40.000239999999998</v>
      </c>
      <c r="Z1229" s="30">
        <f t="shared" si="273"/>
        <v>230</v>
      </c>
      <c r="AA1229" s="30">
        <f t="shared" si="274"/>
        <v>0</v>
      </c>
      <c r="AB1229" s="30">
        <f t="shared" si="275"/>
        <v>0</v>
      </c>
      <c r="AC1229" s="30">
        <f t="shared" si="278"/>
        <v>2587.15976</v>
      </c>
    </row>
    <row r="1230" spans="1:29" x14ac:dyDescent="0.35">
      <c r="A1230" s="5">
        <v>45105.687183310183</v>
      </c>
      <c r="B1230" s="1">
        <v>2</v>
      </c>
      <c r="C1230" s="6">
        <v>4493</v>
      </c>
      <c r="D1230" s="6">
        <v>1</v>
      </c>
      <c r="E1230" s="7" t="s">
        <v>19</v>
      </c>
      <c r="F1230" s="5">
        <v>45107.313973946759</v>
      </c>
      <c r="G1230" s="1">
        <v>2</v>
      </c>
      <c r="H1230" s="5">
        <v>45049.730712291668</v>
      </c>
      <c r="I1230" s="7" t="s">
        <v>42</v>
      </c>
      <c r="J1230" s="7"/>
      <c r="K1230" s="7" t="s">
        <v>84</v>
      </c>
      <c r="L1230" s="7" t="s">
        <v>26</v>
      </c>
      <c r="M1230" s="7" t="s">
        <v>27</v>
      </c>
      <c r="N1230" s="7" t="s">
        <v>33</v>
      </c>
      <c r="O1230" s="7" t="s">
        <v>73</v>
      </c>
      <c r="P1230" s="25">
        <f t="shared" si="279"/>
        <v>1229</v>
      </c>
      <c r="Q1230" s="28">
        <f t="shared" si="276"/>
        <v>45078</v>
      </c>
      <c r="R1230" s="28" t="str">
        <f t="shared" si="266"/>
        <v>GDS BAR</v>
      </c>
      <c r="S1230" s="28" t="str">
        <f t="shared" si="267"/>
        <v>GDS</v>
      </c>
      <c r="T1230" s="29">
        <f t="shared" si="268"/>
        <v>9.0909090909090912E-2</v>
      </c>
      <c r="U1230" s="29">
        <f t="shared" si="277"/>
        <v>9.0909090909090912E-2</v>
      </c>
      <c r="V1230" s="30">
        <f t="shared" si="269"/>
        <v>449.3</v>
      </c>
      <c r="W1230" s="30">
        <f t="shared" si="270"/>
        <v>100</v>
      </c>
      <c r="X1230" s="30">
        <f t="shared" si="271"/>
        <v>89.86</v>
      </c>
      <c r="Y1230" s="30">
        <f t="shared" si="272"/>
        <v>44.93</v>
      </c>
      <c r="Z1230" s="30">
        <f t="shared" si="273"/>
        <v>153.33333333333331</v>
      </c>
      <c r="AA1230" s="30">
        <f t="shared" si="274"/>
        <v>227.27272727272728</v>
      </c>
      <c r="AB1230" s="30">
        <f t="shared" si="275"/>
        <v>454.54545454545456</v>
      </c>
      <c r="AC1230" s="30">
        <f t="shared" si="278"/>
        <v>2973.7584848484848</v>
      </c>
    </row>
    <row r="1231" spans="1:29" x14ac:dyDescent="0.35">
      <c r="A1231" s="5">
        <v>45105.685569618057</v>
      </c>
      <c r="B1231" s="1">
        <v>2</v>
      </c>
      <c r="C1231" s="6">
        <v>4493</v>
      </c>
      <c r="D1231" s="6">
        <v>1</v>
      </c>
      <c r="E1231" s="7" t="s">
        <v>19</v>
      </c>
      <c r="F1231" s="5">
        <v>45107.314327997687</v>
      </c>
      <c r="G1231" s="1">
        <v>2</v>
      </c>
      <c r="H1231" s="5">
        <v>45049.727567499998</v>
      </c>
      <c r="I1231" s="7" t="s">
        <v>42</v>
      </c>
      <c r="J1231" s="7"/>
      <c r="K1231" s="7" t="s">
        <v>84</v>
      </c>
      <c r="L1231" s="7" t="s">
        <v>26</v>
      </c>
      <c r="M1231" s="7" t="s">
        <v>27</v>
      </c>
      <c r="N1231" s="7" t="s">
        <v>33</v>
      </c>
      <c r="O1231" s="7" t="s">
        <v>73</v>
      </c>
      <c r="P1231" s="25">
        <f t="shared" si="279"/>
        <v>1230</v>
      </c>
      <c r="Q1231" s="28">
        <f t="shared" si="276"/>
        <v>45078</v>
      </c>
      <c r="R1231" s="28" t="str">
        <f t="shared" si="266"/>
        <v>GDS BAR</v>
      </c>
      <c r="S1231" s="28" t="str">
        <f t="shared" si="267"/>
        <v>GDS</v>
      </c>
      <c r="T1231" s="29">
        <f t="shared" si="268"/>
        <v>9.0909090909090912E-2</v>
      </c>
      <c r="U1231" s="29">
        <f t="shared" si="277"/>
        <v>9.0909090909090912E-2</v>
      </c>
      <c r="V1231" s="30">
        <f t="shared" si="269"/>
        <v>449.3</v>
      </c>
      <c r="W1231" s="30">
        <f t="shared" si="270"/>
        <v>100</v>
      </c>
      <c r="X1231" s="30">
        <f t="shared" si="271"/>
        <v>89.86</v>
      </c>
      <c r="Y1231" s="30">
        <f t="shared" si="272"/>
        <v>44.93</v>
      </c>
      <c r="Z1231" s="30">
        <f t="shared" si="273"/>
        <v>153.33333333333331</v>
      </c>
      <c r="AA1231" s="30">
        <f t="shared" si="274"/>
        <v>227.27272727272728</v>
      </c>
      <c r="AB1231" s="30">
        <f t="shared" si="275"/>
        <v>454.54545454545456</v>
      </c>
      <c r="AC1231" s="30">
        <f t="shared" si="278"/>
        <v>2973.7584848484848</v>
      </c>
    </row>
    <row r="1232" spans="1:29" x14ac:dyDescent="0.35">
      <c r="A1232" s="5">
        <v>45105.686739687502</v>
      </c>
      <c r="B1232" s="1">
        <v>2</v>
      </c>
      <c r="C1232" s="6">
        <v>4493</v>
      </c>
      <c r="D1232" s="6">
        <v>1</v>
      </c>
      <c r="E1232" s="7" t="s">
        <v>19</v>
      </c>
      <c r="F1232" s="5">
        <v>45107.328679618055</v>
      </c>
      <c r="G1232" s="1">
        <v>1</v>
      </c>
      <c r="H1232" s="5">
        <v>45049.72478679398</v>
      </c>
      <c r="I1232" s="7" t="s">
        <v>42</v>
      </c>
      <c r="J1232" s="7"/>
      <c r="K1232" s="7" t="s">
        <v>84</v>
      </c>
      <c r="L1232" s="7" t="s">
        <v>26</v>
      </c>
      <c r="M1232" s="7" t="s">
        <v>27</v>
      </c>
      <c r="N1232" s="7" t="s">
        <v>33</v>
      </c>
      <c r="O1232" s="7" t="s">
        <v>73</v>
      </c>
      <c r="P1232" s="25">
        <f t="shared" si="279"/>
        <v>1231</v>
      </c>
      <c r="Q1232" s="28">
        <f t="shared" si="276"/>
        <v>45078</v>
      </c>
      <c r="R1232" s="28" t="str">
        <f t="shared" si="266"/>
        <v>GDS BAR</v>
      </c>
      <c r="S1232" s="28" t="str">
        <f t="shared" si="267"/>
        <v>GDS</v>
      </c>
      <c r="T1232" s="29">
        <f t="shared" si="268"/>
        <v>9.0909090909090912E-2</v>
      </c>
      <c r="U1232" s="29">
        <f t="shared" si="277"/>
        <v>9.0909090909090912E-2</v>
      </c>
      <c r="V1232" s="30">
        <f t="shared" si="269"/>
        <v>449.3</v>
      </c>
      <c r="W1232" s="30">
        <f t="shared" si="270"/>
        <v>100</v>
      </c>
      <c r="X1232" s="30">
        <f t="shared" si="271"/>
        <v>89.86</v>
      </c>
      <c r="Y1232" s="30">
        <f t="shared" si="272"/>
        <v>44.93</v>
      </c>
      <c r="Z1232" s="30">
        <f t="shared" si="273"/>
        <v>153.33333333333331</v>
      </c>
      <c r="AA1232" s="30">
        <f t="shared" si="274"/>
        <v>227.27272727272728</v>
      </c>
      <c r="AB1232" s="30">
        <f t="shared" si="275"/>
        <v>454.54545454545456</v>
      </c>
      <c r="AC1232" s="30">
        <f t="shared" si="278"/>
        <v>2973.7584848484848</v>
      </c>
    </row>
    <row r="1233" spans="1:29" x14ac:dyDescent="0.35">
      <c r="A1233" s="5">
        <v>45105.657594247685</v>
      </c>
      <c r="B1233" s="1">
        <v>1</v>
      </c>
      <c r="C1233" s="6">
        <v>1631.43</v>
      </c>
      <c r="D1233" s="6">
        <v>1</v>
      </c>
      <c r="E1233" s="7" t="s">
        <v>19</v>
      </c>
      <c r="F1233" s="5">
        <v>45106.361253159725</v>
      </c>
      <c r="G1233" s="1">
        <v>3</v>
      </c>
      <c r="H1233" s="5">
        <v>45010.594452974539</v>
      </c>
      <c r="I1233" s="7" t="s">
        <v>44</v>
      </c>
      <c r="J1233" s="7"/>
      <c r="K1233" s="7"/>
      <c r="L1233" s="7" t="s">
        <v>21</v>
      </c>
      <c r="M1233" s="7" t="s">
        <v>45</v>
      </c>
      <c r="N1233" s="7" t="s">
        <v>28</v>
      </c>
      <c r="O1233" s="7" t="s">
        <v>46</v>
      </c>
      <c r="P1233" s="25">
        <f t="shared" si="279"/>
        <v>1232</v>
      </c>
      <c r="Q1233" s="28">
        <f t="shared" si="276"/>
        <v>45078</v>
      </c>
      <c r="R1233" s="28" t="str">
        <f t="shared" si="266"/>
        <v>WEB</v>
      </c>
      <c r="S1233" s="28" t="str">
        <f t="shared" si="267"/>
        <v>WEBSITE</v>
      </c>
      <c r="T1233" s="29">
        <f t="shared" si="268"/>
        <v>1.6313213703099511E-3</v>
      </c>
      <c r="U1233" s="29">
        <f t="shared" si="277"/>
        <v>1.6313213703099511E-3</v>
      </c>
      <c r="V1233" s="30">
        <f t="shared" si="269"/>
        <v>16.314299999999999</v>
      </c>
      <c r="W1233" s="30">
        <f t="shared" si="270"/>
        <v>50</v>
      </c>
      <c r="X1233" s="30">
        <f t="shared" si="271"/>
        <v>0</v>
      </c>
      <c r="Y1233" s="30">
        <f t="shared" si="272"/>
        <v>22.840020000000003</v>
      </c>
      <c r="Z1233" s="30">
        <f t="shared" si="273"/>
        <v>115</v>
      </c>
      <c r="AA1233" s="30">
        <f t="shared" si="274"/>
        <v>16.31321370309951</v>
      </c>
      <c r="AB1233" s="30">
        <f t="shared" si="275"/>
        <v>0</v>
      </c>
      <c r="AC1233" s="30">
        <f t="shared" si="278"/>
        <v>1410.9624662969006</v>
      </c>
    </row>
    <row r="1234" spans="1:29" x14ac:dyDescent="0.35">
      <c r="A1234" s="5">
        <v>45105.667483726851</v>
      </c>
      <c r="B1234" s="1">
        <v>1</v>
      </c>
      <c r="C1234" s="6">
        <v>952.86</v>
      </c>
      <c r="D1234" s="6">
        <v>1</v>
      </c>
      <c r="E1234" s="7" t="s">
        <v>19</v>
      </c>
      <c r="F1234" s="5">
        <v>45106.458333333336</v>
      </c>
      <c r="G1234" s="1">
        <v>2</v>
      </c>
      <c r="H1234" s="5">
        <v>45104.618406134257</v>
      </c>
      <c r="I1234" s="7" t="s">
        <v>48</v>
      </c>
      <c r="J1234" s="7"/>
      <c r="K1234" s="7"/>
      <c r="L1234" s="7" t="s">
        <v>21</v>
      </c>
      <c r="M1234" s="7" t="s">
        <v>64</v>
      </c>
      <c r="N1234" s="7" t="s">
        <v>28</v>
      </c>
      <c r="O1234" s="7" t="s">
        <v>46</v>
      </c>
      <c r="P1234" s="25">
        <f t="shared" si="279"/>
        <v>1233</v>
      </c>
      <c r="Q1234" s="28">
        <f t="shared" si="276"/>
        <v>45078</v>
      </c>
      <c r="R1234" s="28" t="str">
        <f t="shared" si="266"/>
        <v>WEB</v>
      </c>
      <c r="S1234" s="28" t="str">
        <f t="shared" si="267"/>
        <v>WEBSITE</v>
      </c>
      <c r="T1234" s="29">
        <f t="shared" si="268"/>
        <v>1.6313213703099511E-3</v>
      </c>
      <c r="U1234" s="29">
        <f t="shared" si="277"/>
        <v>1.6313213703099511E-3</v>
      </c>
      <c r="V1234" s="30">
        <f t="shared" si="269"/>
        <v>9.5286000000000008</v>
      </c>
      <c r="W1234" s="30">
        <f t="shared" si="270"/>
        <v>50</v>
      </c>
      <c r="X1234" s="30">
        <f t="shared" si="271"/>
        <v>0</v>
      </c>
      <c r="Y1234" s="30">
        <f t="shared" si="272"/>
        <v>13.34004</v>
      </c>
      <c r="Z1234" s="30">
        <f t="shared" si="273"/>
        <v>115</v>
      </c>
      <c r="AA1234" s="30">
        <f t="shared" si="274"/>
        <v>16.31321370309951</v>
      </c>
      <c r="AB1234" s="30">
        <f t="shared" si="275"/>
        <v>0</v>
      </c>
      <c r="AC1234" s="30">
        <f t="shared" si="278"/>
        <v>748.67814629690054</v>
      </c>
    </row>
    <row r="1235" spans="1:29" x14ac:dyDescent="0.35">
      <c r="A1235" s="5">
        <v>45105.651585671294</v>
      </c>
      <c r="B1235" s="1">
        <v>1</v>
      </c>
      <c r="C1235" s="6">
        <v>1349.29</v>
      </c>
      <c r="D1235" s="6">
        <v>1</v>
      </c>
      <c r="E1235" s="7" t="s">
        <v>19</v>
      </c>
      <c r="F1235" s="5">
        <v>45106.39215576389</v>
      </c>
      <c r="G1235" s="1">
        <v>1</v>
      </c>
      <c r="H1235" s="5">
        <v>45101.728922754628</v>
      </c>
      <c r="I1235" s="7" t="s">
        <v>48</v>
      </c>
      <c r="J1235" s="7"/>
      <c r="K1235" s="7"/>
      <c r="L1235" s="7" t="s">
        <v>21</v>
      </c>
      <c r="M1235" s="7" t="s">
        <v>52</v>
      </c>
      <c r="N1235" s="7" t="s">
        <v>33</v>
      </c>
      <c r="O1235" s="7" t="s">
        <v>46</v>
      </c>
      <c r="P1235" s="25">
        <f t="shared" si="279"/>
        <v>1234</v>
      </c>
      <c r="Q1235" s="28">
        <f t="shared" si="276"/>
        <v>45078</v>
      </c>
      <c r="R1235" s="28" t="str">
        <f t="shared" si="266"/>
        <v>WEB</v>
      </c>
      <c r="S1235" s="28" t="str">
        <f t="shared" si="267"/>
        <v>WEBSITE</v>
      </c>
      <c r="T1235" s="29">
        <f t="shared" si="268"/>
        <v>1.6313213703099511E-3</v>
      </c>
      <c r="U1235" s="29">
        <f t="shared" si="277"/>
        <v>1.6313213703099511E-3</v>
      </c>
      <c r="V1235" s="30">
        <f t="shared" si="269"/>
        <v>13.492900000000001</v>
      </c>
      <c r="W1235" s="30">
        <f t="shared" si="270"/>
        <v>50</v>
      </c>
      <c r="X1235" s="30">
        <f t="shared" si="271"/>
        <v>0</v>
      </c>
      <c r="Y1235" s="30">
        <f t="shared" si="272"/>
        <v>18.890059999999998</v>
      </c>
      <c r="Z1235" s="30">
        <f t="shared" si="273"/>
        <v>115</v>
      </c>
      <c r="AA1235" s="30">
        <f t="shared" si="274"/>
        <v>16.31321370309951</v>
      </c>
      <c r="AB1235" s="30">
        <f t="shared" si="275"/>
        <v>0</v>
      </c>
      <c r="AC1235" s="30">
        <f t="shared" si="278"/>
        <v>1135.5938262969005</v>
      </c>
    </row>
    <row r="1236" spans="1:29" x14ac:dyDescent="0.35">
      <c r="A1236" s="5">
        <v>45105.669416898148</v>
      </c>
      <c r="B1236" s="1">
        <v>7</v>
      </c>
      <c r="C1236" s="6">
        <v>19292.400000000001</v>
      </c>
      <c r="D1236" s="6">
        <v>1</v>
      </c>
      <c r="E1236" s="7" t="s">
        <v>19</v>
      </c>
      <c r="F1236" s="5">
        <v>45112.458333333336</v>
      </c>
      <c r="G1236" s="1">
        <v>4</v>
      </c>
      <c r="H1236" s="5">
        <v>45094.817150659721</v>
      </c>
      <c r="I1236" s="7" t="s">
        <v>63</v>
      </c>
      <c r="J1236" s="7"/>
      <c r="K1236" s="7" t="s">
        <v>30</v>
      </c>
      <c r="L1236" s="7" t="s">
        <v>31</v>
      </c>
      <c r="M1236" s="7" t="s">
        <v>32</v>
      </c>
      <c r="N1236" s="7" t="s">
        <v>33</v>
      </c>
      <c r="O1236" s="7" t="s">
        <v>30</v>
      </c>
      <c r="P1236" s="25">
        <f t="shared" si="279"/>
        <v>1235</v>
      </c>
      <c r="Q1236" s="28">
        <f t="shared" si="276"/>
        <v>45078</v>
      </c>
      <c r="R1236" s="28" t="str">
        <f t="shared" si="266"/>
        <v>OTA</v>
      </c>
      <c r="S1236" s="28" t="str">
        <f t="shared" si="267"/>
        <v>OTA</v>
      </c>
      <c r="T1236" s="29">
        <f t="shared" si="268"/>
        <v>4.1249263406010605E-3</v>
      </c>
      <c r="U1236" s="29">
        <f t="shared" si="277"/>
        <v>4.1249263406010605E-3</v>
      </c>
      <c r="V1236" s="30">
        <f t="shared" si="269"/>
        <v>2893.86</v>
      </c>
      <c r="W1236" s="30">
        <f t="shared" si="270"/>
        <v>0</v>
      </c>
      <c r="X1236" s="30">
        <f t="shared" si="271"/>
        <v>0</v>
      </c>
      <c r="Y1236" s="30">
        <f t="shared" si="272"/>
        <v>347.26319999999998</v>
      </c>
      <c r="Z1236" s="30">
        <f t="shared" si="273"/>
        <v>345</v>
      </c>
      <c r="AA1236" s="30">
        <f t="shared" si="274"/>
        <v>8.2498526812021211</v>
      </c>
      <c r="AB1236" s="30">
        <f t="shared" si="275"/>
        <v>0</v>
      </c>
      <c r="AC1236" s="30">
        <f t="shared" si="278"/>
        <v>15698.0269473188</v>
      </c>
    </row>
    <row r="1237" spans="1:29" x14ac:dyDescent="0.35">
      <c r="A1237" s="5">
        <v>45105.739982326391</v>
      </c>
      <c r="B1237" s="1">
        <v>3</v>
      </c>
      <c r="C1237" s="6">
        <v>2139.2800000000002</v>
      </c>
      <c r="D1237" s="6">
        <v>1</v>
      </c>
      <c r="E1237" s="7" t="s">
        <v>19</v>
      </c>
      <c r="F1237" s="5">
        <v>45108.25</v>
      </c>
      <c r="G1237" s="1">
        <v>1</v>
      </c>
      <c r="H1237" s="5">
        <v>44947.831039861114</v>
      </c>
      <c r="I1237" s="7" t="s">
        <v>49</v>
      </c>
      <c r="J1237" s="7"/>
      <c r="K1237" s="7"/>
      <c r="L1237" s="7" t="s">
        <v>21</v>
      </c>
      <c r="M1237" s="7" t="s">
        <v>55</v>
      </c>
      <c r="N1237" s="7" t="s">
        <v>28</v>
      </c>
      <c r="O1237" s="7" t="s">
        <v>46</v>
      </c>
      <c r="P1237" s="25">
        <f t="shared" si="279"/>
        <v>1236</v>
      </c>
      <c r="Q1237" s="28">
        <f t="shared" si="276"/>
        <v>45078</v>
      </c>
      <c r="R1237" s="28" t="str">
        <f t="shared" si="266"/>
        <v>WEB</v>
      </c>
      <c r="S1237" s="28" t="str">
        <f t="shared" si="267"/>
        <v>WEBSITE</v>
      </c>
      <c r="T1237" s="29">
        <f t="shared" si="268"/>
        <v>4.8939641109298528E-3</v>
      </c>
      <c r="U1237" s="29">
        <f t="shared" si="277"/>
        <v>4.8939641109298528E-3</v>
      </c>
      <c r="V1237" s="30">
        <f t="shared" si="269"/>
        <v>21.392800000000001</v>
      </c>
      <c r="W1237" s="30">
        <f t="shared" si="270"/>
        <v>50</v>
      </c>
      <c r="X1237" s="30">
        <f t="shared" si="271"/>
        <v>0</v>
      </c>
      <c r="Y1237" s="30">
        <f t="shared" si="272"/>
        <v>29.949920000000002</v>
      </c>
      <c r="Z1237" s="30">
        <f t="shared" si="273"/>
        <v>191.66666666666666</v>
      </c>
      <c r="AA1237" s="30">
        <f t="shared" si="274"/>
        <v>48.939641109298528</v>
      </c>
      <c r="AB1237" s="30">
        <f t="shared" si="275"/>
        <v>0</v>
      </c>
      <c r="AC1237" s="30">
        <f t="shared" si="278"/>
        <v>1797.3309722240351</v>
      </c>
    </row>
    <row r="1238" spans="1:29" x14ac:dyDescent="0.35">
      <c r="A1238" s="5">
        <v>45105.837038541664</v>
      </c>
      <c r="B1238" s="1">
        <v>1</v>
      </c>
      <c r="C1238" s="6">
        <v>709.82</v>
      </c>
      <c r="D1238" s="6">
        <v>1</v>
      </c>
      <c r="E1238" s="7" t="s">
        <v>19</v>
      </c>
      <c r="F1238" s="5">
        <v>45106.458333333336</v>
      </c>
      <c r="G1238" s="1">
        <v>1</v>
      </c>
      <c r="H1238" s="5">
        <v>45103.62562240741</v>
      </c>
      <c r="I1238" s="7" t="s">
        <v>49</v>
      </c>
      <c r="J1238" s="7"/>
      <c r="K1238" s="7" t="s">
        <v>30</v>
      </c>
      <c r="L1238" s="7" t="s">
        <v>31</v>
      </c>
      <c r="M1238" s="7" t="s">
        <v>32</v>
      </c>
      <c r="N1238" s="7" t="s">
        <v>33</v>
      </c>
      <c r="O1238" s="7" t="s">
        <v>30</v>
      </c>
      <c r="P1238" s="25">
        <f t="shared" si="279"/>
        <v>1237</v>
      </c>
      <c r="Q1238" s="28">
        <f t="shared" si="276"/>
        <v>45078</v>
      </c>
      <c r="R1238" s="28" t="str">
        <f t="shared" si="266"/>
        <v>OTA</v>
      </c>
      <c r="S1238" s="28" t="str">
        <f t="shared" si="267"/>
        <v>OTA</v>
      </c>
      <c r="T1238" s="29">
        <f t="shared" si="268"/>
        <v>5.8927519151443723E-4</v>
      </c>
      <c r="U1238" s="29">
        <f t="shared" si="277"/>
        <v>5.8927519151443723E-4</v>
      </c>
      <c r="V1238" s="30">
        <f t="shared" si="269"/>
        <v>106.473</v>
      </c>
      <c r="W1238" s="30">
        <f t="shared" si="270"/>
        <v>0</v>
      </c>
      <c r="X1238" s="30">
        <f t="shared" si="271"/>
        <v>0</v>
      </c>
      <c r="Y1238" s="30">
        <f t="shared" si="272"/>
        <v>12.776759999999999</v>
      </c>
      <c r="Z1238" s="30">
        <f t="shared" si="273"/>
        <v>115</v>
      </c>
      <c r="AA1238" s="30">
        <f t="shared" si="274"/>
        <v>1.1785503830288744</v>
      </c>
      <c r="AB1238" s="30">
        <f t="shared" si="275"/>
        <v>0</v>
      </c>
      <c r="AC1238" s="30">
        <f t="shared" si="278"/>
        <v>474.39168961697123</v>
      </c>
    </row>
    <row r="1239" spans="1:29" x14ac:dyDescent="0.35">
      <c r="A1239" s="5">
        <v>45106.039758576386</v>
      </c>
      <c r="B1239" s="1">
        <v>1</v>
      </c>
      <c r="C1239" s="6">
        <v>709.82</v>
      </c>
      <c r="D1239" s="6">
        <v>1</v>
      </c>
      <c r="E1239" s="7" t="s">
        <v>19</v>
      </c>
      <c r="F1239" s="5">
        <v>45106.340808472225</v>
      </c>
      <c r="G1239" s="1">
        <v>1</v>
      </c>
      <c r="H1239" s="5">
        <v>45106.02617690972</v>
      </c>
      <c r="I1239" s="7" t="s">
        <v>49</v>
      </c>
      <c r="J1239" s="7"/>
      <c r="K1239" s="7" t="s">
        <v>30</v>
      </c>
      <c r="L1239" s="7" t="s">
        <v>31</v>
      </c>
      <c r="M1239" s="7" t="s">
        <v>32</v>
      </c>
      <c r="N1239" s="7" t="s">
        <v>33</v>
      </c>
      <c r="O1239" s="7" t="s">
        <v>30</v>
      </c>
      <c r="P1239" s="25">
        <f t="shared" si="279"/>
        <v>1238</v>
      </c>
      <c r="Q1239" s="28">
        <f t="shared" si="276"/>
        <v>45078</v>
      </c>
      <c r="R1239" s="28" t="str">
        <f t="shared" si="266"/>
        <v>OTA</v>
      </c>
      <c r="S1239" s="28" t="str">
        <f t="shared" si="267"/>
        <v>OTA</v>
      </c>
      <c r="T1239" s="29">
        <f t="shared" si="268"/>
        <v>5.8927519151443723E-4</v>
      </c>
      <c r="U1239" s="29">
        <f t="shared" si="277"/>
        <v>5.8927519151443723E-4</v>
      </c>
      <c r="V1239" s="30">
        <f t="shared" si="269"/>
        <v>106.473</v>
      </c>
      <c r="W1239" s="30">
        <f t="shared" si="270"/>
        <v>0</v>
      </c>
      <c r="X1239" s="30">
        <f t="shared" si="271"/>
        <v>0</v>
      </c>
      <c r="Y1239" s="30">
        <f t="shared" si="272"/>
        <v>12.776759999999999</v>
      </c>
      <c r="Z1239" s="30">
        <f t="shared" si="273"/>
        <v>115</v>
      </c>
      <c r="AA1239" s="30">
        <f t="shared" si="274"/>
        <v>1.1785503830288744</v>
      </c>
      <c r="AB1239" s="30">
        <f t="shared" si="275"/>
        <v>0</v>
      </c>
      <c r="AC1239" s="30">
        <f t="shared" si="278"/>
        <v>474.39168961697123</v>
      </c>
    </row>
    <row r="1240" spans="1:29" x14ac:dyDescent="0.35">
      <c r="A1240" s="5">
        <v>45105.237199456016</v>
      </c>
      <c r="B1240" s="1">
        <v>1</v>
      </c>
      <c r="C1240" s="6">
        <v>603.35</v>
      </c>
      <c r="D1240" s="6">
        <v>1</v>
      </c>
      <c r="E1240" s="7" t="s">
        <v>19</v>
      </c>
      <c r="F1240" s="5">
        <v>45106.233408333334</v>
      </c>
      <c r="G1240" s="1">
        <v>1</v>
      </c>
      <c r="H1240" s="5">
        <v>45104.640765509263</v>
      </c>
      <c r="I1240" s="7" t="s">
        <v>49</v>
      </c>
      <c r="J1240" s="7"/>
      <c r="K1240" s="7" t="s">
        <v>50</v>
      </c>
      <c r="L1240" s="7" t="s">
        <v>31</v>
      </c>
      <c r="M1240" s="7" t="s">
        <v>32</v>
      </c>
      <c r="N1240" s="7" t="s">
        <v>28</v>
      </c>
      <c r="O1240" s="7" t="s">
        <v>51</v>
      </c>
      <c r="P1240" s="25">
        <f t="shared" si="279"/>
        <v>1239</v>
      </c>
      <c r="Q1240" s="28">
        <f t="shared" si="276"/>
        <v>45078</v>
      </c>
      <c r="R1240" s="28" t="str">
        <f t="shared" si="266"/>
        <v>OTA</v>
      </c>
      <c r="S1240" s="28" t="str">
        <f t="shared" si="267"/>
        <v>OTA</v>
      </c>
      <c r="T1240" s="29">
        <f t="shared" si="268"/>
        <v>5.8927519151443723E-4</v>
      </c>
      <c r="U1240" s="29">
        <f t="shared" si="277"/>
        <v>5.8927519151443723E-4</v>
      </c>
      <c r="V1240" s="30">
        <f t="shared" si="269"/>
        <v>90.502499999999998</v>
      </c>
      <c r="W1240" s="30">
        <f t="shared" si="270"/>
        <v>0</v>
      </c>
      <c r="X1240" s="30">
        <f t="shared" si="271"/>
        <v>0</v>
      </c>
      <c r="Y1240" s="30">
        <f t="shared" si="272"/>
        <v>10.860299999999999</v>
      </c>
      <c r="Z1240" s="30">
        <f t="shared" si="273"/>
        <v>115</v>
      </c>
      <c r="AA1240" s="30">
        <f t="shared" si="274"/>
        <v>1.1785503830288744</v>
      </c>
      <c r="AB1240" s="30">
        <f t="shared" si="275"/>
        <v>0</v>
      </c>
      <c r="AC1240" s="30">
        <f t="shared" si="278"/>
        <v>385.80864961697114</v>
      </c>
    </row>
    <row r="1241" spans="1:29" x14ac:dyDescent="0.35">
      <c r="A1241" s="5">
        <v>45105.897789317132</v>
      </c>
      <c r="B1241" s="1">
        <v>2</v>
      </c>
      <c r="C1241" s="6">
        <v>1417.85</v>
      </c>
      <c r="D1241" s="6">
        <v>1</v>
      </c>
      <c r="E1241" s="7" t="s">
        <v>19</v>
      </c>
      <c r="F1241" s="5">
        <v>45107.359508379632</v>
      </c>
      <c r="G1241" s="1">
        <v>1</v>
      </c>
      <c r="H1241" s="5">
        <v>45104.677563715275</v>
      </c>
      <c r="I1241" s="7" t="s">
        <v>49</v>
      </c>
      <c r="J1241" s="7"/>
      <c r="K1241" s="7" t="s">
        <v>30</v>
      </c>
      <c r="L1241" s="7" t="s">
        <v>31</v>
      </c>
      <c r="M1241" s="7" t="s">
        <v>32</v>
      </c>
      <c r="N1241" s="7" t="s">
        <v>33</v>
      </c>
      <c r="O1241" s="7" t="s">
        <v>30</v>
      </c>
      <c r="P1241" s="25">
        <f t="shared" si="279"/>
        <v>1240</v>
      </c>
      <c r="Q1241" s="28">
        <f t="shared" si="276"/>
        <v>45078</v>
      </c>
      <c r="R1241" s="28" t="str">
        <f t="shared" si="266"/>
        <v>OTA</v>
      </c>
      <c r="S1241" s="28" t="str">
        <f t="shared" si="267"/>
        <v>OTA</v>
      </c>
      <c r="T1241" s="29">
        <f t="shared" si="268"/>
        <v>1.1785503830288745E-3</v>
      </c>
      <c r="U1241" s="29">
        <f t="shared" si="277"/>
        <v>1.1785503830288745E-3</v>
      </c>
      <c r="V1241" s="30">
        <f t="shared" si="269"/>
        <v>212.67749999999998</v>
      </c>
      <c r="W1241" s="30">
        <f t="shared" si="270"/>
        <v>0</v>
      </c>
      <c r="X1241" s="30">
        <f t="shared" si="271"/>
        <v>0</v>
      </c>
      <c r="Y1241" s="30">
        <f t="shared" si="272"/>
        <v>25.521299999999997</v>
      </c>
      <c r="Z1241" s="30">
        <f t="shared" si="273"/>
        <v>153.33333333333331</v>
      </c>
      <c r="AA1241" s="30">
        <f t="shared" si="274"/>
        <v>2.3571007660577488</v>
      </c>
      <c r="AB1241" s="30">
        <f t="shared" si="275"/>
        <v>0</v>
      </c>
      <c r="AC1241" s="30">
        <f t="shared" si="278"/>
        <v>1023.960765900609</v>
      </c>
    </row>
    <row r="1242" spans="1:29" x14ac:dyDescent="0.35">
      <c r="A1242" s="5">
        <v>45105.894627164351</v>
      </c>
      <c r="B1242" s="1">
        <v>1</v>
      </c>
      <c r="C1242" s="6">
        <v>673.39</v>
      </c>
      <c r="D1242" s="6">
        <v>1</v>
      </c>
      <c r="E1242" s="7" t="s">
        <v>19</v>
      </c>
      <c r="F1242" s="5">
        <v>45106.454818055558</v>
      </c>
      <c r="G1242" s="1">
        <v>1</v>
      </c>
      <c r="H1242" s="5">
        <v>45097.884894201386</v>
      </c>
      <c r="I1242" s="7" t="s">
        <v>49</v>
      </c>
      <c r="J1242" s="7"/>
      <c r="K1242" s="7" t="s">
        <v>30</v>
      </c>
      <c r="L1242" s="7" t="s">
        <v>31</v>
      </c>
      <c r="M1242" s="7" t="s">
        <v>34</v>
      </c>
      <c r="N1242" s="7" t="s">
        <v>33</v>
      </c>
      <c r="O1242" s="7" t="s">
        <v>30</v>
      </c>
      <c r="P1242" s="25">
        <f t="shared" si="279"/>
        <v>1241</v>
      </c>
      <c r="Q1242" s="28">
        <f t="shared" si="276"/>
        <v>45078</v>
      </c>
      <c r="R1242" s="28" t="str">
        <f t="shared" si="266"/>
        <v>OTA</v>
      </c>
      <c r="S1242" s="28" t="str">
        <f t="shared" si="267"/>
        <v>OTA</v>
      </c>
      <c r="T1242" s="29">
        <f t="shared" si="268"/>
        <v>5.8927519151443723E-4</v>
      </c>
      <c r="U1242" s="29">
        <f t="shared" si="277"/>
        <v>5.8927519151443723E-4</v>
      </c>
      <c r="V1242" s="30">
        <f t="shared" si="269"/>
        <v>101.0085</v>
      </c>
      <c r="W1242" s="30">
        <f t="shared" si="270"/>
        <v>0</v>
      </c>
      <c r="X1242" s="30">
        <f t="shared" si="271"/>
        <v>0</v>
      </c>
      <c r="Y1242" s="30">
        <f t="shared" si="272"/>
        <v>12.12102</v>
      </c>
      <c r="Z1242" s="30">
        <f t="shared" si="273"/>
        <v>115</v>
      </c>
      <c r="AA1242" s="30">
        <f t="shared" si="274"/>
        <v>1.1785503830288744</v>
      </c>
      <c r="AB1242" s="30">
        <f t="shared" si="275"/>
        <v>0</v>
      </c>
      <c r="AC1242" s="30">
        <f t="shared" si="278"/>
        <v>444.08192961697114</v>
      </c>
    </row>
    <row r="1243" spans="1:29" x14ac:dyDescent="0.35">
      <c r="A1243" s="5">
        <v>45106.095432754628</v>
      </c>
      <c r="B1243" s="1">
        <v>2</v>
      </c>
      <c r="C1243" s="6">
        <v>1146.1300000000001</v>
      </c>
      <c r="D1243" s="6">
        <v>1</v>
      </c>
      <c r="E1243" s="7" t="s">
        <v>19</v>
      </c>
      <c r="F1243" s="5">
        <v>45107.426008553244</v>
      </c>
      <c r="G1243" s="1">
        <v>1</v>
      </c>
      <c r="H1243" s="5">
        <v>45097.741108437498</v>
      </c>
      <c r="I1243" s="7" t="s">
        <v>49</v>
      </c>
      <c r="J1243" s="7"/>
      <c r="K1243" s="7" t="s">
        <v>38</v>
      </c>
      <c r="L1243" s="7" t="s">
        <v>31</v>
      </c>
      <c r="M1243" s="7" t="s">
        <v>32</v>
      </c>
      <c r="N1243" s="7" t="s">
        <v>23</v>
      </c>
      <c r="O1243" s="7" t="s">
        <v>38</v>
      </c>
      <c r="P1243" s="25">
        <f t="shared" si="279"/>
        <v>1242</v>
      </c>
      <c r="Q1243" s="28">
        <f t="shared" si="276"/>
        <v>45078</v>
      </c>
      <c r="R1243" s="28" t="str">
        <f t="shared" si="266"/>
        <v>OTA</v>
      </c>
      <c r="S1243" s="28" t="str">
        <f t="shared" si="267"/>
        <v>OTA</v>
      </c>
      <c r="T1243" s="29">
        <f t="shared" si="268"/>
        <v>1.1785503830288745E-3</v>
      </c>
      <c r="U1243" s="29">
        <f t="shared" si="277"/>
        <v>1.1785503830288745E-3</v>
      </c>
      <c r="V1243" s="30">
        <f t="shared" si="269"/>
        <v>171.9195</v>
      </c>
      <c r="W1243" s="30">
        <f t="shared" si="270"/>
        <v>0</v>
      </c>
      <c r="X1243" s="30">
        <f t="shared" si="271"/>
        <v>0</v>
      </c>
      <c r="Y1243" s="30">
        <f t="shared" si="272"/>
        <v>20.63034</v>
      </c>
      <c r="Z1243" s="30">
        <f t="shared" si="273"/>
        <v>153.33333333333331</v>
      </c>
      <c r="AA1243" s="30">
        <f t="shared" si="274"/>
        <v>2.3571007660577488</v>
      </c>
      <c r="AB1243" s="30">
        <f t="shared" si="275"/>
        <v>0</v>
      </c>
      <c r="AC1243" s="30">
        <f t="shared" si="278"/>
        <v>797.88972590060916</v>
      </c>
    </row>
    <row r="1244" spans="1:29" x14ac:dyDescent="0.35">
      <c r="A1244" s="5">
        <v>45105.701616412036</v>
      </c>
      <c r="B1244" s="1">
        <v>2</v>
      </c>
      <c r="C1244" s="6">
        <v>1399.46</v>
      </c>
      <c r="D1244" s="6">
        <v>1</v>
      </c>
      <c r="E1244" s="7" t="s">
        <v>19</v>
      </c>
      <c r="F1244" s="5">
        <v>45107.242428923608</v>
      </c>
      <c r="G1244" s="1">
        <v>1</v>
      </c>
      <c r="H1244" s="5">
        <v>45067.949423206017</v>
      </c>
      <c r="I1244" s="7" t="s">
        <v>49</v>
      </c>
      <c r="J1244" s="7"/>
      <c r="K1244" s="7"/>
      <c r="L1244" s="7" t="s">
        <v>21</v>
      </c>
      <c r="M1244" s="7" t="s">
        <v>70</v>
      </c>
      <c r="N1244" s="7" t="s">
        <v>28</v>
      </c>
      <c r="O1244" s="7" t="s">
        <v>46</v>
      </c>
      <c r="P1244" s="25">
        <f t="shared" si="279"/>
        <v>1243</v>
      </c>
      <c r="Q1244" s="28">
        <f t="shared" si="276"/>
        <v>45078</v>
      </c>
      <c r="R1244" s="28" t="str">
        <f t="shared" si="266"/>
        <v>WEB</v>
      </c>
      <c r="S1244" s="28" t="str">
        <f t="shared" si="267"/>
        <v>WEBSITE</v>
      </c>
      <c r="T1244" s="29">
        <f t="shared" si="268"/>
        <v>3.2626427406199023E-3</v>
      </c>
      <c r="U1244" s="29">
        <f t="shared" si="277"/>
        <v>3.2626427406199023E-3</v>
      </c>
      <c r="V1244" s="30">
        <f t="shared" si="269"/>
        <v>13.9946</v>
      </c>
      <c r="W1244" s="30">
        <f t="shared" si="270"/>
        <v>50</v>
      </c>
      <c r="X1244" s="30">
        <f t="shared" si="271"/>
        <v>0</v>
      </c>
      <c r="Y1244" s="30">
        <f t="shared" si="272"/>
        <v>19.59244</v>
      </c>
      <c r="Z1244" s="30">
        <f t="shared" si="273"/>
        <v>153.33333333333331</v>
      </c>
      <c r="AA1244" s="30">
        <f t="shared" si="274"/>
        <v>32.626427406199021</v>
      </c>
      <c r="AB1244" s="30">
        <f t="shared" si="275"/>
        <v>0</v>
      </c>
      <c r="AC1244" s="30">
        <f t="shared" si="278"/>
        <v>1129.9131992604678</v>
      </c>
    </row>
    <row r="1245" spans="1:29" x14ac:dyDescent="0.35">
      <c r="A1245" s="5">
        <v>45106.037471979165</v>
      </c>
      <c r="B1245" s="1">
        <v>3</v>
      </c>
      <c r="C1245" s="6">
        <v>3144.65</v>
      </c>
      <c r="D1245" s="6">
        <v>1</v>
      </c>
      <c r="E1245" s="7" t="s">
        <v>19</v>
      </c>
      <c r="F1245" s="5">
        <v>45108.251151446762</v>
      </c>
      <c r="G1245" s="1">
        <v>1</v>
      </c>
      <c r="H1245" s="5">
        <v>45101.105340231479</v>
      </c>
      <c r="I1245" s="7" t="s">
        <v>53</v>
      </c>
      <c r="J1245" s="7"/>
      <c r="K1245" s="7" t="s">
        <v>30</v>
      </c>
      <c r="L1245" s="7" t="s">
        <v>31</v>
      </c>
      <c r="M1245" s="7" t="s">
        <v>32</v>
      </c>
      <c r="N1245" s="7" t="s">
        <v>33</v>
      </c>
      <c r="O1245" s="7" t="s">
        <v>30</v>
      </c>
      <c r="P1245" s="25">
        <f t="shared" si="279"/>
        <v>1244</v>
      </c>
      <c r="Q1245" s="28">
        <f t="shared" si="276"/>
        <v>45078</v>
      </c>
      <c r="R1245" s="28" t="str">
        <f t="shared" si="266"/>
        <v>OTA</v>
      </c>
      <c r="S1245" s="28" t="str">
        <f t="shared" si="267"/>
        <v>OTA</v>
      </c>
      <c r="T1245" s="29">
        <f t="shared" si="268"/>
        <v>1.7678255745433118E-3</v>
      </c>
      <c r="U1245" s="29">
        <f t="shared" si="277"/>
        <v>1.7678255745433118E-3</v>
      </c>
      <c r="V1245" s="30">
        <f t="shared" si="269"/>
        <v>471.69749999999999</v>
      </c>
      <c r="W1245" s="30">
        <f t="shared" si="270"/>
        <v>0</v>
      </c>
      <c r="X1245" s="30">
        <f t="shared" si="271"/>
        <v>0</v>
      </c>
      <c r="Y1245" s="30">
        <f t="shared" si="272"/>
        <v>56.603699999999996</v>
      </c>
      <c r="Z1245" s="30">
        <f t="shared" si="273"/>
        <v>191.66666666666666</v>
      </c>
      <c r="AA1245" s="30">
        <f t="shared" si="274"/>
        <v>3.5356511490866236</v>
      </c>
      <c r="AB1245" s="30">
        <f t="shared" si="275"/>
        <v>0</v>
      </c>
      <c r="AC1245" s="30">
        <f t="shared" si="278"/>
        <v>2421.1464821842469</v>
      </c>
    </row>
    <row r="1246" spans="1:29" x14ac:dyDescent="0.35">
      <c r="A1246" s="5">
        <v>45105.906172835646</v>
      </c>
      <c r="B1246" s="1">
        <v>1</v>
      </c>
      <c r="C1246" s="6">
        <v>773.84</v>
      </c>
      <c r="D1246" s="6">
        <v>1</v>
      </c>
      <c r="E1246" s="7" t="s">
        <v>19</v>
      </c>
      <c r="F1246" s="5">
        <v>45106.448661782408</v>
      </c>
      <c r="G1246" s="1">
        <v>1</v>
      </c>
      <c r="H1246" s="5">
        <v>45057.790409803238</v>
      </c>
      <c r="I1246" s="7" t="s">
        <v>53</v>
      </c>
      <c r="J1246" s="7"/>
      <c r="K1246" s="7" t="s">
        <v>35</v>
      </c>
      <c r="L1246" s="7" t="s">
        <v>31</v>
      </c>
      <c r="M1246" s="7" t="s">
        <v>34</v>
      </c>
      <c r="N1246" s="7" t="s">
        <v>33</v>
      </c>
      <c r="O1246" s="7" t="s">
        <v>35</v>
      </c>
      <c r="P1246" s="25">
        <f t="shared" si="279"/>
        <v>1245</v>
      </c>
      <c r="Q1246" s="28">
        <f t="shared" si="276"/>
        <v>45078</v>
      </c>
      <c r="R1246" s="28" t="str">
        <f t="shared" si="266"/>
        <v>OTA</v>
      </c>
      <c r="S1246" s="28" t="str">
        <f t="shared" si="267"/>
        <v>OTA</v>
      </c>
      <c r="T1246" s="29">
        <f t="shared" si="268"/>
        <v>5.8927519151443723E-4</v>
      </c>
      <c r="U1246" s="29">
        <f t="shared" si="277"/>
        <v>5.8927519151443723E-4</v>
      </c>
      <c r="V1246" s="30">
        <f t="shared" si="269"/>
        <v>116.07599999999999</v>
      </c>
      <c r="W1246" s="30">
        <f t="shared" si="270"/>
        <v>0</v>
      </c>
      <c r="X1246" s="30">
        <f t="shared" si="271"/>
        <v>0</v>
      </c>
      <c r="Y1246" s="30">
        <f t="shared" si="272"/>
        <v>13.929119999999999</v>
      </c>
      <c r="Z1246" s="30">
        <f t="shared" si="273"/>
        <v>115</v>
      </c>
      <c r="AA1246" s="30">
        <f t="shared" si="274"/>
        <v>1.1785503830288744</v>
      </c>
      <c r="AB1246" s="30">
        <f t="shared" si="275"/>
        <v>0</v>
      </c>
      <c r="AC1246" s="30">
        <f t="shared" si="278"/>
        <v>527.65632961697111</v>
      </c>
    </row>
    <row r="1247" spans="1:29" x14ac:dyDescent="0.35">
      <c r="A1247" s="5">
        <v>45105.955106886577</v>
      </c>
      <c r="B1247" s="1">
        <v>2</v>
      </c>
      <c r="C1247" s="6">
        <v>1454.46</v>
      </c>
      <c r="D1247" s="6">
        <v>1</v>
      </c>
      <c r="E1247" s="7" t="s">
        <v>19</v>
      </c>
      <c r="F1247" s="5">
        <v>45107.407980243057</v>
      </c>
      <c r="G1247" s="1">
        <v>1</v>
      </c>
      <c r="H1247" s="5">
        <v>45023.808119108799</v>
      </c>
      <c r="I1247" s="7" t="s">
        <v>49</v>
      </c>
      <c r="J1247" s="7"/>
      <c r="K1247" s="7" t="s">
        <v>30</v>
      </c>
      <c r="L1247" s="7" t="s">
        <v>31</v>
      </c>
      <c r="M1247" s="7" t="s">
        <v>32</v>
      </c>
      <c r="N1247" s="7" t="s">
        <v>33</v>
      </c>
      <c r="O1247" s="7" t="s">
        <v>30</v>
      </c>
      <c r="P1247" s="25">
        <f t="shared" si="279"/>
        <v>1246</v>
      </c>
      <c r="Q1247" s="28">
        <f t="shared" si="276"/>
        <v>45078</v>
      </c>
      <c r="R1247" s="28" t="str">
        <f t="shared" si="266"/>
        <v>OTA</v>
      </c>
      <c r="S1247" s="28" t="str">
        <f t="shared" si="267"/>
        <v>OTA</v>
      </c>
      <c r="T1247" s="29">
        <f t="shared" si="268"/>
        <v>1.1785503830288745E-3</v>
      </c>
      <c r="U1247" s="29">
        <f t="shared" si="277"/>
        <v>1.1785503830288745E-3</v>
      </c>
      <c r="V1247" s="30">
        <f t="shared" si="269"/>
        <v>218.16900000000001</v>
      </c>
      <c r="W1247" s="30">
        <f t="shared" si="270"/>
        <v>0</v>
      </c>
      <c r="X1247" s="30">
        <f t="shared" si="271"/>
        <v>0</v>
      </c>
      <c r="Y1247" s="30">
        <f t="shared" si="272"/>
        <v>26.18028</v>
      </c>
      <c r="Z1247" s="30">
        <f t="shared" si="273"/>
        <v>153.33333333333331</v>
      </c>
      <c r="AA1247" s="30">
        <f t="shared" si="274"/>
        <v>2.3571007660577488</v>
      </c>
      <c r="AB1247" s="30">
        <f t="shared" si="275"/>
        <v>0</v>
      </c>
      <c r="AC1247" s="30">
        <f t="shared" si="278"/>
        <v>1054.4202859006091</v>
      </c>
    </row>
    <row r="1248" spans="1:29" x14ac:dyDescent="0.35">
      <c r="A1248" s="5">
        <v>45106.520825601852</v>
      </c>
      <c r="B1248" s="1">
        <v>1</v>
      </c>
      <c r="C1248" s="6">
        <v>1027.43</v>
      </c>
      <c r="D1248" s="6">
        <v>1</v>
      </c>
      <c r="E1248" s="7" t="s">
        <v>19</v>
      </c>
      <c r="F1248" s="5">
        <v>45107.458333333336</v>
      </c>
      <c r="G1248" s="1">
        <v>1</v>
      </c>
      <c r="H1248" s="5">
        <v>45106.450218379628</v>
      </c>
      <c r="I1248" s="7" t="s">
        <v>20</v>
      </c>
      <c r="J1248" s="7"/>
      <c r="K1248" s="7" t="s">
        <v>60</v>
      </c>
      <c r="L1248" s="7" t="s">
        <v>21</v>
      </c>
      <c r="M1248" s="7" t="s">
        <v>22</v>
      </c>
      <c r="N1248" s="7" t="s">
        <v>23</v>
      </c>
      <c r="O1248" s="7" t="s">
        <v>61</v>
      </c>
      <c r="P1248" s="25">
        <f t="shared" si="279"/>
        <v>1247</v>
      </c>
      <c r="Q1248" s="28">
        <f t="shared" si="276"/>
        <v>45078</v>
      </c>
      <c r="R1248" s="28" t="str">
        <f t="shared" si="266"/>
        <v>WEB</v>
      </c>
      <c r="S1248" s="28" t="str">
        <f t="shared" si="267"/>
        <v>META</v>
      </c>
      <c r="T1248" s="29">
        <f t="shared" si="268"/>
        <v>1.6313213703099511E-3</v>
      </c>
      <c r="U1248" s="29">
        <f t="shared" si="277"/>
        <v>1.6313213703099511E-3</v>
      </c>
      <c r="V1248" s="30">
        <f t="shared" si="269"/>
        <v>0</v>
      </c>
      <c r="W1248" s="30">
        <f t="shared" si="270"/>
        <v>0</v>
      </c>
      <c r="X1248" s="30">
        <f t="shared" si="271"/>
        <v>0</v>
      </c>
      <c r="Y1248" s="30">
        <f t="shared" si="272"/>
        <v>18.493739999999999</v>
      </c>
      <c r="Z1248" s="30">
        <f t="shared" si="273"/>
        <v>115</v>
      </c>
      <c r="AA1248" s="30">
        <f t="shared" si="274"/>
        <v>0</v>
      </c>
      <c r="AB1248" s="30">
        <f t="shared" si="275"/>
        <v>0</v>
      </c>
      <c r="AC1248" s="30">
        <f t="shared" si="278"/>
        <v>893.93626000000006</v>
      </c>
    </row>
    <row r="1249" spans="1:29" x14ac:dyDescent="0.35">
      <c r="A1249" s="5">
        <v>45106.650711226852</v>
      </c>
      <c r="B1249" s="1">
        <v>1</v>
      </c>
      <c r="C1249" s="6">
        <v>1476.78</v>
      </c>
      <c r="D1249" s="6">
        <v>1</v>
      </c>
      <c r="E1249" s="7" t="s">
        <v>19</v>
      </c>
      <c r="F1249" s="5">
        <v>45107.375552013887</v>
      </c>
      <c r="G1249" s="1">
        <v>2</v>
      </c>
      <c r="H1249" s="5">
        <v>45009.472711215276</v>
      </c>
      <c r="I1249" s="7" t="s">
        <v>20</v>
      </c>
      <c r="J1249" s="7"/>
      <c r="K1249" s="7" t="s">
        <v>35</v>
      </c>
      <c r="L1249" s="7" t="s">
        <v>31</v>
      </c>
      <c r="M1249" s="7" t="s">
        <v>32</v>
      </c>
      <c r="N1249" s="7" t="s">
        <v>33</v>
      </c>
      <c r="O1249" s="7" t="s">
        <v>36</v>
      </c>
      <c r="P1249" s="25">
        <f t="shared" si="279"/>
        <v>1248</v>
      </c>
      <c r="Q1249" s="28">
        <f t="shared" si="276"/>
        <v>45078</v>
      </c>
      <c r="R1249" s="28" t="str">
        <f t="shared" si="266"/>
        <v>OTA</v>
      </c>
      <c r="S1249" s="28" t="str">
        <f t="shared" si="267"/>
        <v>OTA</v>
      </c>
      <c r="T1249" s="29">
        <f t="shared" si="268"/>
        <v>5.8927519151443723E-4</v>
      </c>
      <c r="U1249" s="29">
        <f t="shared" si="277"/>
        <v>5.8927519151443723E-4</v>
      </c>
      <c r="V1249" s="30">
        <f t="shared" si="269"/>
        <v>221.517</v>
      </c>
      <c r="W1249" s="30">
        <f t="shared" si="270"/>
        <v>0</v>
      </c>
      <c r="X1249" s="30">
        <f t="shared" si="271"/>
        <v>0</v>
      </c>
      <c r="Y1249" s="30">
        <f t="shared" si="272"/>
        <v>26.582039999999999</v>
      </c>
      <c r="Z1249" s="30">
        <f t="shared" si="273"/>
        <v>115</v>
      </c>
      <c r="AA1249" s="30">
        <f t="shared" si="274"/>
        <v>1.1785503830288744</v>
      </c>
      <c r="AB1249" s="30">
        <f t="shared" si="275"/>
        <v>0</v>
      </c>
      <c r="AC1249" s="30">
        <f t="shared" si="278"/>
        <v>1112.5024096169711</v>
      </c>
    </row>
    <row r="1250" spans="1:29" x14ac:dyDescent="0.35">
      <c r="A1250" s="5">
        <v>45106.971780763888</v>
      </c>
      <c r="B1250" s="1">
        <v>1</v>
      </c>
      <c r="C1250" s="6">
        <v>1589.1</v>
      </c>
      <c r="D1250" s="6">
        <v>1</v>
      </c>
      <c r="E1250" s="7" t="s">
        <v>19</v>
      </c>
      <c r="F1250" s="5">
        <v>45107.353071620368</v>
      </c>
      <c r="G1250" s="1">
        <v>2</v>
      </c>
      <c r="H1250" s="5">
        <v>45025.908465451386</v>
      </c>
      <c r="I1250" s="7" t="s">
        <v>20</v>
      </c>
      <c r="J1250" s="7"/>
      <c r="K1250" s="7" t="s">
        <v>35</v>
      </c>
      <c r="L1250" s="7" t="s">
        <v>31</v>
      </c>
      <c r="M1250" s="7" t="s">
        <v>34</v>
      </c>
      <c r="N1250" s="7" t="s">
        <v>33</v>
      </c>
      <c r="O1250" s="7" t="s">
        <v>35</v>
      </c>
      <c r="P1250" s="25">
        <f t="shared" si="279"/>
        <v>1249</v>
      </c>
      <c r="Q1250" s="28">
        <f t="shared" si="276"/>
        <v>45078</v>
      </c>
      <c r="R1250" s="28" t="str">
        <f t="shared" si="266"/>
        <v>OTA</v>
      </c>
      <c r="S1250" s="28" t="str">
        <f t="shared" si="267"/>
        <v>OTA</v>
      </c>
      <c r="T1250" s="29">
        <f t="shared" si="268"/>
        <v>5.8927519151443723E-4</v>
      </c>
      <c r="U1250" s="29">
        <f t="shared" si="277"/>
        <v>5.8927519151443723E-4</v>
      </c>
      <c r="V1250" s="30">
        <f t="shared" si="269"/>
        <v>238.36499999999998</v>
      </c>
      <c r="W1250" s="30">
        <f t="shared" si="270"/>
        <v>0</v>
      </c>
      <c r="X1250" s="30">
        <f t="shared" si="271"/>
        <v>0</v>
      </c>
      <c r="Y1250" s="30">
        <f t="shared" si="272"/>
        <v>28.603799999999996</v>
      </c>
      <c r="Z1250" s="30">
        <f t="shared" si="273"/>
        <v>115</v>
      </c>
      <c r="AA1250" s="30">
        <f t="shared" si="274"/>
        <v>1.1785503830288744</v>
      </c>
      <c r="AB1250" s="30">
        <f t="shared" si="275"/>
        <v>0</v>
      </c>
      <c r="AC1250" s="30">
        <f t="shared" si="278"/>
        <v>1205.952649616971</v>
      </c>
    </row>
    <row r="1251" spans="1:29" x14ac:dyDescent="0.35">
      <c r="A1251" s="5">
        <v>45106.785421157409</v>
      </c>
      <c r="B1251" s="1">
        <v>1</v>
      </c>
      <c r="C1251" s="6">
        <v>1333.57</v>
      </c>
      <c r="D1251" s="6">
        <v>1</v>
      </c>
      <c r="E1251" s="7" t="s">
        <v>19</v>
      </c>
      <c r="F1251" s="5">
        <v>45107.453100648148</v>
      </c>
      <c r="G1251" s="1">
        <v>2</v>
      </c>
      <c r="H1251" s="5">
        <v>45010.657433657405</v>
      </c>
      <c r="I1251" s="7" t="s">
        <v>20</v>
      </c>
      <c r="J1251" s="7"/>
      <c r="K1251" s="7" t="s">
        <v>30</v>
      </c>
      <c r="L1251" s="7" t="s">
        <v>31</v>
      </c>
      <c r="M1251" s="7" t="s">
        <v>34</v>
      </c>
      <c r="N1251" s="7" t="s">
        <v>33</v>
      </c>
      <c r="O1251" s="7" t="s">
        <v>30</v>
      </c>
      <c r="P1251" s="25">
        <f t="shared" si="279"/>
        <v>1250</v>
      </c>
      <c r="Q1251" s="28">
        <f t="shared" si="276"/>
        <v>45078</v>
      </c>
      <c r="R1251" s="28" t="str">
        <f t="shared" si="266"/>
        <v>OTA</v>
      </c>
      <c r="S1251" s="28" t="str">
        <f t="shared" si="267"/>
        <v>OTA</v>
      </c>
      <c r="T1251" s="29">
        <f t="shared" si="268"/>
        <v>5.8927519151443723E-4</v>
      </c>
      <c r="U1251" s="29">
        <f t="shared" si="277"/>
        <v>5.8927519151443723E-4</v>
      </c>
      <c r="V1251" s="30">
        <f t="shared" si="269"/>
        <v>200.03549999999998</v>
      </c>
      <c r="W1251" s="30">
        <f t="shared" si="270"/>
        <v>0</v>
      </c>
      <c r="X1251" s="30">
        <f t="shared" si="271"/>
        <v>0</v>
      </c>
      <c r="Y1251" s="30">
        <f t="shared" si="272"/>
        <v>24.004259999999999</v>
      </c>
      <c r="Z1251" s="30">
        <f t="shared" si="273"/>
        <v>115</v>
      </c>
      <c r="AA1251" s="30">
        <f t="shared" si="274"/>
        <v>1.1785503830288744</v>
      </c>
      <c r="AB1251" s="30">
        <f t="shared" si="275"/>
        <v>0</v>
      </c>
      <c r="AC1251" s="30">
        <f t="shared" si="278"/>
        <v>993.35168961697104</v>
      </c>
    </row>
    <row r="1252" spans="1:29" x14ac:dyDescent="0.35">
      <c r="A1252" s="5">
        <v>45106.593726168983</v>
      </c>
      <c r="B1252" s="1">
        <v>2</v>
      </c>
      <c r="C1252" s="6">
        <v>3535.72</v>
      </c>
      <c r="D1252" s="6">
        <v>1</v>
      </c>
      <c r="E1252" s="7" t="s">
        <v>19</v>
      </c>
      <c r="F1252" s="5">
        <v>45108.458333333336</v>
      </c>
      <c r="G1252" s="1">
        <v>2</v>
      </c>
      <c r="H1252" s="5">
        <v>44723.982313194443</v>
      </c>
      <c r="I1252" s="7" t="s">
        <v>20</v>
      </c>
      <c r="J1252" s="7"/>
      <c r="K1252" s="7" t="s">
        <v>30</v>
      </c>
      <c r="L1252" s="7" t="s">
        <v>31</v>
      </c>
      <c r="M1252" s="7" t="s">
        <v>96</v>
      </c>
      <c r="N1252" s="7" t="s">
        <v>23</v>
      </c>
      <c r="O1252" s="7" t="s">
        <v>30</v>
      </c>
      <c r="P1252" s="25">
        <f t="shared" si="279"/>
        <v>1251</v>
      </c>
      <c r="Q1252" s="28">
        <f t="shared" si="276"/>
        <v>45078</v>
      </c>
      <c r="R1252" s="28" t="str">
        <f t="shared" si="266"/>
        <v>OTA</v>
      </c>
      <c r="S1252" s="28" t="str">
        <f t="shared" si="267"/>
        <v>OTA</v>
      </c>
      <c r="T1252" s="29">
        <f t="shared" si="268"/>
        <v>1.1785503830288745E-3</v>
      </c>
      <c r="U1252" s="29">
        <f t="shared" si="277"/>
        <v>1.1785503830288745E-3</v>
      </c>
      <c r="V1252" s="30">
        <f t="shared" si="269"/>
        <v>530.35799999999995</v>
      </c>
      <c r="W1252" s="30">
        <f t="shared" si="270"/>
        <v>0</v>
      </c>
      <c r="X1252" s="30">
        <f t="shared" si="271"/>
        <v>0</v>
      </c>
      <c r="Y1252" s="30">
        <f t="shared" si="272"/>
        <v>63.642959999999995</v>
      </c>
      <c r="Z1252" s="30">
        <f t="shared" si="273"/>
        <v>153.33333333333331</v>
      </c>
      <c r="AA1252" s="30">
        <f t="shared" si="274"/>
        <v>2.3571007660577488</v>
      </c>
      <c r="AB1252" s="30">
        <f t="shared" si="275"/>
        <v>0</v>
      </c>
      <c r="AC1252" s="30">
        <f t="shared" si="278"/>
        <v>2786.0286059006085</v>
      </c>
    </row>
    <row r="1253" spans="1:29" x14ac:dyDescent="0.35">
      <c r="A1253" s="5">
        <v>45106.728718252314</v>
      </c>
      <c r="B1253" s="1">
        <v>1</v>
      </c>
      <c r="C1253" s="6">
        <v>1333.57</v>
      </c>
      <c r="D1253" s="6">
        <v>1</v>
      </c>
      <c r="E1253" s="7" t="s">
        <v>19</v>
      </c>
      <c r="F1253" s="5">
        <v>45107.458333333336</v>
      </c>
      <c r="G1253" s="1">
        <v>2</v>
      </c>
      <c r="H1253" s="5">
        <v>44957.43139189815</v>
      </c>
      <c r="I1253" s="7" t="s">
        <v>20</v>
      </c>
      <c r="J1253" s="7"/>
      <c r="K1253" s="7" t="s">
        <v>35</v>
      </c>
      <c r="L1253" s="7" t="s">
        <v>31</v>
      </c>
      <c r="M1253" s="7" t="s">
        <v>34</v>
      </c>
      <c r="N1253" s="7" t="s">
        <v>33</v>
      </c>
      <c r="O1253" s="7" t="s">
        <v>47</v>
      </c>
      <c r="P1253" s="25">
        <f t="shared" si="279"/>
        <v>1252</v>
      </c>
      <c r="Q1253" s="28">
        <f t="shared" si="276"/>
        <v>45078</v>
      </c>
      <c r="R1253" s="28" t="str">
        <f t="shared" si="266"/>
        <v>OTA</v>
      </c>
      <c r="S1253" s="28" t="str">
        <f t="shared" si="267"/>
        <v>OTA</v>
      </c>
      <c r="T1253" s="29">
        <f t="shared" si="268"/>
        <v>5.8927519151443723E-4</v>
      </c>
      <c r="U1253" s="29">
        <f t="shared" si="277"/>
        <v>5.8927519151443723E-4</v>
      </c>
      <c r="V1253" s="30">
        <f t="shared" si="269"/>
        <v>200.03549999999998</v>
      </c>
      <c r="W1253" s="30">
        <f t="shared" si="270"/>
        <v>0</v>
      </c>
      <c r="X1253" s="30">
        <f t="shared" si="271"/>
        <v>0</v>
      </c>
      <c r="Y1253" s="30">
        <f t="shared" si="272"/>
        <v>24.004259999999999</v>
      </c>
      <c r="Z1253" s="30">
        <f t="shared" si="273"/>
        <v>115</v>
      </c>
      <c r="AA1253" s="30">
        <f t="shared" si="274"/>
        <v>1.1785503830288744</v>
      </c>
      <c r="AB1253" s="30">
        <f t="shared" si="275"/>
        <v>0</v>
      </c>
      <c r="AC1253" s="30">
        <f t="shared" si="278"/>
        <v>993.35168961697104</v>
      </c>
    </row>
    <row r="1254" spans="1:29" x14ac:dyDescent="0.35">
      <c r="A1254" s="5">
        <v>45106.642884189816</v>
      </c>
      <c r="B1254" s="1">
        <v>2</v>
      </c>
      <c r="C1254" s="6">
        <v>3535.72</v>
      </c>
      <c r="D1254" s="6">
        <v>1</v>
      </c>
      <c r="E1254" s="7" t="s">
        <v>19</v>
      </c>
      <c r="F1254" s="5">
        <v>45108.457242453704</v>
      </c>
      <c r="G1254" s="1">
        <v>2</v>
      </c>
      <c r="H1254" s="5">
        <v>44720.947612199074</v>
      </c>
      <c r="I1254" s="7" t="s">
        <v>20</v>
      </c>
      <c r="J1254" s="7"/>
      <c r="K1254" s="7" t="s">
        <v>30</v>
      </c>
      <c r="L1254" s="7" t="s">
        <v>31</v>
      </c>
      <c r="M1254" s="7" t="s">
        <v>96</v>
      </c>
      <c r="N1254" s="7" t="s">
        <v>28</v>
      </c>
      <c r="O1254" s="7" t="s">
        <v>30</v>
      </c>
      <c r="P1254" s="25">
        <f t="shared" si="279"/>
        <v>1253</v>
      </c>
      <c r="Q1254" s="28">
        <f t="shared" si="276"/>
        <v>45078</v>
      </c>
      <c r="R1254" s="28" t="str">
        <f t="shared" si="266"/>
        <v>OTA</v>
      </c>
      <c r="S1254" s="28" t="str">
        <f t="shared" si="267"/>
        <v>OTA</v>
      </c>
      <c r="T1254" s="29">
        <f t="shared" si="268"/>
        <v>1.1785503830288745E-3</v>
      </c>
      <c r="U1254" s="29">
        <f t="shared" si="277"/>
        <v>1.1785503830288745E-3</v>
      </c>
      <c r="V1254" s="30">
        <f t="shared" si="269"/>
        <v>530.35799999999995</v>
      </c>
      <c r="W1254" s="30">
        <f t="shared" si="270"/>
        <v>0</v>
      </c>
      <c r="X1254" s="30">
        <f t="shared" si="271"/>
        <v>0</v>
      </c>
      <c r="Y1254" s="30">
        <f t="shared" si="272"/>
        <v>63.642959999999995</v>
      </c>
      <c r="Z1254" s="30">
        <f t="shared" si="273"/>
        <v>153.33333333333331</v>
      </c>
      <c r="AA1254" s="30">
        <f t="shared" si="274"/>
        <v>2.3571007660577488</v>
      </c>
      <c r="AB1254" s="30">
        <f t="shared" si="275"/>
        <v>0</v>
      </c>
      <c r="AC1254" s="30">
        <f t="shared" si="278"/>
        <v>2786.0286059006085</v>
      </c>
    </row>
    <row r="1255" spans="1:29" x14ac:dyDescent="0.35">
      <c r="A1255" s="5">
        <v>45106.96687059028</v>
      </c>
      <c r="B1255" s="1">
        <v>1</v>
      </c>
      <c r="C1255" s="6">
        <v>1333.57</v>
      </c>
      <c r="D1255" s="6">
        <v>1</v>
      </c>
      <c r="E1255" s="7" t="s">
        <v>19</v>
      </c>
      <c r="F1255" s="5">
        <v>45107.454139918984</v>
      </c>
      <c r="G1255" s="1">
        <v>2</v>
      </c>
      <c r="H1255" s="5">
        <v>44985.53728034722</v>
      </c>
      <c r="I1255" s="7" t="s">
        <v>41</v>
      </c>
      <c r="J1255" s="7"/>
      <c r="K1255" s="7" t="s">
        <v>35</v>
      </c>
      <c r="L1255" s="7" t="s">
        <v>31</v>
      </c>
      <c r="M1255" s="7" t="s">
        <v>34</v>
      </c>
      <c r="N1255" s="7" t="s">
        <v>33</v>
      </c>
      <c r="O1255" s="7" t="s">
        <v>47</v>
      </c>
      <c r="P1255" s="25">
        <f t="shared" si="279"/>
        <v>1254</v>
      </c>
      <c r="Q1255" s="28">
        <f t="shared" si="276"/>
        <v>45078</v>
      </c>
      <c r="R1255" s="28" t="str">
        <f t="shared" si="266"/>
        <v>OTA</v>
      </c>
      <c r="S1255" s="28" t="str">
        <f t="shared" si="267"/>
        <v>OTA</v>
      </c>
      <c r="T1255" s="29">
        <f t="shared" si="268"/>
        <v>5.8927519151443723E-4</v>
      </c>
      <c r="U1255" s="29">
        <f t="shared" si="277"/>
        <v>5.8927519151443723E-4</v>
      </c>
      <c r="V1255" s="30">
        <f t="shared" si="269"/>
        <v>200.03549999999998</v>
      </c>
      <c r="W1255" s="30">
        <f t="shared" si="270"/>
        <v>0</v>
      </c>
      <c r="X1255" s="30">
        <f t="shared" si="271"/>
        <v>0</v>
      </c>
      <c r="Y1255" s="30">
        <f t="shared" si="272"/>
        <v>24.004259999999999</v>
      </c>
      <c r="Z1255" s="30">
        <f t="shared" si="273"/>
        <v>115</v>
      </c>
      <c r="AA1255" s="30">
        <f t="shared" si="274"/>
        <v>1.1785503830288744</v>
      </c>
      <c r="AB1255" s="30">
        <f t="shared" si="275"/>
        <v>0</v>
      </c>
      <c r="AC1255" s="30">
        <f t="shared" si="278"/>
        <v>993.35168961697104</v>
      </c>
    </row>
    <row r="1256" spans="1:29" x14ac:dyDescent="0.35">
      <c r="A1256" s="5">
        <v>45106.714314942132</v>
      </c>
      <c r="B1256" s="1">
        <v>1</v>
      </c>
      <c r="C1256" s="6">
        <v>1586.61</v>
      </c>
      <c r="D1256" s="6">
        <v>1</v>
      </c>
      <c r="E1256" s="7" t="s">
        <v>19</v>
      </c>
      <c r="F1256" s="5">
        <v>45107.458333333336</v>
      </c>
      <c r="G1256" s="1">
        <v>2</v>
      </c>
      <c r="H1256" s="5">
        <v>45106.705345636576</v>
      </c>
      <c r="I1256" s="7" t="s">
        <v>41</v>
      </c>
      <c r="J1256" s="7"/>
      <c r="K1256" s="7" t="s">
        <v>30</v>
      </c>
      <c r="L1256" s="7" t="s">
        <v>31</v>
      </c>
      <c r="M1256" s="7" t="s">
        <v>32</v>
      </c>
      <c r="N1256" s="7" t="s">
        <v>33</v>
      </c>
      <c r="O1256" s="7" t="s">
        <v>30</v>
      </c>
      <c r="P1256" s="25">
        <f t="shared" si="279"/>
        <v>1255</v>
      </c>
      <c r="Q1256" s="28">
        <f t="shared" si="276"/>
        <v>45078</v>
      </c>
      <c r="R1256" s="28" t="str">
        <f t="shared" si="266"/>
        <v>OTA</v>
      </c>
      <c r="S1256" s="28" t="str">
        <f t="shared" si="267"/>
        <v>OTA</v>
      </c>
      <c r="T1256" s="29">
        <f t="shared" si="268"/>
        <v>5.8927519151443723E-4</v>
      </c>
      <c r="U1256" s="29">
        <f t="shared" si="277"/>
        <v>5.8927519151443723E-4</v>
      </c>
      <c r="V1256" s="30">
        <f t="shared" si="269"/>
        <v>237.99149999999997</v>
      </c>
      <c r="W1256" s="30">
        <f t="shared" si="270"/>
        <v>0</v>
      </c>
      <c r="X1256" s="30">
        <f t="shared" si="271"/>
        <v>0</v>
      </c>
      <c r="Y1256" s="30">
        <f t="shared" si="272"/>
        <v>28.558979999999995</v>
      </c>
      <c r="Z1256" s="30">
        <f t="shared" si="273"/>
        <v>115</v>
      </c>
      <c r="AA1256" s="30">
        <f t="shared" si="274"/>
        <v>1.1785503830288744</v>
      </c>
      <c r="AB1256" s="30">
        <f t="shared" si="275"/>
        <v>0</v>
      </c>
      <c r="AC1256" s="30">
        <f t="shared" si="278"/>
        <v>1203.880969616971</v>
      </c>
    </row>
    <row r="1257" spans="1:29" x14ac:dyDescent="0.35">
      <c r="A1257" s="5">
        <v>45106.983418935182</v>
      </c>
      <c r="B1257" s="1">
        <v>2</v>
      </c>
      <c r="C1257" s="6">
        <v>4342.8599999999997</v>
      </c>
      <c r="D1257" s="6">
        <v>1</v>
      </c>
      <c r="E1257" s="7" t="s">
        <v>19</v>
      </c>
      <c r="F1257" s="5">
        <v>45108.416666666664</v>
      </c>
      <c r="G1257" s="1">
        <v>2</v>
      </c>
      <c r="H1257" s="5">
        <v>44727.86702834491</v>
      </c>
      <c r="I1257" s="7" t="s">
        <v>41</v>
      </c>
      <c r="J1257" s="7"/>
      <c r="K1257" s="7" t="s">
        <v>30</v>
      </c>
      <c r="L1257" s="7" t="s">
        <v>31</v>
      </c>
      <c r="M1257" s="7" t="s">
        <v>32</v>
      </c>
      <c r="N1257" s="7" t="s">
        <v>23</v>
      </c>
      <c r="O1257" s="7" t="s">
        <v>30</v>
      </c>
      <c r="P1257" s="25">
        <f t="shared" si="279"/>
        <v>1256</v>
      </c>
      <c r="Q1257" s="28">
        <f t="shared" si="276"/>
        <v>45078</v>
      </c>
      <c r="R1257" s="28" t="str">
        <f t="shared" si="266"/>
        <v>OTA</v>
      </c>
      <c r="S1257" s="28" t="str">
        <f t="shared" si="267"/>
        <v>OTA</v>
      </c>
      <c r="T1257" s="29">
        <f t="shared" si="268"/>
        <v>1.1785503830288745E-3</v>
      </c>
      <c r="U1257" s="29">
        <f t="shared" si="277"/>
        <v>1.1785503830288745E-3</v>
      </c>
      <c r="V1257" s="30">
        <f t="shared" si="269"/>
        <v>651.42899999999997</v>
      </c>
      <c r="W1257" s="30">
        <f t="shared" si="270"/>
        <v>0</v>
      </c>
      <c r="X1257" s="30">
        <f t="shared" si="271"/>
        <v>0</v>
      </c>
      <c r="Y1257" s="30">
        <f t="shared" si="272"/>
        <v>78.171479999999988</v>
      </c>
      <c r="Z1257" s="30">
        <f t="shared" si="273"/>
        <v>153.33333333333331</v>
      </c>
      <c r="AA1257" s="30">
        <f t="shared" si="274"/>
        <v>2.3571007660577488</v>
      </c>
      <c r="AB1257" s="30">
        <f t="shared" si="275"/>
        <v>0</v>
      </c>
      <c r="AC1257" s="30">
        <f t="shared" si="278"/>
        <v>3457.5690859006086</v>
      </c>
    </row>
    <row r="1258" spans="1:29" x14ac:dyDescent="0.35">
      <c r="A1258" s="5">
        <v>45107.10863166667</v>
      </c>
      <c r="B1258" s="1">
        <v>1</v>
      </c>
      <c r="C1258" s="6">
        <v>1584.91</v>
      </c>
      <c r="D1258" s="6">
        <v>1</v>
      </c>
      <c r="E1258" s="7" t="s">
        <v>19</v>
      </c>
      <c r="F1258" s="5">
        <v>45107.455436863427</v>
      </c>
      <c r="G1258" s="1">
        <v>2</v>
      </c>
      <c r="H1258" s="5">
        <v>45107.10723872685</v>
      </c>
      <c r="I1258" s="7" t="s">
        <v>41</v>
      </c>
      <c r="J1258" s="7"/>
      <c r="K1258" s="7"/>
      <c r="L1258" s="7" t="s">
        <v>21</v>
      </c>
      <c r="M1258" s="7" t="s">
        <v>52</v>
      </c>
      <c r="N1258" s="7" t="s">
        <v>23</v>
      </c>
      <c r="O1258" s="7" t="s">
        <v>24</v>
      </c>
      <c r="P1258" s="25">
        <f t="shared" si="279"/>
        <v>1257</v>
      </c>
      <c r="Q1258" s="28">
        <f t="shared" si="276"/>
        <v>45078</v>
      </c>
      <c r="R1258" s="28" t="str">
        <f t="shared" si="266"/>
        <v>WEB</v>
      </c>
      <c r="S1258" s="28" t="str">
        <f t="shared" si="267"/>
        <v>OFFLINE</v>
      </c>
      <c r="T1258" s="29">
        <f t="shared" si="268"/>
        <v>1.6313213703099511E-3</v>
      </c>
      <c r="U1258" s="29">
        <f t="shared" si="277"/>
        <v>1.6313213703099511E-3</v>
      </c>
      <c r="V1258" s="30">
        <f t="shared" si="269"/>
        <v>0</v>
      </c>
      <c r="W1258" s="30">
        <f t="shared" si="270"/>
        <v>0</v>
      </c>
      <c r="X1258" s="30">
        <f t="shared" si="271"/>
        <v>0</v>
      </c>
      <c r="Y1258" s="30">
        <f t="shared" si="272"/>
        <v>22.188740000000003</v>
      </c>
      <c r="Z1258" s="30">
        <f t="shared" si="273"/>
        <v>115</v>
      </c>
      <c r="AA1258" s="30">
        <f t="shared" si="274"/>
        <v>0</v>
      </c>
      <c r="AB1258" s="30">
        <f t="shared" si="275"/>
        <v>0</v>
      </c>
      <c r="AC1258" s="30">
        <f t="shared" si="278"/>
        <v>1447.72126</v>
      </c>
    </row>
    <row r="1259" spans="1:29" x14ac:dyDescent="0.35">
      <c r="A1259" s="5">
        <v>45106.985176782408</v>
      </c>
      <c r="B1259" s="1">
        <v>2</v>
      </c>
      <c r="C1259" s="6">
        <v>4764.38</v>
      </c>
      <c r="D1259" s="6">
        <v>1</v>
      </c>
      <c r="E1259" s="7" t="s">
        <v>19</v>
      </c>
      <c r="F1259" s="5">
        <v>45108.455660775464</v>
      </c>
      <c r="G1259" s="1">
        <v>2</v>
      </c>
      <c r="H1259" s="5">
        <v>44962.84736792824</v>
      </c>
      <c r="I1259" s="7" t="s">
        <v>41</v>
      </c>
      <c r="J1259" s="7"/>
      <c r="K1259" s="7" t="s">
        <v>35</v>
      </c>
      <c r="L1259" s="7" t="s">
        <v>31</v>
      </c>
      <c r="M1259" s="7" t="s">
        <v>34</v>
      </c>
      <c r="N1259" s="7" t="s">
        <v>33</v>
      </c>
      <c r="O1259" s="7" t="s">
        <v>47</v>
      </c>
      <c r="P1259" s="25">
        <f t="shared" si="279"/>
        <v>1258</v>
      </c>
      <c r="Q1259" s="28">
        <f t="shared" si="276"/>
        <v>45078</v>
      </c>
      <c r="R1259" s="28" t="str">
        <f t="shared" si="266"/>
        <v>OTA</v>
      </c>
      <c r="S1259" s="28" t="str">
        <f t="shared" si="267"/>
        <v>OTA</v>
      </c>
      <c r="T1259" s="29">
        <f t="shared" si="268"/>
        <v>1.1785503830288745E-3</v>
      </c>
      <c r="U1259" s="29">
        <f t="shared" si="277"/>
        <v>1.1785503830288745E-3</v>
      </c>
      <c r="V1259" s="30">
        <f t="shared" si="269"/>
        <v>714.65700000000004</v>
      </c>
      <c r="W1259" s="30">
        <f t="shared" si="270"/>
        <v>0</v>
      </c>
      <c r="X1259" s="30">
        <f t="shared" si="271"/>
        <v>0</v>
      </c>
      <c r="Y1259" s="30">
        <f t="shared" si="272"/>
        <v>85.758839999999992</v>
      </c>
      <c r="Z1259" s="30">
        <f t="shared" si="273"/>
        <v>153.33333333333331</v>
      </c>
      <c r="AA1259" s="30">
        <f t="shared" si="274"/>
        <v>2.3571007660577488</v>
      </c>
      <c r="AB1259" s="30">
        <f t="shared" si="275"/>
        <v>0</v>
      </c>
      <c r="AC1259" s="30">
        <f t="shared" si="278"/>
        <v>3808.273725900609</v>
      </c>
    </row>
    <row r="1260" spans="1:29" x14ac:dyDescent="0.35">
      <c r="A1260" s="5">
        <v>45106.413064780092</v>
      </c>
      <c r="B1260" s="1">
        <v>1</v>
      </c>
      <c r="C1260" s="6">
        <v>1678.57</v>
      </c>
      <c r="D1260" s="6">
        <v>1</v>
      </c>
      <c r="E1260" s="7" t="s">
        <v>19</v>
      </c>
      <c r="F1260" s="5">
        <v>45107.458333333336</v>
      </c>
      <c r="G1260" s="1">
        <v>3</v>
      </c>
      <c r="H1260" s="5">
        <v>45106.182766863429</v>
      </c>
      <c r="I1260" s="7" t="s">
        <v>44</v>
      </c>
      <c r="J1260" s="7"/>
      <c r="K1260" s="7" t="s">
        <v>35</v>
      </c>
      <c r="L1260" s="7" t="s">
        <v>31</v>
      </c>
      <c r="M1260" s="7" t="s">
        <v>32</v>
      </c>
      <c r="N1260" s="7" t="s">
        <v>33</v>
      </c>
      <c r="O1260" s="7" t="s">
        <v>47</v>
      </c>
      <c r="P1260" s="25">
        <f t="shared" si="279"/>
        <v>1259</v>
      </c>
      <c r="Q1260" s="28">
        <f t="shared" si="276"/>
        <v>45078</v>
      </c>
      <c r="R1260" s="28" t="str">
        <f t="shared" si="266"/>
        <v>OTA</v>
      </c>
      <c r="S1260" s="28" t="str">
        <f t="shared" si="267"/>
        <v>OTA</v>
      </c>
      <c r="T1260" s="29">
        <f t="shared" si="268"/>
        <v>5.8927519151443723E-4</v>
      </c>
      <c r="U1260" s="29">
        <f t="shared" si="277"/>
        <v>5.8927519151443723E-4</v>
      </c>
      <c r="V1260" s="30">
        <f t="shared" si="269"/>
        <v>251.78549999999998</v>
      </c>
      <c r="W1260" s="30">
        <f t="shared" si="270"/>
        <v>0</v>
      </c>
      <c r="X1260" s="30">
        <f t="shared" si="271"/>
        <v>0</v>
      </c>
      <c r="Y1260" s="30">
        <f t="shared" si="272"/>
        <v>30.214259999999996</v>
      </c>
      <c r="Z1260" s="30">
        <f t="shared" si="273"/>
        <v>115</v>
      </c>
      <c r="AA1260" s="30">
        <f t="shared" si="274"/>
        <v>1.1785503830288744</v>
      </c>
      <c r="AB1260" s="30">
        <f t="shared" si="275"/>
        <v>0</v>
      </c>
      <c r="AC1260" s="30">
        <f t="shared" si="278"/>
        <v>1280.391689616971</v>
      </c>
    </row>
    <row r="1261" spans="1:29" x14ac:dyDescent="0.35">
      <c r="A1261" s="5">
        <v>45107.016834895832</v>
      </c>
      <c r="B1261" s="1">
        <v>1</v>
      </c>
      <c r="C1261" s="6">
        <v>1958.93</v>
      </c>
      <c r="D1261" s="6">
        <v>1</v>
      </c>
      <c r="E1261" s="7" t="s">
        <v>19</v>
      </c>
      <c r="F1261" s="5">
        <v>45107.455273877313</v>
      </c>
      <c r="G1261" s="1">
        <v>4</v>
      </c>
      <c r="H1261" s="5">
        <v>45107.00326070602</v>
      </c>
      <c r="I1261" s="7" t="s">
        <v>44</v>
      </c>
      <c r="J1261" s="7"/>
      <c r="K1261" s="7" t="s">
        <v>30</v>
      </c>
      <c r="L1261" s="7" t="s">
        <v>31</v>
      </c>
      <c r="M1261" s="7" t="s">
        <v>32</v>
      </c>
      <c r="N1261" s="7" t="s">
        <v>33</v>
      </c>
      <c r="O1261" s="7" t="s">
        <v>30</v>
      </c>
      <c r="P1261" s="25">
        <f t="shared" si="279"/>
        <v>1260</v>
      </c>
      <c r="Q1261" s="28">
        <f t="shared" si="276"/>
        <v>45078</v>
      </c>
      <c r="R1261" s="28" t="str">
        <f t="shared" si="266"/>
        <v>OTA</v>
      </c>
      <c r="S1261" s="28" t="str">
        <f t="shared" si="267"/>
        <v>OTA</v>
      </c>
      <c r="T1261" s="29">
        <f t="shared" si="268"/>
        <v>5.8927519151443723E-4</v>
      </c>
      <c r="U1261" s="29">
        <f t="shared" si="277"/>
        <v>5.8927519151443723E-4</v>
      </c>
      <c r="V1261" s="30">
        <f t="shared" si="269"/>
        <v>293.83949999999999</v>
      </c>
      <c r="W1261" s="30">
        <f t="shared" si="270"/>
        <v>0</v>
      </c>
      <c r="X1261" s="30">
        <f t="shared" si="271"/>
        <v>0</v>
      </c>
      <c r="Y1261" s="30">
        <f t="shared" si="272"/>
        <v>35.260739999999998</v>
      </c>
      <c r="Z1261" s="30">
        <f t="shared" si="273"/>
        <v>115</v>
      </c>
      <c r="AA1261" s="30">
        <f t="shared" si="274"/>
        <v>1.1785503830288744</v>
      </c>
      <c r="AB1261" s="30">
        <f t="shared" si="275"/>
        <v>0</v>
      </c>
      <c r="AC1261" s="30">
        <f t="shared" si="278"/>
        <v>1513.6512096169713</v>
      </c>
    </row>
    <row r="1262" spans="1:29" x14ac:dyDescent="0.35">
      <c r="A1262" s="5">
        <v>45107.01859890046</v>
      </c>
      <c r="B1262" s="1">
        <v>1</v>
      </c>
      <c r="C1262" s="6">
        <v>1914.29</v>
      </c>
      <c r="D1262" s="6">
        <v>1</v>
      </c>
      <c r="E1262" s="7" t="s">
        <v>19</v>
      </c>
      <c r="F1262" s="5">
        <v>45107.458333333336</v>
      </c>
      <c r="G1262" s="1">
        <v>3</v>
      </c>
      <c r="H1262" s="5">
        <v>45106.962293020835</v>
      </c>
      <c r="I1262" s="7" t="s">
        <v>44</v>
      </c>
      <c r="J1262" s="7"/>
      <c r="K1262" s="7" t="s">
        <v>30</v>
      </c>
      <c r="L1262" s="7" t="s">
        <v>31</v>
      </c>
      <c r="M1262" s="7" t="s">
        <v>32</v>
      </c>
      <c r="N1262" s="7" t="s">
        <v>33</v>
      </c>
      <c r="O1262" s="7" t="s">
        <v>30</v>
      </c>
      <c r="P1262" s="25">
        <f t="shared" si="279"/>
        <v>1261</v>
      </c>
      <c r="Q1262" s="28">
        <f t="shared" si="276"/>
        <v>45078</v>
      </c>
      <c r="R1262" s="28" t="str">
        <f t="shared" si="266"/>
        <v>OTA</v>
      </c>
      <c r="S1262" s="28" t="str">
        <f t="shared" si="267"/>
        <v>OTA</v>
      </c>
      <c r="T1262" s="29">
        <f t="shared" si="268"/>
        <v>5.8927519151443723E-4</v>
      </c>
      <c r="U1262" s="29">
        <f t="shared" si="277"/>
        <v>5.8927519151443723E-4</v>
      </c>
      <c r="V1262" s="30">
        <f t="shared" si="269"/>
        <v>287.14349999999996</v>
      </c>
      <c r="W1262" s="30">
        <f t="shared" si="270"/>
        <v>0</v>
      </c>
      <c r="X1262" s="30">
        <f t="shared" si="271"/>
        <v>0</v>
      </c>
      <c r="Y1262" s="30">
        <f t="shared" si="272"/>
        <v>34.45722</v>
      </c>
      <c r="Z1262" s="30">
        <f t="shared" si="273"/>
        <v>115</v>
      </c>
      <c r="AA1262" s="30">
        <f t="shared" si="274"/>
        <v>1.1785503830288744</v>
      </c>
      <c r="AB1262" s="30">
        <f t="shared" si="275"/>
        <v>0</v>
      </c>
      <c r="AC1262" s="30">
        <f t="shared" si="278"/>
        <v>1476.510729616971</v>
      </c>
    </row>
    <row r="1263" spans="1:29" x14ac:dyDescent="0.35">
      <c r="A1263" s="5">
        <v>45106.519872974539</v>
      </c>
      <c r="B1263" s="1">
        <v>1</v>
      </c>
      <c r="C1263" s="6">
        <v>1958.92</v>
      </c>
      <c r="D1263" s="6">
        <v>1</v>
      </c>
      <c r="E1263" s="7" t="s">
        <v>19</v>
      </c>
      <c r="F1263" s="5">
        <v>45107.458333333336</v>
      </c>
      <c r="G1263" s="1">
        <v>4</v>
      </c>
      <c r="H1263" s="5">
        <v>45105.877214884262</v>
      </c>
      <c r="I1263" s="7" t="s">
        <v>44</v>
      </c>
      <c r="J1263" s="7"/>
      <c r="K1263" s="7" t="s">
        <v>35</v>
      </c>
      <c r="L1263" s="7" t="s">
        <v>31</v>
      </c>
      <c r="M1263" s="7" t="s">
        <v>32</v>
      </c>
      <c r="N1263" s="7" t="s">
        <v>33</v>
      </c>
      <c r="O1263" s="7" t="s">
        <v>37</v>
      </c>
      <c r="P1263" s="25">
        <f t="shared" si="279"/>
        <v>1262</v>
      </c>
      <c r="Q1263" s="28">
        <f t="shared" si="276"/>
        <v>45078</v>
      </c>
      <c r="R1263" s="28" t="str">
        <f t="shared" si="266"/>
        <v>OTA</v>
      </c>
      <c r="S1263" s="28" t="str">
        <f t="shared" si="267"/>
        <v>OTA</v>
      </c>
      <c r="T1263" s="29">
        <f t="shared" si="268"/>
        <v>5.8927519151443723E-4</v>
      </c>
      <c r="U1263" s="29">
        <f t="shared" si="277"/>
        <v>5.8927519151443723E-4</v>
      </c>
      <c r="V1263" s="30">
        <f t="shared" si="269"/>
        <v>293.83800000000002</v>
      </c>
      <c r="W1263" s="30">
        <f t="shared" si="270"/>
        <v>0</v>
      </c>
      <c r="X1263" s="30">
        <f t="shared" si="271"/>
        <v>0</v>
      </c>
      <c r="Y1263" s="30">
        <f t="shared" si="272"/>
        <v>35.260559999999998</v>
      </c>
      <c r="Z1263" s="30">
        <f t="shared" si="273"/>
        <v>115</v>
      </c>
      <c r="AA1263" s="30">
        <f t="shared" si="274"/>
        <v>1.1785503830288744</v>
      </c>
      <c r="AB1263" s="30">
        <f t="shared" si="275"/>
        <v>0</v>
      </c>
      <c r="AC1263" s="30">
        <f t="shared" si="278"/>
        <v>1513.6428896169712</v>
      </c>
    </row>
    <row r="1264" spans="1:29" x14ac:dyDescent="0.35">
      <c r="A1264" s="5">
        <v>45106.691568240742</v>
      </c>
      <c r="B1264" s="1">
        <v>1</v>
      </c>
      <c r="C1264" s="6">
        <v>2068.75</v>
      </c>
      <c r="D1264" s="6">
        <v>1</v>
      </c>
      <c r="E1264" s="7" t="s">
        <v>19</v>
      </c>
      <c r="F1264" s="5">
        <v>45107.226384444446</v>
      </c>
      <c r="G1264" s="1">
        <v>3</v>
      </c>
      <c r="H1264" s="5">
        <v>44978.138322372688</v>
      </c>
      <c r="I1264" s="7" t="s">
        <v>44</v>
      </c>
      <c r="J1264" s="7"/>
      <c r="K1264" s="7" t="s">
        <v>30</v>
      </c>
      <c r="L1264" s="7" t="s">
        <v>31</v>
      </c>
      <c r="M1264" s="7" t="s">
        <v>32</v>
      </c>
      <c r="N1264" s="7" t="s">
        <v>33</v>
      </c>
      <c r="O1264" s="7" t="s">
        <v>30</v>
      </c>
      <c r="P1264" s="25">
        <f t="shared" si="279"/>
        <v>1263</v>
      </c>
      <c r="Q1264" s="28">
        <f t="shared" si="276"/>
        <v>45078</v>
      </c>
      <c r="R1264" s="28" t="str">
        <f t="shared" si="266"/>
        <v>OTA</v>
      </c>
      <c r="S1264" s="28" t="str">
        <f t="shared" si="267"/>
        <v>OTA</v>
      </c>
      <c r="T1264" s="29">
        <f t="shared" si="268"/>
        <v>5.8927519151443723E-4</v>
      </c>
      <c r="U1264" s="29">
        <f t="shared" si="277"/>
        <v>5.8927519151443723E-4</v>
      </c>
      <c r="V1264" s="30">
        <f t="shared" si="269"/>
        <v>310.3125</v>
      </c>
      <c r="W1264" s="30">
        <f t="shared" si="270"/>
        <v>0</v>
      </c>
      <c r="X1264" s="30">
        <f t="shared" si="271"/>
        <v>0</v>
      </c>
      <c r="Y1264" s="30">
        <f t="shared" si="272"/>
        <v>37.237499999999997</v>
      </c>
      <c r="Z1264" s="30">
        <f t="shared" si="273"/>
        <v>115</v>
      </c>
      <c r="AA1264" s="30">
        <f t="shared" si="274"/>
        <v>1.1785503830288744</v>
      </c>
      <c r="AB1264" s="30">
        <f t="shared" si="275"/>
        <v>0</v>
      </c>
      <c r="AC1264" s="30">
        <f t="shared" si="278"/>
        <v>1605.021449616971</v>
      </c>
    </row>
    <row r="1265" spans="1:29" x14ac:dyDescent="0.35">
      <c r="A1265" s="5">
        <v>45106.640828854164</v>
      </c>
      <c r="B1265" s="1">
        <v>3</v>
      </c>
      <c r="C1265" s="6">
        <v>3649.1</v>
      </c>
      <c r="D1265" s="6">
        <v>1</v>
      </c>
      <c r="E1265" s="7" t="s">
        <v>19</v>
      </c>
      <c r="F1265" s="5">
        <v>45109.456633726855</v>
      </c>
      <c r="G1265" s="1">
        <v>2</v>
      </c>
      <c r="H1265" s="5">
        <v>44799.435065601851</v>
      </c>
      <c r="I1265" s="7" t="s">
        <v>48</v>
      </c>
      <c r="J1265" s="7"/>
      <c r="K1265" s="7"/>
      <c r="L1265" s="7" t="s">
        <v>21</v>
      </c>
      <c r="M1265" s="7" t="s">
        <v>55</v>
      </c>
      <c r="N1265" s="7" t="s">
        <v>33</v>
      </c>
      <c r="O1265" s="7" t="s">
        <v>56</v>
      </c>
      <c r="P1265" s="25">
        <f t="shared" si="279"/>
        <v>1264</v>
      </c>
      <c r="Q1265" s="28">
        <f t="shared" si="276"/>
        <v>45078</v>
      </c>
      <c r="R1265" s="28" t="str">
        <f t="shared" si="266"/>
        <v>WEB</v>
      </c>
      <c r="S1265" s="28" t="str">
        <f t="shared" si="267"/>
        <v>OFFLINE</v>
      </c>
      <c r="T1265" s="29">
        <f t="shared" si="268"/>
        <v>4.8939641109298528E-3</v>
      </c>
      <c r="U1265" s="29">
        <f t="shared" si="277"/>
        <v>4.8939641109298528E-3</v>
      </c>
      <c r="V1265" s="30">
        <f t="shared" si="269"/>
        <v>0</v>
      </c>
      <c r="W1265" s="30">
        <f t="shared" si="270"/>
        <v>0</v>
      </c>
      <c r="X1265" s="30">
        <f t="shared" si="271"/>
        <v>0</v>
      </c>
      <c r="Y1265" s="30">
        <f t="shared" si="272"/>
        <v>51.087400000000002</v>
      </c>
      <c r="Z1265" s="30">
        <f t="shared" si="273"/>
        <v>191.66666666666666</v>
      </c>
      <c r="AA1265" s="30">
        <f t="shared" si="274"/>
        <v>0</v>
      </c>
      <c r="AB1265" s="30">
        <f t="shared" si="275"/>
        <v>0</v>
      </c>
      <c r="AC1265" s="30">
        <f t="shared" si="278"/>
        <v>3406.3459333333331</v>
      </c>
    </row>
    <row r="1266" spans="1:29" x14ac:dyDescent="0.35">
      <c r="A1266" s="5">
        <v>45106.579247997688</v>
      </c>
      <c r="B1266" s="1">
        <v>3</v>
      </c>
      <c r="C1266" s="6">
        <v>4245</v>
      </c>
      <c r="D1266" s="6">
        <v>1</v>
      </c>
      <c r="E1266" s="7" t="s">
        <v>19</v>
      </c>
      <c r="F1266" s="5">
        <v>45109.450953969907</v>
      </c>
      <c r="G1266" s="1">
        <v>2</v>
      </c>
      <c r="H1266" s="5">
        <v>45105.688151076392</v>
      </c>
      <c r="I1266" s="7" t="s">
        <v>48</v>
      </c>
      <c r="J1266" s="7"/>
      <c r="K1266" s="7"/>
      <c r="L1266" s="7" t="s">
        <v>21</v>
      </c>
      <c r="M1266" s="7" t="s">
        <v>64</v>
      </c>
      <c r="N1266" s="7" t="s">
        <v>28</v>
      </c>
      <c r="O1266" s="7" t="s">
        <v>23</v>
      </c>
      <c r="P1266" s="25">
        <f t="shared" si="279"/>
        <v>1265</v>
      </c>
      <c r="Q1266" s="28">
        <f t="shared" si="276"/>
        <v>45078</v>
      </c>
      <c r="R1266" s="28" t="str">
        <f t="shared" si="266"/>
        <v>WEB</v>
      </c>
      <c r="S1266" s="28" t="str">
        <f t="shared" si="267"/>
        <v/>
      </c>
      <c r="T1266" s="29">
        <f t="shared" si="268"/>
        <v>4.8939641109298528E-3</v>
      </c>
      <c r="U1266" s="29">
        <f t="shared" si="277"/>
        <v>4.8939641109298528E-3</v>
      </c>
      <c r="V1266" s="30">
        <f t="shared" si="269"/>
        <v>0</v>
      </c>
      <c r="W1266" s="30">
        <f t="shared" si="270"/>
        <v>0</v>
      </c>
      <c r="X1266" s="30">
        <f t="shared" si="271"/>
        <v>0</v>
      </c>
      <c r="Y1266" s="30">
        <f t="shared" si="272"/>
        <v>59.43</v>
      </c>
      <c r="Z1266" s="30">
        <f t="shared" si="273"/>
        <v>191.66666666666666</v>
      </c>
      <c r="AA1266" s="30">
        <f t="shared" si="274"/>
        <v>0</v>
      </c>
      <c r="AB1266" s="30">
        <f t="shared" si="275"/>
        <v>0</v>
      </c>
      <c r="AC1266" s="30">
        <f t="shared" si="278"/>
        <v>3993.9033333333332</v>
      </c>
    </row>
    <row r="1267" spans="1:29" x14ac:dyDescent="0.35">
      <c r="A1267" s="5">
        <v>45106.637829039355</v>
      </c>
      <c r="B1267" s="1">
        <v>2</v>
      </c>
      <c r="C1267" s="6">
        <v>2529.29</v>
      </c>
      <c r="D1267" s="6">
        <v>1</v>
      </c>
      <c r="E1267" s="7" t="s">
        <v>19</v>
      </c>
      <c r="F1267" s="5">
        <v>45108.157347638888</v>
      </c>
      <c r="G1267" s="1">
        <v>2</v>
      </c>
      <c r="H1267" s="5">
        <v>44974.647700949077</v>
      </c>
      <c r="I1267" s="7" t="s">
        <v>48</v>
      </c>
      <c r="J1267" s="7"/>
      <c r="K1267" s="7" t="s">
        <v>38</v>
      </c>
      <c r="L1267" s="7" t="s">
        <v>31</v>
      </c>
      <c r="M1267" s="7" t="s">
        <v>32</v>
      </c>
      <c r="N1267" s="7" t="s">
        <v>23</v>
      </c>
      <c r="O1267" s="7" t="s">
        <v>38</v>
      </c>
      <c r="P1267" s="25">
        <f t="shared" si="279"/>
        <v>1266</v>
      </c>
      <c r="Q1267" s="28">
        <f t="shared" si="276"/>
        <v>45078</v>
      </c>
      <c r="R1267" s="28" t="str">
        <f t="shared" si="266"/>
        <v>OTA</v>
      </c>
      <c r="S1267" s="28" t="str">
        <f t="shared" si="267"/>
        <v>OTA</v>
      </c>
      <c r="T1267" s="29">
        <f t="shared" si="268"/>
        <v>1.1785503830288745E-3</v>
      </c>
      <c r="U1267" s="29">
        <f t="shared" si="277"/>
        <v>1.1785503830288745E-3</v>
      </c>
      <c r="V1267" s="30">
        <f t="shared" si="269"/>
        <v>379.39349999999996</v>
      </c>
      <c r="W1267" s="30">
        <f t="shared" si="270"/>
        <v>0</v>
      </c>
      <c r="X1267" s="30">
        <f t="shared" si="271"/>
        <v>0</v>
      </c>
      <c r="Y1267" s="30">
        <f t="shared" si="272"/>
        <v>45.527219999999993</v>
      </c>
      <c r="Z1267" s="30">
        <f t="shared" si="273"/>
        <v>153.33333333333331</v>
      </c>
      <c r="AA1267" s="30">
        <f t="shared" si="274"/>
        <v>2.3571007660577488</v>
      </c>
      <c r="AB1267" s="30">
        <f t="shared" si="275"/>
        <v>0</v>
      </c>
      <c r="AC1267" s="30">
        <f t="shared" si="278"/>
        <v>1948.6788459006088</v>
      </c>
    </row>
    <row r="1268" spans="1:29" x14ac:dyDescent="0.35">
      <c r="A1268" s="5">
        <v>45106.973707777775</v>
      </c>
      <c r="B1268" s="1">
        <v>2</v>
      </c>
      <c r="C1268" s="6">
        <v>4497.99</v>
      </c>
      <c r="D1268" s="6">
        <v>1</v>
      </c>
      <c r="E1268" s="7" t="s">
        <v>19</v>
      </c>
      <c r="F1268" s="5">
        <v>45108.200769976851</v>
      </c>
      <c r="G1268" s="1">
        <v>4</v>
      </c>
      <c r="H1268" s="5">
        <v>44932.188213923611</v>
      </c>
      <c r="I1268" s="7" t="s">
        <v>63</v>
      </c>
      <c r="J1268" s="7"/>
      <c r="K1268" s="7" t="s">
        <v>30</v>
      </c>
      <c r="L1268" s="7" t="s">
        <v>31</v>
      </c>
      <c r="M1268" s="7" t="s">
        <v>34</v>
      </c>
      <c r="N1268" s="7" t="s">
        <v>33</v>
      </c>
      <c r="O1268" s="7" t="s">
        <v>30</v>
      </c>
      <c r="P1268" s="25">
        <f t="shared" si="279"/>
        <v>1267</v>
      </c>
      <c r="Q1268" s="28">
        <f t="shared" si="276"/>
        <v>45078</v>
      </c>
      <c r="R1268" s="28" t="str">
        <f t="shared" si="266"/>
        <v>OTA</v>
      </c>
      <c r="S1268" s="28" t="str">
        <f t="shared" si="267"/>
        <v>OTA</v>
      </c>
      <c r="T1268" s="29">
        <f t="shared" si="268"/>
        <v>1.1785503830288745E-3</v>
      </c>
      <c r="U1268" s="29">
        <f t="shared" si="277"/>
        <v>1.1785503830288745E-3</v>
      </c>
      <c r="V1268" s="30">
        <f t="shared" si="269"/>
        <v>674.69849999999997</v>
      </c>
      <c r="W1268" s="30">
        <f t="shared" si="270"/>
        <v>0</v>
      </c>
      <c r="X1268" s="30">
        <f t="shared" si="271"/>
        <v>0</v>
      </c>
      <c r="Y1268" s="30">
        <f t="shared" si="272"/>
        <v>80.963819999999984</v>
      </c>
      <c r="Z1268" s="30">
        <f t="shared" si="273"/>
        <v>153.33333333333331</v>
      </c>
      <c r="AA1268" s="30">
        <f t="shared" si="274"/>
        <v>2.3571007660577488</v>
      </c>
      <c r="AB1268" s="30">
        <f t="shared" si="275"/>
        <v>0</v>
      </c>
      <c r="AC1268" s="30">
        <f t="shared" si="278"/>
        <v>3586.6372459006088</v>
      </c>
    </row>
    <row r="1269" spans="1:29" x14ac:dyDescent="0.35">
      <c r="A1269" s="5">
        <v>45106.639303298609</v>
      </c>
      <c r="B1269" s="1">
        <v>3</v>
      </c>
      <c r="C1269" s="6">
        <v>5758.93</v>
      </c>
      <c r="D1269" s="6">
        <v>1</v>
      </c>
      <c r="E1269" s="7" t="s">
        <v>19</v>
      </c>
      <c r="F1269" s="5">
        <v>45109.455897604166</v>
      </c>
      <c r="G1269" s="1">
        <v>4</v>
      </c>
      <c r="H1269" s="5">
        <v>44799.286140868055</v>
      </c>
      <c r="I1269" s="7" t="s">
        <v>63</v>
      </c>
      <c r="J1269" s="7"/>
      <c r="K1269" s="7" t="s">
        <v>30</v>
      </c>
      <c r="L1269" s="7" t="s">
        <v>31</v>
      </c>
      <c r="M1269" s="7" t="s">
        <v>32</v>
      </c>
      <c r="N1269" s="7" t="s">
        <v>33</v>
      </c>
      <c r="O1269" s="7" t="s">
        <v>30</v>
      </c>
      <c r="P1269" s="25">
        <f t="shared" si="279"/>
        <v>1268</v>
      </c>
      <c r="Q1269" s="28">
        <f t="shared" si="276"/>
        <v>45078</v>
      </c>
      <c r="R1269" s="28" t="str">
        <f t="shared" si="266"/>
        <v>OTA</v>
      </c>
      <c r="S1269" s="28" t="str">
        <f t="shared" si="267"/>
        <v>OTA</v>
      </c>
      <c r="T1269" s="29">
        <f t="shared" si="268"/>
        <v>1.7678255745433118E-3</v>
      </c>
      <c r="U1269" s="29">
        <f t="shared" si="277"/>
        <v>1.7678255745433118E-3</v>
      </c>
      <c r="V1269" s="30">
        <f t="shared" si="269"/>
        <v>863.83950000000004</v>
      </c>
      <c r="W1269" s="30">
        <f t="shared" si="270"/>
        <v>0</v>
      </c>
      <c r="X1269" s="30">
        <f t="shared" si="271"/>
        <v>0</v>
      </c>
      <c r="Y1269" s="30">
        <f t="shared" si="272"/>
        <v>103.66074</v>
      </c>
      <c r="Z1269" s="30">
        <f t="shared" si="273"/>
        <v>191.66666666666666</v>
      </c>
      <c r="AA1269" s="30">
        <f t="shared" si="274"/>
        <v>3.5356511490866236</v>
      </c>
      <c r="AB1269" s="30">
        <f t="shared" si="275"/>
        <v>0</v>
      </c>
      <c r="AC1269" s="30">
        <f t="shared" si="278"/>
        <v>4596.2274421842467</v>
      </c>
    </row>
    <row r="1270" spans="1:29" x14ac:dyDescent="0.35">
      <c r="A1270" s="5">
        <v>45106.932949675924</v>
      </c>
      <c r="B1270" s="1">
        <v>4</v>
      </c>
      <c r="C1270" s="6">
        <v>10141.08</v>
      </c>
      <c r="D1270" s="6">
        <v>1</v>
      </c>
      <c r="E1270" s="7" t="s">
        <v>19</v>
      </c>
      <c r="F1270" s="5">
        <v>45110.418894965274</v>
      </c>
      <c r="G1270" s="1">
        <v>4</v>
      </c>
      <c r="H1270" s="5">
        <v>45029.693545960647</v>
      </c>
      <c r="I1270" s="7" t="s">
        <v>63</v>
      </c>
      <c r="J1270" s="7"/>
      <c r="K1270" s="7" t="s">
        <v>30</v>
      </c>
      <c r="L1270" s="7" t="s">
        <v>31</v>
      </c>
      <c r="M1270" s="7" t="s">
        <v>34</v>
      </c>
      <c r="N1270" s="7" t="s">
        <v>33</v>
      </c>
      <c r="O1270" s="7" t="s">
        <v>30</v>
      </c>
      <c r="P1270" s="25">
        <f t="shared" si="279"/>
        <v>1269</v>
      </c>
      <c r="Q1270" s="28">
        <f t="shared" si="276"/>
        <v>45078</v>
      </c>
      <c r="R1270" s="28" t="str">
        <f t="shared" si="266"/>
        <v>OTA</v>
      </c>
      <c r="S1270" s="28" t="str">
        <f t="shared" si="267"/>
        <v>OTA</v>
      </c>
      <c r="T1270" s="29">
        <f t="shared" si="268"/>
        <v>2.3571007660577489E-3</v>
      </c>
      <c r="U1270" s="29">
        <f t="shared" si="277"/>
        <v>2.3571007660577489E-3</v>
      </c>
      <c r="V1270" s="30">
        <f t="shared" si="269"/>
        <v>1521.162</v>
      </c>
      <c r="W1270" s="30">
        <f t="shared" si="270"/>
        <v>0</v>
      </c>
      <c r="X1270" s="30">
        <f t="shared" si="271"/>
        <v>0</v>
      </c>
      <c r="Y1270" s="30">
        <f t="shared" si="272"/>
        <v>182.53943999999998</v>
      </c>
      <c r="Z1270" s="30">
        <f t="shared" si="273"/>
        <v>230</v>
      </c>
      <c r="AA1270" s="30">
        <f t="shared" si="274"/>
        <v>4.7142015321154975</v>
      </c>
      <c r="AB1270" s="30">
        <f t="shared" si="275"/>
        <v>0</v>
      </c>
      <c r="AC1270" s="30">
        <f t="shared" si="278"/>
        <v>8202.6643584678841</v>
      </c>
    </row>
    <row r="1271" spans="1:29" x14ac:dyDescent="0.35">
      <c r="A1271" s="5">
        <v>45106.807238287038</v>
      </c>
      <c r="B1271" s="1">
        <v>1</v>
      </c>
      <c r="C1271" s="6">
        <v>1895.09</v>
      </c>
      <c r="D1271" s="6">
        <v>1</v>
      </c>
      <c r="E1271" s="7" t="s">
        <v>19</v>
      </c>
      <c r="F1271" s="5">
        <v>45107.458333333336</v>
      </c>
      <c r="G1271" s="1">
        <v>3</v>
      </c>
      <c r="H1271" s="5">
        <v>45106.792842581017</v>
      </c>
      <c r="I1271" s="7" t="s">
        <v>63</v>
      </c>
      <c r="J1271" s="7"/>
      <c r="K1271" s="7" t="s">
        <v>30</v>
      </c>
      <c r="L1271" s="7" t="s">
        <v>31</v>
      </c>
      <c r="M1271" s="7" t="s">
        <v>32</v>
      </c>
      <c r="N1271" s="7" t="s">
        <v>33</v>
      </c>
      <c r="O1271" s="7" t="s">
        <v>30</v>
      </c>
      <c r="P1271" s="25">
        <f t="shared" si="279"/>
        <v>1270</v>
      </c>
      <c r="Q1271" s="28">
        <f t="shared" si="276"/>
        <v>45078</v>
      </c>
      <c r="R1271" s="28" t="str">
        <f t="shared" si="266"/>
        <v>OTA</v>
      </c>
      <c r="S1271" s="28" t="str">
        <f t="shared" si="267"/>
        <v>OTA</v>
      </c>
      <c r="T1271" s="29">
        <f t="shared" si="268"/>
        <v>5.8927519151443723E-4</v>
      </c>
      <c r="U1271" s="29">
        <f t="shared" si="277"/>
        <v>5.8927519151443723E-4</v>
      </c>
      <c r="V1271" s="30">
        <f t="shared" si="269"/>
        <v>284.26349999999996</v>
      </c>
      <c r="W1271" s="30">
        <f t="shared" si="270"/>
        <v>0</v>
      </c>
      <c r="X1271" s="30">
        <f t="shared" si="271"/>
        <v>0</v>
      </c>
      <c r="Y1271" s="30">
        <f t="shared" si="272"/>
        <v>34.111619999999995</v>
      </c>
      <c r="Z1271" s="30">
        <f t="shared" si="273"/>
        <v>115</v>
      </c>
      <c r="AA1271" s="30">
        <f t="shared" si="274"/>
        <v>1.1785503830288744</v>
      </c>
      <c r="AB1271" s="30">
        <f t="shared" si="275"/>
        <v>0</v>
      </c>
      <c r="AC1271" s="30">
        <f t="shared" si="278"/>
        <v>1460.536329616971</v>
      </c>
    </row>
    <row r="1272" spans="1:29" x14ac:dyDescent="0.35">
      <c r="A1272" s="5">
        <v>45106.635025706018</v>
      </c>
      <c r="B1272" s="1">
        <v>2</v>
      </c>
      <c r="C1272" s="6">
        <v>6250</v>
      </c>
      <c r="D1272" s="6">
        <v>1</v>
      </c>
      <c r="E1272" s="7" t="s">
        <v>19</v>
      </c>
      <c r="F1272" s="5">
        <v>45108.435981365743</v>
      </c>
      <c r="G1272" s="1">
        <v>5</v>
      </c>
      <c r="H1272" s="5">
        <v>44954.023389085647</v>
      </c>
      <c r="I1272" s="7" t="s">
        <v>80</v>
      </c>
      <c r="J1272" s="7"/>
      <c r="K1272" s="7" t="s">
        <v>30</v>
      </c>
      <c r="L1272" s="7" t="s">
        <v>31</v>
      </c>
      <c r="M1272" s="7" t="s">
        <v>32</v>
      </c>
      <c r="N1272" s="7" t="s">
        <v>33</v>
      </c>
      <c r="O1272" s="7" t="s">
        <v>30</v>
      </c>
      <c r="P1272" s="25">
        <f t="shared" si="279"/>
        <v>1271</v>
      </c>
      <c r="Q1272" s="28">
        <f t="shared" si="276"/>
        <v>45078</v>
      </c>
      <c r="R1272" s="28" t="str">
        <f t="shared" si="266"/>
        <v>OTA</v>
      </c>
      <c r="S1272" s="28" t="str">
        <f t="shared" si="267"/>
        <v>OTA</v>
      </c>
      <c r="T1272" s="29">
        <f t="shared" si="268"/>
        <v>1.1785503830288745E-3</v>
      </c>
      <c r="U1272" s="29">
        <f t="shared" si="277"/>
        <v>1.1785503830288745E-3</v>
      </c>
      <c r="V1272" s="30">
        <f t="shared" si="269"/>
        <v>937.5</v>
      </c>
      <c r="W1272" s="30">
        <f t="shared" si="270"/>
        <v>0</v>
      </c>
      <c r="X1272" s="30">
        <f t="shared" si="271"/>
        <v>0</v>
      </c>
      <c r="Y1272" s="30">
        <f t="shared" si="272"/>
        <v>112.49999999999999</v>
      </c>
      <c r="Z1272" s="30">
        <f t="shared" si="273"/>
        <v>153.33333333333331</v>
      </c>
      <c r="AA1272" s="30">
        <f t="shared" si="274"/>
        <v>2.3571007660577488</v>
      </c>
      <c r="AB1272" s="30">
        <f t="shared" si="275"/>
        <v>0</v>
      </c>
      <c r="AC1272" s="30">
        <f t="shared" si="278"/>
        <v>5044.3095659006085</v>
      </c>
    </row>
    <row r="1273" spans="1:29" x14ac:dyDescent="0.35">
      <c r="A1273" s="5">
        <v>45106.648356134261</v>
      </c>
      <c r="B1273" s="1">
        <v>2</v>
      </c>
      <c r="C1273" s="6">
        <v>1935</v>
      </c>
      <c r="D1273" s="6">
        <v>1</v>
      </c>
      <c r="E1273" s="7" t="s">
        <v>19</v>
      </c>
      <c r="F1273" s="5">
        <v>45108.458333333336</v>
      </c>
      <c r="G1273" s="1">
        <v>1</v>
      </c>
      <c r="H1273" s="5">
        <v>45095.888686041668</v>
      </c>
      <c r="I1273" s="7" t="s">
        <v>49</v>
      </c>
      <c r="J1273" s="7"/>
      <c r="K1273" s="7" t="s">
        <v>30</v>
      </c>
      <c r="L1273" s="7" t="s">
        <v>31</v>
      </c>
      <c r="M1273" s="7" t="s">
        <v>34</v>
      </c>
      <c r="N1273" s="7" t="s">
        <v>33</v>
      </c>
      <c r="O1273" s="7" t="s">
        <v>30</v>
      </c>
      <c r="P1273" s="25">
        <f t="shared" si="279"/>
        <v>1272</v>
      </c>
      <c r="Q1273" s="28">
        <f t="shared" si="276"/>
        <v>45078</v>
      </c>
      <c r="R1273" s="28" t="str">
        <f t="shared" si="266"/>
        <v>OTA</v>
      </c>
      <c r="S1273" s="28" t="str">
        <f t="shared" si="267"/>
        <v>OTA</v>
      </c>
      <c r="T1273" s="29">
        <f t="shared" si="268"/>
        <v>1.1785503830288745E-3</v>
      </c>
      <c r="U1273" s="29">
        <f t="shared" si="277"/>
        <v>1.1785503830288745E-3</v>
      </c>
      <c r="V1273" s="30">
        <f t="shared" si="269"/>
        <v>290.25</v>
      </c>
      <c r="W1273" s="30">
        <f t="shared" si="270"/>
        <v>0</v>
      </c>
      <c r="X1273" s="30">
        <f t="shared" si="271"/>
        <v>0</v>
      </c>
      <c r="Y1273" s="30">
        <f t="shared" si="272"/>
        <v>34.83</v>
      </c>
      <c r="Z1273" s="30">
        <f t="shared" si="273"/>
        <v>153.33333333333331</v>
      </c>
      <c r="AA1273" s="30">
        <f t="shared" si="274"/>
        <v>2.3571007660577488</v>
      </c>
      <c r="AB1273" s="30">
        <f t="shared" si="275"/>
        <v>0</v>
      </c>
      <c r="AC1273" s="30">
        <f t="shared" si="278"/>
        <v>1454.229565900609</v>
      </c>
    </row>
    <row r="1274" spans="1:29" x14ac:dyDescent="0.35">
      <c r="A1274" s="5">
        <v>45106.664074282409</v>
      </c>
      <c r="B1274" s="1">
        <v>4</v>
      </c>
      <c r="C1274" s="6">
        <v>2958.92</v>
      </c>
      <c r="D1274" s="6">
        <v>1</v>
      </c>
      <c r="E1274" s="7" t="s">
        <v>19</v>
      </c>
      <c r="F1274" s="5">
        <v>45110.333333333336</v>
      </c>
      <c r="G1274" s="1">
        <v>1</v>
      </c>
      <c r="H1274" s="5">
        <v>44992.910206342596</v>
      </c>
      <c r="I1274" s="7" t="s">
        <v>49</v>
      </c>
      <c r="J1274" s="7"/>
      <c r="K1274" s="7" t="s">
        <v>30</v>
      </c>
      <c r="L1274" s="7" t="s">
        <v>31</v>
      </c>
      <c r="M1274" s="7" t="s">
        <v>32</v>
      </c>
      <c r="N1274" s="7" t="s">
        <v>33</v>
      </c>
      <c r="O1274" s="7" t="s">
        <v>30</v>
      </c>
      <c r="P1274" s="25">
        <f t="shared" si="279"/>
        <v>1273</v>
      </c>
      <c r="Q1274" s="28">
        <f t="shared" si="276"/>
        <v>45078</v>
      </c>
      <c r="R1274" s="28" t="str">
        <f t="shared" si="266"/>
        <v>OTA</v>
      </c>
      <c r="S1274" s="28" t="str">
        <f t="shared" si="267"/>
        <v>OTA</v>
      </c>
      <c r="T1274" s="29">
        <f t="shared" si="268"/>
        <v>2.3571007660577489E-3</v>
      </c>
      <c r="U1274" s="29">
        <f t="shared" si="277"/>
        <v>2.3571007660577489E-3</v>
      </c>
      <c r="V1274" s="30">
        <f t="shared" si="269"/>
        <v>443.83800000000002</v>
      </c>
      <c r="W1274" s="30">
        <f t="shared" si="270"/>
        <v>0</v>
      </c>
      <c r="X1274" s="30">
        <f t="shared" si="271"/>
        <v>0</v>
      </c>
      <c r="Y1274" s="30">
        <f t="shared" si="272"/>
        <v>53.260559999999998</v>
      </c>
      <c r="Z1274" s="30">
        <f t="shared" si="273"/>
        <v>230</v>
      </c>
      <c r="AA1274" s="30">
        <f t="shared" si="274"/>
        <v>4.7142015321154975</v>
      </c>
      <c r="AB1274" s="30">
        <f t="shared" si="275"/>
        <v>0</v>
      </c>
      <c r="AC1274" s="30">
        <f t="shared" si="278"/>
        <v>2227.1072384678846</v>
      </c>
    </row>
    <row r="1275" spans="1:29" x14ac:dyDescent="0.35">
      <c r="A1275" s="5">
        <v>45106.581524027781</v>
      </c>
      <c r="B1275" s="1">
        <v>2</v>
      </c>
      <c r="C1275" s="6">
        <v>2085.5</v>
      </c>
      <c r="D1275" s="6">
        <v>1</v>
      </c>
      <c r="E1275" s="7" t="s">
        <v>19</v>
      </c>
      <c r="F1275" s="5">
        <v>45108.443513287035</v>
      </c>
      <c r="G1275" s="1">
        <v>1</v>
      </c>
      <c r="H1275" s="5">
        <v>45093.746042326391</v>
      </c>
      <c r="I1275" s="7" t="s">
        <v>49</v>
      </c>
      <c r="J1275" s="7"/>
      <c r="K1275" s="7" t="s">
        <v>60</v>
      </c>
      <c r="L1275" s="7" t="s">
        <v>21</v>
      </c>
      <c r="M1275" s="7" t="s">
        <v>52</v>
      </c>
      <c r="N1275" s="7" t="s">
        <v>28</v>
      </c>
      <c r="O1275" s="7" t="s">
        <v>61</v>
      </c>
      <c r="P1275" s="25">
        <f t="shared" si="279"/>
        <v>1274</v>
      </c>
      <c r="Q1275" s="28">
        <f t="shared" si="276"/>
        <v>45078</v>
      </c>
      <c r="R1275" s="28" t="str">
        <f t="shared" si="266"/>
        <v>WEB</v>
      </c>
      <c r="S1275" s="28" t="str">
        <f t="shared" si="267"/>
        <v>META</v>
      </c>
      <c r="T1275" s="29">
        <f t="shared" si="268"/>
        <v>3.2626427406199023E-3</v>
      </c>
      <c r="U1275" s="29">
        <f t="shared" si="277"/>
        <v>3.2626427406199023E-3</v>
      </c>
      <c r="V1275" s="30">
        <f t="shared" si="269"/>
        <v>0</v>
      </c>
      <c r="W1275" s="30">
        <f t="shared" si="270"/>
        <v>0</v>
      </c>
      <c r="X1275" s="30">
        <f t="shared" si="271"/>
        <v>0</v>
      </c>
      <c r="Y1275" s="30">
        <f t="shared" si="272"/>
        <v>37.538999999999994</v>
      </c>
      <c r="Z1275" s="30">
        <f t="shared" si="273"/>
        <v>153.33333333333331</v>
      </c>
      <c r="AA1275" s="30">
        <f t="shared" si="274"/>
        <v>0</v>
      </c>
      <c r="AB1275" s="30">
        <f t="shared" si="275"/>
        <v>0</v>
      </c>
      <c r="AC1275" s="30">
        <f t="shared" si="278"/>
        <v>1894.6276666666668</v>
      </c>
    </row>
    <row r="1276" spans="1:29" x14ac:dyDescent="0.35">
      <c r="A1276" s="5">
        <v>45106.878304467595</v>
      </c>
      <c r="B1276" s="1">
        <v>1</v>
      </c>
      <c r="C1276" s="6">
        <v>494.52</v>
      </c>
      <c r="D1276" s="6">
        <v>1</v>
      </c>
      <c r="E1276" s="7" t="s">
        <v>19</v>
      </c>
      <c r="F1276" s="5">
        <v>45107.376225868058</v>
      </c>
      <c r="G1276" s="1">
        <v>1</v>
      </c>
      <c r="H1276" s="5">
        <v>45103.900880706016</v>
      </c>
      <c r="I1276" s="7" t="s">
        <v>49</v>
      </c>
      <c r="J1276" s="7"/>
      <c r="K1276" s="7" t="s">
        <v>38</v>
      </c>
      <c r="L1276" s="7" t="s">
        <v>31</v>
      </c>
      <c r="M1276" s="7" t="s">
        <v>32</v>
      </c>
      <c r="N1276" s="7" t="s">
        <v>23</v>
      </c>
      <c r="O1276" s="7" t="s">
        <v>38</v>
      </c>
      <c r="P1276" s="25">
        <f t="shared" si="279"/>
        <v>1275</v>
      </c>
      <c r="Q1276" s="28">
        <f t="shared" si="276"/>
        <v>45078</v>
      </c>
      <c r="R1276" s="28" t="str">
        <f t="shared" si="266"/>
        <v>OTA</v>
      </c>
      <c r="S1276" s="28" t="str">
        <f t="shared" si="267"/>
        <v>OTA</v>
      </c>
      <c r="T1276" s="29">
        <f t="shared" si="268"/>
        <v>5.8927519151443723E-4</v>
      </c>
      <c r="U1276" s="29">
        <f t="shared" si="277"/>
        <v>5.8927519151443723E-4</v>
      </c>
      <c r="V1276" s="30">
        <f t="shared" si="269"/>
        <v>74.177999999999997</v>
      </c>
      <c r="W1276" s="30">
        <f t="shared" si="270"/>
        <v>0</v>
      </c>
      <c r="X1276" s="30">
        <f t="shared" si="271"/>
        <v>0</v>
      </c>
      <c r="Y1276" s="30">
        <f t="shared" si="272"/>
        <v>8.9013599999999986</v>
      </c>
      <c r="Z1276" s="30">
        <f t="shared" si="273"/>
        <v>115</v>
      </c>
      <c r="AA1276" s="30">
        <f t="shared" si="274"/>
        <v>1.1785503830288744</v>
      </c>
      <c r="AB1276" s="30">
        <f t="shared" si="275"/>
        <v>0</v>
      </c>
      <c r="AC1276" s="30">
        <f t="shared" si="278"/>
        <v>295.26208961697114</v>
      </c>
    </row>
    <row r="1277" spans="1:29" x14ac:dyDescent="0.35">
      <c r="A1277" s="5">
        <v>45106.862483611112</v>
      </c>
      <c r="B1277" s="1">
        <v>1</v>
      </c>
      <c r="C1277" s="6">
        <v>580.71</v>
      </c>
      <c r="D1277" s="6">
        <v>1</v>
      </c>
      <c r="E1277" s="7" t="s">
        <v>19</v>
      </c>
      <c r="F1277" s="5">
        <v>45107.340073368054</v>
      </c>
      <c r="G1277" s="1">
        <v>1</v>
      </c>
      <c r="H1277" s="5">
        <v>45095.097588287033</v>
      </c>
      <c r="I1277" s="7" t="s">
        <v>49</v>
      </c>
      <c r="J1277" s="7"/>
      <c r="K1277" s="7" t="s">
        <v>60</v>
      </c>
      <c r="L1277" s="7" t="s">
        <v>21</v>
      </c>
      <c r="M1277" s="7" t="s">
        <v>22</v>
      </c>
      <c r="N1277" s="7" t="s">
        <v>28</v>
      </c>
      <c r="O1277" s="7" t="s">
        <v>61</v>
      </c>
      <c r="P1277" s="25">
        <f t="shared" si="279"/>
        <v>1276</v>
      </c>
      <c r="Q1277" s="28">
        <f t="shared" si="276"/>
        <v>45078</v>
      </c>
      <c r="R1277" s="28" t="str">
        <f t="shared" si="266"/>
        <v>WEB</v>
      </c>
      <c r="S1277" s="28" t="str">
        <f t="shared" si="267"/>
        <v>META</v>
      </c>
      <c r="T1277" s="29">
        <f t="shared" si="268"/>
        <v>1.6313213703099511E-3</v>
      </c>
      <c r="U1277" s="29">
        <f t="shared" si="277"/>
        <v>1.6313213703099511E-3</v>
      </c>
      <c r="V1277" s="30">
        <f t="shared" si="269"/>
        <v>0</v>
      </c>
      <c r="W1277" s="30">
        <f t="shared" si="270"/>
        <v>0</v>
      </c>
      <c r="X1277" s="30">
        <f t="shared" si="271"/>
        <v>0</v>
      </c>
      <c r="Y1277" s="30">
        <f t="shared" si="272"/>
        <v>10.452780000000001</v>
      </c>
      <c r="Z1277" s="30">
        <f t="shared" si="273"/>
        <v>115</v>
      </c>
      <c r="AA1277" s="30">
        <f t="shared" si="274"/>
        <v>0</v>
      </c>
      <c r="AB1277" s="30">
        <f t="shared" si="275"/>
        <v>0</v>
      </c>
      <c r="AC1277" s="30">
        <f t="shared" si="278"/>
        <v>455.25722000000002</v>
      </c>
    </row>
    <row r="1278" spans="1:29" x14ac:dyDescent="0.35">
      <c r="A1278" s="5">
        <v>45106.718197557871</v>
      </c>
      <c r="B1278" s="1">
        <v>2</v>
      </c>
      <c r="C1278" s="6">
        <v>1415.89</v>
      </c>
      <c r="D1278" s="6">
        <v>1</v>
      </c>
      <c r="E1278" s="7" t="s">
        <v>19</v>
      </c>
      <c r="F1278" s="5">
        <v>45108.283034907407</v>
      </c>
      <c r="G1278" s="1">
        <v>1</v>
      </c>
      <c r="H1278" s="5">
        <v>44995.611275300929</v>
      </c>
      <c r="I1278" s="7" t="s">
        <v>49</v>
      </c>
      <c r="J1278" s="7"/>
      <c r="K1278" s="7" t="s">
        <v>30</v>
      </c>
      <c r="L1278" s="7" t="s">
        <v>31</v>
      </c>
      <c r="M1278" s="7" t="s">
        <v>34</v>
      </c>
      <c r="N1278" s="7" t="s">
        <v>33</v>
      </c>
      <c r="O1278" s="7" t="s">
        <v>30</v>
      </c>
      <c r="P1278" s="25">
        <f t="shared" si="279"/>
        <v>1277</v>
      </c>
      <c r="Q1278" s="28">
        <f t="shared" si="276"/>
        <v>45078</v>
      </c>
      <c r="R1278" s="28" t="str">
        <f t="shared" si="266"/>
        <v>OTA</v>
      </c>
      <c r="S1278" s="28" t="str">
        <f t="shared" si="267"/>
        <v>OTA</v>
      </c>
      <c r="T1278" s="29">
        <f t="shared" si="268"/>
        <v>1.1785503830288745E-3</v>
      </c>
      <c r="U1278" s="29">
        <f t="shared" si="277"/>
        <v>1.1785503830288745E-3</v>
      </c>
      <c r="V1278" s="30">
        <f t="shared" si="269"/>
        <v>212.3835</v>
      </c>
      <c r="W1278" s="30">
        <f t="shared" si="270"/>
        <v>0</v>
      </c>
      <c r="X1278" s="30">
        <f t="shared" si="271"/>
        <v>0</v>
      </c>
      <c r="Y1278" s="30">
        <f t="shared" si="272"/>
        <v>25.48602</v>
      </c>
      <c r="Z1278" s="30">
        <f t="shared" si="273"/>
        <v>153.33333333333331</v>
      </c>
      <c r="AA1278" s="30">
        <f t="shared" si="274"/>
        <v>2.3571007660577488</v>
      </c>
      <c r="AB1278" s="30">
        <f t="shared" si="275"/>
        <v>0</v>
      </c>
      <c r="AC1278" s="30">
        <f t="shared" si="278"/>
        <v>1022.3300459006091</v>
      </c>
    </row>
    <row r="1279" spans="1:29" x14ac:dyDescent="0.35">
      <c r="A1279" s="5">
        <v>45106.917783680554</v>
      </c>
      <c r="B1279" s="1">
        <v>1</v>
      </c>
      <c r="C1279" s="6">
        <v>549.46</v>
      </c>
      <c r="D1279" s="6">
        <v>1</v>
      </c>
      <c r="E1279" s="7" t="s">
        <v>19</v>
      </c>
      <c r="F1279" s="5">
        <v>45107.44654759259</v>
      </c>
      <c r="G1279" s="1">
        <v>1</v>
      </c>
      <c r="H1279" s="5">
        <v>45100.46962866898</v>
      </c>
      <c r="I1279" s="7" t="s">
        <v>49</v>
      </c>
      <c r="J1279" s="7"/>
      <c r="K1279" s="7" t="s">
        <v>50</v>
      </c>
      <c r="L1279" s="7" t="s">
        <v>31</v>
      </c>
      <c r="M1279" s="7" t="s">
        <v>32</v>
      </c>
      <c r="N1279" s="7" t="s">
        <v>28</v>
      </c>
      <c r="O1279" s="7" t="s">
        <v>51</v>
      </c>
      <c r="P1279" s="25">
        <f t="shared" si="279"/>
        <v>1278</v>
      </c>
      <c r="Q1279" s="28">
        <f t="shared" si="276"/>
        <v>45078</v>
      </c>
      <c r="R1279" s="28" t="str">
        <f t="shared" si="266"/>
        <v>OTA</v>
      </c>
      <c r="S1279" s="28" t="str">
        <f t="shared" si="267"/>
        <v>OTA</v>
      </c>
      <c r="T1279" s="29">
        <f t="shared" si="268"/>
        <v>5.8927519151443723E-4</v>
      </c>
      <c r="U1279" s="29">
        <f t="shared" si="277"/>
        <v>5.8927519151443723E-4</v>
      </c>
      <c r="V1279" s="30">
        <f t="shared" si="269"/>
        <v>82.418999999999997</v>
      </c>
      <c r="W1279" s="30">
        <f t="shared" si="270"/>
        <v>0</v>
      </c>
      <c r="X1279" s="30">
        <f t="shared" si="271"/>
        <v>0</v>
      </c>
      <c r="Y1279" s="30">
        <f t="shared" si="272"/>
        <v>9.8902800000000006</v>
      </c>
      <c r="Z1279" s="30">
        <f t="shared" si="273"/>
        <v>115</v>
      </c>
      <c r="AA1279" s="30">
        <f t="shared" si="274"/>
        <v>1.1785503830288744</v>
      </c>
      <c r="AB1279" s="30">
        <f t="shared" si="275"/>
        <v>0</v>
      </c>
      <c r="AC1279" s="30">
        <f t="shared" si="278"/>
        <v>340.9721696169712</v>
      </c>
    </row>
    <row r="1280" spans="1:29" x14ac:dyDescent="0.35">
      <c r="A1280" s="5">
        <v>45106.590506817127</v>
      </c>
      <c r="B1280" s="1">
        <v>2</v>
      </c>
      <c r="C1280" s="6">
        <v>2293.39</v>
      </c>
      <c r="D1280" s="6">
        <v>1</v>
      </c>
      <c r="E1280" s="7" t="s">
        <v>19</v>
      </c>
      <c r="F1280" s="5">
        <v>45108.249406249997</v>
      </c>
      <c r="G1280" s="1">
        <v>1</v>
      </c>
      <c r="H1280" s="5">
        <v>45096.15846259259</v>
      </c>
      <c r="I1280" s="7" t="s">
        <v>53</v>
      </c>
      <c r="J1280" s="7"/>
      <c r="K1280" s="7" t="s">
        <v>30</v>
      </c>
      <c r="L1280" s="7" t="s">
        <v>31</v>
      </c>
      <c r="M1280" s="7" t="s">
        <v>34</v>
      </c>
      <c r="N1280" s="7" t="s">
        <v>33</v>
      </c>
      <c r="O1280" s="7" t="s">
        <v>30</v>
      </c>
      <c r="P1280" s="25">
        <f t="shared" si="279"/>
        <v>1279</v>
      </c>
      <c r="Q1280" s="28">
        <f t="shared" si="276"/>
        <v>45078</v>
      </c>
      <c r="R1280" s="28" t="str">
        <f t="shared" si="266"/>
        <v>OTA</v>
      </c>
      <c r="S1280" s="28" t="str">
        <f t="shared" si="267"/>
        <v>OTA</v>
      </c>
      <c r="T1280" s="29">
        <f t="shared" si="268"/>
        <v>1.1785503830288745E-3</v>
      </c>
      <c r="U1280" s="29">
        <f t="shared" si="277"/>
        <v>1.1785503830288745E-3</v>
      </c>
      <c r="V1280" s="30">
        <f t="shared" si="269"/>
        <v>344.00849999999997</v>
      </c>
      <c r="W1280" s="30">
        <f t="shared" si="270"/>
        <v>0</v>
      </c>
      <c r="X1280" s="30">
        <f t="shared" si="271"/>
        <v>0</v>
      </c>
      <c r="Y1280" s="30">
        <f t="shared" si="272"/>
        <v>41.281019999999998</v>
      </c>
      <c r="Z1280" s="30">
        <f t="shared" si="273"/>
        <v>153.33333333333331</v>
      </c>
      <c r="AA1280" s="30">
        <f t="shared" si="274"/>
        <v>2.3571007660577488</v>
      </c>
      <c r="AB1280" s="30">
        <f t="shared" si="275"/>
        <v>0</v>
      </c>
      <c r="AC1280" s="30">
        <f t="shared" si="278"/>
        <v>1752.4100459006088</v>
      </c>
    </row>
    <row r="1281" spans="1:29" x14ac:dyDescent="0.35">
      <c r="A1281" s="5">
        <v>45106.968202002317</v>
      </c>
      <c r="B1281" s="1">
        <v>3</v>
      </c>
      <c r="C1281" s="6">
        <v>4326.79</v>
      </c>
      <c r="D1281" s="6">
        <v>1</v>
      </c>
      <c r="E1281" s="7" t="s">
        <v>19</v>
      </c>
      <c r="F1281" s="5">
        <v>45109.355410601849</v>
      </c>
      <c r="G1281" s="1">
        <v>1</v>
      </c>
      <c r="H1281" s="5">
        <v>45059.83346775463</v>
      </c>
      <c r="I1281" s="7" t="s">
        <v>53</v>
      </c>
      <c r="J1281" s="7"/>
      <c r="K1281" s="7" t="s">
        <v>30</v>
      </c>
      <c r="L1281" s="7" t="s">
        <v>31</v>
      </c>
      <c r="M1281" s="7" t="s">
        <v>32</v>
      </c>
      <c r="N1281" s="7" t="s">
        <v>33</v>
      </c>
      <c r="O1281" s="7" t="s">
        <v>30</v>
      </c>
      <c r="P1281" s="25">
        <f t="shared" si="279"/>
        <v>1280</v>
      </c>
      <c r="Q1281" s="28">
        <f t="shared" si="276"/>
        <v>45078</v>
      </c>
      <c r="R1281" s="28" t="str">
        <f t="shared" si="266"/>
        <v>OTA</v>
      </c>
      <c r="S1281" s="28" t="str">
        <f t="shared" si="267"/>
        <v>OTA</v>
      </c>
      <c r="T1281" s="29">
        <f t="shared" si="268"/>
        <v>1.7678255745433118E-3</v>
      </c>
      <c r="U1281" s="29">
        <f t="shared" si="277"/>
        <v>1.7678255745433118E-3</v>
      </c>
      <c r="V1281" s="30">
        <f t="shared" si="269"/>
        <v>649.01850000000002</v>
      </c>
      <c r="W1281" s="30">
        <f t="shared" si="270"/>
        <v>0</v>
      </c>
      <c r="X1281" s="30">
        <f t="shared" si="271"/>
        <v>0</v>
      </c>
      <c r="Y1281" s="30">
        <f t="shared" si="272"/>
        <v>77.88221999999999</v>
      </c>
      <c r="Z1281" s="30">
        <f t="shared" si="273"/>
        <v>191.66666666666666</v>
      </c>
      <c r="AA1281" s="30">
        <f t="shared" si="274"/>
        <v>3.5356511490866236</v>
      </c>
      <c r="AB1281" s="30">
        <f t="shared" si="275"/>
        <v>0</v>
      </c>
      <c r="AC1281" s="30">
        <f t="shared" si="278"/>
        <v>3404.6869621842466</v>
      </c>
    </row>
    <row r="1282" spans="1:29" x14ac:dyDescent="0.35">
      <c r="A1282" s="5">
        <v>45106.578549409722</v>
      </c>
      <c r="B1282" s="1">
        <v>2</v>
      </c>
      <c r="C1282" s="6">
        <v>2284.83</v>
      </c>
      <c r="D1282" s="6">
        <v>1</v>
      </c>
      <c r="E1282" s="7" t="s">
        <v>19</v>
      </c>
      <c r="F1282" s="5">
        <v>45108.457791469904</v>
      </c>
      <c r="G1282" s="1">
        <v>1</v>
      </c>
      <c r="H1282" s="5">
        <v>45105.215760358798</v>
      </c>
      <c r="I1282" s="7" t="s">
        <v>53</v>
      </c>
      <c r="J1282" s="7"/>
      <c r="K1282" s="7" t="s">
        <v>30</v>
      </c>
      <c r="L1282" s="7" t="s">
        <v>31</v>
      </c>
      <c r="M1282" s="7" t="s">
        <v>32</v>
      </c>
      <c r="N1282" s="7" t="s">
        <v>33</v>
      </c>
      <c r="O1282" s="7" t="s">
        <v>30</v>
      </c>
      <c r="P1282" s="25">
        <f t="shared" si="279"/>
        <v>1281</v>
      </c>
      <c r="Q1282" s="28">
        <f t="shared" si="276"/>
        <v>45078</v>
      </c>
      <c r="R1282" s="28" t="str">
        <f t="shared" ref="R1282:R1345" si="280">IFERROR(VLOOKUP($M1282,rate_mapping,2,FALSE),"")</f>
        <v>OTA</v>
      </c>
      <c r="S1282" s="28" t="str">
        <f t="shared" ref="S1282:S1345" si="281">IFERROR(VLOOKUP($O1282,source_mapping,2,FALSE),"")</f>
        <v>OTA</v>
      </c>
      <c r="T1282" s="29">
        <f t="shared" ref="T1282:T1345" si="282">IFERROR($B1282/SUMIFS($B:$B,$L:$L,$L1282,$Q:$Q,$Q1282),0)</f>
        <v>1.1785503830288745E-3</v>
      </c>
      <c r="U1282" s="29">
        <f t="shared" si="277"/>
        <v>1.1785503830288745E-3</v>
      </c>
      <c r="V1282" s="30">
        <f t="shared" ref="V1282:V1345" si="283">MAX(IFERROR(VLOOKUP($S1282,channel_code_cost,3,FALSE)*$C1282,0),IFERROR(VLOOKUP($R1282,rate_code_cost,3,FALSE)*$C1282,0))</f>
        <v>342.72449999999998</v>
      </c>
      <c r="W1282" s="30">
        <f t="shared" ref="W1282:W1345" si="284">MAX(IFERROR(VLOOKUP($S1282,channel_code_cost,2,FALSE)*$D1282,0),IFERROR(VLOOKUP($R1282,rate_code_cost,2,FALSE)*$D1282,0))</f>
        <v>0</v>
      </c>
      <c r="X1282" s="30">
        <f t="shared" ref="X1282:X1345" si="285">MAX(IFERROR(VLOOKUP($S1282,channel_code_cost,4,FALSE)*$C1282,0),IFERROR(VLOOKUP($R1282,rate_code_cost,4,FALSE)*$C1282,0))</f>
        <v>0</v>
      </c>
      <c r="Y1282" s="30">
        <f t="shared" ref="Y1282:Y1345" si="286">MAX(IFERROR(VLOOKUP($S1282,channel_code_cost,5,FALSE)*$C1282,0),IFERROR(VLOOKUP($R1282,rate_code_cost,5,FALSE)*$C1282,0))</f>
        <v>41.126939999999998</v>
      </c>
      <c r="Z1282" s="30">
        <f t="shared" ref="Z1282:Z1345" si="287">hk_departure_cost+(($B1282-1)*hk_stay_cost)</f>
        <v>153.33333333333331</v>
      </c>
      <c r="AA1282" s="30">
        <f t="shared" ref="AA1282:AA1345" si="288">IFERROR(VLOOKUP($S1282,channel_code_cost,6,FALSE)*$U1282,0)</f>
        <v>2.3571007660577488</v>
      </c>
      <c r="AB1282" s="30">
        <f t="shared" ref="AB1282:AB1345" si="289">IFERROR(VLOOKUP($L1282,segment_p_cost,2,FALSE)*$T1282,0)</f>
        <v>0</v>
      </c>
      <c r="AC1282" s="30">
        <f t="shared" si="278"/>
        <v>1745.288125900609</v>
      </c>
    </row>
    <row r="1283" spans="1:29" x14ac:dyDescent="0.35">
      <c r="A1283" s="5">
        <v>45106.463999525462</v>
      </c>
      <c r="B1283" s="1">
        <v>1</v>
      </c>
      <c r="C1283" s="6">
        <v>758.04</v>
      </c>
      <c r="D1283" s="6">
        <v>1</v>
      </c>
      <c r="E1283" s="7" t="s">
        <v>19</v>
      </c>
      <c r="F1283" s="5">
        <v>45107.458333333336</v>
      </c>
      <c r="G1283" s="1">
        <v>1</v>
      </c>
      <c r="H1283" s="5">
        <v>45106.162981655092</v>
      </c>
      <c r="I1283" s="7" t="s">
        <v>53</v>
      </c>
      <c r="J1283" s="7"/>
      <c r="K1283" s="7" t="s">
        <v>30</v>
      </c>
      <c r="L1283" s="7" t="s">
        <v>31</v>
      </c>
      <c r="M1283" s="7" t="s">
        <v>32</v>
      </c>
      <c r="N1283" s="7" t="s">
        <v>33</v>
      </c>
      <c r="O1283" s="7" t="s">
        <v>30</v>
      </c>
      <c r="P1283" s="25">
        <f t="shared" si="279"/>
        <v>1282</v>
      </c>
      <c r="Q1283" s="28">
        <f t="shared" ref="Q1283:Q1346" si="290">DATE(YEAR($A1283),MONTH($A1283),1)</f>
        <v>45078</v>
      </c>
      <c r="R1283" s="28" t="str">
        <f t="shared" si="280"/>
        <v>OTA</v>
      </c>
      <c r="S1283" s="28" t="str">
        <f t="shared" si="281"/>
        <v>OTA</v>
      </c>
      <c r="T1283" s="29">
        <f t="shared" si="282"/>
        <v>5.8927519151443723E-4</v>
      </c>
      <c r="U1283" s="29">
        <f t="shared" ref="U1283:U1346" si="291">IFERROR($B1283/SUMIFS($B:$B,$L:$L,$L1283,$Q:$Q,$Q1283),0)</f>
        <v>5.8927519151443723E-4</v>
      </c>
      <c r="V1283" s="30">
        <f t="shared" si="283"/>
        <v>113.70599999999999</v>
      </c>
      <c r="W1283" s="30">
        <f t="shared" si="284"/>
        <v>0</v>
      </c>
      <c r="X1283" s="30">
        <f t="shared" si="285"/>
        <v>0</v>
      </c>
      <c r="Y1283" s="30">
        <f t="shared" si="286"/>
        <v>13.644719999999998</v>
      </c>
      <c r="Z1283" s="30">
        <f t="shared" si="287"/>
        <v>115</v>
      </c>
      <c r="AA1283" s="30">
        <f t="shared" si="288"/>
        <v>1.1785503830288744</v>
      </c>
      <c r="AB1283" s="30">
        <f t="shared" si="289"/>
        <v>0</v>
      </c>
      <c r="AC1283" s="30">
        <f t="shared" ref="AC1283:AC1346" si="292">C1283-SUM(V1283:AB1283)</f>
        <v>514.51072961697116</v>
      </c>
    </row>
    <row r="1284" spans="1:29" x14ac:dyDescent="0.35">
      <c r="A1284" s="5">
        <v>45107.697498067129</v>
      </c>
      <c r="B1284" s="1">
        <v>1</v>
      </c>
      <c r="C1284" s="6">
        <v>841.5</v>
      </c>
      <c r="D1284" s="6">
        <v>1</v>
      </c>
      <c r="E1284" s="7" t="s">
        <v>19</v>
      </c>
      <c r="F1284" s="5">
        <v>45108.458333333336</v>
      </c>
      <c r="G1284" s="1">
        <v>1</v>
      </c>
      <c r="H1284" s="5">
        <v>45103.939022812498</v>
      </c>
      <c r="I1284" s="7" t="s">
        <v>20</v>
      </c>
      <c r="J1284" s="7"/>
      <c r="K1284" s="7" t="s">
        <v>38</v>
      </c>
      <c r="L1284" s="7" t="s">
        <v>31</v>
      </c>
      <c r="M1284" s="7" t="s">
        <v>32</v>
      </c>
      <c r="N1284" s="7" t="s">
        <v>23</v>
      </c>
      <c r="O1284" s="7" t="s">
        <v>38</v>
      </c>
      <c r="P1284" s="25">
        <f t="shared" ref="P1284:P1347" si="293">P1283+1</f>
        <v>1283</v>
      </c>
      <c r="Q1284" s="28">
        <f t="shared" si="290"/>
        <v>45078</v>
      </c>
      <c r="R1284" s="28" t="str">
        <f t="shared" si="280"/>
        <v>OTA</v>
      </c>
      <c r="S1284" s="28" t="str">
        <f t="shared" si="281"/>
        <v>OTA</v>
      </c>
      <c r="T1284" s="29">
        <f t="shared" si="282"/>
        <v>5.8927519151443723E-4</v>
      </c>
      <c r="U1284" s="29">
        <f t="shared" si="291"/>
        <v>5.8927519151443723E-4</v>
      </c>
      <c r="V1284" s="30">
        <f t="shared" si="283"/>
        <v>126.22499999999999</v>
      </c>
      <c r="W1284" s="30">
        <f t="shared" si="284"/>
        <v>0</v>
      </c>
      <c r="X1284" s="30">
        <f t="shared" si="285"/>
        <v>0</v>
      </c>
      <c r="Y1284" s="30">
        <f t="shared" si="286"/>
        <v>15.146999999999998</v>
      </c>
      <c r="Z1284" s="30">
        <f t="shared" si="287"/>
        <v>115</v>
      </c>
      <c r="AA1284" s="30">
        <f t="shared" si="288"/>
        <v>1.1785503830288744</v>
      </c>
      <c r="AB1284" s="30">
        <f t="shared" si="289"/>
        <v>0</v>
      </c>
      <c r="AC1284" s="30">
        <f t="shared" si="292"/>
        <v>583.94944961697115</v>
      </c>
    </row>
    <row r="1285" spans="1:29" x14ac:dyDescent="0.35">
      <c r="A1285" s="5">
        <v>45108.015263923611</v>
      </c>
      <c r="B1285" s="1">
        <v>2</v>
      </c>
      <c r="C1285" s="6">
        <v>3446.43</v>
      </c>
      <c r="D1285" s="6">
        <v>1</v>
      </c>
      <c r="E1285" s="7" t="s">
        <v>19</v>
      </c>
      <c r="F1285" s="5">
        <v>45109.53679834491</v>
      </c>
      <c r="G1285" s="1">
        <v>2</v>
      </c>
      <c r="H1285" s="5">
        <v>44835.786188252314</v>
      </c>
      <c r="I1285" s="7" t="s">
        <v>20</v>
      </c>
      <c r="J1285" s="7"/>
      <c r="K1285" s="7" t="s">
        <v>30</v>
      </c>
      <c r="L1285" s="7" t="s">
        <v>31</v>
      </c>
      <c r="M1285" s="7" t="s">
        <v>32</v>
      </c>
      <c r="N1285" s="7" t="s">
        <v>33</v>
      </c>
      <c r="O1285" s="7" t="s">
        <v>30</v>
      </c>
      <c r="P1285" s="25">
        <f t="shared" si="293"/>
        <v>1284</v>
      </c>
      <c r="Q1285" s="28">
        <f t="shared" si="290"/>
        <v>45108</v>
      </c>
      <c r="R1285" s="28" t="str">
        <f t="shared" si="280"/>
        <v>OTA</v>
      </c>
      <c r="S1285" s="28" t="str">
        <f t="shared" si="281"/>
        <v>OTA</v>
      </c>
      <c r="T1285" s="29">
        <f t="shared" si="282"/>
        <v>1.4652014652014652E-3</v>
      </c>
      <c r="U1285" s="29">
        <f t="shared" si="291"/>
        <v>1.4652014652014652E-3</v>
      </c>
      <c r="V1285" s="30">
        <f t="shared" si="283"/>
        <v>516.96449999999993</v>
      </c>
      <c r="W1285" s="30">
        <f t="shared" si="284"/>
        <v>0</v>
      </c>
      <c r="X1285" s="30">
        <f t="shared" si="285"/>
        <v>0</v>
      </c>
      <c r="Y1285" s="30">
        <f t="shared" si="286"/>
        <v>62.03573999999999</v>
      </c>
      <c r="Z1285" s="30">
        <f t="shared" si="287"/>
        <v>153.33333333333331</v>
      </c>
      <c r="AA1285" s="30">
        <f t="shared" si="288"/>
        <v>2.9304029304029302</v>
      </c>
      <c r="AB1285" s="30">
        <f t="shared" si="289"/>
        <v>0</v>
      </c>
      <c r="AC1285" s="30">
        <f t="shared" si="292"/>
        <v>2711.1660237362635</v>
      </c>
    </row>
    <row r="1286" spans="1:29" x14ac:dyDescent="0.35">
      <c r="A1286" s="5">
        <v>45107.51493798611</v>
      </c>
      <c r="B1286" s="1">
        <v>3</v>
      </c>
      <c r="C1286" s="6">
        <v>6776.79</v>
      </c>
      <c r="D1286" s="6">
        <v>1</v>
      </c>
      <c r="E1286" s="7" t="s">
        <v>19</v>
      </c>
      <c r="F1286" s="5">
        <v>45110.44921677083</v>
      </c>
      <c r="G1286" s="1">
        <v>2</v>
      </c>
      <c r="H1286" s="5">
        <v>44729.454904178237</v>
      </c>
      <c r="I1286" s="7" t="s">
        <v>20</v>
      </c>
      <c r="J1286" s="7"/>
      <c r="K1286" s="7" t="s">
        <v>35</v>
      </c>
      <c r="L1286" s="7" t="s">
        <v>31</v>
      </c>
      <c r="M1286" s="7" t="s">
        <v>69</v>
      </c>
      <c r="N1286" s="7" t="s">
        <v>33</v>
      </c>
      <c r="O1286" s="7" t="s">
        <v>35</v>
      </c>
      <c r="P1286" s="25">
        <f t="shared" si="293"/>
        <v>1285</v>
      </c>
      <c r="Q1286" s="28">
        <f t="shared" si="290"/>
        <v>45078</v>
      </c>
      <c r="R1286" s="28" t="str">
        <f t="shared" si="280"/>
        <v>OTA</v>
      </c>
      <c r="S1286" s="28" t="str">
        <f t="shared" si="281"/>
        <v>OTA</v>
      </c>
      <c r="T1286" s="29">
        <f t="shared" si="282"/>
        <v>1.7678255745433118E-3</v>
      </c>
      <c r="U1286" s="29">
        <f t="shared" si="291"/>
        <v>1.7678255745433118E-3</v>
      </c>
      <c r="V1286" s="30">
        <f t="shared" si="283"/>
        <v>1016.5184999999999</v>
      </c>
      <c r="W1286" s="30">
        <f t="shared" si="284"/>
        <v>0</v>
      </c>
      <c r="X1286" s="30">
        <f t="shared" si="285"/>
        <v>0</v>
      </c>
      <c r="Y1286" s="30">
        <f t="shared" si="286"/>
        <v>121.98221999999998</v>
      </c>
      <c r="Z1286" s="30">
        <f t="shared" si="287"/>
        <v>191.66666666666666</v>
      </c>
      <c r="AA1286" s="30">
        <f t="shared" si="288"/>
        <v>3.5356511490866236</v>
      </c>
      <c r="AB1286" s="30">
        <f t="shared" si="289"/>
        <v>0</v>
      </c>
      <c r="AC1286" s="30">
        <f t="shared" si="292"/>
        <v>5443.0869621842467</v>
      </c>
    </row>
    <row r="1287" spans="1:29" x14ac:dyDescent="0.35">
      <c r="A1287" s="5">
        <v>45108.120841655094</v>
      </c>
      <c r="B1287" s="1">
        <v>2</v>
      </c>
      <c r="C1287" s="6">
        <v>3576.69</v>
      </c>
      <c r="D1287" s="6">
        <v>1</v>
      </c>
      <c r="E1287" s="7" t="s">
        <v>19</v>
      </c>
      <c r="F1287" s="5">
        <v>45109.458333333336</v>
      </c>
      <c r="G1287" s="1">
        <v>2</v>
      </c>
      <c r="H1287" s="5">
        <v>45003.743203449078</v>
      </c>
      <c r="I1287" s="7" t="s">
        <v>20</v>
      </c>
      <c r="J1287" s="7"/>
      <c r="K1287" s="7" t="s">
        <v>30</v>
      </c>
      <c r="L1287" s="7" t="s">
        <v>31</v>
      </c>
      <c r="M1287" s="7" t="s">
        <v>34</v>
      </c>
      <c r="N1287" s="7" t="s">
        <v>33</v>
      </c>
      <c r="O1287" s="7" t="s">
        <v>30</v>
      </c>
      <c r="P1287" s="25">
        <f t="shared" si="293"/>
        <v>1286</v>
      </c>
      <c r="Q1287" s="28">
        <f t="shared" si="290"/>
        <v>45108</v>
      </c>
      <c r="R1287" s="28" t="str">
        <f t="shared" si="280"/>
        <v>OTA</v>
      </c>
      <c r="S1287" s="28" t="str">
        <f t="shared" si="281"/>
        <v>OTA</v>
      </c>
      <c r="T1287" s="29">
        <f t="shared" si="282"/>
        <v>1.4652014652014652E-3</v>
      </c>
      <c r="U1287" s="29">
        <f t="shared" si="291"/>
        <v>1.4652014652014652E-3</v>
      </c>
      <c r="V1287" s="30">
        <f t="shared" si="283"/>
        <v>536.50350000000003</v>
      </c>
      <c r="W1287" s="30">
        <f t="shared" si="284"/>
        <v>0</v>
      </c>
      <c r="X1287" s="30">
        <f t="shared" si="285"/>
        <v>0</v>
      </c>
      <c r="Y1287" s="30">
        <f t="shared" si="286"/>
        <v>64.380420000000001</v>
      </c>
      <c r="Z1287" s="30">
        <f t="shared" si="287"/>
        <v>153.33333333333331</v>
      </c>
      <c r="AA1287" s="30">
        <f t="shared" si="288"/>
        <v>2.9304029304029302</v>
      </c>
      <c r="AB1287" s="30">
        <f t="shared" si="289"/>
        <v>0</v>
      </c>
      <c r="AC1287" s="30">
        <f t="shared" si="292"/>
        <v>2819.5423437362638</v>
      </c>
    </row>
    <row r="1288" spans="1:29" x14ac:dyDescent="0.35">
      <c r="A1288" s="5">
        <v>45107.666528437498</v>
      </c>
      <c r="B1288" s="1">
        <v>1</v>
      </c>
      <c r="C1288" s="6">
        <v>2039.29</v>
      </c>
      <c r="D1288" s="6">
        <v>1</v>
      </c>
      <c r="E1288" s="7" t="s">
        <v>19</v>
      </c>
      <c r="F1288" s="5">
        <v>45108.445387488428</v>
      </c>
      <c r="G1288" s="1">
        <v>2</v>
      </c>
      <c r="H1288" s="5">
        <v>44727.375233067127</v>
      </c>
      <c r="I1288" s="7" t="s">
        <v>20</v>
      </c>
      <c r="J1288" s="7"/>
      <c r="K1288" s="7" t="s">
        <v>35</v>
      </c>
      <c r="L1288" s="7" t="s">
        <v>31</v>
      </c>
      <c r="M1288" s="7" t="s">
        <v>69</v>
      </c>
      <c r="N1288" s="7" t="s">
        <v>33</v>
      </c>
      <c r="O1288" s="7" t="s">
        <v>35</v>
      </c>
      <c r="P1288" s="25">
        <f t="shared" si="293"/>
        <v>1287</v>
      </c>
      <c r="Q1288" s="28">
        <f t="shared" si="290"/>
        <v>45078</v>
      </c>
      <c r="R1288" s="28" t="str">
        <f t="shared" si="280"/>
        <v>OTA</v>
      </c>
      <c r="S1288" s="28" t="str">
        <f t="shared" si="281"/>
        <v>OTA</v>
      </c>
      <c r="T1288" s="29">
        <f t="shared" si="282"/>
        <v>5.8927519151443723E-4</v>
      </c>
      <c r="U1288" s="29">
        <f t="shared" si="291"/>
        <v>5.8927519151443723E-4</v>
      </c>
      <c r="V1288" s="30">
        <f t="shared" si="283"/>
        <v>305.89349999999996</v>
      </c>
      <c r="W1288" s="30">
        <f t="shared" si="284"/>
        <v>0</v>
      </c>
      <c r="X1288" s="30">
        <f t="shared" si="285"/>
        <v>0</v>
      </c>
      <c r="Y1288" s="30">
        <f t="shared" si="286"/>
        <v>36.70722</v>
      </c>
      <c r="Z1288" s="30">
        <f t="shared" si="287"/>
        <v>115</v>
      </c>
      <c r="AA1288" s="30">
        <f t="shared" si="288"/>
        <v>1.1785503830288744</v>
      </c>
      <c r="AB1288" s="30">
        <f t="shared" si="289"/>
        <v>0</v>
      </c>
      <c r="AC1288" s="30">
        <f t="shared" si="292"/>
        <v>1580.510729616971</v>
      </c>
    </row>
    <row r="1289" spans="1:29" x14ac:dyDescent="0.35">
      <c r="A1289" s="5">
        <v>45107.668589456021</v>
      </c>
      <c r="B1289" s="1">
        <v>1</v>
      </c>
      <c r="C1289" s="6">
        <v>1767.86</v>
      </c>
      <c r="D1289" s="6">
        <v>1</v>
      </c>
      <c r="E1289" s="7" t="s">
        <v>19</v>
      </c>
      <c r="F1289" s="5">
        <v>45108.45400258102</v>
      </c>
      <c r="G1289" s="1">
        <v>1</v>
      </c>
      <c r="H1289" s="5">
        <v>44727.375347430556</v>
      </c>
      <c r="I1289" s="7" t="s">
        <v>20</v>
      </c>
      <c r="J1289" s="7"/>
      <c r="K1289" s="7" t="s">
        <v>35</v>
      </c>
      <c r="L1289" s="7" t="s">
        <v>31</v>
      </c>
      <c r="M1289" s="7" t="s">
        <v>69</v>
      </c>
      <c r="N1289" s="7" t="s">
        <v>33</v>
      </c>
      <c r="O1289" s="7" t="s">
        <v>35</v>
      </c>
      <c r="P1289" s="25">
        <f t="shared" si="293"/>
        <v>1288</v>
      </c>
      <c r="Q1289" s="28">
        <f t="shared" si="290"/>
        <v>45078</v>
      </c>
      <c r="R1289" s="28" t="str">
        <f t="shared" si="280"/>
        <v>OTA</v>
      </c>
      <c r="S1289" s="28" t="str">
        <f t="shared" si="281"/>
        <v>OTA</v>
      </c>
      <c r="T1289" s="29">
        <f t="shared" si="282"/>
        <v>5.8927519151443723E-4</v>
      </c>
      <c r="U1289" s="29">
        <f t="shared" si="291"/>
        <v>5.8927519151443723E-4</v>
      </c>
      <c r="V1289" s="30">
        <f t="shared" si="283"/>
        <v>265.17899999999997</v>
      </c>
      <c r="W1289" s="30">
        <f t="shared" si="284"/>
        <v>0</v>
      </c>
      <c r="X1289" s="30">
        <f t="shared" si="285"/>
        <v>0</v>
      </c>
      <c r="Y1289" s="30">
        <f t="shared" si="286"/>
        <v>31.821479999999998</v>
      </c>
      <c r="Z1289" s="30">
        <f t="shared" si="287"/>
        <v>115</v>
      </c>
      <c r="AA1289" s="30">
        <f t="shared" si="288"/>
        <v>1.1785503830288744</v>
      </c>
      <c r="AB1289" s="30">
        <f t="shared" si="289"/>
        <v>0</v>
      </c>
      <c r="AC1289" s="30">
        <f t="shared" si="292"/>
        <v>1354.680969616971</v>
      </c>
    </row>
    <row r="1290" spans="1:29" x14ac:dyDescent="0.35">
      <c r="A1290" s="5">
        <v>45107.667410798611</v>
      </c>
      <c r="B1290" s="1">
        <v>1</v>
      </c>
      <c r="C1290" s="6">
        <v>2039.29</v>
      </c>
      <c r="D1290" s="6">
        <v>1</v>
      </c>
      <c r="E1290" s="7" t="s">
        <v>19</v>
      </c>
      <c r="F1290" s="5">
        <v>45108.450453101854</v>
      </c>
      <c r="G1290" s="1">
        <v>2</v>
      </c>
      <c r="H1290" s="5">
        <v>44727.375298194442</v>
      </c>
      <c r="I1290" s="7" t="s">
        <v>20</v>
      </c>
      <c r="J1290" s="7"/>
      <c r="K1290" s="7" t="s">
        <v>35</v>
      </c>
      <c r="L1290" s="7" t="s">
        <v>31</v>
      </c>
      <c r="M1290" s="7" t="s">
        <v>69</v>
      </c>
      <c r="N1290" s="7" t="s">
        <v>33</v>
      </c>
      <c r="O1290" s="7" t="s">
        <v>35</v>
      </c>
      <c r="P1290" s="25">
        <f t="shared" si="293"/>
        <v>1289</v>
      </c>
      <c r="Q1290" s="28">
        <f t="shared" si="290"/>
        <v>45078</v>
      </c>
      <c r="R1290" s="28" t="str">
        <f t="shared" si="280"/>
        <v>OTA</v>
      </c>
      <c r="S1290" s="28" t="str">
        <f t="shared" si="281"/>
        <v>OTA</v>
      </c>
      <c r="T1290" s="29">
        <f t="shared" si="282"/>
        <v>5.8927519151443723E-4</v>
      </c>
      <c r="U1290" s="29">
        <f t="shared" si="291"/>
        <v>5.8927519151443723E-4</v>
      </c>
      <c r="V1290" s="30">
        <f t="shared" si="283"/>
        <v>305.89349999999996</v>
      </c>
      <c r="W1290" s="30">
        <f t="shared" si="284"/>
        <v>0</v>
      </c>
      <c r="X1290" s="30">
        <f t="shared" si="285"/>
        <v>0</v>
      </c>
      <c r="Y1290" s="30">
        <f t="shared" si="286"/>
        <v>36.70722</v>
      </c>
      <c r="Z1290" s="30">
        <f t="shared" si="287"/>
        <v>115</v>
      </c>
      <c r="AA1290" s="30">
        <f t="shared" si="288"/>
        <v>1.1785503830288744</v>
      </c>
      <c r="AB1290" s="30">
        <f t="shared" si="289"/>
        <v>0</v>
      </c>
      <c r="AC1290" s="30">
        <f t="shared" si="292"/>
        <v>1580.510729616971</v>
      </c>
    </row>
    <row r="1291" spans="1:29" x14ac:dyDescent="0.35">
      <c r="A1291" s="5">
        <v>45107.896395532407</v>
      </c>
      <c r="B1291" s="1">
        <v>2</v>
      </c>
      <c r="C1291" s="6">
        <v>2747.32</v>
      </c>
      <c r="D1291" s="6">
        <v>1</v>
      </c>
      <c r="E1291" s="7" t="s">
        <v>19</v>
      </c>
      <c r="F1291" s="5">
        <v>45109.452164479168</v>
      </c>
      <c r="G1291" s="1">
        <v>2</v>
      </c>
      <c r="H1291" s="5">
        <v>45091.472003425923</v>
      </c>
      <c r="I1291" s="7" t="s">
        <v>20</v>
      </c>
      <c r="J1291" s="7"/>
      <c r="K1291" s="7" t="s">
        <v>50</v>
      </c>
      <c r="L1291" s="7" t="s">
        <v>31</v>
      </c>
      <c r="M1291" s="7" t="s">
        <v>32</v>
      </c>
      <c r="N1291" s="7" t="s">
        <v>23</v>
      </c>
      <c r="O1291" s="7" t="s">
        <v>51</v>
      </c>
      <c r="P1291" s="25">
        <f t="shared" si="293"/>
        <v>1290</v>
      </c>
      <c r="Q1291" s="28">
        <f t="shared" si="290"/>
        <v>45078</v>
      </c>
      <c r="R1291" s="28" t="str">
        <f t="shared" si="280"/>
        <v>OTA</v>
      </c>
      <c r="S1291" s="28" t="str">
        <f t="shared" si="281"/>
        <v>OTA</v>
      </c>
      <c r="T1291" s="29">
        <f t="shared" si="282"/>
        <v>1.1785503830288745E-3</v>
      </c>
      <c r="U1291" s="29">
        <f t="shared" si="291"/>
        <v>1.1785503830288745E-3</v>
      </c>
      <c r="V1291" s="30">
        <f t="shared" si="283"/>
        <v>412.09800000000001</v>
      </c>
      <c r="W1291" s="30">
        <f t="shared" si="284"/>
        <v>0</v>
      </c>
      <c r="X1291" s="30">
        <f t="shared" si="285"/>
        <v>0</v>
      </c>
      <c r="Y1291" s="30">
        <f t="shared" si="286"/>
        <v>49.45176</v>
      </c>
      <c r="Z1291" s="30">
        <f t="shared" si="287"/>
        <v>153.33333333333331</v>
      </c>
      <c r="AA1291" s="30">
        <f t="shared" si="288"/>
        <v>2.3571007660577488</v>
      </c>
      <c r="AB1291" s="30">
        <f t="shared" si="289"/>
        <v>0</v>
      </c>
      <c r="AC1291" s="30">
        <f t="shared" si="292"/>
        <v>2130.0798059006092</v>
      </c>
    </row>
    <row r="1292" spans="1:29" x14ac:dyDescent="0.35">
      <c r="A1292" s="5">
        <v>45107.669682476851</v>
      </c>
      <c r="B1292" s="1">
        <v>1</v>
      </c>
      <c r="C1292" s="6">
        <v>2039.29</v>
      </c>
      <c r="D1292" s="6">
        <v>1</v>
      </c>
      <c r="E1292" s="7" t="s">
        <v>19</v>
      </c>
      <c r="F1292" s="5">
        <v>45108.427009814812</v>
      </c>
      <c r="G1292" s="1">
        <v>2</v>
      </c>
      <c r="H1292" s="5">
        <v>44727.375162268516</v>
      </c>
      <c r="I1292" s="7" t="s">
        <v>20</v>
      </c>
      <c r="J1292" s="7"/>
      <c r="K1292" s="7" t="s">
        <v>35</v>
      </c>
      <c r="L1292" s="7" t="s">
        <v>31</v>
      </c>
      <c r="M1292" s="7" t="s">
        <v>69</v>
      </c>
      <c r="N1292" s="7" t="s">
        <v>33</v>
      </c>
      <c r="O1292" s="7" t="s">
        <v>35</v>
      </c>
      <c r="P1292" s="25">
        <f t="shared" si="293"/>
        <v>1291</v>
      </c>
      <c r="Q1292" s="28">
        <f t="shared" si="290"/>
        <v>45078</v>
      </c>
      <c r="R1292" s="28" t="str">
        <f t="shared" si="280"/>
        <v>OTA</v>
      </c>
      <c r="S1292" s="28" t="str">
        <f t="shared" si="281"/>
        <v>OTA</v>
      </c>
      <c r="T1292" s="29">
        <f t="shared" si="282"/>
        <v>5.8927519151443723E-4</v>
      </c>
      <c r="U1292" s="29">
        <f t="shared" si="291"/>
        <v>5.8927519151443723E-4</v>
      </c>
      <c r="V1292" s="30">
        <f t="shared" si="283"/>
        <v>305.89349999999996</v>
      </c>
      <c r="W1292" s="30">
        <f t="shared" si="284"/>
        <v>0</v>
      </c>
      <c r="X1292" s="30">
        <f t="shared" si="285"/>
        <v>0</v>
      </c>
      <c r="Y1292" s="30">
        <f t="shared" si="286"/>
        <v>36.70722</v>
      </c>
      <c r="Z1292" s="30">
        <f t="shared" si="287"/>
        <v>115</v>
      </c>
      <c r="AA1292" s="30">
        <f t="shared" si="288"/>
        <v>1.1785503830288744</v>
      </c>
      <c r="AB1292" s="30">
        <f t="shared" si="289"/>
        <v>0</v>
      </c>
      <c r="AC1292" s="30">
        <f t="shared" si="292"/>
        <v>1580.510729616971</v>
      </c>
    </row>
    <row r="1293" spans="1:29" x14ac:dyDescent="0.35">
      <c r="A1293" s="5">
        <v>45107.711010833336</v>
      </c>
      <c r="B1293" s="1">
        <v>1</v>
      </c>
      <c r="C1293" s="6">
        <v>2490.9299999999998</v>
      </c>
      <c r="D1293" s="6">
        <v>1</v>
      </c>
      <c r="E1293" s="7" t="s">
        <v>19</v>
      </c>
      <c r="F1293" s="5">
        <v>45108.451255300926</v>
      </c>
      <c r="G1293" s="1">
        <v>2</v>
      </c>
      <c r="H1293" s="5">
        <v>44726.513706689817</v>
      </c>
      <c r="I1293" s="7" t="s">
        <v>20</v>
      </c>
      <c r="J1293" s="7"/>
      <c r="K1293" s="7" t="s">
        <v>35</v>
      </c>
      <c r="L1293" s="7" t="s">
        <v>31</v>
      </c>
      <c r="M1293" s="7" t="s">
        <v>69</v>
      </c>
      <c r="N1293" s="7" t="s">
        <v>33</v>
      </c>
      <c r="O1293" s="7" t="s">
        <v>35</v>
      </c>
      <c r="P1293" s="25">
        <f t="shared" si="293"/>
        <v>1292</v>
      </c>
      <c r="Q1293" s="28">
        <f t="shared" si="290"/>
        <v>45078</v>
      </c>
      <c r="R1293" s="28" t="str">
        <f t="shared" si="280"/>
        <v>OTA</v>
      </c>
      <c r="S1293" s="28" t="str">
        <f t="shared" si="281"/>
        <v>OTA</v>
      </c>
      <c r="T1293" s="29">
        <f t="shared" si="282"/>
        <v>5.8927519151443723E-4</v>
      </c>
      <c r="U1293" s="29">
        <f t="shared" si="291"/>
        <v>5.8927519151443723E-4</v>
      </c>
      <c r="V1293" s="30">
        <f t="shared" si="283"/>
        <v>373.63949999999994</v>
      </c>
      <c r="W1293" s="30">
        <f t="shared" si="284"/>
        <v>0</v>
      </c>
      <c r="X1293" s="30">
        <f t="shared" si="285"/>
        <v>0</v>
      </c>
      <c r="Y1293" s="30">
        <f t="shared" si="286"/>
        <v>44.836739999999992</v>
      </c>
      <c r="Z1293" s="30">
        <f t="shared" si="287"/>
        <v>115</v>
      </c>
      <c r="AA1293" s="30">
        <f t="shared" si="288"/>
        <v>1.1785503830288744</v>
      </c>
      <c r="AB1293" s="30">
        <f t="shared" si="289"/>
        <v>0</v>
      </c>
      <c r="AC1293" s="30">
        <f t="shared" si="292"/>
        <v>1956.2752096169711</v>
      </c>
    </row>
    <row r="1294" spans="1:29" x14ac:dyDescent="0.35">
      <c r="A1294" s="5">
        <v>45107.678348541667</v>
      </c>
      <c r="B1294" s="1">
        <v>1</v>
      </c>
      <c r="C1294" s="6">
        <v>2039.29</v>
      </c>
      <c r="D1294" s="6">
        <v>1</v>
      </c>
      <c r="E1294" s="7" t="s">
        <v>19</v>
      </c>
      <c r="F1294" s="5">
        <v>45108.369703854165</v>
      </c>
      <c r="G1294" s="1">
        <v>2</v>
      </c>
      <c r="H1294" s="5">
        <v>44726.503855833333</v>
      </c>
      <c r="I1294" s="7" t="s">
        <v>20</v>
      </c>
      <c r="J1294" s="7"/>
      <c r="K1294" s="7" t="s">
        <v>35</v>
      </c>
      <c r="L1294" s="7" t="s">
        <v>31</v>
      </c>
      <c r="M1294" s="7" t="s">
        <v>69</v>
      </c>
      <c r="N1294" s="7" t="s">
        <v>33</v>
      </c>
      <c r="O1294" s="7" t="s">
        <v>35</v>
      </c>
      <c r="P1294" s="25">
        <f t="shared" si="293"/>
        <v>1293</v>
      </c>
      <c r="Q1294" s="28">
        <f t="shared" si="290"/>
        <v>45078</v>
      </c>
      <c r="R1294" s="28" t="str">
        <f t="shared" si="280"/>
        <v>OTA</v>
      </c>
      <c r="S1294" s="28" t="str">
        <f t="shared" si="281"/>
        <v>OTA</v>
      </c>
      <c r="T1294" s="29">
        <f t="shared" si="282"/>
        <v>5.8927519151443723E-4</v>
      </c>
      <c r="U1294" s="29">
        <f t="shared" si="291"/>
        <v>5.8927519151443723E-4</v>
      </c>
      <c r="V1294" s="30">
        <f t="shared" si="283"/>
        <v>305.89349999999996</v>
      </c>
      <c r="W1294" s="30">
        <f t="shared" si="284"/>
        <v>0</v>
      </c>
      <c r="X1294" s="30">
        <f t="shared" si="285"/>
        <v>0</v>
      </c>
      <c r="Y1294" s="30">
        <f t="shared" si="286"/>
        <v>36.70722</v>
      </c>
      <c r="Z1294" s="30">
        <f t="shared" si="287"/>
        <v>115</v>
      </c>
      <c r="AA1294" s="30">
        <f t="shared" si="288"/>
        <v>1.1785503830288744</v>
      </c>
      <c r="AB1294" s="30">
        <f t="shared" si="289"/>
        <v>0</v>
      </c>
      <c r="AC1294" s="30">
        <f t="shared" si="292"/>
        <v>1580.510729616971</v>
      </c>
    </row>
    <row r="1295" spans="1:29" x14ac:dyDescent="0.35">
      <c r="A1295" s="5">
        <v>45107.638843310182</v>
      </c>
      <c r="B1295" s="1">
        <v>1</v>
      </c>
      <c r="C1295" s="6">
        <v>1964.29</v>
      </c>
      <c r="D1295" s="6">
        <v>1</v>
      </c>
      <c r="E1295" s="7" t="s">
        <v>19</v>
      </c>
      <c r="F1295" s="5">
        <v>45108.374757175923</v>
      </c>
      <c r="G1295" s="1">
        <v>2</v>
      </c>
      <c r="H1295" s="5">
        <v>44725.859822106482</v>
      </c>
      <c r="I1295" s="7" t="s">
        <v>41</v>
      </c>
      <c r="J1295" s="7"/>
      <c r="K1295" s="7" t="s">
        <v>35</v>
      </c>
      <c r="L1295" s="7" t="s">
        <v>31</v>
      </c>
      <c r="M1295" s="7" t="s">
        <v>69</v>
      </c>
      <c r="N1295" s="7" t="s">
        <v>33</v>
      </c>
      <c r="O1295" s="7" t="s">
        <v>35</v>
      </c>
      <c r="P1295" s="25">
        <f t="shared" si="293"/>
        <v>1294</v>
      </c>
      <c r="Q1295" s="28">
        <f t="shared" si="290"/>
        <v>45078</v>
      </c>
      <c r="R1295" s="28" t="str">
        <f t="shared" si="280"/>
        <v>OTA</v>
      </c>
      <c r="S1295" s="28" t="str">
        <f t="shared" si="281"/>
        <v>OTA</v>
      </c>
      <c r="T1295" s="29">
        <f t="shared" si="282"/>
        <v>5.8927519151443723E-4</v>
      </c>
      <c r="U1295" s="29">
        <f t="shared" si="291"/>
        <v>5.8927519151443723E-4</v>
      </c>
      <c r="V1295" s="30">
        <f t="shared" si="283"/>
        <v>294.64349999999996</v>
      </c>
      <c r="W1295" s="30">
        <f t="shared" si="284"/>
        <v>0</v>
      </c>
      <c r="X1295" s="30">
        <f t="shared" si="285"/>
        <v>0</v>
      </c>
      <c r="Y1295" s="30">
        <f t="shared" si="286"/>
        <v>35.357219999999998</v>
      </c>
      <c r="Z1295" s="30">
        <f t="shared" si="287"/>
        <v>115</v>
      </c>
      <c r="AA1295" s="30">
        <f t="shared" si="288"/>
        <v>1.1785503830288744</v>
      </c>
      <c r="AB1295" s="30">
        <f t="shared" si="289"/>
        <v>0</v>
      </c>
      <c r="AC1295" s="30">
        <f t="shared" si="292"/>
        <v>1518.1107296169712</v>
      </c>
    </row>
    <row r="1296" spans="1:29" x14ac:dyDescent="0.35">
      <c r="A1296" s="5">
        <v>45107.653773240738</v>
      </c>
      <c r="B1296" s="1">
        <v>2</v>
      </c>
      <c r="C1296" s="6">
        <v>4517.8599999999997</v>
      </c>
      <c r="D1296" s="6">
        <v>1</v>
      </c>
      <c r="E1296" s="7" t="s">
        <v>19</v>
      </c>
      <c r="F1296" s="5">
        <v>45109.372358923611</v>
      </c>
      <c r="G1296" s="1">
        <v>2</v>
      </c>
      <c r="H1296" s="5">
        <v>44728.794537905094</v>
      </c>
      <c r="I1296" s="7" t="s">
        <v>41</v>
      </c>
      <c r="J1296" s="7"/>
      <c r="K1296" s="7" t="s">
        <v>35</v>
      </c>
      <c r="L1296" s="7" t="s">
        <v>31</v>
      </c>
      <c r="M1296" s="7" t="s">
        <v>69</v>
      </c>
      <c r="N1296" s="7" t="s">
        <v>33</v>
      </c>
      <c r="O1296" s="7" t="s">
        <v>35</v>
      </c>
      <c r="P1296" s="25">
        <f t="shared" si="293"/>
        <v>1295</v>
      </c>
      <c r="Q1296" s="28">
        <f t="shared" si="290"/>
        <v>45078</v>
      </c>
      <c r="R1296" s="28" t="str">
        <f t="shared" si="280"/>
        <v>OTA</v>
      </c>
      <c r="S1296" s="28" t="str">
        <f t="shared" si="281"/>
        <v>OTA</v>
      </c>
      <c r="T1296" s="29">
        <f t="shared" si="282"/>
        <v>1.1785503830288745E-3</v>
      </c>
      <c r="U1296" s="29">
        <f t="shared" si="291"/>
        <v>1.1785503830288745E-3</v>
      </c>
      <c r="V1296" s="30">
        <f t="shared" si="283"/>
        <v>677.67899999999997</v>
      </c>
      <c r="W1296" s="30">
        <f t="shared" si="284"/>
        <v>0</v>
      </c>
      <c r="X1296" s="30">
        <f t="shared" si="285"/>
        <v>0</v>
      </c>
      <c r="Y1296" s="30">
        <f t="shared" si="286"/>
        <v>81.321479999999994</v>
      </c>
      <c r="Z1296" s="30">
        <f t="shared" si="287"/>
        <v>153.33333333333331</v>
      </c>
      <c r="AA1296" s="30">
        <f t="shared" si="288"/>
        <v>2.3571007660577488</v>
      </c>
      <c r="AB1296" s="30">
        <f t="shared" si="289"/>
        <v>0</v>
      </c>
      <c r="AC1296" s="30">
        <f t="shared" si="292"/>
        <v>3603.1690859006085</v>
      </c>
    </row>
    <row r="1297" spans="1:29" x14ac:dyDescent="0.35">
      <c r="A1297" s="5">
        <v>45107.680360752318</v>
      </c>
      <c r="B1297" s="1">
        <v>2</v>
      </c>
      <c r="C1297" s="6">
        <v>4517.8599999999997</v>
      </c>
      <c r="D1297" s="6">
        <v>1</v>
      </c>
      <c r="E1297" s="7" t="s">
        <v>19</v>
      </c>
      <c r="F1297" s="5">
        <v>45109.456112905093</v>
      </c>
      <c r="G1297" s="1">
        <v>2</v>
      </c>
      <c r="H1297" s="5">
        <v>44727.620980451386</v>
      </c>
      <c r="I1297" s="7" t="s">
        <v>41</v>
      </c>
      <c r="J1297" s="7"/>
      <c r="K1297" s="7" t="s">
        <v>35</v>
      </c>
      <c r="L1297" s="7" t="s">
        <v>31</v>
      </c>
      <c r="M1297" s="7" t="s">
        <v>69</v>
      </c>
      <c r="N1297" s="7" t="s">
        <v>33</v>
      </c>
      <c r="O1297" s="7" t="s">
        <v>35</v>
      </c>
      <c r="P1297" s="25">
        <f t="shared" si="293"/>
        <v>1296</v>
      </c>
      <c r="Q1297" s="28">
        <f t="shared" si="290"/>
        <v>45078</v>
      </c>
      <c r="R1297" s="28" t="str">
        <f t="shared" si="280"/>
        <v>OTA</v>
      </c>
      <c r="S1297" s="28" t="str">
        <f t="shared" si="281"/>
        <v>OTA</v>
      </c>
      <c r="T1297" s="29">
        <f t="shared" si="282"/>
        <v>1.1785503830288745E-3</v>
      </c>
      <c r="U1297" s="29">
        <f t="shared" si="291"/>
        <v>1.1785503830288745E-3</v>
      </c>
      <c r="V1297" s="30">
        <f t="shared" si="283"/>
        <v>677.67899999999997</v>
      </c>
      <c r="W1297" s="30">
        <f t="shared" si="284"/>
        <v>0</v>
      </c>
      <c r="X1297" s="30">
        <f t="shared" si="285"/>
        <v>0</v>
      </c>
      <c r="Y1297" s="30">
        <f t="shared" si="286"/>
        <v>81.321479999999994</v>
      </c>
      <c r="Z1297" s="30">
        <f t="shared" si="287"/>
        <v>153.33333333333331</v>
      </c>
      <c r="AA1297" s="30">
        <f t="shared" si="288"/>
        <v>2.3571007660577488</v>
      </c>
      <c r="AB1297" s="30">
        <f t="shared" si="289"/>
        <v>0</v>
      </c>
      <c r="AC1297" s="30">
        <f t="shared" si="292"/>
        <v>3603.1690859006085</v>
      </c>
    </row>
    <row r="1298" spans="1:29" x14ac:dyDescent="0.35">
      <c r="A1298" s="5">
        <v>45107.770616168978</v>
      </c>
      <c r="B1298" s="1">
        <v>3</v>
      </c>
      <c r="C1298" s="6">
        <v>6026.79</v>
      </c>
      <c r="D1298" s="6">
        <v>1</v>
      </c>
      <c r="E1298" s="7" t="s">
        <v>19</v>
      </c>
      <c r="F1298" s="5">
        <v>45110.458333333336</v>
      </c>
      <c r="G1298" s="1">
        <v>2</v>
      </c>
      <c r="H1298" s="5">
        <v>44771.596522731481</v>
      </c>
      <c r="I1298" s="7" t="s">
        <v>41</v>
      </c>
      <c r="J1298" s="7"/>
      <c r="K1298" s="7"/>
      <c r="L1298" s="7" t="s">
        <v>21</v>
      </c>
      <c r="M1298" s="7" t="s">
        <v>55</v>
      </c>
      <c r="N1298" s="7" t="s">
        <v>23</v>
      </c>
      <c r="O1298" s="7" t="s">
        <v>56</v>
      </c>
      <c r="P1298" s="25">
        <f t="shared" si="293"/>
        <v>1297</v>
      </c>
      <c r="Q1298" s="28">
        <f t="shared" si="290"/>
        <v>45078</v>
      </c>
      <c r="R1298" s="28" t="str">
        <f t="shared" si="280"/>
        <v>WEB</v>
      </c>
      <c r="S1298" s="28" t="str">
        <f t="shared" si="281"/>
        <v>OFFLINE</v>
      </c>
      <c r="T1298" s="29">
        <f t="shared" si="282"/>
        <v>4.8939641109298528E-3</v>
      </c>
      <c r="U1298" s="29">
        <f t="shared" si="291"/>
        <v>4.8939641109298528E-3</v>
      </c>
      <c r="V1298" s="30">
        <f t="shared" si="283"/>
        <v>0</v>
      </c>
      <c r="W1298" s="30">
        <f t="shared" si="284"/>
        <v>0</v>
      </c>
      <c r="X1298" s="30">
        <f t="shared" si="285"/>
        <v>0</v>
      </c>
      <c r="Y1298" s="30">
        <f t="shared" si="286"/>
        <v>84.375060000000005</v>
      </c>
      <c r="Z1298" s="30">
        <f t="shared" si="287"/>
        <v>191.66666666666666</v>
      </c>
      <c r="AA1298" s="30">
        <f t="shared" si="288"/>
        <v>0</v>
      </c>
      <c r="AB1298" s="30">
        <f t="shared" si="289"/>
        <v>0</v>
      </c>
      <c r="AC1298" s="30">
        <f t="shared" si="292"/>
        <v>5750.7482733333336</v>
      </c>
    </row>
    <row r="1299" spans="1:29" x14ac:dyDescent="0.35">
      <c r="A1299" s="5">
        <v>45107.671748541667</v>
      </c>
      <c r="B1299" s="1">
        <v>1</v>
      </c>
      <c r="C1299" s="6">
        <v>1534.82</v>
      </c>
      <c r="D1299" s="6">
        <v>1</v>
      </c>
      <c r="E1299" s="7" t="s">
        <v>19</v>
      </c>
      <c r="F1299" s="5">
        <v>45108.29447547454</v>
      </c>
      <c r="G1299" s="1">
        <v>1</v>
      </c>
      <c r="H1299" s="5">
        <v>45067.804297766204</v>
      </c>
      <c r="I1299" s="7" t="s">
        <v>41</v>
      </c>
      <c r="J1299" s="7"/>
      <c r="K1299" s="7" t="s">
        <v>35</v>
      </c>
      <c r="L1299" s="7" t="s">
        <v>31</v>
      </c>
      <c r="M1299" s="7" t="s">
        <v>34</v>
      </c>
      <c r="N1299" s="7" t="s">
        <v>33</v>
      </c>
      <c r="O1299" s="7" t="s">
        <v>37</v>
      </c>
      <c r="P1299" s="25">
        <f t="shared" si="293"/>
        <v>1298</v>
      </c>
      <c r="Q1299" s="28">
        <f t="shared" si="290"/>
        <v>45078</v>
      </c>
      <c r="R1299" s="28" t="str">
        <f t="shared" si="280"/>
        <v>OTA</v>
      </c>
      <c r="S1299" s="28" t="str">
        <f t="shared" si="281"/>
        <v>OTA</v>
      </c>
      <c r="T1299" s="29">
        <f t="shared" si="282"/>
        <v>5.8927519151443723E-4</v>
      </c>
      <c r="U1299" s="29">
        <f t="shared" si="291"/>
        <v>5.8927519151443723E-4</v>
      </c>
      <c r="V1299" s="30">
        <f t="shared" si="283"/>
        <v>230.22299999999998</v>
      </c>
      <c r="W1299" s="30">
        <f t="shared" si="284"/>
        <v>0</v>
      </c>
      <c r="X1299" s="30">
        <f t="shared" si="285"/>
        <v>0</v>
      </c>
      <c r="Y1299" s="30">
        <f t="shared" si="286"/>
        <v>27.626759999999997</v>
      </c>
      <c r="Z1299" s="30">
        <f t="shared" si="287"/>
        <v>115</v>
      </c>
      <c r="AA1299" s="30">
        <f t="shared" si="288"/>
        <v>1.1785503830288744</v>
      </c>
      <c r="AB1299" s="30">
        <f t="shared" si="289"/>
        <v>0</v>
      </c>
      <c r="AC1299" s="30">
        <f t="shared" si="292"/>
        <v>1160.7916896169711</v>
      </c>
    </row>
    <row r="1300" spans="1:29" x14ac:dyDescent="0.35">
      <c r="A1300" s="5">
        <v>45107.766139050924</v>
      </c>
      <c r="B1300" s="1">
        <v>1</v>
      </c>
      <c r="C1300" s="6">
        <v>1919.64</v>
      </c>
      <c r="D1300" s="6">
        <v>1</v>
      </c>
      <c r="E1300" s="7" t="s">
        <v>19</v>
      </c>
      <c r="F1300" s="5">
        <v>45108.456103101853</v>
      </c>
      <c r="G1300" s="1">
        <v>2</v>
      </c>
      <c r="H1300" s="5">
        <v>44722.930966793981</v>
      </c>
      <c r="I1300" s="7" t="s">
        <v>41</v>
      </c>
      <c r="J1300" s="7"/>
      <c r="K1300" s="7" t="s">
        <v>35</v>
      </c>
      <c r="L1300" s="7" t="s">
        <v>31</v>
      </c>
      <c r="M1300" s="7" t="s">
        <v>97</v>
      </c>
      <c r="N1300" s="7" t="s">
        <v>33</v>
      </c>
      <c r="O1300" s="7" t="s">
        <v>35</v>
      </c>
      <c r="P1300" s="25">
        <f t="shared" si="293"/>
        <v>1299</v>
      </c>
      <c r="Q1300" s="28">
        <f t="shared" si="290"/>
        <v>45078</v>
      </c>
      <c r="R1300" s="28" t="str">
        <f t="shared" si="280"/>
        <v>OTA</v>
      </c>
      <c r="S1300" s="28" t="str">
        <f t="shared" si="281"/>
        <v>OTA</v>
      </c>
      <c r="T1300" s="29">
        <f t="shared" si="282"/>
        <v>5.8927519151443723E-4</v>
      </c>
      <c r="U1300" s="29">
        <f t="shared" si="291"/>
        <v>5.8927519151443723E-4</v>
      </c>
      <c r="V1300" s="30">
        <f t="shared" si="283"/>
        <v>287.94600000000003</v>
      </c>
      <c r="W1300" s="30">
        <f t="shared" si="284"/>
        <v>0</v>
      </c>
      <c r="X1300" s="30">
        <f t="shared" si="285"/>
        <v>0</v>
      </c>
      <c r="Y1300" s="30">
        <f t="shared" si="286"/>
        <v>34.553519999999999</v>
      </c>
      <c r="Z1300" s="30">
        <f t="shared" si="287"/>
        <v>115</v>
      </c>
      <c r="AA1300" s="30">
        <f t="shared" si="288"/>
        <v>1.1785503830288744</v>
      </c>
      <c r="AB1300" s="30">
        <f t="shared" si="289"/>
        <v>0</v>
      </c>
      <c r="AC1300" s="30">
        <f t="shared" si="292"/>
        <v>1480.9619296169712</v>
      </c>
    </row>
    <row r="1301" spans="1:29" x14ac:dyDescent="0.35">
      <c r="A1301" s="5">
        <v>45107.56920017361</v>
      </c>
      <c r="B1301" s="1">
        <v>1</v>
      </c>
      <c r="C1301" s="6">
        <v>1964.29</v>
      </c>
      <c r="D1301" s="6">
        <v>1</v>
      </c>
      <c r="E1301" s="7" t="s">
        <v>19</v>
      </c>
      <c r="F1301" s="5">
        <v>45108.442769988425</v>
      </c>
      <c r="G1301" s="1">
        <v>2</v>
      </c>
      <c r="H1301" s="5">
        <v>44726.509070497683</v>
      </c>
      <c r="I1301" s="7" t="s">
        <v>42</v>
      </c>
      <c r="J1301" s="7"/>
      <c r="K1301" s="7" t="s">
        <v>35</v>
      </c>
      <c r="L1301" s="7" t="s">
        <v>31</v>
      </c>
      <c r="M1301" s="7" t="s">
        <v>69</v>
      </c>
      <c r="N1301" s="7" t="s">
        <v>33</v>
      </c>
      <c r="O1301" s="7" t="s">
        <v>35</v>
      </c>
      <c r="P1301" s="25">
        <f t="shared" si="293"/>
        <v>1300</v>
      </c>
      <c r="Q1301" s="28">
        <f t="shared" si="290"/>
        <v>45078</v>
      </c>
      <c r="R1301" s="28" t="str">
        <f t="shared" si="280"/>
        <v>OTA</v>
      </c>
      <c r="S1301" s="28" t="str">
        <f t="shared" si="281"/>
        <v>OTA</v>
      </c>
      <c r="T1301" s="29">
        <f t="shared" si="282"/>
        <v>5.8927519151443723E-4</v>
      </c>
      <c r="U1301" s="29">
        <f t="shared" si="291"/>
        <v>5.8927519151443723E-4</v>
      </c>
      <c r="V1301" s="30">
        <f t="shared" si="283"/>
        <v>294.64349999999996</v>
      </c>
      <c r="W1301" s="30">
        <f t="shared" si="284"/>
        <v>0</v>
      </c>
      <c r="X1301" s="30">
        <f t="shared" si="285"/>
        <v>0</v>
      </c>
      <c r="Y1301" s="30">
        <f t="shared" si="286"/>
        <v>35.357219999999998</v>
      </c>
      <c r="Z1301" s="30">
        <f t="shared" si="287"/>
        <v>115</v>
      </c>
      <c r="AA1301" s="30">
        <f t="shared" si="288"/>
        <v>1.1785503830288744</v>
      </c>
      <c r="AB1301" s="30">
        <f t="shared" si="289"/>
        <v>0</v>
      </c>
      <c r="AC1301" s="30">
        <f t="shared" si="292"/>
        <v>1518.1107296169712</v>
      </c>
    </row>
    <row r="1302" spans="1:29" x14ac:dyDescent="0.35">
      <c r="A1302" s="5">
        <v>45107.9594493287</v>
      </c>
      <c r="B1302" s="1">
        <v>1</v>
      </c>
      <c r="C1302" s="6">
        <v>1964.29</v>
      </c>
      <c r="D1302" s="6">
        <v>1</v>
      </c>
      <c r="E1302" s="7" t="s">
        <v>19</v>
      </c>
      <c r="F1302" s="5">
        <v>45108.458333333336</v>
      </c>
      <c r="G1302" s="1">
        <v>2</v>
      </c>
      <c r="H1302" s="5">
        <v>44726.508725486114</v>
      </c>
      <c r="I1302" s="7" t="s">
        <v>42</v>
      </c>
      <c r="J1302" s="7"/>
      <c r="K1302" s="7" t="s">
        <v>35</v>
      </c>
      <c r="L1302" s="7" t="s">
        <v>31</v>
      </c>
      <c r="M1302" s="7" t="s">
        <v>69</v>
      </c>
      <c r="N1302" s="7" t="s">
        <v>33</v>
      </c>
      <c r="O1302" s="7" t="s">
        <v>35</v>
      </c>
      <c r="P1302" s="25">
        <f t="shared" si="293"/>
        <v>1301</v>
      </c>
      <c r="Q1302" s="28">
        <f t="shared" si="290"/>
        <v>45078</v>
      </c>
      <c r="R1302" s="28" t="str">
        <f t="shared" si="280"/>
        <v>OTA</v>
      </c>
      <c r="S1302" s="28" t="str">
        <f t="shared" si="281"/>
        <v>OTA</v>
      </c>
      <c r="T1302" s="29">
        <f t="shared" si="282"/>
        <v>5.8927519151443723E-4</v>
      </c>
      <c r="U1302" s="29">
        <f t="shared" si="291"/>
        <v>5.8927519151443723E-4</v>
      </c>
      <c r="V1302" s="30">
        <f t="shared" si="283"/>
        <v>294.64349999999996</v>
      </c>
      <c r="W1302" s="30">
        <f t="shared" si="284"/>
        <v>0</v>
      </c>
      <c r="X1302" s="30">
        <f t="shared" si="285"/>
        <v>0</v>
      </c>
      <c r="Y1302" s="30">
        <f t="shared" si="286"/>
        <v>35.357219999999998</v>
      </c>
      <c r="Z1302" s="30">
        <f t="shared" si="287"/>
        <v>115</v>
      </c>
      <c r="AA1302" s="30">
        <f t="shared" si="288"/>
        <v>1.1785503830288744</v>
      </c>
      <c r="AB1302" s="30">
        <f t="shared" si="289"/>
        <v>0</v>
      </c>
      <c r="AC1302" s="30">
        <f t="shared" si="292"/>
        <v>1518.1107296169712</v>
      </c>
    </row>
    <row r="1303" spans="1:29" x14ac:dyDescent="0.35">
      <c r="A1303" s="5">
        <v>45107.654194861112</v>
      </c>
      <c r="B1303" s="1">
        <v>1</v>
      </c>
      <c r="C1303" s="6">
        <v>2258.9299999999998</v>
      </c>
      <c r="D1303" s="6">
        <v>1</v>
      </c>
      <c r="E1303" s="7" t="s">
        <v>19</v>
      </c>
      <c r="F1303" s="5">
        <v>45108.458333333336</v>
      </c>
      <c r="G1303" s="1">
        <v>2</v>
      </c>
      <c r="H1303" s="5">
        <v>44726.320902800922</v>
      </c>
      <c r="I1303" s="7" t="s">
        <v>42</v>
      </c>
      <c r="J1303" s="7"/>
      <c r="K1303" s="7" t="s">
        <v>35</v>
      </c>
      <c r="L1303" s="7" t="s">
        <v>31</v>
      </c>
      <c r="M1303" s="7" t="s">
        <v>69</v>
      </c>
      <c r="N1303" s="7" t="s">
        <v>33</v>
      </c>
      <c r="O1303" s="7" t="s">
        <v>35</v>
      </c>
      <c r="P1303" s="25">
        <f t="shared" si="293"/>
        <v>1302</v>
      </c>
      <c r="Q1303" s="28">
        <f t="shared" si="290"/>
        <v>45078</v>
      </c>
      <c r="R1303" s="28" t="str">
        <f t="shared" si="280"/>
        <v>OTA</v>
      </c>
      <c r="S1303" s="28" t="str">
        <f t="shared" si="281"/>
        <v>OTA</v>
      </c>
      <c r="T1303" s="29">
        <f t="shared" si="282"/>
        <v>5.8927519151443723E-4</v>
      </c>
      <c r="U1303" s="29">
        <f t="shared" si="291"/>
        <v>5.8927519151443723E-4</v>
      </c>
      <c r="V1303" s="30">
        <f t="shared" si="283"/>
        <v>338.83949999999999</v>
      </c>
      <c r="W1303" s="30">
        <f t="shared" si="284"/>
        <v>0</v>
      </c>
      <c r="X1303" s="30">
        <f t="shared" si="285"/>
        <v>0</v>
      </c>
      <c r="Y1303" s="30">
        <f t="shared" si="286"/>
        <v>40.660739999999997</v>
      </c>
      <c r="Z1303" s="30">
        <f t="shared" si="287"/>
        <v>115</v>
      </c>
      <c r="AA1303" s="30">
        <f t="shared" si="288"/>
        <v>1.1785503830288744</v>
      </c>
      <c r="AB1303" s="30">
        <f t="shared" si="289"/>
        <v>0</v>
      </c>
      <c r="AC1303" s="30">
        <f t="shared" si="292"/>
        <v>1763.251209616971</v>
      </c>
    </row>
    <row r="1304" spans="1:29" x14ac:dyDescent="0.35">
      <c r="A1304" s="5">
        <v>45107.770770243056</v>
      </c>
      <c r="B1304" s="1">
        <v>3</v>
      </c>
      <c r="C1304" s="6">
        <v>6026.79</v>
      </c>
      <c r="D1304" s="6">
        <v>1</v>
      </c>
      <c r="E1304" s="7" t="s">
        <v>19</v>
      </c>
      <c r="F1304" s="5">
        <v>45110.384042939811</v>
      </c>
      <c r="G1304" s="1">
        <v>2</v>
      </c>
      <c r="H1304" s="5">
        <v>44771.596522743057</v>
      </c>
      <c r="I1304" s="7" t="s">
        <v>44</v>
      </c>
      <c r="J1304" s="7"/>
      <c r="K1304" s="7"/>
      <c r="L1304" s="7" t="s">
        <v>21</v>
      </c>
      <c r="M1304" s="7" t="s">
        <v>55</v>
      </c>
      <c r="N1304" s="7" t="s">
        <v>23</v>
      </c>
      <c r="O1304" s="7" t="s">
        <v>56</v>
      </c>
      <c r="P1304" s="25">
        <f t="shared" si="293"/>
        <v>1303</v>
      </c>
      <c r="Q1304" s="28">
        <f t="shared" si="290"/>
        <v>45078</v>
      </c>
      <c r="R1304" s="28" t="str">
        <f t="shared" si="280"/>
        <v>WEB</v>
      </c>
      <c r="S1304" s="28" t="str">
        <f t="shared" si="281"/>
        <v>OFFLINE</v>
      </c>
      <c r="T1304" s="29">
        <f t="shared" si="282"/>
        <v>4.8939641109298528E-3</v>
      </c>
      <c r="U1304" s="29">
        <f t="shared" si="291"/>
        <v>4.8939641109298528E-3</v>
      </c>
      <c r="V1304" s="30">
        <f t="shared" si="283"/>
        <v>0</v>
      </c>
      <c r="W1304" s="30">
        <f t="shared" si="284"/>
        <v>0</v>
      </c>
      <c r="X1304" s="30">
        <f t="shared" si="285"/>
        <v>0</v>
      </c>
      <c r="Y1304" s="30">
        <f t="shared" si="286"/>
        <v>84.375060000000005</v>
      </c>
      <c r="Z1304" s="30">
        <f t="shared" si="287"/>
        <v>191.66666666666666</v>
      </c>
      <c r="AA1304" s="30">
        <f t="shared" si="288"/>
        <v>0</v>
      </c>
      <c r="AB1304" s="30">
        <f t="shared" si="289"/>
        <v>0</v>
      </c>
      <c r="AC1304" s="30">
        <f t="shared" si="292"/>
        <v>5750.7482733333336</v>
      </c>
    </row>
    <row r="1305" spans="1:29" x14ac:dyDescent="0.35">
      <c r="A1305" s="5">
        <v>45107.770882407407</v>
      </c>
      <c r="B1305" s="1">
        <v>3</v>
      </c>
      <c r="C1305" s="6">
        <v>6026.79</v>
      </c>
      <c r="D1305" s="6">
        <v>1</v>
      </c>
      <c r="E1305" s="7" t="s">
        <v>19</v>
      </c>
      <c r="F1305" s="5">
        <v>45110.384042939811</v>
      </c>
      <c r="G1305" s="1">
        <v>2</v>
      </c>
      <c r="H1305" s="5">
        <v>44771.596522743057</v>
      </c>
      <c r="I1305" s="7" t="s">
        <v>44</v>
      </c>
      <c r="J1305" s="7"/>
      <c r="K1305" s="7"/>
      <c r="L1305" s="7" t="s">
        <v>21</v>
      </c>
      <c r="M1305" s="7" t="s">
        <v>55</v>
      </c>
      <c r="N1305" s="7" t="s">
        <v>23</v>
      </c>
      <c r="O1305" s="7" t="s">
        <v>56</v>
      </c>
      <c r="P1305" s="25">
        <f t="shared" si="293"/>
        <v>1304</v>
      </c>
      <c r="Q1305" s="28">
        <f t="shared" si="290"/>
        <v>45078</v>
      </c>
      <c r="R1305" s="28" t="str">
        <f t="shared" si="280"/>
        <v>WEB</v>
      </c>
      <c r="S1305" s="28" t="str">
        <f t="shared" si="281"/>
        <v>OFFLINE</v>
      </c>
      <c r="T1305" s="29">
        <f t="shared" si="282"/>
        <v>4.8939641109298528E-3</v>
      </c>
      <c r="U1305" s="29">
        <f t="shared" si="291"/>
        <v>4.8939641109298528E-3</v>
      </c>
      <c r="V1305" s="30">
        <f t="shared" si="283"/>
        <v>0</v>
      </c>
      <c r="W1305" s="30">
        <f t="shared" si="284"/>
        <v>0</v>
      </c>
      <c r="X1305" s="30">
        <f t="shared" si="285"/>
        <v>0</v>
      </c>
      <c r="Y1305" s="30">
        <f t="shared" si="286"/>
        <v>84.375060000000005</v>
      </c>
      <c r="Z1305" s="30">
        <f t="shared" si="287"/>
        <v>191.66666666666666</v>
      </c>
      <c r="AA1305" s="30">
        <f t="shared" si="288"/>
        <v>0</v>
      </c>
      <c r="AB1305" s="30">
        <f t="shared" si="289"/>
        <v>0</v>
      </c>
      <c r="AC1305" s="30">
        <f t="shared" si="292"/>
        <v>5750.7482733333336</v>
      </c>
    </row>
    <row r="1306" spans="1:29" x14ac:dyDescent="0.35">
      <c r="A1306" s="5">
        <v>45107.651353738423</v>
      </c>
      <c r="B1306" s="1">
        <v>2</v>
      </c>
      <c r="C1306" s="6">
        <v>5821.42</v>
      </c>
      <c r="D1306" s="6">
        <v>1</v>
      </c>
      <c r="E1306" s="7" t="s">
        <v>19</v>
      </c>
      <c r="F1306" s="5">
        <v>45109.454736053238</v>
      </c>
      <c r="G1306" s="1">
        <v>3</v>
      </c>
      <c r="H1306" s="5">
        <v>44726.941027569446</v>
      </c>
      <c r="I1306" s="7" t="s">
        <v>44</v>
      </c>
      <c r="J1306" s="7"/>
      <c r="K1306" s="7" t="s">
        <v>30</v>
      </c>
      <c r="L1306" s="7" t="s">
        <v>31</v>
      </c>
      <c r="M1306" s="7" t="s">
        <v>96</v>
      </c>
      <c r="N1306" s="7" t="s">
        <v>28</v>
      </c>
      <c r="O1306" s="7" t="s">
        <v>30</v>
      </c>
      <c r="P1306" s="25">
        <f t="shared" si="293"/>
        <v>1305</v>
      </c>
      <c r="Q1306" s="28">
        <f t="shared" si="290"/>
        <v>45078</v>
      </c>
      <c r="R1306" s="28" t="str">
        <f t="shared" si="280"/>
        <v>OTA</v>
      </c>
      <c r="S1306" s="28" t="str">
        <f t="shared" si="281"/>
        <v>OTA</v>
      </c>
      <c r="T1306" s="29">
        <f t="shared" si="282"/>
        <v>1.1785503830288745E-3</v>
      </c>
      <c r="U1306" s="29">
        <f t="shared" si="291"/>
        <v>1.1785503830288745E-3</v>
      </c>
      <c r="V1306" s="30">
        <f t="shared" si="283"/>
        <v>873.21299999999997</v>
      </c>
      <c r="W1306" s="30">
        <f t="shared" si="284"/>
        <v>0</v>
      </c>
      <c r="X1306" s="30">
        <f t="shared" si="285"/>
        <v>0</v>
      </c>
      <c r="Y1306" s="30">
        <f t="shared" si="286"/>
        <v>104.78555999999999</v>
      </c>
      <c r="Z1306" s="30">
        <f t="shared" si="287"/>
        <v>153.33333333333331</v>
      </c>
      <c r="AA1306" s="30">
        <f t="shared" si="288"/>
        <v>2.3571007660577488</v>
      </c>
      <c r="AB1306" s="30">
        <f t="shared" si="289"/>
        <v>0</v>
      </c>
      <c r="AC1306" s="30">
        <f t="shared" si="292"/>
        <v>4687.7310059006086</v>
      </c>
    </row>
    <row r="1307" spans="1:29" x14ac:dyDescent="0.35">
      <c r="A1307" s="5">
        <v>45107.755739224536</v>
      </c>
      <c r="B1307" s="1">
        <v>1</v>
      </c>
      <c r="C1307" s="6">
        <v>2167.86</v>
      </c>
      <c r="D1307" s="6">
        <v>1</v>
      </c>
      <c r="E1307" s="7" t="s">
        <v>19</v>
      </c>
      <c r="F1307" s="5">
        <v>45108.295399062503</v>
      </c>
      <c r="G1307" s="1">
        <v>2</v>
      </c>
      <c r="H1307" s="5">
        <v>45031.522007164349</v>
      </c>
      <c r="I1307" s="7" t="s">
        <v>48</v>
      </c>
      <c r="J1307" s="7"/>
      <c r="K1307" s="7" t="s">
        <v>30</v>
      </c>
      <c r="L1307" s="7" t="s">
        <v>31</v>
      </c>
      <c r="M1307" s="7" t="s">
        <v>32</v>
      </c>
      <c r="N1307" s="7" t="s">
        <v>33</v>
      </c>
      <c r="O1307" s="7" t="s">
        <v>30</v>
      </c>
      <c r="P1307" s="25">
        <f t="shared" si="293"/>
        <v>1306</v>
      </c>
      <c r="Q1307" s="28">
        <f t="shared" si="290"/>
        <v>45078</v>
      </c>
      <c r="R1307" s="28" t="str">
        <f t="shared" si="280"/>
        <v>OTA</v>
      </c>
      <c r="S1307" s="28" t="str">
        <f t="shared" si="281"/>
        <v>OTA</v>
      </c>
      <c r="T1307" s="29">
        <f t="shared" si="282"/>
        <v>5.8927519151443723E-4</v>
      </c>
      <c r="U1307" s="29">
        <f t="shared" si="291"/>
        <v>5.8927519151443723E-4</v>
      </c>
      <c r="V1307" s="30">
        <f t="shared" si="283"/>
        <v>325.17900000000003</v>
      </c>
      <c r="W1307" s="30">
        <f t="shared" si="284"/>
        <v>0</v>
      </c>
      <c r="X1307" s="30">
        <f t="shared" si="285"/>
        <v>0</v>
      </c>
      <c r="Y1307" s="30">
        <f t="shared" si="286"/>
        <v>39.021479999999997</v>
      </c>
      <c r="Z1307" s="30">
        <f t="shared" si="287"/>
        <v>115</v>
      </c>
      <c r="AA1307" s="30">
        <f t="shared" si="288"/>
        <v>1.1785503830288744</v>
      </c>
      <c r="AB1307" s="30">
        <f t="shared" si="289"/>
        <v>0</v>
      </c>
      <c r="AC1307" s="30">
        <f t="shared" si="292"/>
        <v>1687.4809696169712</v>
      </c>
    </row>
    <row r="1308" spans="1:29" x14ac:dyDescent="0.35">
      <c r="A1308" s="5">
        <v>45107.807567222226</v>
      </c>
      <c r="B1308" s="1">
        <v>1</v>
      </c>
      <c r="C1308" s="6">
        <v>1785.71</v>
      </c>
      <c r="D1308" s="6">
        <v>1</v>
      </c>
      <c r="E1308" s="7" t="s">
        <v>19</v>
      </c>
      <c r="F1308" s="5">
        <v>45108.299979479169</v>
      </c>
      <c r="G1308" s="1">
        <v>2</v>
      </c>
      <c r="H1308" s="5">
        <v>45079.738152847225</v>
      </c>
      <c r="I1308" s="7" t="s">
        <v>48</v>
      </c>
      <c r="J1308" s="7"/>
      <c r="K1308" s="7" t="s">
        <v>60</v>
      </c>
      <c r="L1308" s="7" t="s">
        <v>21</v>
      </c>
      <c r="M1308" s="7" t="s">
        <v>22</v>
      </c>
      <c r="N1308" s="7" t="s">
        <v>33</v>
      </c>
      <c r="O1308" s="7" t="s">
        <v>61</v>
      </c>
      <c r="P1308" s="25">
        <f t="shared" si="293"/>
        <v>1307</v>
      </c>
      <c r="Q1308" s="28">
        <f t="shared" si="290"/>
        <v>45078</v>
      </c>
      <c r="R1308" s="28" t="str">
        <f t="shared" si="280"/>
        <v>WEB</v>
      </c>
      <c r="S1308" s="28" t="str">
        <f t="shared" si="281"/>
        <v>META</v>
      </c>
      <c r="T1308" s="29">
        <f t="shared" si="282"/>
        <v>1.6313213703099511E-3</v>
      </c>
      <c r="U1308" s="29">
        <f t="shared" si="291"/>
        <v>1.6313213703099511E-3</v>
      </c>
      <c r="V1308" s="30">
        <f t="shared" si="283"/>
        <v>0</v>
      </c>
      <c r="W1308" s="30">
        <f t="shared" si="284"/>
        <v>0</v>
      </c>
      <c r="X1308" s="30">
        <f t="shared" si="285"/>
        <v>0</v>
      </c>
      <c r="Y1308" s="30">
        <f t="shared" si="286"/>
        <v>32.142779999999995</v>
      </c>
      <c r="Z1308" s="30">
        <f t="shared" si="287"/>
        <v>115</v>
      </c>
      <c r="AA1308" s="30">
        <f t="shared" si="288"/>
        <v>0</v>
      </c>
      <c r="AB1308" s="30">
        <f t="shared" si="289"/>
        <v>0</v>
      </c>
      <c r="AC1308" s="30">
        <f t="shared" si="292"/>
        <v>1638.5672200000001</v>
      </c>
    </row>
    <row r="1309" spans="1:29" x14ac:dyDescent="0.35">
      <c r="A1309" s="5">
        <v>45107.661382465281</v>
      </c>
      <c r="B1309" s="1">
        <v>1</v>
      </c>
      <c r="C1309" s="6">
        <v>1534.82</v>
      </c>
      <c r="D1309" s="6">
        <v>1</v>
      </c>
      <c r="E1309" s="7" t="s">
        <v>19</v>
      </c>
      <c r="F1309" s="5">
        <v>45108.458333333336</v>
      </c>
      <c r="G1309" s="1">
        <v>1</v>
      </c>
      <c r="H1309" s="5">
        <v>45046.772359270835</v>
      </c>
      <c r="I1309" s="7" t="s">
        <v>48</v>
      </c>
      <c r="J1309" s="7"/>
      <c r="K1309" s="7" t="s">
        <v>35</v>
      </c>
      <c r="L1309" s="7" t="s">
        <v>31</v>
      </c>
      <c r="M1309" s="7" t="s">
        <v>34</v>
      </c>
      <c r="N1309" s="7" t="s">
        <v>33</v>
      </c>
      <c r="O1309" s="7" t="s">
        <v>37</v>
      </c>
      <c r="P1309" s="25">
        <f t="shared" si="293"/>
        <v>1308</v>
      </c>
      <c r="Q1309" s="28">
        <f t="shared" si="290"/>
        <v>45078</v>
      </c>
      <c r="R1309" s="28" t="str">
        <f t="shared" si="280"/>
        <v>OTA</v>
      </c>
      <c r="S1309" s="28" t="str">
        <f t="shared" si="281"/>
        <v>OTA</v>
      </c>
      <c r="T1309" s="29">
        <f t="shared" si="282"/>
        <v>5.8927519151443723E-4</v>
      </c>
      <c r="U1309" s="29">
        <f t="shared" si="291"/>
        <v>5.8927519151443723E-4</v>
      </c>
      <c r="V1309" s="30">
        <f t="shared" si="283"/>
        <v>230.22299999999998</v>
      </c>
      <c r="W1309" s="30">
        <f t="shared" si="284"/>
        <v>0</v>
      </c>
      <c r="X1309" s="30">
        <f t="shared" si="285"/>
        <v>0</v>
      </c>
      <c r="Y1309" s="30">
        <f t="shared" si="286"/>
        <v>27.626759999999997</v>
      </c>
      <c r="Z1309" s="30">
        <f t="shared" si="287"/>
        <v>115</v>
      </c>
      <c r="AA1309" s="30">
        <f t="shared" si="288"/>
        <v>1.1785503830288744</v>
      </c>
      <c r="AB1309" s="30">
        <f t="shared" si="289"/>
        <v>0</v>
      </c>
      <c r="AC1309" s="30">
        <f t="shared" si="292"/>
        <v>1160.7916896169711</v>
      </c>
    </row>
    <row r="1310" spans="1:29" x14ac:dyDescent="0.35">
      <c r="A1310" s="5">
        <v>45107.699231099534</v>
      </c>
      <c r="B1310" s="1">
        <v>1</v>
      </c>
      <c r="C1310" s="6">
        <v>2232.14</v>
      </c>
      <c r="D1310" s="6">
        <v>1</v>
      </c>
      <c r="E1310" s="7" t="s">
        <v>19</v>
      </c>
      <c r="F1310" s="5">
        <v>45108.458333333336</v>
      </c>
      <c r="G1310" s="1">
        <v>2</v>
      </c>
      <c r="H1310" s="5">
        <v>45105.013680891207</v>
      </c>
      <c r="I1310" s="7" t="s">
        <v>48</v>
      </c>
      <c r="J1310" s="7"/>
      <c r="K1310" s="7" t="s">
        <v>30</v>
      </c>
      <c r="L1310" s="7" t="s">
        <v>31</v>
      </c>
      <c r="M1310" s="7" t="s">
        <v>32</v>
      </c>
      <c r="N1310" s="7" t="s">
        <v>33</v>
      </c>
      <c r="O1310" s="7" t="s">
        <v>30</v>
      </c>
      <c r="P1310" s="25">
        <f t="shared" si="293"/>
        <v>1309</v>
      </c>
      <c r="Q1310" s="28">
        <f t="shared" si="290"/>
        <v>45078</v>
      </c>
      <c r="R1310" s="28" t="str">
        <f t="shared" si="280"/>
        <v>OTA</v>
      </c>
      <c r="S1310" s="28" t="str">
        <f t="shared" si="281"/>
        <v>OTA</v>
      </c>
      <c r="T1310" s="29">
        <f t="shared" si="282"/>
        <v>5.8927519151443723E-4</v>
      </c>
      <c r="U1310" s="29">
        <f t="shared" si="291"/>
        <v>5.8927519151443723E-4</v>
      </c>
      <c r="V1310" s="30">
        <f t="shared" si="283"/>
        <v>334.82099999999997</v>
      </c>
      <c r="W1310" s="30">
        <f t="shared" si="284"/>
        <v>0</v>
      </c>
      <c r="X1310" s="30">
        <f t="shared" si="285"/>
        <v>0</v>
      </c>
      <c r="Y1310" s="30">
        <f t="shared" si="286"/>
        <v>40.178519999999992</v>
      </c>
      <c r="Z1310" s="30">
        <f t="shared" si="287"/>
        <v>115</v>
      </c>
      <c r="AA1310" s="30">
        <f t="shared" si="288"/>
        <v>1.1785503830288744</v>
      </c>
      <c r="AB1310" s="30">
        <f t="shared" si="289"/>
        <v>0</v>
      </c>
      <c r="AC1310" s="30">
        <f t="shared" si="292"/>
        <v>1740.961929616971</v>
      </c>
    </row>
    <row r="1311" spans="1:29" x14ac:dyDescent="0.35">
      <c r="A1311" s="5">
        <v>45107.512896215281</v>
      </c>
      <c r="B1311" s="1">
        <v>1</v>
      </c>
      <c r="C1311" s="6">
        <v>1741.74</v>
      </c>
      <c r="D1311" s="6">
        <v>1</v>
      </c>
      <c r="E1311" s="7" t="s">
        <v>19</v>
      </c>
      <c r="F1311" s="5">
        <v>45108.346116053239</v>
      </c>
      <c r="G1311" s="1">
        <v>2</v>
      </c>
      <c r="H1311" s="5">
        <v>45088.435549791669</v>
      </c>
      <c r="I1311" s="7" t="s">
        <v>48</v>
      </c>
      <c r="J1311" s="7"/>
      <c r="K1311" s="7" t="s">
        <v>38</v>
      </c>
      <c r="L1311" s="7" t="s">
        <v>31</v>
      </c>
      <c r="M1311" s="7" t="s">
        <v>32</v>
      </c>
      <c r="N1311" s="7" t="s">
        <v>23</v>
      </c>
      <c r="O1311" s="7" t="s">
        <v>38</v>
      </c>
      <c r="P1311" s="25">
        <f t="shared" si="293"/>
        <v>1310</v>
      </c>
      <c r="Q1311" s="28">
        <f t="shared" si="290"/>
        <v>45078</v>
      </c>
      <c r="R1311" s="28" t="str">
        <f t="shared" si="280"/>
        <v>OTA</v>
      </c>
      <c r="S1311" s="28" t="str">
        <f t="shared" si="281"/>
        <v>OTA</v>
      </c>
      <c r="T1311" s="29">
        <f t="shared" si="282"/>
        <v>5.8927519151443723E-4</v>
      </c>
      <c r="U1311" s="29">
        <f t="shared" si="291"/>
        <v>5.8927519151443723E-4</v>
      </c>
      <c r="V1311" s="30">
        <f t="shared" si="283"/>
        <v>261.26099999999997</v>
      </c>
      <c r="W1311" s="30">
        <f t="shared" si="284"/>
        <v>0</v>
      </c>
      <c r="X1311" s="30">
        <f t="shared" si="285"/>
        <v>0</v>
      </c>
      <c r="Y1311" s="30">
        <f t="shared" si="286"/>
        <v>31.351319999999998</v>
      </c>
      <c r="Z1311" s="30">
        <f t="shared" si="287"/>
        <v>115</v>
      </c>
      <c r="AA1311" s="30">
        <f t="shared" si="288"/>
        <v>1.1785503830288744</v>
      </c>
      <c r="AB1311" s="30">
        <f t="shared" si="289"/>
        <v>0</v>
      </c>
      <c r="AC1311" s="30">
        <f t="shared" si="292"/>
        <v>1332.9491296169713</v>
      </c>
    </row>
    <row r="1312" spans="1:29" x14ac:dyDescent="0.35">
      <c r="A1312" s="5">
        <v>45107.416742407404</v>
      </c>
      <c r="B1312" s="1">
        <v>1</v>
      </c>
      <c r="C1312" s="6">
        <v>2769.09</v>
      </c>
      <c r="D1312" s="6">
        <v>1</v>
      </c>
      <c r="E1312" s="7" t="s">
        <v>19</v>
      </c>
      <c r="F1312" s="5">
        <v>45108.426737499998</v>
      </c>
      <c r="G1312" s="1">
        <v>4</v>
      </c>
      <c r="H1312" s="5">
        <v>44817.362850405094</v>
      </c>
      <c r="I1312" s="7" t="s">
        <v>63</v>
      </c>
      <c r="J1312" s="7"/>
      <c r="K1312" s="7"/>
      <c r="L1312" s="7" t="s">
        <v>21</v>
      </c>
      <c r="M1312" s="7" t="s">
        <v>55</v>
      </c>
      <c r="N1312" s="7" t="s">
        <v>28</v>
      </c>
      <c r="O1312" s="7" t="s">
        <v>56</v>
      </c>
      <c r="P1312" s="25">
        <f t="shared" si="293"/>
        <v>1311</v>
      </c>
      <c r="Q1312" s="28">
        <f t="shared" si="290"/>
        <v>45078</v>
      </c>
      <c r="R1312" s="28" t="str">
        <f t="shared" si="280"/>
        <v>WEB</v>
      </c>
      <c r="S1312" s="28" t="str">
        <f t="shared" si="281"/>
        <v>OFFLINE</v>
      </c>
      <c r="T1312" s="29">
        <f t="shared" si="282"/>
        <v>1.6313213703099511E-3</v>
      </c>
      <c r="U1312" s="29">
        <f t="shared" si="291"/>
        <v>1.6313213703099511E-3</v>
      </c>
      <c r="V1312" s="30">
        <f t="shared" si="283"/>
        <v>0</v>
      </c>
      <c r="W1312" s="30">
        <f t="shared" si="284"/>
        <v>0</v>
      </c>
      <c r="X1312" s="30">
        <f t="shared" si="285"/>
        <v>0</v>
      </c>
      <c r="Y1312" s="30">
        <f t="shared" si="286"/>
        <v>38.76726</v>
      </c>
      <c r="Z1312" s="30">
        <f t="shared" si="287"/>
        <v>115</v>
      </c>
      <c r="AA1312" s="30">
        <f t="shared" si="288"/>
        <v>0</v>
      </c>
      <c r="AB1312" s="30">
        <f t="shared" si="289"/>
        <v>0</v>
      </c>
      <c r="AC1312" s="30">
        <f t="shared" si="292"/>
        <v>2615.3227400000001</v>
      </c>
    </row>
    <row r="1313" spans="1:29" x14ac:dyDescent="0.35">
      <c r="A1313" s="5">
        <v>45107.486390740742</v>
      </c>
      <c r="B1313" s="1">
        <v>1</v>
      </c>
      <c r="C1313" s="6">
        <v>3238.84</v>
      </c>
      <c r="D1313" s="6">
        <v>1</v>
      </c>
      <c r="E1313" s="7" t="s">
        <v>19</v>
      </c>
      <c r="F1313" s="5">
        <v>45108.416666666664</v>
      </c>
      <c r="G1313" s="1">
        <v>4</v>
      </c>
      <c r="H1313" s="5">
        <v>45029.881727384258</v>
      </c>
      <c r="I1313" s="7" t="s">
        <v>63</v>
      </c>
      <c r="J1313" s="7"/>
      <c r="K1313" s="7" t="s">
        <v>30</v>
      </c>
      <c r="L1313" s="7" t="s">
        <v>31</v>
      </c>
      <c r="M1313" s="7" t="s">
        <v>32</v>
      </c>
      <c r="N1313" s="7" t="s">
        <v>33</v>
      </c>
      <c r="O1313" s="7" t="s">
        <v>30</v>
      </c>
      <c r="P1313" s="25">
        <f t="shared" si="293"/>
        <v>1312</v>
      </c>
      <c r="Q1313" s="28">
        <f t="shared" si="290"/>
        <v>45078</v>
      </c>
      <c r="R1313" s="28" t="str">
        <f t="shared" si="280"/>
        <v>OTA</v>
      </c>
      <c r="S1313" s="28" t="str">
        <f t="shared" si="281"/>
        <v>OTA</v>
      </c>
      <c r="T1313" s="29">
        <f t="shared" si="282"/>
        <v>5.8927519151443723E-4</v>
      </c>
      <c r="U1313" s="29">
        <f t="shared" si="291"/>
        <v>5.8927519151443723E-4</v>
      </c>
      <c r="V1313" s="30">
        <f t="shared" si="283"/>
        <v>485.82600000000002</v>
      </c>
      <c r="W1313" s="30">
        <f t="shared" si="284"/>
        <v>0</v>
      </c>
      <c r="X1313" s="30">
        <f t="shared" si="285"/>
        <v>0</v>
      </c>
      <c r="Y1313" s="30">
        <f t="shared" si="286"/>
        <v>58.299119999999995</v>
      </c>
      <c r="Z1313" s="30">
        <f t="shared" si="287"/>
        <v>115</v>
      </c>
      <c r="AA1313" s="30">
        <f t="shared" si="288"/>
        <v>1.1785503830288744</v>
      </c>
      <c r="AB1313" s="30">
        <f t="shared" si="289"/>
        <v>0</v>
      </c>
      <c r="AC1313" s="30">
        <f t="shared" si="292"/>
        <v>2578.5363296169712</v>
      </c>
    </row>
    <row r="1314" spans="1:29" x14ac:dyDescent="0.35">
      <c r="A1314" s="5">
        <v>45107.746788888886</v>
      </c>
      <c r="B1314" s="1">
        <v>1</v>
      </c>
      <c r="C1314" s="6">
        <v>4263.3900000000003</v>
      </c>
      <c r="D1314" s="6">
        <v>1</v>
      </c>
      <c r="E1314" s="7" t="s">
        <v>19</v>
      </c>
      <c r="F1314" s="5">
        <v>45108.458333333336</v>
      </c>
      <c r="G1314" s="1">
        <v>4</v>
      </c>
      <c r="H1314" s="5">
        <v>45089.35777894676</v>
      </c>
      <c r="I1314" s="7" t="s">
        <v>63</v>
      </c>
      <c r="J1314" s="7"/>
      <c r="K1314" s="7" t="s">
        <v>30</v>
      </c>
      <c r="L1314" s="7" t="s">
        <v>31</v>
      </c>
      <c r="M1314" s="7" t="s">
        <v>32</v>
      </c>
      <c r="N1314" s="7" t="s">
        <v>33</v>
      </c>
      <c r="O1314" s="7" t="s">
        <v>30</v>
      </c>
      <c r="P1314" s="25">
        <f t="shared" si="293"/>
        <v>1313</v>
      </c>
      <c r="Q1314" s="28">
        <f t="shared" si="290"/>
        <v>45078</v>
      </c>
      <c r="R1314" s="28" t="str">
        <f t="shared" si="280"/>
        <v>OTA</v>
      </c>
      <c r="S1314" s="28" t="str">
        <f t="shared" si="281"/>
        <v>OTA</v>
      </c>
      <c r="T1314" s="29">
        <f t="shared" si="282"/>
        <v>5.8927519151443723E-4</v>
      </c>
      <c r="U1314" s="29">
        <f t="shared" si="291"/>
        <v>5.8927519151443723E-4</v>
      </c>
      <c r="V1314" s="30">
        <f t="shared" si="283"/>
        <v>639.50850000000003</v>
      </c>
      <c r="W1314" s="30">
        <f t="shared" si="284"/>
        <v>0</v>
      </c>
      <c r="X1314" s="30">
        <f t="shared" si="285"/>
        <v>0</v>
      </c>
      <c r="Y1314" s="30">
        <f t="shared" si="286"/>
        <v>76.741020000000006</v>
      </c>
      <c r="Z1314" s="30">
        <f t="shared" si="287"/>
        <v>115</v>
      </c>
      <c r="AA1314" s="30">
        <f t="shared" si="288"/>
        <v>1.1785503830288744</v>
      </c>
      <c r="AB1314" s="30">
        <f t="shared" si="289"/>
        <v>0</v>
      </c>
      <c r="AC1314" s="30">
        <f t="shared" si="292"/>
        <v>3430.9619296169712</v>
      </c>
    </row>
    <row r="1315" spans="1:29" x14ac:dyDescent="0.35">
      <c r="A1315" s="5">
        <v>45107.846413240739</v>
      </c>
      <c r="B1315" s="1">
        <v>1</v>
      </c>
      <c r="C1315" s="6">
        <v>785.53</v>
      </c>
      <c r="D1315" s="6">
        <v>1</v>
      </c>
      <c r="E1315" s="7" t="s">
        <v>19</v>
      </c>
      <c r="F1315" s="5">
        <v>45108.372385312497</v>
      </c>
      <c r="G1315" s="1">
        <v>1</v>
      </c>
      <c r="H1315" s="5">
        <v>45107.845213009263</v>
      </c>
      <c r="I1315" s="7" t="s">
        <v>49</v>
      </c>
      <c r="J1315" s="7"/>
      <c r="K1315" s="7"/>
      <c r="L1315" s="7" t="s">
        <v>21</v>
      </c>
      <c r="M1315" s="7" t="s">
        <v>52</v>
      </c>
      <c r="N1315" s="7" t="s">
        <v>23</v>
      </c>
      <c r="O1315" s="7" t="s">
        <v>24</v>
      </c>
      <c r="P1315" s="25">
        <f t="shared" si="293"/>
        <v>1314</v>
      </c>
      <c r="Q1315" s="28">
        <f t="shared" si="290"/>
        <v>45078</v>
      </c>
      <c r="R1315" s="28" t="str">
        <f t="shared" si="280"/>
        <v>WEB</v>
      </c>
      <c r="S1315" s="28" t="str">
        <f t="shared" si="281"/>
        <v>OFFLINE</v>
      </c>
      <c r="T1315" s="29">
        <f t="shared" si="282"/>
        <v>1.6313213703099511E-3</v>
      </c>
      <c r="U1315" s="29">
        <f t="shared" si="291"/>
        <v>1.6313213703099511E-3</v>
      </c>
      <c r="V1315" s="30">
        <f t="shared" si="283"/>
        <v>0</v>
      </c>
      <c r="W1315" s="30">
        <f t="shared" si="284"/>
        <v>0</v>
      </c>
      <c r="X1315" s="30">
        <f t="shared" si="285"/>
        <v>0</v>
      </c>
      <c r="Y1315" s="30">
        <f t="shared" si="286"/>
        <v>10.99742</v>
      </c>
      <c r="Z1315" s="30">
        <f t="shared" si="287"/>
        <v>115</v>
      </c>
      <c r="AA1315" s="30">
        <f t="shared" si="288"/>
        <v>0</v>
      </c>
      <c r="AB1315" s="30">
        <f t="shared" si="289"/>
        <v>0</v>
      </c>
      <c r="AC1315" s="30">
        <f t="shared" si="292"/>
        <v>659.53257999999994</v>
      </c>
    </row>
    <row r="1316" spans="1:29" x14ac:dyDescent="0.35">
      <c r="A1316" s="5">
        <v>45108.237271157406</v>
      </c>
      <c r="B1316" s="1">
        <v>2</v>
      </c>
      <c r="C1316" s="6">
        <v>2207.14</v>
      </c>
      <c r="D1316" s="6">
        <v>1</v>
      </c>
      <c r="E1316" s="7" t="s">
        <v>19</v>
      </c>
      <c r="F1316" s="5">
        <v>45109.45829372685</v>
      </c>
      <c r="G1316" s="1">
        <v>1</v>
      </c>
      <c r="H1316" s="5">
        <v>45103.732086944445</v>
      </c>
      <c r="I1316" s="7" t="s">
        <v>49</v>
      </c>
      <c r="J1316" s="7"/>
      <c r="K1316" s="7" t="s">
        <v>30</v>
      </c>
      <c r="L1316" s="7" t="s">
        <v>31</v>
      </c>
      <c r="M1316" s="7" t="s">
        <v>32</v>
      </c>
      <c r="N1316" s="7" t="s">
        <v>33</v>
      </c>
      <c r="O1316" s="7" t="s">
        <v>30</v>
      </c>
      <c r="P1316" s="25">
        <f t="shared" si="293"/>
        <v>1315</v>
      </c>
      <c r="Q1316" s="28">
        <f t="shared" si="290"/>
        <v>45108</v>
      </c>
      <c r="R1316" s="28" t="str">
        <f t="shared" si="280"/>
        <v>OTA</v>
      </c>
      <c r="S1316" s="28" t="str">
        <f t="shared" si="281"/>
        <v>OTA</v>
      </c>
      <c r="T1316" s="29">
        <f t="shared" si="282"/>
        <v>1.4652014652014652E-3</v>
      </c>
      <c r="U1316" s="29">
        <f t="shared" si="291"/>
        <v>1.4652014652014652E-3</v>
      </c>
      <c r="V1316" s="30">
        <f t="shared" si="283"/>
        <v>331.07099999999997</v>
      </c>
      <c r="W1316" s="30">
        <f t="shared" si="284"/>
        <v>0</v>
      </c>
      <c r="X1316" s="30">
        <f t="shared" si="285"/>
        <v>0</v>
      </c>
      <c r="Y1316" s="30">
        <f t="shared" si="286"/>
        <v>39.728519999999996</v>
      </c>
      <c r="Z1316" s="30">
        <f t="shared" si="287"/>
        <v>153.33333333333331</v>
      </c>
      <c r="AA1316" s="30">
        <f t="shared" si="288"/>
        <v>2.9304029304029302</v>
      </c>
      <c r="AB1316" s="30">
        <f t="shared" si="289"/>
        <v>0</v>
      </c>
      <c r="AC1316" s="30">
        <f t="shared" si="292"/>
        <v>1680.0767437362638</v>
      </c>
    </row>
    <row r="1317" spans="1:29" x14ac:dyDescent="0.35">
      <c r="A1317" s="5">
        <v>45108.035987951385</v>
      </c>
      <c r="B1317" s="1">
        <v>1</v>
      </c>
      <c r="C1317" s="6">
        <v>809.82</v>
      </c>
      <c r="D1317" s="6">
        <v>1</v>
      </c>
      <c r="E1317" s="7" t="s">
        <v>19</v>
      </c>
      <c r="F1317" s="5">
        <v>45108.25</v>
      </c>
      <c r="G1317" s="1">
        <v>1</v>
      </c>
      <c r="H1317" s="5">
        <v>45107.92964908565</v>
      </c>
      <c r="I1317" s="7" t="s">
        <v>49</v>
      </c>
      <c r="J1317" s="7"/>
      <c r="K1317" s="7" t="s">
        <v>30</v>
      </c>
      <c r="L1317" s="7" t="s">
        <v>31</v>
      </c>
      <c r="M1317" s="7" t="s">
        <v>32</v>
      </c>
      <c r="N1317" s="7" t="s">
        <v>33</v>
      </c>
      <c r="O1317" s="7" t="s">
        <v>30</v>
      </c>
      <c r="P1317" s="25">
        <f t="shared" si="293"/>
        <v>1316</v>
      </c>
      <c r="Q1317" s="28">
        <f t="shared" si="290"/>
        <v>45108</v>
      </c>
      <c r="R1317" s="28" t="str">
        <f t="shared" si="280"/>
        <v>OTA</v>
      </c>
      <c r="S1317" s="28" t="str">
        <f t="shared" si="281"/>
        <v>OTA</v>
      </c>
      <c r="T1317" s="29">
        <f t="shared" si="282"/>
        <v>7.326007326007326E-4</v>
      </c>
      <c r="U1317" s="29">
        <f t="shared" si="291"/>
        <v>7.326007326007326E-4</v>
      </c>
      <c r="V1317" s="30">
        <f t="shared" si="283"/>
        <v>121.473</v>
      </c>
      <c r="W1317" s="30">
        <f t="shared" si="284"/>
        <v>0</v>
      </c>
      <c r="X1317" s="30">
        <f t="shared" si="285"/>
        <v>0</v>
      </c>
      <c r="Y1317" s="30">
        <f t="shared" si="286"/>
        <v>14.57676</v>
      </c>
      <c r="Z1317" s="30">
        <f t="shared" si="287"/>
        <v>115</v>
      </c>
      <c r="AA1317" s="30">
        <f t="shared" si="288"/>
        <v>1.4652014652014651</v>
      </c>
      <c r="AB1317" s="30">
        <f t="shared" si="289"/>
        <v>0</v>
      </c>
      <c r="AC1317" s="30">
        <f t="shared" si="292"/>
        <v>557.30503853479854</v>
      </c>
    </row>
    <row r="1318" spans="1:29" x14ac:dyDescent="0.35">
      <c r="A1318" s="5">
        <v>45108.052734849538</v>
      </c>
      <c r="B1318" s="1">
        <v>1</v>
      </c>
      <c r="C1318" s="6">
        <v>809.82</v>
      </c>
      <c r="D1318" s="6">
        <v>1</v>
      </c>
      <c r="E1318" s="7" t="s">
        <v>19</v>
      </c>
      <c r="F1318" s="5">
        <v>45108.433896435185</v>
      </c>
      <c r="G1318" s="1">
        <v>1</v>
      </c>
      <c r="H1318" s="5">
        <v>45108.014365949071</v>
      </c>
      <c r="I1318" s="7" t="s">
        <v>49</v>
      </c>
      <c r="J1318" s="7"/>
      <c r="K1318" s="7" t="s">
        <v>30</v>
      </c>
      <c r="L1318" s="7" t="s">
        <v>31</v>
      </c>
      <c r="M1318" s="7" t="s">
        <v>32</v>
      </c>
      <c r="N1318" s="7" t="s">
        <v>33</v>
      </c>
      <c r="O1318" s="7" t="s">
        <v>30</v>
      </c>
      <c r="P1318" s="25">
        <f t="shared" si="293"/>
        <v>1317</v>
      </c>
      <c r="Q1318" s="28">
        <f t="shared" si="290"/>
        <v>45108</v>
      </c>
      <c r="R1318" s="28" t="str">
        <f t="shared" si="280"/>
        <v>OTA</v>
      </c>
      <c r="S1318" s="28" t="str">
        <f t="shared" si="281"/>
        <v>OTA</v>
      </c>
      <c r="T1318" s="29">
        <f t="shared" si="282"/>
        <v>7.326007326007326E-4</v>
      </c>
      <c r="U1318" s="29">
        <f t="shared" si="291"/>
        <v>7.326007326007326E-4</v>
      </c>
      <c r="V1318" s="30">
        <f t="shared" si="283"/>
        <v>121.473</v>
      </c>
      <c r="W1318" s="30">
        <f t="shared" si="284"/>
        <v>0</v>
      </c>
      <c r="X1318" s="30">
        <f t="shared" si="285"/>
        <v>0</v>
      </c>
      <c r="Y1318" s="30">
        <f t="shared" si="286"/>
        <v>14.57676</v>
      </c>
      <c r="Z1318" s="30">
        <f t="shared" si="287"/>
        <v>115</v>
      </c>
      <c r="AA1318" s="30">
        <f t="shared" si="288"/>
        <v>1.4652014652014651</v>
      </c>
      <c r="AB1318" s="30">
        <f t="shared" si="289"/>
        <v>0</v>
      </c>
      <c r="AC1318" s="30">
        <f t="shared" si="292"/>
        <v>557.30503853479854</v>
      </c>
    </row>
    <row r="1319" spans="1:29" x14ac:dyDescent="0.35">
      <c r="A1319" s="5">
        <v>45108.007864085645</v>
      </c>
      <c r="B1319" s="1">
        <v>1</v>
      </c>
      <c r="C1319" s="6">
        <v>843.75</v>
      </c>
      <c r="D1319" s="6">
        <v>1</v>
      </c>
      <c r="E1319" s="7" t="s">
        <v>19</v>
      </c>
      <c r="F1319" s="5">
        <v>45108.375324444445</v>
      </c>
      <c r="G1319" s="1">
        <v>1</v>
      </c>
      <c r="H1319" s="5">
        <v>45027.783811412039</v>
      </c>
      <c r="I1319" s="7" t="s">
        <v>49</v>
      </c>
      <c r="J1319" s="7"/>
      <c r="K1319" s="7" t="s">
        <v>30</v>
      </c>
      <c r="L1319" s="7" t="s">
        <v>31</v>
      </c>
      <c r="M1319" s="7" t="s">
        <v>34</v>
      </c>
      <c r="N1319" s="7" t="s">
        <v>33</v>
      </c>
      <c r="O1319" s="7" t="s">
        <v>30</v>
      </c>
      <c r="P1319" s="25">
        <f t="shared" si="293"/>
        <v>1318</v>
      </c>
      <c r="Q1319" s="28">
        <f t="shared" si="290"/>
        <v>45108</v>
      </c>
      <c r="R1319" s="28" t="str">
        <f t="shared" si="280"/>
        <v>OTA</v>
      </c>
      <c r="S1319" s="28" t="str">
        <f t="shared" si="281"/>
        <v>OTA</v>
      </c>
      <c r="T1319" s="29">
        <f t="shared" si="282"/>
        <v>7.326007326007326E-4</v>
      </c>
      <c r="U1319" s="29">
        <f t="shared" si="291"/>
        <v>7.326007326007326E-4</v>
      </c>
      <c r="V1319" s="30">
        <f t="shared" si="283"/>
        <v>126.5625</v>
      </c>
      <c r="W1319" s="30">
        <f t="shared" si="284"/>
        <v>0</v>
      </c>
      <c r="X1319" s="30">
        <f t="shared" si="285"/>
        <v>0</v>
      </c>
      <c r="Y1319" s="30">
        <f t="shared" si="286"/>
        <v>15.187499999999998</v>
      </c>
      <c r="Z1319" s="30">
        <f t="shared" si="287"/>
        <v>115</v>
      </c>
      <c r="AA1319" s="30">
        <f t="shared" si="288"/>
        <v>1.4652014652014651</v>
      </c>
      <c r="AB1319" s="30">
        <f t="shared" si="289"/>
        <v>0</v>
      </c>
      <c r="AC1319" s="30">
        <f t="shared" si="292"/>
        <v>585.53479853479848</v>
      </c>
    </row>
    <row r="1320" spans="1:29" x14ac:dyDescent="0.35">
      <c r="A1320" s="5">
        <v>45108.172345451392</v>
      </c>
      <c r="B1320" s="1">
        <v>1</v>
      </c>
      <c r="C1320" s="6">
        <v>785.53</v>
      </c>
      <c r="D1320" s="6">
        <v>1</v>
      </c>
      <c r="E1320" s="7" t="s">
        <v>19</v>
      </c>
      <c r="F1320" s="5">
        <v>45108.458333333336</v>
      </c>
      <c r="G1320" s="1">
        <v>1</v>
      </c>
      <c r="H1320" s="5">
        <v>45108.171246435188</v>
      </c>
      <c r="I1320" s="7" t="s">
        <v>49</v>
      </c>
      <c r="J1320" s="7"/>
      <c r="K1320" s="7"/>
      <c r="L1320" s="7" t="s">
        <v>21</v>
      </c>
      <c r="M1320" s="7" t="s">
        <v>52</v>
      </c>
      <c r="N1320" s="7" t="s">
        <v>33</v>
      </c>
      <c r="O1320" s="7" t="s">
        <v>24</v>
      </c>
      <c r="P1320" s="25">
        <f t="shared" si="293"/>
        <v>1319</v>
      </c>
      <c r="Q1320" s="28">
        <f t="shared" si="290"/>
        <v>45108</v>
      </c>
      <c r="R1320" s="28" t="str">
        <f t="shared" si="280"/>
        <v>WEB</v>
      </c>
      <c r="S1320" s="28" t="str">
        <f t="shared" si="281"/>
        <v>OFFLINE</v>
      </c>
      <c r="T1320" s="29">
        <f t="shared" si="282"/>
        <v>1.6863406408094434E-3</v>
      </c>
      <c r="U1320" s="29">
        <f t="shared" si="291"/>
        <v>1.6863406408094434E-3</v>
      </c>
      <c r="V1320" s="30">
        <f t="shared" si="283"/>
        <v>0</v>
      </c>
      <c r="W1320" s="30">
        <f t="shared" si="284"/>
        <v>0</v>
      </c>
      <c r="X1320" s="30">
        <f t="shared" si="285"/>
        <v>0</v>
      </c>
      <c r="Y1320" s="30">
        <f t="shared" si="286"/>
        <v>10.99742</v>
      </c>
      <c r="Z1320" s="30">
        <f t="shared" si="287"/>
        <v>115</v>
      </c>
      <c r="AA1320" s="30">
        <f t="shared" si="288"/>
        <v>0</v>
      </c>
      <c r="AB1320" s="30">
        <f t="shared" si="289"/>
        <v>0</v>
      </c>
      <c r="AC1320" s="30">
        <f t="shared" si="292"/>
        <v>659.53257999999994</v>
      </c>
    </row>
    <row r="1321" spans="1:29" x14ac:dyDescent="0.35">
      <c r="A1321" s="5">
        <v>45107.669278229165</v>
      </c>
      <c r="B1321" s="1">
        <v>1</v>
      </c>
      <c r="C1321" s="6">
        <v>796.88</v>
      </c>
      <c r="D1321" s="6">
        <v>1</v>
      </c>
      <c r="E1321" s="7" t="s">
        <v>19</v>
      </c>
      <c r="F1321" s="5">
        <v>45108.458333333336</v>
      </c>
      <c r="G1321" s="1">
        <v>1</v>
      </c>
      <c r="H1321" s="5">
        <v>45018.935203252317</v>
      </c>
      <c r="I1321" s="7" t="s">
        <v>49</v>
      </c>
      <c r="J1321" s="7"/>
      <c r="K1321" s="7" t="s">
        <v>50</v>
      </c>
      <c r="L1321" s="7" t="s">
        <v>31</v>
      </c>
      <c r="M1321" s="7" t="s">
        <v>32</v>
      </c>
      <c r="N1321" s="7" t="s">
        <v>33</v>
      </c>
      <c r="O1321" s="7" t="s">
        <v>51</v>
      </c>
      <c r="P1321" s="25">
        <f t="shared" si="293"/>
        <v>1320</v>
      </c>
      <c r="Q1321" s="28">
        <f t="shared" si="290"/>
        <v>45078</v>
      </c>
      <c r="R1321" s="28" t="str">
        <f t="shared" si="280"/>
        <v>OTA</v>
      </c>
      <c r="S1321" s="28" t="str">
        <f t="shared" si="281"/>
        <v>OTA</v>
      </c>
      <c r="T1321" s="29">
        <f t="shared" si="282"/>
        <v>5.8927519151443723E-4</v>
      </c>
      <c r="U1321" s="29">
        <f t="shared" si="291"/>
        <v>5.8927519151443723E-4</v>
      </c>
      <c r="V1321" s="30">
        <f t="shared" si="283"/>
        <v>119.532</v>
      </c>
      <c r="W1321" s="30">
        <f t="shared" si="284"/>
        <v>0</v>
      </c>
      <c r="X1321" s="30">
        <f t="shared" si="285"/>
        <v>0</v>
      </c>
      <c r="Y1321" s="30">
        <f t="shared" si="286"/>
        <v>14.343839999999998</v>
      </c>
      <c r="Z1321" s="30">
        <f t="shared" si="287"/>
        <v>115</v>
      </c>
      <c r="AA1321" s="30">
        <f t="shared" si="288"/>
        <v>1.1785503830288744</v>
      </c>
      <c r="AB1321" s="30">
        <f t="shared" si="289"/>
        <v>0</v>
      </c>
      <c r="AC1321" s="30">
        <f t="shared" si="292"/>
        <v>546.82560961697118</v>
      </c>
    </row>
    <row r="1322" spans="1:29" x14ac:dyDescent="0.35">
      <c r="A1322" s="5">
        <v>45107.666574305556</v>
      </c>
      <c r="B1322" s="1">
        <v>3</v>
      </c>
      <c r="C1322" s="6">
        <v>4026.11</v>
      </c>
      <c r="D1322" s="6">
        <v>1</v>
      </c>
      <c r="E1322" s="7" t="s">
        <v>19</v>
      </c>
      <c r="F1322" s="5">
        <v>45110.458333333336</v>
      </c>
      <c r="G1322" s="1">
        <v>1</v>
      </c>
      <c r="H1322" s="5">
        <v>45074.923769421293</v>
      </c>
      <c r="I1322" s="7" t="s">
        <v>53</v>
      </c>
      <c r="J1322" s="7"/>
      <c r="K1322" s="7" t="s">
        <v>50</v>
      </c>
      <c r="L1322" s="7" t="s">
        <v>31</v>
      </c>
      <c r="M1322" s="7" t="s">
        <v>32</v>
      </c>
      <c r="N1322" s="7" t="s">
        <v>28</v>
      </c>
      <c r="O1322" s="7" t="s">
        <v>51</v>
      </c>
      <c r="P1322" s="25">
        <f t="shared" si="293"/>
        <v>1321</v>
      </c>
      <c r="Q1322" s="28">
        <f t="shared" si="290"/>
        <v>45078</v>
      </c>
      <c r="R1322" s="28" t="str">
        <f t="shared" si="280"/>
        <v>OTA</v>
      </c>
      <c r="S1322" s="28" t="str">
        <f t="shared" si="281"/>
        <v>OTA</v>
      </c>
      <c r="T1322" s="29">
        <f t="shared" si="282"/>
        <v>1.7678255745433118E-3</v>
      </c>
      <c r="U1322" s="29">
        <f t="shared" si="291"/>
        <v>1.7678255745433118E-3</v>
      </c>
      <c r="V1322" s="30">
        <f t="shared" si="283"/>
        <v>603.91650000000004</v>
      </c>
      <c r="W1322" s="30">
        <f t="shared" si="284"/>
        <v>0</v>
      </c>
      <c r="X1322" s="30">
        <f t="shared" si="285"/>
        <v>0</v>
      </c>
      <c r="Y1322" s="30">
        <f t="shared" si="286"/>
        <v>72.469979999999993</v>
      </c>
      <c r="Z1322" s="30">
        <f t="shared" si="287"/>
        <v>191.66666666666666</v>
      </c>
      <c r="AA1322" s="30">
        <f t="shared" si="288"/>
        <v>3.5356511490866236</v>
      </c>
      <c r="AB1322" s="30">
        <f t="shared" si="289"/>
        <v>0</v>
      </c>
      <c r="AC1322" s="30">
        <f t="shared" si="292"/>
        <v>3154.5212021842467</v>
      </c>
    </row>
    <row r="1323" spans="1:29" x14ac:dyDescent="0.35">
      <c r="A1323" s="5">
        <v>45107.667859525463</v>
      </c>
      <c r="B1323" s="1">
        <v>3</v>
      </c>
      <c r="C1323" s="6">
        <v>4026.11</v>
      </c>
      <c r="D1323" s="6">
        <v>1</v>
      </c>
      <c r="E1323" s="7" t="s">
        <v>19</v>
      </c>
      <c r="F1323" s="5">
        <v>45110.458333333336</v>
      </c>
      <c r="G1323" s="1">
        <v>1</v>
      </c>
      <c r="H1323" s="5">
        <v>45074.923769432869</v>
      </c>
      <c r="I1323" s="7" t="s">
        <v>53</v>
      </c>
      <c r="J1323" s="7"/>
      <c r="K1323" s="7" t="s">
        <v>50</v>
      </c>
      <c r="L1323" s="7" t="s">
        <v>31</v>
      </c>
      <c r="M1323" s="7" t="s">
        <v>32</v>
      </c>
      <c r="N1323" s="7" t="s">
        <v>28</v>
      </c>
      <c r="O1323" s="7" t="s">
        <v>51</v>
      </c>
      <c r="P1323" s="25">
        <f t="shared" si="293"/>
        <v>1322</v>
      </c>
      <c r="Q1323" s="28">
        <f t="shared" si="290"/>
        <v>45078</v>
      </c>
      <c r="R1323" s="28" t="str">
        <f t="shared" si="280"/>
        <v>OTA</v>
      </c>
      <c r="S1323" s="28" t="str">
        <f t="shared" si="281"/>
        <v>OTA</v>
      </c>
      <c r="T1323" s="29">
        <f t="shared" si="282"/>
        <v>1.7678255745433118E-3</v>
      </c>
      <c r="U1323" s="29">
        <f t="shared" si="291"/>
        <v>1.7678255745433118E-3</v>
      </c>
      <c r="V1323" s="30">
        <f t="shared" si="283"/>
        <v>603.91650000000004</v>
      </c>
      <c r="W1323" s="30">
        <f t="shared" si="284"/>
        <v>0</v>
      </c>
      <c r="X1323" s="30">
        <f t="shared" si="285"/>
        <v>0</v>
      </c>
      <c r="Y1323" s="30">
        <f t="shared" si="286"/>
        <v>72.469979999999993</v>
      </c>
      <c r="Z1323" s="30">
        <f t="shared" si="287"/>
        <v>191.66666666666666</v>
      </c>
      <c r="AA1323" s="30">
        <f t="shared" si="288"/>
        <v>3.5356511490866236</v>
      </c>
      <c r="AB1323" s="30">
        <f t="shared" si="289"/>
        <v>0</v>
      </c>
      <c r="AC1323" s="30">
        <f t="shared" si="292"/>
        <v>3154.5212021842467</v>
      </c>
    </row>
    <row r="1324" spans="1:29" x14ac:dyDescent="0.35">
      <c r="A1324" s="5">
        <v>45108.017456493057</v>
      </c>
      <c r="B1324" s="1">
        <v>2</v>
      </c>
      <c r="C1324" s="6">
        <v>2558.9299999999998</v>
      </c>
      <c r="D1324" s="6">
        <v>1</v>
      </c>
      <c r="E1324" s="7" t="s">
        <v>19</v>
      </c>
      <c r="F1324" s="5">
        <v>45109.458333333336</v>
      </c>
      <c r="G1324" s="1">
        <v>1</v>
      </c>
      <c r="H1324" s="5">
        <v>45107.766451631942</v>
      </c>
      <c r="I1324" s="7" t="s">
        <v>53</v>
      </c>
      <c r="J1324" s="7"/>
      <c r="K1324" s="7" t="s">
        <v>30</v>
      </c>
      <c r="L1324" s="7" t="s">
        <v>31</v>
      </c>
      <c r="M1324" s="7" t="s">
        <v>32</v>
      </c>
      <c r="N1324" s="7" t="s">
        <v>33</v>
      </c>
      <c r="O1324" s="7" t="s">
        <v>30</v>
      </c>
      <c r="P1324" s="25">
        <f t="shared" si="293"/>
        <v>1323</v>
      </c>
      <c r="Q1324" s="28">
        <f t="shared" si="290"/>
        <v>45108</v>
      </c>
      <c r="R1324" s="28" t="str">
        <f t="shared" si="280"/>
        <v>OTA</v>
      </c>
      <c r="S1324" s="28" t="str">
        <f t="shared" si="281"/>
        <v>OTA</v>
      </c>
      <c r="T1324" s="29">
        <f t="shared" si="282"/>
        <v>1.4652014652014652E-3</v>
      </c>
      <c r="U1324" s="29">
        <f t="shared" si="291"/>
        <v>1.4652014652014652E-3</v>
      </c>
      <c r="V1324" s="30">
        <f t="shared" si="283"/>
        <v>383.83949999999999</v>
      </c>
      <c r="W1324" s="30">
        <f t="shared" si="284"/>
        <v>0</v>
      </c>
      <c r="X1324" s="30">
        <f t="shared" si="285"/>
        <v>0</v>
      </c>
      <c r="Y1324" s="30">
        <f t="shared" si="286"/>
        <v>46.060739999999996</v>
      </c>
      <c r="Z1324" s="30">
        <f t="shared" si="287"/>
        <v>153.33333333333331</v>
      </c>
      <c r="AA1324" s="30">
        <f t="shared" si="288"/>
        <v>2.9304029304029302</v>
      </c>
      <c r="AB1324" s="30">
        <f t="shared" si="289"/>
        <v>0</v>
      </c>
      <c r="AC1324" s="30">
        <f t="shared" si="292"/>
        <v>1972.7660237362636</v>
      </c>
    </row>
    <row r="1325" spans="1:29" x14ac:dyDescent="0.35">
      <c r="A1325" s="5">
        <v>45107.663477789349</v>
      </c>
      <c r="B1325" s="1">
        <v>2</v>
      </c>
      <c r="C1325" s="6">
        <v>2908.93</v>
      </c>
      <c r="D1325" s="6">
        <v>1</v>
      </c>
      <c r="E1325" s="7" t="s">
        <v>19</v>
      </c>
      <c r="F1325" s="5">
        <v>45109.451149733795</v>
      </c>
      <c r="G1325" s="1">
        <v>1</v>
      </c>
      <c r="H1325" s="5">
        <v>45055.730345289354</v>
      </c>
      <c r="I1325" s="7" t="s">
        <v>53</v>
      </c>
      <c r="J1325" s="7"/>
      <c r="K1325" s="7" t="s">
        <v>35</v>
      </c>
      <c r="L1325" s="7" t="s">
        <v>31</v>
      </c>
      <c r="M1325" s="7" t="s">
        <v>34</v>
      </c>
      <c r="N1325" s="7" t="s">
        <v>33</v>
      </c>
      <c r="O1325" s="7" t="s">
        <v>47</v>
      </c>
      <c r="P1325" s="25">
        <f t="shared" si="293"/>
        <v>1324</v>
      </c>
      <c r="Q1325" s="28">
        <f t="shared" si="290"/>
        <v>45078</v>
      </c>
      <c r="R1325" s="28" t="str">
        <f t="shared" si="280"/>
        <v>OTA</v>
      </c>
      <c r="S1325" s="28" t="str">
        <f t="shared" si="281"/>
        <v>OTA</v>
      </c>
      <c r="T1325" s="29">
        <f t="shared" si="282"/>
        <v>1.1785503830288745E-3</v>
      </c>
      <c r="U1325" s="29">
        <f t="shared" si="291"/>
        <v>1.1785503830288745E-3</v>
      </c>
      <c r="V1325" s="30">
        <f t="shared" si="283"/>
        <v>436.33949999999999</v>
      </c>
      <c r="W1325" s="30">
        <f t="shared" si="284"/>
        <v>0</v>
      </c>
      <c r="X1325" s="30">
        <f t="shared" si="285"/>
        <v>0</v>
      </c>
      <c r="Y1325" s="30">
        <f t="shared" si="286"/>
        <v>52.360739999999993</v>
      </c>
      <c r="Z1325" s="30">
        <f t="shared" si="287"/>
        <v>153.33333333333331</v>
      </c>
      <c r="AA1325" s="30">
        <f t="shared" si="288"/>
        <v>2.3571007660577488</v>
      </c>
      <c r="AB1325" s="30">
        <f t="shared" si="289"/>
        <v>0</v>
      </c>
      <c r="AC1325" s="30">
        <f t="shared" si="292"/>
        <v>2264.5393259006087</v>
      </c>
    </row>
    <row r="1326" spans="1:29" x14ac:dyDescent="0.35">
      <c r="A1326" s="5">
        <v>45107.671139155093</v>
      </c>
      <c r="B1326" s="1">
        <v>1</v>
      </c>
      <c r="C1326" s="6">
        <v>1534.82</v>
      </c>
      <c r="D1326" s="6">
        <v>1</v>
      </c>
      <c r="E1326" s="7" t="s">
        <v>19</v>
      </c>
      <c r="F1326" s="5">
        <v>45108.408496898148</v>
      </c>
      <c r="G1326" s="1">
        <v>1</v>
      </c>
      <c r="H1326" s="5">
        <v>45053.616798680552</v>
      </c>
      <c r="I1326" s="7" t="s">
        <v>53</v>
      </c>
      <c r="J1326" s="7"/>
      <c r="K1326" s="7" t="s">
        <v>35</v>
      </c>
      <c r="L1326" s="7" t="s">
        <v>31</v>
      </c>
      <c r="M1326" s="7" t="s">
        <v>34</v>
      </c>
      <c r="N1326" s="7" t="s">
        <v>33</v>
      </c>
      <c r="O1326" s="7" t="s">
        <v>47</v>
      </c>
      <c r="P1326" s="25">
        <f t="shared" si="293"/>
        <v>1325</v>
      </c>
      <c r="Q1326" s="28">
        <f t="shared" si="290"/>
        <v>45078</v>
      </c>
      <c r="R1326" s="28" t="str">
        <f t="shared" si="280"/>
        <v>OTA</v>
      </c>
      <c r="S1326" s="28" t="str">
        <f t="shared" si="281"/>
        <v>OTA</v>
      </c>
      <c r="T1326" s="29">
        <f t="shared" si="282"/>
        <v>5.8927519151443723E-4</v>
      </c>
      <c r="U1326" s="29">
        <f t="shared" si="291"/>
        <v>5.8927519151443723E-4</v>
      </c>
      <c r="V1326" s="30">
        <f t="shared" si="283"/>
        <v>230.22299999999998</v>
      </c>
      <c r="W1326" s="30">
        <f t="shared" si="284"/>
        <v>0</v>
      </c>
      <c r="X1326" s="30">
        <f t="shared" si="285"/>
        <v>0</v>
      </c>
      <c r="Y1326" s="30">
        <f t="shared" si="286"/>
        <v>27.626759999999997</v>
      </c>
      <c r="Z1326" s="30">
        <f t="shared" si="287"/>
        <v>115</v>
      </c>
      <c r="AA1326" s="30">
        <f t="shared" si="288"/>
        <v>1.1785503830288744</v>
      </c>
      <c r="AB1326" s="30">
        <f t="shared" si="289"/>
        <v>0</v>
      </c>
      <c r="AC1326" s="30">
        <f t="shared" si="292"/>
        <v>1160.7916896169711</v>
      </c>
    </row>
    <row r="1327" spans="1:29" x14ac:dyDescent="0.35">
      <c r="A1327" s="5">
        <v>45107.98291726852</v>
      </c>
      <c r="B1327" s="1">
        <v>1</v>
      </c>
      <c r="C1327" s="6">
        <v>809.82</v>
      </c>
      <c r="D1327" s="6">
        <v>1</v>
      </c>
      <c r="E1327" s="7" t="s">
        <v>19</v>
      </c>
      <c r="F1327" s="5">
        <v>45108.430596238424</v>
      </c>
      <c r="G1327" s="1">
        <v>1</v>
      </c>
      <c r="H1327" s="5">
        <v>45107.865059178243</v>
      </c>
      <c r="I1327" s="7" t="s">
        <v>53</v>
      </c>
      <c r="J1327" s="7"/>
      <c r="K1327" s="7" t="s">
        <v>30</v>
      </c>
      <c r="L1327" s="7" t="s">
        <v>31</v>
      </c>
      <c r="M1327" s="7" t="s">
        <v>32</v>
      </c>
      <c r="N1327" s="7" t="s">
        <v>33</v>
      </c>
      <c r="O1327" s="7" t="s">
        <v>30</v>
      </c>
      <c r="P1327" s="25">
        <f t="shared" si="293"/>
        <v>1326</v>
      </c>
      <c r="Q1327" s="28">
        <f t="shared" si="290"/>
        <v>45078</v>
      </c>
      <c r="R1327" s="28" t="str">
        <f t="shared" si="280"/>
        <v>OTA</v>
      </c>
      <c r="S1327" s="28" t="str">
        <f t="shared" si="281"/>
        <v>OTA</v>
      </c>
      <c r="T1327" s="29">
        <f t="shared" si="282"/>
        <v>5.8927519151443723E-4</v>
      </c>
      <c r="U1327" s="29">
        <f t="shared" si="291"/>
        <v>5.8927519151443723E-4</v>
      </c>
      <c r="V1327" s="30">
        <f t="shared" si="283"/>
        <v>121.473</v>
      </c>
      <c r="W1327" s="30">
        <f t="shared" si="284"/>
        <v>0</v>
      </c>
      <c r="X1327" s="30">
        <f t="shared" si="285"/>
        <v>0</v>
      </c>
      <c r="Y1327" s="30">
        <f t="shared" si="286"/>
        <v>14.57676</v>
      </c>
      <c r="Z1327" s="30">
        <f t="shared" si="287"/>
        <v>115</v>
      </c>
      <c r="AA1327" s="30">
        <f t="shared" si="288"/>
        <v>1.1785503830288744</v>
      </c>
      <c r="AB1327" s="30">
        <f t="shared" si="289"/>
        <v>0</v>
      </c>
      <c r="AC1327" s="30">
        <f t="shared" si="292"/>
        <v>557.59168961697117</v>
      </c>
    </row>
    <row r="1328" spans="1:29" x14ac:dyDescent="0.35">
      <c r="A1328" s="5">
        <v>45107.921537766204</v>
      </c>
      <c r="B1328" s="1">
        <v>1</v>
      </c>
      <c r="C1328" s="6">
        <v>1001.18</v>
      </c>
      <c r="D1328" s="6">
        <v>1</v>
      </c>
      <c r="E1328" s="7" t="s">
        <v>19</v>
      </c>
      <c r="F1328" s="5">
        <v>45108.313352280093</v>
      </c>
      <c r="G1328" s="1">
        <v>1</v>
      </c>
      <c r="H1328" s="5">
        <v>45107.918396689813</v>
      </c>
      <c r="I1328" s="7" t="s">
        <v>53</v>
      </c>
      <c r="J1328" s="7"/>
      <c r="K1328" s="7"/>
      <c r="L1328" s="7" t="s">
        <v>21</v>
      </c>
      <c r="M1328" s="7" t="s">
        <v>52</v>
      </c>
      <c r="N1328" s="7" t="s">
        <v>23</v>
      </c>
      <c r="O1328" s="7" t="s">
        <v>24</v>
      </c>
      <c r="P1328" s="25">
        <f t="shared" si="293"/>
        <v>1327</v>
      </c>
      <c r="Q1328" s="28">
        <f t="shared" si="290"/>
        <v>45078</v>
      </c>
      <c r="R1328" s="28" t="str">
        <f t="shared" si="280"/>
        <v>WEB</v>
      </c>
      <c r="S1328" s="28" t="str">
        <f t="shared" si="281"/>
        <v>OFFLINE</v>
      </c>
      <c r="T1328" s="29">
        <f t="shared" si="282"/>
        <v>1.6313213703099511E-3</v>
      </c>
      <c r="U1328" s="29">
        <f t="shared" si="291"/>
        <v>1.6313213703099511E-3</v>
      </c>
      <c r="V1328" s="30">
        <f t="shared" si="283"/>
        <v>0</v>
      </c>
      <c r="W1328" s="30">
        <f t="shared" si="284"/>
        <v>0</v>
      </c>
      <c r="X1328" s="30">
        <f t="shared" si="285"/>
        <v>0</v>
      </c>
      <c r="Y1328" s="30">
        <f t="shared" si="286"/>
        <v>14.01652</v>
      </c>
      <c r="Z1328" s="30">
        <f t="shared" si="287"/>
        <v>115</v>
      </c>
      <c r="AA1328" s="30">
        <f t="shared" si="288"/>
        <v>0</v>
      </c>
      <c r="AB1328" s="30">
        <f t="shared" si="289"/>
        <v>0</v>
      </c>
      <c r="AC1328" s="30">
        <f t="shared" si="292"/>
        <v>872.16347999999994</v>
      </c>
    </row>
    <row r="1329" spans="1:29" x14ac:dyDescent="0.35">
      <c r="A1329" s="5">
        <v>45107.962336203702</v>
      </c>
      <c r="B1329" s="1">
        <v>1</v>
      </c>
      <c r="C1329" s="6">
        <v>1032.1400000000001</v>
      </c>
      <c r="D1329" s="6">
        <v>1</v>
      </c>
      <c r="E1329" s="7" t="s">
        <v>19</v>
      </c>
      <c r="F1329" s="5">
        <v>45108.367531307871</v>
      </c>
      <c r="G1329" s="1">
        <v>1</v>
      </c>
      <c r="H1329" s="5">
        <v>45107.958115520836</v>
      </c>
      <c r="I1329" s="7" t="s">
        <v>53</v>
      </c>
      <c r="J1329" s="7"/>
      <c r="K1329" s="7" t="s">
        <v>30</v>
      </c>
      <c r="L1329" s="7" t="s">
        <v>31</v>
      </c>
      <c r="M1329" s="7" t="s">
        <v>32</v>
      </c>
      <c r="N1329" s="7" t="s">
        <v>33</v>
      </c>
      <c r="O1329" s="7" t="s">
        <v>30</v>
      </c>
      <c r="P1329" s="25">
        <f t="shared" si="293"/>
        <v>1328</v>
      </c>
      <c r="Q1329" s="28">
        <f t="shared" si="290"/>
        <v>45078</v>
      </c>
      <c r="R1329" s="28" t="str">
        <f t="shared" si="280"/>
        <v>OTA</v>
      </c>
      <c r="S1329" s="28" t="str">
        <f t="shared" si="281"/>
        <v>OTA</v>
      </c>
      <c r="T1329" s="29">
        <f t="shared" si="282"/>
        <v>5.8927519151443723E-4</v>
      </c>
      <c r="U1329" s="29">
        <f t="shared" si="291"/>
        <v>5.8927519151443723E-4</v>
      </c>
      <c r="V1329" s="30">
        <f t="shared" si="283"/>
        <v>154.821</v>
      </c>
      <c r="W1329" s="30">
        <f t="shared" si="284"/>
        <v>0</v>
      </c>
      <c r="X1329" s="30">
        <f t="shared" si="285"/>
        <v>0</v>
      </c>
      <c r="Y1329" s="30">
        <f t="shared" si="286"/>
        <v>18.578520000000001</v>
      </c>
      <c r="Z1329" s="30">
        <f t="shared" si="287"/>
        <v>115</v>
      </c>
      <c r="AA1329" s="30">
        <f t="shared" si="288"/>
        <v>1.1785503830288744</v>
      </c>
      <c r="AB1329" s="30">
        <f t="shared" si="289"/>
        <v>0</v>
      </c>
      <c r="AC1329" s="30">
        <f t="shared" si="292"/>
        <v>742.56192961697116</v>
      </c>
    </row>
    <row r="1330" spans="1:29" x14ac:dyDescent="0.35">
      <c r="A1330" s="5">
        <v>45107.858992476853</v>
      </c>
      <c r="B1330" s="1">
        <v>3</v>
      </c>
      <c r="C1330" s="6">
        <v>1976.78</v>
      </c>
      <c r="D1330" s="6">
        <v>1</v>
      </c>
      <c r="E1330" s="7" t="s">
        <v>19</v>
      </c>
      <c r="F1330" s="5">
        <v>45110.443406979168</v>
      </c>
      <c r="G1330" s="1">
        <v>1</v>
      </c>
      <c r="H1330" s="5">
        <v>44968.716804317133</v>
      </c>
      <c r="I1330" s="7" t="s">
        <v>49</v>
      </c>
      <c r="J1330" s="7"/>
      <c r="K1330" s="7" t="s">
        <v>30</v>
      </c>
      <c r="L1330" s="7" t="s">
        <v>31</v>
      </c>
      <c r="M1330" s="7" t="s">
        <v>32</v>
      </c>
      <c r="N1330" s="7" t="s">
        <v>33</v>
      </c>
      <c r="O1330" s="7" t="s">
        <v>30</v>
      </c>
      <c r="P1330" s="25">
        <f t="shared" si="293"/>
        <v>1329</v>
      </c>
      <c r="Q1330" s="28">
        <f t="shared" si="290"/>
        <v>45078</v>
      </c>
      <c r="R1330" s="28" t="str">
        <f t="shared" si="280"/>
        <v>OTA</v>
      </c>
      <c r="S1330" s="28" t="str">
        <f t="shared" si="281"/>
        <v>OTA</v>
      </c>
      <c r="T1330" s="29">
        <f t="shared" si="282"/>
        <v>1.7678255745433118E-3</v>
      </c>
      <c r="U1330" s="29">
        <f t="shared" si="291"/>
        <v>1.7678255745433118E-3</v>
      </c>
      <c r="V1330" s="30">
        <f t="shared" si="283"/>
        <v>296.517</v>
      </c>
      <c r="W1330" s="30">
        <f t="shared" si="284"/>
        <v>0</v>
      </c>
      <c r="X1330" s="30">
        <f t="shared" si="285"/>
        <v>0</v>
      </c>
      <c r="Y1330" s="30">
        <f t="shared" si="286"/>
        <v>35.582039999999999</v>
      </c>
      <c r="Z1330" s="30">
        <f t="shared" si="287"/>
        <v>191.66666666666666</v>
      </c>
      <c r="AA1330" s="30">
        <f t="shared" si="288"/>
        <v>3.5356511490866236</v>
      </c>
      <c r="AB1330" s="30">
        <f t="shared" si="289"/>
        <v>0</v>
      </c>
      <c r="AC1330" s="30">
        <f t="shared" si="292"/>
        <v>1449.4786421842466</v>
      </c>
    </row>
    <row r="1331" spans="1:29" x14ac:dyDescent="0.35">
      <c r="A1331" s="5">
        <v>45108.081403657408</v>
      </c>
      <c r="B1331" s="1">
        <v>4</v>
      </c>
      <c r="C1331" s="6">
        <v>9088.4</v>
      </c>
      <c r="D1331" s="6">
        <v>1</v>
      </c>
      <c r="E1331" s="7" t="s">
        <v>19</v>
      </c>
      <c r="F1331" s="5">
        <v>45111.308314814814</v>
      </c>
      <c r="G1331" s="1">
        <v>3</v>
      </c>
      <c r="H1331" s="5">
        <v>44998.57478052083</v>
      </c>
      <c r="I1331" s="7" t="s">
        <v>63</v>
      </c>
      <c r="J1331" s="7"/>
      <c r="K1331" s="7" t="s">
        <v>30</v>
      </c>
      <c r="L1331" s="7" t="s">
        <v>31</v>
      </c>
      <c r="M1331" s="7" t="s">
        <v>34</v>
      </c>
      <c r="N1331" s="7" t="s">
        <v>33</v>
      </c>
      <c r="O1331" s="7" t="s">
        <v>30</v>
      </c>
      <c r="P1331" s="25">
        <f t="shared" si="293"/>
        <v>1330</v>
      </c>
      <c r="Q1331" s="28">
        <f t="shared" si="290"/>
        <v>45108</v>
      </c>
      <c r="R1331" s="28" t="str">
        <f t="shared" si="280"/>
        <v>OTA</v>
      </c>
      <c r="S1331" s="28" t="str">
        <f t="shared" si="281"/>
        <v>OTA</v>
      </c>
      <c r="T1331" s="29">
        <f t="shared" si="282"/>
        <v>2.9304029304029304E-3</v>
      </c>
      <c r="U1331" s="29">
        <f t="shared" si="291"/>
        <v>2.9304029304029304E-3</v>
      </c>
      <c r="V1331" s="30">
        <f t="shared" si="283"/>
        <v>1363.26</v>
      </c>
      <c r="W1331" s="30">
        <f t="shared" si="284"/>
        <v>0</v>
      </c>
      <c r="X1331" s="30">
        <f t="shared" si="285"/>
        <v>0</v>
      </c>
      <c r="Y1331" s="30">
        <f t="shared" si="286"/>
        <v>163.59119999999999</v>
      </c>
      <c r="Z1331" s="30">
        <f t="shared" si="287"/>
        <v>230</v>
      </c>
      <c r="AA1331" s="30">
        <f t="shared" si="288"/>
        <v>5.8608058608058604</v>
      </c>
      <c r="AB1331" s="30">
        <f t="shared" si="289"/>
        <v>0</v>
      </c>
      <c r="AC1331" s="30">
        <f t="shared" si="292"/>
        <v>7325.6879941391935</v>
      </c>
    </row>
    <row r="1332" spans="1:29" x14ac:dyDescent="0.35">
      <c r="A1332" s="5">
        <v>45108.730095810184</v>
      </c>
      <c r="B1332" s="1">
        <v>2</v>
      </c>
      <c r="C1332" s="6">
        <v>4078.58</v>
      </c>
      <c r="D1332" s="6">
        <v>1</v>
      </c>
      <c r="E1332" s="7" t="s">
        <v>19</v>
      </c>
      <c r="F1332" s="5">
        <v>45110.458333333336</v>
      </c>
      <c r="G1332" s="1">
        <v>2</v>
      </c>
      <c r="H1332" s="5">
        <v>44724.953173842594</v>
      </c>
      <c r="I1332" s="7" t="s">
        <v>20</v>
      </c>
      <c r="J1332" s="7"/>
      <c r="K1332" s="7" t="s">
        <v>35</v>
      </c>
      <c r="L1332" s="7" t="s">
        <v>31</v>
      </c>
      <c r="M1332" s="7" t="s">
        <v>69</v>
      </c>
      <c r="N1332" s="7" t="s">
        <v>33</v>
      </c>
      <c r="O1332" s="7" t="s">
        <v>35</v>
      </c>
      <c r="P1332" s="25">
        <f t="shared" si="293"/>
        <v>1331</v>
      </c>
      <c r="Q1332" s="28">
        <f t="shared" si="290"/>
        <v>45108</v>
      </c>
      <c r="R1332" s="28" t="str">
        <f t="shared" si="280"/>
        <v>OTA</v>
      </c>
      <c r="S1332" s="28" t="str">
        <f t="shared" si="281"/>
        <v>OTA</v>
      </c>
      <c r="T1332" s="29">
        <f t="shared" si="282"/>
        <v>1.4652014652014652E-3</v>
      </c>
      <c r="U1332" s="29">
        <f t="shared" si="291"/>
        <v>1.4652014652014652E-3</v>
      </c>
      <c r="V1332" s="30">
        <f t="shared" si="283"/>
        <v>611.78699999999992</v>
      </c>
      <c r="W1332" s="30">
        <f t="shared" si="284"/>
        <v>0</v>
      </c>
      <c r="X1332" s="30">
        <f t="shared" si="285"/>
        <v>0</v>
      </c>
      <c r="Y1332" s="30">
        <f t="shared" si="286"/>
        <v>73.414439999999999</v>
      </c>
      <c r="Z1332" s="30">
        <f t="shared" si="287"/>
        <v>153.33333333333331</v>
      </c>
      <c r="AA1332" s="30">
        <f t="shared" si="288"/>
        <v>2.9304029304029302</v>
      </c>
      <c r="AB1332" s="30">
        <f t="shared" si="289"/>
        <v>0</v>
      </c>
      <c r="AC1332" s="30">
        <f t="shared" si="292"/>
        <v>3237.1148237362636</v>
      </c>
    </row>
    <row r="1333" spans="1:29" x14ac:dyDescent="0.35">
      <c r="A1333" s="5">
        <v>45108.75437599537</v>
      </c>
      <c r="B1333" s="1">
        <v>2</v>
      </c>
      <c r="C1333" s="6">
        <v>4078.58</v>
      </c>
      <c r="D1333" s="6">
        <v>1</v>
      </c>
      <c r="E1333" s="7" t="s">
        <v>19</v>
      </c>
      <c r="F1333" s="5">
        <v>45110.458333333336</v>
      </c>
      <c r="G1333" s="1">
        <v>2</v>
      </c>
      <c r="H1333" s="5">
        <v>44725.609064189812</v>
      </c>
      <c r="I1333" s="7" t="s">
        <v>20</v>
      </c>
      <c r="J1333" s="7"/>
      <c r="K1333" s="7" t="s">
        <v>35</v>
      </c>
      <c r="L1333" s="7" t="s">
        <v>31</v>
      </c>
      <c r="M1333" s="7" t="s">
        <v>69</v>
      </c>
      <c r="N1333" s="7" t="s">
        <v>33</v>
      </c>
      <c r="O1333" s="7" t="s">
        <v>35</v>
      </c>
      <c r="P1333" s="25">
        <f t="shared" si="293"/>
        <v>1332</v>
      </c>
      <c r="Q1333" s="28">
        <f t="shared" si="290"/>
        <v>45108</v>
      </c>
      <c r="R1333" s="28" t="str">
        <f t="shared" si="280"/>
        <v>OTA</v>
      </c>
      <c r="S1333" s="28" t="str">
        <f t="shared" si="281"/>
        <v>OTA</v>
      </c>
      <c r="T1333" s="29">
        <f t="shared" si="282"/>
        <v>1.4652014652014652E-3</v>
      </c>
      <c r="U1333" s="29">
        <f t="shared" si="291"/>
        <v>1.4652014652014652E-3</v>
      </c>
      <c r="V1333" s="30">
        <f t="shared" si="283"/>
        <v>611.78699999999992</v>
      </c>
      <c r="W1333" s="30">
        <f t="shared" si="284"/>
        <v>0</v>
      </c>
      <c r="X1333" s="30">
        <f t="shared" si="285"/>
        <v>0</v>
      </c>
      <c r="Y1333" s="30">
        <f t="shared" si="286"/>
        <v>73.414439999999999</v>
      </c>
      <c r="Z1333" s="30">
        <f t="shared" si="287"/>
        <v>153.33333333333331</v>
      </c>
      <c r="AA1333" s="30">
        <f t="shared" si="288"/>
        <v>2.9304029304029302</v>
      </c>
      <c r="AB1333" s="30">
        <f t="shared" si="289"/>
        <v>0</v>
      </c>
      <c r="AC1333" s="30">
        <f t="shared" si="292"/>
        <v>3237.1148237362636</v>
      </c>
    </row>
    <row r="1334" spans="1:29" x14ac:dyDescent="0.35">
      <c r="A1334" s="5">
        <v>45108.626136689818</v>
      </c>
      <c r="B1334" s="1">
        <v>2</v>
      </c>
      <c r="C1334" s="6">
        <v>3535.72</v>
      </c>
      <c r="D1334" s="6">
        <v>1</v>
      </c>
      <c r="E1334" s="7" t="s">
        <v>19</v>
      </c>
      <c r="F1334" s="5">
        <v>45110.422857430553</v>
      </c>
      <c r="G1334" s="1">
        <v>2</v>
      </c>
      <c r="H1334" s="5">
        <v>44723.420503182868</v>
      </c>
      <c r="I1334" s="7" t="s">
        <v>20</v>
      </c>
      <c r="J1334" s="7"/>
      <c r="K1334" s="7" t="s">
        <v>30</v>
      </c>
      <c r="L1334" s="7" t="s">
        <v>31</v>
      </c>
      <c r="M1334" s="7" t="s">
        <v>96</v>
      </c>
      <c r="N1334" s="7" t="s">
        <v>33</v>
      </c>
      <c r="O1334" s="7" t="s">
        <v>30</v>
      </c>
      <c r="P1334" s="25">
        <f t="shared" si="293"/>
        <v>1333</v>
      </c>
      <c r="Q1334" s="28">
        <f t="shared" si="290"/>
        <v>45108</v>
      </c>
      <c r="R1334" s="28" t="str">
        <f t="shared" si="280"/>
        <v>OTA</v>
      </c>
      <c r="S1334" s="28" t="str">
        <f t="shared" si="281"/>
        <v>OTA</v>
      </c>
      <c r="T1334" s="29">
        <f t="shared" si="282"/>
        <v>1.4652014652014652E-3</v>
      </c>
      <c r="U1334" s="29">
        <f t="shared" si="291"/>
        <v>1.4652014652014652E-3</v>
      </c>
      <c r="V1334" s="30">
        <f t="shared" si="283"/>
        <v>530.35799999999995</v>
      </c>
      <c r="W1334" s="30">
        <f t="shared" si="284"/>
        <v>0</v>
      </c>
      <c r="X1334" s="30">
        <f t="shared" si="285"/>
        <v>0</v>
      </c>
      <c r="Y1334" s="30">
        <f t="shared" si="286"/>
        <v>63.642959999999995</v>
      </c>
      <c r="Z1334" s="30">
        <f t="shared" si="287"/>
        <v>153.33333333333331</v>
      </c>
      <c r="AA1334" s="30">
        <f t="shared" si="288"/>
        <v>2.9304029304029302</v>
      </c>
      <c r="AB1334" s="30">
        <f t="shared" si="289"/>
        <v>0</v>
      </c>
      <c r="AC1334" s="30">
        <f t="shared" si="292"/>
        <v>2785.4553037362634</v>
      </c>
    </row>
    <row r="1335" spans="1:29" x14ac:dyDescent="0.35">
      <c r="A1335" s="5">
        <v>45108.534418391202</v>
      </c>
      <c r="B1335" s="1">
        <v>2</v>
      </c>
      <c r="C1335" s="6">
        <v>4078.58</v>
      </c>
      <c r="D1335" s="6">
        <v>1</v>
      </c>
      <c r="E1335" s="7" t="s">
        <v>19</v>
      </c>
      <c r="F1335" s="5">
        <v>45110.427080833331</v>
      </c>
      <c r="G1335" s="1">
        <v>2</v>
      </c>
      <c r="H1335" s="5">
        <v>44724.953047025461</v>
      </c>
      <c r="I1335" s="7" t="s">
        <v>20</v>
      </c>
      <c r="J1335" s="7"/>
      <c r="K1335" s="7" t="s">
        <v>35</v>
      </c>
      <c r="L1335" s="7" t="s">
        <v>31</v>
      </c>
      <c r="M1335" s="7" t="s">
        <v>69</v>
      </c>
      <c r="N1335" s="7" t="s">
        <v>33</v>
      </c>
      <c r="O1335" s="7" t="s">
        <v>35</v>
      </c>
      <c r="P1335" s="25">
        <f t="shared" si="293"/>
        <v>1334</v>
      </c>
      <c r="Q1335" s="28">
        <f t="shared" si="290"/>
        <v>45108</v>
      </c>
      <c r="R1335" s="28" t="str">
        <f t="shared" si="280"/>
        <v>OTA</v>
      </c>
      <c r="S1335" s="28" t="str">
        <f t="shared" si="281"/>
        <v>OTA</v>
      </c>
      <c r="T1335" s="29">
        <f t="shared" si="282"/>
        <v>1.4652014652014652E-3</v>
      </c>
      <c r="U1335" s="29">
        <f t="shared" si="291"/>
        <v>1.4652014652014652E-3</v>
      </c>
      <c r="V1335" s="30">
        <f t="shared" si="283"/>
        <v>611.78699999999992</v>
      </c>
      <c r="W1335" s="30">
        <f t="shared" si="284"/>
        <v>0</v>
      </c>
      <c r="X1335" s="30">
        <f t="shared" si="285"/>
        <v>0</v>
      </c>
      <c r="Y1335" s="30">
        <f t="shared" si="286"/>
        <v>73.414439999999999</v>
      </c>
      <c r="Z1335" s="30">
        <f t="shared" si="287"/>
        <v>153.33333333333331</v>
      </c>
      <c r="AA1335" s="30">
        <f t="shared" si="288"/>
        <v>2.9304029304029302</v>
      </c>
      <c r="AB1335" s="30">
        <f t="shared" si="289"/>
        <v>0</v>
      </c>
      <c r="AC1335" s="30">
        <f t="shared" si="292"/>
        <v>3237.1148237362636</v>
      </c>
    </row>
    <row r="1336" spans="1:29" x14ac:dyDescent="0.35">
      <c r="A1336" s="5">
        <v>45108.533758703707</v>
      </c>
      <c r="B1336" s="1">
        <v>2</v>
      </c>
      <c r="C1336" s="6">
        <v>4078.58</v>
      </c>
      <c r="D1336" s="6">
        <v>1</v>
      </c>
      <c r="E1336" s="7" t="s">
        <v>19</v>
      </c>
      <c r="F1336" s="5">
        <v>45110.458333333336</v>
      </c>
      <c r="G1336" s="1">
        <v>2</v>
      </c>
      <c r="H1336" s="5">
        <v>44724.952962557873</v>
      </c>
      <c r="I1336" s="7" t="s">
        <v>20</v>
      </c>
      <c r="J1336" s="7"/>
      <c r="K1336" s="7" t="s">
        <v>35</v>
      </c>
      <c r="L1336" s="7" t="s">
        <v>31</v>
      </c>
      <c r="M1336" s="7" t="s">
        <v>69</v>
      </c>
      <c r="N1336" s="7" t="s">
        <v>33</v>
      </c>
      <c r="O1336" s="7" t="s">
        <v>35</v>
      </c>
      <c r="P1336" s="25">
        <f t="shared" si="293"/>
        <v>1335</v>
      </c>
      <c r="Q1336" s="28">
        <f t="shared" si="290"/>
        <v>45108</v>
      </c>
      <c r="R1336" s="28" t="str">
        <f t="shared" si="280"/>
        <v>OTA</v>
      </c>
      <c r="S1336" s="28" t="str">
        <f t="shared" si="281"/>
        <v>OTA</v>
      </c>
      <c r="T1336" s="29">
        <f t="shared" si="282"/>
        <v>1.4652014652014652E-3</v>
      </c>
      <c r="U1336" s="29">
        <f t="shared" si="291"/>
        <v>1.4652014652014652E-3</v>
      </c>
      <c r="V1336" s="30">
        <f t="shared" si="283"/>
        <v>611.78699999999992</v>
      </c>
      <c r="W1336" s="30">
        <f t="shared" si="284"/>
        <v>0</v>
      </c>
      <c r="X1336" s="30">
        <f t="shared" si="285"/>
        <v>0</v>
      </c>
      <c r="Y1336" s="30">
        <f t="shared" si="286"/>
        <v>73.414439999999999</v>
      </c>
      <c r="Z1336" s="30">
        <f t="shared" si="287"/>
        <v>153.33333333333331</v>
      </c>
      <c r="AA1336" s="30">
        <f t="shared" si="288"/>
        <v>2.9304029304029302</v>
      </c>
      <c r="AB1336" s="30">
        <f t="shared" si="289"/>
        <v>0</v>
      </c>
      <c r="AC1336" s="30">
        <f t="shared" si="292"/>
        <v>3237.1148237362636</v>
      </c>
    </row>
    <row r="1337" spans="1:29" x14ac:dyDescent="0.35">
      <c r="A1337" s="5">
        <v>45108.759571782408</v>
      </c>
      <c r="B1337" s="1">
        <v>1</v>
      </c>
      <c r="C1337" s="6">
        <v>2931.54</v>
      </c>
      <c r="D1337" s="6">
        <v>1</v>
      </c>
      <c r="E1337" s="7" t="s">
        <v>19</v>
      </c>
      <c r="F1337" s="5">
        <v>45108.791666666664</v>
      </c>
      <c r="G1337" s="1">
        <v>1</v>
      </c>
      <c r="H1337" s="5">
        <v>45105.446320381947</v>
      </c>
      <c r="I1337" s="7" t="s">
        <v>20</v>
      </c>
      <c r="J1337" s="7"/>
      <c r="K1337" s="7" t="s">
        <v>30</v>
      </c>
      <c r="L1337" s="7" t="s">
        <v>31</v>
      </c>
      <c r="M1337" s="7" t="s">
        <v>32</v>
      </c>
      <c r="N1337" s="7" t="s">
        <v>33</v>
      </c>
      <c r="O1337" s="7" t="s">
        <v>30</v>
      </c>
      <c r="P1337" s="25">
        <f t="shared" si="293"/>
        <v>1336</v>
      </c>
      <c r="Q1337" s="28">
        <f t="shared" si="290"/>
        <v>45108</v>
      </c>
      <c r="R1337" s="28" t="str">
        <f t="shared" si="280"/>
        <v>OTA</v>
      </c>
      <c r="S1337" s="28" t="str">
        <f t="shared" si="281"/>
        <v>OTA</v>
      </c>
      <c r="T1337" s="29">
        <f t="shared" si="282"/>
        <v>7.326007326007326E-4</v>
      </c>
      <c r="U1337" s="29">
        <f t="shared" si="291"/>
        <v>7.326007326007326E-4</v>
      </c>
      <c r="V1337" s="30">
        <f t="shared" si="283"/>
        <v>439.73099999999999</v>
      </c>
      <c r="W1337" s="30">
        <f t="shared" si="284"/>
        <v>0</v>
      </c>
      <c r="X1337" s="30">
        <f t="shared" si="285"/>
        <v>0</v>
      </c>
      <c r="Y1337" s="30">
        <f t="shared" si="286"/>
        <v>52.767719999999997</v>
      </c>
      <c r="Z1337" s="30">
        <f t="shared" si="287"/>
        <v>115</v>
      </c>
      <c r="AA1337" s="30">
        <f t="shared" si="288"/>
        <v>1.4652014652014651</v>
      </c>
      <c r="AB1337" s="30">
        <f t="shared" si="289"/>
        <v>0</v>
      </c>
      <c r="AC1337" s="30">
        <f t="shared" si="292"/>
        <v>2322.5760785347984</v>
      </c>
    </row>
    <row r="1338" spans="1:29" x14ac:dyDescent="0.35">
      <c r="A1338" s="5">
        <v>45108.753290335648</v>
      </c>
      <c r="B1338" s="1">
        <v>2</v>
      </c>
      <c r="C1338" s="6">
        <v>4078.58</v>
      </c>
      <c r="D1338" s="6">
        <v>1</v>
      </c>
      <c r="E1338" s="7" t="s">
        <v>19</v>
      </c>
      <c r="F1338" s="5">
        <v>45110.458333333336</v>
      </c>
      <c r="G1338" s="1">
        <v>2</v>
      </c>
      <c r="H1338" s="5">
        <v>44724.953122615741</v>
      </c>
      <c r="I1338" s="7" t="s">
        <v>20</v>
      </c>
      <c r="J1338" s="7"/>
      <c r="K1338" s="7" t="s">
        <v>35</v>
      </c>
      <c r="L1338" s="7" t="s">
        <v>31</v>
      </c>
      <c r="M1338" s="7" t="s">
        <v>69</v>
      </c>
      <c r="N1338" s="7" t="s">
        <v>33</v>
      </c>
      <c r="O1338" s="7" t="s">
        <v>35</v>
      </c>
      <c r="P1338" s="25">
        <f t="shared" si="293"/>
        <v>1337</v>
      </c>
      <c r="Q1338" s="28">
        <f t="shared" si="290"/>
        <v>45108</v>
      </c>
      <c r="R1338" s="28" t="str">
        <f t="shared" si="280"/>
        <v>OTA</v>
      </c>
      <c r="S1338" s="28" t="str">
        <f t="shared" si="281"/>
        <v>OTA</v>
      </c>
      <c r="T1338" s="29">
        <f t="shared" si="282"/>
        <v>1.4652014652014652E-3</v>
      </c>
      <c r="U1338" s="29">
        <f t="shared" si="291"/>
        <v>1.4652014652014652E-3</v>
      </c>
      <c r="V1338" s="30">
        <f t="shared" si="283"/>
        <v>611.78699999999992</v>
      </c>
      <c r="W1338" s="30">
        <f t="shared" si="284"/>
        <v>0</v>
      </c>
      <c r="X1338" s="30">
        <f t="shared" si="285"/>
        <v>0</v>
      </c>
      <c r="Y1338" s="30">
        <f t="shared" si="286"/>
        <v>73.414439999999999</v>
      </c>
      <c r="Z1338" s="30">
        <f t="shared" si="287"/>
        <v>153.33333333333331</v>
      </c>
      <c r="AA1338" s="30">
        <f t="shared" si="288"/>
        <v>2.9304029304029302</v>
      </c>
      <c r="AB1338" s="30">
        <f t="shared" si="289"/>
        <v>0</v>
      </c>
      <c r="AC1338" s="30">
        <f t="shared" si="292"/>
        <v>3237.1148237362636</v>
      </c>
    </row>
    <row r="1339" spans="1:29" x14ac:dyDescent="0.35">
      <c r="A1339" s="5">
        <v>45108.625978842596</v>
      </c>
      <c r="B1339" s="1">
        <v>2</v>
      </c>
      <c r="C1339" s="6">
        <v>3535.72</v>
      </c>
      <c r="D1339" s="6">
        <v>1</v>
      </c>
      <c r="E1339" s="7" t="s">
        <v>19</v>
      </c>
      <c r="F1339" s="5">
        <v>45110.422976539354</v>
      </c>
      <c r="G1339" s="1">
        <v>2</v>
      </c>
      <c r="H1339" s="5">
        <v>44723.420503182868</v>
      </c>
      <c r="I1339" s="7" t="s">
        <v>20</v>
      </c>
      <c r="J1339" s="7"/>
      <c r="K1339" s="7" t="s">
        <v>30</v>
      </c>
      <c r="L1339" s="7" t="s">
        <v>31</v>
      </c>
      <c r="M1339" s="7" t="s">
        <v>96</v>
      </c>
      <c r="N1339" s="7" t="s">
        <v>33</v>
      </c>
      <c r="O1339" s="7" t="s">
        <v>30</v>
      </c>
      <c r="P1339" s="25">
        <f t="shared" si="293"/>
        <v>1338</v>
      </c>
      <c r="Q1339" s="28">
        <f t="shared" si="290"/>
        <v>45108</v>
      </c>
      <c r="R1339" s="28" t="str">
        <f t="shared" si="280"/>
        <v>OTA</v>
      </c>
      <c r="S1339" s="28" t="str">
        <f t="shared" si="281"/>
        <v>OTA</v>
      </c>
      <c r="T1339" s="29">
        <f t="shared" si="282"/>
        <v>1.4652014652014652E-3</v>
      </c>
      <c r="U1339" s="29">
        <f t="shared" si="291"/>
        <v>1.4652014652014652E-3</v>
      </c>
      <c r="V1339" s="30">
        <f t="shared" si="283"/>
        <v>530.35799999999995</v>
      </c>
      <c r="W1339" s="30">
        <f t="shared" si="284"/>
        <v>0</v>
      </c>
      <c r="X1339" s="30">
        <f t="shared" si="285"/>
        <v>0</v>
      </c>
      <c r="Y1339" s="30">
        <f t="shared" si="286"/>
        <v>63.642959999999995</v>
      </c>
      <c r="Z1339" s="30">
        <f t="shared" si="287"/>
        <v>153.33333333333331</v>
      </c>
      <c r="AA1339" s="30">
        <f t="shared" si="288"/>
        <v>2.9304029304029302</v>
      </c>
      <c r="AB1339" s="30">
        <f t="shared" si="289"/>
        <v>0</v>
      </c>
      <c r="AC1339" s="30">
        <f t="shared" si="292"/>
        <v>2785.4553037362634</v>
      </c>
    </row>
    <row r="1340" spans="1:29" x14ac:dyDescent="0.35">
      <c r="A1340" s="5">
        <v>45108.689482384259</v>
      </c>
      <c r="B1340" s="1">
        <v>2</v>
      </c>
      <c r="C1340" s="6">
        <v>7142.86</v>
      </c>
      <c r="D1340" s="6">
        <v>1</v>
      </c>
      <c r="E1340" s="7" t="s">
        <v>19</v>
      </c>
      <c r="F1340" s="5">
        <v>45110.446919907408</v>
      </c>
      <c r="G1340" s="1">
        <v>2</v>
      </c>
      <c r="H1340" s="5">
        <v>44722.470091365743</v>
      </c>
      <c r="I1340" s="7" t="s">
        <v>20</v>
      </c>
      <c r="J1340" s="7" t="s">
        <v>30</v>
      </c>
      <c r="K1340" s="7" t="s">
        <v>30</v>
      </c>
      <c r="L1340" s="7" t="s">
        <v>31</v>
      </c>
      <c r="M1340" s="7" t="s">
        <v>55</v>
      </c>
      <c r="N1340" s="7" t="s">
        <v>33</v>
      </c>
      <c r="O1340" s="7" t="s">
        <v>98</v>
      </c>
      <c r="P1340" s="25">
        <f t="shared" si="293"/>
        <v>1339</v>
      </c>
      <c r="Q1340" s="28">
        <f t="shared" si="290"/>
        <v>45108</v>
      </c>
      <c r="R1340" s="28" t="str">
        <f t="shared" si="280"/>
        <v>WEB</v>
      </c>
      <c r="S1340" s="28" t="str">
        <f t="shared" si="281"/>
        <v>WEBSITE</v>
      </c>
      <c r="T1340" s="29">
        <f t="shared" si="282"/>
        <v>1.4652014652014652E-3</v>
      </c>
      <c r="U1340" s="29">
        <f t="shared" si="291"/>
        <v>1.4652014652014652E-3</v>
      </c>
      <c r="V1340" s="30">
        <f t="shared" si="283"/>
        <v>71.428600000000003</v>
      </c>
      <c r="W1340" s="30">
        <f t="shared" si="284"/>
        <v>50</v>
      </c>
      <c r="X1340" s="30">
        <f t="shared" si="285"/>
        <v>0</v>
      </c>
      <c r="Y1340" s="30">
        <f t="shared" si="286"/>
        <v>100.00004</v>
      </c>
      <c r="Z1340" s="30">
        <f t="shared" si="287"/>
        <v>153.33333333333331</v>
      </c>
      <c r="AA1340" s="30">
        <f t="shared" si="288"/>
        <v>14.652014652014651</v>
      </c>
      <c r="AB1340" s="30">
        <f t="shared" si="289"/>
        <v>0</v>
      </c>
      <c r="AC1340" s="30">
        <f t="shared" si="292"/>
        <v>6753.4460120146514</v>
      </c>
    </row>
    <row r="1341" spans="1:29" x14ac:dyDescent="0.35">
      <c r="A1341" s="5">
        <v>45108.792071076386</v>
      </c>
      <c r="B1341" s="1">
        <v>1</v>
      </c>
      <c r="C1341" s="6">
        <v>2413.6</v>
      </c>
      <c r="D1341" s="6">
        <v>1</v>
      </c>
      <c r="E1341" s="7" t="s">
        <v>19</v>
      </c>
      <c r="F1341" s="5">
        <v>45109.424505532406</v>
      </c>
      <c r="G1341" s="1">
        <v>2</v>
      </c>
      <c r="H1341" s="5">
        <v>45108.457075127313</v>
      </c>
      <c r="I1341" s="7" t="s">
        <v>41</v>
      </c>
      <c r="J1341" s="7"/>
      <c r="K1341" s="7" t="s">
        <v>35</v>
      </c>
      <c r="L1341" s="7" t="s">
        <v>31</v>
      </c>
      <c r="M1341" s="7" t="s">
        <v>34</v>
      </c>
      <c r="N1341" s="7" t="s">
        <v>33</v>
      </c>
      <c r="O1341" s="7" t="s">
        <v>35</v>
      </c>
      <c r="P1341" s="25">
        <f t="shared" si="293"/>
        <v>1340</v>
      </c>
      <c r="Q1341" s="28">
        <f t="shared" si="290"/>
        <v>45108</v>
      </c>
      <c r="R1341" s="28" t="str">
        <f t="shared" si="280"/>
        <v>OTA</v>
      </c>
      <c r="S1341" s="28" t="str">
        <f t="shared" si="281"/>
        <v>OTA</v>
      </c>
      <c r="T1341" s="29">
        <f t="shared" si="282"/>
        <v>7.326007326007326E-4</v>
      </c>
      <c r="U1341" s="29">
        <f t="shared" si="291"/>
        <v>7.326007326007326E-4</v>
      </c>
      <c r="V1341" s="30">
        <f t="shared" si="283"/>
        <v>362.03999999999996</v>
      </c>
      <c r="W1341" s="30">
        <f t="shared" si="284"/>
        <v>0</v>
      </c>
      <c r="X1341" s="30">
        <f t="shared" si="285"/>
        <v>0</v>
      </c>
      <c r="Y1341" s="30">
        <f t="shared" si="286"/>
        <v>43.444799999999994</v>
      </c>
      <c r="Z1341" s="30">
        <f t="shared" si="287"/>
        <v>115</v>
      </c>
      <c r="AA1341" s="30">
        <f t="shared" si="288"/>
        <v>1.4652014652014651</v>
      </c>
      <c r="AB1341" s="30">
        <f t="shared" si="289"/>
        <v>0</v>
      </c>
      <c r="AC1341" s="30">
        <f t="shared" si="292"/>
        <v>1891.6499985347984</v>
      </c>
    </row>
    <row r="1342" spans="1:29" x14ac:dyDescent="0.35">
      <c r="A1342" s="5">
        <v>45108.404737152778</v>
      </c>
      <c r="B1342" s="1">
        <v>1</v>
      </c>
      <c r="C1342" s="6">
        <v>2413.5700000000002</v>
      </c>
      <c r="D1342" s="6">
        <v>1</v>
      </c>
      <c r="E1342" s="7" t="s">
        <v>19</v>
      </c>
      <c r="F1342" s="5">
        <v>45109.458333333336</v>
      </c>
      <c r="G1342" s="1">
        <v>2</v>
      </c>
      <c r="H1342" s="5">
        <v>45107.43626746528</v>
      </c>
      <c r="I1342" s="7" t="s">
        <v>41</v>
      </c>
      <c r="J1342" s="7"/>
      <c r="K1342" s="7" t="s">
        <v>35</v>
      </c>
      <c r="L1342" s="7" t="s">
        <v>31</v>
      </c>
      <c r="M1342" s="7" t="s">
        <v>34</v>
      </c>
      <c r="N1342" s="7" t="s">
        <v>33</v>
      </c>
      <c r="O1342" s="7" t="s">
        <v>47</v>
      </c>
      <c r="P1342" s="25">
        <f t="shared" si="293"/>
        <v>1341</v>
      </c>
      <c r="Q1342" s="28">
        <f t="shared" si="290"/>
        <v>45108</v>
      </c>
      <c r="R1342" s="28" t="str">
        <f t="shared" si="280"/>
        <v>OTA</v>
      </c>
      <c r="S1342" s="28" t="str">
        <f t="shared" si="281"/>
        <v>OTA</v>
      </c>
      <c r="T1342" s="29">
        <f t="shared" si="282"/>
        <v>7.326007326007326E-4</v>
      </c>
      <c r="U1342" s="29">
        <f t="shared" si="291"/>
        <v>7.326007326007326E-4</v>
      </c>
      <c r="V1342" s="30">
        <f t="shared" si="283"/>
        <v>362.03550000000001</v>
      </c>
      <c r="W1342" s="30">
        <f t="shared" si="284"/>
        <v>0</v>
      </c>
      <c r="X1342" s="30">
        <f t="shared" si="285"/>
        <v>0</v>
      </c>
      <c r="Y1342" s="30">
        <f t="shared" si="286"/>
        <v>43.44426</v>
      </c>
      <c r="Z1342" s="30">
        <f t="shared" si="287"/>
        <v>115</v>
      </c>
      <c r="AA1342" s="30">
        <f t="shared" si="288"/>
        <v>1.4652014652014651</v>
      </c>
      <c r="AB1342" s="30">
        <f t="shared" si="289"/>
        <v>0</v>
      </c>
      <c r="AC1342" s="30">
        <f t="shared" si="292"/>
        <v>1891.6250385347987</v>
      </c>
    </row>
    <row r="1343" spans="1:29" x14ac:dyDescent="0.35">
      <c r="A1343" s="5">
        <v>45108.89339287037</v>
      </c>
      <c r="B1343" s="1">
        <v>2</v>
      </c>
      <c r="C1343" s="6">
        <v>3571.42</v>
      </c>
      <c r="D1343" s="6">
        <v>1</v>
      </c>
      <c r="E1343" s="7" t="s">
        <v>19</v>
      </c>
      <c r="F1343" s="5">
        <v>45110.458333333336</v>
      </c>
      <c r="G1343" s="1">
        <v>2</v>
      </c>
      <c r="H1343" s="5">
        <v>44721.730432245371</v>
      </c>
      <c r="I1343" s="7" t="s">
        <v>41</v>
      </c>
      <c r="J1343" s="7"/>
      <c r="K1343" s="7"/>
      <c r="L1343" s="7" t="s">
        <v>21</v>
      </c>
      <c r="M1343" s="7" t="s">
        <v>55</v>
      </c>
      <c r="N1343" s="7" t="s">
        <v>28</v>
      </c>
      <c r="O1343" s="7" t="s">
        <v>56</v>
      </c>
      <c r="P1343" s="25">
        <f t="shared" si="293"/>
        <v>1342</v>
      </c>
      <c r="Q1343" s="28">
        <f t="shared" si="290"/>
        <v>45108</v>
      </c>
      <c r="R1343" s="28" t="str">
        <f t="shared" si="280"/>
        <v>WEB</v>
      </c>
      <c r="S1343" s="28" t="str">
        <f t="shared" si="281"/>
        <v>OFFLINE</v>
      </c>
      <c r="T1343" s="29">
        <f t="shared" si="282"/>
        <v>3.3726812816188868E-3</v>
      </c>
      <c r="U1343" s="29">
        <f t="shared" si="291"/>
        <v>3.3726812816188868E-3</v>
      </c>
      <c r="V1343" s="30">
        <f t="shared" si="283"/>
        <v>0</v>
      </c>
      <c r="W1343" s="30">
        <f t="shared" si="284"/>
        <v>0</v>
      </c>
      <c r="X1343" s="30">
        <f t="shared" si="285"/>
        <v>0</v>
      </c>
      <c r="Y1343" s="30">
        <f t="shared" si="286"/>
        <v>49.999880000000005</v>
      </c>
      <c r="Z1343" s="30">
        <f t="shared" si="287"/>
        <v>153.33333333333331</v>
      </c>
      <c r="AA1343" s="30">
        <f t="shared" si="288"/>
        <v>0</v>
      </c>
      <c r="AB1343" s="30">
        <f t="shared" si="289"/>
        <v>0</v>
      </c>
      <c r="AC1343" s="30">
        <f t="shared" si="292"/>
        <v>3368.0867866666667</v>
      </c>
    </row>
    <row r="1344" spans="1:29" x14ac:dyDescent="0.35">
      <c r="A1344" s="5">
        <v>45109.00119761574</v>
      </c>
      <c r="B1344" s="1">
        <v>2</v>
      </c>
      <c r="C1344" s="6">
        <v>3571.42</v>
      </c>
      <c r="D1344" s="6">
        <v>1</v>
      </c>
      <c r="E1344" s="7" t="s">
        <v>19</v>
      </c>
      <c r="F1344" s="5">
        <v>45110.458333333336</v>
      </c>
      <c r="G1344" s="1">
        <v>2</v>
      </c>
      <c r="H1344" s="5">
        <v>44721.730432245371</v>
      </c>
      <c r="I1344" s="7" t="s">
        <v>41</v>
      </c>
      <c r="J1344" s="7"/>
      <c r="K1344" s="7"/>
      <c r="L1344" s="7" t="s">
        <v>21</v>
      </c>
      <c r="M1344" s="7" t="s">
        <v>55</v>
      </c>
      <c r="N1344" s="7" t="s">
        <v>28</v>
      </c>
      <c r="O1344" s="7" t="s">
        <v>56</v>
      </c>
      <c r="P1344" s="25">
        <f t="shared" si="293"/>
        <v>1343</v>
      </c>
      <c r="Q1344" s="28">
        <f t="shared" si="290"/>
        <v>45108</v>
      </c>
      <c r="R1344" s="28" t="str">
        <f t="shared" si="280"/>
        <v>WEB</v>
      </c>
      <c r="S1344" s="28" t="str">
        <f t="shared" si="281"/>
        <v>OFFLINE</v>
      </c>
      <c r="T1344" s="29">
        <f t="shared" si="282"/>
        <v>3.3726812816188868E-3</v>
      </c>
      <c r="U1344" s="29">
        <f t="shared" si="291"/>
        <v>3.3726812816188868E-3</v>
      </c>
      <c r="V1344" s="30">
        <f t="shared" si="283"/>
        <v>0</v>
      </c>
      <c r="W1344" s="30">
        <f t="shared" si="284"/>
        <v>0</v>
      </c>
      <c r="X1344" s="30">
        <f t="shared" si="285"/>
        <v>0</v>
      </c>
      <c r="Y1344" s="30">
        <f t="shared" si="286"/>
        <v>49.999880000000005</v>
      </c>
      <c r="Z1344" s="30">
        <f t="shared" si="287"/>
        <v>153.33333333333331</v>
      </c>
      <c r="AA1344" s="30">
        <f t="shared" si="288"/>
        <v>0</v>
      </c>
      <c r="AB1344" s="30">
        <f t="shared" si="289"/>
        <v>0</v>
      </c>
      <c r="AC1344" s="30">
        <f t="shared" si="292"/>
        <v>3368.0867866666667</v>
      </c>
    </row>
    <row r="1345" spans="1:29" x14ac:dyDescent="0.35">
      <c r="A1345" s="5">
        <v>45108.707004166667</v>
      </c>
      <c r="B1345" s="1">
        <v>2</v>
      </c>
      <c r="C1345" s="6">
        <v>4063.42</v>
      </c>
      <c r="D1345" s="6">
        <v>1</v>
      </c>
      <c r="E1345" s="7" t="s">
        <v>19</v>
      </c>
      <c r="F1345" s="5">
        <v>45110.452605138889</v>
      </c>
      <c r="G1345" s="1">
        <v>2</v>
      </c>
      <c r="H1345" s="5">
        <v>44990.735590821758</v>
      </c>
      <c r="I1345" s="7" t="s">
        <v>41</v>
      </c>
      <c r="J1345" s="7"/>
      <c r="K1345" s="7" t="s">
        <v>35</v>
      </c>
      <c r="L1345" s="7" t="s">
        <v>31</v>
      </c>
      <c r="M1345" s="7" t="s">
        <v>34</v>
      </c>
      <c r="N1345" s="7" t="s">
        <v>33</v>
      </c>
      <c r="O1345" s="7" t="s">
        <v>47</v>
      </c>
      <c r="P1345" s="25">
        <f t="shared" si="293"/>
        <v>1344</v>
      </c>
      <c r="Q1345" s="28">
        <f t="shared" si="290"/>
        <v>45108</v>
      </c>
      <c r="R1345" s="28" t="str">
        <f t="shared" si="280"/>
        <v>OTA</v>
      </c>
      <c r="S1345" s="28" t="str">
        <f t="shared" si="281"/>
        <v>OTA</v>
      </c>
      <c r="T1345" s="29">
        <f t="shared" si="282"/>
        <v>1.4652014652014652E-3</v>
      </c>
      <c r="U1345" s="29">
        <f t="shared" si="291"/>
        <v>1.4652014652014652E-3</v>
      </c>
      <c r="V1345" s="30">
        <f t="shared" si="283"/>
        <v>609.51300000000003</v>
      </c>
      <c r="W1345" s="30">
        <f t="shared" si="284"/>
        <v>0</v>
      </c>
      <c r="X1345" s="30">
        <f t="shared" si="285"/>
        <v>0</v>
      </c>
      <c r="Y1345" s="30">
        <f t="shared" si="286"/>
        <v>73.141559999999998</v>
      </c>
      <c r="Z1345" s="30">
        <f t="shared" si="287"/>
        <v>153.33333333333331</v>
      </c>
      <c r="AA1345" s="30">
        <f t="shared" si="288"/>
        <v>2.9304029304029302</v>
      </c>
      <c r="AB1345" s="30">
        <f t="shared" si="289"/>
        <v>0</v>
      </c>
      <c r="AC1345" s="30">
        <f t="shared" si="292"/>
        <v>3224.5017037362636</v>
      </c>
    </row>
    <row r="1346" spans="1:29" x14ac:dyDescent="0.35">
      <c r="A1346" s="5">
        <v>45108.705339282409</v>
      </c>
      <c r="B1346" s="1">
        <v>2</v>
      </c>
      <c r="C1346" s="6">
        <v>4063.42</v>
      </c>
      <c r="D1346" s="6">
        <v>1</v>
      </c>
      <c r="E1346" s="7" t="s">
        <v>19</v>
      </c>
      <c r="F1346" s="5">
        <v>45110.443402407407</v>
      </c>
      <c r="G1346" s="1">
        <v>2</v>
      </c>
      <c r="H1346" s="5">
        <v>44990.735551192127</v>
      </c>
      <c r="I1346" s="7" t="s">
        <v>41</v>
      </c>
      <c r="J1346" s="7"/>
      <c r="K1346" s="7" t="s">
        <v>35</v>
      </c>
      <c r="L1346" s="7" t="s">
        <v>31</v>
      </c>
      <c r="M1346" s="7" t="s">
        <v>34</v>
      </c>
      <c r="N1346" s="7" t="s">
        <v>33</v>
      </c>
      <c r="O1346" s="7" t="s">
        <v>47</v>
      </c>
      <c r="P1346" s="25">
        <f t="shared" si="293"/>
        <v>1345</v>
      </c>
      <c r="Q1346" s="28">
        <f t="shared" si="290"/>
        <v>45108</v>
      </c>
      <c r="R1346" s="28" t="str">
        <f t="shared" ref="R1346:R1409" si="294">IFERROR(VLOOKUP($M1346,rate_mapping,2,FALSE),"")</f>
        <v>OTA</v>
      </c>
      <c r="S1346" s="28" t="str">
        <f t="shared" ref="S1346:S1409" si="295">IFERROR(VLOOKUP($O1346,source_mapping,2,FALSE),"")</f>
        <v>OTA</v>
      </c>
      <c r="T1346" s="29">
        <f t="shared" ref="T1346:T1409" si="296">IFERROR($B1346/SUMIFS($B:$B,$L:$L,$L1346,$Q:$Q,$Q1346),0)</f>
        <v>1.4652014652014652E-3</v>
      </c>
      <c r="U1346" s="29">
        <f t="shared" si="291"/>
        <v>1.4652014652014652E-3</v>
      </c>
      <c r="V1346" s="30">
        <f t="shared" ref="V1346:V1409" si="297">MAX(IFERROR(VLOOKUP($S1346,channel_code_cost,3,FALSE)*$C1346,0),IFERROR(VLOOKUP($R1346,rate_code_cost,3,FALSE)*$C1346,0))</f>
        <v>609.51300000000003</v>
      </c>
      <c r="W1346" s="30">
        <f t="shared" ref="W1346:W1409" si="298">MAX(IFERROR(VLOOKUP($S1346,channel_code_cost,2,FALSE)*$D1346,0),IFERROR(VLOOKUP($R1346,rate_code_cost,2,FALSE)*$D1346,0))</f>
        <v>0</v>
      </c>
      <c r="X1346" s="30">
        <f t="shared" ref="X1346:X1409" si="299">MAX(IFERROR(VLOOKUP($S1346,channel_code_cost,4,FALSE)*$C1346,0),IFERROR(VLOOKUP($R1346,rate_code_cost,4,FALSE)*$C1346,0))</f>
        <v>0</v>
      </c>
      <c r="Y1346" s="30">
        <f t="shared" ref="Y1346:Y1409" si="300">MAX(IFERROR(VLOOKUP($S1346,channel_code_cost,5,FALSE)*$C1346,0),IFERROR(VLOOKUP($R1346,rate_code_cost,5,FALSE)*$C1346,0))</f>
        <v>73.141559999999998</v>
      </c>
      <c r="Z1346" s="30">
        <f t="shared" ref="Z1346:Z1409" si="301">hk_departure_cost+(($B1346-1)*hk_stay_cost)</f>
        <v>153.33333333333331</v>
      </c>
      <c r="AA1346" s="30">
        <f t="shared" ref="AA1346:AA1409" si="302">IFERROR(VLOOKUP($S1346,channel_code_cost,6,FALSE)*$U1346,0)</f>
        <v>2.9304029304029302</v>
      </c>
      <c r="AB1346" s="30">
        <f t="shared" ref="AB1346:AB1409" si="303">IFERROR(VLOOKUP($L1346,segment_p_cost,2,FALSE)*$T1346,0)</f>
        <v>0</v>
      </c>
      <c r="AC1346" s="30">
        <f t="shared" si="292"/>
        <v>3224.5017037362636</v>
      </c>
    </row>
    <row r="1347" spans="1:29" x14ac:dyDescent="0.35">
      <c r="A1347" s="5">
        <v>45108.687933969908</v>
      </c>
      <c r="B1347" s="1">
        <v>1</v>
      </c>
      <c r="C1347" s="6">
        <v>2413.59</v>
      </c>
      <c r="D1347" s="6">
        <v>1</v>
      </c>
      <c r="E1347" s="7" t="s">
        <v>19</v>
      </c>
      <c r="F1347" s="5">
        <v>45109.41862167824</v>
      </c>
      <c r="G1347" s="1">
        <v>2</v>
      </c>
      <c r="H1347" s="5">
        <v>44983.058111782404</v>
      </c>
      <c r="I1347" s="7" t="s">
        <v>41</v>
      </c>
      <c r="J1347" s="7"/>
      <c r="K1347" s="7" t="s">
        <v>35</v>
      </c>
      <c r="L1347" s="7" t="s">
        <v>31</v>
      </c>
      <c r="M1347" s="7" t="s">
        <v>34</v>
      </c>
      <c r="N1347" s="7" t="s">
        <v>33</v>
      </c>
      <c r="O1347" s="7" t="s">
        <v>86</v>
      </c>
      <c r="P1347" s="25">
        <f t="shared" si="293"/>
        <v>1346</v>
      </c>
      <c r="Q1347" s="28">
        <f t="shared" ref="Q1347:Q1410" si="304">DATE(YEAR($A1347),MONTH($A1347),1)</f>
        <v>45108</v>
      </c>
      <c r="R1347" s="28" t="str">
        <f t="shared" si="294"/>
        <v>OTA</v>
      </c>
      <c r="S1347" s="28" t="str">
        <f t="shared" si="295"/>
        <v>OTA</v>
      </c>
      <c r="T1347" s="29">
        <f t="shared" si="296"/>
        <v>7.326007326007326E-4</v>
      </c>
      <c r="U1347" s="29">
        <f t="shared" ref="U1347:U1410" si="305">IFERROR($B1347/SUMIFS($B:$B,$L:$L,$L1347,$Q:$Q,$Q1347),0)</f>
        <v>7.326007326007326E-4</v>
      </c>
      <c r="V1347" s="30">
        <f t="shared" si="297"/>
        <v>362.0385</v>
      </c>
      <c r="W1347" s="30">
        <f t="shared" si="298"/>
        <v>0</v>
      </c>
      <c r="X1347" s="30">
        <f t="shared" si="299"/>
        <v>0</v>
      </c>
      <c r="Y1347" s="30">
        <f t="shared" si="300"/>
        <v>43.44462</v>
      </c>
      <c r="Z1347" s="30">
        <f t="shared" si="301"/>
        <v>115</v>
      </c>
      <c r="AA1347" s="30">
        <f t="shared" si="302"/>
        <v>1.4652014652014651</v>
      </c>
      <c r="AB1347" s="30">
        <f t="shared" si="303"/>
        <v>0</v>
      </c>
      <c r="AC1347" s="30">
        <f t="shared" ref="AC1347:AC1410" si="306">C1347-SUM(V1347:AB1347)</f>
        <v>1891.6416785347988</v>
      </c>
    </row>
    <row r="1348" spans="1:29" x14ac:dyDescent="0.35">
      <c r="A1348" s="5">
        <v>45108.672642916667</v>
      </c>
      <c r="B1348" s="1">
        <v>1</v>
      </c>
      <c r="C1348" s="6">
        <v>2413.5700000000002</v>
      </c>
      <c r="D1348" s="6">
        <v>1</v>
      </c>
      <c r="E1348" s="7" t="s">
        <v>19</v>
      </c>
      <c r="F1348" s="5">
        <v>45109.200677314817</v>
      </c>
      <c r="G1348" s="1">
        <v>2</v>
      </c>
      <c r="H1348" s="5">
        <v>44982.239018414351</v>
      </c>
      <c r="I1348" s="7" t="s">
        <v>41</v>
      </c>
      <c r="J1348" s="7"/>
      <c r="K1348" s="7" t="s">
        <v>35</v>
      </c>
      <c r="L1348" s="7" t="s">
        <v>31</v>
      </c>
      <c r="M1348" s="7" t="s">
        <v>34</v>
      </c>
      <c r="N1348" s="7" t="s">
        <v>33</v>
      </c>
      <c r="O1348" s="7" t="s">
        <v>37</v>
      </c>
      <c r="P1348" s="25">
        <f t="shared" ref="P1348:P1411" si="307">P1347+1</f>
        <v>1347</v>
      </c>
      <c r="Q1348" s="28">
        <f t="shared" si="304"/>
        <v>45108</v>
      </c>
      <c r="R1348" s="28" t="str">
        <f t="shared" si="294"/>
        <v>OTA</v>
      </c>
      <c r="S1348" s="28" t="str">
        <f t="shared" si="295"/>
        <v>OTA</v>
      </c>
      <c r="T1348" s="29">
        <f t="shared" si="296"/>
        <v>7.326007326007326E-4</v>
      </c>
      <c r="U1348" s="29">
        <f t="shared" si="305"/>
        <v>7.326007326007326E-4</v>
      </c>
      <c r="V1348" s="30">
        <f t="shared" si="297"/>
        <v>362.03550000000001</v>
      </c>
      <c r="W1348" s="30">
        <f t="shared" si="298"/>
        <v>0</v>
      </c>
      <c r="X1348" s="30">
        <f t="shared" si="299"/>
        <v>0</v>
      </c>
      <c r="Y1348" s="30">
        <f t="shared" si="300"/>
        <v>43.44426</v>
      </c>
      <c r="Z1348" s="30">
        <f t="shared" si="301"/>
        <v>115</v>
      </c>
      <c r="AA1348" s="30">
        <f t="shared" si="302"/>
        <v>1.4652014652014651</v>
      </c>
      <c r="AB1348" s="30">
        <f t="shared" si="303"/>
        <v>0</v>
      </c>
      <c r="AC1348" s="30">
        <f t="shared" si="306"/>
        <v>1891.6250385347987</v>
      </c>
    </row>
    <row r="1349" spans="1:29" x14ac:dyDescent="0.35">
      <c r="A1349" s="5">
        <v>45108.590559155091</v>
      </c>
      <c r="B1349" s="1">
        <v>2</v>
      </c>
      <c r="C1349" s="6">
        <v>3850.89</v>
      </c>
      <c r="D1349" s="6">
        <v>1</v>
      </c>
      <c r="E1349" s="7" t="s">
        <v>19</v>
      </c>
      <c r="F1349" s="5">
        <v>45110.458238657404</v>
      </c>
      <c r="G1349" s="1">
        <v>2</v>
      </c>
      <c r="H1349" s="5">
        <v>44806.895881631943</v>
      </c>
      <c r="I1349" s="7" t="s">
        <v>42</v>
      </c>
      <c r="J1349" s="7"/>
      <c r="K1349" s="7" t="s">
        <v>35</v>
      </c>
      <c r="L1349" s="7" t="s">
        <v>31</v>
      </c>
      <c r="M1349" s="7" t="s">
        <v>32</v>
      </c>
      <c r="N1349" s="7" t="s">
        <v>33</v>
      </c>
      <c r="O1349" s="7" t="s">
        <v>47</v>
      </c>
      <c r="P1349" s="25">
        <f t="shared" si="307"/>
        <v>1348</v>
      </c>
      <c r="Q1349" s="28">
        <f t="shared" si="304"/>
        <v>45108</v>
      </c>
      <c r="R1349" s="28" t="str">
        <f t="shared" si="294"/>
        <v>OTA</v>
      </c>
      <c r="S1349" s="28" t="str">
        <f t="shared" si="295"/>
        <v>OTA</v>
      </c>
      <c r="T1349" s="29">
        <f t="shared" si="296"/>
        <v>1.4652014652014652E-3</v>
      </c>
      <c r="U1349" s="29">
        <f t="shared" si="305"/>
        <v>1.4652014652014652E-3</v>
      </c>
      <c r="V1349" s="30">
        <f t="shared" si="297"/>
        <v>577.63349999999991</v>
      </c>
      <c r="W1349" s="30">
        <f t="shared" si="298"/>
        <v>0</v>
      </c>
      <c r="X1349" s="30">
        <f t="shared" si="299"/>
        <v>0</v>
      </c>
      <c r="Y1349" s="30">
        <f t="shared" si="300"/>
        <v>69.316019999999995</v>
      </c>
      <c r="Z1349" s="30">
        <f t="shared" si="301"/>
        <v>153.33333333333331</v>
      </c>
      <c r="AA1349" s="30">
        <f t="shared" si="302"/>
        <v>2.9304029304029302</v>
      </c>
      <c r="AB1349" s="30">
        <f t="shared" si="303"/>
        <v>0</v>
      </c>
      <c r="AC1349" s="30">
        <f t="shared" si="306"/>
        <v>3047.6767437362637</v>
      </c>
    </row>
    <row r="1350" spans="1:29" x14ac:dyDescent="0.35">
      <c r="A1350" s="5">
        <v>45108.741581805552</v>
      </c>
      <c r="B1350" s="1">
        <v>2</v>
      </c>
      <c r="C1350" s="6">
        <v>3850.89</v>
      </c>
      <c r="D1350" s="6">
        <v>1</v>
      </c>
      <c r="E1350" s="7" t="s">
        <v>19</v>
      </c>
      <c r="F1350" s="5">
        <v>45110.409908946756</v>
      </c>
      <c r="G1350" s="1">
        <v>2</v>
      </c>
      <c r="H1350" s="5">
        <v>44806.888964050922</v>
      </c>
      <c r="I1350" s="7" t="s">
        <v>42</v>
      </c>
      <c r="J1350" s="7"/>
      <c r="K1350" s="7" t="s">
        <v>35</v>
      </c>
      <c r="L1350" s="7" t="s">
        <v>31</v>
      </c>
      <c r="M1350" s="7" t="s">
        <v>32</v>
      </c>
      <c r="N1350" s="7" t="s">
        <v>33</v>
      </c>
      <c r="O1350" s="7" t="s">
        <v>47</v>
      </c>
      <c r="P1350" s="25">
        <f t="shared" si="307"/>
        <v>1349</v>
      </c>
      <c r="Q1350" s="28">
        <f t="shared" si="304"/>
        <v>45108</v>
      </c>
      <c r="R1350" s="28" t="str">
        <f t="shared" si="294"/>
        <v>OTA</v>
      </c>
      <c r="S1350" s="28" t="str">
        <f t="shared" si="295"/>
        <v>OTA</v>
      </c>
      <c r="T1350" s="29">
        <f t="shared" si="296"/>
        <v>1.4652014652014652E-3</v>
      </c>
      <c r="U1350" s="29">
        <f t="shared" si="305"/>
        <v>1.4652014652014652E-3</v>
      </c>
      <c r="V1350" s="30">
        <f t="shared" si="297"/>
        <v>577.63349999999991</v>
      </c>
      <c r="W1350" s="30">
        <f t="shared" si="298"/>
        <v>0</v>
      </c>
      <c r="X1350" s="30">
        <f t="shared" si="299"/>
        <v>0</v>
      </c>
      <c r="Y1350" s="30">
        <f t="shared" si="300"/>
        <v>69.316019999999995</v>
      </c>
      <c r="Z1350" s="30">
        <f t="shared" si="301"/>
        <v>153.33333333333331</v>
      </c>
      <c r="AA1350" s="30">
        <f t="shared" si="302"/>
        <v>2.9304029304029302</v>
      </c>
      <c r="AB1350" s="30">
        <f t="shared" si="303"/>
        <v>0</v>
      </c>
      <c r="AC1350" s="30">
        <f t="shared" si="306"/>
        <v>3047.6767437362637</v>
      </c>
    </row>
    <row r="1351" spans="1:29" x14ac:dyDescent="0.35">
      <c r="A1351" s="5">
        <v>45108.859499641207</v>
      </c>
      <c r="B1351" s="1">
        <v>2</v>
      </c>
      <c r="C1351" s="6">
        <v>5325.88</v>
      </c>
      <c r="D1351" s="6">
        <v>1</v>
      </c>
      <c r="E1351" s="7" t="s">
        <v>19</v>
      </c>
      <c r="F1351" s="5">
        <v>45110.445297453705</v>
      </c>
      <c r="G1351" s="1">
        <v>2</v>
      </c>
      <c r="H1351" s="5">
        <v>44767.705930138887</v>
      </c>
      <c r="I1351" s="7" t="s">
        <v>42</v>
      </c>
      <c r="J1351" s="7"/>
      <c r="K1351" s="7" t="s">
        <v>35</v>
      </c>
      <c r="L1351" s="7" t="s">
        <v>31</v>
      </c>
      <c r="M1351" s="7" t="s">
        <v>32</v>
      </c>
      <c r="N1351" s="7" t="s">
        <v>33</v>
      </c>
      <c r="O1351" s="7" t="s">
        <v>35</v>
      </c>
      <c r="P1351" s="25">
        <f t="shared" si="307"/>
        <v>1350</v>
      </c>
      <c r="Q1351" s="28">
        <f t="shared" si="304"/>
        <v>45108</v>
      </c>
      <c r="R1351" s="28" t="str">
        <f t="shared" si="294"/>
        <v>OTA</v>
      </c>
      <c r="S1351" s="28" t="str">
        <f t="shared" si="295"/>
        <v>OTA</v>
      </c>
      <c r="T1351" s="29">
        <f t="shared" si="296"/>
        <v>1.4652014652014652E-3</v>
      </c>
      <c r="U1351" s="29">
        <f t="shared" si="305"/>
        <v>1.4652014652014652E-3</v>
      </c>
      <c r="V1351" s="30">
        <f t="shared" si="297"/>
        <v>798.88199999999995</v>
      </c>
      <c r="W1351" s="30">
        <f t="shared" si="298"/>
        <v>0</v>
      </c>
      <c r="X1351" s="30">
        <f t="shared" si="299"/>
        <v>0</v>
      </c>
      <c r="Y1351" s="30">
        <f t="shared" si="300"/>
        <v>95.865839999999992</v>
      </c>
      <c r="Z1351" s="30">
        <f t="shared" si="301"/>
        <v>153.33333333333331</v>
      </c>
      <c r="AA1351" s="30">
        <f t="shared" si="302"/>
        <v>2.9304029304029302</v>
      </c>
      <c r="AB1351" s="30">
        <f t="shared" si="303"/>
        <v>0</v>
      </c>
      <c r="AC1351" s="30">
        <f t="shared" si="306"/>
        <v>4274.868423736264</v>
      </c>
    </row>
    <row r="1352" spans="1:29" x14ac:dyDescent="0.35">
      <c r="A1352" s="5">
        <v>45109.016836782408</v>
      </c>
      <c r="B1352" s="1">
        <v>1</v>
      </c>
      <c r="C1352" s="6">
        <v>3454.78</v>
      </c>
      <c r="D1352" s="6">
        <v>1</v>
      </c>
      <c r="E1352" s="7" t="s">
        <v>19</v>
      </c>
      <c r="F1352" s="5">
        <v>45109.458333333336</v>
      </c>
      <c r="G1352" s="1">
        <v>4</v>
      </c>
      <c r="H1352" s="5">
        <v>45107.436370960648</v>
      </c>
      <c r="I1352" s="7" t="s">
        <v>44</v>
      </c>
      <c r="J1352" s="7"/>
      <c r="K1352" s="7" t="s">
        <v>35</v>
      </c>
      <c r="L1352" s="7" t="s">
        <v>31</v>
      </c>
      <c r="M1352" s="7" t="s">
        <v>34</v>
      </c>
      <c r="N1352" s="7" t="s">
        <v>33</v>
      </c>
      <c r="O1352" s="7" t="s">
        <v>37</v>
      </c>
      <c r="P1352" s="25">
        <f t="shared" si="307"/>
        <v>1351</v>
      </c>
      <c r="Q1352" s="28">
        <f t="shared" si="304"/>
        <v>45108</v>
      </c>
      <c r="R1352" s="28" t="str">
        <f t="shared" si="294"/>
        <v>OTA</v>
      </c>
      <c r="S1352" s="28" t="str">
        <f t="shared" si="295"/>
        <v>OTA</v>
      </c>
      <c r="T1352" s="29">
        <f t="shared" si="296"/>
        <v>7.326007326007326E-4</v>
      </c>
      <c r="U1352" s="29">
        <f t="shared" si="305"/>
        <v>7.326007326007326E-4</v>
      </c>
      <c r="V1352" s="30">
        <f t="shared" si="297"/>
        <v>518.21699999999998</v>
      </c>
      <c r="W1352" s="30">
        <f t="shared" si="298"/>
        <v>0</v>
      </c>
      <c r="X1352" s="30">
        <f t="shared" si="299"/>
        <v>0</v>
      </c>
      <c r="Y1352" s="30">
        <f t="shared" si="300"/>
        <v>62.186039999999998</v>
      </c>
      <c r="Z1352" s="30">
        <f t="shared" si="301"/>
        <v>115</v>
      </c>
      <c r="AA1352" s="30">
        <f t="shared" si="302"/>
        <v>1.4652014652014651</v>
      </c>
      <c r="AB1352" s="30">
        <f t="shared" si="303"/>
        <v>0</v>
      </c>
      <c r="AC1352" s="30">
        <f t="shared" si="306"/>
        <v>2757.9117585347985</v>
      </c>
    </row>
    <row r="1353" spans="1:29" x14ac:dyDescent="0.35">
      <c r="A1353" s="5">
        <v>45108.597464282408</v>
      </c>
      <c r="B1353" s="1">
        <v>1</v>
      </c>
      <c r="C1353" s="6">
        <v>1570.98</v>
      </c>
      <c r="D1353" s="6">
        <v>1</v>
      </c>
      <c r="E1353" s="7" t="s">
        <v>19</v>
      </c>
      <c r="F1353" s="5">
        <v>45109.394330127318</v>
      </c>
      <c r="G1353" s="1">
        <v>2</v>
      </c>
      <c r="H1353" s="5">
        <v>45092.928607060188</v>
      </c>
      <c r="I1353" s="7" t="s">
        <v>48</v>
      </c>
      <c r="J1353" s="7"/>
      <c r="K1353" s="7" t="s">
        <v>38</v>
      </c>
      <c r="L1353" s="7" t="s">
        <v>31</v>
      </c>
      <c r="M1353" s="7" t="s">
        <v>34</v>
      </c>
      <c r="N1353" s="7" t="s">
        <v>23</v>
      </c>
      <c r="O1353" s="7" t="s">
        <v>38</v>
      </c>
      <c r="P1353" s="25">
        <f t="shared" si="307"/>
        <v>1352</v>
      </c>
      <c r="Q1353" s="28">
        <f t="shared" si="304"/>
        <v>45108</v>
      </c>
      <c r="R1353" s="28" t="str">
        <f t="shared" si="294"/>
        <v>OTA</v>
      </c>
      <c r="S1353" s="28" t="str">
        <f t="shared" si="295"/>
        <v>OTA</v>
      </c>
      <c r="T1353" s="29">
        <f t="shared" si="296"/>
        <v>7.326007326007326E-4</v>
      </c>
      <c r="U1353" s="29">
        <f t="shared" si="305"/>
        <v>7.326007326007326E-4</v>
      </c>
      <c r="V1353" s="30">
        <f t="shared" si="297"/>
        <v>235.64699999999999</v>
      </c>
      <c r="W1353" s="30">
        <f t="shared" si="298"/>
        <v>0</v>
      </c>
      <c r="X1353" s="30">
        <f t="shared" si="299"/>
        <v>0</v>
      </c>
      <c r="Y1353" s="30">
        <f t="shared" si="300"/>
        <v>28.277639999999998</v>
      </c>
      <c r="Z1353" s="30">
        <f t="shared" si="301"/>
        <v>115</v>
      </c>
      <c r="AA1353" s="30">
        <f t="shared" si="302"/>
        <v>1.4652014652014651</v>
      </c>
      <c r="AB1353" s="30">
        <f t="shared" si="303"/>
        <v>0</v>
      </c>
      <c r="AC1353" s="30">
        <f t="shared" si="306"/>
        <v>1190.5901585347985</v>
      </c>
    </row>
    <row r="1354" spans="1:29" x14ac:dyDescent="0.35">
      <c r="A1354" s="5">
        <v>45108.896351284726</v>
      </c>
      <c r="B1354" s="1">
        <v>2</v>
      </c>
      <c r="C1354" s="6">
        <v>2870.54</v>
      </c>
      <c r="D1354" s="6">
        <v>1</v>
      </c>
      <c r="E1354" s="7" t="s">
        <v>19</v>
      </c>
      <c r="F1354" s="5">
        <v>45110.458333333336</v>
      </c>
      <c r="G1354" s="1">
        <v>2</v>
      </c>
      <c r="H1354" s="5">
        <v>45108.49909986111</v>
      </c>
      <c r="I1354" s="7" t="s">
        <v>48</v>
      </c>
      <c r="J1354" s="7"/>
      <c r="K1354" s="7" t="s">
        <v>30</v>
      </c>
      <c r="L1354" s="7" t="s">
        <v>31</v>
      </c>
      <c r="M1354" s="7" t="s">
        <v>32</v>
      </c>
      <c r="N1354" s="7" t="s">
        <v>33</v>
      </c>
      <c r="O1354" s="7" t="s">
        <v>30</v>
      </c>
      <c r="P1354" s="25">
        <f t="shared" si="307"/>
        <v>1353</v>
      </c>
      <c r="Q1354" s="28">
        <f t="shared" si="304"/>
        <v>45108</v>
      </c>
      <c r="R1354" s="28" t="str">
        <f t="shared" si="294"/>
        <v>OTA</v>
      </c>
      <c r="S1354" s="28" t="str">
        <f t="shared" si="295"/>
        <v>OTA</v>
      </c>
      <c r="T1354" s="29">
        <f t="shared" si="296"/>
        <v>1.4652014652014652E-3</v>
      </c>
      <c r="U1354" s="29">
        <f t="shared" si="305"/>
        <v>1.4652014652014652E-3</v>
      </c>
      <c r="V1354" s="30">
        <f t="shared" si="297"/>
        <v>430.58099999999996</v>
      </c>
      <c r="W1354" s="30">
        <f t="shared" si="298"/>
        <v>0</v>
      </c>
      <c r="X1354" s="30">
        <f t="shared" si="299"/>
        <v>0</v>
      </c>
      <c r="Y1354" s="30">
        <f t="shared" si="300"/>
        <v>51.669719999999998</v>
      </c>
      <c r="Z1354" s="30">
        <f t="shared" si="301"/>
        <v>153.33333333333331</v>
      </c>
      <c r="AA1354" s="30">
        <f t="shared" si="302"/>
        <v>2.9304029304029302</v>
      </c>
      <c r="AB1354" s="30">
        <f t="shared" si="303"/>
        <v>0</v>
      </c>
      <c r="AC1354" s="30">
        <f t="shared" si="306"/>
        <v>2232.0255437362639</v>
      </c>
    </row>
    <row r="1355" spans="1:29" x14ac:dyDescent="0.35">
      <c r="A1355" s="5">
        <v>45108.703834953703</v>
      </c>
      <c r="B1355" s="1">
        <v>1</v>
      </c>
      <c r="C1355" s="6">
        <v>2017.71</v>
      </c>
      <c r="D1355" s="6">
        <v>1</v>
      </c>
      <c r="E1355" s="7" t="s">
        <v>19</v>
      </c>
      <c r="F1355" s="5">
        <v>45109.441968182873</v>
      </c>
      <c r="G1355" s="1">
        <v>2</v>
      </c>
      <c r="H1355" s="5">
        <v>45091.391606793979</v>
      </c>
      <c r="I1355" s="7" t="s">
        <v>48</v>
      </c>
      <c r="J1355" s="7"/>
      <c r="K1355" s="7" t="s">
        <v>60</v>
      </c>
      <c r="L1355" s="7" t="s">
        <v>21</v>
      </c>
      <c r="M1355" s="7" t="s">
        <v>22</v>
      </c>
      <c r="N1355" s="7" t="s">
        <v>28</v>
      </c>
      <c r="O1355" s="7" t="s">
        <v>61</v>
      </c>
      <c r="P1355" s="25">
        <f t="shared" si="307"/>
        <v>1354</v>
      </c>
      <c r="Q1355" s="28">
        <f t="shared" si="304"/>
        <v>45108</v>
      </c>
      <c r="R1355" s="28" t="str">
        <f t="shared" si="294"/>
        <v>WEB</v>
      </c>
      <c r="S1355" s="28" t="str">
        <f t="shared" si="295"/>
        <v>META</v>
      </c>
      <c r="T1355" s="29">
        <f t="shared" si="296"/>
        <v>1.6863406408094434E-3</v>
      </c>
      <c r="U1355" s="29">
        <f t="shared" si="305"/>
        <v>1.6863406408094434E-3</v>
      </c>
      <c r="V1355" s="30">
        <f t="shared" si="297"/>
        <v>0</v>
      </c>
      <c r="W1355" s="30">
        <f t="shared" si="298"/>
        <v>0</v>
      </c>
      <c r="X1355" s="30">
        <f t="shared" si="299"/>
        <v>0</v>
      </c>
      <c r="Y1355" s="30">
        <f t="shared" si="300"/>
        <v>36.318779999999997</v>
      </c>
      <c r="Z1355" s="30">
        <f t="shared" si="301"/>
        <v>115</v>
      </c>
      <c r="AA1355" s="30">
        <f t="shared" si="302"/>
        <v>0</v>
      </c>
      <c r="AB1355" s="30">
        <f t="shared" si="303"/>
        <v>0</v>
      </c>
      <c r="AC1355" s="30">
        <f t="shared" si="306"/>
        <v>1866.39122</v>
      </c>
    </row>
    <row r="1356" spans="1:29" x14ac:dyDescent="0.35">
      <c r="A1356" s="5">
        <v>45108.686782314813</v>
      </c>
      <c r="B1356" s="1">
        <v>2</v>
      </c>
      <c r="C1356" s="6">
        <v>2910.21</v>
      </c>
      <c r="D1356" s="6">
        <v>1</v>
      </c>
      <c r="E1356" s="7" t="s">
        <v>19</v>
      </c>
      <c r="F1356" s="5">
        <v>45110.458333333336</v>
      </c>
      <c r="G1356" s="1">
        <v>2</v>
      </c>
      <c r="H1356" s="5">
        <v>45076.855712256947</v>
      </c>
      <c r="I1356" s="7" t="s">
        <v>48</v>
      </c>
      <c r="J1356" s="7"/>
      <c r="K1356" s="7" t="s">
        <v>38</v>
      </c>
      <c r="L1356" s="7" t="s">
        <v>31</v>
      </c>
      <c r="M1356" s="7" t="s">
        <v>34</v>
      </c>
      <c r="N1356" s="7" t="s">
        <v>23</v>
      </c>
      <c r="O1356" s="7" t="s">
        <v>38</v>
      </c>
      <c r="P1356" s="25">
        <f t="shared" si="307"/>
        <v>1355</v>
      </c>
      <c r="Q1356" s="28">
        <f t="shared" si="304"/>
        <v>45108</v>
      </c>
      <c r="R1356" s="28" t="str">
        <f t="shared" si="294"/>
        <v>OTA</v>
      </c>
      <c r="S1356" s="28" t="str">
        <f t="shared" si="295"/>
        <v>OTA</v>
      </c>
      <c r="T1356" s="29">
        <f t="shared" si="296"/>
        <v>1.4652014652014652E-3</v>
      </c>
      <c r="U1356" s="29">
        <f t="shared" si="305"/>
        <v>1.4652014652014652E-3</v>
      </c>
      <c r="V1356" s="30">
        <f t="shared" si="297"/>
        <v>436.53149999999999</v>
      </c>
      <c r="W1356" s="30">
        <f t="shared" si="298"/>
        <v>0</v>
      </c>
      <c r="X1356" s="30">
        <f t="shared" si="299"/>
        <v>0</v>
      </c>
      <c r="Y1356" s="30">
        <f t="shared" si="300"/>
        <v>52.383779999999994</v>
      </c>
      <c r="Z1356" s="30">
        <f t="shared" si="301"/>
        <v>153.33333333333331</v>
      </c>
      <c r="AA1356" s="30">
        <f t="shared" si="302"/>
        <v>2.9304029304029302</v>
      </c>
      <c r="AB1356" s="30">
        <f t="shared" si="303"/>
        <v>0</v>
      </c>
      <c r="AC1356" s="30">
        <f t="shared" si="306"/>
        <v>2265.0309837362638</v>
      </c>
    </row>
    <row r="1357" spans="1:29" x14ac:dyDescent="0.35">
      <c r="A1357" s="5">
        <v>45108.723762870373</v>
      </c>
      <c r="B1357" s="1">
        <v>2</v>
      </c>
      <c r="C1357" s="6">
        <v>2457.86</v>
      </c>
      <c r="D1357" s="6">
        <v>1</v>
      </c>
      <c r="E1357" s="7" t="s">
        <v>19</v>
      </c>
      <c r="F1357" s="5">
        <v>45110.455596527776</v>
      </c>
      <c r="G1357" s="1">
        <v>2</v>
      </c>
      <c r="H1357" s="5">
        <v>44939.956277812496</v>
      </c>
      <c r="I1357" s="7" t="s">
        <v>48</v>
      </c>
      <c r="J1357" s="7"/>
      <c r="K1357" s="7"/>
      <c r="L1357" s="7" t="s">
        <v>21</v>
      </c>
      <c r="M1357" s="7" t="s">
        <v>57</v>
      </c>
      <c r="N1357" s="7" t="s">
        <v>33</v>
      </c>
      <c r="O1357" s="7" t="s">
        <v>46</v>
      </c>
      <c r="P1357" s="25">
        <f t="shared" si="307"/>
        <v>1356</v>
      </c>
      <c r="Q1357" s="28">
        <f t="shared" si="304"/>
        <v>45108</v>
      </c>
      <c r="R1357" s="28" t="str">
        <f t="shared" si="294"/>
        <v>WEB</v>
      </c>
      <c r="S1357" s="28" t="str">
        <f t="shared" si="295"/>
        <v>WEBSITE</v>
      </c>
      <c r="T1357" s="29">
        <f t="shared" si="296"/>
        <v>3.3726812816188868E-3</v>
      </c>
      <c r="U1357" s="29">
        <f t="shared" si="305"/>
        <v>3.3726812816188868E-3</v>
      </c>
      <c r="V1357" s="30">
        <f t="shared" si="297"/>
        <v>24.578600000000002</v>
      </c>
      <c r="W1357" s="30">
        <f t="shared" si="298"/>
        <v>50</v>
      </c>
      <c r="X1357" s="30">
        <f t="shared" si="299"/>
        <v>0</v>
      </c>
      <c r="Y1357" s="30">
        <f t="shared" si="300"/>
        <v>34.410040000000002</v>
      </c>
      <c r="Z1357" s="30">
        <f t="shared" si="301"/>
        <v>153.33333333333331</v>
      </c>
      <c r="AA1357" s="30">
        <f t="shared" si="302"/>
        <v>33.726812816188868</v>
      </c>
      <c r="AB1357" s="30">
        <f t="shared" si="303"/>
        <v>0</v>
      </c>
      <c r="AC1357" s="30">
        <f t="shared" si="306"/>
        <v>2161.811213850478</v>
      </c>
    </row>
    <row r="1358" spans="1:29" x14ac:dyDescent="0.35">
      <c r="A1358" s="5">
        <v>45108.813681250002</v>
      </c>
      <c r="B1358" s="1">
        <v>1</v>
      </c>
      <c r="C1358" s="6">
        <v>1941.96</v>
      </c>
      <c r="D1358" s="6">
        <v>1</v>
      </c>
      <c r="E1358" s="7" t="s">
        <v>19</v>
      </c>
      <c r="F1358" s="5">
        <v>45109.458333333336</v>
      </c>
      <c r="G1358" s="1">
        <v>2</v>
      </c>
      <c r="H1358" s="5">
        <v>45070.97499033565</v>
      </c>
      <c r="I1358" s="7" t="s">
        <v>48</v>
      </c>
      <c r="J1358" s="7"/>
      <c r="K1358" s="7"/>
      <c r="L1358" s="7" t="s">
        <v>21</v>
      </c>
      <c r="M1358" s="7" t="s">
        <v>52</v>
      </c>
      <c r="N1358" s="7" t="s">
        <v>23</v>
      </c>
      <c r="O1358" s="7" t="s">
        <v>56</v>
      </c>
      <c r="P1358" s="25">
        <f t="shared" si="307"/>
        <v>1357</v>
      </c>
      <c r="Q1358" s="28">
        <f t="shared" si="304"/>
        <v>45108</v>
      </c>
      <c r="R1358" s="28" t="str">
        <f t="shared" si="294"/>
        <v>WEB</v>
      </c>
      <c r="S1358" s="28" t="str">
        <f t="shared" si="295"/>
        <v>OFFLINE</v>
      </c>
      <c r="T1358" s="29">
        <f t="shared" si="296"/>
        <v>1.6863406408094434E-3</v>
      </c>
      <c r="U1358" s="29">
        <f t="shared" si="305"/>
        <v>1.6863406408094434E-3</v>
      </c>
      <c r="V1358" s="30">
        <f t="shared" si="297"/>
        <v>0</v>
      </c>
      <c r="W1358" s="30">
        <f t="shared" si="298"/>
        <v>0</v>
      </c>
      <c r="X1358" s="30">
        <f t="shared" si="299"/>
        <v>0</v>
      </c>
      <c r="Y1358" s="30">
        <f t="shared" si="300"/>
        <v>27.187440000000002</v>
      </c>
      <c r="Z1358" s="30">
        <f t="shared" si="301"/>
        <v>115</v>
      </c>
      <c r="AA1358" s="30">
        <f t="shared" si="302"/>
        <v>0</v>
      </c>
      <c r="AB1358" s="30">
        <f t="shared" si="303"/>
        <v>0</v>
      </c>
      <c r="AC1358" s="30">
        <f t="shared" si="306"/>
        <v>1799.7725600000001</v>
      </c>
    </row>
    <row r="1359" spans="1:29" x14ac:dyDescent="0.35">
      <c r="A1359" s="5">
        <v>45108.571749918985</v>
      </c>
      <c r="B1359" s="1">
        <v>1</v>
      </c>
      <c r="C1359" s="6">
        <v>1514.29</v>
      </c>
      <c r="D1359" s="6">
        <v>1</v>
      </c>
      <c r="E1359" s="7" t="s">
        <v>19</v>
      </c>
      <c r="F1359" s="5">
        <v>45109.453362395834</v>
      </c>
      <c r="G1359" s="1">
        <v>2</v>
      </c>
      <c r="H1359" s="5">
        <v>45106.081379490737</v>
      </c>
      <c r="I1359" s="7" t="s">
        <v>48</v>
      </c>
      <c r="J1359" s="7"/>
      <c r="K1359" s="7" t="s">
        <v>38</v>
      </c>
      <c r="L1359" s="7" t="s">
        <v>31</v>
      </c>
      <c r="M1359" s="7" t="s">
        <v>32</v>
      </c>
      <c r="N1359" s="7" t="s">
        <v>23</v>
      </c>
      <c r="O1359" s="7" t="s">
        <v>38</v>
      </c>
      <c r="P1359" s="25">
        <f t="shared" si="307"/>
        <v>1358</v>
      </c>
      <c r="Q1359" s="28">
        <f t="shared" si="304"/>
        <v>45108</v>
      </c>
      <c r="R1359" s="28" t="str">
        <f t="shared" si="294"/>
        <v>OTA</v>
      </c>
      <c r="S1359" s="28" t="str">
        <f t="shared" si="295"/>
        <v>OTA</v>
      </c>
      <c r="T1359" s="29">
        <f t="shared" si="296"/>
        <v>7.326007326007326E-4</v>
      </c>
      <c r="U1359" s="29">
        <f t="shared" si="305"/>
        <v>7.326007326007326E-4</v>
      </c>
      <c r="V1359" s="30">
        <f t="shared" si="297"/>
        <v>227.14349999999999</v>
      </c>
      <c r="W1359" s="30">
        <f t="shared" si="298"/>
        <v>0</v>
      </c>
      <c r="X1359" s="30">
        <f t="shared" si="299"/>
        <v>0</v>
      </c>
      <c r="Y1359" s="30">
        <f t="shared" si="300"/>
        <v>27.257219999999997</v>
      </c>
      <c r="Z1359" s="30">
        <f t="shared" si="301"/>
        <v>115</v>
      </c>
      <c r="AA1359" s="30">
        <f t="shared" si="302"/>
        <v>1.4652014652014651</v>
      </c>
      <c r="AB1359" s="30">
        <f t="shared" si="303"/>
        <v>0</v>
      </c>
      <c r="AC1359" s="30">
        <f t="shared" si="306"/>
        <v>1143.4240785347986</v>
      </c>
    </row>
    <row r="1360" spans="1:29" x14ac:dyDescent="0.35">
      <c r="A1360" s="5">
        <v>45109.009224166664</v>
      </c>
      <c r="B1360" s="1">
        <v>1</v>
      </c>
      <c r="C1360" s="6">
        <v>2340.4</v>
      </c>
      <c r="D1360" s="6">
        <v>1</v>
      </c>
      <c r="E1360" s="7" t="s">
        <v>19</v>
      </c>
      <c r="F1360" s="5">
        <v>45109.458333333336</v>
      </c>
      <c r="G1360" s="1">
        <v>3</v>
      </c>
      <c r="H1360" s="5">
        <v>45027.39584701389</v>
      </c>
      <c r="I1360" s="7" t="s">
        <v>63</v>
      </c>
      <c r="J1360" s="7"/>
      <c r="K1360" s="7"/>
      <c r="L1360" s="7" t="s">
        <v>21</v>
      </c>
      <c r="M1360" s="7" t="s">
        <v>22</v>
      </c>
      <c r="N1360" s="7" t="s">
        <v>33</v>
      </c>
      <c r="O1360" s="7" t="s">
        <v>56</v>
      </c>
      <c r="P1360" s="25">
        <f t="shared" si="307"/>
        <v>1359</v>
      </c>
      <c r="Q1360" s="28">
        <f t="shared" si="304"/>
        <v>45108</v>
      </c>
      <c r="R1360" s="28" t="str">
        <f t="shared" si="294"/>
        <v>WEB</v>
      </c>
      <c r="S1360" s="28" t="str">
        <f t="shared" si="295"/>
        <v>OFFLINE</v>
      </c>
      <c r="T1360" s="29">
        <f t="shared" si="296"/>
        <v>1.6863406408094434E-3</v>
      </c>
      <c r="U1360" s="29">
        <f t="shared" si="305"/>
        <v>1.6863406408094434E-3</v>
      </c>
      <c r="V1360" s="30">
        <f t="shared" si="297"/>
        <v>0</v>
      </c>
      <c r="W1360" s="30">
        <f t="shared" si="298"/>
        <v>0</v>
      </c>
      <c r="X1360" s="30">
        <f t="shared" si="299"/>
        <v>0</v>
      </c>
      <c r="Y1360" s="30">
        <f t="shared" si="300"/>
        <v>32.765599999999999</v>
      </c>
      <c r="Z1360" s="30">
        <f t="shared" si="301"/>
        <v>115</v>
      </c>
      <c r="AA1360" s="30">
        <f t="shared" si="302"/>
        <v>0</v>
      </c>
      <c r="AB1360" s="30">
        <f t="shared" si="303"/>
        <v>0</v>
      </c>
      <c r="AC1360" s="30">
        <f t="shared" si="306"/>
        <v>2192.6343999999999</v>
      </c>
    </row>
    <row r="1361" spans="1:29" x14ac:dyDescent="0.35">
      <c r="A1361" s="5">
        <v>45109.00854145833</v>
      </c>
      <c r="B1361" s="1">
        <v>1</v>
      </c>
      <c r="C1361" s="6">
        <v>2340.4</v>
      </c>
      <c r="D1361" s="6">
        <v>1</v>
      </c>
      <c r="E1361" s="7" t="s">
        <v>19</v>
      </c>
      <c r="F1361" s="5">
        <v>45109.454575671298</v>
      </c>
      <c r="G1361" s="1">
        <v>4</v>
      </c>
      <c r="H1361" s="5">
        <v>45027.395847025466</v>
      </c>
      <c r="I1361" s="7" t="s">
        <v>63</v>
      </c>
      <c r="J1361" s="7"/>
      <c r="K1361" s="7"/>
      <c r="L1361" s="7" t="s">
        <v>21</v>
      </c>
      <c r="M1361" s="7" t="s">
        <v>22</v>
      </c>
      <c r="N1361" s="7" t="s">
        <v>33</v>
      </c>
      <c r="O1361" s="7" t="s">
        <v>56</v>
      </c>
      <c r="P1361" s="25">
        <f t="shared" si="307"/>
        <v>1360</v>
      </c>
      <c r="Q1361" s="28">
        <f t="shared" si="304"/>
        <v>45108</v>
      </c>
      <c r="R1361" s="28" t="str">
        <f t="shared" si="294"/>
        <v>WEB</v>
      </c>
      <c r="S1361" s="28" t="str">
        <f t="shared" si="295"/>
        <v>OFFLINE</v>
      </c>
      <c r="T1361" s="29">
        <f t="shared" si="296"/>
        <v>1.6863406408094434E-3</v>
      </c>
      <c r="U1361" s="29">
        <f t="shared" si="305"/>
        <v>1.6863406408094434E-3</v>
      </c>
      <c r="V1361" s="30">
        <f t="shared" si="297"/>
        <v>0</v>
      </c>
      <c r="W1361" s="30">
        <f t="shared" si="298"/>
        <v>0</v>
      </c>
      <c r="X1361" s="30">
        <f t="shared" si="299"/>
        <v>0</v>
      </c>
      <c r="Y1361" s="30">
        <f t="shared" si="300"/>
        <v>32.765599999999999</v>
      </c>
      <c r="Z1361" s="30">
        <f t="shared" si="301"/>
        <v>115</v>
      </c>
      <c r="AA1361" s="30">
        <f t="shared" si="302"/>
        <v>0</v>
      </c>
      <c r="AB1361" s="30">
        <f t="shared" si="303"/>
        <v>0</v>
      </c>
      <c r="AC1361" s="30">
        <f t="shared" si="306"/>
        <v>2192.6343999999999</v>
      </c>
    </row>
    <row r="1362" spans="1:29" x14ac:dyDescent="0.35">
      <c r="A1362" s="5">
        <v>45108.868496041665</v>
      </c>
      <c r="B1362" s="1">
        <v>1</v>
      </c>
      <c r="C1362" s="6">
        <v>3899.27</v>
      </c>
      <c r="D1362" s="6">
        <v>1</v>
      </c>
      <c r="E1362" s="7" t="s">
        <v>19</v>
      </c>
      <c r="F1362" s="5">
        <v>45109.458333333336</v>
      </c>
      <c r="G1362" s="1">
        <v>4</v>
      </c>
      <c r="H1362" s="5">
        <v>45089.080228240739</v>
      </c>
      <c r="I1362" s="7" t="s">
        <v>63</v>
      </c>
      <c r="J1362" s="7"/>
      <c r="K1362" s="7"/>
      <c r="L1362" s="7" t="s">
        <v>21</v>
      </c>
      <c r="M1362" s="7" t="s">
        <v>54</v>
      </c>
      <c r="N1362" s="7" t="s">
        <v>43</v>
      </c>
      <c r="O1362" s="7" t="s">
        <v>46</v>
      </c>
      <c r="P1362" s="25">
        <f t="shared" si="307"/>
        <v>1361</v>
      </c>
      <c r="Q1362" s="28">
        <f t="shared" si="304"/>
        <v>45108</v>
      </c>
      <c r="R1362" s="28" t="str">
        <f t="shared" si="294"/>
        <v>WEB</v>
      </c>
      <c r="S1362" s="28" t="str">
        <f t="shared" si="295"/>
        <v>WEBSITE</v>
      </c>
      <c r="T1362" s="29">
        <f t="shared" si="296"/>
        <v>1.6863406408094434E-3</v>
      </c>
      <c r="U1362" s="29">
        <f t="shared" si="305"/>
        <v>1.6863406408094434E-3</v>
      </c>
      <c r="V1362" s="30">
        <f t="shared" si="297"/>
        <v>38.992699999999999</v>
      </c>
      <c r="W1362" s="30">
        <f t="shared" si="298"/>
        <v>50</v>
      </c>
      <c r="X1362" s="30">
        <f t="shared" si="299"/>
        <v>0</v>
      </c>
      <c r="Y1362" s="30">
        <f t="shared" si="300"/>
        <v>54.589779999999998</v>
      </c>
      <c r="Z1362" s="30">
        <f t="shared" si="301"/>
        <v>115</v>
      </c>
      <c r="AA1362" s="30">
        <f t="shared" si="302"/>
        <v>16.863406408094434</v>
      </c>
      <c r="AB1362" s="30">
        <f t="shared" si="303"/>
        <v>0</v>
      </c>
      <c r="AC1362" s="30">
        <f t="shared" si="306"/>
        <v>3623.8241135919056</v>
      </c>
    </row>
    <row r="1363" spans="1:29" x14ac:dyDescent="0.35">
      <c r="A1363" s="5">
        <v>45108.675631562503</v>
      </c>
      <c r="B1363" s="1">
        <v>1</v>
      </c>
      <c r="C1363" s="6">
        <v>941.07</v>
      </c>
      <c r="D1363" s="6">
        <v>1</v>
      </c>
      <c r="E1363" s="7" t="s">
        <v>19</v>
      </c>
      <c r="F1363" s="5">
        <v>45109.458333333336</v>
      </c>
      <c r="G1363" s="1">
        <v>1</v>
      </c>
      <c r="H1363" s="5">
        <v>45105.088322488424</v>
      </c>
      <c r="I1363" s="7" t="s">
        <v>49</v>
      </c>
      <c r="J1363" s="7"/>
      <c r="K1363" s="7" t="s">
        <v>50</v>
      </c>
      <c r="L1363" s="7" t="s">
        <v>31</v>
      </c>
      <c r="M1363" s="7" t="s">
        <v>32</v>
      </c>
      <c r="N1363" s="7" t="s">
        <v>28</v>
      </c>
      <c r="O1363" s="7" t="s">
        <v>51</v>
      </c>
      <c r="P1363" s="25">
        <f t="shared" si="307"/>
        <v>1362</v>
      </c>
      <c r="Q1363" s="28">
        <f t="shared" si="304"/>
        <v>45108</v>
      </c>
      <c r="R1363" s="28" t="str">
        <f t="shared" si="294"/>
        <v>OTA</v>
      </c>
      <c r="S1363" s="28" t="str">
        <f t="shared" si="295"/>
        <v>OTA</v>
      </c>
      <c r="T1363" s="29">
        <f t="shared" si="296"/>
        <v>7.326007326007326E-4</v>
      </c>
      <c r="U1363" s="29">
        <f t="shared" si="305"/>
        <v>7.326007326007326E-4</v>
      </c>
      <c r="V1363" s="30">
        <f t="shared" si="297"/>
        <v>141.16050000000001</v>
      </c>
      <c r="W1363" s="30">
        <f t="shared" si="298"/>
        <v>0</v>
      </c>
      <c r="X1363" s="30">
        <f t="shared" si="299"/>
        <v>0</v>
      </c>
      <c r="Y1363" s="30">
        <f t="shared" si="300"/>
        <v>16.939260000000001</v>
      </c>
      <c r="Z1363" s="30">
        <f t="shared" si="301"/>
        <v>115</v>
      </c>
      <c r="AA1363" s="30">
        <f t="shared" si="302"/>
        <v>1.4652014652014651</v>
      </c>
      <c r="AB1363" s="30">
        <f t="shared" si="303"/>
        <v>0</v>
      </c>
      <c r="AC1363" s="30">
        <f t="shared" si="306"/>
        <v>666.50503853479859</v>
      </c>
    </row>
    <row r="1364" spans="1:29" x14ac:dyDescent="0.35">
      <c r="A1364" s="5">
        <v>45108.675459189813</v>
      </c>
      <c r="B1364" s="1">
        <v>1</v>
      </c>
      <c r="C1364" s="6">
        <v>941.07</v>
      </c>
      <c r="D1364" s="6">
        <v>1</v>
      </c>
      <c r="E1364" s="7" t="s">
        <v>19</v>
      </c>
      <c r="F1364" s="5">
        <v>45109.458333333336</v>
      </c>
      <c r="G1364" s="1">
        <v>1</v>
      </c>
      <c r="H1364" s="5">
        <v>45105.088322488424</v>
      </c>
      <c r="I1364" s="7" t="s">
        <v>49</v>
      </c>
      <c r="J1364" s="7"/>
      <c r="K1364" s="7" t="s">
        <v>50</v>
      </c>
      <c r="L1364" s="7" t="s">
        <v>31</v>
      </c>
      <c r="M1364" s="7" t="s">
        <v>32</v>
      </c>
      <c r="N1364" s="7" t="s">
        <v>28</v>
      </c>
      <c r="O1364" s="7" t="s">
        <v>51</v>
      </c>
      <c r="P1364" s="25">
        <f t="shared" si="307"/>
        <v>1363</v>
      </c>
      <c r="Q1364" s="28">
        <f t="shared" si="304"/>
        <v>45108</v>
      </c>
      <c r="R1364" s="28" t="str">
        <f t="shared" si="294"/>
        <v>OTA</v>
      </c>
      <c r="S1364" s="28" t="str">
        <f t="shared" si="295"/>
        <v>OTA</v>
      </c>
      <c r="T1364" s="29">
        <f t="shared" si="296"/>
        <v>7.326007326007326E-4</v>
      </c>
      <c r="U1364" s="29">
        <f t="shared" si="305"/>
        <v>7.326007326007326E-4</v>
      </c>
      <c r="V1364" s="30">
        <f t="shared" si="297"/>
        <v>141.16050000000001</v>
      </c>
      <c r="W1364" s="30">
        <f t="shared" si="298"/>
        <v>0</v>
      </c>
      <c r="X1364" s="30">
        <f t="shared" si="299"/>
        <v>0</v>
      </c>
      <c r="Y1364" s="30">
        <f t="shared" si="300"/>
        <v>16.939260000000001</v>
      </c>
      <c r="Z1364" s="30">
        <f t="shared" si="301"/>
        <v>115</v>
      </c>
      <c r="AA1364" s="30">
        <f t="shared" si="302"/>
        <v>1.4652014652014651</v>
      </c>
      <c r="AB1364" s="30">
        <f t="shared" si="303"/>
        <v>0</v>
      </c>
      <c r="AC1364" s="30">
        <f t="shared" si="306"/>
        <v>666.50503853479859</v>
      </c>
    </row>
    <row r="1365" spans="1:29" x14ac:dyDescent="0.35">
      <c r="A1365" s="5">
        <v>45108.637761527774</v>
      </c>
      <c r="B1365" s="1">
        <v>1</v>
      </c>
      <c r="C1365" s="6">
        <v>1018.75</v>
      </c>
      <c r="D1365" s="6">
        <v>1</v>
      </c>
      <c r="E1365" s="7" t="s">
        <v>19</v>
      </c>
      <c r="F1365" s="5">
        <v>45109.458333333336</v>
      </c>
      <c r="G1365" s="1">
        <v>1</v>
      </c>
      <c r="H1365" s="5">
        <v>45107.702578634256</v>
      </c>
      <c r="I1365" s="7" t="s">
        <v>49</v>
      </c>
      <c r="J1365" s="7"/>
      <c r="K1365" s="7" t="s">
        <v>30</v>
      </c>
      <c r="L1365" s="7" t="s">
        <v>31</v>
      </c>
      <c r="M1365" s="7" t="s">
        <v>32</v>
      </c>
      <c r="N1365" s="7" t="s">
        <v>28</v>
      </c>
      <c r="O1365" s="7" t="s">
        <v>30</v>
      </c>
      <c r="P1365" s="25">
        <f t="shared" si="307"/>
        <v>1364</v>
      </c>
      <c r="Q1365" s="28">
        <f t="shared" si="304"/>
        <v>45108</v>
      </c>
      <c r="R1365" s="28" t="str">
        <f t="shared" si="294"/>
        <v>OTA</v>
      </c>
      <c r="S1365" s="28" t="str">
        <f t="shared" si="295"/>
        <v>OTA</v>
      </c>
      <c r="T1365" s="29">
        <f t="shared" si="296"/>
        <v>7.326007326007326E-4</v>
      </c>
      <c r="U1365" s="29">
        <f t="shared" si="305"/>
        <v>7.326007326007326E-4</v>
      </c>
      <c r="V1365" s="30">
        <f t="shared" si="297"/>
        <v>152.8125</v>
      </c>
      <c r="W1365" s="30">
        <f t="shared" si="298"/>
        <v>0</v>
      </c>
      <c r="X1365" s="30">
        <f t="shared" si="299"/>
        <v>0</v>
      </c>
      <c r="Y1365" s="30">
        <f t="shared" si="300"/>
        <v>18.337499999999999</v>
      </c>
      <c r="Z1365" s="30">
        <f t="shared" si="301"/>
        <v>115</v>
      </c>
      <c r="AA1365" s="30">
        <f t="shared" si="302"/>
        <v>1.4652014652014651</v>
      </c>
      <c r="AB1365" s="30">
        <f t="shared" si="303"/>
        <v>0</v>
      </c>
      <c r="AC1365" s="30">
        <f t="shared" si="306"/>
        <v>731.13479853479862</v>
      </c>
    </row>
    <row r="1366" spans="1:29" x14ac:dyDescent="0.35">
      <c r="A1366" s="5">
        <v>45108.672342743055</v>
      </c>
      <c r="B1366" s="1">
        <v>1</v>
      </c>
      <c r="C1366" s="6">
        <v>644.46</v>
      </c>
      <c r="D1366" s="6">
        <v>1</v>
      </c>
      <c r="E1366" s="7" t="s">
        <v>19</v>
      </c>
      <c r="F1366" s="5">
        <v>45109.458333333336</v>
      </c>
      <c r="G1366" s="1">
        <v>1</v>
      </c>
      <c r="H1366" s="5">
        <v>44914.859076631947</v>
      </c>
      <c r="I1366" s="7" t="s">
        <v>49</v>
      </c>
      <c r="J1366" s="7"/>
      <c r="K1366" s="7" t="s">
        <v>30</v>
      </c>
      <c r="L1366" s="7" t="s">
        <v>31</v>
      </c>
      <c r="M1366" s="7" t="s">
        <v>34</v>
      </c>
      <c r="N1366" s="7" t="s">
        <v>33</v>
      </c>
      <c r="O1366" s="7" t="s">
        <v>30</v>
      </c>
      <c r="P1366" s="25">
        <f t="shared" si="307"/>
        <v>1365</v>
      </c>
      <c r="Q1366" s="28">
        <f t="shared" si="304"/>
        <v>45108</v>
      </c>
      <c r="R1366" s="28" t="str">
        <f t="shared" si="294"/>
        <v>OTA</v>
      </c>
      <c r="S1366" s="28" t="str">
        <f t="shared" si="295"/>
        <v>OTA</v>
      </c>
      <c r="T1366" s="29">
        <f t="shared" si="296"/>
        <v>7.326007326007326E-4</v>
      </c>
      <c r="U1366" s="29">
        <f t="shared" si="305"/>
        <v>7.326007326007326E-4</v>
      </c>
      <c r="V1366" s="30">
        <f t="shared" si="297"/>
        <v>96.668999999999997</v>
      </c>
      <c r="W1366" s="30">
        <f t="shared" si="298"/>
        <v>0</v>
      </c>
      <c r="X1366" s="30">
        <f t="shared" si="299"/>
        <v>0</v>
      </c>
      <c r="Y1366" s="30">
        <f t="shared" si="300"/>
        <v>11.60028</v>
      </c>
      <c r="Z1366" s="30">
        <f t="shared" si="301"/>
        <v>115</v>
      </c>
      <c r="AA1366" s="30">
        <f t="shared" si="302"/>
        <v>1.4652014652014651</v>
      </c>
      <c r="AB1366" s="30">
        <f t="shared" si="303"/>
        <v>0</v>
      </c>
      <c r="AC1366" s="30">
        <f t="shared" si="306"/>
        <v>419.7255185347986</v>
      </c>
    </row>
    <row r="1367" spans="1:29" x14ac:dyDescent="0.35">
      <c r="A1367" s="5">
        <v>45108.672553483797</v>
      </c>
      <c r="B1367" s="1">
        <v>1</v>
      </c>
      <c r="C1367" s="6">
        <v>644.46</v>
      </c>
      <c r="D1367" s="6">
        <v>1</v>
      </c>
      <c r="E1367" s="7" t="s">
        <v>19</v>
      </c>
      <c r="F1367" s="5">
        <v>45109.458333333336</v>
      </c>
      <c r="G1367" s="1">
        <v>1</v>
      </c>
      <c r="H1367" s="5">
        <v>44914.859076631947</v>
      </c>
      <c r="I1367" s="7" t="s">
        <v>49</v>
      </c>
      <c r="J1367" s="7"/>
      <c r="K1367" s="7" t="s">
        <v>30</v>
      </c>
      <c r="L1367" s="7" t="s">
        <v>31</v>
      </c>
      <c r="M1367" s="7" t="s">
        <v>34</v>
      </c>
      <c r="N1367" s="7" t="s">
        <v>33</v>
      </c>
      <c r="O1367" s="7" t="s">
        <v>30</v>
      </c>
      <c r="P1367" s="25">
        <f t="shared" si="307"/>
        <v>1366</v>
      </c>
      <c r="Q1367" s="28">
        <f t="shared" si="304"/>
        <v>45108</v>
      </c>
      <c r="R1367" s="28" t="str">
        <f t="shared" si="294"/>
        <v>OTA</v>
      </c>
      <c r="S1367" s="28" t="str">
        <f t="shared" si="295"/>
        <v>OTA</v>
      </c>
      <c r="T1367" s="29">
        <f t="shared" si="296"/>
        <v>7.326007326007326E-4</v>
      </c>
      <c r="U1367" s="29">
        <f t="shared" si="305"/>
        <v>7.326007326007326E-4</v>
      </c>
      <c r="V1367" s="30">
        <f t="shared" si="297"/>
        <v>96.668999999999997</v>
      </c>
      <c r="W1367" s="30">
        <f t="shared" si="298"/>
        <v>0</v>
      </c>
      <c r="X1367" s="30">
        <f t="shared" si="299"/>
        <v>0</v>
      </c>
      <c r="Y1367" s="30">
        <f t="shared" si="300"/>
        <v>11.60028</v>
      </c>
      <c r="Z1367" s="30">
        <f t="shared" si="301"/>
        <v>115</v>
      </c>
      <c r="AA1367" s="30">
        <f t="shared" si="302"/>
        <v>1.4652014652014651</v>
      </c>
      <c r="AB1367" s="30">
        <f t="shared" si="303"/>
        <v>0</v>
      </c>
      <c r="AC1367" s="30">
        <f t="shared" si="306"/>
        <v>419.7255185347986</v>
      </c>
    </row>
    <row r="1368" spans="1:29" x14ac:dyDescent="0.35">
      <c r="A1368" s="5">
        <v>45108.692574780092</v>
      </c>
      <c r="B1368" s="1">
        <v>1</v>
      </c>
      <c r="C1368" s="6">
        <v>779.35</v>
      </c>
      <c r="D1368" s="6">
        <v>1</v>
      </c>
      <c r="E1368" s="7" t="s">
        <v>19</v>
      </c>
      <c r="F1368" s="5">
        <v>45109.423120150466</v>
      </c>
      <c r="G1368" s="1">
        <v>1</v>
      </c>
      <c r="H1368" s="5">
        <v>45108.105688912037</v>
      </c>
      <c r="I1368" s="7" t="s">
        <v>49</v>
      </c>
      <c r="J1368" s="7"/>
      <c r="K1368" s="7" t="s">
        <v>38</v>
      </c>
      <c r="L1368" s="7" t="s">
        <v>31</v>
      </c>
      <c r="M1368" s="7" t="s">
        <v>32</v>
      </c>
      <c r="N1368" s="7" t="s">
        <v>23</v>
      </c>
      <c r="O1368" s="7" t="s">
        <v>38</v>
      </c>
      <c r="P1368" s="25">
        <f t="shared" si="307"/>
        <v>1367</v>
      </c>
      <c r="Q1368" s="28">
        <f t="shared" si="304"/>
        <v>45108</v>
      </c>
      <c r="R1368" s="28" t="str">
        <f t="shared" si="294"/>
        <v>OTA</v>
      </c>
      <c r="S1368" s="28" t="str">
        <f t="shared" si="295"/>
        <v>OTA</v>
      </c>
      <c r="T1368" s="29">
        <f t="shared" si="296"/>
        <v>7.326007326007326E-4</v>
      </c>
      <c r="U1368" s="29">
        <f t="shared" si="305"/>
        <v>7.326007326007326E-4</v>
      </c>
      <c r="V1368" s="30">
        <f t="shared" si="297"/>
        <v>116.9025</v>
      </c>
      <c r="W1368" s="30">
        <f t="shared" si="298"/>
        <v>0</v>
      </c>
      <c r="X1368" s="30">
        <f t="shared" si="299"/>
        <v>0</v>
      </c>
      <c r="Y1368" s="30">
        <f t="shared" si="300"/>
        <v>14.0283</v>
      </c>
      <c r="Z1368" s="30">
        <f t="shared" si="301"/>
        <v>115</v>
      </c>
      <c r="AA1368" s="30">
        <f t="shared" si="302"/>
        <v>1.4652014652014651</v>
      </c>
      <c r="AB1368" s="30">
        <f t="shared" si="303"/>
        <v>0</v>
      </c>
      <c r="AC1368" s="30">
        <f t="shared" si="306"/>
        <v>531.95399853479853</v>
      </c>
    </row>
    <row r="1369" spans="1:29" x14ac:dyDescent="0.35">
      <c r="A1369" s="5">
        <v>45108.734369490739</v>
      </c>
      <c r="B1369" s="1">
        <v>2</v>
      </c>
      <c r="C1369" s="6">
        <v>1674.11</v>
      </c>
      <c r="D1369" s="6">
        <v>1</v>
      </c>
      <c r="E1369" s="7" t="s">
        <v>19</v>
      </c>
      <c r="F1369" s="5">
        <v>45110.458333333336</v>
      </c>
      <c r="G1369" s="1">
        <v>1</v>
      </c>
      <c r="H1369" s="5">
        <v>45106.358832928243</v>
      </c>
      <c r="I1369" s="7" t="s">
        <v>49</v>
      </c>
      <c r="J1369" s="7"/>
      <c r="K1369" s="7" t="s">
        <v>30</v>
      </c>
      <c r="L1369" s="7" t="s">
        <v>31</v>
      </c>
      <c r="M1369" s="7" t="s">
        <v>32</v>
      </c>
      <c r="N1369" s="7" t="s">
        <v>33</v>
      </c>
      <c r="O1369" s="7" t="s">
        <v>30</v>
      </c>
      <c r="P1369" s="25">
        <f t="shared" si="307"/>
        <v>1368</v>
      </c>
      <c r="Q1369" s="28">
        <f t="shared" si="304"/>
        <v>45108</v>
      </c>
      <c r="R1369" s="28" t="str">
        <f t="shared" si="294"/>
        <v>OTA</v>
      </c>
      <c r="S1369" s="28" t="str">
        <f t="shared" si="295"/>
        <v>OTA</v>
      </c>
      <c r="T1369" s="29">
        <f t="shared" si="296"/>
        <v>1.4652014652014652E-3</v>
      </c>
      <c r="U1369" s="29">
        <f t="shared" si="305"/>
        <v>1.4652014652014652E-3</v>
      </c>
      <c r="V1369" s="30">
        <f t="shared" si="297"/>
        <v>251.11649999999997</v>
      </c>
      <c r="W1369" s="30">
        <f t="shared" si="298"/>
        <v>0</v>
      </c>
      <c r="X1369" s="30">
        <f t="shared" si="299"/>
        <v>0</v>
      </c>
      <c r="Y1369" s="30">
        <f t="shared" si="300"/>
        <v>30.133979999999998</v>
      </c>
      <c r="Z1369" s="30">
        <f t="shared" si="301"/>
        <v>153.33333333333331</v>
      </c>
      <c r="AA1369" s="30">
        <f t="shared" si="302"/>
        <v>2.9304029304029302</v>
      </c>
      <c r="AB1369" s="30">
        <f t="shared" si="303"/>
        <v>0</v>
      </c>
      <c r="AC1369" s="30">
        <f t="shared" si="306"/>
        <v>1236.5957837362637</v>
      </c>
    </row>
    <row r="1370" spans="1:29" x14ac:dyDescent="0.35">
      <c r="A1370" s="5">
        <v>45108.949284270835</v>
      </c>
      <c r="B1370" s="1">
        <v>1</v>
      </c>
      <c r="C1370" s="6">
        <v>887.5</v>
      </c>
      <c r="D1370" s="6">
        <v>1</v>
      </c>
      <c r="E1370" s="7" t="s">
        <v>19</v>
      </c>
      <c r="F1370" s="5">
        <v>45109.301647349537</v>
      </c>
      <c r="G1370" s="1">
        <v>1</v>
      </c>
      <c r="H1370" s="5">
        <v>45032.408118576386</v>
      </c>
      <c r="I1370" s="7" t="s">
        <v>49</v>
      </c>
      <c r="J1370" s="7"/>
      <c r="K1370" s="7" t="s">
        <v>30</v>
      </c>
      <c r="L1370" s="7" t="s">
        <v>31</v>
      </c>
      <c r="M1370" s="7" t="s">
        <v>32</v>
      </c>
      <c r="N1370" s="7" t="s">
        <v>33</v>
      </c>
      <c r="O1370" s="7" t="s">
        <v>30</v>
      </c>
      <c r="P1370" s="25">
        <f t="shared" si="307"/>
        <v>1369</v>
      </c>
      <c r="Q1370" s="28">
        <f t="shared" si="304"/>
        <v>45108</v>
      </c>
      <c r="R1370" s="28" t="str">
        <f t="shared" si="294"/>
        <v>OTA</v>
      </c>
      <c r="S1370" s="28" t="str">
        <f t="shared" si="295"/>
        <v>OTA</v>
      </c>
      <c r="T1370" s="29">
        <f t="shared" si="296"/>
        <v>7.326007326007326E-4</v>
      </c>
      <c r="U1370" s="29">
        <f t="shared" si="305"/>
        <v>7.326007326007326E-4</v>
      </c>
      <c r="V1370" s="30">
        <f t="shared" si="297"/>
        <v>133.125</v>
      </c>
      <c r="W1370" s="30">
        <f t="shared" si="298"/>
        <v>0</v>
      </c>
      <c r="X1370" s="30">
        <f t="shared" si="299"/>
        <v>0</v>
      </c>
      <c r="Y1370" s="30">
        <f t="shared" si="300"/>
        <v>15.975</v>
      </c>
      <c r="Z1370" s="30">
        <f t="shared" si="301"/>
        <v>115</v>
      </c>
      <c r="AA1370" s="30">
        <f t="shared" si="302"/>
        <v>1.4652014652014651</v>
      </c>
      <c r="AB1370" s="30">
        <f t="shared" si="303"/>
        <v>0</v>
      </c>
      <c r="AC1370" s="30">
        <f t="shared" si="306"/>
        <v>621.93479853479857</v>
      </c>
    </row>
    <row r="1371" spans="1:29" x14ac:dyDescent="0.35">
      <c r="A1371" s="5">
        <v>45109.023180127311</v>
      </c>
      <c r="B1371" s="1">
        <v>1</v>
      </c>
      <c r="C1371" s="6">
        <v>783.04</v>
      </c>
      <c r="D1371" s="6">
        <v>1</v>
      </c>
      <c r="E1371" s="7" t="s">
        <v>19</v>
      </c>
      <c r="F1371" s="5">
        <v>45109.257549722221</v>
      </c>
      <c r="G1371" s="1">
        <v>1</v>
      </c>
      <c r="H1371" s="5">
        <v>45109.011586550929</v>
      </c>
      <c r="I1371" s="7" t="s">
        <v>49</v>
      </c>
      <c r="J1371" s="7"/>
      <c r="K1371" s="7" t="s">
        <v>30</v>
      </c>
      <c r="L1371" s="7" t="s">
        <v>31</v>
      </c>
      <c r="M1371" s="7" t="s">
        <v>32</v>
      </c>
      <c r="N1371" s="7" t="s">
        <v>33</v>
      </c>
      <c r="O1371" s="7" t="s">
        <v>30</v>
      </c>
      <c r="P1371" s="25">
        <f t="shared" si="307"/>
        <v>1370</v>
      </c>
      <c r="Q1371" s="28">
        <f t="shared" si="304"/>
        <v>45108</v>
      </c>
      <c r="R1371" s="28" t="str">
        <f t="shared" si="294"/>
        <v>OTA</v>
      </c>
      <c r="S1371" s="28" t="str">
        <f t="shared" si="295"/>
        <v>OTA</v>
      </c>
      <c r="T1371" s="29">
        <f t="shared" si="296"/>
        <v>7.326007326007326E-4</v>
      </c>
      <c r="U1371" s="29">
        <f t="shared" si="305"/>
        <v>7.326007326007326E-4</v>
      </c>
      <c r="V1371" s="30">
        <f t="shared" si="297"/>
        <v>117.45599999999999</v>
      </c>
      <c r="W1371" s="30">
        <f t="shared" si="298"/>
        <v>0</v>
      </c>
      <c r="X1371" s="30">
        <f t="shared" si="299"/>
        <v>0</v>
      </c>
      <c r="Y1371" s="30">
        <f t="shared" si="300"/>
        <v>14.094719999999999</v>
      </c>
      <c r="Z1371" s="30">
        <f t="shared" si="301"/>
        <v>115</v>
      </c>
      <c r="AA1371" s="30">
        <f t="shared" si="302"/>
        <v>1.4652014652014651</v>
      </c>
      <c r="AB1371" s="30">
        <f t="shared" si="303"/>
        <v>0</v>
      </c>
      <c r="AC1371" s="30">
        <f t="shared" si="306"/>
        <v>535.02407853479849</v>
      </c>
    </row>
    <row r="1372" spans="1:29" x14ac:dyDescent="0.35">
      <c r="A1372" s="5">
        <v>45108.639678391206</v>
      </c>
      <c r="B1372" s="1">
        <v>1</v>
      </c>
      <c r="C1372" s="6">
        <v>801.56</v>
      </c>
      <c r="D1372" s="6">
        <v>1</v>
      </c>
      <c r="E1372" s="7" t="s">
        <v>19</v>
      </c>
      <c r="F1372" s="5">
        <v>45109.327668229169</v>
      </c>
      <c r="G1372" s="1">
        <v>1</v>
      </c>
      <c r="H1372" s="5">
        <v>44941.791115717591</v>
      </c>
      <c r="I1372" s="7" t="s">
        <v>49</v>
      </c>
      <c r="J1372" s="7"/>
      <c r="K1372" s="7" t="s">
        <v>30</v>
      </c>
      <c r="L1372" s="7" t="s">
        <v>31</v>
      </c>
      <c r="M1372" s="7" t="s">
        <v>32</v>
      </c>
      <c r="N1372" s="7" t="s">
        <v>33</v>
      </c>
      <c r="O1372" s="7" t="s">
        <v>30</v>
      </c>
      <c r="P1372" s="25">
        <f t="shared" si="307"/>
        <v>1371</v>
      </c>
      <c r="Q1372" s="28">
        <f t="shared" si="304"/>
        <v>45108</v>
      </c>
      <c r="R1372" s="28" t="str">
        <f t="shared" si="294"/>
        <v>OTA</v>
      </c>
      <c r="S1372" s="28" t="str">
        <f t="shared" si="295"/>
        <v>OTA</v>
      </c>
      <c r="T1372" s="29">
        <f t="shared" si="296"/>
        <v>7.326007326007326E-4</v>
      </c>
      <c r="U1372" s="29">
        <f t="shared" si="305"/>
        <v>7.326007326007326E-4</v>
      </c>
      <c r="V1372" s="30">
        <f t="shared" si="297"/>
        <v>120.23399999999998</v>
      </c>
      <c r="W1372" s="30">
        <f t="shared" si="298"/>
        <v>0</v>
      </c>
      <c r="X1372" s="30">
        <f t="shared" si="299"/>
        <v>0</v>
      </c>
      <c r="Y1372" s="30">
        <f t="shared" si="300"/>
        <v>14.428079999999998</v>
      </c>
      <c r="Z1372" s="30">
        <f t="shared" si="301"/>
        <v>115</v>
      </c>
      <c r="AA1372" s="30">
        <f t="shared" si="302"/>
        <v>1.4652014652014651</v>
      </c>
      <c r="AB1372" s="30">
        <f t="shared" si="303"/>
        <v>0</v>
      </c>
      <c r="AC1372" s="30">
        <f t="shared" si="306"/>
        <v>550.43271853479848</v>
      </c>
    </row>
    <row r="1373" spans="1:29" x14ac:dyDescent="0.35">
      <c r="A1373" s="5">
        <v>45108.947389236113</v>
      </c>
      <c r="B1373" s="1">
        <v>1</v>
      </c>
      <c r="C1373" s="6">
        <v>783.04</v>
      </c>
      <c r="D1373" s="6">
        <v>1</v>
      </c>
      <c r="E1373" s="7" t="s">
        <v>19</v>
      </c>
      <c r="F1373" s="5">
        <v>45109.458333333336</v>
      </c>
      <c r="G1373" s="1">
        <v>1</v>
      </c>
      <c r="H1373" s="5">
        <v>45108.931034652778</v>
      </c>
      <c r="I1373" s="7" t="s">
        <v>49</v>
      </c>
      <c r="J1373" s="7"/>
      <c r="K1373" s="7" t="s">
        <v>30</v>
      </c>
      <c r="L1373" s="7" t="s">
        <v>31</v>
      </c>
      <c r="M1373" s="7" t="s">
        <v>32</v>
      </c>
      <c r="N1373" s="7" t="s">
        <v>33</v>
      </c>
      <c r="O1373" s="7" t="s">
        <v>30</v>
      </c>
      <c r="P1373" s="25">
        <f t="shared" si="307"/>
        <v>1372</v>
      </c>
      <c r="Q1373" s="28">
        <f t="shared" si="304"/>
        <v>45108</v>
      </c>
      <c r="R1373" s="28" t="str">
        <f t="shared" si="294"/>
        <v>OTA</v>
      </c>
      <c r="S1373" s="28" t="str">
        <f t="shared" si="295"/>
        <v>OTA</v>
      </c>
      <c r="T1373" s="29">
        <f t="shared" si="296"/>
        <v>7.326007326007326E-4</v>
      </c>
      <c r="U1373" s="29">
        <f t="shared" si="305"/>
        <v>7.326007326007326E-4</v>
      </c>
      <c r="V1373" s="30">
        <f t="shared" si="297"/>
        <v>117.45599999999999</v>
      </c>
      <c r="W1373" s="30">
        <f t="shared" si="298"/>
        <v>0</v>
      </c>
      <c r="X1373" s="30">
        <f t="shared" si="299"/>
        <v>0</v>
      </c>
      <c r="Y1373" s="30">
        <f t="shared" si="300"/>
        <v>14.094719999999999</v>
      </c>
      <c r="Z1373" s="30">
        <f t="shared" si="301"/>
        <v>115</v>
      </c>
      <c r="AA1373" s="30">
        <f t="shared" si="302"/>
        <v>1.4652014652014651</v>
      </c>
      <c r="AB1373" s="30">
        <f t="shared" si="303"/>
        <v>0</v>
      </c>
      <c r="AC1373" s="30">
        <f t="shared" si="306"/>
        <v>535.02407853479849</v>
      </c>
    </row>
    <row r="1374" spans="1:29" x14ac:dyDescent="0.35">
      <c r="A1374" s="5">
        <v>45108.96036636574</v>
      </c>
      <c r="B1374" s="1">
        <v>1</v>
      </c>
      <c r="C1374" s="6">
        <v>759.54</v>
      </c>
      <c r="D1374" s="6">
        <v>1</v>
      </c>
      <c r="E1374" s="7" t="s">
        <v>19</v>
      </c>
      <c r="F1374" s="5">
        <v>45109.458333333336</v>
      </c>
      <c r="G1374" s="1">
        <v>1</v>
      </c>
      <c r="H1374" s="5">
        <v>45108.828627407405</v>
      </c>
      <c r="I1374" s="7" t="s">
        <v>49</v>
      </c>
      <c r="J1374" s="7"/>
      <c r="K1374" s="7"/>
      <c r="L1374" s="7" t="s">
        <v>21</v>
      </c>
      <c r="M1374" s="7" t="s">
        <v>52</v>
      </c>
      <c r="N1374" s="7" t="s">
        <v>23</v>
      </c>
      <c r="O1374" s="7" t="s">
        <v>56</v>
      </c>
      <c r="P1374" s="25">
        <f t="shared" si="307"/>
        <v>1373</v>
      </c>
      <c r="Q1374" s="28">
        <f t="shared" si="304"/>
        <v>45108</v>
      </c>
      <c r="R1374" s="28" t="str">
        <f t="shared" si="294"/>
        <v>WEB</v>
      </c>
      <c r="S1374" s="28" t="str">
        <f t="shared" si="295"/>
        <v>OFFLINE</v>
      </c>
      <c r="T1374" s="29">
        <f t="shared" si="296"/>
        <v>1.6863406408094434E-3</v>
      </c>
      <c r="U1374" s="29">
        <f t="shared" si="305"/>
        <v>1.6863406408094434E-3</v>
      </c>
      <c r="V1374" s="30">
        <f t="shared" si="297"/>
        <v>0</v>
      </c>
      <c r="W1374" s="30">
        <f t="shared" si="298"/>
        <v>0</v>
      </c>
      <c r="X1374" s="30">
        <f t="shared" si="299"/>
        <v>0</v>
      </c>
      <c r="Y1374" s="30">
        <f t="shared" si="300"/>
        <v>10.633559999999999</v>
      </c>
      <c r="Z1374" s="30">
        <f t="shared" si="301"/>
        <v>115</v>
      </c>
      <c r="AA1374" s="30">
        <f t="shared" si="302"/>
        <v>0</v>
      </c>
      <c r="AB1374" s="30">
        <f t="shared" si="303"/>
        <v>0</v>
      </c>
      <c r="AC1374" s="30">
        <f t="shared" si="306"/>
        <v>633.90643999999998</v>
      </c>
    </row>
    <row r="1375" spans="1:29" x14ac:dyDescent="0.35">
      <c r="A1375" s="5">
        <v>45108.74253891204</v>
      </c>
      <c r="B1375" s="1">
        <v>1</v>
      </c>
      <c r="C1375" s="6">
        <v>813.39</v>
      </c>
      <c r="D1375" s="6">
        <v>1</v>
      </c>
      <c r="E1375" s="7" t="s">
        <v>19</v>
      </c>
      <c r="F1375" s="5">
        <v>45109.229848518517</v>
      </c>
      <c r="G1375" s="1">
        <v>1</v>
      </c>
      <c r="H1375" s="5">
        <v>44981.943884456021</v>
      </c>
      <c r="I1375" s="7" t="s">
        <v>49</v>
      </c>
      <c r="J1375" s="7"/>
      <c r="K1375" s="7" t="s">
        <v>30</v>
      </c>
      <c r="L1375" s="7" t="s">
        <v>31</v>
      </c>
      <c r="M1375" s="7" t="s">
        <v>32</v>
      </c>
      <c r="N1375" s="7" t="s">
        <v>33</v>
      </c>
      <c r="O1375" s="7" t="s">
        <v>30</v>
      </c>
      <c r="P1375" s="25">
        <f t="shared" si="307"/>
        <v>1374</v>
      </c>
      <c r="Q1375" s="28">
        <f t="shared" si="304"/>
        <v>45108</v>
      </c>
      <c r="R1375" s="28" t="str">
        <f t="shared" si="294"/>
        <v>OTA</v>
      </c>
      <c r="S1375" s="28" t="str">
        <f t="shared" si="295"/>
        <v>OTA</v>
      </c>
      <c r="T1375" s="29">
        <f t="shared" si="296"/>
        <v>7.326007326007326E-4</v>
      </c>
      <c r="U1375" s="29">
        <f t="shared" si="305"/>
        <v>7.326007326007326E-4</v>
      </c>
      <c r="V1375" s="30">
        <f t="shared" si="297"/>
        <v>122.0085</v>
      </c>
      <c r="W1375" s="30">
        <f t="shared" si="298"/>
        <v>0</v>
      </c>
      <c r="X1375" s="30">
        <f t="shared" si="299"/>
        <v>0</v>
      </c>
      <c r="Y1375" s="30">
        <f t="shared" si="300"/>
        <v>14.641019999999999</v>
      </c>
      <c r="Z1375" s="30">
        <f t="shared" si="301"/>
        <v>115</v>
      </c>
      <c r="AA1375" s="30">
        <f t="shared" si="302"/>
        <v>1.4652014652014651</v>
      </c>
      <c r="AB1375" s="30">
        <f t="shared" si="303"/>
        <v>0</v>
      </c>
      <c r="AC1375" s="30">
        <f t="shared" si="306"/>
        <v>560.27527853479853</v>
      </c>
    </row>
    <row r="1376" spans="1:29" x14ac:dyDescent="0.35">
      <c r="A1376" s="5">
        <v>45108.74725951389</v>
      </c>
      <c r="B1376" s="1">
        <v>2</v>
      </c>
      <c r="C1376" s="6">
        <v>2728.13</v>
      </c>
      <c r="D1376" s="6">
        <v>1</v>
      </c>
      <c r="E1376" s="7" t="s">
        <v>19</v>
      </c>
      <c r="F1376" s="5">
        <v>45110.243478680553</v>
      </c>
      <c r="G1376" s="1">
        <v>1</v>
      </c>
      <c r="H1376" s="5">
        <v>45091.018539189812</v>
      </c>
      <c r="I1376" s="7" t="s">
        <v>53</v>
      </c>
      <c r="J1376" s="7"/>
      <c r="K1376" s="7" t="s">
        <v>30</v>
      </c>
      <c r="L1376" s="7" t="s">
        <v>31</v>
      </c>
      <c r="M1376" s="7" t="s">
        <v>34</v>
      </c>
      <c r="N1376" s="7" t="s">
        <v>33</v>
      </c>
      <c r="O1376" s="7" t="s">
        <v>30</v>
      </c>
      <c r="P1376" s="25">
        <f t="shared" si="307"/>
        <v>1375</v>
      </c>
      <c r="Q1376" s="28">
        <f t="shared" si="304"/>
        <v>45108</v>
      </c>
      <c r="R1376" s="28" t="str">
        <f t="shared" si="294"/>
        <v>OTA</v>
      </c>
      <c r="S1376" s="28" t="str">
        <f t="shared" si="295"/>
        <v>OTA</v>
      </c>
      <c r="T1376" s="29">
        <f t="shared" si="296"/>
        <v>1.4652014652014652E-3</v>
      </c>
      <c r="U1376" s="29">
        <f t="shared" si="305"/>
        <v>1.4652014652014652E-3</v>
      </c>
      <c r="V1376" s="30">
        <f t="shared" si="297"/>
        <v>409.21949999999998</v>
      </c>
      <c r="W1376" s="30">
        <f t="shared" si="298"/>
        <v>0</v>
      </c>
      <c r="X1376" s="30">
        <f t="shared" si="299"/>
        <v>0</v>
      </c>
      <c r="Y1376" s="30">
        <f t="shared" si="300"/>
        <v>49.106339999999996</v>
      </c>
      <c r="Z1376" s="30">
        <f t="shared" si="301"/>
        <v>153.33333333333331</v>
      </c>
      <c r="AA1376" s="30">
        <f t="shared" si="302"/>
        <v>2.9304029304029302</v>
      </c>
      <c r="AB1376" s="30">
        <f t="shared" si="303"/>
        <v>0</v>
      </c>
      <c r="AC1376" s="30">
        <f t="shared" si="306"/>
        <v>2113.5404237362641</v>
      </c>
    </row>
    <row r="1377" spans="1:29" x14ac:dyDescent="0.35">
      <c r="A1377" s="5">
        <v>45108.633063356479</v>
      </c>
      <c r="B1377" s="1">
        <v>1</v>
      </c>
      <c r="C1377" s="6">
        <v>980.54</v>
      </c>
      <c r="D1377" s="6">
        <v>1</v>
      </c>
      <c r="E1377" s="7" t="s">
        <v>19</v>
      </c>
      <c r="F1377" s="5">
        <v>45109.442879699076</v>
      </c>
      <c r="G1377" s="1">
        <v>1</v>
      </c>
      <c r="H1377" s="5">
        <v>44951.651326296298</v>
      </c>
      <c r="I1377" s="7" t="s">
        <v>53</v>
      </c>
      <c r="J1377" s="7"/>
      <c r="K1377" s="7"/>
      <c r="L1377" s="7" t="s">
        <v>21</v>
      </c>
      <c r="M1377" s="7" t="s">
        <v>57</v>
      </c>
      <c r="N1377" s="7" t="s">
        <v>28</v>
      </c>
      <c r="O1377" s="7" t="s">
        <v>46</v>
      </c>
      <c r="P1377" s="25">
        <f t="shared" si="307"/>
        <v>1376</v>
      </c>
      <c r="Q1377" s="28">
        <f t="shared" si="304"/>
        <v>45108</v>
      </c>
      <c r="R1377" s="28" t="str">
        <f t="shared" si="294"/>
        <v>WEB</v>
      </c>
      <c r="S1377" s="28" t="str">
        <f t="shared" si="295"/>
        <v>WEBSITE</v>
      </c>
      <c r="T1377" s="29">
        <f t="shared" si="296"/>
        <v>1.6863406408094434E-3</v>
      </c>
      <c r="U1377" s="29">
        <f t="shared" si="305"/>
        <v>1.6863406408094434E-3</v>
      </c>
      <c r="V1377" s="30">
        <f t="shared" si="297"/>
        <v>9.8054000000000006</v>
      </c>
      <c r="W1377" s="30">
        <f t="shared" si="298"/>
        <v>50</v>
      </c>
      <c r="X1377" s="30">
        <f t="shared" si="299"/>
        <v>0</v>
      </c>
      <c r="Y1377" s="30">
        <f t="shared" si="300"/>
        <v>13.72756</v>
      </c>
      <c r="Z1377" s="30">
        <f t="shared" si="301"/>
        <v>115</v>
      </c>
      <c r="AA1377" s="30">
        <f t="shared" si="302"/>
        <v>16.863406408094434</v>
      </c>
      <c r="AB1377" s="30">
        <f t="shared" si="303"/>
        <v>0</v>
      </c>
      <c r="AC1377" s="30">
        <f t="shared" si="306"/>
        <v>775.14363359190554</v>
      </c>
    </row>
    <row r="1378" spans="1:29" x14ac:dyDescent="0.35">
      <c r="A1378" s="5">
        <v>45108.684489363426</v>
      </c>
      <c r="B1378" s="1">
        <v>2</v>
      </c>
      <c r="C1378" s="6">
        <v>2801.79</v>
      </c>
      <c r="D1378" s="6">
        <v>1</v>
      </c>
      <c r="E1378" s="7" t="s">
        <v>19</v>
      </c>
      <c r="F1378" s="5">
        <v>45110.456606331019</v>
      </c>
      <c r="G1378" s="1">
        <v>1</v>
      </c>
      <c r="H1378" s="5">
        <v>45105.647007719905</v>
      </c>
      <c r="I1378" s="7" t="s">
        <v>53</v>
      </c>
      <c r="J1378" s="7"/>
      <c r="K1378" s="7" t="s">
        <v>30</v>
      </c>
      <c r="L1378" s="7" t="s">
        <v>31</v>
      </c>
      <c r="M1378" s="7" t="s">
        <v>32</v>
      </c>
      <c r="N1378" s="7" t="s">
        <v>33</v>
      </c>
      <c r="O1378" s="7" t="s">
        <v>30</v>
      </c>
      <c r="P1378" s="25">
        <f t="shared" si="307"/>
        <v>1377</v>
      </c>
      <c r="Q1378" s="28">
        <f t="shared" si="304"/>
        <v>45108</v>
      </c>
      <c r="R1378" s="28" t="str">
        <f t="shared" si="294"/>
        <v>OTA</v>
      </c>
      <c r="S1378" s="28" t="str">
        <f t="shared" si="295"/>
        <v>OTA</v>
      </c>
      <c r="T1378" s="29">
        <f t="shared" si="296"/>
        <v>1.4652014652014652E-3</v>
      </c>
      <c r="U1378" s="29">
        <f t="shared" si="305"/>
        <v>1.4652014652014652E-3</v>
      </c>
      <c r="V1378" s="30">
        <f t="shared" si="297"/>
        <v>420.26849999999996</v>
      </c>
      <c r="W1378" s="30">
        <f t="shared" si="298"/>
        <v>0</v>
      </c>
      <c r="X1378" s="30">
        <f t="shared" si="299"/>
        <v>0</v>
      </c>
      <c r="Y1378" s="30">
        <f t="shared" si="300"/>
        <v>50.432219999999994</v>
      </c>
      <c r="Z1378" s="30">
        <f t="shared" si="301"/>
        <v>153.33333333333331</v>
      </c>
      <c r="AA1378" s="30">
        <f t="shared" si="302"/>
        <v>2.9304029304029302</v>
      </c>
      <c r="AB1378" s="30">
        <f t="shared" si="303"/>
        <v>0</v>
      </c>
      <c r="AC1378" s="30">
        <f t="shared" si="306"/>
        <v>2174.8255437362636</v>
      </c>
    </row>
    <row r="1379" spans="1:29" x14ac:dyDescent="0.35">
      <c r="A1379" s="5">
        <v>45108.78708829861</v>
      </c>
      <c r="B1379" s="1">
        <v>1</v>
      </c>
      <c r="C1379" s="6">
        <v>1526.79</v>
      </c>
      <c r="D1379" s="6">
        <v>1</v>
      </c>
      <c r="E1379" s="7" t="s">
        <v>19</v>
      </c>
      <c r="F1379" s="5">
        <v>45109.319972291669</v>
      </c>
      <c r="G1379" s="1">
        <v>1</v>
      </c>
      <c r="H1379" s="5">
        <v>45107.770615983798</v>
      </c>
      <c r="I1379" s="7" t="s">
        <v>53</v>
      </c>
      <c r="J1379" s="7"/>
      <c r="K1379" s="7" t="s">
        <v>30</v>
      </c>
      <c r="L1379" s="7" t="s">
        <v>31</v>
      </c>
      <c r="M1379" s="7" t="s">
        <v>32</v>
      </c>
      <c r="N1379" s="7" t="s">
        <v>33</v>
      </c>
      <c r="O1379" s="7" t="s">
        <v>30</v>
      </c>
      <c r="P1379" s="25">
        <f t="shared" si="307"/>
        <v>1378</v>
      </c>
      <c r="Q1379" s="28">
        <f t="shared" si="304"/>
        <v>45108</v>
      </c>
      <c r="R1379" s="28" t="str">
        <f t="shared" si="294"/>
        <v>OTA</v>
      </c>
      <c r="S1379" s="28" t="str">
        <f t="shared" si="295"/>
        <v>OTA</v>
      </c>
      <c r="T1379" s="29">
        <f t="shared" si="296"/>
        <v>7.326007326007326E-4</v>
      </c>
      <c r="U1379" s="29">
        <f t="shared" si="305"/>
        <v>7.326007326007326E-4</v>
      </c>
      <c r="V1379" s="30">
        <f t="shared" si="297"/>
        <v>229.01849999999999</v>
      </c>
      <c r="W1379" s="30">
        <f t="shared" si="298"/>
        <v>0</v>
      </c>
      <c r="X1379" s="30">
        <f t="shared" si="299"/>
        <v>0</v>
      </c>
      <c r="Y1379" s="30">
        <f t="shared" si="300"/>
        <v>27.482219999999998</v>
      </c>
      <c r="Z1379" s="30">
        <f t="shared" si="301"/>
        <v>115</v>
      </c>
      <c r="AA1379" s="30">
        <f t="shared" si="302"/>
        <v>1.4652014652014651</v>
      </c>
      <c r="AB1379" s="30">
        <f t="shared" si="303"/>
        <v>0</v>
      </c>
      <c r="AC1379" s="30">
        <f t="shared" si="306"/>
        <v>1153.8240785347984</v>
      </c>
    </row>
    <row r="1380" spans="1:29" x14ac:dyDescent="0.35">
      <c r="A1380" s="5">
        <v>45108.941663993057</v>
      </c>
      <c r="B1380" s="1">
        <v>3</v>
      </c>
      <c r="C1380" s="6">
        <v>3419.2</v>
      </c>
      <c r="D1380" s="6">
        <v>1</v>
      </c>
      <c r="E1380" s="7" t="s">
        <v>19</v>
      </c>
      <c r="F1380" s="5">
        <v>45111.406158807869</v>
      </c>
      <c r="G1380" s="1">
        <v>1</v>
      </c>
      <c r="H1380" s="5">
        <v>45056.457778148149</v>
      </c>
      <c r="I1380" s="7" t="s">
        <v>53</v>
      </c>
      <c r="J1380" s="7"/>
      <c r="K1380" s="7" t="s">
        <v>30</v>
      </c>
      <c r="L1380" s="7" t="s">
        <v>31</v>
      </c>
      <c r="M1380" s="7" t="s">
        <v>34</v>
      </c>
      <c r="N1380" s="7" t="s">
        <v>33</v>
      </c>
      <c r="O1380" s="7" t="s">
        <v>30</v>
      </c>
      <c r="P1380" s="25">
        <f t="shared" si="307"/>
        <v>1379</v>
      </c>
      <c r="Q1380" s="28">
        <f t="shared" si="304"/>
        <v>45108</v>
      </c>
      <c r="R1380" s="28" t="str">
        <f t="shared" si="294"/>
        <v>OTA</v>
      </c>
      <c r="S1380" s="28" t="str">
        <f t="shared" si="295"/>
        <v>OTA</v>
      </c>
      <c r="T1380" s="29">
        <f t="shared" si="296"/>
        <v>2.1978021978021978E-3</v>
      </c>
      <c r="U1380" s="29">
        <f t="shared" si="305"/>
        <v>2.1978021978021978E-3</v>
      </c>
      <c r="V1380" s="30">
        <f t="shared" si="297"/>
        <v>512.88</v>
      </c>
      <c r="W1380" s="30">
        <f t="shared" si="298"/>
        <v>0</v>
      </c>
      <c r="X1380" s="30">
        <f t="shared" si="299"/>
        <v>0</v>
      </c>
      <c r="Y1380" s="30">
        <f t="shared" si="300"/>
        <v>61.545599999999993</v>
      </c>
      <c r="Z1380" s="30">
        <f t="shared" si="301"/>
        <v>191.66666666666666</v>
      </c>
      <c r="AA1380" s="30">
        <f t="shared" si="302"/>
        <v>4.395604395604396</v>
      </c>
      <c r="AB1380" s="30">
        <f t="shared" si="303"/>
        <v>0</v>
      </c>
      <c r="AC1380" s="30">
        <f t="shared" si="306"/>
        <v>2648.7121289377287</v>
      </c>
    </row>
    <row r="1381" spans="1:29" x14ac:dyDescent="0.35">
      <c r="A1381" s="5">
        <v>45109.151716446759</v>
      </c>
      <c r="B1381" s="1">
        <v>1</v>
      </c>
      <c r="C1381" s="6">
        <v>930.36</v>
      </c>
      <c r="D1381" s="6">
        <v>1</v>
      </c>
      <c r="E1381" s="7" t="s">
        <v>19</v>
      </c>
      <c r="F1381" s="5">
        <v>45109.458333333336</v>
      </c>
      <c r="G1381" s="1">
        <v>1</v>
      </c>
      <c r="H1381" s="5">
        <v>45109.110202199074</v>
      </c>
      <c r="I1381" s="7" t="s">
        <v>53</v>
      </c>
      <c r="J1381" s="7"/>
      <c r="K1381" s="7" t="s">
        <v>30</v>
      </c>
      <c r="L1381" s="7" t="s">
        <v>31</v>
      </c>
      <c r="M1381" s="7" t="s">
        <v>32</v>
      </c>
      <c r="N1381" s="7" t="s">
        <v>33</v>
      </c>
      <c r="O1381" s="7" t="s">
        <v>30</v>
      </c>
      <c r="P1381" s="25">
        <f t="shared" si="307"/>
        <v>1380</v>
      </c>
      <c r="Q1381" s="28">
        <f t="shared" si="304"/>
        <v>45108</v>
      </c>
      <c r="R1381" s="28" t="str">
        <f t="shared" si="294"/>
        <v>OTA</v>
      </c>
      <c r="S1381" s="28" t="str">
        <f t="shared" si="295"/>
        <v>OTA</v>
      </c>
      <c r="T1381" s="29">
        <f t="shared" si="296"/>
        <v>7.326007326007326E-4</v>
      </c>
      <c r="U1381" s="29">
        <f t="shared" si="305"/>
        <v>7.326007326007326E-4</v>
      </c>
      <c r="V1381" s="30">
        <f t="shared" si="297"/>
        <v>139.554</v>
      </c>
      <c r="W1381" s="30">
        <f t="shared" si="298"/>
        <v>0</v>
      </c>
      <c r="X1381" s="30">
        <f t="shared" si="299"/>
        <v>0</v>
      </c>
      <c r="Y1381" s="30">
        <f t="shared" si="300"/>
        <v>16.746479999999998</v>
      </c>
      <c r="Z1381" s="30">
        <f t="shared" si="301"/>
        <v>115</v>
      </c>
      <c r="AA1381" s="30">
        <f t="shared" si="302"/>
        <v>1.4652014652014651</v>
      </c>
      <c r="AB1381" s="30">
        <f t="shared" si="303"/>
        <v>0</v>
      </c>
      <c r="AC1381" s="30">
        <f t="shared" si="306"/>
        <v>657.5943185347985</v>
      </c>
    </row>
    <row r="1382" spans="1:29" x14ac:dyDescent="0.35">
      <c r="A1382" s="5">
        <v>45108.74613590278</v>
      </c>
      <c r="B1382" s="1">
        <v>1</v>
      </c>
      <c r="C1382" s="6">
        <v>883.84</v>
      </c>
      <c r="D1382" s="6">
        <v>1</v>
      </c>
      <c r="E1382" s="7" t="s">
        <v>19</v>
      </c>
      <c r="F1382" s="5">
        <v>45109.458333333336</v>
      </c>
      <c r="G1382" s="1">
        <v>1</v>
      </c>
      <c r="H1382" s="5">
        <v>45108.667831203704</v>
      </c>
      <c r="I1382" s="7" t="s">
        <v>53</v>
      </c>
      <c r="J1382" s="7"/>
      <c r="K1382" s="7"/>
      <c r="L1382" s="7" t="s">
        <v>21</v>
      </c>
      <c r="M1382" s="7" t="s">
        <v>66</v>
      </c>
      <c r="N1382" s="7" t="s">
        <v>28</v>
      </c>
      <c r="O1382" s="7" t="s">
        <v>46</v>
      </c>
      <c r="P1382" s="25">
        <f t="shared" si="307"/>
        <v>1381</v>
      </c>
      <c r="Q1382" s="28">
        <f t="shared" si="304"/>
        <v>45108</v>
      </c>
      <c r="R1382" s="28" t="str">
        <f t="shared" si="294"/>
        <v>WEB</v>
      </c>
      <c r="S1382" s="28" t="str">
        <f t="shared" si="295"/>
        <v>WEBSITE</v>
      </c>
      <c r="T1382" s="29">
        <f t="shared" si="296"/>
        <v>1.6863406408094434E-3</v>
      </c>
      <c r="U1382" s="29">
        <f t="shared" si="305"/>
        <v>1.6863406408094434E-3</v>
      </c>
      <c r="V1382" s="30">
        <f t="shared" si="297"/>
        <v>8.8384</v>
      </c>
      <c r="W1382" s="30">
        <f t="shared" si="298"/>
        <v>50</v>
      </c>
      <c r="X1382" s="30">
        <f t="shared" si="299"/>
        <v>0</v>
      </c>
      <c r="Y1382" s="30">
        <f t="shared" si="300"/>
        <v>12.373760000000001</v>
      </c>
      <c r="Z1382" s="30">
        <f t="shared" si="301"/>
        <v>115</v>
      </c>
      <c r="AA1382" s="30">
        <f t="shared" si="302"/>
        <v>16.863406408094434</v>
      </c>
      <c r="AB1382" s="30">
        <f t="shared" si="303"/>
        <v>0</v>
      </c>
      <c r="AC1382" s="30">
        <f t="shared" si="306"/>
        <v>680.76443359190557</v>
      </c>
    </row>
    <row r="1383" spans="1:29" x14ac:dyDescent="0.35">
      <c r="A1383" s="5">
        <v>45108.938185277781</v>
      </c>
      <c r="B1383" s="1">
        <v>1</v>
      </c>
      <c r="C1383" s="6">
        <v>902.45</v>
      </c>
      <c r="D1383" s="6">
        <v>1</v>
      </c>
      <c r="E1383" s="7" t="s">
        <v>19</v>
      </c>
      <c r="F1383" s="5">
        <v>45109.458333333336</v>
      </c>
      <c r="G1383" s="1">
        <v>1</v>
      </c>
      <c r="H1383" s="5">
        <v>45108.937528275463</v>
      </c>
      <c r="I1383" s="7" t="s">
        <v>53</v>
      </c>
      <c r="J1383" s="7"/>
      <c r="K1383" s="7"/>
      <c r="L1383" s="7" t="s">
        <v>21</v>
      </c>
      <c r="M1383" s="7" t="s">
        <v>52</v>
      </c>
      <c r="N1383" s="7" t="s">
        <v>23</v>
      </c>
      <c r="O1383" s="7" t="s">
        <v>24</v>
      </c>
      <c r="P1383" s="25">
        <f t="shared" si="307"/>
        <v>1382</v>
      </c>
      <c r="Q1383" s="28">
        <f t="shared" si="304"/>
        <v>45108</v>
      </c>
      <c r="R1383" s="28" t="str">
        <f t="shared" si="294"/>
        <v>WEB</v>
      </c>
      <c r="S1383" s="28" t="str">
        <f t="shared" si="295"/>
        <v>OFFLINE</v>
      </c>
      <c r="T1383" s="29">
        <f t="shared" si="296"/>
        <v>1.6863406408094434E-3</v>
      </c>
      <c r="U1383" s="29">
        <f t="shared" si="305"/>
        <v>1.6863406408094434E-3</v>
      </c>
      <c r="V1383" s="30">
        <f t="shared" si="297"/>
        <v>0</v>
      </c>
      <c r="W1383" s="30">
        <f t="shared" si="298"/>
        <v>0</v>
      </c>
      <c r="X1383" s="30">
        <f t="shared" si="299"/>
        <v>0</v>
      </c>
      <c r="Y1383" s="30">
        <f t="shared" si="300"/>
        <v>12.634300000000001</v>
      </c>
      <c r="Z1383" s="30">
        <f t="shared" si="301"/>
        <v>115</v>
      </c>
      <c r="AA1383" s="30">
        <f t="shared" si="302"/>
        <v>0</v>
      </c>
      <c r="AB1383" s="30">
        <f t="shared" si="303"/>
        <v>0</v>
      </c>
      <c r="AC1383" s="30">
        <f t="shared" si="306"/>
        <v>774.81570000000011</v>
      </c>
    </row>
    <row r="1384" spans="1:29" x14ac:dyDescent="0.35">
      <c r="A1384" s="5">
        <v>45108.950197557868</v>
      </c>
      <c r="B1384" s="1">
        <v>1</v>
      </c>
      <c r="C1384" s="6">
        <v>930.36</v>
      </c>
      <c r="D1384" s="6">
        <v>1</v>
      </c>
      <c r="E1384" s="7" t="s">
        <v>19</v>
      </c>
      <c r="F1384" s="5">
        <v>45109.458333333336</v>
      </c>
      <c r="G1384" s="1">
        <v>1</v>
      </c>
      <c r="H1384" s="5">
        <v>45108.679651423612</v>
      </c>
      <c r="I1384" s="7" t="s">
        <v>53</v>
      </c>
      <c r="J1384" s="7"/>
      <c r="K1384" s="7" t="s">
        <v>30</v>
      </c>
      <c r="L1384" s="7" t="s">
        <v>31</v>
      </c>
      <c r="M1384" s="7" t="s">
        <v>32</v>
      </c>
      <c r="N1384" s="7" t="s">
        <v>33</v>
      </c>
      <c r="O1384" s="7" t="s">
        <v>30</v>
      </c>
      <c r="P1384" s="25">
        <f t="shared" si="307"/>
        <v>1383</v>
      </c>
      <c r="Q1384" s="28">
        <f t="shared" si="304"/>
        <v>45108</v>
      </c>
      <c r="R1384" s="28" t="str">
        <f t="shared" si="294"/>
        <v>OTA</v>
      </c>
      <c r="S1384" s="28" t="str">
        <f t="shared" si="295"/>
        <v>OTA</v>
      </c>
      <c r="T1384" s="29">
        <f t="shared" si="296"/>
        <v>7.326007326007326E-4</v>
      </c>
      <c r="U1384" s="29">
        <f t="shared" si="305"/>
        <v>7.326007326007326E-4</v>
      </c>
      <c r="V1384" s="30">
        <f t="shared" si="297"/>
        <v>139.554</v>
      </c>
      <c r="W1384" s="30">
        <f t="shared" si="298"/>
        <v>0</v>
      </c>
      <c r="X1384" s="30">
        <f t="shared" si="299"/>
        <v>0</v>
      </c>
      <c r="Y1384" s="30">
        <f t="shared" si="300"/>
        <v>16.746479999999998</v>
      </c>
      <c r="Z1384" s="30">
        <f t="shared" si="301"/>
        <v>115</v>
      </c>
      <c r="AA1384" s="30">
        <f t="shared" si="302"/>
        <v>1.4652014652014651</v>
      </c>
      <c r="AB1384" s="30">
        <f t="shared" si="303"/>
        <v>0</v>
      </c>
      <c r="AC1384" s="30">
        <f t="shared" si="306"/>
        <v>657.5943185347985</v>
      </c>
    </row>
    <row r="1385" spans="1:29" x14ac:dyDescent="0.35">
      <c r="A1385" s="5">
        <v>45108.696012962966</v>
      </c>
      <c r="B1385" s="1">
        <v>1</v>
      </c>
      <c r="C1385" s="6">
        <v>1526.79</v>
      </c>
      <c r="D1385" s="6">
        <v>1</v>
      </c>
      <c r="E1385" s="7" t="s">
        <v>19</v>
      </c>
      <c r="F1385" s="5">
        <v>45109.418497407409</v>
      </c>
      <c r="G1385" s="1">
        <v>1</v>
      </c>
      <c r="H1385" s="5">
        <v>45106.484875879629</v>
      </c>
      <c r="I1385" s="7" t="s">
        <v>53</v>
      </c>
      <c r="J1385" s="7"/>
      <c r="K1385" s="7" t="s">
        <v>30</v>
      </c>
      <c r="L1385" s="7" t="s">
        <v>31</v>
      </c>
      <c r="M1385" s="7" t="s">
        <v>32</v>
      </c>
      <c r="N1385" s="7" t="s">
        <v>33</v>
      </c>
      <c r="O1385" s="7" t="s">
        <v>30</v>
      </c>
      <c r="P1385" s="25">
        <f t="shared" si="307"/>
        <v>1384</v>
      </c>
      <c r="Q1385" s="28">
        <f t="shared" si="304"/>
        <v>45108</v>
      </c>
      <c r="R1385" s="28" t="str">
        <f t="shared" si="294"/>
        <v>OTA</v>
      </c>
      <c r="S1385" s="28" t="str">
        <f t="shared" si="295"/>
        <v>OTA</v>
      </c>
      <c r="T1385" s="29">
        <f t="shared" si="296"/>
        <v>7.326007326007326E-4</v>
      </c>
      <c r="U1385" s="29">
        <f t="shared" si="305"/>
        <v>7.326007326007326E-4</v>
      </c>
      <c r="V1385" s="30">
        <f t="shared" si="297"/>
        <v>229.01849999999999</v>
      </c>
      <c r="W1385" s="30">
        <f t="shared" si="298"/>
        <v>0</v>
      </c>
      <c r="X1385" s="30">
        <f t="shared" si="299"/>
        <v>0</v>
      </c>
      <c r="Y1385" s="30">
        <f t="shared" si="300"/>
        <v>27.482219999999998</v>
      </c>
      <c r="Z1385" s="30">
        <f t="shared" si="301"/>
        <v>115</v>
      </c>
      <c r="AA1385" s="30">
        <f t="shared" si="302"/>
        <v>1.4652014652014651</v>
      </c>
      <c r="AB1385" s="30">
        <f t="shared" si="303"/>
        <v>0</v>
      </c>
      <c r="AC1385" s="30">
        <f t="shared" si="306"/>
        <v>1153.8240785347984</v>
      </c>
    </row>
    <row r="1386" spans="1:29" x14ac:dyDescent="0.35">
      <c r="A1386" s="5">
        <v>45108.596020011573</v>
      </c>
      <c r="B1386" s="1">
        <v>2</v>
      </c>
      <c r="C1386" s="6">
        <v>2298.21</v>
      </c>
      <c r="D1386" s="6">
        <v>1</v>
      </c>
      <c r="E1386" s="7" t="s">
        <v>19</v>
      </c>
      <c r="F1386" s="5">
        <v>45110.44784108796</v>
      </c>
      <c r="G1386" s="1">
        <v>1</v>
      </c>
      <c r="H1386" s="5">
        <v>45106.751533564813</v>
      </c>
      <c r="I1386" s="7" t="s">
        <v>53</v>
      </c>
      <c r="J1386" s="7"/>
      <c r="K1386" s="7" t="s">
        <v>30</v>
      </c>
      <c r="L1386" s="7" t="s">
        <v>31</v>
      </c>
      <c r="M1386" s="7" t="s">
        <v>32</v>
      </c>
      <c r="N1386" s="7" t="s">
        <v>33</v>
      </c>
      <c r="O1386" s="7" t="s">
        <v>30</v>
      </c>
      <c r="P1386" s="25">
        <f t="shared" si="307"/>
        <v>1385</v>
      </c>
      <c r="Q1386" s="28">
        <f t="shared" si="304"/>
        <v>45108</v>
      </c>
      <c r="R1386" s="28" t="str">
        <f t="shared" si="294"/>
        <v>OTA</v>
      </c>
      <c r="S1386" s="28" t="str">
        <f t="shared" si="295"/>
        <v>OTA</v>
      </c>
      <c r="T1386" s="29">
        <f t="shared" si="296"/>
        <v>1.4652014652014652E-3</v>
      </c>
      <c r="U1386" s="29">
        <f t="shared" si="305"/>
        <v>1.4652014652014652E-3</v>
      </c>
      <c r="V1386" s="30">
        <f t="shared" si="297"/>
        <v>344.73149999999998</v>
      </c>
      <c r="W1386" s="30">
        <f t="shared" si="298"/>
        <v>0</v>
      </c>
      <c r="X1386" s="30">
        <f t="shared" si="299"/>
        <v>0</v>
      </c>
      <c r="Y1386" s="30">
        <f t="shared" si="300"/>
        <v>41.367779999999996</v>
      </c>
      <c r="Z1386" s="30">
        <f t="shared" si="301"/>
        <v>153.33333333333331</v>
      </c>
      <c r="AA1386" s="30">
        <f t="shared" si="302"/>
        <v>2.9304029304029302</v>
      </c>
      <c r="AB1386" s="30">
        <f t="shared" si="303"/>
        <v>0</v>
      </c>
      <c r="AC1386" s="30">
        <f t="shared" si="306"/>
        <v>1755.8469837362638</v>
      </c>
    </row>
    <row r="1387" spans="1:29" x14ac:dyDescent="0.35">
      <c r="A1387" s="5">
        <v>45108.808584942133</v>
      </c>
      <c r="B1387" s="1">
        <v>1</v>
      </c>
      <c r="C1387" s="6">
        <v>1526.79</v>
      </c>
      <c r="D1387" s="6">
        <v>1</v>
      </c>
      <c r="E1387" s="7" t="s">
        <v>19</v>
      </c>
      <c r="F1387" s="5">
        <v>45109.458333333336</v>
      </c>
      <c r="G1387" s="1">
        <v>1</v>
      </c>
      <c r="H1387" s="5">
        <v>45042.680371261573</v>
      </c>
      <c r="I1387" s="7" t="s">
        <v>53</v>
      </c>
      <c r="J1387" s="7"/>
      <c r="K1387" s="7" t="s">
        <v>30</v>
      </c>
      <c r="L1387" s="7" t="s">
        <v>31</v>
      </c>
      <c r="M1387" s="7" t="s">
        <v>32</v>
      </c>
      <c r="N1387" s="7" t="s">
        <v>33</v>
      </c>
      <c r="O1387" s="7" t="s">
        <v>30</v>
      </c>
      <c r="P1387" s="25">
        <f t="shared" si="307"/>
        <v>1386</v>
      </c>
      <c r="Q1387" s="28">
        <f t="shared" si="304"/>
        <v>45108</v>
      </c>
      <c r="R1387" s="28" t="str">
        <f t="shared" si="294"/>
        <v>OTA</v>
      </c>
      <c r="S1387" s="28" t="str">
        <f t="shared" si="295"/>
        <v>OTA</v>
      </c>
      <c r="T1387" s="29">
        <f t="shared" si="296"/>
        <v>7.326007326007326E-4</v>
      </c>
      <c r="U1387" s="29">
        <f t="shared" si="305"/>
        <v>7.326007326007326E-4</v>
      </c>
      <c r="V1387" s="30">
        <f t="shared" si="297"/>
        <v>229.01849999999999</v>
      </c>
      <c r="W1387" s="30">
        <f t="shared" si="298"/>
        <v>0</v>
      </c>
      <c r="X1387" s="30">
        <f t="shared" si="299"/>
        <v>0</v>
      </c>
      <c r="Y1387" s="30">
        <f t="shared" si="300"/>
        <v>27.482219999999998</v>
      </c>
      <c r="Z1387" s="30">
        <f t="shared" si="301"/>
        <v>115</v>
      </c>
      <c r="AA1387" s="30">
        <f t="shared" si="302"/>
        <v>1.4652014652014651</v>
      </c>
      <c r="AB1387" s="30">
        <f t="shared" si="303"/>
        <v>0</v>
      </c>
      <c r="AC1387" s="30">
        <f t="shared" si="306"/>
        <v>1153.8240785347984</v>
      </c>
    </row>
    <row r="1388" spans="1:29" x14ac:dyDescent="0.35">
      <c r="A1388" s="5">
        <v>45108.662382569448</v>
      </c>
      <c r="B1388" s="1">
        <v>2</v>
      </c>
      <c r="C1388" s="6">
        <v>2698.22</v>
      </c>
      <c r="D1388" s="6">
        <v>1</v>
      </c>
      <c r="E1388" s="7" t="s">
        <v>19</v>
      </c>
      <c r="F1388" s="5">
        <v>45110.458333333336</v>
      </c>
      <c r="G1388" s="1">
        <v>1</v>
      </c>
      <c r="H1388" s="5">
        <v>45104.997384664355</v>
      </c>
      <c r="I1388" s="7" t="s">
        <v>53</v>
      </c>
      <c r="J1388" s="7"/>
      <c r="K1388" s="7" t="s">
        <v>30</v>
      </c>
      <c r="L1388" s="7" t="s">
        <v>31</v>
      </c>
      <c r="M1388" s="7" t="s">
        <v>32</v>
      </c>
      <c r="N1388" s="7" t="s">
        <v>33</v>
      </c>
      <c r="O1388" s="7" t="s">
        <v>30</v>
      </c>
      <c r="P1388" s="25">
        <f t="shared" si="307"/>
        <v>1387</v>
      </c>
      <c r="Q1388" s="28">
        <f t="shared" si="304"/>
        <v>45108</v>
      </c>
      <c r="R1388" s="28" t="str">
        <f t="shared" si="294"/>
        <v>OTA</v>
      </c>
      <c r="S1388" s="28" t="str">
        <f t="shared" si="295"/>
        <v>OTA</v>
      </c>
      <c r="T1388" s="29">
        <f t="shared" si="296"/>
        <v>1.4652014652014652E-3</v>
      </c>
      <c r="U1388" s="29">
        <f t="shared" si="305"/>
        <v>1.4652014652014652E-3</v>
      </c>
      <c r="V1388" s="30">
        <f t="shared" si="297"/>
        <v>404.73299999999995</v>
      </c>
      <c r="W1388" s="30">
        <f t="shared" si="298"/>
        <v>0</v>
      </c>
      <c r="X1388" s="30">
        <f t="shared" si="299"/>
        <v>0</v>
      </c>
      <c r="Y1388" s="30">
        <f t="shared" si="300"/>
        <v>48.567959999999992</v>
      </c>
      <c r="Z1388" s="30">
        <f t="shared" si="301"/>
        <v>153.33333333333331</v>
      </c>
      <c r="AA1388" s="30">
        <f t="shared" si="302"/>
        <v>2.9304029304029302</v>
      </c>
      <c r="AB1388" s="30">
        <f t="shared" si="303"/>
        <v>0</v>
      </c>
      <c r="AC1388" s="30">
        <f t="shared" si="306"/>
        <v>2088.6553037362637</v>
      </c>
    </row>
    <row r="1389" spans="1:29" x14ac:dyDescent="0.35">
      <c r="A1389" s="5">
        <v>45108.668108587961</v>
      </c>
      <c r="B1389" s="1">
        <v>1</v>
      </c>
      <c r="C1389" s="6">
        <v>930.36</v>
      </c>
      <c r="D1389" s="6">
        <v>1</v>
      </c>
      <c r="E1389" s="7" t="s">
        <v>19</v>
      </c>
      <c r="F1389" s="5">
        <v>45109.453194872687</v>
      </c>
      <c r="G1389" s="1">
        <v>1</v>
      </c>
      <c r="H1389" s="5">
        <v>45108.66125380787</v>
      </c>
      <c r="I1389" s="7" t="s">
        <v>53</v>
      </c>
      <c r="J1389" s="7"/>
      <c r="K1389" s="7" t="s">
        <v>30</v>
      </c>
      <c r="L1389" s="7" t="s">
        <v>31</v>
      </c>
      <c r="M1389" s="7" t="s">
        <v>32</v>
      </c>
      <c r="N1389" s="7" t="s">
        <v>33</v>
      </c>
      <c r="O1389" s="7" t="s">
        <v>30</v>
      </c>
      <c r="P1389" s="25">
        <f t="shared" si="307"/>
        <v>1388</v>
      </c>
      <c r="Q1389" s="28">
        <f t="shared" si="304"/>
        <v>45108</v>
      </c>
      <c r="R1389" s="28" t="str">
        <f t="shared" si="294"/>
        <v>OTA</v>
      </c>
      <c r="S1389" s="28" t="str">
        <f t="shared" si="295"/>
        <v>OTA</v>
      </c>
      <c r="T1389" s="29">
        <f t="shared" si="296"/>
        <v>7.326007326007326E-4</v>
      </c>
      <c r="U1389" s="29">
        <f t="shared" si="305"/>
        <v>7.326007326007326E-4</v>
      </c>
      <c r="V1389" s="30">
        <f t="shared" si="297"/>
        <v>139.554</v>
      </c>
      <c r="W1389" s="30">
        <f t="shared" si="298"/>
        <v>0</v>
      </c>
      <c r="X1389" s="30">
        <f t="shared" si="299"/>
        <v>0</v>
      </c>
      <c r="Y1389" s="30">
        <f t="shared" si="300"/>
        <v>16.746479999999998</v>
      </c>
      <c r="Z1389" s="30">
        <f t="shared" si="301"/>
        <v>115</v>
      </c>
      <c r="AA1389" s="30">
        <f t="shared" si="302"/>
        <v>1.4652014652014651</v>
      </c>
      <c r="AB1389" s="30">
        <f t="shared" si="303"/>
        <v>0</v>
      </c>
      <c r="AC1389" s="30">
        <f t="shared" si="306"/>
        <v>657.5943185347985</v>
      </c>
    </row>
    <row r="1390" spans="1:29" x14ac:dyDescent="0.35">
      <c r="A1390" s="5">
        <v>45108.667977847224</v>
      </c>
      <c r="B1390" s="1">
        <v>1</v>
      </c>
      <c r="C1390" s="6">
        <v>930.36</v>
      </c>
      <c r="D1390" s="6">
        <v>1</v>
      </c>
      <c r="E1390" s="7" t="s">
        <v>19</v>
      </c>
      <c r="F1390" s="5">
        <v>45109.441591180555</v>
      </c>
      <c r="G1390" s="1">
        <v>1</v>
      </c>
      <c r="H1390" s="5">
        <v>45108.661253796294</v>
      </c>
      <c r="I1390" s="7" t="s">
        <v>53</v>
      </c>
      <c r="J1390" s="7"/>
      <c r="K1390" s="7" t="s">
        <v>30</v>
      </c>
      <c r="L1390" s="7" t="s">
        <v>31</v>
      </c>
      <c r="M1390" s="7" t="s">
        <v>32</v>
      </c>
      <c r="N1390" s="7" t="s">
        <v>33</v>
      </c>
      <c r="O1390" s="7" t="s">
        <v>30</v>
      </c>
      <c r="P1390" s="25">
        <f t="shared" si="307"/>
        <v>1389</v>
      </c>
      <c r="Q1390" s="28">
        <f t="shared" si="304"/>
        <v>45108</v>
      </c>
      <c r="R1390" s="28" t="str">
        <f t="shared" si="294"/>
        <v>OTA</v>
      </c>
      <c r="S1390" s="28" t="str">
        <f t="shared" si="295"/>
        <v>OTA</v>
      </c>
      <c r="T1390" s="29">
        <f t="shared" si="296"/>
        <v>7.326007326007326E-4</v>
      </c>
      <c r="U1390" s="29">
        <f t="shared" si="305"/>
        <v>7.326007326007326E-4</v>
      </c>
      <c r="V1390" s="30">
        <f t="shared" si="297"/>
        <v>139.554</v>
      </c>
      <c r="W1390" s="30">
        <f t="shared" si="298"/>
        <v>0</v>
      </c>
      <c r="X1390" s="30">
        <f t="shared" si="299"/>
        <v>0</v>
      </c>
      <c r="Y1390" s="30">
        <f t="shared" si="300"/>
        <v>16.746479999999998</v>
      </c>
      <c r="Z1390" s="30">
        <f t="shared" si="301"/>
        <v>115</v>
      </c>
      <c r="AA1390" s="30">
        <f t="shared" si="302"/>
        <v>1.4652014652014651</v>
      </c>
      <c r="AB1390" s="30">
        <f t="shared" si="303"/>
        <v>0</v>
      </c>
      <c r="AC1390" s="30">
        <f t="shared" si="306"/>
        <v>657.5943185347985</v>
      </c>
    </row>
    <row r="1391" spans="1:29" x14ac:dyDescent="0.35">
      <c r="A1391" s="5">
        <v>45108.752221990741</v>
      </c>
      <c r="B1391" s="1">
        <v>1</v>
      </c>
      <c r="C1391" s="6">
        <v>1725.98</v>
      </c>
      <c r="D1391" s="6">
        <v>1</v>
      </c>
      <c r="E1391" s="7" t="s">
        <v>19</v>
      </c>
      <c r="F1391" s="5">
        <v>45109.366318263892</v>
      </c>
      <c r="G1391" s="1">
        <v>1</v>
      </c>
      <c r="H1391" s="5">
        <v>45108.638530300923</v>
      </c>
      <c r="I1391" s="7" t="s">
        <v>53</v>
      </c>
      <c r="J1391" s="7"/>
      <c r="K1391" s="7"/>
      <c r="L1391" s="7" t="s">
        <v>21</v>
      </c>
      <c r="M1391" s="7" t="s">
        <v>52</v>
      </c>
      <c r="N1391" s="7" t="s">
        <v>23</v>
      </c>
      <c r="O1391" s="7" t="s">
        <v>56</v>
      </c>
      <c r="P1391" s="25">
        <f t="shared" si="307"/>
        <v>1390</v>
      </c>
      <c r="Q1391" s="28">
        <f t="shared" si="304"/>
        <v>45108</v>
      </c>
      <c r="R1391" s="28" t="str">
        <f t="shared" si="294"/>
        <v>WEB</v>
      </c>
      <c r="S1391" s="28" t="str">
        <f t="shared" si="295"/>
        <v>OFFLINE</v>
      </c>
      <c r="T1391" s="29">
        <f t="shared" si="296"/>
        <v>1.6863406408094434E-3</v>
      </c>
      <c r="U1391" s="29">
        <f t="shared" si="305"/>
        <v>1.6863406408094434E-3</v>
      </c>
      <c r="V1391" s="30">
        <f t="shared" si="297"/>
        <v>0</v>
      </c>
      <c r="W1391" s="30">
        <f t="shared" si="298"/>
        <v>0</v>
      </c>
      <c r="X1391" s="30">
        <f t="shared" si="299"/>
        <v>0</v>
      </c>
      <c r="Y1391" s="30">
        <f t="shared" si="300"/>
        <v>24.163720000000001</v>
      </c>
      <c r="Z1391" s="30">
        <f t="shared" si="301"/>
        <v>115</v>
      </c>
      <c r="AA1391" s="30">
        <f t="shared" si="302"/>
        <v>0</v>
      </c>
      <c r="AB1391" s="30">
        <f t="shared" si="303"/>
        <v>0</v>
      </c>
      <c r="AC1391" s="30">
        <f t="shared" si="306"/>
        <v>1586.81628</v>
      </c>
    </row>
    <row r="1392" spans="1:29" x14ac:dyDescent="0.35">
      <c r="A1392" s="5">
        <v>45108.811444189814</v>
      </c>
      <c r="B1392" s="1">
        <v>1</v>
      </c>
      <c r="C1392" s="6">
        <v>930.36</v>
      </c>
      <c r="D1392" s="6">
        <v>1</v>
      </c>
      <c r="E1392" s="7" t="s">
        <v>19</v>
      </c>
      <c r="F1392" s="5">
        <v>45109.450717800923</v>
      </c>
      <c r="G1392" s="1">
        <v>1</v>
      </c>
      <c r="H1392" s="5">
        <v>45108.501872743058</v>
      </c>
      <c r="I1392" s="7" t="s">
        <v>53</v>
      </c>
      <c r="J1392" s="7"/>
      <c r="K1392" s="7" t="s">
        <v>30</v>
      </c>
      <c r="L1392" s="7" t="s">
        <v>31</v>
      </c>
      <c r="M1392" s="7" t="s">
        <v>32</v>
      </c>
      <c r="N1392" s="7" t="s">
        <v>33</v>
      </c>
      <c r="O1392" s="7" t="s">
        <v>30</v>
      </c>
      <c r="P1392" s="25">
        <f t="shared" si="307"/>
        <v>1391</v>
      </c>
      <c r="Q1392" s="28">
        <f t="shared" si="304"/>
        <v>45108</v>
      </c>
      <c r="R1392" s="28" t="str">
        <f t="shared" si="294"/>
        <v>OTA</v>
      </c>
      <c r="S1392" s="28" t="str">
        <f t="shared" si="295"/>
        <v>OTA</v>
      </c>
      <c r="T1392" s="29">
        <f t="shared" si="296"/>
        <v>7.326007326007326E-4</v>
      </c>
      <c r="U1392" s="29">
        <f t="shared" si="305"/>
        <v>7.326007326007326E-4</v>
      </c>
      <c r="V1392" s="30">
        <f t="shared" si="297"/>
        <v>139.554</v>
      </c>
      <c r="W1392" s="30">
        <f t="shared" si="298"/>
        <v>0</v>
      </c>
      <c r="X1392" s="30">
        <f t="shared" si="299"/>
        <v>0</v>
      </c>
      <c r="Y1392" s="30">
        <f t="shared" si="300"/>
        <v>16.746479999999998</v>
      </c>
      <c r="Z1392" s="30">
        <f t="shared" si="301"/>
        <v>115</v>
      </c>
      <c r="AA1392" s="30">
        <f t="shared" si="302"/>
        <v>1.4652014652014651</v>
      </c>
      <c r="AB1392" s="30">
        <f t="shared" si="303"/>
        <v>0</v>
      </c>
      <c r="AC1392" s="30">
        <f t="shared" si="306"/>
        <v>657.5943185347985</v>
      </c>
    </row>
    <row r="1393" spans="1:29" x14ac:dyDescent="0.35">
      <c r="A1393" s="5">
        <v>45109.619935601855</v>
      </c>
      <c r="B1393" s="1">
        <v>1</v>
      </c>
      <c r="C1393" s="6">
        <v>505.36</v>
      </c>
      <c r="D1393" s="6">
        <v>1</v>
      </c>
      <c r="E1393" s="7" t="s">
        <v>19</v>
      </c>
      <c r="F1393" s="5">
        <v>45110.458333333336</v>
      </c>
      <c r="G1393" s="1">
        <v>1</v>
      </c>
      <c r="H1393" s="5">
        <v>44984.956451921295</v>
      </c>
      <c r="I1393" s="7" t="s">
        <v>49</v>
      </c>
      <c r="J1393" s="7"/>
      <c r="K1393" s="7" t="s">
        <v>30</v>
      </c>
      <c r="L1393" s="7" t="s">
        <v>31</v>
      </c>
      <c r="M1393" s="7" t="s">
        <v>32</v>
      </c>
      <c r="N1393" s="7" t="s">
        <v>33</v>
      </c>
      <c r="O1393" s="7" t="s">
        <v>30</v>
      </c>
      <c r="P1393" s="25">
        <f t="shared" si="307"/>
        <v>1392</v>
      </c>
      <c r="Q1393" s="28">
        <f t="shared" si="304"/>
        <v>45108</v>
      </c>
      <c r="R1393" s="28" t="str">
        <f t="shared" si="294"/>
        <v>OTA</v>
      </c>
      <c r="S1393" s="28" t="str">
        <f t="shared" si="295"/>
        <v>OTA</v>
      </c>
      <c r="T1393" s="29">
        <f t="shared" si="296"/>
        <v>7.326007326007326E-4</v>
      </c>
      <c r="U1393" s="29">
        <f t="shared" si="305"/>
        <v>7.326007326007326E-4</v>
      </c>
      <c r="V1393" s="30">
        <f t="shared" si="297"/>
        <v>75.804000000000002</v>
      </c>
      <c r="W1393" s="30">
        <f t="shared" si="298"/>
        <v>0</v>
      </c>
      <c r="X1393" s="30">
        <f t="shared" si="299"/>
        <v>0</v>
      </c>
      <c r="Y1393" s="30">
        <f t="shared" si="300"/>
        <v>9.0964799999999997</v>
      </c>
      <c r="Z1393" s="30">
        <f t="shared" si="301"/>
        <v>115</v>
      </c>
      <c r="AA1393" s="30">
        <f t="shared" si="302"/>
        <v>1.4652014652014651</v>
      </c>
      <c r="AB1393" s="30">
        <f t="shared" si="303"/>
        <v>0</v>
      </c>
      <c r="AC1393" s="30">
        <f t="shared" si="306"/>
        <v>303.99431853479854</v>
      </c>
    </row>
    <row r="1394" spans="1:29" x14ac:dyDescent="0.35">
      <c r="A1394" s="5">
        <v>45109.699423368053</v>
      </c>
      <c r="B1394" s="1">
        <v>1</v>
      </c>
      <c r="C1394" s="6">
        <v>1568.97</v>
      </c>
      <c r="D1394" s="6">
        <v>1</v>
      </c>
      <c r="E1394" s="7" t="s">
        <v>19</v>
      </c>
      <c r="F1394" s="5">
        <v>45110.418198402775</v>
      </c>
      <c r="G1394" s="1">
        <v>3</v>
      </c>
      <c r="H1394" s="5">
        <v>44935.676760636576</v>
      </c>
      <c r="I1394" s="7" t="s">
        <v>63</v>
      </c>
      <c r="J1394" s="7"/>
      <c r="K1394" s="7" t="s">
        <v>30</v>
      </c>
      <c r="L1394" s="7" t="s">
        <v>31</v>
      </c>
      <c r="M1394" s="7" t="s">
        <v>34</v>
      </c>
      <c r="N1394" s="7" t="s">
        <v>33</v>
      </c>
      <c r="O1394" s="7" t="s">
        <v>30</v>
      </c>
      <c r="P1394" s="25">
        <f t="shared" si="307"/>
        <v>1393</v>
      </c>
      <c r="Q1394" s="28">
        <f t="shared" si="304"/>
        <v>45108</v>
      </c>
      <c r="R1394" s="28" t="str">
        <f t="shared" si="294"/>
        <v>OTA</v>
      </c>
      <c r="S1394" s="28" t="str">
        <f t="shared" si="295"/>
        <v>OTA</v>
      </c>
      <c r="T1394" s="29">
        <f t="shared" si="296"/>
        <v>7.326007326007326E-4</v>
      </c>
      <c r="U1394" s="29">
        <f t="shared" si="305"/>
        <v>7.326007326007326E-4</v>
      </c>
      <c r="V1394" s="30">
        <f t="shared" si="297"/>
        <v>235.34549999999999</v>
      </c>
      <c r="W1394" s="30">
        <f t="shared" si="298"/>
        <v>0</v>
      </c>
      <c r="X1394" s="30">
        <f t="shared" si="299"/>
        <v>0</v>
      </c>
      <c r="Y1394" s="30">
        <f t="shared" si="300"/>
        <v>28.24146</v>
      </c>
      <c r="Z1394" s="30">
        <f t="shared" si="301"/>
        <v>115</v>
      </c>
      <c r="AA1394" s="30">
        <f t="shared" si="302"/>
        <v>1.4652014652014651</v>
      </c>
      <c r="AB1394" s="30">
        <f t="shared" si="303"/>
        <v>0</v>
      </c>
      <c r="AC1394" s="30">
        <f t="shared" si="306"/>
        <v>1188.9178385347986</v>
      </c>
    </row>
    <row r="1395" spans="1:29" x14ac:dyDescent="0.35">
      <c r="A1395" s="5">
        <v>45109.816919745368</v>
      </c>
      <c r="B1395" s="1">
        <v>1</v>
      </c>
      <c r="C1395" s="6">
        <v>1066.96</v>
      </c>
      <c r="D1395" s="6">
        <v>1</v>
      </c>
      <c r="E1395" s="7" t="s">
        <v>19</v>
      </c>
      <c r="F1395" s="5">
        <v>45110.458318275465</v>
      </c>
      <c r="G1395" s="1">
        <v>1</v>
      </c>
      <c r="H1395" s="5">
        <v>45109.582422106483</v>
      </c>
      <c r="I1395" s="7" t="s">
        <v>20</v>
      </c>
      <c r="J1395" s="7"/>
      <c r="K1395" s="7" t="s">
        <v>30</v>
      </c>
      <c r="L1395" s="7" t="s">
        <v>31</v>
      </c>
      <c r="M1395" s="7" t="s">
        <v>32</v>
      </c>
      <c r="N1395" s="7" t="s">
        <v>33</v>
      </c>
      <c r="O1395" s="7" t="s">
        <v>30</v>
      </c>
      <c r="P1395" s="25">
        <f t="shared" si="307"/>
        <v>1394</v>
      </c>
      <c r="Q1395" s="28">
        <f t="shared" si="304"/>
        <v>45108</v>
      </c>
      <c r="R1395" s="28" t="str">
        <f t="shared" si="294"/>
        <v>OTA</v>
      </c>
      <c r="S1395" s="28" t="str">
        <f t="shared" si="295"/>
        <v>OTA</v>
      </c>
      <c r="T1395" s="29">
        <f t="shared" si="296"/>
        <v>7.326007326007326E-4</v>
      </c>
      <c r="U1395" s="29">
        <f t="shared" si="305"/>
        <v>7.326007326007326E-4</v>
      </c>
      <c r="V1395" s="30">
        <f t="shared" si="297"/>
        <v>160.04400000000001</v>
      </c>
      <c r="W1395" s="30">
        <f t="shared" si="298"/>
        <v>0</v>
      </c>
      <c r="X1395" s="30">
        <f t="shared" si="299"/>
        <v>0</v>
      </c>
      <c r="Y1395" s="30">
        <f t="shared" si="300"/>
        <v>19.205279999999998</v>
      </c>
      <c r="Z1395" s="30">
        <f t="shared" si="301"/>
        <v>115</v>
      </c>
      <c r="AA1395" s="30">
        <f t="shared" si="302"/>
        <v>1.4652014652014651</v>
      </c>
      <c r="AB1395" s="30">
        <f t="shared" si="303"/>
        <v>0</v>
      </c>
      <c r="AC1395" s="30">
        <f t="shared" si="306"/>
        <v>771.24551853479852</v>
      </c>
    </row>
    <row r="1396" spans="1:29" x14ac:dyDescent="0.35">
      <c r="A1396" s="5">
        <v>45109.707054652776</v>
      </c>
      <c r="B1396" s="1">
        <v>1</v>
      </c>
      <c r="C1396" s="6">
        <v>1225</v>
      </c>
      <c r="D1396" s="6">
        <v>1</v>
      </c>
      <c r="E1396" s="7" t="s">
        <v>19</v>
      </c>
      <c r="F1396" s="5">
        <v>45110.430972569447</v>
      </c>
      <c r="G1396" s="1">
        <v>2</v>
      </c>
      <c r="H1396" s="5">
        <v>44981.340349444443</v>
      </c>
      <c r="I1396" s="7" t="s">
        <v>20</v>
      </c>
      <c r="J1396" s="7"/>
      <c r="K1396" s="7"/>
      <c r="L1396" s="7" t="s">
        <v>21</v>
      </c>
      <c r="M1396" s="7" t="s">
        <v>55</v>
      </c>
      <c r="N1396" s="7" t="s">
        <v>43</v>
      </c>
      <c r="O1396" s="7" t="s">
        <v>46</v>
      </c>
      <c r="P1396" s="25">
        <f t="shared" si="307"/>
        <v>1395</v>
      </c>
      <c r="Q1396" s="28">
        <f t="shared" si="304"/>
        <v>45108</v>
      </c>
      <c r="R1396" s="28" t="str">
        <f t="shared" si="294"/>
        <v>WEB</v>
      </c>
      <c r="S1396" s="28" t="str">
        <f t="shared" si="295"/>
        <v>WEBSITE</v>
      </c>
      <c r="T1396" s="29">
        <f t="shared" si="296"/>
        <v>1.6863406408094434E-3</v>
      </c>
      <c r="U1396" s="29">
        <f t="shared" si="305"/>
        <v>1.6863406408094434E-3</v>
      </c>
      <c r="V1396" s="30">
        <f t="shared" si="297"/>
        <v>12.25</v>
      </c>
      <c r="W1396" s="30">
        <f t="shared" si="298"/>
        <v>50</v>
      </c>
      <c r="X1396" s="30">
        <f t="shared" si="299"/>
        <v>0</v>
      </c>
      <c r="Y1396" s="30">
        <f t="shared" si="300"/>
        <v>17.150000000000002</v>
      </c>
      <c r="Z1396" s="30">
        <f t="shared" si="301"/>
        <v>115</v>
      </c>
      <c r="AA1396" s="30">
        <f t="shared" si="302"/>
        <v>16.863406408094434</v>
      </c>
      <c r="AB1396" s="30">
        <f t="shared" si="303"/>
        <v>0</v>
      </c>
      <c r="AC1396" s="30">
        <f t="shared" si="306"/>
        <v>1013.7365935919056</v>
      </c>
    </row>
    <row r="1397" spans="1:29" x14ac:dyDescent="0.35">
      <c r="A1397" s="5">
        <v>45109.582002395837</v>
      </c>
      <c r="B1397" s="1">
        <v>1</v>
      </c>
      <c r="C1397" s="6">
        <v>1063.3900000000001</v>
      </c>
      <c r="D1397" s="6">
        <v>1</v>
      </c>
      <c r="E1397" s="7" t="s">
        <v>19</v>
      </c>
      <c r="F1397" s="5">
        <v>45110.458333333336</v>
      </c>
      <c r="G1397" s="1">
        <v>2</v>
      </c>
      <c r="H1397" s="5">
        <v>44854.305629861112</v>
      </c>
      <c r="I1397" s="7" t="s">
        <v>20</v>
      </c>
      <c r="J1397" s="7"/>
      <c r="K1397" s="7" t="s">
        <v>35</v>
      </c>
      <c r="L1397" s="7" t="s">
        <v>31</v>
      </c>
      <c r="M1397" s="7" t="s">
        <v>32</v>
      </c>
      <c r="N1397" s="7" t="s">
        <v>33</v>
      </c>
      <c r="O1397" s="7" t="s">
        <v>36</v>
      </c>
      <c r="P1397" s="25">
        <f t="shared" si="307"/>
        <v>1396</v>
      </c>
      <c r="Q1397" s="28">
        <f t="shared" si="304"/>
        <v>45108</v>
      </c>
      <c r="R1397" s="28" t="str">
        <f t="shared" si="294"/>
        <v>OTA</v>
      </c>
      <c r="S1397" s="28" t="str">
        <f t="shared" si="295"/>
        <v>OTA</v>
      </c>
      <c r="T1397" s="29">
        <f t="shared" si="296"/>
        <v>7.326007326007326E-4</v>
      </c>
      <c r="U1397" s="29">
        <f t="shared" si="305"/>
        <v>7.326007326007326E-4</v>
      </c>
      <c r="V1397" s="30">
        <f t="shared" si="297"/>
        <v>159.5085</v>
      </c>
      <c r="W1397" s="30">
        <f t="shared" si="298"/>
        <v>0</v>
      </c>
      <c r="X1397" s="30">
        <f t="shared" si="299"/>
        <v>0</v>
      </c>
      <c r="Y1397" s="30">
        <f t="shared" si="300"/>
        <v>19.141020000000001</v>
      </c>
      <c r="Z1397" s="30">
        <f t="shared" si="301"/>
        <v>115</v>
      </c>
      <c r="AA1397" s="30">
        <f t="shared" si="302"/>
        <v>1.4652014652014651</v>
      </c>
      <c r="AB1397" s="30">
        <f t="shared" si="303"/>
        <v>0</v>
      </c>
      <c r="AC1397" s="30">
        <f t="shared" si="306"/>
        <v>768.27527853479864</v>
      </c>
    </row>
    <row r="1398" spans="1:29" x14ac:dyDescent="0.35">
      <c r="A1398" s="5">
        <v>45109.836676018516</v>
      </c>
      <c r="B1398" s="1">
        <v>2</v>
      </c>
      <c r="C1398" s="6">
        <v>1664.56</v>
      </c>
      <c r="D1398" s="6">
        <v>1</v>
      </c>
      <c r="E1398" s="7" t="s">
        <v>19</v>
      </c>
      <c r="F1398" s="5">
        <v>45111.448758391205</v>
      </c>
      <c r="G1398" s="1">
        <v>2</v>
      </c>
      <c r="H1398" s="5">
        <v>45109.602224050926</v>
      </c>
      <c r="I1398" s="7" t="s">
        <v>20</v>
      </c>
      <c r="J1398" s="7"/>
      <c r="K1398" s="7" t="s">
        <v>38</v>
      </c>
      <c r="L1398" s="7" t="s">
        <v>31</v>
      </c>
      <c r="M1398" s="7" t="s">
        <v>32</v>
      </c>
      <c r="N1398" s="7" t="s">
        <v>23</v>
      </c>
      <c r="O1398" s="7" t="s">
        <v>38</v>
      </c>
      <c r="P1398" s="25">
        <f t="shared" si="307"/>
        <v>1397</v>
      </c>
      <c r="Q1398" s="28">
        <f t="shared" si="304"/>
        <v>45108</v>
      </c>
      <c r="R1398" s="28" t="str">
        <f t="shared" si="294"/>
        <v>OTA</v>
      </c>
      <c r="S1398" s="28" t="str">
        <f t="shared" si="295"/>
        <v>OTA</v>
      </c>
      <c r="T1398" s="29">
        <f t="shared" si="296"/>
        <v>1.4652014652014652E-3</v>
      </c>
      <c r="U1398" s="29">
        <f t="shared" si="305"/>
        <v>1.4652014652014652E-3</v>
      </c>
      <c r="V1398" s="30">
        <f t="shared" si="297"/>
        <v>249.68399999999997</v>
      </c>
      <c r="W1398" s="30">
        <f t="shared" si="298"/>
        <v>0</v>
      </c>
      <c r="X1398" s="30">
        <f t="shared" si="299"/>
        <v>0</v>
      </c>
      <c r="Y1398" s="30">
        <f t="shared" si="300"/>
        <v>29.962079999999997</v>
      </c>
      <c r="Z1398" s="30">
        <f t="shared" si="301"/>
        <v>153.33333333333331</v>
      </c>
      <c r="AA1398" s="30">
        <f t="shared" si="302"/>
        <v>2.9304029304029302</v>
      </c>
      <c r="AB1398" s="30">
        <f t="shared" si="303"/>
        <v>0</v>
      </c>
      <c r="AC1398" s="30">
        <f t="shared" si="306"/>
        <v>1228.6501837362637</v>
      </c>
    </row>
    <row r="1399" spans="1:29" x14ac:dyDescent="0.35">
      <c r="A1399" s="5">
        <v>45109.710988865743</v>
      </c>
      <c r="B1399" s="1">
        <v>1</v>
      </c>
      <c r="C1399" s="6">
        <v>1066.96</v>
      </c>
      <c r="D1399" s="6">
        <v>1</v>
      </c>
      <c r="E1399" s="7" t="s">
        <v>19</v>
      </c>
      <c r="F1399" s="5">
        <v>45110.458333333336</v>
      </c>
      <c r="G1399" s="1">
        <v>1</v>
      </c>
      <c r="H1399" s="5">
        <v>45109.582448263885</v>
      </c>
      <c r="I1399" s="7" t="s">
        <v>20</v>
      </c>
      <c r="J1399" s="7"/>
      <c r="K1399" s="7" t="s">
        <v>30</v>
      </c>
      <c r="L1399" s="7" t="s">
        <v>31</v>
      </c>
      <c r="M1399" s="7" t="s">
        <v>32</v>
      </c>
      <c r="N1399" s="7" t="s">
        <v>33</v>
      </c>
      <c r="O1399" s="7" t="s">
        <v>30</v>
      </c>
      <c r="P1399" s="25">
        <f t="shared" si="307"/>
        <v>1398</v>
      </c>
      <c r="Q1399" s="28">
        <f t="shared" si="304"/>
        <v>45108</v>
      </c>
      <c r="R1399" s="28" t="str">
        <f t="shared" si="294"/>
        <v>OTA</v>
      </c>
      <c r="S1399" s="28" t="str">
        <f t="shared" si="295"/>
        <v>OTA</v>
      </c>
      <c r="T1399" s="29">
        <f t="shared" si="296"/>
        <v>7.326007326007326E-4</v>
      </c>
      <c r="U1399" s="29">
        <f t="shared" si="305"/>
        <v>7.326007326007326E-4</v>
      </c>
      <c r="V1399" s="30">
        <f t="shared" si="297"/>
        <v>160.04400000000001</v>
      </c>
      <c r="W1399" s="30">
        <f t="shared" si="298"/>
        <v>0</v>
      </c>
      <c r="X1399" s="30">
        <f t="shared" si="299"/>
        <v>0</v>
      </c>
      <c r="Y1399" s="30">
        <f t="shared" si="300"/>
        <v>19.205279999999998</v>
      </c>
      <c r="Z1399" s="30">
        <f t="shared" si="301"/>
        <v>115</v>
      </c>
      <c r="AA1399" s="30">
        <f t="shared" si="302"/>
        <v>1.4652014652014651</v>
      </c>
      <c r="AB1399" s="30">
        <f t="shared" si="303"/>
        <v>0</v>
      </c>
      <c r="AC1399" s="30">
        <f t="shared" si="306"/>
        <v>771.24551853479852</v>
      </c>
    </row>
    <row r="1400" spans="1:29" x14ac:dyDescent="0.35">
      <c r="A1400" s="5">
        <v>45109.513938854165</v>
      </c>
      <c r="B1400" s="1">
        <v>1</v>
      </c>
      <c r="C1400" s="6">
        <v>1986.02</v>
      </c>
      <c r="D1400" s="6">
        <v>1</v>
      </c>
      <c r="E1400" s="7" t="s">
        <v>19</v>
      </c>
      <c r="F1400" s="5">
        <v>45110.458333333336</v>
      </c>
      <c r="G1400" s="1">
        <v>2</v>
      </c>
      <c r="H1400" s="5">
        <v>45101.887630462959</v>
      </c>
      <c r="I1400" s="7" t="s">
        <v>20</v>
      </c>
      <c r="J1400" s="7"/>
      <c r="K1400" s="7" t="s">
        <v>59</v>
      </c>
      <c r="L1400" s="7" t="s">
        <v>31</v>
      </c>
      <c r="M1400" s="7" t="s">
        <v>58</v>
      </c>
      <c r="N1400" s="7" t="s">
        <v>23</v>
      </c>
      <c r="O1400" s="7" t="s">
        <v>59</v>
      </c>
      <c r="P1400" s="25">
        <f t="shared" si="307"/>
        <v>1399</v>
      </c>
      <c r="Q1400" s="28">
        <f t="shared" si="304"/>
        <v>45108</v>
      </c>
      <c r="R1400" s="28" t="str">
        <f t="shared" si="294"/>
        <v>OTA</v>
      </c>
      <c r="S1400" s="28" t="str">
        <f t="shared" si="295"/>
        <v>OTA</v>
      </c>
      <c r="T1400" s="29">
        <f t="shared" si="296"/>
        <v>7.326007326007326E-4</v>
      </c>
      <c r="U1400" s="29">
        <f t="shared" si="305"/>
        <v>7.326007326007326E-4</v>
      </c>
      <c r="V1400" s="30">
        <f t="shared" si="297"/>
        <v>297.90299999999996</v>
      </c>
      <c r="W1400" s="30">
        <f t="shared" si="298"/>
        <v>0</v>
      </c>
      <c r="X1400" s="30">
        <f t="shared" si="299"/>
        <v>0</v>
      </c>
      <c r="Y1400" s="30">
        <f t="shared" si="300"/>
        <v>35.748359999999998</v>
      </c>
      <c r="Z1400" s="30">
        <f t="shared" si="301"/>
        <v>115</v>
      </c>
      <c r="AA1400" s="30">
        <f t="shared" si="302"/>
        <v>1.4652014652014651</v>
      </c>
      <c r="AB1400" s="30">
        <f t="shared" si="303"/>
        <v>0</v>
      </c>
      <c r="AC1400" s="30">
        <f t="shared" si="306"/>
        <v>1535.9034385347986</v>
      </c>
    </row>
    <row r="1401" spans="1:29" x14ac:dyDescent="0.35">
      <c r="A1401" s="5">
        <v>45109.574151666668</v>
      </c>
      <c r="B1401" s="1">
        <v>1</v>
      </c>
      <c r="C1401" s="6">
        <v>1767.86</v>
      </c>
      <c r="D1401" s="6">
        <v>1</v>
      </c>
      <c r="E1401" s="7" t="s">
        <v>19</v>
      </c>
      <c r="F1401" s="5">
        <v>45110.440941446759</v>
      </c>
      <c r="G1401" s="1">
        <v>2</v>
      </c>
      <c r="H1401" s="5">
        <v>44723.774676238427</v>
      </c>
      <c r="I1401" s="7" t="s">
        <v>20</v>
      </c>
      <c r="J1401" s="7"/>
      <c r="K1401" s="7" t="s">
        <v>30</v>
      </c>
      <c r="L1401" s="7" t="s">
        <v>31</v>
      </c>
      <c r="M1401" s="7" t="s">
        <v>96</v>
      </c>
      <c r="N1401" s="7" t="s">
        <v>28</v>
      </c>
      <c r="O1401" s="7" t="s">
        <v>30</v>
      </c>
      <c r="P1401" s="25">
        <f t="shared" si="307"/>
        <v>1400</v>
      </c>
      <c r="Q1401" s="28">
        <f t="shared" si="304"/>
        <v>45108</v>
      </c>
      <c r="R1401" s="28" t="str">
        <f t="shared" si="294"/>
        <v>OTA</v>
      </c>
      <c r="S1401" s="28" t="str">
        <f t="shared" si="295"/>
        <v>OTA</v>
      </c>
      <c r="T1401" s="29">
        <f t="shared" si="296"/>
        <v>7.326007326007326E-4</v>
      </c>
      <c r="U1401" s="29">
        <f t="shared" si="305"/>
        <v>7.326007326007326E-4</v>
      </c>
      <c r="V1401" s="30">
        <f t="shared" si="297"/>
        <v>265.17899999999997</v>
      </c>
      <c r="W1401" s="30">
        <f t="shared" si="298"/>
        <v>0</v>
      </c>
      <c r="X1401" s="30">
        <f t="shared" si="299"/>
        <v>0</v>
      </c>
      <c r="Y1401" s="30">
        <f t="shared" si="300"/>
        <v>31.821479999999998</v>
      </c>
      <c r="Z1401" s="30">
        <f t="shared" si="301"/>
        <v>115</v>
      </c>
      <c r="AA1401" s="30">
        <f t="shared" si="302"/>
        <v>1.4652014652014651</v>
      </c>
      <c r="AB1401" s="30">
        <f t="shared" si="303"/>
        <v>0</v>
      </c>
      <c r="AC1401" s="30">
        <f t="shared" si="306"/>
        <v>1354.3943185347985</v>
      </c>
    </row>
    <row r="1402" spans="1:29" x14ac:dyDescent="0.35">
      <c r="A1402" s="5">
        <v>45109.784884733795</v>
      </c>
      <c r="B1402" s="1">
        <v>1</v>
      </c>
      <c r="C1402" s="6">
        <v>1605.21</v>
      </c>
      <c r="D1402" s="6">
        <v>1</v>
      </c>
      <c r="E1402" s="7" t="s">
        <v>19</v>
      </c>
      <c r="F1402" s="5">
        <v>45110.458333333336</v>
      </c>
      <c r="G1402" s="1">
        <v>1</v>
      </c>
      <c r="H1402" s="5">
        <v>45109.443201180555</v>
      </c>
      <c r="I1402" s="7" t="s">
        <v>41</v>
      </c>
      <c r="J1402" s="7"/>
      <c r="K1402" s="7" t="s">
        <v>35</v>
      </c>
      <c r="L1402" s="7" t="s">
        <v>31</v>
      </c>
      <c r="M1402" s="7" t="s">
        <v>34</v>
      </c>
      <c r="N1402" s="7" t="s">
        <v>33</v>
      </c>
      <c r="O1402" s="7" t="s">
        <v>47</v>
      </c>
      <c r="P1402" s="25">
        <f t="shared" si="307"/>
        <v>1401</v>
      </c>
      <c r="Q1402" s="28">
        <f t="shared" si="304"/>
        <v>45108</v>
      </c>
      <c r="R1402" s="28" t="str">
        <f t="shared" si="294"/>
        <v>OTA</v>
      </c>
      <c r="S1402" s="28" t="str">
        <f t="shared" si="295"/>
        <v>OTA</v>
      </c>
      <c r="T1402" s="29">
        <f t="shared" si="296"/>
        <v>7.326007326007326E-4</v>
      </c>
      <c r="U1402" s="29">
        <f t="shared" si="305"/>
        <v>7.326007326007326E-4</v>
      </c>
      <c r="V1402" s="30">
        <f t="shared" si="297"/>
        <v>240.78149999999999</v>
      </c>
      <c r="W1402" s="30">
        <f t="shared" si="298"/>
        <v>0</v>
      </c>
      <c r="X1402" s="30">
        <f t="shared" si="299"/>
        <v>0</v>
      </c>
      <c r="Y1402" s="30">
        <f t="shared" si="300"/>
        <v>28.89378</v>
      </c>
      <c r="Z1402" s="30">
        <f t="shared" si="301"/>
        <v>115</v>
      </c>
      <c r="AA1402" s="30">
        <f t="shared" si="302"/>
        <v>1.4652014652014651</v>
      </c>
      <c r="AB1402" s="30">
        <f t="shared" si="303"/>
        <v>0</v>
      </c>
      <c r="AC1402" s="30">
        <f t="shared" si="306"/>
        <v>1219.0695185347986</v>
      </c>
    </row>
    <row r="1403" spans="1:29" x14ac:dyDescent="0.35">
      <c r="A1403" s="5">
        <v>45110.018037604168</v>
      </c>
      <c r="B1403" s="1">
        <v>2</v>
      </c>
      <c r="C1403" s="6">
        <v>3462.31</v>
      </c>
      <c r="D1403" s="6">
        <v>1</v>
      </c>
      <c r="E1403" s="7" t="s">
        <v>19</v>
      </c>
      <c r="F1403" s="5">
        <v>45111.344461875</v>
      </c>
      <c r="G1403" s="1">
        <v>2</v>
      </c>
      <c r="H1403" s="5">
        <v>45107.536941828701</v>
      </c>
      <c r="I1403" s="7" t="s">
        <v>41</v>
      </c>
      <c r="J1403" s="7"/>
      <c r="K1403" s="7" t="s">
        <v>35</v>
      </c>
      <c r="L1403" s="7" t="s">
        <v>31</v>
      </c>
      <c r="M1403" s="7" t="s">
        <v>34</v>
      </c>
      <c r="N1403" s="7" t="s">
        <v>33</v>
      </c>
      <c r="O1403" s="7" t="s">
        <v>47</v>
      </c>
      <c r="P1403" s="25">
        <f t="shared" si="307"/>
        <v>1402</v>
      </c>
      <c r="Q1403" s="28">
        <f t="shared" si="304"/>
        <v>45108</v>
      </c>
      <c r="R1403" s="28" t="str">
        <f t="shared" si="294"/>
        <v>OTA</v>
      </c>
      <c r="S1403" s="28" t="str">
        <f t="shared" si="295"/>
        <v>OTA</v>
      </c>
      <c r="T1403" s="29">
        <f t="shared" si="296"/>
        <v>1.4652014652014652E-3</v>
      </c>
      <c r="U1403" s="29">
        <f t="shared" si="305"/>
        <v>1.4652014652014652E-3</v>
      </c>
      <c r="V1403" s="30">
        <f t="shared" si="297"/>
        <v>519.34649999999999</v>
      </c>
      <c r="W1403" s="30">
        <f t="shared" si="298"/>
        <v>0</v>
      </c>
      <c r="X1403" s="30">
        <f t="shared" si="299"/>
        <v>0</v>
      </c>
      <c r="Y1403" s="30">
        <f t="shared" si="300"/>
        <v>62.321579999999997</v>
      </c>
      <c r="Z1403" s="30">
        <f t="shared" si="301"/>
        <v>153.33333333333331</v>
      </c>
      <c r="AA1403" s="30">
        <f t="shared" si="302"/>
        <v>2.9304029304029302</v>
      </c>
      <c r="AB1403" s="30">
        <f t="shared" si="303"/>
        <v>0</v>
      </c>
      <c r="AC1403" s="30">
        <f t="shared" si="306"/>
        <v>2724.3781837362635</v>
      </c>
    </row>
    <row r="1404" spans="1:29" x14ac:dyDescent="0.35">
      <c r="A1404" s="5">
        <v>45109.562638599535</v>
      </c>
      <c r="B1404" s="1">
        <v>1</v>
      </c>
      <c r="C1404" s="6">
        <v>2124.5</v>
      </c>
      <c r="D1404" s="6">
        <v>1</v>
      </c>
      <c r="E1404" s="7" t="s">
        <v>19</v>
      </c>
      <c r="F1404" s="5">
        <v>45110.423641898145</v>
      </c>
      <c r="G1404" s="1">
        <v>2</v>
      </c>
      <c r="H1404" s="5">
        <v>45094.863324699072</v>
      </c>
      <c r="I1404" s="7" t="s">
        <v>41</v>
      </c>
      <c r="J1404" s="7"/>
      <c r="K1404" s="7" t="s">
        <v>35</v>
      </c>
      <c r="L1404" s="7" t="s">
        <v>31</v>
      </c>
      <c r="M1404" s="7" t="s">
        <v>34</v>
      </c>
      <c r="N1404" s="7" t="s">
        <v>33</v>
      </c>
      <c r="O1404" s="7" t="s">
        <v>37</v>
      </c>
      <c r="P1404" s="25">
        <f t="shared" si="307"/>
        <v>1403</v>
      </c>
      <c r="Q1404" s="28">
        <f t="shared" si="304"/>
        <v>45108</v>
      </c>
      <c r="R1404" s="28" t="str">
        <f t="shared" si="294"/>
        <v>OTA</v>
      </c>
      <c r="S1404" s="28" t="str">
        <f t="shared" si="295"/>
        <v>OTA</v>
      </c>
      <c r="T1404" s="29">
        <f t="shared" si="296"/>
        <v>7.326007326007326E-4</v>
      </c>
      <c r="U1404" s="29">
        <f t="shared" si="305"/>
        <v>7.326007326007326E-4</v>
      </c>
      <c r="V1404" s="30">
        <f t="shared" si="297"/>
        <v>318.67500000000001</v>
      </c>
      <c r="W1404" s="30">
        <f t="shared" si="298"/>
        <v>0</v>
      </c>
      <c r="X1404" s="30">
        <f t="shared" si="299"/>
        <v>0</v>
      </c>
      <c r="Y1404" s="30">
        <f t="shared" si="300"/>
        <v>38.241</v>
      </c>
      <c r="Z1404" s="30">
        <f t="shared" si="301"/>
        <v>115</v>
      </c>
      <c r="AA1404" s="30">
        <f t="shared" si="302"/>
        <v>1.4652014652014651</v>
      </c>
      <c r="AB1404" s="30">
        <f t="shared" si="303"/>
        <v>0</v>
      </c>
      <c r="AC1404" s="30">
        <f t="shared" si="306"/>
        <v>1651.1187985347985</v>
      </c>
    </row>
    <row r="1405" spans="1:29" x14ac:dyDescent="0.35">
      <c r="A1405" s="5">
        <v>45109.583816921295</v>
      </c>
      <c r="B1405" s="1">
        <v>1</v>
      </c>
      <c r="C1405" s="6">
        <v>2079.88</v>
      </c>
      <c r="D1405" s="6">
        <v>1</v>
      </c>
      <c r="E1405" s="7" t="s">
        <v>19</v>
      </c>
      <c r="F1405" s="5">
        <v>45110.458333333336</v>
      </c>
      <c r="G1405" s="1">
        <v>1</v>
      </c>
      <c r="H1405" s="5">
        <v>45101.464031192132</v>
      </c>
      <c r="I1405" s="7" t="s">
        <v>41</v>
      </c>
      <c r="J1405" s="7"/>
      <c r="K1405" s="7" t="s">
        <v>35</v>
      </c>
      <c r="L1405" s="7" t="s">
        <v>31</v>
      </c>
      <c r="M1405" s="7" t="s">
        <v>34</v>
      </c>
      <c r="N1405" s="7" t="s">
        <v>33</v>
      </c>
      <c r="O1405" s="7" t="s">
        <v>47</v>
      </c>
      <c r="P1405" s="25">
        <f t="shared" si="307"/>
        <v>1404</v>
      </c>
      <c r="Q1405" s="28">
        <f t="shared" si="304"/>
        <v>45108</v>
      </c>
      <c r="R1405" s="28" t="str">
        <f t="shared" si="294"/>
        <v>OTA</v>
      </c>
      <c r="S1405" s="28" t="str">
        <f t="shared" si="295"/>
        <v>OTA</v>
      </c>
      <c r="T1405" s="29">
        <f t="shared" si="296"/>
        <v>7.326007326007326E-4</v>
      </c>
      <c r="U1405" s="29">
        <f t="shared" si="305"/>
        <v>7.326007326007326E-4</v>
      </c>
      <c r="V1405" s="30">
        <f t="shared" si="297"/>
        <v>311.98200000000003</v>
      </c>
      <c r="W1405" s="30">
        <f t="shared" si="298"/>
        <v>0</v>
      </c>
      <c r="X1405" s="30">
        <f t="shared" si="299"/>
        <v>0</v>
      </c>
      <c r="Y1405" s="30">
        <f t="shared" si="300"/>
        <v>37.437840000000001</v>
      </c>
      <c r="Z1405" s="30">
        <f t="shared" si="301"/>
        <v>115</v>
      </c>
      <c r="AA1405" s="30">
        <f t="shared" si="302"/>
        <v>1.4652014652014651</v>
      </c>
      <c r="AB1405" s="30">
        <f t="shared" si="303"/>
        <v>0</v>
      </c>
      <c r="AC1405" s="30">
        <f t="shared" si="306"/>
        <v>1613.9949585347986</v>
      </c>
    </row>
    <row r="1406" spans="1:29" x14ac:dyDescent="0.35">
      <c r="A1406" s="5">
        <v>45109.604644270832</v>
      </c>
      <c r="B1406" s="1">
        <v>1</v>
      </c>
      <c r="C1406" s="6">
        <v>1577.68</v>
      </c>
      <c r="D1406" s="6">
        <v>1</v>
      </c>
      <c r="E1406" s="7" t="s">
        <v>19</v>
      </c>
      <c r="F1406" s="5">
        <v>45110.458333333336</v>
      </c>
      <c r="G1406" s="1">
        <v>2</v>
      </c>
      <c r="H1406" s="5">
        <v>44784.064616412034</v>
      </c>
      <c r="I1406" s="7" t="s">
        <v>41</v>
      </c>
      <c r="J1406" s="7"/>
      <c r="K1406" s="7" t="s">
        <v>35</v>
      </c>
      <c r="L1406" s="7" t="s">
        <v>31</v>
      </c>
      <c r="M1406" s="7" t="s">
        <v>32</v>
      </c>
      <c r="N1406" s="7" t="s">
        <v>33</v>
      </c>
      <c r="O1406" s="7" t="s">
        <v>35</v>
      </c>
      <c r="P1406" s="25">
        <f t="shared" si="307"/>
        <v>1405</v>
      </c>
      <c r="Q1406" s="28">
        <f t="shared" si="304"/>
        <v>45108</v>
      </c>
      <c r="R1406" s="28" t="str">
        <f t="shared" si="294"/>
        <v>OTA</v>
      </c>
      <c r="S1406" s="28" t="str">
        <f t="shared" si="295"/>
        <v>OTA</v>
      </c>
      <c r="T1406" s="29">
        <f t="shared" si="296"/>
        <v>7.326007326007326E-4</v>
      </c>
      <c r="U1406" s="29">
        <f t="shared" si="305"/>
        <v>7.326007326007326E-4</v>
      </c>
      <c r="V1406" s="30">
        <f t="shared" si="297"/>
        <v>236.65199999999999</v>
      </c>
      <c r="W1406" s="30">
        <f t="shared" si="298"/>
        <v>0</v>
      </c>
      <c r="X1406" s="30">
        <f t="shared" si="299"/>
        <v>0</v>
      </c>
      <c r="Y1406" s="30">
        <f t="shared" si="300"/>
        <v>28.398239999999998</v>
      </c>
      <c r="Z1406" s="30">
        <f t="shared" si="301"/>
        <v>115</v>
      </c>
      <c r="AA1406" s="30">
        <f t="shared" si="302"/>
        <v>1.4652014652014651</v>
      </c>
      <c r="AB1406" s="30">
        <f t="shared" si="303"/>
        <v>0</v>
      </c>
      <c r="AC1406" s="30">
        <f t="shared" si="306"/>
        <v>1196.1645585347987</v>
      </c>
    </row>
    <row r="1407" spans="1:29" x14ac:dyDescent="0.35">
      <c r="A1407" s="5">
        <v>45109.587160694442</v>
      </c>
      <c r="B1407" s="1">
        <v>1</v>
      </c>
      <c r="C1407" s="6">
        <v>1690.57</v>
      </c>
      <c r="D1407" s="6">
        <v>1</v>
      </c>
      <c r="E1407" s="7" t="s">
        <v>19</v>
      </c>
      <c r="F1407" s="5">
        <v>45110.432371805553</v>
      </c>
      <c r="G1407" s="1">
        <v>2</v>
      </c>
      <c r="H1407" s="5">
        <v>44826.909079050929</v>
      </c>
      <c r="I1407" s="7" t="s">
        <v>41</v>
      </c>
      <c r="J1407" s="7"/>
      <c r="K1407" s="7" t="s">
        <v>35</v>
      </c>
      <c r="L1407" s="7" t="s">
        <v>31</v>
      </c>
      <c r="M1407" s="7" t="s">
        <v>58</v>
      </c>
      <c r="N1407" s="7" t="s">
        <v>33</v>
      </c>
      <c r="O1407" s="7" t="s">
        <v>36</v>
      </c>
      <c r="P1407" s="25">
        <f t="shared" si="307"/>
        <v>1406</v>
      </c>
      <c r="Q1407" s="28">
        <f t="shared" si="304"/>
        <v>45108</v>
      </c>
      <c r="R1407" s="28" t="str">
        <f t="shared" si="294"/>
        <v>OTA</v>
      </c>
      <c r="S1407" s="28" t="str">
        <f t="shared" si="295"/>
        <v>OTA</v>
      </c>
      <c r="T1407" s="29">
        <f t="shared" si="296"/>
        <v>7.326007326007326E-4</v>
      </c>
      <c r="U1407" s="29">
        <f t="shared" si="305"/>
        <v>7.326007326007326E-4</v>
      </c>
      <c r="V1407" s="30">
        <f t="shared" si="297"/>
        <v>253.58549999999997</v>
      </c>
      <c r="W1407" s="30">
        <f t="shared" si="298"/>
        <v>0</v>
      </c>
      <c r="X1407" s="30">
        <f t="shared" si="299"/>
        <v>0</v>
      </c>
      <c r="Y1407" s="30">
        <f t="shared" si="300"/>
        <v>30.430259999999997</v>
      </c>
      <c r="Z1407" s="30">
        <f t="shared" si="301"/>
        <v>115</v>
      </c>
      <c r="AA1407" s="30">
        <f t="shared" si="302"/>
        <v>1.4652014652014651</v>
      </c>
      <c r="AB1407" s="30">
        <f t="shared" si="303"/>
        <v>0</v>
      </c>
      <c r="AC1407" s="30">
        <f t="shared" si="306"/>
        <v>1290.0890385347984</v>
      </c>
    </row>
    <row r="1408" spans="1:29" x14ac:dyDescent="0.35">
      <c r="A1408" s="5">
        <v>45109.651408101854</v>
      </c>
      <c r="B1408" s="1">
        <v>1</v>
      </c>
      <c r="C1408" s="6">
        <v>1649.85</v>
      </c>
      <c r="D1408" s="6">
        <v>1</v>
      </c>
      <c r="E1408" s="7" t="s">
        <v>19</v>
      </c>
      <c r="F1408" s="5">
        <v>45110.454020219906</v>
      </c>
      <c r="G1408" s="1">
        <v>2</v>
      </c>
      <c r="H1408" s="5">
        <v>45004.428618749997</v>
      </c>
      <c r="I1408" s="7" t="s">
        <v>41</v>
      </c>
      <c r="J1408" s="7"/>
      <c r="K1408" s="7" t="s">
        <v>35</v>
      </c>
      <c r="L1408" s="7" t="s">
        <v>31</v>
      </c>
      <c r="M1408" s="7" t="s">
        <v>34</v>
      </c>
      <c r="N1408" s="7" t="s">
        <v>33</v>
      </c>
      <c r="O1408" s="7" t="s">
        <v>47</v>
      </c>
      <c r="P1408" s="25">
        <f t="shared" si="307"/>
        <v>1407</v>
      </c>
      <c r="Q1408" s="28">
        <f t="shared" si="304"/>
        <v>45108</v>
      </c>
      <c r="R1408" s="28" t="str">
        <f t="shared" si="294"/>
        <v>OTA</v>
      </c>
      <c r="S1408" s="28" t="str">
        <f t="shared" si="295"/>
        <v>OTA</v>
      </c>
      <c r="T1408" s="29">
        <f t="shared" si="296"/>
        <v>7.326007326007326E-4</v>
      </c>
      <c r="U1408" s="29">
        <f t="shared" si="305"/>
        <v>7.326007326007326E-4</v>
      </c>
      <c r="V1408" s="30">
        <f t="shared" si="297"/>
        <v>247.47749999999996</v>
      </c>
      <c r="W1408" s="30">
        <f t="shared" si="298"/>
        <v>0</v>
      </c>
      <c r="X1408" s="30">
        <f t="shared" si="299"/>
        <v>0</v>
      </c>
      <c r="Y1408" s="30">
        <f t="shared" si="300"/>
        <v>29.697299999999995</v>
      </c>
      <c r="Z1408" s="30">
        <f t="shared" si="301"/>
        <v>115</v>
      </c>
      <c r="AA1408" s="30">
        <f t="shared" si="302"/>
        <v>1.4652014652014651</v>
      </c>
      <c r="AB1408" s="30">
        <f t="shared" si="303"/>
        <v>0</v>
      </c>
      <c r="AC1408" s="30">
        <f t="shared" si="306"/>
        <v>1256.2099985347986</v>
      </c>
    </row>
    <row r="1409" spans="1:29" x14ac:dyDescent="0.35">
      <c r="A1409" s="5">
        <v>45109.58837759259</v>
      </c>
      <c r="B1409" s="1">
        <v>1</v>
      </c>
      <c r="C1409" s="6">
        <v>1605.21</v>
      </c>
      <c r="D1409" s="6">
        <v>1</v>
      </c>
      <c r="E1409" s="7" t="s">
        <v>19</v>
      </c>
      <c r="F1409" s="5">
        <v>45110.448215208336</v>
      </c>
      <c r="G1409" s="1">
        <v>1</v>
      </c>
      <c r="H1409" s="5">
        <v>45109.391105543982</v>
      </c>
      <c r="I1409" s="7" t="s">
        <v>41</v>
      </c>
      <c r="J1409" s="7"/>
      <c r="K1409" s="7" t="s">
        <v>35</v>
      </c>
      <c r="L1409" s="7" t="s">
        <v>31</v>
      </c>
      <c r="M1409" s="7" t="s">
        <v>34</v>
      </c>
      <c r="N1409" s="7" t="s">
        <v>33</v>
      </c>
      <c r="O1409" s="7" t="s">
        <v>47</v>
      </c>
      <c r="P1409" s="25">
        <f t="shared" si="307"/>
        <v>1408</v>
      </c>
      <c r="Q1409" s="28">
        <f t="shared" si="304"/>
        <v>45108</v>
      </c>
      <c r="R1409" s="28" t="str">
        <f t="shared" si="294"/>
        <v>OTA</v>
      </c>
      <c r="S1409" s="28" t="str">
        <f t="shared" si="295"/>
        <v>OTA</v>
      </c>
      <c r="T1409" s="29">
        <f t="shared" si="296"/>
        <v>7.326007326007326E-4</v>
      </c>
      <c r="U1409" s="29">
        <f t="shared" si="305"/>
        <v>7.326007326007326E-4</v>
      </c>
      <c r="V1409" s="30">
        <f t="shared" si="297"/>
        <v>240.78149999999999</v>
      </c>
      <c r="W1409" s="30">
        <f t="shared" si="298"/>
        <v>0</v>
      </c>
      <c r="X1409" s="30">
        <f t="shared" si="299"/>
        <v>0</v>
      </c>
      <c r="Y1409" s="30">
        <f t="shared" si="300"/>
        <v>28.89378</v>
      </c>
      <c r="Z1409" s="30">
        <f t="shared" si="301"/>
        <v>115</v>
      </c>
      <c r="AA1409" s="30">
        <f t="shared" si="302"/>
        <v>1.4652014652014651</v>
      </c>
      <c r="AB1409" s="30">
        <f t="shared" si="303"/>
        <v>0</v>
      </c>
      <c r="AC1409" s="30">
        <f t="shared" si="306"/>
        <v>1219.0695185347986</v>
      </c>
    </row>
    <row r="1410" spans="1:29" x14ac:dyDescent="0.35">
      <c r="A1410" s="5">
        <v>45109.56641428241</v>
      </c>
      <c r="B1410" s="1">
        <v>1</v>
      </c>
      <c r="C1410" s="6">
        <v>2232.14</v>
      </c>
      <c r="D1410" s="6">
        <v>1</v>
      </c>
      <c r="E1410" s="7" t="s">
        <v>19</v>
      </c>
      <c r="F1410" s="5">
        <v>45110.44885753472</v>
      </c>
      <c r="G1410" s="1">
        <v>2</v>
      </c>
      <c r="H1410" s="5">
        <v>44723.772593738424</v>
      </c>
      <c r="I1410" s="7" t="s">
        <v>41</v>
      </c>
      <c r="J1410" s="7"/>
      <c r="K1410" s="7" t="s">
        <v>30</v>
      </c>
      <c r="L1410" s="7" t="s">
        <v>31</v>
      </c>
      <c r="M1410" s="7" t="s">
        <v>96</v>
      </c>
      <c r="N1410" s="7" t="s">
        <v>23</v>
      </c>
      <c r="O1410" s="7" t="s">
        <v>30</v>
      </c>
      <c r="P1410" s="25">
        <f t="shared" si="307"/>
        <v>1409</v>
      </c>
      <c r="Q1410" s="28">
        <f t="shared" si="304"/>
        <v>45108</v>
      </c>
      <c r="R1410" s="28" t="str">
        <f t="shared" ref="R1410:R1473" si="308">IFERROR(VLOOKUP($M1410,rate_mapping,2,FALSE),"")</f>
        <v>OTA</v>
      </c>
      <c r="S1410" s="28" t="str">
        <f t="shared" ref="S1410:S1473" si="309">IFERROR(VLOOKUP($O1410,source_mapping,2,FALSE),"")</f>
        <v>OTA</v>
      </c>
      <c r="T1410" s="29">
        <f t="shared" ref="T1410:T1473" si="310">IFERROR($B1410/SUMIFS($B:$B,$L:$L,$L1410,$Q:$Q,$Q1410),0)</f>
        <v>7.326007326007326E-4</v>
      </c>
      <c r="U1410" s="29">
        <f t="shared" si="305"/>
        <v>7.326007326007326E-4</v>
      </c>
      <c r="V1410" s="30">
        <f t="shared" ref="V1410:V1473" si="311">MAX(IFERROR(VLOOKUP($S1410,channel_code_cost,3,FALSE)*$C1410,0),IFERROR(VLOOKUP($R1410,rate_code_cost,3,FALSE)*$C1410,0))</f>
        <v>334.82099999999997</v>
      </c>
      <c r="W1410" s="30">
        <f t="shared" ref="W1410:W1473" si="312">MAX(IFERROR(VLOOKUP($S1410,channel_code_cost,2,FALSE)*$D1410,0),IFERROR(VLOOKUP($R1410,rate_code_cost,2,FALSE)*$D1410,0))</f>
        <v>0</v>
      </c>
      <c r="X1410" s="30">
        <f t="shared" ref="X1410:X1473" si="313">MAX(IFERROR(VLOOKUP($S1410,channel_code_cost,4,FALSE)*$C1410,0),IFERROR(VLOOKUP($R1410,rate_code_cost,4,FALSE)*$C1410,0))</f>
        <v>0</v>
      </c>
      <c r="Y1410" s="30">
        <f t="shared" ref="Y1410:Y1473" si="314">MAX(IFERROR(VLOOKUP($S1410,channel_code_cost,5,FALSE)*$C1410,0),IFERROR(VLOOKUP($R1410,rate_code_cost,5,FALSE)*$C1410,0))</f>
        <v>40.178519999999992</v>
      </c>
      <c r="Z1410" s="30">
        <f t="shared" ref="Z1410:Z1473" si="315">hk_departure_cost+(($B1410-1)*hk_stay_cost)</f>
        <v>115</v>
      </c>
      <c r="AA1410" s="30">
        <f t="shared" ref="AA1410:AA1473" si="316">IFERROR(VLOOKUP($S1410,channel_code_cost,6,FALSE)*$U1410,0)</f>
        <v>1.4652014652014651</v>
      </c>
      <c r="AB1410" s="30">
        <f t="shared" ref="AB1410:AB1473" si="317">IFERROR(VLOOKUP($L1410,segment_p_cost,2,FALSE)*$T1410,0)</f>
        <v>0</v>
      </c>
      <c r="AC1410" s="30">
        <f t="shared" si="306"/>
        <v>1740.6752785347985</v>
      </c>
    </row>
    <row r="1411" spans="1:29" x14ac:dyDescent="0.35">
      <c r="A1411" s="5">
        <v>45109.675321284725</v>
      </c>
      <c r="B1411" s="1">
        <v>1</v>
      </c>
      <c r="C1411" s="6">
        <v>2079.88</v>
      </c>
      <c r="D1411" s="6">
        <v>1</v>
      </c>
      <c r="E1411" s="7" t="s">
        <v>19</v>
      </c>
      <c r="F1411" s="5">
        <v>45110.25</v>
      </c>
      <c r="G1411" s="1">
        <v>1</v>
      </c>
      <c r="H1411" s="5">
        <v>45108.092501250001</v>
      </c>
      <c r="I1411" s="7" t="s">
        <v>42</v>
      </c>
      <c r="J1411" s="7"/>
      <c r="K1411" s="7" t="s">
        <v>35</v>
      </c>
      <c r="L1411" s="7" t="s">
        <v>31</v>
      </c>
      <c r="M1411" s="7" t="s">
        <v>34</v>
      </c>
      <c r="N1411" s="7" t="s">
        <v>33</v>
      </c>
      <c r="O1411" s="7" t="s">
        <v>86</v>
      </c>
      <c r="P1411" s="25">
        <f t="shared" si="307"/>
        <v>1410</v>
      </c>
      <c r="Q1411" s="28">
        <f t="shared" ref="Q1411:Q1474" si="318">DATE(YEAR($A1411),MONTH($A1411),1)</f>
        <v>45108</v>
      </c>
      <c r="R1411" s="28" t="str">
        <f t="shared" si="308"/>
        <v>OTA</v>
      </c>
      <c r="S1411" s="28" t="str">
        <f t="shared" si="309"/>
        <v>OTA</v>
      </c>
      <c r="T1411" s="29">
        <f t="shared" si="310"/>
        <v>7.326007326007326E-4</v>
      </c>
      <c r="U1411" s="29">
        <f t="shared" ref="U1411:U1474" si="319">IFERROR($B1411/SUMIFS($B:$B,$L:$L,$L1411,$Q:$Q,$Q1411),0)</f>
        <v>7.326007326007326E-4</v>
      </c>
      <c r="V1411" s="30">
        <f t="shared" si="311"/>
        <v>311.98200000000003</v>
      </c>
      <c r="W1411" s="30">
        <f t="shared" si="312"/>
        <v>0</v>
      </c>
      <c r="X1411" s="30">
        <f t="shared" si="313"/>
        <v>0</v>
      </c>
      <c r="Y1411" s="30">
        <f t="shared" si="314"/>
        <v>37.437840000000001</v>
      </c>
      <c r="Z1411" s="30">
        <f t="shared" si="315"/>
        <v>115</v>
      </c>
      <c r="AA1411" s="30">
        <f t="shared" si="316"/>
        <v>1.4652014652014651</v>
      </c>
      <c r="AB1411" s="30">
        <f t="shared" si="317"/>
        <v>0</v>
      </c>
      <c r="AC1411" s="30">
        <f t="shared" ref="AC1411:AC1474" si="320">C1411-SUM(V1411:AB1411)</f>
        <v>1613.9949585347986</v>
      </c>
    </row>
    <row r="1412" spans="1:29" x14ac:dyDescent="0.35">
      <c r="A1412" s="5">
        <v>45109.765480289352</v>
      </c>
      <c r="B1412" s="1">
        <v>1</v>
      </c>
      <c r="C1412" s="6">
        <v>2858.08</v>
      </c>
      <c r="D1412" s="6">
        <v>1</v>
      </c>
      <c r="E1412" s="7" t="s">
        <v>19</v>
      </c>
      <c r="F1412" s="5">
        <v>45110.45775465278</v>
      </c>
      <c r="G1412" s="1">
        <v>4</v>
      </c>
      <c r="H1412" s="5">
        <v>45047.885895613428</v>
      </c>
      <c r="I1412" s="7" t="s">
        <v>44</v>
      </c>
      <c r="J1412" s="7"/>
      <c r="K1412" s="7" t="s">
        <v>35</v>
      </c>
      <c r="L1412" s="7" t="s">
        <v>31</v>
      </c>
      <c r="M1412" s="7" t="s">
        <v>34</v>
      </c>
      <c r="N1412" s="7" t="s">
        <v>33</v>
      </c>
      <c r="O1412" s="7" t="s">
        <v>37</v>
      </c>
      <c r="P1412" s="25">
        <f t="shared" ref="P1412:P1475" si="321">P1411+1</f>
        <v>1411</v>
      </c>
      <c r="Q1412" s="28">
        <f t="shared" si="318"/>
        <v>45108</v>
      </c>
      <c r="R1412" s="28" t="str">
        <f t="shared" si="308"/>
        <v>OTA</v>
      </c>
      <c r="S1412" s="28" t="str">
        <f t="shared" si="309"/>
        <v>OTA</v>
      </c>
      <c r="T1412" s="29">
        <f t="shared" si="310"/>
        <v>7.326007326007326E-4</v>
      </c>
      <c r="U1412" s="29">
        <f t="shared" si="319"/>
        <v>7.326007326007326E-4</v>
      </c>
      <c r="V1412" s="30">
        <f t="shared" si="311"/>
        <v>428.71199999999999</v>
      </c>
      <c r="W1412" s="30">
        <f t="shared" si="312"/>
        <v>0</v>
      </c>
      <c r="X1412" s="30">
        <f t="shared" si="313"/>
        <v>0</v>
      </c>
      <c r="Y1412" s="30">
        <f t="shared" si="314"/>
        <v>51.445439999999998</v>
      </c>
      <c r="Z1412" s="30">
        <f t="shared" si="315"/>
        <v>115</v>
      </c>
      <c r="AA1412" s="30">
        <f t="shared" si="316"/>
        <v>1.4652014652014651</v>
      </c>
      <c r="AB1412" s="30">
        <f t="shared" si="317"/>
        <v>0</v>
      </c>
      <c r="AC1412" s="30">
        <f t="shared" si="320"/>
        <v>2261.4573585347985</v>
      </c>
    </row>
    <row r="1413" spans="1:29" x14ac:dyDescent="0.35">
      <c r="A1413" s="5">
        <v>45109.670131585648</v>
      </c>
      <c r="B1413" s="1">
        <v>1</v>
      </c>
      <c r="C1413" s="6">
        <v>1865.18</v>
      </c>
      <c r="D1413" s="6">
        <v>1</v>
      </c>
      <c r="E1413" s="7" t="s">
        <v>19</v>
      </c>
      <c r="F1413" s="5">
        <v>45110.458333333336</v>
      </c>
      <c r="G1413" s="1">
        <v>3</v>
      </c>
      <c r="H1413" s="5">
        <v>45109.652570162034</v>
      </c>
      <c r="I1413" s="7" t="s">
        <v>44</v>
      </c>
      <c r="J1413" s="7"/>
      <c r="K1413" s="7" t="s">
        <v>30</v>
      </c>
      <c r="L1413" s="7" t="s">
        <v>31</v>
      </c>
      <c r="M1413" s="7" t="s">
        <v>32</v>
      </c>
      <c r="N1413" s="7" t="s">
        <v>33</v>
      </c>
      <c r="O1413" s="7" t="s">
        <v>30</v>
      </c>
      <c r="P1413" s="25">
        <f t="shared" si="321"/>
        <v>1412</v>
      </c>
      <c r="Q1413" s="28">
        <f t="shared" si="318"/>
        <v>45108</v>
      </c>
      <c r="R1413" s="28" t="str">
        <f t="shared" si="308"/>
        <v>OTA</v>
      </c>
      <c r="S1413" s="28" t="str">
        <f t="shared" si="309"/>
        <v>OTA</v>
      </c>
      <c r="T1413" s="29">
        <f t="shared" si="310"/>
        <v>7.326007326007326E-4</v>
      </c>
      <c r="U1413" s="29">
        <f t="shared" si="319"/>
        <v>7.326007326007326E-4</v>
      </c>
      <c r="V1413" s="30">
        <f t="shared" si="311"/>
        <v>279.77699999999999</v>
      </c>
      <c r="W1413" s="30">
        <f t="shared" si="312"/>
        <v>0</v>
      </c>
      <c r="X1413" s="30">
        <f t="shared" si="313"/>
        <v>0</v>
      </c>
      <c r="Y1413" s="30">
        <f t="shared" si="314"/>
        <v>33.573239999999998</v>
      </c>
      <c r="Z1413" s="30">
        <f t="shared" si="315"/>
        <v>115</v>
      </c>
      <c r="AA1413" s="30">
        <f t="shared" si="316"/>
        <v>1.4652014652014651</v>
      </c>
      <c r="AB1413" s="30">
        <f t="shared" si="317"/>
        <v>0</v>
      </c>
      <c r="AC1413" s="30">
        <f t="shared" si="320"/>
        <v>1435.3645585347986</v>
      </c>
    </row>
    <row r="1414" spans="1:29" x14ac:dyDescent="0.35">
      <c r="A1414" s="5">
        <v>45109.501903391203</v>
      </c>
      <c r="B1414" s="1">
        <v>1</v>
      </c>
      <c r="C1414" s="6">
        <v>2813.61</v>
      </c>
      <c r="D1414" s="6">
        <v>1</v>
      </c>
      <c r="E1414" s="7" t="s">
        <v>19</v>
      </c>
      <c r="F1414" s="5">
        <v>45110.362256400462</v>
      </c>
      <c r="G1414" s="1">
        <v>4</v>
      </c>
      <c r="H1414" s="5">
        <v>45109.370618680558</v>
      </c>
      <c r="I1414" s="7" t="s">
        <v>44</v>
      </c>
      <c r="J1414" s="7"/>
      <c r="K1414" s="7" t="s">
        <v>35</v>
      </c>
      <c r="L1414" s="7" t="s">
        <v>31</v>
      </c>
      <c r="M1414" s="7" t="s">
        <v>34</v>
      </c>
      <c r="N1414" s="7" t="s">
        <v>33</v>
      </c>
      <c r="O1414" s="7" t="s">
        <v>35</v>
      </c>
      <c r="P1414" s="25">
        <f t="shared" si="321"/>
        <v>1413</v>
      </c>
      <c r="Q1414" s="28">
        <f t="shared" si="318"/>
        <v>45108</v>
      </c>
      <c r="R1414" s="28" t="str">
        <f t="shared" si="308"/>
        <v>OTA</v>
      </c>
      <c r="S1414" s="28" t="str">
        <f t="shared" si="309"/>
        <v>OTA</v>
      </c>
      <c r="T1414" s="29">
        <f t="shared" si="310"/>
        <v>7.326007326007326E-4</v>
      </c>
      <c r="U1414" s="29">
        <f t="shared" si="319"/>
        <v>7.326007326007326E-4</v>
      </c>
      <c r="V1414" s="30">
        <f t="shared" si="311"/>
        <v>422.04149999999998</v>
      </c>
      <c r="W1414" s="30">
        <f t="shared" si="312"/>
        <v>0</v>
      </c>
      <c r="X1414" s="30">
        <f t="shared" si="313"/>
        <v>0</v>
      </c>
      <c r="Y1414" s="30">
        <f t="shared" si="314"/>
        <v>50.644979999999997</v>
      </c>
      <c r="Z1414" s="30">
        <f t="shared" si="315"/>
        <v>115</v>
      </c>
      <c r="AA1414" s="30">
        <f t="shared" si="316"/>
        <v>1.4652014652014651</v>
      </c>
      <c r="AB1414" s="30">
        <f t="shared" si="317"/>
        <v>0</v>
      </c>
      <c r="AC1414" s="30">
        <f t="shared" si="320"/>
        <v>2224.4583185347988</v>
      </c>
    </row>
    <row r="1415" spans="1:29" x14ac:dyDescent="0.35">
      <c r="A1415" s="5">
        <v>45109.637290752318</v>
      </c>
      <c r="B1415" s="1">
        <v>1</v>
      </c>
      <c r="C1415" s="6">
        <v>1114.29</v>
      </c>
      <c r="D1415" s="6">
        <v>1</v>
      </c>
      <c r="E1415" s="7" t="s">
        <v>19</v>
      </c>
      <c r="F1415" s="5">
        <v>45110.458333333336</v>
      </c>
      <c r="G1415" s="1">
        <v>2</v>
      </c>
      <c r="H1415" s="5">
        <v>44931.467428171294</v>
      </c>
      <c r="I1415" s="7" t="s">
        <v>48</v>
      </c>
      <c r="J1415" s="7"/>
      <c r="K1415" s="7" t="s">
        <v>30</v>
      </c>
      <c r="L1415" s="7" t="s">
        <v>31</v>
      </c>
      <c r="M1415" s="7" t="s">
        <v>32</v>
      </c>
      <c r="N1415" s="7" t="s">
        <v>33</v>
      </c>
      <c r="O1415" s="7" t="s">
        <v>30</v>
      </c>
      <c r="P1415" s="25">
        <f t="shared" si="321"/>
        <v>1414</v>
      </c>
      <c r="Q1415" s="28">
        <f t="shared" si="318"/>
        <v>45108</v>
      </c>
      <c r="R1415" s="28" t="str">
        <f t="shared" si="308"/>
        <v>OTA</v>
      </c>
      <c r="S1415" s="28" t="str">
        <f t="shared" si="309"/>
        <v>OTA</v>
      </c>
      <c r="T1415" s="29">
        <f t="shared" si="310"/>
        <v>7.326007326007326E-4</v>
      </c>
      <c r="U1415" s="29">
        <f t="shared" si="319"/>
        <v>7.326007326007326E-4</v>
      </c>
      <c r="V1415" s="30">
        <f t="shared" si="311"/>
        <v>167.14349999999999</v>
      </c>
      <c r="W1415" s="30">
        <f t="shared" si="312"/>
        <v>0</v>
      </c>
      <c r="X1415" s="30">
        <f t="shared" si="313"/>
        <v>0</v>
      </c>
      <c r="Y1415" s="30">
        <f t="shared" si="314"/>
        <v>20.057219999999997</v>
      </c>
      <c r="Z1415" s="30">
        <f t="shared" si="315"/>
        <v>115</v>
      </c>
      <c r="AA1415" s="30">
        <f t="shared" si="316"/>
        <v>1.4652014652014651</v>
      </c>
      <c r="AB1415" s="30">
        <f t="shared" si="317"/>
        <v>0</v>
      </c>
      <c r="AC1415" s="30">
        <f t="shared" si="320"/>
        <v>810.62407853479851</v>
      </c>
    </row>
    <row r="1416" spans="1:29" x14ac:dyDescent="0.35">
      <c r="A1416" s="5">
        <v>45110.008786666665</v>
      </c>
      <c r="B1416" s="1">
        <v>1</v>
      </c>
      <c r="C1416" s="6">
        <v>1185.54</v>
      </c>
      <c r="D1416" s="6">
        <v>1</v>
      </c>
      <c r="E1416" s="7" t="s">
        <v>19</v>
      </c>
      <c r="F1416" s="5">
        <v>45110.458333333336</v>
      </c>
      <c r="G1416" s="1">
        <v>2</v>
      </c>
      <c r="H1416" s="5">
        <v>44996.406027928242</v>
      </c>
      <c r="I1416" s="7" t="s">
        <v>48</v>
      </c>
      <c r="J1416" s="7"/>
      <c r="K1416" s="7" t="s">
        <v>38</v>
      </c>
      <c r="L1416" s="7" t="s">
        <v>31</v>
      </c>
      <c r="M1416" s="7" t="s">
        <v>34</v>
      </c>
      <c r="N1416" s="7" t="s">
        <v>23</v>
      </c>
      <c r="O1416" s="7" t="s">
        <v>38</v>
      </c>
      <c r="P1416" s="25">
        <f t="shared" si="321"/>
        <v>1415</v>
      </c>
      <c r="Q1416" s="28">
        <f t="shared" si="318"/>
        <v>45108</v>
      </c>
      <c r="R1416" s="28" t="str">
        <f t="shared" si="308"/>
        <v>OTA</v>
      </c>
      <c r="S1416" s="28" t="str">
        <f t="shared" si="309"/>
        <v>OTA</v>
      </c>
      <c r="T1416" s="29">
        <f t="shared" si="310"/>
        <v>7.326007326007326E-4</v>
      </c>
      <c r="U1416" s="29">
        <f t="shared" si="319"/>
        <v>7.326007326007326E-4</v>
      </c>
      <c r="V1416" s="30">
        <f t="shared" si="311"/>
        <v>177.83099999999999</v>
      </c>
      <c r="W1416" s="30">
        <f t="shared" si="312"/>
        <v>0</v>
      </c>
      <c r="X1416" s="30">
        <f t="shared" si="313"/>
        <v>0</v>
      </c>
      <c r="Y1416" s="30">
        <f t="shared" si="314"/>
        <v>21.339719999999996</v>
      </c>
      <c r="Z1416" s="30">
        <f t="shared" si="315"/>
        <v>115</v>
      </c>
      <c r="AA1416" s="30">
        <f t="shared" si="316"/>
        <v>1.4652014652014651</v>
      </c>
      <c r="AB1416" s="30">
        <f t="shared" si="317"/>
        <v>0</v>
      </c>
      <c r="AC1416" s="30">
        <f t="shared" si="320"/>
        <v>869.9040785347986</v>
      </c>
    </row>
    <row r="1417" spans="1:29" x14ac:dyDescent="0.35">
      <c r="A1417" s="5">
        <v>45109.672288472226</v>
      </c>
      <c r="B1417" s="1">
        <v>2</v>
      </c>
      <c r="C1417" s="6">
        <v>2217.85</v>
      </c>
      <c r="D1417" s="6">
        <v>1</v>
      </c>
      <c r="E1417" s="7" t="s">
        <v>19</v>
      </c>
      <c r="F1417" s="5">
        <v>45111.410966724536</v>
      </c>
      <c r="G1417" s="1">
        <v>2</v>
      </c>
      <c r="H1417" s="5">
        <v>45014.851938912034</v>
      </c>
      <c r="I1417" s="7" t="s">
        <v>48</v>
      </c>
      <c r="J1417" s="7"/>
      <c r="K1417" s="7"/>
      <c r="L1417" s="7" t="s">
        <v>21</v>
      </c>
      <c r="M1417" s="7" t="s">
        <v>45</v>
      </c>
      <c r="N1417" s="7" t="s">
        <v>28</v>
      </c>
      <c r="O1417" s="7" t="s">
        <v>46</v>
      </c>
      <c r="P1417" s="25">
        <f t="shared" si="321"/>
        <v>1416</v>
      </c>
      <c r="Q1417" s="28">
        <f t="shared" si="318"/>
        <v>45108</v>
      </c>
      <c r="R1417" s="28" t="str">
        <f t="shared" si="308"/>
        <v>WEB</v>
      </c>
      <c r="S1417" s="28" t="str">
        <f t="shared" si="309"/>
        <v>WEBSITE</v>
      </c>
      <c r="T1417" s="29">
        <f t="shared" si="310"/>
        <v>3.3726812816188868E-3</v>
      </c>
      <c r="U1417" s="29">
        <f t="shared" si="319"/>
        <v>3.3726812816188868E-3</v>
      </c>
      <c r="V1417" s="30">
        <f t="shared" si="311"/>
        <v>22.1785</v>
      </c>
      <c r="W1417" s="30">
        <f t="shared" si="312"/>
        <v>50</v>
      </c>
      <c r="X1417" s="30">
        <f t="shared" si="313"/>
        <v>0</v>
      </c>
      <c r="Y1417" s="30">
        <f t="shared" si="314"/>
        <v>31.049900000000001</v>
      </c>
      <c r="Z1417" s="30">
        <f t="shared" si="315"/>
        <v>153.33333333333331</v>
      </c>
      <c r="AA1417" s="30">
        <f t="shared" si="316"/>
        <v>33.726812816188868</v>
      </c>
      <c r="AB1417" s="30">
        <f t="shared" si="317"/>
        <v>0</v>
      </c>
      <c r="AC1417" s="30">
        <f t="shared" si="320"/>
        <v>1927.5614538504778</v>
      </c>
    </row>
    <row r="1418" spans="1:29" x14ac:dyDescent="0.35">
      <c r="A1418" s="5">
        <v>45109.651966261576</v>
      </c>
      <c r="B1418" s="1">
        <v>2</v>
      </c>
      <c r="C1418" s="6">
        <v>2273.31</v>
      </c>
      <c r="D1418" s="6">
        <v>1</v>
      </c>
      <c r="E1418" s="7" t="s">
        <v>19</v>
      </c>
      <c r="F1418" s="5">
        <v>45111.291666666664</v>
      </c>
      <c r="G1418" s="1">
        <v>2</v>
      </c>
      <c r="H1418" s="5">
        <v>45030.164955706015</v>
      </c>
      <c r="I1418" s="7" t="s">
        <v>48</v>
      </c>
      <c r="J1418" s="7"/>
      <c r="K1418" s="7"/>
      <c r="L1418" s="7" t="s">
        <v>21</v>
      </c>
      <c r="M1418" s="7" t="s">
        <v>45</v>
      </c>
      <c r="N1418" s="7" t="s">
        <v>33</v>
      </c>
      <c r="O1418" s="7" t="s">
        <v>46</v>
      </c>
      <c r="P1418" s="25">
        <f t="shared" si="321"/>
        <v>1417</v>
      </c>
      <c r="Q1418" s="28">
        <f t="shared" si="318"/>
        <v>45108</v>
      </c>
      <c r="R1418" s="28" t="str">
        <f t="shared" si="308"/>
        <v>WEB</v>
      </c>
      <c r="S1418" s="28" t="str">
        <f t="shared" si="309"/>
        <v>WEBSITE</v>
      </c>
      <c r="T1418" s="29">
        <f t="shared" si="310"/>
        <v>3.3726812816188868E-3</v>
      </c>
      <c r="U1418" s="29">
        <f t="shared" si="319"/>
        <v>3.3726812816188868E-3</v>
      </c>
      <c r="V1418" s="30">
        <f t="shared" si="311"/>
        <v>22.7331</v>
      </c>
      <c r="W1418" s="30">
        <f t="shared" si="312"/>
        <v>50</v>
      </c>
      <c r="X1418" s="30">
        <f t="shared" si="313"/>
        <v>0</v>
      </c>
      <c r="Y1418" s="30">
        <f t="shared" si="314"/>
        <v>31.826339999999998</v>
      </c>
      <c r="Z1418" s="30">
        <f t="shared" si="315"/>
        <v>153.33333333333331</v>
      </c>
      <c r="AA1418" s="30">
        <f t="shared" si="316"/>
        <v>33.726812816188868</v>
      </c>
      <c r="AB1418" s="30">
        <f t="shared" si="317"/>
        <v>0</v>
      </c>
      <c r="AC1418" s="30">
        <f t="shared" si="320"/>
        <v>1981.6904138504779</v>
      </c>
    </row>
    <row r="1419" spans="1:29" x14ac:dyDescent="0.35">
      <c r="A1419" s="5">
        <v>45109.823877210649</v>
      </c>
      <c r="B1419" s="1">
        <v>3</v>
      </c>
      <c r="C1419" s="6">
        <v>3195.81</v>
      </c>
      <c r="D1419" s="6">
        <v>1</v>
      </c>
      <c r="E1419" s="7" t="s">
        <v>19</v>
      </c>
      <c r="F1419" s="5">
        <v>45112.432831608799</v>
      </c>
      <c r="G1419" s="1">
        <v>2</v>
      </c>
      <c r="H1419" s="5">
        <v>44993.64527828704</v>
      </c>
      <c r="I1419" s="7" t="s">
        <v>48</v>
      </c>
      <c r="J1419" s="7"/>
      <c r="K1419" s="7" t="s">
        <v>30</v>
      </c>
      <c r="L1419" s="7" t="s">
        <v>31</v>
      </c>
      <c r="M1419" s="7" t="s">
        <v>34</v>
      </c>
      <c r="N1419" s="7" t="s">
        <v>33</v>
      </c>
      <c r="O1419" s="7" t="s">
        <v>30</v>
      </c>
      <c r="P1419" s="25">
        <f t="shared" si="321"/>
        <v>1418</v>
      </c>
      <c r="Q1419" s="28">
        <f t="shared" si="318"/>
        <v>45108</v>
      </c>
      <c r="R1419" s="28" t="str">
        <f t="shared" si="308"/>
        <v>OTA</v>
      </c>
      <c r="S1419" s="28" t="str">
        <f t="shared" si="309"/>
        <v>OTA</v>
      </c>
      <c r="T1419" s="29">
        <f t="shared" si="310"/>
        <v>2.1978021978021978E-3</v>
      </c>
      <c r="U1419" s="29">
        <f t="shared" si="319"/>
        <v>2.1978021978021978E-3</v>
      </c>
      <c r="V1419" s="30">
        <f t="shared" si="311"/>
        <v>479.37149999999997</v>
      </c>
      <c r="W1419" s="30">
        <f t="shared" si="312"/>
        <v>0</v>
      </c>
      <c r="X1419" s="30">
        <f t="shared" si="313"/>
        <v>0</v>
      </c>
      <c r="Y1419" s="30">
        <f t="shared" si="314"/>
        <v>57.524579999999993</v>
      </c>
      <c r="Z1419" s="30">
        <f t="shared" si="315"/>
        <v>191.66666666666666</v>
      </c>
      <c r="AA1419" s="30">
        <f t="shared" si="316"/>
        <v>4.395604395604396</v>
      </c>
      <c r="AB1419" s="30">
        <f t="shared" si="317"/>
        <v>0</v>
      </c>
      <c r="AC1419" s="30">
        <f t="shared" si="320"/>
        <v>2462.8516489377289</v>
      </c>
    </row>
    <row r="1420" spans="1:29" x14ac:dyDescent="0.35">
      <c r="A1420" s="5">
        <v>45109.637192465278</v>
      </c>
      <c r="B1420" s="1">
        <v>1</v>
      </c>
      <c r="C1420" s="6">
        <v>1743.3</v>
      </c>
      <c r="D1420" s="6">
        <v>1</v>
      </c>
      <c r="E1420" s="7" t="s">
        <v>19</v>
      </c>
      <c r="F1420" s="5">
        <v>45110.447197476853</v>
      </c>
      <c r="G1420" s="1">
        <v>4</v>
      </c>
      <c r="H1420" s="5">
        <v>44931.467428159725</v>
      </c>
      <c r="I1420" s="7" t="s">
        <v>63</v>
      </c>
      <c r="J1420" s="7"/>
      <c r="K1420" s="7" t="s">
        <v>30</v>
      </c>
      <c r="L1420" s="7" t="s">
        <v>31</v>
      </c>
      <c r="M1420" s="7" t="s">
        <v>32</v>
      </c>
      <c r="N1420" s="7" t="s">
        <v>33</v>
      </c>
      <c r="O1420" s="7" t="s">
        <v>30</v>
      </c>
      <c r="P1420" s="25">
        <f t="shared" si="321"/>
        <v>1419</v>
      </c>
      <c r="Q1420" s="28">
        <f t="shared" si="318"/>
        <v>45108</v>
      </c>
      <c r="R1420" s="28" t="str">
        <f t="shared" si="308"/>
        <v>OTA</v>
      </c>
      <c r="S1420" s="28" t="str">
        <f t="shared" si="309"/>
        <v>OTA</v>
      </c>
      <c r="T1420" s="29">
        <f t="shared" si="310"/>
        <v>7.326007326007326E-4</v>
      </c>
      <c r="U1420" s="29">
        <f t="shared" si="319"/>
        <v>7.326007326007326E-4</v>
      </c>
      <c r="V1420" s="30">
        <f t="shared" si="311"/>
        <v>261.495</v>
      </c>
      <c r="W1420" s="30">
        <f t="shared" si="312"/>
        <v>0</v>
      </c>
      <c r="X1420" s="30">
        <f t="shared" si="313"/>
        <v>0</v>
      </c>
      <c r="Y1420" s="30">
        <f t="shared" si="314"/>
        <v>31.379399999999997</v>
      </c>
      <c r="Z1420" s="30">
        <f t="shared" si="315"/>
        <v>115</v>
      </c>
      <c r="AA1420" s="30">
        <f t="shared" si="316"/>
        <v>1.4652014652014651</v>
      </c>
      <c r="AB1420" s="30">
        <f t="shared" si="317"/>
        <v>0</v>
      </c>
      <c r="AC1420" s="30">
        <f t="shared" si="320"/>
        <v>1333.9603985347985</v>
      </c>
    </row>
    <row r="1421" spans="1:29" x14ac:dyDescent="0.35">
      <c r="A1421" s="5">
        <v>45109.91424341435</v>
      </c>
      <c r="B1421" s="1">
        <v>1</v>
      </c>
      <c r="C1421" s="6">
        <v>2258.9299999999998</v>
      </c>
      <c r="D1421" s="6">
        <v>1</v>
      </c>
      <c r="E1421" s="7" t="s">
        <v>19</v>
      </c>
      <c r="F1421" s="5">
        <v>45110.458333333336</v>
      </c>
      <c r="G1421" s="1">
        <v>3</v>
      </c>
      <c r="H1421" s="5">
        <v>45107.020708923614</v>
      </c>
      <c r="I1421" s="7" t="s">
        <v>63</v>
      </c>
      <c r="J1421" s="7"/>
      <c r="K1421" s="7" t="s">
        <v>30</v>
      </c>
      <c r="L1421" s="7" t="s">
        <v>31</v>
      </c>
      <c r="M1421" s="7" t="s">
        <v>32</v>
      </c>
      <c r="N1421" s="7" t="s">
        <v>33</v>
      </c>
      <c r="O1421" s="7" t="s">
        <v>30</v>
      </c>
      <c r="P1421" s="25">
        <f t="shared" si="321"/>
        <v>1420</v>
      </c>
      <c r="Q1421" s="28">
        <f t="shared" si="318"/>
        <v>45108</v>
      </c>
      <c r="R1421" s="28" t="str">
        <f t="shared" si="308"/>
        <v>OTA</v>
      </c>
      <c r="S1421" s="28" t="str">
        <f t="shared" si="309"/>
        <v>OTA</v>
      </c>
      <c r="T1421" s="29">
        <f t="shared" si="310"/>
        <v>7.326007326007326E-4</v>
      </c>
      <c r="U1421" s="29">
        <f t="shared" si="319"/>
        <v>7.326007326007326E-4</v>
      </c>
      <c r="V1421" s="30">
        <f t="shared" si="311"/>
        <v>338.83949999999999</v>
      </c>
      <c r="W1421" s="30">
        <f t="shared" si="312"/>
        <v>0</v>
      </c>
      <c r="X1421" s="30">
        <f t="shared" si="313"/>
        <v>0</v>
      </c>
      <c r="Y1421" s="30">
        <f t="shared" si="314"/>
        <v>40.660739999999997</v>
      </c>
      <c r="Z1421" s="30">
        <f t="shared" si="315"/>
        <v>115</v>
      </c>
      <c r="AA1421" s="30">
        <f t="shared" si="316"/>
        <v>1.4652014652014651</v>
      </c>
      <c r="AB1421" s="30">
        <f t="shared" si="317"/>
        <v>0</v>
      </c>
      <c r="AC1421" s="30">
        <f t="shared" si="320"/>
        <v>1762.9645585347985</v>
      </c>
    </row>
    <row r="1422" spans="1:29" x14ac:dyDescent="0.35">
      <c r="A1422" s="5">
        <v>45109.670917812502</v>
      </c>
      <c r="B1422" s="1">
        <v>1</v>
      </c>
      <c r="C1422" s="6">
        <v>1855.36</v>
      </c>
      <c r="D1422" s="6">
        <v>1</v>
      </c>
      <c r="E1422" s="7" t="s">
        <v>19</v>
      </c>
      <c r="F1422" s="5">
        <v>45110.337295486112</v>
      </c>
      <c r="G1422" s="1">
        <v>3</v>
      </c>
      <c r="H1422" s="5">
        <v>45010.602687870371</v>
      </c>
      <c r="I1422" s="7" t="s">
        <v>63</v>
      </c>
      <c r="J1422" s="7"/>
      <c r="K1422" s="7"/>
      <c r="L1422" s="7" t="s">
        <v>21</v>
      </c>
      <c r="M1422" s="7" t="s">
        <v>45</v>
      </c>
      <c r="N1422" s="7" t="s">
        <v>28</v>
      </c>
      <c r="O1422" s="7" t="s">
        <v>46</v>
      </c>
      <c r="P1422" s="25">
        <f t="shared" si="321"/>
        <v>1421</v>
      </c>
      <c r="Q1422" s="28">
        <f t="shared" si="318"/>
        <v>45108</v>
      </c>
      <c r="R1422" s="28" t="str">
        <f t="shared" si="308"/>
        <v>WEB</v>
      </c>
      <c r="S1422" s="28" t="str">
        <f t="shared" si="309"/>
        <v>WEBSITE</v>
      </c>
      <c r="T1422" s="29">
        <f t="shared" si="310"/>
        <v>1.6863406408094434E-3</v>
      </c>
      <c r="U1422" s="29">
        <f t="shared" si="319"/>
        <v>1.6863406408094434E-3</v>
      </c>
      <c r="V1422" s="30">
        <f t="shared" si="311"/>
        <v>18.553599999999999</v>
      </c>
      <c r="W1422" s="30">
        <f t="shared" si="312"/>
        <v>50</v>
      </c>
      <c r="X1422" s="30">
        <f t="shared" si="313"/>
        <v>0</v>
      </c>
      <c r="Y1422" s="30">
        <f t="shared" si="314"/>
        <v>25.97504</v>
      </c>
      <c r="Z1422" s="30">
        <f t="shared" si="315"/>
        <v>115</v>
      </c>
      <c r="AA1422" s="30">
        <f t="shared" si="316"/>
        <v>16.863406408094434</v>
      </c>
      <c r="AB1422" s="30">
        <f t="shared" si="317"/>
        <v>0</v>
      </c>
      <c r="AC1422" s="30">
        <f t="shared" si="320"/>
        <v>1628.9679535919054</v>
      </c>
    </row>
    <row r="1423" spans="1:29" x14ac:dyDescent="0.35">
      <c r="A1423" s="5">
        <v>45109.821777812504</v>
      </c>
      <c r="B1423" s="1">
        <v>2</v>
      </c>
      <c r="C1423" s="6">
        <v>3675.12</v>
      </c>
      <c r="D1423" s="6">
        <v>1</v>
      </c>
      <c r="E1423" s="7" t="s">
        <v>19</v>
      </c>
      <c r="F1423" s="5">
        <v>45111.294872916667</v>
      </c>
      <c r="G1423" s="1">
        <v>4</v>
      </c>
      <c r="H1423" s="5">
        <v>45034.045644687503</v>
      </c>
      <c r="I1423" s="7" t="s">
        <v>63</v>
      </c>
      <c r="J1423" s="7"/>
      <c r="K1423" s="7" t="s">
        <v>50</v>
      </c>
      <c r="L1423" s="7" t="s">
        <v>31</v>
      </c>
      <c r="M1423" s="7" t="s">
        <v>32</v>
      </c>
      <c r="N1423" s="7" t="s">
        <v>33</v>
      </c>
      <c r="O1423" s="7" t="s">
        <v>51</v>
      </c>
      <c r="P1423" s="25">
        <f t="shared" si="321"/>
        <v>1422</v>
      </c>
      <c r="Q1423" s="28">
        <f t="shared" si="318"/>
        <v>45108</v>
      </c>
      <c r="R1423" s="28" t="str">
        <f t="shared" si="308"/>
        <v>OTA</v>
      </c>
      <c r="S1423" s="28" t="str">
        <f t="shared" si="309"/>
        <v>OTA</v>
      </c>
      <c r="T1423" s="29">
        <f t="shared" si="310"/>
        <v>1.4652014652014652E-3</v>
      </c>
      <c r="U1423" s="29">
        <f t="shared" si="319"/>
        <v>1.4652014652014652E-3</v>
      </c>
      <c r="V1423" s="30">
        <f t="shared" si="311"/>
        <v>551.26799999999992</v>
      </c>
      <c r="W1423" s="30">
        <f t="shared" si="312"/>
        <v>0</v>
      </c>
      <c r="X1423" s="30">
        <f t="shared" si="313"/>
        <v>0</v>
      </c>
      <c r="Y1423" s="30">
        <f t="shared" si="314"/>
        <v>66.152159999999995</v>
      </c>
      <c r="Z1423" s="30">
        <f t="shared" si="315"/>
        <v>153.33333333333331</v>
      </c>
      <c r="AA1423" s="30">
        <f t="shared" si="316"/>
        <v>2.9304029304029302</v>
      </c>
      <c r="AB1423" s="30">
        <f t="shared" si="317"/>
        <v>0</v>
      </c>
      <c r="AC1423" s="30">
        <f t="shared" si="320"/>
        <v>2901.4361037362637</v>
      </c>
    </row>
    <row r="1424" spans="1:29" x14ac:dyDescent="0.35">
      <c r="A1424" s="5">
        <v>45109.885171527778</v>
      </c>
      <c r="B1424" s="1">
        <v>2</v>
      </c>
      <c r="C1424" s="6">
        <v>4059.52</v>
      </c>
      <c r="D1424" s="6">
        <v>1</v>
      </c>
      <c r="E1424" s="7" t="s">
        <v>19</v>
      </c>
      <c r="F1424" s="5">
        <v>45111.427945567128</v>
      </c>
      <c r="G1424" s="1">
        <v>6</v>
      </c>
      <c r="H1424" s="5">
        <v>44884.826463923608</v>
      </c>
      <c r="I1424" s="7" t="s">
        <v>80</v>
      </c>
      <c r="J1424" s="7"/>
      <c r="K1424" s="7" t="s">
        <v>30</v>
      </c>
      <c r="L1424" s="7" t="s">
        <v>31</v>
      </c>
      <c r="M1424" s="7" t="s">
        <v>32</v>
      </c>
      <c r="N1424" s="7" t="s">
        <v>33</v>
      </c>
      <c r="O1424" s="7" t="s">
        <v>30</v>
      </c>
      <c r="P1424" s="25">
        <f t="shared" si="321"/>
        <v>1423</v>
      </c>
      <c r="Q1424" s="28">
        <f t="shared" si="318"/>
        <v>45108</v>
      </c>
      <c r="R1424" s="28" t="str">
        <f t="shared" si="308"/>
        <v>OTA</v>
      </c>
      <c r="S1424" s="28" t="str">
        <f t="shared" si="309"/>
        <v>OTA</v>
      </c>
      <c r="T1424" s="29">
        <f t="shared" si="310"/>
        <v>1.4652014652014652E-3</v>
      </c>
      <c r="U1424" s="29">
        <f t="shared" si="319"/>
        <v>1.4652014652014652E-3</v>
      </c>
      <c r="V1424" s="30">
        <f t="shared" si="311"/>
        <v>608.928</v>
      </c>
      <c r="W1424" s="30">
        <f t="shared" si="312"/>
        <v>0</v>
      </c>
      <c r="X1424" s="30">
        <f t="shared" si="313"/>
        <v>0</v>
      </c>
      <c r="Y1424" s="30">
        <f t="shared" si="314"/>
        <v>73.071359999999999</v>
      </c>
      <c r="Z1424" s="30">
        <f t="shared" si="315"/>
        <v>153.33333333333331</v>
      </c>
      <c r="AA1424" s="30">
        <f t="shared" si="316"/>
        <v>2.9304029304029302</v>
      </c>
      <c r="AB1424" s="30">
        <f t="shared" si="317"/>
        <v>0</v>
      </c>
      <c r="AC1424" s="30">
        <f t="shared" si="320"/>
        <v>3221.2569037362637</v>
      </c>
    </row>
    <row r="1425" spans="1:29" x14ac:dyDescent="0.35">
      <c r="A1425" s="5">
        <v>45109.892648078705</v>
      </c>
      <c r="B1425" s="1">
        <v>1</v>
      </c>
      <c r="C1425" s="6">
        <v>600.54</v>
      </c>
      <c r="D1425" s="6">
        <v>1</v>
      </c>
      <c r="E1425" s="7" t="s">
        <v>19</v>
      </c>
      <c r="F1425" s="5">
        <v>45110.458333333336</v>
      </c>
      <c r="G1425" s="1">
        <v>1</v>
      </c>
      <c r="H1425" s="5">
        <v>45103.618807384257</v>
      </c>
      <c r="I1425" s="7" t="s">
        <v>49</v>
      </c>
      <c r="J1425" s="7"/>
      <c r="K1425" s="7"/>
      <c r="L1425" s="7" t="s">
        <v>21</v>
      </c>
      <c r="M1425" s="7" t="s">
        <v>66</v>
      </c>
      <c r="N1425" s="7" t="s">
        <v>28</v>
      </c>
      <c r="O1425" s="7" t="s">
        <v>46</v>
      </c>
      <c r="P1425" s="25">
        <f t="shared" si="321"/>
        <v>1424</v>
      </c>
      <c r="Q1425" s="28">
        <f t="shared" si="318"/>
        <v>45108</v>
      </c>
      <c r="R1425" s="28" t="str">
        <f t="shared" si="308"/>
        <v>WEB</v>
      </c>
      <c r="S1425" s="28" t="str">
        <f t="shared" si="309"/>
        <v>WEBSITE</v>
      </c>
      <c r="T1425" s="29">
        <f t="shared" si="310"/>
        <v>1.6863406408094434E-3</v>
      </c>
      <c r="U1425" s="29">
        <f t="shared" si="319"/>
        <v>1.6863406408094434E-3</v>
      </c>
      <c r="V1425" s="30">
        <f t="shared" si="311"/>
        <v>6.0053999999999998</v>
      </c>
      <c r="W1425" s="30">
        <f t="shared" si="312"/>
        <v>50</v>
      </c>
      <c r="X1425" s="30">
        <f t="shared" si="313"/>
        <v>0</v>
      </c>
      <c r="Y1425" s="30">
        <f t="shared" si="314"/>
        <v>8.4075600000000001</v>
      </c>
      <c r="Z1425" s="30">
        <f t="shared" si="315"/>
        <v>115</v>
      </c>
      <c r="AA1425" s="30">
        <f t="shared" si="316"/>
        <v>16.863406408094434</v>
      </c>
      <c r="AB1425" s="30">
        <f t="shared" si="317"/>
        <v>0</v>
      </c>
      <c r="AC1425" s="30">
        <f t="shared" si="320"/>
        <v>404.26363359190555</v>
      </c>
    </row>
    <row r="1426" spans="1:29" x14ac:dyDescent="0.35">
      <c r="A1426" s="5">
        <v>45109.691454409724</v>
      </c>
      <c r="B1426" s="1">
        <v>1</v>
      </c>
      <c r="C1426" s="6">
        <v>486.61</v>
      </c>
      <c r="D1426" s="6">
        <v>1</v>
      </c>
      <c r="E1426" s="7" t="s">
        <v>19</v>
      </c>
      <c r="F1426" s="5">
        <v>45110.329259212966</v>
      </c>
      <c r="G1426" s="1">
        <v>1</v>
      </c>
      <c r="H1426" s="5">
        <v>45106.897712199076</v>
      </c>
      <c r="I1426" s="7" t="s">
        <v>49</v>
      </c>
      <c r="J1426" s="7"/>
      <c r="K1426" s="7" t="s">
        <v>30</v>
      </c>
      <c r="L1426" s="7" t="s">
        <v>31</v>
      </c>
      <c r="M1426" s="7" t="s">
        <v>32</v>
      </c>
      <c r="N1426" s="7" t="s">
        <v>33</v>
      </c>
      <c r="O1426" s="7" t="s">
        <v>30</v>
      </c>
      <c r="P1426" s="25">
        <f t="shared" si="321"/>
        <v>1425</v>
      </c>
      <c r="Q1426" s="28">
        <f t="shared" si="318"/>
        <v>45108</v>
      </c>
      <c r="R1426" s="28" t="str">
        <f t="shared" si="308"/>
        <v>OTA</v>
      </c>
      <c r="S1426" s="28" t="str">
        <f t="shared" si="309"/>
        <v>OTA</v>
      </c>
      <c r="T1426" s="29">
        <f t="shared" si="310"/>
        <v>7.326007326007326E-4</v>
      </c>
      <c r="U1426" s="29">
        <f t="shared" si="319"/>
        <v>7.326007326007326E-4</v>
      </c>
      <c r="V1426" s="30">
        <f t="shared" si="311"/>
        <v>72.991500000000002</v>
      </c>
      <c r="W1426" s="30">
        <f t="shared" si="312"/>
        <v>0</v>
      </c>
      <c r="X1426" s="30">
        <f t="shared" si="313"/>
        <v>0</v>
      </c>
      <c r="Y1426" s="30">
        <f t="shared" si="314"/>
        <v>8.7589799999999993</v>
      </c>
      <c r="Z1426" s="30">
        <f t="shared" si="315"/>
        <v>115</v>
      </c>
      <c r="AA1426" s="30">
        <f t="shared" si="316"/>
        <v>1.4652014652014651</v>
      </c>
      <c r="AB1426" s="30">
        <f t="shared" si="317"/>
        <v>0</v>
      </c>
      <c r="AC1426" s="30">
        <f t="shared" si="320"/>
        <v>288.39431853479857</v>
      </c>
    </row>
    <row r="1427" spans="1:29" x14ac:dyDescent="0.35">
      <c r="A1427" s="5">
        <v>45109.686764317128</v>
      </c>
      <c r="B1427" s="1">
        <v>1</v>
      </c>
      <c r="C1427" s="6">
        <v>505.36</v>
      </c>
      <c r="D1427" s="6">
        <v>1</v>
      </c>
      <c r="E1427" s="7" t="s">
        <v>19</v>
      </c>
      <c r="F1427" s="5">
        <v>45110.448504097221</v>
      </c>
      <c r="G1427" s="1">
        <v>1</v>
      </c>
      <c r="H1427" s="5">
        <v>44984.956451921295</v>
      </c>
      <c r="I1427" s="7" t="s">
        <v>49</v>
      </c>
      <c r="J1427" s="7"/>
      <c r="K1427" s="7" t="s">
        <v>30</v>
      </c>
      <c r="L1427" s="7" t="s">
        <v>31</v>
      </c>
      <c r="M1427" s="7" t="s">
        <v>32</v>
      </c>
      <c r="N1427" s="7" t="s">
        <v>33</v>
      </c>
      <c r="O1427" s="7" t="s">
        <v>30</v>
      </c>
      <c r="P1427" s="25">
        <f t="shared" si="321"/>
        <v>1426</v>
      </c>
      <c r="Q1427" s="28">
        <f t="shared" si="318"/>
        <v>45108</v>
      </c>
      <c r="R1427" s="28" t="str">
        <f t="shared" si="308"/>
        <v>OTA</v>
      </c>
      <c r="S1427" s="28" t="str">
        <f t="shared" si="309"/>
        <v>OTA</v>
      </c>
      <c r="T1427" s="29">
        <f t="shared" si="310"/>
        <v>7.326007326007326E-4</v>
      </c>
      <c r="U1427" s="29">
        <f t="shared" si="319"/>
        <v>7.326007326007326E-4</v>
      </c>
      <c r="V1427" s="30">
        <f t="shared" si="311"/>
        <v>75.804000000000002</v>
      </c>
      <c r="W1427" s="30">
        <f t="shared" si="312"/>
        <v>0</v>
      </c>
      <c r="X1427" s="30">
        <f t="shared" si="313"/>
        <v>0</v>
      </c>
      <c r="Y1427" s="30">
        <f t="shared" si="314"/>
        <v>9.0964799999999997</v>
      </c>
      <c r="Z1427" s="30">
        <f t="shared" si="315"/>
        <v>115</v>
      </c>
      <c r="AA1427" s="30">
        <f t="shared" si="316"/>
        <v>1.4652014652014651</v>
      </c>
      <c r="AB1427" s="30">
        <f t="shared" si="317"/>
        <v>0</v>
      </c>
      <c r="AC1427" s="30">
        <f t="shared" si="320"/>
        <v>303.99431853479854</v>
      </c>
    </row>
    <row r="1428" spans="1:29" x14ac:dyDescent="0.35">
      <c r="A1428" s="5">
        <v>45109.950459270833</v>
      </c>
      <c r="B1428" s="1">
        <v>1</v>
      </c>
      <c r="C1428" s="6">
        <v>534.82000000000005</v>
      </c>
      <c r="D1428" s="6">
        <v>1</v>
      </c>
      <c r="E1428" s="7" t="s">
        <v>19</v>
      </c>
      <c r="F1428" s="5">
        <v>45110.384873449075</v>
      </c>
      <c r="G1428" s="1">
        <v>1</v>
      </c>
      <c r="H1428" s="5">
        <v>45109.928964548613</v>
      </c>
      <c r="I1428" s="7" t="s">
        <v>49</v>
      </c>
      <c r="J1428" s="7"/>
      <c r="K1428" s="7" t="s">
        <v>30</v>
      </c>
      <c r="L1428" s="7" t="s">
        <v>31</v>
      </c>
      <c r="M1428" s="7" t="s">
        <v>32</v>
      </c>
      <c r="N1428" s="7" t="s">
        <v>33</v>
      </c>
      <c r="O1428" s="7" t="s">
        <v>30</v>
      </c>
      <c r="P1428" s="25">
        <f t="shared" si="321"/>
        <v>1427</v>
      </c>
      <c r="Q1428" s="28">
        <f t="shared" si="318"/>
        <v>45108</v>
      </c>
      <c r="R1428" s="28" t="str">
        <f t="shared" si="308"/>
        <v>OTA</v>
      </c>
      <c r="S1428" s="28" t="str">
        <f t="shared" si="309"/>
        <v>OTA</v>
      </c>
      <c r="T1428" s="29">
        <f t="shared" si="310"/>
        <v>7.326007326007326E-4</v>
      </c>
      <c r="U1428" s="29">
        <f t="shared" si="319"/>
        <v>7.326007326007326E-4</v>
      </c>
      <c r="V1428" s="30">
        <f t="shared" si="311"/>
        <v>80.222999999999999</v>
      </c>
      <c r="W1428" s="30">
        <f t="shared" si="312"/>
        <v>0</v>
      </c>
      <c r="X1428" s="30">
        <f t="shared" si="313"/>
        <v>0</v>
      </c>
      <c r="Y1428" s="30">
        <f t="shared" si="314"/>
        <v>9.6267600000000009</v>
      </c>
      <c r="Z1428" s="30">
        <f t="shared" si="315"/>
        <v>115</v>
      </c>
      <c r="AA1428" s="30">
        <f t="shared" si="316"/>
        <v>1.4652014652014651</v>
      </c>
      <c r="AB1428" s="30">
        <f t="shared" si="317"/>
        <v>0</v>
      </c>
      <c r="AC1428" s="30">
        <f t="shared" si="320"/>
        <v>328.50503853479859</v>
      </c>
    </row>
    <row r="1429" spans="1:29" x14ac:dyDescent="0.35">
      <c r="A1429" s="5">
        <v>45109.818020520834</v>
      </c>
      <c r="B1429" s="1">
        <v>1</v>
      </c>
      <c r="C1429" s="6">
        <v>550.22</v>
      </c>
      <c r="D1429" s="6">
        <v>1</v>
      </c>
      <c r="E1429" s="7" t="s">
        <v>19</v>
      </c>
      <c r="F1429" s="5">
        <v>45110.458333333336</v>
      </c>
      <c r="G1429" s="1">
        <v>1</v>
      </c>
      <c r="H1429" s="5">
        <v>45108.92097417824</v>
      </c>
      <c r="I1429" s="7" t="s">
        <v>49</v>
      </c>
      <c r="J1429" s="7"/>
      <c r="K1429" s="7" t="s">
        <v>50</v>
      </c>
      <c r="L1429" s="7" t="s">
        <v>31</v>
      </c>
      <c r="M1429" s="7" t="s">
        <v>32</v>
      </c>
      <c r="N1429" s="7" t="s">
        <v>33</v>
      </c>
      <c r="O1429" s="7" t="s">
        <v>51</v>
      </c>
      <c r="P1429" s="25">
        <f t="shared" si="321"/>
        <v>1428</v>
      </c>
      <c r="Q1429" s="28">
        <f t="shared" si="318"/>
        <v>45108</v>
      </c>
      <c r="R1429" s="28" t="str">
        <f t="shared" si="308"/>
        <v>OTA</v>
      </c>
      <c r="S1429" s="28" t="str">
        <f t="shared" si="309"/>
        <v>OTA</v>
      </c>
      <c r="T1429" s="29">
        <f t="shared" si="310"/>
        <v>7.326007326007326E-4</v>
      </c>
      <c r="U1429" s="29">
        <f t="shared" si="319"/>
        <v>7.326007326007326E-4</v>
      </c>
      <c r="V1429" s="30">
        <f t="shared" si="311"/>
        <v>82.533000000000001</v>
      </c>
      <c r="W1429" s="30">
        <f t="shared" si="312"/>
        <v>0</v>
      </c>
      <c r="X1429" s="30">
        <f t="shared" si="313"/>
        <v>0</v>
      </c>
      <c r="Y1429" s="30">
        <f t="shared" si="314"/>
        <v>9.9039599999999997</v>
      </c>
      <c r="Z1429" s="30">
        <f t="shared" si="315"/>
        <v>115</v>
      </c>
      <c r="AA1429" s="30">
        <f t="shared" si="316"/>
        <v>1.4652014652014651</v>
      </c>
      <c r="AB1429" s="30">
        <f t="shared" si="317"/>
        <v>0</v>
      </c>
      <c r="AC1429" s="30">
        <f t="shared" si="320"/>
        <v>341.31783853479857</v>
      </c>
    </row>
    <row r="1430" spans="1:29" x14ac:dyDescent="0.35">
      <c r="A1430" s="5">
        <v>45109.686979328704</v>
      </c>
      <c r="B1430" s="1">
        <v>1</v>
      </c>
      <c r="C1430" s="6">
        <v>505.36</v>
      </c>
      <c r="D1430" s="6">
        <v>1</v>
      </c>
      <c r="E1430" s="7" t="s">
        <v>19</v>
      </c>
      <c r="F1430" s="5">
        <v>45110.458333333336</v>
      </c>
      <c r="G1430" s="1">
        <v>1</v>
      </c>
      <c r="H1430" s="5">
        <v>44984.956451909726</v>
      </c>
      <c r="I1430" s="7" t="s">
        <v>49</v>
      </c>
      <c r="J1430" s="7"/>
      <c r="K1430" s="7" t="s">
        <v>30</v>
      </c>
      <c r="L1430" s="7" t="s">
        <v>31</v>
      </c>
      <c r="M1430" s="7" t="s">
        <v>32</v>
      </c>
      <c r="N1430" s="7" t="s">
        <v>33</v>
      </c>
      <c r="O1430" s="7" t="s">
        <v>30</v>
      </c>
      <c r="P1430" s="25">
        <f t="shared" si="321"/>
        <v>1429</v>
      </c>
      <c r="Q1430" s="28">
        <f t="shared" si="318"/>
        <v>45108</v>
      </c>
      <c r="R1430" s="28" t="str">
        <f t="shared" si="308"/>
        <v>OTA</v>
      </c>
      <c r="S1430" s="28" t="str">
        <f t="shared" si="309"/>
        <v>OTA</v>
      </c>
      <c r="T1430" s="29">
        <f t="shared" si="310"/>
        <v>7.326007326007326E-4</v>
      </c>
      <c r="U1430" s="29">
        <f t="shared" si="319"/>
        <v>7.326007326007326E-4</v>
      </c>
      <c r="V1430" s="30">
        <f t="shared" si="311"/>
        <v>75.804000000000002</v>
      </c>
      <c r="W1430" s="30">
        <f t="shared" si="312"/>
        <v>0</v>
      </c>
      <c r="X1430" s="30">
        <f t="shared" si="313"/>
        <v>0</v>
      </c>
      <c r="Y1430" s="30">
        <f t="shared" si="314"/>
        <v>9.0964799999999997</v>
      </c>
      <c r="Z1430" s="30">
        <f t="shared" si="315"/>
        <v>115</v>
      </c>
      <c r="AA1430" s="30">
        <f t="shared" si="316"/>
        <v>1.4652014652014651</v>
      </c>
      <c r="AB1430" s="30">
        <f t="shared" si="317"/>
        <v>0</v>
      </c>
      <c r="AC1430" s="30">
        <f t="shared" si="320"/>
        <v>303.99431853479854</v>
      </c>
    </row>
    <row r="1431" spans="1:29" x14ac:dyDescent="0.35">
      <c r="A1431" s="5">
        <v>45109.730425578702</v>
      </c>
      <c r="B1431" s="1">
        <v>1</v>
      </c>
      <c r="C1431" s="6">
        <v>482.81</v>
      </c>
      <c r="D1431" s="6">
        <v>1</v>
      </c>
      <c r="E1431" s="7" t="s">
        <v>19</v>
      </c>
      <c r="F1431" s="5">
        <v>45110.458333333336</v>
      </c>
      <c r="G1431" s="1">
        <v>1</v>
      </c>
      <c r="H1431" s="5">
        <v>44941.370609467594</v>
      </c>
      <c r="I1431" s="7" t="s">
        <v>49</v>
      </c>
      <c r="J1431" s="7"/>
      <c r="K1431" s="7" t="s">
        <v>30</v>
      </c>
      <c r="L1431" s="7" t="s">
        <v>31</v>
      </c>
      <c r="M1431" s="7" t="s">
        <v>32</v>
      </c>
      <c r="N1431" s="7" t="s">
        <v>33</v>
      </c>
      <c r="O1431" s="7" t="s">
        <v>30</v>
      </c>
      <c r="P1431" s="25">
        <f t="shared" si="321"/>
        <v>1430</v>
      </c>
      <c r="Q1431" s="28">
        <f t="shared" si="318"/>
        <v>45108</v>
      </c>
      <c r="R1431" s="28" t="str">
        <f t="shared" si="308"/>
        <v>OTA</v>
      </c>
      <c r="S1431" s="28" t="str">
        <f t="shared" si="309"/>
        <v>OTA</v>
      </c>
      <c r="T1431" s="29">
        <f t="shared" si="310"/>
        <v>7.326007326007326E-4</v>
      </c>
      <c r="U1431" s="29">
        <f t="shared" si="319"/>
        <v>7.326007326007326E-4</v>
      </c>
      <c r="V1431" s="30">
        <f t="shared" si="311"/>
        <v>72.421499999999995</v>
      </c>
      <c r="W1431" s="30">
        <f t="shared" si="312"/>
        <v>0</v>
      </c>
      <c r="X1431" s="30">
        <f t="shared" si="313"/>
        <v>0</v>
      </c>
      <c r="Y1431" s="30">
        <f t="shared" si="314"/>
        <v>8.6905799999999989</v>
      </c>
      <c r="Z1431" s="30">
        <f t="shared" si="315"/>
        <v>115</v>
      </c>
      <c r="AA1431" s="30">
        <f t="shared" si="316"/>
        <v>1.4652014652014651</v>
      </c>
      <c r="AB1431" s="30">
        <f t="shared" si="317"/>
        <v>0</v>
      </c>
      <c r="AC1431" s="30">
        <f t="shared" si="320"/>
        <v>285.23271853479855</v>
      </c>
    </row>
    <row r="1432" spans="1:29" x14ac:dyDescent="0.35">
      <c r="A1432" s="5">
        <v>45110.078320740744</v>
      </c>
      <c r="B1432" s="1">
        <v>1</v>
      </c>
      <c r="C1432" s="6">
        <v>542.16</v>
      </c>
      <c r="D1432" s="6">
        <v>1</v>
      </c>
      <c r="E1432" s="7" t="s">
        <v>19</v>
      </c>
      <c r="F1432" s="5">
        <v>45110.395250324073</v>
      </c>
      <c r="G1432" s="1">
        <v>1</v>
      </c>
      <c r="H1432" s="5">
        <v>45110.077808263886</v>
      </c>
      <c r="I1432" s="7" t="s">
        <v>49</v>
      </c>
      <c r="J1432" s="7"/>
      <c r="K1432" s="7"/>
      <c r="L1432" s="7" t="s">
        <v>21</v>
      </c>
      <c r="M1432" s="7" t="s">
        <v>52</v>
      </c>
      <c r="N1432" s="7" t="s">
        <v>23</v>
      </c>
      <c r="O1432" s="7" t="s">
        <v>24</v>
      </c>
      <c r="P1432" s="25">
        <f t="shared" si="321"/>
        <v>1431</v>
      </c>
      <c r="Q1432" s="28">
        <f t="shared" si="318"/>
        <v>45108</v>
      </c>
      <c r="R1432" s="28" t="str">
        <f t="shared" si="308"/>
        <v>WEB</v>
      </c>
      <c r="S1432" s="28" t="str">
        <f t="shared" si="309"/>
        <v>OFFLINE</v>
      </c>
      <c r="T1432" s="29">
        <f t="shared" si="310"/>
        <v>1.6863406408094434E-3</v>
      </c>
      <c r="U1432" s="29">
        <f t="shared" si="319"/>
        <v>1.6863406408094434E-3</v>
      </c>
      <c r="V1432" s="30">
        <f t="shared" si="311"/>
        <v>0</v>
      </c>
      <c r="W1432" s="30">
        <f t="shared" si="312"/>
        <v>0</v>
      </c>
      <c r="X1432" s="30">
        <f t="shared" si="313"/>
        <v>0</v>
      </c>
      <c r="Y1432" s="30">
        <f t="shared" si="314"/>
        <v>7.5902399999999997</v>
      </c>
      <c r="Z1432" s="30">
        <f t="shared" si="315"/>
        <v>115</v>
      </c>
      <c r="AA1432" s="30">
        <f t="shared" si="316"/>
        <v>0</v>
      </c>
      <c r="AB1432" s="30">
        <f t="shared" si="317"/>
        <v>0</v>
      </c>
      <c r="AC1432" s="30">
        <f t="shared" si="320"/>
        <v>419.56975999999997</v>
      </c>
    </row>
    <row r="1433" spans="1:29" x14ac:dyDescent="0.35">
      <c r="A1433" s="5">
        <v>45109.589111331021</v>
      </c>
      <c r="B1433" s="1">
        <v>1</v>
      </c>
      <c r="C1433" s="6">
        <v>1420.01</v>
      </c>
      <c r="D1433" s="6">
        <v>1</v>
      </c>
      <c r="E1433" s="7" t="s">
        <v>19</v>
      </c>
      <c r="F1433" s="5">
        <v>45110.458333333336</v>
      </c>
      <c r="G1433" s="1">
        <v>1</v>
      </c>
      <c r="H1433" s="5">
        <v>45109.570489398146</v>
      </c>
      <c r="I1433" s="7" t="s">
        <v>49</v>
      </c>
      <c r="J1433" s="7"/>
      <c r="K1433" s="7"/>
      <c r="L1433" s="7" t="s">
        <v>21</v>
      </c>
      <c r="M1433" s="7" t="s">
        <v>52</v>
      </c>
      <c r="N1433" s="7" t="s">
        <v>23</v>
      </c>
      <c r="O1433" s="7" t="s">
        <v>56</v>
      </c>
      <c r="P1433" s="25">
        <f t="shared" si="321"/>
        <v>1432</v>
      </c>
      <c r="Q1433" s="28">
        <f t="shared" si="318"/>
        <v>45108</v>
      </c>
      <c r="R1433" s="28" t="str">
        <f t="shared" si="308"/>
        <v>WEB</v>
      </c>
      <c r="S1433" s="28" t="str">
        <f t="shared" si="309"/>
        <v>OFFLINE</v>
      </c>
      <c r="T1433" s="29">
        <f t="shared" si="310"/>
        <v>1.6863406408094434E-3</v>
      </c>
      <c r="U1433" s="29">
        <f t="shared" si="319"/>
        <v>1.6863406408094434E-3</v>
      </c>
      <c r="V1433" s="30">
        <f t="shared" si="311"/>
        <v>0</v>
      </c>
      <c r="W1433" s="30">
        <f t="shared" si="312"/>
        <v>0</v>
      </c>
      <c r="X1433" s="30">
        <f t="shared" si="313"/>
        <v>0</v>
      </c>
      <c r="Y1433" s="30">
        <f t="shared" si="314"/>
        <v>19.880140000000001</v>
      </c>
      <c r="Z1433" s="30">
        <f t="shared" si="315"/>
        <v>115</v>
      </c>
      <c r="AA1433" s="30">
        <f t="shared" si="316"/>
        <v>0</v>
      </c>
      <c r="AB1433" s="30">
        <f t="shared" si="317"/>
        <v>0</v>
      </c>
      <c r="AC1433" s="30">
        <f t="shared" si="320"/>
        <v>1285.12986</v>
      </c>
    </row>
    <row r="1434" spans="1:29" x14ac:dyDescent="0.35">
      <c r="A1434" s="5">
        <v>45109.873929837966</v>
      </c>
      <c r="B1434" s="1">
        <v>1</v>
      </c>
      <c r="C1434" s="6">
        <v>542.16</v>
      </c>
      <c r="D1434" s="6">
        <v>1</v>
      </c>
      <c r="E1434" s="7" t="s">
        <v>19</v>
      </c>
      <c r="F1434" s="5">
        <v>45110.458333333336</v>
      </c>
      <c r="G1434" s="1">
        <v>1</v>
      </c>
      <c r="H1434" s="5">
        <v>45109.870302523152</v>
      </c>
      <c r="I1434" s="7" t="s">
        <v>49</v>
      </c>
      <c r="J1434" s="7"/>
      <c r="K1434" s="7"/>
      <c r="L1434" s="7" t="s">
        <v>21</v>
      </c>
      <c r="M1434" s="7" t="s">
        <v>52</v>
      </c>
      <c r="N1434" s="7" t="s">
        <v>23</v>
      </c>
      <c r="O1434" s="7" t="s">
        <v>24</v>
      </c>
      <c r="P1434" s="25">
        <f t="shared" si="321"/>
        <v>1433</v>
      </c>
      <c r="Q1434" s="28">
        <f t="shared" si="318"/>
        <v>45108</v>
      </c>
      <c r="R1434" s="28" t="str">
        <f t="shared" si="308"/>
        <v>WEB</v>
      </c>
      <c r="S1434" s="28" t="str">
        <f t="shared" si="309"/>
        <v>OFFLINE</v>
      </c>
      <c r="T1434" s="29">
        <f t="shared" si="310"/>
        <v>1.6863406408094434E-3</v>
      </c>
      <c r="U1434" s="29">
        <f t="shared" si="319"/>
        <v>1.6863406408094434E-3</v>
      </c>
      <c r="V1434" s="30">
        <f t="shared" si="311"/>
        <v>0</v>
      </c>
      <c r="W1434" s="30">
        <f t="shared" si="312"/>
        <v>0</v>
      </c>
      <c r="X1434" s="30">
        <f t="shared" si="313"/>
        <v>0</v>
      </c>
      <c r="Y1434" s="30">
        <f t="shared" si="314"/>
        <v>7.5902399999999997</v>
      </c>
      <c r="Z1434" s="30">
        <f t="shared" si="315"/>
        <v>115</v>
      </c>
      <c r="AA1434" s="30">
        <f t="shared" si="316"/>
        <v>0</v>
      </c>
      <c r="AB1434" s="30">
        <f t="shared" si="317"/>
        <v>0</v>
      </c>
      <c r="AC1434" s="30">
        <f t="shared" si="320"/>
        <v>419.56975999999997</v>
      </c>
    </row>
    <row r="1435" spans="1:29" x14ac:dyDescent="0.35">
      <c r="A1435" s="5">
        <v>45109.736174351849</v>
      </c>
      <c r="B1435" s="1">
        <v>1</v>
      </c>
      <c r="C1435" s="6">
        <v>1354.02</v>
      </c>
      <c r="D1435" s="6">
        <v>1</v>
      </c>
      <c r="E1435" s="7" t="s">
        <v>19</v>
      </c>
      <c r="F1435" s="5">
        <v>45110.243782777776</v>
      </c>
      <c r="G1435" s="1">
        <v>1</v>
      </c>
      <c r="H1435" s="5">
        <v>45094.517841701389</v>
      </c>
      <c r="I1435" s="7" t="s">
        <v>53</v>
      </c>
      <c r="J1435" s="7"/>
      <c r="K1435" s="7" t="s">
        <v>30</v>
      </c>
      <c r="L1435" s="7" t="s">
        <v>31</v>
      </c>
      <c r="M1435" s="7" t="s">
        <v>34</v>
      </c>
      <c r="N1435" s="7" t="s">
        <v>33</v>
      </c>
      <c r="O1435" s="7" t="s">
        <v>30</v>
      </c>
      <c r="P1435" s="25">
        <f t="shared" si="321"/>
        <v>1434</v>
      </c>
      <c r="Q1435" s="28">
        <f t="shared" si="318"/>
        <v>45108</v>
      </c>
      <c r="R1435" s="28" t="str">
        <f t="shared" si="308"/>
        <v>OTA</v>
      </c>
      <c r="S1435" s="28" t="str">
        <f t="shared" si="309"/>
        <v>OTA</v>
      </c>
      <c r="T1435" s="29">
        <f t="shared" si="310"/>
        <v>7.326007326007326E-4</v>
      </c>
      <c r="U1435" s="29">
        <f t="shared" si="319"/>
        <v>7.326007326007326E-4</v>
      </c>
      <c r="V1435" s="30">
        <f t="shared" si="311"/>
        <v>203.10299999999998</v>
      </c>
      <c r="W1435" s="30">
        <f t="shared" si="312"/>
        <v>0</v>
      </c>
      <c r="X1435" s="30">
        <f t="shared" si="313"/>
        <v>0</v>
      </c>
      <c r="Y1435" s="30">
        <f t="shared" si="314"/>
        <v>24.372359999999997</v>
      </c>
      <c r="Z1435" s="30">
        <f t="shared" si="315"/>
        <v>115</v>
      </c>
      <c r="AA1435" s="30">
        <f t="shared" si="316"/>
        <v>1.4652014652014651</v>
      </c>
      <c r="AB1435" s="30">
        <f t="shared" si="317"/>
        <v>0</v>
      </c>
      <c r="AC1435" s="30">
        <f t="shared" si="320"/>
        <v>1010.0794385347986</v>
      </c>
    </row>
    <row r="1436" spans="1:29" x14ac:dyDescent="0.35">
      <c r="A1436" s="5">
        <v>45109.981008078707</v>
      </c>
      <c r="B1436" s="1">
        <v>2</v>
      </c>
      <c r="C1436" s="6">
        <v>1675</v>
      </c>
      <c r="D1436" s="6">
        <v>1</v>
      </c>
      <c r="E1436" s="7" t="s">
        <v>19</v>
      </c>
      <c r="F1436" s="5">
        <v>45111.444529930559</v>
      </c>
      <c r="G1436" s="1">
        <v>1</v>
      </c>
      <c r="H1436" s="5">
        <v>45103.840532916664</v>
      </c>
      <c r="I1436" s="7" t="s">
        <v>53</v>
      </c>
      <c r="J1436" s="7"/>
      <c r="K1436" s="7" t="s">
        <v>30</v>
      </c>
      <c r="L1436" s="7" t="s">
        <v>31</v>
      </c>
      <c r="M1436" s="7" t="s">
        <v>32</v>
      </c>
      <c r="N1436" s="7" t="s">
        <v>33</v>
      </c>
      <c r="O1436" s="7" t="s">
        <v>30</v>
      </c>
      <c r="P1436" s="25">
        <f t="shared" si="321"/>
        <v>1435</v>
      </c>
      <c r="Q1436" s="28">
        <f t="shared" si="318"/>
        <v>45108</v>
      </c>
      <c r="R1436" s="28" t="str">
        <f t="shared" si="308"/>
        <v>OTA</v>
      </c>
      <c r="S1436" s="28" t="str">
        <f t="shared" si="309"/>
        <v>OTA</v>
      </c>
      <c r="T1436" s="29">
        <f t="shared" si="310"/>
        <v>1.4652014652014652E-3</v>
      </c>
      <c r="U1436" s="29">
        <f t="shared" si="319"/>
        <v>1.4652014652014652E-3</v>
      </c>
      <c r="V1436" s="30">
        <f t="shared" si="311"/>
        <v>251.25</v>
      </c>
      <c r="W1436" s="30">
        <f t="shared" si="312"/>
        <v>0</v>
      </c>
      <c r="X1436" s="30">
        <f t="shared" si="313"/>
        <v>0</v>
      </c>
      <c r="Y1436" s="30">
        <f t="shared" si="314"/>
        <v>30.15</v>
      </c>
      <c r="Z1436" s="30">
        <f t="shared" si="315"/>
        <v>153.33333333333331</v>
      </c>
      <c r="AA1436" s="30">
        <f t="shared" si="316"/>
        <v>2.9304029304029302</v>
      </c>
      <c r="AB1436" s="30">
        <f t="shared" si="317"/>
        <v>0</v>
      </c>
      <c r="AC1436" s="30">
        <f t="shared" si="320"/>
        <v>1237.3362637362638</v>
      </c>
    </row>
    <row r="1437" spans="1:29" x14ac:dyDescent="0.35">
      <c r="A1437" s="5">
        <v>45109.596836400466</v>
      </c>
      <c r="B1437" s="1">
        <v>1</v>
      </c>
      <c r="C1437" s="6">
        <v>1066.07</v>
      </c>
      <c r="D1437" s="6">
        <v>1</v>
      </c>
      <c r="E1437" s="7" t="s">
        <v>19</v>
      </c>
      <c r="F1437" s="5">
        <v>45110.458333333336</v>
      </c>
      <c r="G1437" s="1">
        <v>1</v>
      </c>
      <c r="H1437" s="5">
        <v>45104.644923611108</v>
      </c>
      <c r="I1437" s="7" t="s">
        <v>53</v>
      </c>
      <c r="J1437" s="7"/>
      <c r="K1437" s="7" t="s">
        <v>30</v>
      </c>
      <c r="L1437" s="7" t="s">
        <v>31</v>
      </c>
      <c r="M1437" s="7" t="s">
        <v>32</v>
      </c>
      <c r="N1437" s="7" t="s">
        <v>33</v>
      </c>
      <c r="O1437" s="7" t="s">
        <v>30</v>
      </c>
      <c r="P1437" s="25">
        <f t="shared" si="321"/>
        <v>1436</v>
      </c>
      <c r="Q1437" s="28">
        <f t="shared" si="318"/>
        <v>45108</v>
      </c>
      <c r="R1437" s="28" t="str">
        <f t="shared" si="308"/>
        <v>OTA</v>
      </c>
      <c r="S1437" s="28" t="str">
        <f t="shared" si="309"/>
        <v>OTA</v>
      </c>
      <c r="T1437" s="29">
        <f t="shared" si="310"/>
        <v>7.326007326007326E-4</v>
      </c>
      <c r="U1437" s="29">
        <f t="shared" si="319"/>
        <v>7.326007326007326E-4</v>
      </c>
      <c r="V1437" s="30">
        <f t="shared" si="311"/>
        <v>159.91049999999998</v>
      </c>
      <c r="W1437" s="30">
        <f t="shared" si="312"/>
        <v>0</v>
      </c>
      <c r="X1437" s="30">
        <f t="shared" si="313"/>
        <v>0</v>
      </c>
      <c r="Y1437" s="30">
        <f t="shared" si="314"/>
        <v>19.189259999999997</v>
      </c>
      <c r="Z1437" s="30">
        <f t="shared" si="315"/>
        <v>115</v>
      </c>
      <c r="AA1437" s="30">
        <f t="shared" si="316"/>
        <v>1.4652014652014651</v>
      </c>
      <c r="AB1437" s="30">
        <f t="shared" si="317"/>
        <v>0</v>
      </c>
      <c r="AC1437" s="30">
        <f t="shared" si="320"/>
        <v>770.50503853479859</v>
      </c>
    </row>
    <row r="1438" spans="1:29" x14ac:dyDescent="0.35">
      <c r="A1438" s="5">
        <v>45109.768490104165</v>
      </c>
      <c r="B1438" s="1">
        <v>1</v>
      </c>
      <c r="C1438" s="6">
        <v>633.1</v>
      </c>
      <c r="D1438" s="6">
        <v>1</v>
      </c>
      <c r="E1438" s="7" t="s">
        <v>19</v>
      </c>
      <c r="F1438" s="5">
        <v>45110.456813159719</v>
      </c>
      <c r="G1438" s="1">
        <v>1</v>
      </c>
      <c r="H1438" s="5">
        <v>45109.767608530092</v>
      </c>
      <c r="I1438" s="7" t="s">
        <v>53</v>
      </c>
      <c r="J1438" s="7"/>
      <c r="K1438" s="7"/>
      <c r="L1438" s="7" t="s">
        <v>21</v>
      </c>
      <c r="M1438" s="7" t="s">
        <v>52</v>
      </c>
      <c r="N1438" s="7" t="s">
        <v>33</v>
      </c>
      <c r="O1438" s="7" t="s">
        <v>24</v>
      </c>
      <c r="P1438" s="25">
        <f t="shared" si="321"/>
        <v>1437</v>
      </c>
      <c r="Q1438" s="28">
        <f t="shared" si="318"/>
        <v>45108</v>
      </c>
      <c r="R1438" s="28" t="str">
        <f t="shared" si="308"/>
        <v>WEB</v>
      </c>
      <c r="S1438" s="28" t="str">
        <f t="shared" si="309"/>
        <v>OFFLINE</v>
      </c>
      <c r="T1438" s="29">
        <f t="shared" si="310"/>
        <v>1.6863406408094434E-3</v>
      </c>
      <c r="U1438" s="29">
        <f t="shared" si="319"/>
        <v>1.6863406408094434E-3</v>
      </c>
      <c r="V1438" s="30">
        <f t="shared" si="311"/>
        <v>0</v>
      </c>
      <c r="W1438" s="30">
        <f t="shared" si="312"/>
        <v>0</v>
      </c>
      <c r="X1438" s="30">
        <f t="shared" si="313"/>
        <v>0</v>
      </c>
      <c r="Y1438" s="30">
        <f t="shared" si="314"/>
        <v>8.8634000000000004</v>
      </c>
      <c r="Z1438" s="30">
        <f t="shared" si="315"/>
        <v>115</v>
      </c>
      <c r="AA1438" s="30">
        <f t="shared" si="316"/>
        <v>0</v>
      </c>
      <c r="AB1438" s="30">
        <f t="shared" si="317"/>
        <v>0</v>
      </c>
      <c r="AC1438" s="30">
        <f t="shared" si="320"/>
        <v>509.23660000000001</v>
      </c>
    </row>
    <row r="1439" spans="1:29" x14ac:dyDescent="0.35">
      <c r="A1439" s="5">
        <v>45109.702704016207</v>
      </c>
      <c r="B1439" s="1">
        <v>1</v>
      </c>
      <c r="C1439" s="6">
        <v>652.67999999999995</v>
      </c>
      <c r="D1439" s="6">
        <v>1</v>
      </c>
      <c r="E1439" s="7" t="s">
        <v>19</v>
      </c>
      <c r="F1439" s="5">
        <v>45110.452392800929</v>
      </c>
      <c r="G1439" s="1">
        <v>1</v>
      </c>
      <c r="H1439" s="5">
        <v>45109.693540081018</v>
      </c>
      <c r="I1439" s="7" t="s">
        <v>53</v>
      </c>
      <c r="J1439" s="7"/>
      <c r="K1439" s="7" t="s">
        <v>30</v>
      </c>
      <c r="L1439" s="7" t="s">
        <v>31</v>
      </c>
      <c r="M1439" s="7" t="s">
        <v>32</v>
      </c>
      <c r="N1439" s="7" t="s">
        <v>33</v>
      </c>
      <c r="O1439" s="7" t="s">
        <v>30</v>
      </c>
      <c r="P1439" s="25">
        <f t="shared" si="321"/>
        <v>1438</v>
      </c>
      <c r="Q1439" s="28">
        <f t="shared" si="318"/>
        <v>45108</v>
      </c>
      <c r="R1439" s="28" t="str">
        <f t="shared" si="308"/>
        <v>OTA</v>
      </c>
      <c r="S1439" s="28" t="str">
        <f t="shared" si="309"/>
        <v>OTA</v>
      </c>
      <c r="T1439" s="29">
        <f t="shared" si="310"/>
        <v>7.326007326007326E-4</v>
      </c>
      <c r="U1439" s="29">
        <f t="shared" si="319"/>
        <v>7.326007326007326E-4</v>
      </c>
      <c r="V1439" s="30">
        <f t="shared" si="311"/>
        <v>97.901999999999987</v>
      </c>
      <c r="W1439" s="30">
        <f t="shared" si="312"/>
        <v>0</v>
      </c>
      <c r="X1439" s="30">
        <f t="shared" si="313"/>
        <v>0</v>
      </c>
      <c r="Y1439" s="30">
        <f t="shared" si="314"/>
        <v>11.748239999999997</v>
      </c>
      <c r="Z1439" s="30">
        <f t="shared" si="315"/>
        <v>115</v>
      </c>
      <c r="AA1439" s="30">
        <f t="shared" si="316"/>
        <v>1.4652014652014651</v>
      </c>
      <c r="AB1439" s="30">
        <f t="shared" si="317"/>
        <v>0</v>
      </c>
      <c r="AC1439" s="30">
        <f t="shared" si="320"/>
        <v>426.56455853479849</v>
      </c>
    </row>
    <row r="1440" spans="1:29" x14ac:dyDescent="0.35">
      <c r="A1440" s="5">
        <v>45109.657281342596</v>
      </c>
      <c r="B1440" s="1">
        <v>1</v>
      </c>
      <c r="C1440" s="6">
        <v>779.46</v>
      </c>
      <c r="D1440" s="6">
        <v>1</v>
      </c>
      <c r="E1440" s="7" t="s">
        <v>19</v>
      </c>
      <c r="F1440" s="5">
        <v>45110.458333333336</v>
      </c>
      <c r="G1440" s="1">
        <v>1</v>
      </c>
      <c r="H1440" s="5">
        <v>45108.91992896991</v>
      </c>
      <c r="I1440" s="7" t="s">
        <v>53</v>
      </c>
      <c r="J1440" s="7"/>
      <c r="K1440" s="7" t="s">
        <v>30</v>
      </c>
      <c r="L1440" s="7" t="s">
        <v>31</v>
      </c>
      <c r="M1440" s="7" t="s">
        <v>32</v>
      </c>
      <c r="N1440" s="7" t="s">
        <v>33</v>
      </c>
      <c r="O1440" s="7" t="s">
        <v>30</v>
      </c>
      <c r="P1440" s="25">
        <f t="shared" si="321"/>
        <v>1439</v>
      </c>
      <c r="Q1440" s="28">
        <f t="shared" si="318"/>
        <v>45108</v>
      </c>
      <c r="R1440" s="28" t="str">
        <f t="shared" si="308"/>
        <v>OTA</v>
      </c>
      <c r="S1440" s="28" t="str">
        <f t="shared" si="309"/>
        <v>OTA</v>
      </c>
      <c r="T1440" s="29">
        <f t="shared" si="310"/>
        <v>7.326007326007326E-4</v>
      </c>
      <c r="U1440" s="29">
        <f t="shared" si="319"/>
        <v>7.326007326007326E-4</v>
      </c>
      <c r="V1440" s="30">
        <f t="shared" si="311"/>
        <v>116.919</v>
      </c>
      <c r="W1440" s="30">
        <f t="shared" si="312"/>
        <v>0</v>
      </c>
      <c r="X1440" s="30">
        <f t="shared" si="313"/>
        <v>0</v>
      </c>
      <c r="Y1440" s="30">
        <f t="shared" si="314"/>
        <v>14.030279999999999</v>
      </c>
      <c r="Z1440" s="30">
        <f t="shared" si="315"/>
        <v>115</v>
      </c>
      <c r="AA1440" s="30">
        <f t="shared" si="316"/>
        <v>1.4652014652014651</v>
      </c>
      <c r="AB1440" s="30">
        <f t="shared" si="317"/>
        <v>0</v>
      </c>
      <c r="AC1440" s="30">
        <f t="shared" si="320"/>
        <v>532.04551853479859</v>
      </c>
    </row>
    <row r="1441" spans="1:29" x14ac:dyDescent="0.35">
      <c r="A1441" s="5">
        <v>45109.822799780093</v>
      </c>
      <c r="B1441" s="1">
        <v>2</v>
      </c>
      <c r="C1441" s="6">
        <v>1526.2</v>
      </c>
      <c r="D1441" s="6">
        <v>1</v>
      </c>
      <c r="E1441" s="7" t="s">
        <v>19</v>
      </c>
      <c r="F1441" s="5">
        <v>45111.291666666664</v>
      </c>
      <c r="G1441" s="1">
        <v>1</v>
      </c>
      <c r="H1441" s="5">
        <v>45040.116449884263</v>
      </c>
      <c r="I1441" s="7" t="s">
        <v>53</v>
      </c>
      <c r="J1441" s="7"/>
      <c r="K1441" s="7" t="s">
        <v>50</v>
      </c>
      <c r="L1441" s="7" t="s">
        <v>31</v>
      </c>
      <c r="M1441" s="7" t="s">
        <v>32</v>
      </c>
      <c r="N1441" s="7" t="s">
        <v>28</v>
      </c>
      <c r="O1441" s="7" t="s">
        <v>51</v>
      </c>
      <c r="P1441" s="25">
        <f t="shared" si="321"/>
        <v>1440</v>
      </c>
      <c r="Q1441" s="28">
        <f t="shared" si="318"/>
        <v>45108</v>
      </c>
      <c r="R1441" s="28" t="str">
        <f t="shared" si="308"/>
        <v>OTA</v>
      </c>
      <c r="S1441" s="28" t="str">
        <f t="shared" si="309"/>
        <v>OTA</v>
      </c>
      <c r="T1441" s="29">
        <f t="shared" si="310"/>
        <v>1.4652014652014652E-3</v>
      </c>
      <c r="U1441" s="29">
        <f t="shared" si="319"/>
        <v>1.4652014652014652E-3</v>
      </c>
      <c r="V1441" s="30">
        <f t="shared" si="311"/>
        <v>228.93</v>
      </c>
      <c r="W1441" s="30">
        <f t="shared" si="312"/>
        <v>0</v>
      </c>
      <c r="X1441" s="30">
        <f t="shared" si="313"/>
        <v>0</v>
      </c>
      <c r="Y1441" s="30">
        <f t="shared" si="314"/>
        <v>27.471599999999999</v>
      </c>
      <c r="Z1441" s="30">
        <f t="shared" si="315"/>
        <v>153.33333333333331</v>
      </c>
      <c r="AA1441" s="30">
        <f t="shared" si="316"/>
        <v>2.9304029304029302</v>
      </c>
      <c r="AB1441" s="30">
        <f t="shared" si="317"/>
        <v>0</v>
      </c>
      <c r="AC1441" s="30">
        <f t="shared" si="320"/>
        <v>1113.5346637362638</v>
      </c>
    </row>
    <row r="1442" spans="1:29" x14ac:dyDescent="0.35">
      <c r="A1442" s="5">
        <v>45109.650964513887</v>
      </c>
      <c r="B1442" s="1">
        <v>1</v>
      </c>
      <c r="C1442" s="6">
        <v>633.1</v>
      </c>
      <c r="D1442" s="6">
        <v>1</v>
      </c>
      <c r="E1442" s="7" t="s">
        <v>19</v>
      </c>
      <c r="F1442" s="5">
        <v>45110.453865104166</v>
      </c>
      <c r="G1442" s="1">
        <v>1</v>
      </c>
      <c r="H1442" s="5">
        <v>45109.649953402775</v>
      </c>
      <c r="I1442" s="7" t="s">
        <v>53</v>
      </c>
      <c r="J1442" s="7"/>
      <c r="K1442" s="7"/>
      <c r="L1442" s="7" t="s">
        <v>21</v>
      </c>
      <c r="M1442" s="7" t="s">
        <v>52</v>
      </c>
      <c r="N1442" s="7" t="s">
        <v>33</v>
      </c>
      <c r="O1442" s="7" t="s">
        <v>24</v>
      </c>
      <c r="P1442" s="25">
        <f t="shared" si="321"/>
        <v>1441</v>
      </c>
      <c r="Q1442" s="28">
        <f t="shared" si="318"/>
        <v>45108</v>
      </c>
      <c r="R1442" s="28" t="str">
        <f t="shared" si="308"/>
        <v>WEB</v>
      </c>
      <c r="S1442" s="28" t="str">
        <f t="shared" si="309"/>
        <v>OFFLINE</v>
      </c>
      <c r="T1442" s="29">
        <f t="shared" si="310"/>
        <v>1.6863406408094434E-3</v>
      </c>
      <c r="U1442" s="29">
        <f t="shared" si="319"/>
        <v>1.6863406408094434E-3</v>
      </c>
      <c r="V1442" s="30">
        <f t="shared" si="311"/>
        <v>0</v>
      </c>
      <c r="W1442" s="30">
        <f t="shared" si="312"/>
        <v>0</v>
      </c>
      <c r="X1442" s="30">
        <f t="shared" si="313"/>
        <v>0</v>
      </c>
      <c r="Y1442" s="30">
        <f t="shared" si="314"/>
        <v>8.8634000000000004</v>
      </c>
      <c r="Z1442" s="30">
        <f t="shared" si="315"/>
        <v>115</v>
      </c>
      <c r="AA1442" s="30">
        <f t="shared" si="316"/>
        <v>0</v>
      </c>
      <c r="AB1442" s="30">
        <f t="shared" si="317"/>
        <v>0</v>
      </c>
      <c r="AC1442" s="30">
        <f t="shared" si="320"/>
        <v>509.23660000000001</v>
      </c>
    </row>
    <row r="1443" spans="1:29" x14ac:dyDescent="0.35">
      <c r="A1443" s="5">
        <v>45109.580263923614</v>
      </c>
      <c r="B1443" s="1">
        <v>1</v>
      </c>
      <c r="C1443" s="6">
        <v>633.1</v>
      </c>
      <c r="D1443" s="6">
        <v>1</v>
      </c>
      <c r="E1443" s="7" t="s">
        <v>19</v>
      </c>
      <c r="F1443" s="5">
        <v>45110.458333333336</v>
      </c>
      <c r="G1443" s="1">
        <v>1</v>
      </c>
      <c r="H1443" s="5">
        <v>45109.578953900462</v>
      </c>
      <c r="I1443" s="7" t="s">
        <v>53</v>
      </c>
      <c r="J1443" s="7"/>
      <c r="K1443" s="7"/>
      <c r="L1443" s="7" t="s">
        <v>21</v>
      </c>
      <c r="M1443" s="7" t="s">
        <v>52</v>
      </c>
      <c r="N1443" s="7" t="s">
        <v>23</v>
      </c>
      <c r="O1443" s="7" t="s">
        <v>24</v>
      </c>
      <c r="P1443" s="25">
        <f t="shared" si="321"/>
        <v>1442</v>
      </c>
      <c r="Q1443" s="28">
        <f t="shared" si="318"/>
        <v>45108</v>
      </c>
      <c r="R1443" s="28" t="str">
        <f t="shared" si="308"/>
        <v>WEB</v>
      </c>
      <c r="S1443" s="28" t="str">
        <f t="shared" si="309"/>
        <v>OFFLINE</v>
      </c>
      <c r="T1443" s="29">
        <f t="shared" si="310"/>
        <v>1.6863406408094434E-3</v>
      </c>
      <c r="U1443" s="29">
        <f t="shared" si="319"/>
        <v>1.6863406408094434E-3</v>
      </c>
      <c r="V1443" s="30">
        <f t="shared" si="311"/>
        <v>0</v>
      </c>
      <c r="W1443" s="30">
        <f t="shared" si="312"/>
        <v>0</v>
      </c>
      <c r="X1443" s="30">
        <f t="shared" si="313"/>
        <v>0</v>
      </c>
      <c r="Y1443" s="30">
        <f t="shared" si="314"/>
        <v>8.8634000000000004</v>
      </c>
      <c r="Z1443" s="30">
        <f t="shared" si="315"/>
        <v>115</v>
      </c>
      <c r="AA1443" s="30">
        <f t="shared" si="316"/>
        <v>0</v>
      </c>
      <c r="AB1443" s="30">
        <f t="shared" si="317"/>
        <v>0</v>
      </c>
      <c r="AC1443" s="30">
        <f t="shared" si="320"/>
        <v>509.23660000000001</v>
      </c>
    </row>
    <row r="1444" spans="1:29" x14ac:dyDescent="0.35">
      <c r="A1444" s="5">
        <v>45109.770193599536</v>
      </c>
      <c r="B1444" s="1">
        <v>2</v>
      </c>
      <c r="C1444" s="6">
        <v>1388.39</v>
      </c>
      <c r="D1444" s="6">
        <v>1</v>
      </c>
      <c r="E1444" s="7" t="s">
        <v>19</v>
      </c>
      <c r="F1444" s="5">
        <v>45111.458333333336</v>
      </c>
      <c r="G1444" s="1">
        <v>1</v>
      </c>
      <c r="H1444" s="5">
        <v>45108.792838402776</v>
      </c>
      <c r="I1444" s="7" t="s">
        <v>53</v>
      </c>
      <c r="J1444" s="7"/>
      <c r="K1444" s="7" t="s">
        <v>30</v>
      </c>
      <c r="L1444" s="7" t="s">
        <v>31</v>
      </c>
      <c r="M1444" s="7" t="s">
        <v>32</v>
      </c>
      <c r="N1444" s="7" t="s">
        <v>33</v>
      </c>
      <c r="O1444" s="7" t="s">
        <v>30</v>
      </c>
      <c r="P1444" s="25">
        <f t="shared" si="321"/>
        <v>1443</v>
      </c>
      <c r="Q1444" s="28">
        <f t="shared" si="318"/>
        <v>45108</v>
      </c>
      <c r="R1444" s="28" t="str">
        <f t="shared" si="308"/>
        <v>OTA</v>
      </c>
      <c r="S1444" s="28" t="str">
        <f t="shared" si="309"/>
        <v>OTA</v>
      </c>
      <c r="T1444" s="29">
        <f t="shared" si="310"/>
        <v>1.4652014652014652E-3</v>
      </c>
      <c r="U1444" s="29">
        <f t="shared" si="319"/>
        <v>1.4652014652014652E-3</v>
      </c>
      <c r="V1444" s="30">
        <f t="shared" si="311"/>
        <v>208.2585</v>
      </c>
      <c r="W1444" s="30">
        <f t="shared" si="312"/>
        <v>0</v>
      </c>
      <c r="X1444" s="30">
        <f t="shared" si="313"/>
        <v>0</v>
      </c>
      <c r="Y1444" s="30">
        <f t="shared" si="314"/>
        <v>24.991019999999999</v>
      </c>
      <c r="Z1444" s="30">
        <f t="shared" si="315"/>
        <v>153.33333333333331</v>
      </c>
      <c r="AA1444" s="30">
        <f t="shared" si="316"/>
        <v>2.9304029304029302</v>
      </c>
      <c r="AB1444" s="30">
        <f t="shared" si="317"/>
        <v>0</v>
      </c>
      <c r="AC1444" s="30">
        <f t="shared" si="320"/>
        <v>998.87674373626385</v>
      </c>
    </row>
    <row r="1445" spans="1:29" x14ac:dyDescent="0.35">
      <c r="A1445" s="5">
        <v>45109.905842141205</v>
      </c>
      <c r="B1445" s="1">
        <v>1</v>
      </c>
      <c r="C1445" s="6">
        <v>1053.48</v>
      </c>
      <c r="D1445" s="6">
        <v>1</v>
      </c>
      <c r="E1445" s="7" t="s">
        <v>19</v>
      </c>
      <c r="F1445" s="5">
        <v>45110.426039050923</v>
      </c>
      <c r="G1445" s="1">
        <v>1</v>
      </c>
      <c r="H1445" s="5">
        <v>45098.983817280096</v>
      </c>
      <c r="I1445" s="7" t="s">
        <v>53</v>
      </c>
      <c r="J1445" s="7"/>
      <c r="K1445" s="7" t="s">
        <v>30</v>
      </c>
      <c r="L1445" s="7" t="s">
        <v>31</v>
      </c>
      <c r="M1445" s="7" t="s">
        <v>34</v>
      </c>
      <c r="N1445" s="7" t="s">
        <v>33</v>
      </c>
      <c r="O1445" s="7" t="s">
        <v>30</v>
      </c>
      <c r="P1445" s="25">
        <f t="shared" si="321"/>
        <v>1444</v>
      </c>
      <c r="Q1445" s="28">
        <f t="shared" si="318"/>
        <v>45108</v>
      </c>
      <c r="R1445" s="28" t="str">
        <f t="shared" si="308"/>
        <v>OTA</v>
      </c>
      <c r="S1445" s="28" t="str">
        <f t="shared" si="309"/>
        <v>OTA</v>
      </c>
      <c r="T1445" s="29">
        <f t="shared" si="310"/>
        <v>7.326007326007326E-4</v>
      </c>
      <c r="U1445" s="29">
        <f t="shared" si="319"/>
        <v>7.326007326007326E-4</v>
      </c>
      <c r="V1445" s="30">
        <f t="shared" si="311"/>
        <v>158.02199999999999</v>
      </c>
      <c r="W1445" s="30">
        <f t="shared" si="312"/>
        <v>0</v>
      </c>
      <c r="X1445" s="30">
        <f t="shared" si="313"/>
        <v>0</v>
      </c>
      <c r="Y1445" s="30">
        <f t="shared" si="314"/>
        <v>18.96264</v>
      </c>
      <c r="Z1445" s="30">
        <f t="shared" si="315"/>
        <v>115</v>
      </c>
      <c r="AA1445" s="30">
        <f t="shared" si="316"/>
        <v>1.4652014652014651</v>
      </c>
      <c r="AB1445" s="30">
        <f t="shared" si="317"/>
        <v>0</v>
      </c>
      <c r="AC1445" s="30">
        <f t="shared" si="320"/>
        <v>760.0301585347986</v>
      </c>
    </row>
    <row r="1446" spans="1:29" x14ac:dyDescent="0.35">
      <c r="A1446" s="5">
        <v>45109.816082430552</v>
      </c>
      <c r="B1446" s="1">
        <v>2</v>
      </c>
      <c r="C1446" s="6">
        <v>1690.71</v>
      </c>
      <c r="D1446" s="6">
        <v>1</v>
      </c>
      <c r="E1446" s="7" t="s">
        <v>19</v>
      </c>
      <c r="F1446" s="5">
        <v>45111.381199224539</v>
      </c>
      <c r="G1446" s="1">
        <v>1</v>
      </c>
      <c r="H1446" s="5">
        <v>45092.848761469904</v>
      </c>
      <c r="I1446" s="7" t="s">
        <v>53</v>
      </c>
      <c r="J1446" s="7"/>
      <c r="K1446" s="7" t="s">
        <v>60</v>
      </c>
      <c r="L1446" s="7" t="s">
        <v>21</v>
      </c>
      <c r="M1446" s="7" t="s">
        <v>22</v>
      </c>
      <c r="N1446" s="7" t="s">
        <v>28</v>
      </c>
      <c r="O1446" s="7" t="s">
        <v>61</v>
      </c>
      <c r="P1446" s="25">
        <f t="shared" si="321"/>
        <v>1445</v>
      </c>
      <c r="Q1446" s="28">
        <f t="shared" si="318"/>
        <v>45108</v>
      </c>
      <c r="R1446" s="28" t="str">
        <f t="shared" si="308"/>
        <v>WEB</v>
      </c>
      <c r="S1446" s="28" t="str">
        <f t="shared" si="309"/>
        <v>META</v>
      </c>
      <c r="T1446" s="29">
        <f t="shared" si="310"/>
        <v>3.3726812816188868E-3</v>
      </c>
      <c r="U1446" s="29">
        <f t="shared" si="319"/>
        <v>3.3726812816188868E-3</v>
      </c>
      <c r="V1446" s="30">
        <f t="shared" si="311"/>
        <v>0</v>
      </c>
      <c r="W1446" s="30">
        <f t="shared" si="312"/>
        <v>0</v>
      </c>
      <c r="X1446" s="30">
        <f t="shared" si="313"/>
        <v>0</v>
      </c>
      <c r="Y1446" s="30">
        <f t="shared" si="314"/>
        <v>30.432779999999998</v>
      </c>
      <c r="Z1446" s="30">
        <f t="shared" si="315"/>
        <v>153.33333333333331</v>
      </c>
      <c r="AA1446" s="30">
        <f t="shared" si="316"/>
        <v>0</v>
      </c>
      <c r="AB1446" s="30">
        <f t="shared" si="317"/>
        <v>0</v>
      </c>
      <c r="AC1446" s="30">
        <f t="shared" si="320"/>
        <v>1506.9438866666667</v>
      </c>
    </row>
    <row r="1447" spans="1:29" x14ac:dyDescent="0.35">
      <c r="A1447" s="5">
        <v>45109.77485209491</v>
      </c>
      <c r="B1447" s="1">
        <v>1</v>
      </c>
      <c r="C1447" s="6">
        <v>1346.43</v>
      </c>
      <c r="D1447" s="6">
        <v>1</v>
      </c>
      <c r="E1447" s="7" t="s">
        <v>19</v>
      </c>
      <c r="F1447" s="5">
        <v>45110.458333333336</v>
      </c>
      <c r="G1447" s="1">
        <v>2</v>
      </c>
      <c r="H1447" s="5">
        <v>44990.660550451386</v>
      </c>
      <c r="I1447" s="7" t="s">
        <v>48</v>
      </c>
      <c r="J1447" s="7"/>
      <c r="K1447" s="7" t="s">
        <v>30</v>
      </c>
      <c r="L1447" s="7" t="s">
        <v>31</v>
      </c>
      <c r="M1447" s="7" t="s">
        <v>32</v>
      </c>
      <c r="N1447" s="7" t="s">
        <v>33</v>
      </c>
      <c r="O1447" s="7" t="s">
        <v>30</v>
      </c>
      <c r="P1447" s="25">
        <f t="shared" si="321"/>
        <v>1446</v>
      </c>
      <c r="Q1447" s="28">
        <f t="shared" si="318"/>
        <v>45108</v>
      </c>
      <c r="R1447" s="28" t="str">
        <f t="shared" si="308"/>
        <v>OTA</v>
      </c>
      <c r="S1447" s="28" t="str">
        <f t="shared" si="309"/>
        <v>OTA</v>
      </c>
      <c r="T1447" s="29">
        <f t="shared" si="310"/>
        <v>7.326007326007326E-4</v>
      </c>
      <c r="U1447" s="29">
        <f t="shared" si="319"/>
        <v>7.326007326007326E-4</v>
      </c>
      <c r="V1447" s="30">
        <f t="shared" si="311"/>
        <v>201.96450000000002</v>
      </c>
      <c r="W1447" s="30">
        <f t="shared" si="312"/>
        <v>0</v>
      </c>
      <c r="X1447" s="30">
        <f t="shared" si="313"/>
        <v>0</v>
      </c>
      <c r="Y1447" s="30">
        <f t="shared" si="314"/>
        <v>24.23574</v>
      </c>
      <c r="Z1447" s="30">
        <f t="shared" si="315"/>
        <v>115</v>
      </c>
      <c r="AA1447" s="30">
        <f t="shared" si="316"/>
        <v>1.4652014652014651</v>
      </c>
      <c r="AB1447" s="30">
        <f t="shared" si="317"/>
        <v>0</v>
      </c>
      <c r="AC1447" s="30">
        <f t="shared" si="320"/>
        <v>1003.7645585347987</v>
      </c>
    </row>
    <row r="1448" spans="1:29" x14ac:dyDescent="0.35">
      <c r="A1448" s="5">
        <v>45109.862371736112</v>
      </c>
      <c r="B1448" s="1">
        <v>2</v>
      </c>
      <c r="C1448" s="6">
        <v>1153.57</v>
      </c>
      <c r="D1448" s="6">
        <v>1</v>
      </c>
      <c r="E1448" s="7" t="s">
        <v>19</v>
      </c>
      <c r="F1448" s="5">
        <v>45111.445716064816</v>
      </c>
      <c r="G1448" s="1">
        <v>1</v>
      </c>
      <c r="H1448" s="5">
        <v>45108.9039505787</v>
      </c>
      <c r="I1448" s="7" t="s">
        <v>49</v>
      </c>
      <c r="J1448" s="7"/>
      <c r="K1448" s="7" t="s">
        <v>30</v>
      </c>
      <c r="L1448" s="7" t="s">
        <v>31</v>
      </c>
      <c r="M1448" s="7" t="s">
        <v>32</v>
      </c>
      <c r="N1448" s="7" t="s">
        <v>33</v>
      </c>
      <c r="O1448" s="7" t="s">
        <v>30</v>
      </c>
      <c r="P1448" s="25">
        <f t="shared" si="321"/>
        <v>1447</v>
      </c>
      <c r="Q1448" s="28">
        <f t="shared" si="318"/>
        <v>45108</v>
      </c>
      <c r="R1448" s="28" t="str">
        <f t="shared" si="308"/>
        <v>OTA</v>
      </c>
      <c r="S1448" s="28" t="str">
        <f t="shared" si="309"/>
        <v>OTA</v>
      </c>
      <c r="T1448" s="29">
        <f t="shared" si="310"/>
        <v>1.4652014652014652E-3</v>
      </c>
      <c r="U1448" s="29">
        <f t="shared" si="319"/>
        <v>1.4652014652014652E-3</v>
      </c>
      <c r="V1448" s="30">
        <f t="shared" si="311"/>
        <v>173.03549999999998</v>
      </c>
      <c r="W1448" s="30">
        <f t="shared" si="312"/>
        <v>0</v>
      </c>
      <c r="X1448" s="30">
        <f t="shared" si="313"/>
        <v>0</v>
      </c>
      <c r="Y1448" s="30">
        <f t="shared" si="314"/>
        <v>20.764259999999997</v>
      </c>
      <c r="Z1448" s="30">
        <f t="shared" si="315"/>
        <v>153.33333333333331</v>
      </c>
      <c r="AA1448" s="30">
        <f t="shared" si="316"/>
        <v>2.9304029304029302</v>
      </c>
      <c r="AB1448" s="30">
        <f t="shared" si="317"/>
        <v>0</v>
      </c>
      <c r="AC1448" s="30">
        <f t="shared" si="320"/>
        <v>803.50650373626377</v>
      </c>
    </row>
    <row r="1449" spans="1:29" x14ac:dyDescent="0.35">
      <c r="A1449" s="5">
        <v>45110.035575335649</v>
      </c>
      <c r="B1449" s="1">
        <v>1</v>
      </c>
      <c r="C1449" s="6">
        <v>647.32000000000005</v>
      </c>
      <c r="D1449" s="6">
        <v>1</v>
      </c>
      <c r="E1449" s="7" t="s">
        <v>19</v>
      </c>
      <c r="F1449" s="5">
        <v>45110.458333333336</v>
      </c>
      <c r="G1449" s="1">
        <v>1</v>
      </c>
      <c r="H1449" s="5">
        <v>45105.56298771991</v>
      </c>
      <c r="I1449" s="7" t="s">
        <v>49</v>
      </c>
      <c r="J1449" s="7"/>
      <c r="K1449" s="7" t="s">
        <v>30</v>
      </c>
      <c r="L1449" s="7" t="s">
        <v>31</v>
      </c>
      <c r="M1449" s="7" t="s">
        <v>32</v>
      </c>
      <c r="N1449" s="7" t="s">
        <v>33</v>
      </c>
      <c r="O1449" s="7" t="s">
        <v>30</v>
      </c>
      <c r="P1449" s="25">
        <f t="shared" si="321"/>
        <v>1448</v>
      </c>
      <c r="Q1449" s="28">
        <f t="shared" si="318"/>
        <v>45108</v>
      </c>
      <c r="R1449" s="28" t="str">
        <f t="shared" si="308"/>
        <v>OTA</v>
      </c>
      <c r="S1449" s="28" t="str">
        <f t="shared" si="309"/>
        <v>OTA</v>
      </c>
      <c r="T1449" s="29">
        <f t="shared" si="310"/>
        <v>7.326007326007326E-4</v>
      </c>
      <c r="U1449" s="29">
        <f t="shared" si="319"/>
        <v>7.326007326007326E-4</v>
      </c>
      <c r="V1449" s="30">
        <f t="shared" si="311"/>
        <v>97.097999999999999</v>
      </c>
      <c r="W1449" s="30">
        <f t="shared" si="312"/>
        <v>0</v>
      </c>
      <c r="X1449" s="30">
        <f t="shared" si="313"/>
        <v>0</v>
      </c>
      <c r="Y1449" s="30">
        <f t="shared" si="314"/>
        <v>11.651759999999999</v>
      </c>
      <c r="Z1449" s="30">
        <f t="shared" si="315"/>
        <v>115</v>
      </c>
      <c r="AA1449" s="30">
        <f t="shared" si="316"/>
        <v>1.4652014652014651</v>
      </c>
      <c r="AB1449" s="30">
        <f t="shared" si="317"/>
        <v>0</v>
      </c>
      <c r="AC1449" s="30">
        <f t="shared" si="320"/>
        <v>422.10503853479861</v>
      </c>
    </row>
    <row r="1450" spans="1:29" x14ac:dyDescent="0.35">
      <c r="A1450" s="5">
        <v>45111.032041377315</v>
      </c>
      <c r="B1450" s="1">
        <v>1</v>
      </c>
      <c r="C1450" s="6">
        <v>989.05</v>
      </c>
      <c r="D1450" s="6">
        <v>1</v>
      </c>
      <c r="E1450" s="7" t="s">
        <v>19</v>
      </c>
      <c r="F1450" s="5">
        <v>45111.357045474535</v>
      </c>
      <c r="G1450" s="1">
        <v>2</v>
      </c>
      <c r="H1450" s="5">
        <v>45111.030437754627</v>
      </c>
      <c r="I1450" s="7" t="s">
        <v>20</v>
      </c>
      <c r="J1450" s="7"/>
      <c r="K1450" s="7"/>
      <c r="L1450" s="7" t="s">
        <v>21</v>
      </c>
      <c r="M1450" s="7" t="s">
        <v>52</v>
      </c>
      <c r="N1450" s="7" t="s">
        <v>28</v>
      </c>
      <c r="O1450" s="7" t="s">
        <v>24</v>
      </c>
      <c r="P1450" s="25">
        <f t="shared" si="321"/>
        <v>1449</v>
      </c>
      <c r="Q1450" s="28">
        <f t="shared" si="318"/>
        <v>45108</v>
      </c>
      <c r="R1450" s="28" t="str">
        <f t="shared" si="308"/>
        <v>WEB</v>
      </c>
      <c r="S1450" s="28" t="str">
        <f t="shared" si="309"/>
        <v>OFFLINE</v>
      </c>
      <c r="T1450" s="29">
        <f t="shared" si="310"/>
        <v>1.6863406408094434E-3</v>
      </c>
      <c r="U1450" s="29">
        <f t="shared" si="319"/>
        <v>1.6863406408094434E-3</v>
      </c>
      <c r="V1450" s="30">
        <f t="shared" si="311"/>
        <v>0</v>
      </c>
      <c r="W1450" s="30">
        <f t="shared" si="312"/>
        <v>0</v>
      </c>
      <c r="X1450" s="30">
        <f t="shared" si="313"/>
        <v>0</v>
      </c>
      <c r="Y1450" s="30">
        <f t="shared" si="314"/>
        <v>13.8467</v>
      </c>
      <c r="Z1450" s="30">
        <f t="shared" si="315"/>
        <v>115</v>
      </c>
      <c r="AA1450" s="30">
        <f t="shared" si="316"/>
        <v>0</v>
      </c>
      <c r="AB1450" s="30">
        <f t="shared" si="317"/>
        <v>0</v>
      </c>
      <c r="AC1450" s="30">
        <f t="shared" si="320"/>
        <v>860.2032999999999</v>
      </c>
    </row>
    <row r="1451" spans="1:29" x14ac:dyDescent="0.35">
      <c r="A1451" s="5">
        <v>45111.025090659721</v>
      </c>
      <c r="B1451" s="1">
        <v>1</v>
      </c>
      <c r="C1451" s="6">
        <v>736.18</v>
      </c>
      <c r="D1451" s="6">
        <v>1</v>
      </c>
      <c r="E1451" s="7" t="s">
        <v>19</v>
      </c>
      <c r="F1451" s="5">
        <v>45111.458333333336</v>
      </c>
      <c r="G1451" s="1">
        <v>2</v>
      </c>
      <c r="H1451" s="5">
        <v>45093.859160069442</v>
      </c>
      <c r="I1451" s="7" t="s">
        <v>20</v>
      </c>
      <c r="J1451" s="7"/>
      <c r="K1451" s="7" t="s">
        <v>38</v>
      </c>
      <c r="L1451" s="7" t="s">
        <v>31</v>
      </c>
      <c r="M1451" s="7" t="s">
        <v>34</v>
      </c>
      <c r="N1451" s="7" t="s">
        <v>23</v>
      </c>
      <c r="O1451" s="7" t="s">
        <v>38</v>
      </c>
      <c r="P1451" s="25">
        <f t="shared" si="321"/>
        <v>1450</v>
      </c>
      <c r="Q1451" s="28">
        <f t="shared" si="318"/>
        <v>45108</v>
      </c>
      <c r="R1451" s="28" t="str">
        <f t="shared" si="308"/>
        <v>OTA</v>
      </c>
      <c r="S1451" s="28" t="str">
        <f t="shared" si="309"/>
        <v>OTA</v>
      </c>
      <c r="T1451" s="29">
        <f t="shared" si="310"/>
        <v>7.326007326007326E-4</v>
      </c>
      <c r="U1451" s="29">
        <f t="shared" si="319"/>
        <v>7.326007326007326E-4</v>
      </c>
      <c r="V1451" s="30">
        <f t="shared" si="311"/>
        <v>110.42699999999999</v>
      </c>
      <c r="W1451" s="30">
        <f t="shared" si="312"/>
        <v>0</v>
      </c>
      <c r="X1451" s="30">
        <f t="shared" si="313"/>
        <v>0</v>
      </c>
      <c r="Y1451" s="30">
        <f t="shared" si="314"/>
        <v>13.251239999999997</v>
      </c>
      <c r="Z1451" s="30">
        <f t="shared" si="315"/>
        <v>115</v>
      </c>
      <c r="AA1451" s="30">
        <f t="shared" si="316"/>
        <v>1.4652014652014651</v>
      </c>
      <c r="AB1451" s="30">
        <f t="shared" si="317"/>
        <v>0</v>
      </c>
      <c r="AC1451" s="30">
        <f t="shared" si="320"/>
        <v>496.03655853479847</v>
      </c>
    </row>
    <row r="1452" spans="1:29" x14ac:dyDescent="0.35">
      <c r="A1452" s="5">
        <v>45110.665535682871</v>
      </c>
      <c r="B1452" s="1">
        <v>2</v>
      </c>
      <c r="C1452" s="6">
        <v>1971.18</v>
      </c>
      <c r="D1452" s="6">
        <v>1</v>
      </c>
      <c r="E1452" s="7" t="s">
        <v>19</v>
      </c>
      <c r="F1452" s="5">
        <v>45112.381154189818</v>
      </c>
      <c r="G1452" s="1">
        <v>2</v>
      </c>
      <c r="H1452" s="5">
        <v>45110.462423136574</v>
      </c>
      <c r="I1452" s="7" t="s">
        <v>20</v>
      </c>
      <c r="J1452" s="7"/>
      <c r="K1452" s="7"/>
      <c r="L1452" s="7" t="s">
        <v>21</v>
      </c>
      <c r="M1452" s="7" t="s">
        <v>52</v>
      </c>
      <c r="N1452" s="7" t="s">
        <v>23</v>
      </c>
      <c r="O1452" s="7" t="s">
        <v>24</v>
      </c>
      <c r="P1452" s="25">
        <f t="shared" si="321"/>
        <v>1451</v>
      </c>
      <c r="Q1452" s="28">
        <f t="shared" si="318"/>
        <v>45108</v>
      </c>
      <c r="R1452" s="28" t="str">
        <f t="shared" si="308"/>
        <v>WEB</v>
      </c>
      <c r="S1452" s="28" t="str">
        <f t="shared" si="309"/>
        <v>OFFLINE</v>
      </c>
      <c r="T1452" s="29">
        <f t="shared" si="310"/>
        <v>3.3726812816188868E-3</v>
      </c>
      <c r="U1452" s="29">
        <f t="shared" si="319"/>
        <v>3.3726812816188868E-3</v>
      </c>
      <c r="V1452" s="30">
        <f t="shared" si="311"/>
        <v>0</v>
      </c>
      <c r="W1452" s="30">
        <f t="shared" si="312"/>
        <v>0</v>
      </c>
      <c r="X1452" s="30">
        <f t="shared" si="313"/>
        <v>0</v>
      </c>
      <c r="Y1452" s="30">
        <f t="shared" si="314"/>
        <v>27.596520000000002</v>
      </c>
      <c r="Z1452" s="30">
        <f t="shared" si="315"/>
        <v>153.33333333333331</v>
      </c>
      <c r="AA1452" s="30">
        <f t="shared" si="316"/>
        <v>0</v>
      </c>
      <c r="AB1452" s="30">
        <f t="shared" si="317"/>
        <v>0</v>
      </c>
      <c r="AC1452" s="30">
        <f t="shared" si="320"/>
        <v>1790.2501466666668</v>
      </c>
    </row>
    <row r="1453" spans="1:29" x14ac:dyDescent="0.35">
      <c r="A1453" s="5">
        <v>45110.658916250002</v>
      </c>
      <c r="B1453" s="1">
        <v>1</v>
      </c>
      <c r="C1453" s="6">
        <v>968.66</v>
      </c>
      <c r="D1453" s="6">
        <v>1</v>
      </c>
      <c r="E1453" s="7" t="s">
        <v>19</v>
      </c>
      <c r="F1453" s="5">
        <v>45111.418367372687</v>
      </c>
      <c r="G1453" s="1">
        <v>2</v>
      </c>
      <c r="H1453" s="5">
        <v>45109.960406701386</v>
      </c>
      <c r="I1453" s="7" t="s">
        <v>20</v>
      </c>
      <c r="J1453" s="7"/>
      <c r="K1453" s="7"/>
      <c r="L1453" s="7" t="s">
        <v>21</v>
      </c>
      <c r="M1453" s="7" t="s">
        <v>66</v>
      </c>
      <c r="N1453" s="7" t="s">
        <v>28</v>
      </c>
      <c r="O1453" s="7" t="s">
        <v>46</v>
      </c>
      <c r="P1453" s="25">
        <f t="shared" si="321"/>
        <v>1452</v>
      </c>
      <c r="Q1453" s="28">
        <f t="shared" si="318"/>
        <v>45108</v>
      </c>
      <c r="R1453" s="28" t="str">
        <f t="shared" si="308"/>
        <v>WEB</v>
      </c>
      <c r="S1453" s="28" t="str">
        <f t="shared" si="309"/>
        <v>WEBSITE</v>
      </c>
      <c r="T1453" s="29">
        <f t="shared" si="310"/>
        <v>1.6863406408094434E-3</v>
      </c>
      <c r="U1453" s="29">
        <f t="shared" si="319"/>
        <v>1.6863406408094434E-3</v>
      </c>
      <c r="V1453" s="30">
        <f t="shared" si="311"/>
        <v>9.6866000000000003</v>
      </c>
      <c r="W1453" s="30">
        <f t="shared" si="312"/>
        <v>50</v>
      </c>
      <c r="X1453" s="30">
        <f t="shared" si="313"/>
        <v>0</v>
      </c>
      <c r="Y1453" s="30">
        <f t="shared" si="314"/>
        <v>13.56124</v>
      </c>
      <c r="Z1453" s="30">
        <f t="shared" si="315"/>
        <v>115</v>
      </c>
      <c r="AA1453" s="30">
        <f t="shared" si="316"/>
        <v>16.863406408094434</v>
      </c>
      <c r="AB1453" s="30">
        <f t="shared" si="317"/>
        <v>0</v>
      </c>
      <c r="AC1453" s="30">
        <f t="shared" si="320"/>
        <v>763.54875359190555</v>
      </c>
    </row>
    <row r="1454" spans="1:29" x14ac:dyDescent="0.35">
      <c r="A1454" s="5">
        <v>45110.816871724535</v>
      </c>
      <c r="B1454" s="1">
        <v>2</v>
      </c>
      <c r="C1454" s="6">
        <v>2043.48</v>
      </c>
      <c r="D1454" s="6">
        <v>1</v>
      </c>
      <c r="E1454" s="7" t="s">
        <v>19</v>
      </c>
      <c r="F1454" s="5">
        <v>45112.39697587963</v>
      </c>
      <c r="G1454" s="1">
        <v>1</v>
      </c>
      <c r="H1454" s="5">
        <v>45090.964605925925</v>
      </c>
      <c r="I1454" s="7" t="s">
        <v>20</v>
      </c>
      <c r="J1454" s="7"/>
      <c r="K1454" s="7"/>
      <c r="L1454" s="7" t="s">
        <v>21</v>
      </c>
      <c r="M1454" s="7" t="s">
        <v>54</v>
      </c>
      <c r="N1454" s="7" t="s">
        <v>28</v>
      </c>
      <c r="O1454" s="7" t="s">
        <v>46</v>
      </c>
      <c r="P1454" s="25">
        <f t="shared" si="321"/>
        <v>1453</v>
      </c>
      <c r="Q1454" s="28">
        <f t="shared" si="318"/>
        <v>45108</v>
      </c>
      <c r="R1454" s="28" t="str">
        <f t="shared" si="308"/>
        <v>WEB</v>
      </c>
      <c r="S1454" s="28" t="str">
        <f t="shared" si="309"/>
        <v>WEBSITE</v>
      </c>
      <c r="T1454" s="29">
        <f t="shared" si="310"/>
        <v>3.3726812816188868E-3</v>
      </c>
      <c r="U1454" s="29">
        <f t="shared" si="319"/>
        <v>3.3726812816188868E-3</v>
      </c>
      <c r="V1454" s="30">
        <f t="shared" si="311"/>
        <v>20.434799999999999</v>
      </c>
      <c r="W1454" s="30">
        <f t="shared" si="312"/>
        <v>50</v>
      </c>
      <c r="X1454" s="30">
        <f t="shared" si="313"/>
        <v>0</v>
      </c>
      <c r="Y1454" s="30">
        <f t="shared" si="314"/>
        <v>28.608720000000002</v>
      </c>
      <c r="Z1454" s="30">
        <f t="shared" si="315"/>
        <v>153.33333333333331</v>
      </c>
      <c r="AA1454" s="30">
        <f t="shared" si="316"/>
        <v>33.726812816188868</v>
      </c>
      <c r="AB1454" s="30">
        <f t="shared" si="317"/>
        <v>0</v>
      </c>
      <c r="AC1454" s="30">
        <f t="shared" si="320"/>
        <v>1757.3763338504777</v>
      </c>
    </row>
    <row r="1455" spans="1:29" x14ac:dyDescent="0.35">
      <c r="A1455" s="5">
        <v>45110.762589479164</v>
      </c>
      <c r="B1455" s="1">
        <v>1</v>
      </c>
      <c r="C1455" s="6">
        <v>815.71</v>
      </c>
      <c r="D1455" s="6">
        <v>1</v>
      </c>
      <c r="E1455" s="7" t="s">
        <v>19</v>
      </c>
      <c r="F1455" s="5">
        <v>45111.451469918982</v>
      </c>
      <c r="G1455" s="1">
        <v>1</v>
      </c>
      <c r="H1455" s="5">
        <v>45110.68671765046</v>
      </c>
      <c r="I1455" s="7" t="s">
        <v>20</v>
      </c>
      <c r="J1455" s="7"/>
      <c r="K1455" s="7"/>
      <c r="L1455" s="7" t="s">
        <v>21</v>
      </c>
      <c r="M1455" s="7" t="s">
        <v>99</v>
      </c>
      <c r="N1455" s="7" t="s">
        <v>33</v>
      </c>
      <c r="O1455" s="7" t="s">
        <v>46</v>
      </c>
      <c r="P1455" s="25">
        <f t="shared" si="321"/>
        <v>1454</v>
      </c>
      <c r="Q1455" s="28">
        <f t="shared" si="318"/>
        <v>45108</v>
      </c>
      <c r="R1455" s="28" t="str">
        <f t="shared" si="308"/>
        <v>WEB</v>
      </c>
      <c r="S1455" s="28" t="str">
        <f t="shared" si="309"/>
        <v>WEBSITE</v>
      </c>
      <c r="T1455" s="29">
        <f t="shared" si="310"/>
        <v>1.6863406408094434E-3</v>
      </c>
      <c r="U1455" s="29">
        <f t="shared" si="319"/>
        <v>1.6863406408094434E-3</v>
      </c>
      <c r="V1455" s="30">
        <f t="shared" si="311"/>
        <v>8.1570999999999998</v>
      </c>
      <c r="W1455" s="30">
        <f t="shared" si="312"/>
        <v>50</v>
      </c>
      <c r="X1455" s="30">
        <f t="shared" si="313"/>
        <v>0</v>
      </c>
      <c r="Y1455" s="30">
        <f t="shared" si="314"/>
        <v>11.41994</v>
      </c>
      <c r="Z1455" s="30">
        <f t="shared" si="315"/>
        <v>115</v>
      </c>
      <c r="AA1455" s="30">
        <f t="shared" si="316"/>
        <v>16.863406408094434</v>
      </c>
      <c r="AB1455" s="30">
        <f t="shared" si="317"/>
        <v>0</v>
      </c>
      <c r="AC1455" s="30">
        <f t="shared" si="320"/>
        <v>614.26955359190561</v>
      </c>
    </row>
    <row r="1456" spans="1:29" x14ac:dyDescent="0.35">
      <c r="A1456" s="5">
        <v>45110.683360324074</v>
      </c>
      <c r="B1456" s="1">
        <v>4</v>
      </c>
      <c r="C1456" s="6">
        <v>4732.28</v>
      </c>
      <c r="D1456" s="6">
        <v>1</v>
      </c>
      <c r="E1456" s="7" t="s">
        <v>19</v>
      </c>
      <c r="F1456" s="5">
        <v>45114.208333333336</v>
      </c>
      <c r="G1456" s="1">
        <v>2</v>
      </c>
      <c r="H1456" s="5">
        <v>45016.110304467591</v>
      </c>
      <c r="I1456" s="7" t="s">
        <v>20</v>
      </c>
      <c r="J1456" s="7"/>
      <c r="K1456" s="7"/>
      <c r="L1456" s="7" t="s">
        <v>21</v>
      </c>
      <c r="M1456" s="7" t="s">
        <v>45</v>
      </c>
      <c r="N1456" s="7" t="s">
        <v>33</v>
      </c>
      <c r="O1456" s="7" t="s">
        <v>46</v>
      </c>
      <c r="P1456" s="25">
        <f t="shared" si="321"/>
        <v>1455</v>
      </c>
      <c r="Q1456" s="28">
        <f t="shared" si="318"/>
        <v>45108</v>
      </c>
      <c r="R1456" s="28" t="str">
        <f t="shared" si="308"/>
        <v>WEB</v>
      </c>
      <c r="S1456" s="28" t="str">
        <f t="shared" si="309"/>
        <v>WEBSITE</v>
      </c>
      <c r="T1456" s="29">
        <f t="shared" si="310"/>
        <v>6.7453625632377737E-3</v>
      </c>
      <c r="U1456" s="29">
        <f t="shared" si="319"/>
        <v>6.7453625632377737E-3</v>
      </c>
      <c r="V1456" s="30">
        <f t="shared" si="311"/>
        <v>47.322800000000001</v>
      </c>
      <c r="W1456" s="30">
        <f t="shared" si="312"/>
        <v>50</v>
      </c>
      <c r="X1456" s="30">
        <f t="shared" si="313"/>
        <v>0</v>
      </c>
      <c r="Y1456" s="30">
        <f t="shared" si="314"/>
        <v>66.251919999999998</v>
      </c>
      <c r="Z1456" s="30">
        <f t="shared" si="315"/>
        <v>230</v>
      </c>
      <c r="AA1456" s="30">
        <f t="shared" si="316"/>
        <v>67.453625632377737</v>
      </c>
      <c r="AB1456" s="30">
        <f t="shared" si="317"/>
        <v>0</v>
      </c>
      <c r="AC1456" s="30">
        <f t="shared" si="320"/>
        <v>4271.251654367622</v>
      </c>
    </row>
    <row r="1457" spans="1:29" x14ac:dyDescent="0.35">
      <c r="A1457" s="5">
        <v>45110.671508530089</v>
      </c>
      <c r="B1457" s="1">
        <v>2</v>
      </c>
      <c r="C1457" s="6">
        <v>2134.38</v>
      </c>
      <c r="D1457" s="6">
        <v>1</v>
      </c>
      <c r="E1457" s="7" t="s">
        <v>19</v>
      </c>
      <c r="F1457" s="5">
        <v>45112.427686400464</v>
      </c>
      <c r="G1457" s="1">
        <v>2</v>
      </c>
      <c r="H1457" s="5">
        <v>45027.879648877315</v>
      </c>
      <c r="I1457" s="7" t="s">
        <v>20</v>
      </c>
      <c r="J1457" s="7"/>
      <c r="K1457" s="7" t="s">
        <v>30</v>
      </c>
      <c r="L1457" s="7" t="s">
        <v>31</v>
      </c>
      <c r="M1457" s="7" t="s">
        <v>34</v>
      </c>
      <c r="N1457" s="7" t="s">
        <v>33</v>
      </c>
      <c r="O1457" s="7" t="s">
        <v>30</v>
      </c>
      <c r="P1457" s="25">
        <f t="shared" si="321"/>
        <v>1456</v>
      </c>
      <c r="Q1457" s="28">
        <f t="shared" si="318"/>
        <v>45108</v>
      </c>
      <c r="R1457" s="28" t="str">
        <f t="shared" si="308"/>
        <v>OTA</v>
      </c>
      <c r="S1457" s="28" t="str">
        <f t="shared" si="309"/>
        <v>OTA</v>
      </c>
      <c r="T1457" s="29">
        <f t="shared" si="310"/>
        <v>1.4652014652014652E-3</v>
      </c>
      <c r="U1457" s="29">
        <f t="shared" si="319"/>
        <v>1.4652014652014652E-3</v>
      </c>
      <c r="V1457" s="30">
        <f t="shared" si="311"/>
        <v>320.15699999999998</v>
      </c>
      <c r="W1457" s="30">
        <f t="shared" si="312"/>
        <v>0</v>
      </c>
      <c r="X1457" s="30">
        <f t="shared" si="313"/>
        <v>0</v>
      </c>
      <c r="Y1457" s="30">
        <f t="shared" si="314"/>
        <v>38.418839999999996</v>
      </c>
      <c r="Z1457" s="30">
        <f t="shared" si="315"/>
        <v>153.33333333333331</v>
      </c>
      <c r="AA1457" s="30">
        <f t="shared" si="316"/>
        <v>2.9304029304029302</v>
      </c>
      <c r="AB1457" s="30">
        <f t="shared" si="317"/>
        <v>0</v>
      </c>
      <c r="AC1457" s="30">
        <f t="shared" si="320"/>
        <v>1619.5404237362638</v>
      </c>
    </row>
    <row r="1458" spans="1:29" x14ac:dyDescent="0.35">
      <c r="A1458" s="5">
        <v>45110.893856932867</v>
      </c>
      <c r="B1458" s="1">
        <v>1</v>
      </c>
      <c r="C1458" s="6">
        <v>1019.64</v>
      </c>
      <c r="D1458" s="6">
        <v>1</v>
      </c>
      <c r="E1458" s="7" t="s">
        <v>19</v>
      </c>
      <c r="F1458" s="5">
        <v>45111.458333333336</v>
      </c>
      <c r="G1458" s="1">
        <v>1</v>
      </c>
      <c r="H1458" s="5">
        <v>45110.848397291666</v>
      </c>
      <c r="I1458" s="7" t="s">
        <v>20</v>
      </c>
      <c r="J1458" s="7"/>
      <c r="K1458" s="7" t="s">
        <v>30</v>
      </c>
      <c r="L1458" s="7" t="s">
        <v>31</v>
      </c>
      <c r="M1458" s="7" t="s">
        <v>32</v>
      </c>
      <c r="N1458" s="7" t="s">
        <v>33</v>
      </c>
      <c r="O1458" s="7" t="s">
        <v>30</v>
      </c>
      <c r="P1458" s="25">
        <f t="shared" si="321"/>
        <v>1457</v>
      </c>
      <c r="Q1458" s="28">
        <f t="shared" si="318"/>
        <v>45108</v>
      </c>
      <c r="R1458" s="28" t="str">
        <f t="shared" si="308"/>
        <v>OTA</v>
      </c>
      <c r="S1458" s="28" t="str">
        <f t="shared" si="309"/>
        <v>OTA</v>
      </c>
      <c r="T1458" s="29">
        <f t="shared" si="310"/>
        <v>7.326007326007326E-4</v>
      </c>
      <c r="U1458" s="29">
        <f t="shared" si="319"/>
        <v>7.326007326007326E-4</v>
      </c>
      <c r="V1458" s="30">
        <f t="shared" si="311"/>
        <v>152.946</v>
      </c>
      <c r="W1458" s="30">
        <f t="shared" si="312"/>
        <v>0</v>
      </c>
      <c r="X1458" s="30">
        <f t="shared" si="313"/>
        <v>0</v>
      </c>
      <c r="Y1458" s="30">
        <f t="shared" si="314"/>
        <v>18.35352</v>
      </c>
      <c r="Z1458" s="30">
        <f t="shared" si="315"/>
        <v>115</v>
      </c>
      <c r="AA1458" s="30">
        <f t="shared" si="316"/>
        <v>1.4652014652014651</v>
      </c>
      <c r="AB1458" s="30">
        <f t="shared" si="317"/>
        <v>0</v>
      </c>
      <c r="AC1458" s="30">
        <f t="shared" si="320"/>
        <v>731.87527853479855</v>
      </c>
    </row>
    <row r="1459" spans="1:29" x14ac:dyDescent="0.35">
      <c r="A1459" s="5">
        <v>45110.555971168978</v>
      </c>
      <c r="B1459" s="1">
        <v>1</v>
      </c>
      <c r="C1459" s="6">
        <v>1105.3699999999999</v>
      </c>
      <c r="D1459" s="6">
        <v>1</v>
      </c>
      <c r="E1459" s="7" t="s">
        <v>19</v>
      </c>
      <c r="F1459" s="5">
        <v>45111.346223206019</v>
      </c>
      <c r="G1459" s="1">
        <v>2</v>
      </c>
      <c r="H1459" s="5">
        <v>45049.435554189811</v>
      </c>
      <c r="I1459" s="7" t="s">
        <v>20</v>
      </c>
      <c r="J1459" s="7"/>
      <c r="K1459" s="7" t="s">
        <v>35</v>
      </c>
      <c r="L1459" s="7" t="s">
        <v>31</v>
      </c>
      <c r="M1459" s="7" t="s">
        <v>34</v>
      </c>
      <c r="N1459" s="7" t="s">
        <v>33</v>
      </c>
      <c r="O1459" s="7" t="s">
        <v>47</v>
      </c>
      <c r="P1459" s="25">
        <f t="shared" si="321"/>
        <v>1458</v>
      </c>
      <c r="Q1459" s="28">
        <f t="shared" si="318"/>
        <v>45108</v>
      </c>
      <c r="R1459" s="28" t="str">
        <f t="shared" si="308"/>
        <v>OTA</v>
      </c>
      <c r="S1459" s="28" t="str">
        <f t="shared" si="309"/>
        <v>OTA</v>
      </c>
      <c r="T1459" s="29">
        <f t="shared" si="310"/>
        <v>7.326007326007326E-4</v>
      </c>
      <c r="U1459" s="29">
        <f t="shared" si="319"/>
        <v>7.326007326007326E-4</v>
      </c>
      <c r="V1459" s="30">
        <f t="shared" si="311"/>
        <v>165.80549999999997</v>
      </c>
      <c r="W1459" s="30">
        <f t="shared" si="312"/>
        <v>0</v>
      </c>
      <c r="X1459" s="30">
        <f t="shared" si="313"/>
        <v>0</v>
      </c>
      <c r="Y1459" s="30">
        <f t="shared" si="314"/>
        <v>19.896659999999997</v>
      </c>
      <c r="Z1459" s="30">
        <f t="shared" si="315"/>
        <v>115</v>
      </c>
      <c r="AA1459" s="30">
        <f t="shared" si="316"/>
        <v>1.4652014652014651</v>
      </c>
      <c r="AB1459" s="30">
        <f t="shared" si="317"/>
        <v>0</v>
      </c>
      <c r="AC1459" s="30">
        <f t="shared" si="320"/>
        <v>803.20263853479855</v>
      </c>
    </row>
    <row r="1460" spans="1:29" x14ac:dyDescent="0.35">
      <c r="A1460" s="5">
        <v>45110.924033460651</v>
      </c>
      <c r="B1460" s="1">
        <v>1</v>
      </c>
      <c r="C1460" s="6">
        <v>1153.58</v>
      </c>
      <c r="D1460" s="6">
        <v>1</v>
      </c>
      <c r="E1460" s="7" t="s">
        <v>19</v>
      </c>
      <c r="F1460" s="5">
        <v>45111.457366087961</v>
      </c>
      <c r="G1460" s="1">
        <v>2</v>
      </c>
      <c r="H1460" s="5">
        <v>45104.321667349534</v>
      </c>
      <c r="I1460" s="7" t="s">
        <v>41</v>
      </c>
      <c r="J1460" s="7"/>
      <c r="K1460" s="7" t="s">
        <v>35</v>
      </c>
      <c r="L1460" s="7" t="s">
        <v>31</v>
      </c>
      <c r="M1460" s="7" t="s">
        <v>32</v>
      </c>
      <c r="N1460" s="7" t="s">
        <v>33</v>
      </c>
      <c r="O1460" s="7" t="s">
        <v>37</v>
      </c>
      <c r="P1460" s="25">
        <f t="shared" si="321"/>
        <v>1459</v>
      </c>
      <c r="Q1460" s="28">
        <f t="shared" si="318"/>
        <v>45108</v>
      </c>
      <c r="R1460" s="28" t="str">
        <f t="shared" si="308"/>
        <v>OTA</v>
      </c>
      <c r="S1460" s="28" t="str">
        <f t="shared" si="309"/>
        <v>OTA</v>
      </c>
      <c r="T1460" s="29">
        <f t="shared" si="310"/>
        <v>7.326007326007326E-4</v>
      </c>
      <c r="U1460" s="29">
        <f t="shared" si="319"/>
        <v>7.326007326007326E-4</v>
      </c>
      <c r="V1460" s="30">
        <f t="shared" si="311"/>
        <v>173.03699999999998</v>
      </c>
      <c r="W1460" s="30">
        <f t="shared" si="312"/>
        <v>0</v>
      </c>
      <c r="X1460" s="30">
        <f t="shared" si="313"/>
        <v>0</v>
      </c>
      <c r="Y1460" s="30">
        <f t="shared" si="314"/>
        <v>20.764439999999997</v>
      </c>
      <c r="Z1460" s="30">
        <f t="shared" si="315"/>
        <v>115</v>
      </c>
      <c r="AA1460" s="30">
        <f t="shared" si="316"/>
        <v>1.4652014652014651</v>
      </c>
      <c r="AB1460" s="30">
        <f t="shared" si="317"/>
        <v>0</v>
      </c>
      <c r="AC1460" s="30">
        <f t="shared" si="320"/>
        <v>843.31335853479845</v>
      </c>
    </row>
    <row r="1461" spans="1:29" x14ac:dyDescent="0.35">
      <c r="A1461" s="5">
        <v>45110.687554108794</v>
      </c>
      <c r="B1461" s="1">
        <v>1</v>
      </c>
      <c r="C1461" s="6">
        <v>989.05</v>
      </c>
      <c r="D1461" s="6">
        <v>1</v>
      </c>
      <c r="E1461" s="7" t="s">
        <v>19</v>
      </c>
      <c r="F1461" s="5">
        <v>45111.458333333336</v>
      </c>
      <c r="G1461" s="1">
        <v>2</v>
      </c>
      <c r="H1461" s="5">
        <v>45106.647788935188</v>
      </c>
      <c r="I1461" s="7" t="s">
        <v>41</v>
      </c>
      <c r="J1461" s="7"/>
      <c r="K1461" s="7"/>
      <c r="L1461" s="7" t="s">
        <v>21</v>
      </c>
      <c r="M1461" s="7" t="s">
        <v>52</v>
      </c>
      <c r="N1461" s="7" t="s">
        <v>23</v>
      </c>
      <c r="O1461" s="7" t="s">
        <v>56</v>
      </c>
      <c r="P1461" s="25">
        <f t="shared" si="321"/>
        <v>1460</v>
      </c>
      <c r="Q1461" s="28">
        <f t="shared" si="318"/>
        <v>45108</v>
      </c>
      <c r="R1461" s="28" t="str">
        <f t="shared" si="308"/>
        <v>WEB</v>
      </c>
      <c r="S1461" s="28" t="str">
        <f t="shared" si="309"/>
        <v>OFFLINE</v>
      </c>
      <c r="T1461" s="29">
        <f t="shared" si="310"/>
        <v>1.6863406408094434E-3</v>
      </c>
      <c r="U1461" s="29">
        <f t="shared" si="319"/>
        <v>1.6863406408094434E-3</v>
      </c>
      <c r="V1461" s="30">
        <f t="shared" si="311"/>
        <v>0</v>
      </c>
      <c r="W1461" s="30">
        <f t="shared" si="312"/>
        <v>0</v>
      </c>
      <c r="X1461" s="30">
        <f t="shared" si="313"/>
        <v>0</v>
      </c>
      <c r="Y1461" s="30">
        <f t="shared" si="314"/>
        <v>13.8467</v>
      </c>
      <c r="Z1461" s="30">
        <f t="shared" si="315"/>
        <v>115</v>
      </c>
      <c r="AA1461" s="30">
        <f t="shared" si="316"/>
        <v>0</v>
      </c>
      <c r="AB1461" s="30">
        <f t="shared" si="317"/>
        <v>0</v>
      </c>
      <c r="AC1461" s="30">
        <f t="shared" si="320"/>
        <v>860.2032999999999</v>
      </c>
    </row>
    <row r="1462" spans="1:29" x14ac:dyDescent="0.35">
      <c r="A1462" s="5">
        <v>45111.037049791667</v>
      </c>
      <c r="B1462" s="1">
        <v>1</v>
      </c>
      <c r="C1462" s="6">
        <v>1315.18</v>
      </c>
      <c r="D1462" s="6">
        <v>1</v>
      </c>
      <c r="E1462" s="7" t="s">
        <v>19</v>
      </c>
      <c r="F1462" s="5">
        <v>45111.390353240742</v>
      </c>
      <c r="G1462" s="1">
        <v>2</v>
      </c>
      <c r="H1462" s="5">
        <v>44983.727561678243</v>
      </c>
      <c r="I1462" s="7" t="s">
        <v>41</v>
      </c>
      <c r="J1462" s="7"/>
      <c r="K1462" s="7" t="s">
        <v>30</v>
      </c>
      <c r="L1462" s="7" t="s">
        <v>31</v>
      </c>
      <c r="M1462" s="7" t="s">
        <v>32</v>
      </c>
      <c r="N1462" s="7" t="s">
        <v>33</v>
      </c>
      <c r="O1462" s="7" t="s">
        <v>30</v>
      </c>
      <c r="P1462" s="25">
        <f t="shared" si="321"/>
        <v>1461</v>
      </c>
      <c r="Q1462" s="28">
        <f t="shared" si="318"/>
        <v>45108</v>
      </c>
      <c r="R1462" s="28" t="str">
        <f t="shared" si="308"/>
        <v>OTA</v>
      </c>
      <c r="S1462" s="28" t="str">
        <f t="shared" si="309"/>
        <v>OTA</v>
      </c>
      <c r="T1462" s="29">
        <f t="shared" si="310"/>
        <v>7.326007326007326E-4</v>
      </c>
      <c r="U1462" s="29">
        <f t="shared" si="319"/>
        <v>7.326007326007326E-4</v>
      </c>
      <c r="V1462" s="30">
        <f t="shared" si="311"/>
        <v>197.27700000000002</v>
      </c>
      <c r="W1462" s="30">
        <f t="shared" si="312"/>
        <v>0</v>
      </c>
      <c r="X1462" s="30">
        <f t="shared" si="313"/>
        <v>0</v>
      </c>
      <c r="Y1462" s="30">
        <f t="shared" si="314"/>
        <v>23.67324</v>
      </c>
      <c r="Z1462" s="30">
        <f t="shared" si="315"/>
        <v>115</v>
      </c>
      <c r="AA1462" s="30">
        <f t="shared" si="316"/>
        <v>1.4652014652014651</v>
      </c>
      <c r="AB1462" s="30">
        <f t="shared" si="317"/>
        <v>0</v>
      </c>
      <c r="AC1462" s="30">
        <f t="shared" si="320"/>
        <v>977.76455853479865</v>
      </c>
    </row>
    <row r="1463" spans="1:29" x14ac:dyDescent="0.35">
      <c r="A1463" s="5">
        <v>45110.872582615739</v>
      </c>
      <c r="B1463" s="1">
        <v>2</v>
      </c>
      <c r="C1463" s="6">
        <v>3144.35</v>
      </c>
      <c r="D1463" s="6">
        <v>1</v>
      </c>
      <c r="E1463" s="7" t="s">
        <v>19</v>
      </c>
      <c r="F1463" s="5">
        <v>45112.374855520837</v>
      </c>
      <c r="G1463" s="1">
        <v>2</v>
      </c>
      <c r="H1463" s="5">
        <v>44982.141804375002</v>
      </c>
      <c r="I1463" s="7" t="s">
        <v>41</v>
      </c>
      <c r="J1463" s="7"/>
      <c r="K1463" s="7" t="s">
        <v>35</v>
      </c>
      <c r="L1463" s="7" t="s">
        <v>31</v>
      </c>
      <c r="M1463" s="7" t="s">
        <v>58</v>
      </c>
      <c r="N1463" s="7" t="s">
        <v>33</v>
      </c>
      <c r="O1463" s="7" t="s">
        <v>68</v>
      </c>
      <c r="P1463" s="25">
        <f t="shared" si="321"/>
        <v>1462</v>
      </c>
      <c r="Q1463" s="28">
        <f t="shared" si="318"/>
        <v>45108</v>
      </c>
      <c r="R1463" s="28" t="str">
        <f t="shared" si="308"/>
        <v>OTA</v>
      </c>
      <c r="S1463" s="28" t="str">
        <f t="shared" si="309"/>
        <v>OTA</v>
      </c>
      <c r="T1463" s="29">
        <f t="shared" si="310"/>
        <v>1.4652014652014652E-3</v>
      </c>
      <c r="U1463" s="29">
        <f t="shared" si="319"/>
        <v>1.4652014652014652E-3</v>
      </c>
      <c r="V1463" s="30">
        <f t="shared" si="311"/>
        <v>471.65249999999997</v>
      </c>
      <c r="W1463" s="30">
        <f t="shared" si="312"/>
        <v>0</v>
      </c>
      <c r="X1463" s="30">
        <f t="shared" si="313"/>
        <v>0</v>
      </c>
      <c r="Y1463" s="30">
        <f t="shared" si="314"/>
        <v>56.598299999999995</v>
      </c>
      <c r="Z1463" s="30">
        <f t="shared" si="315"/>
        <v>153.33333333333331</v>
      </c>
      <c r="AA1463" s="30">
        <f t="shared" si="316"/>
        <v>2.9304029304029302</v>
      </c>
      <c r="AB1463" s="30">
        <f t="shared" si="317"/>
        <v>0</v>
      </c>
      <c r="AC1463" s="30">
        <f t="shared" si="320"/>
        <v>2459.8354637362636</v>
      </c>
    </row>
    <row r="1464" spans="1:29" x14ac:dyDescent="0.35">
      <c r="A1464" s="5">
        <v>45110.559431111113</v>
      </c>
      <c r="B1464" s="1">
        <v>1</v>
      </c>
      <c r="C1464" s="6">
        <v>1704.46</v>
      </c>
      <c r="D1464" s="6">
        <v>1</v>
      </c>
      <c r="E1464" s="7" t="s">
        <v>19</v>
      </c>
      <c r="F1464" s="5">
        <v>45111.458333333336</v>
      </c>
      <c r="G1464" s="1">
        <v>2</v>
      </c>
      <c r="H1464" s="5">
        <v>45110.543888784719</v>
      </c>
      <c r="I1464" s="7" t="s">
        <v>44</v>
      </c>
      <c r="J1464" s="7"/>
      <c r="K1464" s="7" t="s">
        <v>35</v>
      </c>
      <c r="L1464" s="7" t="s">
        <v>31</v>
      </c>
      <c r="M1464" s="7" t="s">
        <v>32</v>
      </c>
      <c r="N1464" s="7" t="s">
        <v>33</v>
      </c>
      <c r="O1464" s="7" t="s">
        <v>47</v>
      </c>
      <c r="P1464" s="25">
        <f t="shared" si="321"/>
        <v>1463</v>
      </c>
      <c r="Q1464" s="28">
        <f t="shared" si="318"/>
        <v>45108</v>
      </c>
      <c r="R1464" s="28" t="str">
        <f t="shared" si="308"/>
        <v>OTA</v>
      </c>
      <c r="S1464" s="28" t="str">
        <f t="shared" si="309"/>
        <v>OTA</v>
      </c>
      <c r="T1464" s="29">
        <f t="shared" si="310"/>
        <v>7.326007326007326E-4</v>
      </c>
      <c r="U1464" s="29">
        <f t="shared" si="319"/>
        <v>7.326007326007326E-4</v>
      </c>
      <c r="V1464" s="30">
        <f t="shared" si="311"/>
        <v>255.66899999999998</v>
      </c>
      <c r="W1464" s="30">
        <f t="shared" si="312"/>
        <v>0</v>
      </c>
      <c r="X1464" s="30">
        <f t="shared" si="313"/>
        <v>0</v>
      </c>
      <c r="Y1464" s="30">
        <f t="shared" si="314"/>
        <v>30.68028</v>
      </c>
      <c r="Z1464" s="30">
        <f t="shared" si="315"/>
        <v>115</v>
      </c>
      <c r="AA1464" s="30">
        <f t="shared" si="316"/>
        <v>1.4652014652014651</v>
      </c>
      <c r="AB1464" s="30">
        <f t="shared" si="317"/>
        <v>0</v>
      </c>
      <c r="AC1464" s="30">
        <f t="shared" si="320"/>
        <v>1301.6455185347986</v>
      </c>
    </row>
    <row r="1465" spans="1:29" x14ac:dyDescent="0.35">
      <c r="A1465" s="5">
        <v>45110.988621458331</v>
      </c>
      <c r="B1465" s="1">
        <v>4</v>
      </c>
      <c r="C1465" s="6">
        <v>2090.89</v>
      </c>
      <c r="D1465" s="6">
        <v>1</v>
      </c>
      <c r="E1465" s="7" t="s">
        <v>19</v>
      </c>
      <c r="F1465" s="5">
        <v>45114.451874814818</v>
      </c>
      <c r="G1465" s="1">
        <v>1</v>
      </c>
      <c r="H1465" s="5">
        <v>45098.04258429398</v>
      </c>
      <c r="I1465" s="7" t="s">
        <v>49</v>
      </c>
      <c r="J1465" s="7"/>
      <c r="K1465" s="7"/>
      <c r="L1465" s="7" t="s">
        <v>21</v>
      </c>
      <c r="M1465" s="7" t="s">
        <v>54</v>
      </c>
      <c r="N1465" s="7" t="s">
        <v>28</v>
      </c>
      <c r="O1465" s="7" t="s">
        <v>46</v>
      </c>
      <c r="P1465" s="25">
        <f t="shared" si="321"/>
        <v>1464</v>
      </c>
      <c r="Q1465" s="28">
        <f t="shared" si="318"/>
        <v>45108</v>
      </c>
      <c r="R1465" s="28" t="str">
        <f t="shared" si="308"/>
        <v>WEB</v>
      </c>
      <c r="S1465" s="28" t="str">
        <f t="shared" si="309"/>
        <v>WEBSITE</v>
      </c>
      <c r="T1465" s="29">
        <f t="shared" si="310"/>
        <v>6.7453625632377737E-3</v>
      </c>
      <c r="U1465" s="29">
        <f t="shared" si="319"/>
        <v>6.7453625632377737E-3</v>
      </c>
      <c r="V1465" s="30">
        <f t="shared" si="311"/>
        <v>20.908899999999999</v>
      </c>
      <c r="W1465" s="30">
        <f t="shared" si="312"/>
        <v>50</v>
      </c>
      <c r="X1465" s="30">
        <f t="shared" si="313"/>
        <v>0</v>
      </c>
      <c r="Y1465" s="30">
        <f t="shared" si="314"/>
        <v>29.272459999999999</v>
      </c>
      <c r="Z1465" s="30">
        <f t="shared" si="315"/>
        <v>230</v>
      </c>
      <c r="AA1465" s="30">
        <f t="shared" si="316"/>
        <v>67.453625632377737</v>
      </c>
      <c r="AB1465" s="30">
        <f t="shared" si="317"/>
        <v>0</v>
      </c>
      <c r="AC1465" s="30">
        <f t="shared" si="320"/>
        <v>1693.2550143676222</v>
      </c>
    </row>
    <row r="1466" spans="1:29" x14ac:dyDescent="0.35">
      <c r="A1466" s="5">
        <v>45110.689709155093</v>
      </c>
      <c r="B1466" s="1">
        <v>3</v>
      </c>
      <c r="C1466" s="6">
        <v>1093</v>
      </c>
      <c r="D1466" s="6">
        <v>1</v>
      </c>
      <c r="E1466" s="7" t="s">
        <v>19</v>
      </c>
      <c r="F1466" s="5">
        <v>45113.458333333336</v>
      </c>
      <c r="G1466" s="1">
        <v>1</v>
      </c>
      <c r="H1466" s="5">
        <v>45102.515443518518</v>
      </c>
      <c r="I1466" s="7" t="s">
        <v>49</v>
      </c>
      <c r="J1466" s="7"/>
      <c r="K1466" s="7" t="s">
        <v>38</v>
      </c>
      <c r="L1466" s="7" t="s">
        <v>31</v>
      </c>
      <c r="M1466" s="7" t="s">
        <v>34</v>
      </c>
      <c r="N1466" s="7" t="s">
        <v>23</v>
      </c>
      <c r="O1466" s="7" t="s">
        <v>38</v>
      </c>
      <c r="P1466" s="25">
        <f t="shared" si="321"/>
        <v>1465</v>
      </c>
      <c r="Q1466" s="28">
        <f t="shared" si="318"/>
        <v>45108</v>
      </c>
      <c r="R1466" s="28" t="str">
        <f t="shared" si="308"/>
        <v>OTA</v>
      </c>
      <c r="S1466" s="28" t="str">
        <f t="shared" si="309"/>
        <v>OTA</v>
      </c>
      <c r="T1466" s="29">
        <f t="shared" si="310"/>
        <v>2.1978021978021978E-3</v>
      </c>
      <c r="U1466" s="29">
        <f t="shared" si="319"/>
        <v>2.1978021978021978E-3</v>
      </c>
      <c r="V1466" s="30">
        <f t="shared" si="311"/>
        <v>163.95</v>
      </c>
      <c r="W1466" s="30">
        <f t="shared" si="312"/>
        <v>0</v>
      </c>
      <c r="X1466" s="30">
        <f t="shared" si="313"/>
        <v>0</v>
      </c>
      <c r="Y1466" s="30">
        <f t="shared" si="314"/>
        <v>19.673999999999999</v>
      </c>
      <c r="Z1466" s="30">
        <f t="shared" si="315"/>
        <v>191.66666666666666</v>
      </c>
      <c r="AA1466" s="30">
        <f t="shared" si="316"/>
        <v>4.395604395604396</v>
      </c>
      <c r="AB1466" s="30">
        <f t="shared" si="317"/>
        <v>0</v>
      </c>
      <c r="AC1466" s="30">
        <f t="shared" si="320"/>
        <v>713.31372893772891</v>
      </c>
    </row>
    <row r="1467" spans="1:29" x14ac:dyDescent="0.35">
      <c r="A1467" s="5">
        <v>45110.65737572917</v>
      </c>
      <c r="B1467" s="1">
        <v>3</v>
      </c>
      <c r="C1467" s="6">
        <v>1476.87</v>
      </c>
      <c r="D1467" s="6">
        <v>1</v>
      </c>
      <c r="E1467" s="7" t="s">
        <v>19</v>
      </c>
      <c r="F1467" s="5">
        <v>45113.420880219906</v>
      </c>
      <c r="G1467" s="1">
        <v>1</v>
      </c>
      <c r="H1467" s="5">
        <v>45085.019983032405</v>
      </c>
      <c r="I1467" s="7" t="s">
        <v>49</v>
      </c>
      <c r="J1467" s="7"/>
      <c r="K1467" s="7" t="s">
        <v>50</v>
      </c>
      <c r="L1467" s="7" t="s">
        <v>31</v>
      </c>
      <c r="M1467" s="7" t="s">
        <v>32</v>
      </c>
      <c r="N1467" s="7" t="s">
        <v>28</v>
      </c>
      <c r="O1467" s="7" t="s">
        <v>51</v>
      </c>
      <c r="P1467" s="25">
        <f t="shared" si="321"/>
        <v>1466</v>
      </c>
      <c r="Q1467" s="28">
        <f t="shared" si="318"/>
        <v>45108</v>
      </c>
      <c r="R1467" s="28" t="str">
        <f t="shared" si="308"/>
        <v>OTA</v>
      </c>
      <c r="S1467" s="28" t="str">
        <f t="shared" si="309"/>
        <v>OTA</v>
      </c>
      <c r="T1467" s="29">
        <f t="shared" si="310"/>
        <v>2.1978021978021978E-3</v>
      </c>
      <c r="U1467" s="29">
        <f t="shared" si="319"/>
        <v>2.1978021978021978E-3</v>
      </c>
      <c r="V1467" s="30">
        <f t="shared" si="311"/>
        <v>221.53049999999999</v>
      </c>
      <c r="W1467" s="30">
        <f t="shared" si="312"/>
        <v>0</v>
      </c>
      <c r="X1467" s="30">
        <f t="shared" si="313"/>
        <v>0</v>
      </c>
      <c r="Y1467" s="30">
        <f t="shared" si="314"/>
        <v>26.583659999999995</v>
      </c>
      <c r="Z1467" s="30">
        <f t="shared" si="315"/>
        <v>191.66666666666666</v>
      </c>
      <c r="AA1467" s="30">
        <f t="shared" si="316"/>
        <v>4.395604395604396</v>
      </c>
      <c r="AB1467" s="30">
        <f t="shared" si="317"/>
        <v>0</v>
      </c>
      <c r="AC1467" s="30">
        <f t="shared" si="320"/>
        <v>1032.693568937729</v>
      </c>
    </row>
    <row r="1468" spans="1:29" x14ac:dyDescent="0.35">
      <c r="A1468" s="5">
        <v>45110.653766284719</v>
      </c>
      <c r="B1468" s="1">
        <v>2</v>
      </c>
      <c r="C1468" s="6">
        <v>1001.79</v>
      </c>
      <c r="D1468" s="6">
        <v>1</v>
      </c>
      <c r="E1468" s="7" t="s">
        <v>19</v>
      </c>
      <c r="F1468" s="5">
        <v>45112.416981006943</v>
      </c>
      <c r="G1468" s="1">
        <v>1</v>
      </c>
      <c r="H1468" s="5">
        <v>45104.378958726855</v>
      </c>
      <c r="I1468" s="7" t="s">
        <v>49</v>
      </c>
      <c r="J1468" s="7"/>
      <c r="K1468" s="7" t="s">
        <v>30</v>
      </c>
      <c r="L1468" s="7" t="s">
        <v>31</v>
      </c>
      <c r="M1468" s="7" t="s">
        <v>32</v>
      </c>
      <c r="N1468" s="7" t="s">
        <v>33</v>
      </c>
      <c r="O1468" s="7" t="s">
        <v>30</v>
      </c>
      <c r="P1468" s="25">
        <f t="shared" si="321"/>
        <v>1467</v>
      </c>
      <c r="Q1468" s="28">
        <f t="shared" si="318"/>
        <v>45108</v>
      </c>
      <c r="R1468" s="28" t="str">
        <f t="shared" si="308"/>
        <v>OTA</v>
      </c>
      <c r="S1468" s="28" t="str">
        <f t="shared" si="309"/>
        <v>OTA</v>
      </c>
      <c r="T1468" s="29">
        <f t="shared" si="310"/>
        <v>1.4652014652014652E-3</v>
      </c>
      <c r="U1468" s="29">
        <f t="shared" si="319"/>
        <v>1.4652014652014652E-3</v>
      </c>
      <c r="V1468" s="30">
        <f t="shared" si="311"/>
        <v>150.26849999999999</v>
      </c>
      <c r="W1468" s="30">
        <f t="shared" si="312"/>
        <v>0</v>
      </c>
      <c r="X1468" s="30">
        <f t="shared" si="313"/>
        <v>0</v>
      </c>
      <c r="Y1468" s="30">
        <f t="shared" si="314"/>
        <v>18.032219999999999</v>
      </c>
      <c r="Z1468" s="30">
        <f t="shared" si="315"/>
        <v>153.33333333333331</v>
      </c>
      <c r="AA1468" s="30">
        <f t="shared" si="316"/>
        <v>2.9304029304029302</v>
      </c>
      <c r="AB1468" s="30">
        <f t="shared" si="317"/>
        <v>0</v>
      </c>
      <c r="AC1468" s="30">
        <f t="shared" si="320"/>
        <v>677.22554373626372</v>
      </c>
    </row>
    <row r="1469" spans="1:29" x14ac:dyDescent="0.35">
      <c r="A1469" s="5">
        <v>45110.681489432871</v>
      </c>
      <c r="B1469" s="1">
        <v>1</v>
      </c>
      <c r="C1469" s="6">
        <v>506.25</v>
      </c>
      <c r="D1469" s="6">
        <v>1</v>
      </c>
      <c r="E1469" s="7" t="s">
        <v>19</v>
      </c>
      <c r="F1469" s="5">
        <v>45111.458333333336</v>
      </c>
      <c r="G1469" s="1">
        <v>1</v>
      </c>
      <c r="H1469" s="5">
        <v>45105.059502048614</v>
      </c>
      <c r="I1469" s="7" t="s">
        <v>49</v>
      </c>
      <c r="J1469" s="7"/>
      <c r="K1469" s="7" t="s">
        <v>30</v>
      </c>
      <c r="L1469" s="7" t="s">
        <v>31</v>
      </c>
      <c r="M1469" s="7" t="s">
        <v>32</v>
      </c>
      <c r="N1469" s="7" t="s">
        <v>33</v>
      </c>
      <c r="O1469" s="7" t="s">
        <v>30</v>
      </c>
      <c r="P1469" s="25">
        <f t="shared" si="321"/>
        <v>1468</v>
      </c>
      <c r="Q1469" s="28">
        <f t="shared" si="318"/>
        <v>45108</v>
      </c>
      <c r="R1469" s="28" t="str">
        <f t="shared" si="308"/>
        <v>OTA</v>
      </c>
      <c r="S1469" s="28" t="str">
        <f t="shared" si="309"/>
        <v>OTA</v>
      </c>
      <c r="T1469" s="29">
        <f t="shared" si="310"/>
        <v>7.326007326007326E-4</v>
      </c>
      <c r="U1469" s="29">
        <f t="shared" si="319"/>
        <v>7.326007326007326E-4</v>
      </c>
      <c r="V1469" s="30">
        <f t="shared" si="311"/>
        <v>75.9375</v>
      </c>
      <c r="W1469" s="30">
        <f t="shared" si="312"/>
        <v>0</v>
      </c>
      <c r="X1469" s="30">
        <f t="shared" si="313"/>
        <v>0</v>
      </c>
      <c r="Y1469" s="30">
        <f t="shared" si="314"/>
        <v>9.1124999999999989</v>
      </c>
      <c r="Z1469" s="30">
        <f t="shared" si="315"/>
        <v>115</v>
      </c>
      <c r="AA1469" s="30">
        <f t="shared" si="316"/>
        <v>1.4652014652014651</v>
      </c>
      <c r="AB1469" s="30">
        <f t="shared" si="317"/>
        <v>0</v>
      </c>
      <c r="AC1469" s="30">
        <f t="shared" si="320"/>
        <v>304.73479853479853</v>
      </c>
    </row>
    <row r="1470" spans="1:29" x14ac:dyDescent="0.35">
      <c r="A1470" s="5">
        <v>45110.755328553241</v>
      </c>
      <c r="B1470" s="1">
        <v>2</v>
      </c>
      <c r="C1470" s="6">
        <v>827.24</v>
      </c>
      <c r="D1470" s="6">
        <v>1</v>
      </c>
      <c r="E1470" s="7" t="s">
        <v>19</v>
      </c>
      <c r="F1470" s="5">
        <v>45112.382891145833</v>
      </c>
      <c r="G1470" s="1">
        <v>1</v>
      </c>
      <c r="H1470" s="5">
        <v>45005.039363032411</v>
      </c>
      <c r="I1470" s="7" t="s">
        <v>49</v>
      </c>
      <c r="J1470" s="7"/>
      <c r="K1470" s="7" t="s">
        <v>50</v>
      </c>
      <c r="L1470" s="7" t="s">
        <v>31</v>
      </c>
      <c r="M1470" s="7" t="s">
        <v>32</v>
      </c>
      <c r="N1470" s="7" t="s">
        <v>28</v>
      </c>
      <c r="O1470" s="7" t="s">
        <v>51</v>
      </c>
      <c r="P1470" s="25">
        <f t="shared" si="321"/>
        <v>1469</v>
      </c>
      <c r="Q1470" s="28">
        <f t="shared" si="318"/>
        <v>45108</v>
      </c>
      <c r="R1470" s="28" t="str">
        <f t="shared" si="308"/>
        <v>OTA</v>
      </c>
      <c r="S1470" s="28" t="str">
        <f t="shared" si="309"/>
        <v>OTA</v>
      </c>
      <c r="T1470" s="29">
        <f t="shared" si="310"/>
        <v>1.4652014652014652E-3</v>
      </c>
      <c r="U1470" s="29">
        <f t="shared" si="319"/>
        <v>1.4652014652014652E-3</v>
      </c>
      <c r="V1470" s="30">
        <f t="shared" si="311"/>
        <v>124.086</v>
      </c>
      <c r="W1470" s="30">
        <f t="shared" si="312"/>
        <v>0</v>
      </c>
      <c r="X1470" s="30">
        <f t="shared" si="313"/>
        <v>0</v>
      </c>
      <c r="Y1470" s="30">
        <f t="shared" si="314"/>
        <v>14.890319999999999</v>
      </c>
      <c r="Z1470" s="30">
        <f t="shared" si="315"/>
        <v>153.33333333333331</v>
      </c>
      <c r="AA1470" s="30">
        <f t="shared" si="316"/>
        <v>2.9304029304029302</v>
      </c>
      <c r="AB1470" s="30">
        <f t="shared" si="317"/>
        <v>0</v>
      </c>
      <c r="AC1470" s="30">
        <f t="shared" si="320"/>
        <v>531.99994373626373</v>
      </c>
    </row>
    <row r="1471" spans="1:29" x14ac:dyDescent="0.35">
      <c r="A1471" s="5">
        <v>45110.679312766202</v>
      </c>
      <c r="B1471" s="1">
        <v>1</v>
      </c>
      <c r="C1471" s="6">
        <v>404.36</v>
      </c>
      <c r="D1471" s="6">
        <v>1</v>
      </c>
      <c r="E1471" s="7" t="s">
        <v>19</v>
      </c>
      <c r="F1471" s="5">
        <v>45111.458333333336</v>
      </c>
      <c r="G1471" s="1">
        <v>1</v>
      </c>
      <c r="H1471" s="5">
        <v>45110.629998101853</v>
      </c>
      <c r="I1471" s="7" t="s">
        <v>49</v>
      </c>
      <c r="J1471" s="7"/>
      <c r="K1471" s="7" t="s">
        <v>38</v>
      </c>
      <c r="L1471" s="7" t="s">
        <v>31</v>
      </c>
      <c r="M1471" s="7" t="s">
        <v>32</v>
      </c>
      <c r="N1471" s="7" t="s">
        <v>23</v>
      </c>
      <c r="O1471" s="7" t="s">
        <v>38</v>
      </c>
      <c r="P1471" s="25">
        <f t="shared" si="321"/>
        <v>1470</v>
      </c>
      <c r="Q1471" s="28">
        <f t="shared" si="318"/>
        <v>45108</v>
      </c>
      <c r="R1471" s="28" t="str">
        <f t="shared" si="308"/>
        <v>OTA</v>
      </c>
      <c r="S1471" s="28" t="str">
        <f t="shared" si="309"/>
        <v>OTA</v>
      </c>
      <c r="T1471" s="29">
        <f t="shared" si="310"/>
        <v>7.326007326007326E-4</v>
      </c>
      <c r="U1471" s="29">
        <f t="shared" si="319"/>
        <v>7.326007326007326E-4</v>
      </c>
      <c r="V1471" s="30">
        <f t="shared" si="311"/>
        <v>60.653999999999996</v>
      </c>
      <c r="W1471" s="30">
        <f t="shared" si="312"/>
        <v>0</v>
      </c>
      <c r="X1471" s="30">
        <f t="shared" si="313"/>
        <v>0</v>
      </c>
      <c r="Y1471" s="30">
        <f t="shared" si="314"/>
        <v>7.2784800000000001</v>
      </c>
      <c r="Z1471" s="30">
        <f t="shared" si="315"/>
        <v>115</v>
      </c>
      <c r="AA1471" s="30">
        <f t="shared" si="316"/>
        <v>1.4652014652014651</v>
      </c>
      <c r="AB1471" s="30">
        <f t="shared" si="317"/>
        <v>0</v>
      </c>
      <c r="AC1471" s="30">
        <f t="shared" si="320"/>
        <v>219.96231853479856</v>
      </c>
    </row>
    <row r="1472" spans="1:29" x14ac:dyDescent="0.35">
      <c r="A1472" s="5">
        <v>45110.744963854166</v>
      </c>
      <c r="B1472" s="1">
        <v>1</v>
      </c>
      <c r="C1472" s="6">
        <v>528.57000000000005</v>
      </c>
      <c r="D1472" s="6">
        <v>1</v>
      </c>
      <c r="E1472" s="7" t="s">
        <v>19</v>
      </c>
      <c r="F1472" s="5">
        <v>45111.346727152777</v>
      </c>
      <c r="G1472" s="1">
        <v>1</v>
      </c>
      <c r="H1472" s="5">
        <v>45109.546315150466</v>
      </c>
      <c r="I1472" s="7" t="s">
        <v>49</v>
      </c>
      <c r="J1472" s="7"/>
      <c r="K1472" s="7" t="s">
        <v>30</v>
      </c>
      <c r="L1472" s="7" t="s">
        <v>31</v>
      </c>
      <c r="M1472" s="7" t="s">
        <v>32</v>
      </c>
      <c r="N1472" s="7" t="s">
        <v>33</v>
      </c>
      <c r="O1472" s="7" t="s">
        <v>30</v>
      </c>
      <c r="P1472" s="25">
        <f t="shared" si="321"/>
        <v>1471</v>
      </c>
      <c r="Q1472" s="28">
        <f t="shared" si="318"/>
        <v>45108</v>
      </c>
      <c r="R1472" s="28" t="str">
        <f t="shared" si="308"/>
        <v>OTA</v>
      </c>
      <c r="S1472" s="28" t="str">
        <f t="shared" si="309"/>
        <v>OTA</v>
      </c>
      <c r="T1472" s="29">
        <f t="shared" si="310"/>
        <v>7.326007326007326E-4</v>
      </c>
      <c r="U1472" s="29">
        <f t="shared" si="319"/>
        <v>7.326007326007326E-4</v>
      </c>
      <c r="V1472" s="30">
        <f t="shared" si="311"/>
        <v>79.285499999999999</v>
      </c>
      <c r="W1472" s="30">
        <f t="shared" si="312"/>
        <v>0</v>
      </c>
      <c r="X1472" s="30">
        <f t="shared" si="313"/>
        <v>0</v>
      </c>
      <c r="Y1472" s="30">
        <f t="shared" si="314"/>
        <v>9.5142600000000002</v>
      </c>
      <c r="Z1472" s="30">
        <f t="shared" si="315"/>
        <v>115</v>
      </c>
      <c r="AA1472" s="30">
        <f t="shared" si="316"/>
        <v>1.4652014652014651</v>
      </c>
      <c r="AB1472" s="30">
        <f t="shared" si="317"/>
        <v>0</v>
      </c>
      <c r="AC1472" s="30">
        <f t="shared" si="320"/>
        <v>323.3050385347986</v>
      </c>
    </row>
    <row r="1473" spans="1:29" x14ac:dyDescent="0.35">
      <c r="A1473" s="5">
        <v>45110.46707515046</v>
      </c>
      <c r="B1473" s="1">
        <v>1</v>
      </c>
      <c r="C1473" s="6">
        <v>512.71</v>
      </c>
      <c r="D1473" s="6">
        <v>1</v>
      </c>
      <c r="E1473" s="7" t="s">
        <v>19</v>
      </c>
      <c r="F1473" s="5">
        <v>45111.458333333336</v>
      </c>
      <c r="G1473" s="1">
        <v>1</v>
      </c>
      <c r="H1473" s="5">
        <v>45110.466135821756</v>
      </c>
      <c r="I1473" s="7" t="s">
        <v>49</v>
      </c>
      <c r="J1473" s="7"/>
      <c r="K1473" s="7"/>
      <c r="L1473" s="7" t="s">
        <v>21</v>
      </c>
      <c r="M1473" s="7" t="s">
        <v>52</v>
      </c>
      <c r="N1473" s="7" t="s">
        <v>23</v>
      </c>
      <c r="O1473" s="7" t="s">
        <v>24</v>
      </c>
      <c r="P1473" s="25">
        <f t="shared" si="321"/>
        <v>1472</v>
      </c>
      <c r="Q1473" s="28">
        <f t="shared" si="318"/>
        <v>45108</v>
      </c>
      <c r="R1473" s="28" t="str">
        <f t="shared" si="308"/>
        <v>WEB</v>
      </c>
      <c r="S1473" s="28" t="str">
        <f t="shared" si="309"/>
        <v>OFFLINE</v>
      </c>
      <c r="T1473" s="29">
        <f t="shared" si="310"/>
        <v>1.6863406408094434E-3</v>
      </c>
      <c r="U1473" s="29">
        <f t="shared" si="319"/>
        <v>1.6863406408094434E-3</v>
      </c>
      <c r="V1473" s="30">
        <f t="shared" si="311"/>
        <v>0</v>
      </c>
      <c r="W1473" s="30">
        <f t="shared" si="312"/>
        <v>0</v>
      </c>
      <c r="X1473" s="30">
        <f t="shared" si="313"/>
        <v>0</v>
      </c>
      <c r="Y1473" s="30">
        <f t="shared" si="314"/>
        <v>7.1779400000000004</v>
      </c>
      <c r="Z1473" s="30">
        <f t="shared" si="315"/>
        <v>115</v>
      </c>
      <c r="AA1473" s="30">
        <f t="shared" si="316"/>
        <v>0</v>
      </c>
      <c r="AB1473" s="30">
        <f t="shared" si="317"/>
        <v>0</v>
      </c>
      <c r="AC1473" s="30">
        <f t="shared" si="320"/>
        <v>390.53206</v>
      </c>
    </row>
    <row r="1474" spans="1:29" x14ac:dyDescent="0.35">
      <c r="A1474" s="5">
        <v>45110.825061886571</v>
      </c>
      <c r="B1474" s="1">
        <v>1</v>
      </c>
      <c r="C1474" s="6">
        <v>449.29</v>
      </c>
      <c r="D1474" s="6">
        <v>1</v>
      </c>
      <c r="E1474" s="7" t="s">
        <v>19</v>
      </c>
      <c r="F1474" s="5">
        <v>45111.343512916668</v>
      </c>
      <c r="G1474" s="1">
        <v>1</v>
      </c>
      <c r="H1474" s="5">
        <v>45087.19283803241</v>
      </c>
      <c r="I1474" s="7" t="s">
        <v>49</v>
      </c>
      <c r="J1474" s="7"/>
      <c r="K1474" s="7" t="s">
        <v>50</v>
      </c>
      <c r="L1474" s="7" t="s">
        <v>31</v>
      </c>
      <c r="M1474" s="7" t="s">
        <v>32</v>
      </c>
      <c r="N1474" s="7" t="s">
        <v>28</v>
      </c>
      <c r="O1474" s="7" t="s">
        <v>51</v>
      </c>
      <c r="P1474" s="25">
        <f t="shared" si="321"/>
        <v>1473</v>
      </c>
      <c r="Q1474" s="28">
        <f t="shared" si="318"/>
        <v>45108</v>
      </c>
      <c r="R1474" s="28" t="str">
        <f t="shared" ref="R1474:R1537" si="322">IFERROR(VLOOKUP($M1474,rate_mapping,2,FALSE),"")</f>
        <v>OTA</v>
      </c>
      <c r="S1474" s="28" t="str">
        <f t="shared" ref="S1474:S1537" si="323">IFERROR(VLOOKUP($O1474,source_mapping,2,FALSE),"")</f>
        <v>OTA</v>
      </c>
      <c r="T1474" s="29">
        <f t="shared" ref="T1474:T1537" si="324">IFERROR($B1474/SUMIFS($B:$B,$L:$L,$L1474,$Q:$Q,$Q1474),0)</f>
        <v>7.326007326007326E-4</v>
      </c>
      <c r="U1474" s="29">
        <f t="shared" si="319"/>
        <v>7.326007326007326E-4</v>
      </c>
      <c r="V1474" s="30">
        <f t="shared" ref="V1474:V1537" si="325">MAX(IFERROR(VLOOKUP($S1474,channel_code_cost,3,FALSE)*$C1474,0),IFERROR(VLOOKUP($R1474,rate_code_cost,3,FALSE)*$C1474,0))</f>
        <v>67.393500000000003</v>
      </c>
      <c r="W1474" s="30">
        <f t="shared" ref="W1474:W1537" si="326">MAX(IFERROR(VLOOKUP($S1474,channel_code_cost,2,FALSE)*$D1474,0),IFERROR(VLOOKUP($R1474,rate_code_cost,2,FALSE)*$D1474,0))</f>
        <v>0</v>
      </c>
      <c r="X1474" s="30">
        <f t="shared" ref="X1474:X1537" si="327">MAX(IFERROR(VLOOKUP($S1474,channel_code_cost,4,FALSE)*$C1474,0),IFERROR(VLOOKUP($R1474,rate_code_cost,4,FALSE)*$C1474,0))</f>
        <v>0</v>
      </c>
      <c r="Y1474" s="30">
        <f t="shared" ref="Y1474:Y1537" si="328">MAX(IFERROR(VLOOKUP($S1474,channel_code_cost,5,FALSE)*$C1474,0),IFERROR(VLOOKUP($R1474,rate_code_cost,5,FALSE)*$C1474,0))</f>
        <v>8.0872200000000003</v>
      </c>
      <c r="Z1474" s="30">
        <f t="shared" ref="Z1474:Z1537" si="329">hk_departure_cost+(($B1474-1)*hk_stay_cost)</f>
        <v>115</v>
      </c>
      <c r="AA1474" s="30">
        <f t="shared" ref="AA1474:AA1537" si="330">IFERROR(VLOOKUP($S1474,channel_code_cost,6,FALSE)*$U1474,0)</f>
        <v>1.4652014652014651</v>
      </c>
      <c r="AB1474" s="30">
        <f t="shared" ref="AB1474:AB1537" si="331">IFERROR(VLOOKUP($L1474,segment_p_cost,2,FALSE)*$T1474,0)</f>
        <v>0</v>
      </c>
      <c r="AC1474" s="30">
        <f t="shared" si="320"/>
        <v>257.34407853479854</v>
      </c>
    </row>
    <row r="1475" spans="1:29" x14ac:dyDescent="0.35">
      <c r="A1475" s="5">
        <v>45110.452649513885</v>
      </c>
      <c r="B1475" s="1">
        <v>2</v>
      </c>
      <c r="C1475" s="6">
        <v>1170.06</v>
      </c>
      <c r="D1475" s="6">
        <v>1</v>
      </c>
      <c r="E1475" s="7" t="s">
        <v>19</v>
      </c>
      <c r="F1475" s="5">
        <v>45112.458333333336</v>
      </c>
      <c r="G1475" s="1">
        <v>1</v>
      </c>
      <c r="H1475" s="5">
        <v>45110.450098900466</v>
      </c>
      <c r="I1475" s="7" t="s">
        <v>53</v>
      </c>
      <c r="J1475" s="7"/>
      <c r="K1475" s="7"/>
      <c r="L1475" s="7" t="s">
        <v>21</v>
      </c>
      <c r="M1475" s="7" t="s">
        <v>52</v>
      </c>
      <c r="N1475" s="7" t="s">
        <v>33</v>
      </c>
      <c r="O1475" s="7" t="s">
        <v>24</v>
      </c>
      <c r="P1475" s="25">
        <f t="shared" si="321"/>
        <v>1474</v>
      </c>
      <c r="Q1475" s="28">
        <f t="shared" ref="Q1475:Q1538" si="332">DATE(YEAR($A1475),MONTH($A1475),1)</f>
        <v>45108</v>
      </c>
      <c r="R1475" s="28" t="str">
        <f t="shared" si="322"/>
        <v>WEB</v>
      </c>
      <c r="S1475" s="28" t="str">
        <f t="shared" si="323"/>
        <v>OFFLINE</v>
      </c>
      <c r="T1475" s="29">
        <f t="shared" si="324"/>
        <v>3.3726812816188868E-3</v>
      </c>
      <c r="U1475" s="29">
        <f t="shared" ref="U1475:U1538" si="333">IFERROR($B1475/SUMIFS($B:$B,$L:$L,$L1475,$Q:$Q,$Q1475),0)</f>
        <v>3.3726812816188868E-3</v>
      </c>
      <c r="V1475" s="30">
        <f t="shared" si="325"/>
        <v>0</v>
      </c>
      <c r="W1475" s="30">
        <f t="shared" si="326"/>
        <v>0</v>
      </c>
      <c r="X1475" s="30">
        <f t="shared" si="327"/>
        <v>0</v>
      </c>
      <c r="Y1475" s="30">
        <f t="shared" si="328"/>
        <v>16.380839999999999</v>
      </c>
      <c r="Z1475" s="30">
        <f t="shared" si="329"/>
        <v>153.33333333333331</v>
      </c>
      <c r="AA1475" s="30">
        <f t="shared" si="330"/>
        <v>0</v>
      </c>
      <c r="AB1475" s="30">
        <f t="shared" si="331"/>
        <v>0</v>
      </c>
      <c r="AC1475" s="30">
        <f t="shared" ref="AC1475:AC1538" si="334">C1475-SUM(V1475:AB1475)</f>
        <v>1000.3458266666667</v>
      </c>
    </row>
    <row r="1476" spans="1:29" x14ac:dyDescent="0.35">
      <c r="A1476" s="5">
        <v>45110.669897465275</v>
      </c>
      <c r="B1476" s="1">
        <v>2</v>
      </c>
      <c r="C1476" s="6">
        <v>1206.25</v>
      </c>
      <c r="D1476" s="6">
        <v>1</v>
      </c>
      <c r="E1476" s="7" t="s">
        <v>19</v>
      </c>
      <c r="F1476" s="5">
        <v>45112.42290986111</v>
      </c>
      <c r="G1476" s="1">
        <v>1</v>
      </c>
      <c r="H1476" s="5">
        <v>45109.753954039355</v>
      </c>
      <c r="I1476" s="7" t="s">
        <v>53</v>
      </c>
      <c r="J1476" s="7"/>
      <c r="K1476" s="7" t="s">
        <v>30</v>
      </c>
      <c r="L1476" s="7" t="s">
        <v>31</v>
      </c>
      <c r="M1476" s="7" t="s">
        <v>32</v>
      </c>
      <c r="N1476" s="7" t="s">
        <v>33</v>
      </c>
      <c r="O1476" s="7" t="s">
        <v>30</v>
      </c>
      <c r="P1476" s="25">
        <f t="shared" ref="P1476:P1539" si="335">P1475+1</f>
        <v>1475</v>
      </c>
      <c r="Q1476" s="28">
        <f t="shared" si="332"/>
        <v>45108</v>
      </c>
      <c r="R1476" s="28" t="str">
        <f t="shared" si="322"/>
        <v>OTA</v>
      </c>
      <c r="S1476" s="28" t="str">
        <f t="shared" si="323"/>
        <v>OTA</v>
      </c>
      <c r="T1476" s="29">
        <f t="shared" si="324"/>
        <v>1.4652014652014652E-3</v>
      </c>
      <c r="U1476" s="29">
        <f t="shared" si="333"/>
        <v>1.4652014652014652E-3</v>
      </c>
      <c r="V1476" s="30">
        <f t="shared" si="325"/>
        <v>180.9375</v>
      </c>
      <c r="W1476" s="30">
        <f t="shared" si="326"/>
        <v>0</v>
      </c>
      <c r="X1476" s="30">
        <f t="shared" si="327"/>
        <v>0</v>
      </c>
      <c r="Y1476" s="30">
        <f t="shared" si="328"/>
        <v>21.712499999999999</v>
      </c>
      <c r="Z1476" s="30">
        <f t="shared" si="329"/>
        <v>153.33333333333331</v>
      </c>
      <c r="AA1476" s="30">
        <f t="shared" si="330"/>
        <v>2.9304029304029302</v>
      </c>
      <c r="AB1476" s="30">
        <f t="shared" si="331"/>
        <v>0</v>
      </c>
      <c r="AC1476" s="30">
        <f t="shared" si="334"/>
        <v>847.33626373626373</v>
      </c>
    </row>
    <row r="1477" spans="1:29" x14ac:dyDescent="0.35">
      <c r="A1477" s="5">
        <v>45110.845363773151</v>
      </c>
      <c r="B1477" s="1">
        <v>2</v>
      </c>
      <c r="C1477" s="6">
        <v>1207.1400000000001</v>
      </c>
      <c r="D1477" s="6">
        <v>1</v>
      </c>
      <c r="E1477" s="7" t="s">
        <v>19</v>
      </c>
      <c r="F1477" s="5">
        <v>45112.373724166668</v>
      </c>
      <c r="G1477" s="1">
        <v>1</v>
      </c>
      <c r="H1477" s="5">
        <v>45110.844609988424</v>
      </c>
      <c r="I1477" s="7" t="s">
        <v>53</v>
      </c>
      <c r="J1477" s="7"/>
      <c r="K1477" s="7" t="s">
        <v>30</v>
      </c>
      <c r="L1477" s="7" t="s">
        <v>31</v>
      </c>
      <c r="M1477" s="7" t="s">
        <v>32</v>
      </c>
      <c r="N1477" s="7" t="s">
        <v>33</v>
      </c>
      <c r="O1477" s="7" t="s">
        <v>23</v>
      </c>
      <c r="P1477" s="25">
        <f t="shared" si="335"/>
        <v>1476</v>
      </c>
      <c r="Q1477" s="28">
        <f t="shared" si="332"/>
        <v>45108</v>
      </c>
      <c r="R1477" s="28" t="str">
        <f t="shared" si="322"/>
        <v>OTA</v>
      </c>
      <c r="S1477" s="28" t="str">
        <f t="shared" si="323"/>
        <v/>
      </c>
      <c r="T1477" s="29">
        <f t="shared" si="324"/>
        <v>1.4652014652014652E-3</v>
      </c>
      <c r="U1477" s="29">
        <f t="shared" si="333"/>
        <v>1.4652014652014652E-3</v>
      </c>
      <c r="V1477" s="30">
        <f t="shared" si="325"/>
        <v>181.071</v>
      </c>
      <c r="W1477" s="30">
        <f t="shared" si="326"/>
        <v>0</v>
      </c>
      <c r="X1477" s="30">
        <f t="shared" si="327"/>
        <v>0</v>
      </c>
      <c r="Y1477" s="30">
        <f t="shared" si="328"/>
        <v>21.72852</v>
      </c>
      <c r="Z1477" s="30">
        <f t="shared" si="329"/>
        <v>153.33333333333331</v>
      </c>
      <c r="AA1477" s="30">
        <f t="shared" si="330"/>
        <v>0</v>
      </c>
      <c r="AB1477" s="30">
        <f t="shared" si="331"/>
        <v>0</v>
      </c>
      <c r="AC1477" s="30">
        <f t="shared" si="334"/>
        <v>851.00714666666681</v>
      </c>
    </row>
    <row r="1478" spans="1:29" x14ac:dyDescent="0.35">
      <c r="A1478" s="5">
        <v>45110.655721585645</v>
      </c>
      <c r="B1478" s="1">
        <v>2</v>
      </c>
      <c r="C1478" s="6">
        <v>1086.43</v>
      </c>
      <c r="D1478" s="6">
        <v>1</v>
      </c>
      <c r="E1478" s="7" t="s">
        <v>19</v>
      </c>
      <c r="F1478" s="5">
        <v>45112.458333333336</v>
      </c>
      <c r="G1478" s="1">
        <v>1</v>
      </c>
      <c r="H1478" s="5">
        <v>45102.216447928244</v>
      </c>
      <c r="I1478" s="7" t="s">
        <v>53</v>
      </c>
      <c r="J1478" s="7"/>
      <c r="K1478" s="7" t="s">
        <v>30</v>
      </c>
      <c r="L1478" s="7" t="s">
        <v>31</v>
      </c>
      <c r="M1478" s="7" t="s">
        <v>34</v>
      </c>
      <c r="N1478" s="7" t="s">
        <v>33</v>
      </c>
      <c r="O1478" s="7" t="s">
        <v>30</v>
      </c>
      <c r="P1478" s="25">
        <f t="shared" si="335"/>
        <v>1477</v>
      </c>
      <c r="Q1478" s="28">
        <f t="shared" si="332"/>
        <v>45108</v>
      </c>
      <c r="R1478" s="28" t="str">
        <f t="shared" si="322"/>
        <v>OTA</v>
      </c>
      <c r="S1478" s="28" t="str">
        <f t="shared" si="323"/>
        <v>OTA</v>
      </c>
      <c r="T1478" s="29">
        <f t="shared" si="324"/>
        <v>1.4652014652014652E-3</v>
      </c>
      <c r="U1478" s="29">
        <f t="shared" si="333"/>
        <v>1.4652014652014652E-3</v>
      </c>
      <c r="V1478" s="30">
        <f t="shared" si="325"/>
        <v>162.96450000000002</v>
      </c>
      <c r="W1478" s="30">
        <f t="shared" si="326"/>
        <v>0</v>
      </c>
      <c r="X1478" s="30">
        <f t="shared" si="327"/>
        <v>0</v>
      </c>
      <c r="Y1478" s="30">
        <f t="shared" si="328"/>
        <v>19.55574</v>
      </c>
      <c r="Z1478" s="30">
        <f t="shared" si="329"/>
        <v>153.33333333333331</v>
      </c>
      <c r="AA1478" s="30">
        <f t="shared" si="330"/>
        <v>2.9304029304029302</v>
      </c>
      <c r="AB1478" s="30">
        <f t="shared" si="331"/>
        <v>0</v>
      </c>
      <c r="AC1478" s="30">
        <f t="shared" si="334"/>
        <v>747.64602373626383</v>
      </c>
    </row>
    <row r="1479" spans="1:29" x14ac:dyDescent="0.35">
      <c r="A1479" s="5">
        <v>45110.761024988424</v>
      </c>
      <c r="B1479" s="1">
        <v>3</v>
      </c>
      <c r="C1479" s="6">
        <v>1738.71</v>
      </c>
      <c r="D1479" s="6">
        <v>1</v>
      </c>
      <c r="E1479" s="7" t="s">
        <v>19</v>
      </c>
      <c r="F1479" s="5">
        <v>45113.382181446759</v>
      </c>
      <c r="G1479" s="1">
        <v>1</v>
      </c>
      <c r="H1479" s="5">
        <v>45094.12791333333</v>
      </c>
      <c r="I1479" s="7" t="s">
        <v>53</v>
      </c>
      <c r="J1479" s="7"/>
      <c r="K1479" s="7" t="s">
        <v>50</v>
      </c>
      <c r="L1479" s="7" t="s">
        <v>31</v>
      </c>
      <c r="M1479" s="7" t="s">
        <v>32</v>
      </c>
      <c r="N1479" s="7" t="s">
        <v>33</v>
      </c>
      <c r="O1479" s="7" t="s">
        <v>51</v>
      </c>
      <c r="P1479" s="25">
        <f t="shared" si="335"/>
        <v>1478</v>
      </c>
      <c r="Q1479" s="28">
        <f t="shared" si="332"/>
        <v>45108</v>
      </c>
      <c r="R1479" s="28" t="str">
        <f t="shared" si="322"/>
        <v>OTA</v>
      </c>
      <c r="S1479" s="28" t="str">
        <f t="shared" si="323"/>
        <v>OTA</v>
      </c>
      <c r="T1479" s="29">
        <f t="shared" si="324"/>
        <v>2.1978021978021978E-3</v>
      </c>
      <c r="U1479" s="29">
        <f t="shared" si="333"/>
        <v>2.1978021978021978E-3</v>
      </c>
      <c r="V1479" s="30">
        <f t="shared" si="325"/>
        <v>260.80649999999997</v>
      </c>
      <c r="W1479" s="30">
        <f t="shared" si="326"/>
        <v>0</v>
      </c>
      <c r="X1479" s="30">
        <f t="shared" si="327"/>
        <v>0</v>
      </c>
      <c r="Y1479" s="30">
        <f t="shared" si="328"/>
        <v>31.296779999999998</v>
      </c>
      <c r="Z1479" s="30">
        <f t="shared" si="329"/>
        <v>191.66666666666666</v>
      </c>
      <c r="AA1479" s="30">
        <f t="shared" si="330"/>
        <v>4.395604395604396</v>
      </c>
      <c r="AB1479" s="30">
        <f t="shared" si="331"/>
        <v>0</v>
      </c>
      <c r="AC1479" s="30">
        <f t="shared" si="334"/>
        <v>1250.5444489377289</v>
      </c>
    </row>
    <row r="1480" spans="1:29" x14ac:dyDescent="0.35">
      <c r="A1480" s="5">
        <v>45110.723897060183</v>
      </c>
      <c r="B1480" s="1">
        <v>1</v>
      </c>
      <c r="C1480" s="6">
        <v>528.57000000000005</v>
      </c>
      <c r="D1480" s="6">
        <v>1</v>
      </c>
      <c r="E1480" s="7" t="s">
        <v>19</v>
      </c>
      <c r="F1480" s="5">
        <v>45111.344208865739</v>
      </c>
      <c r="G1480" s="1">
        <v>1</v>
      </c>
      <c r="H1480" s="5">
        <v>45110.469925428239</v>
      </c>
      <c r="I1480" s="7" t="s">
        <v>53</v>
      </c>
      <c r="J1480" s="7"/>
      <c r="K1480" s="7" t="s">
        <v>30</v>
      </c>
      <c r="L1480" s="7" t="s">
        <v>31</v>
      </c>
      <c r="M1480" s="7" t="s">
        <v>32</v>
      </c>
      <c r="N1480" s="7" t="s">
        <v>33</v>
      </c>
      <c r="O1480" s="7" t="s">
        <v>30</v>
      </c>
      <c r="P1480" s="25">
        <f t="shared" si="335"/>
        <v>1479</v>
      </c>
      <c r="Q1480" s="28">
        <f t="shared" si="332"/>
        <v>45108</v>
      </c>
      <c r="R1480" s="28" t="str">
        <f t="shared" si="322"/>
        <v>OTA</v>
      </c>
      <c r="S1480" s="28" t="str">
        <f t="shared" si="323"/>
        <v>OTA</v>
      </c>
      <c r="T1480" s="29">
        <f t="shared" si="324"/>
        <v>7.326007326007326E-4</v>
      </c>
      <c r="U1480" s="29">
        <f t="shared" si="333"/>
        <v>7.326007326007326E-4</v>
      </c>
      <c r="V1480" s="30">
        <f t="shared" si="325"/>
        <v>79.285499999999999</v>
      </c>
      <c r="W1480" s="30">
        <f t="shared" si="326"/>
        <v>0</v>
      </c>
      <c r="X1480" s="30">
        <f t="shared" si="327"/>
        <v>0</v>
      </c>
      <c r="Y1480" s="30">
        <f t="shared" si="328"/>
        <v>9.5142600000000002</v>
      </c>
      <c r="Z1480" s="30">
        <f t="shared" si="329"/>
        <v>115</v>
      </c>
      <c r="AA1480" s="30">
        <f t="shared" si="330"/>
        <v>1.4652014652014651</v>
      </c>
      <c r="AB1480" s="30">
        <f t="shared" si="331"/>
        <v>0</v>
      </c>
      <c r="AC1480" s="30">
        <f t="shared" si="334"/>
        <v>323.3050385347986</v>
      </c>
    </row>
    <row r="1481" spans="1:29" x14ac:dyDescent="0.35">
      <c r="A1481" s="5">
        <v>45111.476880567126</v>
      </c>
      <c r="B1481" s="1">
        <v>2</v>
      </c>
      <c r="C1481" s="6">
        <v>2351.92</v>
      </c>
      <c r="D1481" s="6">
        <v>1</v>
      </c>
      <c r="E1481" s="7" t="s">
        <v>19</v>
      </c>
      <c r="F1481" s="5">
        <v>45113.434599687498</v>
      </c>
      <c r="G1481" s="1">
        <v>2</v>
      </c>
      <c r="H1481" s="5">
        <v>45061.91378920139</v>
      </c>
      <c r="I1481" s="7" t="s">
        <v>20</v>
      </c>
      <c r="J1481" s="7"/>
      <c r="K1481" s="7" t="s">
        <v>50</v>
      </c>
      <c r="L1481" s="7" t="s">
        <v>31</v>
      </c>
      <c r="M1481" s="7" t="s">
        <v>32</v>
      </c>
      <c r="N1481" s="7" t="s">
        <v>33</v>
      </c>
      <c r="O1481" s="7" t="s">
        <v>51</v>
      </c>
      <c r="P1481" s="25">
        <f t="shared" si="335"/>
        <v>1480</v>
      </c>
      <c r="Q1481" s="28">
        <f t="shared" si="332"/>
        <v>45108</v>
      </c>
      <c r="R1481" s="28" t="str">
        <f t="shared" si="322"/>
        <v>OTA</v>
      </c>
      <c r="S1481" s="28" t="str">
        <f t="shared" si="323"/>
        <v>OTA</v>
      </c>
      <c r="T1481" s="29">
        <f t="shared" si="324"/>
        <v>1.4652014652014652E-3</v>
      </c>
      <c r="U1481" s="29">
        <f t="shared" si="333"/>
        <v>1.4652014652014652E-3</v>
      </c>
      <c r="V1481" s="30">
        <f t="shared" si="325"/>
        <v>352.78800000000001</v>
      </c>
      <c r="W1481" s="30">
        <f t="shared" si="326"/>
        <v>0</v>
      </c>
      <c r="X1481" s="30">
        <f t="shared" si="327"/>
        <v>0</v>
      </c>
      <c r="Y1481" s="30">
        <f t="shared" si="328"/>
        <v>42.334559999999996</v>
      </c>
      <c r="Z1481" s="30">
        <f t="shared" si="329"/>
        <v>153.33333333333331</v>
      </c>
      <c r="AA1481" s="30">
        <f t="shared" si="330"/>
        <v>2.9304029304029302</v>
      </c>
      <c r="AB1481" s="30">
        <f t="shared" si="331"/>
        <v>0</v>
      </c>
      <c r="AC1481" s="30">
        <f t="shared" si="334"/>
        <v>1800.5337037362638</v>
      </c>
    </row>
    <row r="1482" spans="1:29" x14ac:dyDescent="0.35">
      <c r="A1482" s="5">
        <v>45111.717462129629</v>
      </c>
      <c r="B1482" s="1">
        <v>3</v>
      </c>
      <c r="C1482" s="6">
        <v>3223.17</v>
      </c>
      <c r="D1482" s="6">
        <v>1</v>
      </c>
      <c r="E1482" s="7" t="s">
        <v>19</v>
      </c>
      <c r="F1482" s="5">
        <v>45114.385291770835</v>
      </c>
      <c r="G1482" s="1">
        <v>2</v>
      </c>
      <c r="H1482" s="5">
        <v>45101.096656886577</v>
      </c>
      <c r="I1482" s="7" t="s">
        <v>20</v>
      </c>
      <c r="J1482" s="7"/>
      <c r="K1482" s="7" t="s">
        <v>50</v>
      </c>
      <c r="L1482" s="7" t="s">
        <v>31</v>
      </c>
      <c r="M1482" s="7" t="s">
        <v>32</v>
      </c>
      <c r="N1482" s="7" t="s">
        <v>33</v>
      </c>
      <c r="O1482" s="7" t="s">
        <v>51</v>
      </c>
      <c r="P1482" s="25">
        <f t="shared" si="335"/>
        <v>1481</v>
      </c>
      <c r="Q1482" s="28">
        <f t="shared" si="332"/>
        <v>45108</v>
      </c>
      <c r="R1482" s="28" t="str">
        <f t="shared" si="322"/>
        <v>OTA</v>
      </c>
      <c r="S1482" s="28" t="str">
        <f t="shared" si="323"/>
        <v>OTA</v>
      </c>
      <c r="T1482" s="29">
        <f t="shared" si="324"/>
        <v>2.1978021978021978E-3</v>
      </c>
      <c r="U1482" s="29">
        <f t="shared" si="333"/>
        <v>2.1978021978021978E-3</v>
      </c>
      <c r="V1482" s="30">
        <f t="shared" si="325"/>
        <v>483.47550000000001</v>
      </c>
      <c r="W1482" s="30">
        <f t="shared" si="326"/>
        <v>0</v>
      </c>
      <c r="X1482" s="30">
        <f t="shared" si="327"/>
        <v>0</v>
      </c>
      <c r="Y1482" s="30">
        <f t="shared" si="328"/>
        <v>58.017059999999994</v>
      </c>
      <c r="Z1482" s="30">
        <f t="shared" si="329"/>
        <v>191.66666666666666</v>
      </c>
      <c r="AA1482" s="30">
        <f t="shared" si="330"/>
        <v>4.395604395604396</v>
      </c>
      <c r="AB1482" s="30">
        <f t="shared" si="331"/>
        <v>0</v>
      </c>
      <c r="AC1482" s="30">
        <f t="shared" si="334"/>
        <v>2485.6151689377289</v>
      </c>
    </row>
    <row r="1483" spans="1:29" x14ac:dyDescent="0.35">
      <c r="A1483" s="5">
        <v>45111.778908055552</v>
      </c>
      <c r="B1483" s="1">
        <v>1</v>
      </c>
      <c r="C1483" s="6">
        <v>1572.18</v>
      </c>
      <c r="D1483" s="6">
        <v>1</v>
      </c>
      <c r="E1483" s="7" t="s">
        <v>19</v>
      </c>
      <c r="F1483" s="5">
        <v>45112.458333333336</v>
      </c>
      <c r="G1483" s="1">
        <v>2</v>
      </c>
      <c r="H1483" s="5">
        <v>45062.757449490739</v>
      </c>
      <c r="I1483" s="7" t="s">
        <v>20</v>
      </c>
      <c r="J1483" s="7"/>
      <c r="K1483" s="7" t="s">
        <v>30</v>
      </c>
      <c r="L1483" s="7" t="s">
        <v>31</v>
      </c>
      <c r="M1483" s="7" t="s">
        <v>58</v>
      </c>
      <c r="N1483" s="7" t="s">
        <v>33</v>
      </c>
      <c r="O1483" s="7" t="s">
        <v>30</v>
      </c>
      <c r="P1483" s="25">
        <f t="shared" si="335"/>
        <v>1482</v>
      </c>
      <c r="Q1483" s="28">
        <f t="shared" si="332"/>
        <v>45108</v>
      </c>
      <c r="R1483" s="28" t="str">
        <f t="shared" si="322"/>
        <v>OTA</v>
      </c>
      <c r="S1483" s="28" t="str">
        <f t="shared" si="323"/>
        <v>OTA</v>
      </c>
      <c r="T1483" s="29">
        <f t="shared" si="324"/>
        <v>7.326007326007326E-4</v>
      </c>
      <c r="U1483" s="29">
        <f t="shared" si="333"/>
        <v>7.326007326007326E-4</v>
      </c>
      <c r="V1483" s="30">
        <f t="shared" si="325"/>
        <v>235.827</v>
      </c>
      <c r="W1483" s="30">
        <f t="shared" si="326"/>
        <v>0</v>
      </c>
      <c r="X1483" s="30">
        <f t="shared" si="327"/>
        <v>0</v>
      </c>
      <c r="Y1483" s="30">
        <f t="shared" si="328"/>
        <v>28.299239999999998</v>
      </c>
      <c r="Z1483" s="30">
        <f t="shared" si="329"/>
        <v>115</v>
      </c>
      <c r="AA1483" s="30">
        <f t="shared" si="330"/>
        <v>1.4652014652014651</v>
      </c>
      <c r="AB1483" s="30">
        <f t="shared" si="331"/>
        <v>0</v>
      </c>
      <c r="AC1483" s="30">
        <f t="shared" si="334"/>
        <v>1191.5885585347987</v>
      </c>
    </row>
    <row r="1484" spans="1:29" x14ac:dyDescent="0.35">
      <c r="A1484" s="5">
        <v>45111.671363738424</v>
      </c>
      <c r="B1484" s="1">
        <v>2</v>
      </c>
      <c r="C1484" s="6">
        <v>1762.14</v>
      </c>
      <c r="D1484" s="6">
        <v>1</v>
      </c>
      <c r="E1484" s="7" t="s">
        <v>19</v>
      </c>
      <c r="F1484" s="5">
        <v>45113.456005219909</v>
      </c>
      <c r="G1484" s="1">
        <v>1</v>
      </c>
      <c r="H1484" s="5">
        <v>45111.513969259257</v>
      </c>
      <c r="I1484" s="7" t="s">
        <v>20</v>
      </c>
      <c r="J1484" s="7"/>
      <c r="K1484" s="7"/>
      <c r="L1484" s="7" t="s">
        <v>21</v>
      </c>
      <c r="M1484" s="7" t="s">
        <v>99</v>
      </c>
      <c r="N1484" s="7" t="s">
        <v>33</v>
      </c>
      <c r="O1484" s="7" t="s">
        <v>46</v>
      </c>
      <c r="P1484" s="25">
        <f t="shared" si="335"/>
        <v>1483</v>
      </c>
      <c r="Q1484" s="28">
        <f t="shared" si="332"/>
        <v>45108</v>
      </c>
      <c r="R1484" s="28" t="str">
        <f t="shared" si="322"/>
        <v>WEB</v>
      </c>
      <c r="S1484" s="28" t="str">
        <f t="shared" si="323"/>
        <v>WEBSITE</v>
      </c>
      <c r="T1484" s="29">
        <f t="shared" si="324"/>
        <v>3.3726812816188868E-3</v>
      </c>
      <c r="U1484" s="29">
        <f t="shared" si="333"/>
        <v>3.3726812816188868E-3</v>
      </c>
      <c r="V1484" s="30">
        <f t="shared" si="325"/>
        <v>17.621400000000001</v>
      </c>
      <c r="W1484" s="30">
        <f t="shared" si="326"/>
        <v>50</v>
      </c>
      <c r="X1484" s="30">
        <f t="shared" si="327"/>
        <v>0</v>
      </c>
      <c r="Y1484" s="30">
        <f t="shared" si="328"/>
        <v>24.669960000000003</v>
      </c>
      <c r="Z1484" s="30">
        <f t="shared" si="329"/>
        <v>153.33333333333331</v>
      </c>
      <c r="AA1484" s="30">
        <f t="shared" si="330"/>
        <v>33.726812816188868</v>
      </c>
      <c r="AB1484" s="30">
        <f t="shared" si="331"/>
        <v>0</v>
      </c>
      <c r="AC1484" s="30">
        <f t="shared" si="334"/>
        <v>1482.7884938504781</v>
      </c>
    </row>
    <row r="1485" spans="1:29" x14ac:dyDescent="0.35">
      <c r="A1485" s="5">
        <v>45111.675678784719</v>
      </c>
      <c r="B1485" s="1">
        <v>1</v>
      </c>
      <c r="C1485" s="6">
        <v>982.13</v>
      </c>
      <c r="D1485" s="6">
        <v>1</v>
      </c>
      <c r="E1485" s="7" t="s">
        <v>19</v>
      </c>
      <c r="F1485" s="5">
        <v>45112.457959965279</v>
      </c>
      <c r="G1485" s="1">
        <v>2</v>
      </c>
      <c r="H1485" s="5">
        <v>45111.4423843287</v>
      </c>
      <c r="I1485" s="7" t="s">
        <v>20</v>
      </c>
      <c r="J1485" s="7"/>
      <c r="K1485" s="7"/>
      <c r="L1485" s="7" t="s">
        <v>21</v>
      </c>
      <c r="M1485" s="7" t="s">
        <v>52</v>
      </c>
      <c r="N1485" s="7" t="s">
        <v>23</v>
      </c>
      <c r="O1485" s="7" t="s">
        <v>24</v>
      </c>
      <c r="P1485" s="25">
        <f t="shared" si="335"/>
        <v>1484</v>
      </c>
      <c r="Q1485" s="28">
        <f t="shared" si="332"/>
        <v>45108</v>
      </c>
      <c r="R1485" s="28" t="str">
        <f t="shared" si="322"/>
        <v>WEB</v>
      </c>
      <c r="S1485" s="28" t="str">
        <f t="shared" si="323"/>
        <v>OFFLINE</v>
      </c>
      <c r="T1485" s="29">
        <f t="shared" si="324"/>
        <v>1.6863406408094434E-3</v>
      </c>
      <c r="U1485" s="29">
        <f t="shared" si="333"/>
        <v>1.6863406408094434E-3</v>
      </c>
      <c r="V1485" s="30">
        <f t="shared" si="325"/>
        <v>0</v>
      </c>
      <c r="W1485" s="30">
        <f t="shared" si="326"/>
        <v>0</v>
      </c>
      <c r="X1485" s="30">
        <f t="shared" si="327"/>
        <v>0</v>
      </c>
      <c r="Y1485" s="30">
        <f t="shared" si="328"/>
        <v>13.74982</v>
      </c>
      <c r="Z1485" s="30">
        <f t="shared" si="329"/>
        <v>115</v>
      </c>
      <c r="AA1485" s="30">
        <f t="shared" si="330"/>
        <v>0</v>
      </c>
      <c r="AB1485" s="30">
        <f t="shared" si="331"/>
        <v>0</v>
      </c>
      <c r="AC1485" s="30">
        <f t="shared" si="334"/>
        <v>853.38018</v>
      </c>
    </row>
    <row r="1486" spans="1:29" x14ac:dyDescent="0.35">
      <c r="A1486" s="5">
        <v>45111.697086377317</v>
      </c>
      <c r="B1486" s="1">
        <v>1</v>
      </c>
      <c r="C1486" s="6">
        <v>1016.03</v>
      </c>
      <c r="D1486" s="6">
        <v>1</v>
      </c>
      <c r="E1486" s="7" t="s">
        <v>19</v>
      </c>
      <c r="F1486" s="5">
        <v>45112.35360224537</v>
      </c>
      <c r="G1486" s="1">
        <v>2</v>
      </c>
      <c r="H1486" s="5">
        <v>44938.808473310186</v>
      </c>
      <c r="I1486" s="7" t="s">
        <v>20</v>
      </c>
      <c r="J1486" s="7"/>
      <c r="K1486" s="7" t="s">
        <v>50</v>
      </c>
      <c r="L1486" s="7" t="s">
        <v>31</v>
      </c>
      <c r="M1486" s="7" t="s">
        <v>32</v>
      </c>
      <c r="N1486" s="7" t="s">
        <v>28</v>
      </c>
      <c r="O1486" s="7" t="s">
        <v>51</v>
      </c>
      <c r="P1486" s="25">
        <f t="shared" si="335"/>
        <v>1485</v>
      </c>
      <c r="Q1486" s="28">
        <f t="shared" si="332"/>
        <v>45108</v>
      </c>
      <c r="R1486" s="28" t="str">
        <f t="shared" si="322"/>
        <v>OTA</v>
      </c>
      <c r="S1486" s="28" t="str">
        <f t="shared" si="323"/>
        <v>OTA</v>
      </c>
      <c r="T1486" s="29">
        <f t="shared" si="324"/>
        <v>7.326007326007326E-4</v>
      </c>
      <c r="U1486" s="29">
        <f t="shared" si="333"/>
        <v>7.326007326007326E-4</v>
      </c>
      <c r="V1486" s="30">
        <f t="shared" si="325"/>
        <v>152.40449999999998</v>
      </c>
      <c r="W1486" s="30">
        <f t="shared" si="326"/>
        <v>0</v>
      </c>
      <c r="X1486" s="30">
        <f t="shared" si="327"/>
        <v>0</v>
      </c>
      <c r="Y1486" s="30">
        <f t="shared" si="328"/>
        <v>18.288539999999998</v>
      </c>
      <c r="Z1486" s="30">
        <f t="shared" si="329"/>
        <v>115</v>
      </c>
      <c r="AA1486" s="30">
        <f t="shared" si="330"/>
        <v>1.4652014652014651</v>
      </c>
      <c r="AB1486" s="30">
        <f t="shared" si="331"/>
        <v>0</v>
      </c>
      <c r="AC1486" s="30">
        <f t="shared" si="334"/>
        <v>728.87175853479857</v>
      </c>
    </row>
    <row r="1487" spans="1:29" x14ac:dyDescent="0.35">
      <c r="A1487" s="5">
        <v>45111.672605162035</v>
      </c>
      <c r="B1487" s="1">
        <v>2</v>
      </c>
      <c r="C1487" s="6">
        <v>1882.15</v>
      </c>
      <c r="D1487" s="6">
        <v>1</v>
      </c>
      <c r="E1487" s="7" t="s">
        <v>19</v>
      </c>
      <c r="F1487" s="5">
        <v>45113.377727812498</v>
      </c>
      <c r="G1487" s="1">
        <v>2</v>
      </c>
      <c r="H1487" s="5">
        <v>44851.872244525461</v>
      </c>
      <c r="I1487" s="7" t="s">
        <v>20</v>
      </c>
      <c r="J1487" s="7"/>
      <c r="K1487" s="7" t="s">
        <v>50</v>
      </c>
      <c r="L1487" s="7" t="s">
        <v>31</v>
      </c>
      <c r="M1487" s="7" t="s">
        <v>32</v>
      </c>
      <c r="N1487" s="7" t="s">
        <v>28</v>
      </c>
      <c r="O1487" s="7" t="s">
        <v>51</v>
      </c>
      <c r="P1487" s="25">
        <f t="shared" si="335"/>
        <v>1486</v>
      </c>
      <c r="Q1487" s="28">
        <f t="shared" si="332"/>
        <v>45108</v>
      </c>
      <c r="R1487" s="28" t="str">
        <f t="shared" si="322"/>
        <v>OTA</v>
      </c>
      <c r="S1487" s="28" t="str">
        <f t="shared" si="323"/>
        <v>OTA</v>
      </c>
      <c r="T1487" s="29">
        <f t="shared" si="324"/>
        <v>1.4652014652014652E-3</v>
      </c>
      <c r="U1487" s="29">
        <f t="shared" si="333"/>
        <v>1.4652014652014652E-3</v>
      </c>
      <c r="V1487" s="30">
        <f t="shared" si="325"/>
        <v>282.32249999999999</v>
      </c>
      <c r="W1487" s="30">
        <f t="shared" si="326"/>
        <v>0</v>
      </c>
      <c r="X1487" s="30">
        <f t="shared" si="327"/>
        <v>0</v>
      </c>
      <c r="Y1487" s="30">
        <f t="shared" si="328"/>
        <v>33.878700000000002</v>
      </c>
      <c r="Z1487" s="30">
        <f t="shared" si="329"/>
        <v>153.33333333333331</v>
      </c>
      <c r="AA1487" s="30">
        <f t="shared" si="330"/>
        <v>2.9304029304029302</v>
      </c>
      <c r="AB1487" s="30">
        <f t="shared" si="331"/>
        <v>0</v>
      </c>
      <c r="AC1487" s="30">
        <f t="shared" si="334"/>
        <v>1409.6850637362638</v>
      </c>
    </row>
    <row r="1488" spans="1:29" x14ac:dyDescent="0.35">
      <c r="A1488" s="5">
        <v>45111.74060646991</v>
      </c>
      <c r="B1488" s="1">
        <v>7</v>
      </c>
      <c r="C1488" s="6">
        <v>6793.04</v>
      </c>
      <c r="D1488" s="6">
        <v>1</v>
      </c>
      <c r="E1488" s="7" t="s">
        <v>19</v>
      </c>
      <c r="F1488" s="5">
        <v>45118.218387152781</v>
      </c>
      <c r="G1488" s="1">
        <v>2</v>
      </c>
      <c r="H1488" s="5">
        <v>44801.891712638891</v>
      </c>
      <c r="I1488" s="7" t="s">
        <v>20</v>
      </c>
      <c r="J1488" s="7"/>
      <c r="K1488" s="7" t="s">
        <v>30</v>
      </c>
      <c r="L1488" s="7" t="s">
        <v>31</v>
      </c>
      <c r="M1488" s="7" t="s">
        <v>34</v>
      </c>
      <c r="N1488" s="7" t="s">
        <v>28</v>
      </c>
      <c r="O1488" s="7" t="s">
        <v>30</v>
      </c>
      <c r="P1488" s="25">
        <f t="shared" si="335"/>
        <v>1487</v>
      </c>
      <c r="Q1488" s="28">
        <f t="shared" si="332"/>
        <v>45108</v>
      </c>
      <c r="R1488" s="28" t="str">
        <f t="shared" si="322"/>
        <v>OTA</v>
      </c>
      <c r="S1488" s="28" t="str">
        <f t="shared" si="323"/>
        <v>OTA</v>
      </c>
      <c r="T1488" s="29">
        <f t="shared" si="324"/>
        <v>5.1282051282051282E-3</v>
      </c>
      <c r="U1488" s="29">
        <f t="shared" si="333"/>
        <v>5.1282051282051282E-3</v>
      </c>
      <c r="V1488" s="30">
        <f t="shared" si="325"/>
        <v>1018.9559999999999</v>
      </c>
      <c r="W1488" s="30">
        <f t="shared" si="326"/>
        <v>0</v>
      </c>
      <c r="X1488" s="30">
        <f t="shared" si="327"/>
        <v>0</v>
      </c>
      <c r="Y1488" s="30">
        <f t="shared" si="328"/>
        <v>122.27471999999999</v>
      </c>
      <c r="Z1488" s="30">
        <f t="shared" si="329"/>
        <v>345</v>
      </c>
      <c r="AA1488" s="30">
        <f t="shared" si="330"/>
        <v>10.256410256410257</v>
      </c>
      <c r="AB1488" s="30">
        <f t="shared" si="331"/>
        <v>0</v>
      </c>
      <c r="AC1488" s="30">
        <f t="shared" si="334"/>
        <v>5296.5528697435902</v>
      </c>
    </row>
    <row r="1489" spans="1:29" x14ac:dyDescent="0.35">
      <c r="A1489" s="5">
        <v>45111.526911759262</v>
      </c>
      <c r="B1489" s="1">
        <v>3</v>
      </c>
      <c r="C1489" s="6">
        <v>5348.67</v>
      </c>
      <c r="D1489" s="6">
        <v>1</v>
      </c>
      <c r="E1489" s="7" t="s">
        <v>19</v>
      </c>
      <c r="F1489" s="5">
        <v>45114.413203645832</v>
      </c>
      <c r="G1489" s="1">
        <v>2</v>
      </c>
      <c r="H1489" s="5">
        <v>44972.822976053241</v>
      </c>
      <c r="I1489" s="7" t="s">
        <v>42</v>
      </c>
      <c r="J1489" s="7"/>
      <c r="K1489" s="7"/>
      <c r="L1489" s="7" t="s">
        <v>21</v>
      </c>
      <c r="M1489" s="7" t="s">
        <v>55</v>
      </c>
      <c r="N1489" s="7" t="s">
        <v>43</v>
      </c>
      <c r="O1489" s="7" t="s">
        <v>46</v>
      </c>
      <c r="P1489" s="25">
        <f t="shared" si="335"/>
        <v>1488</v>
      </c>
      <c r="Q1489" s="28">
        <f t="shared" si="332"/>
        <v>45108</v>
      </c>
      <c r="R1489" s="28" t="str">
        <f t="shared" si="322"/>
        <v>WEB</v>
      </c>
      <c r="S1489" s="28" t="str">
        <f t="shared" si="323"/>
        <v>WEBSITE</v>
      </c>
      <c r="T1489" s="29">
        <f t="shared" si="324"/>
        <v>5.0590219224283303E-3</v>
      </c>
      <c r="U1489" s="29">
        <f t="shared" si="333"/>
        <v>5.0590219224283303E-3</v>
      </c>
      <c r="V1489" s="30">
        <f t="shared" si="325"/>
        <v>53.486699999999999</v>
      </c>
      <c r="W1489" s="30">
        <f t="shared" si="326"/>
        <v>50</v>
      </c>
      <c r="X1489" s="30">
        <f t="shared" si="327"/>
        <v>0</v>
      </c>
      <c r="Y1489" s="30">
        <f t="shared" si="328"/>
        <v>74.881380000000007</v>
      </c>
      <c r="Z1489" s="30">
        <f t="shared" si="329"/>
        <v>191.66666666666666</v>
      </c>
      <c r="AA1489" s="30">
        <f t="shared" si="330"/>
        <v>50.590219224283302</v>
      </c>
      <c r="AB1489" s="30">
        <f t="shared" si="331"/>
        <v>0</v>
      </c>
      <c r="AC1489" s="30">
        <f t="shared" si="334"/>
        <v>4928.04503410905</v>
      </c>
    </row>
    <row r="1490" spans="1:29" x14ac:dyDescent="0.35">
      <c r="A1490" s="5">
        <v>45111.588347245372</v>
      </c>
      <c r="B1490" s="1">
        <v>2</v>
      </c>
      <c r="C1490" s="6">
        <v>3405.84</v>
      </c>
      <c r="D1490" s="6">
        <v>1</v>
      </c>
      <c r="E1490" s="7" t="s">
        <v>19</v>
      </c>
      <c r="F1490" s="5">
        <v>45113.45256283565</v>
      </c>
      <c r="G1490" s="1">
        <v>4</v>
      </c>
      <c r="H1490" s="5">
        <v>44947.700146469906</v>
      </c>
      <c r="I1490" s="7" t="s">
        <v>44</v>
      </c>
      <c r="J1490" s="7"/>
      <c r="K1490" s="7" t="s">
        <v>35</v>
      </c>
      <c r="L1490" s="7" t="s">
        <v>31</v>
      </c>
      <c r="M1490" s="7" t="s">
        <v>32</v>
      </c>
      <c r="N1490" s="7" t="s">
        <v>33</v>
      </c>
      <c r="O1490" s="7" t="s">
        <v>35</v>
      </c>
      <c r="P1490" s="25">
        <f t="shared" si="335"/>
        <v>1489</v>
      </c>
      <c r="Q1490" s="28">
        <f t="shared" si="332"/>
        <v>45108</v>
      </c>
      <c r="R1490" s="28" t="str">
        <f t="shared" si="322"/>
        <v>OTA</v>
      </c>
      <c r="S1490" s="28" t="str">
        <f t="shared" si="323"/>
        <v>OTA</v>
      </c>
      <c r="T1490" s="29">
        <f t="shared" si="324"/>
        <v>1.4652014652014652E-3</v>
      </c>
      <c r="U1490" s="29">
        <f t="shared" si="333"/>
        <v>1.4652014652014652E-3</v>
      </c>
      <c r="V1490" s="30">
        <f t="shared" si="325"/>
        <v>510.87599999999998</v>
      </c>
      <c r="W1490" s="30">
        <f t="shared" si="326"/>
        <v>0</v>
      </c>
      <c r="X1490" s="30">
        <f t="shared" si="327"/>
        <v>0</v>
      </c>
      <c r="Y1490" s="30">
        <f t="shared" si="328"/>
        <v>61.305119999999995</v>
      </c>
      <c r="Z1490" s="30">
        <f t="shared" si="329"/>
        <v>153.33333333333331</v>
      </c>
      <c r="AA1490" s="30">
        <f t="shared" si="330"/>
        <v>2.9304029304029302</v>
      </c>
      <c r="AB1490" s="30">
        <f t="shared" si="331"/>
        <v>0</v>
      </c>
      <c r="AC1490" s="30">
        <f t="shared" si="334"/>
        <v>2677.3951437362639</v>
      </c>
    </row>
    <row r="1491" spans="1:29" x14ac:dyDescent="0.35">
      <c r="A1491" s="5">
        <v>45111.695259155094</v>
      </c>
      <c r="B1491" s="1">
        <v>3</v>
      </c>
      <c r="C1491" s="6">
        <v>7068.29</v>
      </c>
      <c r="D1491" s="6">
        <v>1</v>
      </c>
      <c r="E1491" s="7" t="s">
        <v>19</v>
      </c>
      <c r="F1491" s="5">
        <v>45114.417415578704</v>
      </c>
      <c r="G1491" s="1">
        <v>3</v>
      </c>
      <c r="H1491" s="5">
        <v>44955.91763300926</v>
      </c>
      <c r="I1491" s="7" t="s">
        <v>44</v>
      </c>
      <c r="J1491" s="7"/>
      <c r="K1491" s="7" t="s">
        <v>35</v>
      </c>
      <c r="L1491" s="7" t="s">
        <v>31</v>
      </c>
      <c r="M1491" s="7" t="s">
        <v>58</v>
      </c>
      <c r="N1491" s="7" t="s">
        <v>33</v>
      </c>
      <c r="O1491" s="7" t="s">
        <v>36</v>
      </c>
      <c r="P1491" s="25">
        <f t="shared" si="335"/>
        <v>1490</v>
      </c>
      <c r="Q1491" s="28">
        <f t="shared" si="332"/>
        <v>45108</v>
      </c>
      <c r="R1491" s="28" t="str">
        <f t="shared" si="322"/>
        <v>OTA</v>
      </c>
      <c r="S1491" s="28" t="str">
        <f t="shared" si="323"/>
        <v>OTA</v>
      </c>
      <c r="T1491" s="29">
        <f t="shared" si="324"/>
        <v>2.1978021978021978E-3</v>
      </c>
      <c r="U1491" s="29">
        <f t="shared" si="333"/>
        <v>2.1978021978021978E-3</v>
      </c>
      <c r="V1491" s="30">
        <f t="shared" si="325"/>
        <v>1060.2435</v>
      </c>
      <c r="W1491" s="30">
        <f t="shared" si="326"/>
        <v>0</v>
      </c>
      <c r="X1491" s="30">
        <f t="shared" si="327"/>
        <v>0</v>
      </c>
      <c r="Y1491" s="30">
        <f t="shared" si="328"/>
        <v>127.22921999999998</v>
      </c>
      <c r="Z1491" s="30">
        <f t="shared" si="329"/>
        <v>191.66666666666666</v>
      </c>
      <c r="AA1491" s="30">
        <f t="shared" si="330"/>
        <v>4.395604395604396</v>
      </c>
      <c r="AB1491" s="30">
        <f t="shared" si="331"/>
        <v>0</v>
      </c>
      <c r="AC1491" s="30">
        <f t="shared" si="334"/>
        <v>5684.7550089377291</v>
      </c>
    </row>
    <row r="1492" spans="1:29" x14ac:dyDescent="0.35">
      <c r="A1492" s="5">
        <v>45111.66549003472</v>
      </c>
      <c r="B1492" s="1">
        <v>1</v>
      </c>
      <c r="C1492" s="6">
        <v>2038.57</v>
      </c>
      <c r="D1492" s="6">
        <v>1</v>
      </c>
      <c r="E1492" s="7" t="s">
        <v>19</v>
      </c>
      <c r="F1492" s="5">
        <v>45112.440623414353</v>
      </c>
      <c r="G1492" s="1">
        <v>5</v>
      </c>
      <c r="H1492" s="5">
        <v>45101.041035682872</v>
      </c>
      <c r="I1492" s="7" t="s">
        <v>44</v>
      </c>
      <c r="J1492" s="7"/>
      <c r="K1492" s="7" t="s">
        <v>60</v>
      </c>
      <c r="L1492" s="7" t="s">
        <v>21</v>
      </c>
      <c r="M1492" s="7" t="s">
        <v>22</v>
      </c>
      <c r="N1492" s="7" t="s">
        <v>33</v>
      </c>
      <c r="O1492" s="7" t="s">
        <v>61</v>
      </c>
      <c r="P1492" s="25">
        <f t="shared" si="335"/>
        <v>1491</v>
      </c>
      <c r="Q1492" s="28">
        <f t="shared" si="332"/>
        <v>45108</v>
      </c>
      <c r="R1492" s="28" t="str">
        <f t="shared" si="322"/>
        <v>WEB</v>
      </c>
      <c r="S1492" s="28" t="str">
        <f t="shared" si="323"/>
        <v>META</v>
      </c>
      <c r="T1492" s="29">
        <f t="shared" si="324"/>
        <v>1.6863406408094434E-3</v>
      </c>
      <c r="U1492" s="29">
        <f t="shared" si="333"/>
        <v>1.6863406408094434E-3</v>
      </c>
      <c r="V1492" s="30">
        <f t="shared" si="325"/>
        <v>0</v>
      </c>
      <c r="W1492" s="30">
        <f t="shared" si="326"/>
        <v>0</v>
      </c>
      <c r="X1492" s="30">
        <f t="shared" si="327"/>
        <v>0</v>
      </c>
      <c r="Y1492" s="30">
        <f t="shared" si="328"/>
        <v>36.694259999999993</v>
      </c>
      <c r="Z1492" s="30">
        <f t="shared" si="329"/>
        <v>115</v>
      </c>
      <c r="AA1492" s="30">
        <f t="shared" si="330"/>
        <v>0</v>
      </c>
      <c r="AB1492" s="30">
        <f t="shared" si="331"/>
        <v>0</v>
      </c>
      <c r="AC1492" s="30">
        <f t="shared" si="334"/>
        <v>1886.87574</v>
      </c>
    </row>
    <row r="1493" spans="1:29" x14ac:dyDescent="0.35">
      <c r="A1493" s="5">
        <v>45111.683831064816</v>
      </c>
      <c r="B1493" s="1">
        <v>3</v>
      </c>
      <c r="C1493" s="6">
        <v>5692.86</v>
      </c>
      <c r="D1493" s="6">
        <v>1</v>
      </c>
      <c r="E1493" s="7" t="s">
        <v>19</v>
      </c>
      <c r="F1493" s="5">
        <v>45114.458333333336</v>
      </c>
      <c r="G1493" s="1">
        <v>4</v>
      </c>
      <c r="H1493" s="5">
        <v>44952.741435567128</v>
      </c>
      <c r="I1493" s="7" t="s">
        <v>44</v>
      </c>
      <c r="J1493" s="7"/>
      <c r="K1493" s="7"/>
      <c r="L1493" s="7" t="s">
        <v>21</v>
      </c>
      <c r="M1493" s="7" t="s">
        <v>55</v>
      </c>
      <c r="N1493" s="7" t="s">
        <v>28</v>
      </c>
      <c r="O1493" s="7" t="s">
        <v>46</v>
      </c>
      <c r="P1493" s="25">
        <f t="shared" si="335"/>
        <v>1492</v>
      </c>
      <c r="Q1493" s="28">
        <f t="shared" si="332"/>
        <v>45108</v>
      </c>
      <c r="R1493" s="28" t="str">
        <f t="shared" si="322"/>
        <v>WEB</v>
      </c>
      <c r="S1493" s="28" t="str">
        <f t="shared" si="323"/>
        <v>WEBSITE</v>
      </c>
      <c r="T1493" s="29">
        <f t="shared" si="324"/>
        <v>5.0590219224283303E-3</v>
      </c>
      <c r="U1493" s="29">
        <f t="shared" si="333"/>
        <v>5.0590219224283303E-3</v>
      </c>
      <c r="V1493" s="30">
        <f t="shared" si="325"/>
        <v>56.928599999999996</v>
      </c>
      <c r="W1493" s="30">
        <f t="shared" si="326"/>
        <v>50</v>
      </c>
      <c r="X1493" s="30">
        <f t="shared" si="327"/>
        <v>0</v>
      </c>
      <c r="Y1493" s="30">
        <f t="shared" si="328"/>
        <v>79.700040000000001</v>
      </c>
      <c r="Z1493" s="30">
        <f t="shared" si="329"/>
        <v>191.66666666666666</v>
      </c>
      <c r="AA1493" s="30">
        <f t="shared" si="330"/>
        <v>50.590219224283302</v>
      </c>
      <c r="AB1493" s="30">
        <f t="shared" si="331"/>
        <v>0</v>
      </c>
      <c r="AC1493" s="30">
        <f t="shared" si="334"/>
        <v>5263.9744741090499</v>
      </c>
    </row>
    <row r="1494" spans="1:29" x14ac:dyDescent="0.35">
      <c r="A1494" s="5">
        <v>45111.662569166663</v>
      </c>
      <c r="B1494" s="1">
        <v>2</v>
      </c>
      <c r="C1494" s="6">
        <v>4389.2</v>
      </c>
      <c r="D1494" s="6">
        <v>1</v>
      </c>
      <c r="E1494" s="7" t="s">
        <v>19</v>
      </c>
      <c r="F1494" s="5">
        <v>45113.314108101855</v>
      </c>
      <c r="G1494" s="1">
        <v>3</v>
      </c>
      <c r="H1494" s="5">
        <v>45034.013616249998</v>
      </c>
      <c r="I1494" s="7" t="s">
        <v>44</v>
      </c>
      <c r="J1494" s="7"/>
      <c r="K1494" s="7"/>
      <c r="L1494" s="7" t="s">
        <v>21</v>
      </c>
      <c r="M1494" s="7" t="s">
        <v>45</v>
      </c>
      <c r="N1494" s="7" t="s">
        <v>23</v>
      </c>
      <c r="O1494" s="7" t="s">
        <v>46</v>
      </c>
      <c r="P1494" s="25">
        <f t="shared" si="335"/>
        <v>1493</v>
      </c>
      <c r="Q1494" s="28">
        <f t="shared" si="332"/>
        <v>45108</v>
      </c>
      <c r="R1494" s="28" t="str">
        <f t="shared" si="322"/>
        <v>WEB</v>
      </c>
      <c r="S1494" s="28" t="str">
        <f t="shared" si="323"/>
        <v>WEBSITE</v>
      </c>
      <c r="T1494" s="29">
        <f t="shared" si="324"/>
        <v>3.3726812816188868E-3</v>
      </c>
      <c r="U1494" s="29">
        <f t="shared" si="333"/>
        <v>3.3726812816188868E-3</v>
      </c>
      <c r="V1494" s="30">
        <f t="shared" si="325"/>
        <v>43.891999999999996</v>
      </c>
      <c r="W1494" s="30">
        <f t="shared" si="326"/>
        <v>50</v>
      </c>
      <c r="X1494" s="30">
        <f t="shared" si="327"/>
        <v>0</v>
      </c>
      <c r="Y1494" s="30">
        <f t="shared" si="328"/>
        <v>61.448799999999999</v>
      </c>
      <c r="Z1494" s="30">
        <f t="shared" si="329"/>
        <v>153.33333333333331</v>
      </c>
      <c r="AA1494" s="30">
        <f t="shared" si="330"/>
        <v>33.726812816188868</v>
      </c>
      <c r="AB1494" s="30">
        <f t="shared" si="331"/>
        <v>0</v>
      </c>
      <c r="AC1494" s="30">
        <f t="shared" si="334"/>
        <v>4046.7990538504778</v>
      </c>
    </row>
    <row r="1495" spans="1:29" x14ac:dyDescent="0.35">
      <c r="A1495" s="5">
        <v>45111.697932858799</v>
      </c>
      <c r="B1495" s="1">
        <v>1</v>
      </c>
      <c r="C1495" s="6">
        <v>940.18</v>
      </c>
      <c r="D1495" s="6">
        <v>1</v>
      </c>
      <c r="E1495" s="7" t="s">
        <v>19</v>
      </c>
      <c r="F1495" s="5">
        <v>45112.449049270836</v>
      </c>
      <c r="G1495" s="1">
        <v>2</v>
      </c>
      <c r="H1495" s="5">
        <v>45034.48728321759</v>
      </c>
      <c r="I1495" s="7" t="s">
        <v>48</v>
      </c>
      <c r="J1495" s="7"/>
      <c r="K1495" s="7" t="s">
        <v>30</v>
      </c>
      <c r="L1495" s="7" t="s">
        <v>31</v>
      </c>
      <c r="M1495" s="7" t="s">
        <v>34</v>
      </c>
      <c r="N1495" s="7" t="s">
        <v>33</v>
      </c>
      <c r="O1495" s="7" t="s">
        <v>30</v>
      </c>
      <c r="P1495" s="25">
        <f t="shared" si="335"/>
        <v>1494</v>
      </c>
      <c r="Q1495" s="28">
        <f t="shared" si="332"/>
        <v>45108</v>
      </c>
      <c r="R1495" s="28" t="str">
        <f t="shared" si="322"/>
        <v>OTA</v>
      </c>
      <c r="S1495" s="28" t="str">
        <f t="shared" si="323"/>
        <v>OTA</v>
      </c>
      <c r="T1495" s="29">
        <f t="shared" si="324"/>
        <v>7.326007326007326E-4</v>
      </c>
      <c r="U1495" s="29">
        <f t="shared" si="333"/>
        <v>7.326007326007326E-4</v>
      </c>
      <c r="V1495" s="30">
        <f t="shared" si="325"/>
        <v>141.02699999999999</v>
      </c>
      <c r="W1495" s="30">
        <f t="shared" si="326"/>
        <v>0</v>
      </c>
      <c r="X1495" s="30">
        <f t="shared" si="327"/>
        <v>0</v>
      </c>
      <c r="Y1495" s="30">
        <f t="shared" si="328"/>
        <v>16.923239999999996</v>
      </c>
      <c r="Z1495" s="30">
        <f t="shared" si="329"/>
        <v>115</v>
      </c>
      <c r="AA1495" s="30">
        <f t="shared" si="330"/>
        <v>1.4652014652014651</v>
      </c>
      <c r="AB1495" s="30">
        <f t="shared" si="331"/>
        <v>0</v>
      </c>
      <c r="AC1495" s="30">
        <f t="shared" si="334"/>
        <v>665.76455853479843</v>
      </c>
    </row>
    <row r="1496" spans="1:29" x14ac:dyDescent="0.35">
      <c r="A1496" s="5">
        <v>45111.709015451386</v>
      </c>
      <c r="B1496" s="1">
        <v>1</v>
      </c>
      <c r="C1496" s="6">
        <v>1671.88</v>
      </c>
      <c r="D1496" s="6">
        <v>1</v>
      </c>
      <c r="E1496" s="7" t="s">
        <v>19</v>
      </c>
      <c r="F1496" s="5">
        <v>45112.458333333336</v>
      </c>
      <c r="G1496" s="1">
        <v>4</v>
      </c>
      <c r="H1496" s="5">
        <v>45085.430689039349</v>
      </c>
      <c r="I1496" s="7" t="s">
        <v>63</v>
      </c>
      <c r="J1496" s="7"/>
      <c r="K1496" s="7" t="s">
        <v>30</v>
      </c>
      <c r="L1496" s="7" t="s">
        <v>31</v>
      </c>
      <c r="M1496" s="7" t="s">
        <v>32</v>
      </c>
      <c r="N1496" s="7" t="s">
        <v>33</v>
      </c>
      <c r="O1496" s="7" t="s">
        <v>30</v>
      </c>
      <c r="P1496" s="25">
        <f t="shared" si="335"/>
        <v>1495</v>
      </c>
      <c r="Q1496" s="28">
        <f t="shared" si="332"/>
        <v>45108</v>
      </c>
      <c r="R1496" s="28" t="str">
        <f t="shared" si="322"/>
        <v>OTA</v>
      </c>
      <c r="S1496" s="28" t="str">
        <f t="shared" si="323"/>
        <v>OTA</v>
      </c>
      <c r="T1496" s="29">
        <f t="shared" si="324"/>
        <v>7.326007326007326E-4</v>
      </c>
      <c r="U1496" s="29">
        <f t="shared" si="333"/>
        <v>7.326007326007326E-4</v>
      </c>
      <c r="V1496" s="30">
        <f t="shared" si="325"/>
        <v>250.78200000000001</v>
      </c>
      <c r="W1496" s="30">
        <f t="shared" si="326"/>
        <v>0</v>
      </c>
      <c r="X1496" s="30">
        <f t="shared" si="327"/>
        <v>0</v>
      </c>
      <c r="Y1496" s="30">
        <f t="shared" si="328"/>
        <v>30.09384</v>
      </c>
      <c r="Z1496" s="30">
        <f t="shared" si="329"/>
        <v>115</v>
      </c>
      <c r="AA1496" s="30">
        <f t="shared" si="330"/>
        <v>1.4652014652014651</v>
      </c>
      <c r="AB1496" s="30">
        <f t="shared" si="331"/>
        <v>0</v>
      </c>
      <c r="AC1496" s="30">
        <f t="shared" si="334"/>
        <v>1274.5389585347987</v>
      </c>
    </row>
    <row r="1497" spans="1:29" x14ac:dyDescent="0.35">
      <c r="A1497" s="5">
        <v>45111.801755740744</v>
      </c>
      <c r="B1497" s="1">
        <v>1</v>
      </c>
      <c r="C1497" s="6">
        <v>1500</v>
      </c>
      <c r="D1497" s="6">
        <v>1</v>
      </c>
      <c r="E1497" s="7" t="s">
        <v>19</v>
      </c>
      <c r="F1497" s="5">
        <v>45112.309071006945</v>
      </c>
      <c r="G1497" s="1">
        <v>4</v>
      </c>
      <c r="H1497" s="5">
        <v>44990.494600439815</v>
      </c>
      <c r="I1497" s="7" t="s">
        <v>63</v>
      </c>
      <c r="J1497" s="7"/>
      <c r="K1497" s="7" t="s">
        <v>30</v>
      </c>
      <c r="L1497" s="7" t="s">
        <v>31</v>
      </c>
      <c r="M1497" s="7" t="s">
        <v>32</v>
      </c>
      <c r="N1497" s="7" t="s">
        <v>33</v>
      </c>
      <c r="O1497" s="7" t="s">
        <v>30</v>
      </c>
      <c r="P1497" s="25">
        <f t="shared" si="335"/>
        <v>1496</v>
      </c>
      <c r="Q1497" s="28">
        <f t="shared" si="332"/>
        <v>45108</v>
      </c>
      <c r="R1497" s="28" t="str">
        <f t="shared" si="322"/>
        <v>OTA</v>
      </c>
      <c r="S1497" s="28" t="str">
        <f t="shared" si="323"/>
        <v>OTA</v>
      </c>
      <c r="T1497" s="29">
        <f t="shared" si="324"/>
        <v>7.326007326007326E-4</v>
      </c>
      <c r="U1497" s="29">
        <f t="shared" si="333"/>
        <v>7.326007326007326E-4</v>
      </c>
      <c r="V1497" s="30">
        <f t="shared" si="325"/>
        <v>225</v>
      </c>
      <c r="W1497" s="30">
        <f t="shared" si="326"/>
        <v>0</v>
      </c>
      <c r="X1497" s="30">
        <f t="shared" si="327"/>
        <v>0</v>
      </c>
      <c r="Y1497" s="30">
        <f t="shared" si="328"/>
        <v>26.999999999999996</v>
      </c>
      <c r="Z1497" s="30">
        <f t="shared" si="329"/>
        <v>115</v>
      </c>
      <c r="AA1497" s="30">
        <f t="shared" si="330"/>
        <v>1.4652014652014651</v>
      </c>
      <c r="AB1497" s="30">
        <f t="shared" si="331"/>
        <v>0</v>
      </c>
      <c r="AC1497" s="30">
        <f t="shared" si="334"/>
        <v>1131.5347985347985</v>
      </c>
    </row>
    <row r="1498" spans="1:29" x14ac:dyDescent="0.35">
      <c r="A1498" s="5">
        <v>45111.615669224535</v>
      </c>
      <c r="B1498" s="1">
        <v>1</v>
      </c>
      <c r="C1498" s="6">
        <v>1307.81</v>
      </c>
      <c r="D1498" s="6">
        <v>1</v>
      </c>
      <c r="E1498" s="7" t="s">
        <v>19</v>
      </c>
      <c r="F1498" s="5">
        <v>45112.343209178238</v>
      </c>
      <c r="G1498" s="1">
        <v>4</v>
      </c>
      <c r="H1498" s="5">
        <v>44864.188215798611</v>
      </c>
      <c r="I1498" s="7" t="s">
        <v>63</v>
      </c>
      <c r="J1498" s="7"/>
      <c r="K1498" s="7" t="s">
        <v>30</v>
      </c>
      <c r="L1498" s="7" t="s">
        <v>31</v>
      </c>
      <c r="M1498" s="7" t="s">
        <v>34</v>
      </c>
      <c r="N1498" s="7" t="s">
        <v>33</v>
      </c>
      <c r="O1498" s="7" t="s">
        <v>30</v>
      </c>
      <c r="P1498" s="25">
        <f t="shared" si="335"/>
        <v>1497</v>
      </c>
      <c r="Q1498" s="28">
        <f t="shared" si="332"/>
        <v>45108</v>
      </c>
      <c r="R1498" s="28" t="str">
        <f t="shared" si="322"/>
        <v>OTA</v>
      </c>
      <c r="S1498" s="28" t="str">
        <f t="shared" si="323"/>
        <v>OTA</v>
      </c>
      <c r="T1498" s="29">
        <f t="shared" si="324"/>
        <v>7.326007326007326E-4</v>
      </c>
      <c r="U1498" s="29">
        <f t="shared" si="333"/>
        <v>7.326007326007326E-4</v>
      </c>
      <c r="V1498" s="30">
        <f t="shared" si="325"/>
        <v>196.17149999999998</v>
      </c>
      <c r="W1498" s="30">
        <f t="shared" si="326"/>
        <v>0</v>
      </c>
      <c r="X1498" s="30">
        <f t="shared" si="327"/>
        <v>0</v>
      </c>
      <c r="Y1498" s="30">
        <f t="shared" si="328"/>
        <v>23.540579999999999</v>
      </c>
      <c r="Z1498" s="30">
        <f t="shared" si="329"/>
        <v>115</v>
      </c>
      <c r="AA1498" s="30">
        <f t="shared" si="330"/>
        <v>1.4652014652014651</v>
      </c>
      <c r="AB1498" s="30">
        <f t="shared" si="331"/>
        <v>0</v>
      </c>
      <c r="AC1498" s="30">
        <f t="shared" si="334"/>
        <v>971.63271853479841</v>
      </c>
    </row>
    <row r="1499" spans="1:29" x14ac:dyDescent="0.35">
      <c r="A1499" s="5">
        <v>45111.610410555557</v>
      </c>
      <c r="B1499" s="1">
        <v>6</v>
      </c>
      <c r="C1499" s="6">
        <v>2999.28</v>
      </c>
      <c r="D1499" s="6">
        <v>1</v>
      </c>
      <c r="E1499" s="7" t="s">
        <v>19</v>
      </c>
      <c r="F1499" s="5">
        <v>45117.438961354164</v>
      </c>
      <c r="G1499" s="1">
        <v>1</v>
      </c>
      <c r="H1499" s="5">
        <v>45094.893093252314</v>
      </c>
      <c r="I1499" s="7" t="s">
        <v>49</v>
      </c>
      <c r="J1499" s="7"/>
      <c r="K1499" s="7"/>
      <c r="L1499" s="7" t="s">
        <v>21</v>
      </c>
      <c r="M1499" s="7" t="s">
        <v>64</v>
      </c>
      <c r="N1499" s="7" t="s">
        <v>28</v>
      </c>
      <c r="O1499" s="7" t="s">
        <v>46</v>
      </c>
      <c r="P1499" s="25">
        <f t="shared" si="335"/>
        <v>1498</v>
      </c>
      <c r="Q1499" s="28">
        <f t="shared" si="332"/>
        <v>45108</v>
      </c>
      <c r="R1499" s="28" t="str">
        <f t="shared" si="322"/>
        <v>WEB</v>
      </c>
      <c r="S1499" s="28" t="str">
        <f t="shared" si="323"/>
        <v>WEBSITE</v>
      </c>
      <c r="T1499" s="29">
        <f t="shared" si="324"/>
        <v>1.0118043844856661E-2</v>
      </c>
      <c r="U1499" s="29">
        <f t="shared" si="333"/>
        <v>1.0118043844856661E-2</v>
      </c>
      <c r="V1499" s="30">
        <f t="shared" si="325"/>
        <v>29.992800000000003</v>
      </c>
      <c r="W1499" s="30">
        <f t="shared" si="326"/>
        <v>50</v>
      </c>
      <c r="X1499" s="30">
        <f t="shared" si="327"/>
        <v>0</v>
      </c>
      <c r="Y1499" s="30">
        <f t="shared" si="328"/>
        <v>41.989920000000005</v>
      </c>
      <c r="Z1499" s="30">
        <f t="shared" si="329"/>
        <v>306.66666666666663</v>
      </c>
      <c r="AA1499" s="30">
        <f t="shared" si="330"/>
        <v>101.1804384485666</v>
      </c>
      <c r="AB1499" s="30">
        <f t="shared" si="331"/>
        <v>0</v>
      </c>
      <c r="AC1499" s="30">
        <f t="shared" si="334"/>
        <v>2469.450174884767</v>
      </c>
    </row>
    <row r="1500" spans="1:29" x14ac:dyDescent="0.35">
      <c r="A1500" s="5">
        <v>45111.647634710651</v>
      </c>
      <c r="B1500" s="1">
        <v>1</v>
      </c>
      <c r="C1500" s="6">
        <v>494.64</v>
      </c>
      <c r="D1500" s="6">
        <v>1</v>
      </c>
      <c r="E1500" s="7" t="s">
        <v>19</v>
      </c>
      <c r="F1500" s="5">
        <v>45112.458333333336</v>
      </c>
      <c r="G1500" s="1">
        <v>1</v>
      </c>
      <c r="H1500" s="5">
        <v>45111.031034236112</v>
      </c>
      <c r="I1500" s="7" t="s">
        <v>49</v>
      </c>
      <c r="J1500" s="7"/>
      <c r="K1500" s="7" t="s">
        <v>30</v>
      </c>
      <c r="L1500" s="7" t="s">
        <v>31</v>
      </c>
      <c r="M1500" s="7" t="s">
        <v>32</v>
      </c>
      <c r="N1500" s="7" t="s">
        <v>33</v>
      </c>
      <c r="O1500" s="7" t="s">
        <v>30</v>
      </c>
      <c r="P1500" s="25">
        <f t="shared" si="335"/>
        <v>1499</v>
      </c>
      <c r="Q1500" s="28">
        <f t="shared" si="332"/>
        <v>45108</v>
      </c>
      <c r="R1500" s="28" t="str">
        <f t="shared" si="322"/>
        <v>OTA</v>
      </c>
      <c r="S1500" s="28" t="str">
        <f t="shared" si="323"/>
        <v>OTA</v>
      </c>
      <c r="T1500" s="29">
        <f t="shared" si="324"/>
        <v>7.326007326007326E-4</v>
      </c>
      <c r="U1500" s="29">
        <f t="shared" si="333"/>
        <v>7.326007326007326E-4</v>
      </c>
      <c r="V1500" s="30">
        <f t="shared" si="325"/>
        <v>74.195999999999998</v>
      </c>
      <c r="W1500" s="30">
        <f t="shared" si="326"/>
        <v>0</v>
      </c>
      <c r="X1500" s="30">
        <f t="shared" si="327"/>
        <v>0</v>
      </c>
      <c r="Y1500" s="30">
        <f t="shared" si="328"/>
        <v>8.9035199999999985</v>
      </c>
      <c r="Z1500" s="30">
        <f t="shared" si="329"/>
        <v>115</v>
      </c>
      <c r="AA1500" s="30">
        <f t="shared" si="330"/>
        <v>1.4652014652014651</v>
      </c>
      <c r="AB1500" s="30">
        <f t="shared" si="331"/>
        <v>0</v>
      </c>
      <c r="AC1500" s="30">
        <f t="shared" si="334"/>
        <v>295.07527853479854</v>
      </c>
    </row>
    <row r="1501" spans="1:29" x14ac:dyDescent="0.35">
      <c r="A1501" s="5">
        <v>45111.887897060187</v>
      </c>
      <c r="B1501" s="1">
        <v>1</v>
      </c>
      <c r="C1501" s="6">
        <v>494.64</v>
      </c>
      <c r="D1501" s="6">
        <v>1</v>
      </c>
      <c r="E1501" s="7" t="s">
        <v>19</v>
      </c>
      <c r="F1501" s="5">
        <v>45112.328795914349</v>
      </c>
      <c r="G1501" s="1">
        <v>1</v>
      </c>
      <c r="H1501" s="5">
        <v>45110.969929166669</v>
      </c>
      <c r="I1501" s="7" t="s">
        <v>49</v>
      </c>
      <c r="J1501" s="7"/>
      <c r="K1501" s="7" t="s">
        <v>30</v>
      </c>
      <c r="L1501" s="7" t="s">
        <v>31</v>
      </c>
      <c r="M1501" s="7" t="s">
        <v>32</v>
      </c>
      <c r="N1501" s="7" t="s">
        <v>33</v>
      </c>
      <c r="O1501" s="7" t="s">
        <v>30</v>
      </c>
      <c r="P1501" s="25">
        <f t="shared" si="335"/>
        <v>1500</v>
      </c>
      <c r="Q1501" s="28">
        <f t="shared" si="332"/>
        <v>45108</v>
      </c>
      <c r="R1501" s="28" t="str">
        <f t="shared" si="322"/>
        <v>OTA</v>
      </c>
      <c r="S1501" s="28" t="str">
        <f t="shared" si="323"/>
        <v>OTA</v>
      </c>
      <c r="T1501" s="29">
        <f t="shared" si="324"/>
        <v>7.326007326007326E-4</v>
      </c>
      <c r="U1501" s="29">
        <f t="shared" si="333"/>
        <v>7.326007326007326E-4</v>
      </c>
      <c r="V1501" s="30">
        <f t="shared" si="325"/>
        <v>74.195999999999998</v>
      </c>
      <c r="W1501" s="30">
        <f t="shared" si="326"/>
        <v>0</v>
      </c>
      <c r="X1501" s="30">
        <f t="shared" si="327"/>
        <v>0</v>
      </c>
      <c r="Y1501" s="30">
        <f t="shared" si="328"/>
        <v>8.9035199999999985</v>
      </c>
      <c r="Z1501" s="30">
        <f t="shared" si="329"/>
        <v>115</v>
      </c>
      <c r="AA1501" s="30">
        <f t="shared" si="330"/>
        <v>1.4652014652014651</v>
      </c>
      <c r="AB1501" s="30">
        <f t="shared" si="331"/>
        <v>0</v>
      </c>
      <c r="AC1501" s="30">
        <f t="shared" si="334"/>
        <v>295.07527853479854</v>
      </c>
    </row>
    <row r="1502" spans="1:29" x14ac:dyDescent="0.35">
      <c r="A1502" s="5">
        <v>45111.775657523147</v>
      </c>
      <c r="B1502" s="1">
        <v>4</v>
      </c>
      <c r="C1502" s="6">
        <v>2475</v>
      </c>
      <c r="D1502" s="6">
        <v>1</v>
      </c>
      <c r="E1502" s="7" t="s">
        <v>19</v>
      </c>
      <c r="F1502" s="5">
        <v>45115.291666666664</v>
      </c>
      <c r="G1502" s="1">
        <v>1</v>
      </c>
      <c r="H1502" s="5">
        <v>45050.871662407408</v>
      </c>
      <c r="I1502" s="7" t="s">
        <v>49</v>
      </c>
      <c r="J1502" s="7"/>
      <c r="K1502" s="7" t="s">
        <v>30</v>
      </c>
      <c r="L1502" s="7" t="s">
        <v>31</v>
      </c>
      <c r="M1502" s="7" t="s">
        <v>34</v>
      </c>
      <c r="N1502" s="7" t="s">
        <v>33</v>
      </c>
      <c r="O1502" s="7" t="s">
        <v>30</v>
      </c>
      <c r="P1502" s="25">
        <f t="shared" si="335"/>
        <v>1501</v>
      </c>
      <c r="Q1502" s="28">
        <f t="shared" si="332"/>
        <v>45108</v>
      </c>
      <c r="R1502" s="28" t="str">
        <f t="shared" si="322"/>
        <v>OTA</v>
      </c>
      <c r="S1502" s="28" t="str">
        <f t="shared" si="323"/>
        <v>OTA</v>
      </c>
      <c r="T1502" s="29">
        <f t="shared" si="324"/>
        <v>2.9304029304029304E-3</v>
      </c>
      <c r="U1502" s="29">
        <f t="shared" si="333"/>
        <v>2.9304029304029304E-3</v>
      </c>
      <c r="V1502" s="30">
        <f t="shared" si="325"/>
        <v>371.25</v>
      </c>
      <c r="W1502" s="30">
        <f t="shared" si="326"/>
        <v>0</v>
      </c>
      <c r="X1502" s="30">
        <f t="shared" si="327"/>
        <v>0</v>
      </c>
      <c r="Y1502" s="30">
        <f t="shared" si="328"/>
        <v>44.55</v>
      </c>
      <c r="Z1502" s="30">
        <f t="shared" si="329"/>
        <v>230</v>
      </c>
      <c r="AA1502" s="30">
        <f t="shared" si="330"/>
        <v>5.8608058608058604</v>
      </c>
      <c r="AB1502" s="30">
        <f t="shared" si="331"/>
        <v>0</v>
      </c>
      <c r="AC1502" s="30">
        <f t="shared" si="334"/>
        <v>1823.3391941391942</v>
      </c>
    </row>
    <row r="1503" spans="1:29" x14ac:dyDescent="0.35">
      <c r="A1503" s="5">
        <v>45111.464048437498</v>
      </c>
      <c r="B1503" s="1">
        <v>1</v>
      </c>
      <c r="C1503" s="6">
        <v>413.57</v>
      </c>
      <c r="D1503" s="6">
        <v>1</v>
      </c>
      <c r="E1503" s="7" t="s">
        <v>19</v>
      </c>
      <c r="F1503" s="5">
        <v>45112.458333333336</v>
      </c>
      <c r="G1503" s="1">
        <v>1</v>
      </c>
      <c r="H1503" s="5">
        <v>45110.98752815972</v>
      </c>
      <c r="I1503" s="7" t="s">
        <v>49</v>
      </c>
      <c r="J1503" s="7"/>
      <c r="K1503" s="7" t="s">
        <v>60</v>
      </c>
      <c r="L1503" s="7" t="s">
        <v>21</v>
      </c>
      <c r="M1503" s="7" t="s">
        <v>99</v>
      </c>
      <c r="N1503" s="7" t="s">
        <v>23</v>
      </c>
      <c r="O1503" s="7" t="s">
        <v>61</v>
      </c>
      <c r="P1503" s="25">
        <f t="shared" si="335"/>
        <v>1502</v>
      </c>
      <c r="Q1503" s="28">
        <f t="shared" si="332"/>
        <v>45108</v>
      </c>
      <c r="R1503" s="28" t="str">
        <f t="shared" si="322"/>
        <v>WEB</v>
      </c>
      <c r="S1503" s="28" t="str">
        <f t="shared" si="323"/>
        <v>META</v>
      </c>
      <c r="T1503" s="29">
        <f t="shared" si="324"/>
        <v>1.6863406408094434E-3</v>
      </c>
      <c r="U1503" s="29">
        <f t="shared" si="333"/>
        <v>1.6863406408094434E-3</v>
      </c>
      <c r="V1503" s="30">
        <f t="shared" si="325"/>
        <v>0</v>
      </c>
      <c r="W1503" s="30">
        <f t="shared" si="326"/>
        <v>0</v>
      </c>
      <c r="X1503" s="30">
        <f t="shared" si="327"/>
        <v>0</v>
      </c>
      <c r="Y1503" s="30">
        <f t="shared" si="328"/>
        <v>7.444259999999999</v>
      </c>
      <c r="Z1503" s="30">
        <f t="shared" si="329"/>
        <v>115</v>
      </c>
      <c r="AA1503" s="30">
        <f t="shared" si="330"/>
        <v>0</v>
      </c>
      <c r="AB1503" s="30">
        <f t="shared" si="331"/>
        <v>0</v>
      </c>
      <c r="AC1503" s="30">
        <f t="shared" si="334"/>
        <v>291.12574000000001</v>
      </c>
    </row>
    <row r="1504" spans="1:29" x14ac:dyDescent="0.35">
      <c r="A1504" s="5">
        <v>45111.704840578706</v>
      </c>
      <c r="B1504" s="1">
        <v>1</v>
      </c>
      <c r="C1504" s="6">
        <v>466.07</v>
      </c>
      <c r="D1504" s="6">
        <v>1</v>
      </c>
      <c r="E1504" s="7" t="s">
        <v>19</v>
      </c>
      <c r="F1504" s="5">
        <v>45112.407902314815</v>
      </c>
      <c r="G1504" s="1">
        <v>1</v>
      </c>
      <c r="H1504" s="5">
        <v>45104.297365312501</v>
      </c>
      <c r="I1504" s="7" t="s">
        <v>49</v>
      </c>
      <c r="J1504" s="7"/>
      <c r="K1504" s="7" t="s">
        <v>30</v>
      </c>
      <c r="L1504" s="7" t="s">
        <v>31</v>
      </c>
      <c r="M1504" s="7" t="s">
        <v>34</v>
      </c>
      <c r="N1504" s="7" t="s">
        <v>33</v>
      </c>
      <c r="O1504" s="7" t="s">
        <v>30</v>
      </c>
      <c r="P1504" s="25">
        <f t="shared" si="335"/>
        <v>1503</v>
      </c>
      <c r="Q1504" s="28">
        <f t="shared" si="332"/>
        <v>45108</v>
      </c>
      <c r="R1504" s="28" t="str">
        <f t="shared" si="322"/>
        <v>OTA</v>
      </c>
      <c r="S1504" s="28" t="str">
        <f t="shared" si="323"/>
        <v>OTA</v>
      </c>
      <c r="T1504" s="29">
        <f t="shared" si="324"/>
        <v>7.326007326007326E-4</v>
      </c>
      <c r="U1504" s="29">
        <f t="shared" si="333"/>
        <v>7.326007326007326E-4</v>
      </c>
      <c r="V1504" s="30">
        <f t="shared" si="325"/>
        <v>69.910499999999999</v>
      </c>
      <c r="W1504" s="30">
        <f t="shared" si="326"/>
        <v>0</v>
      </c>
      <c r="X1504" s="30">
        <f t="shared" si="327"/>
        <v>0</v>
      </c>
      <c r="Y1504" s="30">
        <f t="shared" si="328"/>
        <v>8.3892599999999984</v>
      </c>
      <c r="Z1504" s="30">
        <f t="shared" si="329"/>
        <v>115</v>
      </c>
      <c r="AA1504" s="30">
        <f t="shared" si="330"/>
        <v>1.4652014652014651</v>
      </c>
      <c r="AB1504" s="30">
        <f t="shared" si="331"/>
        <v>0</v>
      </c>
      <c r="AC1504" s="30">
        <f t="shared" si="334"/>
        <v>271.30503853479854</v>
      </c>
    </row>
    <row r="1505" spans="1:29" x14ac:dyDescent="0.35">
      <c r="A1505" s="5">
        <v>45111.969310011576</v>
      </c>
      <c r="B1505" s="1">
        <v>1</v>
      </c>
      <c r="C1505" s="6">
        <v>598.21</v>
      </c>
      <c r="D1505" s="6">
        <v>1</v>
      </c>
      <c r="E1505" s="7" t="s">
        <v>19</v>
      </c>
      <c r="F1505" s="5">
        <v>45112.328508680555</v>
      </c>
      <c r="G1505" s="1">
        <v>1</v>
      </c>
      <c r="H1505" s="5">
        <v>45105.008145983797</v>
      </c>
      <c r="I1505" s="7" t="s">
        <v>53</v>
      </c>
      <c r="J1505" s="7"/>
      <c r="K1505" s="7" t="s">
        <v>30</v>
      </c>
      <c r="L1505" s="7" t="s">
        <v>31</v>
      </c>
      <c r="M1505" s="7" t="s">
        <v>32</v>
      </c>
      <c r="N1505" s="7" t="s">
        <v>33</v>
      </c>
      <c r="O1505" s="7" t="s">
        <v>30</v>
      </c>
      <c r="P1505" s="25">
        <f t="shared" si="335"/>
        <v>1504</v>
      </c>
      <c r="Q1505" s="28">
        <f t="shared" si="332"/>
        <v>45108</v>
      </c>
      <c r="R1505" s="28" t="str">
        <f t="shared" si="322"/>
        <v>OTA</v>
      </c>
      <c r="S1505" s="28" t="str">
        <f t="shared" si="323"/>
        <v>OTA</v>
      </c>
      <c r="T1505" s="29">
        <f t="shared" si="324"/>
        <v>7.326007326007326E-4</v>
      </c>
      <c r="U1505" s="29">
        <f t="shared" si="333"/>
        <v>7.326007326007326E-4</v>
      </c>
      <c r="V1505" s="30">
        <f t="shared" si="325"/>
        <v>89.731499999999997</v>
      </c>
      <c r="W1505" s="30">
        <f t="shared" si="326"/>
        <v>0</v>
      </c>
      <c r="X1505" s="30">
        <f t="shared" si="327"/>
        <v>0</v>
      </c>
      <c r="Y1505" s="30">
        <f t="shared" si="328"/>
        <v>10.76778</v>
      </c>
      <c r="Z1505" s="30">
        <f t="shared" si="329"/>
        <v>115</v>
      </c>
      <c r="AA1505" s="30">
        <f t="shared" si="330"/>
        <v>1.4652014652014651</v>
      </c>
      <c r="AB1505" s="30">
        <f t="shared" si="331"/>
        <v>0</v>
      </c>
      <c r="AC1505" s="30">
        <f t="shared" si="334"/>
        <v>381.24551853479858</v>
      </c>
    </row>
    <row r="1506" spans="1:29" x14ac:dyDescent="0.35">
      <c r="A1506" s="5">
        <v>45111.603562696757</v>
      </c>
      <c r="B1506" s="1">
        <v>3</v>
      </c>
      <c r="C1506" s="6">
        <v>1883.66</v>
      </c>
      <c r="D1506" s="6">
        <v>1</v>
      </c>
      <c r="E1506" s="7" t="s">
        <v>19</v>
      </c>
      <c r="F1506" s="5">
        <v>45114.446427916664</v>
      </c>
      <c r="G1506" s="1">
        <v>1</v>
      </c>
      <c r="H1506" s="5">
        <v>45036.178953738425</v>
      </c>
      <c r="I1506" s="7" t="s">
        <v>53</v>
      </c>
      <c r="J1506" s="7"/>
      <c r="K1506" s="7" t="s">
        <v>50</v>
      </c>
      <c r="L1506" s="7" t="s">
        <v>31</v>
      </c>
      <c r="M1506" s="7" t="s">
        <v>32</v>
      </c>
      <c r="N1506" s="7" t="s">
        <v>28</v>
      </c>
      <c r="O1506" s="7" t="s">
        <v>51</v>
      </c>
      <c r="P1506" s="25">
        <f t="shared" si="335"/>
        <v>1505</v>
      </c>
      <c r="Q1506" s="28">
        <f t="shared" si="332"/>
        <v>45108</v>
      </c>
      <c r="R1506" s="28" t="str">
        <f t="shared" si="322"/>
        <v>OTA</v>
      </c>
      <c r="S1506" s="28" t="str">
        <f t="shared" si="323"/>
        <v>OTA</v>
      </c>
      <c r="T1506" s="29">
        <f t="shared" si="324"/>
        <v>2.1978021978021978E-3</v>
      </c>
      <c r="U1506" s="29">
        <f t="shared" si="333"/>
        <v>2.1978021978021978E-3</v>
      </c>
      <c r="V1506" s="30">
        <f t="shared" si="325"/>
        <v>282.54899999999998</v>
      </c>
      <c r="W1506" s="30">
        <f t="shared" si="326"/>
        <v>0</v>
      </c>
      <c r="X1506" s="30">
        <f t="shared" si="327"/>
        <v>0</v>
      </c>
      <c r="Y1506" s="30">
        <f t="shared" si="328"/>
        <v>33.905879999999996</v>
      </c>
      <c r="Z1506" s="30">
        <f t="shared" si="329"/>
        <v>191.66666666666666</v>
      </c>
      <c r="AA1506" s="30">
        <f t="shared" si="330"/>
        <v>4.395604395604396</v>
      </c>
      <c r="AB1506" s="30">
        <f t="shared" si="331"/>
        <v>0</v>
      </c>
      <c r="AC1506" s="30">
        <f t="shared" si="334"/>
        <v>1371.142848937729</v>
      </c>
    </row>
    <row r="1507" spans="1:29" x14ac:dyDescent="0.35">
      <c r="A1507" s="5">
        <v>45111.726086481482</v>
      </c>
      <c r="B1507" s="1">
        <v>2</v>
      </c>
      <c r="C1507" s="6">
        <v>1285.71</v>
      </c>
      <c r="D1507" s="6">
        <v>1</v>
      </c>
      <c r="E1507" s="7" t="s">
        <v>19</v>
      </c>
      <c r="F1507" s="5">
        <v>45113.381556805558</v>
      </c>
      <c r="G1507" s="1">
        <v>1</v>
      </c>
      <c r="H1507" s="5">
        <v>45109.995614513886</v>
      </c>
      <c r="I1507" s="7" t="s">
        <v>53</v>
      </c>
      <c r="J1507" s="7"/>
      <c r="K1507" s="7" t="s">
        <v>30</v>
      </c>
      <c r="L1507" s="7" t="s">
        <v>31</v>
      </c>
      <c r="M1507" s="7" t="s">
        <v>32</v>
      </c>
      <c r="N1507" s="7" t="s">
        <v>33</v>
      </c>
      <c r="O1507" s="7" t="s">
        <v>30</v>
      </c>
      <c r="P1507" s="25">
        <f t="shared" si="335"/>
        <v>1506</v>
      </c>
      <c r="Q1507" s="28">
        <f t="shared" si="332"/>
        <v>45108</v>
      </c>
      <c r="R1507" s="28" t="str">
        <f t="shared" si="322"/>
        <v>OTA</v>
      </c>
      <c r="S1507" s="28" t="str">
        <f t="shared" si="323"/>
        <v>OTA</v>
      </c>
      <c r="T1507" s="29">
        <f t="shared" si="324"/>
        <v>1.4652014652014652E-3</v>
      </c>
      <c r="U1507" s="29">
        <f t="shared" si="333"/>
        <v>1.4652014652014652E-3</v>
      </c>
      <c r="V1507" s="30">
        <f t="shared" si="325"/>
        <v>192.85650000000001</v>
      </c>
      <c r="W1507" s="30">
        <f t="shared" si="326"/>
        <v>0</v>
      </c>
      <c r="X1507" s="30">
        <f t="shared" si="327"/>
        <v>0</v>
      </c>
      <c r="Y1507" s="30">
        <f t="shared" si="328"/>
        <v>23.142779999999998</v>
      </c>
      <c r="Z1507" s="30">
        <f t="shared" si="329"/>
        <v>153.33333333333331</v>
      </c>
      <c r="AA1507" s="30">
        <f t="shared" si="330"/>
        <v>2.9304029304029302</v>
      </c>
      <c r="AB1507" s="30">
        <f t="shared" si="331"/>
        <v>0</v>
      </c>
      <c r="AC1507" s="30">
        <f t="shared" si="334"/>
        <v>913.44698373626375</v>
      </c>
    </row>
    <row r="1508" spans="1:29" x14ac:dyDescent="0.35">
      <c r="A1508" s="5">
        <v>45111.612857280095</v>
      </c>
      <c r="B1508" s="1">
        <v>1</v>
      </c>
      <c r="C1508" s="6">
        <v>580.27</v>
      </c>
      <c r="D1508" s="6">
        <v>1</v>
      </c>
      <c r="E1508" s="7" t="s">
        <v>19</v>
      </c>
      <c r="F1508" s="5">
        <v>45112.408927928242</v>
      </c>
      <c r="G1508" s="1">
        <v>1</v>
      </c>
      <c r="H1508" s="5">
        <v>45109.097822974538</v>
      </c>
      <c r="I1508" s="7" t="s">
        <v>53</v>
      </c>
      <c r="J1508" s="7"/>
      <c r="K1508" s="7"/>
      <c r="L1508" s="7" t="s">
        <v>21</v>
      </c>
      <c r="M1508" s="7" t="s">
        <v>52</v>
      </c>
      <c r="N1508" s="7" t="s">
        <v>33</v>
      </c>
      <c r="O1508" s="7" t="s">
        <v>46</v>
      </c>
      <c r="P1508" s="25">
        <f t="shared" si="335"/>
        <v>1507</v>
      </c>
      <c r="Q1508" s="28">
        <f t="shared" si="332"/>
        <v>45108</v>
      </c>
      <c r="R1508" s="28" t="str">
        <f t="shared" si="322"/>
        <v>WEB</v>
      </c>
      <c r="S1508" s="28" t="str">
        <f t="shared" si="323"/>
        <v>WEBSITE</v>
      </c>
      <c r="T1508" s="29">
        <f t="shared" si="324"/>
        <v>1.6863406408094434E-3</v>
      </c>
      <c r="U1508" s="29">
        <f t="shared" si="333"/>
        <v>1.6863406408094434E-3</v>
      </c>
      <c r="V1508" s="30">
        <f t="shared" si="325"/>
        <v>5.8026999999999997</v>
      </c>
      <c r="W1508" s="30">
        <f t="shared" si="326"/>
        <v>50</v>
      </c>
      <c r="X1508" s="30">
        <f t="shared" si="327"/>
        <v>0</v>
      </c>
      <c r="Y1508" s="30">
        <f t="shared" si="328"/>
        <v>8.12378</v>
      </c>
      <c r="Z1508" s="30">
        <f t="shared" si="329"/>
        <v>115</v>
      </c>
      <c r="AA1508" s="30">
        <f t="shared" si="330"/>
        <v>16.863406408094434</v>
      </c>
      <c r="AB1508" s="30">
        <f t="shared" si="331"/>
        <v>0</v>
      </c>
      <c r="AC1508" s="30">
        <f t="shared" si="334"/>
        <v>384.48011359190554</v>
      </c>
    </row>
    <row r="1509" spans="1:29" x14ac:dyDescent="0.35">
      <c r="A1509" s="5">
        <v>45111.666454548613</v>
      </c>
      <c r="B1509" s="1">
        <v>1</v>
      </c>
      <c r="C1509" s="6">
        <v>580.27</v>
      </c>
      <c r="D1509" s="6">
        <v>1</v>
      </c>
      <c r="E1509" s="7" t="s">
        <v>19</v>
      </c>
      <c r="F1509" s="5">
        <v>45112.409087800923</v>
      </c>
      <c r="G1509" s="1">
        <v>1</v>
      </c>
      <c r="H1509" s="5">
        <v>45109.097822974538</v>
      </c>
      <c r="I1509" s="7" t="s">
        <v>53</v>
      </c>
      <c r="J1509" s="7"/>
      <c r="K1509" s="7"/>
      <c r="L1509" s="7" t="s">
        <v>21</v>
      </c>
      <c r="M1509" s="7" t="s">
        <v>52</v>
      </c>
      <c r="N1509" s="7" t="s">
        <v>33</v>
      </c>
      <c r="O1509" s="7" t="s">
        <v>46</v>
      </c>
      <c r="P1509" s="25">
        <f t="shared" si="335"/>
        <v>1508</v>
      </c>
      <c r="Q1509" s="28">
        <f t="shared" si="332"/>
        <v>45108</v>
      </c>
      <c r="R1509" s="28" t="str">
        <f t="shared" si="322"/>
        <v>WEB</v>
      </c>
      <c r="S1509" s="28" t="str">
        <f t="shared" si="323"/>
        <v>WEBSITE</v>
      </c>
      <c r="T1509" s="29">
        <f t="shared" si="324"/>
        <v>1.6863406408094434E-3</v>
      </c>
      <c r="U1509" s="29">
        <f t="shared" si="333"/>
        <v>1.6863406408094434E-3</v>
      </c>
      <c r="V1509" s="30">
        <f t="shared" si="325"/>
        <v>5.8026999999999997</v>
      </c>
      <c r="W1509" s="30">
        <f t="shared" si="326"/>
        <v>50</v>
      </c>
      <c r="X1509" s="30">
        <f t="shared" si="327"/>
        <v>0</v>
      </c>
      <c r="Y1509" s="30">
        <f t="shared" si="328"/>
        <v>8.12378</v>
      </c>
      <c r="Z1509" s="30">
        <f t="shared" si="329"/>
        <v>115</v>
      </c>
      <c r="AA1509" s="30">
        <f t="shared" si="330"/>
        <v>16.863406408094434</v>
      </c>
      <c r="AB1509" s="30">
        <f t="shared" si="331"/>
        <v>0</v>
      </c>
      <c r="AC1509" s="30">
        <f t="shared" si="334"/>
        <v>384.48011359190554</v>
      </c>
    </row>
    <row r="1510" spans="1:29" x14ac:dyDescent="0.35">
      <c r="A1510" s="5">
        <v>45112.634224884256</v>
      </c>
      <c r="B1510" s="1">
        <v>2</v>
      </c>
      <c r="C1510" s="6">
        <v>2278.3000000000002</v>
      </c>
      <c r="D1510" s="6">
        <v>1</v>
      </c>
      <c r="E1510" s="7" t="s">
        <v>19</v>
      </c>
      <c r="F1510" s="5">
        <v>45114.385090868054</v>
      </c>
      <c r="G1510" s="1">
        <v>1</v>
      </c>
      <c r="H1510" s="5">
        <v>45103.438388541668</v>
      </c>
      <c r="I1510" s="7" t="s">
        <v>20</v>
      </c>
      <c r="J1510" s="7"/>
      <c r="K1510" s="7" t="s">
        <v>50</v>
      </c>
      <c r="L1510" s="7" t="s">
        <v>31</v>
      </c>
      <c r="M1510" s="7" t="s">
        <v>32</v>
      </c>
      <c r="N1510" s="7" t="s">
        <v>28</v>
      </c>
      <c r="O1510" s="7" t="s">
        <v>51</v>
      </c>
      <c r="P1510" s="25">
        <f t="shared" si="335"/>
        <v>1509</v>
      </c>
      <c r="Q1510" s="28">
        <f t="shared" si="332"/>
        <v>45108</v>
      </c>
      <c r="R1510" s="28" t="str">
        <f t="shared" si="322"/>
        <v>OTA</v>
      </c>
      <c r="S1510" s="28" t="str">
        <f t="shared" si="323"/>
        <v>OTA</v>
      </c>
      <c r="T1510" s="29">
        <f t="shared" si="324"/>
        <v>1.4652014652014652E-3</v>
      </c>
      <c r="U1510" s="29">
        <f t="shared" si="333"/>
        <v>1.4652014652014652E-3</v>
      </c>
      <c r="V1510" s="30">
        <f t="shared" si="325"/>
        <v>341.745</v>
      </c>
      <c r="W1510" s="30">
        <f t="shared" si="326"/>
        <v>0</v>
      </c>
      <c r="X1510" s="30">
        <f t="shared" si="327"/>
        <v>0</v>
      </c>
      <c r="Y1510" s="30">
        <f t="shared" si="328"/>
        <v>41.009399999999999</v>
      </c>
      <c r="Z1510" s="30">
        <f t="shared" si="329"/>
        <v>153.33333333333331</v>
      </c>
      <c r="AA1510" s="30">
        <f t="shared" si="330"/>
        <v>2.9304029304029302</v>
      </c>
      <c r="AB1510" s="30">
        <f t="shared" si="331"/>
        <v>0</v>
      </c>
      <c r="AC1510" s="30">
        <f t="shared" si="334"/>
        <v>1739.2818637362639</v>
      </c>
    </row>
    <row r="1511" spans="1:29" x14ac:dyDescent="0.35">
      <c r="A1511" s="5">
        <v>45112.679219490739</v>
      </c>
      <c r="B1511" s="1">
        <v>1</v>
      </c>
      <c r="C1511" s="6">
        <v>1312.43</v>
      </c>
      <c r="D1511" s="6">
        <v>1</v>
      </c>
      <c r="E1511" s="7" t="s">
        <v>19</v>
      </c>
      <c r="F1511" s="5">
        <v>45113.302600590279</v>
      </c>
      <c r="G1511" s="1">
        <v>1</v>
      </c>
      <c r="H1511" s="5">
        <v>45106.575132511571</v>
      </c>
      <c r="I1511" s="7" t="s">
        <v>20</v>
      </c>
      <c r="J1511" s="7"/>
      <c r="K1511" s="7" t="s">
        <v>35</v>
      </c>
      <c r="L1511" s="7" t="s">
        <v>31</v>
      </c>
      <c r="M1511" s="7" t="s">
        <v>58</v>
      </c>
      <c r="N1511" s="7" t="s">
        <v>33</v>
      </c>
      <c r="O1511" s="7" t="s">
        <v>37</v>
      </c>
      <c r="P1511" s="25">
        <f t="shared" si="335"/>
        <v>1510</v>
      </c>
      <c r="Q1511" s="28">
        <f t="shared" si="332"/>
        <v>45108</v>
      </c>
      <c r="R1511" s="28" t="str">
        <f t="shared" si="322"/>
        <v>OTA</v>
      </c>
      <c r="S1511" s="28" t="str">
        <f t="shared" si="323"/>
        <v>OTA</v>
      </c>
      <c r="T1511" s="29">
        <f t="shared" si="324"/>
        <v>7.326007326007326E-4</v>
      </c>
      <c r="U1511" s="29">
        <f t="shared" si="333"/>
        <v>7.326007326007326E-4</v>
      </c>
      <c r="V1511" s="30">
        <f t="shared" si="325"/>
        <v>196.86449999999999</v>
      </c>
      <c r="W1511" s="30">
        <f t="shared" si="326"/>
        <v>0</v>
      </c>
      <c r="X1511" s="30">
        <f t="shared" si="327"/>
        <v>0</v>
      </c>
      <c r="Y1511" s="30">
        <f t="shared" si="328"/>
        <v>23.623739999999998</v>
      </c>
      <c r="Z1511" s="30">
        <f t="shared" si="329"/>
        <v>115</v>
      </c>
      <c r="AA1511" s="30">
        <f t="shared" si="330"/>
        <v>1.4652014652014651</v>
      </c>
      <c r="AB1511" s="30">
        <f t="shared" si="331"/>
        <v>0</v>
      </c>
      <c r="AC1511" s="30">
        <f t="shared" si="334"/>
        <v>975.47655853479864</v>
      </c>
    </row>
    <row r="1512" spans="1:29" x14ac:dyDescent="0.35">
      <c r="A1512" s="5">
        <v>45112.927888831022</v>
      </c>
      <c r="B1512" s="1">
        <v>2</v>
      </c>
      <c r="C1512" s="6">
        <v>2713.29</v>
      </c>
      <c r="D1512" s="6">
        <v>1</v>
      </c>
      <c r="E1512" s="7" t="s">
        <v>19</v>
      </c>
      <c r="F1512" s="5">
        <v>45114.458333333336</v>
      </c>
      <c r="G1512" s="1">
        <v>2</v>
      </c>
      <c r="H1512" s="5">
        <v>45047.008592685183</v>
      </c>
      <c r="I1512" s="7" t="s">
        <v>20</v>
      </c>
      <c r="J1512" s="7"/>
      <c r="K1512" s="7" t="s">
        <v>60</v>
      </c>
      <c r="L1512" s="7" t="s">
        <v>21</v>
      </c>
      <c r="M1512" s="7" t="s">
        <v>22</v>
      </c>
      <c r="N1512" s="7" t="s">
        <v>33</v>
      </c>
      <c r="O1512" s="7" t="s">
        <v>61</v>
      </c>
      <c r="P1512" s="25">
        <f t="shared" si="335"/>
        <v>1511</v>
      </c>
      <c r="Q1512" s="28">
        <f t="shared" si="332"/>
        <v>45108</v>
      </c>
      <c r="R1512" s="28" t="str">
        <f t="shared" si="322"/>
        <v>WEB</v>
      </c>
      <c r="S1512" s="28" t="str">
        <f t="shared" si="323"/>
        <v>META</v>
      </c>
      <c r="T1512" s="29">
        <f t="shared" si="324"/>
        <v>3.3726812816188868E-3</v>
      </c>
      <c r="U1512" s="29">
        <f t="shared" si="333"/>
        <v>3.3726812816188868E-3</v>
      </c>
      <c r="V1512" s="30">
        <f t="shared" si="325"/>
        <v>0</v>
      </c>
      <c r="W1512" s="30">
        <f t="shared" si="326"/>
        <v>0</v>
      </c>
      <c r="X1512" s="30">
        <f t="shared" si="327"/>
        <v>0</v>
      </c>
      <c r="Y1512" s="30">
        <f t="shared" si="328"/>
        <v>48.839219999999997</v>
      </c>
      <c r="Z1512" s="30">
        <f t="shared" si="329"/>
        <v>153.33333333333331</v>
      </c>
      <c r="AA1512" s="30">
        <f t="shared" si="330"/>
        <v>0</v>
      </c>
      <c r="AB1512" s="30">
        <f t="shared" si="331"/>
        <v>0</v>
      </c>
      <c r="AC1512" s="30">
        <f t="shared" si="334"/>
        <v>2511.1174466666666</v>
      </c>
    </row>
    <row r="1513" spans="1:29" x14ac:dyDescent="0.35">
      <c r="A1513" s="5">
        <v>45112.668909224536</v>
      </c>
      <c r="B1513" s="1">
        <v>6</v>
      </c>
      <c r="C1513" s="6">
        <v>6889.83</v>
      </c>
      <c r="D1513" s="6">
        <v>1</v>
      </c>
      <c r="E1513" s="7" t="s">
        <v>19</v>
      </c>
      <c r="F1513" s="5">
        <v>45118.458333333336</v>
      </c>
      <c r="G1513" s="1">
        <v>1</v>
      </c>
      <c r="H1513" s="5">
        <v>45039.321314837965</v>
      </c>
      <c r="I1513" s="7" t="s">
        <v>20</v>
      </c>
      <c r="J1513" s="7"/>
      <c r="K1513" s="7" t="s">
        <v>35</v>
      </c>
      <c r="L1513" s="7" t="s">
        <v>31</v>
      </c>
      <c r="M1513" s="7" t="s">
        <v>34</v>
      </c>
      <c r="N1513" s="7" t="s">
        <v>33</v>
      </c>
      <c r="O1513" s="7" t="s">
        <v>100</v>
      </c>
      <c r="P1513" s="25">
        <f t="shared" si="335"/>
        <v>1512</v>
      </c>
      <c r="Q1513" s="28">
        <f t="shared" si="332"/>
        <v>45108</v>
      </c>
      <c r="R1513" s="28" t="str">
        <f t="shared" si="322"/>
        <v>OTA</v>
      </c>
      <c r="S1513" s="28" t="str">
        <f t="shared" si="323"/>
        <v>OTA</v>
      </c>
      <c r="T1513" s="29">
        <f t="shared" si="324"/>
        <v>4.3956043956043956E-3</v>
      </c>
      <c r="U1513" s="29">
        <f t="shared" si="333"/>
        <v>4.3956043956043956E-3</v>
      </c>
      <c r="V1513" s="30">
        <f t="shared" si="325"/>
        <v>1033.4745</v>
      </c>
      <c r="W1513" s="30">
        <f t="shared" si="326"/>
        <v>0</v>
      </c>
      <c r="X1513" s="30">
        <f t="shared" si="327"/>
        <v>0</v>
      </c>
      <c r="Y1513" s="30">
        <f t="shared" si="328"/>
        <v>124.01693999999999</v>
      </c>
      <c r="Z1513" s="30">
        <f t="shared" si="329"/>
        <v>306.66666666666663</v>
      </c>
      <c r="AA1513" s="30">
        <f t="shared" si="330"/>
        <v>8.791208791208792</v>
      </c>
      <c r="AB1513" s="30">
        <f t="shared" si="331"/>
        <v>0</v>
      </c>
      <c r="AC1513" s="30">
        <f t="shared" si="334"/>
        <v>5416.8806845421241</v>
      </c>
    </row>
    <row r="1514" spans="1:29" x14ac:dyDescent="0.35">
      <c r="A1514" s="5">
        <v>45112.676238981483</v>
      </c>
      <c r="B1514" s="1">
        <v>2</v>
      </c>
      <c r="C1514" s="6">
        <v>2278.3000000000002</v>
      </c>
      <c r="D1514" s="6">
        <v>1</v>
      </c>
      <c r="E1514" s="7" t="s">
        <v>19</v>
      </c>
      <c r="F1514" s="5">
        <v>45114.315343946757</v>
      </c>
      <c r="G1514" s="1">
        <v>2</v>
      </c>
      <c r="H1514" s="5">
        <v>45099.207076701387</v>
      </c>
      <c r="I1514" s="7" t="s">
        <v>20</v>
      </c>
      <c r="J1514" s="7"/>
      <c r="K1514" s="7" t="s">
        <v>50</v>
      </c>
      <c r="L1514" s="7" t="s">
        <v>31</v>
      </c>
      <c r="M1514" s="7" t="s">
        <v>32</v>
      </c>
      <c r="N1514" s="7" t="s">
        <v>23</v>
      </c>
      <c r="O1514" s="7" t="s">
        <v>51</v>
      </c>
      <c r="P1514" s="25">
        <f t="shared" si="335"/>
        <v>1513</v>
      </c>
      <c r="Q1514" s="28">
        <f t="shared" si="332"/>
        <v>45108</v>
      </c>
      <c r="R1514" s="28" t="str">
        <f t="shared" si="322"/>
        <v>OTA</v>
      </c>
      <c r="S1514" s="28" t="str">
        <f t="shared" si="323"/>
        <v>OTA</v>
      </c>
      <c r="T1514" s="29">
        <f t="shared" si="324"/>
        <v>1.4652014652014652E-3</v>
      </c>
      <c r="U1514" s="29">
        <f t="shared" si="333"/>
        <v>1.4652014652014652E-3</v>
      </c>
      <c r="V1514" s="30">
        <f t="shared" si="325"/>
        <v>341.745</v>
      </c>
      <c r="W1514" s="30">
        <f t="shared" si="326"/>
        <v>0</v>
      </c>
      <c r="X1514" s="30">
        <f t="shared" si="327"/>
        <v>0</v>
      </c>
      <c r="Y1514" s="30">
        <f t="shared" si="328"/>
        <v>41.009399999999999</v>
      </c>
      <c r="Z1514" s="30">
        <f t="shared" si="329"/>
        <v>153.33333333333331</v>
      </c>
      <c r="AA1514" s="30">
        <f t="shared" si="330"/>
        <v>2.9304029304029302</v>
      </c>
      <c r="AB1514" s="30">
        <f t="shared" si="331"/>
        <v>0</v>
      </c>
      <c r="AC1514" s="30">
        <f t="shared" si="334"/>
        <v>1739.2818637362639</v>
      </c>
    </row>
    <row r="1515" spans="1:29" x14ac:dyDescent="0.35">
      <c r="A1515" s="5">
        <v>45112.806101643517</v>
      </c>
      <c r="B1515" s="1">
        <v>3</v>
      </c>
      <c r="C1515" s="6">
        <v>3468.3</v>
      </c>
      <c r="D1515" s="6">
        <v>1</v>
      </c>
      <c r="E1515" s="7" t="s">
        <v>19</v>
      </c>
      <c r="F1515" s="5">
        <v>45115.311527754631</v>
      </c>
      <c r="G1515" s="1">
        <v>2</v>
      </c>
      <c r="H1515" s="5">
        <v>45087.867502094909</v>
      </c>
      <c r="I1515" s="7" t="s">
        <v>20</v>
      </c>
      <c r="J1515" s="7"/>
      <c r="K1515" s="7" t="s">
        <v>50</v>
      </c>
      <c r="L1515" s="7" t="s">
        <v>31</v>
      </c>
      <c r="M1515" s="7" t="s">
        <v>32</v>
      </c>
      <c r="N1515" s="7" t="s">
        <v>33</v>
      </c>
      <c r="O1515" s="7" t="s">
        <v>51</v>
      </c>
      <c r="P1515" s="25">
        <f t="shared" si="335"/>
        <v>1514</v>
      </c>
      <c r="Q1515" s="28">
        <f t="shared" si="332"/>
        <v>45108</v>
      </c>
      <c r="R1515" s="28" t="str">
        <f t="shared" si="322"/>
        <v>OTA</v>
      </c>
      <c r="S1515" s="28" t="str">
        <f t="shared" si="323"/>
        <v>OTA</v>
      </c>
      <c r="T1515" s="29">
        <f t="shared" si="324"/>
        <v>2.1978021978021978E-3</v>
      </c>
      <c r="U1515" s="29">
        <f t="shared" si="333"/>
        <v>2.1978021978021978E-3</v>
      </c>
      <c r="V1515" s="30">
        <f t="shared" si="325"/>
        <v>520.245</v>
      </c>
      <c r="W1515" s="30">
        <f t="shared" si="326"/>
        <v>0</v>
      </c>
      <c r="X1515" s="30">
        <f t="shared" si="327"/>
        <v>0</v>
      </c>
      <c r="Y1515" s="30">
        <f t="shared" si="328"/>
        <v>62.429400000000001</v>
      </c>
      <c r="Z1515" s="30">
        <f t="shared" si="329"/>
        <v>191.66666666666666</v>
      </c>
      <c r="AA1515" s="30">
        <f t="shared" si="330"/>
        <v>4.395604395604396</v>
      </c>
      <c r="AB1515" s="30">
        <f t="shared" si="331"/>
        <v>0</v>
      </c>
      <c r="AC1515" s="30">
        <f t="shared" si="334"/>
        <v>2689.5633289377292</v>
      </c>
    </row>
    <row r="1516" spans="1:29" x14ac:dyDescent="0.35">
      <c r="A1516" s="5">
        <v>45112.767058287034</v>
      </c>
      <c r="B1516" s="1">
        <v>1</v>
      </c>
      <c r="C1516" s="6">
        <v>1560.71</v>
      </c>
      <c r="D1516" s="6">
        <v>1</v>
      </c>
      <c r="E1516" s="7" t="s">
        <v>19</v>
      </c>
      <c r="F1516" s="5">
        <v>45113.365883958337</v>
      </c>
      <c r="G1516" s="1">
        <v>2</v>
      </c>
      <c r="H1516" s="5">
        <v>45087.677563703706</v>
      </c>
      <c r="I1516" s="7" t="s">
        <v>20</v>
      </c>
      <c r="J1516" s="7"/>
      <c r="K1516" s="7" t="s">
        <v>30</v>
      </c>
      <c r="L1516" s="7" t="s">
        <v>31</v>
      </c>
      <c r="M1516" s="7" t="s">
        <v>32</v>
      </c>
      <c r="N1516" s="7" t="s">
        <v>33</v>
      </c>
      <c r="O1516" s="7" t="s">
        <v>30</v>
      </c>
      <c r="P1516" s="25">
        <f t="shared" si="335"/>
        <v>1515</v>
      </c>
      <c r="Q1516" s="28">
        <f t="shared" si="332"/>
        <v>45108</v>
      </c>
      <c r="R1516" s="28" t="str">
        <f t="shared" si="322"/>
        <v>OTA</v>
      </c>
      <c r="S1516" s="28" t="str">
        <f t="shared" si="323"/>
        <v>OTA</v>
      </c>
      <c r="T1516" s="29">
        <f t="shared" si="324"/>
        <v>7.326007326007326E-4</v>
      </c>
      <c r="U1516" s="29">
        <f t="shared" si="333"/>
        <v>7.326007326007326E-4</v>
      </c>
      <c r="V1516" s="30">
        <f t="shared" si="325"/>
        <v>234.10649999999998</v>
      </c>
      <c r="W1516" s="30">
        <f t="shared" si="326"/>
        <v>0</v>
      </c>
      <c r="X1516" s="30">
        <f t="shared" si="327"/>
        <v>0</v>
      </c>
      <c r="Y1516" s="30">
        <f t="shared" si="328"/>
        <v>28.092779999999998</v>
      </c>
      <c r="Z1516" s="30">
        <f t="shared" si="329"/>
        <v>115</v>
      </c>
      <c r="AA1516" s="30">
        <f t="shared" si="330"/>
        <v>1.4652014652014651</v>
      </c>
      <c r="AB1516" s="30">
        <f t="shared" si="331"/>
        <v>0</v>
      </c>
      <c r="AC1516" s="30">
        <f t="shared" si="334"/>
        <v>1182.0455185347987</v>
      </c>
    </row>
    <row r="1517" spans="1:29" x14ac:dyDescent="0.35">
      <c r="A1517" s="5">
        <v>45112.683439293978</v>
      </c>
      <c r="B1517" s="1">
        <v>2</v>
      </c>
      <c r="C1517" s="6">
        <v>2389.87</v>
      </c>
      <c r="D1517" s="6">
        <v>1</v>
      </c>
      <c r="E1517" s="7" t="s">
        <v>19</v>
      </c>
      <c r="F1517" s="5">
        <v>45114.422975821763</v>
      </c>
      <c r="G1517" s="1">
        <v>2</v>
      </c>
      <c r="H1517" s="5">
        <v>45070.965459108796</v>
      </c>
      <c r="I1517" s="7" t="s">
        <v>41</v>
      </c>
      <c r="J1517" s="7"/>
      <c r="K1517" s="7" t="s">
        <v>50</v>
      </c>
      <c r="L1517" s="7" t="s">
        <v>31</v>
      </c>
      <c r="M1517" s="7" t="s">
        <v>32</v>
      </c>
      <c r="N1517" s="7" t="s">
        <v>28</v>
      </c>
      <c r="O1517" s="7" t="s">
        <v>51</v>
      </c>
      <c r="P1517" s="25">
        <f t="shared" si="335"/>
        <v>1516</v>
      </c>
      <c r="Q1517" s="28">
        <f t="shared" si="332"/>
        <v>45108</v>
      </c>
      <c r="R1517" s="28" t="str">
        <f t="shared" si="322"/>
        <v>OTA</v>
      </c>
      <c r="S1517" s="28" t="str">
        <f t="shared" si="323"/>
        <v>OTA</v>
      </c>
      <c r="T1517" s="29">
        <f t="shared" si="324"/>
        <v>1.4652014652014652E-3</v>
      </c>
      <c r="U1517" s="29">
        <f t="shared" si="333"/>
        <v>1.4652014652014652E-3</v>
      </c>
      <c r="V1517" s="30">
        <f t="shared" si="325"/>
        <v>358.48049999999995</v>
      </c>
      <c r="W1517" s="30">
        <f t="shared" si="326"/>
        <v>0</v>
      </c>
      <c r="X1517" s="30">
        <f t="shared" si="327"/>
        <v>0</v>
      </c>
      <c r="Y1517" s="30">
        <f t="shared" si="328"/>
        <v>43.017659999999992</v>
      </c>
      <c r="Z1517" s="30">
        <f t="shared" si="329"/>
        <v>153.33333333333331</v>
      </c>
      <c r="AA1517" s="30">
        <f t="shared" si="330"/>
        <v>2.9304029304029302</v>
      </c>
      <c r="AB1517" s="30">
        <f t="shared" si="331"/>
        <v>0</v>
      </c>
      <c r="AC1517" s="30">
        <f t="shared" si="334"/>
        <v>1832.1081037362637</v>
      </c>
    </row>
    <row r="1518" spans="1:29" x14ac:dyDescent="0.35">
      <c r="A1518" s="5">
        <v>45112.663854155093</v>
      </c>
      <c r="B1518" s="1">
        <v>1</v>
      </c>
      <c r="C1518" s="6">
        <v>1371.87</v>
      </c>
      <c r="D1518" s="6">
        <v>1</v>
      </c>
      <c r="E1518" s="7" t="s">
        <v>19</v>
      </c>
      <c r="F1518" s="5">
        <v>45113.365708819445</v>
      </c>
      <c r="G1518" s="1">
        <v>2</v>
      </c>
      <c r="H1518" s="5">
        <v>44939.431732858793</v>
      </c>
      <c r="I1518" s="7" t="s">
        <v>41</v>
      </c>
      <c r="J1518" s="7"/>
      <c r="K1518" s="7" t="s">
        <v>30</v>
      </c>
      <c r="L1518" s="7" t="s">
        <v>31</v>
      </c>
      <c r="M1518" s="7" t="s">
        <v>34</v>
      </c>
      <c r="N1518" s="7" t="s">
        <v>33</v>
      </c>
      <c r="O1518" s="7" t="s">
        <v>30</v>
      </c>
      <c r="P1518" s="25">
        <f t="shared" si="335"/>
        <v>1517</v>
      </c>
      <c r="Q1518" s="28">
        <f t="shared" si="332"/>
        <v>45108</v>
      </c>
      <c r="R1518" s="28" t="str">
        <f t="shared" si="322"/>
        <v>OTA</v>
      </c>
      <c r="S1518" s="28" t="str">
        <f t="shared" si="323"/>
        <v>OTA</v>
      </c>
      <c r="T1518" s="29">
        <f t="shared" si="324"/>
        <v>7.326007326007326E-4</v>
      </c>
      <c r="U1518" s="29">
        <f t="shared" si="333"/>
        <v>7.326007326007326E-4</v>
      </c>
      <c r="V1518" s="30">
        <f t="shared" si="325"/>
        <v>205.78049999999999</v>
      </c>
      <c r="W1518" s="30">
        <f t="shared" si="326"/>
        <v>0</v>
      </c>
      <c r="X1518" s="30">
        <f t="shared" si="327"/>
        <v>0</v>
      </c>
      <c r="Y1518" s="30">
        <f t="shared" si="328"/>
        <v>24.693659999999998</v>
      </c>
      <c r="Z1518" s="30">
        <f t="shared" si="329"/>
        <v>115</v>
      </c>
      <c r="AA1518" s="30">
        <f t="shared" si="330"/>
        <v>1.4652014652014651</v>
      </c>
      <c r="AB1518" s="30">
        <f t="shared" si="331"/>
        <v>0</v>
      </c>
      <c r="AC1518" s="30">
        <f t="shared" si="334"/>
        <v>1024.9306385347984</v>
      </c>
    </row>
    <row r="1519" spans="1:29" x14ac:dyDescent="0.35">
      <c r="A1519" s="5">
        <v>45112.652891909725</v>
      </c>
      <c r="B1519" s="1">
        <v>1</v>
      </c>
      <c r="C1519" s="6">
        <v>1318.59</v>
      </c>
      <c r="D1519" s="6">
        <v>1</v>
      </c>
      <c r="E1519" s="7" t="s">
        <v>19</v>
      </c>
      <c r="F1519" s="5">
        <v>45113.447854421298</v>
      </c>
      <c r="G1519" s="1">
        <v>2</v>
      </c>
      <c r="H1519" s="5">
        <v>45055.84931420139</v>
      </c>
      <c r="I1519" s="7" t="s">
        <v>41</v>
      </c>
      <c r="J1519" s="7"/>
      <c r="K1519" s="7"/>
      <c r="L1519" s="7" t="s">
        <v>21</v>
      </c>
      <c r="M1519" s="7" t="s">
        <v>45</v>
      </c>
      <c r="N1519" s="7" t="s">
        <v>28</v>
      </c>
      <c r="O1519" s="7" t="s">
        <v>46</v>
      </c>
      <c r="P1519" s="25">
        <f t="shared" si="335"/>
        <v>1518</v>
      </c>
      <c r="Q1519" s="28">
        <f t="shared" si="332"/>
        <v>45108</v>
      </c>
      <c r="R1519" s="28" t="str">
        <f t="shared" si="322"/>
        <v>WEB</v>
      </c>
      <c r="S1519" s="28" t="str">
        <f t="shared" si="323"/>
        <v>WEBSITE</v>
      </c>
      <c r="T1519" s="29">
        <f t="shared" si="324"/>
        <v>1.6863406408094434E-3</v>
      </c>
      <c r="U1519" s="29">
        <f t="shared" si="333"/>
        <v>1.6863406408094434E-3</v>
      </c>
      <c r="V1519" s="30">
        <f t="shared" si="325"/>
        <v>13.1859</v>
      </c>
      <c r="W1519" s="30">
        <f t="shared" si="326"/>
        <v>50</v>
      </c>
      <c r="X1519" s="30">
        <f t="shared" si="327"/>
        <v>0</v>
      </c>
      <c r="Y1519" s="30">
        <f t="shared" si="328"/>
        <v>18.460259999999998</v>
      </c>
      <c r="Z1519" s="30">
        <f t="shared" si="329"/>
        <v>115</v>
      </c>
      <c r="AA1519" s="30">
        <f t="shared" si="330"/>
        <v>16.863406408094434</v>
      </c>
      <c r="AB1519" s="30">
        <f t="shared" si="331"/>
        <v>0</v>
      </c>
      <c r="AC1519" s="30">
        <f t="shared" si="334"/>
        <v>1105.0804335919056</v>
      </c>
    </row>
    <row r="1520" spans="1:29" x14ac:dyDescent="0.35">
      <c r="A1520" s="5">
        <v>45112.652211655091</v>
      </c>
      <c r="B1520" s="1">
        <v>1</v>
      </c>
      <c r="C1520" s="6">
        <v>1318.59</v>
      </c>
      <c r="D1520" s="6">
        <v>1</v>
      </c>
      <c r="E1520" s="7" t="s">
        <v>19</v>
      </c>
      <c r="F1520" s="5">
        <v>45113.391205428241</v>
      </c>
      <c r="G1520" s="1">
        <v>2</v>
      </c>
      <c r="H1520" s="5">
        <v>45055.84931420139</v>
      </c>
      <c r="I1520" s="7" t="s">
        <v>41</v>
      </c>
      <c r="J1520" s="7"/>
      <c r="K1520" s="7"/>
      <c r="L1520" s="7" t="s">
        <v>21</v>
      </c>
      <c r="M1520" s="7" t="s">
        <v>45</v>
      </c>
      <c r="N1520" s="7" t="s">
        <v>28</v>
      </c>
      <c r="O1520" s="7" t="s">
        <v>46</v>
      </c>
      <c r="P1520" s="25">
        <f t="shared" si="335"/>
        <v>1519</v>
      </c>
      <c r="Q1520" s="28">
        <f t="shared" si="332"/>
        <v>45108</v>
      </c>
      <c r="R1520" s="28" t="str">
        <f t="shared" si="322"/>
        <v>WEB</v>
      </c>
      <c r="S1520" s="28" t="str">
        <f t="shared" si="323"/>
        <v>WEBSITE</v>
      </c>
      <c r="T1520" s="29">
        <f t="shared" si="324"/>
        <v>1.6863406408094434E-3</v>
      </c>
      <c r="U1520" s="29">
        <f t="shared" si="333"/>
        <v>1.6863406408094434E-3</v>
      </c>
      <c r="V1520" s="30">
        <f t="shared" si="325"/>
        <v>13.1859</v>
      </c>
      <c r="W1520" s="30">
        <f t="shared" si="326"/>
        <v>50</v>
      </c>
      <c r="X1520" s="30">
        <f t="shared" si="327"/>
        <v>0</v>
      </c>
      <c r="Y1520" s="30">
        <f t="shared" si="328"/>
        <v>18.460259999999998</v>
      </c>
      <c r="Z1520" s="30">
        <f t="shared" si="329"/>
        <v>115</v>
      </c>
      <c r="AA1520" s="30">
        <f t="shared" si="330"/>
        <v>16.863406408094434</v>
      </c>
      <c r="AB1520" s="30">
        <f t="shared" si="331"/>
        <v>0</v>
      </c>
      <c r="AC1520" s="30">
        <f t="shared" si="334"/>
        <v>1105.0804335919056</v>
      </c>
    </row>
    <row r="1521" spans="1:29" x14ac:dyDescent="0.35">
      <c r="A1521" s="5">
        <v>45112.588291342596</v>
      </c>
      <c r="B1521" s="1">
        <v>2</v>
      </c>
      <c r="C1521" s="6">
        <v>2406.4299999999998</v>
      </c>
      <c r="D1521" s="6">
        <v>1</v>
      </c>
      <c r="E1521" s="7" t="s">
        <v>19</v>
      </c>
      <c r="F1521" s="5">
        <v>45114.420341504629</v>
      </c>
      <c r="G1521" s="1">
        <v>2</v>
      </c>
      <c r="H1521" s="5">
        <v>45112.297701620373</v>
      </c>
      <c r="I1521" s="7" t="s">
        <v>42</v>
      </c>
      <c r="J1521" s="7"/>
      <c r="K1521" s="7" t="s">
        <v>35</v>
      </c>
      <c r="L1521" s="7" t="s">
        <v>31</v>
      </c>
      <c r="M1521" s="7" t="s">
        <v>32</v>
      </c>
      <c r="N1521" s="7" t="s">
        <v>33</v>
      </c>
      <c r="O1521" s="7" t="s">
        <v>36</v>
      </c>
      <c r="P1521" s="25">
        <f t="shared" si="335"/>
        <v>1520</v>
      </c>
      <c r="Q1521" s="28">
        <f t="shared" si="332"/>
        <v>45108</v>
      </c>
      <c r="R1521" s="28" t="str">
        <f t="shared" si="322"/>
        <v>OTA</v>
      </c>
      <c r="S1521" s="28" t="str">
        <f t="shared" si="323"/>
        <v>OTA</v>
      </c>
      <c r="T1521" s="29">
        <f t="shared" si="324"/>
        <v>1.4652014652014652E-3</v>
      </c>
      <c r="U1521" s="29">
        <f t="shared" si="333"/>
        <v>1.4652014652014652E-3</v>
      </c>
      <c r="V1521" s="30">
        <f t="shared" si="325"/>
        <v>360.96449999999999</v>
      </c>
      <c r="W1521" s="30">
        <f t="shared" si="326"/>
        <v>0</v>
      </c>
      <c r="X1521" s="30">
        <f t="shared" si="327"/>
        <v>0</v>
      </c>
      <c r="Y1521" s="30">
        <f t="shared" si="328"/>
        <v>43.315739999999991</v>
      </c>
      <c r="Z1521" s="30">
        <f t="shared" si="329"/>
        <v>153.33333333333331</v>
      </c>
      <c r="AA1521" s="30">
        <f t="shared" si="330"/>
        <v>2.9304029304029302</v>
      </c>
      <c r="AB1521" s="30">
        <f t="shared" si="331"/>
        <v>0</v>
      </c>
      <c r="AC1521" s="30">
        <f t="shared" si="334"/>
        <v>1845.8860237362637</v>
      </c>
    </row>
    <row r="1522" spans="1:29" x14ac:dyDescent="0.35">
      <c r="A1522" s="5">
        <v>45112.583515578706</v>
      </c>
      <c r="B1522" s="1">
        <v>1</v>
      </c>
      <c r="C1522" s="6">
        <v>2036.96</v>
      </c>
      <c r="D1522" s="6">
        <v>1</v>
      </c>
      <c r="E1522" s="7" t="s">
        <v>19</v>
      </c>
      <c r="F1522" s="5">
        <v>45113.318234189814</v>
      </c>
      <c r="G1522" s="1">
        <v>4</v>
      </c>
      <c r="H1522" s="5">
        <v>44958.843886921299</v>
      </c>
      <c r="I1522" s="7" t="s">
        <v>44</v>
      </c>
      <c r="J1522" s="7"/>
      <c r="K1522" s="7"/>
      <c r="L1522" s="7" t="s">
        <v>21</v>
      </c>
      <c r="M1522" s="7" t="s">
        <v>57</v>
      </c>
      <c r="N1522" s="7" t="s">
        <v>28</v>
      </c>
      <c r="O1522" s="7" t="s">
        <v>46</v>
      </c>
      <c r="P1522" s="25">
        <f t="shared" si="335"/>
        <v>1521</v>
      </c>
      <c r="Q1522" s="28">
        <f t="shared" si="332"/>
        <v>45108</v>
      </c>
      <c r="R1522" s="28" t="str">
        <f t="shared" si="322"/>
        <v>WEB</v>
      </c>
      <c r="S1522" s="28" t="str">
        <f t="shared" si="323"/>
        <v>WEBSITE</v>
      </c>
      <c r="T1522" s="29">
        <f t="shared" si="324"/>
        <v>1.6863406408094434E-3</v>
      </c>
      <c r="U1522" s="29">
        <f t="shared" si="333"/>
        <v>1.6863406408094434E-3</v>
      </c>
      <c r="V1522" s="30">
        <f t="shared" si="325"/>
        <v>20.369600000000002</v>
      </c>
      <c r="W1522" s="30">
        <f t="shared" si="326"/>
        <v>50</v>
      </c>
      <c r="X1522" s="30">
        <f t="shared" si="327"/>
        <v>0</v>
      </c>
      <c r="Y1522" s="30">
        <f t="shared" si="328"/>
        <v>28.517440000000001</v>
      </c>
      <c r="Z1522" s="30">
        <f t="shared" si="329"/>
        <v>115</v>
      </c>
      <c r="AA1522" s="30">
        <f t="shared" si="330"/>
        <v>16.863406408094434</v>
      </c>
      <c r="AB1522" s="30">
        <f t="shared" si="331"/>
        <v>0</v>
      </c>
      <c r="AC1522" s="30">
        <f t="shared" si="334"/>
        <v>1806.2095535919057</v>
      </c>
    </row>
    <row r="1523" spans="1:29" x14ac:dyDescent="0.35">
      <c r="A1523" s="5">
        <v>45112.826502928241</v>
      </c>
      <c r="B1523" s="1">
        <v>1</v>
      </c>
      <c r="C1523" s="6">
        <v>1720.98</v>
      </c>
      <c r="D1523" s="6">
        <v>1</v>
      </c>
      <c r="E1523" s="7" t="s">
        <v>19</v>
      </c>
      <c r="F1523" s="5">
        <v>45113.434233587963</v>
      </c>
      <c r="G1523" s="1">
        <v>3</v>
      </c>
      <c r="H1523" s="5">
        <v>45110.861943657408</v>
      </c>
      <c r="I1523" s="7" t="s">
        <v>63</v>
      </c>
      <c r="J1523" s="7"/>
      <c r="K1523" s="7" t="s">
        <v>30</v>
      </c>
      <c r="L1523" s="7" t="s">
        <v>31</v>
      </c>
      <c r="M1523" s="7" t="s">
        <v>32</v>
      </c>
      <c r="N1523" s="7" t="s">
        <v>33</v>
      </c>
      <c r="O1523" s="7" t="s">
        <v>30</v>
      </c>
      <c r="P1523" s="25">
        <f t="shared" si="335"/>
        <v>1522</v>
      </c>
      <c r="Q1523" s="28">
        <f t="shared" si="332"/>
        <v>45108</v>
      </c>
      <c r="R1523" s="28" t="str">
        <f t="shared" si="322"/>
        <v>OTA</v>
      </c>
      <c r="S1523" s="28" t="str">
        <f t="shared" si="323"/>
        <v>OTA</v>
      </c>
      <c r="T1523" s="29">
        <f t="shared" si="324"/>
        <v>7.326007326007326E-4</v>
      </c>
      <c r="U1523" s="29">
        <f t="shared" si="333"/>
        <v>7.326007326007326E-4</v>
      </c>
      <c r="V1523" s="30">
        <f t="shared" si="325"/>
        <v>258.14699999999999</v>
      </c>
      <c r="W1523" s="30">
        <f t="shared" si="326"/>
        <v>0</v>
      </c>
      <c r="X1523" s="30">
        <f t="shared" si="327"/>
        <v>0</v>
      </c>
      <c r="Y1523" s="30">
        <f t="shared" si="328"/>
        <v>30.977639999999997</v>
      </c>
      <c r="Z1523" s="30">
        <f t="shared" si="329"/>
        <v>115</v>
      </c>
      <c r="AA1523" s="30">
        <f t="shared" si="330"/>
        <v>1.4652014652014651</v>
      </c>
      <c r="AB1523" s="30">
        <f t="shared" si="331"/>
        <v>0</v>
      </c>
      <c r="AC1523" s="30">
        <f t="shared" si="334"/>
        <v>1315.3901585347985</v>
      </c>
    </row>
    <row r="1524" spans="1:29" x14ac:dyDescent="0.35">
      <c r="A1524" s="5">
        <v>45112.703118101854</v>
      </c>
      <c r="B1524" s="1">
        <v>2</v>
      </c>
      <c r="C1524" s="6">
        <v>1012.41</v>
      </c>
      <c r="D1524" s="6">
        <v>1</v>
      </c>
      <c r="E1524" s="7" t="s">
        <v>19</v>
      </c>
      <c r="F1524" s="5">
        <v>45114.452010069443</v>
      </c>
      <c r="G1524" s="1">
        <v>1</v>
      </c>
      <c r="H1524" s="5">
        <v>44984.123389641201</v>
      </c>
      <c r="I1524" s="7" t="s">
        <v>49</v>
      </c>
      <c r="J1524" s="7"/>
      <c r="K1524" s="7" t="s">
        <v>50</v>
      </c>
      <c r="L1524" s="7" t="s">
        <v>31</v>
      </c>
      <c r="M1524" s="7" t="s">
        <v>32</v>
      </c>
      <c r="N1524" s="7" t="s">
        <v>28</v>
      </c>
      <c r="O1524" s="7" t="s">
        <v>51</v>
      </c>
      <c r="P1524" s="25">
        <f t="shared" si="335"/>
        <v>1523</v>
      </c>
      <c r="Q1524" s="28">
        <f t="shared" si="332"/>
        <v>45108</v>
      </c>
      <c r="R1524" s="28" t="str">
        <f t="shared" si="322"/>
        <v>OTA</v>
      </c>
      <c r="S1524" s="28" t="str">
        <f t="shared" si="323"/>
        <v>OTA</v>
      </c>
      <c r="T1524" s="29">
        <f t="shared" si="324"/>
        <v>1.4652014652014652E-3</v>
      </c>
      <c r="U1524" s="29">
        <f t="shared" si="333"/>
        <v>1.4652014652014652E-3</v>
      </c>
      <c r="V1524" s="30">
        <f t="shared" si="325"/>
        <v>151.86149999999998</v>
      </c>
      <c r="W1524" s="30">
        <f t="shared" si="326"/>
        <v>0</v>
      </c>
      <c r="X1524" s="30">
        <f t="shared" si="327"/>
        <v>0</v>
      </c>
      <c r="Y1524" s="30">
        <f t="shared" si="328"/>
        <v>18.223379999999999</v>
      </c>
      <c r="Z1524" s="30">
        <f t="shared" si="329"/>
        <v>153.33333333333331</v>
      </c>
      <c r="AA1524" s="30">
        <f t="shared" si="330"/>
        <v>2.9304029304029302</v>
      </c>
      <c r="AB1524" s="30">
        <f t="shared" si="331"/>
        <v>0</v>
      </c>
      <c r="AC1524" s="30">
        <f t="shared" si="334"/>
        <v>686.06138373626379</v>
      </c>
    </row>
    <row r="1525" spans="1:29" x14ac:dyDescent="0.35">
      <c r="A1525" s="5">
        <v>45112.702057499999</v>
      </c>
      <c r="B1525" s="1">
        <v>2</v>
      </c>
      <c r="C1525" s="6">
        <v>1012.41</v>
      </c>
      <c r="D1525" s="6">
        <v>1</v>
      </c>
      <c r="E1525" s="7" t="s">
        <v>19</v>
      </c>
      <c r="F1525" s="5">
        <v>45114.451874814818</v>
      </c>
      <c r="G1525" s="1">
        <v>1</v>
      </c>
      <c r="H1525" s="5">
        <v>44984.123389629633</v>
      </c>
      <c r="I1525" s="7" t="s">
        <v>49</v>
      </c>
      <c r="J1525" s="7"/>
      <c r="K1525" s="7" t="s">
        <v>50</v>
      </c>
      <c r="L1525" s="7" t="s">
        <v>31</v>
      </c>
      <c r="M1525" s="7" t="s">
        <v>32</v>
      </c>
      <c r="N1525" s="7" t="s">
        <v>28</v>
      </c>
      <c r="O1525" s="7" t="s">
        <v>51</v>
      </c>
      <c r="P1525" s="25">
        <f t="shared" si="335"/>
        <v>1524</v>
      </c>
      <c r="Q1525" s="28">
        <f t="shared" si="332"/>
        <v>45108</v>
      </c>
      <c r="R1525" s="28" t="str">
        <f t="shared" si="322"/>
        <v>OTA</v>
      </c>
      <c r="S1525" s="28" t="str">
        <f t="shared" si="323"/>
        <v>OTA</v>
      </c>
      <c r="T1525" s="29">
        <f t="shared" si="324"/>
        <v>1.4652014652014652E-3</v>
      </c>
      <c r="U1525" s="29">
        <f t="shared" si="333"/>
        <v>1.4652014652014652E-3</v>
      </c>
      <c r="V1525" s="30">
        <f t="shared" si="325"/>
        <v>151.86149999999998</v>
      </c>
      <c r="W1525" s="30">
        <f t="shared" si="326"/>
        <v>0</v>
      </c>
      <c r="X1525" s="30">
        <f t="shared" si="327"/>
        <v>0</v>
      </c>
      <c r="Y1525" s="30">
        <f t="shared" si="328"/>
        <v>18.223379999999999</v>
      </c>
      <c r="Z1525" s="30">
        <f t="shared" si="329"/>
        <v>153.33333333333331</v>
      </c>
      <c r="AA1525" s="30">
        <f t="shared" si="330"/>
        <v>2.9304029304029302</v>
      </c>
      <c r="AB1525" s="30">
        <f t="shared" si="331"/>
        <v>0</v>
      </c>
      <c r="AC1525" s="30">
        <f t="shared" si="334"/>
        <v>686.06138373626379</v>
      </c>
    </row>
    <row r="1526" spans="1:29" x14ac:dyDescent="0.35">
      <c r="A1526" s="5">
        <v>45112.916580104167</v>
      </c>
      <c r="B1526" s="1">
        <v>5</v>
      </c>
      <c r="C1526" s="6">
        <v>2705.58</v>
      </c>
      <c r="D1526" s="6">
        <v>1</v>
      </c>
      <c r="E1526" s="7" t="s">
        <v>19</v>
      </c>
      <c r="F1526" s="5">
        <v>45117.458333333336</v>
      </c>
      <c r="G1526" s="1">
        <v>1</v>
      </c>
      <c r="H1526" s="5">
        <v>45094.223845682871</v>
      </c>
      <c r="I1526" s="7" t="s">
        <v>49</v>
      </c>
      <c r="J1526" s="7"/>
      <c r="K1526" s="7" t="s">
        <v>50</v>
      </c>
      <c r="L1526" s="7" t="s">
        <v>31</v>
      </c>
      <c r="M1526" s="7" t="s">
        <v>32</v>
      </c>
      <c r="N1526" s="7" t="s">
        <v>33</v>
      </c>
      <c r="O1526" s="7" t="s">
        <v>51</v>
      </c>
      <c r="P1526" s="25">
        <f t="shared" si="335"/>
        <v>1525</v>
      </c>
      <c r="Q1526" s="28">
        <f t="shared" si="332"/>
        <v>45108</v>
      </c>
      <c r="R1526" s="28" t="str">
        <f t="shared" si="322"/>
        <v>OTA</v>
      </c>
      <c r="S1526" s="28" t="str">
        <f t="shared" si="323"/>
        <v>OTA</v>
      </c>
      <c r="T1526" s="29">
        <f t="shared" si="324"/>
        <v>3.663003663003663E-3</v>
      </c>
      <c r="U1526" s="29">
        <f t="shared" si="333"/>
        <v>3.663003663003663E-3</v>
      </c>
      <c r="V1526" s="30">
        <f t="shared" si="325"/>
        <v>405.83699999999999</v>
      </c>
      <c r="W1526" s="30">
        <f t="shared" si="326"/>
        <v>0</v>
      </c>
      <c r="X1526" s="30">
        <f t="shared" si="327"/>
        <v>0</v>
      </c>
      <c r="Y1526" s="30">
        <f t="shared" si="328"/>
        <v>48.700439999999993</v>
      </c>
      <c r="Z1526" s="30">
        <f t="shared" si="329"/>
        <v>268.33333333333331</v>
      </c>
      <c r="AA1526" s="30">
        <f t="shared" si="330"/>
        <v>7.3260073260073257</v>
      </c>
      <c r="AB1526" s="30">
        <f t="shared" si="331"/>
        <v>0</v>
      </c>
      <c r="AC1526" s="30">
        <f t="shared" si="334"/>
        <v>1975.3832193406593</v>
      </c>
    </row>
    <row r="1527" spans="1:29" x14ac:dyDescent="0.35">
      <c r="A1527" s="5">
        <v>45113.010507500003</v>
      </c>
      <c r="B1527" s="1">
        <v>1</v>
      </c>
      <c r="C1527" s="6">
        <v>565.4</v>
      </c>
      <c r="D1527" s="6">
        <v>1</v>
      </c>
      <c r="E1527" s="7" t="s">
        <v>19</v>
      </c>
      <c r="F1527" s="5">
        <v>45113.458333333336</v>
      </c>
      <c r="G1527" s="1">
        <v>1</v>
      </c>
      <c r="H1527" s="5">
        <v>45096.219603333331</v>
      </c>
      <c r="I1527" s="7" t="s">
        <v>49</v>
      </c>
      <c r="J1527" s="7"/>
      <c r="K1527" s="7" t="s">
        <v>50</v>
      </c>
      <c r="L1527" s="7" t="s">
        <v>31</v>
      </c>
      <c r="M1527" s="7" t="s">
        <v>32</v>
      </c>
      <c r="N1527" s="7" t="s">
        <v>33</v>
      </c>
      <c r="O1527" s="7" t="s">
        <v>51</v>
      </c>
      <c r="P1527" s="25">
        <f t="shared" si="335"/>
        <v>1526</v>
      </c>
      <c r="Q1527" s="28">
        <f t="shared" si="332"/>
        <v>45108</v>
      </c>
      <c r="R1527" s="28" t="str">
        <f t="shared" si="322"/>
        <v>OTA</v>
      </c>
      <c r="S1527" s="28" t="str">
        <f t="shared" si="323"/>
        <v>OTA</v>
      </c>
      <c r="T1527" s="29">
        <f t="shared" si="324"/>
        <v>7.326007326007326E-4</v>
      </c>
      <c r="U1527" s="29">
        <f t="shared" si="333"/>
        <v>7.326007326007326E-4</v>
      </c>
      <c r="V1527" s="30">
        <f t="shared" si="325"/>
        <v>84.809999999999988</v>
      </c>
      <c r="W1527" s="30">
        <f t="shared" si="326"/>
        <v>0</v>
      </c>
      <c r="X1527" s="30">
        <f t="shared" si="327"/>
        <v>0</v>
      </c>
      <c r="Y1527" s="30">
        <f t="shared" si="328"/>
        <v>10.177199999999999</v>
      </c>
      <c r="Z1527" s="30">
        <f t="shared" si="329"/>
        <v>115</v>
      </c>
      <c r="AA1527" s="30">
        <f t="shared" si="330"/>
        <v>1.4652014652014651</v>
      </c>
      <c r="AB1527" s="30">
        <f t="shared" si="331"/>
        <v>0</v>
      </c>
      <c r="AC1527" s="30">
        <f t="shared" si="334"/>
        <v>353.94759853479854</v>
      </c>
    </row>
    <row r="1528" spans="1:29" x14ac:dyDescent="0.35">
      <c r="A1528" s="5">
        <v>45112.613481469911</v>
      </c>
      <c r="B1528" s="1">
        <v>1</v>
      </c>
      <c r="C1528" s="6">
        <v>531.25</v>
      </c>
      <c r="D1528" s="6">
        <v>1</v>
      </c>
      <c r="E1528" s="7" t="s">
        <v>19</v>
      </c>
      <c r="F1528" s="5">
        <v>45113.451049675925</v>
      </c>
      <c r="G1528" s="1">
        <v>1</v>
      </c>
      <c r="H1528" s="5">
        <v>45112.585897175923</v>
      </c>
      <c r="I1528" s="7" t="s">
        <v>49</v>
      </c>
      <c r="J1528" s="7"/>
      <c r="K1528" s="7" t="s">
        <v>30</v>
      </c>
      <c r="L1528" s="7" t="s">
        <v>31</v>
      </c>
      <c r="M1528" s="7" t="s">
        <v>32</v>
      </c>
      <c r="N1528" s="7" t="s">
        <v>33</v>
      </c>
      <c r="O1528" s="7" t="s">
        <v>30</v>
      </c>
      <c r="P1528" s="25">
        <f t="shared" si="335"/>
        <v>1527</v>
      </c>
      <c r="Q1528" s="28">
        <f t="shared" si="332"/>
        <v>45108</v>
      </c>
      <c r="R1528" s="28" t="str">
        <f t="shared" si="322"/>
        <v>OTA</v>
      </c>
      <c r="S1528" s="28" t="str">
        <f t="shared" si="323"/>
        <v>OTA</v>
      </c>
      <c r="T1528" s="29">
        <f t="shared" si="324"/>
        <v>7.326007326007326E-4</v>
      </c>
      <c r="U1528" s="29">
        <f t="shared" si="333"/>
        <v>7.326007326007326E-4</v>
      </c>
      <c r="V1528" s="30">
        <f t="shared" si="325"/>
        <v>79.6875</v>
      </c>
      <c r="W1528" s="30">
        <f t="shared" si="326"/>
        <v>0</v>
      </c>
      <c r="X1528" s="30">
        <f t="shared" si="327"/>
        <v>0</v>
      </c>
      <c r="Y1528" s="30">
        <f t="shared" si="328"/>
        <v>9.5625</v>
      </c>
      <c r="Z1528" s="30">
        <f t="shared" si="329"/>
        <v>115</v>
      </c>
      <c r="AA1528" s="30">
        <f t="shared" si="330"/>
        <v>1.4652014652014651</v>
      </c>
      <c r="AB1528" s="30">
        <f t="shared" si="331"/>
        <v>0</v>
      </c>
      <c r="AC1528" s="30">
        <f t="shared" si="334"/>
        <v>325.53479853479854</v>
      </c>
    </row>
    <row r="1529" spans="1:29" x14ac:dyDescent="0.35">
      <c r="A1529" s="5">
        <v>45112.701017430554</v>
      </c>
      <c r="B1529" s="1">
        <v>2</v>
      </c>
      <c r="C1529" s="6">
        <v>1139.29</v>
      </c>
      <c r="D1529" s="6">
        <v>1</v>
      </c>
      <c r="E1529" s="7" t="s">
        <v>19</v>
      </c>
      <c r="F1529" s="5">
        <v>45114.408654317129</v>
      </c>
      <c r="G1529" s="1">
        <v>1</v>
      </c>
      <c r="H1529" s="5">
        <v>45111.946314363428</v>
      </c>
      <c r="I1529" s="7" t="s">
        <v>49</v>
      </c>
      <c r="J1529" s="7"/>
      <c r="K1529" s="7" t="s">
        <v>30</v>
      </c>
      <c r="L1529" s="7" t="s">
        <v>31</v>
      </c>
      <c r="M1529" s="7" t="s">
        <v>32</v>
      </c>
      <c r="N1529" s="7" t="s">
        <v>33</v>
      </c>
      <c r="O1529" s="7" t="s">
        <v>30</v>
      </c>
      <c r="P1529" s="25">
        <f t="shared" si="335"/>
        <v>1528</v>
      </c>
      <c r="Q1529" s="28">
        <f t="shared" si="332"/>
        <v>45108</v>
      </c>
      <c r="R1529" s="28" t="str">
        <f t="shared" si="322"/>
        <v>OTA</v>
      </c>
      <c r="S1529" s="28" t="str">
        <f t="shared" si="323"/>
        <v>OTA</v>
      </c>
      <c r="T1529" s="29">
        <f t="shared" si="324"/>
        <v>1.4652014652014652E-3</v>
      </c>
      <c r="U1529" s="29">
        <f t="shared" si="333"/>
        <v>1.4652014652014652E-3</v>
      </c>
      <c r="V1529" s="30">
        <f t="shared" si="325"/>
        <v>170.89349999999999</v>
      </c>
      <c r="W1529" s="30">
        <f t="shared" si="326"/>
        <v>0</v>
      </c>
      <c r="X1529" s="30">
        <f t="shared" si="327"/>
        <v>0</v>
      </c>
      <c r="Y1529" s="30">
        <f t="shared" si="328"/>
        <v>20.507219999999997</v>
      </c>
      <c r="Z1529" s="30">
        <f t="shared" si="329"/>
        <v>153.33333333333331</v>
      </c>
      <c r="AA1529" s="30">
        <f t="shared" si="330"/>
        <v>2.9304029304029302</v>
      </c>
      <c r="AB1529" s="30">
        <f t="shared" si="331"/>
        <v>0</v>
      </c>
      <c r="AC1529" s="30">
        <f t="shared" si="334"/>
        <v>791.62554373626381</v>
      </c>
    </row>
    <row r="1530" spans="1:29" x14ac:dyDescent="0.35">
      <c r="A1530" s="5">
        <v>45112.733587789349</v>
      </c>
      <c r="B1530" s="1">
        <v>3</v>
      </c>
      <c r="C1530" s="6">
        <v>1681.88</v>
      </c>
      <c r="D1530" s="6">
        <v>1</v>
      </c>
      <c r="E1530" s="7" t="s">
        <v>19</v>
      </c>
      <c r="F1530" s="5">
        <v>45115.448851226851</v>
      </c>
      <c r="G1530" s="1">
        <v>1</v>
      </c>
      <c r="H1530" s="5">
        <v>45011.945612962962</v>
      </c>
      <c r="I1530" s="7" t="s">
        <v>49</v>
      </c>
      <c r="J1530" s="7"/>
      <c r="K1530" s="7" t="s">
        <v>30</v>
      </c>
      <c r="L1530" s="7" t="s">
        <v>31</v>
      </c>
      <c r="M1530" s="7" t="s">
        <v>34</v>
      </c>
      <c r="N1530" s="7" t="s">
        <v>33</v>
      </c>
      <c r="O1530" s="7" t="s">
        <v>30</v>
      </c>
      <c r="P1530" s="25">
        <f t="shared" si="335"/>
        <v>1529</v>
      </c>
      <c r="Q1530" s="28">
        <f t="shared" si="332"/>
        <v>45108</v>
      </c>
      <c r="R1530" s="28" t="str">
        <f t="shared" si="322"/>
        <v>OTA</v>
      </c>
      <c r="S1530" s="28" t="str">
        <f t="shared" si="323"/>
        <v>OTA</v>
      </c>
      <c r="T1530" s="29">
        <f t="shared" si="324"/>
        <v>2.1978021978021978E-3</v>
      </c>
      <c r="U1530" s="29">
        <f t="shared" si="333"/>
        <v>2.1978021978021978E-3</v>
      </c>
      <c r="V1530" s="30">
        <f t="shared" si="325"/>
        <v>252.28200000000001</v>
      </c>
      <c r="W1530" s="30">
        <f t="shared" si="326"/>
        <v>0</v>
      </c>
      <c r="X1530" s="30">
        <f t="shared" si="327"/>
        <v>0</v>
      </c>
      <c r="Y1530" s="30">
        <f t="shared" si="328"/>
        <v>30.27384</v>
      </c>
      <c r="Z1530" s="30">
        <f t="shared" si="329"/>
        <v>191.66666666666666</v>
      </c>
      <c r="AA1530" s="30">
        <f t="shared" si="330"/>
        <v>4.395604395604396</v>
      </c>
      <c r="AB1530" s="30">
        <f t="shared" si="331"/>
        <v>0</v>
      </c>
      <c r="AC1530" s="30">
        <f t="shared" si="334"/>
        <v>1203.2618889377291</v>
      </c>
    </row>
    <row r="1531" spans="1:29" x14ac:dyDescent="0.35">
      <c r="A1531" s="5">
        <v>45112.728387997682</v>
      </c>
      <c r="B1531" s="1">
        <v>1</v>
      </c>
      <c r="C1531" s="6">
        <v>425</v>
      </c>
      <c r="D1531" s="6">
        <v>1</v>
      </c>
      <c r="E1531" s="7" t="s">
        <v>19</v>
      </c>
      <c r="F1531" s="5">
        <v>45113.351014039348</v>
      </c>
      <c r="G1531" s="1">
        <v>1</v>
      </c>
      <c r="H1531" s="5">
        <v>45111.731892141201</v>
      </c>
      <c r="I1531" s="7" t="s">
        <v>49</v>
      </c>
      <c r="J1531" s="7"/>
      <c r="K1531" s="7" t="s">
        <v>30</v>
      </c>
      <c r="L1531" s="7" t="s">
        <v>21</v>
      </c>
      <c r="M1531" s="7" t="s">
        <v>22</v>
      </c>
      <c r="N1531" s="7" t="s">
        <v>28</v>
      </c>
      <c r="O1531" s="7" t="s">
        <v>24</v>
      </c>
      <c r="P1531" s="25">
        <f t="shared" si="335"/>
        <v>1530</v>
      </c>
      <c r="Q1531" s="28">
        <f t="shared" si="332"/>
        <v>45108</v>
      </c>
      <c r="R1531" s="28" t="str">
        <f t="shared" si="322"/>
        <v>WEB</v>
      </c>
      <c r="S1531" s="28" t="str">
        <f t="shared" si="323"/>
        <v>OFFLINE</v>
      </c>
      <c r="T1531" s="29">
        <f t="shared" si="324"/>
        <v>1.6863406408094434E-3</v>
      </c>
      <c r="U1531" s="29">
        <f t="shared" si="333"/>
        <v>1.6863406408094434E-3</v>
      </c>
      <c r="V1531" s="30">
        <f t="shared" si="325"/>
        <v>0</v>
      </c>
      <c r="W1531" s="30">
        <f t="shared" si="326"/>
        <v>0</v>
      </c>
      <c r="X1531" s="30">
        <f t="shared" si="327"/>
        <v>0</v>
      </c>
      <c r="Y1531" s="30">
        <f t="shared" si="328"/>
        <v>5.95</v>
      </c>
      <c r="Z1531" s="30">
        <f t="shared" si="329"/>
        <v>115</v>
      </c>
      <c r="AA1531" s="30">
        <f t="shared" si="330"/>
        <v>0</v>
      </c>
      <c r="AB1531" s="30">
        <f t="shared" si="331"/>
        <v>0</v>
      </c>
      <c r="AC1531" s="30">
        <f t="shared" si="334"/>
        <v>304.05</v>
      </c>
    </row>
    <row r="1532" spans="1:29" x14ac:dyDescent="0.35">
      <c r="A1532" s="5">
        <v>45112.954560312501</v>
      </c>
      <c r="B1532" s="1">
        <v>3</v>
      </c>
      <c r="C1532" s="6">
        <v>2067.86</v>
      </c>
      <c r="D1532" s="6">
        <v>1</v>
      </c>
      <c r="E1532" s="7" t="s">
        <v>19</v>
      </c>
      <c r="F1532" s="5">
        <v>45115.25</v>
      </c>
      <c r="G1532" s="1">
        <v>1</v>
      </c>
      <c r="H1532" s="5">
        <v>45112.67075503472</v>
      </c>
      <c r="I1532" s="7" t="s">
        <v>53</v>
      </c>
      <c r="J1532" s="7"/>
      <c r="K1532" s="7" t="s">
        <v>30</v>
      </c>
      <c r="L1532" s="7" t="s">
        <v>31</v>
      </c>
      <c r="M1532" s="7" t="s">
        <v>32</v>
      </c>
      <c r="N1532" s="7" t="s">
        <v>33</v>
      </c>
      <c r="O1532" s="7" t="s">
        <v>30</v>
      </c>
      <c r="P1532" s="25">
        <f t="shared" si="335"/>
        <v>1531</v>
      </c>
      <c r="Q1532" s="28">
        <f t="shared" si="332"/>
        <v>45108</v>
      </c>
      <c r="R1532" s="28" t="str">
        <f t="shared" si="322"/>
        <v>OTA</v>
      </c>
      <c r="S1532" s="28" t="str">
        <f t="shared" si="323"/>
        <v>OTA</v>
      </c>
      <c r="T1532" s="29">
        <f t="shared" si="324"/>
        <v>2.1978021978021978E-3</v>
      </c>
      <c r="U1532" s="29">
        <f t="shared" si="333"/>
        <v>2.1978021978021978E-3</v>
      </c>
      <c r="V1532" s="30">
        <f t="shared" si="325"/>
        <v>310.17900000000003</v>
      </c>
      <c r="W1532" s="30">
        <f t="shared" si="326"/>
        <v>0</v>
      </c>
      <c r="X1532" s="30">
        <f t="shared" si="327"/>
        <v>0</v>
      </c>
      <c r="Y1532" s="30">
        <f t="shared" si="328"/>
        <v>37.22148</v>
      </c>
      <c r="Z1532" s="30">
        <f t="shared" si="329"/>
        <v>191.66666666666666</v>
      </c>
      <c r="AA1532" s="30">
        <f t="shared" si="330"/>
        <v>4.395604395604396</v>
      </c>
      <c r="AB1532" s="30">
        <f t="shared" si="331"/>
        <v>0</v>
      </c>
      <c r="AC1532" s="30">
        <f t="shared" si="334"/>
        <v>1524.397248937729</v>
      </c>
    </row>
    <row r="1533" spans="1:29" x14ac:dyDescent="0.35">
      <c r="A1533" s="5">
        <v>45112.824619444444</v>
      </c>
      <c r="B1533" s="1">
        <v>3</v>
      </c>
      <c r="C1533" s="6">
        <v>2144.64</v>
      </c>
      <c r="D1533" s="6">
        <v>1</v>
      </c>
      <c r="E1533" s="7" t="s">
        <v>19</v>
      </c>
      <c r="F1533" s="5">
        <v>45115.458333333336</v>
      </c>
      <c r="G1533" s="1">
        <v>1</v>
      </c>
      <c r="H1533" s="5">
        <v>45106.964367534725</v>
      </c>
      <c r="I1533" s="7" t="s">
        <v>53</v>
      </c>
      <c r="J1533" s="7"/>
      <c r="K1533" s="7" t="s">
        <v>30</v>
      </c>
      <c r="L1533" s="7" t="s">
        <v>31</v>
      </c>
      <c r="M1533" s="7" t="s">
        <v>32</v>
      </c>
      <c r="N1533" s="7" t="s">
        <v>33</v>
      </c>
      <c r="O1533" s="7" t="s">
        <v>30</v>
      </c>
      <c r="P1533" s="25">
        <f t="shared" si="335"/>
        <v>1532</v>
      </c>
      <c r="Q1533" s="28">
        <f t="shared" si="332"/>
        <v>45108</v>
      </c>
      <c r="R1533" s="28" t="str">
        <f t="shared" si="322"/>
        <v>OTA</v>
      </c>
      <c r="S1533" s="28" t="str">
        <f t="shared" si="323"/>
        <v>OTA</v>
      </c>
      <c r="T1533" s="29">
        <f t="shared" si="324"/>
        <v>2.1978021978021978E-3</v>
      </c>
      <c r="U1533" s="29">
        <f t="shared" si="333"/>
        <v>2.1978021978021978E-3</v>
      </c>
      <c r="V1533" s="30">
        <f t="shared" si="325"/>
        <v>321.69599999999997</v>
      </c>
      <c r="W1533" s="30">
        <f t="shared" si="326"/>
        <v>0</v>
      </c>
      <c r="X1533" s="30">
        <f t="shared" si="327"/>
        <v>0</v>
      </c>
      <c r="Y1533" s="30">
        <f t="shared" si="328"/>
        <v>38.603519999999996</v>
      </c>
      <c r="Z1533" s="30">
        <f t="shared" si="329"/>
        <v>191.66666666666666</v>
      </c>
      <c r="AA1533" s="30">
        <f t="shared" si="330"/>
        <v>4.395604395604396</v>
      </c>
      <c r="AB1533" s="30">
        <f t="shared" si="331"/>
        <v>0</v>
      </c>
      <c r="AC1533" s="30">
        <f t="shared" si="334"/>
        <v>1588.2782089377288</v>
      </c>
    </row>
    <row r="1534" spans="1:29" x14ac:dyDescent="0.35">
      <c r="A1534" s="5">
        <v>45112.748083749997</v>
      </c>
      <c r="B1534" s="1">
        <v>1</v>
      </c>
      <c r="C1534" s="6">
        <v>652.67999999999995</v>
      </c>
      <c r="D1534" s="6">
        <v>1</v>
      </c>
      <c r="E1534" s="7" t="s">
        <v>19</v>
      </c>
      <c r="F1534" s="5">
        <v>45113.450834027775</v>
      </c>
      <c r="G1534" s="1">
        <v>1</v>
      </c>
      <c r="H1534" s="5">
        <v>45067.802923634263</v>
      </c>
      <c r="I1534" s="7" t="s">
        <v>53</v>
      </c>
      <c r="J1534" s="7"/>
      <c r="K1534" s="7" t="s">
        <v>50</v>
      </c>
      <c r="L1534" s="7" t="s">
        <v>31</v>
      </c>
      <c r="M1534" s="7" t="s">
        <v>32</v>
      </c>
      <c r="N1534" s="7" t="s">
        <v>33</v>
      </c>
      <c r="O1534" s="7" t="s">
        <v>51</v>
      </c>
      <c r="P1534" s="25">
        <f t="shared" si="335"/>
        <v>1533</v>
      </c>
      <c r="Q1534" s="28">
        <f t="shared" si="332"/>
        <v>45108</v>
      </c>
      <c r="R1534" s="28" t="str">
        <f t="shared" si="322"/>
        <v>OTA</v>
      </c>
      <c r="S1534" s="28" t="str">
        <f t="shared" si="323"/>
        <v>OTA</v>
      </c>
      <c r="T1534" s="29">
        <f t="shared" si="324"/>
        <v>7.326007326007326E-4</v>
      </c>
      <c r="U1534" s="29">
        <f t="shared" si="333"/>
        <v>7.326007326007326E-4</v>
      </c>
      <c r="V1534" s="30">
        <f t="shared" si="325"/>
        <v>97.901999999999987</v>
      </c>
      <c r="W1534" s="30">
        <f t="shared" si="326"/>
        <v>0</v>
      </c>
      <c r="X1534" s="30">
        <f t="shared" si="327"/>
        <v>0</v>
      </c>
      <c r="Y1534" s="30">
        <f t="shared" si="328"/>
        <v>11.748239999999997</v>
      </c>
      <c r="Z1534" s="30">
        <f t="shared" si="329"/>
        <v>115</v>
      </c>
      <c r="AA1534" s="30">
        <f t="shared" si="330"/>
        <v>1.4652014652014651</v>
      </c>
      <c r="AB1534" s="30">
        <f t="shared" si="331"/>
        <v>0</v>
      </c>
      <c r="AC1534" s="30">
        <f t="shared" si="334"/>
        <v>426.56455853479849</v>
      </c>
    </row>
    <row r="1535" spans="1:29" x14ac:dyDescent="0.35">
      <c r="A1535" s="5">
        <v>45113.01837233796</v>
      </c>
      <c r="B1535" s="1">
        <v>1</v>
      </c>
      <c r="C1535" s="6">
        <v>667.74</v>
      </c>
      <c r="D1535" s="6">
        <v>1</v>
      </c>
      <c r="E1535" s="7" t="s">
        <v>19</v>
      </c>
      <c r="F1535" s="5">
        <v>45113.30520289352</v>
      </c>
      <c r="G1535" s="1">
        <v>1</v>
      </c>
      <c r="H1535" s="5">
        <v>45109.66326710648</v>
      </c>
      <c r="I1535" s="7" t="s">
        <v>53</v>
      </c>
      <c r="J1535" s="7"/>
      <c r="K1535" s="7"/>
      <c r="L1535" s="7" t="s">
        <v>21</v>
      </c>
      <c r="M1535" s="7" t="s">
        <v>52</v>
      </c>
      <c r="N1535" s="7" t="s">
        <v>33</v>
      </c>
      <c r="O1535" s="7" t="s">
        <v>24</v>
      </c>
      <c r="P1535" s="25">
        <f t="shared" si="335"/>
        <v>1534</v>
      </c>
      <c r="Q1535" s="28">
        <f t="shared" si="332"/>
        <v>45108</v>
      </c>
      <c r="R1535" s="28" t="str">
        <f t="shared" si="322"/>
        <v>WEB</v>
      </c>
      <c r="S1535" s="28" t="str">
        <f t="shared" si="323"/>
        <v>OFFLINE</v>
      </c>
      <c r="T1535" s="29">
        <f t="shared" si="324"/>
        <v>1.6863406408094434E-3</v>
      </c>
      <c r="U1535" s="29">
        <f t="shared" si="333"/>
        <v>1.6863406408094434E-3</v>
      </c>
      <c r="V1535" s="30">
        <f t="shared" si="325"/>
        <v>0</v>
      </c>
      <c r="W1535" s="30">
        <f t="shared" si="326"/>
        <v>0</v>
      </c>
      <c r="X1535" s="30">
        <f t="shared" si="327"/>
        <v>0</v>
      </c>
      <c r="Y1535" s="30">
        <f t="shared" si="328"/>
        <v>9.3483599999999996</v>
      </c>
      <c r="Z1535" s="30">
        <f t="shared" si="329"/>
        <v>115</v>
      </c>
      <c r="AA1535" s="30">
        <f t="shared" si="330"/>
        <v>0</v>
      </c>
      <c r="AB1535" s="30">
        <f t="shared" si="331"/>
        <v>0</v>
      </c>
      <c r="AC1535" s="30">
        <f t="shared" si="334"/>
        <v>543.39164000000005</v>
      </c>
    </row>
    <row r="1536" spans="1:29" x14ac:dyDescent="0.35">
      <c r="A1536" s="5">
        <v>45112.664912523149</v>
      </c>
      <c r="B1536" s="1">
        <v>1</v>
      </c>
      <c r="C1536" s="6">
        <v>1919.64</v>
      </c>
      <c r="D1536" s="6">
        <v>1</v>
      </c>
      <c r="E1536" s="7" t="s">
        <v>19</v>
      </c>
      <c r="F1536" s="5">
        <v>45113.458333333336</v>
      </c>
      <c r="G1536" s="1">
        <v>4</v>
      </c>
      <c r="H1536" s="5">
        <v>45048.856729733794</v>
      </c>
      <c r="I1536" s="7" t="s">
        <v>63</v>
      </c>
      <c r="J1536" s="7"/>
      <c r="K1536" s="7" t="s">
        <v>30</v>
      </c>
      <c r="L1536" s="7" t="s">
        <v>31</v>
      </c>
      <c r="M1536" s="7" t="s">
        <v>32</v>
      </c>
      <c r="N1536" s="7" t="s">
        <v>33</v>
      </c>
      <c r="O1536" s="7" t="s">
        <v>30</v>
      </c>
      <c r="P1536" s="25">
        <f t="shared" si="335"/>
        <v>1535</v>
      </c>
      <c r="Q1536" s="28">
        <f t="shared" si="332"/>
        <v>45108</v>
      </c>
      <c r="R1536" s="28" t="str">
        <f t="shared" si="322"/>
        <v>OTA</v>
      </c>
      <c r="S1536" s="28" t="str">
        <f t="shared" si="323"/>
        <v>OTA</v>
      </c>
      <c r="T1536" s="29">
        <f t="shared" si="324"/>
        <v>7.326007326007326E-4</v>
      </c>
      <c r="U1536" s="29">
        <f t="shared" si="333"/>
        <v>7.326007326007326E-4</v>
      </c>
      <c r="V1536" s="30">
        <f t="shared" si="325"/>
        <v>287.94600000000003</v>
      </c>
      <c r="W1536" s="30">
        <f t="shared" si="326"/>
        <v>0</v>
      </c>
      <c r="X1536" s="30">
        <f t="shared" si="327"/>
        <v>0</v>
      </c>
      <c r="Y1536" s="30">
        <f t="shared" si="328"/>
        <v>34.553519999999999</v>
      </c>
      <c r="Z1536" s="30">
        <f t="shared" si="329"/>
        <v>115</v>
      </c>
      <c r="AA1536" s="30">
        <f t="shared" si="330"/>
        <v>1.4652014652014651</v>
      </c>
      <c r="AB1536" s="30">
        <f t="shared" si="331"/>
        <v>0</v>
      </c>
      <c r="AC1536" s="30">
        <f t="shared" si="334"/>
        <v>1480.6752785347985</v>
      </c>
    </row>
    <row r="1537" spans="1:29" x14ac:dyDescent="0.35">
      <c r="A1537" s="5">
        <v>45112.973800428241</v>
      </c>
      <c r="B1537" s="1">
        <v>1</v>
      </c>
      <c r="C1537" s="6">
        <v>1720.98</v>
      </c>
      <c r="D1537" s="6">
        <v>1</v>
      </c>
      <c r="E1537" s="7" t="s">
        <v>19</v>
      </c>
      <c r="F1537" s="5">
        <v>45113.458333333336</v>
      </c>
      <c r="G1537" s="1">
        <v>4</v>
      </c>
      <c r="H1537" s="5">
        <v>45102.53590008102</v>
      </c>
      <c r="I1537" s="7" t="s">
        <v>63</v>
      </c>
      <c r="J1537" s="7"/>
      <c r="K1537" s="7" t="s">
        <v>30</v>
      </c>
      <c r="L1537" s="7" t="s">
        <v>31</v>
      </c>
      <c r="M1537" s="7" t="s">
        <v>32</v>
      </c>
      <c r="N1537" s="7" t="s">
        <v>33</v>
      </c>
      <c r="O1537" s="7" t="s">
        <v>30</v>
      </c>
      <c r="P1537" s="25">
        <f t="shared" si="335"/>
        <v>1536</v>
      </c>
      <c r="Q1537" s="28">
        <f t="shared" si="332"/>
        <v>45108</v>
      </c>
      <c r="R1537" s="28" t="str">
        <f t="shared" si="322"/>
        <v>OTA</v>
      </c>
      <c r="S1537" s="28" t="str">
        <f t="shared" si="323"/>
        <v>OTA</v>
      </c>
      <c r="T1537" s="29">
        <f t="shared" si="324"/>
        <v>7.326007326007326E-4</v>
      </c>
      <c r="U1537" s="29">
        <f t="shared" si="333"/>
        <v>7.326007326007326E-4</v>
      </c>
      <c r="V1537" s="30">
        <f t="shared" si="325"/>
        <v>258.14699999999999</v>
      </c>
      <c r="W1537" s="30">
        <f t="shared" si="326"/>
        <v>0</v>
      </c>
      <c r="X1537" s="30">
        <f t="shared" si="327"/>
        <v>0</v>
      </c>
      <c r="Y1537" s="30">
        <f t="shared" si="328"/>
        <v>30.977639999999997</v>
      </c>
      <c r="Z1537" s="30">
        <f t="shared" si="329"/>
        <v>115</v>
      </c>
      <c r="AA1537" s="30">
        <f t="shared" si="330"/>
        <v>1.4652014652014651</v>
      </c>
      <c r="AB1537" s="30">
        <f t="shared" si="331"/>
        <v>0</v>
      </c>
      <c r="AC1537" s="30">
        <f t="shared" si="334"/>
        <v>1315.3901585347985</v>
      </c>
    </row>
    <row r="1538" spans="1:29" x14ac:dyDescent="0.35">
      <c r="A1538" s="5">
        <v>45113.037087708333</v>
      </c>
      <c r="B1538" s="1">
        <v>2</v>
      </c>
      <c r="C1538" s="6">
        <v>4154.47</v>
      </c>
      <c r="D1538" s="6">
        <v>1</v>
      </c>
      <c r="E1538" s="7" t="s">
        <v>19</v>
      </c>
      <c r="F1538" s="5">
        <v>45114.303274803242</v>
      </c>
      <c r="G1538" s="1">
        <v>6</v>
      </c>
      <c r="H1538" s="5">
        <v>45088.251865949074</v>
      </c>
      <c r="I1538" s="7" t="s">
        <v>80</v>
      </c>
      <c r="J1538" s="7"/>
      <c r="K1538" s="7" t="s">
        <v>30</v>
      </c>
      <c r="L1538" s="7" t="s">
        <v>31</v>
      </c>
      <c r="M1538" s="7" t="s">
        <v>34</v>
      </c>
      <c r="N1538" s="7" t="s">
        <v>33</v>
      </c>
      <c r="O1538" s="7" t="s">
        <v>30</v>
      </c>
      <c r="P1538" s="25">
        <f t="shared" si="335"/>
        <v>1537</v>
      </c>
      <c r="Q1538" s="28">
        <f t="shared" si="332"/>
        <v>45108</v>
      </c>
      <c r="R1538" s="28" t="str">
        <f t="shared" ref="R1538:R1601" si="336">IFERROR(VLOOKUP($M1538,rate_mapping,2,FALSE),"")</f>
        <v>OTA</v>
      </c>
      <c r="S1538" s="28" t="str">
        <f t="shared" ref="S1538:S1601" si="337">IFERROR(VLOOKUP($O1538,source_mapping,2,FALSE),"")</f>
        <v>OTA</v>
      </c>
      <c r="T1538" s="29">
        <f t="shared" ref="T1538:T1601" si="338">IFERROR($B1538/SUMIFS($B:$B,$L:$L,$L1538,$Q:$Q,$Q1538),0)</f>
        <v>1.4652014652014652E-3</v>
      </c>
      <c r="U1538" s="29">
        <f t="shared" si="333"/>
        <v>1.4652014652014652E-3</v>
      </c>
      <c r="V1538" s="30">
        <f t="shared" ref="V1538:V1601" si="339">MAX(IFERROR(VLOOKUP($S1538,channel_code_cost,3,FALSE)*$C1538,0),IFERROR(VLOOKUP($R1538,rate_code_cost,3,FALSE)*$C1538,0))</f>
        <v>623.17050000000006</v>
      </c>
      <c r="W1538" s="30">
        <f t="shared" ref="W1538:W1601" si="340">MAX(IFERROR(VLOOKUP($S1538,channel_code_cost,2,FALSE)*$D1538,0),IFERROR(VLOOKUP($R1538,rate_code_cost,2,FALSE)*$D1538,0))</f>
        <v>0</v>
      </c>
      <c r="X1538" s="30">
        <f t="shared" ref="X1538:X1601" si="341">MAX(IFERROR(VLOOKUP($S1538,channel_code_cost,4,FALSE)*$C1538,0),IFERROR(VLOOKUP($R1538,rate_code_cost,4,FALSE)*$C1538,0))</f>
        <v>0</v>
      </c>
      <c r="Y1538" s="30">
        <f t="shared" ref="Y1538:Y1601" si="342">MAX(IFERROR(VLOOKUP($S1538,channel_code_cost,5,FALSE)*$C1538,0),IFERROR(VLOOKUP($R1538,rate_code_cost,5,FALSE)*$C1538,0))</f>
        <v>74.780460000000005</v>
      </c>
      <c r="Z1538" s="30">
        <f t="shared" ref="Z1538:Z1601" si="343">hk_departure_cost+(($B1538-1)*hk_stay_cost)</f>
        <v>153.33333333333331</v>
      </c>
      <c r="AA1538" s="30">
        <f t="shared" ref="AA1538:AA1601" si="344">IFERROR(VLOOKUP($S1538,channel_code_cost,6,FALSE)*$U1538,0)</f>
        <v>2.9304029304029302</v>
      </c>
      <c r="AB1538" s="30">
        <f t="shared" ref="AB1538:AB1601" si="345">IFERROR(VLOOKUP($L1538,segment_p_cost,2,FALSE)*$T1538,0)</f>
        <v>0</v>
      </c>
      <c r="AC1538" s="30">
        <f t="shared" si="334"/>
        <v>3300.2553037362641</v>
      </c>
    </row>
    <row r="1539" spans="1:29" x14ac:dyDescent="0.35">
      <c r="A1539" s="5">
        <v>45113.794744259256</v>
      </c>
      <c r="B1539" s="1">
        <v>1</v>
      </c>
      <c r="C1539" s="6">
        <v>1133.93</v>
      </c>
      <c r="D1539" s="6">
        <v>1</v>
      </c>
      <c r="E1539" s="7" t="s">
        <v>19</v>
      </c>
      <c r="F1539" s="5">
        <v>45114.367437476853</v>
      </c>
      <c r="G1539" s="1">
        <v>1</v>
      </c>
      <c r="H1539" s="5">
        <v>45034.490060960648</v>
      </c>
      <c r="I1539" s="7" t="s">
        <v>20</v>
      </c>
      <c r="J1539" s="7"/>
      <c r="K1539" s="7" t="s">
        <v>35</v>
      </c>
      <c r="L1539" s="7" t="s">
        <v>31</v>
      </c>
      <c r="M1539" s="7" t="s">
        <v>32</v>
      </c>
      <c r="N1539" s="7" t="s">
        <v>33</v>
      </c>
      <c r="O1539" s="7" t="s">
        <v>37</v>
      </c>
      <c r="P1539" s="25">
        <f t="shared" si="335"/>
        <v>1538</v>
      </c>
      <c r="Q1539" s="28">
        <f t="shared" ref="Q1539:Q1602" si="346">DATE(YEAR($A1539),MONTH($A1539),1)</f>
        <v>45108</v>
      </c>
      <c r="R1539" s="28" t="str">
        <f t="shared" si="336"/>
        <v>OTA</v>
      </c>
      <c r="S1539" s="28" t="str">
        <f t="shared" si="337"/>
        <v>OTA</v>
      </c>
      <c r="T1539" s="29">
        <f t="shared" si="338"/>
        <v>7.326007326007326E-4</v>
      </c>
      <c r="U1539" s="29">
        <f t="shared" ref="U1539:U1602" si="347">IFERROR($B1539/SUMIFS($B:$B,$L:$L,$L1539,$Q:$Q,$Q1539),0)</f>
        <v>7.326007326007326E-4</v>
      </c>
      <c r="V1539" s="30">
        <f t="shared" si="339"/>
        <v>170.08950000000002</v>
      </c>
      <c r="W1539" s="30">
        <f t="shared" si="340"/>
        <v>0</v>
      </c>
      <c r="X1539" s="30">
        <f t="shared" si="341"/>
        <v>0</v>
      </c>
      <c r="Y1539" s="30">
        <f t="shared" si="342"/>
        <v>20.410740000000001</v>
      </c>
      <c r="Z1539" s="30">
        <f t="shared" si="343"/>
        <v>115</v>
      </c>
      <c r="AA1539" s="30">
        <f t="shared" si="344"/>
        <v>1.4652014652014651</v>
      </c>
      <c r="AB1539" s="30">
        <f t="shared" si="345"/>
        <v>0</v>
      </c>
      <c r="AC1539" s="30">
        <f t="shared" ref="AC1539:AC1602" si="348">C1539-SUM(V1539:AB1539)</f>
        <v>826.96455853479858</v>
      </c>
    </row>
    <row r="1540" spans="1:29" x14ac:dyDescent="0.35">
      <c r="A1540" s="5">
        <v>45113.623924861109</v>
      </c>
      <c r="B1540" s="1">
        <v>5</v>
      </c>
      <c r="C1540" s="6">
        <v>4169</v>
      </c>
      <c r="D1540" s="6">
        <v>1</v>
      </c>
      <c r="E1540" s="7" t="s">
        <v>19</v>
      </c>
      <c r="F1540" s="5">
        <v>45118.452110520833</v>
      </c>
      <c r="G1540" s="1">
        <v>2</v>
      </c>
      <c r="H1540" s="5">
        <v>45072.654410243056</v>
      </c>
      <c r="I1540" s="7" t="s">
        <v>20</v>
      </c>
      <c r="J1540" s="7"/>
      <c r="K1540" s="7" t="s">
        <v>38</v>
      </c>
      <c r="L1540" s="7" t="s">
        <v>31</v>
      </c>
      <c r="M1540" s="7" t="s">
        <v>34</v>
      </c>
      <c r="N1540" s="7" t="s">
        <v>23</v>
      </c>
      <c r="O1540" s="7" t="s">
        <v>38</v>
      </c>
      <c r="P1540" s="25">
        <f t="shared" ref="P1540:P1603" si="349">P1539+1</f>
        <v>1539</v>
      </c>
      <c r="Q1540" s="28">
        <f t="shared" si="346"/>
        <v>45108</v>
      </c>
      <c r="R1540" s="28" t="str">
        <f t="shared" si="336"/>
        <v>OTA</v>
      </c>
      <c r="S1540" s="28" t="str">
        <f t="shared" si="337"/>
        <v>OTA</v>
      </c>
      <c r="T1540" s="29">
        <f t="shared" si="338"/>
        <v>3.663003663003663E-3</v>
      </c>
      <c r="U1540" s="29">
        <f t="shared" si="347"/>
        <v>3.663003663003663E-3</v>
      </c>
      <c r="V1540" s="30">
        <f t="shared" si="339"/>
        <v>625.35</v>
      </c>
      <c r="W1540" s="30">
        <f t="shared" si="340"/>
        <v>0</v>
      </c>
      <c r="X1540" s="30">
        <f t="shared" si="341"/>
        <v>0</v>
      </c>
      <c r="Y1540" s="30">
        <f t="shared" si="342"/>
        <v>75.041999999999987</v>
      </c>
      <c r="Z1540" s="30">
        <f t="shared" si="343"/>
        <v>268.33333333333331</v>
      </c>
      <c r="AA1540" s="30">
        <f t="shared" si="344"/>
        <v>7.3260073260073257</v>
      </c>
      <c r="AB1540" s="30">
        <f t="shared" si="345"/>
        <v>0</v>
      </c>
      <c r="AC1540" s="30">
        <f t="shared" si="348"/>
        <v>3192.9486593406591</v>
      </c>
    </row>
    <row r="1541" spans="1:29" x14ac:dyDescent="0.35">
      <c r="A1541" s="5">
        <v>45114.063152719908</v>
      </c>
      <c r="B1541" s="1">
        <v>3</v>
      </c>
      <c r="C1541" s="6">
        <v>2689.87</v>
      </c>
      <c r="D1541" s="6">
        <v>1</v>
      </c>
      <c r="E1541" s="7" t="s">
        <v>19</v>
      </c>
      <c r="F1541" s="5">
        <v>45116.541666666664</v>
      </c>
      <c r="G1541" s="1">
        <v>2</v>
      </c>
      <c r="H1541" s="5">
        <v>45076.442557418981</v>
      </c>
      <c r="I1541" s="7" t="s">
        <v>20</v>
      </c>
      <c r="J1541" s="7"/>
      <c r="K1541" s="7" t="s">
        <v>38</v>
      </c>
      <c r="L1541" s="7" t="s">
        <v>31</v>
      </c>
      <c r="M1541" s="7" t="s">
        <v>34</v>
      </c>
      <c r="N1541" s="7" t="s">
        <v>23</v>
      </c>
      <c r="O1541" s="7" t="s">
        <v>38</v>
      </c>
      <c r="P1541" s="25">
        <f t="shared" si="349"/>
        <v>1540</v>
      </c>
      <c r="Q1541" s="28">
        <f t="shared" si="346"/>
        <v>45108</v>
      </c>
      <c r="R1541" s="28" t="str">
        <f t="shared" si="336"/>
        <v>OTA</v>
      </c>
      <c r="S1541" s="28" t="str">
        <f t="shared" si="337"/>
        <v>OTA</v>
      </c>
      <c r="T1541" s="29">
        <f t="shared" si="338"/>
        <v>2.1978021978021978E-3</v>
      </c>
      <c r="U1541" s="29">
        <f t="shared" si="347"/>
        <v>2.1978021978021978E-3</v>
      </c>
      <c r="V1541" s="30">
        <f t="shared" si="339"/>
        <v>403.48049999999995</v>
      </c>
      <c r="W1541" s="30">
        <f t="shared" si="340"/>
        <v>0</v>
      </c>
      <c r="X1541" s="30">
        <f t="shared" si="341"/>
        <v>0</v>
      </c>
      <c r="Y1541" s="30">
        <f t="shared" si="342"/>
        <v>48.417659999999998</v>
      </c>
      <c r="Z1541" s="30">
        <f t="shared" si="343"/>
        <v>191.66666666666666</v>
      </c>
      <c r="AA1541" s="30">
        <f t="shared" si="344"/>
        <v>4.395604395604396</v>
      </c>
      <c r="AB1541" s="30">
        <f t="shared" si="345"/>
        <v>0</v>
      </c>
      <c r="AC1541" s="30">
        <f t="shared" si="348"/>
        <v>2041.9095689377289</v>
      </c>
    </row>
    <row r="1542" spans="1:29" x14ac:dyDescent="0.35">
      <c r="A1542" s="5">
        <v>45113.773278553243</v>
      </c>
      <c r="B1542" s="1">
        <v>3</v>
      </c>
      <c r="C1542" s="6">
        <v>3469.48</v>
      </c>
      <c r="D1542" s="6">
        <v>1</v>
      </c>
      <c r="E1542" s="7" t="s">
        <v>19</v>
      </c>
      <c r="F1542" s="5">
        <v>45116.397785069443</v>
      </c>
      <c r="G1542" s="1">
        <v>2</v>
      </c>
      <c r="H1542" s="5">
        <v>45112.552049131948</v>
      </c>
      <c r="I1542" s="7" t="s">
        <v>20</v>
      </c>
      <c r="J1542" s="7"/>
      <c r="K1542" s="7"/>
      <c r="L1542" s="7" t="s">
        <v>21</v>
      </c>
      <c r="M1542" s="7" t="s">
        <v>52</v>
      </c>
      <c r="N1542" s="7" t="s">
        <v>23</v>
      </c>
      <c r="O1542" s="7" t="s">
        <v>56</v>
      </c>
      <c r="P1542" s="25">
        <f t="shared" si="349"/>
        <v>1541</v>
      </c>
      <c r="Q1542" s="28">
        <f t="shared" si="346"/>
        <v>45108</v>
      </c>
      <c r="R1542" s="28" t="str">
        <f t="shared" si="336"/>
        <v>WEB</v>
      </c>
      <c r="S1542" s="28" t="str">
        <f t="shared" si="337"/>
        <v>OFFLINE</v>
      </c>
      <c r="T1542" s="29">
        <f t="shared" si="338"/>
        <v>5.0590219224283303E-3</v>
      </c>
      <c r="U1542" s="29">
        <f t="shared" si="347"/>
        <v>5.0590219224283303E-3</v>
      </c>
      <c r="V1542" s="30">
        <f t="shared" si="339"/>
        <v>0</v>
      </c>
      <c r="W1542" s="30">
        <f t="shared" si="340"/>
        <v>0</v>
      </c>
      <c r="X1542" s="30">
        <f t="shared" si="341"/>
        <v>0</v>
      </c>
      <c r="Y1542" s="30">
        <f t="shared" si="342"/>
        <v>48.572720000000004</v>
      </c>
      <c r="Z1542" s="30">
        <f t="shared" si="343"/>
        <v>191.66666666666666</v>
      </c>
      <c r="AA1542" s="30">
        <f t="shared" si="344"/>
        <v>0</v>
      </c>
      <c r="AB1542" s="30">
        <f t="shared" si="345"/>
        <v>0</v>
      </c>
      <c r="AC1542" s="30">
        <f t="shared" si="348"/>
        <v>3229.2406133333334</v>
      </c>
    </row>
    <row r="1543" spans="1:29" x14ac:dyDescent="0.35">
      <c r="A1543" s="5">
        <v>45113.77323204861</v>
      </c>
      <c r="B1543" s="1">
        <v>3</v>
      </c>
      <c r="C1543" s="6">
        <v>3469.48</v>
      </c>
      <c r="D1543" s="6">
        <v>1</v>
      </c>
      <c r="E1543" s="7" t="s">
        <v>19</v>
      </c>
      <c r="F1543" s="5">
        <v>45116.397921122683</v>
      </c>
      <c r="G1543" s="1">
        <v>2</v>
      </c>
      <c r="H1543" s="5">
        <v>45112.552049120372</v>
      </c>
      <c r="I1543" s="7" t="s">
        <v>20</v>
      </c>
      <c r="J1543" s="7"/>
      <c r="K1543" s="7"/>
      <c r="L1543" s="7" t="s">
        <v>21</v>
      </c>
      <c r="M1543" s="7" t="s">
        <v>52</v>
      </c>
      <c r="N1543" s="7" t="s">
        <v>23</v>
      </c>
      <c r="O1543" s="7" t="s">
        <v>56</v>
      </c>
      <c r="P1543" s="25">
        <f t="shared" si="349"/>
        <v>1542</v>
      </c>
      <c r="Q1543" s="28">
        <f t="shared" si="346"/>
        <v>45108</v>
      </c>
      <c r="R1543" s="28" t="str">
        <f t="shared" si="336"/>
        <v>WEB</v>
      </c>
      <c r="S1543" s="28" t="str">
        <f t="shared" si="337"/>
        <v>OFFLINE</v>
      </c>
      <c r="T1543" s="29">
        <f t="shared" si="338"/>
        <v>5.0590219224283303E-3</v>
      </c>
      <c r="U1543" s="29">
        <f t="shared" si="347"/>
        <v>5.0590219224283303E-3</v>
      </c>
      <c r="V1543" s="30">
        <f t="shared" si="339"/>
        <v>0</v>
      </c>
      <c r="W1543" s="30">
        <f t="shared" si="340"/>
        <v>0</v>
      </c>
      <c r="X1543" s="30">
        <f t="shared" si="341"/>
        <v>0</v>
      </c>
      <c r="Y1543" s="30">
        <f t="shared" si="342"/>
        <v>48.572720000000004</v>
      </c>
      <c r="Z1543" s="30">
        <f t="shared" si="343"/>
        <v>191.66666666666666</v>
      </c>
      <c r="AA1543" s="30">
        <f t="shared" si="344"/>
        <v>0</v>
      </c>
      <c r="AB1543" s="30">
        <f t="shared" si="345"/>
        <v>0</v>
      </c>
      <c r="AC1543" s="30">
        <f t="shared" si="348"/>
        <v>3229.2406133333334</v>
      </c>
    </row>
    <row r="1544" spans="1:29" x14ac:dyDescent="0.35">
      <c r="A1544" s="5">
        <v>45114.008326377312</v>
      </c>
      <c r="B1544" s="1">
        <v>3</v>
      </c>
      <c r="C1544" s="6">
        <v>3986.61</v>
      </c>
      <c r="D1544" s="6">
        <v>1</v>
      </c>
      <c r="E1544" s="7" t="s">
        <v>19</v>
      </c>
      <c r="F1544" s="5">
        <v>45116.458333333336</v>
      </c>
      <c r="G1544" s="1">
        <v>2</v>
      </c>
      <c r="H1544" s="5">
        <v>45112.44414334491</v>
      </c>
      <c r="I1544" s="7" t="s">
        <v>41</v>
      </c>
      <c r="J1544" s="7"/>
      <c r="K1544" s="7" t="s">
        <v>30</v>
      </c>
      <c r="L1544" s="7" t="s">
        <v>31</v>
      </c>
      <c r="M1544" s="7" t="s">
        <v>32</v>
      </c>
      <c r="N1544" s="7" t="s">
        <v>33</v>
      </c>
      <c r="O1544" s="7" t="s">
        <v>30</v>
      </c>
      <c r="P1544" s="25">
        <f t="shared" si="349"/>
        <v>1543</v>
      </c>
      <c r="Q1544" s="28">
        <f t="shared" si="346"/>
        <v>45108</v>
      </c>
      <c r="R1544" s="28" t="str">
        <f t="shared" si="336"/>
        <v>OTA</v>
      </c>
      <c r="S1544" s="28" t="str">
        <f t="shared" si="337"/>
        <v>OTA</v>
      </c>
      <c r="T1544" s="29">
        <f t="shared" si="338"/>
        <v>2.1978021978021978E-3</v>
      </c>
      <c r="U1544" s="29">
        <f t="shared" si="347"/>
        <v>2.1978021978021978E-3</v>
      </c>
      <c r="V1544" s="30">
        <f t="shared" si="339"/>
        <v>597.99149999999997</v>
      </c>
      <c r="W1544" s="30">
        <f t="shared" si="340"/>
        <v>0</v>
      </c>
      <c r="X1544" s="30">
        <f t="shared" si="341"/>
        <v>0</v>
      </c>
      <c r="Y1544" s="30">
        <f t="shared" si="342"/>
        <v>71.758979999999994</v>
      </c>
      <c r="Z1544" s="30">
        <f t="shared" si="343"/>
        <v>191.66666666666666</v>
      </c>
      <c r="AA1544" s="30">
        <f t="shared" si="344"/>
        <v>4.395604395604396</v>
      </c>
      <c r="AB1544" s="30">
        <f t="shared" si="345"/>
        <v>0</v>
      </c>
      <c r="AC1544" s="30">
        <f t="shared" si="348"/>
        <v>3120.7972489377289</v>
      </c>
    </row>
    <row r="1545" spans="1:29" x14ac:dyDescent="0.35">
      <c r="A1545" s="5">
        <v>45114.458928888889</v>
      </c>
      <c r="B1545" s="1">
        <v>1</v>
      </c>
      <c r="C1545" s="6">
        <v>1100</v>
      </c>
      <c r="D1545" s="6">
        <v>1</v>
      </c>
      <c r="E1545" s="7" t="s">
        <v>19</v>
      </c>
      <c r="F1545" s="5">
        <v>45114.458333333336</v>
      </c>
      <c r="G1545" s="1">
        <v>2</v>
      </c>
      <c r="H1545" s="5">
        <v>45114.09313079861</v>
      </c>
      <c r="I1545" s="7" t="s">
        <v>41</v>
      </c>
      <c r="J1545" s="7"/>
      <c r="K1545" s="7"/>
      <c r="L1545" s="7" t="s">
        <v>21</v>
      </c>
      <c r="M1545" s="7" t="s">
        <v>55</v>
      </c>
      <c r="N1545" s="7" t="s">
        <v>23</v>
      </c>
      <c r="O1545" s="7" t="s">
        <v>24</v>
      </c>
      <c r="P1545" s="25">
        <f t="shared" si="349"/>
        <v>1544</v>
      </c>
      <c r="Q1545" s="28">
        <f t="shared" si="346"/>
        <v>45108</v>
      </c>
      <c r="R1545" s="28" t="str">
        <f t="shared" si="336"/>
        <v>WEB</v>
      </c>
      <c r="S1545" s="28" t="str">
        <f t="shared" si="337"/>
        <v>OFFLINE</v>
      </c>
      <c r="T1545" s="29">
        <f t="shared" si="338"/>
        <v>1.6863406408094434E-3</v>
      </c>
      <c r="U1545" s="29">
        <f t="shared" si="347"/>
        <v>1.6863406408094434E-3</v>
      </c>
      <c r="V1545" s="30">
        <f t="shared" si="339"/>
        <v>0</v>
      </c>
      <c r="W1545" s="30">
        <f t="shared" si="340"/>
        <v>0</v>
      </c>
      <c r="X1545" s="30">
        <f t="shared" si="341"/>
        <v>0</v>
      </c>
      <c r="Y1545" s="30">
        <f t="shared" si="342"/>
        <v>15.4</v>
      </c>
      <c r="Z1545" s="30">
        <f t="shared" si="343"/>
        <v>115</v>
      </c>
      <c r="AA1545" s="30">
        <f t="shared" si="344"/>
        <v>0</v>
      </c>
      <c r="AB1545" s="30">
        <f t="shared" si="345"/>
        <v>0</v>
      </c>
      <c r="AC1545" s="30">
        <f t="shared" si="348"/>
        <v>969.6</v>
      </c>
    </row>
    <row r="1546" spans="1:29" x14ac:dyDescent="0.35">
      <c r="A1546" s="5">
        <v>45113.62069822917</v>
      </c>
      <c r="B1546" s="1">
        <v>2</v>
      </c>
      <c r="C1546" s="6">
        <v>2422.0500000000002</v>
      </c>
      <c r="D1546" s="6">
        <v>1</v>
      </c>
      <c r="E1546" s="7" t="s">
        <v>19</v>
      </c>
      <c r="F1546" s="5">
        <v>45115.437801481479</v>
      </c>
      <c r="G1546" s="1">
        <v>2</v>
      </c>
      <c r="H1546" s="5">
        <v>44963.719580115743</v>
      </c>
      <c r="I1546" s="7" t="s">
        <v>41</v>
      </c>
      <c r="J1546" s="7"/>
      <c r="K1546" s="7" t="s">
        <v>30</v>
      </c>
      <c r="L1546" s="7" t="s">
        <v>31</v>
      </c>
      <c r="M1546" s="7" t="s">
        <v>34</v>
      </c>
      <c r="N1546" s="7" t="s">
        <v>33</v>
      </c>
      <c r="O1546" s="7" t="s">
        <v>30</v>
      </c>
      <c r="P1546" s="25">
        <f t="shared" si="349"/>
        <v>1545</v>
      </c>
      <c r="Q1546" s="28">
        <f t="shared" si="346"/>
        <v>45108</v>
      </c>
      <c r="R1546" s="28" t="str">
        <f t="shared" si="336"/>
        <v>OTA</v>
      </c>
      <c r="S1546" s="28" t="str">
        <f t="shared" si="337"/>
        <v>OTA</v>
      </c>
      <c r="T1546" s="29">
        <f t="shared" si="338"/>
        <v>1.4652014652014652E-3</v>
      </c>
      <c r="U1546" s="29">
        <f t="shared" si="347"/>
        <v>1.4652014652014652E-3</v>
      </c>
      <c r="V1546" s="30">
        <f t="shared" si="339"/>
        <v>363.3075</v>
      </c>
      <c r="W1546" s="30">
        <f t="shared" si="340"/>
        <v>0</v>
      </c>
      <c r="X1546" s="30">
        <f t="shared" si="341"/>
        <v>0</v>
      </c>
      <c r="Y1546" s="30">
        <f t="shared" si="342"/>
        <v>43.596899999999998</v>
      </c>
      <c r="Z1546" s="30">
        <f t="shared" si="343"/>
        <v>153.33333333333331</v>
      </c>
      <c r="AA1546" s="30">
        <f t="shared" si="344"/>
        <v>2.9304029304029302</v>
      </c>
      <c r="AB1546" s="30">
        <f t="shared" si="345"/>
        <v>0</v>
      </c>
      <c r="AC1546" s="30">
        <f t="shared" si="348"/>
        <v>1858.8818637362638</v>
      </c>
    </row>
    <row r="1547" spans="1:29" x14ac:dyDescent="0.35">
      <c r="A1547" s="5">
        <v>45113.246247141207</v>
      </c>
      <c r="B1547" s="1">
        <v>1</v>
      </c>
      <c r="C1547" s="6">
        <v>1393.51</v>
      </c>
      <c r="D1547" s="6">
        <v>1</v>
      </c>
      <c r="E1547" s="7" t="s">
        <v>19</v>
      </c>
      <c r="F1547" s="5">
        <v>45114.458333333336</v>
      </c>
      <c r="G1547" s="1">
        <v>2</v>
      </c>
      <c r="H1547" s="5">
        <v>45113.243692361109</v>
      </c>
      <c r="I1547" s="7" t="s">
        <v>42</v>
      </c>
      <c r="J1547" s="7"/>
      <c r="K1547" s="7"/>
      <c r="L1547" s="7" t="s">
        <v>21</v>
      </c>
      <c r="M1547" s="7" t="s">
        <v>52</v>
      </c>
      <c r="N1547" s="7" t="s">
        <v>33</v>
      </c>
      <c r="O1547" s="7" t="s">
        <v>24</v>
      </c>
      <c r="P1547" s="25">
        <f t="shared" si="349"/>
        <v>1546</v>
      </c>
      <c r="Q1547" s="28">
        <f t="shared" si="346"/>
        <v>45108</v>
      </c>
      <c r="R1547" s="28" t="str">
        <f t="shared" si="336"/>
        <v>WEB</v>
      </c>
      <c r="S1547" s="28" t="str">
        <f t="shared" si="337"/>
        <v>OFFLINE</v>
      </c>
      <c r="T1547" s="29">
        <f t="shared" si="338"/>
        <v>1.6863406408094434E-3</v>
      </c>
      <c r="U1547" s="29">
        <f t="shared" si="347"/>
        <v>1.6863406408094434E-3</v>
      </c>
      <c r="V1547" s="30">
        <f t="shared" si="339"/>
        <v>0</v>
      </c>
      <c r="W1547" s="30">
        <f t="shared" si="340"/>
        <v>0</v>
      </c>
      <c r="X1547" s="30">
        <f t="shared" si="341"/>
        <v>0</v>
      </c>
      <c r="Y1547" s="30">
        <f t="shared" si="342"/>
        <v>19.509139999999999</v>
      </c>
      <c r="Z1547" s="30">
        <f t="shared" si="343"/>
        <v>115</v>
      </c>
      <c r="AA1547" s="30">
        <f t="shared" si="344"/>
        <v>0</v>
      </c>
      <c r="AB1547" s="30">
        <f t="shared" si="345"/>
        <v>0</v>
      </c>
      <c r="AC1547" s="30">
        <f t="shared" si="348"/>
        <v>1259.0008600000001</v>
      </c>
    </row>
    <row r="1548" spans="1:29" x14ac:dyDescent="0.35">
      <c r="A1548" s="5">
        <v>45113.91323150463</v>
      </c>
      <c r="B1548" s="1">
        <v>1</v>
      </c>
      <c r="C1548" s="6">
        <v>2606.2399999999998</v>
      </c>
      <c r="D1548" s="6">
        <v>1</v>
      </c>
      <c r="E1548" s="7" t="s">
        <v>19</v>
      </c>
      <c r="F1548" s="5">
        <v>45114.381159432873</v>
      </c>
      <c r="G1548" s="1">
        <v>4</v>
      </c>
      <c r="H1548" s="5">
        <v>45107.557777870374</v>
      </c>
      <c r="I1548" s="7" t="s">
        <v>44</v>
      </c>
      <c r="J1548" s="7"/>
      <c r="K1548" s="7" t="s">
        <v>35</v>
      </c>
      <c r="L1548" s="7" t="s">
        <v>31</v>
      </c>
      <c r="M1548" s="7" t="s">
        <v>32</v>
      </c>
      <c r="N1548" s="7" t="s">
        <v>33</v>
      </c>
      <c r="O1548" s="7" t="s">
        <v>47</v>
      </c>
      <c r="P1548" s="25">
        <f t="shared" si="349"/>
        <v>1547</v>
      </c>
      <c r="Q1548" s="28">
        <f t="shared" si="346"/>
        <v>45108</v>
      </c>
      <c r="R1548" s="28" t="str">
        <f t="shared" si="336"/>
        <v>OTA</v>
      </c>
      <c r="S1548" s="28" t="str">
        <f t="shared" si="337"/>
        <v>OTA</v>
      </c>
      <c r="T1548" s="29">
        <f t="shared" si="338"/>
        <v>7.326007326007326E-4</v>
      </c>
      <c r="U1548" s="29">
        <f t="shared" si="347"/>
        <v>7.326007326007326E-4</v>
      </c>
      <c r="V1548" s="30">
        <f t="shared" si="339"/>
        <v>390.93599999999998</v>
      </c>
      <c r="W1548" s="30">
        <f t="shared" si="340"/>
        <v>0</v>
      </c>
      <c r="X1548" s="30">
        <f t="shared" si="341"/>
        <v>0</v>
      </c>
      <c r="Y1548" s="30">
        <f t="shared" si="342"/>
        <v>46.912319999999994</v>
      </c>
      <c r="Z1548" s="30">
        <f t="shared" si="343"/>
        <v>115</v>
      </c>
      <c r="AA1548" s="30">
        <f t="shared" si="344"/>
        <v>1.4652014652014651</v>
      </c>
      <c r="AB1548" s="30">
        <f t="shared" si="345"/>
        <v>0</v>
      </c>
      <c r="AC1548" s="30">
        <f t="shared" si="348"/>
        <v>2051.9264785347982</v>
      </c>
    </row>
    <row r="1549" spans="1:29" x14ac:dyDescent="0.35">
      <c r="A1549" s="5">
        <v>45113.597218587965</v>
      </c>
      <c r="B1549" s="1">
        <v>3</v>
      </c>
      <c r="C1549" s="6">
        <v>5294.28</v>
      </c>
      <c r="D1549" s="6">
        <v>1</v>
      </c>
      <c r="E1549" s="7" t="s">
        <v>19</v>
      </c>
      <c r="F1549" s="5">
        <v>45116.318660960649</v>
      </c>
      <c r="G1549" s="1">
        <v>4</v>
      </c>
      <c r="H1549" s="5">
        <v>44958.195614687502</v>
      </c>
      <c r="I1549" s="7" t="s">
        <v>44</v>
      </c>
      <c r="J1549" s="7"/>
      <c r="K1549" s="7" t="s">
        <v>50</v>
      </c>
      <c r="L1549" s="7" t="s">
        <v>31</v>
      </c>
      <c r="M1549" s="7" t="s">
        <v>32</v>
      </c>
      <c r="N1549" s="7" t="s">
        <v>28</v>
      </c>
      <c r="O1549" s="7" t="s">
        <v>51</v>
      </c>
      <c r="P1549" s="25">
        <f t="shared" si="349"/>
        <v>1548</v>
      </c>
      <c r="Q1549" s="28">
        <f t="shared" si="346"/>
        <v>45108</v>
      </c>
      <c r="R1549" s="28" t="str">
        <f t="shared" si="336"/>
        <v>OTA</v>
      </c>
      <c r="S1549" s="28" t="str">
        <f t="shared" si="337"/>
        <v>OTA</v>
      </c>
      <c r="T1549" s="29">
        <f t="shared" si="338"/>
        <v>2.1978021978021978E-3</v>
      </c>
      <c r="U1549" s="29">
        <f t="shared" si="347"/>
        <v>2.1978021978021978E-3</v>
      </c>
      <c r="V1549" s="30">
        <f t="shared" si="339"/>
        <v>794.14199999999994</v>
      </c>
      <c r="W1549" s="30">
        <f t="shared" si="340"/>
        <v>0</v>
      </c>
      <c r="X1549" s="30">
        <f t="shared" si="341"/>
        <v>0</v>
      </c>
      <c r="Y1549" s="30">
        <f t="shared" si="342"/>
        <v>95.297039999999981</v>
      </c>
      <c r="Z1549" s="30">
        <f t="shared" si="343"/>
        <v>191.66666666666666</v>
      </c>
      <c r="AA1549" s="30">
        <f t="shared" si="344"/>
        <v>4.395604395604396</v>
      </c>
      <c r="AB1549" s="30">
        <f t="shared" si="345"/>
        <v>0</v>
      </c>
      <c r="AC1549" s="30">
        <f t="shared" si="348"/>
        <v>4208.7786889377285</v>
      </c>
    </row>
    <row r="1550" spans="1:29" x14ac:dyDescent="0.35">
      <c r="A1550" s="5">
        <v>45113.815007881945</v>
      </c>
      <c r="B1550" s="1">
        <v>1</v>
      </c>
      <c r="C1550" s="6">
        <v>1056.6099999999999</v>
      </c>
      <c r="D1550" s="6">
        <v>1</v>
      </c>
      <c r="E1550" s="7" t="s">
        <v>19</v>
      </c>
      <c r="F1550" s="5">
        <v>45114.399666134261</v>
      </c>
      <c r="G1550" s="1">
        <v>2</v>
      </c>
      <c r="H1550" s="5">
        <v>45060.904241921293</v>
      </c>
      <c r="I1550" s="7" t="s">
        <v>48</v>
      </c>
      <c r="J1550" s="7"/>
      <c r="K1550" s="7"/>
      <c r="L1550" s="7" t="s">
        <v>21</v>
      </c>
      <c r="M1550" s="7" t="s">
        <v>52</v>
      </c>
      <c r="N1550" s="7" t="s">
        <v>28</v>
      </c>
      <c r="O1550" s="7" t="s">
        <v>46</v>
      </c>
      <c r="P1550" s="25">
        <f t="shared" si="349"/>
        <v>1549</v>
      </c>
      <c r="Q1550" s="28">
        <f t="shared" si="346"/>
        <v>45108</v>
      </c>
      <c r="R1550" s="28" t="str">
        <f t="shared" si="336"/>
        <v>WEB</v>
      </c>
      <c r="S1550" s="28" t="str">
        <f t="shared" si="337"/>
        <v>WEBSITE</v>
      </c>
      <c r="T1550" s="29">
        <f t="shared" si="338"/>
        <v>1.6863406408094434E-3</v>
      </c>
      <c r="U1550" s="29">
        <f t="shared" si="347"/>
        <v>1.6863406408094434E-3</v>
      </c>
      <c r="V1550" s="30">
        <f t="shared" si="339"/>
        <v>10.566099999999999</v>
      </c>
      <c r="W1550" s="30">
        <f t="shared" si="340"/>
        <v>50</v>
      </c>
      <c r="X1550" s="30">
        <f t="shared" si="341"/>
        <v>0</v>
      </c>
      <c r="Y1550" s="30">
        <f t="shared" si="342"/>
        <v>14.792539999999999</v>
      </c>
      <c r="Z1550" s="30">
        <f t="shared" si="343"/>
        <v>115</v>
      </c>
      <c r="AA1550" s="30">
        <f t="shared" si="344"/>
        <v>16.863406408094434</v>
      </c>
      <c r="AB1550" s="30">
        <f t="shared" si="345"/>
        <v>0</v>
      </c>
      <c r="AC1550" s="30">
        <f t="shared" si="348"/>
        <v>849.38795359190544</v>
      </c>
    </row>
    <row r="1551" spans="1:29" x14ac:dyDescent="0.35">
      <c r="A1551" s="5">
        <v>45113.403013912037</v>
      </c>
      <c r="B1551" s="1">
        <v>1</v>
      </c>
      <c r="C1551" s="6">
        <v>1631.7</v>
      </c>
      <c r="D1551" s="6">
        <v>1</v>
      </c>
      <c r="E1551" s="7" t="s">
        <v>19</v>
      </c>
      <c r="F1551" s="5">
        <v>45114.303123368052</v>
      </c>
      <c r="G1551" s="1">
        <v>4</v>
      </c>
      <c r="H1551" s="5">
        <v>45081.93066917824</v>
      </c>
      <c r="I1551" s="7" t="s">
        <v>63</v>
      </c>
      <c r="J1551" s="7"/>
      <c r="K1551" s="7"/>
      <c r="L1551" s="7" t="s">
        <v>21</v>
      </c>
      <c r="M1551" s="7" t="s">
        <v>70</v>
      </c>
      <c r="N1551" s="7" t="s">
        <v>28</v>
      </c>
      <c r="O1551" s="7" t="s">
        <v>46</v>
      </c>
      <c r="P1551" s="25">
        <f t="shared" si="349"/>
        <v>1550</v>
      </c>
      <c r="Q1551" s="28">
        <f t="shared" si="346"/>
        <v>45108</v>
      </c>
      <c r="R1551" s="28" t="str">
        <f t="shared" si="336"/>
        <v>WEB</v>
      </c>
      <c r="S1551" s="28" t="str">
        <f t="shared" si="337"/>
        <v>WEBSITE</v>
      </c>
      <c r="T1551" s="29">
        <f t="shared" si="338"/>
        <v>1.6863406408094434E-3</v>
      </c>
      <c r="U1551" s="29">
        <f t="shared" si="347"/>
        <v>1.6863406408094434E-3</v>
      </c>
      <c r="V1551" s="30">
        <f t="shared" si="339"/>
        <v>16.317</v>
      </c>
      <c r="W1551" s="30">
        <f t="shared" si="340"/>
        <v>50</v>
      </c>
      <c r="X1551" s="30">
        <f t="shared" si="341"/>
        <v>0</v>
      </c>
      <c r="Y1551" s="30">
        <f t="shared" si="342"/>
        <v>22.843800000000002</v>
      </c>
      <c r="Z1551" s="30">
        <f t="shared" si="343"/>
        <v>115</v>
      </c>
      <c r="AA1551" s="30">
        <f t="shared" si="344"/>
        <v>16.863406408094434</v>
      </c>
      <c r="AB1551" s="30">
        <f t="shared" si="345"/>
        <v>0</v>
      </c>
      <c r="AC1551" s="30">
        <f t="shared" si="348"/>
        <v>1410.6757935919056</v>
      </c>
    </row>
    <row r="1552" spans="1:29" x14ac:dyDescent="0.35">
      <c r="A1552" s="5">
        <v>45113.658734247685</v>
      </c>
      <c r="B1552" s="1">
        <v>4</v>
      </c>
      <c r="C1552" s="6">
        <v>1708.96</v>
      </c>
      <c r="D1552" s="6">
        <v>1</v>
      </c>
      <c r="E1552" s="7" t="s">
        <v>19</v>
      </c>
      <c r="F1552" s="5">
        <v>45117.458333333336</v>
      </c>
      <c r="G1552" s="1">
        <v>1</v>
      </c>
      <c r="H1552" s="5">
        <v>45024.952908946761</v>
      </c>
      <c r="I1552" s="7" t="s">
        <v>49</v>
      </c>
      <c r="J1552" s="7"/>
      <c r="K1552" s="7" t="s">
        <v>38</v>
      </c>
      <c r="L1552" s="7" t="s">
        <v>31</v>
      </c>
      <c r="M1552" s="7" t="s">
        <v>34</v>
      </c>
      <c r="N1552" s="7" t="s">
        <v>23</v>
      </c>
      <c r="O1552" s="7" t="s">
        <v>38</v>
      </c>
      <c r="P1552" s="25">
        <f t="shared" si="349"/>
        <v>1551</v>
      </c>
      <c r="Q1552" s="28">
        <f t="shared" si="346"/>
        <v>45108</v>
      </c>
      <c r="R1552" s="28" t="str">
        <f t="shared" si="336"/>
        <v>OTA</v>
      </c>
      <c r="S1552" s="28" t="str">
        <f t="shared" si="337"/>
        <v>OTA</v>
      </c>
      <c r="T1552" s="29">
        <f t="shared" si="338"/>
        <v>2.9304029304029304E-3</v>
      </c>
      <c r="U1552" s="29">
        <f t="shared" si="347"/>
        <v>2.9304029304029304E-3</v>
      </c>
      <c r="V1552" s="30">
        <f t="shared" si="339"/>
        <v>256.34399999999999</v>
      </c>
      <c r="W1552" s="30">
        <f t="shared" si="340"/>
        <v>0</v>
      </c>
      <c r="X1552" s="30">
        <f t="shared" si="341"/>
        <v>0</v>
      </c>
      <c r="Y1552" s="30">
        <f t="shared" si="342"/>
        <v>30.761279999999999</v>
      </c>
      <c r="Z1552" s="30">
        <f t="shared" si="343"/>
        <v>230</v>
      </c>
      <c r="AA1552" s="30">
        <f t="shared" si="344"/>
        <v>5.8608058608058604</v>
      </c>
      <c r="AB1552" s="30">
        <f t="shared" si="345"/>
        <v>0</v>
      </c>
      <c r="AC1552" s="30">
        <f t="shared" si="348"/>
        <v>1185.9939141391942</v>
      </c>
    </row>
    <row r="1553" spans="1:29" x14ac:dyDescent="0.35">
      <c r="A1553" s="5">
        <v>45113.592250775466</v>
      </c>
      <c r="B1553" s="1">
        <v>2</v>
      </c>
      <c r="C1553" s="6">
        <v>1125.8</v>
      </c>
      <c r="D1553" s="6">
        <v>1</v>
      </c>
      <c r="E1553" s="7" t="s">
        <v>19</v>
      </c>
      <c r="F1553" s="5">
        <v>45115.458016400466</v>
      </c>
      <c r="G1553" s="1">
        <v>1</v>
      </c>
      <c r="H1553" s="5">
        <v>45091.779644618058</v>
      </c>
      <c r="I1553" s="7" t="s">
        <v>49</v>
      </c>
      <c r="J1553" s="7"/>
      <c r="K1553" s="7" t="s">
        <v>30</v>
      </c>
      <c r="L1553" s="7" t="s">
        <v>31</v>
      </c>
      <c r="M1553" s="7" t="s">
        <v>34</v>
      </c>
      <c r="N1553" s="7" t="s">
        <v>33</v>
      </c>
      <c r="O1553" s="7" t="s">
        <v>30</v>
      </c>
      <c r="P1553" s="25">
        <f t="shared" si="349"/>
        <v>1552</v>
      </c>
      <c r="Q1553" s="28">
        <f t="shared" si="346"/>
        <v>45108</v>
      </c>
      <c r="R1553" s="28" t="str">
        <f t="shared" si="336"/>
        <v>OTA</v>
      </c>
      <c r="S1553" s="28" t="str">
        <f t="shared" si="337"/>
        <v>OTA</v>
      </c>
      <c r="T1553" s="29">
        <f t="shared" si="338"/>
        <v>1.4652014652014652E-3</v>
      </c>
      <c r="U1553" s="29">
        <f t="shared" si="347"/>
        <v>1.4652014652014652E-3</v>
      </c>
      <c r="V1553" s="30">
        <f t="shared" si="339"/>
        <v>168.86999999999998</v>
      </c>
      <c r="W1553" s="30">
        <f t="shared" si="340"/>
        <v>0</v>
      </c>
      <c r="X1553" s="30">
        <f t="shared" si="341"/>
        <v>0</v>
      </c>
      <c r="Y1553" s="30">
        <f t="shared" si="342"/>
        <v>20.264399999999998</v>
      </c>
      <c r="Z1553" s="30">
        <f t="shared" si="343"/>
        <v>153.33333333333331</v>
      </c>
      <c r="AA1553" s="30">
        <f t="shared" si="344"/>
        <v>2.9304029304029302</v>
      </c>
      <c r="AB1553" s="30">
        <f t="shared" si="345"/>
        <v>0</v>
      </c>
      <c r="AC1553" s="30">
        <f t="shared" si="348"/>
        <v>780.40186373626375</v>
      </c>
    </row>
    <row r="1554" spans="1:29" x14ac:dyDescent="0.35">
      <c r="A1554" s="5">
        <v>45113.89374832176</v>
      </c>
      <c r="B1554" s="1">
        <v>2</v>
      </c>
      <c r="C1554" s="6">
        <v>915.94</v>
      </c>
      <c r="D1554" s="6">
        <v>1</v>
      </c>
      <c r="E1554" s="7" t="s">
        <v>19</v>
      </c>
      <c r="F1554" s="5">
        <v>45115.29662346065</v>
      </c>
      <c r="G1554" s="1">
        <v>1</v>
      </c>
      <c r="H1554" s="5">
        <v>45076.848922939818</v>
      </c>
      <c r="I1554" s="7" t="s">
        <v>49</v>
      </c>
      <c r="J1554" s="7"/>
      <c r="K1554" s="7" t="s">
        <v>38</v>
      </c>
      <c r="L1554" s="7" t="s">
        <v>31</v>
      </c>
      <c r="M1554" s="7" t="s">
        <v>34</v>
      </c>
      <c r="N1554" s="7" t="s">
        <v>23</v>
      </c>
      <c r="O1554" s="7" t="s">
        <v>38</v>
      </c>
      <c r="P1554" s="25">
        <f t="shared" si="349"/>
        <v>1553</v>
      </c>
      <c r="Q1554" s="28">
        <f t="shared" si="346"/>
        <v>45108</v>
      </c>
      <c r="R1554" s="28" t="str">
        <f t="shared" si="336"/>
        <v>OTA</v>
      </c>
      <c r="S1554" s="28" t="str">
        <f t="shared" si="337"/>
        <v>OTA</v>
      </c>
      <c r="T1554" s="29">
        <f t="shared" si="338"/>
        <v>1.4652014652014652E-3</v>
      </c>
      <c r="U1554" s="29">
        <f t="shared" si="347"/>
        <v>1.4652014652014652E-3</v>
      </c>
      <c r="V1554" s="30">
        <f t="shared" si="339"/>
        <v>137.39099999999999</v>
      </c>
      <c r="W1554" s="30">
        <f t="shared" si="340"/>
        <v>0</v>
      </c>
      <c r="X1554" s="30">
        <f t="shared" si="341"/>
        <v>0</v>
      </c>
      <c r="Y1554" s="30">
        <f t="shared" si="342"/>
        <v>16.486920000000001</v>
      </c>
      <c r="Z1554" s="30">
        <f t="shared" si="343"/>
        <v>153.33333333333331</v>
      </c>
      <c r="AA1554" s="30">
        <f t="shared" si="344"/>
        <v>2.9304029304029302</v>
      </c>
      <c r="AB1554" s="30">
        <f t="shared" si="345"/>
        <v>0</v>
      </c>
      <c r="AC1554" s="30">
        <f t="shared" si="348"/>
        <v>605.79834373626386</v>
      </c>
    </row>
    <row r="1555" spans="1:29" x14ac:dyDescent="0.35">
      <c r="A1555" s="5">
        <v>45114.087501944443</v>
      </c>
      <c r="B1555" s="1">
        <v>1</v>
      </c>
      <c r="C1555" s="6">
        <v>527.14</v>
      </c>
      <c r="D1555" s="6">
        <v>1</v>
      </c>
      <c r="E1555" s="7" t="s">
        <v>19</v>
      </c>
      <c r="F1555" s="5">
        <v>45114.293568518522</v>
      </c>
      <c r="G1555" s="1">
        <v>1</v>
      </c>
      <c r="H1555" s="5">
        <v>45103.987312013887</v>
      </c>
      <c r="I1555" s="7" t="s">
        <v>49</v>
      </c>
      <c r="J1555" s="7"/>
      <c r="K1555" s="7"/>
      <c r="L1555" s="7" t="s">
        <v>21</v>
      </c>
      <c r="M1555" s="7" t="s">
        <v>54</v>
      </c>
      <c r="N1555" s="7" t="s">
        <v>23</v>
      </c>
      <c r="O1555" s="7" t="s">
        <v>46</v>
      </c>
      <c r="P1555" s="25">
        <f t="shared" si="349"/>
        <v>1554</v>
      </c>
      <c r="Q1555" s="28">
        <f t="shared" si="346"/>
        <v>45108</v>
      </c>
      <c r="R1555" s="28" t="str">
        <f t="shared" si="336"/>
        <v>WEB</v>
      </c>
      <c r="S1555" s="28" t="str">
        <f t="shared" si="337"/>
        <v>WEBSITE</v>
      </c>
      <c r="T1555" s="29">
        <f t="shared" si="338"/>
        <v>1.6863406408094434E-3</v>
      </c>
      <c r="U1555" s="29">
        <f t="shared" si="347"/>
        <v>1.6863406408094434E-3</v>
      </c>
      <c r="V1555" s="30">
        <f t="shared" si="339"/>
        <v>5.2713999999999999</v>
      </c>
      <c r="W1555" s="30">
        <f t="shared" si="340"/>
        <v>50</v>
      </c>
      <c r="X1555" s="30">
        <f t="shared" si="341"/>
        <v>0</v>
      </c>
      <c r="Y1555" s="30">
        <f t="shared" si="342"/>
        <v>7.3799599999999996</v>
      </c>
      <c r="Z1555" s="30">
        <f t="shared" si="343"/>
        <v>115</v>
      </c>
      <c r="AA1555" s="30">
        <f t="shared" si="344"/>
        <v>16.863406408094434</v>
      </c>
      <c r="AB1555" s="30">
        <f t="shared" si="345"/>
        <v>0</v>
      </c>
      <c r="AC1555" s="30">
        <f t="shared" si="348"/>
        <v>332.62523359190556</v>
      </c>
    </row>
    <row r="1556" spans="1:29" x14ac:dyDescent="0.35">
      <c r="A1556" s="5">
        <v>45113.936182060184</v>
      </c>
      <c r="B1556" s="1">
        <v>1</v>
      </c>
      <c r="C1556" s="6">
        <v>459.91</v>
      </c>
      <c r="D1556" s="6">
        <v>1</v>
      </c>
      <c r="E1556" s="7" t="s">
        <v>19</v>
      </c>
      <c r="F1556" s="5">
        <v>45114.25</v>
      </c>
      <c r="G1556" s="1">
        <v>1</v>
      </c>
      <c r="H1556" s="5">
        <v>45005.914368437501</v>
      </c>
      <c r="I1556" s="7" t="s">
        <v>49</v>
      </c>
      <c r="J1556" s="7"/>
      <c r="K1556" s="7" t="s">
        <v>50</v>
      </c>
      <c r="L1556" s="7" t="s">
        <v>31</v>
      </c>
      <c r="M1556" s="7" t="s">
        <v>32</v>
      </c>
      <c r="N1556" s="7" t="s">
        <v>33</v>
      </c>
      <c r="O1556" s="7" t="s">
        <v>51</v>
      </c>
      <c r="P1556" s="25">
        <f t="shared" si="349"/>
        <v>1555</v>
      </c>
      <c r="Q1556" s="28">
        <f t="shared" si="346"/>
        <v>45108</v>
      </c>
      <c r="R1556" s="28" t="str">
        <f t="shared" si="336"/>
        <v>OTA</v>
      </c>
      <c r="S1556" s="28" t="str">
        <f t="shared" si="337"/>
        <v>OTA</v>
      </c>
      <c r="T1556" s="29">
        <f t="shared" si="338"/>
        <v>7.326007326007326E-4</v>
      </c>
      <c r="U1556" s="29">
        <f t="shared" si="347"/>
        <v>7.326007326007326E-4</v>
      </c>
      <c r="V1556" s="30">
        <f t="shared" si="339"/>
        <v>68.986500000000007</v>
      </c>
      <c r="W1556" s="30">
        <f t="shared" si="340"/>
        <v>0</v>
      </c>
      <c r="X1556" s="30">
        <f t="shared" si="341"/>
        <v>0</v>
      </c>
      <c r="Y1556" s="30">
        <f t="shared" si="342"/>
        <v>8.2783800000000003</v>
      </c>
      <c r="Z1556" s="30">
        <f t="shared" si="343"/>
        <v>115</v>
      </c>
      <c r="AA1556" s="30">
        <f t="shared" si="344"/>
        <v>1.4652014652014651</v>
      </c>
      <c r="AB1556" s="30">
        <f t="shared" si="345"/>
        <v>0</v>
      </c>
      <c r="AC1556" s="30">
        <f t="shared" si="348"/>
        <v>266.17991853479856</v>
      </c>
    </row>
    <row r="1557" spans="1:29" x14ac:dyDescent="0.35">
      <c r="A1557" s="5">
        <v>45114.031393518519</v>
      </c>
      <c r="B1557" s="1">
        <v>4</v>
      </c>
      <c r="C1557" s="6">
        <v>2068.08</v>
      </c>
      <c r="D1557" s="6">
        <v>1</v>
      </c>
      <c r="E1557" s="7" t="s">
        <v>19</v>
      </c>
      <c r="F1557" s="5">
        <v>45117.349549004626</v>
      </c>
      <c r="G1557" s="1">
        <v>1</v>
      </c>
      <c r="H1557" s="5">
        <v>45107.92062300926</v>
      </c>
      <c r="I1557" s="7" t="s">
        <v>49</v>
      </c>
      <c r="J1557" s="7"/>
      <c r="K1557" s="7" t="s">
        <v>50</v>
      </c>
      <c r="L1557" s="7" t="s">
        <v>31</v>
      </c>
      <c r="M1557" s="7" t="s">
        <v>32</v>
      </c>
      <c r="N1557" s="7" t="s">
        <v>28</v>
      </c>
      <c r="O1557" s="7" t="s">
        <v>51</v>
      </c>
      <c r="P1557" s="25">
        <f t="shared" si="349"/>
        <v>1556</v>
      </c>
      <c r="Q1557" s="28">
        <f t="shared" si="346"/>
        <v>45108</v>
      </c>
      <c r="R1557" s="28" t="str">
        <f t="shared" si="336"/>
        <v>OTA</v>
      </c>
      <c r="S1557" s="28" t="str">
        <f t="shared" si="337"/>
        <v>OTA</v>
      </c>
      <c r="T1557" s="29">
        <f t="shared" si="338"/>
        <v>2.9304029304029304E-3</v>
      </c>
      <c r="U1557" s="29">
        <f t="shared" si="347"/>
        <v>2.9304029304029304E-3</v>
      </c>
      <c r="V1557" s="30">
        <f t="shared" si="339"/>
        <v>310.21199999999999</v>
      </c>
      <c r="W1557" s="30">
        <f t="shared" si="340"/>
        <v>0</v>
      </c>
      <c r="X1557" s="30">
        <f t="shared" si="341"/>
        <v>0</v>
      </c>
      <c r="Y1557" s="30">
        <f t="shared" si="342"/>
        <v>37.225439999999999</v>
      </c>
      <c r="Z1557" s="30">
        <f t="shared" si="343"/>
        <v>230</v>
      </c>
      <c r="AA1557" s="30">
        <f t="shared" si="344"/>
        <v>5.8608058608058604</v>
      </c>
      <c r="AB1557" s="30">
        <f t="shared" si="345"/>
        <v>0</v>
      </c>
      <c r="AC1557" s="30">
        <f t="shared" si="348"/>
        <v>1484.7817541391942</v>
      </c>
    </row>
    <row r="1558" spans="1:29" x14ac:dyDescent="0.35">
      <c r="A1558" s="5">
        <v>45113.451924479166</v>
      </c>
      <c r="B1558" s="1">
        <v>1</v>
      </c>
      <c r="C1558" s="6">
        <v>504.05</v>
      </c>
      <c r="D1558" s="6">
        <v>1</v>
      </c>
      <c r="E1558" s="7" t="s">
        <v>19</v>
      </c>
      <c r="F1558" s="5">
        <v>45114.441639027777</v>
      </c>
      <c r="G1558" s="1">
        <v>1</v>
      </c>
      <c r="H1558" s="5">
        <v>45113.449553506944</v>
      </c>
      <c r="I1558" s="7" t="s">
        <v>49</v>
      </c>
      <c r="J1558" s="7"/>
      <c r="K1558" s="7" t="s">
        <v>30</v>
      </c>
      <c r="L1558" s="7" t="s">
        <v>21</v>
      </c>
      <c r="M1558" s="7" t="s">
        <v>52</v>
      </c>
      <c r="N1558" s="7" t="s">
        <v>33</v>
      </c>
      <c r="O1558" s="7" t="s">
        <v>24</v>
      </c>
      <c r="P1558" s="25">
        <f t="shared" si="349"/>
        <v>1557</v>
      </c>
      <c r="Q1558" s="28">
        <f t="shared" si="346"/>
        <v>45108</v>
      </c>
      <c r="R1558" s="28" t="str">
        <f t="shared" si="336"/>
        <v>WEB</v>
      </c>
      <c r="S1558" s="28" t="str">
        <f t="shared" si="337"/>
        <v>OFFLINE</v>
      </c>
      <c r="T1558" s="29">
        <f t="shared" si="338"/>
        <v>1.6863406408094434E-3</v>
      </c>
      <c r="U1558" s="29">
        <f t="shared" si="347"/>
        <v>1.6863406408094434E-3</v>
      </c>
      <c r="V1558" s="30">
        <f t="shared" si="339"/>
        <v>0</v>
      </c>
      <c r="W1558" s="30">
        <f t="shared" si="340"/>
        <v>0</v>
      </c>
      <c r="X1558" s="30">
        <f t="shared" si="341"/>
        <v>0</v>
      </c>
      <c r="Y1558" s="30">
        <f t="shared" si="342"/>
        <v>7.0567000000000002</v>
      </c>
      <c r="Z1558" s="30">
        <f t="shared" si="343"/>
        <v>115</v>
      </c>
      <c r="AA1558" s="30">
        <f t="shared" si="344"/>
        <v>0</v>
      </c>
      <c r="AB1558" s="30">
        <f t="shared" si="345"/>
        <v>0</v>
      </c>
      <c r="AC1558" s="30">
        <f t="shared" si="348"/>
        <v>381.99329999999998</v>
      </c>
    </row>
    <row r="1559" spans="1:29" x14ac:dyDescent="0.35">
      <c r="A1559" s="5">
        <v>45113.684602615744</v>
      </c>
      <c r="B1559" s="1">
        <v>2</v>
      </c>
      <c r="C1559" s="6">
        <v>1168.76</v>
      </c>
      <c r="D1559" s="6">
        <v>1</v>
      </c>
      <c r="E1559" s="7" t="s">
        <v>19</v>
      </c>
      <c r="F1559" s="5">
        <v>45115.297264039349</v>
      </c>
      <c r="G1559" s="1">
        <v>1</v>
      </c>
      <c r="H1559" s="5">
        <v>45055.795619756944</v>
      </c>
      <c r="I1559" s="7" t="s">
        <v>49</v>
      </c>
      <c r="J1559" s="7"/>
      <c r="K1559" s="7" t="s">
        <v>50</v>
      </c>
      <c r="L1559" s="7" t="s">
        <v>31</v>
      </c>
      <c r="M1559" s="7" t="s">
        <v>32</v>
      </c>
      <c r="N1559" s="7" t="s">
        <v>23</v>
      </c>
      <c r="O1559" s="7" t="s">
        <v>51</v>
      </c>
      <c r="P1559" s="25">
        <f t="shared" si="349"/>
        <v>1558</v>
      </c>
      <c r="Q1559" s="28">
        <f t="shared" si="346"/>
        <v>45108</v>
      </c>
      <c r="R1559" s="28" t="str">
        <f t="shared" si="336"/>
        <v>OTA</v>
      </c>
      <c r="S1559" s="28" t="str">
        <f t="shared" si="337"/>
        <v>OTA</v>
      </c>
      <c r="T1559" s="29">
        <f t="shared" si="338"/>
        <v>1.4652014652014652E-3</v>
      </c>
      <c r="U1559" s="29">
        <f t="shared" si="347"/>
        <v>1.4652014652014652E-3</v>
      </c>
      <c r="V1559" s="30">
        <f t="shared" si="339"/>
        <v>175.31399999999999</v>
      </c>
      <c r="W1559" s="30">
        <f t="shared" si="340"/>
        <v>0</v>
      </c>
      <c r="X1559" s="30">
        <f t="shared" si="341"/>
        <v>0</v>
      </c>
      <c r="Y1559" s="30">
        <f t="shared" si="342"/>
        <v>21.037679999999998</v>
      </c>
      <c r="Z1559" s="30">
        <f t="shared" si="343"/>
        <v>153.33333333333331</v>
      </c>
      <c r="AA1559" s="30">
        <f t="shared" si="344"/>
        <v>2.9304029304029302</v>
      </c>
      <c r="AB1559" s="30">
        <f t="shared" si="345"/>
        <v>0</v>
      </c>
      <c r="AC1559" s="30">
        <f t="shared" si="348"/>
        <v>816.14458373626371</v>
      </c>
    </row>
    <row r="1560" spans="1:29" x14ac:dyDescent="0.35">
      <c r="A1560" s="5">
        <v>45113.781989537034</v>
      </c>
      <c r="B1560" s="1">
        <v>2</v>
      </c>
      <c r="C1560" s="6">
        <v>1092.8599999999999</v>
      </c>
      <c r="D1560" s="6">
        <v>1</v>
      </c>
      <c r="E1560" s="7" t="s">
        <v>19</v>
      </c>
      <c r="F1560" s="5">
        <v>45115.298081689813</v>
      </c>
      <c r="G1560" s="1">
        <v>1</v>
      </c>
      <c r="H1560" s="5">
        <v>45029.543278703706</v>
      </c>
      <c r="I1560" s="7" t="s">
        <v>49</v>
      </c>
      <c r="J1560" s="7"/>
      <c r="K1560" s="7" t="s">
        <v>50</v>
      </c>
      <c r="L1560" s="7" t="s">
        <v>31</v>
      </c>
      <c r="M1560" s="7" t="s">
        <v>32</v>
      </c>
      <c r="N1560" s="7" t="s">
        <v>23</v>
      </c>
      <c r="O1560" s="7" t="s">
        <v>51</v>
      </c>
      <c r="P1560" s="25">
        <f t="shared" si="349"/>
        <v>1559</v>
      </c>
      <c r="Q1560" s="28">
        <f t="shared" si="346"/>
        <v>45108</v>
      </c>
      <c r="R1560" s="28" t="str">
        <f t="shared" si="336"/>
        <v>OTA</v>
      </c>
      <c r="S1560" s="28" t="str">
        <f t="shared" si="337"/>
        <v>OTA</v>
      </c>
      <c r="T1560" s="29">
        <f t="shared" si="338"/>
        <v>1.4652014652014652E-3</v>
      </c>
      <c r="U1560" s="29">
        <f t="shared" si="347"/>
        <v>1.4652014652014652E-3</v>
      </c>
      <c r="V1560" s="30">
        <f t="shared" si="339"/>
        <v>163.92899999999997</v>
      </c>
      <c r="W1560" s="30">
        <f t="shared" si="340"/>
        <v>0</v>
      </c>
      <c r="X1560" s="30">
        <f t="shared" si="341"/>
        <v>0</v>
      </c>
      <c r="Y1560" s="30">
        <f t="shared" si="342"/>
        <v>19.671479999999995</v>
      </c>
      <c r="Z1560" s="30">
        <f t="shared" si="343"/>
        <v>153.33333333333331</v>
      </c>
      <c r="AA1560" s="30">
        <f t="shared" si="344"/>
        <v>2.9304029304029302</v>
      </c>
      <c r="AB1560" s="30">
        <f t="shared" si="345"/>
        <v>0</v>
      </c>
      <c r="AC1560" s="30">
        <f t="shared" si="348"/>
        <v>752.99578373626366</v>
      </c>
    </row>
    <row r="1561" spans="1:29" x14ac:dyDescent="0.35">
      <c r="A1561" s="5">
        <v>45113.801463425923</v>
      </c>
      <c r="B1561" s="1">
        <v>2</v>
      </c>
      <c r="C1561" s="6">
        <v>1092.8599999999999</v>
      </c>
      <c r="D1561" s="6">
        <v>1</v>
      </c>
      <c r="E1561" s="7" t="s">
        <v>19</v>
      </c>
      <c r="F1561" s="5">
        <v>45115.458293935182</v>
      </c>
      <c r="G1561" s="1">
        <v>1</v>
      </c>
      <c r="H1561" s="5">
        <v>45026.166451111108</v>
      </c>
      <c r="I1561" s="7" t="s">
        <v>49</v>
      </c>
      <c r="J1561" s="7"/>
      <c r="K1561" s="7" t="s">
        <v>50</v>
      </c>
      <c r="L1561" s="7" t="s">
        <v>31</v>
      </c>
      <c r="M1561" s="7" t="s">
        <v>32</v>
      </c>
      <c r="N1561" s="7" t="s">
        <v>28</v>
      </c>
      <c r="O1561" s="7" t="s">
        <v>51</v>
      </c>
      <c r="P1561" s="25">
        <f t="shared" si="349"/>
        <v>1560</v>
      </c>
      <c r="Q1561" s="28">
        <f t="shared" si="346"/>
        <v>45108</v>
      </c>
      <c r="R1561" s="28" t="str">
        <f t="shared" si="336"/>
        <v>OTA</v>
      </c>
      <c r="S1561" s="28" t="str">
        <f t="shared" si="337"/>
        <v>OTA</v>
      </c>
      <c r="T1561" s="29">
        <f t="shared" si="338"/>
        <v>1.4652014652014652E-3</v>
      </c>
      <c r="U1561" s="29">
        <f t="shared" si="347"/>
        <v>1.4652014652014652E-3</v>
      </c>
      <c r="V1561" s="30">
        <f t="shared" si="339"/>
        <v>163.92899999999997</v>
      </c>
      <c r="W1561" s="30">
        <f t="shared" si="340"/>
        <v>0</v>
      </c>
      <c r="X1561" s="30">
        <f t="shared" si="341"/>
        <v>0</v>
      </c>
      <c r="Y1561" s="30">
        <f t="shared" si="342"/>
        <v>19.671479999999995</v>
      </c>
      <c r="Z1561" s="30">
        <f t="shared" si="343"/>
        <v>153.33333333333331</v>
      </c>
      <c r="AA1561" s="30">
        <f t="shared" si="344"/>
        <v>2.9304029304029302</v>
      </c>
      <c r="AB1561" s="30">
        <f t="shared" si="345"/>
        <v>0</v>
      </c>
      <c r="AC1561" s="30">
        <f t="shared" si="348"/>
        <v>752.99578373626366</v>
      </c>
    </row>
    <row r="1562" spans="1:29" x14ac:dyDescent="0.35">
      <c r="A1562" s="5">
        <v>45113.78857420139</v>
      </c>
      <c r="B1562" s="1">
        <v>2</v>
      </c>
      <c r="C1562" s="6">
        <v>1237.81</v>
      </c>
      <c r="D1562" s="6">
        <v>1</v>
      </c>
      <c r="E1562" s="7" t="s">
        <v>19</v>
      </c>
      <c r="F1562" s="5">
        <v>45115.434035474536</v>
      </c>
      <c r="G1562" s="1">
        <v>1</v>
      </c>
      <c r="H1562" s="5">
        <v>45100.007075868052</v>
      </c>
      <c r="I1562" s="7" t="s">
        <v>53</v>
      </c>
      <c r="J1562" s="7"/>
      <c r="K1562" s="7" t="s">
        <v>50</v>
      </c>
      <c r="L1562" s="7" t="s">
        <v>31</v>
      </c>
      <c r="M1562" s="7" t="s">
        <v>32</v>
      </c>
      <c r="N1562" s="7" t="s">
        <v>23</v>
      </c>
      <c r="O1562" s="7" t="s">
        <v>51</v>
      </c>
      <c r="P1562" s="25">
        <f t="shared" si="349"/>
        <v>1561</v>
      </c>
      <c r="Q1562" s="28">
        <f t="shared" si="346"/>
        <v>45108</v>
      </c>
      <c r="R1562" s="28" t="str">
        <f t="shared" si="336"/>
        <v>OTA</v>
      </c>
      <c r="S1562" s="28" t="str">
        <f t="shared" si="337"/>
        <v>OTA</v>
      </c>
      <c r="T1562" s="29">
        <f t="shared" si="338"/>
        <v>1.4652014652014652E-3</v>
      </c>
      <c r="U1562" s="29">
        <f t="shared" si="347"/>
        <v>1.4652014652014652E-3</v>
      </c>
      <c r="V1562" s="30">
        <f t="shared" si="339"/>
        <v>185.67149999999998</v>
      </c>
      <c r="W1562" s="30">
        <f t="shared" si="340"/>
        <v>0</v>
      </c>
      <c r="X1562" s="30">
        <f t="shared" si="341"/>
        <v>0</v>
      </c>
      <c r="Y1562" s="30">
        <f t="shared" si="342"/>
        <v>22.280579999999997</v>
      </c>
      <c r="Z1562" s="30">
        <f t="shared" si="343"/>
        <v>153.33333333333331</v>
      </c>
      <c r="AA1562" s="30">
        <f t="shared" si="344"/>
        <v>2.9304029304029302</v>
      </c>
      <c r="AB1562" s="30">
        <f t="shared" si="345"/>
        <v>0</v>
      </c>
      <c r="AC1562" s="30">
        <f t="shared" si="348"/>
        <v>873.59418373626374</v>
      </c>
    </row>
    <row r="1563" spans="1:29" x14ac:dyDescent="0.35">
      <c r="A1563" s="5">
        <v>45113.788653425923</v>
      </c>
      <c r="B1563" s="1">
        <v>2</v>
      </c>
      <c r="C1563" s="6">
        <v>1237.81</v>
      </c>
      <c r="D1563" s="6">
        <v>1</v>
      </c>
      <c r="E1563" s="7" t="s">
        <v>19</v>
      </c>
      <c r="F1563" s="5">
        <v>45115.434035474536</v>
      </c>
      <c r="G1563" s="1">
        <v>1</v>
      </c>
      <c r="H1563" s="5">
        <v>45100.007075879628</v>
      </c>
      <c r="I1563" s="7" t="s">
        <v>53</v>
      </c>
      <c r="J1563" s="7"/>
      <c r="K1563" s="7" t="s">
        <v>50</v>
      </c>
      <c r="L1563" s="7" t="s">
        <v>31</v>
      </c>
      <c r="M1563" s="7" t="s">
        <v>32</v>
      </c>
      <c r="N1563" s="7" t="s">
        <v>23</v>
      </c>
      <c r="O1563" s="7" t="s">
        <v>51</v>
      </c>
      <c r="P1563" s="25">
        <f t="shared" si="349"/>
        <v>1562</v>
      </c>
      <c r="Q1563" s="28">
        <f t="shared" si="346"/>
        <v>45108</v>
      </c>
      <c r="R1563" s="28" t="str">
        <f t="shared" si="336"/>
        <v>OTA</v>
      </c>
      <c r="S1563" s="28" t="str">
        <f t="shared" si="337"/>
        <v>OTA</v>
      </c>
      <c r="T1563" s="29">
        <f t="shared" si="338"/>
        <v>1.4652014652014652E-3</v>
      </c>
      <c r="U1563" s="29">
        <f t="shared" si="347"/>
        <v>1.4652014652014652E-3</v>
      </c>
      <c r="V1563" s="30">
        <f t="shared" si="339"/>
        <v>185.67149999999998</v>
      </c>
      <c r="W1563" s="30">
        <f t="shared" si="340"/>
        <v>0</v>
      </c>
      <c r="X1563" s="30">
        <f t="shared" si="341"/>
        <v>0</v>
      </c>
      <c r="Y1563" s="30">
        <f t="shared" si="342"/>
        <v>22.280579999999997</v>
      </c>
      <c r="Z1563" s="30">
        <f t="shared" si="343"/>
        <v>153.33333333333331</v>
      </c>
      <c r="AA1563" s="30">
        <f t="shared" si="344"/>
        <v>2.9304029304029302</v>
      </c>
      <c r="AB1563" s="30">
        <f t="shared" si="345"/>
        <v>0</v>
      </c>
      <c r="AC1563" s="30">
        <f t="shared" si="348"/>
        <v>873.59418373626374</v>
      </c>
    </row>
    <row r="1564" spans="1:29" x14ac:dyDescent="0.35">
      <c r="A1564" s="5">
        <v>45113.788894560188</v>
      </c>
      <c r="B1564" s="1">
        <v>2</v>
      </c>
      <c r="C1564" s="6">
        <v>1237.81</v>
      </c>
      <c r="D1564" s="6">
        <v>1</v>
      </c>
      <c r="E1564" s="7" t="s">
        <v>19</v>
      </c>
      <c r="F1564" s="5">
        <v>45115.434035474536</v>
      </c>
      <c r="G1564" s="1">
        <v>1</v>
      </c>
      <c r="H1564" s="5">
        <v>45100.007075868052</v>
      </c>
      <c r="I1564" s="7" t="s">
        <v>53</v>
      </c>
      <c r="J1564" s="7"/>
      <c r="K1564" s="7" t="s">
        <v>50</v>
      </c>
      <c r="L1564" s="7" t="s">
        <v>31</v>
      </c>
      <c r="M1564" s="7" t="s">
        <v>32</v>
      </c>
      <c r="N1564" s="7" t="s">
        <v>23</v>
      </c>
      <c r="O1564" s="7" t="s">
        <v>51</v>
      </c>
      <c r="P1564" s="25">
        <f t="shared" si="349"/>
        <v>1563</v>
      </c>
      <c r="Q1564" s="28">
        <f t="shared" si="346"/>
        <v>45108</v>
      </c>
      <c r="R1564" s="28" t="str">
        <f t="shared" si="336"/>
        <v>OTA</v>
      </c>
      <c r="S1564" s="28" t="str">
        <f t="shared" si="337"/>
        <v>OTA</v>
      </c>
      <c r="T1564" s="29">
        <f t="shared" si="338"/>
        <v>1.4652014652014652E-3</v>
      </c>
      <c r="U1564" s="29">
        <f t="shared" si="347"/>
        <v>1.4652014652014652E-3</v>
      </c>
      <c r="V1564" s="30">
        <f t="shared" si="339"/>
        <v>185.67149999999998</v>
      </c>
      <c r="W1564" s="30">
        <f t="shared" si="340"/>
        <v>0</v>
      </c>
      <c r="X1564" s="30">
        <f t="shared" si="341"/>
        <v>0</v>
      </c>
      <c r="Y1564" s="30">
        <f t="shared" si="342"/>
        <v>22.280579999999997</v>
      </c>
      <c r="Z1564" s="30">
        <f t="shared" si="343"/>
        <v>153.33333333333331</v>
      </c>
      <c r="AA1564" s="30">
        <f t="shared" si="344"/>
        <v>2.9304029304029302</v>
      </c>
      <c r="AB1564" s="30">
        <f t="shared" si="345"/>
        <v>0</v>
      </c>
      <c r="AC1564" s="30">
        <f t="shared" si="348"/>
        <v>873.59418373626374</v>
      </c>
    </row>
    <row r="1565" spans="1:29" x14ac:dyDescent="0.35">
      <c r="A1565" s="5">
        <v>45113.788724143516</v>
      </c>
      <c r="B1565" s="1">
        <v>2</v>
      </c>
      <c r="C1565" s="6">
        <v>1237.81</v>
      </c>
      <c r="D1565" s="6">
        <v>1</v>
      </c>
      <c r="E1565" s="7" t="s">
        <v>19</v>
      </c>
      <c r="F1565" s="5">
        <v>45115.434035474536</v>
      </c>
      <c r="G1565" s="1">
        <v>1</v>
      </c>
      <c r="H1565" s="5">
        <v>45100.007075868052</v>
      </c>
      <c r="I1565" s="7" t="s">
        <v>53</v>
      </c>
      <c r="J1565" s="7"/>
      <c r="K1565" s="7" t="s">
        <v>50</v>
      </c>
      <c r="L1565" s="7" t="s">
        <v>31</v>
      </c>
      <c r="M1565" s="7" t="s">
        <v>32</v>
      </c>
      <c r="N1565" s="7" t="s">
        <v>23</v>
      </c>
      <c r="O1565" s="7" t="s">
        <v>51</v>
      </c>
      <c r="P1565" s="25">
        <f t="shared" si="349"/>
        <v>1564</v>
      </c>
      <c r="Q1565" s="28">
        <f t="shared" si="346"/>
        <v>45108</v>
      </c>
      <c r="R1565" s="28" t="str">
        <f t="shared" si="336"/>
        <v>OTA</v>
      </c>
      <c r="S1565" s="28" t="str">
        <f t="shared" si="337"/>
        <v>OTA</v>
      </c>
      <c r="T1565" s="29">
        <f t="shared" si="338"/>
        <v>1.4652014652014652E-3</v>
      </c>
      <c r="U1565" s="29">
        <f t="shared" si="347"/>
        <v>1.4652014652014652E-3</v>
      </c>
      <c r="V1565" s="30">
        <f t="shared" si="339"/>
        <v>185.67149999999998</v>
      </c>
      <c r="W1565" s="30">
        <f t="shared" si="340"/>
        <v>0</v>
      </c>
      <c r="X1565" s="30">
        <f t="shared" si="341"/>
        <v>0</v>
      </c>
      <c r="Y1565" s="30">
        <f t="shared" si="342"/>
        <v>22.280579999999997</v>
      </c>
      <c r="Z1565" s="30">
        <f t="shared" si="343"/>
        <v>153.33333333333331</v>
      </c>
      <c r="AA1565" s="30">
        <f t="shared" si="344"/>
        <v>2.9304029304029302</v>
      </c>
      <c r="AB1565" s="30">
        <f t="shared" si="345"/>
        <v>0</v>
      </c>
      <c r="AC1565" s="30">
        <f t="shared" si="348"/>
        <v>873.59418373626374</v>
      </c>
    </row>
    <row r="1566" spans="1:29" x14ac:dyDescent="0.35">
      <c r="A1566" s="5">
        <v>45113.822240416666</v>
      </c>
      <c r="B1566" s="1">
        <v>1</v>
      </c>
      <c r="C1566" s="6">
        <v>585.13</v>
      </c>
      <c r="D1566" s="6">
        <v>1</v>
      </c>
      <c r="E1566" s="7" t="s">
        <v>19</v>
      </c>
      <c r="F1566" s="5">
        <v>45114.457114988429</v>
      </c>
      <c r="G1566" s="1">
        <v>1</v>
      </c>
      <c r="H1566" s="5">
        <v>45097.534648020832</v>
      </c>
      <c r="I1566" s="7" t="s">
        <v>53</v>
      </c>
      <c r="J1566" s="7"/>
      <c r="K1566" s="7" t="s">
        <v>50</v>
      </c>
      <c r="L1566" s="7" t="s">
        <v>31</v>
      </c>
      <c r="M1566" s="7" t="s">
        <v>32</v>
      </c>
      <c r="N1566" s="7" t="s">
        <v>28</v>
      </c>
      <c r="O1566" s="7" t="s">
        <v>51</v>
      </c>
      <c r="P1566" s="25">
        <f t="shared" si="349"/>
        <v>1565</v>
      </c>
      <c r="Q1566" s="28">
        <f t="shared" si="346"/>
        <v>45108</v>
      </c>
      <c r="R1566" s="28" t="str">
        <f t="shared" si="336"/>
        <v>OTA</v>
      </c>
      <c r="S1566" s="28" t="str">
        <f t="shared" si="337"/>
        <v>OTA</v>
      </c>
      <c r="T1566" s="29">
        <f t="shared" si="338"/>
        <v>7.326007326007326E-4</v>
      </c>
      <c r="U1566" s="29">
        <f t="shared" si="347"/>
        <v>7.326007326007326E-4</v>
      </c>
      <c r="V1566" s="30">
        <f t="shared" si="339"/>
        <v>87.769499999999994</v>
      </c>
      <c r="W1566" s="30">
        <f t="shared" si="340"/>
        <v>0</v>
      </c>
      <c r="X1566" s="30">
        <f t="shared" si="341"/>
        <v>0</v>
      </c>
      <c r="Y1566" s="30">
        <f t="shared" si="342"/>
        <v>10.53234</v>
      </c>
      <c r="Z1566" s="30">
        <f t="shared" si="343"/>
        <v>115</v>
      </c>
      <c r="AA1566" s="30">
        <f t="shared" si="344"/>
        <v>1.4652014652014651</v>
      </c>
      <c r="AB1566" s="30">
        <f t="shared" si="345"/>
        <v>0</v>
      </c>
      <c r="AC1566" s="30">
        <f t="shared" si="348"/>
        <v>370.36295853479851</v>
      </c>
    </row>
    <row r="1567" spans="1:29" x14ac:dyDescent="0.35">
      <c r="A1567" s="5">
        <v>45113.69478766204</v>
      </c>
      <c r="B1567" s="1">
        <v>1</v>
      </c>
      <c r="C1567" s="6">
        <v>554.78</v>
      </c>
      <c r="D1567" s="6">
        <v>1</v>
      </c>
      <c r="E1567" s="7" t="s">
        <v>19</v>
      </c>
      <c r="F1567" s="5">
        <v>45114.357654259256</v>
      </c>
      <c r="G1567" s="1">
        <v>1</v>
      </c>
      <c r="H1567" s="5">
        <v>45048.893889710649</v>
      </c>
      <c r="I1567" s="7" t="s">
        <v>53</v>
      </c>
      <c r="J1567" s="7"/>
      <c r="K1567" s="7" t="s">
        <v>50</v>
      </c>
      <c r="L1567" s="7" t="s">
        <v>31</v>
      </c>
      <c r="M1567" s="7" t="s">
        <v>32</v>
      </c>
      <c r="N1567" s="7" t="s">
        <v>33</v>
      </c>
      <c r="O1567" s="7" t="s">
        <v>51</v>
      </c>
      <c r="P1567" s="25">
        <f t="shared" si="349"/>
        <v>1566</v>
      </c>
      <c r="Q1567" s="28">
        <f t="shared" si="346"/>
        <v>45108</v>
      </c>
      <c r="R1567" s="28" t="str">
        <f t="shared" si="336"/>
        <v>OTA</v>
      </c>
      <c r="S1567" s="28" t="str">
        <f t="shared" si="337"/>
        <v>OTA</v>
      </c>
      <c r="T1567" s="29">
        <f t="shared" si="338"/>
        <v>7.326007326007326E-4</v>
      </c>
      <c r="U1567" s="29">
        <f t="shared" si="347"/>
        <v>7.326007326007326E-4</v>
      </c>
      <c r="V1567" s="30">
        <f t="shared" si="339"/>
        <v>83.216999999999999</v>
      </c>
      <c r="W1567" s="30">
        <f t="shared" si="340"/>
        <v>0</v>
      </c>
      <c r="X1567" s="30">
        <f t="shared" si="341"/>
        <v>0</v>
      </c>
      <c r="Y1567" s="30">
        <f t="shared" si="342"/>
        <v>9.9860399999999991</v>
      </c>
      <c r="Z1567" s="30">
        <f t="shared" si="343"/>
        <v>115</v>
      </c>
      <c r="AA1567" s="30">
        <f t="shared" si="344"/>
        <v>1.4652014652014651</v>
      </c>
      <c r="AB1567" s="30">
        <f t="shared" si="345"/>
        <v>0</v>
      </c>
      <c r="AC1567" s="30">
        <f t="shared" si="348"/>
        <v>345.11175853479853</v>
      </c>
    </row>
    <row r="1568" spans="1:29" x14ac:dyDescent="0.35">
      <c r="A1568" s="5">
        <v>45114.041644351855</v>
      </c>
      <c r="B1568" s="1">
        <v>1</v>
      </c>
      <c r="C1568" s="6">
        <v>568.14</v>
      </c>
      <c r="D1568" s="6">
        <v>1</v>
      </c>
      <c r="E1568" s="7" t="s">
        <v>19</v>
      </c>
      <c r="F1568" s="5">
        <v>45114.458333333336</v>
      </c>
      <c r="G1568" s="1">
        <v>1</v>
      </c>
      <c r="H1568" s="5">
        <v>45112.543917604169</v>
      </c>
      <c r="I1568" s="7" t="s">
        <v>49</v>
      </c>
      <c r="J1568" s="7"/>
      <c r="K1568" s="7"/>
      <c r="L1568" s="7" t="s">
        <v>21</v>
      </c>
      <c r="M1568" s="7" t="s">
        <v>52</v>
      </c>
      <c r="N1568" s="7" t="s">
        <v>28</v>
      </c>
      <c r="O1568" s="7" t="s">
        <v>24</v>
      </c>
      <c r="P1568" s="25">
        <f t="shared" si="349"/>
        <v>1567</v>
      </c>
      <c r="Q1568" s="28">
        <f t="shared" si="346"/>
        <v>45108</v>
      </c>
      <c r="R1568" s="28" t="str">
        <f t="shared" si="336"/>
        <v>WEB</v>
      </c>
      <c r="S1568" s="28" t="str">
        <f t="shared" si="337"/>
        <v>OFFLINE</v>
      </c>
      <c r="T1568" s="29">
        <f t="shared" si="338"/>
        <v>1.6863406408094434E-3</v>
      </c>
      <c r="U1568" s="29">
        <f t="shared" si="347"/>
        <v>1.6863406408094434E-3</v>
      </c>
      <c r="V1568" s="30">
        <f t="shared" si="339"/>
        <v>0</v>
      </c>
      <c r="W1568" s="30">
        <f t="shared" si="340"/>
        <v>0</v>
      </c>
      <c r="X1568" s="30">
        <f t="shared" si="341"/>
        <v>0</v>
      </c>
      <c r="Y1568" s="30">
        <f t="shared" si="342"/>
        <v>7.9539600000000004</v>
      </c>
      <c r="Z1568" s="30">
        <f t="shared" si="343"/>
        <v>115</v>
      </c>
      <c r="AA1568" s="30">
        <f t="shared" si="344"/>
        <v>0</v>
      </c>
      <c r="AB1568" s="30">
        <f t="shared" si="345"/>
        <v>0</v>
      </c>
      <c r="AC1568" s="30">
        <f t="shared" si="348"/>
        <v>445.18603999999999</v>
      </c>
    </row>
    <row r="1569" spans="1:29" x14ac:dyDescent="0.35">
      <c r="A1569" s="5">
        <v>45114.658392337966</v>
      </c>
      <c r="B1569" s="1">
        <v>1</v>
      </c>
      <c r="C1569" s="6">
        <v>987.5</v>
      </c>
      <c r="D1569" s="6">
        <v>1</v>
      </c>
      <c r="E1569" s="7" t="s">
        <v>19</v>
      </c>
      <c r="F1569" s="5">
        <v>45115.412745624999</v>
      </c>
      <c r="G1569" s="1">
        <v>2</v>
      </c>
      <c r="H1569" s="5">
        <v>45114.606383692131</v>
      </c>
      <c r="I1569" s="7" t="s">
        <v>20</v>
      </c>
      <c r="J1569" s="7"/>
      <c r="K1569" s="7" t="s">
        <v>35</v>
      </c>
      <c r="L1569" s="7" t="s">
        <v>31</v>
      </c>
      <c r="M1569" s="7" t="s">
        <v>32</v>
      </c>
      <c r="N1569" s="7" t="s">
        <v>33</v>
      </c>
      <c r="O1569" s="7" t="s">
        <v>47</v>
      </c>
      <c r="P1569" s="25">
        <f t="shared" si="349"/>
        <v>1568</v>
      </c>
      <c r="Q1569" s="28">
        <f t="shared" si="346"/>
        <v>45108</v>
      </c>
      <c r="R1569" s="28" t="str">
        <f t="shared" si="336"/>
        <v>OTA</v>
      </c>
      <c r="S1569" s="28" t="str">
        <f t="shared" si="337"/>
        <v>OTA</v>
      </c>
      <c r="T1569" s="29">
        <f t="shared" si="338"/>
        <v>7.326007326007326E-4</v>
      </c>
      <c r="U1569" s="29">
        <f t="shared" si="347"/>
        <v>7.326007326007326E-4</v>
      </c>
      <c r="V1569" s="30">
        <f t="shared" si="339"/>
        <v>148.125</v>
      </c>
      <c r="W1569" s="30">
        <f t="shared" si="340"/>
        <v>0</v>
      </c>
      <c r="X1569" s="30">
        <f t="shared" si="341"/>
        <v>0</v>
      </c>
      <c r="Y1569" s="30">
        <f t="shared" si="342"/>
        <v>17.774999999999999</v>
      </c>
      <c r="Z1569" s="30">
        <f t="shared" si="343"/>
        <v>115</v>
      </c>
      <c r="AA1569" s="30">
        <f t="shared" si="344"/>
        <v>1.4652014652014651</v>
      </c>
      <c r="AB1569" s="30">
        <f t="shared" si="345"/>
        <v>0</v>
      </c>
      <c r="AC1569" s="30">
        <f t="shared" si="348"/>
        <v>705.13479853479862</v>
      </c>
    </row>
    <row r="1570" spans="1:29" x14ac:dyDescent="0.35">
      <c r="A1570" s="5">
        <v>45114.623380902776</v>
      </c>
      <c r="B1570" s="1">
        <v>1</v>
      </c>
      <c r="C1570" s="6">
        <v>987.5</v>
      </c>
      <c r="D1570" s="6">
        <v>1</v>
      </c>
      <c r="E1570" s="7" t="s">
        <v>19</v>
      </c>
      <c r="F1570" s="5">
        <v>45115.458333333336</v>
      </c>
      <c r="G1570" s="1">
        <v>2</v>
      </c>
      <c r="H1570" s="5">
        <v>45114.568306689813</v>
      </c>
      <c r="I1570" s="7" t="s">
        <v>20</v>
      </c>
      <c r="J1570" s="7"/>
      <c r="K1570" s="7" t="s">
        <v>35</v>
      </c>
      <c r="L1570" s="7" t="s">
        <v>31</v>
      </c>
      <c r="M1570" s="7" t="s">
        <v>32</v>
      </c>
      <c r="N1570" s="7" t="s">
        <v>33</v>
      </c>
      <c r="O1570" s="7" t="s">
        <v>47</v>
      </c>
      <c r="P1570" s="25">
        <f t="shared" si="349"/>
        <v>1569</v>
      </c>
      <c r="Q1570" s="28">
        <f t="shared" si="346"/>
        <v>45108</v>
      </c>
      <c r="R1570" s="28" t="str">
        <f t="shared" si="336"/>
        <v>OTA</v>
      </c>
      <c r="S1570" s="28" t="str">
        <f t="shared" si="337"/>
        <v>OTA</v>
      </c>
      <c r="T1570" s="29">
        <f t="shared" si="338"/>
        <v>7.326007326007326E-4</v>
      </c>
      <c r="U1570" s="29">
        <f t="shared" si="347"/>
        <v>7.326007326007326E-4</v>
      </c>
      <c r="V1570" s="30">
        <f t="shared" si="339"/>
        <v>148.125</v>
      </c>
      <c r="W1570" s="30">
        <f t="shared" si="340"/>
        <v>0</v>
      </c>
      <c r="X1570" s="30">
        <f t="shared" si="341"/>
        <v>0</v>
      </c>
      <c r="Y1570" s="30">
        <f t="shared" si="342"/>
        <v>17.774999999999999</v>
      </c>
      <c r="Z1570" s="30">
        <f t="shared" si="343"/>
        <v>115</v>
      </c>
      <c r="AA1570" s="30">
        <f t="shared" si="344"/>
        <v>1.4652014652014651</v>
      </c>
      <c r="AB1570" s="30">
        <f t="shared" si="345"/>
        <v>0</v>
      </c>
      <c r="AC1570" s="30">
        <f t="shared" si="348"/>
        <v>705.13479853479862</v>
      </c>
    </row>
    <row r="1571" spans="1:29" x14ac:dyDescent="0.35">
      <c r="A1571" s="5">
        <v>45114.592878333337</v>
      </c>
      <c r="B1571" s="1">
        <v>3</v>
      </c>
      <c r="C1571" s="6">
        <v>3329.42</v>
      </c>
      <c r="D1571" s="6">
        <v>1</v>
      </c>
      <c r="E1571" s="7" t="s">
        <v>19</v>
      </c>
      <c r="F1571" s="5">
        <v>45117.458333333336</v>
      </c>
      <c r="G1571" s="1">
        <v>2</v>
      </c>
      <c r="H1571" s="5">
        <v>45103.932083298612</v>
      </c>
      <c r="I1571" s="7" t="s">
        <v>20</v>
      </c>
      <c r="J1571" s="7"/>
      <c r="K1571" s="7" t="s">
        <v>50</v>
      </c>
      <c r="L1571" s="7" t="s">
        <v>31</v>
      </c>
      <c r="M1571" s="7" t="s">
        <v>32</v>
      </c>
      <c r="N1571" s="7" t="s">
        <v>28</v>
      </c>
      <c r="O1571" s="7" t="s">
        <v>51</v>
      </c>
      <c r="P1571" s="25">
        <f t="shared" si="349"/>
        <v>1570</v>
      </c>
      <c r="Q1571" s="28">
        <f t="shared" si="346"/>
        <v>45108</v>
      </c>
      <c r="R1571" s="28" t="str">
        <f t="shared" si="336"/>
        <v>OTA</v>
      </c>
      <c r="S1571" s="28" t="str">
        <f t="shared" si="337"/>
        <v>OTA</v>
      </c>
      <c r="T1571" s="29">
        <f t="shared" si="338"/>
        <v>2.1978021978021978E-3</v>
      </c>
      <c r="U1571" s="29">
        <f t="shared" si="347"/>
        <v>2.1978021978021978E-3</v>
      </c>
      <c r="V1571" s="30">
        <f t="shared" si="339"/>
        <v>499.41300000000001</v>
      </c>
      <c r="W1571" s="30">
        <f t="shared" si="340"/>
        <v>0</v>
      </c>
      <c r="X1571" s="30">
        <f t="shared" si="341"/>
        <v>0</v>
      </c>
      <c r="Y1571" s="30">
        <f t="shared" si="342"/>
        <v>59.929559999999995</v>
      </c>
      <c r="Z1571" s="30">
        <f t="shared" si="343"/>
        <v>191.66666666666666</v>
      </c>
      <c r="AA1571" s="30">
        <f t="shared" si="344"/>
        <v>4.395604395604396</v>
      </c>
      <c r="AB1571" s="30">
        <f t="shared" si="345"/>
        <v>0</v>
      </c>
      <c r="AC1571" s="30">
        <f t="shared" si="348"/>
        <v>2574.015168937729</v>
      </c>
    </row>
    <row r="1572" spans="1:29" x14ac:dyDescent="0.35">
      <c r="A1572" s="5">
        <v>45114.711281412034</v>
      </c>
      <c r="B1572" s="1">
        <v>2</v>
      </c>
      <c r="C1572" s="6">
        <v>2065.06</v>
      </c>
      <c r="D1572" s="6">
        <v>1</v>
      </c>
      <c r="E1572" s="7" t="s">
        <v>19</v>
      </c>
      <c r="F1572" s="5">
        <v>45116.31660648148</v>
      </c>
      <c r="G1572" s="1">
        <v>2</v>
      </c>
      <c r="H1572" s="5">
        <v>45113.998746944446</v>
      </c>
      <c r="I1572" s="7" t="s">
        <v>20</v>
      </c>
      <c r="J1572" s="7"/>
      <c r="K1572" s="7" t="s">
        <v>35</v>
      </c>
      <c r="L1572" s="7" t="s">
        <v>31</v>
      </c>
      <c r="M1572" s="7" t="s">
        <v>32</v>
      </c>
      <c r="N1572" s="7" t="s">
        <v>33</v>
      </c>
      <c r="O1572" s="7" t="s">
        <v>37</v>
      </c>
      <c r="P1572" s="25">
        <f t="shared" si="349"/>
        <v>1571</v>
      </c>
      <c r="Q1572" s="28">
        <f t="shared" si="346"/>
        <v>45108</v>
      </c>
      <c r="R1572" s="28" t="str">
        <f t="shared" si="336"/>
        <v>OTA</v>
      </c>
      <c r="S1572" s="28" t="str">
        <f t="shared" si="337"/>
        <v>OTA</v>
      </c>
      <c r="T1572" s="29">
        <f t="shared" si="338"/>
        <v>1.4652014652014652E-3</v>
      </c>
      <c r="U1572" s="29">
        <f t="shared" si="347"/>
        <v>1.4652014652014652E-3</v>
      </c>
      <c r="V1572" s="30">
        <f t="shared" si="339"/>
        <v>309.75899999999996</v>
      </c>
      <c r="W1572" s="30">
        <f t="shared" si="340"/>
        <v>0</v>
      </c>
      <c r="X1572" s="30">
        <f t="shared" si="341"/>
        <v>0</v>
      </c>
      <c r="Y1572" s="30">
        <f t="shared" si="342"/>
        <v>37.171079999999996</v>
      </c>
      <c r="Z1572" s="30">
        <f t="shared" si="343"/>
        <v>153.33333333333331</v>
      </c>
      <c r="AA1572" s="30">
        <f t="shared" si="344"/>
        <v>2.9304029304029302</v>
      </c>
      <c r="AB1572" s="30">
        <f t="shared" si="345"/>
        <v>0</v>
      </c>
      <c r="AC1572" s="30">
        <f t="shared" si="348"/>
        <v>1561.8661837362638</v>
      </c>
    </row>
    <row r="1573" spans="1:29" x14ac:dyDescent="0.35">
      <c r="A1573" s="5">
        <v>45114.442378483793</v>
      </c>
      <c r="B1573" s="1">
        <v>2</v>
      </c>
      <c r="C1573" s="6">
        <v>2107.54</v>
      </c>
      <c r="D1573" s="6">
        <v>1</v>
      </c>
      <c r="E1573" s="7" t="s">
        <v>19</v>
      </c>
      <c r="F1573" s="5">
        <v>45116.453045405091</v>
      </c>
      <c r="G1573" s="1">
        <v>2</v>
      </c>
      <c r="H1573" s="5">
        <v>44979.543229849536</v>
      </c>
      <c r="I1573" s="7" t="s">
        <v>20</v>
      </c>
      <c r="J1573" s="7"/>
      <c r="K1573" s="7" t="s">
        <v>50</v>
      </c>
      <c r="L1573" s="7" t="s">
        <v>31</v>
      </c>
      <c r="M1573" s="7" t="s">
        <v>32</v>
      </c>
      <c r="N1573" s="7" t="s">
        <v>23</v>
      </c>
      <c r="O1573" s="7" t="s">
        <v>51</v>
      </c>
      <c r="P1573" s="25">
        <f t="shared" si="349"/>
        <v>1572</v>
      </c>
      <c r="Q1573" s="28">
        <f t="shared" si="346"/>
        <v>45108</v>
      </c>
      <c r="R1573" s="28" t="str">
        <f t="shared" si="336"/>
        <v>OTA</v>
      </c>
      <c r="S1573" s="28" t="str">
        <f t="shared" si="337"/>
        <v>OTA</v>
      </c>
      <c r="T1573" s="29">
        <f t="shared" si="338"/>
        <v>1.4652014652014652E-3</v>
      </c>
      <c r="U1573" s="29">
        <f t="shared" si="347"/>
        <v>1.4652014652014652E-3</v>
      </c>
      <c r="V1573" s="30">
        <f t="shared" si="339"/>
        <v>316.13099999999997</v>
      </c>
      <c r="W1573" s="30">
        <f t="shared" si="340"/>
        <v>0</v>
      </c>
      <c r="X1573" s="30">
        <f t="shared" si="341"/>
        <v>0</v>
      </c>
      <c r="Y1573" s="30">
        <f t="shared" si="342"/>
        <v>37.935719999999996</v>
      </c>
      <c r="Z1573" s="30">
        <f t="shared" si="343"/>
        <v>153.33333333333331</v>
      </c>
      <c r="AA1573" s="30">
        <f t="shared" si="344"/>
        <v>2.9304029304029302</v>
      </c>
      <c r="AB1573" s="30">
        <f t="shared" si="345"/>
        <v>0</v>
      </c>
      <c r="AC1573" s="30">
        <f t="shared" si="348"/>
        <v>1597.2095437362636</v>
      </c>
    </row>
    <row r="1574" spans="1:29" x14ac:dyDescent="0.35">
      <c r="A1574" s="5">
        <v>45114.926472326391</v>
      </c>
      <c r="B1574" s="1">
        <v>3</v>
      </c>
      <c r="C1574" s="6">
        <v>3430.71</v>
      </c>
      <c r="D1574" s="6">
        <v>1</v>
      </c>
      <c r="E1574" s="7" t="s">
        <v>19</v>
      </c>
      <c r="F1574" s="5">
        <v>45117.291666666664</v>
      </c>
      <c r="G1574" s="1">
        <v>2</v>
      </c>
      <c r="H1574" s="5">
        <v>45073.598736354164</v>
      </c>
      <c r="I1574" s="7" t="s">
        <v>20</v>
      </c>
      <c r="J1574" s="7"/>
      <c r="K1574" s="7"/>
      <c r="L1574" s="7" t="s">
        <v>21</v>
      </c>
      <c r="M1574" s="7" t="s">
        <v>64</v>
      </c>
      <c r="N1574" s="7" t="s">
        <v>33</v>
      </c>
      <c r="O1574" s="7" t="s">
        <v>46</v>
      </c>
      <c r="P1574" s="25">
        <f t="shared" si="349"/>
        <v>1573</v>
      </c>
      <c r="Q1574" s="28">
        <f t="shared" si="346"/>
        <v>45108</v>
      </c>
      <c r="R1574" s="28" t="str">
        <f t="shared" si="336"/>
        <v>WEB</v>
      </c>
      <c r="S1574" s="28" t="str">
        <f t="shared" si="337"/>
        <v>WEBSITE</v>
      </c>
      <c r="T1574" s="29">
        <f t="shared" si="338"/>
        <v>5.0590219224283303E-3</v>
      </c>
      <c r="U1574" s="29">
        <f t="shared" si="347"/>
        <v>5.0590219224283303E-3</v>
      </c>
      <c r="V1574" s="30">
        <f t="shared" si="339"/>
        <v>34.307099999999998</v>
      </c>
      <c r="W1574" s="30">
        <f t="shared" si="340"/>
        <v>50</v>
      </c>
      <c r="X1574" s="30">
        <f t="shared" si="341"/>
        <v>0</v>
      </c>
      <c r="Y1574" s="30">
        <f t="shared" si="342"/>
        <v>48.029940000000003</v>
      </c>
      <c r="Z1574" s="30">
        <f t="shared" si="343"/>
        <v>191.66666666666666</v>
      </c>
      <c r="AA1574" s="30">
        <f t="shared" si="344"/>
        <v>50.590219224283302</v>
      </c>
      <c r="AB1574" s="30">
        <f t="shared" si="345"/>
        <v>0</v>
      </c>
      <c r="AC1574" s="30">
        <f t="shared" si="348"/>
        <v>3056.1160741090503</v>
      </c>
    </row>
    <row r="1575" spans="1:29" x14ac:dyDescent="0.35">
      <c r="A1575" s="5">
        <v>45115.03981263889</v>
      </c>
      <c r="B1575" s="1">
        <v>1</v>
      </c>
      <c r="C1575" s="6">
        <v>987.5</v>
      </c>
      <c r="D1575" s="6">
        <v>1</v>
      </c>
      <c r="E1575" s="7" t="s">
        <v>19</v>
      </c>
      <c r="F1575" s="5">
        <v>45115.448435127313</v>
      </c>
      <c r="G1575" s="1">
        <v>2</v>
      </c>
      <c r="H1575" s="5">
        <v>45114.676299456019</v>
      </c>
      <c r="I1575" s="7" t="s">
        <v>20</v>
      </c>
      <c r="J1575" s="7"/>
      <c r="K1575" s="7" t="s">
        <v>35</v>
      </c>
      <c r="L1575" s="7" t="s">
        <v>31</v>
      </c>
      <c r="M1575" s="7" t="s">
        <v>32</v>
      </c>
      <c r="N1575" s="7" t="s">
        <v>33</v>
      </c>
      <c r="O1575" s="7" t="s">
        <v>47</v>
      </c>
      <c r="P1575" s="25">
        <f t="shared" si="349"/>
        <v>1574</v>
      </c>
      <c r="Q1575" s="28">
        <f t="shared" si="346"/>
        <v>45108</v>
      </c>
      <c r="R1575" s="28" t="str">
        <f t="shared" si="336"/>
        <v>OTA</v>
      </c>
      <c r="S1575" s="28" t="str">
        <f t="shared" si="337"/>
        <v>OTA</v>
      </c>
      <c r="T1575" s="29">
        <f t="shared" si="338"/>
        <v>7.326007326007326E-4</v>
      </c>
      <c r="U1575" s="29">
        <f t="shared" si="347"/>
        <v>7.326007326007326E-4</v>
      </c>
      <c r="V1575" s="30">
        <f t="shared" si="339"/>
        <v>148.125</v>
      </c>
      <c r="W1575" s="30">
        <f t="shared" si="340"/>
        <v>0</v>
      </c>
      <c r="X1575" s="30">
        <f t="shared" si="341"/>
        <v>0</v>
      </c>
      <c r="Y1575" s="30">
        <f t="shared" si="342"/>
        <v>17.774999999999999</v>
      </c>
      <c r="Z1575" s="30">
        <f t="shared" si="343"/>
        <v>115</v>
      </c>
      <c r="AA1575" s="30">
        <f t="shared" si="344"/>
        <v>1.4652014652014651</v>
      </c>
      <c r="AB1575" s="30">
        <f t="shared" si="345"/>
        <v>0</v>
      </c>
      <c r="AC1575" s="30">
        <f t="shared" si="348"/>
        <v>705.13479853479862</v>
      </c>
    </row>
    <row r="1576" spans="1:29" x14ac:dyDescent="0.35">
      <c r="A1576" s="5">
        <v>45114.811833888889</v>
      </c>
      <c r="B1576" s="1">
        <v>2</v>
      </c>
      <c r="C1576" s="6">
        <v>2320.73</v>
      </c>
      <c r="D1576" s="6">
        <v>1</v>
      </c>
      <c r="E1576" s="7" t="s">
        <v>19</v>
      </c>
      <c r="F1576" s="5">
        <v>45116.458333333336</v>
      </c>
      <c r="G1576" s="1">
        <v>2</v>
      </c>
      <c r="H1576" s="5">
        <v>45016.723046840278</v>
      </c>
      <c r="I1576" s="7" t="s">
        <v>20</v>
      </c>
      <c r="J1576" s="7"/>
      <c r="K1576" s="7" t="s">
        <v>35</v>
      </c>
      <c r="L1576" s="7" t="s">
        <v>31</v>
      </c>
      <c r="M1576" s="7" t="s">
        <v>34</v>
      </c>
      <c r="N1576" s="7" t="s">
        <v>33</v>
      </c>
      <c r="O1576" s="7" t="s">
        <v>37</v>
      </c>
      <c r="P1576" s="25">
        <f t="shared" si="349"/>
        <v>1575</v>
      </c>
      <c r="Q1576" s="28">
        <f t="shared" si="346"/>
        <v>45108</v>
      </c>
      <c r="R1576" s="28" t="str">
        <f t="shared" si="336"/>
        <v>OTA</v>
      </c>
      <c r="S1576" s="28" t="str">
        <f t="shared" si="337"/>
        <v>OTA</v>
      </c>
      <c r="T1576" s="29">
        <f t="shared" si="338"/>
        <v>1.4652014652014652E-3</v>
      </c>
      <c r="U1576" s="29">
        <f t="shared" si="347"/>
        <v>1.4652014652014652E-3</v>
      </c>
      <c r="V1576" s="30">
        <f t="shared" si="339"/>
        <v>348.10949999999997</v>
      </c>
      <c r="W1576" s="30">
        <f t="shared" si="340"/>
        <v>0</v>
      </c>
      <c r="X1576" s="30">
        <f t="shared" si="341"/>
        <v>0</v>
      </c>
      <c r="Y1576" s="30">
        <f t="shared" si="342"/>
        <v>41.773139999999998</v>
      </c>
      <c r="Z1576" s="30">
        <f t="shared" si="343"/>
        <v>153.33333333333331</v>
      </c>
      <c r="AA1576" s="30">
        <f t="shared" si="344"/>
        <v>2.9304029304029302</v>
      </c>
      <c r="AB1576" s="30">
        <f t="shared" si="345"/>
        <v>0</v>
      </c>
      <c r="AC1576" s="30">
        <f t="shared" si="348"/>
        <v>1774.5836237362637</v>
      </c>
    </row>
    <row r="1577" spans="1:29" x14ac:dyDescent="0.35">
      <c r="A1577" s="5">
        <v>45114.694976435188</v>
      </c>
      <c r="B1577" s="1">
        <v>1</v>
      </c>
      <c r="C1577" s="6">
        <v>1058.93</v>
      </c>
      <c r="D1577" s="6">
        <v>1</v>
      </c>
      <c r="E1577" s="7" t="s">
        <v>19</v>
      </c>
      <c r="F1577" s="5">
        <v>45115.458333333336</v>
      </c>
      <c r="G1577" s="1">
        <v>2</v>
      </c>
      <c r="H1577" s="5">
        <v>45114.547366145831</v>
      </c>
      <c r="I1577" s="7" t="s">
        <v>41</v>
      </c>
      <c r="J1577" s="7"/>
      <c r="K1577" s="7" t="s">
        <v>35</v>
      </c>
      <c r="L1577" s="7" t="s">
        <v>31</v>
      </c>
      <c r="M1577" s="7" t="s">
        <v>32</v>
      </c>
      <c r="N1577" s="7" t="s">
        <v>33</v>
      </c>
      <c r="O1577" s="7" t="s">
        <v>47</v>
      </c>
      <c r="P1577" s="25">
        <f t="shared" si="349"/>
        <v>1576</v>
      </c>
      <c r="Q1577" s="28">
        <f t="shared" si="346"/>
        <v>45108</v>
      </c>
      <c r="R1577" s="28" t="str">
        <f t="shared" si="336"/>
        <v>OTA</v>
      </c>
      <c r="S1577" s="28" t="str">
        <f t="shared" si="337"/>
        <v>OTA</v>
      </c>
      <c r="T1577" s="29">
        <f t="shared" si="338"/>
        <v>7.326007326007326E-4</v>
      </c>
      <c r="U1577" s="29">
        <f t="shared" si="347"/>
        <v>7.326007326007326E-4</v>
      </c>
      <c r="V1577" s="30">
        <f t="shared" si="339"/>
        <v>158.83950000000002</v>
      </c>
      <c r="W1577" s="30">
        <f t="shared" si="340"/>
        <v>0</v>
      </c>
      <c r="X1577" s="30">
        <f t="shared" si="341"/>
        <v>0</v>
      </c>
      <c r="Y1577" s="30">
        <f t="shared" si="342"/>
        <v>19.060739999999999</v>
      </c>
      <c r="Z1577" s="30">
        <f t="shared" si="343"/>
        <v>115</v>
      </c>
      <c r="AA1577" s="30">
        <f t="shared" si="344"/>
        <v>1.4652014652014651</v>
      </c>
      <c r="AB1577" s="30">
        <f t="shared" si="345"/>
        <v>0</v>
      </c>
      <c r="AC1577" s="30">
        <f t="shared" si="348"/>
        <v>764.56455853479861</v>
      </c>
    </row>
    <row r="1578" spans="1:29" x14ac:dyDescent="0.35">
      <c r="A1578" s="5">
        <v>45114.746304432869</v>
      </c>
      <c r="B1578" s="1">
        <v>1</v>
      </c>
      <c r="C1578" s="6">
        <v>1058.93</v>
      </c>
      <c r="D1578" s="6">
        <v>1</v>
      </c>
      <c r="E1578" s="7" t="s">
        <v>19</v>
      </c>
      <c r="F1578" s="5">
        <v>45115.452185289352</v>
      </c>
      <c r="G1578" s="1">
        <v>2</v>
      </c>
      <c r="H1578" s="5">
        <v>45114.585896759258</v>
      </c>
      <c r="I1578" s="7" t="s">
        <v>41</v>
      </c>
      <c r="J1578" s="7"/>
      <c r="K1578" s="7" t="s">
        <v>35</v>
      </c>
      <c r="L1578" s="7" t="s">
        <v>31</v>
      </c>
      <c r="M1578" s="7" t="s">
        <v>32</v>
      </c>
      <c r="N1578" s="7" t="s">
        <v>33</v>
      </c>
      <c r="O1578" s="7" t="s">
        <v>47</v>
      </c>
      <c r="P1578" s="25">
        <f t="shared" si="349"/>
        <v>1577</v>
      </c>
      <c r="Q1578" s="28">
        <f t="shared" si="346"/>
        <v>45108</v>
      </c>
      <c r="R1578" s="28" t="str">
        <f t="shared" si="336"/>
        <v>OTA</v>
      </c>
      <c r="S1578" s="28" t="str">
        <f t="shared" si="337"/>
        <v>OTA</v>
      </c>
      <c r="T1578" s="29">
        <f t="shared" si="338"/>
        <v>7.326007326007326E-4</v>
      </c>
      <c r="U1578" s="29">
        <f t="shared" si="347"/>
        <v>7.326007326007326E-4</v>
      </c>
      <c r="V1578" s="30">
        <f t="shared" si="339"/>
        <v>158.83950000000002</v>
      </c>
      <c r="W1578" s="30">
        <f t="shared" si="340"/>
        <v>0</v>
      </c>
      <c r="X1578" s="30">
        <f t="shared" si="341"/>
        <v>0</v>
      </c>
      <c r="Y1578" s="30">
        <f t="shared" si="342"/>
        <v>19.060739999999999</v>
      </c>
      <c r="Z1578" s="30">
        <f t="shared" si="343"/>
        <v>115</v>
      </c>
      <c r="AA1578" s="30">
        <f t="shared" si="344"/>
        <v>1.4652014652014651</v>
      </c>
      <c r="AB1578" s="30">
        <f t="shared" si="345"/>
        <v>0</v>
      </c>
      <c r="AC1578" s="30">
        <f t="shared" si="348"/>
        <v>764.56455853479861</v>
      </c>
    </row>
    <row r="1579" spans="1:29" x14ac:dyDescent="0.35">
      <c r="A1579" s="5">
        <v>45114.828162523147</v>
      </c>
      <c r="B1579" s="1">
        <v>3</v>
      </c>
      <c r="C1579" s="6">
        <v>4760.29</v>
      </c>
      <c r="D1579" s="6">
        <v>1</v>
      </c>
      <c r="E1579" s="7" t="s">
        <v>19</v>
      </c>
      <c r="F1579" s="5">
        <v>45117.25</v>
      </c>
      <c r="G1579" s="1">
        <v>2</v>
      </c>
      <c r="H1579" s="5">
        <v>44970.991132048614</v>
      </c>
      <c r="I1579" s="7" t="s">
        <v>41</v>
      </c>
      <c r="J1579" s="7"/>
      <c r="K1579" s="7"/>
      <c r="L1579" s="7" t="s">
        <v>21</v>
      </c>
      <c r="M1579" s="7" t="s">
        <v>55</v>
      </c>
      <c r="N1579" s="7" t="s">
        <v>33</v>
      </c>
      <c r="O1579" s="7" t="s">
        <v>46</v>
      </c>
      <c r="P1579" s="25">
        <f t="shared" si="349"/>
        <v>1578</v>
      </c>
      <c r="Q1579" s="28">
        <f t="shared" si="346"/>
        <v>45108</v>
      </c>
      <c r="R1579" s="28" t="str">
        <f t="shared" si="336"/>
        <v>WEB</v>
      </c>
      <c r="S1579" s="28" t="str">
        <f t="shared" si="337"/>
        <v>WEBSITE</v>
      </c>
      <c r="T1579" s="29">
        <f t="shared" si="338"/>
        <v>5.0590219224283303E-3</v>
      </c>
      <c r="U1579" s="29">
        <f t="shared" si="347"/>
        <v>5.0590219224283303E-3</v>
      </c>
      <c r="V1579" s="30">
        <f t="shared" si="339"/>
        <v>47.602899999999998</v>
      </c>
      <c r="W1579" s="30">
        <f t="shared" si="340"/>
        <v>50</v>
      </c>
      <c r="X1579" s="30">
        <f t="shared" si="341"/>
        <v>0</v>
      </c>
      <c r="Y1579" s="30">
        <f t="shared" si="342"/>
        <v>66.644059999999996</v>
      </c>
      <c r="Z1579" s="30">
        <f t="shared" si="343"/>
        <v>191.66666666666666</v>
      </c>
      <c r="AA1579" s="30">
        <f t="shared" si="344"/>
        <v>50.590219224283302</v>
      </c>
      <c r="AB1579" s="30">
        <f t="shared" si="345"/>
        <v>0</v>
      </c>
      <c r="AC1579" s="30">
        <f t="shared" si="348"/>
        <v>4353.7861541090497</v>
      </c>
    </row>
    <row r="1580" spans="1:29" x14ac:dyDescent="0.35">
      <c r="A1580" s="5">
        <v>45114.530300092592</v>
      </c>
      <c r="B1580" s="1">
        <v>1</v>
      </c>
      <c r="C1580" s="6">
        <v>1058.93</v>
      </c>
      <c r="D1580" s="6">
        <v>1</v>
      </c>
      <c r="E1580" s="7" t="s">
        <v>19</v>
      </c>
      <c r="F1580" s="5">
        <v>45115.458333333336</v>
      </c>
      <c r="G1580" s="1">
        <v>2</v>
      </c>
      <c r="H1580" s="5">
        <v>45114.443196712964</v>
      </c>
      <c r="I1580" s="7" t="s">
        <v>41</v>
      </c>
      <c r="J1580" s="7"/>
      <c r="K1580" s="7" t="s">
        <v>35</v>
      </c>
      <c r="L1580" s="7" t="s">
        <v>31</v>
      </c>
      <c r="M1580" s="7" t="s">
        <v>32</v>
      </c>
      <c r="N1580" s="7" t="s">
        <v>33</v>
      </c>
      <c r="O1580" s="7" t="s">
        <v>47</v>
      </c>
      <c r="P1580" s="25">
        <f t="shared" si="349"/>
        <v>1579</v>
      </c>
      <c r="Q1580" s="28">
        <f t="shared" si="346"/>
        <v>45108</v>
      </c>
      <c r="R1580" s="28" t="str">
        <f t="shared" si="336"/>
        <v>OTA</v>
      </c>
      <c r="S1580" s="28" t="str">
        <f t="shared" si="337"/>
        <v>OTA</v>
      </c>
      <c r="T1580" s="29">
        <f t="shared" si="338"/>
        <v>7.326007326007326E-4</v>
      </c>
      <c r="U1580" s="29">
        <f t="shared" si="347"/>
        <v>7.326007326007326E-4</v>
      </c>
      <c r="V1580" s="30">
        <f t="shared" si="339"/>
        <v>158.83950000000002</v>
      </c>
      <c r="W1580" s="30">
        <f t="shared" si="340"/>
        <v>0</v>
      </c>
      <c r="X1580" s="30">
        <f t="shared" si="341"/>
        <v>0</v>
      </c>
      <c r="Y1580" s="30">
        <f t="shared" si="342"/>
        <v>19.060739999999999</v>
      </c>
      <c r="Z1580" s="30">
        <f t="shared" si="343"/>
        <v>115</v>
      </c>
      <c r="AA1580" s="30">
        <f t="shared" si="344"/>
        <v>1.4652014652014651</v>
      </c>
      <c r="AB1580" s="30">
        <f t="shared" si="345"/>
        <v>0</v>
      </c>
      <c r="AC1580" s="30">
        <f t="shared" si="348"/>
        <v>764.56455853479861</v>
      </c>
    </row>
    <row r="1581" spans="1:29" x14ac:dyDescent="0.35">
      <c r="A1581" s="5">
        <v>45114.45397884259</v>
      </c>
      <c r="B1581" s="1">
        <v>1</v>
      </c>
      <c r="C1581" s="6">
        <v>1430.58</v>
      </c>
      <c r="D1581" s="6">
        <v>1</v>
      </c>
      <c r="E1581" s="7" t="s">
        <v>19</v>
      </c>
      <c r="F1581" s="5">
        <v>45115.296125659719</v>
      </c>
      <c r="G1581" s="1">
        <v>2</v>
      </c>
      <c r="H1581" s="5">
        <v>45080.646678657409</v>
      </c>
      <c r="I1581" s="7" t="s">
        <v>41</v>
      </c>
      <c r="J1581" s="7"/>
      <c r="K1581" s="7" t="s">
        <v>50</v>
      </c>
      <c r="L1581" s="7" t="s">
        <v>31</v>
      </c>
      <c r="M1581" s="7" t="s">
        <v>32</v>
      </c>
      <c r="N1581" s="7" t="s">
        <v>33</v>
      </c>
      <c r="O1581" s="7" t="s">
        <v>51</v>
      </c>
      <c r="P1581" s="25">
        <f t="shared" si="349"/>
        <v>1580</v>
      </c>
      <c r="Q1581" s="28">
        <f t="shared" si="346"/>
        <v>45108</v>
      </c>
      <c r="R1581" s="28" t="str">
        <f t="shared" si="336"/>
        <v>OTA</v>
      </c>
      <c r="S1581" s="28" t="str">
        <f t="shared" si="337"/>
        <v>OTA</v>
      </c>
      <c r="T1581" s="29">
        <f t="shared" si="338"/>
        <v>7.326007326007326E-4</v>
      </c>
      <c r="U1581" s="29">
        <f t="shared" si="347"/>
        <v>7.326007326007326E-4</v>
      </c>
      <c r="V1581" s="30">
        <f t="shared" si="339"/>
        <v>214.58699999999999</v>
      </c>
      <c r="W1581" s="30">
        <f t="shared" si="340"/>
        <v>0</v>
      </c>
      <c r="X1581" s="30">
        <f t="shared" si="341"/>
        <v>0</v>
      </c>
      <c r="Y1581" s="30">
        <f t="shared" si="342"/>
        <v>25.750439999999998</v>
      </c>
      <c r="Z1581" s="30">
        <f t="shared" si="343"/>
        <v>115</v>
      </c>
      <c r="AA1581" s="30">
        <f t="shared" si="344"/>
        <v>1.4652014652014651</v>
      </c>
      <c r="AB1581" s="30">
        <f t="shared" si="345"/>
        <v>0</v>
      </c>
      <c r="AC1581" s="30">
        <f t="shared" si="348"/>
        <v>1073.7773585347984</v>
      </c>
    </row>
    <row r="1582" spans="1:29" x14ac:dyDescent="0.35">
      <c r="A1582" s="5">
        <v>45114.941308043984</v>
      </c>
      <c r="B1582" s="1">
        <v>2</v>
      </c>
      <c r="C1582" s="6">
        <v>2846.77</v>
      </c>
      <c r="D1582" s="6">
        <v>1</v>
      </c>
      <c r="E1582" s="7" t="s">
        <v>19</v>
      </c>
      <c r="F1582" s="5">
        <v>45116.458333333336</v>
      </c>
      <c r="G1582" s="1">
        <v>2</v>
      </c>
      <c r="H1582" s="5">
        <v>45114.843301678244</v>
      </c>
      <c r="I1582" s="7" t="s">
        <v>42</v>
      </c>
      <c r="J1582" s="7"/>
      <c r="K1582" s="7"/>
      <c r="L1582" s="7" t="s">
        <v>21</v>
      </c>
      <c r="M1582" s="7" t="s">
        <v>52</v>
      </c>
      <c r="N1582" s="7" t="s">
        <v>23</v>
      </c>
      <c r="O1582" s="7" t="s">
        <v>56</v>
      </c>
      <c r="P1582" s="25">
        <f t="shared" si="349"/>
        <v>1581</v>
      </c>
      <c r="Q1582" s="28">
        <f t="shared" si="346"/>
        <v>45108</v>
      </c>
      <c r="R1582" s="28" t="str">
        <f t="shared" si="336"/>
        <v>WEB</v>
      </c>
      <c r="S1582" s="28" t="str">
        <f t="shared" si="337"/>
        <v>OFFLINE</v>
      </c>
      <c r="T1582" s="29">
        <f t="shared" si="338"/>
        <v>3.3726812816188868E-3</v>
      </c>
      <c r="U1582" s="29">
        <f t="shared" si="347"/>
        <v>3.3726812816188868E-3</v>
      </c>
      <c r="V1582" s="30">
        <f t="shared" si="339"/>
        <v>0</v>
      </c>
      <c r="W1582" s="30">
        <f t="shared" si="340"/>
        <v>0</v>
      </c>
      <c r="X1582" s="30">
        <f t="shared" si="341"/>
        <v>0</v>
      </c>
      <c r="Y1582" s="30">
        <f t="shared" si="342"/>
        <v>39.854779999999998</v>
      </c>
      <c r="Z1582" s="30">
        <f t="shared" si="343"/>
        <v>153.33333333333331</v>
      </c>
      <c r="AA1582" s="30">
        <f t="shared" si="344"/>
        <v>0</v>
      </c>
      <c r="AB1582" s="30">
        <f t="shared" si="345"/>
        <v>0</v>
      </c>
      <c r="AC1582" s="30">
        <f t="shared" si="348"/>
        <v>2653.5818866666668</v>
      </c>
    </row>
    <row r="1583" spans="1:29" x14ac:dyDescent="0.35">
      <c r="A1583" s="5">
        <v>45115.080063333335</v>
      </c>
      <c r="B1583" s="1">
        <v>2</v>
      </c>
      <c r="C1583" s="6">
        <v>2846.77</v>
      </c>
      <c r="D1583" s="6">
        <v>1</v>
      </c>
      <c r="E1583" s="7" t="s">
        <v>19</v>
      </c>
      <c r="F1583" s="5">
        <v>45116.458333333336</v>
      </c>
      <c r="G1583" s="1">
        <v>2</v>
      </c>
      <c r="H1583" s="5">
        <v>45115.078797141206</v>
      </c>
      <c r="I1583" s="7" t="s">
        <v>42</v>
      </c>
      <c r="J1583" s="7"/>
      <c r="K1583" s="7"/>
      <c r="L1583" s="7" t="s">
        <v>21</v>
      </c>
      <c r="M1583" s="7" t="s">
        <v>52</v>
      </c>
      <c r="N1583" s="7" t="s">
        <v>28</v>
      </c>
      <c r="O1583" s="7" t="s">
        <v>24</v>
      </c>
      <c r="P1583" s="25">
        <f t="shared" si="349"/>
        <v>1582</v>
      </c>
      <c r="Q1583" s="28">
        <f t="shared" si="346"/>
        <v>45108</v>
      </c>
      <c r="R1583" s="28" t="str">
        <f t="shared" si="336"/>
        <v>WEB</v>
      </c>
      <c r="S1583" s="28" t="str">
        <f t="shared" si="337"/>
        <v>OFFLINE</v>
      </c>
      <c r="T1583" s="29">
        <f t="shared" si="338"/>
        <v>3.3726812816188868E-3</v>
      </c>
      <c r="U1583" s="29">
        <f t="shared" si="347"/>
        <v>3.3726812816188868E-3</v>
      </c>
      <c r="V1583" s="30">
        <f t="shared" si="339"/>
        <v>0</v>
      </c>
      <c r="W1583" s="30">
        <f t="shared" si="340"/>
        <v>0</v>
      </c>
      <c r="X1583" s="30">
        <f t="shared" si="341"/>
        <v>0</v>
      </c>
      <c r="Y1583" s="30">
        <f t="shared" si="342"/>
        <v>39.854779999999998</v>
      </c>
      <c r="Z1583" s="30">
        <f t="shared" si="343"/>
        <v>153.33333333333331</v>
      </c>
      <c r="AA1583" s="30">
        <f t="shared" si="344"/>
        <v>0</v>
      </c>
      <c r="AB1583" s="30">
        <f t="shared" si="345"/>
        <v>0</v>
      </c>
      <c r="AC1583" s="30">
        <f t="shared" si="348"/>
        <v>2653.5818866666668</v>
      </c>
    </row>
    <row r="1584" spans="1:29" x14ac:dyDescent="0.35">
      <c r="A1584" s="5">
        <v>45114.684545300923</v>
      </c>
      <c r="B1584" s="1">
        <v>1</v>
      </c>
      <c r="C1584" s="6">
        <v>1667.19</v>
      </c>
      <c r="D1584" s="6">
        <v>1</v>
      </c>
      <c r="E1584" s="7" t="s">
        <v>19</v>
      </c>
      <c r="F1584" s="5">
        <v>45115.458333333336</v>
      </c>
      <c r="G1584" s="1">
        <v>5</v>
      </c>
      <c r="H1584" s="5">
        <v>45114.522656250003</v>
      </c>
      <c r="I1584" s="7" t="s">
        <v>44</v>
      </c>
      <c r="J1584" s="7"/>
      <c r="K1584" s="7"/>
      <c r="L1584" s="7" t="s">
        <v>21</v>
      </c>
      <c r="M1584" s="7" t="s">
        <v>52</v>
      </c>
      <c r="N1584" s="7" t="s">
        <v>23</v>
      </c>
      <c r="O1584" s="7" t="s">
        <v>56</v>
      </c>
      <c r="P1584" s="25">
        <f t="shared" si="349"/>
        <v>1583</v>
      </c>
      <c r="Q1584" s="28">
        <f t="shared" si="346"/>
        <v>45108</v>
      </c>
      <c r="R1584" s="28" t="str">
        <f t="shared" si="336"/>
        <v>WEB</v>
      </c>
      <c r="S1584" s="28" t="str">
        <f t="shared" si="337"/>
        <v>OFFLINE</v>
      </c>
      <c r="T1584" s="29">
        <f t="shared" si="338"/>
        <v>1.6863406408094434E-3</v>
      </c>
      <c r="U1584" s="29">
        <f t="shared" si="347"/>
        <v>1.6863406408094434E-3</v>
      </c>
      <c r="V1584" s="30">
        <f t="shared" si="339"/>
        <v>0</v>
      </c>
      <c r="W1584" s="30">
        <f t="shared" si="340"/>
        <v>0</v>
      </c>
      <c r="X1584" s="30">
        <f t="shared" si="341"/>
        <v>0</v>
      </c>
      <c r="Y1584" s="30">
        <f t="shared" si="342"/>
        <v>23.34066</v>
      </c>
      <c r="Z1584" s="30">
        <f t="shared" si="343"/>
        <v>115</v>
      </c>
      <c r="AA1584" s="30">
        <f t="shared" si="344"/>
        <v>0</v>
      </c>
      <c r="AB1584" s="30">
        <f t="shared" si="345"/>
        <v>0</v>
      </c>
      <c r="AC1584" s="30">
        <f t="shared" si="348"/>
        <v>1528.84934</v>
      </c>
    </row>
    <row r="1585" spans="1:29" x14ac:dyDescent="0.35">
      <c r="A1585" s="5">
        <v>45114.715210173614</v>
      </c>
      <c r="B1585" s="1">
        <v>1</v>
      </c>
      <c r="C1585" s="6">
        <v>1508.92</v>
      </c>
      <c r="D1585" s="6">
        <v>1</v>
      </c>
      <c r="E1585" s="7" t="s">
        <v>19</v>
      </c>
      <c r="F1585" s="5">
        <v>45115.43026252315</v>
      </c>
      <c r="G1585" s="1">
        <v>4</v>
      </c>
      <c r="H1585" s="5">
        <v>45114.599440902777</v>
      </c>
      <c r="I1585" s="7" t="s">
        <v>44</v>
      </c>
      <c r="J1585" s="7"/>
      <c r="K1585" s="7" t="s">
        <v>35</v>
      </c>
      <c r="L1585" s="7" t="s">
        <v>31</v>
      </c>
      <c r="M1585" s="7" t="s">
        <v>32</v>
      </c>
      <c r="N1585" s="7" t="s">
        <v>33</v>
      </c>
      <c r="O1585" s="7" t="s">
        <v>47</v>
      </c>
      <c r="P1585" s="25">
        <f t="shared" si="349"/>
        <v>1584</v>
      </c>
      <c r="Q1585" s="28">
        <f t="shared" si="346"/>
        <v>45108</v>
      </c>
      <c r="R1585" s="28" t="str">
        <f t="shared" si="336"/>
        <v>OTA</v>
      </c>
      <c r="S1585" s="28" t="str">
        <f t="shared" si="337"/>
        <v>OTA</v>
      </c>
      <c r="T1585" s="29">
        <f t="shared" si="338"/>
        <v>7.326007326007326E-4</v>
      </c>
      <c r="U1585" s="29">
        <f t="shared" si="347"/>
        <v>7.326007326007326E-4</v>
      </c>
      <c r="V1585" s="30">
        <f t="shared" si="339"/>
        <v>226.33799999999999</v>
      </c>
      <c r="W1585" s="30">
        <f t="shared" si="340"/>
        <v>0</v>
      </c>
      <c r="X1585" s="30">
        <f t="shared" si="341"/>
        <v>0</v>
      </c>
      <c r="Y1585" s="30">
        <f t="shared" si="342"/>
        <v>27.16056</v>
      </c>
      <c r="Z1585" s="30">
        <f t="shared" si="343"/>
        <v>115</v>
      </c>
      <c r="AA1585" s="30">
        <f t="shared" si="344"/>
        <v>1.4652014652014651</v>
      </c>
      <c r="AB1585" s="30">
        <f t="shared" si="345"/>
        <v>0</v>
      </c>
      <c r="AC1585" s="30">
        <f t="shared" si="348"/>
        <v>1138.9562385347986</v>
      </c>
    </row>
    <row r="1586" spans="1:29" x14ac:dyDescent="0.35">
      <c r="A1586" s="5">
        <v>45114.659628969908</v>
      </c>
      <c r="B1586" s="1">
        <v>1</v>
      </c>
      <c r="C1586" s="6">
        <v>1464.28</v>
      </c>
      <c r="D1586" s="6">
        <v>1</v>
      </c>
      <c r="E1586" s="7" t="s">
        <v>19</v>
      </c>
      <c r="F1586" s="5">
        <v>45115.458333333336</v>
      </c>
      <c r="G1586" s="1">
        <v>3</v>
      </c>
      <c r="H1586" s="5">
        <v>45114.547465474534</v>
      </c>
      <c r="I1586" s="7" t="s">
        <v>44</v>
      </c>
      <c r="J1586" s="7"/>
      <c r="K1586" s="7" t="s">
        <v>35</v>
      </c>
      <c r="L1586" s="7" t="s">
        <v>31</v>
      </c>
      <c r="M1586" s="7" t="s">
        <v>32</v>
      </c>
      <c r="N1586" s="7" t="s">
        <v>33</v>
      </c>
      <c r="O1586" s="7" t="s">
        <v>47</v>
      </c>
      <c r="P1586" s="25">
        <f t="shared" si="349"/>
        <v>1585</v>
      </c>
      <c r="Q1586" s="28">
        <f t="shared" si="346"/>
        <v>45108</v>
      </c>
      <c r="R1586" s="28" t="str">
        <f t="shared" si="336"/>
        <v>OTA</v>
      </c>
      <c r="S1586" s="28" t="str">
        <f t="shared" si="337"/>
        <v>OTA</v>
      </c>
      <c r="T1586" s="29">
        <f t="shared" si="338"/>
        <v>7.326007326007326E-4</v>
      </c>
      <c r="U1586" s="29">
        <f t="shared" si="347"/>
        <v>7.326007326007326E-4</v>
      </c>
      <c r="V1586" s="30">
        <f t="shared" si="339"/>
        <v>219.642</v>
      </c>
      <c r="W1586" s="30">
        <f t="shared" si="340"/>
        <v>0</v>
      </c>
      <c r="X1586" s="30">
        <f t="shared" si="341"/>
        <v>0</v>
      </c>
      <c r="Y1586" s="30">
        <f t="shared" si="342"/>
        <v>26.357039999999998</v>
      </c>
      <c r="Z1586" s="30">
        <f t="shared" si="343"/>
        <v>115</v>
      </c>
      <c r="AA1586" s="30">
        <f t="shared" si="344"/>
        <v>1.4652014652014651</v>
      </c>
      <c r="AB1586" s="30">
        <f t="shared" si="345"/>
        <v>0</v>
      </c>
      <c r="AC1586" s="30">
        <f t="shared" si="348"/>
        <v>1101.8157585347985</v>
      </c>
    </row>
    <row r="1587" spans="1:29" x14ac:dyDescent="0.35">
      <c r="A1587" s="5">
        <v>45114.612014421298</v>
      </c>
      <c r="B1587" s="1">
        <v>3</v>
      </c>
      <c r="C1587" s="6">
        <v>2714.37</v>
      </c>
      <c r="D1587" s="6">
        <v>1</v>
      </c>
      <c r="E1587" s="7" t="s">
        <v>19</v>
      </c>
      <c r="F1587" s="5">
        <v>45117.41299611111</v>
      </c>
      <c r="G1587" s="1">
        <v>2</v>
      </c>
      <c r="H1587" s="5">
        <v>45051.608114502313</v>
      </c>
      <c r="I1587" s="7" t="s">
        <v>48</v>
      </c>
      <c r="J1587" s="7"/>
      <c r="K1587" s="7" t="s">
        <v>38</v>
      </c>
      <c r="L1587" s="7" t="s">
        <v>31</v>
      </c>
      <c r="M1587" s="7" t="s">
        <v>32</v>
      </c>
      <c r="N1587" s="7" t="s">
        <v>23</v>
      </c>
      <c r="O1587" s="7" t="s">
        <v>38</v>
      </c>
      <c r="P1587" s="25">
        <f t="shared" si="349"/>
        <v>1586</v>
      </c>
      <c r="Q1587" s="28">
        <f t="shared" si="346"/>
        <v>45108</v>
      </c>
      <c r="R1587" s="28" t="str">
        <f t="shared" si="336"/>
        <v>OTA</v>
      </c>
      <c r="S1587" s="28" t="str">
        <f t="shared" si="337"/>
        <v>OTA</v>
      </c>
      <c r="T1587" s="29">
        <f t="shared" si="338"/>
        <v>2.1978021978021978E-3</v>
      </c>
      <c r="U1587" s="29">
        <f t="shared" si="347"/>
        <v>2.1978021978021978E-3</v>
      </c>
      <c r="V1587" s="30">
        <f t="shared" si="339"/>
        <v>407.15549999999996</v>
      </c>
      <c r="W1587" s="30">
        <f t="shared" si="340"/>
        <v>0</v>
      </c>
      <c r="X1587" s="30">
        <f t="shared" si="341"/>
        <v>0</v>
      </c>
      <c r="Y1587" s="30">
        <f t="shared" si="342"/>
        <v>48.858659999999993</v>
      </c>
      <c r="Z1587" s="30">
        <f t="shared" si="343"/>
        <v>191.66666666666666</v>
      </c>
      <c r="AA1587" s="30">
        <f t="shared" si="344"/>
        <v>4.395604395604396</v>
      </c>
      <c r="AB1587" s="30">
        <f t="shared" si="345"/>
        <v>0</v>
      </c>
      <c r="AC1587" s="30">
        <f t="shared" si="348"/>
        <v>2062.2935689377291</v>
      </c>
    </row>
    <row r="1588" spans="1:29" x14ac:dyDescent="0.35">
      <c r="A1588" s="5">
        <v>45114.606273252313</v>
      </c>
      <c r="B1588" s="1">
        <v>1</v>
      </c>
      <c r="C1588" s="6">
        <v>1473.3</v>
      </c>
      <c r="D1588" s="6">
        <v>1</v>
      </c>
      <c r="E1588" s="7" t="s">
        <v>19</v>
      </c>
      <c r="F1588" s="5">
        <v>45115.406992881944</v>
      </c>
      <c r="G1588" s="1">
        <v>6</v>
      </c>
      <c r="H1588" s="5">
        <v>44849.627134629627</v>
      </c>
      <c r="I1588" s="7" t="s">
        <v>80</v>
      </c>
      <c r="J1588" s="7"/>
      <c r="K1588" s="7" t="s">
        <v>38</v>
      </c>
      <c r="L1588" s="7" t="s">
        <v>31</v>
      </c>
      <c r="M1588" s="7" t="s">
        <v>32</v>
      </c>
      <c r="N1588" s="7" t="s">
        <v>23</v>
      </c>
      <c r="O1588" s="7" t="s">
        <v>38</v>
      </c>
      <c r="P1588" s="25">
        <f t="shared" si="349"/>
        <v>1587</v>
      </c>
      <c r="Q1588" s="28">
        <f t="shared" si="346"/>
        <v>45108</v>
      </c>
      <c r="R1588" s="28" t="str">
        <f t="shared" si="336"/>
        <v>OTA</v>
      </c>
      <c r="S1588" s="28" t="str">
        <f t="shared" si="337"/>
        <v>OTA</v>
      </c>
      <c r="T1588" s="29">
        <f t="shared" si="338"/>
        <v>7.326007326007326E-4</v>
      </c>
      <c r="U1588" s="29">
        <f t="shared" si="347"/>
        <v>7.326007326007326E-4</v>
      </c>
      <c r="V1588" s="30">
        <f t="shared" si="339"/>
        <v>220.99499999999998</v>
      </c>
      <c r="W1588" s="30">
        <f t="shared" si="340"/>
        <v>0</v>
      </c>
      <c r="X1588" s="30">
        <f t="shared" si="341"/>
        <v>0</v>
      </c>
      <c r="Y1588" s="30">
        <f t="shared" si="342"/>
        <v>26.519399999999997</v>
      </c>
      <c r="Z1588" s="30">
        <f t="shared" si="343"/>
        <v>115</v>
      </c>
      <c r="AA1588" s="30">
        <f t="shared" si="344"/>
        <v>1.4652014652014651</v>
      </c>
      <c r="AB1588" s="30">
        <f t="shared" si="345"/>
        <v>0</v>
      </c>
      <c r="AC1588" s="30">
        <f t="shared" si="348"/>
        <v>1109.3203985347986</v>
      </c>
    </row>
    <row r="1589" spans="1:29" x14ac:dyDescent="0.35">
      <c r="A1589" s="5">
        <v>45114.754404733794</v>
      </c>
      <c r="B1589" s="1">
        <v>3</v>
      </c>
      <c r="C1589" s="6">
        <v>1505.9</v>
      </c>
      <c r="D1589" s="6">
        <v>1</v>
      </c>
      <c r="E1589" s="7" t="s">
        <v>19</v>
      </c>
      <c r="F1589" s="5">
        <v>45117.458333333336</v>
      </c>
      <c r="G1589" s="1">
        <v>1</v>
      </c>
      <c r="H1589" s="5">
        <v>45010.793540358798</v>
      </c>
      <c r="I1589" s="7" t="s">
        <v>49</v>
      </c>
      <c r="J1589" s="7"/>
      <c r="K1589" s="7" t="s">
        <v>30</v>
      </c>
      <c r="L1589" s="7" t="s">
        <v>31</v>
      </c>
      <c r="M1589" s="7" t="s">
        <v>34</v>
      </c>
      <c r="N1589" s="7" t="s">
        <v>33</v>
      </c>
      <c r="O1589" s="7" t="s">
        <v>30</v>
      </c>
      <c r="P1589" s="25">
        <f t="shared" si="349"/>
        <v>1588</v>
      </c>
      <c r="Q1589" s="28">
        <f t="shared" si="346"/>
        <v>45108</v>
      </c>
      <c r="R1589" s="28" t="str">
        <f t="shared" si="336"/>
        <v>OTA</v>
      </c>
      <c r="S1589" s="28" t="str">
        <f t="shared" si="337"/>
        <v>OTA</v>
      </c>
      <c r="T1589" s="29">
        <f t="shared" si="338"/>
        <v>2.1978021978021978E-3</v>
      </c>
      <c r="U1589" s="29">
        <f t="shared" si="347"/>
        <v>2.1978021978021978E-3</v>
      </c>
      <c r="V1589" s="30">
        <f t="shared" si="339"/>
        <v>225.88500000000002</v>
      </c>
      <c r="W1589" s="30">
        <f t="shared" si="340"/>
        <v>0</v>
      </c>
      <c r="X1589" s="30">
        <f t="shared" si="341"/>
        <v>0</v>
      </c>
      <c r="Y1589" s="30">
        <f t="shared" si="342"/>
        <v>27.106200000000001</v>
      </c>
      <c r="Z1589" s="30">
        <f t="shared" si="343"/>
        <v>191.66666666666666</v>
      </c>
      <c r="AA1589" s="30">
        <f t="shared" si="344"/>
        <v>4.395604395604396</v>
      </c>
      <c r="AB1589" s="30">
        <f t="shared" si="345"/>
        <v>0</v>
      </c>
      <c r="AC1589" s="30">
        <f t="shared" si="348"/>
        <v>1056.8465289377291</v>
      </c>
    </row>
    <row r="1590" spans="1:29" x14ac:dyDescent="0.35">
      <c r="A1590" s="5">
        <v>45114.9021465162</v>
      </c>
      <c r="B1590" s="1">
        <v>2</v>
      </c>
      <c r="C1590" s="6">
        <v>1283.3</v>
      </c>
      <c r="D1590" s="6">
        <v>1</v>
      </c>
      <c r="E1590" s="7" t="s">
        <v>19</v>
      </c>
      <c r="F1590" s="5">
        <v>45116.458333333336</v>
      </c>
      <c r="G1590" s="1">
        <v>1</v>
      </c>
      <c r="H1590" s="5">
        <v>45103.694623703705</v>
      </c>
      <c r="I1590" s="7" t="s">
        <v>49</v>
      </c>
      <c r="J1590" s="7"/>
      <c r="K1590" s="7" t="s">
        <v>30</v>
      </c>
      <c r="L1590" s="7" t="s">
        <v>31</v>
      </c>
      <c r="M1590" s="7" t="s">
        <v>34</v>
      </c>
      <c r="N1590" s="7" t="s">
        <v>33</v>
      </c>
      <c r="O1590" s="7" t="s">
        <v>30</v>
      </c>
      <c r="P1590" s="25">
        <f t="shared" si="349"/>
        <v>1589</v>
      </c>
      <c r="Q1590" s="28">
        <f t="shared" si="346"/>
        <v>45108</v>
      </c>
      <c r="R1590" s="28" t="str">
        <f t="shared" si="336"/>
        <v>OTA</v>
      </c>
      <c r="S1590" s="28" t="str">
        <f t="shared" si="337"/>
        <v>OTA</v>
      </c>
      <c r="T1590" s="29">
        <f t="shared" si="338"/>
        <v>1.4652014652014652E-3</v>
      </c>
      <c r="U1590" s="29">
        <f t="shared" si="347"/>
        <v>1.4652014652014652E-3</v>
      </c>
      <c r="V1590" s="30">
        <f t="shared" si="339"/>
        <v>192.49499999999998</v>
      </c>
      <c r="W1590" s="30">
        <f t="shared" si="340"/>
        <v>0</v>
      </c>
      <c r="X1590" s="30">
        <f t="shared" si="341"/>
        <v>0</v>
      </c>
      <c r="Y1590" s="30">
        <f t="shared" si="342"/>
        <v>23.099399999999996</v>
      </c>
      <c r="Z1590" s="30">
        <f t="shared" si="343"/>
        <v>153.33333333333331</v>
      </c>
      <c r="AA1590" s="30">
        <f t="shared" si="344"/>
        <v>2.9304029304029302</v>
      </c>
      <c r="AB1590" s="30">
        <f t="shared" si="345"/>
        <v>0</v>
      </c>
      <c r="AC1590" s="30">
        <f t="shared" si="348"/>
        <v>911.44186373626371</v>
      </c>
    </row>
    <row r="1591" spans="1:29" x14ac:dyDescent="0.35">
      <c r="A1591" s="5">
        <v>45114.785825081017</v>
      </c>
      <c r="B1591" s="1">
        <v>1</v>
      </c>
      <c r="C1591" s="6">
        <v>565.4</v>
      </c>
      <c r="D1591" s="6">
        <v>1</v>
      </c>
      <c r="E1591" s="7" t="s">
        <v>19</v>
      </c>
      <c r="F1591" s="5">
        <v>45115.434714687501</v>
      </c>
      <c r="G1591" s="1">
        <v>1</v>
      </c>
      <c r="H1591" s="5">
        <v>45099.011242337961</v>
      </c>
      <c r="I1591" s="7" t="s">
        <v>49</v>
      </c>
      <c r="J1591" s="7"/>
      <c r="K1591" s="7" t="s">
        <v>50</v>
      </c>
      <c r="L1591" s="7" t="s">
        <v>31</v>
      </c>
      <c r="M1591" s="7" t="s">
        <v>32</v>
      </c>
      <c r="N1591" s="7" t="s">
        <v>28</v>
      </c>
      <c r="O1591" s="7" t="s">
        <v>51</v>
      </c>
      <c r="P1591" s="25">
        <f t="shared" si="349"/>
        <v>1590</v>
      </c>
      <c r="Q1591" s="28">
        <f t="shared" si="346"/>
        <v>45108</v>
      </c>
      <c r="R1591" s="28" t="str">
        <f t="shared" si="336"/>
        <v>OTA</v>
      </c>
      <c r="S1591" s="28" t="str">
        <f t="shared" si="337"/>
        <v>OTA</v>
      </c>
      <c r="T1591" s="29">
        <f t="shared" si="338"/>
        <v>7.326007326007326E-4</v>
      </c>
      <c r="U1591" s="29">
        <f t="shared" si="347"/>
        <v>7.326007326007326E-4</v>
      </c>
      <c r="V1591" s="30">
        <f t="shared" si="339"/>
        <v>84.809999999999988</v>
      </c>
      <c r="W1591" s="30">
        <f t="shared" si="340"/>
        <v>0</v>
      </c>
      <c r="X1591" s="30">
        <f t="shared" si="341"/>
        <v>0</v>
      </c>
      <c r="Y1591" s="30">
        <f t="shared" si="342"/>
        <v>10.177199999999999</v>
      </c>
      <c r="Z1591" s="30">
        <f t="shared" si="343"/>
        <v>115</v>
      </c>
      <c r="AA1591" s="30">
        <f t="shared" si="344"/>
        <v>1.4652014652014651</v>
      </c>
      <c r="AB1591" s="30">
        <f t="shared" si="345"/>
        <v>0</v>
      </c>
      <c r="AC1591" s="30">
        <f t="shared" si="348"/>
        <v>353.94759853479854</v>
      </c>
    </row>
    <row r="1592" spans="1:29" x14ac:dyDescent="0.35">
      <c r="A1592" s="5">
        <v>45115.074765405094</v>
      </c>
      <c r="B1592" s="1">
        <v>1</v>
      </c>
      <c r="C1592" s="6">
        <v>665.18</v>
      </c>
      <c r="D1592" s="6">
        <v>1</v>
      </c>
      <c r="E1592" s="7" t="s">
        <v>19</v>
      </c>
      <c r="F1592" s="5">
        <v>45115.436797685186</v>
      </c>
      <c r="G1592" s="1">
        <v>1</v>
      </c>
      <c r="H1592" s="5">
        <v>45115.001176678241</v>
      </c>
      <c r="I1592" s="7" t="s">
        <v>49</v>
      </c>
      <c r="J1592" s="7"/>
      <c r="K1592" s="7" t="s">
        <v>30</v>
      </c>
      <c r="L1592" s="7" t="s">
        <v>31</v>
      </c>
      <c r="M1592" s="7" t="s">
        <v>32</v>
      </c>
      <c r="N1592" s="7" t="s">
        <v>33</v>
      </c>
      <c r="O1592" s="7" t="s">
        <v>30</v>
      </c>
      <c r="P1592" s="25">
        <f t="shared" si="349"/>
        <v>1591</v>
      </c>
      <c r="Q1592" s="28">
        <f t="shared" si="346"/>
        <v>45108</v>
      </c>
      <c r="R1592" s="28" t="str">
        <f t="shared" si="336"/>
        <v>OTA</v>
      </c>
      <c r="S1592" s="28" t="str">
        <f t="shared" si="337"/>
        <v>OTA</v>
      </c>
      <c r="T1592" s="29">
        <f t="shared" si="338"/>
        <v>7.326007326007326E-4</v>
      </c>
      <c r="U1592" s="29">
        <f t="shared" si="347"/>
        <v>7.326007326007326E-4</v>
      </c>
      <c r="V1592" s="30">
        <f t="shared" si="339"/>
        <v>99.776999999999987</v>
      </c>
      <c r="W1592" s="30">
        <f t="shared" si="340"/>
        <v>0</v>
      </c>
      <c r="X1592" s="30">
        <f t="shared" si="341"/>
        <v>0</v>
      </c>
      <c r="Y1592" s="30">
        <f t="shared" si="342"/>
        <v>11.973239999999999</v>
      </c>
      <c r="Z1592" s="30">
        <f t="shared" si="343"/>
        <v>115</v>
      </c>
      <c r="AA1592" s="30">
        <f t="shared" si="344"/>
        <v>1.4652014652014651</v>
      </c>
      <c r="AB1592" s="30">
        <f t="shared" si="345"/>
        <v>0</v>
      </c>
      <c r="AC1592" s="30">
        <f t="shared" si="348"/>
        <v>436.96455853479847</v>
      </c>
    </row>
    <row r="1593" spans="1:29" x14ac:dyDescent="0.35">
      <c r="A1593" s="5">
        <v>45114.525042511574</v>
      </c>
      <c r="B1593" s="1">
        <v>1</v>
      </c>
      <c r="C1593" s="6">
        <v>618.75</v>
      </c>
      <c r="D1593" s="6">
        <v>1</v>
      </c>
      <c r="E1593" s="7" t="s">
        <v>19</v>
      </c>
      <c r="F1593" s="5">
        <v>45115.403672800923</v>
      </c>
      <c r="G1593" s="1">
        <v>1</v>
      </c>
      <c r="H1593" s="5">
        <v>45085.807077129626</v>
      </c>
      <c r="I1593" s="7" t="s">
        <v>49</v>
      </c>
      <c r="J1593" s="7"/>
      <c r="K1593" s="7" t="s">
        <v>30</v>
      </c>
      <c r="L1593" s="7" t="s">
        <v>31</v>
      </c>
      <c r="M1593" s="7" t="s">
        <v>34</v>
      </c>
      <c r="N1593" s="7" t="s">
        <v>33</v>
      </c>
      <c r="O1593" s="7" t="s">
        <v>30</v>
      </c>
      <c r="P1593" s="25">
        <f t="shared" si="349"/>
        <v>1592</v>
      </c>
      <c r="Q1593" s="28">
        <f t="shared" si="346"/>
        <v>45108</v>
      </c>
      <c r="R1593" s="28" t="str">
        <f t="shared" si="336"/>
        <v>OTA</v>
      </c>
      <c r="S1593" s="28" t="str">
        <f t="shared" si="337"/>
        <v>OTA</v>
      </c>
      <c r="T1593" s="29">
        <f t="shared" si="338"/>
        <v>7.326007326007326E-4</v>
      </c>
      <c r="U1593" s="29">
        <f t="shared" si="347"/>
        <v>7.326007326007326E-4</v>
      </c>
      <c r="V1593" s="30">
        <f t="shared" si="339"/>
        <v>92.8125</v>
      </c>
      <c r="W1593" s="30">
        <f t="shared" si="340"/>
        <v>0</v>
      </c>
      <c r="X1593" s="30">
        <f t="shared" si="341"/>
        <v>0</v>
      </c>
      <c r="Y1593" s="30">
        <f t="shared" si="342"/>
        <v>11.137499999999999</v>
      </c>
      <c r="Z1593" s="30">
        <f t="shared" si="343"/>
        <v>115</v>
      </c>
      <c r="AA1593" s="30">
        <f t="shared" si="344"/>
        <v>1.4652014652014651</v>
      </c>
      <c r="AB1593" s="30">
        <f t="shared" si="345"/>
        <v>0</v>
      </c>
      <c r="AC1593" s="30">
        <f t="shared" si="348"/>
        <v>398.33479853479855</v>
      </c>
    </row>
    <row r="1594" spans="1:29" x14ac:dyDescent="0.35">
      <c r="A1594" s="5">
        <v>45114.903191724537</v>
      </c>
      <c r="B1594" s="1">
        <v>2</v>
      </c>
      <c r="C1594" s="6">
        <v>1243.57</v>
      </c>
      <c r="D1594" s="6">
        <v>1</v>
      </c>
      <c r="E1594" s="7" t="s">
        <v>19</v>
      </c>
      <c r="F1594" s="5">
        <v>45116.374191064817</v>
      </c>
      <c r="G1594" s="1">
        <v>1</v>
      </c>
      <c r="H1594" s="5">
        <v>45065.672034363422</v>
      </c>
      <c r="I1594" s="7" t="s">
        <v>49</v>
      </c>
      <c r="J1594" s="7"/>
      <c r="K1594" s="7" t="s">
        <v>60</v>
      </c>
      <c r="L1594" s="7" t="s">
        <v>21</v>
      </c>
      <c r="M1594" s="7" t="s">
        <v>22</v>
      </c>
      <c r="N1594" s="7" t="s">
        <v>33</v>
      </c>
      <c r="O1594" s="7" t="s">
        <v>61</v>
      </c>
      <c r="P1594" s="25">
        <f t="shared" si="349"/>
        <v>1593</v>
      </c>
      <c r="Q1594" s="28">
        <f t="shared" si="346"/>
        <v>45108</v>
      </c>
      <c r="R1594" s="28" t="str">
        <f t="shared" si="336"/>
        <v>WEB</v>
      </c>
      <c r="S1594" s="28" t="str">
        <f t="shared" si="337"/>
        <v>META</v>
      </c>
      <c r="T1594" s="29">
        <f t="shared" si="338"/>
        <v>3.3726812816188868E-3</v>
      </c>
      <c r="U1594" s="29">
        <f t="shared" si="347"/>
        <v>3.3726812816188868E-3</v>
      </c>
      <c r="V1594" s="30">
        <f t="shared" si="339"/>
        <v>0</v>
      </c>
      <c r="W1594" s="30">
        <f t="shared" si="340"/>
        <v>0</v>
      </c>
      <c r="X1594" s="30">
        <f t="shared" si="341"/>
        <v>0</v>
      </c>
      <c r="Y1594" s="30">
        <f t="shared" si="342"/>
        <v>22.384259999999998</v>
      </c>
      <c r="Z1594" s="30">
        <f t="shared" si="343"/>
        <v>153.33333333333331</v>
      </c>
      <c r="AA1594" s="30">
        <f t="shared" si="344"/>
        <v>0</v>
      </c>
      <c r="AB1594" s="30">
        <f t="shared" si="345"/>
        <v>0</v>
      </c>
      <c r="AC1594" s="30">
        <f t="shared" si="348"/>
        <v>1067.8524066666666</v>
      </c>
    </row>
    <row r="1595" spans="1:29" x14ac:dyDescent="0.35">
      <c r="A1595" s="5">
        <v>45114.759739618057</v>
      </c>
      <c r="B1595" s="1">
        <v>4</v>
      </c>
      <c r="C1595" s="6">
        <v>2342.81</v>
      </c>
      <c r="D1595" s="6">
        <v>1</v>
      </c>
      <c r="E1595" s="7" t="s">
        <v>19</v>
      </c>
      <c r="F1595" s="5">
        <v>45118.381576481479</v>
      </c>
      <c r="G1595" s="1">
        <v>1</v>
      </c>
      <c r="H1595" s="5">
        <v>45075.065753182869</v>
      </c>
      <c r="I1595" s="7" t="s">
        <v>53</v>
      </c>
      <c r="J1595" s="7"/>
      <c r="K1595" s="7" t="s">
        <v>50</v>
      </c>
      <c r="L1595" s="7" t="s">
        <v>31</v>
      </c>
      <c r="M1595" s="7" t="s">
        <v>32</v>
      </c>
      <c r="N1595" s="7" t="s">
        <v>28</v>
      </c>
      <c r="O1595" s="7" t="s">
        <v>51</v>
      </c>
      <c r="P1595" s="25">
        <f t="shared" si="349"/>
        <v>1594</v>
      </c>
      <c r="Q1595" s="28">
        <f t="shared" si="346"/>
        <v>45108</v>
      </c>
      <c r="R1595" s="28" t="str">
        <f t="shared" si="336"/>
        <v>OTA</v>
      </c>
      <c r="S1595" s="28" t="str">
        <f t="shared" si="337"/>
        <v>OTA</v>
      </c>
      <c r="T1595" s="29">
        <f t="shared" si="338"/>
        <v>2.9304029304029304E-3</v>
      </c>
      <c r="U1595" s="29">
        <f t="shared" si="347"/>
        <v>2.9304029304029304E-3</v>
      </c>
      <c r="V1595" s="30">
        <f t="shared" si="339"/>
        <v>351.42149999999998</v>
      </c>
      <c r="W1595" s="30">
        <f t="shared" si="340"/>
        <v>0</v>
      </c>
      <c r="X1595" s="30">
        <f t="shared" si="341"/>
        <v>0</v>
      </c>
      <c r="Y1595" s="30">
        <f t="shared" si="342"/>
        <v>42.170579999999994</v>
      </c>
      <c r="Z1595" s="30">
        <f t="shared" si="343"/>
        <v>230</v>
      </c>
      <c r="AA1595" s="30">
        <f t="shared" si="344"/>
        <v>5.8608058608058604</v>
      </c>
      <c r="AB1595" s="30">
        <f t="shared" si="345"/>
        <v>0</v>
      </c>
      <c r="AC1595" s="30">
        <f t="shared" si="348"/>
        <v>1713.3571141391942</v>
      </c>
    </row>
    <row r="1596" spans="1:29" x14ac:dyDescent="0.35">
      <c r="A1596" s="5">
        <v>45114.618294687498</v>
      </c>
      <c r="B1596" s="1">
        <v>2</v>
      </c>
      <c r="C1596" s="6">
        <v>1398.71</v>
      </c>
      <c r="D1596" s="6">
        <v>1</v>
      </c>
      <c r="E1596" s="7" t="s">
        <v>19</v>
      </c>
      <c r="F1596" s="5">
        <v>45116.363726909723</v>
      </c>
      <c r="G1596" s="1">
        <v>1</v>
      </c>
      <c r="H1596" s="5">
        <v>45094.254990868052</v>
      </c>
      <c r="I1596" s="7" t="s">
        <v>53</v>
      </c>
      <c r="J1596" s="7"/>
      <c r="K1596" s="7" t="s">
        <v>50</v>
      </c>
      <c r="L1596" s="7" t="s">
        <v>31</v>
      </c>
      <c r="M1596" s="7" t="s">
        <v>32</v>
      </c>
      <c r="N1596" s="7" t="s">
        <v>33</v>
      </c>
      <c r="O1596" s="7" t="s">
        <v>51</v>
      </c>
      <c r="P1596" s="25">
        <f t="shared" si="349"/>
        <v>1595</v>
      </c>
      <c r="Q1596" s="28">
        <f t="shared" si="346"/>
        <v>45108</v>
      </c>
      <c r="R1596" s="28" t="str">
        <f t="shared" si="336"/>
        <v>OTA</v>
      </c>
      <c r="S1596" s="28" t="str">
        <f t="shared" si="337"/>
        <v>OTA</v>
      </c>
      <c r="T1596" s="29">
        <f t="shared" si="338"/>
        <v>1.4652014652014652E-3</v>
      </c>
      <c r="U1596" s="29">
        <f t="shared" si="347"/>
        <v>1.4652014652014652E-3</v>
      </c>
      <c r="V1596" s="30">
        <f t="shared" si="339"/>
        <v>209.8065</v>
      </c>
      <c r="W1596" s="30">
        <f t="shared" si="340"/>
        <v>0</v>
      </c>
      <c r="X1596" s="30">
        <f t="shared" si="341"/>
        <v>0</v>
      </c>
      <c r="Y1596" s="30">
        <f t="shared" si="342"/>
        <v>25.176779999999997</v>
      </c>
      <c r="Z1596" s="30">
        <f t="shared" si="343"/>
        <v>153.33333333333331</v>
      </c>
      <c r="AA1596" s="30">
        <f t="shared" si="344"/>
        <v>2.9304029304029302</v>
      </c>
      <c r="AB1596" s="30">
        <f t="shared" si="345"/>
        <v>0</v>
      </c>
      <c r="AC1596" s="30">
        <f t="shared" si="348"/>
        <v>1007.4629837362638</v>
      </c>
    </row>
    <row r="1597" spans="1:29" x14ac:dyDescent="0.35">
      <c r="A1597" s="5">
        <v>45115.067165185188</v>
      </c>
      <c r="B1597" s="1">
        <v>1</v>
      </c>
      <c r="C1597" s="6">
        <v>767.86</v>
      </c>
      <c r="D1597" s="6">
        <v>1</v>
      </c>
      <c r="E1597" s="7" t="s">
        <v>19</v>
      </c>
      <c r="F1597" s="5">
        <v>45115.451979097219</v>
      </c>
      <c r="G1597" s="1">
        <v>1</v>
      </c>
      <c r="H1597" s="5">
        <v>45115.034513923609</v>
      </c>
      <c r="I1597" s="7" t="s">
        <v>53</v>
      </c>
      <c r="J1597" s="7"/>
      <c r="K1597" s="7" t="s">
        <v>30</v>
      </c>
      <c r="L1597" s="7" t="s">
        <v>31</v>
      </c>
      <c r="M1597" s="7" t="s">
        <v>32</v>
      </c>
      <c r="N1597" s="7" t="s">
        <v>33</v>
      </c>
      <c r="O1597" s="7" t="s">
        <v>30</v>
      </c>
      <c r="P1597" s="25">
        <f t="shared" si="349"/>
        <v>1596</v>
      </c>
      <c r="Q1597" s="28">
        <f t="shared" si="346"/>
        <v>45108</v>
      </c>
      <c r="R1597" s="28" t="str">
        <f t="shared" si="336"/>
        <v>OTA</v>
      </c>
      <c r="S1597" s="28" t="str">
        <f t="shared" si="337"/>
        <v>OTA</v>
      </c>
      <c r="T1597" s="29">
        <f t="shared" si="338"/>
        <v>7.326007326007326E-4</v>
      </c>
      <c r="U1597" s="29">
        <f t="shared" si="347"/>
        <v>7.326007326007326E-4</v>
      </c>
      <c r="V1597" s="30">
        <f t="shared" si="339"/>
        <v>115.179</v>
      </c>
      <c r="W1597" s="30">
        <f t="shared" si="340"/>
        <v>0</v>
      </c>
      <c r="X1597" s="30">
        <f t="shared" si="341"/>
        <v>0</v>
      </c>
      <c r="Y1597" s="30">
        <f t="shared" si="342"/>
        <v>13.821479999999999</v>
      </c>
      <c r="Z1597" s="30">
        <f t="shared" si="343"/>
        <v>115</v>
      </c>
      <c r="AA1597" s="30">
        <f t="shared" si="344"/>
        <v>1.4652014652014651</v>
      </c>
      <c r="AB1597" s="30">
        <f t="shared" si="345"/>
        <v>0</v>
      </c>
      <c r="AC1597" s="30">
        <f t="shared" si="348"/>
        <v>522.39431853479857</v>
      </c>
    </row>
    <row r="1598" spans="1:29" x14ac:dyDescent="0.35">
      <c r="A1598" s="5">
        <v>45114.755986863427</v>
      </c>
      <c r="B1598" s="1">
        <v>3</v>
      </c>
      <c r="C1598" s="6">
        <v>2029.02</v>
      </c>
      <c r="D1598" s="6">
        <v>1</v>
      </c>
      <c r="E1598" s="7" t="s">
        <v>19</v>
      </c>
      <c r="F1598" s="5">
        <v>45117.382471793979</v>
      </c>
      <c r="G1598" s="1">
        <v>1</v>
      </c>
      <c r="H1598" s="5">
        <v>45093.003956527777</v>
      </c>
      <c r="I1598" s="7" t="s">
        <v>53</v>
      </c>
      <c r="J1598" s="7"/>
      <c r="K1598" s="7" t="s">
        <v>30</v>
      </c>
      <c r="L1598" s="7" t="s">
        <v>31</v>
      </c>
      <c r="M1598" s="7" t="s">
        <v>34</v>
      </c>
      <c r="N1598" s="7" t="s">
        <v>33</v>
      </c>
      <c r="O1598" s="7" t="s">
        <v>30</v>
      </c>
      <c r="P1598" s="25">
        <f t="shared" si="349"/>
        <v>1597</v>
      </c>
      <c r="Q1598" s="28">
        <f t="shared" si="346"/>
        <v>45108</v>
      </c>
      <c r="R1598" s="28" t="str">
        <f t="shared" si="336"/>
        <v>OTA</v>
      </c>
      <c r="S1598" s="28" t="str">
        <f t="shared" si="337"/>
        <v>OTA</v>
      </c>
      <c r="T1598" s="29">
        <f t="shared" si="338"/>
        <v>2.1978021978021978E-3</v>
      </c>
      <c r="U1598" s="29">
        <f t="shared" si="347"/>
        <v>2.1978021978021978E-3</v>
      </c>
      <c r="V1598" s="30">
        <f t="shared" si="339"/>
        <v>304.35300000000001</v>
      </c>
      <c r="W1598" s="30">
        <f t="shared" si="340"/>
        <v>0</v>
      </c>
      <c r="X1598" s="30">
        <f t="shared" si="341"/>
        <v>0</v>
      </c>
      <c r="Y1598" s="30">
        <f t="shared" si="342"/>
        <v>36.522359999999999</v>
      </c>
      <c r="Z1598" s="30">
        <f t="shared" si="343"/>
        <v>191.66666666666666</v>
      </c>
      <c r="AA1598" s="30">
        <f t="shared" si="344"/>
        <v>4.395604395604396</v>
      </c>
      <c r="AB1598" s="30">
        <f t="shared" si="345"/>
        <v>0</v>
      </c>
      <c r="AC1598" s="30">
        <f t="shared" si="348"/>
        <v>1492.0823689377289</v>
      </c>
    </row>
    <row r="1599" spans="1:29" x14ac:dyDescent="0.35">
      <c r="A1599" s="5">
        <v>45114.811694421296</v>
      </c>
      <c r="B1599" s="1">
        <v>1</v>
      </c>
      <c r="C1599" s="6">
        <v>687.5</v>
      </c>
      <c r="D1599" s="6">
        <v>1</v>
      </c>
      <c r="E1599" s="7" t="s">
        <v>19</v>
      </c>
      <c r="F1599" s="5">
        <v>45115.458333333336</v>
      </c>
      <c r="G1599" s="1">
        <v>1</v>
      </c>
      <c r="H1599" s="5">
        <v>45070.920620335652</v>
      </c>
      <c r="I1599" s="7" t="s">
        <v>49</v>
      </c>
      <c r="J1599" s="7"/>
      <c r="K1599" s="7" t="s">
        <v>30</v>
      </c>
      <c r="L1599" s="7" t="s">
        <v>31</v>
      </c>
      <c r="M1599" s="7" t="s">
        <v>32</v>
      </c>
      <c r="N1599" s="7" t="s">
        <v>33</v>
      </c>
      <c r="O1599" s="7" t="s">
        <v>30</v>
      </c>
      <c r="P1599" s="25">
        <f t="shared" si="349"/>
        <v>1598</v>
      </c>
      <c r="Q1599" s="28">
        <f t="shared" si="346"/>
        <v>45108</v>
      </c>
      <c r="R1599" s="28" t="str">
        <f t="shared" si="336"/>
        <v>OTA</v>
      </c>
      <c r="S1599" s="28" t="str">
        <f t="shared" si="337"/>
        <v>OTA</v>
      </c>
      <c r="T1599" s="29">
        <f t="shared" si="338"/>
        <v>7.326007326007326E-4</v>
      </c>
      <c r="U1599" s="29">
        <f t="shared" si="347"/>
        <v>7.326007326007326E-4</v>
      </c>
      <c r="V1599" s="30">
        <f t="shared" si="339"/>
        <v>103.125</v>
      </c>
      <c r="W1599" s="30">
        <f t="shared" si="340"/>
        <v>0</v>
      </c>
      <c r="X1599" s="30">
        <f t="shared" si="341"/>
        <v>0</v>
      </c>
      <c r="Y1599" s="30">
        <f t="shared" si="342"/>
        <v>12.374999999999998</v>
      </c>
      <c r="Z1599" s="30">
        <f t="shared" si="343"/>
        <v>115</v>
      </c>
      <c r="AA1599" s="30">
        <f t="shared" si="344"/>
        <v>1.4652014652014651</v>
      </c>
      <c r="AB1599" s="30">
        <f t="shared" si="345"/>
        <v>0</v>
      </c>
      <c r="AC1599" s="30">
        <f t="shared" si="348"/>
        <v>455.53479853479854</v>
      </c>
    </row>
    <row r="1600" spans="1:29" x14ac:dyDescent="0.35">
      <c r="A1600" s="5">
        <v>45115.660866296297</v>
      </c>
      <c r="B1600" s="1">
        <v>2</v>
      </c>
      <c r="C1600" s="6">
        <v>2219.4699999999998</v>
      </c>
      <c r="D1600" s="6">
        <v>1</v>
      </c>
      <c r="E1600" s="7" t="s">
        <v>19</v>
      </c>
      <c r="F1600" s="5">
        <v>45117.357961712965</v>
      </c>
      <c r="G1600" s="1">
        <v>1</v>
      </c>
      <c r="H1600" s="5">
        <v>45020.593880682871</v>
      </c>
      <c r="I1600" s="7" t="s">
        <v>20</v>
      </c>
      <c r="J1600" s="7"/>
      <c r="K1600" s="7" t="s">
        <v>35</v>
      </c>
      <c r="L1600" s="7" t="s">
        <v>31</v>
      </c>
      <c r="M1600" s="7" t="s">
        <v>34</v>
      </c>
      <c r="N1600" s="7" t="s">
        <v>33</v>
      </c>
      <c r="O1600" s="7" t="s">
        <v>35</v>
      </c>
      <c r="P1600" s="25">
        <f t="shared" si="349"/>
        <v>1599</v>
      </c>
      <c r="Q1600" s="28">
        <f t="shared" si="346"/>
        <v>45108</v>
      </c>
      <c r="R1600" s="28" t="str">
        <f t="shared" si="336"/>
        <v>OTA</v>
      </c>
      <c r="S1600" s="28" t="str">
        <f t="shared" si="337"/>
        <v>OTA</v>
      </c>
      <c r="T1600" s="29">
        <f t="shared" si="338"/>
        <v>1.4652014652014652E-3</v>
      </c>
      <c r="U1600" s="29">
        <f t="shared" si="347"/>
        <v>1.4652014652014652E-3</v>
      </c>
      <c r="V1600" s="30">
        <f t="shared" si="339"/>
        <v>332.92049999999995</v>
      </c>
      <c r="W1600" s="30">
        <f t="shared" si="340"/>
        <v>0</v>
      </c>
      <c r="X1600" s="30">
        <f t="shared" si="341"/>
        <v>0</v>
      </c>
      <c r="Y1600" s="30">
        <f t="shared" si="342"/>
        <v>39.950459999999993</v>
      </c>
      <c r="Z1600" s="30">
        <f t="shared" si="343"/>
        <v>153.33333333333331</v>
      </c>
      <c r="AA1600" s="30">
        <f t="shared" si="344"/>
        <v>2.9304029304029302</v>
      </c>
      <c r="AB1600" s="30">
        <f t="shared" si="345"/>
        <v>0</v>
      </c>
      <c r="AC1600" s="30">
        <f t="shared" si="348"/>
        <v>1690.3353037362635</v>
      </c>
    </row>
    <row r="1601" spans="1:29" x14ac:dyDescent="0.35">
      <c r="A1601" s="5">
        <v>45115.695360196762</v>
      </c>
      <c r="B1601" s="1">
        <v>1</v>
      </c>
      <c r="C1601" s="6">
        <v>1077.5</v>
      </c>
      <c r="D1601" s="6">
        <v>1</v>
      </c>
      <c r="E1601" s="7" t="s">
        <v>19</v>
      </c>
      <c r="F1601" s="5">
        <v>45116.458333333336</v>
      </c>
      <c r="G1601" s="1">
        <v>2</v>
      </c>
      <c r="H1601" s="5">
        <v>45115.543887870372</v>
      </c>
      <c r="I1601" s="7" t="s">
        <v>20</v>
      </c>
      <c r="J1601" s="7"/>
      <c r="K1601" s="7" t="s">
        <v>35</v>
      </c>
      <c r="L1601" s="7" t="s">
        <v>31</v>
      </c>
      <c r="M1601" s="7" t="s">
        <v>32</v>
      </c>
      <c r="N1601" s="7" t="s">
        <v>33</v>
      </c>
      <c r="O1601" s="7" t="s">
        <v>47</v>
      </c>
      <c r="P1601" s="25">
        <f t="shared" si="349"/>
        <v>1600</v>
      </c>
      <c r="Q1601" s="28">
        <f t="shared" si="346"/>
        <v>45108</v>
      </c>
      <c r="R1601" s="28" t="str">
        <f t="shared" si="336"/>
        <v>OTA</v>
      </c>
      <c r="S1601" s="28" t="str">
        <f t="shared" si="337"/>
        <v>OTA</v>
      </c>
      <c r="T1601" s="29">
        <f t="shared" si="338"/>
        <v>7.326007326007326E-4</v>
      </c>
      <c r="U1601" s="29">
        <f t="shared" si="347"/>
        <v>7.326007326007326E-4</v>
      </c>
      <c r="V1601" s="30">
        <f t="shared" si="339"/>
        <v>161.625</v>
      </c>
      <c r="W1601" s="30">
        <f t="shared" si="340"/>
        <v>0</v>
      </c>
      <c r="X1601" s="30">
        <f t="shared" si="341"/>
        <v>0</v>
      </c>
      <c r="Y1601" s="30">
        <f t="shared" si="342"/>
        <v>19.395</v>
      </c>
      <c r="Z1601" s="30">
        <f t="shared" si="343"/>
        <v>115</v>
      </c>
      <c r="AA1601" s="30">
        <f t="shared" si="344"/>
        <v>1.4652014652014651</v>
      </c>
      <c r="AB1601" s="30">
        <f t="shared" si="345"/>
        <v>0</v>
      </c>
      <c r="AC1601" s="30">
        <f t="shared" si="348"/>
        <v>780.0147985347985</v>
      </c>
    </row>
    <row r="1602" spans="1:29" x14ac:dyDescent="0.35">
      <c r="A1602" s="5">
        <v>45115.560851712966</v>
      </c>
      <c r="B1602" s="1">
        <v>2</v>
      </c>
      <c r="C1602" s="6">
        <v>1182.1400000000001</v>
      </c>
      <c r="D1602" s="6">
        <v>1</v>
      </c>
      <c r="E1602" s="7" t="s">
        <v>19</v>
      </c>
      <c r="F1602" s="5">
        <v>45117.412863252313</v>
      </c>
      <c r="G1602" s="1">
        <v>1</v>
      </c>
      <c r="H1602" s="5">
        <v>45025.302157314814</v>
      </c>
      <c r="I1602" s="7" t="s">
        <v>41</v>
      </c>
      <c r="J1602" s="7"/>
      <c r="K1602" s="7"/>
      <c r="L1602" s="7" t="s">
        <v>21</v>
      </c>
      <c r="M1602" s="7" t="s">
        <v>45</v>
      </c>
      <c r="N1602" s="7" t="s">
        <v>28</v>
      </c>
      <c r="O1602" s="7" t="s">
        <v>46</v>
      </c>
      <c r="P1602" s="25">
        <f t="shared" si="349"/>
        <v>1601</v>
      </c>
      <c r="Q1602" s="28">
        <f t="shared" si="346"/>
        <v>45108</v>
      </c>
      <c r="R1602" s="28" t="str">
        <f t="shared" ref="R1602:R1665" si="350">IFERROR(VLOOKUP($M1602,rate_mapping,2,FALSE),"")</f>
        <v>WEB</v>
      </c>
      <c r="S1602" s="28" t="str">
        <f t="shared" ref="S1602:S1665" si="351">IFERROR(VLOOKUP($O1602,source_mapping,2,FALSE),"")</f>
        <v>WEBSITE</v>
      </c>
      <c r="T1602" s="29">
        <f t="shared" ref="T1602:T1665" si="352">IFERROR($B1602/SUMIFS($B:$B,$L:$L,$L1602,$Q:$Q,$Q1602),0)</f>
        <v>3.3726812816188868E-3</v>
      </c>
      <c r="U1602" s="29">
        <f t="shared" si="347"/>
        <v>3.3726812816188868E-3</v>
      </c>
      <c r="V1602" s="30">
        <f t="shared" ref="V1602:V1665" si="353">MAX(IFERROR(VLOOKUP($S1602,channel_code_cost,3,FALSE)*$C1602,0),IFERROR(VLOOKUP($R1602,rate_code_cost,3,FALSE)*$C1602,0))</f>
        <v>11.821400000000001</v>
      </c>
      <c r="W1602" s="30">
        <f t="shared" ref="W1602:W1665" si="354">MAX(IFERROR(VLOOKUP($S1602,channel_code_cost,2,FALSE)*$D1602,0),IFERROR(VLOOKUP($R1602,rate_code_cost,2,FALSE)*$D1602,0))</f>
        <v>50</v>
      </c>
      <c r="X1602" s="30">
        <f t="shared" ref="X1602:X1665" si="355">MAX(IFERROR(VLOOKUP($S1602,channel_code_cost,4,FALSE)*$C1602,0),IFERROR(VLOOKUP($R1602,rate_code_cost,4,FALSE)*$C1602,0))</f>
        <v>0</v>
      </c>
      <c r="Y1602" s="30">
        <f t="shared" ref="Y1602:Y1665" si="356">MAX(IFERROR(VLOOKUP($S1602,channel_code_cost,5,FALSE)*$C1602,0),IFERROR(VLOOKUP($R1602,rate_code_cost,5,FALSE)*$C1602,0))</f>
        <v>16.549960000000002</v>
      </c>
      <c r="Z1602" s="30">
        <f t="shared" ref="Z1602:Z1665" si="357">hk_departure_cost+(($B1602-1)*hk_stay_cost)</f>
        <v>153.33333333333331</v>
      </c>
      <c r="AA1602" s="30">
        <f t="shared" ref="AA1602:AA1665" si="358">IFERROR(VLOOKUP($S1602,channel_code_cost,6,FALSE)*$U1602,0)</f>
        <v>33.726812816188868</v>
      </c>
      <c r="AB1602" s="30">
        <f t="shared" ref="AB1602:AB1665" si="359">IFERROR(VLOOKUP($L1602,segment_p_cost,2,FALSE)*$T1602,0)</f>
        <v>0</v>
      </c>
      <c r="AC1602" s="30">
        <f t="shared" si="348"/>
        <v>916.70849385047791</v>
      </c>
    </row>
    <row r="1603" spans="1:29" x14ac:dyDescent="0.35">
      <c r="A1603" s="5">
        <v>45115.702058090275</v>
      </c>
      <c r="B1603" s="1">
        <v>1</v>
      </c>
      <c r="C1603" s="6">
        <v>2107.89</v>
      </c>
      <c r="D1603" s="6">
        <v>1</v>
      </c>
      <c r="E1603" s="7" t="s">
        <v>19</v>
      </c>
      <c r="F1603" s="5">
        <v>45116.393625150464</v>
      </c>
      <c r="G1603" s="1">
        <v>2</v>
      </c>
      <c r="H1603" s="5">
        <v>45035.894223738425</v>
      </c>
      <c r="I1603" s="7" t="s">
        <v>41</v>
      </c>
      <c r="J1603" s="7"/>
      <c r="K1603" s="7" t="s">
        <v>30</v>
      </c>
      <c r="L1603" s="7" t="s">
        <v>31</v>
      </c>
      <c r="M1603" s="7" t="s">
        <v>58</v>
      </c>
      <c r="N1603" s="7" t="s">
        <v>33</v>
      </c>
      <c r="O1603" s="7" t="s">
        <v>30</v>
      </c>
      <c r="P1603" s="25">
        <f t="shared" si="349"/>
        <v>1602</v>
      </c>
      <c r="Q1603" s="28">
        <f t="shared" ref="Q1603:Q1666" si="360">DATE(YEAR($A1603),MONTH($A1603),1)</f>
        <v>45108</v>
      </c>
      <c r="R1603" s="28" t="str">
        <f t="shared" si="350"/>
        <v>OTA</v>
      </c>
      <c r="S1603" s="28" t="str">
        <f t="shared" si="351"/>
        <v>OTA</v>
      </c>
      <c r="T1603" s="29">
        <f t="shared" si="352"/>
        <v>7.326007326007326E-4</v>
      </c>
      <c r="U1603" s="29">
        <f t="shared" ref="U1603:U1666" si="361">IFERROR($B1603/SUMIFS($B:$B,$L:$L,$L1603,$Q:$Q,$Q1603),0)</f>
        <v>7.326007326007326E-4</v>
      </c>
      <c r="V1603" s="30">
        <f t="shared" si="353"/>
        <v>316.18349999999998</v>
      </c>
      <c r="W1603" s="30">
        <f t="shared" si="354"/>
        <v>0</v>
      </c>
      <c r="X1603" s="30">
        <f t="shared" si="355"/>
        <v>0</v>
      </c>
      <c r="Y1603" s="30">
        <f t="shared" si="356"/>
        <v>37.942019999999992</v>
      </c>
      <c r="Z1603" s="30">
        <f t="shared" si="357"/>
        <v>115</v>
      </c>
      <c r="AA1603" s="30">
        <f t="shared" si="358"/>
        <v>1.4652014652014651</v>
      </c>
      <c r="AB1603" s="30">
        <f t="shared" si="359"/>
        <v>0</v>
      </c>
      <c r="AC1603" s="30">
        <f t="shared" ref="AC1603:AC1666" si="362">C1603-SUM(V1603:AB1603)</f>
        <v>1637.2992785347983</v>
      </c>
    </row>
    <row r="1604" spans="1:29" x14ac:dyDescent="0.35">
      <c r="A1604" s="5">
        <v>45115.330683969907</v>
      </c>
      <c r="B1604" s="1">
        <v>1</v>
      </c>
      <c r="C1604" s="6">
        <v>1429.88</v>
      </c>
      <c r="D1604" s="6">
        <v>1</v>
      </c>
      <c r="E1604" s="7" t="s">
        <v>19</v>
      </c>
      <c r="F1604" s="5">
        <v>45115.924753136576</v>
      </c>
      <c r="G1604" s="1">
        <v>2</v>
      </c>
      <c r="H1604" s="5">
        <v>45115.310924675927</v>
      </c>
      <c r="I1604" s="7" t="s">
        <v>41</v>
      </c>
      <c r="J1604" s="7"/>
      <c r="K1604" s="7"/>
      <c r="L1604" s="7" t="s">
        <v>21</v>
      </c>
      <c r="M1604" s="7" t="s">
        <v>52</v>
      </c>
      <c r="N1604" s="7" t="s">
        <v>23</v>
      </c>
      <c r="O1604" s="7" t="s">
        <v>56</v>
      </c>
      <c r="P1604" s="25">
        <f t="shared" ref="P1604:P1667" si="363">P1603+1</f>
        <v>1603</v>
      </c>
      <c r="Q1604" s="28">
        <f t="shared" si="360"/>
        <v>45108</v>
      </c>
      <c r="R1604" s="28" t="str">
        <f t="shared" si="350"/>
        <v>WEB</v>
      </c>
      <c r="S1604" s="28" t="str">
        <f t="shared" si="351"/>
        <v>OFFLINE</v>
      </c>
      <c r="T1604" s="29">
        <f t="shared" si="352"/>
        <v>1.6863406408094434E-3</v>
      </c>
      <c r="U1604" s="29">
        <f t="shared" si="361"/>
        <v>1.6863406408094434E-3</v>
      </c>
      <c r="V1604" s="30">
        <f t="shared" si="353"/>
        <v>0</v>
      </c>
      <c r="W1604" s="30">
        <f t="shared" si="354"/>
        <v>0</v>
      </c>
      <c r="X1604" s="30">
        <f t="shared" si="355"/>
        <v>0</v>
      </c>
      <c r="Y1604" s="30">
        <f t="shared" si="356"/>
        <v>20.018320000000003</v>
      </c>
      <c r="Z1604" s="30">
        <f t="shared" si="357"/>
        <v>115</v>
      </c>
      <c r="AA1604" s="30">
        <f t="shared" si="358"/>
        <v>0</v>
      </c>
      <c r="AB1604" s="30">
        <f t="shared" si="359"/>
        <v>0</v>
      </c>
      <c r="AC1604" s="30">
        <f t="shared" si="362"/>
        <v>1294.86168</v>
      </c>
    </row>
    <row r="1605" spans="1:29" x14ac:dyDescent="0.35">
      <c r="A1605" s="5">
        <v>45115.969065509256</v>
      </c>
      <c r="B1605" s="1">
        <v>1</v>
      </c>
      <c r="C1605" s="6">
        <v>1105.72</v>
      </c>
      <c r="D1605" s="6">
        <v>1</v>
      </c>
      <c r="E1605" s="7" t="s">
        <v>19</v>
      </c>
      <c r="F1605" s="5">
        <v>45116.317807719905</v>
      </c>
      <c r="G1605" s="1">
        <v>1</v>
      </c>
      <c r="H1605" s="5">
        <v>45115.523045162037</v>
      </c>
      <c r="I1605" s="7" t="s">
        <v>41</v>
      </c>
      <c r="J1605" s="7"/>
      <c r="K1605" s="7" t="s">
        <v>35</v>
      </c>
      <c r="L1605" s="7" t="s">
        <v>31</v>
      </c>
      <c r="M1605" s="7" t="s">
        <v>32</v>
      </c>
      <c r="N1605" s="7" t="s">
        <v>33</v>
      </c>
      <c r="O1605" s="7" t="s">
        <v>47</v>
      </c>
      <c r="P1605" s="25">
        <f t="shared" si="363"/>
        <v>1604</v>
      </c>
      <c r="Q1605" s="28">
        <f t="shared" si="360"/>
        <v>45108</v>
      </c>
      <c r="R1605" s="28" t="str">
        <f t="shared" si="350"/>
        <v>OTA</v>
      </c>
      <c r="S1605" s="28" t="str">
        <f t="shared" si="351"/>
        <v>OTA</v>
      </c>
      <c r="T1605" s="29">
        <f t="shared" si="352"/>
        <v>7.326007326007326E-4</v>
      </c>
      <c r="U1605" s="29">
        <f t="shared" si="361"/>
        <v>7.326007326007326E-4</v>
      </c>
      <c r="V1605" s="30">
        <f t="shared" si="353"/>
        <v>165.858</v>
      </c>
      <c r="W1605" s="30">
        <f t="shared" si="354"/>
        <v>0</v>
      </c>
      <c r="X1605" s="30">
        <f t="shared" si="355"/>
        <v>0</v>
      </c>
      <c r="Y1605" s="30">
        <f t="shared" si="356"/>
        <v>19.90296</v>
      </c>
      <c r="Z1605" s="30">
        <f t="shared" si="357"/>
        <v>115</v>
      </c>
      <c r="AA1605" s="30">
        <f t="shared" si="358"/>
        <v>1.4652014652014651</v>
      </c>
      <c r="AB1605" s="30">
        <f t="shared" si="359"/>
        <v>0</v>
      </c>
      <c r="AC1605" s="30">
        <f t="shared" si="362"/>
        <v>803.49383853479856</v>
      </c>
    </row>
    <row r="1606" spans="1:29" x14ac:dyDescent="0.35">
      <c r="A1606" s="5">
        <v>45115.986183425928</v>
      </c>
      <c r="B1606" s="1">
        <v>4</v>
      </c>
      <c r="C1606" s="6">
        <v>3587.18</v>
      </c>
      <c r="D1606" s="6">
        <v>1</v>
      </c>
      <c r="E1606" s="7" t="s">
        <v>19</v>
      </c>
      <c r="F1606" s="5">
        <v>45119.453805428238</v>
      </c>
      <c r="G1606" s="1">
        <v>2</v>
      </c>
      <c r="H1606" s="5">
        <v>44923.929374571759</v>
      </c>
      <c r="I1606" s="7" t="s">
        <v>41</v>
      </c>
      <c r="J1606" s="7"/>
      <c r="K1606" s="7"/>
      <c r="L1606" s="7" t="s">
        <v>21</v>
      </c>
      <c r="M1606" s="7" t="s">
        <v>57</v>
      </c>
      <c r="N1606" s="7" t="s">
        <v>28</v>
      </c>
      <c r="O1606" s="7" t="s">
        <v>46</v>
      </c>
      <c r="P1606" s="25">
        <f t="shared" si="363"/>
        <v>1605</v>
      </c>
      <c r="Q1606" s="28">
        <f t="shared" si="360"/>
        <v>45108</v>
      </c>
      <c r="R1606" s="28" t="str">
        <f t="shared" si="350"/>
        <v>WEB</v>
      </c>
      <c r="S1606" s="28" t="str">
        <f t="shared" si="351"/>
        <v>WEBSITE</v>
      </c>
      <c r="T1606" s="29">
        <f t="shared" si="352"/>
        <v>6.7453625632377737E-3</v>
      </c>
      <c r="U1606" s="29">
        <f t="shared" si="361"/>
        <v>6.7453625632377737E-3</v>
      </c>
      <c r="V1606" s="30">
        <f t="shared" si="353"/>
        <v>35.8718</v>
      </c>
      <c r="W1606" s="30">
        <f t="shared" si="354"/>
        <v>50</v>
      </c>
      <c r="X1606" s="30">
        <f t="shared" si="355"/>
        <v>0</v>
      </c>
      <c r="Y1606" s="30">
        <f t="shared" si="356"/>
        <v>50.22052</v>
      </c>
      <c r="Z1606" s="30">
        <f t="shared" si="357"/>
        <v>230</v>
      </c>
      <c r="AA1606" s="30">
        <f t="shared" si="358"/>
        <v>67.453625632377737</v>
      </c>
      <c r="AB1606" s="30">
        <f t="shared" si="359"/>
        <v>0</v>
      </c>
      <c r="AC1606" s="30">
        <f t="shared" si="362"/>
        <v>3153.634054367622</v>
      </c>
    </row>
    <row r="1607" spans="1:29" x14ac:dyDescent="0.35">
      <c r="A1607" s="5">
        <v>45115.834203935185</v>
      </c>
      <c r="B1607" s="1">
        <v>1</v>
      </c>
      <c r="C1607" s="6">
        <v>1785.35</v>
      </c>
      <c r="D1607" s="6">
        <v>1</v>
      </c>
      <c r="E1607" s="7" t="s">
        <v>19</v>
      </c>
      <c r="F1607" s="5">
        <v>45116.425891562503</v>
      </c>
      <c r="G1607" s="1">
        <v>4</v>
      </c>
      <c r="H1607" s="5">
        <v>45114.644806956021</v>
      </c>
      <c r="I1607" s="7" t="s">
        <v>44</v>
      </c>
      <c r="J1607" s="7"/>
      <c r="K1607" s="7" t="s">
        <v>35</v>
      </c>
      <c r="L1607" s="7" t="s">
        <v>31</v>
      </c>
      <c r="M1607" s="7" t="s">
        <v>32</v>
      </c>
      <c r="N1607" s="7" t="s">
        <v>33</v>
      </c>
      <c r="O1607" s="7" t="s">
        <v>36</v>
      </c>
      <c r="P1607" s="25">
        <f t="shared" si="363"/>
        <v>1606</v>
      </c>
      <c r="Q1607" s="28">
        <f t="shared" si="360"/>
        <v>45108</v>
      </c>
      <c r="R1607" s="28" t="str">
        <f t="shared" si="350"/>
        <v>OTA</v>
      </c>
      <c r="S1607" s="28" t="str">
        <f t="shared" si="351"/>
        <v>OTA</v>
      </c>
      <c r="T1607" s="29">
        <f t="shared" si="352"/>
        <v>7.326007326007326E-4</v>
      </c>
      <c r="U1607" s="29">
        <f t="shared" si="361"/>
        <v>7.326007326007326E-4</v>
      </c>
      <c r="V1607" s="30">
        <f t="shared" si="353"/>
        <v>267.80249999999995</v>
      </c>
      <c r="W1607" s="30">
        <f t="shared" si="354"/>
        <v>0</v>
      </c>
      <c r="X1607" s="30">
        <f t="shared" si="355"/>
        <v>0</v>
      </c>
      <c r="Y1607" s="30">
        <f t="shared" si="356"/>
        <v>32.136299999999999</v>
      </c>
      <c r="Z1607" s="30">
        <f t="shared" si="357"/>
        <v>115</v>
      </c>
      <c r="AA1607" s="30">
        <f t="shared" si="358"/>
        <v>1.4652014652014651</v>
      </c>
      <c r="AB1607" s="30">
        <f t="shared" si="359"/>
        <v>0</v>
      </c>
      <c r="AC1607" s="30">
        <f t="shared" si="362"/>
        <v>1368.9459985347985</v>
      </c>
    </row>
    <row r="1608" spans="1:29" x14ac:dyDescent="0.35">
      <c r="A1608" s="5">
        <v>45115.430459953706</v>
      </c>
      <c r="B1608" s="1">
        <v>1</v>
      </c>
      <c r="C1608" s="6">
        <v>2002.36</v>
      </c>
      <c r="D1608" s="6">
        <v>1</v>
      </c>
      <c r="E1608" s="7" t="s">
        <v>19</v>
      </c>
      <c r="F1608" s="5">
        <v>45116.457963981484</v>
      </c>
      <c r="G1608" s="1">
        <v>4</v>
      </c>
      <c r="H1608" s="5">
        <v>45114.745796064817</v>
      </c>
      <c r="I1608" s="7" t="s">
        <v>44</v>
      </c>
      <c r="J1608" s="7"/>
      <c r="K1608" s="7"/>
      <c r="L1608" s="7" t="s">
        <v>21</v>
      </c>
      <c r="M1608" s="7" t="s">
        <v>52</v>
      </c>
      <c r="N1608" s="7" t="s">
        <v>28</v>
      </c>
      <c r="O1608" s="7" t="s">
        <v>24</v>
      </c>
      <c r="P1608" s="25">
        <f t="shared" si="363"/>
        <v>1607</v>
      </c>
      <c r="Q1608" s="28">
        <f t="shared" si="360"/>
        <v>45108</v>
      </c>
      <c r="R1608" s="28" t="str">
        <f t="shared" si="350"/>
        <v>WEB</v>
      </c>
      <c r="S1608" s="28" t="str">
        <f t="shared" si="351"/>
        <v>OFFLINE</v>
      </c>
      <c r="T1608" s="29">
        <f t="shared" si="352"/>
        <v>1.6863406408094434E-3</v>
      </c>
      <c r="U1608" s="29">
        <f t="shared" si="361"/>
        <v>1.6863406408094434E-3</v>
      </c>
      <c r="V1608" s="30">
        <f t="shared" si="353"/>
        <v>0</v>
      </c>
      <c r="W1608" s="30">
        <f t="shared" si="354"/>
        <v>0</v>
      </c>
      <c r="X1608" s="30">
        <f t="shared" si="355"/>
        <v>0</v>
      </c>
      <c r="Y1608" s="30">
        <f t="shared" si="356"/>
        <v>28.03304</v>
      </c>
      <c r="Z1608" s="30">
        <f t="shared" si="357"/>
        <v>115</v>
      </c>
      <c r="AA1608" s="30">
        <f t="shared" si="358"/>
        <v>0</v>
      </c>
      <c r="AB1608" s="30">
        <f t="shared" si="359"/>
        <v>0</v>
      </c>
      <c r="AC1608" s="30">
        <f t="shared" si="362"/>
        <v>1859.3269599999999</v>
      </c>
    </row>
    <row r="1609" spans="1:29" x14ac:dyDescent="0.35">
      <c r="A1609" s="5">
        <v>45115.626846238425</v>
      </c>
      <c r="B1609" s="1">
        <v>2</v>
      </c>
      <c r="C1609" s="6">
        <v>3752.14</v>
      </c>
      <c r="D1609" s="6">
        <v>1</v>
      </c>
      <c r="E1609" s="7" t="s">
        <v>19</v>
      </c>
      <c r="F1609" s="5">
        <v>45117.35409552083</v>
      </c>
      <c r="G1609" s="1">
        <v>4</v>
      </c>
      <c r="H1609" s="5">
        <v>44956.757081504627</v>
      </c>
      <c r="I1609" s="7" t="s">
        <v>44</v>
      </c>
      <c r="J1609" s="7"/>
      <c r="K1609" s="7" t="s">
        <v>35</v>
      </c>
      <c r="L1609" s="7" t="s">
        <v>31</v>
      </c>
      <c r="M1609" s="7" t="s">
        <v>32</v>
      </c>
      <c r="N1609" s="7" t="s">
        <v>33</v>
      </c>
      <c r="O1609" s="7" t="s">
        <v>35</v>
      </c>
      <c r="P1609" s="25">
        <f t="shared" si="363"/>
        <v>1608</v>
      </c>
      <c r="Q1609" s="28">
        <f t="shared" si="360"/>
        <v>45108</v>
      </c>
      <c r="R1609" s="28" t="str">
        <f t="shared" si="350"/>
        <v>OTA</v>
      </c>
      <c r="S1609" s="28" t="str">
        <f t="shared" si="351"/>
        <v>OTA</v>
      </c>
      <c r="T1609" s="29">
        <f t="shared" si="352"/>
        <v>1.4652014652014652E-3</v>
      </c>
      <c r="U1609" s="29">
        <f t="shared" si="361"/>
        <v>1.4652014652014652E-3</v>
      </c>
      <c r="V1609" s="30">
        <f t="shared" si="353"/>
        <v>562.82099999999991</v>
      </c>
      <c r="W1609" s="30">
        <f t="shared" si="354"/>
        <v>0</v>
      </c>
      <c r="X1609" s="30">
        <f t="shared" si="355"/>
        <v>0</v>
      </c>
      <c r="Y1609" s="30">
        <f t="shared" si="356"/>
        <v>67.538519999999991</v>
      </c>
      <c r="Z1609" s="30">
        <f t="shared" si="357"/>
        <v>153.33333333333331</v>
      </c>
      <c r="AA1609" s="30">
        <f t="shared" si="358"/>
        <v>2.9304029304029302</v>
      </c>
      <c r="AB1609" s="30">
        <f t="shared" si="359"/>
        <v>0</v>
      </c>
      <c r="AC1609" s="30">
        <f t="shared" si="362"/>
        <v>2965.5167437362638</v>
      </c>
    </row>
    <row r="1610" spans="1:29" x14ac:dyDescent="0.35">
      <c r="A1610" s="5">
        <v>45115.653065462961</v>
      </c>
      <c r="B1610" s="1">
        <v>1</v>
      </c>
      <c r="C1610" s="6">
        <v>1304.46</v>
      </c>
      <c r="D1610" s="6">
        <v>1</v>
      </c>
      <c r="E1610" s="7" t="s">
        <v>19</v>
      </c>
      <c r="F1610" s="5">
        <v>45116.441614884257</v>
      </c>
      <c r="G1610" s="1">
        <v>2</v>
      </c>
      <c r="H1610" s="5">
        <v>45075.933471249999</v>
      </c>
      <c r="I1610" s="7" t="s">
        <v>48</v>
      </c>
      <c r="J1610" s="7"/>
      <c r="K1610" s="7" t="s">
        <v>30</v>
      </c>
      <c r="L1610" s="7" t="s">
        <v>31</v>
      </c>
      <c r="M1610" s="7" t="s">
        <v>32</v>
      </c>
      <c r="N1610" s="7" t="s">
        <v>33</v>
      </c>
      <c r="O1610" s="7" t="s">
        <v>30</v>
      </c>
      <c r="P1610" s="25">
        <f t="shared" si="363"/>
        <v>1609</v>
      </c>
      <c r="Q1610" s="28">
        <f t="shared" si="360"/>
        <v>45108</v>
      </c>
      <c r="R1610" s="28" t="str">
        <f t="shared" si="350"/>
        <v>OTA</v>
      </c>
      <c r="S1610" s="28" t="str">
        <f t="shared" si="351"/>
        <v>OTA</v>
      </c>
      <c r="T1610" s="29">
        <f t="shared" si="352"/>
        <v>7.326007326007326E-4</v>
      </c>
      <c r="U1610" s="29">
        <f t="shared" si="361"/>
        <v>7.326007326007326E-4</v>
      </c>
      <c r="V1610" s="30">
        <f t="shared" si="353"/>
        <v>195.66900000000001</v>
      </c>
      <c r="W1610" s="30">
        <f t="shared" si="354"/>
        <v>0</v>
      </c>
      <c r="X1610" s="30">
        <f t="shared" si="355"/>
        <v>0</v>
      </c>
      <c r="Y1610" s="30">
        <f t="shared" si="356"/>
        <v>23.48028</v>
      </c>
      <c r="Z1610" s="30">
        <f t="shared" si="357"/>
        <v>115</v>
      </c>
      <c r="AA1610" s="30">
        <f t="shared" si="358"/>
        <v>1.4652014652014651</v>
      </c>
      <c r="AB1610" s="30">
        <f t="shared" si="359"/>
        <v>0</v>
      </c>
      <c r="AC1610" s="30">
        <f t="shared" si="362"/>
        <v>968.84551853479866</v>
      </c>
    </row>
    <row r="1611" spans="1:29" x14ac:dyDescent="0.35">
      <c r="A1611" s="5">
        <v>45116.114488587962</v>
      </c>
      <c r="B1611" s="1">
        <v>1</v>
      </c>
      <c r="C1611" s="6">
        <v>1111.6099999999999</v>
      </c>
      <c r="D1611" s="6">
        <v>1</v>
      </c>
      <c r="E1611" s="7" t="s">
        <v>19</v>
      </c>
      <c r="F1611" s="5">
        <v>45116.448501296298</v>
      </c>
      <c r="G1611" s="1">
        <v>2</v>
      </c>
      <c r="H1611" s="5">
        <v>45116.036584131944</v>
      </c>
      <c r="I1611" s="7" t="s">
        <v>48</v>
      </c>
      <c r="J1611" s="7"/>
      <c r="K1611" s="7" t="s">
        <v>30</v>
      </c>
      <c r="L1611" s="7" t="s">
        <v>31</v>
      </c>
      <c r="M1611" s="7" t="s">
        <v>32</v>
      </c>
      <c r="N1611" s="7" t="s">
        <v>33</v>
      </c>
      <c r="O1611" s="7" t="s">
        <v>30</v>
      </c>
      <c r="P1611" s="25">
        <f t="shared" si="363"/>
        <v>1610</v>
      </c>
      <c r="Q1611" s="28">
        <f t="shared" si="360"/>
        <v>45108</v>
      </c>
      <c r="R1611" s="28" t="str">
        <f t="shared" si="350"/>
        <v>OTA</v>
      </c>
      <c r="S1611" s="28" t="str">
        <f t="shared" si="351"/>
        <v>OTA</v>
      </c>
      <c r="T1611" s="29">
        <f t="shared" si="352"/>
        <v>7.326007326007326E-4</v>
      </c>
      <c r="U1611" s="29">
        <f t="shared" si="361"/>
        <v>7.326007326007326E-4</v>
      </c>
      <c r="V1611" s="30">
        <f t="shared" si="353"/>
        <v>166.74149999999997</v>
      </c>
      <c r="W1611" s="30">
        <f t="shared" si="354"/>
        <v>0</v>
      </c>
      <c r="X1611" s="30">
        <f t="shared" si="355"/>
        <v>0</v>
      </c>
      <c r="Y1611" s="30">
        <f t="shared" si="356"/>
        <v>20.008979999999998</v>
      </c>
      <c r="Z1611" s="30">
        <f t="shared" si="357"/>
        <v>115</v>
      </c>
      <c r="AA1611" s="30">
        <f t="shared" si="358"/>
        <v>1.4652014652014651</v>
      </c>
      <c r="AB1611" s="30">
        <f t="shared" si="359"/>
        <v>0</v>
      </c>
      <c r="AC1611" s="30">
        <f t="shared" si="362"/>
        <v>808.39431853479846</v>
      </c>
    </row>
    <row r="1612" spans="1:29" x14ac:dyDescent="0.35">
      <c r="A1612" s="5">
        <v>45115.64960877315</v>
      </c>
      <c r="B1612" s="1">
        <v>2</v>
      </c>
      <c r="C1612" s="6">
        <v>3159.05</v>
      </c>
      <c r="D1612" s="6">
        <v>1</v>
      </c>
      <c r="E1612" s="7" t="s">
        <v>19</v>
      </c>
      <c r="F1612" s="5">
        <v>45117.414673194442</v>
      </c>
      <c r="G1612" s="1">
        <v>3</v>
      </c>
      <c r="H1612" s="5">
        <v>45096.540760601849</v>
      </c>
      <c r="I1612" s="7" t="s">
        <v>63</v>
      </c>
      <c r="J1612" s="7"/>
      <c r="K1612" s="7" t="s">
        <v>50</v>
      </c>
      <c r="L1612" s="7" t="s">
        <v>31</v>
      </c>
      <c r="M1612" s="7" t="s">
        <v>32</v>
      </c>
      <c r="N1612" s="7" t="s">
        <v>23</v>
      </c>
      <c r="O1612" s="7" t="s">
        <v>51</v>
      </c>
      <c r="P1612" s="25">
        <f t="shared" si="363"/>
        <v>1611</v>
      </c>
      <c r="Q1612" s="28">
        <f t="shared" si="360"/>
        <v>45108</v>
      </c>
      <c r="R1612" s="28" t="str">
        <f t="shared" si="350"/>
        <v>OTA</v>
      </c>
      <c r="S1612" s="28" t="str">
        <f t="shared" si="351"/>
        <v>OTA</v>
      </c>
      <c r="T1612" s="29">
        <f t="shared" si="352"/>
        <v>1.4652014652014652E-3</v>
      </c>
      <c r="U1612" s="29">
        <f t="shared" si="361"/>
        <v>1.4652014652014652E-3</v>
      </c>
      <c r="V1612" s="30">
        <f t="shared" si="353"/>
        <v>473.85750000000002</v>
      </c>
      <c r="W1612" s="30">
        <f t="shared" si="354"/>
        <v>0</v>
      </c>
      <c r="X1612" s="30">
        <f t="shared" si="355"/>
        <v>0</v>
      </c>
      <c r="Y1612" s="30">
        <f t="shared" si="356"/>
        <v>56.862899999999996</v>
      </c>
      <c r="Z1612" s="30">
        <f t="shared" si="357"/>
        <v>153.33333333333331</v>
      </c>
      <c r="AA1612" s="30">
        <f t="shared" si="358"/>
        <v>2.9304029304029302</v>
      </c>
      <c r="AB1612" s="30">
        <f t="shared" si="359"/>
        <v>0</v>
      </c>
      <c r="AC1612" s="30">
        <f t="shared" si="362"/>
        <v>2472.065863736264</v>
      </c>
    </row>
    <row r="1613" spans="1:29" x14ac:dyDescent="0.35">
      <c r="A1613" s="5">
        <v>45115.653531863427</v>
      </c>
      <c r="B1613" s="1">
        <v>1</v>
      </c>
      <c r="C1613" s="6">
        <v>2194.1999999999998</v>
      </c>
      <c r="D1613" s="6">
        <v>1</v>
      </c>
      <c r="E1613" s="7" t="s">
        <v>19</v>
      </c>
      <c r="F1613" s="5">
        <v>45116.458333333336</v>
      </c>
      <c r="G1613" s="1">
        <v>4</v>
      </c>
      <c r="H1613" s="5">
        <v>45075.933471238422</v>
      </c>
      <c r="I1613" s="7" t="s">
        <v>63</v>
      </c>
      <c r="J1613" s="7"/>
      <c r="K1613" s="7" t="s">
        <v>30</v>
      </c>
      <c r="L1613" s="7" t="s">
        <v>31</v>
      </c>
      <c r="M1613" s="7" t="s">
        <v>32</v>
      </c>
      <c r="N1613" s="7" t="s">
        <v>33</v>
      </c>
      <c r="O1613" s="7" t="s">
        <v>30</v>
      </c>
      <c r="P1613" s="25">
        <f t="shared" si="363"/>
        <v>1612</v>
      </c>
      <c r="Q1613" s="28">
        <f t="shared" si="360"/>
        <v>45108</v>
      </c>
      <c r="R1613" s="28" t="str">
        <f t="shared" si="350"/>
        <v>OTA</v>
      </c>
      <c r="S1613" s="28" t="str">
        <f t="shared" si="351"/>
        <v>OTA</v>
      </c>
      <c r="T1613" s="29">
        <f t="shared" si="352"/>
        <v>7.326007326007326E-4</v>
      </c>
      <c r="U1613" s="29">
        <f t="shared" si="361"/>
        <v>7.326007326007326E-4</v>
      </c>
      <c r="V1613" s="30">
        <f t="shared" si="353"/>
        <v>329.12999999999994</v>
      </c>
      <c r="W1613" s="30">
        <f t="shared" si="354"/>
        <v>0</v>
      </c>
      <c r="X1613" s="30">
        <f t="shared" si="355"/>
        <v>0</v>
      </c>
      <c r="Y1613" s="30">
        <f t="shared" si="356"/>
        <v>39.495599999999996</v>
      </c>
      <c r="Z1613" s="30">
        <f t="shared" si="357"/>
        <v>115</v>
      </c>
      <c r="AA1613" s="30">
        <f t="shared" si="358"/>
        <v>1.4652014652014651</v>
      </c>
      <c r="AB1613" s="30">
        <f t="shared" si="359"/>
        <v>0</v>
      </c>
      <c r="AC1613" s="30">
        <f t="shared" si="362"/>
        <v>1709.1091985347985</v>
      </c>
    </row>
    <row r="1614" spans="1:29" x14ac:dyDescent="0.35">
      <c r="A1614" s="5">
        <v>45115.653673831017</v>
      </c>
      <c r="B1614" s="1">
        <v>1</v>
      </c>
      <c r="C1614" s="6">
        <v>2194.1999999999998</v>
      </c>
      <c r="D1614" s="6">
        <v>1</v>
      </c>
      <c r="E1614" s="7" t="s">
        <v>19</v>
      </c>
      <c r="F1614" s="5">
        <v>45116.458333333336</v>
      </c>
      <c r="G1614" s="1">
        <v>4</v>
      </c>
      <c r="H1614" s="5">
        <v>45075.933471238422</v>
      </c>
      <c r="I1614" s="7" t="s">
        <v>63</v>
      </c>
      <c r="J1614" s="7"/>
      <c r="K1614" s="7" t="s">
        <v>30</v>
      </c>
      <c r="L1614" s="7" t="s">
        <v>31</v>
      </c>
      <c r="M1614" s="7" t="s">
        <v>32</v>
      </c>
      <c r="N1614" s="7" t="s">
        <v>33</v>
      </c>
      <c r="O1614" s="7" t="s">
        <v>30</v>
      </c>
      <c r="P1614" s="25">
        <f t="shared" si="363"/>
        <v>1613</v>
      </c>
      <c r="Q1614" s="28">
        <f t="shared" si="360"/>
        <v>45108</v>
      </c>
      <c r="R1614" s="28" t="str">
        <f t="shared" si="350"/>
        <v>OTA</v>
      </c>
      <c r="S1614" s="28" t="str">
        <f t="shared" si="351"/>
        <v>OTA</v>
      </c>
      <c r="T1614" s="29">
        <f t="shared" si="352"/>
        <v>7.326007326007326E-4</v>
      </c>
      <c r="U1614" s="29">
        <f t="shared" si="361"/>
        <v>7.326007326007326E-4</v>
      </c>
      <c r="V1614" s="30">
        <f t="shared" si="353"/>
        <v>329.12999999999994</v>
      </c>
      <c r="W1614" s="30">
        <f t="shared" si="354"/>
        <v>0</v>
      </c>
      <c r="X1614" s="30">
        <f t="shared" si="355"/>
        <v>0</v>
      </c>
      <c r="Y1614" s="30">
        <f t="shared" si="356"/>
        <v>39.495599999999996</v>
      </c>
      <c r="Z1614" s="30">
        <f t="shared" si="357"/>
        <v>115</v>
      </c>
      <c r="AA1614" s="30">
        <f t="shared" si="358"/>
        <v>1.4652014652014651</v>
      </c>
      <c r="AB1614" s="30">
        <f t="shared" si="359"/>
        <v>0</v>
      </c>
      <c r="AC1614" s="30">
        <f t="shared" si="362"/>
        <v>1709.1091985347985</v>
      </c>
    </row>
    <row r="1615" spans="1:29" x14ac:dyDescent="0.35">
      <c r="A1615" s="5">
        <v>45115.69631107639</v>
      </c>
      <c r="B1615" s="1">
        <v>2</v>
      </c>
      <c r="C1615" s="6">
        <v>3093.93</v>
      </c>
      <c r="D1615" s="6">
        <v>1</v>
      </c>
      <c r="E1615" s="7" t="s">
        <v>19</v>
      </c>
      <c r="F1615" s="5">
        <v>45117.349957129627</v>
      </c>
      <c r="G1615" s="1">
        <v>6</v>
      </c>
      <c r="H1615" s="5">
        <v>44856.656984259258</v>
      </c>
      <c r="I1615" s="7" t="s">
        <v>80</v>
      </c>
      <c r="J1615" s="7"/>
      <c r="K1615" s="7" t="s">
        <v>50</v>
      </c>
      <c r="L1615" s="7" t="s">
        <v>31</v>
      </c>
      <c r="M1615" s="7" t="s">
        <v>32</v>
      </c>
      <c r="N1615" s="7" t="s">
        <v>33</v>
      </c>
      <c r="O1615" s="7" t="s">
        <v>51</v>
      </c>
      <c r="P1615" s="25">
        <f t="shared" si="363"/>
        <v>1614</v>
      </c>
      <c r="Q1615" s="28">
        <f t="shared" si="360"/>
        <v>45108</v>
      </c>
      <c r="R1615" s="28" t="str">
        <f t="shared" si="350"/>
        <v>OTA</v>
      </c>
      <c r="S1615" s="28" t="str">
        <f t="shared" si="351"/>
        <v>OTA</v>
      </c>
      <c r="T1615" s="29">
        <f t="shared" si="352"/>
        <v>1.4652014652014652E-3</v>
      </c>
      <c r="U1615" s="29">
        <f t="shared" si="361"/>
        <v>1.4652014652014652E-3</v>
      </c>
      <c r="V1615" s="30">
        <f t="shared" si="353"/>
        <v>464.08949999999993</v>
      </c>
      <c r="W1615" s="30">
        <f t="shared" si="354"/>
        <v>0</v>
      </c>
      <c r="X1615" s="30">
        <f t="shared" si="355"/>
        <v>0</v>
      </c>
      <c r="Y1615" s="30">
        <f t="shared" si="356"/>
        <v>55.690739999999991</v>
      </c>
      <c r="Z1615" s="30">
        <f t="shared" si="357"/>
        <v>153.33333333333331</v>
      </c>
      <c r="AA1615" s="30">
        <f t="shared" si="358"/>
        <v>2.9304029304029302</v>
      </c>
      <c r="AB1615" s="30">
        <f t="shared" si="359"/>
        <v>0</v>
      </c>
      <c r="AC1615" s="30">
        <f t="shared" si="362"/>
        <v>2417.8860237362637</v>
      </c>
    </row>
    <row r="1616" spans="1:29" x14ac:dyDescent="0.35">
      <c r="A1616" s="5">
        <v>45115.944195671298</v>
      </c>
      <c r="B1616" s="1">
        <v>2</v>
      </c>
      <c r="C1616" s="6">
        <v>1212.01</v>
      </c>
      <c r="D1616" s="6">
        <v>1</v>
      </c>
      <c r="E1616" s="7" t="s">
        <v>19</v>
      </c>
      <c r="F1616" s="5">
        <v>45117.458333333336</v>
      </c>
      <c r="G1616" s="1">
        <v>1</v>
      </c>
      <c r="H1616" s="5">
        <v>45079.084508668981</v>
      </c>
      <c r="I1616" s="7" t="s">
        <v>49</v>
      </c>
      <c r="J1616" s="7"/>
      <c r="K1616" s="7" t="s">
        <v>50</v>
      </c>
      <c r="L1616" s="7" t="s">
        <v>31</v>
      </c>
      <c r="M1616" s="7" t="s">
        <v>32</v>
      </c>
      <c r="N1616" s="7" t="s">
        <v>28</v>
      </c>
      <c r="O1616" s="7" t="s">
        <v>51</v>
      </c>
      <c r="P1616" s="25">
        <f t="shared" si="363"/>
        <v>1615</v>
      </c>
      <c r="Q1616" s="28">
        <f t="shared" si="360"/>
        <v>45108</v>
      </c>
      <c r="R1616" s="28" t="str">
        <f t="shared" si="350"/>
        <v>OTA</v>
      </c>
      <c r="S1616" s="28" t="str">
        <f t="shared" si="351"/>
        <v>OTA</v>
      </c>
      <c r="T1616" s="29">
        <f t="shared" si="352"/>
        <v>1.4652014652014652E-3</v>
      </c>
      <c r="U1616" s="29">
        <f t="shared" si="361"/>
        <v>1.4652014652014652E-3</v>
      </c>
      <c r="V1616" s="30">
        <f t="shared" si="353"/>
        <v>181.8015</v>
      </c>
      <c r="W1616" s="30">
        <f t="shared" si="354"/>
        <v>0</v>
      </c>
      <c r="X1616" s="30">
        <f t="shared" si="355"/>
        <v>0</v>
      </c>
      <c r="Y1616" s="30">
        <f t="shared" si="356"/>
        <v>21.816179999999999</v>
      </c>
      <c r="Z1616" s="30">
        <f t="shared" si="357"/>
        <v>153.33333333333331</v>
      </c>
      <c r="AA1616" s="30">
        <f t="shared" si="358"/>
        <v>2.9304029304029302</v>
      </c>
      <c r="AB1616" s="30">
        <f t="shared" si="359"/>
        <v>0</v>
      </c>
      <c r="AC1616" s="30">
        <f t="shared" si="362"/>
        <v>852.12858373626375</v>
      </c>
    </row>
    <row r="1617" spans="1:29" x14ac:dyDescent="0.35">
      <c r="A1617" s="5">
        <v>45115.885375821759</v>
      </c>
      <c r="B1617" s="1">
        <v>2</v>
      </c>
      <c r="C1617" s="6">
        <v>1000.89</v>
      </c>
      <c r="D1617" s="6">
        <v>1</v>
      </c>
      <c r="E1617" s="7" t="s">
        <v>19</v>
      </c>
      <c r="F1617" s="5">
        <v>45117.37092065972</v>
      </c>
      <c r="G1617" s="1">
        <v>1</v>
      </c>
      <c r="H1617" s="5">
        <v>44962.895988032411</v>
      </c>
      <c r="I1617" s="7" t="s">
        <v>49</v>
      </c>
      <c r="J1617" s="7"/>
      <c r="K1617" s="7" t="s">
        <v>30</v>
      </c>
      <c r="L1617" s="7" t="s">
        <v>31</v>
      </c>
      <c r="M1617" s="7" t="s">
        <v>32</v>
      </c>
      <c r="N1617" s="7" t="s">
        <v>33</v>
      </c>
      <c r="O1617" s="7" t="s">
        <v>30</v>
      </c>
      <c r="P1617" s="25">
        <f t="shared" si="363"/>
        <v>1616</v>
      </c>
      <c r="Q1617" s="28">
        <f t="shared" si="360"/>
        <v>45108</v>
      </c>
      <c r="R1617" s="28" t="str">
        <f t="shared" si="350"/>
        <v>OTA</v>
      </c>
      <c r="S1617" s="28" t="str">
        <f t="shared" si="351"/>
        <v>OTA</v>
      </c>
      <c r="T1617" s="29">
        <f t="shared" si="352"/>
        <v>1.4652014652014652E-3</v>
      </c>
      <c r="U1617" s="29">
        <f t="shared" si="361"/>
        <v>1.4652014652014652E-3</v>
      </c>
      <c r="V1617" s="30">
        <f t="shared" si="353"/>
        <v>150.1335</v>
      </c>
      <c r="W1617" s="30">
        <f t="shared" si="354"/>
        <v>0</v>
      </c>
      <c r="X1617" s="30">
        <f t="shared" si="355"/>
        <v>0</v>
      </c>
      <c r="Y1617" s="30">
        <f t="shared" si="356"/>
        <v>18.016019999999997</v>
      </c>
      <c r="Z1617" s="30">
        <f t="shared" si="357"/>
        <v>153.33333333333331</v>
      </c>
      <c r="AA1617" s="30">
        <f t="shared" si="358"/>
        <v>2.9304029304029302</v>
      </c>
      <c r="AB1617" s="30">
        <f t="shared" si="359"/>
        <v>0</v>
      </c>
      <c r="AC1617" s="30">
        <f t="shared" si="362"/>
        <v>676.47674373626376</v>
      </c>
    </row>
    <row r="1618" spans="1:29" x14ac:dyDescent="0.35">
      <c r="A1618" s="5">
        <v>45115.635914328705</v>
      </c>
      <c r="B1618" s="1">
        <v>1</v>
      </c>
      <c r="C1618" s="6">
        <v>646.61</v>
      </c>
      <c r="D1618" s="6">
        <v>1</v>
      </c>
      <c r="E1618" s="7" t="s">
        <v>19</v>
      </c>
      <c r="F1618" s="5">
        <v>45116.402210046297</v>
      </c>
      <c r="G1618" s="1">
        <v>1</v>
      </c>
      <c r="H1618" s="5">
        <v>45090.109863726851</v>
      </c>
      <c r="I1618" s="7" t="s">
        <v>49</v>
      </c>
      <c r="J1618" s="7"/>
      <c r="K1618" s="7" t="s">
        <v>50</v>
      </c>
      <c r="L1618" s="7" t="s">
        <v>31</v>
      </c>
      <c r="M1618" s="7" t="s">
        <v>32</v>
      </c>
      <c r="N1618" s="7" t="s">
        <v>28</v>
      </c>
      <c r="O1618" s="7" t="s">
        <v>51</v>
      </c>
      <c r="P1618" s="25">
        <f t="shared" si="363"/>
        <v>1617</v>
      </c>
      <c r="Q1618" s="28">
        <f t="shared" si="360"/>
        <v>45108</v>
      </c>
      <c r="R1618" s="28" t="str">
        <f t="shared" si="350"/>
        <v>OTA</v>
      </c>
      <c r="S1618" s="28" t="str">
        <f t="shared" si="351"/>
        <v>OTA</v>
      </c>
      <c r="T1618" s="29">
        <f t="shared" si="352"/>
        <v>7.326007326007326E-4</v>
      </c>
      <c r="U1618" s="29">
        <f t="shared" si="361"/>
        <v>7.326007326007326E-4</v>
      </c>
      <c r="V1618" s="30">
        <f t="shared" si="353"/>
        <v>96.991500000000002</v>
      </c>
      <c r="W1618" s="30">
        <f t="shared" si="354"/>
        <v>0</v>
      </c>
      <c r="X1618" s="30">
        <f t="shared" si="355"/>
        <v>0</v>
      </c>
      <c r="Y1618" s="30">
        <f t="shared" si="356"/>
        <v>11.63898</v>
      </c>
      <c r="Z1618" s="30">
        <f t="shared" si="357"/>
        <v>115</v>
      </c>
      <c r="AA1618" s="30">
        <f t="shared" si="358"/>
        <v>1.4652014652014651</v>
      </c>
      <c r="AB1618" s="30">
        <f t="shared" si="359"/>
        <v>0</v>
      </c>
      <c r="AC1618" s="30">
        <f t="shared" si="362"/>
        <v>421.51431853479858</v>
      </c>
    </row>
    <row r="1619" spans="1:29" x14ac:dyDescent="0.35">
      <c r="A1619" s="5">
        <v>45115.627756412039</v>
      </c>
      <c r="B1619" s="1">
        <v>2</v>
      </c>
      <c r="C1619" s="6">
        <v>1000.89</v>
      </c>
      <c r="D1619" s="6">
        <v>1</v>
      </c>
      <c r="E1619" s="7" t="s">
        <v>19</v>
      </c>
      <c r="F1619" s="5">
        <v>45117.375</v>
      </c>
      <c r="G1619" s="1">
        <v>1</v>
      </c>
      <c r="H1619" s="5">
        <v>44953.563329548611</v>
      </c>
      <c r="I1619" s="7" t="s">
        <v>49</v>
      </c>
      <c r="J1619" s="7"/>
      <c r="K1619" s="7" t="s">
        <v>30</v>
      </c>
      <c r="L1619" s="7" t="s">
        <v>31</v>
      </c>
      <c r="M1619" s="7" t="s">
        <v>32</v>
      </c>
      <c r="N1619" s="7" t="s">
        <v>33</v>
      </c>
      <c r="O1619" s="7" t="s">
        <v>30</v>
      </c>
      <c r="P1619" s="25">
        <f t="shared" si="363"/>
        <v>1618</v>
      </c>
      <c r="Q1619" s="28">
        <f t="shared" si="360"/>
        <v>45108</v>
      </c>
      <c r="R1619" s="28" t="str">
        <f t="shared" si="350"/>
        <v>OTA</v>
      </c>
      <c r="S1619" s="28" t="str">
        <f t="shared" si="351"/>
        <v>OTA</v>
      </c>
      <c r="T1619" s="29">
        <f t="shared" si="352"/>
        <v>1.4652014652014652E-3</v>
      </c>
      <c r="U1619" s="29">
        <f t="shared" si="361"/>
        <v>1.4652014652014652E-3</v>
      </c>
      <c r="V1619" s="30">
        <f t="shared" si="353"/>
        <v>150.1335</v>
      </c>
      <c r="W1619" s="30">
        <f t="shared" si="354"/>
        <v>0</v>
      </c>
      <c r="X1619" s="30">
        <f t="shared" si="355"/>
        <v>0</v>
      </c>
      <c r="Y1619" s="30">
        <f t="shared" si="356"/>
        <v>18.016019999999997</v>
      </c>
      <c r="Z1619" s="30">
        <f t="shared" si="357"/>
        <v>153.33333333333331</v>
      </c>
      <c r="AA1619" s="30">
        <f t="shared" si="358"/>
        <v>2.9304029304029302</v>
      </c>
      <c r="AB1619" s="30">
        <f t="shared" si="359"/>
        <v>0</v>
      </c>
      <c r="AC1619" s="30">
        <f t="shared" si="362"/>
        <v>676.47674373626376</v>
      </c>
    </row>
    <row r="1620" spans="1:29" x14ac:dyDescent="0.35">
      <c r="A1620" s="5">
        <v>45115.850934282411</v>
      </c>
      <c r="B1620" s="1">
        <v>1</v>
      </c>
      <c r="C1620" s="6">
        <v>608.92999999999995</v>
      </c>
      <c r="D1620" s="6">
        <v>1</v>
      </c>
      <c r="E1620" s="7" t="s">
        <v>19</v>
      </c>
      <c r="F1620" s="5">
        <v>45116.458333333336</v>
      </c>
      <c r="G1620" s="1">
        <v>1</v>
      </c>
      <c r="H1620" s="5">
        <v>44997.69319208333</v>
      </c>
      <c r="I1620" s="7" t="s">
        <v>49</v>
      </c>
      <c r="J1620" s="7"/>
      <c r="K1620" s="7" t="s">
        <v>30</v>
      </c>
      <c r="L1620" s="7" t="s">
        <v>31</v>
      </c>
      <c r="M1620" s="7" t="s">
        <v>32</v>
      </c>
      <c r="N1620" s="7" t="s">
        <v>33</v>
      </c>
      <c r="O1620" s="7" t="s">
        <v>30</v>
      </c>
      <c r="P1620" s="25">
        <f t="shared" si="363"/>
        <v>1619</v>
      </c>
      <c r="Q1620" s="28">
        <f t="shared" si="360"/>
        <v>45108</v>
      </c>
      <c r="R1620" s="28" t="str">
        <f t="shared" si="350"/>
        <v>OTA</v>
      </c>
      <c r="S1620" s="28" t="str">
        <f t="shared" si="351"/>
        <v>OTA</v>
      </c>
      <c r="T1620" s="29">
        <f t="shared" si="352"/>
        <v>7.326007326007326E-4</v>
      </c>
      <c r="U1620" s="29">
        <f t="shared" si="361"/>
        <v>7.326007326007326E-4</v>
      </c>
      <c r="V1620" s="30">
        <f t="shared" si="353"/>
        <v>91.339499999999987</v>
      </c>
      <c r="W1620" s="30">
        <f t="shared" si="354"/>
        <v>0</v>
      </c>
      <c r="X1620" s="30">
        <f t="shared" si="355"/>
        <v>0</v>
      </c>
      <c r="Y1620" s="30">
        <f t="shared" si="356"/>
        <v>10.960739999999998</v>
      </c>
      <c r="Z1620" s="30">
        <f t="shared" si="357"/>
        <v>115</v>
      </c>
      <c r="AA1620" s="30">
        <f t="shared" si="358"/>
        <v>1.4652014652014651</v>
      </c>
      <c r="AB1620" s="30">
        <f t="shared" si="359"/>
        <v>0</v>
      </c>
      <c r="AC1620" s="30">
        <f t="shared" si="362"/>
        <v>390.16455853479852</v>
      </c>
    </row>
    <row r="1621" spans="1:29" x14ac:dyDescent="0.35">
      <c r="A1621" s="5">
        <v>45115.858896215279</v>
      </c>
      <c r="B1621" s="1">
        <v>1</v>
      </c>
      <c r="C1621" s="6">
        <v>698.21</v>
      </c>
      <c r="D1621" s="6">
        <v>1</v>
      </c>
      <c r="E1621" s="7" t="s">
        <v>19</v>
      </c>
      <c r="F1621" s="5">
        <v>45116.357538113429</v>
      </c>
      <c r="G1621" s="1">
        <v>1</v>
      </c>
      <c r="H1621" s="5">
        <v>45115.306041435186</v>
      </c>
      <c r="I1621" s="7" t="s">
        <v>49</v>
      </c>
      <c r="J1621" s="7"/>
      <c r="K1621" s="7" t="s">
        <v>30</v>
      </c>
      <c r="L1621" s="7" t="s">
        <v>31</v>
      </c>
      <c r="M1621" s="7" t="s">
        <v>32</v>
      </c>
      <c r="N1621" s="7" t="s">
        <v>33</v>
      </c>
      <c r="O1621" s="7" t="s">
        <v>30</v>
      </c>
      <c r="P1621" s="25">
        <f t="shared" si="363"/>
        <v>1620</v>
      </c>
      <c r="Q1621" s="28">
        <f t="shared" si="360"/>
        <v>45108</v>
      </c>
      <c r="R1621" s="28" t="str">
        <f t="shared" si="350"/>
        <v>OTA</v>
      </c>
      <c r="S1621" s="28" t="str">
        <f t="shared" si="351"/>
        <v>OTA</v>
      </c>
      <c r="T1621" s="29">
        <f t="shared" si="352"/>
        <v>7.326007326007326E-4</v>
      </c>
      <c r="U1621" s="29">
        <f t="shared" si="361"/>
        <v>7.326007326007326E-4</v>
      </c>
      <c r="V1621" s="30">
        <f t="shared" si="353"/>
        <v>104.7315</v>
      </c>
      <c r="W1621" s="30">
        <f t="shared" si="354"/>
        <v>0</v>
      </c>
      <c r="X1621" s="30">
        <f t="shared" si="355"/>
        <v>0</v>
      </c>
      <c r="Y1621" s="30">
        <f t="shared" si="356"/>
        <v>12.567779999999999</v>
      </c>
      <c r="Z1621" s="30">
        <f t="shared" si="357"/>
        <v>115</v>
      </c>
      <c r="AA1621" s="30">
        <f t="shared" si="358"/>
        <v>1.4652014652014651</v>
      </c>
      <c r="AB1621" s="30">
        <f t="shared" si="359"/>
        <v>0</v>
      </c>
      <c r="AC1621" s="30">
        <f t="shared" si="362"/>
        <v>464.44551853479857</v>
      </c>
    </row>
    <row r="1622" spans="1:29" x14ac:dyDescent="0.35">
      <c r="A1622" s="5">
        <v>45115.676792488426</v>
      </c>
      <c r="B1622" s="1">
        <v>4</v>
      </c>
      <c r="C1622" s="6">
        <v>2850</v>
      </c>
      <c r="D1622" s="6">
        <v>1</v>
      </c>
      <c r="E1622" s="7" t="s">
        <v>19</v>
      </c>
      <c r="F1622" s="5">
        <v>45119.434186145831</v>
      </c>
      <c r="G1622" s="1">
        <v>1</v>
      </c>
      <c r="H1622" s="5">
        <v>45115.636589259258</v>
      </c>
      <c r="I1622" s="7" t="s">
        <v>49</v>
      </c>
      <c r="J1622" s="7"/>
      <c r="K1622" s="7" t="s">
        <v>30</v>
      </c>
      <c r="L1622" s="7" t="s">
        <v>31</v>
      </c>
      <c r="M1622" s="7" t="s">
        <v>32</v>
      </c>
      <c r="N1622" s="7" t="s">
        <v>28</v>
      </c>
      <c r="O1622" s="7" t="s">
        <v>23</v>
      </c>
      <c r="P1622" s="25">
        <f t="shared" si="363"/>
        <v>1621</v>
      </c>
      <c r="Q1622" s="28">
        <f t="shared" si="360"/>
        <v>45108</v>
      </c>
      <c r="R1622" s="28" t="str">
        <f t="shared" si="350"/>
        <v>OTA</v>
      </c>
      <c r="S1622" s="28" t="str">
        <f t="shared" si="351"/>
        <v/>
      </c>
      <c r="T1622" s="29">
        <f t="shared" si="352"/>
        <v>2.9304029304029304E-3</v>
      </c>
      <c r="U1622" s="29">
        <f t="shared" si="361"/>
        <v>2.9304029304029304E-3</v>
      </c>
      <c r="V1622" s="30">
        <f t="shared" si="353"/>
        <v>427.5</v>
      </c>
      <c r="W1622" s="30">
        <f t="shared" si="354"/>
        <v>0</v>
      </c>
      <c r="X1622" s="30">
        <f t="shared" si="355"/>
        <v>0</v>
      </c>
      <c r="Y1622" s="30">
        <f t="shared" si="356"/>
        <v>51.3</v>
      </c>
      <c r="Z1622" s="30">
        <f t="shared" si="357"/>
        <v>230</v>
      </c>
      <c r="AA1622" s="30">
        <f t="shared" si="358"/>
        <v>0</v>
      </c>
      <c r="AB1622" s="30">
        <f t="shared" si="359"/>
        <v>0</v>
      </c>
      <c r="AC1622" s="30">
        <f t="shared" si="362"/>
        <v>2141.1999999999998</v>
      </c>
    </row>
    <row r="1623" spans="1:29" x14ac:dyDescent="0.35">
      <c r="A1623" s="5">
        <v>45115.866537997688</v>
      </c>
      <c r="B1623" s="1">
        <v>1</v>
      </c>
      <c r="C1623" s="6">
        <v>558.57000000000005</v>
      </c>
      <c r="D1623" s="6">
        <v>1</v>
      </c>
      <c r="E1623" s="7" t="s">
        <v>19</v>
      </c>
      <c r="F1623" s="5">
        <v>45116.322598460647</v>
      </c>
      <c r="G1623" s="1">
        <v>1</v>
      </c>
      <c r="H1623" s="5">
        <v>45114.770227986111</v>
      </c>
      <c r="I1623" s="7" t="s">
        <v>49</v>
      </c>
      <c r="J1623" s="7"/>
      <c r="K1623" s="7" t="s">
        <v>60</v>
      </c>
      <c r="L1623" s="7" t="s">
        <v>21</v>
      </c>
      <c r="M1623" s="7" t="s">
        <v>22</v>
      </c>
      <c r="N1623" s="7" t="s">
        <v>28</v>
      </c>
      <c r="O1623" s="7" t="s">
        <v>61</v>
      </c>
      <c r="P1623" s="25">
        <f t="shared" si="363"/>
        <v>1622</v>
      </c>
      <c r="Q1623" s="28">
        <f t="shared" si="360"/>
        <v>45108</v>
      </c>
      <c r="R1623" s="28" t="str">
        <f t="shared" si="350"/>
        <v>WEB</v>
      </c>
      <c r="S1623" s="28" t="str">
        <f t="shared" si="351"/>
        <v>META</v>
      </c>
      <c r="T1623" s="29">
        <f t="shared" si="352"/>
        <v>1.6863406408094434E-3</v>
      </c>
      <c r="U1623" s="29">
        <f t="shared" si="361"/>
        <v>1.6863406408094434E-3</v>
      </c>
      <c r="V1623" s="30">
        <f t="shared" si="353"/>
        <v>0</v>
      </c>
      <c r="W1623" s="30">
        <f t="shared" si="354"/>
        <v>0</v>
      </c>
      <c r="X1623" s="30">
        <f t="shared" si="355"/>
        <v>0</v>
      </c>
      <c r="Y1623" s="30">
        <f t="shared" si="356"/>
        <v>10.054259999999999</v>
      </c>
      <c r="Z1623" s="30">
        <f t="shared" si="357"/>
        <v>115</v>
      </c>
      <c r="AA1623" s="30">
        <f t="shared" si="358"/>
        <v>0</v>
      </c>
      <c r="AB1623" s="30">
        <f t="shared" si="359"/>
        <v>0</v>
      </c>
      <c r="AC1623" s="30">
        <f t="shared" si="362"/>
        <v>433.51574000000005</v>
      </c>
    </row>
    <row r="1624" spans="1:29" x14ac:dyDescent="0.35">
      <c r="A1624" s="5">
        <v>45115.92885527778</v>
      </c>
      <c r="B1624" s="1">
        <v>2</v>
      </c>
      <c r="C1624" s="6">
        <v>1118.67</v>
      </c>
      <c r="D1624" s="6">
        <v>1</v>
      </c>
      <c r="E1624" s="7" t="s">
        <v>19</v>
      </c>
      <c r="F1624" s="5">
        <v>45117.425524224534</v>
      </c>
      <c r="G1624" s="1">
        <v>1</v>
      </c>
      <c r="H1624" s="5">
        <v>45096.001174178244</v>
      </c>
      <c r="I1624" s="7" t="s">
        <v>49</v>
      </c>
      <c r="J1624" s="7"/>
      <c r="K1624" s="7" t="s">
        <v>50</v>
      </c>
      <c r="L1624" s="7" t="s">
        <v>31</v>
      </c>
      <c r="M1624" s="7" t="s">
        <v>32</v>
      </c>
      <c r="N1624" s="7" t="s">
        <v>28</v>
      </c>
      <c r="O1624" s="7" t="s">
        <v>51</v>
      </c>
      <c r="P1624" s="25">
        <f t="shared" si="363"/>
        <v>1623</v>
      </c>
      <c r="Q1624" s="28">
        <f t="shared" si="360"/>
        <v>45108</v>
      </c>
      <c r="R1624" s="28" t="str">
        <f t="shared" si="350"/>
        <v>OTA</v>
      </c>
      <c r="S1624" s="28" t="str">
        <f t="shared" si="351"/>
        <v>OTA</v>
      </c>
      <c r="T1624" s="29">
        <f t="shared" si="352"/>
        <v>1.4652014652014652E-3</v>
      </c>
      <c r="U1624" s="29">
        <f t="shared" si="361"/>
        <v>1.4652014652014652E-3</v>
      </c>
      <c r="V1624" s="30">
        <f t="shared" si="353"/>
        <v>167.8005</v>
      </c>
      <c r="W1624" s="30">
        <f t="shared" si="354"/>
        <v>0</v>
      </c>
      <c r="X1624" s="30">
        <f t="shared" si="355"/>
        <v>0</v>
      </c>
      <c r="Y1624" s="30">
        <f t="shared" si="356"/>
        <v>20.136060000000001</v>
      </c>
      <c r="Z1624" s="30">
        <f t="shared" si="357"/>
        <v>153.33333333333331</v>
      </c>
      <c r="AA1624" s="30">
        <f t="shared" si="358"/>
        <v>2.9304029304029302</v>
      </c>
      <c r="AB1624" s="30">
        <f t="shared" si="359"/>
        <v>0</v>
      </c>
      <c r="AC1624" s="30">
        <f t="shared" si="362"/>
        <v>774.46970373626391</v>
      </c>
    </row>
    <row r="1625" spans="1:29" x14ac:dyDescent="0.35">
      <c r="A1625" s="5">
        <v>45115.727386782404</v>
      </c>
      <c r="B1625" s="1">
        <v>3</v>
      </c>
      <c r="C1625" s="6">
        <v>1582.24</v>
      </c>
      <c r="D1625" s="6">
        <v>1</v>
      </c>
      <c r="E1625" s="7" t="s">
        <v>19</v>
      </c>
      <c r="F1625" s="5">
        <v>45118.225004594904</v>
      </c>
      <c r="G1625" s="1">
        <v>1</v>
      </c>
      <c r="H1625" s="5">
        <v>44999.759853946758</v>
      </c>
      <c r="I1625" s="7" t="s">
        <v>49</v>
      </c>
      <c r="J1625" s="7"/>
      <c r="K1625" s="7" t="s">
        <v>30</v>
      </c>
      <c r="L1625" s="7" t="s">
        <v>31</v>
      </c>
      <c r="M1625" s="7" t="s">
        <v>34</v>
      </c>
      <c r="N1625" s="7" t="s">
        <v>33</v>
      </c>
      <c r="O1625" s="7" t="s">
        <v>30</v>
      </c>
      <c r="P1625" s="25">
        <f t="shared" si="363"/>
        <v>1624</v>
      </c>
      <c r="Q1625" s="28">
        <f t="shared" si="360"/>
        <v>45108</v>
      </c>
      <c r="R1625" s="28" t="str">
        <f t="shared" si="350"/>
        <v>OTA</v>
      </c>
      <c r="S1625" s="28" t="str">
        <f t="shared" si="351"/>
        <v>OTA</v>
      </c>
      <c r="T1625" s="29">
        <f t="shared" si="352"/>
        <v>2.1978021978021978E-3</v>
      </c>
      <c r="U1625" s="29">
        <f t="shared" si="361"/>
        <v>2.1978021978021978E-3</v>
      </c>
      <c r="V1625" s="30">
        <f t="shared" si="353"/>
        <v>237.33599999999998</v>
      </c>
      <c r="W1625" s="30">
        <f t="shared" si="354"/>
        <v>0</v>
      </c>
      <c r="X1625" s="30">
        <f t="shared" si="355"/>
        <v>0</v>
      </c>
      <c r="Y1625" s="30">
        <f t="shared" si="356"/>
        <v>28.480319999999999</v>
      </c>
      <c r="Z1625" s="30">
        <f t="shared" si="357"/>
        <v>191.66666666666666</v>
      </c>
      <c r="AA1625" s="30">
        <f t="shared" si="358"/>
        <v>4.395604395604396</v>
      </c>
      <c r="AB1625" s="30">
        <f t="shared" si="359"/>
        <v>0</v>
      </c>
      <c r="AC1625" s="30">
        <f t="shared" si="362"/>
        <v>1120.361408937729</v>
      </c>
    </row>
    <row r="1626" spans="1:29" x14ac:dyDescent="0.35">
      <c r="A1626" s="5">
        <v>45115.736050173611</v>
      </c>
      <c r="B1626" s="1">
        <v>2</v>
      </c>
      <c r="C1626" s="6">
        <v>1316.07</v>
      </c>
      <c r="D1626" s="6">
        <v>1</v>
      </c>
      <c r="E1626" s="7" t="s">
        <v>19</v>
      </c>
      <c r="F1626" s="5">
        <v>45117.458333333336</v>
      </c>
      <c r="G1626" s="1">
        <v>1</v>
      </c>
      <c r="H1626" s="5">
        <v>45102.85742547454</v>
      </c>
      <c r="I1626" s="7" t="s">
        <v>53</v>
      </c>
      <c r="J1626" s="7"/>
      <c r="K1626" s="7" t="s">
        <v>30</v>
      </c>
      <c r="L1626" s="7" t="s">
        <v>31</v>
      </c>
      <c r="M1626" s="7" t="s">
        <v>32</v>
      </c>
      <c r="N1626" s="7" t="s">
        <v>33</v>
      </c>
      <c r="O1626" s="7" t="s">
        <v>30</v>
      </c>
      <c r="P1626" s="25">
        <f t="shared" si="363"/>
        <v>1625</v>
      </c>
      <c r="Q1626" s="28">
        <f t="shared" si="360"/>
        <v>45108</v>
      </c>
      <c r="R1626" s="28" t="str">
        <f t="shared" si="350"/>
        <v>OTA</v>
      </c>
      <c r="S1626" s="28" t="str">
        <f t="shared" si="351"/>
        <v>OTA</v>
      </c>
      <c r="T1626" s="29">
        <f t="shared" si="352"/>
        <v>1.4652014652014652E-3</v>
      </c>
      <c r="U1626" s="29">
        <f t="shared" si="361"/>
        <v>1.4652014652014652E-3</v>
      </c>
      <c r="V1626" s="30">
        <f t="shared" si="353"/>
        <v>197.41049999999998</v>
      </c>
      <c r="W1626" s="30">
        <f t="shared" si="354"/>
        <v>0</v>
      </c>
      <c r="X1626" s="30">
        <f t="shared" si="355"/>
        <v>0</v>
      </c>
      <c r="Y1626" s="30">
        <f t="shared" si="356"/>
        <v>23.689259999999997</v>
      </c>
      <c r="Z1626" s="30">
        <f t="shared" si="357"/>
        <v>153.33333333333331</v>
      </c>
      <c r="AA1626" s="30">
        <f t="shared" si="358"/>
        <v>2.9304029304029302</v>
      </c>
      <c r="AB1626" s="30">
        <f t="shared" si="359"/>
        <v>0</v>
      </c>
      <c r="AC1626" s="30">
        <f t="shared" si="362"/>
        <v>938.7065037362637</v>
      </c>
    </row>
    <row r="1627" spans="1:29" x14ac:dyDescent="0.35">
      <c r="A1627" s="5">
        <v>45115.633028171294</v>
      </c>
      <c r="B1627" s="1">
        <v>2</v>
      </c>
      <c r="C1627" s="6">
        <v>1389.29</v>
      </c>
      <c r="D1627" s="6">
        <v>1</v>
      </c>
      <c r="E1627" s="7" t="s">
        <v>19</v>
      </c>
      <c r="F1627" s="5">
        <v>45117.334493368056</v>
      </c>
      <c r="G1627" s="1">
        <v>1</v>
      </c>
      <c r="H1627" s="5">
        <v>45115.008816805559</v>
      </c>
      <c r="I1627" s="7" t="s">
        <v>53</v>
      </c>
      <c r="J1627" s="7"/>
      <c r="K1627" s="7" t="s">
        <v>30</v>
      </c>
      <c r="L1627" s="7" t="s">
        <v>31</v>
      </c>
      <c r="M1627" s="7" t="s">
        <v>32</v>
      </c>
      <c r="N1627" s="7" t="s">
        <v>33</v>
      </c>
      <c r="O1627" s="7" t="s">
        <v>30</v>
      </c>
      <c r="P1627" s="25">
        <f t="shared" si="363"/>
        <v>1626</v>
      </c>
      <c r="Q1627" s="28">
        <f t="shared" si="360"/>
        <v>45108</v>
      </c>
      <c r="R1627" s="28" t="str">
        <f t="shared" si="350"/>
        <v>OTA</v>
      </c>
      <c r="S1627" s="28" t="str">
        <f t="shared" si="351"/>
        <v>OTA</v>
      </c>
      <c r="T1627" s="29">
        <f t="shared" si="352"/>
        <v>1.4652014652014652E-3</v>
      </c>
      <c r="U1627" s="29">
        <f t="shared" si="361"/>
        <v>1.4652014652014652E-3</v>
      </c>
      <c r="V1627" s="30">
        <f t="shared" si="353"/>
        <v>208.39349999999999</v>
      </c>
      <c r="W1627" s="30">
        <f t="shared" si="354"/>
        <v>0</v>
      </c>
      <c r="X1627" s="30">
        <f t="shared" si="355"/>
        <v>0</v>
      </c>
      <c r="Y1627" s="30">
        <f t="shared" si="356"/>
        <v>25.007219999999997</v>
      </c>
      <c r="Z1627" s="30">
        <f t="shared" si="357"/>
        <v>153.33333333333331</v>
      </c>
      <c r="AA1627" s="30">
        <f t="shared" si="358"/>
        <v>2.9304029304029302</v>
      </c>
      <c r="AB1627" s="30">
        <f t="shared" si="359"/>
        <v>0</v>
      </c>
      <c r="AC1627" s="30">
        <f t="shared" si="362"/>
        <v>999.62554373626381</v>
      </c>
    </row>
    <row r="1628" spans="1:29" x14ac:dyDescent="0.35">
      <c r="A1628" s="5">
        <v>45115.737439525466</v>
      </c>
      <c r="B1628" s="1">
        <v>3</v>
      </c>
      <c r="C1628" s="6">
        <v>1582.86</v>
      </c>
      <c r="D1628" s="6">
        <v>1</v>
      </c>
      <c r="E1628" s="7" t="s">
        <v>19</v>
      </c>
      <c r="F1628" s="5">
        <v>45118.416666666664</v>
      </c>
      <c r="G1628" s="1">
        <v>1</v>
      </c>
      <c r="H1628" s="5">
        <v>45111.516799675926</v>
      </c>
      <c r="I1628" s="7" t="s">
        <v>53</v>
      </c>
      <c r="J1628" s="7"/>
      <c r="K1628" s="7"/>
      <c r="L1628" s="7" t="s">
        <v>21</v>
      </c>
      <c r="M1628" s="7" t="s">
        <v>64</v>
      </c>
      <c r="N1628" s="7" t="s">
        <v>33</v>
      </c>
      <c r="O1628" s="7" t="s">
        <v>46</v>
      </c>
      <c r="P1628" s="25">
        <f t="shared" si="363"/>
        <v>1627</v>
      </c>
      <c r="Q1628" s="28">
        <f t="shared" si="360"/>
        <v>45108</v>
      </c>
      <c r="R1628" s="28" t="str">
        <f t="shared" si="350"/>
        <v>WEB</v>
      </c>
      <c r="S1628" s="28" t="str">
        <f t="shared" si="351"/>
        <v>WEBSITE</v>
      </c>
      <c r="T1628" s="29">
        <f t="shared" si="352"/>
        <v>5.0590219224283303E-3</v>
      </c>
      <c r="U1628" s="29">
        <f t="shared" si="361"/>
        <v>5.0590219224283303E-3</v>
      </c>
      <c r="V1628" s="30">
        <f t="shared" si="353"/>
        <v>15.8286</v>
      </c>
      <c r="W1628" s="30">
        <f t="shared" si="354"/>
        <v>50</v>
      </c>
      <c r="X1628" s="30">
        <f t="shared" si="355"/>
        <v>0</v>
      </c>
      <c r="Y1628" s="30">
        <f t="shared" si="356"/>
        <v>22.160039999999999</v>
      </c>
      <c r="Z1628" s="30">
        <f t="shared" si="357"/>
        <v>191.66666666666666</v>
      </c>
      <c r="AA1628" s="30">
        <f t="shared" si="358"/>
        <v>50.590219224283302</v>
      </c>
      <c r="AB1628" s="30">
        <f t="shared" si="359"/>
        <v>0</v>
      </c>
      <c r="AC1628" s="30">
        <f t="shared" si="362"/>
        <v>1252.61447410905</v>
      </c>
    </row>
    <row r="1629" spans="1:29" x14ac:dyDescent="0.35">
      <c r="A1629" s="5">
        <v>45115.929861770834</v>
      </c>
      <c r="B1629" s="1">
        <v>3</v>
      </c>
      <c r="C1629" s="6">
        <v>1745.54</v>
      </c>
      <c r="D1629" s="6">
        <v>1</v>
      </c>
      <c r="E1629" s="7" t="s">
        <v>19</v>
      </c>
      <c r="F1629" s="5">
        <v>45118.416666666664</v>
      </c>
      <c r="G1629" s="1">
        <v>1</v>
      </c>
      <c r="H1629" s="5">
        <v>44979.560200856482</v>
      </c>
      <c r="I1629" s="7" t="s">
        <v>53</v>
      </c>
      <c r="J1629" s="7"/>
      <c r="K1629" s="7" t="s">
        <v>50</v>
      </c>
      <c r="L1629" s="7" t="s">
        <v>31</v>
      </c>
      <c r="M1629" s="7" t="s">
        <v>32</v>
      </c>
      <c r="N1629" s="7" t="s">
        <v>28</v>
      </c>
      <c r="O1629" s="7" t="s">
        <v>51</v>
      </c>
      <c r="P1629" s="25">
        <f t="shared" si="363"/>
        <v>1628</v>
      </c>
      <c r="Q1629" s="28">
        <f t="shared" si="360"/>
        <v>45108</v>
      </c>
      <c r="R1629" s="28" t="str">
        <f t="shared" si="350"/>
        <v>OTA</v>
      </c>
      <c r="S1629" s="28" t="str">
        <f t="shared" si="351"/>
        <v>OTA</v>
      </c>
      <c r="T1629" s="29">
        <f t="shared" si="352"/>
        <v>2.1978021978021978E-3</v>
      </c>
      <c r="U1629" s="29">
        <f t="shared" si="361"/>
        <v>2.1978021978021978E-3</v>
      </c>
      <c r="V1629" s="30">
        <f t="shared" si="353"/>
        <v>261.83099999999996</v>
      </c>
      <c r="W1629" s="30">
        <f t="shared" si="354"/>
        <v>0</v>
      </c>
      <c r="X1629" s="30">
        <f t="shared" si="355"/>
        <v>0</v>
      </c>
      <c r="Y1629" s="30">
        <f t="shared" si="356"/>
        <v>31.419719999999998</v>
      </c>
      <c r="Z1629" s="30">
        <f t="shared" si="357"/>
        <v>191.66666666666666</v>
      </c>
      <c r="AA1629" s="30">
        <f t="shared" si="358"/>
        <v>4.395604395604396</v>
      </c>
      <c r="AB1629" s="30">
        <f t="shared" si="359"/>
        <v>0</v>
      </c>
      <c r="AC1629" s="30">
        <f t="shared" si="362"/>
        <v>1256.2270089377289</v>
      </c>
    </row>
    <row r="1630" spans="1:29" x14ac:dyDescent="0.35">
      <c r="A1630" s="5">
        <v>45116.034767546298</v>
      </c>
      <c r="B1630" s="1">
        <v>1</v>
      </c>
      <c r="C1630" s="6">
        <v>780.36</v>
      </c>
      <c r="D1630" s="6">
        <v>1</v>
      </c>
      <c r="E1630" s="7" t="s">
        <v>19</v>
      </c>
      <c r="F1630" s="5">
        <v>45116.335824189817</v>
      </c>
      <c r="G1630" s="1">
        <v>1</v>
      </c>
      <c r="H1630" s="5">
        <v>45116.01922761574</v>
      </c>
      <c r="I1630" s="7" t="s">
        <v>53</v>
      </c>
      <c r="J1630" s="7"/>
      <c r="K1630" s="7" t="s">
        <v>30</v>
      </c>
      <c r="L1630" s="7" t="s">
        <v>31</v>
      </c>
      <c r="M1630" s="7" t="s">
        <v>32</v>
      </c>
      <c r="N1630" s="7" t="s">
        <v>33</v>
      </c>
      <c r="O1630" s="7" t="s">
        <v>30</v>
      </c>
      <c r="P1630" s="25">
        <f t="shared" si="363"/>
        <v>1629</v>
      </c>
      <c r="Q1630" s="28">
        <f t="shared" si="360"/>
        <v>45108</v>
      </c>
      <c r="R1630" s="28" t="str">
        <f t="shared" si="350"/>
        <v>OTA</v>
      </c>
      <c r="S1630" s="28" t="str">
        <f t="shared" si="351"/>
        <v>OTA</v>
      </c>
      <c r="T1630" s="29">
        <f t="shared" si="352"/>
        <v>7.326007326007326E-4</v>
      </c>
      <c r="U1630" s="29">
        <f t="shared" si="361"/>
        <v>7.326007326007326E-4</v>
      </c>
      <c r="V1630" s="30">
        <f t="shared" si="353"/>
        <v>117.054</v>
      </c>
      <c r="W1630" s="30">
        <f t="shared" si="354"/>
        <v>0</v>
      </c>
      <c r="X1630" s="30">
        <f t="shared" si="355"/>
        <v>0</v>
      </c>
      <c r="Y1630" s="30">
        <f t="shared" si="356"/>
        <v>14.046479999999999</v>
      </c>
      <c r="Z1630" s="30">
        <f t="shared" si="357"/>
        <v>115</v>
      </c>
      <c r="AA1630" s="30">
        <f t="shared" si="358"/>
        <v>1.4652014652014651</v>
      </c>
      <c r="AB1630" s="30">
        <f t="shared" si="359"/>
        <v>0</v>
      </c>
      <c r="AC1630" s="30">
        <f t="shared" si="362"/>
        <v>532.79431853479855</v>
      </c>
    </row>
    <row r="1631" spans="1:29" x14ac:dyDescent="0.35">
      <c r="A1631" s="5">
        <v>45115.941961493052</v>
      </c>
      <c r="B1631" s="1">
        <v>3</v>
      </c>
      <c r="C1631" s="6">
        <v>1978.58</v>
      </c>
      <c r="D1631" s="6">
        <v>1</v>
      </c>
      <c r="E1631" s="7" t="s">
        <v>19</v>
      </c>
      <c r="F1631" s="5">
        <v>45118.401477476851</v>
      </c>
      <c r="G1631" s="1">
        <v>1</v>
      </c>
      <c r="H1631" s="5">
        <v>45109.707192002315</v>
      </c>
      <c r="I1631" s="7" t="s">
        <v>53</v>
      </c>
      <c r="J1631" s="7"/>
      <c r="K1631" s="7" t="s">
        <v>30</v>
      </c>
      <c r="L1631" s="7" t="s">
        <v>31</v>
      </c>
      <c r="M1631" s="7" t="s">
        <v>32</v>
      </c>
      <c r="N1631" s="7" t="s">
        <v>33</v>
      </c>
      <c r="O1631" s="7" t="s">
        <v>30</v>
      </c>
      <c r="P1631" s="25">
        <f t="shared" si="363"/>
        <v>1630</v>
      </c>
      <c r="Q1631" s="28">
        <f t="shared" si="360"/>
        <v>45108</v>
      </c>
      <c r="R1631" s="28" t="str">
        <f t="shared" si="350"/>
        <v>OTA</v>
      </c>
      <c r="S1631" s="28" t="str">
        <f t="shared" si="351"/>
        <v>OTA</v>
      </c>
      <c r="T1631" s="29">
        <f t="shared" si="352"/>
        <v>2.1978021978021978E-3</v>
      </c>
      <c r="U1631" s="29">
        <f t="shared" si="361"/>
        <v>2.1978021978021978E-3</v>
      </c>
      <c r="V1631" s="30">
        <f t="shared" si="353"/>
        <v>296.78699999999998</v>
      </c>
      <c r="W1631" s="30">
        <f t="shared" si="354"/>
        <v>0</v>
      </c>
      <c r="X1631" s="30">
        <f t="shared" si="355"/>
        <v>0</v>
      </c>
      <c r="Y1631" s="30">
        <f t="shared" si="356"/>
        <v>35.614439999999995</v>
      </c>
      <c r="Z1631" s="30">
        <f t="shared" si="357"/>
        <v>191.66666666666666</v>
      </c>
      <c r="AA1631" s="30">
        <f t="shared" si="358"/>
        <v>4.395604395604396</v>
      </c>
      <c r="AB1631" s="30">
        <f t="shared" si="359"/>
        <v>0</v>
      </c>
      <c r="AC1631" s="30">
        <f t="shared" si="362"/>
        <v>1450.1162889377288</v>
      </c>
    </row>
    <row r="1632" spans="1:29" x14ac:dyDescent="0.35">
      <c r="A1632" s="5">
        <v>45116.020419953704</v>
      </c>
      <c r="B1632" s="1">
        <v>2</v>
      </c>
      <c r="C1632" s="6">
        <v>1389.29</v>
      </c>
      <c r="D1632" s="6">
        <v>1</v>
      </c>
      <c r="E1632" s="7" t="s">
        <v>19</v>
      </c>
      <c r="F1632" s="5">
        <v>45117.458333333336</v>
      </c>
      <c r="G1632" s="1">
        <v>1</v>
      </c>
      <c r="H1632" s="5">
        <v>45115.065059699074</v>
      </c>
      <c r="I1632" s="7" t="s">
        <v>53</v>
      </c>
      <c r="J1632" s="7"/>
      <c r="K1632" s="7" t="s">
        <v>30</v>
      </c>
      <c r="L1632" s="7" t="s">
        <v>31</v>
      </c>
      <c r="M1632" s="7" t="s">
        <v>32</v>
      </c>
      <c r="N1632" s="7" t="s">
        <v>33</v>
      </c>
      <c r="O1632" s="7" t="s">
        <v>30</v>
      </c>
      <c r="P1632" s="25">
        <f t="shared" si="363"/>
        <v>1631</v>
      </c>
      <c r="Q1632" s="28">
        <f t="shared" si="360"/>
        <v>45108</v>
      </c>
      <c r="R1632" s="28" t="str">
        <f t="shared" si="350"/>
        <v>OTA</v>
      </c>
      <c r="S1632" s="28" t="str">
        <f t="shared" si="351"/>
        <v>OTA</v>
      </c>
      <c r="T1632" s="29">
        <f t="shared" si="352"/>
        <v>1.4652014652014652E-3</v>
      </c>
      <c r="U1632" s="29">
        <f t="shared" si="361"/>
        <v>1.4652014652014652E-3</v>
      </c>
      <c r="V1632" s="30">
        <f t="shared" si="353"/>
        <v>208.39349999999999</v>
      </c>
      <c r="W1632" s="30">
        <f t="shared" si="354"/>
        <v>0</v>
      </c>
      <c r="X1632" s="30">
        <f t="shared" si="355"/>
        <v>0</v>
      </c>
      <c r="Y1632" s="30">
        <f t="shared" si="356"/>
        <v>25.007219999999997</v>
      </c>
      <c r="Z1632" s="30">
        <f t="shared" si="357"/>
        <v>153.33333333333331</v>
      </c>
      <c r="AA1632" s="30">
        <f t="shared" si="358"/>
        <v>2.9304029304029302</v>
      </c>
      <c r="AB1632" s="30">
        <f t="shared" si="359"/>
        <v>0</v>
      </c>
      <c r="AC1632" s="30">
        <f t="shared" si="362"/>
        <v>999.62554373626381</v>
      </c>
    </row>
    <row r="1633" spans="1:29" x14ac:dyDescent="0.35">
      <c r="A1633" s="5">
        <v>45116.719359988427</v>
      </c>
      <c r="B1633" s="1">
        <v>1</v>
      </c>
      <c r="C1633" s="6">
        <v>848.33</v>
      </c>
      <c r="D1633" s="6">
        <v>1</v>
      </c>
      <c r="E1633" s="7" t="s">
        <v>19</v>
      </c>
      <c r="F1633" s="5">
        <v>45117.364701851853</v>
      </c>
      <c r="G1633" s="1">
        <v>2</v>
      </c>
      <c r="H1633" s="5">
        <v>45054.059857106484</v>
      </c>
      <c r="I1633" s="7" t="s">
        <v>20</v>
      </c>
      <c r="J1633" s="7"/>
      <c r="K1633" s="7" t="s">
        <v>38</v>
      </c>
      <c r="L1633" s="7" t="s">
        <v>31</v>
      </c>
      <c r="M1633" s="7" t="s">
        <v>32</v>
      </c>
      <c r="N1633" s="7" t="s">
        <v>23</v>
      </c>
      <c r="O1633" s="7" t="s">
        <v>38</v>
      </c>
      <c r="P1633" s="25">
        <f t="shared" si="363"/>
        <v>1632</v>
      </c>
      <c r="Q1633" s="28">
        <f t="shared" si="360"/>
        <v>45108</v>
      </c>
      <c r="R1633" s="28" t="str">
        <f t="shared" si="350"/>
        <v>OTA</v>
      </c>
      <c r="S1633" s="28" t="str">
        <f t="shared" si="351"/>
        <v>OTA</v>
      </c>
      <c r="T1633" s="29">
        <f t="shared" si="352"/>
        <v>7.326007326007326E-4</v>
      </c>
      <c r="U1633" s="29">
        <f t="shared" si="361"/>
        <v>7.326007326007326E-4</v>
      </c>
      <c r="V1633" s="30">
        <f t="shared" si="353"/>
        <v>127.2495</v>
      </c>
      <c r="W1633" s="30">
        <f t="shared" si="354"/>
        <v>0</v>
      </c>
      <c r="X1633" s="30">
        <f t="shared" si="355"/>
        <v>0</v>
      </c>
      <c r="Y1633" s="30">
        <f t="shared" si="356"/>
        <v>15.26994</v>
      </c>
      <c r="Z1633" s="30">
        <f t="shared" si="357"/>
        <v>115</v>
      </c>
      <c r="AA1633" s="30">
        <f t="shared" si="358"/>
        <v>1.4652014652014651</v>
      </c>
      <c r="AB1633" s="30">
        <f t="shared" si="359"/>
        <v>0</v>
      </c>
      <c r="AC1633" s="30">
        <f t="shared" si="362"/>
        <v>589.34535853479861</v>
      </c>
    </row>
    <row r="1634" spans="1:29" x14ac:dyDescent="0.35">
      <c r="A1634" s="5">
        <v>45116.931047233797</v>
      </c>
      <c r="B1634" s="1">
        <v>2</v>
      </c>
      <c r="C1634" s="6">
        <v>2045.31</v>
      </c>
      <c r="D1634" s="6">
        <v>1</v>
      </c>
      <c r="E1634" s="7" t="s">
        <v>19</v>
      </c>
      <c r="F1634" s="5">
        <v>45118.442654733793</v>
      </c>
      <c r="G1634" s="1">
        <v>2</v>
      </c>
      <c r="H1634" s="5">
        <v>45098.257111446757</v>
      </c>
      <c r="I1634" s="7" t="s">
        <v>20</v>
      </c>
      <c r="J1634" s="7"/>
      <c r="K1634" s="7" t="s">
        <v>50</v>
      </c>
      <c r="L1634" s="7" t="s">
        <v>31</v>
      </c>
      <c r="M1634" s="7" t="s">
        <v>32</v>
      </c>
      <c r="N1634" s="7" t="s">
        <v>28</v>
      </c>
      <c r="O1634" s="7" t="s">
        <v>51</v>
      </c>
      <c r="P1634" s="25">
        <f t="shared" si="363"/>
        <v>1633</v>
      </c>
      <c r="Q1634" s="28">
        <f t="shared" si="360"/>
        <v>45108</v>
      </c>
      <c r="R1634" s="28" t="str">
        <f t="shared" si="350"/>
        <v>OTA</v>
      </c>
      <c r="S1634" s="28" t="str">
        <f t="shared" si="351"/>
        <v>OTA</v>
      </c>
      <c r="T1634" s="29">
        <f t="shared" si="352"/>
        <v>1.4652014652014652E-3</v>
      </c>
      <c r="U1634" s="29">
        <f t="shared" si="361"/>
        <v>1.4652014652014652E-3</v>
      </c>
      <c r="V1634" s="30">
        <f t="shared" si="353"/>
        <v>306.79649999999998</v>
      </c>
      <c r="W1634" s="30">
        <f t="shared" si="354"/>
        <v>0</v>
      </c>
      <c r="X1634" s="30">
        <f t="shared" si="355"/>
        <v>0</v>
      </c>
      <c r="Y1634" s="30">
        <f t="shared" si="356"/>
        <v>36.815579999999997</v>
      </c>
      <c r="Z1634" s="30">
        <f t="shared" si="357"/>
        <v>153.33333333333331</v>
      </c>
      <c r="AA1634" s="30">
        <f t="shared" si="358"/>
        <v>2.9304029304029302</v>
      </c>
      <c r="AB1634" s="30">
        <f t="shared" si="359"/>
        <v>0</v>
      </c>
      <c r="AC1634" s="30">
        <f t="shared" si="362"/>
        <v>1545.4341837362638</v>
      </c>
    </row>
    <row r="1635" spans="1:29" x14ac:dyDescent="0.35">
      <c r="A1635" s="5">
        <v>45116.688132835647</v>
      </c>
      <c r="B1635" s="1">
        <v>1</v>
      </c>
      <c r="C1635" s="6">
        <v>1027.5899999999999</v>
      </c>
      <c r="D1635" s="6">
        <v>1</v>
      </c>
      <c r="E1635" s="7" t="s">
        <v>19</v>
      </c>
      <c r="F1635" s="5">
        <v>45117.375</v>
      </c>
      <c r="G1635" s="1">
        <v>2</v>
      </c>
      <c r="H1635" s="5">
        <v>45080.85843763889</v>
      </c>
      <c r="I1635" s="7" t="s">
        <v>20</v>
      </c>
      <c r="J1635" s="7"/>
      <c r="K1635" s="7"/>
      <c r="L1635" s="7" t="s">
        <v>21</v>
      </c>
      <c r="M1635" s="7" t="s">
        <v>70</v>
      </c>
      <c r="N1635" s="7" t="s">
        <v>28</v>
      </c>
      <c r="O1635" s="7" t="s">
        <v>46</v>
      </c>
      <c r="P1635" s="25">
        <f t="shared" si="363"/>
        <v>1634</v>
      </c>
      <c r="Q1635" s="28">
        <f t="shared" si="360"/>
        <v>45108</v>
      </c>
      <c r="R1635" s="28" t="str">
        <f t="shared" si="350"/>
        <v>WEB</v>
      </c>
      <c r="S1635" s="28" t="str">
        <f t="shared" si="351"/>
        <v>WEBSITE</v>
      </c>
      <c r="T1635" s="29">
        <f t="shared" si="352"/>
        <v>1.6863406408094434E-3</v>
      </c>
      <c r="U1635" s="29">
        <f t="shared" si="361"/>
        <v>1.6863406408094434E-3</v>
      </c>
      <c r="V1635" s="30">
        <f t="shared" si="353"/>
        <v>10.2759</v>
      </c>
      <c r="W1635" s="30">
        <f t="shared" si="354"/>
        <v>50</v>
      </c>
      <c r="X1635" s="30">
        <f t="shared" si="355"/>
        <v>0</v>
      </c>
      <c r="Y1635" s="30">
        <f t="shared" si="356"/>
        <v>14.386259999999998</v>
      </c>
      <c r="Z1635" s="30">
        <f t="shared" si="357"/>
        <v>115</v>
      </c>
      <c r="AA1635" s="30">
        <f t="shared" si="358"/>
        <v>16.863406408094434</v>
      </c>
      <c r="AB1635" s="30">
        <f t="shared" si="359"/>
        <v>0</v>
      </c>
      <c r="AC1635" s="30">
        <f t="shared" si="362"/>
        <v>821.06443359190553</v>
      </c>
    </row>
    <row r="1636" spans="1:29" x14ac:dyDescent="0.35">
      <c r="A1636" s="5">
        <v>45116.920826400463</v>
      </c>
      <c r="B1636" s="1">
        <v>2</v>
      </c>
      <c r="C1636" s="6">
        <v>2107.85</v>
      </c>
      <c r="D1636" s="6">
        <v>1</v>
      </c>
      <c r="E1636" s="7" t="s">
        <v>19</v>
      </c>
      <c r="F1636" s="5">
        <v>45118.391495949072</v>
      </c>
      <c r="G1636" s="1">
        <v>2</v>
      </c>
      <c r="H1636" s="5">
        <v>44975.714734108798</v>
      </c>
      <c r="I1636" s="7" t="s">
        <v>20</v>
      </c>
      <c r="J1636" s="7"/>
      <c r="K1636" s="7" t="s">
        <v>30</v>
      </c>
      <c r="L1636" s="7" t="s">
        <v>31</v>
      </c>
      <c r="M1636" s="7" t="s">
        <v>34</v>
      </c>
      <c r="N1636" s="7" t="s">
        <v>33</v>
      </c>
      <c r="O1636" s="7" t="s">
        <v>30</v>
      </c>
      <c r="P1636" s="25">
        <f t="shared" si="363"/>
        <v>1635</v>
      </c>
      <c r="Q1636" s="28">
        <f t="shared" si="360"/>
        <v>45108</v>
      </c>
      <c r="R1636" s="28" t="str">
        <f t="shared" si="350"/>
        <v>OTA</v>
      </c>
      <c r="S1636" s="28" t="str">
        <f t="shared" si="351"/>
        <v>OTA</v>
      </c>
      <c r="T1636" s="29">
        <f t="shared" si="352"/>
        <v>1.4652014652014652E-3</v>
      </c>
      <c r="U1636" s="29">
        <f t="shared" si="361"/>
        <v>1.4652014652014652E-3</v>
      </c>
      <c r="V1636" s="30">
        <f t="shared" si="353"/>
        <v>316.17749999999995</v>
      </c>
      <c r="W1636" s="30">
        <f t="shared" si="354"/>
        <v>0</v>
      </c>
      <c r="X1636" s="30">
        <f t="shared" si="355"/>
        <v>0</v>
      </c>
      <c r="Y1636" s="30">
        <f t="shared" si="356"/>
        <v>37.941299999999998</v>
      </c>
      <c r="Z1636" s="30">
        <f t="shared" si="357"/>
        <v>153.33333333333331</v>
      </c>
      <c r="AA1636" s="30">
        <f t="shared" si="358"/>
        <v>2.9304029304029302</v>
      </c>
      <c r="AB1636" s="30">
        <f t="shared" si="359"/>
        <v>0</v>
      </c>
      <c r="AC1636" s="30">
        <f t="shared" si="362"/>
        <v>1597.4674637362637</v>
      </c>
    </row>
    <row r="1637" spans="1:29" x14ac:dyDescent="0.35">
      <c r="A1637" s="5">
        <v>45116.715223796295</v>
      </c>
      <c r="B1637" s="1">
        <v>1</v>
      </c>
      <c r="C1637" s="6">
        <v>1065.19</v>
      </c>
      <c r="D1637" s="6">
        <v>1</v>
      </c>
      <c r="E1637" s="7" t="s">
        <v>19</v>
      </c>
      <c r="F1637" s="5">
        <v>45117.458242210647</v>
      </c>
      <c r="G1637" s="1">
        <v>2</v>
      </c>
      <c r="H1637" s="5">
        <v>45039.865754293984</v>
      </c>
      <c r="I1637" s="7" t="s">
        <v>20</v>
      </c>
      <c r="J1637" s="7"/>
      <c r="K1637" s="7" t="s">
        <v>35</v>
      </c>
      <c r="L1637" s="7" t="s">
        <v>31</v>
      </c>
      <c r="M1637" s="7" t="s">
        <v>34</v>
      </c>
      <c r="N1637" s="7" t="s">
        <v>33</v>
      </c>
      <c r="O1637" s="7" t="s">
        <v>47</v>
      </c>
      <c r="P1637" s="25">
        <f t="shared" si="363"/>
        <v>1636</v>
      </c>
      <c r="Q1637" s="28">
        <f t="shared" si="360"/>
        <v>45108</v>
      </c>
      <c r="R1637" s="28" t="str">
        <f t="shared" si="350"/>
        <v>OTA</v>
      </c>
      <c r="S1637" s="28" t="str">
        <f t="shared" si="351"/>
        <v>OTA</v>
      </c>
      <c r="T1637" s="29">
        <f t="shared" si="352"/>
        <v>7.326007326007326E-4</v>
      </c>
      <c r="U1637" s="29">
        <f t="shared" si="361"/>
        <v>7.326007326007326E-4</v>
      </c>
      <c r="V1637" s="30">
        <f t="shared" si="353"/>
        <v>159.77850000000001</v>
      </c>
      <c r="W1637" s="30">
        <f t="shared" si="354"/>
        <v>0</v>
      </c>
      <c r="X1637" s="30">
        <f t="shared" si="355"/>
        <v>0</v>
      </c>
      <c r="Y1637" s="30">
        <f t="shared" si="356"/>
        <v>19.17342</v>
      </c>
      <c r="Z1637" s="30">
        <f t="shared" si="357"/>
        <v>115</v>
      </c>
      <c r="AA1637" s="30">
        <f t="shared" si="358"/>
        <v>1.4652014652014651</v>
      </c>
      <c r="AB1637" s="30">
        <f t="shared" si="359"/>
        <v>0</v>
      </c>
      <c r="AC1637" s="30">
        <f t="shared" si="362"/>
        <v>769.77287853479856</v>
      </c>
    </row>
    <row r="1638" spans="1:29" x14ac:dyDescent="0.35">
      <c r="A1638" s="5">
        <v>45116.805164594909</v>
      </c>
      <c r="B1638" s="1">
        <v>1</v>
      </c>
      <c r="C1638" s="6">
        <v>866.78</v>
      </c>
      <c r="D1638" s="6">
        <v>1</v>
      </c>
      <c r="E1638" s="7" t="s">
        <v>19</v>
      </c>
      <c r="F1638" s="5">
        <v>45117.428730081017</v>
      </c>
      <c r="G1638" s="1">
        <v>2</v>
      </c>
      <c r="H1638" s="5">
        <v>44931.805626932874</v>
      </c>
      <c r="I1638" s="7" t="s">
        <v>20</v>
      </c>
      <c r="J1638" s="7"/>
      <c r="K1638" s="7" t="s">
        <v>35</v>
      </c>
      <c r="L1638" s="7" t="s">
        <v>31</v>
      </c>
      <c r="M1638" s="7" t="s">
        <v>32</v>
      </c>
      <c r="N1638" s="7" t="s">
        <v>33</v>
      </c>
      <c r="O1638" s="7" t="s">
        <v>47</v>
      </c>
      <c r="P1638" s="25">
        <f t="shared" si="363"/>
        <v>1637</v>
      </c>
      <c r="Q1638" s="28">
        <f t="shared" si="360"/>
        <v>45108</v>
      </c>
      <c r="R1638" s="28" t="str">
        <f t="shared" si="350"/>
        <v>OTA</v>
      </c>
      <c r="S1638" s="28" t="str">
        <f t="shared" si="351"/>
        <v>OTA</v>
      </c>
      <c r="T1638" s="29">
        <f t="shared" si="352"/>
        <v>7.326007326007326E-4</v>
      </c>
      <c r="U1638" s="29">
        <f t="shared" si="361"/>
        <v>7.326007326007326E-4</v>
      </c>
      <c r="V1638" s="30">
        <f t="shared" si="353"/>
        <v>130.017</v>
      </c>
      <c r="W1638" s="30">
        <f t="shared" si="354"/>
        <v>0</v>
      </c>
      <c r="X1638" s="30">
        <f t="shared" si="355"/>
        <v>0</v>
      </c>
      <c r="Y1638" s="30">
        <f t="shared" si="356"/>
        <v>15.602039999999999</v>
      </c>
      <c r="Z1638" s="30">
        <f t="shared" si="357"/>
        <v>115</v>
      </c>
      <c r="AA1638" s="30">
        <f t="shared" si="358"/>
        <v>1.4652014652014651</v>
      </c>
      <c r="AB1638" s="30">
        <f t="shared" si="359"/>
        <v>0</v>
      </c>
      <c r="AC1638" s="30">
        <f t="shared" si="362"/>
        <v>604.69575853479853</v>
      </c>
    </row>
    <row r="1639" spans="1:29" x14ac:dyDescent="0.35">
      <c r="A1639" s="5">
        <v>45116.624103113427</v>
      </c>
      <c r="B1639" s="1">
        <v>2</v>
      </c>
      <c r="C1639" s="6">
        <v>3286.2</v>
      </c>
      <c r="D1639" s="6">
        <v>1</v>
      </c>
      <c r="E1639" s="7" t="s">
        <v>19</v>
      </c>
      <c r="F1639" s="5">
        <v>45118.444502210645</v>
      </c>
      <c r="G1639" s="1">
        <v>2</v>
      </c>
      <c r="H1639" s="5">
        <v>45101.536594791665</v>
      </c>
      <c r="I1639" s="7" t="s">
        <v>41</v>
      </c>
      <c r="J1639" s="7"/>
      <c r="K1639" s="7" t="s">
        <v>35</v>
      </c>
      <c r="L1639" s="7" t="s">
        <v>31</v>
      </c>
      <c r="M1639" s="7" t="s">
        <v>58</v>
      </c>
      <c r="N1639" s="7" t="s">
        <v>33</v>
      </c>
      <c r="O1639" s="7" t="s">
        <v>47</v>
      </c>
      <c r="P1639" s="25">
        <f t="shared" si="363"/>
        <v>1638</v>
      </c>
      <c r="Q1639" s="28">
        <f t="shared" si="360"/>
        <v>45108</v>
      </c>
      <c r="R1639" s="28" t="str">
        <f t="shared" si="350"/>
        <v>OTA</v>
      </c>
      <c r="S1639" s="28" t="str">
        <f t="shared" si="351"/>
        <v>OTA</v>
      </c>
      <c r="T1639" s="29">
        <f t="shared" si="352"/>
        <v>1.4652014652014652E-3</v>
      </c>
      <c r="U1639" s="29">
        <f t="shared" si="361"/>
        <v>1.4652014652014652E-3</v>
      </c>
      <c r="V1639" s="30">
        <f t="shared" si="353"/>
        <v>492.92999999999995</v>
      </c>
      <c r="W1639" s="30">
        <f t="shared" si="354"/>
        <v>0</v>
      </c>
      <c r="X1639" s="30">
        <f t="shared" si="355"/>
        <v>0</v>
      </c>
      <c r="Y1639" s="30">
        <f t="shared" si="356"/>
        <v>59.151599999999995</v>
      </c>
      <c r="Z1639" s="30">
        <f t="shared" si="357"/>
        <v>153.33333333333331</v>
      </c>
      <c r="AA1639" s="30">
        <f t="shared" si="358"/>
        <v>2.9304029304029302</v>
      </c>
      <c r="AB1639" s="30">
        <f t="shared" si="359"/>
        <v>0</v>
      </c>
      <c r="AC1639" s="30">
        <f t="shared" si="362"/>
        <v>2577.8546637362638</v>
      </c>
    </row>
    <row r="1640" spans="1:29" x14ac:dyDescent="0.35">
      <c r="A1640" s="5">
        <v>45116.39371369213</v>
      </c>
      <c r="B1640" s="1">
        <v>1</v>
      </c>
      <c r="C1640" s="6">
        <v>1042.77</v>
      </c>
      <c r="D1640" s="6">
        <v>1</v>
      </c>
      <c r="E1640" s="7" t="s">
        <v>19</v>
      </c>
      <c r="F1640" s="5">
        <v>45117.353768854169</v>
      </c>
      <c r="G1640" s="1">
        <v>2</v>
      </c>
      <c r="H1640" s="5">
        <v>45006.924780057867</v>
      </c>
      <c r="I1640" s="7" t="s">
        <v>41</v>
      </c>
      <c r="J1640" s="7"/>
      <c r="K1640" s="7" t="s">
        <v>50</v>
      </c>
      <c r="L1640" s="7" t="s">
        <v>31</v>
      </c>
      <c r="M1640" s="7" t="s">
        <v>32</v>
      </c>
      <c r="N1640" s="7" t="s">
        <v>28</v>
      </c>
      <c r="O1640" s="7" t="s">
        <v>51</v>
      </c>
      <c r="P1640" s="25">
        <f t="shared" si="363"/>
        <v>1639</v>
      </c>
      <c r="Q1640" s="28">
        <f t="shared" si="360"/>
        <v>45108</v>
      </c>
      <c r="R1640" s="28" t="str">
        <f t="shared" si="350"/>
        <v>OTA</v>
      </c>
      <c r="S1640" s="28" t="str">
        <f t="shared" si="351"/>
        <v>OTA</v>
      </c>
      <c r="T1640" s="29">
        <f t="shared" si="352"/>
        <v>7.326007326007326E-4</v>
      </c>
      <c r="U1640" s="29">
        <f t="shared" si="361"/>
        <v>7.326007326007326E-4</v>
      </c>
      <c r="V1640" s="30">
        <f t="shared" si="353"/>
        <v>156.41549999999998</v>
      </c>
      <c r="W1640" s="30">
        <f t="shared" si="354"/>
        <v>0</v>
      </c>
      <c r="X1640" s="30">
        <f t="shared" si="355"/>
        <v>0</v>
      </c>
      <c r="Y1640" s="30">
        <f t="shared" si="356"/>
        <v>18.769859999999998</v>
      </c>
      <c r="Z1640" s="30">
        <f t="shared" si="357"/>
        <v>115</v>
      </c>
      <c r="AA1640" s="30">
        <f t="shared" si="358"/>
        <v>1.4652014652014651</v>
      </c>
      <c r="AB1640" s="30">
        <f t="shared" si="359"/>
        <v>0</v>
      </c>
      <c r="AC1640" s="30">
        <f t="shared" si="362"/>
        <v>751.11943853479852</v>
      </c>
    </row>
    <row r="1641" spans="1:29" x14ac:dyDescent="0.35">
      <c r="A1641" s="5">
        <v>45116.714116585645</v>
      </c>
      <c r="B1641" s="1">
        <v>3</v>
      </c>
      <c r="C1641" s="6">
        <v>2741.78</v>
      </c>
      <c r="D1641" s="6">
        <v>1</v>
      </c>
      <c r="E1641" s="7" t="s">
        <v>19</v>
      </c>
      <c r="F1641" s="5">
        <v>45119.448328622682</v>
      </c>
      <c r="G1641" s="1">
        <v>2</v>
      </c>
      <c r="H1641" s="5">
        <v>45112.43939190972</v>
      </c>
      <c r="I1641" s="7" t="s">
        <v>41</v>
      </c>
      <c r="J1641" s="7"/>
      <c r="K1641" s="7" t="s">
        <v>35</v>
      </c>
      <c r="L1641" s="7" t="s">
        <v>31</v>
      </c>
      <c r="M1641" s="7" t="s">
        <v>32</v>
      </c>
      <c r="N1641" s="7" t="s">
        <v>33</v>
      </c>
      <c r="O1641" s="7" t="s">
        <v>47</v>
      </c>
      <c r="P1641" s="25">
        <f t="shared" si="363"/>
        <v>1640</v>
      </c>
      <c r="Q1641" s="28">
        <f t="shared" si="360"/>
        <v>45108</v>
      </c>
      <c r="R1641" s="28" t="str">
        <f t="shared" si="350"/>
        <v>OTA</v>
      </c>
      <c r="S1641" s="28" t="str">
        <f t="shared" si="351"/>
        <v>OTA</v>
      </c>
      <c r="T1641" s="29">
        <f t="shared" si="352"/>
        <v>2.1978021978021978E-3</v>
      </c>
      <c r="U1641" s="29">
        <f t="shared" si="361"/>
        <v>2.1978021978021978E-3</v>
      </c>
      <c r="V1641" s="30">
        <f t="shared" si="353"/>
        <v>411.267</v>
      </c>
      <c r="W1641" s="30">
        <f t="shared" si="354"/>
        <v>0</v>
      </c>
      <c r="X1641" s="30">
        <f t="shared" si="355"/>
        <v>0</v>
      </c>
      <c r="Y1641" s="30">
        <f t="shared" si="356"/>
        <v>49.352040000000002</v>
      </c>
      <c r="Z1641" s="30">
        <f t="shared" si="357"/>
        <v>191.66666666666666</v>
      </c>
      <c r="AA1641" s="30">
        <f t="shared" si="358"/>
        <v>4.395604395604396</v>
      </c>
      <c r="AB1641" s="30">
        <f t="shared" si="359"/>
        <v>0</v>
      </c>
      <c r="AC1641" s="30">
        <f t="shared" si="362"/>
        <v>2085.0986889377291</v>
      </c>
    </row>
    <row r="1642" spans="1:29" x14ac:dyDescent="0.35">
      <c r="A1642" s="5">
        <v>45116.669817407404</v>
      </c>
      <c r="B1642" s="1">
        <v>2</v>
      </c>
      <c r="C1642" s="6">
        <v>2365.0700000000002</v>
      </c>
      <c r="D1642" s="6">
        <v>1</v>
      </c>
      <c r="E1642" s="7" t="s">
        <v>19</v>
      </c>
      <c r="F1642" s="5">
        <v>45118.424173252315</v>
      </c>
      <c r="G1642" s="1">
        <v>2</v>
      </c>
      <c r="H1642" s="5">
        <v>45112.902217199073</v>
      </c>
      <c r="I1642" s="7" t="s">
        <v>41</v>
      </c>
      <c r="J1642" s="7"/>
      <c r="K1642" s="7" t="s">
        <v>35</v>
      </c>
      <c r="L1642" s="7" t="s">
        <v>31</v>
      </c>
      <c r="M1642" s="7" t="s">
        <v>58</v>
      </c>
      <c r="N1642" s="7" t="s">
        <v>33</v>
      </c>
      <c r="O1642" s="7" t="s">
        <v>47</v>
      </c>
      <c r="P1642" s="25">
        <f t="shared" si="363"/>
        <v>1641</v>
      </c>
      <c r="Q1642" s="28">
        <f t="shared" si="360"/>
        <v>45108</v>
      </c>
      <c r="R1642" s="28" t="str">
        <f t="shared" si="350"/>
        <v>OTA</v>
      </c>
      <c r="S1642" s="28" t="str">
        <f t="shared" si="351"/>
        <v>OTA</v>
      </c>
      <c r="T1642" s="29">
        <f t="shared" si="352"/>
        <v>1.4652014652014652E-3</v>
      </c>
      <c r="U1642" s="29">
        <f t="shared" si="361"/>
        <v>1.4652014652014652E-3</v>
      </c>
      <c r="V1642" s="30">
        <f t="shared" si="353"/>
        <v>354.76050000000004</v>
      </c>
      <c r="W1642" s="30">
        <f t="shared" si="354"/>
        <v>0</v>
      </c>
      <c r="X1642" s="30">
        <f t="shared" si="355"/>
        <v>0</v>
      </c>
      <c r="Y1642" s="30">
        <f t="shared" si="356"/>
        <v>42.571260000000002</v>
      </c>
      <c r="Z1642" s="30">
        <f t="shared" si="357"/>
        <v>153.33333333333331</v>
      </c>
      <c r="AA1642" s="30">
        <f t="shared" si="358"/>
        <v>2.9304029304029302</v>
      </c>
      <c r="AB1642" s="30">
        <f t="shared" si="359"/>
        <v>0</v>
      </c>
      <c r="AC1642" s="30">
        <f t="shared" si="362"/>
        <v>1811.4745037362641</v>
      </c>
    </row>
    <row r="1643" spans="1:29" x14ac:dyDescent="0.35">
      <c r="A1643" s="5">
        <v>45116.676590486109</v>
      </c>
      <c r="B1643" s="1">
        <v>2</v>
      </c>
      <c r="C1643" s="6">
        <v>1888.52</v>
      </c>
      <c r="D1643" s="6">
        <v>1</v>
      </c>
      <c r="E1643" s="7" t="s">
        <v>19</v>
      </c>
      <c r="F1643" s="5">
        <v>45118.365667094906</v>
      </c>
      <c r="G1643" s="1">
        <v>2</v>
      </c>
      <c r="H1643" s="5">
        <v>45079.598746979165</v>
      </c>
      <c r="I1643" s="7" t="s">
        <v>41</v>
      </c>
      <c r="J1643" s="7"/>
      <c r="K1643" s="7" t="s">
        <v>38</v>
      </c>
      <c r="L1643" s="7" t="s">
        <v>31</v>
      </c>
      <c r="M1643" s="7" t="s">
        <v>34</v>
      </c>
      <c r="N1643" s="7" t="s">
        <v>23</v>
      </c>
      <c r="O1643" s="7" t="s">
        <v>38</v>
      </c>
      <c r="P1643" s="25">
        <f t="shared" si="363"/>
        <v>1642</v>
      </c>
      <c r="Q1643" s="28">
        <f t="shared" si="360"/>
        <v>45108</v>
      </c>
      <c r="R1643" s="28" t="str">
        <f t="shared" si="350"/>
        <v>OTA</v>
      </c>
      <c r="S1643" s="28" t="str">
        <f t="shared" si="351"/>
        <v>OTA</v>
      </c>
      <c r="T1643" s="29">
        <f t="shared" si="352"/>
        <v>1.4652014652014652E-3</v>
      </c>
      <c r="U1643" s="29">
        <f t="shared" si="361"/>
        <v>1.4652014652014652E-3</v>
      </c>
      <c r="V1643" s="30">
        <f t="shared" si="353"/>
        <v>283.27799999999996</v>
      </c>
      <c r="W1643" s="30">
        <f t="shared" si="354"/>
        <v>0</v>
      </c>
      <c r="X1643" s="30">
        <f t="shared" si="355"/>
        <v>0</v>
      </c>
      <c r="Y1643" s="30">
        <f t="shared" si="356"/>
        <v>33.993359999999996</v>
      </c>
      <c r="Z1643" s="30">
        <f t="shared" si="357"/>
        <v>153.33333333333331</v>
      </c>
      <c r="AA1643" s="30">
        <f t="shared" si="358"/>
        <v>2.9304029304029302</v>
      </c>
      <c r="AB1643" s="30">
        <f t="shared" si="359"/>
        <v>0</v>
      </c>
      <c r="AC1643" s="30">
        <f t="shared" si="362"/>
        <v>1414.9849037362637</v>
      </c>
    </row>
    <row r="1644" spans="1:29" x14ac:dyDescent="0.35">
      <c r="A1644" s="5">
        <v>45116.538544143521</v>
      </c>
      <c r="B1644" s="1">
        <v>1</v>
      </c>
      <c r="C1644" s="6">
        <v>1081.43</v>
      </c>
      <c r="D1644" s="6">
        <v>1</v>
      </c>
      <c r="E1644" s="7" t="s">
        <v>19</v>
      </c>
      <c r="F1644" s="5">
        <v>45117.436072233795</v>
      </c>
      <c r="G1644" s="1">
        <v>2</v>
      </c>
      <c r="H1644" s="5">
        <v>45116.538107488428</v>
      </c>
      <c r="I1644" s="7" t="s">
        <v>42</v>
      </c>
      <c r="J1644" s="7"/>
      <c r="K1644" s="7"/>
      <c r="L1644" s="7" t="s">
        <v>21</v>
      </c>
      <c r="M1644" s="7" t="s">
        <v>22</v>
      </c>
      <c r="N1644" s="7" t="s">
        <v>23</v>
      </c>
      <c r="O1644" s="7" t="s">
        <v>24</v>
      </c>
      <c r="P1644" s="25">
        <f t="shared" si="363"/>
        <v>1643</v>
      </c>
      <c r="Q1644" s="28">
        <f t="shared" si="360"/>
        <v>45108</v>
      </c>
      <c r="R1644" s="28" t="str">
        <f t="shared" si="350"/>
        <v>WEB</v>
      </c>
      <c r="S1644" s="28" t="str">
        <f t="shared" si="351"/>
        <v>OFFLINE</v>
      </c>
      <c r="T1644" s="29">
        <f t="shared" si="352"/>
        <v>1.6863406408094434E-3</v>
      </c>
      <c r="U1644" s="29">
        <f t="shared" si="361"/>
        <v>1.6863406408094434E-3</v>
      </c>
      <c r="V1644" s="30">
        <f t="shared" si="353"/>
        <v>0</v>
      </c>
      <c r="W1644" s="30">
        <f t="shared" si="354"/>
        <v>0</v>
      </c>
      <c r="X1644" s="30">
        <f t="shared" si="355"/>
        <v>0</v>
      </c>
      <c r="Y1644" s="30">
        <f t="shared" si="356"/>
        <v>15.140020000000002</v>
      </c>
      <c r="Z1644" s="30">
        <f t="shared" si="357"/>
        <v>115</v>
      </c>
      <c r="AA1644" s="30">
        <f t="shared" si="358"/>
        <v>0</v>
      </c>
      <c r="AB1644" s="30">
        <f t="shared" si="359"/>
        <v>0</v>
      </c>
      <c r="AC1644" s="30">
        <f t="shared" si="362"/>
        <v>951.28998000000001</v>
      </c>
    </row>
    <row r="1645" spans="1:29" x14ac:dyDescent="0.35">
      <c r="A1645" s="5">
        <v>45116.87195184028</v>
      </c>
      <c r="B1645" s="1">
        <v>1</v>
      </c>
      <c r="C1645" s="6">
        <v>1081.43</v>
      </c>
      <c r="D1645" s="6">
        <v>1</v>
      </c>
      <c r="E1645" s="7" t="s">
        <v>19</v>
      </c>
      <c r="F1645" s="5">
        <v>45117.36342976852</v>
      </c>
      <c r="G1645" s="1">
        <v>2</v>
      </c>
      <c r="H1645" s="5">
        <v>45116.789383368057</v>
      </c>
      <c r="I1645" s="7" t="s">
        <v>42</v>
      </c>
      <c r="J1645" s="7"/>
      <c r="K1645" s="7" t="s">
        <v>60</v>
      </c>
      <c r="L1645" s="7" t="s">
        <v>21</v>
      </c>
      <c r="M1645" s="7" t="s">
        <v>99</v>
      </c>
      <c r="N1645" s="7" t="s">
        <v>33</v>
      </c>
      <c r="O1645" s="7" t="s">
        <v>61</v>
      </c>
      <c r="P1645" s="25">
        <f t="shared" si="363"/>
        <v>1644</v>
      </c>
      <c r="Q1645" s="28">
        <f t="shared" si="360"/>
        <v>45108</v>
      </c>
      <c r="R1645" s="28" t="str">
        <f t="shared" si="350"/>
        <v>WEB</v>
      </c>
      <c r="S1645" s="28" t="str">
        <f t="shared" si="351"/>
        <v>META</v>
      </c>
      <c r="T1645" s="29">
        <f t="shared" si="352"/>
        <v>1.6863406408094434E-3</v>
      </c>
      <c r="U1645" s="29">
        <f t="shared" si="361"/>
        <v>1.6863406408094434E-3</v>
      </c>
      <c r="V1645" s="30">
        <f t="shared" si="353"/>
        <v>0</v>
      </c>
      <c r="W1645" s="30">
        <f t="shared" si="354"/>
        <v>0</v>
      </c>
      <c r="X1645" s="30">
        <f t="shared" si="355"/>
        <v>0</v>
      </c>
      <c r="Y1645" s="30">
        <f t="shared" si="356"/>
        <v>19.46574</v>
      </c>
      <c r="Z1645" s="30">
        <f t="shared" si="357"/>
        <v>115</v>
      </c>
      <c r="AA1645" s="30">
        <f t="shared" si="358"/>
        <v>0</v>
      </c>
      <c r="AB1645" s="30">
        <f t="shared" si="359"/>
        <v>0</v>
      </c>
      <c r="AC1645" s="30">
        <f t="shared" si="362"/>
        <v>946.96426000000008</v>
      </c>
    </row>
    <row r="1646" spans="1:29" x14ac:dyDescent="0.35">
      <c r="A1646" s="5">
        <v>45116.771637708334</v>
      </c>
      <c r="B1646" s="1">
        <v>2</v>
      </c>
      <c r="C1646" s="6">
        <v>3932.91</v>
      </c>
      <c r="D1646" s="6">
        <v>1</v>
      </c>
      <c r="E1646" s="7" t="s">
        <v>19</v>
      </c>
      <c r="F1646" s="5">
        <v>45118.381750393521</v>
      </c>
      <c r="G1646" s="1">
        <v>4</v>
      </c>
      <c r="H1646" s="5">
        <v>45059.845272824074</v>
      </c>
      <c r="I1646" s="7" t="s">
        <v>44</v>
      </c>
      <c r="J1646" s="7"/>
      <c r="K1646" s="7" t="s">
        <v>38</v>
      </c>
      <c r="L1646" s="7" t="s">
        <v>31</v>
      </c>
      <c r="M1646" s="7" t="s">
        <v>32</v>
      </c>
      <c r="N1646" s="7" t="s">
        <v>23</v>
      </c>
      <c r="O1646" s="7" t="s">
        <v>38</v>
      </c>
      <c r="P1646" s="25">
        <f t="shared" si="363"/>
        <v>1645</v>
      </c>
      <c r="Q1646" s="28">
        <f t="shared" si="360"/>
        <v>45108</v>
      </c>
      <c r="R1646" s="28" t="str">
        <f t="shared" si="350"/>
        <v>OTA</v>
      </c>
      <c r="S1646" s="28" t="str">
        <f t="shared" si="351"/>
        <v>OTA</v>
      </c>
      <c r="T1646" s="29">
        <f t="shared" si="352"/>
        <v>1.4652014652014652E-3</v>
      </c>
      <c r="U1646" s="29">
        <f t="shared" si="361"/>
        <v>1.4652014652014652E-3</v>
      </c>
      <c r="V1646" s="30">
        <f t="shared" si="353"/>
        <v>589.93649999999991</v>
      </c>
      <c r="W1646" s="30">
        <f t="shared" si="354"/>
        <v>0</v>
      </c>
      <c r="X1646" s="30">
        <f t="shared" si="355"/>
        <v>0</v>
      </c>
      <c r="Y1646" s="30">
        <f t="shared" si="356"/>
        <v>70.792379999999994</v>
      </c>
      <c r="Z1646" s="30">
        <f t="shared" si="357"/>
        <v>153.33333333333331</v>
      </c>
      <c r="AA1646" s="30">
        <f t="shared" si="358"/>
        <v>2.9304029304029302</v>
      </c>
      <c r="AB1646" s="30">
        <f t="shared" si="359"/>
        <v>0</v>
      </c>
      <c r="AC1646" s="30">
        <f t="shared" si="362"/>
        <v>3115.9173837362637</v>
      </c>
    </row>
    <row r="1647" spans="1:29" x14ac:dyDescent="0.35">
      <c r="A1647" s="5">
        <v>45116.718069722221</v>
      </c>
      <c r="B1647" s="1">
        <v>1</v>
      </c>
      <c r="C1647" s="6">
        <v>2056.16</v>
      </c>
      <c r="D1647" s="6">
        <v>1</v>
      </c>
      <c r="E1647" s="7" t="s">
        <v>19</v>
      </c>
      <c r="F1647" s="5">
        <v>45117.354941504629</v>
      </c>
      <c r="G1647" s="1">
        <v>4</v>
      </c>
      <c r="H1647" s="5">
        <v>45003.074440810182</v>
      </c>
      <c r="I1647" s="7" t="s">
        <v>44</v>
      </c>
      <c r="J1647" s="7"/>
      <c r="K1647" s="7" t="s">
        <v>35</v>
      </c>
      <c r="L1647" s="7" t="s">
        <v>31</v>
      </c>
      <c r="M1647" s="7" t="s">
        <v>32</v>
      </c>
      <c r="N1647" s="7" t="s">
        <v>33</v>
      </c>
      <c r="O1647" s="7" t="s">
        <v>35</v>
      </c>
      <c r="P1647" s="25">
        <f t="shared" si="363"/>
        <v>1646</v>
      </c>
      <c r="Q1647" s="28">
        <f t="shared" si="360"/>
        <v>45108</v>
      </c>
      <c r="R1647" s="28" t="str">
        <f t="shared" si="350"/>
        <v>OTA</v>
      </c>
      <c r="S1647" s="28" t="str">
        <f t="shared" si="351"/>
        <v>OTA</v>
      </c>
      <c r="T1647" s="29">
        <f t="shared" si="352"/>
        <v>7.326007326007326E-4</v>
      </c>
      <c r="U1647" s="29">
        <f t="shared" si="361"/>
        <v>7.326007326007326E-4</v>
      </c>
      <c r="V1647" s="30">
        <f t="shared" si="353"/>
        <v>308.42399999999998</v>
      </c>
      <c r="W1647" s="30">
        <f t="shared" si="354"/>
        <v>0</v>
      </c>
      <c r="X1647" s="30">
        <f t="shared" si="355"/>
        <v>0</v>
      </c>
      <c r="Y1647" s="30">
        <f t="shared" si="356"/>
        <v>37.010879999999993</v>
      </c>
      <c r="Z1647" s="30">
        <f t="shared" si="357"/>
        <v>115</v>
      </c>
      <c r="AA1647" s="30">
        <f t="shared" si="358"/>
        <v>1.4652014652014651</v>
      </c>
      <c r="AB1647" s="30">
        <f t="shared" si="359"/>
        <v>0</v>
      </c>
      <c r="AC1647" s="30">
        <f t="shared" si="362"/>
        <v>1594.2599185347985</v>
      </c>
    </row>
    <row r="1648" spans="1:29" x14ac:dyDescent="0.35">
      <c r="A1648" s="5">
        <v>45117.079647222221</v>
      </c>
      <c r="B1648" s="1">
        <v>5</v>
      </c>
      <c r="C1648" s="6">
        <v>13602.65</v>
      </c>
      <c r="D1648" s="6">
        <v>1</v>
      </c>
      <c r="E1648" s="7" t="s">
        <v>19</v>
      </c>
      <c r="F1648" s="5">
        <v>45121.312707546298</v>
      </c>
      <c r="G1648" s="1">
        <v>4</v>
      </c>
      <c r="H1648" s="5">
        <v>45074.807772986111</v>
      </c>
      <c r="I1648" s="7" t="s">
        <v>44</v>
      </c>
      <c r="J1648" s="7"/>
      <c r="K1648" s="7" t="s">
        <v>35</v>
      </c>
      <c r="L1648" s="7" t="s">
        <v>31</v>
      </c>
      <c r="M1648" s="7" t="s">
        <v>32</v>
      </c>
      <c r="N1648" s="7" t="s">
        <v>33</v>
      </c>
      <c r="O1648" s="7" t="s">
        <v>36</v>
      </c>
      <c r="P1648" s="25">
        <f t="shared" si="363"/>
        <v>1647</v>
      </c>
      <c r="Q1648" s="28">
        <f t="shared" si="360"/>
        <v>45108</v>
      </c>
      <c r="R1648" s="28" t="str">
        <f t="shared" si="350"/>
        <v>OTA</v>
      </c>
      <c r="S1648" s="28" t="str">
        <f t="shared" si="351"/>
        <v>OTA</v>
      </c>
      <c r="T1648" s="29">
        <f t="shared" si="352"/>
        <v>3.663003663003663E-3</v>
      </c>
      <c r="U1648" s="29">
        <f t="shared" si="361"/>
        <v>3.663003663003663E-3</v>
      </c>
      <c r="V1648" s="30">
        <f t="shared" si="353"/>
        <v>2040.3974999999998</v>
      </c>
      <c r="W1648" s="30">
        <f t="shared" si="354"/>
        <v>0</v>
      </c>
      <c r="X1648" s="30">
        <f t="shared" si="355"/>
        <v>0</v>
      </c>
      <c r="Y1648" s="30">
        <f t="shared" si="356"/>
        <v>244.84769999999997</v>
      </c>
      <c r="Z1648" s="30">
        <f t="shared" si="357"/>
        <v>268.33333333333331</v>
      </c>
      <c r="AA1648" s="30">
        <f t="shared" si="358"/>
        <v>7.3260073260073257</v>
      </c>
      <c r="AB1648" s="30">
        <f t="shared" si="359"/>
        <v>0</v>
      </c>
      <c r="AC1648" s="30">
        <f t="shared" si="362"/>
        <v>11041.745459340658</v>
      </c>
    </row>
    <row r="1649" spans="1:29" x14ac:dyDescent="0.35">
      <c r="A1649" s="5">
        <v>45116.729870266201</v>
      </c>
      <c r="B1649" s="1">
        <v>1</v>
      </c>
      <c r="C1649" s="6">
        <v>730.71</v>
      </c>
      <c r="D1649" s="6">
        <v>1</v>
      </c>
      <c r="E1649" s="7" t="s">
        <v>19</v>
      </c>
      <c r="F1649" s="5">
        <v>45117.356539363427</v>
      </c>
      <c r="G1649" s="1">
        <v>2</v>
      </c>
      <c r="H1649" s="5">
        <v>44990.965545497682</v>
      </c>
      <c r="I1649" s="7" t="s">
        <v>48</v>
      </c>
      <c r="J1649" s="7"/>
      <c r="K1649" s="7"/>
      <c r="L1649" s="7" t="s">
        <v>21</v>
      </c>
      <c r="M1649" s="7" t="s">
        <v>57</v>
      </c>
      <c r="N1649" s="7" t="s">
        <v>28</v>
      </c>
      <c r="O1649" s="7" t="s">
        <v>46</v>
      </c>
      <c r="P1649" s="25">
        <f t="shared" si="363"/>
        <v>1648</v>
      </c>
      <c r="Q1649" s="28">
        <f t="shared" si="360"/>
        <v>45108</v>
      </c>
      <c r="R1649" s="28" t="str">
        <f t="shared" si="350"/>
        <v>WEB</v>
      </c>
      <c r="S1649" s="28" t="str">
        <f t="shared" si="351"/>
        <v>WEBSITE</v>
      </c>
      <c r="T1649" s="29">
        <f t="shared" si="352"/>
        <v>1.6863406408094434E-3</v>
      </c>
      <c r="U1649" s="29">
        <f t="shared" si="361"/>
        <v>1.6863406408094434E-3</v>
      </c>
      <c r="V1649" s="30">
        <f t="shared" si="353"/>
        <v>7.3071000000000002</v>
      </c>
      <c r="W1649" s="30">
        <f t="shared" si="354"/>
        <v>50</v>
      </c>
      <c r="X1649" s="30">
        <f t="shared" si="355"/>
        <v>0</v>
      </c>
      <c r="Y1649" s="30">
        <f t="shared" si="356"/>
        <v>10.229940000000001</v>
      </c>
      <c r="Z1649" s="30">
        <f t="shared" si="357"/>
        <v>115</v>
      </c>
      <c r="AA1649" s="30">
        <f t="shared" si="358"/>
        <v>16.863406408094434</v>
      </c>
      <c r="AB1649" s="30">
        <f t="shared" si="359"/>
        <v>0</v>
      </c>
      <c r="AC1649" s="30">
        <f t="shared" si="362"/>
        <v>531.30955359190557</v>
      </c>
    </row>
    <row r="1650" spans="1:29" x14ac:dyDescent="0.35">
      <c r="A1650" s="5">
        <v>45116.712845497685</v>
      </c>
      <c r="B1650" s="1">
        <v>1</v>
      </c>
      <c r="C1650" s="6">
        <v>413.62</v>
      </c>
      <c r="D1650" s="6">
        <v>1</v>
      </c>
      <c r="E1650" s="7" t="s">
        <v>19</v>
      </c>
      <c r="F1650" s="5">
        <v>45117.458333333336</v>
      </c>
      <c r="G1650" s="1">
        <v>2</v>
      </c>
      <c r="H1650" s="5">
        <v>44990.855381365742</v>
      </c>
      <c r="I1650" s="7" t="s">
        <v>48</v>
      </c>
      <c r="J1650" s="7"/>
      <c r="K1650" s="7" t="s">
        <v>50</v>
      </c>
      <c r="L1650" s="7" t="s">
        <v>31</v>
      </c>
      <c r="M1650" s="7" t="s">
        <v>32</v>
      </c>
      <c r="N1650" s="7" t="s">
        <v>33</v>
      </c>
      <c r="O1650" s="7" t="s">
        <v>51</v>
      </c>
      <c r="P1650" s="25">
        <f t="shared" si="363"/>
        <v>1649</v>
      </c>
      <c r="Q1650" s="28">
        <f t="shared" si="360"/>
        <v>45108</v>
      </c>
      <c r="R1650" s="28" t="str">
        <f t="shared" si="350"/>
        <v>OTA</v>
      </c>
      <c r="S1650" s="28" t="str">
        <f t="shared" si="351"/>
        <v>OTA</v>
      </c>
      <c r="T1650" s="29">
        <f t="shared" si="352"/>
        <v>7.326007326007326E-4</v>
      </c>
      <c r="U1650" s="29">
        <f t="shared" si="361"/>
        <v>7.326007326007326E-4</v>
      </c>
      <c r="V1650" s="30">
        <f t="shared" si="353"/>
        <v>62.042999999999999</v>
      </c>
      <c r="W1650" s="30">
        <f t="shared" si="354"/>
        <v>0</v>
      </c>
      <c r="X1650" s="30">
        <f t="shared" si="355"/>
        <v>0</v>
      </c>
      <c r="Y1650" s="30">
        <f t="shared" si="356"/>
        <v>7.4451599999999996</v>
      </c>
      <c r="Z1650" s="30">
        <f t="shared" si="357"/>
        <v>115</v>
      </c>
      <c r="AA1650" s="30">
        <f t="shared" si="358"/>
        <v>1.4652014652014651</v>
      </c>
      <c r="AB1650" s="30">
        <f t="shared" si="359"/>
        <v>0</v>
      </c>
      <c r="AC1650" s="30">
        <f t="shared" si="362"/>
        <v>227.66663853479855</v>
      </c>
    </row>
    <row r="1651" spans="1:29" x14ac:dyDescent="0.35">
      <c r="A1651" s="5">
        <v>45117.109953587962</v>
      </c>
      <c r="B1651" s="1">
        <v>1</v>
      </c>
      <c r="C1651" s="6">
        <v>1056.6099999999999</v>
      </c>
      <c r="D1651" s="6">
        <v>1</v>
      </c>
      <c r="E1651" s="7" t="s">
        <v>19</v>
      </c>
      <c r="F1651" s="5">
        <v>45117.381665381945</v>
      </c>
      <c r="G1651" s="1">
        <v>2</v>
      </c>
      <c r="H1651" s="5">
        <v>45066.595922766202</v>
      </c>
      <c r="I1651" s="7" t="s">
        <v>48</v>
      </c>
      <c r="J1651" s="7"/>
      <c r="K1651" s="7"/>
      <c r="L1651" s="7" t="s">
        <v>21</v>
      </c>
      <c r="M1651" s="7" t="s">
        <v>52</v>
      </c>
      <c r="N1651" s="7" t="s">
        <v>33</v>
      </c>
      <c r="O1651" s="7" t="s">
        <v>46</v>
      </c>
      <c r="P1651" s="25">
        <f t="shared" si="363"/>
        <v>1650</v>
      </c>
      <c r="Q1651" s="28">
        <f t="shared" si="360"/>
        <v>45108</v>
      </c>
      <c r="R1651" s="28" t="str">
        <f t="shared" si="350"/>
        <v>WEB</v>
      </c>
      <c r="S1651" s="28" t="str">
        <f t="shared" si="351"/>
        <v>WEBSITE</v>
      </c>
      <c r="T1651" s="29">
        <f t="shared" si="352"/>
        <v>1.6863406408094434E-3</v>
      </c>
      <c r="U1651" s="29">
        <f t="shared" si="361"/>
        <v>1.6863406408094434E-3</v>
      </c>
      <c r="V1651" s="30">
        <f t="shared" si="353"/>
        <v>10.566099999999999</v>
      </c>
      <c r="W1651" s="30">
        <f t="shared" si="354"/>
        <v>50</v>
      </c>
      <c r="X1651" s="30">
        <f t="shared" si="355"/>
        <v>0</v>
      </c>
      <c r="Y1651" s="30">
        <f t="shared" si="356"/>
        <v>14.792539999999999</v>
      </c>
      <c r="Z1651" s="30">
        <f t="shared" si="357"/>
        <v>115</v>
      </c>
      <c r="AA1651" s="30">
        <f t="shared" si="358"/>
        <v>16.863406408094434</v>
      </c>
      <c r="AB1651" s="30">
        <f t="shared" si="359"/>
        <v>0</v>
      </c>
      <c r="AC1651" s="30">
        <f t="shared" si="362"/>
        <v>849.38795359190544</v>
      </c>
    </row>
    <row r="1652" spans="1:29" x14ac:dyDescent="0.35">
      <c r="A1652" s="5">
        <v>45117.023276493055</v>
      </c>
      <c r="B1652" s="1">
        <v>2</v>
      </c>
      <c r="C1652" s="6">
        <v>2315.7800000000002</v>
      </c>
      <c r="D1652" s="6">
        <v>1</v>
      </c>
      <c r="E1652" s="7" t="s">
        <v>19</v>
      </c>
      <c r="F1652" s="5">
        <v>45118.296598460649</v>
      </c>
      <c r="G1652" s="1">
        <v>2</v>
      </c>
      <c r="H1652" s="5">
        <v>45077.850108564817</v>
      </c>
      <c r="I1652" s="7" t="s">
        <v>48</v>
      </c>
      <c r="J1652" s="7"/>
      <c r="K1652" s="7"/>
      <c r="L1652" s="7" t="s">
        <v>21</v>
      </c>
      <c r="M1652" s="7" t="s">
        <v>70</v>
      </c>
      <c r="N1652" s="7" t="s">
        <v>23</v>
      </c>
      <c r="O1652" s="7" t="s">
        <v>46</v>
      </c>
      <c r="P1652" s="25">
        <f t="shared" si="363"/>
        <v>1651</v>
      </c>
      <c r="Q1652" s="28">
        <f t="shared" si="360"/>
        <v>45108</v>
      </c>
      <c r="R1652" s="28" t="str">
        <f t="shared" si="350"/>
        <v>WEB</v>
      </c>
      <c r="S1652" s="28" t="str">
        <f t="shared" si="351"/>
        <v>WEBSITE</v>
      </c>
      <c r="T1652" s="29">
        <f t="shared" si="352"/>
        <v>3.3726812816188868E-3</v>
      </c>
      <c r="U1652" s="29">
        <f t="shared" si="361"/>
        <v>3.3726812816188868E-3</v>
      </c>
      <c r="V1652" s="30">
        <f t="shared" si="353"/>
        <v>23.157800000000002</v>
      </c>
      <c r="W1652" s="30">
        <f t="shared" si="354"/>
        <v>50</v>
      </c>
      <c r="X1652" s="30">
        <f t="shared" si="355"/>
        <v>0</v>
      </c>
      <c r="Y1652" s="30">
        <f t="shared" si="356"/>
        <v>32.420920000000002</v>
      </c>
      <c r="Z1652" s="30">
        <f t="shared" si="357"/>
        <v>153.33333333333331</v>
      </c>
      <c r="AA1652" s="30">
        <f t="shared" si="358"/>
        <v>33.726812816188868</v>
      </c>
      <c r="AB1652" s="30">
        <f t="shared" si="359"/>
        <v>0</v>
      </c>
      <c r="AC1652" s="30">
        <f t="shared" si="362"/>
        <v>2023.1411338504781</v>
      </c>
    </row>
    <row r="1653" spans="1:29" x14ac:dyDescent="0.35">
      <c r="A1653" s="5">
        <v>45116.987152638889</v>
      </c>
      <c r="B1653" s="1">
        <v>2</v>
      </c>
      <c r="C1653" s="6">
        <v>2995.53</v>
      </c>
      <c r="D1653" s="6">
        <v>1</v>
      </c>
      <c r="E1653" s="7" t="s">
        <v>19</v>
      </c>
      <c r="F1653" s="5">
        <v>45118.157394571761</v>
      </c>
      <c r="G1653" s="1">
        <v>3</v>
      </c>
      <c r="H1653" s="5">
        <v>45115.520622662036</v>
      </c>
      <c r="I1653" s="7" t="s">
        <v>63</v>
      </c>
      <c r="J1653" s="7"/>
      <c r="K1653" s="7" t="s">
        <v>30</v>
      </c>
      <c r="L1653" s="7" t="s">
        <v>31</v>
      </c>
      <c r="M1653" s="7" t="s">
        <v>32</v>
      </c>
      <c r="N1653" s="7" t="s">
        <v>33</v>
      </c>
      <c r="O1653" s="7" t="s">
        <v>30</v>
      </c>
      <c r="P1653" s="25">
        <f t="shared" si="363"/>
        <v>1652</v>
      </c>
      <c r="Q1653" s="28">
        <f t="shared" si="360"/>
        <v>45108</v>
      </c>
      <c r="R1653" s="28" t="str">
        <f t="shared" si="350"/>
        <v>OTA</v>
      </c>
      <c r="S1653" s="28" t="str">
        <f t="shared" si="351"/>
        <v>OTA</v>
      </c>
      <c r="T1653" s="29">
        <f t="shared" si="352"/>
        <v>1.4652014652014652E-3</v>
      </c>
      <c r="U1653" s="29">
        <f t="shared" si="361"/>
        <v>1.4652014652014652E-3</v>
      </c>
      <c r="V1653" s="30">
        <f t="shared" si="353"/>
        <v>449.3295</v>
      </c>
      <c r="W1653" s="30">
        <f t="shared" si="354"/>
        <v>0</v>
      </c>
      <c r="X1653" s="30">
        <f t="shared" si="355"/>
        <v>0</v>
      </c>
      <c r="Y1653" s="30">
        <f t="shared" si="356"/>
        <v>53.919539999999998</v>
      </c>
      <c r="Z1653" s="30">
        <f t="shared" si="357"/>
        <v>153.33333333333331</v>
      </c>
      <c r="AA1653" s="30">
        <f t="shared" si="358"/>
        <v>2.9304029304029302</v>
      </c>
      <c r="AB1653" s="30">
        <f t="shared" si="359"/>
        <v>0</v>
      </c>
      <c r="AC1653" s="30">
        <f t="shared" si="362"/>
        <v>2336.017223736264</v>
      </c>
    </row>
    <row r="1654" spans="1:29" x14ac:dyDescent="0.35">
      <c r="A1654" s="5">
        <v>45116.647545474538</v>
      </c>
      <c r="B1654" s="1">
        <v>1</v>
      </c>
      <c r="C1654" s="6">
        <v>1453.14</v>
      </c>
      <c r="D1654" s="6">
        <v>1</v>
      </c>
      <c r="E1654" s="7" t="s">
        <v>19</v>
      </c>
      <c r="F1654" s="5">
        <v>45117.291666666664</v>
      </c>
      <c r="G1654" s="1">
        <v>4</v>
      </c>
      <c r="H1654" s="5">
        <v>44956.945622511572</v>
      </c>
      <c r="I1654" s="7" t="s">
        <v>63</v>
      </c>
      <c r="J1654" s="7"/>
      <c r="K1654" s="7" t="s">
        <v>50</v>
      </c>
      <c r="L1654" s="7" t="s">
        <v>31</v>
      </c>
      <c r="M1654" s="7" t="s">
        <v>32</v>
      </c>
      <c r="N1654" s="7" t="s">
        <v>33</v>
      </c>
      <c r="O1654" s="7" t="s">
        <v>51</v>
      </c>
      <c r="P1654" s="25">
        <f t="shared" si="363"/>
        <v>1653</v>
      </c>
      <c r="Q1654" s="28">
        <f t="shared" si="360"/>
        <v>45108</v>
      </c>
      <c r="R1654" s="28" t="str">
        <f t="shared" si="350"/>
        <v>OTA</v>
      </c>
      <c r="S1654" s="28" t="str">
        <f t="shared" si="351"/>
        <v>OTA</v>
      </c>
      <c r="T1654" s="29">
        <f t="shared" si="352"/>
        <v>7.326007326007326E-4</v>
      </c>
      <c r="U1654" s="29">
        <f t="shared" si="361"/>
        <v>7.326007326007326E-4</v>
      </c>
      <c r="V1654" s="30">
        <f t="shared" si="353"/>
        <v>217.971</v>
      </c>
      <c r="W1654" s="30">
        <f t="shared" si="354"/>
        <v>0</v>
      </c>
      <c r="X1654" s="30">
        <f t="shared" si="355"/>
        <v>0</v>
      </c>
      <c r="Y1654" s="30">
        <f t="shared" si="356"/>
        <v>26.15652</v>
      </c>
      <c r="Z1654" s="30">
        <f t="shared" si="357"/>
        <v>115</v>
      </c>
      <c r="AA1654" s="30">
        <f t="shared" si="358"/>
        <v>1.4652014652014651</v>
      </c>
      <c r="AB1654" s="30">
        <f t="shared" si="359"/>
        <v>0</v>
      </c>
      <c r="AC1654" s="30">
        <f t="shared" si="362"/>
        <v>1092.5472785347986</v>
      </c>
    </row>
    <row r="1655" spans="1:29" x14ac:dyDescent="0.35">
      <c r="A1655" s="5">
        <v>45116.647636608795</v>
      </c>
      <c r="B1655" s="1">
        <v>1</v>
      </c>
      <c r="C1655" s="6">
        <v>1453.14</v>
      </c>
      <c r="D1655" s="6">
        <v>1</v>
      </c>
      <c r="E1655" s="7" t="s">
        <v>19</v>
      </c>
      <c r="F1655" s="5">
        <v>45117.291666666664</v>
      </c>
      <c r="G1655" s="1">
        <v>4</v>
      </c>
      <c r="H1655" s="5">
        <v>44956.945622500003</v>
      </c>
      <c r="I1655" s="7" t="s">
        <v>63</v>
      </c>
      <c r="J1655" s="7"/>
      <c r="K1655" s="7" t="s">
        <v>50</v>
      </c>
      <c r="L1655" s="7" t="s">
        <v>31</v>
      </c>
      <c r="M1655" s="7" t="s">
        <v>32</v>
      </c>
      <c r="N1655" s="7" t="s">
        <v>33</v>
      </c>
      <c r="O1655" s="7" t="s">
        <v>51</v>
      </c>
      <c r="P1655" s="25">
        <f t="shared" si="363"/>
        <v>1654</v>
      </c>
      <c r="Q1655" s="28">
        <f t="shared" si="360"/>
        <v>45108</v>
      </c>
      <c r="R1655" s="28" t="str">
        <f t="shared" si="350"/>
        <v>OTA</v>
      </c>
      <c r="S1655" s="28" t="str">
        <f t="shared" si="351"/>
        <v>OTA</v>
      </c>
      <c r="T1655" s="29">
        <f t="shared" si="352"/>
        <v>7.326007326007326E-4</v>
      </c>
      <c r="U1655" s="29">
        <f t="shared" si="361"/>
        <v>7.326007326007326E-4</v>
      </c>
      <c r="V1655" s="30">
        <f t="shared" si="353"/>
        <v>217.971</v>
      </c>
      <c r="W1655" s="30">
        <f t="shared" si="354"/>
        <v>0</v>
      </c>
      <c r="X1655" s="30">
        <f t="shared" si="355"/>
        <v>0</v>
      </c>
      <c r="Y1655" s="30">
        <f t="shared" si="356"/>
        <v>26.15652</v>
      </c>
      <c r="Z1655" s="30">
        <f t="shared" si="357"/>
        <v>115</v>
      </c>
      <c r="AA1655" s="30">
        <f t="shared" si="358"/>
        <v>1.4652014652014651</v>
      </c>
      <c r="AB1655" s="30">
        <f t="shared" si="359"/>
        <v>0</v>
      </c>
      <c r="AC1655" s="30">
        <f t="shared" si="362"/>
        <v>1092.5472785347986</v>
      </c>
    </row>
    <row r="1656" spans="1:29" x14ac:dyDescent="0.35">
      <c r="A1656" s="5">
        <v>45116.673375879633</v>
      </c>
      <c r="B1656" s="1">
        <v>7</v>
      </c>
      <c r="C1656" s="6">
        <v>3435.09</v>
      </c>
      <c r="D1656" s="6">
        <v>1</v>
      </c>
      <c r="E1656" s="7" t="s">
        <v>19</v>
      </c>
      <c r="F1656" s="5">
        <v>45123.300015682871</v>
      </c>
      <c r="G1656" s="1">
        <v>1</v>
      </c>
      <c r="H1656" s="5">
        <v>45072.550129618059</v>
      </c>
      <c r="I1656" s="7" t="s">
        <v>49</v>
      </c>
      <c r="J1656" s="7"/>
      <c r="K1656" s="7" t="s">
        <v>38</v>
      </c>
      <c r="L1656" s="7" t="s">
        <v>31</v>
      </c>
      <c r="M1656" s="7" t="s">
        <v>34</v>
      </c>
      <c r="N1656" s="7" t="s">
        <v>23</v>
      </c>
      <c r="O1656" s="7" t="s">
        <v>38</v>
      </c>
      <c r="P1656" s="25">
        <f t="shared" si="363"/>
        <v>1655</v>
      </c>
      <c r="Q1656" s="28">
        <f t="shared" si="360"/>
        <v>45108</v>
      </c>
      <c r="R1656" s="28" t="str">
        <f t="shared" si="350"/>
        <v>OTA</v>
      </c>
      <c r="S1656" s="28" t="str">
        <f t="shared" si="351"/>
        <v>OTA</v>
      </c>
      <c r="T1656" s="29">
        <f t="shared" si="352"/>
        <v>5.1282051282051282E-3</v>
      </c>
      <c r="U1656" s="29">
        <f t="shared" si="361"/>
        <v>5.1282051282051282E-3</v>
      </c>
      <c r="V1656" s="30">
        <f t="shared" si="353"/>
        <v>515.26350000000002</v>
      </c>
      <c r="W1656" s="30">
        <f t="shared" si="354"/>
        <v>0</v>
      </c>
      <c r="X1656" s="30">
        <f t="shared" si="355"/>
        <v>0</v>
      </c>
      <c r="Y1656" s="30">
        <f t="shared" si="356"/>
        <v>61.831620000000001</v>
      </c>
      <c r="Z1656" s="30">
        <f t="shared" si="357"/>
        <v>345</v>
      </c>
      <c r="AA1656" s="30">
        <f t="shared" si="358"/>
        <v>10.256410256410257</v>
      </c>
      <c r="AB1656" s="30">
        <f t="shared" si="359"/>
        <v>0</v>
      </c>
      <c r="AC1656" s="30">
        <f t="shared" si="362"/>
        <v>2502.73846974359</v>
      </c>
    </row>
    <row r="1657" spans="1:29" x14ac:dyDescent="0.35">
      <c r="A1657" s="5">
        <v>45116.640546574075</v>
      </c>
      <c r="B1657" s="1">
        <v>2</v>
      </c>
      <c r="C1657" s="6">
        <v>993.44</v>
      </c>
      <c r="D1657" s="6">
        <v>1</v>
      </c>
      <c r="E1657" s="7" t="s">
        <v>19</v>
      </c>
      <c r="F1657" s="5">
        <v>45118.286944837964</v>
      </c>
      <c r="G1657" s="1">
        <v>1</v>
      </c>
      <c r="H1657" s="5">
        <v>45064.298750416667</v>
      </c>
      <c r="I1657" s="7" t="s">
        <v>49</v>
      </c>
      <c r="J1657" s="7"/>
      <c r="K1657" s="7" t="s">
        <v>50</v>
      </c>
      <c r="L1657" s="7" t="s">
        <v>31</v>
      </c>
      <c r="M1657" s="7" t="s">
        <v>32</v>
      </c>
      <c r="N1657" s="7" t="s">
        <v>28</v>
      </c>
      <c r="O1657" s="7" t="s">
        <v>51</v>
      </c>
      <c r="P1657" s="25">
        <f t="shared" si="363"/>
        <v>1656</v>
      </c>
      <c r="Q1657" s="28">
        <f t="shared" si="360"/>
        <v>45108</v>
      </c>
      <c r="R1657" s="28" t="str">
        <f t="shared" si="350"/>
        <v>OTA</v>
      </c>
      <c r="S1657" s="28" t="str">
        <f t="shared" si="351"/>
        <v>OTA</v>
      </c>
      <c r="T1657" s="29">
        <f t="shared" si="352"/>
        <v>1.4652014652014652E-3</v>
      </c>
      <c r="U1657" s="29">
        <f t="shared" si="361"/>
        <v>1.4652014652014652E-3</v>
      </c>
      <c r="V1657" s="30">
        <f t="shared" si="353"/>
        <v>149.01599999999999</v>
      </c>
      <c r="W1657" s="30">
        <f t="shared" si="354"/>
        <v>0</v>
      </c>
      <c r="X1657" s="30">
        <f t="shared" si="355"/>
        <v>0</v>
      </c>
      <c r="Y1657" s="30">
        <f t="shared" si="356"/>
        <v>17.881920000000001</v>
      </c>
      <c r="Z1657" s="30">
        <f t="shared" si="357"/>
        <v>153.33333333333331</v>
      </c>
      <c r="AA1657" s="30">
        <f t="shared" si="358"/>
        <v>2.9304029304029302</v>
      </c>
      <c r="AB1657" s="30">
        <f t="shared" si="359"/>
        <v>0</v>
      </c>
      <c r="AC1657" s="30">
        <f t="shared" si="362"/>
        <v>670.27834373626388</v>
      </c>
    </row>
    <row r="1658" spans="1:29" x14ac:dyDescent="0.35">
      <c r="A1658" s="5">
        <v>45116.999718148145</v>
      </c>
      <c r="B1658" s="1">
        <v>2</v>
      </c>
      <c r="C1658" s="6">
        <v>877.86</v>
      </c>
      <c r="D1658" s="6">
        <v>1</v>
      </c>
      <c r="E1658" s="7" t="s">
        <v>19</v>
      </c>
      <c r="F1658" s="5">
        <v>45118.175227141204</v>
      </c>
      <c r="G1658" s="1">
        <v>1</v>
      </c>
      <c r="H1658" s="5">
        <v>45086.365184282404</v>
      </c>
      <c r="I1658" s="7" t="s">
        <v>49</v>
      </c>
      <c r="J1658" s="7"/>
      <c r="K1658" s="7" t="s">
        <v>60</v>
      </c>
      <c r="L1658" s="7" t="s">
        <v>21</v>
      </c>
      <c r="M1658" s="7" t="s">
        <v>22</v>
      </c>
      <c r="N1658" s="7" t="s">
        <v>33</v>
      </c>
      <c r="O1658" s="7" t="s">
        <v>61</v>
      </c>
      <c r="P1658" s="25">
        <f t="shared" si="363"/>
        <v>1657</v>
      </c>
      <c r="Q1658" s="28">
        <f t="shared" si="360"/>
        <v>45108</v>
      </c>
      <c r="R1658" s="28" t="str">
        <f t="shared" si="350"/>
        <v>WEB</v>
      </c>
      <c r="S1658" s="28" t="str">
        <f t="shared" si="351"/>
        <v>META</v>
      </c>
      <c r="T1658" s="29">
        <f t="shared" si="352"/>
        <v>3.3726812816188868E-3</v>
      </c>
      <c r="U1658" s="29">
        <f t="shared" si="361"/>
        <v>3.3726812816188868E-3</v>
      </c>
      <c r="V1658" s="30">
        <f t="shared" si="353"/>
        <v>0</v>
      </c>
      <c r="W1658" s="30">
        <f t="shared" si="354"/>
        <v>0</v>
      </c>
      <c r="X1658" s="30">
        <f t="shared" si="355"/>
        <v>0</v>
      </c>
      <c r="Y1658" s="30">
        <f t="shared" si="356"/>
        <v>15.80148</v>
      </c>
      <c r="Z1658" s="30">
        <f t="shared" si="357"/>
        <v>153.33333333333331</v>
      </c>
      <c r="AA1658" s="30">
        <f t="shared" si="358"/>
        <v>0</v>
      </c>
      <c r="AB1658" s="30">
        <f t="shared" si="359"/>
        <v>0</v>
      </c>
      <c r="AC1658" s="30">
        <f t="shared" si="362"/>
        <v>708.72518666666667</v>
      </c>
    </row>
    <row r="1659" spans="1:29" x14ac:dyDescent="0.35">
      <c r="A1659" s="5">
        <v>45116.66633284722</v>
      </c>
      <c r="B1659" s="1">
        <v>1</v>
      </c>
      <c r="C1659" s="6">
        <v>404.36</v>
      </c>
      <c r="D1659" s="6">
        <v>1</v>
      </c>
      <c r="E1659" s="7" t="s">
        <v>19</v>
      </c>
      <c r="F1659" s="5">
        <v>45117.458333333336</v>
      </c>
      <c r="G1659" s="1">
        <v>1</v>
      </c>
      <c r="H1659" s="5">
        <v>45111.459875729168</v>
      </c>
      <c r="I1659" s="7" t="s">
        <v>49</v>
      </c>
      <c r="J1659" s="7"/>
      <c r="K1659" s="7" t="s">
        <v>38</v>
      </c>
      <c r="L1659" s="7" t="s">
        <v>31</v>
      </c>
      <c r="M1659" s="7" t="s">
        <v>32</v>
      </c>
      <c r="N1659" s="7" t="s">
        <v>23</v>
      </c>
      <c r="O1659" s="7" t="s">
        <v>38</v>
      </c>
      <c r="P1659" s="25">
        <f t="shared" si="363"/>
        <v>1658</v>
      </c>
      <c r="Q1659" s="28">
        <f t="shared" si="360"/>
        <v>45108</v>
      </c>
      <c r="R1659" s="28" t="str">
        <f t="shared" si="350"/>
        <v>OTA</v>
      </c>
      <c r="S1659" s="28" t="str">
        <f t="shared" si="351"/>
        <v>OTA</v>
      </c>
      <c r="T1659" s="29">
        <f t="shared" si="352"/>
        <v>7.326007326007326E-4</v>
      </c>
      <c r="U1659" s="29">
        <f t="shared" si="361"/>
        <v>7.326007326007326E-4</v>
      </c>
      <c r="V1659" s="30">
        <f t="shared" si="353"/>
        <v>60.653999999999996</v>
      </c>
      <c r="W1659" s="30">
        <f t="shared" si="354"/>
        <v>0</v>
      </c>
      <c r="X1659" s="30">
        <f t="shared" si="355"/>
        <v>0</v>
      </c>
      <c r="Y1659" s="30">
        <f t="shared" si="356"/>
        <v>7.2784800000000001</v>
      </c>
      <c r="Z1659" s="30">
        <f t="shared" si="357"/>
        <v>115</v>
      </c>
      <c r="AA1659" s="30">
        <f t="shared" si="358"/>
        <v>1.4652014652014651</v>
      </c>
      <c r="AB1659" s="30">
        <f t="shared" si="359"/>
        <v>0</v>
      </c>
      <c r="AC1659" s="30">
        <f t="shared" si="362"/>
        <v>219.96231853479856</v>
      </c>
    </row>
    <row r="1660" spans="1:29" x14ac:dyDescent="0.35">
      <c r="A1660" s="5">
        <v>45116.744358599535</v>
      </c>
      <c r="B1660" s="1">
        <v>1</v>
      </c>
      <c r="C1660" s="6">
        <v>475.71</v>
      </c>
      <c r="D1660" s="6">
        <v>1</v>
      </c>
      <c r="E1660" s="7" t="s">
        <v>19</v>
      </c>
      <c r="F1660" s="5">
        <v>45117.350980451389</v>
      </c>
      <c r="G1660" s="1">
        <v>1</v>
      </c>
      <c r="H1660" s="5">
        <v>45106.50327976852</v>
      </c>
      <c r="I1660" s="7" t="s">
        <v>49</v>
      </c>
      <c r="J1660" s="7"/>
      <c r="K1660" s="7" t="s">
        <v>30</v>
      </c>
      <c r="L1660" s="7" t="s">
        <v>31</v>
      </c>
      <c r="M1660" s="7" t="s">
        <v>34</v>
      </c>
      <c r="N1660" s="7" t="s">
        <v>33</v>
      </c>
      <c r="O1660" s="7" t="s">
        <v>30</v>
      </c>
      <c r="P1660" s="25">
        <f t="shared" si="363"/>
        <v>1659</v>
      </c>
      <c r="Q1660" s="28">
        <f t="shared" si="360"/>
        <v>45108</v>
      </c>
      <c r="R1660" s="28" t="str">
        <f t="shared" si="350"/>
        <v>OTA</v>
      </c>
      <c r="S1660" s="28" t="str">
        <f t="shared" si="351"/>
        <v>OTA</v>
      </c>
      <c r="T1660" s="29">
        <f t="shared" si="352"/>
        <v>7.326007326007326E-4</v>
      </c>
      <c r="U1660" s="29">
        <f t="shared" si="361"/>
        <v>7.326007326007326E-4</v>
      </c>
      <c r="V1660" s="30">
        <f t="shared" si="353"/>
        <v>71.356499999999997</v>
      </c>
      <c r="W1660" s="30">
        <f t="shared" si="354"/>
        <v>0</v>
      </c>
      <c r="X1660" s="30">
        <f t="shared" si="355"/>
        <v>0</v>
      </c>
      <c r="Y1660" s="30">
        <f t="shared" si="356"/>
        <v>8.5627799999999983</v>
      </c>
      <c r="Z1660" s="30">
        <f t="shared" si="357"/>
        <v>115</v>
      </c>
      <c r="AA1660" s="30">
        <f t="shared" si="358"/>
        <v>1.4652014652014651</v>
      </c>
      <c r="AB1660" s="30">
        <f t="shared" si="359"/>
        <v>0</v>
      </c>
      <c r="AC1660" s="30">
        <f t="shared" si="362"/>
        <v>279.3255185347985</v>
      </c>
    </row>
    <row r="1661" spans="1:29" x14ac:dyDescent="0.35">
      <c r="A1661" s="5">
        <v>45116.322695138886</v>
      </c>
      <c r="B1661" s="1">
        <v>1</v>
      </c>
      <c r="C1661" s="6">
        <v>512.71</v>
      </c>
      <c r="D1661" s="6">
        <v>1</v>
      </c>
      <c r="E1661" s="7" t="s">
        <v>19</v>
      </c>
      <c r="F1661" s="5">
        <v>45117.458333333336</v>
      </c>
      <c r="G1661" s="1">
        <v>1</v>
      </c>
      <c r="H1661" s="5">
        <v>45115.977126631944</v>
      </c>
      <c r="I1661" s="7" t="s">
        <v>49</v>
      </c>
      <c r="J1661" s="7"/>
      <c r="K1661" s="7" t="s">
        <v>60</v>
      </c>
      <c r="L1661" s="7" t="s">
        <v>21</v>
      </c>
      <c r="M1661" s="7" t="s">
        <v>52</v>
      </c>
      <c r="N1661" s="7" t="s">
        <v>28</v>
      </c>
      <c r="O1661" s="7" t="s">
        <v>24</v>
      </c>
      <c r="P1661" s="25">
        <f t="shared" si="363"/>
        <v>1660</v>
      </c>
      <c r="Q1661" s="28">
        <f t="shared" si="360"/>
        <v>45108</v>
      </c>
      <c r="R1661" s="28" t="str">
        <f t="shared" si="350"/>
        <v>WEB</v>
      </c>
      <c r="S1661" s="28" t="str">
        <f t="shared" si="351"/>
        <v>OFFLINE</v>
      </c>
      <c r="T1661" s="29">
        <f t="shared" si="352"/>
        <v>1.6863406408094434E-3</v>
      </c>
      <c r="U1661" s="29">
        <f t="shared" si="361"/>
        <v>1.6863406408094434E-3</v>
      </c>
      <c r="V1661" s="30">
        <f t="shared" si="353"/>
        <v>0</v>
      </c>
      <c r="W1661" s="30">
        <f t="shared" si="354"/>
        <v>0</v>
      </c>
      <c r="X1661" s="30">
        <f t="shared" si="355"/>
        <v>0</v>
      </c>
      <c r="Y1661" s="30">
        <f t="shared" si="356"/>
        <v>7.1779400000000004</v>
      </c>
      <c r="Z1661" s="30">
        <f t="shared" si="357"/>
        <v>115</v>
      </c>
      <c r="AA1661" s="30">
        <f t="shared" si="358"/>
        <v>0</v>
      </c>
      <c r="AB1661" s="30">
        <f t="shared" si="359"/>
        <v>0</v>
      </c>
      <c r="AC1661" s="30">
        <f t="shared" si="362"/>
        <v>390.53206</v>
      </c>
    </row>
    <row r="1662" spans="1:29" x14ac:dyDescent="0.35">
      <c r="A1662" s="5">
        <v>45117.126607245373</v>
      </c>
      <c r="B1662" s="1">
        <v>1</v>
      </c>
      <c r="C1662" s="6">
        <v>590.66</v>
      </c>
      <c r="D1662" s="6">
        <v>1</v>
      </c>
      <c r="E1662" s="7" t="s">
        <v>19</v>
      </c>
      <c r="F1662" s="5">
        <v>45117.458333333336</v>
      </c>
      <c r="G1662" s="1">
        <v>1</v>
      </c>
      <c r="H1662" s="5">
        <v>45117.120796678239</v>
      </c>
      <c r="I1662" s="7" t="s">
        <v>53</v>
      </c>
      <c r="J1662" s="7"/>
      <c r="K1662" s="7"/>
      <c r="L1662" s="7" t="s">
        <v>21</v>
      </c>
      <c r="M1662" s="7" t="s">
        <v>52</v>
      </c>
      <c r="N1662" s="7" t="s">
        <v>28</v>
      </c>
      <c r="O1662" s="7" t="s">
        <v>24</v>
      </c>
      <c r="P1662" s="25">
        <f t="shared" si="363"/>
        <v>1661</v>
      </c>
      <c r="Q1662" s="28">
        <f t="shared" si="360"/>
        <v>45108</v>
      </c>
      <c r="R1662" s="28" t="str">
        <f t="shared" si="350"/>
        <v>WEB</v>
      </c>
      <c r="S1662" s="28" t="str">
        <f t="shared" si="351"/>
        <v>OFFLINE</v>
      </c>
      <c r="T1662" s="29">
        <f t="shared" si="352"/>
        <v>1.6863406408094434E-3</v>
      </c>
      <c r="U1662" s="29">
        <f t="shared" si="361"/>
        <v>1.6863406408094434E-3</v>
      </c>
      <c r="V1662" s="30">
        <f t="shared" si="353"/>
        <v>0</v>
      </c>
      <c r="W1662" s="30">
        <f t="shared" si="354"/>
        <v>0</v>
      </c>
      <c r="X1662" s="30">
        <f t="shared" si="355"/>
        <v>0</v>
      </c>
      <c r="Y1662" s="30">
        <f t="shared" si="356"/>
        <v>8.2692399999999999</v>
      </c>
      <c r="Z1662" s="30">
        <f t="shared" si="357"/>
        <v>115</v>
      </c>
      <c r="AA1662" s="30">
        <f t="shared" si="358"/>
        <v>0</v>
      </c>
      <c r="AB1662" s="30">
        <f t="shared" si="359"/>
        <v>0</v>
      </c>
      <c r="AC1662" s="30">
        <f t="shared" si="362"/>
        <v>467.39076</v>
      </c>
    </row>
    <row r="1663" spans="1:29" x14ac:dyDescent="0.35">
      <c r="A1663" s="5">
        <v>45117.126654918982</v>
      </c>
      <c r="B1663" s="1">
        <v>1</v>
      </c>
      <c r="C1663" s="6">
        <v>590.66</v>
      </c>
      <c r="D1663" s="6">
        <v>1</v>
      </c>
      <c r="E1663" s="7" t="s">
        <v>19</v>
      </c>
      <c r="F1663" s="5">
        <v>45117.458333333336</v>
      </c>
      <c r="G1663" s="1">
        <v>1</v>
      </c>
      <c r="H1663" s="5">
        <v>45117.120796678239</v>
      </c>
      <c r="I1663" s="7" t="s">
        <v>53</v>
      </c>
      <c r="J1663" s="7"/>
      <c r="K1663" s="7"/>
      <c r="L1663" s="7" t="s">
        <v>21</v>
      </c>
      <c r="M1663" s="7" t="s">
        <v>52</v>
      </c>
      <c r="N1663" s="7" t="s">
        <v>28</v>
      </c>
      <c r="O1663" s="7" t="s">
        <v>24</v>
      </c>
      <c r="P1663" s="25">
        <f t="shared" si="363"/>
        <v>1662</v>
      </c>
      <c r="Q1663" s="28">
        <f t="shared" si="360"/>
        <v>45108</v>
      </c>
      <c r="R1663" s="28" t="str">
        <f t="shared" si="350"/>
        <v>WEB</v>
      </c>
      <c r="S1663" s="28" t="str">
        <f t="shared" si="351"/>
        <v>OFFLINE</v>
      </c>
      <c r="T1663" s="29">
        <f t="shared" si="352"/>
        <v>1.6863406408094434E-3</v>
      </c>
      <c r="U1663" s="29">
        <f t="shared" si="361"/>
        <v>1.6863406408094434E-3</v>
      </c>
      <c r="V1663" s="30">
        <f t="shared" si="353"/>
        <v>0</v>
      </c>
      <c r="W1663" s="30">
        <f t="shared" si="354"/>
        <v>0</v>
      </c>
      <c r="X1663" s="30">
        <f t="shared" si="355"/>
        <v>0</v>
      </c>
      <c r="Y1663" s="30">
        <f t="shared" si="356"/>
        <v>8.2692399999999999</v>
      </c>
      <c r="Z1663" s="30">
        <f t="shared" si="357"/>
        <v>115</v>
      </c>
      <c r="AA1663" s="30">
        <f t="shared" si="358"/>
        <v>0</v>
      </c>
      <c r="AB1663" s="30">
        <f t="shared" si="359"/>
        <v>0</v>
      </c>
      <c r="AC1663" s="30">
        <f t="shared" si="362"/>
        <v>467.39076</v>
      </c>
    </row>
    <row r="1664" spans="1:29" x14ac:dyDescent="0.35">
      <c r="A1664" s="5">
        <v>45116.103513564813</v>
      </c>
      <c r="B1664" s="1">
        <v>1</v>
      </c>
      <c r="C1664" s="6">
        <v>608.92999999999995</v>
      </c>
      <c r="D1664" s="6">
        <v>1</v>
      </c>
      <c r="E1664" s="7" t="s">
        <v>19</v>
      </c>
      <c r="F1664" s="5">
        <v>45117.118306319448</v>
      </c>
      <c r="G1664" s="1">
        <v>1</v>
      </c>
      <c r="H1664" s="5">
        <v>45116.08798005787</v>
      </c>
      <c r="I1664" s="7" t="s">
        <v>53</v>
      </c>
      <c r="J1664" s="7"/>
      <c r="K1664" s="7" t="s">
        <v>30</v>
      </c>
      <c r="L1664" s="7" t="s">
        <v>31</v>
      </c>
      <c r="M1664" s="7" t="s">
        <v>32</v>
      </c>
      <c r="N1664" s="7" t="s">
        <v>33</v>
      </c>
      <c r="O1664" s="7" t="s">
        <v>30</v>
      </c>
      <c r="P1664" s="25">
        <f t="shared" si="363"/>
        <v>1663</v>
      </c>
      <c r="Q1664" s="28">
        <f t="shared" si="360"/>
        <v>45108</v>
      </c>
      <c r="R1664" s="28" t="str">
        <f t="shared" si="350"/>
        <v>OTA</v>
      </c>
      <c r="S1664" s="28" t="str">
        <f t="shared" si="351"/>
        <v>OTA</v>
      </c>
      <c r="T1664" s="29">
        <f t="shared" si="352"/>
        <v>7.326007326007326E-4</v>
      </c>
      <c r="U1664" s="29">
        <f t="shared" si="361"/>
        <v>7.326007326007326E-4</v>
      </c>
      <c r="V1664" s="30">
        <f t="shared" si="353"/>
        <v>91.339499999999987</v>
      </c>
      <c r="W1664" s="30">
        <f t="shared" si="354"/>
        <v>0</v>
      </c>
      <c r="X1664" s="30">
        <f t="shared" si="355"/>
        <v>0</v>
      </c>
      <c r="Y1664" s="30">
        <f t="shared" si="356"/>
        <v>10.960739999999998</v>
      </c>
      <c r="Z1664" s="30">
        <f t="shared" si="357"/>
        <v>115</v>
      </c>
      <c r="AA1664" s="30">
        <f t="shared" si="358"/>
        <v>1.4652014652014651</v>
      </c>
      <c r="AB1664" s="30">
        <f t="shared" si="359"/>
        <v>0</v>
      </c>
      <c r="AC1664" s="30">
        <f t="shared" si="362"/>
        <v>390.16455853479852</v>
      </c>
    </row>
    <row r="1665" spans="1:29" x14ac:dyDescent="0.35">
      <c r="A1665" s="5">
        <v>45116.97901127315</v>
      </c>
      <c r="B1665" s="1">
        <v>1</v>
      </c>
      <c r="C1665" s="6">
        <v>581.25</v>
      </c>
      <c r="D1665" s="6">
        <v>1</v>
      </c>
      <c r="E1665" s="7" t="s">
        <v>19</v>
      </c>
      <c r="F1665" s="5">
        <v>45117.4233346412</v>
      </c>
      <c r="G1665" s="1">
        <v>1</v>
      </c>
      <c r="H1665" s="5">
        <v>44952.977555937498</v>
      </c>
      <c r="I1665" s="7" t="s">
        <v>53</v>
      </c>
      <c r="J1665" s="7"/>
      <c r="K1665" s="7" t="s">
        <v>30</v>
      </c>
      <c r="L1665" s="7" t="s">
        <v>31</v>
      </c>
      <c r="M1665" s="7" t="s">
        <v>32</v>
      </c>
      <c r="N1665" s="7" t="s">
        <v>33</v>
      </c>
      <c r="O1665" s="7" t="s">
        <v>30</v>
      </c>
      <c r="P1665" s="25">
        <f t="shared" si="363"/>
        <v>1664</v>
      </c>
      <c r="Q1665" s="28">
        <f t="shared" si="360"/>
        <v>45108</v>
      </c>
      <c r="R1665" s="28" t="str">
        <f t="shared" si="350"/>
        <v>OTA</v>
      </c>
      <c r="S1665" s="28" t="str">
        <f t="shared" si="351"/>
        <v>OTA</v>
      </c>
      <c r="T1665" s="29">
        <f t="shared" si="352"/>
        <v>7.326007326007326E-4</v>
      </c>
      <c r="U1665" s="29">
        <f t="shared" si="361"/>
        <v>7.326007326007326E-4</v>
      </c>
      <c r="V1665" s="30">
        <f t="shared" si="353"/>
        <v>87.1875</v>
      </c>
      <c r="W1665" s="30">
        <f t="shared" si="354"/>
        <v>0</v>
      </c>
      <c r="X1665" s="30">
        <f t="shared" si="355"/>
        <v>0</v>
      </c>
      <c r="Y1665" s="30">
        <f t="shared" si="356"/>
        <v>10.462499999999999</v>
      </c>
      <c r="Z1665" s="30">
        <f t="shared" si="357"/>
        <v>115</v>
      </c>
      <c r="AA1665" s="30">
        <f t="shared" si="358"/>
        <v>1.4652014652014651</v>
      </c>
      <c r="AB1665" s="30">
        <f t="shared" si="359"/>
        <v>0</v>
      </c>
      <c r="AC1665" s="30">
        <f t="shared" si="362"/>
        <v>367.13479853479851</v>
      </c>
    </row>
    <row r="1666" spans="1:29" x14ac:dyDescent="0.35">
      <c r="A1666" s="5">
        <v>45116.676119351854</v>
      </c>
      <c r="B1666" s="1">
        <v>2</v>
      </c>
      <c r="C1666" s="6">
        <v>943.22</v>
      </c>
      <c r="D1666" s="6">
        <v>1</v>
      </c>
      <c r="E1666" s="7" t="s">
        <v>19</v>
      </c>
      <c r="F1666" s="5">
        <v>45118.366068043979</v>
      </c>
      <c r="G1666" s="1">
        <v>1</v>
      </c>
      <c r="H1666" s="5">
        <v>45115.544492986111</v>
      </c>
      <c r="I1666" s="7" t="s">
        <v>53</v>
      </c>
      <c r="J1666" s="7"/>
      <c r="K1666" s="7"/>
      <c r="L1666" s="7" t="s">
        <v>21</v>
      </c>
      <c r="M1666" s="7" t="s">
        <v>66</v>
      </c>
      <c r="N1666" s="7" t="s">
        <v>43</v>
      </c>
      <c r="O1666" s="7" t="s">
        <v>46</v>
      </c>
      <c r="P1666" s="25">
        <f t="shared" si="363"/>
        <v>1665</v>
      </c>
      <c r="Q1666" s="28">
        <f t="shared" si="360"/>
        <v>45108</v>
      </c>
      <c r="R1666" s="28" t="str">
        <f t="shared" ref="R1666:R1729" si="364">IFERROR(VLOOKUP($M1666,rate_mapping,2,FALSE),"")</f>
        <v>WEB</v>
      </c>
      <c r="S1666" s="28" t="str">
        <f t="shared" ref="S1666:S1729" si="365">IFERROR(VLOOKUP($O1666,source_mapping,2,FALSE),"")</f>
        <v>WEBSITE</v>
      </c>
      <c r="T1666" s="29">
        <f t="shared" ref="T1666:T1729" si="366">IFERROR($B1666/SUMIFS($B:$B,$L:$L,$L1666,$Q:$Q,$Q1666),0)</f>
        <v>3.3726812816188868E-3</v>
      </c>
      <c r="U1666" s="29">
        <f t="shared" si="361"/>
        <v>3.3726812816188868E-3</v>
      </c>
      <c r="V1666" s="30">
        <f t="shared" ref="V1666:V1729" si="367">MAX(IFERROR(VLOOKUP($S1666,channel_code_cost,3,FALSE)*$C1666,0),IFERROR(VLOOKUP($R1666,rate_code_cost,3,FALSE)*$C1666,0))</f>
        <v>9.4321999999999999</v>
      </c>
      <c r="W1666" s="30">
        <f t="shared" ref="W1666:W1729" si="368">MAX(IFERROR(VLOOKUP($S1666,channel_code_cost,2,FALSE)*$D1666,0),IFERROR(VLOOKUP($R1666,rate_code_cost,2,FALSE)*$D1666,0))</f>
        <v>50</v>
      </c>
      <c r="X1666" s="30">
        <f t="shared" ref="X1666:X1729" si="369">MAX(IFERROR(VLOOKUP($S1666,channel_code_cost,4,FALSE)*$C1666,0),IFERROR(VLOOKUP($R1666,rate_code_cost,4,FALSE)*$C1666,0))</f>
        <v>0</v>
      </c>
      <c r="Y1666" s="30">
        <f t="shared" ref="Y1666:Y1729" si="370">MAX(IFERROR(VLOOKUP($S1666,channel_code_cost,5,FALSE)*$C1666,0),IFERROR(VLOOKUP($R1666,rate_code_cost,5,FALSE)*$C1666,0))</f>
        <v>13.205080000000001</v>
      </c>
      <c r="Z1666" s="30">
        <f t="shared" ref="Z1666:Z1729" si="371">hk_departure_cost+(($B1666-1)*hk_stay_cost)</f>
        <v>153.33333333333331</v>
      </c>
      <c r="AA1666" s="30">
        <f t="shared" ref="AA1666:AA1729" si="372">IFERROR(VLOOKUP($S1666,channel_code_cost,6,FALSE)*$U1666,0)</f>
        <v>33.726812816188868</v>
      </c>
      <c r="AB1666" s="30">
        <f t="shared" ref="AB1666:AB1729" si="373">IFERROR(VLOOKUP($L1666,segment_p_cost,2,FALSE)*$T1666,0)</f>
        <v>0</v>
      </c>
      <c r="AC1666" s="30">
        <f t="shared" si="362"/>
        <v>683.52257385047778</v>
      </c>
    </row>
    <row r="1667" spans="1:29" x14ac:dyDescent="0.35">
      <c r="A1667" s="5">
        <v>45117.690463611114</v>
      </c>
      <c r="B1667" s="1">
        <v>2</v>
      </c>
      <c r="C1667" s="6">
        <v>1774.74</v>
      </c>
      <c r="D1667" s="6">
        <v>1</v>
      </c>
      <c r="E1667" s="7" t="s">
        <v>19</v>
      </c>
      <c r="F1667" s="5">
        <v>45119.238265451386</v>
      </c>
      <c r="G1667" s="1">
        <v>1</v>
      </c>
      <c r="H1667" s="5">
        <v>45093.37653559028</v>
      </c>
      <c r="I1667" s="7" t="s">
        <v>20</v>
      </c>
      <c r="J1667" s="7"/>
      <c r="K1667" s="7" t="s">
        <v>38</v>
      </c>
      <c r="L1667" s="7" t="s">
        <v>31</v>
      </c>
      <c r="M1667" s="7" t="s">
        <v>34</v>
      </c>
      <c r="N1667" s="7" t="s">
        <v>23</v>
      </c>
      <c r="O1667" s="7" t="s">
        <v>38</v>
      </c>
      <c r="P1667" s="25">
        <f t="shared" si="363"/>
        <v>1666</v>
      </c>
      <c r="Q1667" s="28">
        <f t="shared" ref="Q1667:Q1730" si="374">DATE(YEAR($A1667),MONTH($A1667),1)</f>
        <v>45108</v>
      </c>
      <c r="R1667" s="28" t="str">
        <f t="shared" si="364"/>
        <v>OTA</v>
      </c>
      <c r="S1667" s="28" t="str">
        <f t="shared" si="365"/>
        <v>OTA</v>
      </c>
      <c r="T1667" s="29">
        <f t="shared" si="366"/>
        <v>1.4652014652014652E-3</v>
      </c>
      <c r="U1667" s="29">
        <f t="shared" ref="U1667:U1730" si="375">IFERROR($B1667/SUMIFS($B:$B,$L:$L,$L1667,$Q:$Q,$Q1667),0)</f>
        <v>1.4652014652014652E-3</v>
      </c>
      <c r="V1667" s="30">
        <f t="shared" si="367"/>
        <v>266.21100000000001</v>
      </c>
      <c r="W1667" s="30">
        <f t="shared" si="368"/>
        <v>0</v>
      </c>
      <c r="X1667" s="30">
        <f t="shared" si="369"/>
        <v>0</v>
      </c>
      <c r="Y1667" s="30">
        <f t="shared" si="370"/>
        <v>31.945319999999999</v>
      </c>
      <c r="Z1667" s="30">
        <f t="shared" si="371"/>
        <v>153.33333333333331</v>
      </c>
      <c r="AA1667" s="30">
        <f t="shared" si="372"/>
        <v>2.9304029304029302</v>
      </c>
      <c r="AB1667" s="30">
        <f t="shared" si="373"/>
        <v>0</v>
      </c>
      <c r="AC1667" s="30">
        <f t="shared" ref="AC1667:AC1730" si="376">C1667-SUM(V1667:AB1667)</f>
        <v>1320.3199437362637</v>
      </c>
    </row>
    <row r="1668" spans="1:29" x14ac:dyDescent="0.35">
      <c r="A1668" s="5">
        <v>45117.935383252312</v>
      </c>
      <c r="B1668" s="1">
        <v>2</v>
      </c>
      <c r="C1668" s="6">
        <v>1812.9</v>
      </c>
      <c r="D1668" s="6">
        <v>1</v>
      </c>
      <c r="E1668" s="7" t="s">
        <v>19</v>
      </c>
      <c r="F1668" s="5">
        <v>45119.457560937502</v>
      </c>
      <c r="G1668" s="1">
        <v>2</v>
      </c>
      <c r="H1668" s="5">
        <v>44954.784942395832</v>
      </c>
      <c r="I1668" s="7" t="s">
        <v>20</v>
      </c>
      <c r="J1668" s="7"/>
      <c r="K1668" s="7" t="s">
        <v>35</v>
      </c>
      <c r="L1668" s="7" t="s">
        <v>31</v>
      </c>
      <c r="M1668" s="7" t="s">
        <v>34</v>
      </c>
      <c r="N1668" s="7" t="s">
        <v>33</v>
      </c>
      <c r="O1668" s="7" t="s">
        <v>47</v>
      </c>
      <c r="P1668" s="25">
        <f t="shared" ref="P1668:P1731" si="377">P1667+1</f>
        <v>1667</v>
      </c>
      <c r="Q1668" s="28">
        <f t="shared" si="374"/>
        <v>45108</v>
      </c>
      <c r="R1668" s="28" t="str">
        <f t="shared" si="364"/>
        <v>OTA</v>
      </c>
      <c r="S1668" s="28" t="str">
        <f t="shared" si="365"/>
        <v>OTA</v>
      </c>
      <c r="T1668" s="29">
        <f t="shared" si="366"/>
        <v>1.4652014652014652E-3</v>
      </c>
      <c r="U1668" s="29">
        <f t="shared" si="375"/>
        <v>1.4652014652014652E-3</v>
      </c>
      <c r="V1668" s="30">
        <f t="shared" si="367"/>
        <v>271.935</v>
      </c>
      <c r="W1668" s="30">
        <f t="shared" si="368"/>
        <v>0</v>
      </c>
      <c r="X1668" s="30">
        <f t="shared" si="369"/>
        <v>0</v>
      </c>
      <c r="Y1668" s="30">
        <f t="shared" si="370"/>
        <v>32.632199999999997</v>
      </c>
      <c r="Z1668" s="30">
        <f t="shared" si="371"/>
        <v>153.33333333333331</v>
      </c>
      <c r="AA1668" s="30">
        <f t="shared" si="372"/>
        <v>2.9304029304029302</v>
      </c>
      <c r="AB1668" s="30">
        <f t="shared" si="373"/>
        <v>0</v>
      </c>
      <c r="AC1668" s="30">
        <f t="shared" si="376"/>
        <v>1352.0690637362638</v>
      </c>
    </row>
    <row r="1669" spans="1:29" x14ac:dyDescent="0.35">
      <c r="A1669" s="5">
        <v>45117.745412800927</v>
      </c>
      <c r="B1669" s="1">
        <v>1</v>
      </c>
      <c r="C1669" s="6">
        <v>1518.61</v>
      </c>
      <c r="D1669" s="6">
        <v>1</v>
      </c>
      <c r="E1669" s="7" t="s">
        <v>19</v>
      </c>
      <c r="F1669" s="5">
        <v>45118.452923703706</v>
      </c>
      <c r="G1669" s="1">
        <v>2</v>
      </c>
      <c r="H1669" s="5">
        <v>45104.52271769676</v>
      </c>
      <c r="I1669" s="7" t="s">
        <v>20</v>
      </c>
      <c r="J1669" s="7" t="s">
        <v>101</v>
      </c>
      <c r="K1669" s="7" t="s">
        <v>30</v>
      </c>
      <c r="L1669" s="7" t="s">
        <v>31</v>
      </c>
      <c r="M1669" s="7" t="s">
        <v>58</v>
      </c>
      <c r="N1669" s="7" t="s">
        <v>23</v>
      </c>
      <c r="O1669" s="7" t="s">
        <v>30</v>
      </c>
      <c r="P1669" s="25">
        <f t="shared" si="377"/>
        <v>1668</v>
      </c>
      <c r="Q1669" s="28">
        <f t="shared" si="374"/>
        <v>45108</v>
      </c>
      <c r="R1669" s="28" t="str">
        <f t="shared" si="364"/>
        <v>OTA</v>
      </c>
      <c r="S1669" s="28" t="str">
        <f t="shared" si="365"/>
        <v>OTA</v>
      </c>
      <c r="T1669" s="29">
        <f t="shared" si="366"/>
        <v>7.326007326007326E-4</v>
      </c>
      <c r="U1669" s="29">
        <f t="shared" si="375"/>
        <v>7.326007326007326E-4</v>
      </c>
      <c r="V1669" s="30">
        <f t="shared" si="367"/>
        <v>227.79149999999998</v>
      </c>
      <c r="W1669" s="30">
        <f t="shared" si="368"/>
        <v>0</v>
      </c>
      <c r="X1669" s="30">
        <f t="shared" si="369"/>
        <v>0</v>
      </c>
      <c r="Y1669" s="30">
        <f t="shared" si="370"/>
        <v>27.334979999999995</v>
      </c>
      <c r="Z1669" s="30">
        <f t="shared" si="371"/>
        <v>115</v>
      </c>
      <c r="AA1669" s="30">
        <f t="shared" si="372"/>
        <v>1.4652014652014651</v>
      </c>
      <c r="AB1669" s="30">
        <f t="shared" si="373"/>
        <v>0</v>
      </c>
      <c r="AC1669" s="30">
        <f t="shared" si="376"/>
        <v>1147.0183185347985</v>
      </c>
    </row>
    <row r="1670" spans="1:29" x14ac:dyDescent="0.35">
      <c r="A1670" s="5">
        <v>45118.155829097224</v>
      </c>
      <c r="B1670" s="1">
        <v>1</v>
      </c>
      <c r="C1670" s="6">
        <v>973.46</v>
      </c>
      <c r="D1670" s="6">
        <v>1</v>
      </c>
      <c r="E1670" s="7" t="s">
        <v>19</v>
      </c>
      <c r="F1670" s="5">
        <v>45118.442034675929</v>
      </c>
      <c r="G1670" s="1">
        <v>2</v>
      </c>
      <c r="H1670" s="5">
        <v>45118.155425034725</v>
      </c>
      <c r="I1670" s="7" t="s">
        <v>20</v>
      </c>
      <c r="J1670" s="7"/>
      <c r="K1670" s="7"/>
      <c r="L1670" s="7" t="s">
        <v>21</v>
      </c>
      <c r="M1670" s="7" t="s">
        <v>52</v>
      </c>
      <c r="N1670" s="7" t="s">
        <v>23</v>
      </c>
      <c r="O1670" s="7" t="s">
        <v>24</v>
      </c>
      <c r="P1670" s="25">
        <f t="shared" si="377"/>
        <v>1669</v>
      </c>
      <c r="Q1670" s="28">
        <f t="shared" si="374"/>
        <v>45108</v>
      </c>
      <c r="R1670" s="28" t="str">
        <f t="shared" si="364"/>
        <v>WEB</v>
      </c>
      <c r="S1670" s="28" t="str">
        <f t="shared" si="365"/>
        <v>OFFLINE</v>
      </c>
      <c r="T1670" s="29">
        <f t="shared" si="366"/>
        <v>1.6863406408094434E-3</v>
      </c>
      <c r="U1670" s="29">
        <f t="shared" si="375"/>
        <v>1.6863406408094434E-3</v>
      </c>
      <c r="V1670" s="30">
        <f t="shared" si="367"/>
        <v>0</v>
      </c>
      <c r="W1670" s="30">
        <f t="shared" si="368"/>
        <v>0</v>
      </c>
      <c r="X1670" s="30">
        <f t="shared" si="369"/>
        <v>0</v>
      </c>
      <c r="Y1670" s="30">
        <f t="shared" si="370"/>
        <v>13.628440000000001</v>
      </c>
      <c r="Z1670" s="30">
        <f t="shared" si="371"/>
        <v>115</v>
      </c>
      <c r="AA1670" s="30">
        <f t="shared" si="372"/>
        <v>0</v>
      </c>
      <c r="AB1670" s="30">
        <f t="shared" si="373"/>
        <v>0</v>
      </c>
      <c r="AC1670" s="30">
        <f t="shared" si="376"/>
        <v>844.83156000000008</v>
      </c>
    </row>
    <row r="1671" spans="1:29" x14ac:dyDescent="0.35">
      <c r="A1671" s="5">
        <v>45117.745325497686</v>
      </c>
      <c r="B1671" s="1">
        <v>1</v>
      </c>
      <c r="C1671" s="6">
        <v>1518.61</v>
      </c>
      <c r="D1671" s="6">
        <v>1</v>
      </c>
      <c r="E1671" s="7" t="s">
        <v>19</v>
      </c>
      <c r="F1671" s="5">
        <v>45118.458333333336</v>
      </c>
      <c r="G1671" s="1">
        <v>2</v>
      </c>
      <c r="H1671" s="5">
        <v>45104.52271769676</v>
      </c>
      <c r="I1671" s="7" t="s">
        <v>20</v>
      </c>
      <c r="J1671" s="7" t="s">
        <v>101</v>
      </c>
      <c r="K1671" s="7" t="s">
        <v>30</v>
      </c>
      <c r="L1671" s="7" t="s">
        <v>31</v>
      </c>
      <c r="M1671" s="7" t="s">
        <v>58</v>
      </c>
      <c r="N1671" s="7" t="s">
        <v>23</v>
      </c>
      <c r="O1671" s="7" t="s">
        <v>30</v>
      </c>
      <c r="P1671" s="25">
        <f t="shared" si="377"/>
        <v>1670</v>
      </c>
      <c r="Q1671" s="28">
        <f t="shared" si="374"/>
        <v>45108</v>
      </c>
      <c r="R1671" s="28" t="str">
        <f t="shared" si="364"/>
        <v>OTA</v>
      </c>
      <c r="S1671" s="28" t="str">
        <f t="shared" si="365"/>
        <v>OTA</v>
      </c>
      <c r="T1671" s="29">
        <f t="shared" si="366"/>
        <v>7.326007326007326E-4</v>
      </c>
      <c r="U1671" s="29">
        <f t="shared" si="375"/>
        <v>7.326007326007326E-4</v>
      </c>
      <c r="V1671" s="30">
        <f t="shared" si="367"/>
        <v>227.79149999999998</v>
      </c>
      <c r="W1671" s="30">
        <f t="shared" si="368"/>
        <v>0</v>
      </c>
      <c r="X1671" s="30">
        <f t="shared" si="369"/>
        <v>0</v>
      </c>
      <c r="Y1671" s="30">
        <f t="shared" si="370"/>
        <v>27.334979999999995</v>
      </c>
      <c r="Z1671" s="30">
        <f t="shared" si="371"/>
        <v>115</v>
      </c>
      <c r="AA1671" s="30">
        <f t="shared" si="372"/>
        <v>1.4652014652014651</v>
      </c>
      <c r="AB1671" s="30">
        <f t="shared" si="373"/>
        <v>0</v>
      </c>
      <c r="AC1671" s="30">
        <f t="shared" si="376"/>
        <v>1147.0183185347985</v>
      </c>
    </row>
    <row r="1672" spans="1:29" x14ac:dyDescent="0.35">
      <c r="A1672" s="5">
        <v>45117.635473333336</v>
      </c>
      <c r="B1672" s="1">
        <v>1</v>
      </c>
      <c r="C1672" s="6">
        <v>1122.22</v>
      </c>
      <c r="D1672" s="6">
        <v>1</v>
      </c>
      <c r="E1672" s="7" t="s">
        <v>19</v>
      </c>
      <c r="F1672" s="5">
        <v>45118.308066215279</v>
      </c>
      <c r="G1672" s="1">
        <v>2</v>
      </c>
      <c r="H1672" s="5">
        <v>45088.280336180556</v>
      </c>
      <c r="I1672" s="7" t="s">
        <v>20</v>
      </c>
      <c r="J1672" s="7"/>
      <c r="K1672" s="7" t="s">
        <v>35</v>
      </c>
      <c r="L1672" s="7" t="s">
        <v>31</v>
      </c>
      <c r="M1672" s="7" t="s">
        <v>34</v>
      </c>
      <c r="N1672" s="7" t="s">
        <v>33</v>
      </c>
      <c r="O1672" s="7" t="s">
        <v>47</v>
      </c>
      <c r="P1672" s="25">
        <f t="shared" si="377"/>
        <v>1671</v>
      </c>
      <c r="Q1672" s="28">
        <f t="shared" si="374"/>
        <v>45108</v>
      </c>
      <c r="R1672" s="28" t="str">
        <f t="shared" si="364"/>
        <v>OTA</v>
      </c>
      <c r="S1672" s="28" t="str">
        <f t="shared" si="365"/>
        <v>OTA</v>
      </c>
      <c r="T1672" s="29">
        <f t="shared" si="366"/>
        <v>7.326007326007326E-4</v>
      </c>
      <c r="U1672" s="29">
        <f t="shared" si="375"/>
        <v>7.326007326007326E-4</v>
      </c>
      <c r="V1672" s="30">
        <f t="shared" si="367"/>
        <v>168.333</v>
      </c>
      <c r="W1672" s="30">
        <f t="shared" si="368"/>
        <v>0</v>
      </c>
      <c r="X1672" s="30">
        <f t="shared" si="369"/>
        <v>0</v>
      </c>
      <c r="Y1672" s="30">
        <f t="shared" si="370"/>
        <v>20.199959999999997</v>
      </c>
      <c r="Z1672" s="30">
        <f t="shared" si="371"/>
        <v>115</v>
      </c>
      <c r="AA1672" s="30">
        <f t="shared" si="372"/>
        <v>1.4652014652014651</v>
      </c>
      <c r="AB1672" s="30">
        <f t="shared" si="373"/>
        <v>0</v>
      </c>
      <c r="AC1672" s="30">
        <f t="shared" si="376"/>
        <v>817.22183853479851</v>
      </c>
    </row>
    <row r="1673" spans="1:29" x14ac:dyDescent="0.35">
      <c r="A1673" s="5">
        <v>45117.68431271991</v>
      </c>
      <c r="B1673" s="1">
        <v>2</v>
      </c>
      <c r="C1673" s="6">
        <v>2084.63</v>
      </c>
      <c r="D1673" s="6">
        <v>1</v>
      </c>
      <c r="E1673" s="7" t="s">
        <v>19</v>
      </c>
      <c r="F1673" s="5">
        <v>45119.332664479167</v>
      </c>
      <c r="G1673" s="1">
        <v>2</v>
      </c>
      <c r="H1673" s="5">
        <v>45117.681437662039</v>
      </c>
      <c r="I1673" s="7" t="s">
        <v>20</v>
      </c>
      <c r="J1673" s="7"/>
      <c r="K1673" s="7"/>
      <c r="L1673" s="7" t="s">
        <v>21</v>
      </c>
      <c r="M1673" s="7" t="s">
        <v>52</v>
      </c>
      <c r="N1673" s="7" t="s">
        <v>23</v>
      </c>
      <c r="O1673" s="7" t="s">
        <v>24</v>
      </c>
      <c r="P1673" s="25">
        <f t="shared" si="377"/>
        <v>1672</v>
      </c>
      <c r="Q1673" s="28">
        <f t="shared" si="374"/>
        <v>45108</v>
      </c>
      <c r="R1673" s="28" t="str">
        <f t="shared" si="364"/>
        <v>WEB</v>
      </c>
      <c r="S1673" s="28" t="str">
        <f t="shared" si="365"/>
        <v>OFFLINE</v>
      </c>
      <c r="T1673" s="29">
        <f t="shared" si="366"/>
        <v>3.3726812816188868E-3</v>
      </c>
      <c r="U1673" s="29">
        <f t="shared" si="375"/>
        <v>3.3726812816188868E-3</v>
      </c>
      <c r="V1673" s="30">
        <f t="shared" si="367"/>
        <v>0</v>
      </c>
      <c r="W1673" s="30">
        <f t="shared" si="368"/>
        <v>0</v>
      </c>
      <c r="X1673" s="30">
        <f t="shared" si="369"/>
        <v>0</v>
      </c>
      <c r="Y1673" s="30">
        <f t="shared" si="370"/>
        <v>29.184820000000002</v>
      </c>
      <c r="Z1673" s="30">
        <f t="shared" si="371"/>
        <v>153.33333333333331</v>
      </c>
      <c r="AA1673" s="30">
        <f t="shared" si="372"/>
        <v>0</v>
      </c>
      <c r="AB1673" s="30">
        <f t="shared" si="373"/>
        <v>0</v>
      </c>
      <c r="AC1673" s="30">
        <f t="shared" si="376"/>
        <v>1902.1118466666667</v>
      </c>
    </row>
    <row r="1674" spans="1:29" x14ac:dyDescent="0.35">
      <c r="A1674" s="5">
        <v>45117.68863798611</v>
      </c>
      <c r="B1674" s="1">
        <v>1</v>
      </c>
      <c r="C1674" s="6">
        <v>1118.96</v>
      </c>
      <c r="D1674" s="6">
        <v>1</v>
      </c>
      <c r="E1674" s="7" t="s">
        <v>19</v>
      </c>
      <c r="F1674" s="5">
        <v>45118.458333333336</v>
      </c>
      <c r="G1674" s="1">
        <v>1</v>
      </c>
      <c r="H1674" s="5">
        <v>45116.891750590279</v>
      </c>
      <c r="I1674" s="7" t="s">
        <v>20</v>
      </c>
      <c r="J1674" s="7"/>
      <c r="K1674" s="7" t="s">
        <v>60</v>
      </c>
      <c r="L1674" s="7" t="s">
        <v>21</v>
      </c>
      <c r="M1674" s="7" t="s">
        <v>52</v>
      </c>
      <c r="N1674" s="7" t="s">
        <v>23</v>
      </c>
      <c r="O1674" s="7" t="s">
        <v>61</v>
      </c>
      <c r="P1674" s="25">
        <f t="shared" si="377"/>
        <v>1673</v>
      </c>
      <c r="Q1674" s="28">
        <f t="shared" si="374"/>
        <v>45108</v>
      </c>
      <c r="R1674" s="28" t="str">
        <f t="shared" si="364"/>
        <v>WEB</v>
      </c>
      <c r="S1674" s="28" t="str">
        <f t="shared" si="365"/>
        <v>META</v>
      </c>
      <c r="T1674" s="29">
        <f t="shared" si="366"/>
        <v>1.6863406408094434E-3</v>
      </c>
      <c r="U1674" s="29">
        <f t="shared" si="375"/>
        <v>1.6863406408094434E-3</v>
      </c>
      <c r="V1674" s="30">
        <f t="shared" si="367"/>
        <v>0</v>
      </c>
      <c r="W1674" s="30">
        <f t="shared" si="368"/>
        <v>0</v>
      </c>
      <c r="X1674" s="30">
        <f t="shared" si="369"/>
        <v>0</v>
      </c>
      <c r="Y1674" s="30">
        <f t="shared" si="370"/>
        <v>20.141279999999998</v>
      </c>
      <c r="Z1674" s="30">
        <f t="shared" si="371"/>
        <v>115</v>
      </c>
      <c r="AA1674" s="30">
        <f t="shared" si="372"/>
        <v>0</v>
      </c>
      <c r="AB1674" s="30">
        <f t="shared" si="373"/>
        <v>0</v>
      </c>
      <c r="AC1674" s="30">
        <f t="shared" si="376"/>
        <v>983.81871999999998</v>
      </c>
    </row>
    <row r="1675" spans="1:29" x14ac:dyDescent="0.35">
      <c r="A1675" s="5">
        <v>45117.713110509256</v>
      </c>
      <c r="B1675" s="1">
        <v>2</v>
      </c>
      <c r="C1675" s="6">
        <v>2230.13</v>
      </c>
      <c r="D1675" s="6">
        <v>1</v>
      </c>
      <c r="E1675" s="7" t="s">
        <v>19</v>
      </c>
      <c r="F1675" s="5">
        <v>45119.274012627313</v>
      </c>
      <c r="G1675" s="1">
        <v>2</v>
      </c>
      <c r="H1675" s="5">
        <v>45113.473296157405</v>
      </c>
      <c r="I1675" s="7" t="s">
        <v>20</v>
      </c>
      <c r="J1675" s="7"/>
      <c r="K1675" s="7"/>
      <c r="L1675" s="7" t="s">
        <v>21</v>
      </c>
      <c r="M1675" s="7" t="s">
        <v>52</v>
      </c>
      <c r="N1675" s="7" t="s">
        <v>23</v>
      </c>
      <c r="O1675" s="7" t="s">
        <v>56</v>
      </c>
      <c r="P1675" s="25">
        <f t="shared" si="377"/>
        <v>1674</v>
      </c>
      <c r="Q1675" s="28">
        <f t="shared" si="374"/>
        <v>45108</v>
      </c>
      <c r="R1675" s="28" t="str">
        <f t="shared" si="364"/>
        <v>WEB</v>
      </c>
      <c r="S1675" s="28" t="str">
        <f t="shared" si="365"/>
        <v>OFFLINE</v>
      </c>
      <c r="T1675" s="29">
        <f t="shared" si="366"/>
        <v>3.3726812816188868E-3</v>
      </c>
      <c r="U1675" s="29">
        <f t="shared" si="375"/>
        <v>3.3726812816188868E-3</v>
      </c>
      <c r="V1675" s="30">
        <f t="shared" si="367"/>
        <v>0</v>
      </c>
      <c r="W1675" s="30">
        <f t="shared" si="368"/>
        <v>0</v>
      </c>
      <c r="X1675" s="30">
        <f t="shared" si="369"/>
        <v>0</v>
      </c>
      <c r="Y1675" s="30">
        <f t="shared" si="370"/>
        <v>31.221820000000001</v>
      </c>
      <c r="Z1675" s="30">
        <f t="shared" si="371"/>
        <v>153.33333333333331</v>
      </c>
      <c r="AA1675" s="30">
        <f t="shared" si="372"/>
        <v>0</v>
      </c>
      <c r="AB1675" s="30">
        <f t="shared" si="373"/>
        <v>0</v>
      </c>
      <c r="AC1675" s="30">
        <f t="shared" si="376"/>
        <v>2045.5748466666669</v>
      </c>
    </row>
    <row r="1676" spans="1:29" x14ac:dyDescent="0.35">
      <c r="A1676" s="5">
        <v>45117.805069236114</v>
      </c>
      <c r="B1676" s="1">
        <v>3</v>
      </c>
      <c r="C1676" s="6">
        <v>3838.39</v>
      </c>
      <c r="D1676" s="6">
        <v>1</v>
      </c>
      <c r="E1676" s="7" t="s">
        <v>19</v>
      </c>
      <c r="F1676" s="5">
        <v>45120.348295115742</v>
      </c>
      <c r="G1676" s="1">
        <v>1</v>
      </c>
      <c r="H1676" s="5">
        <v>45117.321310486113</v>
      </c>
      <c r="I1676" s="7" t="s">
        <v>41</v>
      </c>
      <c r="J1676" s="7"/>
      <c r="K1676" s="7" t="s">
        <v>30</v>
      </c>
      <c r="L1676" s="7" t="s">
        <v>31</v>
      </c>
      <c r="M1676" s="7" t="s">
        <v>32</v>
      </c>
      <c r="N1676" s="7" t="s">
        <v>33</v>
      </c>
      <c r="O1676" s="7" t="s">
        <v>30</v>
      </c>
      <c r="P1676" s="25">
        <f t="shared" si="377"/>
        <v>1675</v>
      </c>
      <c r="Q1676" s="28">
        <f t="shared" si="374"/>
        <v>45108</v>
      </c>
      <c r="R1676" s="28" t="str">
        <f t="shared" si="364"/>
        <v>OTA</v>
      </c>
      <c r="S1676" s="28" t="str">
        <f t="shared" si="365"/>
        <v>OTA</v>
      </c>
      <c r="T1676" s="29">
        <f t="shared" si="366"/>
        <v>2.1978021978021978E-3</v>
      </c>
      <c r="U1676" s="29">
        <f t="shared" si="375"/>
        <v>2.1978021978021978E-3</v>
      </c>
      <c r="V1676" s="30">
        <f t="shared" si="367"/>
        <v>575.75849999999991</v>
      </c>
      <c r="W1676" s="30">
        <f t="shared" si="368"/>
        <v>0</v>
      </c>
      <c r="X1676" s="30">
        <f t="shared" si="369"/>
        <v>0</v>
      </c>
      <c r="Y1676" s="30">
        <f t="shared" si="370"/>
        <v>69.091019999999986</v>
      </c>
      <c r="Z1676" s="30">
        <f t="shared" si="371"/>
        <v>191.66666666666666</v>
      </c>
      <c r="AA1676" s="30">
        <f t="shared" si="372"/>
        <v>4.395604395604396</v>
      </c>
      <c r="AB1676" s="30">
        <f t="shared" si="373"/>
        <v>0</v>
      </c>
      <c r="AC1676" s="30">
        <f t="shared" si="376"/>
        <v>2997.4782089377291</v>
      </c>
    </row>
    <row r="1677" spans="1:29" x14ac:dyDescent="0.35">
      <c r="A1677" s="5">
        <v>45117.741599803237</v>
      </c>
      <c r="B1677" s="1">
        <v>1</v>
      </c>
      <c r="C1677" s="6">
        <v>1179.29</v>
      </c>
      <c r="D1677" s="6">
        <v>1</v>
      </c>
      <c r="E1677" s="7" t="s">
        <v>19</v>
      </c>
      <c r="F1677" s="5">
        <v>45118.456834398145</v>
      </c>
      <c r="G1677" s="1">
        <v>2</v>
      </c>
      <c r="H1677" s="5">
        <v>45109.659560891203</v>
      </c>
      <c r="I1677" s="7" t="s">
        <v>41</v>
      </c>
      <c r="J1677" s="7"/>
      <c r="K1677" s="7" t="s">
        <v>30</v>
      </c>
      <c r="L1677" s="7" t="s">
        <v>31</v>
      </c>
      <c r="M1677" s="7" t="s">
        <v>34</v>
      </c>
      <c r="N1677" s="7" t="s">
        <v>33</v>
      </c>
      <c r="O1677" s="7" t="s">
        <v>30</v>
      </c>
      <c r="P1677" s="25">
        <f t="shared" si="377"/>
        <v>1676</v>
      </c>
      <c r="Q1677" s="28">
        <f t="shared" si="374"/>
        <v>45108</v>
      </c>
      <c r="R1677" s="28" t="str">
        <f t="shared" si="364"/>
        <v>OTA</v>
      </c>
      <c r="S1677" s="28" t="str">
        <f t="shared" si="365"/>
        <v>OTA</v>
      </c>
      <c r="T1677" s="29">
        <f t="shared" si="366"/>
        <v>7.326007326007326E-4</v>
      </c>
      <c r="U1677" s="29">
        <f t="shared" si="375"/>
        <v>7.326007326007326E-4</v>
      </c>
      <c r="V1677" s="30">
        <f t="shared" si="367"/>
        <v>176.89349999999999</v>
      </c>
      <c r="W1677" s="30">
        <f t="shared" si="368"/>
        <v>0</v>
      </c>
      <c r="X1677" s="30">
        <f t="shared" si="369"/>
        <v>0</v>
      </c>
      <c r="Y1677" s="30">
        <f t="shared" si="370"/>
        <v>21.227219999999999</v>
      </c>
      <c r="Z1677" s="30">
        <f t="shared" si="371"/>
        <v>115</v>
      </c>
      <c r="AA1677" s="30">
        <f t="shared" si="372"/>
        <v>1.4652014652014651</v>
      </c>
      <c r="AB1677" s="30">
        <f t="shared" si="373"/>
        <v>0</v>
      </c>
      <c r="AC1677" s="30">
        <f t="shared" si="376"/>
        <v>864.70407853479855</v>
      </c>
    </row>
    <row r="1678" spans="1:29" x14ac:dyDescent="0.35">
      <c r="A1678" s="5">
        <v>45117.63712028935</v>
      </c>
      <c r="B1678" s="1">
        <v>1</v>
      </c>
      <c r="C1678" s="6">
        <v>1053.21</v>
      </c>
      <c r="D1678" s="6">
        <v>1</v>
      </c>
      <c r="E1678" s="7" t="s">
        <v>19</v>
      </c>
      <c r="F1678" s="5">
        <v>45118.413983252314</v>
      </c>
      <c r="G1678" s="1">
        <v>2</v>
      </c>
      <c r="H1678" s="5">
        <v>45115.849798993055</v>
      </c>
      <c r="I1678" s="7" t="s">
        <v>41</v>
      </c>
      <c r="J1678" s="7"/>
      <c r="K1678" s="7" t="s">
        <v>35</v>
      </c>
      <c r="L1678" s="7" t="s">
        <v>31</v>
      </c>
      <c r="M1678" s="7" t="s">
        <v>32</v>
      </c>
      <c r="N1678" s="7" t="s">
        <v>33</v>
      </c>
      <c r="O1678" s="7" t="s">
        <v>47</v>
      </c>
      <c r="P1678" s="25">
        <f t="shared" si="377"/>
        <v>1677</v>
      </c>
      <c r="Q1678" s="28">
        <f t="shared" si="374"/>
        <v>45108</v>
      </c>
      <c r="R1678" s="28" t="str">
        <f t="shared" si="364"/>
        <v>OTA</v>
      </c>
      <c r="S1678" s="28" t="str">
        <f t="shared" si="365"/>
        <v>OTA</v>
      </c>
      <c r="T1678" s="29">
        <f t="shared" si="366"/>
        <v>7.326007326007326E-4</v>
      </c>
      <c r="U1678" s="29">
        <f t="shared" si="375"/>
        <v>7.326007326007326E-4</v>
      </c>
      <c r="V1678" s="30">
        <f t="shared" si="367"/>
        <v>157.98150000000001</v>
      </c>
      <c r="W1678" s="30">
        <f t="shared" si="368"/>
        <v>0</v>
      </c>
      <c r="X1678" s="30">
        <f t="shared" si="369"/>
        <v>0</v>
      </c>
      <c r="Y1678" s="30">
        <f t="shared" si="370"/>
        <v>18.95778</v>
      </c>
      <c r="Z1678" s="30">
        <f t="shared" si="371"/>
        <v>115</v>
      </c>
      <c r="AA1678" s="30">
        <f t="shared" si="372"/>
        <v>1.4652014652014651</v>
      </c>
      <c r="AB1678" s="30">
        <f t="shared" si="373"/>
        <v>0</v>
      </c>
      <c r="AC1678" s="30">
        <f t="shared" si="376"/>
        <v>759.80551853479858</v>
      </c>
    </row>
    <row r="1679" spans="1:29" x14ac:dyDescent="0.35">
      <c r="A1679" s="5">
        <v>45117.647728807868</v>
      </c>
      <c r="B1679" s="1">
        <v>2</v>
      </c>
      <c r="C1679" s="6">
        <v>2781.36</v>
      </c>
      <c r="D1679" s="6">
        <v>1</v>
      </c>
      <c r="E1679" s="7" t="s">
        <v>19</v>
      </c>
      <c r="F1679" s="5">
        <v>45119.457460381942</v>
      </c>
      <c r="G1679" s="1">
        <v>2</v>
      </c>
      <c r="H1679" s="5">
        <v>45081.668187210649</v>
      </c>
      <c r="I1679" s="7" t="s">
        <v>41</v>
      </c>
      <c r="J1679" s="7"/>
      <c r="K1679" s="7" t="s">
        <v>35</v>
      </c>
      <c r="L1679" s="7" t="s">
        <v>31</v>
      </c>
      <c r="M1679" s="7" t="s">
        <v>32</v>
      </c>
      <c r="N1679" s="7" t="s">
        <v>33</v>
      </c>
      <c r="O1679" s="7" t="s">
        <v>47</v>
      </c>
      <c r="P1679" s="25">
        <f t="shared" si="377"/>
        <v>1678</v>
      </c>
      <c r="Q1679" s="28">
        <f t="shared" si="374"/>
        <v>45108</v>
      </c>
      <c r="R1679" s="28" t="str">
        <f t="shared" si="364"/>
        <v>OTA</v>
      </c>
      <c r="S1679" s="28" t="str">
        <f t="shared" si="365"/>
        <v>OTA</v>
      </c>
      <c r="T1679" s="29">
        <f t="shared" si="366"/>
        <v>1.4652014652014652E-3</v>
      </c>
      <c r="U1679" s="29">
        <f t="shared" si="375"/>
        <v>1.4652014652014652E-3</v>
      </c>
      <c r="V1679" s="30">
        <f t="shared" si="367"/>
        <v>417.20400000000001</v>
      </c>
      <c r="W1679" s="30">
        <f t="shared" si="368"/>
        <v>0</v>
      </c>
      <c r="X1679" s="30">
        <f t="shared" si="369"/>
        <v>0</v>
      </c>
      <c r="Y1679" s="30">
        <f t="shared" si="370"/>
        <v>50.064479999999996</v>
      </c>
      <c r="Z1679" s="30">
        <f t="shared" si="371"/>
        <v>153.33333333333331</v>
      </c>
      <c r="AA1679" s="30">
        <f t="shared" si="372"/>
        <v>2.9304029304029302</v>
      </c>
      <c r="AB1679" s="30">
        <f t="shared" si="373"/>
        <v>0</v>
      </c>
      <c r="AC1679" s="30">
        <f t="shared" si="376"/>
        <v>2157.8277837362639</v>
      </c>
    </row>
    <row r="1680" spans="1:29" x14ac:dyDescent="0.35">
      <c r="A1680" s="5">
        <v>45117.51511915509</v>
      </c>
      <c r="B1680" s="1">
        <v>1</v>
      </c>
      <c r="C1680" s="6">
        <v>1178.8399999999999</v>
      </c>
      <c r="D1680" s="6">
        <v>1</v>
      </c>
      <c r="E1680" s="7" t="s">
        <v>19</v>
      </c>
      <c r="F1680" s="5">
        <v>45118.423325682874</v>
      </c>
      <c r="G1680" s="1">
        <v>1</v>
      </c>
      <c r="H1680" s="5">
        <v>45100.871501782407</v>
      </c>
      <c r="I1680" s="7" t="s">
        <v>41</v>
      </c>
      <c r="J1680" s="7"/>
      <c r="K1680" s="7"/>
      <c r="L1680" s="7" t="s">
        <v>21</v>
      </c>
      <c r="M1680" s="7" t="s">
        <v>54</v>
      </c>
      <c r="N1680" s="7" t="s">
        <v>33</v>
      </c>
      <c r="O1680" s="7" t="s">
        <v>46</v>
      </c>
      <c r="P1680" s="25">
        <f t="shared" si="377"/>
        <v>1679</v>
      </c>
      <c r="Q1680" s="28">
        <f t="shared" si="374"/>
        <v>45108</v>
      </c>
      <c r="R1680" s="28" t="str">
        <f t="shared" si="364"/>
        <v>WEB</v>
      </c>
      <c r="S1680" s="28" t="str">
        <f t="shared" si="365"/>
        <v>WEBSITE</v>
      </c>
      <c r="T1680" s="29">
        <f t="shared" si="366"/>
        <v>1.6863406408094434E-3</v>
      </c>
      <c r="U1680" s="29">
        <f t="shared" si="375"/>
        <v>1.6863406408094434E-3</v>
      </c>
      <c r="V1680" s="30">
        <f t="shared" si="367"/>
        <v>11.788399999999999</v>
      </c>
      <c r="W1680" s="30">
        <f t="shared" si="368"/>
        <v>50</v>
      </c>
      <c r="X1680" s="30">
        <f t="shared" si="369"/>
        <v>0</v>
      </c>
      <c r="Y1680" s="30">
        <f t="shared" si="370"/>
        <v>16.50376</v>
      </c>
      <c r="Z1680" s="30">
        <f t="shared" si="371"/>
        <v>115</v>
      </c>
      <c r="AA1680" s="30">
        <f t="shared" si="372"/>
        <v>16.863406408094434</v>
      </c>
      <c r="AB1680" s="30">
        <f t="shared" si="373"/>
        <v>0</v>
      </c>
      <c r="AC1680" s="30">
        <f t="shared" si="376"/>
        <v>968.68443359190542</v>
      </c>
    </row>
    <row r="1681" spans="1:29" x14ac:dyDescent="0.35">
      <c r="A1681" s="5">
        <v>45118.062828888891</v>
      </c>
      <c r="B1681" s="1">
        <v>2</v>
      </c>
      <c r="C1681" s="6">
        <v>2065.27</v>
      </c>
      <c r="D1681" s="6">
        <v>1</v>
      </c>
      <c r="E1681" s="7" t="s">
        <v>19</v>
      </c>
      <c r="F1681" s="5">
        <v>45119.432163194448</v>
      </c>
      <c r="G1681" s="1">
        <v>2</v>
      </c>
      <c r="H1681" s="5">
        <v>45110.831733240739</v>
      </c>
      <c r="I1681" s="7" t="s">
        <v>41</v>
      </c>
      <c r="J1681" s="7"/>
      <c r="K1681" s="7" t="s">
        <v>30</v>
      </c>
      <c r="L1681" s="7" t="s">
        <v>31</v>
      </c>
      <c r="M1681" s="7" t="s">
        <v>34</v>
      </c>
      <c r="N1681" s="7" t="s">
        <v>33</v>
      </c>
      <c r="O1681" s="7" t="s">
        <v>30</v>
      </c>
      <c r="P1681" s="25">
        <f t="shared" si="377"/>
        <v>1680</v>
      </c>
      <c r="Q1681" s="28">
        <f t="shared" si="374"/>
        <v>45108</v>
      </c>
      <c r="R1681" s="28" t="str">
        <f t="shared" si="364"/>
        <v>OTA</v>
      </c>
      <c r="S1681" s="28" t="str">
        <f t="shared" si="365"/>
        <v>OTA</v>
      </c>
      <c r="T1681" s="29">
        <f t="shared" si="366"/>
        <v>1.4652014652014652E-3</v>
      </c>
      <c r="U1681" s="29">
        <f t="shared" si="375"/>
        <v>1.4652014652014652E-3</v>
      </c>
      <c r="V1681" s="30">
        <f t="shared" si="367"/>
        <v>309.79050000000001</v>
      </c>
      <c r="W1681" s="30">
        <f t="shared" si="368"/>
        <v>0</v>
      </c>
      <c r="X1681" s="30">
        <f t="shared" si="369"/>
        <v>0</v>
      </c>
      <c r="Y1681" s="30">
        <f t="shared" si="370"/>
        <v>37.174859999999995</v>
      </c>
      <c r="Z1681" s="30">
        <f t="shared" si="371"/>
        <v>153.33333333333331</v>
      </c>
      <c r="AA1681" s="30">
        <f t="shared" si="372"/>
        <v>2.9304029304029302</v>
      </c>
      <c r="AB1681" s="30">
        <f t="shared" si="373"/>
        <v>0</v>
      </c>
      <c r="AC1681" s="30">
        <f t="shared" si="376"/>
        <v>1562.0409037362638</v>
      </c>
    </row>
    <row r="1682" spans="1:29" x14ac:dyDescent="0.35">
      <c r="A1682" s="5">
        <v>45117.687577430559</v>
      </c>
      <c r="B1682" s="1">
        <v>3</v>
      </c>
      <c r="C1682" s="6">
        <v>4102.58</v>
      </c>
      <c r="D1682" s="6">
        <v>1</v>
      </c>
      <c r="E1682" s="7" t="s">
        <v>19</v>
      </c>
      <c r="F1682" s="5">
        <v>45120.369950729168</v>
      </c>
      <c r="G1682" s="1">
        <v>2</v>
      </c>
      <c r="H1682" s="5">
        <v>45117.686583495371</v>
      </c>
      <c r="I1682" s="7" t="s">
        <v>41</v>
      </c>
      <c r="J1682" s="7"/>
      <c r="K1682" s="7"/>
      <c r="L1682" s="7" t="s">
        <v>21</v>
      </c>
      <c r="M1682" s="7" t="s">
        <v>52</v>
      </c>
      <c r="N1682" s="7" t="s">
        <v>23</v>
      </c>
      <c r="O1682" s="7" t="s">
        <v>24</v>
      </c>
      <c r="P1682" s="25">
        <f t="shared" si="377"/>
        <v>1681</v>
      </c>
      <c r="Q1682" s="28">
        <f t="shared" si="374"/>
        <v>45108</v>
      </c>
      <c r="R1682" s="28" t="str">
        <f t="shared" si="364"/>
        <v>WEB</v>
      </c>
      <c r="S1682" s="28" t="str">
        <f t="shared" si="365"/>
        <v>OFFLINE</v>
      </c>
      <c r="T1682" s="29">
        <f t="shared" si="366"/>
        <v>5.0590219224283303E-3</v>
      </c>
      <c r="U1682" s="29">
        <f t="shared" si="375"/>
        <v>5.0590219224283303E-3</v>
      </c>
      <c r="V1682" s="30">
        <f t="shared" si="367"/>
        <v>0</v>
      </c>
      <c r="W1682" s="30">
        <f t="shared" si="368"/>
        <v>0</v>
      </c>
      <c r="X1682" s="30">
        <f t="shared" si="369"/>
        <v>0</v>
      </c>
      <c r="Y1682" s="30">
        <f t="shared" si="370"/>
        <v>57.436120000000003</v>
      </c>
      <c r="Z1682" s="30">
        <f t="shared" si="371"/>
        <v>191.66666666666666</v>
      </c>
      <c r="AA1682" s="30">
        <f t="shared" si="372"/>
        <v>0</v>
      </c>
      <c r="AB1682" s="30">
        <f t="shared" si="373"/>
        <v>0</v>
      </c>
      <c r="AC1682" s="30">
        <f t="shared" si="376"/>
        <v>3853.4772133333331</v>
      </c>
    </row>
    <row r="1683" spans="1:29" x14ac:dyDescent="0.35">
      <c r="A1683" s="5">
        <v>45117.391582997683</v>
      </c>
      <c r="B1683" s="1">
        <v>1</v>
      </c>
      <c r="C1683" s="6">
        <v>1396.11</v>
      </c>
      <c r="D1683" s="6">
        <v>1</v>
      </c>
      <c r="E1683" s="7" t="s">
        <v>19</v>
      </c>
      <c r="F1683" s="5">
        <v>45118.218934895835</v>
      </c>
      <c r="G1683" s="1">
        <v>2</v>
      </c>
      <c r="H1683" s="5">
        <v>45117.031852974535</v>
      </c>
      <c r="I1683" s="7" t="s">
        <v>41</v>
      </c>
      <c r="J1683" s="7"/>
      <c r="K1683" s="7"/>
      <c r="L1683" s="7" t="s">
        <v>21</v>
      </c>
      <c r="M1683" s="7" t="s">
        <v>52</v>
      </c>
      <c r="N1683" s="7" t="s">
        <v>43</v>
      </c>
      <c r="O1683" s="7" t="s">
        <v>24</v>
      </c>
      <c r="P1683" s="25">
        <f t="shared" si="377"/>
        <v>1682</v>
      </c>
      <c r="Q1683" s="28">
        <f t="shared" si="374"/>
        <v>45108</v>
      </c>
      <c r="R1683" s="28" t="str">
        <f t="shared" si="364"/>
        <v>WEB</v>
      </c>
      <c r="S1683" s="28" t="str">
        <f t="shared" si="365"/>
        <v>OFFLINE</v>
      </c>
      <c r="T1683" s="29">
        <f t="shared" si="366"/>
        <v>1.6863406408094434E-3</v>
      </c>
      <c r="U1683" s="29">
        <f t="shared" si="375"/>
        <v>1.6863406408094434E-3</v>
      </c>
      <c r="V1683" s="30">
        <f t="shared" si="367"/>
        <v>0</v>
      </c>
      <c r="W1683" s="30">
        <f t="shared" si="368"/>
        <v>0</v>
      </c>
      <c r="X1683" s="30">
        <f t="shared" si="369"/>
        <v>0</v>
      </c>
      <c r="Y1683" s="30">
        <f t="shared" si="370"/>
        <v>19.545539999999999</v>
      </c>
      <c r="Z1683" s="30">
        <f t="shared" si="371"/>
        <v>115</v>
      </c>
      <c r="AA1683" s="30">
        <f t="shared" si="372"/>
        <v>0</v>
      </c>
      <c r="AB1683" s="30">
        <f t="shared" si="373"/>
        <v>0</v>
      </c>
      <c r="AC1683" s="30">
        <f t="shared" si="376"/>
        <v>1261.5644599999998</v>
      </c>
    </row>
    <row r="1684" spans="1:29" x14ac:dyDescent="0.35">
      <c r="A1684" s="5">
        <v>45117.777505694445</v>
      </c>
      <c r="B1684" s="1">
        <v>2</v>
      </c>
      <c r="C1684" s="6">
        <v>2629.51</v>
      </c>
      <c r="D1684" s="6">
        <v>1</v>
      </c>
      <c r="E1684" s="7" t="s">
        <v>19</v>
      </c>
      <c r="F1684" s="5">
        <v>45119.458333333336</v>
      </c>
      <c r="G1684" s="1">
        <v>2</v>
      </c>
      <c r="H1684" s="5">
        <v>44819.336953368052</v>
      </c>
      <c r="I1684" s="7" t="s">
        <v>41</v>
      </c>
      <c r="J1684" s="7"/>
      <c r="K1684" s="7" t="s">
        <v>35</v>
      </c>
      <c r="L1684" s="7" t="s">
        <v>31</v>
      </c>
      <c r="M1684" s="7" t="s">
        <v>32</v>
      </c>
      <c r="N1684" s="7" t="s">
        <v>33</v>
      </c>
      <c r="O1684" s="7" t="s">
        <v>37</v>
      </c>
      <c r="P1684" s="25">
        <f t="shared" si="377"/>
        <v>1683</v>
      </c>
      <c r="Q1684" s="28">
        <f t="shared" si="374"/>
        <v>45108</v>
      </c>
      <c r="R1684" s="28" t="str">
        <f t="shared" si="364"/>
        <v>OTA</v>
      </c>
      <c r="S1684" s="28" t="str">
        <f t="shared" si="365"/>
        <v>OTA</v>
      </c>
      <c r="T1684" s="29">
        <f t="shared" si="366"/>
        <v>1.4652014652014652E-3</v>
      </c>
      <c r="U1684" s="29">
        <f t="shared" si="375"/>
        <v>1.4652014652014652E-3</v>
      </c>
      <c r="V1684" s="30">
        <f t="shared" si="367"/>
        <v>394.42650000000003</v>
      </c>
      <c r="W1684" s="30">
        <f t="shared" si="368"/>
        <v>0</v>
      </c>
      <c r="X1684" s="30">
        <f t="shared" si="369"/>
        <v>0</v>
      </c>
      <c r="Y1684" s="30">
        <f t="shared" si="370"/>
        <v>47.331180000000003</v>
      </c>
      <c r="Z1684" s="30">
        <f t="shared" si="371"/>
        <v>153.33333333333331</v>
      </c>
      <c r="AA1684" s="30">
        <f t="shared" si="372"/>
        <v>2.9304029304029302</v>
      </c>
      <c r="AB1684" s="30">
        <f t="shared" si="373"/>
        <v>0</v>
      </c>
      <c r="AC1684" s="30">
        <f t="shared" si="376"/>
        <v>2031.488583736264</v>
      </c>
    </row>
    <row r="1685" spans="1:29" x14ac:dyDescent="0.35">
      <c r="A1685" s="5">
        <v>45117.732525810185</v>
      </c>
      <c r="B1685" s="1">
        <v>4</v>
      </c>
      <c r="C1685" s="6">
        <v>4767.58</v>
      </c>
      <c r="D1685" s="6">
        <v>1</v>
      </c>
      <c r="E1685" s="7" t="s">
        <v>19</v>
      </c>
      <c r="F1685" s="5">
        <v>45121.361796331017</v>
      </c>
      <c r="G1685" s="1">
        <v>1</v>
      </c>
      <c r="H1685" s="5">
        <v>45117.602892152776</v>
      </c>
      <c r="I1685" s="7" t="s">
        <v>42</v>
      </c>
      <c r="J1685" s="7" t="s">
        <v>102</v>
      </c>
      <c r="K1685" s="7"/>
      <c r="L1685" s="7" t="s">
        <v>26</v>
      </c>
      <c r="M1685" s="7" t="s">
        <v>377</v>
      </c>
      <c r="N1685" s="7" t="s">
        <v>23</v>
      </c>
      <c r="O1685" s="7" t="s">
        <v>56</v>
      </c>
      <c r="P1685" s="25">
        <f t="shared" si="377"/>
        <v>1684</v>
      </c>
      <c r="Q1685" s="28">
        <f t="shared" si="374"/>
        <v>45108</v>
      </c>
      <c r="R1685" s="28" t="str">
        <f t="shared" si="364"/>
        <v>CORPORATE</v>
      </c>
      <c r="S1685" s="28" t="str">
        <f t="shared" si="365"/>
        <v>OFFLINE</v>
      </c>
      <c r="T1685" s="29">
        <f t="shared" si="366"/>
        <v>0.5714285714285714</v>
      </c>
      <c r="U1685" s="29">
        <f t="shared" si="375"/>
        <v>0.5714285714285714</v>
      </c>
      <c r="V1685" s="30">
        <f t="shared" si="367"/>
        <v>0</v>
      </c>
      <c r="W1685" s="30">
        <f t="shared" si="368"/>
        <v>0</v>
      </c>
      <c r="X1685" s="30">
        <f t="shared" si="369"/>
        <v>95.351600000000005</v>
      </c>
      <c r="Y1685" s="30">
        <f t="shared" si="370"/>
        <v>33.373060000000002</v>
      </c>
      <c r="Z1685" s="30">
        <f t="shared" si="371"/>
        <v>230</v>
      </c>
      <c r="AA1685" s="30">
        <f t="shared" si="372"/>
        <v>0</v>
      </c>
      <c r="AB1685" s="30">
        <f t="shared" si="373"/>
        <v>2857.1428571428569</v>
      </c>
      <c r="AC1685" s="30">
        <f t="shared" si="376"/>
        <v>1551.7124828571432</v>
      </c>
    </row>
    <row r="1686" spans="1:29" x14ac:dyDescent="0.35">
      <c r="A1686" s="5">
        <v>45117.692439247687</v>
      </c>
      <c r="B1686" s="1">
        <v>1</v>
      </c>
      <c r="C1686" s="6">
        <v>2074.02</v>
      </c>
      <c r="D1686" s="6">
        <v>1</v>
      </c>
      <c r="E1686" s="7" t="s">
        <v>19</v>
      </c>
      <c r="F1686" s="5">
        <v>45118.457867916666</v>
      </c>
      <c r="G1686" s="1">
        <v>4</v>
      </c>
      <c r="H1686" s="5">
        <v>44926.195161747688</v>
      </c>
      <c r="I1686" s="7" t="s">
        <v>44</v>
      </c>
      <c r="J1686" s="7"/>
      <c r="K1686" s="7" t="s">
        <v>35</v>
      </c>
      <c r="L1686" s="7" t="s">
        <v>31</v>
      </c>
      <c r="M1686" s="7" t="s">
        <v>32</v>
      </c>
      <c r="N1686" s="7" t="s">
        <v>33</v>
      </c>
      <c r="O1686" s="7" t="s">
        <v>35</v>
      </c>
      <c r="P1686" s="25">
        <f t="shared" si="377"/>
        <v>1685</v>
      </c>
      <c r="Q1686" s="28">
        <f t="shared" si="374"/>
        <v>45108</v>
      </c>
      <c r="R1686" s="28" t="str">
        <f t="shared" si="364"/>
        <v>OTA</v>
      </c>
      <c r="S1686" s="28" t="str">
        <f t="shared" si="365"/>
        <v>OTA</v>
      </c>
      <c r="T1686" s="29">
        <f t="shared" si="366"/>
        <v>7.326007326007326E-4</v>
      </c>
      <c r="U1686" s="29">
        <f t="shared" si="375"/>
        <v>7.326007326007326E-4</v>
      </c>
      <c r="V1686" s="30">
        <f t="shared" si="367"/>
        <v>311.10300000000001</v>
      </c>
      <c r="W1686" s="30">
        <f t="shared" si="368"/>
        <v>0</v>
      </c>
      <c r="X1686" s="30">
        <f t="shared" si="369"/>
        <v>0</v>
      </c>
      <c r="Y1686" s="30">
        <f t="shared" si="370"/>
        <v>37.332359999999994</v>
      </c>
      <c r="Z1686" s="30">
        <f t="shared" si="371"/>
        <v>115</v>
      </c>
      <c r="AA1686" s="30">
        <f t="shared" si="372"/>
        <v>1.4652014652014651</v>
      </c>
      <c r="AB1686" s="30">
        <f t="shared" si="373"/>
        <v>0</v>
      </c>
      <c r="AC1686" s="30">
        <f t="shared" si="376"/>
        <v>1609.1194385347985</v>
      </c>
    </row>
    <row r="1687" spans="1:29" x14ac:dyDescent="0.35">
      <c r="A1687" s="5">
        <v>45117.740224259258</v>
      </c>
      <c r="B1687" s="1">
        <v>1</v>
      </c>
      <c r="C1687" s="6">
        <v>1921.61</v>
      </c>
      <c r="D1687" s="6">
        <v>1</v>
      </c>
      <c r="E1687" s="7" t="s">
        <v>19</v>
      </c>
      <c r="F1687" s="5">
        <v>45118.33806091435</v>
      </c>
      <c r="G1687" s="1">
        <v>4</v>
      </c>
      <c r="H1687" s="5">
        <v>44963.875614733799</v>
      </c>
      <c r="I1687" s="7" t="s">
        <v>44</v>
      </c>
      <c r="J1687" s="7"/>
      <c r="K1687" s="7"/>
      <c r="L1687" s="7" t="s">
        <v>21</v>
      </c>
      <c r="M1687" s="7" t="s">
        <v>57</v>
      </c>
      <c r="N1687" s="7" t="s">
        <v>33</v>
      </c>
      <c r="O1687" s="7" t="s">
        <v>46</v>
      </c>
      <c r="P1687" s="25">
        <f t="shared" si="377"/>
        <v>1686</v>
      </c>
      <c r="Q1687" s="28">
        <f t="shared" si="374"/>
        <v>45108</v>
      </c>
      <c r="R1687" s="28" t="str">
        <f t="shared" si="364"/>
        <v>WEB</v>
      </c>
      <c r="S1687" s="28" t="str">
        <f t="shared" si="365"/>
        <v>WEBSITE</v>
      </c>
      <c r="T1687" s="29">
        <f t="shared" si="366"/>
        <v>1.6863406408094434E-3</v>
      </c>
      <c r="U1687" s="29">
        <f t="shared" si="375"/>
        <v>1.6863406408094434E-3</v>
      </c>
      <c r="V1687" s="30">
        <f t="shared" si="367"/>
        <v>19.216100000000001</v>
      </c>
      <c r="W1687" s="30">
        <f t="shared" si="368"/>
        <v>50</v>
      </c>
      <c r="X1687" s="30">
        <f t="shared" si="369"/>
        <v>0</v>
      </c>
      <c r="Y1687" s="30">
        <f t="shared" si="370"/>
        <v>26.902539999999998</v>
      </c>
      <c r="Z1687" s="30">
        <f t="shared" si="371"/>
        <v>115</v>
      </c>
      <c r="AA1687" s="30">
        <f t="shared" si="372"/>
        <v>16.863406408094434</v>
      </c>
      <c r="AB1687" s="30">
        <f t="shared" si="373"/>
        <v>0</v>
      </c>
      <c r="AC1687" s="30">
        <f t="shared" si="376"/>
        <v>1693.6279535919055</v>
      </c>
    </row>
    <row r="1688" spans="1:29" x14ac:dyDescent="0.35">
      <c r="A1688" s="5">
        <v>45117.724235868052</v>
      </c>
      <c r="B1688" s="1">
        <v>1</v>
      </c>
      <c r="C1688" s="6">
        <v>2052.8200000000002</v>
      </c>
      <c r="D1688" s="6">
        <v>1</v>
      </c>
      <c r="E1688" s="7" t="s">
        <v>19</v>
      </c>
      <c r="F1688" s="5">
        <v>45118.456250092589</v>
      </c>
      <c r="G1688" s="1">
        <v>3</v>
      </c>
      <c r="H1688" s="5">
        <v>44955.917509513885</v>
      </c>
      <c r="I1688" s="7" t="s">
        <v>44</v>
      </c>
      <c r="J1688" s="7"/>
      <c r="K1688" s="7" t="s">
        <v>35</v>
      </c>
      <c r="L1688" s="7" t="s">
        <v>31</v>
      </c>
      <c r="M1688" s="7" t="s">
        <v>58</v>
      </c>
      <c r="N1688" s="7" t="s">
        <v>33</v>
      </c>
      <c r="O1688" s="7" t="s">
        <v>36</v>
      </c>
      <c r="P1688" s="25">
        <f t="shared" si="377"/>
        <v>1687</v>
      </c>
      <c r="Q1688" s="28">
        <f t="shared" si="374"/>
        <v>45108</v>
      </c>
      <c r="R1688" s="28" t="str">
        <f t="shared" si="364"/>
        <v>OTA</v>
      </c>
      <c r="S1688" s="28" t="str">
        <f t="shared" si="365"/>
        <v>OTA</v>
      </c>
      <c r="T1688" s="29">
        <f t="shared" si="366"/>
        <v>7.326007326007326E-4</v>
      </c>
      <c r="U1688" s="29">
        <f t="shared" si="375"/>
        <v>7.326007326007326E-4</v>
      </c>
      <c r="V1688" s="30">
        <f t="shared" si="367"/>
        <v>307.923</v>
      </c>
      <c r="W1688" s="30">
        <f t="shared" si="368"/>
        <v>0</v>
      </c>
      <c r="X1688" s="30">
        <f t="shared" si="369"/>
        <v>0</v>
      </c>
      <c r="Y1688" s="30">
        <f t="shared" si="370"/>
        <v>36.950760000000002</v>
      </c>
      <c r="Z1688" s="30">
        <f t="shared" si="371"/>
        <v>115</v>
      </c>
      <c r="AA1688" s="30">
        <f t="shared" si="372"/>
        <v>1.4652014652014651</v>
      </c>
      <c r="AB1688" s="30">
        <f t="shared" si="373"/>
        <v>0</v>
      </c>
      <c r="AC1688" s="30">
        <f t="shared" si="376"/>
        <v>1591.4810385347987</v>
      </c>
    </row>
    <row r="1689" spans="1:29" x14ac:dyDescent="0.35">
      <c r="A1689" s="5">
        <v>45118.024832754629</v>
      </c>
      <c r="B1689" s="1">
        <v>1</v>
      </c>
      <c r="C1689" s="6">
        <v>871.27</v>
      </c>
      <c r="D1689" s="6">
        <v>1</v>
      </c>
      <c r="E1689" s="7" t="s">
        <v>19</v>
      </c>
      <c r="F1689" s="5">
        <v>45118.458333333336</v>
      </c>
      <c r="G1689" s="1">
        <v>2</v>
      </c>
      <c r="H1689" s="5">
        <v>45117.705627916665</v>
      </c>
      <c r="I1689" s="7" t="s">
        <v>48</v>
      </c>
      <c r="J1689" s="7"/>
      <c r="K1689" s="7"/>
      <c r="L1689" s="7" t="s">
        <v>21</v>
      </c>
      <c r="M1689" s="7" t="s">
        <v>52</v>
      </c>
      <c r="N1689" s="7" t="s">
        <v>23</v>
      </c>
      <c r="O1689" s="7" t="s">
        <v>56</v>
      </c>
      <c r="P1689" s="25">
        <f t="shared" si="377"/>
        <v>1688</v>
      </c>
      <c r="Q1689" s="28">
        <f t="shared" si="374"/>
        <v>45108</v>
      </c>
      <c r="R1689" s="28" t="str">
        <f t="shared" si="364"/>
        <v>WEB</v>
      </c>
      <c r="S1689" s="28" t="str">
        <f t="shared" si="365"/>
        <v>OFFLINE</v>
      </c>
      <c r="T1689" s="29">
        <f t="shared" si="366"/>
        <v>1.6863406408094434E-3</v>
      </c>
      <c r="U1689" s="29">
        <f t="shared" si="375"/>
        <v>1.6863406408094434E-3</v>
      </c>
      <c r="V1689" s="30">
        <f t="shared" si="367"/>
        <v>0</v>
      </c>
      <c r="W1689" s="30">
        <f t="shared" si="368"/>
        <v>0</v>
      </c>
      <c r="X1689" s="30">
        <f t="shared" si="369"/>
        <v>0</v>
      </c>
      <c r="Y1689" s="30">
        <f t="shared" si="370"/>
        <v>12.19778</v>
      </c>
      <c r="Z1689" s="30">
        <f t="shared" si="371"/>
        <v>115</v>
      </c>
      <c r="AA1689" s="30">
        <f t="shared" si="372"/>
        <v>0</v>
      </c>
      <c r="AB1689" s="30">
        <f t="shared" si="373"/>
        <v>0</v>
      </c>
      <c r="AC1689" s="30">
        <f t="shared" si="376"/>
        <v>744.07222000000002</v>
      </c>
    </row>
    <row r="1690" spans="1:29" x14ac:dyDescent="0.35">
      <c r="A1690" s="5">
        <v>45117.893891423613</v>
      </c>
      <c r="B1690" s="1">
        <v>1</v>
      </c>
      <c r="C1690" s="6">
        <v>1429.02</v>
      </c>
      <c r="D1690" s="6">
        <v>1</v>
      </c>
      <c r="E1690" s="7" t="s">
        <v>19</v>
      </c>
      <c r="F1690" s="5">
        <v>45118.443416319446</v>
      </c>
      <c r="G1690" s="1">
        <v>4</v>
      </c>
      <c r="H1690" s="5">
        <v>45109.102375625</v>
      </c>
      <c r="I1690" s="7" t="s">
        <v>63</v>
      </c>
      <c r="J1690" s="7"/>
      <c r="K1690" s="7"/>
      <c r="L1690" s="7" t="s">
        <v>21</v>
      </c>
      <c r="M1690" s="7" t="s">
        <v>52</v>
      </c>
      <c r="N1690" s="7" t="s">
        <v>28</v>
      </c>
      <c r="O1690" s="7" t="s">
        <v>46</v>
      </c>
      <c r="P1690" s="25">
        <f t="shared" si="377"/>
        <v>1689</v>
      </c>
      <c r="Q1690" s="28">
        <f t="shared" si="374"/>
        <v>45108</v>
      </c>
      <c r="R1690" s="28" t="str">
        <f t="shared" si="364"/>
        <v>WEB</v>
      </c>
      <c r="S1690" s="28" t="str">
        <f t="shared" si="365"/>
        <v>WEBSITE</v>
      </c>
      <c r="T1690" s="29">
        <f t="shared" si="366"/>
        <v>1.6863406408094434E-3</v>
      </c>
      <c r="U1690" s="29">
        <f t="shared" si="375"/>
        <v>1.6863406408094434E-3</v>
      </c>
      <c r="V1690" s="30">
        <f t="shared" si="367"/>
        <v>14.2902</v>
      </c>
      <c r="W1690" s="30">
        <f t="shared" si="368"/>
        <v>50</v>
      </c>
      <c r="X1690" s="30">
        <f t="shared" si="369"/>
        <v>0</v>
      </c>
      <c r="Y1690" s="30">
        <f t="shared" si="370"/>
        <v>20.00628</v>
      </c>
      <c r="Z1690" s="30">
        <f t="shared" si="371"/>
        <v>115</v>
      </c>
      <c r="AA1690" s="30">
        <f t="shared" si="372"/>
        <v>16.863406408094434</v>
      </c>
      <c r="AB1690" s="30">
        <f t="shared" si="373"/>
        <v>0</v>
      </c>
      <c r="AC1690" s="30">
        <f t="shared" si="376"/>
        <v>1212.8601135919055</v>
      </c>
    </row>
    <row r="1691" spans="1:29" x14ac:dyDescent="0.35">
      <c r="A1691" s="5">
        <v>45117.667287187498</v>
      </c>
      <c r="B1691" s="1">
        <v>1</v>
      </c>
      <c r="C1691" s="6">
        <v>1546.88</v>
      </c>
      <c r="D1691" s="6">
        <v>1</v>
      </c>
      <c r="E1691" s="7" t="s">
        <v>19</v>
      </c>
      <c r="F1691" s="5">
        <v>45118.272878923613</v>
      </c>
      <c r="G1691" s="1">
        <v>4</v>
      </c>
      <c r="H1691" s="5">
        <v>44864.232657893517</v>
      </c>
      <c r="I1691" s="7" t="s">
        <v>63</v>
      </c>
      <c r="J1691" s="7"/>
      <c r="K1691" s="7" t="s">
        <v>30</v>
      </c>
      <c r="L1691" s="7" t="s">
        <v>31</v>
      </c>
      <c r="M1691" s="7" t="s">
        <v>34</v>
      </c>
      <c r="N1691" s="7" t="s">
        <v>33</v>
      </c>
      <c r="O1691" s="7" t="s">
        <v>30</v>
      </c>
      <c r="P1691" s="25">
        <f t="shared" si="377"/>
        <v>1690</v>
      </c>
      <c r="Q1691" s="28">
        <f t="shared" si="374"/>
        <v>45108</v>
      </c>
      <c r="R1691" s="28" t="str">
        <f t="shared" si="364"/>
        <v>OTA</v>
      </c>
      <c r="S1691" s="28" t="str">
        <f t="shared" si="365"/>
        <v>OTA</v>
      </c>
      <c r="T1691" s="29">
        <f t="shared" si="366"/>
        <v>7.326007326007326E-4</v>
      </c>
      <c r="U1691" s="29">
        <f t="shared" si="375"/>
        <v>7.326007326007326E-4</v>
      </c>
      <c r="V1691" s="30">
        <f t="shared" si="367"/>
        <v>232.03200000000001</v>
      </c>
      <c r="W1691" s="30">
        <f t="shared" si="368"/>
        <v>0</v>
      </c>
      <c r="X1691" s="30">
        <f t="shared" si="369"/>
        <v>0</v>
      </c>
      <c r="Y1691" s="30">
        <f t="shared" si="370"/>
        <v>27.84384</v>
      </c>
      <c r="Z1691" s="30">
        <f t="shared" si="371"/>
        <v>115</v>
      </c>
      <c r="AA1691" s="30">
        <f t="shared" si="372"/>
        <v>1.4652014652014651</v>
      </c>
      <c r="AB1691" s="30">
        <f t="shared" si="373"/>
        <v>0</v>
      </c>
      <c r="AC1691" s="30">
        <f t="shared" si="376"/>
        <v>1170.5389585347987</v>
      </c>
    </row>
    <row r="1692" spans="1:29" x14ac:dyDescent="0.35">
      <c r="A1692" s="5">
        <v>45117.727639074074</v>
      </c>
      <c r="B1692" s="1">
        <v>2</v>
      </c>
      <c r="C1692" s="6">
        <v>1054.92</v>
      </c>
      <c r="D1692" s="6">
        <v>1</v>
      </c>
      <c r="E1692" s="7" t="s">
        <v>19</v>
      </c>
      <c r="F1692" s="5">
        <v>45119.208333333336</v>
      </c>
      <c r="G1692" s="1">
        <v>1</v>
      </c>
      <c r="H1692" s="5">
        <v>45036.714366157408</v>
      </c>
      <c r="I1692" s="7" t="s">
        <v>49</v>
      </c>
      <c r="J1692" s="7"/>
      <c r="K1692" s="7" t="s">
        <v>50</v>
      </c>
      <c r="L1692" s="7" t="s">
        <v>31</v>
      </c>
      <c r="M1692" s="7" t="s">
        <v>32</v>
      </c>
      <c r="N1692" s="7" t="s">
        <v>33</v>
      </c>
      <c r="O1692" s="7" t="s">
        <v>51</v>
      </c>
      <c r="P1692" s="25">
        <f t="shared" si="377"/>
        <v>1691</v>
      </c>
      <c r="Q1692" s="28">
        <f t="shared" si="374"/>
        <v>45108</v>
      </c>
      <c r="R1692" s="28" t="str">
        <f t="shared" si="364"/>
        <v>OTA</v>
      </c>
      <c r="S1692" s="28" t="str">
        <f t="shared" si="365"/>
        <v>OTA</v>
      </c>
      <c r="T1692" s="29">
        <f t="shared" si="366"/>
        <v>1.4652014652014652E-3</v>
      </c>
      <c r="U1692" s="29">
        <f t="shared" si="375"/>
        <v>1.4652014652014652E-3</v>
      </c>
      <c r="V1692" s="30">
        <f t="shared" si="367"/>
        <v>158.238</v>
      </c>
      <c r="W1692" s="30">
        <f t="shared" si="368"/>
        <v>0</v>
      </c>
      <c r="X1692" s="30">
        <f t="shared" si="369"/>
        <v>0</v>
      </c>
      <c r="Y1692" s="30">
        <f t="shared" si="370"/>
        <v>18.98856</v>
      </c>
      <c r="Z1692" s="30">
        <f t="shared" si="371"/>
        <v>153.33333333333331</v>
      </c>
      <c r="AA1692" s="30">
        <f t="shared" si="372"/>
        <v>2.9304029304029302</v>
      </c>
      <c r="AB1692" s="30">
        <f t="shared" si="373"/>
        <v>0</v>
      </c>
      <c r="AC1692" s="30">
        <f t="shared" si="376"/>
        <v>721.42970373626383</v>
      </c>
    </row>
    <row r="1693" spans="1:29" x14ac:dyDescent="0.35">
      <c r="A1693" s="5">
        <v>45117.696479270831</v>
      </c>
      <c r="B1693" s="1">
        <v>2</v>
      </c>
      <c r="C1693" s="6">
        <v>1001.03</v>
      </c>
      <c r="D1693" s="6">
        <v>1</v>
      </c>
      <c r="E1693" s="7" t="s">
        <v>19</v>
      </c>
      <c r="F1693" s="5">
        <v>45119.333333333336</v>
      </c>
      <c r="G1693" s="1">
        <v>1</v>
      </c>
      <c r="H1693" s="5">
        <v>44976.890063437502</v>
      </c>
      <c r="I1693" s="7" t="s">
        <v>49</v>
      </c>
      <c r="J1693" s="7"/>
      <c r="K1693" s="7" t="s">
        <v>50</v>
      </c>
      <c r="L1693" s="7" t="s">
        <v>31</v>
      </c>
      <c r="M1693" s="7" t="s">
        <v>32</v>
      </c>
      <c r="N1693" s="7" t="s">
        <v>28</v>
      </c>
      <c r="O1693" s="7" t="s">
        <v>51</v>
      </c>
      <c r="P1693" s="25">
        <f t="shared" si="377"/>
        <v>1692</v>
      </c>
      <c r="Q1693" s="28">
        <f t="shared" si="374"/>
        <v>45108</v>
      </c>
      <c r="R1693" s="28" t="str">
        <f t="shared" si="364"/>
        <v>OTA</v>
      </c>
      <c r="S1693" s="28" t="str">
        <f t="shared" si="365"/>
        <v>OTA</v>
      </c>
      <c r="T1693" s="29">
        <f t="shared" si="366"/>
        <v>1.4652014652014652E-3</v>
      </c>
      <c r="U1693" s="29">
        <f t="shared" si="375"/>
        <v>1.4652014652014652E-3</v>
      </c>
      <c r="V1693" s="30">
        <f t="shared" si="367"/>
        <v>150.15449999999998</v>
      </c>
      <c r="W1693" s="30">
        <f t="shared" si="368"/>
        <v>0</v>
      </c>
      <c r="X1693" s="30">
        <f t="shared" si="369"/>
        <v>0</v>
      </c>
      <c r="Y1693" s="30">
        <f t="shared" si="370"/>
        <v>18.018539999999998</v>
      </c>
      <c r="Z1693" s="30">
        <f t="shared" si="371"/>
        <v>153.33333333333331</v>
      </c>
      <c r="AA1693" s="30">
        <f t="shared" si="372"/>
        <v>2.9304029304029302</v>
      </c>
      <c r="AB1693" s="30">
        <f t="shared" si="373"/>
        <v>0</v>
      </c>
      <c r="AC1693" s="30">
        <f t="shared" si="376"/>
        <v>676.59322373626378</v>
      </c>
    </row>
    <row r="1694" spans="1:29" x14ac:dyDescent="0.35">
      <c r="A1694" s="5">
        <v>45117.972605891206</v>
      </c>
      <c r="B1694" s="1">
        <v>3</v>
      </c>
      <c r="C1694" s="6">
        <v>1563.75</v>
      </c>
      <c r="D1694" s="6">
        <v>1</v>
      </c>
      <c r="E1694" s="7" t="s">
        <v>19</v>
      </c>
      <c r="F1694" s="5">
        <v>45120.246371817128</v>
      </c>
      <c r="G1694" s="1">
        <v>1</v>
      </c>
      <c r="H1694" s="5">
        <v>45110.982436701386</v>
      </c>
      <c r="I1694" s="7" t="s">
        <v>49</v>
      </c>
      <c r="J1694" s="7"/>
      <c r="K1694" s="7" t="s">
        <v>30</v>
      </c>
      <c r="L1694" s="7" t="s">
        <v>31</v>
      </c>
      <c r="M1694" s="7" t="s">
        <v>34</v>
      </c>
      <c r="N1694" s="7" t="s">
        <v>33</v>
      </c>
      <c r="O1694" s="7" t="s">
        <v>30</v>
      </c>
      <c r="P1694" s="25">
        <f t="shared" si="377"/>
        <v>1693</v>
      </c>
      <c r="Q1694" s="28">
        <f t="shared" si="374"/>
        <v>45108</v>
      </c>
      <c r="R1694" s="28" t="str">
        <f t="shared" si="364"/>
        <v>OTA</v>
      </c>
      <c r="S1694" s="28" t="str">
        <f t="shared" si="365"/>
        <v>OTA</v>
      </c>
      <c r="T1694" s="29">
        <f t="shared" si="366"/>
        <v>2.1978021978021978E-3</v>
      </c>
      <c r="U1694" s="29">
        <f t="shared" si="375"/>
        <v>2.1978021978021978E-3</v>
      </c>
      <c r="V1694" s="30">
        <f t="shared" si="367"/>
        <v>234.5625</v>
      </c>
      <c r="W1694" s="30">
        <f t="shared" si="368"/>
        <v>0</v>
      </c>
      <c r="X1694" s="30">
        <f t="shared" si="369"/>
        <v>0</v>
      </c>
      <c r="Y1694" s="30">
        <f t="shared" si="370"/>
        <v>28.147499999999997</v>
      </c>
      <c r="Z1694" s="30">
        <f t="shared" si="371"/>
        <v>191.66666666666666</v>
      </c>
      <c r="AA1694" s="30">
        <f t="shared" si="372"/>
        <v>4.395604395604396</v>
      </c>
      <c r="AB1694" s="30">
        <f t="shared" si="373"/>
        <v>0</v>
      </c>
      <c r="AC1694" s="30">
        <f t="shared" si="376"/>
        <v>1104.9777289377289</v>
      </c>
    </row>
    <row r="1695" spans="1:29" x14ac:dyDescent="0.35">
      <c r="A1695" s="5">
        <v>45117.653218067127</v>
      </c>
      <c r="B1695" s="1">
        <v>1</v>
      </c>
      <c r="C1695" s="6">
        <v>486.61</v>
      </c>
      <c r="D1695" s="6">
        <v>1</v>
      </c>
      <c r="E1695" s="7" t="s">
        <v>19</v>
      </c>
      <c r="F1695" s="5">
        <v>45118.443693275462</v>
      </c>
      <c r="G1695" s="1">
        <v>1</v>
      </c>
      <c r="H1695" s="5">
        <v>45117.330337905092</v>
      </c>
      <c r="I1695" s="7" t="s">
        <v>49</v>
      </c>
      <c r="J1695" s="7"/>
      <c r="K1695" s="7" t="s">
        <v>30</v>
      </c>
      <c r="L1695" s="7" t="s">
        <v>31</v>
      </c>
      <c r="M1695" s="7" t="s">
        <v>32</v>
      </c>
      <c r="N1695" s="7" t="s">
        <v>33</v>
      </c>
      <c r="O1695" s="7" t="s">
        <v>30</v>
      </c>
      <c r="P1695" s="25">
        <f t="shared" si="377"/>
        <v>1694</v>
      </c>
      <c r="Q1695" s="28">
        <f t="shared" si="374"/>
        <v>45108</v>
      </c>
      <c r="R1695" s="28" t="str">
        <f t="shared" si="364"/>
        <v>OTA</v>
      </c>
      <c r="S1695" s="28" t="str">
        <f t="shared" si="365"/>
        <v>OTA</v>
      </c>
      <c r="T1695" s="29">
        <f t="shared" si="366"/>
        <v>7.326007326007326E-4</v>
      </c>
      <c r="U1695" s="29">
        <f t="shared" si="375"/>
        <v>7.326007326007326E-4</v>
      </c>
      <c r="V1695" s="30">
        <f t="shared" si="367"/>
        <v>72.991500000000002</v>
      </c>
      <c r="W1695" s="30">
        <f t="shared" si="368"/>
        <v>0</v>
      </c>
      <c r="X1695" s="30">
        <f t="shared" si="369"/>
        <v>0</v>
      </c>
      <c r="Y1695" s="30">
        <f t="shared" si="370"/>
        <v>8.7589799999999993</v>
      </c>
      <c r="Z1695" s="30">
        <f t="shared" si="371"/>
        <v>115</v>
      </c>
      <c r="AA1695" s="30">
        <f t="shared" si="372"/>
        <v>1.4652014652014651</v>
      </c>
      <c r="AB1695" s="30">
        <f t="shared" si="373"/>
        <v>0</v>
      </c>
      <c r="AC1695" s="30">
        <f t="shared" si="376"/>
        <v>288.39431853479857</v>
      </c>
    </row>
    <row r="1696" spans="1:29" x14ac:dyDescent="0.35">
      <c r="A1696" s="5">
        <v>45117.700223148146</v>
      </c>
      <c r="B1696" s="1">
        <v>1</v>
      </c>
      <c r="C1696" s="6">
        <v>413.62</v>
      </c>
      <c r="D1696" s="6">
        <v>1</v>
      </c>
      <c r="E1696" s="7" t="s">
        <v>19</v>
      </c>
      <c r="F1696" s="5">
        <v>45118.272494328703</v>
      </c>
      <c r="G1696" s="1">
        <v>1</v>
      </c>
      <c r="H1696" s="5">
        <v>45113.770273402777</v>
      </c>
      <c r="I1696" s="7" t="s">
        <v>49</v>
      </c>
      <c r="J1696" s="7"/>
      <c r="K1696" s="7" t="s">
        <v>50</v>
      </c>
      <c r="L1696" s="7" t="s">
        <v>31</v>
      </c>
      <c r="M1696" s="7" t="s">
        <v>32</v>
      </c>
      <c r="N1696" s="7" t="s">
        <v>28</v>
      </c>
      <c r="O1696" s="7" t="s">
        <v>51</v>
      </c>
      <c r="P1696" s="25">
        <f t="shared" si="377"/>
        <v>1695</v>
      </c>
      <c r="Q1696" s="28">
        <f t="shared" si="374"/>
        <v>45108</v>
      </c>
      <c r="R1696" s="28" t="str">
        <f t="shared" si="364"/>
        <v>OTA</v>
      </c>
      <c r="S1696" s="28" t="str">
        <f t="shared" si="365"/>
        <v>OTA</v>
      </c>
      <c r="T1696" s="29">
        <f t="shared" si="366"/>
        <v>7.326007326007326E-4</v>
      </c>
      <c r="U1696" s="29">
        <f t="shared" si="375"/>
        <v>7.326007326007326E-4</v>
      </c>
      <c r="V1696" s="30">
        <f t="shared" si="367"/>
        <v>62.042999999999999</v>
      </c>
      <c r="W1696" s="30">
        <f t="shared" si="368"/>
        <v>0</v>
      </c>
      <c r="X1696" s="30">
        <f t="shared" si="369"/>
        <v>0</v>
      </c>
      <c r="Y1696" s="30">
        <f t="shared" si="370"/>
        <v>7.4451599999999996</v>
      </c>
      <c r="Z1696" s="30">
        <f t="shared" si="371"/>
        <v>115</v>
      </c>
      <c r="AA1696" s="30">
        <f t="shared" si="372"/>
        <v>1.4652014652014651</v>
      </c>
      <c r="AB1696" s="30">
        <f t="shared" si="373"/>
        <v>0</v>
      </c>
      <c r="AC1696" s="30">
        <f t="shared" si="376"/>
        <v>227.66663853479855</v>
      </c>
    </row>
    <row r="1697" spans="1:29" x14ac:dyDescent="0.35">
      <c r="A1697" s="5">
        <v>45117.344770659722</v>
      </c>
      <c r="B1697" s="1">
        <v>1</v>
      </c>
      <c r="C1697" s="6">
        <v>464.46</v>
      </c>
      <c r="D1697" s="6">
        <v>1</v>
      </c>
      <c r="E1697" s="7" t="s">
        <v>19</v>
      </c>
      <c r="F1697" s="5">
        <v>45118.273180462966</v>
      </c>
      <c r="G1697" s="1">
        <v>1</v>
      </c>
      <c r="H1697" s="5">
        <v>45093.459504479164</v>
      </c>
      <c r="I1697" s="7" t="s">
        <v>49</v>
      </c>
      <c r="J1697" s="7"/>
      <c r="K1697" s="7" t="s">
        <v>50</v>
      </c>
      <c r="L1697" s="7" t="s">
        <v>31</v>
      </c>
      <c r="M1697" s="7" t="s">
        <v>32</v>
      </c>
      <c r="N1697" s="7" t="s">
        <v>28</v>
      </c>
      <c r="O1697" s="7" t="s">
        <v>51</v>
      </c>
      <c r="P1697" s="25">
        <f t="shared" si="377"/>
        <v>1696</v>
      </c>
      <c r="Q1697" s="28">
        <f t="shared" si="374"/>
        <v>45108</v>
      </c>
      <c r="R1697" s="28" t="str">
        <f t="shared" si="364"/>
        <v>OTA</v>
      </c>
      <c r="S1697" s="28" t="str">
        <f t="shared" si="365"/>
        <v>OTA</v>
      </c>
      <c r="T1697" s="29">
        <f t="shared" si="366"/>
        <v>7.326007326007326E-4</v>
      </c>
      <c r="U1697" s="29">
        <f t="shared" si="375"/>
        <v>7.326007326007326E-4</v>
      </c>
      <c r="V1697" s="30">
        <f t="shared" si="367"/>
        <v>69.668999999999997</v>
      </c>
      <c r="W1697" s="30">
        <f t="shared" si="368"/>
        <v>0</v>
      </c>
      <c r="X1697" s="30">
        <f t="shared" si="369"/>
        <v>0</v>
      </c>
      <c r="Y1697" s="30">
        <f t="shared" si="370"/>
        <v>8.3602799999999995</v>
      </c>
      <c r="Z1697" s="30">
        <f t="shared" si="371"/>
        <v>115</v>
      </c>
      <c r="AA1697" s="30">
        <f t="shared" si="372"/>
        <v>1.4652014652014651</v>
      </c>
      <c r="AB1697" s="30">
        <f t="shared" si="373"/>
        <v>0</v>
      </c>
      <c r="AC1697" s="30">
        <f t="shared" si="376"/>
        <v>269.96551853479855</v>
      </c>
    </row>
    <row r="1698" spans="1:29" x14ac:dyDescent="0.35">
      <c r="A1698" s="5">
        <v>45117.345142731479</v>
      </c>
      <c r="B1698" s="1">
        <v>1</v>
      </c>
      <c r="C1698" s="6">
        <v>464.46</v>
      </c>
      <c r="D1698" s="6">
        <v>1</v>
      </c>
      <c r="E1698" s="7" t="s">
        <v>19</v>
      </c>
      <c r="F1698" s="5">
        <v>45118.273243946758</v>
      </c>
      <c r="G1698" s="1">
        <v>1</v>
      </c>
      <c r="H1698" s="5">
        <v>45093.459504479164</v>
      </c>
      <c r="I1698" s="7" t="s">
        <v>49</v>
      </c>
      <c r="J1698" s="7"/>
      <c r="K1698" s="7" t="s">
        <v>50</v>
      </c>
      <c r="L1698" s="7" t="s">
        <v>31</v>
      </c>
      <c r="M1698" s="7" t="s">
        <v>32</v>
      </c>
      <c r="N1698" s="7" t="s">
        <v>28</v>
      </c>
      <c r="O1698" s="7" t="s">
        <v>51</v>
      </c>
      <c r="P1698" s="25">
        <f t="shared" si="377"/>
        <v>1697</v>
      </c>
      <c r="Q1698" s="28">
        <f t="shared" si="374"/>
        <v>45108</v>
      </c>
      <c r="R1698" s="28" t="str">
        <f t="shared" si="364"/>
        <v>OTA</v>
      </c>
      <c r="S1698" s="28" t="str">
        <f t="shared" si="365"/>
        <v>OTA</v>
      </c>
      <c r="T1698" s="29">
        <f t="shared" si="366"/>
        <v>7.326007326007326E-4</v>
      </c>
      <c r="U1698" s="29">
        <f t="shared" si="375"/>
        <v>7.326007326007326E-4</v>
      </c>
      <c r="V1698" s="30">
        <f t="shared" si="367"/>
        <v>69.668999999999997</v>
      </c>
      <c r="W1698" s="30">
        <f t="shared" si="368"/>
        <v>0</v>
      </c>
      <c r="X1698" s="30">
        <f t="shared" si="369"/>
        <v>0</v>
      </c>
      <c r="Y1698" s="30">
        <f t="shared" si="370"/>
        <v>8.3602799999999995</v>
      </c>
      <c r="Z1698" s="30">
        <f t="shared" si="371"/>
        <v>115</v>
      </c>
      <c r="AA1698" s="30">
        <f t="shared" si="372"/>
        <v>1.4652014652014651</v>
      </c>
      <c r="AB1698" s="30">
        <f t="shared" si="373"/>
        <v>0</v>
      </c>
      <c r="AC1698" s="30">
        <f t="shared" si="376"/>
        <v>269.96551853479855</v>
      </c>
    </row>
    <row r="1699" spans="1:29" x14ac:dyDescent="0.35">
      <c r="A1699" s="5">
        <v>45117.716854282407</v>
      </c>
      <c r="B1699" s="1">
        <v>1</v>
      </c>
      <c r="C1699" s="6">
        <v>480.59</v>
      </c>
      <c r="D1699" s="6">
        <v>1</v>
      </c>
      <c r="E1699" s="7" t="s">
        <v>19</v>
      </c>
      <c r="F1699" s="5">
        <v>45118.274074050925</v>
      </c>
      <c r="G1699" s="1">
        <v>1</v>
      </c>
      <c r="H1699" s="5">
        <v>45041.791808414353</v>
      </c>
      <c r="I1699" s="7" t="s">
        <v>49</v>
      </c>
      <c r="J1699" s="7"/>
      <c r="K1699" s="7" t="s">
        <v>50</v>
      </c>
      <c r="L1699" s="7" t="s">
        <v>31</v>
      </c>
      <c r="M1699" s="7" t="s">
        <v>32</v>
      </c>
      <c r="N1699" s="7" t="s">
        <v>33</v>
      </c>
      <c r="O1699" s="7" t="s">
        <v>51</v>
      </c>
      <c r="P1699" s="25">
        <f t="shared" si="377"/>
        <v>1698</v>
      </c>
      <c r="Q1699" s="28">
        <f t="shared" si="374"/>
        <v>45108</v>
      </c>
      <c r="R1699" s="28" t="str">
        <f t="shared" si="364"/>
        <v>OTA</v>
      </c>
      <c r="S1699" s="28" t="str">
        <f t="shared" si="365"/>
        <v>OTA</v>
      </c>
      <c r="T1699" s="29">
        <f t="shared" si="366"/>
        <v>7.326007326007326E-4</v>
      </c>
      <c r="U1699" s="29">
        <f t="shared" si="375"/>
        <v>7.326007326007326E-4</v>
      </c>
      <c r="V1699" s="30">
        <f t="shared" si="367"/>
        <v>72.088499999999996</v>
      </c>
      <c r="W1699" s="30">
        <f t="shared" si="368"/>
        <v>0</v>
      </c>
      <c r="X1699" s="30">
        <f t="shared" si="369"/>
        <v>0</v>
      </c>
      <c r="Y1699" s="30">
        <f t="shared" si="370"/>
        <v>8.6506199999999982</v>
      </c>
      <c r="Z1699" s="30">
        <f t="shared" si="371"/>
        <v>115</v>
      </c>
      <c r="AA1699" s="30">
        <f t="shared" si="372"/>
        <v>1.4652014652014651</v>
      </c>
      <c r="AB1699" s="30">
        <f t="shared" si="373"/>
        <v>0</v>
      </c>
      <c r="AC1699" s="30">
        <f t="shared" si="376"/>
        <v>283.3856785347985</v>
      </c>
    </row>
    <row r="1700" spans="1:29" x14ac:dyDescent="0.35">
      <c r="A1700" s="5">
        <v>45117.785227604167</v>
      </c>
      <c r="B1700" s="1">
        <v>1</v>
      </c>
      <c r="C1700" s="6">
        <v>413.62</v>
      </c>
      <c r="D1700" s="6">
        <v>1</v>
      </c>
      <c r="E1700" s="7" t="s">
        <v>19</v>
      </c>
      <c r="F1700" s="5">
        <v>45118.443742465279</v>
      </c>
      <c r="G1700" s="1">
        <v>1</v>
      </c>
      <c r="H1700" s="5">
        <v>45109.585898784724</v>
      </c>
      <c r="I1700" s="7" t="s">
        <v>49</v>
      </c>
      <c r="J1700" s="7"/>
      <c r="K1700" s="7" t="s">
        <v>50</v>
      </c>
      <c r="L1700" s="7" t="s">
        <v>31</v>
      </c>
      <c r="M1700" s="7" t="s">
        <v>32</v>
      </c>
      <c r="N1700" s="7" t="s">
        <v>33</v>
      </c>
      <c r="O1700" s="7" t="s">
        <v>51</v>
      </c>
      <c r="P1700" s="25">
        <f t="shared" si="377"/>
        <v>1699</v>
      </c>
      <c r="Q1700" s="28">
        <f t="shared" si="374"/>
        <v>45108</v>
      </c>
      <c r="R1700" s="28" t="str">
        <f t="shared" si="364"/>
        <v>OTA</v>
      </c>
      <c r="S1700" s="28" t="str">
        <f t="shared" si="365"/>
        <v>OTA</v>
      </c>
      <c r="T1700" s="29">
        <f t="shared" si="366"/>
        <v>7.326007326007326E-4</v>
      </c>
      <c r="U1700" s="29">
        <f t="shared" si="375"/>
        <v>7.326007326007326E-4</v>
      </c>
      <c r="V1700" s="30">
        <f t="shared" si="367"/>
        <v>62.042999999999999</v>
      </c>
      <c r="W1700" s="30">
        <f t="shared" si="368"/>
        <v>0</v>
      </c>
      <c r="X1700" s="30">
        <f t="shared" si="369"/>
        <v>0</v>
      </c>
      <c r="Y1700" s="30">
        <f t="shared" si="370"/>
        <v>7.4451599999999996</v>
      </c>
      <c r="Z1700" s="30">
        <f t="shared" si="371"/>
        <v>115</v>
      </c>
      <c r="AA1700" s="30">
        <f t="shared" si="372"/>
        <v>1.4652014652014651</v>
      </c>
      <c r="AB1700" s="30">
        <f t="shared" si="373"/>
        <v>0</v>
      </c>
      <c r="AC1700" s="30">
        <f t="shared" si="376"/>
        <v>227.66663853479855</v>
      </c>
    </row>
    <row r="1701" spans="1:29" x14ac:dyDescent="0.35">
      <c r="A1701" s="5">
        <v>45117.693578217593</v>
      </c>
      <c r="B1701" s="1">
        <v>1</v>
      </c>
      <c r="C1701" s="6">
        <v>491.79</v>
      </c>
      <c r="D1701" s="6">
        <v>1</v>
      </c>
      <c r="E1701" s="7" t="s">
        <v>19</v>
      </c>
      <c r="F1701" s="5">
        <v>45118.443790381942</v>
      </c>
      <c r="G1701" s="1">
        <v>1</v>
      </c>
      <c r="H1701" s="5">
        <v>45090.751523865743</v>
      </c>
      <c r="I1701" s="7" t="s">
        <v>49</v>
      </c>
      <c r="J1701" s="7"/>
      <c r="K1701" s="7" t="s">
        <v>30</v>
      </c>
      <c r="L1701" s="7" t="s">
        <v>31</v>
      </c>
      <c r="M1701" s="7" t="s">
        <v>34</v>
      </c>
      <c r="N1701" s="7" t="s">
        <v>33</v>
      </c>
      <c r="O1701" s="7" t="s">
        <v>30</v>
      </c>
      <c r="P1701" s="25">
        <f t="shared" si="377"/>
        <v>1700</v>
      </c>
      <c r="Q1701" s="28">
        <f t="shared" si="374"/>
        <v>45108</v>
      </c>
      <c r="R1701" s="28" t="str">
        <f t="shared" si="364"/>
        <v>OTA</v>
      </c>
      <c r="S1701" s="28" t="str">
        <f t="shared" si="365"/>
        <v>OTA</v>
      </c>
      <c r="T1701" s="29">
        <f t="shared" si="366"/>
        <v>7.326007326007326E-4</v>
      </c>
      <c r="U1701" s="29">
        <f t="shared" si="375"/>
        <v>7.326007326007326E-4</v>
      </c>
      <c r="V1701" s="30">
        <f t="shared" si="367"/>
        <v>73.768500000000003</v>
      </c>
      <c r="W1701" s="30">
        <f t="shared" si="368"/>
        <v>0</v>
      </c>
      <c r="X1701" s="30">
        <f t="shared" si="369"/>
        <v>0</v>
      </c>
      <c r="Y1701" s="30">
        <f t="shared" si="370"/>
        <v>8.8522199999999991</v>
      </c>
      <c r="Z1701" s="30">
        <f t="shared" si="371"/>
        <v>115</v>
      </c>
      <c r="AA1701" s="30">
        <f t="shared" si="372"/>
        <v>1.4652014652014651</v>
      </c>
      <c r="AB1701" s="30">
        <f t="shared" si="373"/>
        <v>0</v>
      </c>
      <c r="AC1701" s="30">
        <f t="shared" si="376"/>
        <v>292.70407853479855</v>
      </c>
    </row>
    <row r="1702" spans="1:29" x14ac:dyDescent="0.35">
      <c r="A1702" s="5">
        <v>45117.678418344905</v>
      </c>
      <c r="B1702" s="1">
        <v>2</v>
      </c>
      <c r="C1702" s="6">
        <v>1157.1400000000001</v>
      </c>
      <c r="D1702" s="6">
        <v>1</v>
      </c>
      <c r="E1702" s="7" t="s">
        <v>19</v>
      </c>
      <c r="F1702" s="5">
        <v>45119.241644953705</v>
      </c>
      <c r="G1702" s="1">
        <v>1</v>
      </c>
      <c r="H1702" s="5">
        <v>45035.723393321758</v>
      </c>
      <c r="I1702" s="7" t="s">
        <v>49</v>
      </c>
      <c r="J1702" s="7"/>
      <c r="K1702" s="7" t="s">
        <v>30</v>
      </c>
      <c r="L1702" s="7" t="s">
        <v>31</v>
      </c>
      <c r="M1702" s="7" t="s">
        <v>34</v>
      </c>
      <c r="N1702" s="7" t="s">
        <v>33</v>
      </c>
      <c r="O1702" s="7" t="s">
        <v>30</v>
      </c>
      <c r="P1702" s="25">
        <f t="shared" si="377"/>
        <v>1701</v>
      </c>
      <c r="Q1702" s="28">
        <f t="shared" si="374"/>
        <v>45108</v>
      </c>
      <c r="R1702" s="28" t="str">
        <f t="shared" si="364"/>
        <v>OTA</v>
      </c>
      <c r="S1702" s="28" t="str">
        <f t="shared" si="365"/>
        <v>OTA</v>
      </c>
      <c r="T1702" s="29">
        <f t="shared" si="366"/>
        <v>1.4652014652014652E-3</v>
      </c>
      <c r="U1702" s="29">
        <f t="shared" si="375"/>
        <v>1.4652014652014652E-3</v>
      </c>
      <c r="V1702" s="30">
        <f t="shared" si="367"/>
        <v>173.571</v>
      </c>
      <c r="W1702" s="30">
        <f t="shared" si="368"/>
        <v>0</v>
      </c>
      <c r="X1702" s="30">
        <f t="shared" si="369"/>
        <v>0</v>
      </c>
      <c r="Y1702" s="30">
        <f t="shared" si="370"/>
        <v>20.828520000000001</v>
      </c>
      <c r="Z1702" s="30">
        <f t="shared" si="371"/>
        <v>153.33333333333331</v>
      </c>
      <c r="AA1702" s="30">
        <f t="shared" si="372"/>
        <v>2.9304029304029302</v>
      </c>
      <c r="AB1702" s="30">
        <f t="shared" si="373"/>
        <v>0</v>
      </c>
      <c r="AC1702" s="30">
        <f t="shared" si="376"/>
        <v>806.47674373626387</v>
      </c>
    </row>
    <row r="1703" spans="1:29" x14ac:dyDescent="0.35">
      <c r="A1703" s="5">
        <v>45117.814099386575</v>
      </c>
      <c r="B1703" s="1">
        <v>1</v>
      </c>
      <c r="C1703" s="6">
        <v>546.42999999999995</v>
      </c>
      <c r="D1703" s="6">
        <v>1</v>
      </c>
      <c r="E1703" s="7" t="s">
        <v>19</v>
      </c>
      <c r="F1703" s="5">
        <v>45118.401995</v>
      </c>
      <c r="G1703" s="1">
        <v>1</v>
      </c>
      <c r="H1703" s="5">
        <v>45027.964364687497</v>
      </c>
      <c r="I1703" s="7" t="s">
        <v>49</v>
      </c>
      <c r="J1703" s="7"/>
      <c r="K1703" s="7" t="s">
        <v>50</v>
      </c>
      <c r="L1703" s="7" t="s">
        <v>31</v>
      </c>
      <c r="M1703" s="7" t="s">
        <v>32</v>
      </c>
      <c r="N1703" s="7" t="s">
        <v>28</v>
      </c>
      <c r="O1703" s="7" t="s">
        <v>51</v>
      </c>
      <c r="P1703" s="25">
        <f t="shared" si="377"/>
        <v>1702</v>
      </c>
      <c r="Q1703" s="28">
        <f t="shared" si="374"/>
        <v>45108</v>
      </c>
      <c r="R1703" s="28" t="str">
        <f t="shared" si="364"/>
        <v>OTA</v>
      </c>
      <c r="S1703" s="28" t="str">
        <f t="shared" si="365"/>
        <v>OTA</v>
      </c>
      <c r="T1703" s="29">
        <f t="shared" si="366"/>
        <v>7.326007326007326E-4</v>
      </c>
      <c r="U1703" s="29">
        <f t="shared" si="375"/>
        <v>7.326007326007326E-4</v>
      </c>
      <c r="V1703" s="30">
        <f t="shared" si="367"/>
        <v>81.964499999999987</v>
      </c>
      <c r="W1703" s="30">
        <f t="shared" si="368"/>
        <v>0</v>
      </c>
      <c r="X1703" s="30">
        <f t="shared" si="369"/>
        <v>0</v>
      </c>
      <c r="Y1703" s="30">
        <f t="shared" si="370"/>
        <v>9.8357399999999977</v>
      </c>
      <c r="Z1703" s="30">
        <f t="shared" si="371"/>
        <v>115</v>
      </c>
      <c r="AA1703" s="30">
        <f t="shared" si="372"/>
        <v>1.4652014652014651</v>
      </c>
      <c r="AB1703" s="30">
        <f t="shared" si="373"/>
        <v>0</v>
      </c>
      <c r="AC1703" s="30">
        <f t="shared" si="376"/>
        <v>338.16455853479852</v>
      </c>
    </row>
    <row r="1704" spans="1:29" x14ac:dyDescent="0.35">
      <c r="A1704" s="5">
        <v>45117.985593506943</v>
      </c>
      <c r="B1704" s="1">
        <v>1</v>
      </c>
      <c r="C1704" s="6">
        <v>508.93</v>
      </c>
      <c r="D1704" s="6">
        <v>1</v>
      </c>
      <c r="E1704" s="7" t="s">
        <v>19</v>
      </c>
      <c r="F1704" s="5">
        <v>45118.284080775462</v>
      </c>
      <c r="G1704" s="1">
        <v>1</v>
      </c>
      <c r="H1704" s="5">
        <v>45117.955352025463</v>
      </c>
      <c r="I1704" s="7" t="s">
        <v>67</v>
      </c>
      <c r="J1704" s="7"/>
      <c r="K1704" s="7" t="s">
        <v>30</v>
      </c>
      <c r="L1704" s="7" t="s">
        <v>31</v>
      </c>
      <c r="M1704" s="7" t="s">
        <v>32</v>
      </c>
      <c r="N1704" s="7" t="s">
        <v>33</v>
      </c>
      <c r="O1704" s="7" t="s">
        <v>30</v>
      </c>
      <c r="P1704" s="25">
        <f t="shared" si="377"/>
        <v>1703</v>
      </c>
      <c r="Q1704" s="28">
        <f t="shared" si="374"/>
        <v>45108</v>
      </c>
      <c r="R1704" s="28" t="str">
        <f t="shared" si="364"/>
        <v>OTA</v>
      </c>
      <c r="S1704" s="28" t="str">
        <f t="shared" si="365"/>
        <v>OTA</v>
      </c>
      <c r="T1704" s="29">
        <f t="shared" si="366"/>
        <v>7.326007326007326E-4</v>
      </c>
      <c r="U1704" s="29">
        <f t="shared" si="375"/>
        <v>7.326007326007326E-4</v>
      </c>
      <c r="V1704" s="30">
        <f t="shared" si="367"/>
        <v>76.339500000000001</v>
      </c>
      <c r="W1704" s="30">
        <f t="shared" si="368"/>
        <v>0</v>
      </c>
      <c r="X1704" s="30">
        <f t="shared" si="369"/>
        <v>0</v>
      </c>
      <c r="Y1704" s="30">
        <f t="shared" si="370"/>
        <v>9.1607399999999988</v>
      </c>
      <c r="Z1704" s="30">
        <f t="shared" si="371"/>
        <v>115</v>
      </c>
      <c r="AA1704" s="30">
        <f t="shared" si="372"/>
        <v>1.4652014652014651</v>
      </c>
      <c r="AB1704" s="30">
        <f t="shared" si="373"/>
        <v>0</v>
      </c>
      <c r="AC1704" s="30">
        <f t="shared" si="376"/>
        <v>306.96455853479853</v>
      </c>
    </row>
    <row r="1705" spans="1:29" x14ac:dyDescent="0.35">
      <c r="A1705" s="5">
        <v>45117.711154594908</v>
      </c>
      <c r="B1705" s="1">
        <v>1</v>
      </c>
      <c r="C1705" s="6">
        <v>536.96</v>
      </c>
      <c r="D1705" s="6">
        <v>1</v>
      </c>
      <c r="E1705" s="7" t="s">
        <v>19</v>
      </c>
      <c r="F1705" s="5">
        <v>45118.358330370371</v>
      </c>
      <c r="G1705" s="1">
        <v>1</v>
      </c>
      <c r="H1705" s="5">
        <v>45115.979382881946</v>
      </c>
      <c r="I1705" s="7" t="s">
        <v>67</v>
      </c>
      <c r="J1705" s="7"/>
      <c r="K1705" s="7" t="s">
        <v>60</v>
      </c>
      <c r="L1705" s="7" t="s">
        <v>21</v>
      </c>
      <c r="M1705" s="7" t="s">
        <v>52</v>
      </c>
      <c r="N1705" s="7" t="s">
        <v>28</v>
      </c>
      <c r="O1705" s="7" t="s">
        <v>24</v>
      </c>
      <c r="P1705" s="25">
        <f t="shared" si="377"/>
        <v>1704</v>
      </c>
      <c r="Q1705" s="28">
        <f t="shared" si="374"/>
        <v>45108</v>
      </c>
      <c r="R1705" s="28" t="str">
        <f t="shared" si="364"/>
        <v>WEB</v>
      </c>
      <c r="S1705" s="28" t="str">
        <f t="shared" si="365"/>
        <v>OFFLINE</v>
      </c>
      <c r="T1705" s="29">
        <f t="shared" si="366"/>
        <v>1.6863406408094434E-3</v>
      </c>
      <c r="U1705" s="29">
        <f t="shared" si="375"/>
        <v>1.6863406408094434E-3</v>
      </c>
      <c r="V1705" s="30">
        <f t="shared" si="367"/>
        <v>0</v>
      </c>
      <c r="W1705" s="30">
        <f t="shared" si="368"/>
        <v>0</v>
      </c>
      <c r="X1705" s="30">
        <f t="shared" si="369"/>
        <v>0</v>
      </c>
      <c r="Y1705" s="30">
        <f t="shared" si="370"/>
        <v>7.5174400000000006</v>
      </c>
      <c r="Z1705" s="30">
        <f t="shared" si="371"/>
        <v>115</v>
      </c>
      <c r="AA1705" s="30">
        <f t="shared" si="372"/>
        <v>0</v>
      </c>
      <c r="AB1705" s="30">
        <f t="shared" si="373"/>
        <v>0</v>
      </c>
      <c r="AC1705" s="30">
        <f t="shared" si="376"/>
        <v>414.44256000000007</v>
      </c>
    </row>
    <row r="1706" spans="1:29" x14ac:dyDescent="0.35">
      <c r="A1706" s="5">
        <v>45118.026275775461</v>
      </c>
      <c r="B1706" s="1">
        <v>1</v>
      </c>
      <c r="C1706" s="6">
        <v>422.32</v>
      </c>
      <c r="D1706" s="6">
        <v>1</v>
      </c>
      <c r="E1706" s="7" t="s">
        <v>19</v>
      </c>
      <c r="F1706" s="5">
        <v>45118.330555196757</v>
      </c>
      <c r="G1706" s="1">
        <v>1</v>
      </c>
      <c r="H1706" s="5">
        <v>45085.393885115744</v>
      </c>
      <c r="I1706" s="7" t="s">
        <v>67</v>
      </c>
      <c r="J1706" s="7"/>
      <c r="K1706" s="7" t="s">
        <v>38</v>
      </c>
      <c r="L1706" s="7" t="s">
        <v>31</v>
      </c>
      <c r="M1706" s="7" t="s">
        <v>34</v>
      </c>
      <c r="N1706" s="7" t="s">
        <v>23</v>
      </c>
      <c r="O1706" s="7" t="s">
        <v>38</v>
      </c>
      <c r="P1706" s="25">
        <f t="shared" si="377"/>
        <v>1705</v>
      </c>
      <c r="Q1706" s="28">
        <f t="shared" si="374"/>
        <v>45108</v>
      </c>
      <c r="R1706" s="28" t="str">
        <f t="shared" si="364"/>
        <v>OTA</v>
      </c>
      <c r="S1706" s="28" t="str">
        <f t="shared" si="365"/>
        <v>OTA</v>
      </c>
      <c r="T1706" s="29">
        <f t="shared" si="366"/>
        <v>7.326007326007326E-4</v>
      </c>
      <c r="U1706" s="29">
        <f t="shared" si="375"/>
        <v>7.326007326007326E-4</v>
      </c>
      <c r="V1706" s="30">
        <f t="shared" si="367"/>
        <v>63.347999999999999</v>
      </c>
      <c r="W1706" s="30">
        <f t="shared" si="368"/>
        <v>0</v>
      </c>
      <c r="X1706" s="30">
        <f t="shared" si="369"/>
        <v>0</v>
      </c>
      <c r="Y1706" s="30">
        <f t="shared" si="370"/>
        <v>7.6017599999999996</v>
      </c>
      <c r="Z1706" s="30">
        <f t="shared" si="371"/>
        <v>115</v>
      </c>
      <c r="AA1706" s="30">
        <f t="shared" si="372"/>
        <v>1.4652014652014651</v>
      </c>
      <c r="AB1706" s="30">
        <f t="shared" si="373"/>
        <v>0</v>
      </c>
      <c r="AC1706" s="30">
        <f t="shared" si="376"/>
        <v>234.90503853479854</v>
      </c>
    </row>
    <row r="1707" spans="1:29" x14ac:dyDescent="0.35">
      <c r="A1707" s="5">
        <v>45117.755457557869</v>
      </c>
      <c r="B1707" s="1">
        <v>2</v>
      </c>
      <c r="C1707" s="6">
        <v>1256.25</v>
      </c>
      <c r="D1707" s="6">
        <v>1</v>
      </c>
      <c r="E1707" s="7" t="s">
        <v>19</v>
      </c>
      <c r="F1707" s="5">
        <v>45119.455745335646</v>
      </c>
      <c r="G1707" s="1">
        <v>1</v>
      </c>
      <c r="H1707" s="5">
        <v>45089.339066504632</v>
      </c>
      <c r="I1707" s="7" t="s">
        <v>53</v>
      </c>
      <c r="J1707" s="7"/>
      <c r="K1707" s="7" t="s">
        <v>30</v>
      </c>
      <c r="L1707" s="7" t="s">
        <v>31</v>
      </c>
      <c r="M1707" s="7" t="s">
        <v>32</v>
      </c>
      <c r="N1707" s="7" t="s">
        <v>33</v>
      </c>
      <c r="O1707" s="7" t="s">
        <v>30</v>
      </c>
      <c r="P1707" s="25">
        <f t="shared" si="377"/>
        <v>1706</v>
      </c>
      <c r="Q1707" s="28">
        <f t="shared" si="374"/>
        <v>45108</v>
      </c>
      <c r="R1707" s="28" t="str">
        <f t="shared" si="364"/>
        <v>OTA</v>
      </c>
      <c r="S1707" s="28" t="str">
        <f t="shared" si="365"/>
        <v>OTA</v>
      </c>
      <c r="T1707" s="29">
        <f t="shared" si="366"/>
        <v>1.4652014652014652E-3</v>
      </c>
      <c r="U1707" s="29">
        <f t="shared" si="375"/>
        <v>1.4652014652014652E-3</v>
      </c>
      <c r="V1707" s="30">
        <f t="shared" si="367"/>
        <v>188.4375</v>
      </c>
      <c r="W1707" s="30">
        <f t="shared" si="368"/>
        <v>0</v>
      </c>
      <c r="X1707" s="30">
        <f t="shared" si="369"/>
        <v>0</v>
      </c>
      <c r="Y1707" s="30">
        <f t="shared" si="370"/>
        <v>22.612499999999997</v>
      </c>
      <c r="Z1707" s="30">
        <f t="shared" si="371"/>
        <v>153.33333333333331</v>
      </c>
      <c r="AA1707" s="30">
        <f t="shared" si="372"/>
        <v>2.9304029304029302</v>
      </c>
      <c r="AB1707" s="30">
        <f t="shared" si="373"/>
        <v>0</v>
      </c>
      <c r="AC1707" s="30">
        <f t="shared" si="376"/>
        <v>888.93626373626375</v>
      </c>
    </row>
    <row r="1708" spans="1:29" x14ac:dyDescent="0.35">
      <c r="A1708" s="5">
        <v>45118.034487650461</v>
      </c>
      <c r="B1708" s="1">
        <v>2</v>
      </c>
      <c r="C1708" s="6">
        <v>846.21</v>
      </c>
      <c r="D1708" s="6">
        <v>1</v>
      </c>
      <c r="E1708" s="7" t="s">
        <v>19</v>
      </c>
      <c r="F1708" s="5">
        <v>45119.328540960647</v>
      </c>
      <c r="G1708" s="1">
        <v>1</v>
      </c>
      <c r="H1708" s="5">
        <v>45116.585550462965</v>
      </c>
      <c r="I1708" s="7" t="s">
        <v>53</v>
      </c>
      <c r="J1708" s="7"/>
      <c r="K1708" s="7" t="s">
        <v>50</v>
      </c>
      <c r="L1708" s="7" t="s">
        <v>31</v>
      </c>
      <c r="M1708" s="7" t="s">
        <v>32</v>
      </c>
      <c r="N1708" s="7" t="s">
        <v>28</v>
      </c>
      <c r="O1708" s="7" t="s">
        <v>51</v>
      </c>
      <c r="P1708" s="25">
        <f t="shared" si="377"/>
        <v>1707</v>
      </c>
      <c r="Q1708" s="28">
        <f t="shared" si="374"/>
        <v>45108</v>
      </c>
      <c r="R1708" s="28" t="str">
        <f t="shared" si="364"/>
        <v>OTA</v>
      </c>
      <c r="S1708" s="28" t="str">
        <f t="shared" si="365"/>
        <v>OTA</v>
      </c>
      <c r="T1708" s="29">
        <f t="shared" si="366"/>
        <v>1.4652014652014652E-3</v>
      </c>
      <c r="U1708" s="29">
        <f t="shared" si="375"/>
        <v>1.4652014652014652E-3</v>
      </c>
      <c r="V1708" s="30">
        <f t="shared" si="367"/>
        <v>126.9315</v>
      </c>
      <c r="W1708" s="30">
        <f t="shared" si="368"/>
        <v>0</v>
      </c>
      <c r="X1708" s="30">
        <f t="shared" si="369"/>
        <v>0</v>
      </c>
      <c r="Y1708" s="30">
        <f t="shared" si="370"/>
        <v>15.231779999999999</v>
      </c>
      <c r="Z1708" s="30">
        <f t="shared" si="371"/>
        <v>153.33333333333331</v>
      </c>
      <c r="AA1708" s="30">
        <f t="shared" si="372"/>
        <v>2.9304029304029302</v>
      </c>
      <c r="AB1708" s="30">
        <f t="shared" si="373"/>
        <v>0</v>
      </c>
      <c r="AC1708" s="30">
        <f t="shared" si="376"/>
        <v>547.78298373626376</v>
      </c>
    </row>
    <row r="1709" spans="1:29" x14ac:dyDescent="0.35">
      <c r="A1709" s="5">
        <v>45117.709307627316</v>
      </c>
      <c r="B1709" s="1">
        <v>2</v>
      </c>
      <c r="C1709" s="6">
        <v>1277.68</v>
      </c>
      <c r="D1709" s="6">
        <v>1</v>
      </c>
      <c r="E1709" s="7" t="s">
        <v>19</v>
      </c>
      <c r="F1709" s="5">
        <v>45119.432214050925</v>
      </c>
      <c r="G1709" s="1">
        <v>1</v>
      </c>
      <c r="H1709" s="5">
        <v>45113.868545092591</v>
      </c>
      <c r="I1709" s="7" t="s">
        <v>53</v>
      </c>
      <c r="J1709" s="7"/>
      <c r="K1709" s="7" t="s">
        <v>30</v>
      </c>
      <c r="L1709" s="7" t="s">
        <v>31</v>
      </c>
      <c r="M1709" s="7" t="s">
        <v>32</v>
      </c>
      <c r="N1709" s="7" t="s">
        <v>33</v>
      </c>
      <c r="O1709" s="7" t="s">
        <v>30</v>
      </c>
      <c r="P1709" s="25">
        <f t="shared" si="377"/>
        <v>1708</v>
      </c>
      <c r="Q1709" s="28">
        <f t="shared" si="374"/>
        <v>45108</v>
      </c>
      <c r="R1709" s="28" t="str">
        <f t="shared" si="364"/>
        <v>OTA</v>
      </c>
      <c r="S1709" s="28" t="str">
        <f t="shared" si="365"/>
        <v>OTA</v>
      </c>
      <c r="T1709" s="29">
        <f t="shared" si="366"/>
        <v>1.4652014652014652E-3</v>
      </c>
      <c r="U1709" s="29">
        <f t="shared" si="375"/>
        <v>1.4652014652014652E-3</v>
      </c>
      <c r="V1709" s="30">
        <f t="shared" si="367"/>
        <v>191.65200000000002</v>
      </c>
      <c r="W1709" s="30">
        <f t="shared" si="368"/>
        <v>0</v>
      </c>
      <c r="X1709" s="30">
        <f t="shared" si="369"/>
        <v>0</v>
      </c>
      <c r="Y1709" s="30">
        <f t="shared" si="370"/>
        <v>22.998239999999999</v>
      </c>
      <c r="Z1709" s="30">
        <f t="shared" si="371"/>
        <v>153.33333333333331</v>
      </c>
      <c r="AA1709" s="30">
        <f t="shared" si="372"/>
        <v>2.9304029304029302</v>
      </c>
      <c r="AB1709" s="30">
        <f t="shared" si="373"/>
        <v>0</v>
      </c>
      <c r="AC1709" s="30">
        <f t="shared" si="376"/>
        <v>906.76602373626383</v>
      </c>
    </row>
    <row r="1710" spans="1:29" x14ac:dyDescent="0.35">
      <c r="A1710" s="5">
        <v>45117.665812604166</v>
      </c>
      <c r="B1710" s="1">
        <v>1</v>
      </c>
      <c r="C1710" s="6">
        <v>500.89</v>
      </c>
      <c r="D1710" s="6">
        <v>1</v>
      </c>
      <c r="E1710" s="7" t="s">
        <v>19</v>
      </c>
      <c r="F1710" s="5">
        <v>45118.458333333336</v>
      </c>
      <c r="G1710" s="1">
        <v>1</v>
      </c>
      <c r="H1710" s="5">
        <v>45113.437647233797</v>
      </c>
      <c r="I1710" s="7" t="s">
        <v>53</v>
      </c>
      <c r="J1710" s="7"/>
      <c r="K1710" s="7" t="s">
        <v>50</v>
      </c>
      <c r="L1710" s="7" t="s">
        <v>31</v>
      </c>
      <c r="M1710" s="7" t="s">
        <v>32</v>
      </c>
      <c r="N1710" s="7" t="s">
        <v>28</v>
      </c>
      <c r="O1710" s="7" t="s">
        <v>51</v>
      </c>
      <c r="P1710" s="25">
        <f t="shared" si="377"/>
        <v>1709</v>
      </c>
      <c r="Q1710" s="28">
        <f t="shared" si="374"/>
        <v>45108</v>
      </c>
      <c r="R1710" s="28" t="str">
        <f t="shared" si="364"/>
        <v>OTA</v>
      </c>
      <c r="S1710" s="28" t="str">
        <f t="shared" si="365"/>
        <v>OTA</v>
      </c>
      <c r="T1710" s="29">
        <f t="shared" si="366"/>
        <v>7.326007326007326E-4</v>
      </c>
      <c r="U1710" s="29">
        <f t="shared" si="375"/>
        <v>7.326007326007326E-4</v>
      </c>
      <c r="V1710" s="30">
        <f t="shared" si="367"/>
        <v>75.133499999999998</v>
      </c>
      <c r="W1710" s="30">
        <f t="shared" si="368"/>
        <v>0</v>
      </c>
      <c r="X1710" s="30">
        <f t="shared" si="369"/>
        <v>0</v>
      </c>
      <c r="Y1710" s="30">
        <f t="shared" si="370"/>
        <v>9.0160199999999993</v>
      </c>
      <c r="Z1710" s="30">
        <f t="shared" si="371"/>
        <v>115</v>
      </c>
      <c r="AA1710" s="30">
        <f t="shared" si="372"/>
        <v>1.4652014652014651</v>
      </c>
      <c r="AB1710" s="30">
        <f t="shared" si="373"/>
        <v>0</v>
      </c>
      <c r="AC1710" s="30">
        <f t="shared" si="376"/>
        <v>300.27527853479853</v>
      </c>
    </row>
    <row r="1711" spans="1:29" x14ac:dyDescent="0.35">
      <c r="A1711" s="5">
        <v>45117.661260231478</v>
      </c>
      <c r="B1711" s="1">
        <v>2</v>
      </c>
      <c r="C1711" s="6">
        <v>1535.72</v>
      </c>
      <c r="D1711" s="6">
        <v>1</v>
      </c>
      <c r="E1711" s="7" t="s">
        <v>19</v>
      </c>
      <c r="F1711" s="5">
        <v>45119.245565289355</v>
      </c>
      <c r="G1711" s="1">
        <v>1</v>
      </c>
      <c r="H1711" s="5">
        <v>45079.992495115737</v>
      </c>
      <c r="I1711" s="7" t="s">
        <v>53</v>
      </c>
      <c r="J1711" s="7"/>
      <c r="K1711" s="7" t="s">
        <v>30</v>
      </c>
      <c r="L1711" s="7" t="s">
        <v>31</v>
      </c>
      <c r="M1711" s="7" t="s">
        <v>32</v>
      </c>
      <c r="N1711" s="7" t="s">
        <v>33</v>
      </c>
      <c r="O1711" s="7" t="s">
        <v>30</v>
      </c>
      <c r="P1711" s="25">
        <f t="shared" si="377"/>
        <v>1710</v>
      </c>
      <c r="Q1711" s="28">
        <f t="shared" si="374"/>
        <v>45108</v>
      </c>
      <c r="R1711" s="28" t="str">
        <f t="shared" si="364"/>
        <v>OTA</v>
      </c>
      <c r="S1711" s="28" t="str">
        <f t="shared" si="365"/>
        <v>OTA</v>
      </c>
      <c r="T1711" s="29">
        <f t="shared" si="366"/>
        <v>1.4652014652014652E-3</v>
      </c>
      <c r="U1711" s="29">
        <f t="shared" si="375"/>
        <v>1.4652014652014652E-3</v>
      </c>
      <c r="V1711" s="30">
        <f t="shared" si="367"/>
        <v>230.358</v>
      </c>
      <c r="W1711" s="30">
        <f t="shared" si="368"/>
        <v>0</v>
      </c>
      <c r="X1711" s="30">
        <f t="shared" si="369"/>
        <v>0</v>
      </c>
      <c r="Y1711" s="30">
        <f t="shared" si="370"/>
        <v>27.642959999999999</v>
      </c>
      <c r="Z1711" s="30">
        <f t="shared" si="371"/>
        <v>153.33333333333331</v>
      </c>
      <c r="AA1711" s="30">
        <f t="shared" si="372"/>
        <v>2.9304029304029302</v>
      </c>
      <c r="AB1711" s="30">
        <f t="shared" si="373"/>
        <v>0</v>
      </c>
      <c r="AC1711" s="30">
        <f t="shared" si="376"/>
        <v>1121.4553037362639</v>
      </c>
    </row>
    <row r="1712" spans="1:29" x14ac:dyDescent="0.35">
      <c r="A1712" s="5">
        <v>45117.962738958333</v>
      </c>
      <c r="B1712" s="1">
        <v>1</v>
      </c>
      <c r="C1712" s="6">
        <v>652.67999999999995</v>
      </c>
      <c r="D1712" s="6">
        <v>1</v>
      </c>
      <c r="E1712" s="7" t="s">
        <v>19</v>
      </c>
      <c r="F1712" s="5">
        <v>45118.458333333336</v>
      </c>
      <c r="G1712" s="1">
        <v>1</v>
      </c>
      <c r="H1712" s="5">
        <v>45067.817492372684</v>
      </c>
      <c r="I1712" s="7" t="s">
        <v>53</v>
      </c>
      <c r="J1712" s="7"/>
      <c r="K1712" s="7" t="s">
        <v>50</v>
      </c>
      <c r="L1712" s="7" t="s">
        <v>31</v>
      </c>
      <c r="M1712" s="7" t="s">
        <v>32</v>
      </c>
      <c r="N1712" s="7" t="s">
        <v>33</v>
      </c>
      <c r="O1712" s="7" t="s">
        <v>51</v>
      </c>
      <c r="P1712" s="25">
        <f t="shared" si="377"/>
        <v>1711</v>
      </c>
      <c r="Q1712" s="28">
        <f t="shared" si="374"/>
        <v>45108</v>
      </c>
      <c r="R1712" s="28" t="str">
        <f t="shared" si="364"/>
        <v>OTA</v>
      </c>
      <c r="S1712" s="28" t="str">
        <f t="shared" si="365"/>
        <v>OTA</v>
      </c>
      <c r="T1712" s="29">
        <f t="shared" si="366"/>
        <v>7.326007326007326E-4</v>
      </c>
      <c r="U1712" s="29">
        <f t="shared" si="375"/>
        <v>7.326007326007326E-4</v>
      </c>
      <c r="V1712" s="30">
        <f t="shared" si="367"/>
        <v>97.901999999999987</v>
      </c>
      <c r="W1712" s="30">
        <f t="shared" si="368"/>
        <v>0</v>
      </c>
      <c r="X1712" s="30">
        <f t="shared" si="369"/>
        <v>0</v>
      </c>
      <c r="Y1712" s="30">
        <f t="shared" si="370"/>
        <v>11.748239999999997</v>
      </c>
      <c r="Z1712" s="30">
        <f t="shared" si="371"/>
        <v>115</v>
      </c>
      <c r="AA1712" s="30">
        <f t="shared" si="372"/>
        <v>1.4652014652014651</v>
      </c>
      <c r="AB1712" s="30">
        <f t="shared" si="373"/>
        <v>0</v>
      </c>
      <c r="AC1712" s="30">
        <f t="shared" si="376"/>
        <v>426.56455853479849</v>
      </c>
    </row>
    <row r="1713" spans="1:29" x14ac:dyDescent="0.35">
      <c r="A1713" s="5">
        <v>45118.80434091435</v>
      </c>
      <c r="B1713" s="1">
        <v>2</v>
      </c>
      <c r="C1713" s="6">
        <v>2062.14</v>
      </c>
      <c r="D1713" s="6">
        <v>1</v>
      </c>
      <c r="E1713" s="7" t="s">
        <v>19</v>
      </c>
      <c r="F1713" s="5">
        <v>45120.458333333336</v>
      </c>
      <c r="G1713" s="1">
        <v>1</v>
      </c>
      <c r="H1713" s="5">
        <v>45115.509166493059</v>
      </c>
      <c r="I1713" s="7" t="s">
        <v>20</v>
      </c>
      <c r="J1713" s="7"/>
      <c r="K1713" s="7" t="s">
        <v>35</v>
      </c>
      <c r="L1713" s="7" t="s">
        <v>31</v>
      </c>
      <c r="M1713" s="7" t="s">
        <v>32</v>
      </c>
      <c r="N1713" s="7" t="s">
        <v>33</v>
      </c>
      <c r="O1713" s="7" t="s">
        <v>47</v>
      </c>
      <c r="P1713" s="25">
        <f t="shared" si="377"/>
        <v>1712</v>
      </c>
      <c r="Q1713" s="28">
        <f t="shared" si="374"/>
        <v>45108</v>
      </c>
      <c r="R1713" s="28" t="str">
        <f t="shared" si="364"/>
        <v>OTA</v>
      </c>
      <c r="S1713" s="28" t="str">
        <f t="shared" si="365"/>
        <v>OTA</v>
      </c>
      <c r="T1713" s="29">
        <f t="shared" si="366"/>
        <v>1.4652014652014652E-3</v>
      </c>
      <c r="U1713" s="29">
        <f t="shared" si="375"/>
        <v>1.4652014652014652E-3</v>
      </c>
      <c r="V1713" s="30">
        <f t="shared" si="367"/>
        <v>309.32099999999997</v>
      </c>
      <c r="W1713" s="30">
        <f t="shared" si="368"/>
        <v>0</v>
      </c>
      <c r="X1713" s="30">
        <f t="shared" si="369"/>
        <v>0</v>
      </c>
      <c r="Y1713" s="30">
        <f t="shared" si="370"/>
        <v>37.118519999999997</v>
      </c>
      <c r="Z1713" s="30">
        <f t="shared" si="371"/>
        <v>153.33333333333331</v>
      </c>
      <c r="AA1713" s="30">
        <f t="shared" si="372"/>
        <v>2.9304029304029302</v>
      </c>
      <c r="AB1713" s="30">
        <f t="shared" si="373"/>
        <v>0</v>
      </c>
      <c r="AC1713" s="30">
        <f t="shared" si="376"/>
        <v>1559.4367437362637</v>
      </c>
    </row>
    <row r="1714" spans="1:29" x14ac:dyDescent="0.35">
      <c r="A1714" s="5">
        <v>45118.668833252312</v>
      </c>
      <c r="B1714" s="1">
        <v>2</v>
      </c>
      <c r="C1714" s="6">
        <v>2210.7600000000002</v>
      </c>
      <c r="D1714" s="6">
        <v>1</v>
      </c>
      <c r="E1714" s="7" t="s">
        <v>19</v>
      </c>
      <c r="F1714" s="5">
        <v>45120.423671597222</v>
      </c>
      <c r="G1714" s="1">
        <v>1</v>
      </c>
      <c r="H1714" s="5">
        <v>45085.100824016205</v>
      </c>
      <c r="I1714" s="7" t="s">
        <v>20</v>
      </c>
      <c r="J1714" s="7"/>
      <c r="K1714" s="7" t="s">
        <v>50</v>
      </c>
      <c r="L1714" s="7" t="s">
        <v>31</v>
      </c>
      <c r="M1714" s="7" t="s">
        <v>32</v>
      </c>
      <c r="N1714" s="7" t="s">
        <v>28</v>
      </c>
      <c r="O1714" s="7" t="s">
        <v>51</v>
      </c>
      <c r="P1714" s="25">
        <f t="shared" si="377"/>
        <v>1713</v>
      </c>
      <c r="Q1714" s="28">
        <f t="shared" si="374"/>
        <v>45108</v>
      </c>
      <c r="R1714" s="28" t="str">
        <f t="shared" si="364"/>
        <v>OTA</v>
      </c>
      <c r="S1714" s="28" t="str">
        <f t="shared" si="365"/>
        <v>OTA</v>
      </c>
      <c r="T1714" s="29">
        <f t="shared" si="366"/>
        <v>1.4652014652014652E-3</v>
      </c>
      <c r="U1714" s="29">
        <f t="shared" si="375"/>
        <v>1.4652014652014652E-3</v>
      </c>
      <c r="V1714" s="30">
        <f t="shared" si="367"/>
        <v>331.61400000000003</v>
      </c>
      <c r="W1714" s="30">
        <f t="shared" si="368"/>
        <v>0</v>
      </c>
      <c r="X1714" s="30">
        <f t="shared" si="369"/>
        <v>0</v>
      </c>
      <c r="Y1714" s="30">
        <f t="shared" si="370"/>
        <v>39.793680000000002</v>
      </c>
      <c r="Z1714" s="30">
        <f t="shared" si="371"/>
        <v>153.33333333333331</v>
      </c>
      <c r="AA1714" s="30">
        <f t="shared" si="372"/>
        <v>2.9304029304029302</v>
      </c>
      <c r="AB1714" s="30">
        <f t="shared" si="373"/>
        <v>0</v>
      </c>
      <c r="AC1714" s="30">
        <f t="shared" si="376"/>
        <v>1683.0885837362639</v>
      </c>
    </row>
    <row r="1715" spans="1:29" x14ac:dyDescent="0.35">
      <c r="A1715" s="5">
        <v>45118.724556111112</v>
      </c>
      <c r="B1715" s="1">
        <v>2</v>
      </c>
      <c r="C1715" s="6">
        <v>2210.7199999999998</v>
      </c>
      <c r="D1715" s="6">
        <v>1</v>
      </c>
      <c r="E1715" s="7" t="s">
        <v>19</v>
      </c>
      <c r="F1715" s="5">
        <v>45120.415219421295</v>
      </c>
      <c r="G1715" s="1">
        <v>2</v>
      </c>
      <c r="H1715" s="5">
        <v>45077.866451493057</v>
      </c>
      <c r="I1715" s="7" t="s">
        <v>20</v>
      </c>
      <c r="J1715" s="7"/>
      <c r="K1715" s="7" t="s">
        <v>30</v>
      </c>
      <c r="L1715" s="7" t="s">
        <v>31</v>
      </c>
      <c r="M1715" s="7" t="s">
        <v>34</v>
      </c>
      <c r="N1715" s="7" t="s">
        <v>33</v>
      </c>
      <c r="O1715" s="7" t="s">
        <v>30</v>
      </c>
      <c r="P1715" s="25">
        <f t="shared" si="377"/>
        <v>1714</v>
      </c>
      <c r="Q1715" s="28">
        <f t="shared" si="374"/>
        <v>45108</v>
      </c>
      <c r="R1715" s="28" t="str">
        <f t="shared" si="364"/>
        <v>OTA</v>
      </c>
      <c r="S1715" s="28" t="str">
        <f t="shared" si="365"/>
        <v>OTA</v>
      </c>
      <c r="T1715" s="29">
        <f t="shared" si="366"/>
        <v>1.4652014652014652E-3</v>
      </c>
      <c r="U1715" s="29">
        <f t="shared" si="375"/>
        <v>1.4652014652014652E-3</v>
      </c>
      <c r="V1715" s="30">
        <f t="shared" si="367"/>
        <v>331.60799999999995</v>
      </c>
      <c r="W1715" s="30">
        <f t="shared" si="368"/>
        <v>0</v>
      </c>
      <c r="X1715" s="30">
        <f t="shared" si="369"/>
        <v>0</v>
      </c>
      <c r="Y1715" s="30">
        <f t="shared" si="370"/>
        <v>39.792959999999994</v>
      </c>
      <c r="Z1715" s="30">
        <f t="shared" si="371"/>
        <v>153.33333333333331</v>
      </c>
      <c r="AA1715" s="30">
        <f t="shared" si="372"/>
        <v>2.9304029304029302</v>
      </c>
      <c r="AB1715" s="30">
        <f t="shared" si="373"/>
        <v>0</v>
      </c>
      <c r="AC1715" s="30">
        <f t="shared" si="376"/>
        <v>1683.0553037362638</v>
      </c>
    </row>
    <row r="1716" spans="1:29" x14ac:dyDescent="0.35">
      <c r="A1716" s="5">
        <v>45118.632490277778</v>
      </c>
      <c r="B1716" s="1">
        <v>2</v>
      </c>
      <c r="C1716" s="6">
        <v>2767.85</v>
      </c>
      <c r="D1716" s="6">
        <v>1</v>
      </c>
      <c r="E1716" s="7" t="s">
        <v>19</v>
      </c>
      <c r="F1716" s="5">
        <v>45120.455802569442</v>
      </c>
      <c r="G1716" s="1">
        <v>2</v>
      </c>
      <c r="H1716" s="5">
        <v>45086.509253888886</v>
      </c>
      <c r="I1716" s="7" t="s">
        <v>20</v>
      </c>
      <c r="J1716" s="7"/>
      <c r="K1716" s="7" t="s">
        <v>35</v>
      </c>
      <c r="L1716" s="7" t="s">
        <v>31</v>
      </c>
      <c r="M1716" s="7" t="s">
        <v>32</v>
      </c>
      <c r="N1716" s="7" t="s">
        <v>33</v>
      </c>
      <c r="O1716" s="7" t="s">
        <v>36</v>
      </c>
      <c r="P1716" s="25">
        <f t="shared" si="377"/>
        <v>1715</v>
      </c>
      <c r="Q1716" s="28">
        <f t="shared" si="374"/>
        <v>45108</v>
      </c>
      <c r="R1716" s="28" t="str">
        <f t="shared" si="364"/>
        <v>OTA</v>
      </c>
      <c r="S1716" s="28" t="str">
        <f t="shared" si="365"/>
        <v>OTA</v>
      </c>
      <c r="T1716" s="29">
        <f t="shared" si="366"/>
        <v>1.4652014652014652E-3</v>
      </c>
      <c r="U1716" s="29">
        <f t="shared" si="375"/>
        <v>1.4652014652014652E-3</v>
      </c>
      <c r="V1716" s="30">
        <f t="shared" si="367"/>
        <v>415.17749999999995</v>
      </c>
      <c r="W1716" s="30">
        <f t="shared" si="368"/>
        <v>0</v>
      </c>
      <c r="X1716" s="30">
        <f t="shared" si="369"/>
        <v>0</v>
      </c>
      <c r="Y1716" s="30">
        <f t="shared" si="370"/>
        <v>49.821299999999994</v>
      </c>
      <c r="Z1716" s="30">
        <f t="shared" si="371"/>
        <v>153.33333333333331</v>
      </c>
      <c r="AA1716" s="30">
        <f t="shared" si="372"/>
        <v>2.9304029304029302</v>
      </c>
      <c r="AB1716" s="30">
        <f t="shared" si="373"/>
        <v>0</v>
      </c>
      <c r="AC1716" s="30">
        <f t="shared" si="376"/>
        <v>2146.5874637362635</v>
      </c>
    </row>
    <row r="1717" spans="1:29" x14ac:dyDescent="0.35">
      <c r="A1717" s="5">
        <v>45118.716219027781</v>
      </c>
      <c r="B1717" s="1">
        <v>1</v>
      </c>
      <c r="C1717" s="6">
        <v>1088.26</v>
      </c>
      <c r="D1717" s="6">
        <v>1</v>
      </c>
      <c r="E1717" s="7" t="s">
        <v>19</v>
      </c>
      <c r="F1717" s="5">
        <v>45119.355430648146</v>
      </c>
      <c r="G1717" s="1">
        <v>2</v>
      </c>
      <c r="H1717" s="5">
        <v>45116.818224965275</v>
      </c>
      <c r="I1717" s="7" t="s">
        <v>20</v>
      </c>
      <c r="J1717" s="7"/>
      <c r="K1717" s="7"/>
      <c r="L1717" s="7" t="s">
        <v>21</v>
      </c>
      <c r="M1717" s="7" t="s">
        <v>66</v>
      </c>
      <c r="N1717" s="7" t="s">
        <v>33</v>
      </c>
      <c r="O1717" s="7" t="s">
        <v>46</v>
      </c>
      <c r="P1717" s="25">
        <f t="shared" si="377"/>
        <v>1716</v>
      </c>
      <c r="Q1717" s="28">
        <f t="shared" si="374"/>
        <v>45108</v>
      </c>
      <c r="R1717" s="28" t="str">
        <f t="shared" si="364"/>
        <v>WEB</v>
      </c>
      <c r="S1717" s="28" t="str">
        <f t="shared" si="365"/>
        <v>WEBSITE</v>
      </c>
      <c r="T1717" s="29">
        <f t="shared" si="366"/>
        <v>1.6863406408094434E-3</v>
      </c>
      <c r="U1717" s="29">
        <f t="shared" si="375"/>
        <v>1.6863406408094434E-3</v>
      </c>
      <c r="V1717" s="30">
        <f t="shared" si="367"/>
        <v>10.8826</v>
      </c>
      <c r="W1717" s="30">
        <f t="shared" si="368"/>
        <v>50</v>
      </c>
      <c r="X1717" s="30">
        <f t="shared" si="369"/>
        <v>0</v>
      </c>
      <c r="Y1717" s="30">
        <f t="shared" si="370"/>
        <v>15.23564</v>
      </c>
      <c r="Z1717" s="30">
        <f t="shared" si="371"/>
        <v>115</v>
      </c>
      <c r="AA1717" s="30">
        <f t="shared" si="372"/>
        <v>16.863406408094434</v>
      </c>
      <c r="AB1717" s="30">
        <f t="shared" si="373"/>
        <v>0</v>
      </c>
      <c r="AC1717" s="30">
        <f t="shared" si="376"/>
        <v>880.27835359190556</v>
      </c>
    </row>
    <row r="1718" spans="1:29" x14ac:dyDescent="0.35">
      <c r="A1718" s="5">
        <v>45118.765017731479</v>
      </c>
      <c r="B1718" s="1">
        <v>1</v>
      </c>
      <c r="C1718" s="6">
        <v>961.07</v>
      </c>
      <c r="D1718" s="6">
        <v>1</v>
      </c>
      <c r="E1718" s="7" t="s">
        <v>19</v>
      </c>
      <c r="F1718" s="5">
        <v>45119.458333333336</v>
      </c>
      <c r="G1718" s="1">
        <v>2</v>
      </c>
      <c r="H1718" s="5">
        <v>45117.642636724537</v>
      </c>
      <c r="I1718" s="7" t="s">
        <v>20</v>
      </c>
      <c r="J1718" s="7"/>
      <c r="K1718" s="7" t="s">
        <v>35</v>
      </c>
      <c r="L1718" s="7" t="s">
        <v>31</v>
      </c>
      <c r="M1718" s="7" t="s">
        <v>32</v>
      </c>
      <c r="N1718" s="7" t="s">
        <v>33</v>
      </c>
      <c r="O1718" s="7" t="s">
        <v>47</v>
      </c>
      <c r="P1718" s="25">
        <f t="shared" si="377"/>
        <v>1717</v>
      </c>
      <c r="Q1718" s="28">
        <f t="shared" si="374"/>
        <v>45108</v>
      </c>
      <c r="R1718" s="28" t="str">
        <f t="shared" si="364"/>
        <v>OTA</v>
      </c>
      <c r="S1718" s="28" t="str">
        <f t="shared" si="365"/>
        <v>OTA</v>
      </c>
      <c r="T1718" s="29">
        <f t="shared" si="366"/>
        <v>7.326007326007326E-4</v>
      </c>
      <c r="U1718" s="29">
        <f t="shared" si="375"/>
        <v>7.326007326007326E-4</v>
      </c>
      <c r="V1718" s="30">
        <f t="shared" si="367"/>
        <v>144.16050000000001</v>
      </c>
      <c r="W1718" s="30">
        <f t="shared" si="368"/>
        <v>0</v>
      </c>
      <c r="X1718" s="30">
        <f t="shared" si="369"/>
        <v>0</v>
      </c>
      <c r="Y1718" s="30">
        <f t="shared" si="370"/>
        <v>17.29926</v>
      </c>
      <c r="Z1718" s="30">
        <f t="shared" si="371"/>
        <v>115</v>
      </c>
      <c r="AA1718" s="30">
        <f t="shared" si="372"/>
        <v>1.4652014652014651</v>
      </c>
      <c r="AB1718" s="30">
        <f t="shared" si="373"/>
        <v>0</v>
      </c>
      <c r="AC1718" s="30">
        <f t="shared" si="376"/>
        <v>683.14503853479857</v>
      </c>
    </row>
    <row r="1719" spans="1:29" x14ac:dyDescent="0.35">
      <c r="A1719" s="5">
        <v>45118.765381365738</v>
      </c>
      <c r="B1719" s="1">
        <v>2</v>
      </c>
      <c r="C1719" s="6">
        <v>1910.72</v>
      </c>
      <c r="D1719" s="6">
        <v>1</v>
      </c>
      <c r="E1719" s="7" t="s">
        <v>19</v>
      </c>
      <c r="F1719" s="5">
        <v>45120.450327233797</v>
      </c>
      <c r="G1719" s="1">
        <v>1</v>
      </c>
      <c r="H1719" s="5">
        <v>45117.606085937499</v>
      </c>
      <c r="I1719" s="7" t="s">
        <v>20</v>
      </c>
      <c r="J1719" s="7"/>
      <c r="K1719" s="7"/>
      <c r="L1719" s="7" t="s">
        <v>21</v>
      </c>
      <c r="M1719" s="7" t="s">
        <v>99</v>
      </c>
      <c r="N1719" s="7" t="s">
        <v>33</v>
      </c>
      <c r="O1719" s="7" t="s">
        <v>46</v>
      </c>
      <c r="P1719" s="25">
        <f t="shared" si="377"/>
        <v>1718</v>
      </c>
      <c r="Q1719" s="28">
        <f t="shared" si="374"/>
        <v>45108</v>
      </c>
      <c r="R1719" s="28" t="str">
        <f t="shared" si="364"/>
        <v>WEB</v>
      </c>
      <c r="S1719" s="28" t="str">
        <f t="shared" si="365"/>
        <v>WEBSITE</v>
      </c>
      <c r="T1719" s="29">
        <f t="shared" si="366"/>
        <v>3.3726812816188868E-3</v>
      </c>
      <c r="U1719" s="29">
        <f t="shared" si="375"/>
        <v>3.3726812816188868E-3</v>
      </c>
      <c r="V1719" s="30">
        <f t="shared" si="367"/>
        <v>19.107200000000002</v>
      </c>
      <c r="W1719" s="30">
        <f t="shared" si="368"/>
        <v>50</v>
      </c>
      <c r="X1719" s="30">
        <f t="shared" si="369"/>
        <v>0</v>
      </c>
      <c r="Y1719" s="30">
        <f t="shared" si="370"/>
        <v>26.750080000000001</v>
      </c>
      <c r="Z1719" s="30">
        <f t="shared" si="371"/>
        <v>153.33333333333331</v>
      </c>
      <c r="AA1719" s="30">
        <f t="shared" si="372"/>
        <v>33.726812816188868</v>
      </c>
      <c r="AB1719" s="30">
        <f t="shared" si="373"/>
        <v>0</v>
      </c>
      <c r="AC1719" s="30">
        <f t="shared" si="376"/>
        <v>1627.802573850478</v>
      </c>
    </row>
    <row r="1720" spans="1:29" x14ac:dyDescent="0.35">
      <c r="A1720" s="5">
        <v>45118.782858321756</v>
      </c>
      <c r="B1720" s="1">
        <v>2</v>
      </c>
      <c r="C1720" s="6">
        <v>2524.1</v>
      </c>
      <c r="D1720" s="6">
        <v>1</v>
      </c>
      <c r="E1720" s="7" t="s">
        <v>19</v>
      </c>
      <c r="F1720" s="5">
        <v>45120.384588611108</v>
      </c>
      <c r="G1720" s="1">
        <v>1</v>
      </c>
      <c r="H1720" s="5">
        <v>45082.774434375002</v>
      </c>
      <c r="I1720" s="7" t="s">
        <v>20</v>
      </c>
      <c r="J1720" s="7"/>
      <c r="K1720" s="7" t="s">
        <v>30</v>
      </c>
      <c r="L1720" s="7" t="s">
        <v>31</v>
      </c>
      <c r="M1720" s="7" t="s">
        <v>32</v>
      </c>
      <c r="N1720" s="7" t="s">
        <v>33</v>
      </c>
      <c r="O1720" s="7" t="s">
        <v>30</v>
      </c>
      <c r="P1720" s="25">
        <f t="shared" si="377"/>
        <v>1719</v>
      </c>
      <c r="Q1720" s="28">
        <f t="shared" si="374"/>
        <v>45108</v>
      </c>
      <c r="R1720" s="28" t="str">
        <f t="shared" si="364"/>
        <v>OTA</v>
      </c>
      <c r="S1720" s="28" t="str">
        <f t="shared" si="365"/>
        <v>OTA</v>
      </c>
      <c r="T1720" s="29">
        <f t="shared" si="366"/>
        <v>1.4652014652014652E-3</v>
      </c>
      <c r="U1720" s="29">
        <f t="shared" si="375"/>
        <v>1.4652014652014652E-3</v>
      </c>
      <c r="V1720" s="30">
        <f t="shared" si="367"/>
        <v>378.61499999999995</v>
      </c>
      <c r="W1720" s="30">
        <f t="shared" si="368"/>
        <v>0</v>
      </c>
      <c r="X1720" s="30">
        <f t="shared" si="369"/>
        <v>0</v>
      </c>
      <c r="Y1720" s="30">
        <f t="shared" si="370"/>
        <v>45.433799999999998</v>
      </c>
      <c r="Z1720" s="30">
        <f t="shared" si="371"/>
        <v>153.33333333333331</v>
      </c>
      <c r="AA1720" s="30">
        <f t="shared" si="372"/>
        <v>2.9304029304029302</v>
      </c>
      <c r="AB1720" s="30">
        <f t="shared" si="373"/>
        <v>0</v>
      </c>
      <c r="AC1720" s="30">
        <f t="shared" si="376"/>
        <v>1943.7874637362638</v>
      </c>
    </row>
    <row r="1721" spans="1:29" x14ac:dyDescent="0.35">
      <c r="A1721" s="5">
        <v>45118.766715069447</v>
      </c>
      <c r="B1721" s="1">
        <v>2</v>
      </c>
      <c r="C1721" s="6">
        <v>2151.37</v>
      </c>
      <c r="D1721" s="6">
        <v>1</v>
      </c>
      <c r="E1721" s="7" t="s">
        <v>19</v>
      </c>
      <c r="F1721" s="5">
        <v>45120.285867812498</v>
      </c>
      <c r="G1721" s="1">
        <v>2</v>
      </c>
      <c r="H1721" s="5">
        <v>45116.59249978009</v>
      </c>
      <c r="I1721" s="7" t="s">
        <v>41</v>
      </c>
      <c r="J1721" s="7"/>
      <c r="K1721" s="7" t="s">
        <v>35</v>
      </c>
      <c r="L1721" s="7" t="s">
        <v>31</v>
      </c>
      <c r="M1721" s="7" t="s">
        <v>32</v>
      </c>
      <c r="N1721" s="7" t="s">
        <v>33</v>
      </c>
      <c r="O1721" s="7" t="s">
        <v>37</v>
      </c>
      <c r="P1721" s="25">
        <f t="shared" si="377"/>
        <v>1720</v>
      </c>
      <c r="Q1721" s="28">
        <f t="shared" si="374"/>
        <v>45108</v>
      </c>
      <c r="R1721" s="28" t="str">
        <f t="shared" si="364"/>
        <v>OTA</v>
      </c>
      <c r="S1721" s="28" t="str">
        <f t="shared" si="365"/>
        <v>OTA</v>
      </c>
      <c r="T1721" s="29">
        <f t="shared" si="366"/>
        <v>1.4652014652014652E-3</v>
      </c>
      <c r="U1721" s="29">
        <f t="shared" si="375"/>
        <v>1.4652014652014652E-3</v>
      </c>
      <c r="V1721" s="30">
        <f t="shared" si="367"/>
        <v>322.70549999999997</v>
      </c>
      <c r="W1721" s="30">
        <f t="shared" si="368"/>
        <v>0</v>
      </c>
      <c r="X1721" s="30">
        <f t="shared" si="369"/>
        <v>0</v>
      </c>
      <c r="Y1721" s="30">
        <f t="shared" si="370"/>
        <v>38.724659999999993</v>
      </c>
      <c r="Z1721" s="30">
        <f t="shared" si="371"/>
        <v>153.33333333333331</v>
      </c>
      <c r="AA1721" s="30">
        <f t="shared" si="372"/>
        <v>2.9304029304029302</v>
      </c>
      <c r="AB1721" s="30">
        <f t="shared" si="373"/>
        <v>0</v>
      </c>
      <c r="AC1721" s="30">
        <f t="shared" si="376"/>
        <v>1633.6761037362637</v>
      </c>
    </row>
    <row r="1722" spans="1:29" x14ac:dyDescent="0.35">
      <c r="A1722" s="5">
        <v>45118.863396793982</v>
      </c>
      <c r="B1722" s="1">
        <v>1</v>
      </c>
      <c r="C1722" s="6">
        <v>1040.33</v>
      </c>
      <c r="D1722" s="6">
        <v>1</v>
      </c>
      <c r="E1722" s="7" t="s">
        <v>19</v>
      </c>
      <c r="F1722" s="5">
        <v>45119.435959120368</v>
      </c>
      <c r="G1722" s="1">
        <v>2</v>
      </c>
      <c r="H1722" s="5">
        <v>45116.543887523148</v>
      </c>
      <c r="I1722" s="7" t="s">
        <v>41</v>
      </c>
      <c r="J1722" s="7"/>
      <c r="K1722" s="7" t="s">
        <v>35</v>
      </c>
      <c r="L1722" s="7" t="s">
        <v>31</v>
      </c>
      <c r="M1722" s="7" t="s">
        <v>32</v>
      </c>
      <c r="N1722" s="7" t="s">
        <v>33</v>
      </c>
      <c r="O1722" s="7" t="s">
        <v>37</v>
      </c>
      <c r="P1722" s="25">
        <f t="shared" si="377"/>
        <v>1721</v>
      </c>
      <c r="Q1722" s="28">
        <f t="shared" si="374"/>
        <v>45108</v>
      </c>
      <c r="R1722" s="28" t="str">
        <f t="shared" si="364"/>
        <v>OTA</v>
      </c>
      <c r="S1722" s="28" t="str">
        <f t="shared" si="365"/>
        <v>OTA</v>
      </c>
      <c r="T1722" s="29">
        <f t="shared" si="366"/>
        <v>7.326007326007326E-4</v>
      </c>
      <c r="U1722" s="29">
        <f t="shared" si="375"/>
        <v>7.326007326007326E-4</v>
      </c>
      <c r="V1722" s="30">
        <f t="shared" si="367"/>
        <v>156.04949999999999</v>
      </c>
      <c r="W1722" s="30">
        <f t="shared" si="368"/>
        <v>0</v>
      </c>
      <c r="X1722" s="30">
        <f t="shared" si="369"/>
        <v>0</v>
      </c>
      <c r="Y1722" s="30">
        <f t="shared" si="370"/>
        <v>18.725939999999998</v>
      </c>
      <c r="Z1722" s="30">
        <f t="shared" si="371"/>
        <v>115</v>
      </c>
      <c r="AA1722" s="30">
        <f t="shared" si="372"/>
        <v>1.4652014652014651</v>
      </c>
      <c r="AB1722" s="30">
        <f t="shared" si="373"/>
        <v>0</v>
      </c>
      <c r="AC1722" s="30">
        <f t="shared" si="376"/>
        <v>749.08935853479852</v>
      </c>
    </row>
    <row r="1723" spans="1:29" x14ac:dyDescent="0.35">
      <c r="A1723" s="5">
        <v>45118.769226990742</v>
      </c>
      <c r="B1723" s="1">
        <v>2</v>
      </c>
      <c r="C1723" s="6">
        <v>2116.42</v>
      </c>
      <c r="D1723" s="6">
        <v>1</v>
      </c>
      <c r="E1723" s="7" t="s">
        <v>19</v>
      </c>
      <c r="F1723" s="5">
        <v>45120.324022731482</v>
      </c>
      <c r="G1723" s="1">
        <v>1</v>
      </c>
      <c r="H1723" s="5">
        <v>45112.613677453701</v>
      </c>
      <c r="I1723" s="7" t="s">
        <v>41</v>
      </c>
      <c r="J1723" s="7"/>
      <c r="K1723" s="7" t="s">
        <v>35</v>
      </c>
      <c r="L1723" s="7" t="s">
        <v>31</v>
      </c>
      <c r="M1723" s="7" t="s">
        <v>32</v>
      </c>
      <c r="N1723" s="7" t="s">
        <v>33</v>
      </c>
      <c r="O1723" s="7" t="s">
        <v>47</v>
      </c>
      <c r="P1723" s="25">
        <f t="shared" si="377"/>
        <v>1722</v>
      </c>
      <c r="Q1723" s="28">
        <f t="shared" si="374"/>
        <v>45108</v>
      </c>
      <c r="R1723" s="28" t="str">
        <f t="shared" si="364"/>
        <v>OTA</v>
      </c>
      <c r="S1723" s="28" t="str">
        <f t="shared" si="365"/>
        <v>OTA</v>
      </c>
      <c r="T1723" s="29">
        <f t="shared" si="366"/>
        <v>1.4652014652014652E-3</v>
      </c>
      <c r="U1723" s="29">
        <f t="shared" si="375"/>
        <v>1.4652014652014652E-3</v>
      </c>
      <c r="V1723" s="30">
        <f t="shared" si="367"/>
        <v>317.46300000000002</v>
      </c>
      <c r="W1723" s="30">
        <f t="shared" si="368"/>
        <v>0</v>
      </c>
      <c r="X1723" s="30">
        <f t="shared" si="369"/>
        <v>0</v>
      </c>
      <c r="Y1723" s="30">
        <f t="shared" si="370"/>
        <v>38.095559999999999</v>
      </c>
      <c r="Z1723" s="30">
        <f t="shared" si="371"/>
        <v>153.33333333333331</v>
      </c>
      <c r="AA1723" s="30">
        <f t="shared" si="372"/>
        <v>2.9304029304029302</v>
      </c>
      <c r="AB1723" s="30">
        <f t="shared" si="373"/>
        <v>0</v>
      </c>
      <c r="AC1723" s="30">
        <f t="shared" si="376"/>
        <v>1604.5977037362638</v>
      </c>
    </row>
    <row r="1724" spans="1:29" x14ac:dyDescent="0.35">
      <c r="A1724" s="5">
        <v>45118.656437430553</v>
      </c>
      <c r="B1724" s="1">
        <v>1</v>
      </c>
      <c r="C1724" s="6">
        <v>1207.3</v>
      </c>
      <c r="D1724" s="6">
        <v>1</v>
      </c>
      <c r="E1724" s="7" t="s">
        <v>19</v>
      </c>
      <c r="F1724" s="5">
        <v>45119.458333333336</v>
      </c>
      <c r="G1724" s="1">
        <v>2</v>
      </c>
      <c r="H1724" s="5">
        <v>45118.65628304398</v>
      </c>
      <c r="I1724" s="7" t="s">
        <v>41</v>
      </c>
      <c r="J1724" s="7"/>
      <c r="K1724" s="7"/>
      <c r="L1724" s="7" t="s">
        <v>21</v>
      </c>
      <c r="M1724" s="7" t="s">
        <v>52</v>
      </c>
      <c r="N1724" s="7" t="s">
        <v>23</v>
      </c>
      <c r="O1724" s="7" t="s">
        <v>24</v>
      </c>
      <c r="P1724" s="25">
        <f t="shared" si="377"/>
        <v>1723</v>
      </c>
      <c r="Q1724" s="28">
        <f t="shared" si="374"/>
        <v>45108</v>
      </c>
      <c r="R1724" s="28" t="str">
        <f t="shared" si="364"/>
        <v>WEB</v>
      </c>
      <c r="S1724" s="28" t="str">
        <f t="shared" si="365"/>
        <v>OFFLINE</v>
      </c>
      <c r="T1724" s="29">
        <f t="shared" si="366"/>
        <v>1.6863406408094434E-3</v>
      </c>
      <c r="U1724" s="29">
        <f t="shared" si="375"/>
        <v>1.6863406408094434E-3</v>
      </c>
      <c r="V1724" s="30">
        <f t="shared" si="367"/>
        <v>0</v>
      </c>
      <c r="W1724" s="30">
        <f t="shared" si="368"/>
        <v>0</v>
      </c>
      <c r="X1724" s="30">
        <f t="shared" si="369"/>
        <v>0</v>
      </c>
      <c r="Y1724" s="30">
        <f t="shared" si="370"/>
        <v>16.902200000000001</v>
      </c>
      <c r="Z1724" s="30">
        <f t="shared" si="371"/>
        <v>115</v>
      </c>
      <c r="AA1724" s="30">
        <f t="shared" si="372"/>
        <v>0</v>
      </c>
      <c r="AB1724" s="30">
        <f t="shared" si="373"/>
        <v>0</v>
      </c>
      <c r="AC1724" s="30">
        <f t="shared" si="376"/>
        <v>1075.3978</v>
      </c>
    </row>
    <row r="1725" spans="1:29" x14ac:dyDescent="0.35">
      <c r="A1725" s="5">
        <v>45118.886522025467</v>
      </c>
      <c r="B1725" s="1">
        <v>2</v>
      </c>
      <c r="C1725" s="6">
        <v>2435.1</v>
      </c>
      <c r="D1725" s="6">
        <v>1</v>
      </c>
      <c r="E1725" s="7" t="s">
        <v>19</v>
      </c>
      <c r="F1725" s="5">
        <v>45120.442609479163</v>
      </c>
      <c r="G1725" s="1">
        <v>2</v>
      </c>
      <c r="H1725" s="5">
        <v>45047.737606747687</v>
      </c>
      <c r="I1725" s="7" t="s">
        <v>41</v>
      </c>
      <c r="J1725" s="7"/>
      <c r="K1725" s="7"/>
      <c r="L1725" s="7" t="s">
        <v>21</v>
      </c>
      <c r="M1725" s="7" t="s">
        <v>45</v>
      </c>
      <c r="N1725" s="7" t="s">
        <v>33</v>
      </c>
      <c r="O1725" s="7" t="s">
        <v>46</v>
      </c>
      <c r="P1725" s="25">
        <f t="shared" si="377"/>
        <v>1724</v>
      </c>
      <c r="Q1725" s="28">
        <f t="shared" si="374"/>
        <v>45108</v>
      </c>
      <c r="R1725" s="28" t="str">
        <f t="shared" si="364"/>
        <v>WEB</v>
      </c>
      <c r="S1725" s="28" t="str">
        <f t="shared" si="365"/>
        <v>WEBSITE</v>
      </c>
      <c r="T1725" s="29">
        <f t="shared" si="366"/>
        <v>3.3726812816188868E-3</v>
      </c>
      <c r="U1725" s="29">
        <f t="shared" si="375"/>
        <v>3.3726812816188868E-3</v>
      </c>
      <c r="V1725" s="30">
        <f t="shared" si="367"/>
        <v>24.350999999999999</v>
      </c>
      <c r="W1725" s="30">
        <f t="shared" si="368"/>
        <v>50</v>
      </c>
      <c r="X1725" s="30">
        <f t="shared" si="369"/>
        <v>0</v>
      </c>
      <c r="Y1725" s="30">
        <f t="shared" si="370"/>
        <v>34.0914</v>
      </c>
      <c r="Z1725" s="30">
        <f t="shared" si="371"/>
        <v>153.33333333333331</v>
      </c>
      <c r="AA1725" s="30">
        <f t="shared" si="372"/>
        <v>33.726812816188868</v>
      </c>
      <c r="AB1725" s="30">
        <f t="shared" si="373"/>
        <v>0</v>
      </c>
      <c r="AC1725" s="30">
        <f t="shared" si="376"/>
        <v>2139.5974538504779</v>
      </c>
    </row>
    <row r="1726" spans="1:29" x14ac:dyDescent="0.35">
      <c r="A1726" s="5">
        <v>45118.610641608793</v>
      </c>
      <c r="B1726" s="1">
        <v>3</v>
      </c>
      <c r="C1726" s="6">
        <v>3400</v>
      </c>
      <c r="D1726" s="6">
        <v>1</v>
      </c>
      <c r="E1726" s="7" t="s">
        <v>19</v>
      </c>
      <c r="F1726" s="5">
        <v>45121.446338611109</v>
      </c>
      <c r="G1726" s="1">
        <v>2</v>
      </c>
      <c r="H1726" s="5">
        <v>45038.360290914352</v>
      </c>
      <c r="I1726" s="7" t="s">
        <v>41</v>
      </c>
      <c r="J1726" s="7"/>
      <c r="K1726" s="7"/>
      <c r="L1726" s="7" t="s">
        <v>21</v>
      </c>
      <c r="M1726" s="7" t="s">
        <v>64</v>
      </c>
      <c r="N1726" s="7" t="s">
        <v>28</v>
      </c>
      <c r="O1726" s="7" t="s">
        <v>46</v>
      </c>
      <c r="P1726" s="25">
        <f t="shared" si="377"/>
        <v>1725</v>
      </c>
      <c r="Q1726" s="28">
        <f t="shared" si="374"/>
        <v>45108</v>
      </c>
      <c r="R1726" s="28" t="str">
        <f t="shared" si="364"/>
        <v>WEB</v>
      </c>
      <c r="S1726" s="28" t="str">
        <f t="shared" si="365"/>
        <v>WEBSITE</v>
      </c>
      <c r="T1726" s="29">
        <f t="shared" si="366"/>
        <v>5.0590219224283303E-3</v>
      </c>
      <c r="U1726" s="29">
        <f t="shared" si="375"/>
        <v>5.0590219224283303E-3</v>
      </c>
      <c r="V1726" s="30">
        <f t="shared" si="367"/>
        <v>34</v>
      </c>
      <c r="W1726" s="30">
        <f t="shared" si="368"/>
        <v>50</v>
      </c>
      <c r="X1726" s="30">
        <f t="shared" si="369"/>
        <v>0</v>
      </c>
      <c r="Y1726" s="30">
        <f t="shared" si="370"/>
        <v>47.6</v>
      </c>
      <c r="Z1726" s="30">
        <f t="shared" si="371"/>
        <v>191.66666666666666</v>
      </c>
      <c r="AA1726" s="30">
        <f t="shared" si="372"/>
        <v>50.590219224283302</v>
      </c>
      <c r="AB1726" s="30">
        <f t="shared" si="373"/>
        <v>0</v>
      </c>
      <c r="AC1726" s="30">
        <f t="shared" si="376"/>
        <v>3026.1431141090502</v>
      </c>
    </row>
    <row r="1727" spans="1:29" x14ac:dyDescent="0.35">
      <c r="A1727" s="5">
        <v>45118.624501921295</v>
      </c>
      <c r="B1727" s="1">
        <v>1</v>
      </c>
      <c r="C1727" s="6">
        <v>1227.71</v>
      </c>
      <c r="D1727" s="6">
        <v>1</v>
      </c>
      <c r="E1727" s="7" t="s">
        <v>19</v>
      </c>
      <c r="F1727" s="5">
        <v>45119.35501201389</v>
      </c>
      <c r="G1727" s="1">
        <v>2</v>
      </c>
      <c r="H1727" s="5">
        <v>45112.95363527778</v>
      </c>
      <c r="I1727" s="7" t="s">
        <v>42</v>
      </c>
      <c r="J1727" s="7"/>
      <c r="K1727" s="7" t="s">
        <v>60</v>
      </c>
      <c r="L1727" s="7" t="s">
        <v>21</v>
      </c>
      <c r="M1727" s="7" t="s">
        <v>22</v>
      </c>
      <c r="N1727" s="7" t="s">
        <v>33</v>
      </c>
      <c r="O1727" s="7" t="s">
        <v>61</v>
      </c>
      <c r="P1727" s="25">
        <f t="shared" si="377"/>
        <v>1726</v>
      </c>
      <c r="Q1727" s="28">
        <f t="shared" si="374"/>
        <v>45108</v>
      </c>
      <c r="R1727" s="28" t="str">
        <f t="shared" si="364"/>
        <v>WEB</v>
      </c>
      <c r="S1727" s="28" t="str">
        <f t="shared" si="365"/>
        <v>META</v>
      </c>
      <c r="T1727" s="29">
        <f t="shared" si="366"/>
        <v>1.6863406408094434E-3</v>
      </c>
      <c r="U1727" s="29">
        <f t="shared" si="375"/>
        <v>1.6863406408094434E-3</v>
      </c>
      <c r="V1727" s="30">
        <f t="shared" si="367"/>
        <v>0</v>
      </c>
      <c r="W1727" s="30">
        <f t="shared" si="368"/>
        <v>0</v>
      </c>
      <c r="X1727" s="30">
        <f t="shared" si="369"/>
        <v>0</v>
      </c>
      <c r="Y1727" s="30">
        <f t="shared" si="370"/>
        <v>22.098779999999998</v>
      </c>
      <c r="Z1727" s="30">
        <f t="shared" si="371"/>
        <v>115</v>
      </c>
      <c r="AA1727" s="30">
        <f t="shared" si="372"/>
        <v>0</v>
      </c>
      <c r="AB1727" s="30">
        <f t="shared" si="373"/>
        <v>0</v>
      </c>
      <c r="AC1727" s="30">
        <f t="shared" si="376"/>
        <v>1090.61122</v>
      </c>
    </row>
    <row r="1728" spans="1:29" x14ac:dyDescent="0.35">
      <c r="A1728" s="5">
        <v>45118.911110949077</v>
      </c>
      <c r="B1728" s="1">
        <v>2</v>
      </c>
      <c r="C1728" s="6">
        <v>2767.85</v>
      </c>
      <c r="D1728" s="6">
        <v>1</v>
      </c>
      <c r="E1728" s="7" t="s">
        <v>19</v>
      </c>
      <c r="F1728" s="5">
        <v>45120.451786712962</v>
      </c>
      <c r="G1728" s="1">
        <v>2</v>
      </c>
      <c r="H1728" s="5">
        <v>45086.509207986113</v>
      </c>
      <c r="I1728" s="7" t="s">
        <v>42</v>
      </c>
      <c r="J1728" s="7"/>
      <c r="K1728" s="7" t="s">
        <v>35</v>
      </c>
      <c r="L1728" s="7" t="s">
        <v>31</v>
      </c>
      <c r="M1728" s="7" t="s">
        <v>32</v>
      </c>
      <c r="N1728" s="7" t="s">
        <v>33</v>
      </c>
      <c r="O1728" s="7" t="s">
        <v>36</v>
      </c>
      <c r="P1728" s="25">
        <f t="shared" si="377"/>
        <v>1727</v>
      </c>
      <c r="Q1728" s="28">
        <f t="shared" si="374"/>
        <v>45108</v>
      </c>
      <c r="R1728" s="28" t="str">
        <f t="shared" si="364"/>
        <v>OTA</v>
      </c>
      <c r="S1728" s="28" t="str">
        <f t="shared" si="365"/>
        <v>OTA</v>
      </c>
      <c r="T1728" s="29">
        <f t="shared" si="366"/>
        <v>1.4652014652014652E-3</v>
      </c>
      <c r="U1728" s="29">
        <f t="shared" si="375"/>
        <v>1.4652014652014652E-3</v>
      </c>
      <c r="V1728" s="30">
        <f t="shared" si="367"/>
        <v>415.17749999999995</v>
      </c>
      <c r="W1728" s="30">
        <f t="shared" si="368"/>
        <v>0</v>
      </c>
      <c r="X1728" s="30">
        <f t="shared" si="369"/>
        <v>0</v>
      </c>
      <c r="Y1728" s="30">
        <f t="shared" si="370"/>
        <v>49.821299999999994</v>
      </c>
      <c r="Z1728" s="30">
        <f t="shared" si="371"/>
        <v>153.33333333333331</v>
      </c>
      <c r="AA1728" s="30">
        <f t="shared" si="372"/>
        <v>2.9304029304029302</v>
      </c>
      <c r="AB1728" s="30">
        <f t="shared" si="373"/>
        <v>0</v>
      </c>
      <c r="AC1728" s="30">
        <f t="shared" si="376"/>
        <v>2146.5874637362635</v>
      </c>
    </row>
    <row r="1729" spans="1:29" x14ac:dyDescent="0.35">
      <c r="A1729" s="5">
        <v>45118.893355138891</v>
      </c>
      <c r="B1729" s="1">
        <v>1</v>
      </c>
      <c r="C1729" s="6">
        <v>1915.18</v>
      </c>
      <c r="D1729" s="6">
        <v>1</v>
      </c>
      <c r="E1729" s="7" t="s">
        <v>19</v>
      </c>
      <c r="F1729" s="5">
        <v>45119.242334502313</v>
      </c>
      <c r="G1729" s="1">
        <v>2</v>
      </c>
      <c r="H1729" s="5">
        <v>45008.889379594904</v>
      </c>
      <c r="I1729" s="7" t="s">
        <v>44</v>
      </c>
      <c r="J1729" s="7"/>
      <c r="K1729" s="7" t="s">
        <v>30</v>
      </c>
      <c r="L1729" s="7" t="s">
        <v>31</v>
      </c>
      <c r="M1729" s="7" t="s">
        <v>32</v>
      </c>
      <c r="N1729" s="7" t="s">
        <v>33</v>
      </c>
      <c r="O1729" s="7" t="s">
        <v>30</v>
      </c>
      <c r="P1729" s="25">
        <f t="shared" si="377"/>
        <v>1728</v>
      </c>
      <c r="Q1729" s="28">
        <f t="shared" si="374"/>
        <v>45108</v>
      </c>
      <c r="R1729" s="28" t="str">
        <f t="shared" si="364"/>
        <v>OTA</v>
      </c>
      <c r="S1729" s="28" t="str">
        <f t="shared" si="365"/>
        <v>OTA</v>
      </c>
      <c r="T1729" s="29">
        <f t="shared" si="366"/>
        <v>7.326007326007326E-4</v>
      </c>
      <c r="U1729" s="29">
        <f t="shared" si="375"/>
        <v>7.326007326007326E-4</v>
      </c>
      <c r="V1729" s="30">
        <f t="shared" si="367"/>
        <v>287.27699999999999</v>
      </c>
      <c r="W1729" s="30">
        <f t="shared" si="368"/>
        <v>0</v>
      </c>
      <c r="X1729" s="30">
        <f t="shared" si="369"/>
        <v>0</v>
      </c>
      <c r="Y1729" s="30">
        <f t="shared" si="370"/>
        <v>34.473239999999997</v>
      </c>
      <c r="Z1729" s="30">
        <f t="shared" si="371"/>
        <v>115</v>
      </c>
      <c r="AA1729" s="30">
        <f t="shared" si="372"/>
        <v>1.4652014652014651</v>
      </c>
      <c r="AB1729" s="30">
        <f t="shared" si="373"/>
        <v>0</v>
      </c>
      <c r="AC1729" s="30">
        <f t="shared" si="376"/>
        <v>1476.9645585347987</v>
      </c>
    </row>
    <row r="1730" spans="1:29" x14ac:dyDescent="0.35">
      <c r="A1730" s="5">
        <v>45118.677105011571</v>
      </c>
      <c r="B1730" s="1">
        <v>1</v>
      </c>
      <c r="C1730" s="6">
        <v>2514.33</v>
      </c>
      <c r="D1730" s="6">
        <v>1</v>
      </c>
      <c r="E1730" s="7" t="s">
        <v>19</v>
      </c>
      <c r="F1730" s="5">
        <v>45119.458333333336</v>
      </c>
      <c r="G1730" s="1">
        <v>5</v>
      </c>
      <c r="H1730" s="5">
        <v>45095.610566215277</v>
      </c>
      <c r="I1730" s="7" t="s">
        <v>44</v>
      </c>
      <c r="J1730" s="7"/>
      <c r="K1730" s="7"/>
      <c r="L1730" s="7" t="s">
        <v>21</v>
      </c>
      <c r="M1730" s="7" t="s">
        <v>70</v>
      </c>
      <c r="N1730" s="7" t="s">
        <v>23</v>
      </c>
      <c r="O1730" s="7" t="s">
        <v>46</v>
      </c>
      <c r="P1730" s="25">
        <f t="shared" si="377"/>
        <v>1729</v>
      </c>
      <c r="Q1730" s="28">
        <f t="shared" si="374"/>
        <v>45108</v>
      </c>
      <c r="R1730" s="28" t="str">
        <f t="shared" ref="R1730:R1793" si="378">IFERROR(VLOOKUP($M1730,rate_mapping,2,FALSE),"")</f>
        <v>WEB</v>
      </c>
      <c r="S1730" s="28" t="str">
        <f t="shared" ref="S1730:S1793" si="379">IFERROR(VLOOKUP($O1730,source_mapping,2,FALSE),"")</f>
        <v>WEBSITE</v>
      </c>
      <c r="T1730" s="29">
        <f t="shared" ref="T1730:T1793" si="380">IFERROR($B1730/SUMIFS($B:$B,$L:$L,$L1730,$Q:$Q,$Q1730),0)</f>
        <v>1.6863406408094434E-3</v>
      </c>
      <c r="U1730" s="29">
        <f t="shared" si="375"/>
        <v>1.6863406408094434E-3</v>
      </c>
      <c r="V1730" s="30">
        <f t="shared" ref="V1730:V1793" si="381">MAX(IFERROR(VLOOKUP($S1730,channel_code_cost,3,FALSE)*$C1730,0),IFERROR(VLOOKUP($R1730,rate_code_cost,3,FALSE)*$C1730,0))</f>
        <v>25.1433</v>
      </c>
      <c r="W1730" s="30">
        <f t="shared" ref="W1730:W1793" si="382">MAX(IFERROR(VLOOKUP($S1730,channel_code_cost,2,FALSE)*$D1730,0),IFERROR(VLOOKUP($R1730,rate_code_cost,2,FALSE)*$D1730,0))</f>
        <v>50</v>
      </c>
      <c r="X1730" s="30">
        <f t="shared" ref="X1730:X1793" si="383">MAX(IFERROR(VLOOKUP($S1730,channel_code_cost,4,FALSE)*$C1730,0),IFERROR(VLOOKUP($R1730,rate_code_cost,4,FALSE)*$C1730,0))</f>
        <v>0</v>
      </c>
      <c r="Y1730" s="30">
        <f t="shared" ref="Y1730:Y1793" si="384">MAX(IFERROR(VLOOKUP($S1730,channel_code_cost,5,FALSE)*$C1730,0),IFERROR(VLOOKUP($R1730,rate_code_cost,5,FALSE)*$C1730,0))</f>
        <v>35.200620000000001</v>
      </c>
      <c r="Z1730" s="30">
        <f t="shared" ref="Z1730:Z1793" si="385">hk_departure_cost+(($B1730-1)*hk_stay_cost)</f>
        <v>115</v>
      </c>
      <c r="AA1730" s="30">
        <f t="shared" ref="AA1730:AA1793" si="386">IFERROR(VLOOKUP($S1730,channel_code_cost,6,FALSE)*$U1730,0)</f>
        <v>16.863406408094434</v>
      </c>
      <c r="AB1730" s="30">
        <f t="shared" ref="AB1730:AB1793" si="387">IFERROR(VLOOKUP($L1730,segment_p_cost,2,FALSE)*$T1730,0)</f>
        <v>0</v>
      </c>
      <c r="AC1730" s="30">
        <f t="shared" si="376"/>
        <v>2272.1226735919054</v>
      </c>
    </row>
    <row r="1731" spans="1:29" x14ac:dyDescent="0.35">
      <c r="A1731" s="5">
        <v>45118.893220034719</v>
      </c>
      <c r="B1731" s="1">
        <v>1</v>
      </c>
      <c r="C1731" s="6">
        <v>2004.46</v>
      </c>
      <c r="D1731" s="6">
        <v>1</v>
      </c>
      <c r="E1731" s="7" t="s">
        <v>19</v>
      </c>
      <c r="F1731" s="5">
        <v>45119.242406817131</v>
      </c>
      <c r="G1731" s="1">
        <v>4</v>
      </c>
      <c r="H1731" s="5">
        <v>45008.88937960648</v>
      </c>
      <c r="I1731" s="7" t="s">
        <v>44</v>
      </c>
      <c r="J1731" s="7"/>
      <c r="K1731" s="7" t="s">
        <v>30</v>
      </c>
      <c r="L1731" s="7" t="s">
        <v>31</v>
      </c>
      <c r="M1731" s="7" t="s">
        <v>32</v>
      </c>
      <c r="N1731" s="7" t="s">
        <v>33</v>
      </c>
      <c r="O1731" s="7" t="s">
        <v>30</v>
      </c>
      <c r="P1731" s="25">
        <f t="shared" si="377"/>
        <v>1730</v>
      </c>
      <c r="Q1731" s="28">
        <f t="shared" ref="Q1731:Q1794" si="388">DATE(YEAR($A1731),MONTH($A1731),1)</f>
        <v>45108</v>
      </c>
      <c r="R1731" s="28" t="str">
        <f t="shared" si="378"/>
        <v>OTA</v>
      </c>
      <c r="S1731" s="28" t="str">
        <f t="shared" si="379"/>
        <v>OTA</v>
      </c>
      <c r="T1731" s="29">
        <f t="shared" si="380"/>
        <v>7.326007326007326E-4</v>
      </c>
      <c r="U1731" s="29">
        <f t="shared" ref="U1731:U1794" si="389">IFERROR($B1731/SUMIFS($B:$B,$L:$L,$L1731,$Q:$Q,$Q1731),0)</f>
        <v>7.326007326007326E-4</v>
      </c>
      <c r="V1731" s="30">
        <f t="shared" si="381"/>
        <v>300.66899999999998</v>
      </c>
      <c r="W1731" s="30">
        <f t="shared" si="382"/>
        <v>0</v>
      </c>
      <c r="X1731" s="30">
        <f t="shared" si="383"/>
        <v>0</v>
      </c>
      <c r="Y1731" s="30">
        <f t="shared" si="384"/>
        <v>36.080279999999995</v>
      </c>
      <c r="Z1731" s="30">
        <f t="shared" si="385"/>
        <v>115</v>
      </c>
      <c r="AA1731" s="30">
        <f t="shared" si="386"/>
        <v>1.4652014652014651</v>
      </c>
      <c r="AB1731" s="30">
        <f t="shared" si="387"/>
        <v>0</v>
      </c>
      <c r="AC1731" s="30">
        <f t="shared" ref="AC1731:AC1794" si="390">C1731-SUM(V1731:AB1731)</f>
        <v>1551.2455185347985</v>
      </c>
    </row>
    <row r="1732" spans="1:29" x14ac:dyDescent="0.35">
      <c r="A1732" s="5">
        <v>45118.895012152774</v>
      </c>
      <c r="B1732" s="1">
        <v>2</v>
      </c>
      <c r="C1732" s="6">
        <v>0</v>
      </c>
      <c r="D1732" s="6">
        <v>1</v>
      </c>
      <c r="E1732" s="7" t="s">
        <v>19</v>
      </c>
      <c r="F1732" s="5">
        <v>45120.433776064812</v>
      </c>
      <c r="G1732" s="1">
        <v>3</v>
      </c>
      <c r="H1732" s="5">
        <v>45072.470076458332</v>
      </c>
      <c r="I1732" s="7" t="s">
        <v>44</v>
      </c>
      <c r="J1732" s="7"/>
      <c r="K1732" s="7"/>
      <c r="L1732" s="7" t="s">
        <v>21</v>
      </c>
      <c r="M1732" s="7" t="s">
        <v>52</v>
      </c>
      <c r="N1732" s="7" t="s">
        <v>28</v>
      </c>
      <c r="O1732" s="7" t="s">
        <v>13</v>
      </c>
      <c r="P1732" s="25">
        <f t="shared" ref="P1732:P1795" si="391">P1731+1</f>
        <v>1731</v>
      </c>
      <c r="Q1732" s="28">
        <f t="shared" si="388"/>
        <v>45108</v>
      </c>
      <c r="R1732" s="28" t="str">
        <f t="shared" si="378"/>
        <v>WEB</v>
      </c>
      <c r="S1732" s="28" t="str">
        <f t="shared" si="379"/>
        <v>OFFLINE</v>
      </c>
      <c r="T1732" s="29">
        <f t="shared" si="380"/>
        <v>3.3726812816188868E-3</v>
      </c>
      <c r="U1732" s="29">
        <f t="shared" si="389"/>
        <v>3.3726812816188868E-3</v>
      </c>
      <c r="V1732" s="30">
        <f t="shared" si="381"/>
        <v>0</v>
      </c>
      <c r="W1732" s="30">
        <f t="shared" si="382"/>
        <v>0</v>
      </c>
      <c r="X1732" s="30">
        <f t="shared" si="383"/>
        <v>0</v>
      </c>
      <c r="Y1732" s="30">
        <f t="shared" si="384"/>
        <v>0</v>
      </c>
      <c r="Z1732" s="30">
        <f t="shared" si="385"/>
        <v>153.33333333333331</v>
      </c>
      <c r="AA1732" s="30">
        <f t="shared" si="386"/>
        <v>0</v>
      </c>
      <c r="AB1732" s="30">
        <f t="shared" si="387"/>
        <v>0</v>
      </c>
      <c r="AC1732" s="30">
        <f t="shared" si="390"/>
        <v>-153.33333333333331</v>
      </c>
    </row>
    <row r="1733" spans="1:29" x14ac:dyDescent="0.35">
      <c r="A1733" s="5">
        <v>45118.887287199075</v>
      </c>
      <c r="B1733" s="1">
        <v>2</v>
      </c>
      <c r="C1733" s="6">
        <v>1911.7</v>
      </c>
      <c r="D1733" s="6">
        <v>1</v>
      </c>
      <c r="E1733" s="7" t="s">
        <v>19</v>
      </c>
      <c r="F1733" s="5">
        <v>45120.443223206021</v>
      </c>
      <c r="G1733" s="1">
        <v>1</v>
      </c>
      <c r="H1733" s="5">
        <v>45103.970835046297</v>
      </c>
      <c r="I1733" s="7" t="s">
        <v>48</v>
      </c>
      <c r="J1733" s="7"/>
      <c r="K1733" s="7"/>
      <c r="L1733" s="7" t="s">
        <v>21</v>
      </c>
      <c r="M1733" s="7" t="s">
        <v>54</v>
      </c>
      <c r="N1733" s="7" t="s">
        <v>33</v>
      </c>
      <c r="O1733" s="7" t="s">
        <v>46</v>
      </c>
      <c r="P1733" s="25">
        <f t="shared" si="391"/>
        <v>1732</v>
      </c>
      <c r="Q1733" s="28">
        <f t="shared" si="388"/>
        <v>45108</v>
      </c>
      <c r="R1733" s="28" t="str">
        <f t="shared" si="378"/>
        <v>WEB</v>
      </c>
      <c r="S1733" s="28" t="str">
        <f t="shared" si="379"/>
        <v>WEBSITE</v>
      </c>
      <c r="T1733" s="29">
        <f t="shared" si="380"/>
        <v>3.3726812816188868E-3</v>
      </c>
      <c r="U1733" s="29">
        <f t="shared" si="389"/>
        <v>3.3726812816188868E-3</v>
      </c>
      <c r="V1733" s="30">
        <f t="shared" si="381"/>
        <v>19.117000000000001</v>
      </c>
      <c r="W1733" s="30">
        <f t="shared" si="382"/>
        <v>50</v>
      </c>
      <c r="X1733" s="30">
        <f t="shared" si="383"/>
        <v>0</v>
      </c>
      <c r="Y1733" s="30">
        <f t="shared" si="384"/>
        <v>26.7638</v>
      </c>
      <c r="Z1733" s="30">
        <f t="shared" si="385"/>
        <v>153.33333333333331</v>
      </c>
      <c r="AA1733" s="30">
        <f t="shared" si="386"/>
        <v>33.726812816188868</v>
      </c>
      <c r="AB1733" s="30">
        <f t="shared" si="387"/>
        <v>0</v>
      </c>
      <c r="AC1733" s="30">
        <f t="shared" si="390"/>
        <v>1628.7590538504778</v>
      </c>
    </row>
    <row r="1734" spans="1:29" x14ac:dyDescent="0.35">
      <c r="A1734" s="5">
        <v>45119.040149062501</v>
      </c>
      <c r="B1734" s="1">
        <v>1</v>
      </c>
      <c r="C1734" s="6">
        <v>890.18</v>
      </c>
      <c r="D1734" s="6">
        <v>1</v>
      </c>
      <c r="E1734" s="7" t="s">
        <v>19</v>
      </c>
      <c r="F1734" s="5">
        <v>45119.355547673615</v>
      </c>
      <c r="G1734" s="1">
        <v>2</v>
      </c>
      <c r="H1734" s="5">
        <v>45117.622014097222</v>
      </c>
      <c r="I1734" s="7" t="s">
        <v>48</v>
      </c>
      <c r="J1734" s="7"/>
      <c r="K1734" s="7" t="s">
        <v>30</v>
      </c>
      <c r="L1734" s="7" t="s">
        <v>31</v>
      </c>
      <c r="M1734" s="7" t="s">
        <v>32</v>
      </c>
      <c r="N1734" s="7" t="s">
        <v>33</v>
      </c>
      <c r="O1734" s="7" t="s">
        <v>30</v>
      </c>
      <c r="P1734" s="25">
        <f t="shared" si="391"/>
        <v>1733</v>
      </c>
      <c r="Q1734" s="28">
        <f t="shared" si="388"/>
        <v>45108</v>
      </c>
      <c r="R1734" s="28" t="str">
        <f t="shared" si="378"/>
        <v>OTA</v>
      </c>
      <c r="S1734" s="28" t="str">
        <f t="shared" si="379"/>
        <v>OTA</v>
      </c>
      <c r="T1734" s="29">
        <f t="shared" si="380"/>
        <v>7.326007326007326E-4</v>
      </c>
      <c r="U1734" s="29">
        <f t="shared" si="389"/>
        <v>7.326007326007326E-4</v>
      </c>
      <c r="V1734" s="30">
        <f t="shared" si="381"/>
        <v>133.52699999999999</v>
      </c>
      <c r="W1734" s="30">
        <f t="shared" si="382"/>
        <v>0</v>
      </c>
      <c r="X1734" s="30">
        <f t="shared" si="383"/>
        <v>0</v>
      </c>
      <c r="Y1734" s="30">
        <f t="shared" si="384"/>
        <v>16.023239999999998</v>
      </c>
      <c r="Z1734" s="30">
        <f t="shared" si="385"/>
        <v>115</v>
      </c>
      <c r="AA1734" s="30">
        <f t="shared" si="386"/>
        <v>1.4652014652014651</v>
      </c>
      <c r="AB1734" s="30">
        <f t="shared" si="387"/>
        <v>0</v>
      </c>
      <c r="AC1734" s="30">
        <f t="shared" si="390"/>
        <v>624.16455853479852</v>
      </c>
    </row>
    <row r="1735" spans="1:29" x14ac:dyDescent="0.35">
      <c r="A1735" s="5">
        <v>45119.002126331019</v>
      </c>
      <c r="B1735" s="1">
        <v>2</v>
      </c>
      <c r="C1735" s="6">
        <v>1841.26</v>
      </c>
      <c r="D1735" s="6">
        <v>1</v>
      </c>
      <c r="E1735" s="7" t="s">
        <v>19</v>
      </c>
      <c r="F1735" s="5">
        <v>45120.458333333336</v>
      </c>
      <c r="G1735" s="1">
        <v>2</v>
      </c>
      <c r="H1735" s="5">
        <v>45119.0002499537</v>
      </c>
      <c r="I1735" s="7" t="s">
        <v>48</v>
      </c>
      <c r="J1735" s="7"/>
      <c r="K1735" s="7"/>
      <c r="L1735" s="7" t="s">
        <v>21</v>
      </c>
      <c r="M1735" s="7" t="s">
        <v>52</v>
      </c>
      <c r="N1735" s="7" t="s">
        <v>23</v>
      </c>
      <c r="O1735" s="7" t="s">
        <v>24</v>
      </c>
      <c r="P1735" s="25">
        <f t="shared" si="391"/>
        <v>1734</v>
      </c>
      <c r="Q1735" s="28">
        <f t="shared" si="388"/>
        <v>45108</v>
      </c>
      <c r="R1735" s="28" t="str">
        <f t="shared" si="378"/>
        <v>WEB</v>
      </c>
      <c r="S1735" s="28" t="str">
        <f t="shared" si="379"/>
        <v>OFFLINE</v>
      </c>
      <c r="T1735" s="29">
        <f t="shared" si="380"/>
        <v>3.3726812816188868E-3</v>
      </c>
      <c r="U1735" s="29">
        <f t="shared" si="389"/>
        <v>3.3726812816188868E-3</v>
      </c>
      <c r="V1735" s="30">
        <f t="shared" si="381"/>
        <v>0</v>
      </c>
      <c r="W1735" s="30">
        <f t="shared" si="382"/>
        <v>0</v>
      </c>
      <c r="X1735" s="30">
        <f t="shared" si="383"/>
        <v>0</v>
      </c>
      <c r="Y1735" s="30">
        <f t="shared" si="384"/>
        <v>25.777640000000002</v>
      </c>
      <c r="Z1735" s="30">
        <f t="shared" si="385"/>
        <v>153.33333333333331</v>
      </c>
      <c r="AA1735" s="30">
        <f t="shared" si="386"/>
        <v>0</v>
      </c>
      <c r="AB1735" s="30">
        <f t="shared" si="387"/>
        <v>0</v>
      </c>
      <c r="AC1735" s="30">
        <f t="shared" si="390"/>
        <v>1662.1490266666667</v>
      </c>
    </row>
    <row r="1736" spans="1:29" x14ac:dyDescent="0.35">
      <c r="A1736" s="5">
        <v>45118.819895960645</v>
      </c>
      <c r="B1736" s="1">
        <v>1</v>
      </c>
      <c r="C1736" s="6">
        <v>863.47</v>
      </c>
      <c r="D1736" s="6">
        <v>1</v>
      </c>
      <c r="E1736" s="7" t="s">
        <v>19</v>
      </c>
      <c r="F1736" s="5">
        <v>45119.273832604165</v>
      </c>
      <c r="G1736" s="1">
        <v>2</v>
      </c>
      <c r="H1736" s="5">
        <v>45118.819834525464</v>
      </c>
      <c r="I1736" s="7" t="s">
        <v>48</v>
      </c>
      <c r="J1736" s="7"/>
      <c r="K1736" s="7"/>
      <c r="L1736" s="7" t="s">
        <v>21</v>
      </c>
      <c r="M1736" s="7" t="s">
        <v>52</v>
      </c>
      <c r="N1736" s="7" t="s">
        <v>23</v>
      </c>
      <c r="O1736" s="7" t="s">
        <v>24</v>
      </c>
      <c r="P1736" s="25">
        <f t="shared" si="391"/>
        <v>1735</v>
      </c>
      <c r="Q1736" s="28">
        <f t="shared" si="388"/>
        <v>45108</v>
      </c>
      <c r="R1736" s="28" t="str">
        <f t="shared" si="378"/>
        <v>WEB</v>
      </c>
      <c r="S1736" s="28" t="str">
        <f t="shared" si="379"/>
        <v>OFFLINE</v>
      </c>
      <c r="T1736" s="29">
        <f t="shared" si="380"/>
        <v>1.6863406408094434E-3</v>
      </c>
      <c r="U1736" s="29">
        <f t="shared" si="389"/>
        <v>1.6863406408094434E-3</v>
      </c>
      <c r="V1736" s="30">
        <f t="shared" si="381"/>
        <v>0</v>
      </c>
      <c r="W1736" s="30">
        <f t="shared" si="382"/>
        <v>0</v>
      </c>
      <c r="X1736" s="30">
        <f t="shared" si="383"/>
        <v>0</v>
      </c>
      <c r="Y1736" s="30">
        <f t="shared" si="384"/>
        <v>12.08858</v>
      </c>
      <c r="Z1736" s="30">
        <f t="shared" si="385"/>
        <v>115</v>
      </c>
      <c r="AA1736" s="30">
        <f t="shared" si="386"/>
        <v>0</v>
      </c>
      <c r="AB1736" s="30">
        <f t="shared" si="387"/>
        <v>0</v>
      </c>
      <c r="AC1736" s="30">
        <f t="shared" si="390"/>
        <v>736.38142000000005</v>
      </c>
    </row>
    <row r="1737" spans="1:29" x14ac:dyDescent="0.35">
      <c r="A1737" s="5">
        <v>45118.774443738424</v>
      </c>
      <c r="B1737" s="1">
        <v>1</v>
      </c>
      <c r="C1737" s="6">
        <v>890.18</v>
      </c>
      <c r="D1737" s="6">
        <v>1</v>
      </c>
      <c r="E1737" s="7" t="s">
        <v>19</v>
      </c>
      <c r="F1737" s="5">
        <v>45119.208333333336</v>
      </c>
      <c r="G1737" s="1">
        <v>2</v>
      </c>
      <c r="H1737" s="5">
        <v>45118.460567164351</v>
      </c>
      <c r="I1737" s="7" t="s">
        <v>48</v>
      </c>
      <c r="J1737" s="7"/>
      <c r="K1737" s="7" t="s">
        <v>30</v>
      </c>
      <c r="L1737" s="7" t="s">
        <v>31</v>
      </c>
      <c r="M1737" s="7" t="s">
        <v>32</v>
      </c>
      <c r="N1737" s="7" t="s">
        <v>33</v>
      </c>
      <c r="O1737" s="7" t="s">
        <v>30</v>
      </c>
      <c r="P1737" s="25">
        <f t="shared" si="391"/>
        <v>1736</v>
      </c>
      <c r="Q1737" s="28">
        <f t="shared" si="388"/>
        <v>45108</v>
      </c>
      <c r="R1737" s="28" t="str">
        <f t="shared" si="378"/>
        <v>OTA</v>
      </c>
      <c r="S1737" s="28" t="str">
        <f t="shared" si="379"/>
        <v>OTA</v>
      </c>
      <c r="T1737" s="29">
        <f t="shared" si="380"/>
        <v>7.326007326007326E-4</v>
      </c>
      <c r="U1737" s="29">
        <f t="shared" si="389"/>
        <v>7.326007326007326E-4</v>
      </c>
      <c r="V1737" s="30">
        <f t="shared" si="381"/>
        <v>133.52699999999999</v>
      </c>
      <c r="W1737" s="30">
        <f t="shared" si="382"/>
        <v>0</v>
      </c>
      <c r="X1737" s="30">
        <f t="shared" si="383"/>
        <v>0</v>
      </c>
      <c r="Y1737" s="30">
        <f t="shared" si="384"/>
        <v>16.023239999999998</v>
      </c>
      <c r="Z1737" s="30">
        <f t="shared" si="385"/>
        <v>115</v>
      </c>
      <c r="AA1737" s="30">
        <f t="shared" si="386"/>
        <v>1.4652014652014651</v>
      </c>
      <c r="AB1737" s="30">
        <f t="shared" si="387"/>
        <v>0</v>
      </c>
      <c r="AC1737" s="30">
        <f t="shared" si="390"/>
        <v>624.16455853479852</v>
      </c>
    </row>
    <row r="1738" spans="1:29" x14ac:dyDescent="0.35">
      <c r="A1738" s="5">
        <v>45118.661687060187</v>
      </c>
      <c r="B1738" s="1">
        <v>1</v>
      </c>
      <c r="C1738" s="6">
        <v>890.18</v>
      </c>
      <c r="D1738" s="6">
        <v>1</v>
      </c>
      <c r="E1738" s="7" t="s">
        <v>19</v>
      </c>
      <c r="F1738" s="5">
        <v>45119.426185462966</v>
      </c>
      <c r="G1738" s="1">
        <v>2</v>
      </c>
      <c r="H1738" s="5">
        <v>45112.951559097222</v>
      </c>
      <c r="I1738" s="7" t="s">
        <v>48</v>
      </c>
      <c r="J1738" s="7"/>
      <c r="K1738" s="7" t="s">
        <v>30</v>
      </c>
      <c r="L1738" s="7" t="s">
        <v>31</v>
      </c>
      <c r="M1738" s="7" t="s">
        <v>32</v>
      </c>
      <c r="N1738" s="7" t="s">
        <v>33</v>
      </c>
      <c r="O1738" s="7" t="s">
        <v>30</v>
      </c>
      <c r="P1738" s="25">
        <f t="shared" si="391"/>
        <v>1737</v>
      </c>
      <c r="Q1738" s="28">
        <f t="shared" si="388"/>
        <v>45108</v>
      </c>
      <c r="R1738" s="28" t="str">
        <f t="shared" si="378"/>
        <v>OTA</v>
      </c>
      <c r="S1738" s="28" t="str">
        <f t="shared" si="379"/>
        <v>OTA</v>
      </c>
      <c r="T1738" s="29">
        <f t="shared" si="380"/>
        <v>7.326007326007326E-4</v>
      </c>
      <c r="U1738" s="29">
        <f t="shared" si="389"/>
        <v>7.326007326007326E-4</v>
      </c>
      <c r="V1738" s="30">
        <f t="shared" si="381"/>
        <v>133.52699999999999</v>
      </c>
      <c r="W1738" s="30">
        <f t="shared" si="382"/>
        <v>0</v>
      </c>
      <c r="X1738" s="30">
        <f t="shared" si="383"/>
        <v>0</v>
      </c>
      <c r="Y1738" s="30">
        <f t="shared" si="384"/>
        <v>16.023239999999998</v>
      </c>
      <c r="Z1738" s="30">
        <f t="shared" si="385"/>
        <v>115</v>
      </c>
      <c r="AA1738" s="30">
        <f t="shared" si="386"/>
        <v>1.4652014652014651</v>
      </c>
      <c r="AB1738" s="30">
        <f t="shared" si="387"/>
        <v>0</v>
      </c>
      <c r="AC1738" s="30">
        <f t="shared" si="390"/>
        <v>624.16455853479852</v>
      </c>
    </row>
    <row r="1739" spans="1:29" x14ac:dyDescent="0.35">
      <c r="A1739" s="5">
        <v>45118.497002152777</v>
      </c>
      <c r="B1739" s="1">
        <v>2</v>
      </c>
      <c r="C1739" s="6">
        <v>2113.2199999999998</v>
      </c>
      <c r="D1739" s="6">
        <v>1</v>
      </c>
      <c r="E1739" s="7" t="s">
        <v>19</v>
      </c>
      <c r="F1739" s="5">
        <v>45120.458333333336</v>
      </c>
      <c r="G1739" s="1">
        <v>2</v>
      </c>
      <c r="H1739" s="5">
        <v>45079.107403831018</v>
      </c>
      <c r="I1739" s="7" t="s">
        <v>48</v>
      </c>
      <c r="J1739" s="7"/>
      <c r="K1739" s="7"/>
      <c r="L1739" s="7" t="s">
        <v>21</v>
      </c>
      <c r="M1739" s="7" t="s">
        <v>52</v>
      </c>
      <c r="N1739" s="7" t="s">
        <v>23</v>
      </c>
      <c r="O1739" s="7" t="s">
        <v>46</v>
      </c>
      <c r="P1739" s="25">
        <f t="shared" si="391"/>
        <v>1738</v>
      </c>
      <c r="Q1739" s="28">
        <f t="shared" si="388"/>
        <v>45108</v>
      </c>
      <c r="R1739" s="28" t="str">
        <f t="shared" si="378"/>
        <v>WEB</v>
      </c>
      <c r="S1739" s="28" t="str">
        <f t="shared" si="379"/>
        <v>WEBSITE</v>
      </c>
      <c r="T1739" s="29">
        <f t="shared" si="380"/>
        <v>3.3726812816188868E-3</v>
      </c>
      <c r="U1739" s="29">
        <f t="shared" si="389"/>
        <v>3.3726812816188868E-3</v>
      </c>
      <c r="V1739" s="30">
        <f t="shared" si="381"/>
        <v>21.132199999999997</v>
      </c>
      <c r="W1739" s="30">
        <f t="shared" si="382"/>
        <v>50</v>
      </c>
      <c r="X1739" s="30">
        <f t="shared" si="383"/>
        <v>0</v>
      </c>
      <c r="Y1739" s="30">
        <f t="shared" si="384"/>
        <v>29.585079999999998</v>
      </c>
      <c r="Z1739" s="30">
        <f t="shared" si="385"/>
        <v>153.33333333333331</v>
      </c>
      <c r="AA1739" s="30">
        <f t="shared" si="386"/>
        <v>33.726812816188868</v>
      </c>
      <c r="AB1739" s="30">
        <f t="shared" si="387"/>
        <v>0</v>
      </c>
      <c r="AC1739" s="30">
        <f t="shared" si="390"/>
        <v>1825.4425738504776</v>
      </c>
    </row>
    <row r="1740" spans="1:29" x14ac:dyDescent="0.35">
      <c r="A1740" s="5">
        <v>45118.814402152777</v>
      </c>
      <c r="B1740" s="1">
        <v>3</v>
      </c>
      <c r="C1740" s="6">
        <v>3965.04</v>
      </c>
      <c r="D1740" s="6">
        <v>1</v>
      </c>
      <c r="E1740" s="7" t="s">
        <v>19</v>
      </c>
      <c r="F1740" s="5">
        <v>45121.438460972226</v>
      </c>
      <c r="G1740" s="1">
        <v>4</v>
      </c>
      <c r="H1740" s="5">
        <v>45074.414720914348</v>
      </c>
      <c r="I1740" s="7" t="s">
        <v>63</v>
      </c>
      <c r="J1740" s="7"/>
      <c r="K1740" s="7" t="s">
        <v>38</v>
      </c>
      <c r="L1740" s="7" t="s">
        <v>31</v>
      </c>
      <c r="M1740" s="7" t="s">
        <v>34</v>
      </c>
      <c r="N1740" s="7" t="s">
        <v>23</v>
      </c>
      <c r="O1740" s="7" t="s">
        <v>38</v>
      </c>
      <c r="P1740" s="25">
        <f t="shared" si="391"/>
        <v>1739</v>
      </c>
      <c r="Q1740" s="28">
        <f t="shared" si="388"/>
        <v>45108</v>
      </c>
      <c r="R1740" s="28" t="str">
        <f t="shared" si="378"/>
        <v>OTA</v>
      </c>
      <c r="S1740" s="28" t="str">
        <f t="shared" si="379"/>
        <v>OTA</v>
      </c>
      <c r="T1740" s="29">
        <f t="shared" si="380"/>
        <v>2.1978021978021978E-3</v>
      </c>
      <c r="U1740" s="29">
        <f t="shared" si="389"/>
        <v>2.1978021978021978E-3</v>
      </c>
      <c r="V1740" s="30">
        <f t="shared" si="381"/>
        <v>594.75599999999997</v>
      </c>
      <c r="W1740" s="30">
        <f t="shared" si="382"/>
        <v>0</v>
      </c>
      <c r="X1740" s="30">
        <f t="shared" si="383"/>
        <v>0</v>
      </c>
      <c r="Y1740" s="30">
        <f t="shared" si="384"/>
        <v>71.370719999999992</v>
      </c>
      <c r="Z1740" s="30">
        <f t="shared" si="385"/>
        <v>191.66666666666666</v>
      </c>
      <c r="AA1740" s="30">
        <f t="shared" si="386"/>
        <v>4.395604395604396</v>
      </c>
      <c r="AB1740" s="30">
        <f t="shared" si="387"/>
        <v>0</v>
      </c>
      <c r="AC1740" s="30">
        <f t="shared" si="390"/>
        <v>3102.8510089377287</v>
      </c>
    </row>
    <row r="1741" spans="1:29" x14ac:dyDescent="0.35">
      <c r="A1741" s="5">
        <v>45118.732477407408</v>
      </c>
      <c r="B1741" s="1">
        <v>1</v>
      </c>
      <c r="C1741" s="6">
        <v>1529.02</v>
      </c>
      <c r="D1741" s="6">
        <v>1</v>
      </c>
      <c r="E1741" s="7" t="s">
        <v>19</v>
      </c>
      <c r="F1741" s="5">
        <v>45119.458333333336</v>
      </c>
      <c r="G1741" s="1">
        <v>4</v>
      </c>
      <c r="H1741" s="5">
        <v>45118.476192696762</v>
      </c>
      <c r="I1741" s="7" t="s">
        <v>63</v>
      </c>
      <c r="J1741" s="7"/>
      <c r="K1741" s="7" t="s">
        <v>30</v>
      </c>
      <c r="L1741" s="7" t="s">
        <v>31</v>
      </c>
      <c r="M1741" s="7" t="s">
        <v>32</v>
      </c>
      <c r="N1741" s="7" t="s">
        <v>33</v>
      </c>
      <c r="O1741" s="7" t="s">
        <v>30</v>
      </c>
      <c r="P1741" s="25">
        <f t="shared" si="391"/>
        <v>1740</v>
      </c>
      <c r="Q1741" s="28">
        <f t="shared" si="388"/>
        <v>45108</v>
      </c>
      <c r="R1741" s="28" t="str">
        <f t="shared" si="378"/>
        <v>OTA</v>
      </c>
      <c r="S1741" s="28" t="str">
        <f t="shared" si="379"/>
        <v>OTA</v>
      </c>
      <c r="T1741" s="29">
        <f t="shared" si="380"/>
        <v>7.326007326007326E-4</v>
      </c>
      <c r="U1741" s="29">
        <f t="shared" si="389"/>
        <v>7.326007326007326E-4</v>
      </c>
      <c r="V1741" s="30">
        <f t="shared" si="381"/>
        <v>229.35299999999998</v>
      </c>
      <c r="W1741" s="30">
        <f t="shared" si="382"/>
        <v>0</v>
      </c>
      <c r="X1741" s="30">
        <f t="shared" si="383"/>
        <v>0</v>
      </c>
      <c r="Y1741" s="30">
        <f t="shared" si="384"/>
        <v>27.522359999999999</v>
      </c>
      <c r="Z1741" s="30">
        <f t="shared" si="385"/>
        <v>115</v>
      </c>
      <c r="AA1741" s="30">
        <f t="shared" si="386"/>
        <v>1.4652014652014651</v>
      </c>
      <c r="AB1741" s="30">
        <f t="shared" si="387"/>
        <v>0</v>
      </c>
      <c r="AC1741" s="30">
        <f t="shared" si="390"/>
        <v>1155.6794385347985</v>
      </c>
    </row>
    <row r="1742" spans="1:29" x14ac:dyDescent="0.35">
      <c r="A1742" s="5">
        <v>45118.719586921296</v>
      </c>
      <c r="B1742" s="1">
        <v>2</v>
      </c>
      <c r="C1742" s="6">
        <v>2785.08</v>
      </c>
      <c r="D1742" s="6">
        <v>1</v>
      </c>
      <c r="E1742" s="7" t="s">
        <v>19</v>
      </c>
      <c r="F1742" s="5">
        <v>45120.457069039352</v>
      </c>
      <c r="G1742" s="1">
        <v>4</v>
      </c>
      <c r="H1742" s="5">
        <v>45094.452916875001</v>
      </c>
      <c r="I1742" s="7" t="s">
        <v>63</v>
      </c>
      <c r="J1742" s="7"/>
      <c r="K1742" s="7" t="s">
        <v>38</v>
      </c>
      <c r="L1742" s="7" t="s">
        <v>31</v>
      </c>
      <c r="M1742" s="7" t="s">
        <v>32</v>
      </c>
      <c r="N1742" s="7" t="s">
        <v>23</v>
      </c>
      <c r="O1742" s="7" t="s">
        <v>38</v>
      </c>
      <c r="P1742" s="25">
        <f t="shared" si="391"/>
        <v>1741</v>
      </c>
      <c r="Q1742" s="28">
        <f t="shared" si="388"/>
        <v>45108</v>
      </c>
      <c r="R1742" s="28" t="str">
        <f t="shared" si="378"/>
        <v>OTA</v>
      </c>
      <c r="S1742" s="28" t="str">
        <f t="shared" si="379"/>
        <v>OTA</v>
      </c>
      <c r="T1742" s="29">
        <f t="shared" si="380"/>
        <v>1.4652014652014652E-3</v>
      </c>
      <c r="U1742" s="29">
        <f t="shared" si="389"/>
        <v>1.4652014652014652E-3</v>
      </c>
      <c r="V1742" s="30">
        <f t="shared" si="381"/>
        <v>417.762</v>
      </c>
      <c r="W1742" s="30">
        <f t="shared" si="382"/>
        <v>0</v>
      </c>
      <c r="X1742" s="30">
        <f t="shared" si="383"/>
        <v>0</v>
      </c>
      <c r="Y1742" s="30">
        <f t="shared" si="384"/>
        <v>50.131439999999998</v>
      </c>
      <c r="Z1742" s="30">
        <f t="shared" si="385"/>
        <v>153.33333333333331</v>
      </c>
      <c r="AA1742" s="30">
        <f t="shared" si="386"/>
        <v>2.9304029304029302</v>
      </c>
      <c r="AB1742" s="30">
        <f t="shared" si="387"/>
        <v>0</v>
      </c>
      <c r="AC1742" s="30">
        <f t="shared" si="390"/>
        <v>2160.9228237362636</v>
      </c>
    </row>
    <row r="1743" spans="1:29" x14ac:dyDescent="0.35">
      <c r="A1743" s="5">
        <v>45119.064767638891</v>
      </c>
      <c r="B1743" s="1">
        <v>1</v>
      </c>
      <c r="C1743" s="6">
        <v>1462.85</v>
      </c>
      <c r="D1743" s="6">
        <v>1</v>
      </c>
      <c r="E1743" s="7" t="s">
        <v>19</v>
      </c>
      <c r="F1743" s="5">
        <v>45119.458333333336</v>
      </c>
      <c r="G1743" s="1">
        <v>4</v>
      </c>
      <c r="H1743" s="5">
        <v>45093.372008391205</v>
      </c>
      <c r="I1743" s="7" t="s">
        <v>63</v>
      </c>
      <c r="J1743" s="7"/>
      <c r="K1743" s="7" t="s">
        <v>50</v>
      </c>
      <c r="L1743" s="7" t="s">
        <v>31</v>
      </c>
      <c r="M1743" s="7" t="s">
        <v>32</v>
      </c>
      <c r="N1743" s="7" t="s">
        <v>33</v>
      </c>
      <c r="O1743" s="7" t="s">
        <v>51</v>
      </c>
      <c r="P1743" s="25">
        <f t="shared" si="391"/>
        <v>1742</v>
      </c>
      <c r="Q1743" s="28">
        <f t="shared" si="388"/>
        <v>45108</v>
      </c>
      <c r="R1743" s="28" t="str">
        <f t="shared" si="378"/>
        <v>OTA</v>
      </c>
      <c r="S1743" s="28" t="str">
        <f t="shared" si="379"/>
        <v>OTA</v>
      </c>
      <c r="T1743" s="29">
        <f t="shared" si="380"/>
        <v>7.326007326007326E-4</v>
      </c>
      <c r="U1743" s="29">
        <f t="shared" si="389"/>
        <v>7.326007326007326E-4</v>
      </c>
      <c r="V1743" s="30">
        <f t="shared" si="381"/>
        <v>219.42749999999998</v>
      </c>
      <c r="W1743" s="30">
        <f t="shared" si="382"/>
        <v>0</v>
      </c>
      <c r="X1743" s="30">
        <f t="shared" si="383"/>
        <v>0</v>
      </c>
      <c r="Y1743" s="30">
        <f t="shared" si="384"/>
        <v>26.331299999999995</v>
      </c>
      <c r="Z1743" s="30">
        <f t="shared" si="385"/>
        <v>115</v>
      </c>
      <c r="AA1743" s="30">
        <f t="shared" si="386"/>
        <v>1.4652014652014651</v>
      </c>
      <c r="AB1743" s="30">
        <f t="shared" si="387"/>
        <v>0</v>
      </c>
      <c r="AC1743" s="30">
        <f t="shared" si="390"/>
        <v>1100.6259985347986</v>
      </c>
    </row>
    <row r="1744" spans="1:29" x14ac:dyDescent="0.35">
      <c r="A1744" s="5">
        <v>45118.661150949076</v>
      </c>
      <c r="B1744" s="1">
        <v>1</v>
      </c>
      <c r="C1744" s="6">
        <v>1720.98</v>
      </c>
      <c r="D1744" s="6">
        <v>1</v>
      </c>
      <c r="E1744" s="7" t="s">
        <v>19</v>
      </c>
      <c r="F1744" s="5">
        <v>45119.426053634263</v>
      </c>
      <c r="G1744" s="1">
        <v>4</v>
      </c>
      <c r="H1744" s="5">
        <v>45112.951559085646</v>
      </c>
      <c r="I1744" s="7" t="s">
        <v>63</v>
      </c>
      <c r="J1744" s="7"/>
      <c r="K1744" s="7" t="s">
        <v>30</v>
      </c>
      <c r="L1744" s="7" t="s">
        <v>31</v>
      </c>
      <c r="M1744" s="7" t="s">
        <v>32</v>
      </c>
      <c r="N1744" s="7" t="s">
        <v>33</v>
      </c>
      <c r="O1744" s="7" t="s">
        <v>30</v>
      </c>
      <c r="P1744" s="25">
        <f t="shared" si="391"/>
        <v>1743</v>
      </c>
      <c r="Q1744" s="28">
        <f t="shared" si="388"/>
        <v>45108</v>
      </c>
      <c r="R1744" s="28" t="str">
        <f t="shared" si="378"/>
        <v>OTA</v>
      </c>
      <c r="S1744" s="28" t="str">
        <f t="shared" si="379"/>
        <v>OTA</v>
      </c>
      <c r="T1744" s="29">
        <f t="shared" si="380"/>
        <v>7.326007326007326E-4</v>
      </c>
      <c r="U1744" s="29">
        <f t="shared" si="389"/>
        <v>7.326007326007326E-4</v>
      </c>
      <c r="V1744" s="30">
        <f t="shared" si="381"/>
        <v>258.14699999999999</v>
      </c>
      <c r="W1744" s="30">
        <f t="shared" si="382"/>
        <v>0</v>
      </c>
      <c r="X1744" s="30">
        <f t="shared" si="383"/>
        <v>0</v>
      </c>
      <c r="Y1744" s="30">
        <f t="shared" si="384"/>
        <v>30.977639999999997</v>
      </c>
      <c r="Z1744" s="30">
        <f t="shared" si="385"/>
        <v>115</v>
      </c>
      <c r="AA1744" s="30">
        <f t="shared" si="386"/>
        <v>1.4652014652014651</v>
      </c>
      <c r="AB1744" s="30">
        <f t="shared" si="387"/>
        <v>0</v>
      </c>
      <c r="AC1744" s="30">
        <f t="shared" si="390"/>
        <v>1315.3901585347985</v>
      </c>
    </row>
    <row r="1745" spans="1:29" x14ac:dyDescent="0.35">
      <c r="A1745" s="5">
        <v>45119.040021539353</v>
      </c>
      <c r="B1745" s="1">
        <v>1</v>
      </c>
      <c r="C1745" s="6">
        <v>1919.64</v>
      </c>
      <c r="D1745" s="6">
        <v>1</v>
      </c>
      <c r="E1745" s="7" t="s">
        <v>19</v>
      </c>
      <c r="F1745" s="5">
        <v>45119.355705891205</v>
      </c>
      <c r="G1745" s="1">
        <v>6</v>
      </c>
      <c r="H1745" s="5">
        <v>45117.622014108798</v>
      </c>
      <c r="I1745" s="7" t="s">
        <v>80</v>
      </c>
      <c r="J1745" s="7"/>
      <c r="K1745" s="7" t="s">
        <v>30</v>
      </c>
      <c r="L1745" s="7" t="s">
        <v>31</v>
      </c>
      <c r="M1745" s="7" t="s">
        <v>32</v>
      </c>
      <c r="N1745" s="7" t="s">
        <v>33</v>
      </c>
      <c r="O1745" s="7" t="s">
        <v>30</v>
      </c>
      <c r="P1745" s="25">
        <f t="shared" si="391"/>
        <v>1744</v>
      </c>
      <c r="Q1745" s="28">
        <f t="shared" si="388"/>
        <v>45108</v>
      </c>
      <c r="R1745" s="28" t="str">
        <f t="shared" si="378"/>
        <v>OTA</v>
      </c>
      <c r="S1745" s="28" t="str">
        <f t="shared" si="379"/>
        <v>OTA</v>
      </c>
      <c r="T1745" s="29">
        <f t="shared" si="380"/>
        <v>7.326007326007326E-4</v>
      </c>
      <c r="U1745" s="29">
        <f t="shared" si="389"/>
        <v>7.326007326007326E-4</v>
      </c>
      <c r="V1745" s="30">
        <f t="shared" si="381"/>
        <v>287.94600000000003</v>
      </c>
      <c r="W1745" s="30">
        <f t="shared" si="382"/>
        <v>0</v>
      </c>
      <c r="X1745" s="30">
        <f t="shared" si="383"/>
        <v>0</v>
      </c>
      <c r="Y1745" s="30">
        <f t="shared" si="384"/>
        <v>34.553519999999999</v>
      </c>
      <c r="Z1745" s="30">
        <f t="shared" si="385"/>
        <v>115</v>
      </c>
      <c r="AA1745" s="30">
        <f t="shared" si="386"/>
        <v>1.4652014652014651</v>
      </c>
      <c r="AB1745" s="30">
        <f t="shared" si="387"/>
        <v>0</v>
      </c>
      <c r="AC1745" s="30">
        <f t="shared" si="390"/>
        <v>1480.6752785347985</v>
      </c>
    </row>
    <row r="1746" spans="1:29" x14ac:dyDescent="0.35">
      <c r="A1746" s="5">
        <v>45118.715213425923</v>
      </c>
      <c r="B1746" s="1">
        <v>1</v>
      </c>
      <c r="C1746" s="6">
        <v>497.86</v>
      </c>
      <c r="D1746" s="6">
        <v>1</v>
      </c>
      <c r="E1746" s="7" t="s">
        <v>19</v>
      </c>
      <c r="F1746" s="5">
        <v>45119.290104768515</v>
      </c>
      <c r="G1746" s="1">
        <v>1</v>
      </c>
      <c r="H1746" s="5">
        <v>45113.664718993059</v>
      </c>
      <c r="I1746" s="7" t="s">
        <v>49</v>
      </c>
      <c r="J1746" s="7"/>
      <c r="K1746" s="7" t="s">
        <v>50</v>
      </c>
      <c r="L1746" s="7" t="s">
        <v>31</v>
      </c>
      <c r="M1746" s="7" t="s">
        <v>32</v>
      </c>
      <c r="N1746" s="7" t="s">
        <v>33</v>
      </c>
      <c r="O1746" s="7" t="s">
        <v>51</v>
      </c>
      <c r="P1746" s="25">
        <f t="shared" si="391"/>
        <v>1745</v>
      </c>
      <c r="Q1746" s="28">
        <f t="shared" si="388"/>
        <v>45108</v>
      </c>
      <c r="R1746" s="28" t="str">
        <f t="shared" si="378"/>
        <v>OTA</v>
      </c>
      <c r="S1746" s="28" t="str">
        <f t="shared" si="379"/>
        <v>OTA</v>
      </c>
      <c r="T1746" s="29">
        <f t="shared" si="380"/>
        <v>7.326007326007326E-4</v>
      </c>
      <c r="U1746" s="29">
        <f t="shared" si="389"/>
        <v>7.326007326007326E-4</v>
      </c>
      <c r="V1746" s="30">
        <f t="shared" si="381"/>
        <v>74.679000000000002</v>
      </c>
      <c r="W1746" s="30">
        <f t="shared" si="382"/>
        <v>0</v>
      </c>
      <c r="X1746" s="30">
        <f t="shared" si="383"/>
        <v>0</v>
      </c>
      <c r="Y1746" s="30">
        <f t="shared" si="384"/>
        <v>8.9614799999999999</v>
      </c>
      <c r="Z1746" s="30">
        <f t="shared" si="385"/>
        <v>115</v>
      </c>
      <c r="AA1746" s="30">
        <f t="shared" si="386"/>
        <v>1.4652014652014651</v>
      </c>
      <c r="AB1746" s="30">
        <f t="shared" si="387"/>
        <v>0</v>
      </c>
      <c r="AC1746" s="30">
        <f t="shared" si="390"/>
        <v>297.75431853479859</v>
      </c>
    </row>
    <row r="1747" spans="1:29" x14ac:dyDescent="0.35">
      <c r="A1747" s="5">
        <v>45118.50060388889</v>
      </c>
      <c r="B1747" s="1">
        <v>1</v>
      </c>
      <c r="C1747" s="6">
        <v>493.66</v>
      </c>
      <c r="D1747" s="6">
        <v>1</v>
      </c>
      <c r="E1747" s="7" t="s">
        <v>19</v>
      </c>
      <c r="F1747" s="5">
        <v>45119.458333333336</v>
      </c>
      <c r="G1747" s="1">
        <v>1</v>
      </c>
      <c r="H1747" s="5">
        <v>45118.500096967589</v>
      </c>
      <c r="I1747" s="7" t="s">
        <v>49</v>
      </c>
      <c r="J1747" s="7"/>
      <c r="K1747" s="7"/>
      <c r="L1747" s="7" t="s">
        <v>21</v>
      </c>
      <c r="M1747" s="7" t="s">
        <v>52</v>
      </c>
      <c r="N1747" s="7" t="s">
        <v>23</v>
      </c>
      <c r="O1747" s="7" t="s">
        <v>24</v>
      </c>
      <c r="P1747" s="25">
        <f t="shared" si="391"/>
        <v>1746</v>
      </c>
      <c r="Q1747" s="28">
        <f t="shared" si="388"/>
        <v>45108</v>
      </c>
      <c r="R1747" s="28" t="str">
        <f t="shared" si="378"/>
        <v>WEB</v>
      </c>
      <c r="S1747" s="28" t="str">
        <f t="shared" si="379"/>
        <v>OFFLINE</v>
      </c>
      <c r="T1747" s="29">
        <f t="shared" si="380"/>
        <v>1.6863406408094434E-3</v>
      </c>
      <c r="U1747" s="29">
        <f t="shared" si="389"/>
        <v>1.6863406408094434E-3</v>
      </c>
      <c r="V1747" s="30">
        <f t="shared" si="381"/>
        <v>0</v>
      </c>
      <c r="W1747" s="30">
        <f t="shared" si="382"/>
        <v>0</v>
      </c>
      <c r="X1747" s="30">
        <f t="shared" si="383"/>
        <v>0</v>
      </c>
      <c r="Y1747" s="30">
        <f t="shared" si="384"/>
        <v>6.9112400000000003</v>
      </c>
      <c r="Z1747" s="30">
        <f t="shared" si="385"/>
        <v>115</v>
      </c>
      <c r="AA1747" s="30">
        <f t="shared" si="386"/>
        <v>0</v>
      </c>
      <c r="AB1747" s="30">
        <f t="shared" si="387"/>
        <v>0</v>
      </c>
      <c r="AC1747" s="30">
        <f t="shared" si="390"/>
        <v>371.74876</v>
      </c>
    </row>
    <row r="1748" spans="1:29" x14ac:dyDescent="0.35">
      <c r="A1748" s="5">
        <v>45118.664345717596</v>
      </c>
      <c r="B1748" s="1">
        <v>1</v>
      </c>
      <c r="C1748" s="6">
        <v>497.86</v>
      </c>
      <c r="D1748" s="6">
        <v>1</v>
      </c>
      <c r="E1748" s="7" t="s">
        <v>19</v>
      </c>
      <c r="F1748" s="5">
        <v>45119.238098773145</v>
      </c>
      <c r="G1748" s="1">
        <v>1</v>
      </c>
      <c r="H1748" s="5">
        <v>45108.54006078704</v>
      </c>
      <c r="I1748" s="7" t="s">
        <v>49</v>
      </c>
      <c r="J1748" s="7"/>
      <c r="K1748" s="7" t="s">
        <v>50</v>
      </c>
      <c r="L1748" s="7" t="s">
        <v>31</v>
      </c>
      <c r="M1748" s="7" t="s">
        <v>32</v>
      </c>
      <c r="N1748" s="7" t="s">
        <v>23</v>
      </c>
      <c r="O1748" s="7" t="s">
        <v>51</v>
      </c>
      <c r="P1748" s="25">
        <f t="shared" si="391"/>
        <v>1747</v>
      </c>
      <c r="Q1748" s="28">
        <f t="shared" si="388"/>
        <v>45108</v>
      </c>
      <c r="R1748" s="28" t="str">
        <f t="shared" si="378"/>
        <v>OTA</v>
      </c>
      <c r="S1748" s="28" t="str">
        <f t="shared" si="379"/>
        <v>OTA</v>
      </c>
      <c r="T1748" s="29">
        <f t="shared" si="380"/>
        <v>7.326007326007326E-4</v>
      </c>
      <c r="U1748" s="29">
        <f t="shared" si="389"/>
        <v>7.326007326007326E-4</v>
      </c>
      <c r="V1748" s="30">
        <f t="shared" si="381"/>
        <v>74.679000000000002</v>
      </c>
      <c r="W1748" s="30">
        <f t="shared" si="382"/>
        <v>0</v>
      </c>
      <c r="X1748" s="30">
        <f t="shared" si="383"/>
        <v>0</v>
      </c>
      <c r="Y1748" s="30">
        <f t="shared" si="384"/>
        <v>8.9614799999999999</v>
      </c>
      <c r="Z1748" s="30">
        <f t="shared" si="385"/>
        <v>115</v>
      </c>
      <c r="AA1748" s="30">
        <f t="shared" si="386"/>
        <v>1.4652014652014651</v>
      </c>
      <c r="AB1748" s="30">
        <f t="shared" si="387"/>
        <v>0</v>
      </c>
      <c r="AC1748" s="30">
        <f t="shared" si="390"/>
        <v>297.75431853479859</v>
      </c>
    </row>
    <row r="1749" spans="1:29" x14ac:dyDescent="0.35">
      <c r="A1749" s="5">
        <v>45118.915747476851</v>
      </c>
      <c r="B1749" s="1">
        <v>1</v>
      </c>
      <c r="C1749" s="6">
        <v>457.97</v>
      </c>
      <c r="D1749" s="6">
        <v>1</v>
      </c>
      <c r="E1749" s="7" t="s">
        <v>19</v>
      </c>
      <c r="F1749" s="5">
        <v>45119.456391597225</v>
      </c>
      <c r="G1749" s="1">
        <v>1</v>
      </c>
      <c r="H1749" s="5">
        <v>45076.848869259258</v>
      </c>
      <c r="I1749" s="7" t="s">
        <v>49</v>
      </c>
      <c r="J1749" s="7"/>
      <c r="K1749" s="7" t="s">
        <v>38</v>
      </c>
      <c r="L1749" s="7" t="s">
        <v>31</v>
      </c>
      <c r="M1749" s="7" t="s">
        <v>34</v>
      </c>
      <c r="N1749" s="7" t="s">
        <v>23</v>
      </c>
      <c r="O1749" s="7" t="s">
        <v>38</v>
      </c>
      <c r="P1749" s="25">
        <f t="shared" si="391"/>
        <v>1748</v>
      </c>
      <c r="Q1749" s="28">
        <f t="shared" si="388"/>
        <v>45108</v>
      </c>
      <c r="R1749" s="28" t="str">
        <f t="shared" si="378"/>
        <v>OTA</v>
      </c>
      <c r="S1749" s="28" t="str">
        <f t="shared" si="379"/>
        <v>OTA</v>
      </c>
      <c r="T1749" s="29">
        <f t="shared" si="380"/>
        <v>7.326007326007326E-4</v>
      </c>
      <c r="U1749" s="29">
        <f t="shared" si="389"/>
        <v>7.326007326007326E-4</v>
      </c>
      <c r="V1749" s="30">
        <f t="shared" si="381"/>
        <v>68.695499999999996</v>
      </c>
      <c r="W1749" s="30">
        <f t="shared" si="382"/>
        <v>0</v>
      </c>
      <c r="X1749" s="30">
        <f t="shared" si="383"/>
        <v>0</v>
      </c>
      <c r="Y1749" s="30">
        <f t="shared" si="384"/>
        <v>8.2434600000000007</v>
      </c>
      <c r="Z1749" s="30">
        <f t="shared" si="385"/>
        <v>115</v>
      </c>
      <c r="AA1749" s="30">
        <f t="shared" si="386"/>
        <v>1.4652014652014651</v>
      </c>
      <c r="AB1749" s="30">
        <f t="shared" si="387"/>
        <v>0</v>
      </c>
      <c r="AC1749" s="30">
        <f t="shared" si="390"/>
        <v>264.56583853479856</v>
      </c>
    </row>
    <row r="1750" spans="1:29" x14ac:dyDescent="0.35">
      <c r="A1750" s="5">
        <v>45119.30586886574</v>
      </c>
      <c r="B1750" s="1">
        <v>3</v>
      </c>
      <c r="C1750" s="6">
        <v>1652.94</v>
      </c>
      <c r="D1750" s="6">
        <v>1</v>
      </c>
      <c r="E1750" s="7" t="s">
        <v>19</v>
      </c>
      <c r="F1750" s="5">
        <v>45121.458291886571</v>
      </c>
      <c r="G1750" s="1">
        <v>1</v>
      </c>
      <c r="H1750" s="5">
        <v>45095.130344548612</v>
      </c>
      <c r="I1750" s="7" t="s">
        <v>49</v>
      </c>
      <c r="J1750" s="7"/>
      <c r="K1750" s="7" t="s">
        <v>30</v>
      </c>
      <c r="L1750" s="7" t="s">
        <v>31</v>
      </c>
      <c r="M1750" s="7" t="s">
        <v>34</v>
      </c>
      <c r="N1750" s="7" t="s">
        <v>33</v>
      </c>
      <c r="O1750" s="7" t="s">
        <v>30</v>
      </c>
      <c r="P1750" s="25">
        <f t="shared" si="391"/>
        <v>1749</v>
      </c>
      <c r="Q1750" s="28">
        <f t="shared" si="388"/>
        <v>45108</v>
      </c>
      <c r="R1750" s="28" t="str">
        <f t="shared" si="378"/>
        <v>OTA</v>
      </c>
      <c r="S1750" s="28" t="str">
        <f t="shared" si="379"/>
        <v>OTA</v>
      </c>
      <c r="T1750" s="29">
        <f t="shared" si="380"/>
        <v>2.1978021978021978E-3</v>
      </c>
      <c r="U1750" s="29">
        <f t="shared" si="389"/>
        <v>2.1978021978021978E-3</v>
      </c>
      <c r="V1750" s="30">
        <f t="shared" si="381"/>
        <v>247.941</v>
      </c>
      <c r="W1750" s="30">
        <f t="shared" si="382"/>
        <v>0</v>
      </c>
      <c r="X1750" s="30">
        <f t="shared" si="383"/>
        <v>0</v>
      </c>
      <c r="Y1750" s="30">
        <f t="shared" si="384"/>
        <v>29.75292</v>
      </c>
      <c r="Z1750" s="30">
        <f t="shared" si="385"/>
        <v>191.66666666666666</v>
      </c>
      <c r="AA1750" s="30">
        <f t="shared" si="386"/>
        <v>4.395604395604396</v>
      </c>
      <c r="AB1750" s="30">
        <f t="shared" si="387"/>
        <v>0</v>
      </c>
      <c r="AC1750" s="30">
        <f t="shared" si="390"/>
        <v>1179.1838089377291</v>
      </c>
    </row>
    <row r="1751" spans="1:29" x14ac:dyDescent="0.35">
      <c r="A1751" s="5">
        <v>45118.662985960647</v>
      </c>
      <c r="B1751" s="1">
        <v>5</v>
      </c>
      <c r="C1751" s="6">
        <v>2136.1999999999998</v>
      </c>
      <c r="D1751" s="6">
        <v>1</v>
      </c>
      <c r="E1751" s="7" t="s">
        <v>19</v>
      </c>
      <c r="F1751" s="5">
        <v>45123.447147326391</v>
      </c>
      <c r="G1751" s="1">
        <v>1</v>
      </c>
      <c r="H1751" s="5">
        <v>45033.34839515046</v>
      </c>
      <c r="I1751" s="7" t="s">
        <v>49</v>
      </c>
      <c r="J1751" s="7"/>
      <c r="K1751" s="7" t="s">
        <v>38</v>
      </c>
      <c r="L1751" s="7" t="s">
        <v>31</v>
      </c>
      <c r="M1751" s="7" t="s">
        <v>34</v>
      </c>
      <c r="N1751" s="7" t="s">
        <v>23</v>
      </c>
      <c r="O1751" s="7" t="s">
        <v>38</v>
      </c>
      <c r="P1751" s="25">
        <f t="shared" si="391"/>
        <v>1750</v>
      </c>
      <c r="Q1751" s="28">
        <f t="shared" si="388"/>
        <v>45108</v>
      </c>
      <c r="R1751" s="28" t="str">
        <f t="shared" si="378"/>
        <v>OTA</v>
      </c>
      <c r="S1751" s="28" t="str">
        <f t="shared" si="379"/>
        <v>OTA</v>
      </c>
      <c r="T1751" s="29">
        <f t="shared" si="380"/>
        <v>3.663003663003663E-3</v>
      </c>
      <c r="U1751" s="29">
        <f t="shared" si="389"/>
        <v>3.663003663003663E-3</v>
      </c>
      <c r="V1751" s="30">
        <f t="shared" si="381"/>
        <v>320.42999999999995</v>
      </c>
      <c r="W1751" s="30">
        <f t="shared" si="382"/>
        <v>0</v>
      </c>
      <c r="X1751" s="30">
        <f t="shared" si="383"/>
        <v>0</v>
      </c>
      <c r="Y1751" s="30">
        <f t="shared" si="384"/>
        <v>38.451599999999992</v>
      </c>
      <c r="Z1751" s="30">
        <f t="shared" si="385"/>
        <v>268.33333333333331</v>
      </c>
      <c r="AA1751" s="30">
        <f t="shared" si="386"/>
        <v>7.3260073260073257</v>
      </c>
      <c r="AB1751" s="30">
        <f t="shared" si="387"/>
        <v>0</v>
      </c>
      <c r="AC1751" s="30">
        <f t="shared" si="390"/>
        <v>1501.6590593406593</v>
      </c>
    </row>
    <row r="1752" spans="1:29" x14ac:dyDescent="0.35">
      <c r="A1752" s="5">
        <v>45118.783676435189</v>
      </c>
      <c r="B1752" s="1">
        <v>3</v>
      </c>
      <c r="C1752" s="6">
        <v>1596.42</v>
      </c>
      <c r="D1752" s="6">
        <v>1</v>
      </c>
      <c r="E1752" s="7" t="s">
        <v>19</v>
      </c>
      <c r="F1752" s="5">
        <v>45121.30697690972</v>
      </c>
      <c r="G1752" s="1">
        <v>1</v>
      </c>
      <c r="H1752" s="5">
        <v>45041.68993197917</v>
      </c>
      <c r="I1752" s="7" t="s">
        <v>49</v>
      </c>
      <c r="J1752" s="7"/>
      <c r="K1752" s="7"/>
      <c r="L1752" s="7" t="s">
        <v>21</v>
      </c>
      <c r="M1752" s="7" t="s">
        <v>64</v>
      </c>
      <c r="N1752" s="7" t="s">
        <v>33</v>
      </c>
      <c r="O1752" s="7" t="s">
        <v>46</v>
      </c>
      <c r="P1752" s="25">
        <f t="shared" si="391"/>
        <v>1751</v>
      </c>
      <c r="Q1752" s="28">
        <f t="shared" si="388"/>
        <v>45108</v>
      </c>
      <c r="R1752" s="28" t="str">
        <f t="shared" si="378"/>
        <v>WEB</v>
      </c>
      <c r="S1752" s="28" t="str">
        <f t="shared" si="379"/>
        <v>WEBSITE</v>
      </c>
      <c r="T1752" s="29">
        <f t="shared" si="380"/>
        <v>5.0590219224283303E-3</v>
      </c>
      <c r="U1752" s="29">
        <f t="shared" si="389"/>
        <v>5.0590219224283303E-3</v>
      </c>
      <c r="V1752" s="30">
        <f t="shared" si="381"/>
        <v>15.964200000000002</v>
      </c>
      <c r="W1752" s="30">
        <f t="shared" si="382"/>
        <v>50</v>
      </c>
      <c r="X1752" s="30">
        <f t="shared" si="383"/>
        <v>0</v>
      </c>
      <c r="Y1752" s="30">
        <f t="shared" si="384"/>
        <v>22.349880000000002</v>
      </c>
      <c r="Z1752" s="30">
        <f t="shared" si="385"/>
        <v>191.66666666666666</v>
      </c>
      <c r="AA1752" s="30">
        <f t="shared" si="386"/>
        <v>50.590219224283302</v>
      </c>
      <c r="AB1752" s="30">
        <f t="shared" si="387"/>
        <v>0</v>
      </c>
      <c r="AC1752" s="30">
        <f t="shared" si="390"/>
        <v>1265.8490341090501</v>
      </c>
    </row>
    <row r="1753" spans="1:29" x14ac:dyDescent="0.35">
      <c r="A1753" s="5">
        <v>45118.682070266201</v>
      </c>
      <c r="B1753" s="1">
        <v>1</v>
      </c>
      <c r="C1753" s="6">
        <v>585.71</v>
      </c>
      <c r="D1753" s="6">
        <v>1</v>
      </c>
      <c r="E1753" s="7" t="s">
        <v>19</v>
      </c>
      <c r="F1753" s="5">
        <v>45119.455651087963</v>
      </c>
      <c r="G1753" s="1">
        <v>1</v>
      </c>
      <c r="H1753" s="5">
        <v>45113.938671909724</v>
      </c>
      <c r="I1753" s="7" t="s">
        <v>49</v>
      </c>
      <c r="J1753" s="7"/>
      <c r="K1753" s="7" t="s">
        <v>30</v>
      </c>
      <c r="L1753" s="7" t="s">
        <v>31</v>
      </c>
      <c r="M1753" s="7" t="s">
        <v>32</v>
      </c>
      <c r="N1753" s="7" t="s">
        <v>33</v>
      </c>
      <c r="O1753" s="7" t="s">
        <v>30</v>
      </c>
      <c r="P1753" s="25">
        <f t="shared" si="391"/>
        <v>1752</v>
      </c>
      <c r="Q1753" s="28">
        <f t="shared" si="388"/>
        <v>45108</v>
      </c>
      <c r="R1753" s="28" t="str">
        <f t="shared" si="378"/>
        <v>OTA</v>
      </c>
      <c r="S1753" s="28" t="str">
        <f t="shared" si="379"/>
        <v>OTA</v>
      </c>
      <c r="T1753" s="29">
        <f t="shared" si="380"/>
        <v>7.326007326007326E-4</v>
      </c>
      <c r="U1753" s="29">
        <f t="shared" si="389"/>
        <v>7.326007326007326E-4</v>
      </c>
      <c r="V1753" s="30">
        <f t="shared" si="381"/>
        <v>87.856499999999997</v>
      </c>
      <c r="W1753" s="30">
        <f t="shared" si="382"/>
        <v>0</v>
      </c>
      <c r="X1753" s="30">
        <f t="shared" si="383"/>
        <v>0</v>
      </c>
      <c r="Y1753" s="30">
        <f t="shared" si="384"/>
        <v>10.54278</v>
      </c>
      <c r="Z1753" s="30">
        <f t="shared" si="385"/>
        <v>115</v>
      </c>
      <c r="AA1753" s="30">
        <f t="shared" si="386"/>
        <v>1.4652014652014651</v>
      </c>
      <c r="AB1753" s="30">
        <f t="shared" si="387"/>
        <v>0</v>
      </c>
      <c r="AC1753" s="30">
        <f t="shared" si="390"/>
        <v>370.84551853479854</v>
      </c>
    </row>
    <row r="1754" spans="1:29" x14ac:dyDescent="0.35">
      <c r="A1754" s="5">
        <v>45118.648050949072</v>
      </c>
      <c r="B1754" s="1">
        <v>1</v>
      </c>
      <c r="C1754" s="6">
        <v>584.38</v>
      </c>
      <c r="D1754" s="6">
        <v>1</v>
      </c>
      <c r="E1754" s="7" t="s">
        <v>19</v>
      </c>
      <c r="F1754" s="5">
        <v>45119.42869040509</v>
      </c>
      <c r="G1754" s="1">
        <v>1</v>
      </c>
      <c r="H1754" s="5">
        <v>45057.896663761574</v>
      </c>
      <c r="I1754" s="7" t="s">
        <v>49</v>
      </c>
      <c r="J1754" s="7"/>
      <c r="K1754" s="7" t="s">
        <v>50</v>
      </c>
      <c r="L1754" s="7" t="s">
        <v>31</v>
      </c>
      <c r="M1754" s="7" t="s">
        <v>32</v>
      </c>
      <c r="N1754" s="7" t="s">
        <v>23</v>
      </c>
      <c r="O1754" s="7" t="s">
        <v>51</v>
      </c>
      <c r="P1754" s="25">
        <f t="shared" si="391"/>
        <v>1753</v>
      </c>
      <c r="Q1754" s="28">
        <f t="shared" si="388"/>
        <v>45108</v>
      </c>
      <c r="R1754" s="28" t="str">
        <f t="shared" si="378"/>
        <v>OTA</v>
      </c>
      <c r="S1754" s="28" t="str">
        <f t="shared" si="379"/>
        <v>OTA</v>
      </c>
      <c r="T1754" s="29">
        <f t="shared" si="380"/>
        <v>7.326007326007326E-4</v>
      </c>
      <c r="U1754" s="29">
        <f t="shared" si="389"/>
        <v>7.326007326007326E-4</v>
      </c>
      <c r="V1754" s="30">
        <f t="shared" si="381"/>
        <v>87.656999999999996</v>
      </c>
      <c r="W1754" s="30">
        <f t="shared" si="382"/>
        <v>0</v>
      </c>
      <c r="X1754" s="30">
        <f t="shared" si="383"/>
        <v>0</v>
      </c>
      <c r="Y1754" s="30">
        <f t="shared" si="384"/>
        <v>10.518839999999999</v>
      </c>
      <c r="Z1754" s="30">
        <f t="shared" si="385"/>
        <v>115</v>
      </c>
      <c r="AA1754" s="30">
        <f t="shared" si="386"/>
        <v>1.4652014652014651</v>
      </c>
      <c r="AB1754" s="30">
        <f t="shared" si="387"/>
        <v>0</v>
      </c>
      <c r="AC1754" s="30">
        <f t="shared" si="390"/>
        <v>369.73895853479854</v>
      </c>
    </row>
    <row r="1755" spans="1:29" x14ac:dyDescent="0.35">
      <c r="A1755" s="5">
        <v>45118.774550023147</v>
      </c>
      <c r="B1755" s="1">
        <v>1</v>
      </c>
      <c r="C1755" s="6">
        <v>531.25</v>
      </c>
      <c r="D1755" s="6">
        <v>1</v>
      </c>
      <c r="E1755" s="7" t="s">
        <v>19</v>
      </c>
      <c r="F1755" s="5">
        <v>45119.366492326386</v>
      </c>
      <c r="G1755" s="1">
        <v>1</v>
      </c>
      <c r="H1755" s="5">
        <v>45118.768528796296</v>
      </c>
      <c r="I1755" s="7" t="s">
        <v>49</v>
      </c>
      <c r="J1755" s="7"/>
      <c r="K1755" s="7" t="s">
        <v>30</v>
      </c>
      <c r="L1755" s="7" t="s">
        <v>31</v>
      </c>
      <c r="M1755" s="7" t="s">
        <v>32</v>
      </c>
      <c r="N1755" s="7" t="s">
        <v>33</v>
      </c>
      <c r="O1755" s="7" t="s">
        <v>30</v>
      </c>
      <c r="P1755" s="25">
        <f t="shared" si="391"/>
        <v>1754</v>
      </c>
      <c r="Q1755" s="28">
        <f t="shared" si="388"/>
        <v>45108</v>
      </c>
      <c r="R1755" s="28" t="str">
        <f t="shared" si="378"/>
        <v>OTA</v>
      </c>
      <c r="S1755" s="28" t="str">
        <f t="shared" si="379"/>
        <v>OTA</v>
      </c>
      <c r="T1755" s="29">
        <f t="shared" si="380"/>
        <v>7.326007326007326E-4</v>
      </c>
      <c r="U1755" s="29">
        <f t="shared" si="389"/>
        <v>7.326007326007326E-4</v>
      </c>
      <c r="V1755" s="30">
        <f t="shared" si="381"/>
        <v>79.6875</v>
      </c>
      <c r="W1755" s="30">
        <f t="shared" si="382"/>
        <v>0</v>
      </c>
      <c r="X1755" s="30">
        <f t="shared" si="383"/>
        <v>0</v>
      </c>
      <c r="Y1755" s="30">
        <f t="shared" si="384"/>
        <v>9.5625</v>
      </c>
      <c r="Z1755" s="30">
        <f t="shared" si="385"/>
        <v>115</v>
      </c>
      <c r="AA1755" s="30">
        <f t="shared" si="386"/>
        <v>1.4652014652014651</v>
      </c>
      <c r="AB1755" s="30">
        <f t="shared" si="387"/>
        <v>0</v>
      </c>
      <c r="AC1755" s="30">
        <f t="shared" si="390"/>
        <v>325.53479853479854</v>
      </c>
    </row>
    <row r="1756" spans="1:29" x14ac:dyDescent="0.35">
      <c r="A1756" s="5">
        <v>45118.704192997684</v>
      </c>
      <c r="B1756" s="1">
        <v>1</v>
      </c>
      <c r="C1756" s="6">
        <v>623.08000000000004</v>
      </c>
      <c r="D1756" s="6">
        <v>1</v>
      </c>
      <c r="E1756" s="7" t="s">
        <v>19</v>
      </c>
      <c r="F1756" s="5">
        <v>45119.458333333336</v>
      </c>
      <c r="G1756" s="1">
        <v>1</v>
      </c>
      <c r="H1756" s="5">
        <v>45026.235195532405</v>
      </c>
      <c r="I1756" s="7" t="s">
        <v>53</v>
      </c>
      <c r="J1756" s="7"/>
      <c r="K1756" s="7" t="s">
        <v>50</v>
      </c>
      <c r="L1756" s="7" t="s">
        <v>31</v>
      </c>
      <c r="M1756" s="7" t="s">
        <v>32</v>
      </c>
      <c r="N1756" s="7" t="s">
        <v>33</v>
      </c>
      <c r="O1756" s="7" t="s">
        <v>51</v>
      </c>
      <c r="P1756" s="25">
        <f t="shared" si="391"/>
        <v>1755</v>
      </c>
      <c r="Q1756" s="28">
        <f t="shared" si="388"/>
        <v>45108</v>
      </c>
      <c r="R1756" s="28" t="str">
        <f t="shared" si="378"/>
        <v>OTA</v>
      </c>
      <c r="S1756" s="28" t="str">
        <f t="shared" si="379"/>
        <v>OTA</v>
      </c>
      <c r="T1756" s="29">
        <f t="shared" si="380"/>
        <v>7.326007326007326E-4</v>
      </c>
      <c r="U1756" s="29">
        <f t="shared" si="389"/>
        <v>7.326007326007326E-4</v>
      </c>
      <c r="V1756" s="30">
        <f t="shared" si="381"/>
        <v>93.462000000000003</v>
      </c>
      <c r="W1756" s="30">
        <f t="shared" si="382"/>
        <v>0</v>
      </c>
      <c r="X1756" s="30">
        <f t="shared" si="383"/>
        <v>0</v>
      </c>
      <c r="Y1756" s="30">
        <f t="shared" si="384"/>
        <v>11.215439999999999</v>
      </c>
      <c r="Z1756" s="30">
        <f t="shared" si="385"/>
        <v>115</v>
      </c>
      <c r="AA1756" s="30">
        <f t="shared" si="386"/>
        <v>1.4652014652014651</v>
      </c>
      <c r="AB1756" s="30">
        <f t="shared" si="387"/>
        <v>0</v>
      </c>
      <c r="AC1756" s="30">
        <f t="shared" si="390"/>
        <v>401.93735853479859</v>
      </c>
    </row>
    <row r="1757" spans="1:29" x14ac:dyDescent="0.35">
      <c r="A1757" s="5">
        <v>45118.815719803242</v>
      </c>
      <c r="B1757" s="1">
        <v>1</v>
      </c>
      <c r="C1757" s="6">
        <v>611.61</v>
      </c>
      <c r="D1757" s="6">
        <v>1</v>
      </c>
      <c r="E1757" s="7" t="s">
        <v>19</v>
      </c>
      <c r="F1757" s="5">
        <v>45119.447636041667</v>
      </c>
      <c r="G1757" s="1">
        <v>1</v>
      </c>
      <c r="H1757" s="5">
        <v>45118.801522199072</v>
      </c>
      <c r="I1757" s="7" t="s">
        <v>53</v>
      </c>
      <c r="J1757" s="7"/>
      <c r="K1757" s="7" t="s">
        <v>30</v>
      </c>
      <c r="L1757" s="7" t="s">
        <v>31</v>
      </c>
      <c r="M1757" s="7" t="s">
        <v>32</v>
      </c>
      <c r="N1757" s="7" t="s">
        <v>33</v>
      </c>
      <c r="O1757" s="7" t="s">
        <v>30</v>
      </c>
      <c r="P1757" s="25">
        <f t="shared" si="391"/>
        <v>1756</v>
      </c>
      <c r="Q1757" s="28">
        <f t="shared" si="388"/>
        <v>45108</v>
      </c>
      <c r="R1757" s="28" t="str">
        <f t="shared" si="378"/>
        <v>OTA</v>
      </c>
      <c r="S1757" s="28" t="str">
        <f t="shared" si="379"/>
        <v>OTA</v>
      </c>
      <c r="T1757" s="29">
        <f t="shared" si="380"/>
        <v>7.326007326007326E-4</v>
      </c>
      <c r="U1757" s="29">
        <f t="shared" si="389"/>
        <v>7.326007326007326E-4</v>
      </c>
      <c r="V1757" s="30">
        <f t="shared" si="381"/>
        <v>91.741500000000002</v>
      </c>
      <c r="W1757" s="30">
        <f t="shared" si="382"/>
        <v>0</v>
      </c>
      <c r="X1757" s="30">
        <f t="shared" si="383"/>
        <v>0</v>
      </c>
      <c r="Y1757" s="30">
        <f t="shared" si="384"/>
        <v>11.008979999999999</v>
      </c>
      <c r="Z1757" s="30">
        <f t="shared" si="385"/>
        <v>115</v>
      </c>
      <c r="AA1757" s="30">
        <f t="shared" si="386"/>
        <v>1.4652014652014651</v>
      </c>
      <c r="AB1757" s="30">
        <f t="shared" si="387"/>
        <v>0</v>
      </c>
      <c r="AC1757" s="30">
        <f t="shared" si="390"/>
        <v>392.39431853479857</v>
      </c>
    </row>
    <row r="1758" spans="1:29" x14ac:dyDescent="0.35">
      <c r="A1758" s="5">
        <v>45118.408964305556</v>
      </c>
      <c r="B1758" s="1">
        <v>2</v>
      </c>
      <c r="C1758" s="6">
        <v>1305.3599999999999</v>
      </c>
      <c r="D1758" s="6">
        <v>1</v>
      </c>
      <c r="E1758" s="7" t="s">
        <v>19</v>
      </c>
      <c r="F1758" s="5">
        <v>45120.458333333336</v>
      </c>
      <c r="G1758" s="1">
        <v>1</v>
      </c>
      <c r="H1758" s="5">
        <v>45061.484217650461</v>
      </c>
      <c r="I1758" s="7" t="s">
        <v>53</v>
      </c>
      <c r="J1758" s="7"/>
      <c r="K1758" s="7" t="s">
        <v>50</v>
      </c>
      <c r="L1758" s="7" t="s">
        <v>31</v>
      </c>
      <c r="M1758" s="7" t="s">
        <v>32</v>
      </c>
      <c r="N1758" s="7" t="s">
        <v>28</v>
      </c>
      <c r="O1758" s="7" t="s">
        <v>51</v>
      </c>
      <c r="P1758" s="25">
        <f t="shared" si="391"/>
        <v>1757</v>
      </c>
      <c r="Q1758" s="28">
        <f t="shared" si="388"/>
        <v>45108</v>
      </c>
      <c r="R1758" s="28" t="str">
        <f t="shared" si="378"/>
        <v>OTA</v>
      </c>
      <c r="S1758" s="28" t="str">
        <f t="shared" si="379"/>
        <v>OTA</v>
      </c>
      <c r="T1758" s="29">
        <f t="shared" si="380"/>
        <v>1.4652014652014652E-3</v>
      </c>
      <c r="U1758" s="29">
        <f t="shared" si="389"/>
        <v>1.4652014652014652E-3</v>
      </c>
      <c r="V1758" s="30">
        <f t="shared" si="381"/>
        <v>195.80399999999997</v>
      </c>
      <c r="W1758" s="30">
        <f t="shared" si="382"/>
        <v>0</v>
      </c>
      <c r="X1758" s="30">
        <f t="shared" si="383"/>
        <v>0</v>
      </c>
      <c r="Y1758" s="30">
        <f t="shared" si="384"/>
        <v>23.496479999999995</v>
      </c>
      <c r="Z1758" s="30">
        <f t="shared" si="385"/>
        <v>153.33333333333331</v>
      </c>
      <c r="AA1758" s="30">
        <f t="shared" si="386"/>
        <v>2.9304029304029302</v>
      </c>
      <c r="AB1758" s="30">
        <f t="shared" si="387"/>
        <v>0</v>
      </c>
      <c r="AC1758" s="30">
        <f t="shared" si="390"/>
        <v>929.79578373626373</v>
      </c>
    </row>
    <row r="1759" spans="1:29" x14ac:dyDescent="0.35">
      <c r="A1759" s="5">
        <v>45118.673942835645</v>
      </c>
      <c r="B1759" s="1">
        <v>3</v>
      </c>
      <c r="C1759" s="6">
        <v>1890.49</v>
      </c>
      <c r="D1759" s="6">
        <v>1</v>
      </c>
      <c r="E1759" s="7" t="s">
        <v>19</v>
      </c>
      <c r="F1759" s="5">
        <v>45121.381823414355</v>
      </c>
      <c r="G1759" s="1">
        <v>1</v>
      </c>
      <c r="H1759" s="5">
        <v>45088.842842546299</v>
      </c>
      <c r="I1759" s="7" t="s">
        <v>53</v>
      </c>
      <c r="J1759" s="7"/>
      <c r="K1759" s="7" t="s">
        <v>50</v>
      </c>
      <c r="L1759" s="7" t="s">
        <v>31</v>
      </c>
      <c r="M1759" s="7" t="s">
        <v>32</v>
      </c>
      <c r="N1759" s="7" t="s">
        <v>28</v>
      </c>
      <c r="O1759" s="7" t="s">
        <v>51</v>
      </c>
      <c r="P1759" s="25">
        <f t="shared" si="391"/>
        <v>1758</v>
      </c>
      <c r="Q1759" s="28">
        <f t="shared" si="388"/>
        <v>45108</v>
      </c>
      <c r="R1759" s="28" t="str">
        <f t="shared" si="378"/>
        <v>OTA</v>
      </c>
      <c r="S1759" s="28" t="str">
        <f t="shared" si="379"/>
        <v>OTA</v>
      </c>
      <c r="T1759" s="29">
        <f t="shared" si="380"/>
        <v>2.1978021978021978E-3</v>
      </c>
      <c r="U1759" s="29">
        <f t="shared" si="389"/>
        <v>2.1978021978021978E-3</v>
      </c>
      <c r="V1759" s="30">
        <f t="shared" si="381"/>
        <v>283.57349999999997</v>
      </c>
      <c r="W1759" s="30">
        <f t="shared" si="382"/>
        <v>0</v>
      </c>
      <c r="X1759" s="30">
        <f t="shared" si="383"/>
        <v>0</v>
      </c>
      <c r="Y1759" s="30">
        <f t="shared" si="384"/>
        <v>34.028819999999996</v>
      </c>
      <c r="Z1759" s="30">
        <f t="shared" si="385"/>
        <v>191.66666666666666</v>
      </c>
      <c r="AA1759" s="30">
        <f t="shared" si="386"/>
        <v>4.395604395604396</v>
      </c>
      <c r="AB1759" s="30">
        <f t="shared" si="387"/>
        <v>0</v>
      </c>
      <c r="AC1759" s="30">
        <f t="shared" si="390"/>
        <v>1376.825408937729</v>
      </c>
    </row>
    <row r="1760" spans="1:29" x14ac:dyDescent="0.35">
      <c r="A1760" s="5">
        <v>45118.673830925924</v>
      </c>
      <c r="B1760" s="1">
        <v>3</v>
      </c>
      <c r="C1760" s="6">
        <v>1890.49</v>
      </c>
      <c r="D1760" s="6">
        <v>1</v>
      </c>
      <c r="E1760" s="7" t="s">
        <v>19</v>
      </c>
      <c r="F1760" s="5">
        <v>45121.380356458336</v>
      </c>
      <c r="G1760" s="1">
        <v>1</v>
      </c>
      <c r="H1760" s="5">
        <v>45088.842842557868</v>
      </c>
      <c r="I1760" s="7" t="s">
        <v>53</v>
      </c>
      <c r="J1760" s="7"/>
      <c r="K1760" s="7" t="s">
        <v>50</v>
      </c>
      <c r="L1760" s="7" t="s">
        <v>31</v>
      </c>
      <c r="M1760" s="7" t="s">
        <v>32</v>
      </c>
      <c r="N1760" s="7" t="s">
        <v>28</v>
      </c>
      <c r="O1760" s="7" t="s">
        <v>51</v>
      </c>
      <c r="P1760" s="25">
        <f t="shared" si="391"/>
        <v>1759</v>
      </c>
      <c r="Q1760" s="28">
        <f t="shared" si="388"/>
        <v>45108</v>
      </c>
      <c r="R1760" s="28" t="str">
        <f t="shared" si="378"/>
        <v>OTA</v>
      </c>
      <c r="S1760" s="28" t="str">
        <f t="shared" si="379"/>
        <v>OTA</v>
      </c>
      <c r="T1760" s="29">
        <f t="shared" si="380"/>
        <v>2.1978021978021978E-3</v>
      </c>
      <c r="U1760" s="29">
        <f t="shared" si="389"/>
        <v>2.1978021978021978E-3</v>
      </c>
      <c r="V1760" s="30">
        <f t="shared" si="381"/>
        <v>283.57349999999997</v>
      </c>
      <c r="W1760" s="30">
        <f t="shared" si="382"/>
        <v>0</v>
      </c>
      <c r="X1760" s="30">
        <f t="shared" si="383"/>
        <v>0</v>
      </c>
      <c r="Y1760" s="30">
        <f t="shared" si="384"/>
        <v>34.028819999999996</v>
      </c>
      <c r="Z1760" s="30">
        <f t="shared" si="385"/>
        <v>191.66666666666666</v>
      </c>
      <c r="AA1760" s="30">
        <f t="shared" si="386"/>
        <v>4.395604395604396</v>
      </c>
      <c r="AB1760" s="30">
        <f t="shared" si="387"/>
        <v>0</v>
      </c>
      <c r="AC1760" s="30">
        <f t="shared" si="390"/>
        <v>1376.825408937729</v>
      </c>
    </row>
    <row r="1761" spans="1:29" x14ac:dyDescent="0.35">
      <c r="A1761" s="5">
        <v>45119.700776527781</v>
      </c>
      <c r="B1761" s="1">
        <v>4</v>
      </c>
      <c r="C1761" s="6">
        <v>4847.1400000000003</v>
      </c>
      <c r="D1761" s="6">
        <v>1</v>
      </c>
      <c r="E1761" s="7" t="s">
        <v>19</v>
      </c>
      <c r="F1761" s="5">
        <v>45123.458333333336</v>
      </c>
      <c r="G1761" s="1">
        <v>1</v>
      </c>
      <c r="H1761" s="5">
        <v>45119.516108738426</v>
      </c>
      <c r="I1761" s="7" t="s">
        <v>20</v>
      </c>
      <c r="J1761" s="7"/>
      <c r="K1761" s="7" t="s">
        <v>35</v>
      </c>
      <c r="L1761" s="7" t="s">
        <v>31</v>
      </c>
      <c r="M1761" s="7" t="s">
        <v>32</v>
      </c>
      <c r="N1761" s="7" t="s">
        <v>33</v>
      </c>
      <c r="O1761" s="7" t="s">
        <v>37</v>
      </c>
      <c r="P1761" s="25">
        <f t="shared" si="391"/>
        <v>1760</v>
      </c>
      <c r="Q1761" s="28">
        <f t="shared" si="388"/>
        <v>45108</v>
      </c>
      <c r="R1761" s="28" t="str">
        <f t="shared" si="378"/>
        <v>OTA</v>
      </c>
      <c r="S1761" s="28" t="str">
        <f t="shared" si="379"/>
        <v>OTA</v>
      </c>
      <c r="T1761" s="29">
        <f t="shared" si="380"/>
        <v>2.9304029304029304E-3</v>
      </c>
      <c r="U1761" s="29">
        <f t="shared" si="389"/>
        <v>2.9304029304029304E-3</v>
      </c>
      <c r="V1761" s="30">
        <f t="shared" si="381"/>
        <v>727.07100000000003</v>
      </c>
      <c r="W1761" s="30">
        <f t="shared" si="382"/>
        <v>0</v>
      </c>
      <c r="X1761" s="30">
        <f t="shared" si="383"/>
        <v>0</v>
      </c>
      <c r="Y1761" s="30">
        <f t="shared" si="384"/>
        <v>87.248519999999999</v>
      </c>
      <c r="Z1761" s="30">
        <f t="shared" si="385"/>
        <v>230</v>
      </c>
      <c r="AA1761" s="30">
        <f t="shared" si="386"/>
        <v>5.8608058608058604</v>
      </c>
      <c r="AB1761" s="30">
        <f t="shared" si="387"/>
        <v>0</v>
      </c>
      <c r="AC1761" s="30">
        <f t="shared" si="390"/>
        <v>3796.9596741391942</v>
      </c>
    </row>
    <row r="1762" spans="1:29" x14ac:dyDescent="0.35">
      <c r="A1762" s="5">
        <v>45119.830997060184</v>
      </c>
      <c r="B1762" s="1">
        <v>1</v>
      </c>
      <c r="C1762" s="6">
        <v>1045.45</v>
      </c>
      <c r="D1762" s="6">
        <v>1</v>
      </c>
      <c r="E1762" s="7" t="s">
        <v>19</v>
      </c>
      <c r="F1762" s="5">
        <v>45120.458333333336</v>
      </c>
      <c r="G1762" s="1">
        <v>2</v>
      </c>
      <c r="H1762" s="5">
        <v>45084.361589201391</v>
      </c>
      <c r="I1762" s="7" t="s">
        <v>20</v>
      </c>
      <c r="J1762" s="7"/>
      <c r="K1762" s="7" t="s">
        <v>30</v>
      </c>
      <c r="L1762" s="7" t="s">
        <v>31</v>
      </c>
      <c r="M1762" s="7" t="s">
        <v>34</v>
      </c>
      <c r="N1762" s="7" t="s">
        <v>33</v>
      </c>
      <c r="O1762" s="7" t="s">
        <v>30</v>
      </c>
      <c r="P1762" s="25">
        <f t="shared" si="391"/>
        <v>1761</v>
      </c>
      <c r="Q1762" s="28">
        <f t="shared" si="388"/>
        <v>45108</v>
      </c>
      <c r="R1762" s="28" t="str">
        <f t="shared" si="378"/>
        <v>OTA</v>
      </c>
      <c r="S1762" s="28" t="str">
        <f t="shared" si="379"/>
        <v>OTA</v>
      </c>
      <c r="T1762" s="29">
        <f t="shared" si="380"/>
        <v>7.326007326007326E-4</v>
      </c>
      <c r="U1762" s="29">
        <f t="shared" si="389"/>
        <v>7.326007326007326E-4</v>
      </c>
      <c r="V1762" s="30">
        <f t="shared" si="381"/>
        <v>156.8175</v>
      </c>
      <c r="W1762" s="30">
        <f t="shared" si="382"/>
        <v>0</v>
      </c>
      <c r="X1762" s="30">
        <f t="shared" si="383"/>
        <v>0</v>
      </c>
      <c r="Y1762" s="30">
        <f t="shared" si="384"/>
        <v>18.818100000000001</v>
      </c>
      <c r="Z1762" s="30">
        <f t="shared" si="385"/>
        <v>115</v>
      </c>
      <c r="AA1762" s="30">
        <f t="shared" si="386"/>
        <v>1.4652014652014651</v>
      </c>
      <c r="AB1762" s="30">
        <f t="shared" si="387"/>
        <v>0</v>
      </c>
      <c r="AC1762" s="30">
        <f t="shared" si="390"/>
        <v>753.34919853479857</v>
      </c>
    </row>
    <row r="1763" spans="1:29" x14ac:dyDescent="0.35">
      <c r="A1763" s="5">
        <v>45119.771971458336</v>
      </c>
      <c r="B1763" s="1">
        <v>2</v>
      </c>
      <c r="C1763" s="6">
        <v>1867.14</v>
      </c>
      <c r="D1763" s="6">
        <v>1</v>
      </c>
      <c r="E1763" s="7" t="s">
        <v>19</v>
      </c>
      <c r="F1763" s="5">
        <v>45121.456875219905</v>
      </c>
      <c r="G1763" s="1">
        <v>2</v>
      </c>
      <c r="H1763" s="5">
        <v>45114.805341678242</v>
      </c>
      <c r="I1763" s="7" t="s">
        <v>20</v>
      </c>
      <c r="J1763" s="7"/>
      <c r="K1763" s="7" t="s">
        <v>35</v>
      </c>
      <c r="L1763" s="7" t="s">
        <v>31</v>
      </c>
      <c r="M1763" s="7" t="s">
        <v>32</v>
      </c>
      <c r="N1763" s="7" t="s">
        <v>33</v>
      </c>
      <c r="O1763" s="7" t="s">
        <v>36</v>
      </c>
      <c r="P1763" s="25">
        <f t="shared" si="391"/>
        <v>1762</v>
      </c>
      <c r="Q1763" s="28">
        <f t="shared" si="388"/>
        <v>45108</v>
      </c>
      <c r="R1763" s="28" t="str">
        <f t="shared" si="378"/>
        <v>OTA</v>
      </c>
      <c r="S1763" s="28" t="str">
        <f t="shared" si="379"/>
        <v>OTA</v>
      </c>
      <c r="T1763" s="29">
        <f t="shared" si="380"/>
        <v>1.4652014652014652E-3</v>
      </c>
      <c r="U1763" s="29">
        <f t="shared" si="389"/>
        <v>1.4652014652014652E-3</v>
      </c>
      <c r="V1763" s="30">
        <f t="shared" si="381"/>
        <v>280.07100000000003</v>
      </c>
      <c r="W1763" s="30">
        <f t="shared" si="382"/>
        <v>0</v>
      </c>
      <c r="X1763" s="30">
        <f t="shared" si="383"/>
        <v>0</v>
      </c>
      <c r="Y1763" s="30">
        <f t="shared" si="384"/>
        <v>33.608519999999999</v>
      </c>
      <c r="Z1763" s="30">
        <f t="shared" si="385"/>
        <v>153.33333333333331</v>
      </c>
      <c r="AA1763" s="30">
        <f t="shared" si="386"/>
        <v>2.9304029304029302</v>
      </c>
      <c r="AB1763" s="30">
        <f t="shared" si="387"/>
        <v>0</v>
      </c>
      <c r="AC1763" s="30">
        <f t="shared" si="390"/>
        <v>1397.1967437362639</v>
      </c>
    </row>
    <row r="1764" spans="1:29" x14ac:dyDescent="0.35">
      <c r="A1764" s="5">
        <v>45119.972949872688</v>
      </c>
      <c r="B1764" s="1">
        <v>2</v>
      </c>
      <c r="C1764" s="6">
        <v>1867.15</v>
      </c>
      <c r="D1764" s="6">
        <v>1</v>
      </c>
      <c r="E1764" s="7" t="s">
        <v>19</v>
      </c>
      <c r="F1764" s="5">
        <v>45121.25</v>
      </c>
      <c r="G1764" s="1">
        <v>2</v>
      </c>
      <c r="H1764" s="5">
        <v>45119.422006446759</v>
      </c>
      <c r="I1764" s="7" t="s">
        <v>20</v>
      </c>
      <c r="J1764" s="7"/>
      <c r="K1764" s="7" t="s">
        <v>35</v>
      </c>
      <c r="L1764" s="7" t="s">
        <v>31</v>
      </c>
      <c r="M1764" s="7" t="s">
        <v>32</v>
      </c>
      <c r="N1764" s="7" t="s">
        <v>33</v>
      </c>
      <c r="O1764" s="7" t="s">
        <v>47</v>
      </c>
      <c r="P1764" s="25">
        <f t="shared" si="391"/>
        <v>1763</v>
      </c>
      <c r="Q1764" s="28">
        <f t="shared" si="388"/>
        <v>45108</v>
      </c>
      <c r="R1764" s="28" t="str">
        <f t="shared" si="378"/>
        <v>OTA</v>
      </c>
      <c r="S1764" s="28" t="str">
        <f t="shared" si="379"/>
        <v>OTA</v>
      </c>
      <c r="T1764" s="29">
        <f t="shared" si="380"/>
        <v>1.4652014652014652E-3</v>
      </c>
      <c r="U1764" s="29">
        <f t="shared" si="389"/>
        <v>1.4652014652014652E-3</v>
      </c>
      <c r="V1764" s="30">
        <f t="shared" si="381"/>
        <v>280.07249999999999</v>
      </c>
      <c r="W1764" s="30">
        <f t="shared" si="382"/>
        <v>0</v>
      </c>
      <c r="X1764" s="30">
        <f t="shared" si="383"/>
        <v>0</v>
      </c>
      <c r="Y1764" s="30">
        <f t="shared" si="384"/>
        <v>33.608699999999999</v>
      </c>
      <c r="Z1764" s="30">
        <f t="shared" si="385"/>
        <v>153.33333333333331</v>
      </c>
      <c r="AA1764" s="30">
        <f t="shared" si="386"/>
        <v>2.9304029304029302</v>
      </c>
      <c r="AB1764" s="30">
        <f t="shared" si="387"/>
        <v>0</v>
      </c>
      <c r="AC1764" s="30">
        <f t="shared" si="390"/>
        <v>1397.2050637362638</v>
      </c>
    </row>
    <row r="1765" spans="1:29" x14ac:dyDescent="0.35">
      <c r="A1765" s="5">
        <v>45119.832204837963</v>
      </c>
      <c r="B1765" s="1">
        <v>1</v>
      </c>
      <c r="C1765" s="6">
        <v>1084.3900000000001</v>
      </c>
      <c r="D1765" s="6">
        <v>1</v>
      </c>
      <c r="E1765" s="7" t="s">
        <v>19</v>
      </c>
      <c r="F1765" s="5">
        <v>45120.452352453707</v>
      </c>
      <c r="G1765" s="1">
        <v>1</v>
      </c>
      <c r="H1765" s="5">
        <v>45113.800830011576</v>
      </c>
      <c r="I1765" s="7" t="s">
        <v>20</v>
      </c>
      <c r="J1765" s="7"/>
      <c r="K1765" s="7" t="s">
        <v>35</v>
      </c>
      <c r="L1765" s="7" t="s">
        <v>31</v>
      </c>
      <c r="M1765" s="7" t="s">
        <v>58</v>
      </c>
      <c r="N1765" s="7" t="s">
        <v>33</v>
      </c>
      <c r="O1765" s="7" t="s">
        <v>47</v>
      </c>
      <c r="P1765" s="25">
        <f t="shared" si="391"/>
        <v>1764</v>
      </c>
      <c r="Q1765" s="28">
        <f t="shared" si="388"/>
        <v>45108</v>
      </c>
      <c r="R1765" s="28" t="str">
        <f t="shared" si="378"/>
        <v>OTA</v>
      </c>
      <c r="S1765" s="28" t="str">
        <f t="shared" si="379"/>
        <v>OTA</v>
      </c>
      <c r="T1765" s="29">
        <f t="shared" si="380"/>
        <v>7.326007326007326E-4</v>
      </c>
      <c r="U1765" s="29">
        <f t="shared" si="389"/>
        <v>7.326007326007326E-4</v>
      </c>
      <c r="V1765" s="30">
        <f t="shared" si="381"/>
        <v>162.6585</v>
      </c>
      <c r="W1765" s="30">
        <f t="shared" si="382"/>
        <v>0</v>
      </c>
      <c r="X1765" s="30">
        <f t="shared" si="383"/>
        <v>0</v>
      </c>
      <c r="Y1765" s="30">
        <f t="shared" si="384"/>
        <v>19.519020000000001</v>
      </c>
      <c r="Z1765" s="30">
        <f t="shared" si="385"/>
        <v>115</v>
      </c>
      <c r="AA1765" s="30">
        <f t="shared" si="386"/>
        <v>1.4652014652014651</v>
      </c>
      <c r="AB1765" s="30">
        <f t="shared" si="387"/>
        <v>0</v>
      </c>
      <c r="AC1765" s="30">
        <f t="shared" si="390"/>
        <v>785.74727853479862</v>
      </c>
    </row>
    <row r="1766" spans="1:29" x14ac:dyDescent="0.35">
      <c r="A1766" s="5">
        <v>45119.964906898145</v>
      </c>
      <c r="B1766" s="1">
        <v>2</v>
      </c>
      <c r="C1766" s="6">
        <v>1859.02</v>
      </c>
      <c r="D1766" s="6">
        <v>1</v>
      </c>
      <c r="E1766" s="7" t="s">
        <v>19</v>
      </c>
      <c r="F1766" s="5">
        <v>45121.458333333336</v>
      </c>
      <c r="G1766" s="1">
        <v>2</v>
      </c>
      <c r="H1766" s="5">
        <v>45094.616103807872</v>
      </c>
      <c r="I1766" s="7" t="s">
        <v>20</v>
      </c>
      <c r="J1766" s="7"/>
      <c r="K1766" s="7" t="s">
        <v>38</v>
      </c>
      <c r="L1766" s="7" t="s">
        <v>31</v>
      </c>
      <c r="M1766" s="7" t="s">
        <v>34</v>
      </c>
      <c r="N1766" s="7" t="s">
        <v>23</v>
      </c>
      <c r="O1766" s="7" t="s">
        <v>38</v>
      </c>
      <c r="P1766" s="25">
        <f t="shared" si="391"/>
        <v>1765</v>
      </c>
      <c r="Q1766" s="28">
        <f t="shared" si="388"/>
        <v>45108</v>
      </c>
      <c r="R1766" s="28" t="str">
        <f t="shared" si="378"/>
        <v>OTA</v>
      </c>
      <c r="S1766" s="28" t="str">
        <f t="shared" si="379"/>
        <v>OTA</v>
      </c>
      <c r="T1766" s="29">
        <f t="shared" si="380"/>
        <v>1.4652014652014652E-3</v>
      </c>
      <c r="U1766" s="29">
        <f t="shared" si="389"/>
        <v>1.4652014652014652E-3</v>
      </c>
      <c r="V1766" s="30">
        <f t="shared" si="381"/>
        <v>278.85300000000001</v>
      </c>
      <c r="W1766" s="30">
        <f t="shared" si="382"/>
        <v>0</v>
      </c>
      <c r="X1766" s="30">
        <f t="shared" si="383"/>
        <v>0</v>
      </c>
      <c r="Y1766" s="30">
        <f t="shared" si="384"/>
        <v>33.462359999999997</v>
      </c>
      <c r="Z1766" s="30">
        <f t="shared" si="385"/>
        <v>153.33333333333331</v>
      </c>
      <c r="AA1766" s="30">
        <f t="shared" si="386"/>
        <v>2.9304029304029302</v>
      </c>
      <c r="AB1766" s="30">
        <f t="shared" si="387"/>
        <v>0</v>
      </c>
      <c r="AC1766" s="30">
        <f t="shared" si="390"/>
        <v>1390.4409037362639</v>
      </c>
    </row>
    <row r="1767" spans="1:29" x14ac:dyDescent="0.35">
      <c r="A1767" s="5">
        <v>45120.022075752313</v>
      </c>
      <c r="B1767" s="1">
        <v>1</v>
      </c>
      <c r="C1767" s="6">
        <v>1137.8599999999999</v>
      </c>
      <c r="D1767" s="6">
        <v>1</v>
      </c>
      <c r="E1767" s="7" t="s">
        <v>19</v>
      </c>
      <c r="F1767" s="5">
        <v>45120.458333333336</v>
      </c>
      <c r="G1767" s="1">
        <v>2</v>
      </c>
      <c r="H1767" s="5">
        <v>45111.839996180555</v>
      </c>
      <c r="I1767" s="7" t="s">
        <v>20</v>
      </c>
      <c r="J1767" s="7"/>
      <c r="K1767" s="7" t="s">
        <v>60</v>
      </c>
      <c r="L1767" s="7" t="s">
        <v>21</v>
      </c>
      <c r="M1767" s="7" t="s">
        <v>22</v>
      </c>
      <c r="N1767" s="7" t="s">
        <v>28</v>
      </c>
      <c r="O1767" s="7" t="s">
        <v>61</v>
      </c>
      <c r="P1767" s="25">
        <f t="shared" si="391"/>
        <v>1766</v>
      </c>
      <c r="Q1767" s="28">
        <f t="shared" si="388"/>
        <v>45108</v>
      </c>
      <c r="R1767" s="28" t="str">
        <f t="shared" si="378"/>
        <v>WEB</v>
      </c>
      <c r="S1767" s="28" t="str">
        <f t="shared" si="379"/>
        <v>META</v>
      </c>
      <c r="T1767" s="29">
        <f t="shared" si="380"/>
        <v>1.6863406408094434E-3</v>
      </c>
      <c r="U1767" s="29">
        <f t="shared" si="389"/>
        <v>1.6863406408094434E-3</v>
      </c>
      <c r="V1767" s="30">
        <f t="shared" si="381"/>
        <v>0</v>
      </c>
      <c r="W1767" s="30">
        <f t="shared" si="382"/>
        <v>0</v>
      </c>
      <c r="X1767" s="30">
        <f t="shared" si="383"/>
        <v>0</v>
      </c>
      <c r="Y1767" s="30">
        <f t="shared" si="384"/>
        <v>20.481479999999998</v>
      </c>
      <c r="Z1767" s="30">
        <f t="shared" si="385"/>
        <v>115</v>
      </c>
      <c r="AA1767" s="30">
        <f t="shared" si="386"/>
        <v>0</v>
      </c>
      <c r="AB1767" s="30">
        <f t="shared" si="387"/>
        <v>0</v>
      </c>
      <c r="AC1767" s="30">
        <f t="shared" si="390"/>
        <v>1002.3785199999999</v>
      </c>
    </row>
    <row r="1768" spans="1:29" x14ac:dyDescent="0.35">
      <c r="A1768" s="5">
        <v>45119.730885925928</v>
      </c>
      <c r="B1768" s="1">
        <v>2</v>
      </c>
      <c r="C1768" s="6">
        <v>2143.21</v>
      </c>
      <c r="D1768" s="6">
        <v>1</v>
      </c>
      <c r="E1768" s="7" t="s">
        <v>19</v>
      </c>
      <c r="F1768" s="5">
        <v>45121.440418634258</v>
      </c>
      <c r="G1768" s="1">
        <v>2</v>
      </c>
      <c r="H1768" s="5">
        <v>45101.350831458331</v>
      </c>
      <c r="I1768" s="7" t="s">
        <v>20</v>
      </c>
      <c r="J1768" s="7"/>
      <c r="K1768" s="7" t="s">
        <v>50</v>
      </c>
      <c r="L1768" s="7" t="s">
        <v>31</v>
      </c>
      <c r="M1768" s="7" t="s">
        <v>32</v>
      </c>
      <c r="N1768" s="7" t="s">
        <v>28</v>
      </c>
      <c r="O1768" s="7" t="s">
        <v>51</v>
      </c>
      <c r="P1768" s="25">
        <f t="shared" si="391"/>
        <v>1767</v>
      </c>
      <c r="Q1768" s="28">
        <f t="shared" si="388"/>
        <v>45108</v>
      </c>
      <c r="R1768" s="28" t="str">
        <f t="shared" si="378"/>
        <v>OTA</v>
      </c>
      <c r="S1768" s="28" t="str">
        <f t="shared" si="379"/>
        <v>OTA</v>
      </c>
      <c r="T1768" s="29">
        <f t="shared" si="380"/>
        <v>1.4652014652014652E-3</v>
      </c>
      <c r="U1768" s="29">
        <f t="shared" si="389"/>
        <v>1.4652014652014652E-3</v>
      </c>
      <c r="V1768" s="30">
        <f t="shared" si="381"/>
        <v>321.48149999999998</v>
      </c>
      <c r="W1768" s="30">
        <f t="shared" si="382"/>
        <v>0</v>
      </c>
      <c r="X1768" s="30">
        <f t="shared" si="383"/>
        <v>0</v>
      </c>
      <c r="Y1768" s="30">
        <f t="shared" si="384"/>
        <v>38.577779999999997</v>
      </c>
      <c r="Z1768" s="30">
        <f t="shared" si="385"/>
        <v>153.33333333333331</v>
      </c>
      <c r="AA1768" s="30">
        <f t="shared" si="386"/>
        <v>2.9304029304029302</v>
      </c>
      <c r="AB1768" s="30">
        <f t="shared" si="387"/>
        <v>0</v>
      </c>
      <c r="AC1768" s="30">
        <f t="shared" si="390"/>
        <v>1626.8869837362638</v>
      </c>
    </row>
    <row r="1769" spans="1:29" x14ac:dyDescent="0.35">
      <c r="A1769" s="5">
        <v>45119.666352719905</v>
      </c>
      <c r="B1769" s="1">
        <v>1</v>
      </c>
      <c r="C1769" s="6">
        <v>855.8</v>
      </c>
      <c r="D1769" s="6">
        <v>1</v>
      </c>
      <c r="E1769" s="7" t="s">
        <v>19</v>
      </c>
      <c r="F1769" s="5">
        <v>45120.246891793984</v>
      </c>
      <c r="G1769" s="1">
        <v>2</v>
      </c>
      <c r="H1769" s="5">
        <v>45008.350655462964</v>
      </c>
      <c r="I1769" s="7" t="s">
        <v>20</v>
      </c>
      <c r="J1769" s="7"/>
      <c r="K1769" s="7"/>
      <c r="L1769" s="7" t="s">
        <v>21</v>
      </c>
      <c r="M1769" s="7" t="s">
        <v>45</v>
      </c>
      <c r="N1769" s="7" t="s">
        <v>28</v>
      </c>
      <c r="O1769" s="7" t="s">
        <v>46</v>
      </c>
      <c r="P1769" s="25">
        <f t="shared" si="391"/>
        <v>1768</v>
      </c>
      <c r="Q1769" s="28">
        <f t="shared" si="388"/>
        <v>45108</v>
      </c>
      <c r="R1769" s="28" t="str">
        <f t="shared" si="378"/>
        <v>WEB</v>
      </c>
      <c r="S1769" s="28" t="str">
        <f t="shared" si="379"/>
        <v>WEBSITE</v>
      </c>
      <c r="T1769" s="29">
        <f t="shared" si="380"/>
        <v>1.6863406408094434E-3</v>
      </c>
      <c r="U1769" s="29">
        <f t="shared" si="389"/>
        <v>1.6863406408094434E-3</v>
      </c>
      <c r="V1769" s="30">
        <f t="shared" si="381"/>
        <v>8.5579999999999998</v>
      </c>
      <c r="W1769" s="30">
        <f t="shared" si="382"/>
        <v>50</v>
      </c>
      <c r="X1769" s="30">
        <f t="shared" si="383"/>
        <v>0</v>
      </c>
      <c r="Y1769" s="30">
        <f t="shared" si="384"/>
        <v>11.981199999999999</v>
      </c>
      <c r="Z1769" s="30">
        <f t="shared" si="385"/>
        <v>115</v>
      </c>
      <c r="AA1769" s="30">
        <f t="shared" si="386"/>
        <v>16.863406408094434</v>
      </c>
      <c r="AB1769" s="30">
        <f t="shared" si="387"/>
        <v>0</v>
      </c>
      <c r="AC1769" s="30">
        <f t="shared" si="390"/>
        <v>653.39739359190548</v>
      </c>
    </row>
    <row r="1770" spans="1:29" x14ac:dyDescent="0.35">
      <c r="A1770" s="5">
        <v>45119.687549930553</v>
      </c>
      <c r="B1770" s="1">
        <v>5</v>
      </c>
      <c r="C1770" s="6">
        <v>5368.58</v>
      </c>
      <c r="D1770" s="6">
        <v>1</v>
      </c>
      <c r="E1770" s="7" t="s">
        <v>19</v>
      </c>
      <c r="F1770" s="5">
        <v>45124.548539722222</v>
      </c>
      <c r="G1770" s="1">
        <v>1</v>
      </c>
      <c r="H1770" s="5">
        <v>45117.703607314812</v>
      </c>
      <c r="I1770" s="7" t="s">
        <v>41</v>
      </c>
      <c r="J1770" s="7"/>
      <c r="K1770" s="7" t="s">
        <v>35</v>
      </c>
      <c r="L1770" s="7" t="s">
        <v>31</v>
      </c>
      <c r="M1770" s="7" t="s">
        <v>32</v>
      </c>
      <c r="N1770" s="7" t="s">
        <v>33</v>
      </c>
      <c r="O1770" s="7" t="s">
        <v>68</v>
      </c>
      <c r="P1770" s="25">
        <f t="shared" si="391"/>
        <v>1769</v>
      </c>
      <c r="Q1770" s="28">
        <f t="shared" si="388"/>
        <v>45108</v>
      </c>
      <c r="R1770" s="28" t="str">
        <f t="shared" si="378"/>
        <v>OTA</v>
      </c>
      <c r="S1770" s="28" t="str">
        <f t="shared" si="379"/>
        <v>OTA</v>
      </c>
      <c r="T1770" s="29">
        <f t="shared" si="380"/>
        <v>3.663003663003663E-3</v>
      </c>
      <c r="U1770" s="29">
        <f t="shared" si="389"/>
        <v>3.663003663003663E-3</v>
      </c>
      <c r="V1770" s="30">
        <f t="shared" si="381"/>
        <v>805.28699999999992</v>
      </c>
      <c r="W1770" s="30">
        <f t="shared" si="382"/>
        <v>0</v>
      </c>
      <c r="X1770" s="30">
        <f t="shared" si="383"/>
        <v>0</v>
      </c>
      <c r="Y1770" s="30">
        <f t="shared" si="384"/>
        <v>96.634439999999998</v>
      </c>
      <c r="Z1770" s="30">
        <f t="shared" si="385"/>
        <v>268.33333333333331</v>
      </c>
      <c r="AA1770" s="30">
        <f t="shared" si="386"/>
        <v>7.3260073260073257</v>
      </c>
      <c r="AB1770" s="30">
        <f t="shared" si="387"/>
        <v>0</v>
      </c>
      <c r="AC1770" s="30">
        <f t="shared" si="390"/>
        <v>4190.9992193406597</v>
      </c>
    </row>
    <row r="1771" spans="1:29" x14ac:dyDescent="0.35">
      <c r="A1771" s="5">
        <v>45119.647964780095</v>
      </c>
      <c r="B1771" s="1">
        <v>1</v>
      </c>
      <c r="C1771" s="6">
        <v>1111.04</v>
      </c>
      <c r="D1771" s="6">
        <v>1</v>
      </c>
      <c r="E1771" s="7" t="s">
        <v>19</v>
      </c>
      <c r="F1771" s="5">
        <v>45120.458333333336</v>
      </c>
      <c r="G1771" s="1">
        <v>2</v>
      </c>
      <c r="H1771" s="5">
        <v>45117.638222638889</v>
      </c>
      <c r="I1771" s="7" t="s">
        <v>41</v>
      </c>
      <c r="J1771" s="7"/>
      <c r="K1771" s="7" t="s">
        <v>35</v>
      </c>
      <c r="L1771" s="7" t="s">
        <v>31</v>
      </c>
      <c r="M1771" s="7" t="s">
        <v>32</v>
      </c>
      <c r="N1771" s="7" t="s">
        <v>33</v>
      </c>
      <c r="O1771" s="7" t="s">
        <v>47</v>
      </c>
      <c r="P1771" s="25">
        <f t="shared" si="391"/>
        <v>1770</v>
      </c>
      <c r="Q1771" s="28">
        <f t="shared" si="388"/>
        <v>45108</v>
      </c>
      <c r="R1771" s="28" t="str">
        <f t="shared" si="378"/>
        <v>OTA</v>
      </c>
      <c r="S1771" s="28" t="str">
        <f t="shared" si="379"/>
        <v>OTA</v>
      </c>
      <c r="T1771" s="29">
        <f t="shared" si="380"/>
        <v>7.326007326007326E-4</v>
      </c>
      <c r="U1771" s="29">
        <f t="shared" si="389"/>
        <v>7.326007326007326E-4</v>
      </c>
      <c r="V1771" s="30">
        <f t="shared" si="381"/>
        <v>166.65599999999998</v>
      </c>
      <c r="W1771" s="30">
        <f t="shared" si="382"/>
        <v>0</v>
      </c>
      <c r="X1771" s="30">
        <f t="shared" si="383"/>
        <v>0</v>
      </c>
      <c r="Y1771" s="30">
        <f t="shared" si="384"/>
        <v>19.998719999999999</v>
      </c>
      <c r="Z1771" s="30">
        <f t="shared" si="385"/>
        <v>115</v>
      </c>
      <c r="AA1771" s="30">
        <f t="shared" si="386"/>
        <v>1.4652014652014651</v>
      </c>
      <c r="AB1771" s="30">
        <f t="shared" si="387"/>
        <v>0</v>
      </c>
      <c r="AC1771" s="30">
        <f t="shared" si="390"/>
        <v>807.92007853479845</v>
      </c>
    </row>
    <row r="1772" spans="1:29" x14ac:dyDescent="0.35">
      <c r="A1772" s="5">
        <v>45119.778418541668</v>
      </c>
      <c r="B1772" s="1">
        <v>1</v>
      </c>
      <c r="C1772" s="6">
        <v>1594.05</v>
      </c>
      <c r="D1772" s="6">
        <v>1</v>
      </c>
      <c r="E1772" s="7" t="s">
        <v>19</v>
      </c>
      <c r="F1772" s="5">
        <v>45120.458185370371</v>
      </c>
      <c r="G1772" s="1">
        <v>2</v>
      </c>
      <c r="H1772" s="5">
        <v>45102.822277893516</v>
      </c>
      <c r="I1772" s="7" t="s">
        <v>41</v>
      </c>
      <c r="J1772" s="7"/>
      <c r="K1772" s="7"/>
      <c r="L1772" s="7" t="s">
        <v>21</v>
      </c>
      <c r="M1772" s="7" t="s">
        <v>54</v>
      </c>
      <c r="N1772" s="7" t="s">
        <v>23</v>
      </c>
      <c r="O1772" s="7" t="s">
        <v>46</v>
      </c>
      <c r="P1772" s="25">
        <f t="shared" si="391"/>
        <v>1771</v>
      </c>
      <c r="Q1772" s="28">
        <f t="shared" si="388"/>
        <v>45108</v>
      </c>
      <c r="R1772" s="28" t="str">
        <f t="shared" si="378"/>
        <v>WEB</v>
      </c>
      <c r="S1772" s="28" t="str">
        <f t="shared" si="379"/>
        <v>WEBSITE</v>
      </c>
      <c r="T1772" s="29">
        <f t="shared" si="380"/>
        <v>1.6863406408094434E-3</v>
      </c>
      <c r="U1772" s="29">
        <f t="shared" si="389"/>
        <v>1.6863406408094434E-3</v>
      </c>
      <c r="V1772" s="30">
        <f t="shared" si="381"/>
        <v>15.9405</v>
      </c>
      <c r="W1772" s="30">
        <f t="shared" si="382"/>
        <v>50</v>
      </c>
      <c r="X1772" s="30">
        <f t="shared" si="383"/>
        <v>0</v>
      </c>
      <c r="Y1772" s="30">
        <f t="shared" si="384"/>
        <v>22.316700000000001</v>
      </c>
      <c r="Z1772" s="30">
        <f t="shared" si="385"/>
        <v>115</v>
      </c>
      <c r="AA1772" s="30">
        <f t="shared" si="386"/>
        <v>16.863406408094434</v>
      </c>
      <c r="AB1772" s="30">
        <f t="shared" si="387"/>
        <v>0</v>
      </c>
      <c r="AC1772" s="30">
        <f t="shared" si="390"/>
        <v>1373.9293935919054</v>
      </c>
    </row>
    <row r="1773" spans="1:29" x14ac:dyDescent="0.35">
      <c r="A1773" s="5">
        <v>45119.750046145833</v>
      </c>
      <c r="B1773" s="1">
        <v>2</v>
      </c>
      <c r="C1773" s="6">
        <v>2619.65</v>
      </c>
      <c r="D1773" s="6">
        <v>1</v>
      </c>
      <c r="E1773" s="7" t="s">
        <v>19</v>
      </c>
      <c r="F1773" s="5">
        <v>45121.361210787036</v>
      </c>
      <c r="G1773" s="1">
        <v>2</v>
      </c>
      <c r="H1773" s="5">
        <v>45115.961255057868</v>
      </c>
      <c r="I1773" s="7" t="s">
        <v>41</v>
      </c>
      <c r="J1773" s="7"/>
      <c r="K1773" s="7"/>
      <c r="L1773" s="7" t="s">
        <v>21</v>
      </c>
      <c r="M1773" s="7" t="s">
        <v>52</v>
      </c>
      <c r="N1773" s="7" t="s">
        <v>33</v>
      </c>
      <c r="O1773" s="7" t="s">
        <v>46</v>
      </c>
      <c r="P1773" s="25">
        <f t="shared" si="391"/>
        <v>1772</v>
      </c>
      <c r="Q1773" s="28">
        <f t="shared" si="388"/>
        <v>45108</v>
      </c>
      <c r="R1773" s="28" t="str">
        <f t="shared" si="378"/>
        <v>WEB</v>
      </c>
      <c r="S1773" s="28" t="str">
        <f t="shared" si="379"/>
        <v>WEBSITE</v>
      </c>
      <c r="T1773" s="29">
        <f t="shared" si="380"/>
        <v>3.3726812816188868E-3</v>
      </c>
      <c r="U1773" s="29">
        <f t="shared" si="389"/>
        <v>3.3726812816188868E-3</v>
      </c>
      <c r="V1773" s="30">
        <f t="shared" si="381"/>
        <v>26.1965</v>
      </c>
      <c r="W1773" s="30">
        <f t="shared" si="382"/>
        <v>50</v>
      </c>
      <c r="X1773" s="30">
        <f t="shared" si="383"/>
        <v>0</v>
      </c>
      <c r="Y1773" s="30">
        <f t="shared" si="384"/>
        <v>36.6751</v>
      </c>
      <c r="Z1773" s="30">
        <f t="shared" si="385"/>
        <v>153.33333333333331</v>
      </c>
      <c r="AA1773" s="30">
        <f t="shared" si="386"/>
        <v>33.726812816188868</v>
      </c>
      <c r="AB1773" s="30">
        <f t="shared" si="387"/>
        <v>0</v>
      </c>
      <c r="AC1773" s="30">
        <f t="shared" si="390"/>
        <v>2319.718253850478</v>
      </c>
    </row>
    <row r="1774" spans="1:29" x14ac:dyDescent="0.35">
      <c r="A1774" s="5">
        <v>45119.755998587963</v>
      </c>
      <c r="B1774" s="1">
        <v>3</v>
      </c>
      <c r="C1774" s="6">
        <v>3925</v>
      </c>
      <c r="D1774" s="6">
        <v>1</v>
      </c>
      <c r="E1774" s="7" t="s">
        <v>19</v>
      </c>
      <c r="F1774" s="5">
        <v>45122.430342662039</v>
      </c>
      <c r="G1774" s="1">
        <v>2</v>
      </c>
      <c r="H1774" s="5">
        <v>44974.726524976853</v>
      </c>
      <c r="I1774" s="7" t="s">
        <v>41</v>
      </c>
      <c r="J1774" s="7"/>
      <c r="K1774" s="7" t="s">
        <v>30</v>
      </c>
      <c r="L1774" s="7" t="s">
        <v>31</v>
      </c>
      <c r="M1774" s="7" t="s">
        <v>32</v>
      </c>
      <c r="N1774" s="7" t="s">
        <v>33</v>
      </c>
      <c r="O1774" s="7" t="s">
        <v>30</v>
      </c>
      <c r="P1774" s="25">
        <f t="shared" si="391"/>
        <v>1773</v>
      </c>
      <c r="Q1774" s="28">
        <f t="shared" si="388"/>
        <v>45108</v>
      </c>
      <c r="R1774" s="28" t="str">
        <f t="shared" si="378"/>
        <v>OTA</v>
      </c>
      <c r="S1774" s="28" t="str">
        <f t="shared" si="379"/>
        <v>OTA</v>
      </c>
      <c r="T1774" s="29">
        <f t="shared" si="380"/>
        <v>2.1978021978021978E-3</v>
      </c>
      <c r="U1774" s="29">
        <f t="shared" si="389"/>
        <v>2.1978021978021978E-3</v>
      </c>
      <c r="V1774" s="30">
        <f t="shared" si="381"/>
        <v>588.75</v>
      </c>
      <c r="W1774" s="30">
        <f t="shared" si="382"/>
        <v>0</v>
      </c>
      <c r="X1774" s="30">
        <f t="shared" si="383"/>
        <v>0</v>
      </c>
      <c r="Y1774" s="30">
        <f t="shared" si="384"/>
        <v>70.649999999999991</v>
      </c>
      <c r="Z1774" s="30">
        <f t="shared" si="385"/>
        <v>191.66666666666666</v>
      </c>
      <c r="AA1774" s="30">
        <f t="shared" si="386"/>
        <v>4.395604395604396</v>
      </c>
      <c r="AB1774" s="30">
        <f t="shared" si="387"/>
        <v>0</v>
      </c>
      <c r="AC1774" s="30">
        <f t="shared" si="390"/>
        <v>3069.5377289377288</v>
      </c>
    </row>
    <row r="1775" spans="1:29" x14ac:dyDescent="0.35">
      <c r="A1775" s="5">
        <v>45119.99919141204</v>
      </c>
      <c r="B1775" s="1">
        <v>1</v>
      </c>
      <c r="C1775" s="6">
        <v>1111.07</v>
      </c>
      <c r="D1775" s="6">
        <v>1</v>
      </c>
      <c r="E1775" s="7" t="s">
        <v>19</v>
      </c>
      <c r="F1775" s="5">
        <v>45120.458333333336</v>
      </c>
      <c r="G1775" s="1">
        <v>2</v>
      </c>
      <c r="H1775" s="5">
        <v>45119.00568412037</v>
      </c>
      <c r="I1775" s="7" t="s">
        <v>41</v>
      </c>
      <c r="J1775" s="7"/>
      <c r="K1775" s="7" t="s">
        <v>35</v>
      </c>
      <c r="L1775" s="7" t="s">
        <v>31</v>
      </c>
      <c r="M1775" s="7" t="s">
        <v>32</v>
      </c>
      <c r="N1775" s="7" t="s">
        <v>33</v>
      </c>
      <c r="O1775" s="7" t="s">
        <v>47</v>
      </c>
      <c r="P1775" s="25">
        <f t="shared" si="391"/>
        <v>1774</v>
      </c>
      <c r="Q1775" s="28">
        <f t="shared" si="388"/>
        <v>45108</v>
      </c>
      <c r="R1775" s="28" t="str">
        <f t="shared" si="378"/>
        <v>OTA</v>
      </c>
      <c r="S1775" s="28" t="str">
        <f t="shared" si="379"/>
        <v>OTA</v>
      </c>
      <c r="T1775" s="29">
        <f t="shared" si="380"/>
        <v>7.326007326007326E-4</v>
      </c>
      <c r="U1775" s="29">
        <f t="shared" si="389"/>
        <v>7.326007326007326E-4</v>
      </c>
      <c r="V1775" s="30">
        <f t="shared" si="381"/>
        <v>166.66049999999998</v>
      </c>
      <c r="W1775" s="30">
        <f t="shared" si="382"/>
        <v>0</v>
      </c>
      <c r="X1775" s="30">
        <f t="shared" si="383"/>
        <v>0</v>
      </c>
      <c r="Y1775" s="30">
        <f t="shared" si="384"/>
        <v>19.999259999999996</v>
      </c>
      <c r="Z1775" s="30">
        <f t="shared" si="385"/>
        <v>115</v>
      </c>
      <c r="AA1775" s="30">
        <f t="shared" si="386"/>
        <v>1.4652014652014651</v>
      </c>
      <c r="AB1775" s="30">
        <f t="shared" si="387"/>
        <v>0</v>
      </c>
      <c r="AC1775" s="30">
        <f t="shared" si="390"/>
        <v>807.94503853479841</v>
      </c>
    </row>
    <row r="1776" spans="1:29" x14ac:dyDescent="0.35">
      <c r="A1776" s="5">
        <v>45119.625429560183</v>
      </c>
      <c r="B1776" s="1">
        <v>1</v>
      </c>
      <c r="C1776" s="6">
        <v>1111.07</v>
      </c>
      <c r="D1776" s="6">
        <v>1</v>
      </c>
      <c r="E1776" s="7" t="s">
        <v>19</v>
      </c>
      <c r="F1776" s="5">
        <v>45120.402011087965</v>
      </c>
      <c r="G1776" s="1">
        <v>2</v>
      </c>
      <c r="H1776" s="5">
        <v>45118.929323668985</v>
      </c>
      <c r="I1776" s="7" t="s">
        <v>41</v>
      </c>
      <c r="J1776" s="7"/>
      <c r="K1776" s="7" t="s">
        <v>35</v>
      </c>
      <c r="L1776" s="7" t="s">
        <v>31</v>
      </c>
      <c r="M1776" s="7" t="s">
        <v>32</v>
      </c>
      <c r="N1776" s="7" t="s">
        <v>33</v>
      </c>
      <c r="O1776" s="7" t="s">
        <v>47</v>
      </c>
      <c r="P1776" s="25">
        <f t="shared" si="391"/>
        <v>1775</v>
      </c>
      <c r="Q1776" s="28">
        <f t="shared" si="388"/>
        <v>45108</v>
      </c>
      <c r="R1776" s="28" t="str">
        <f t="shared" si="378"/>
        <v>OTA</v>
      </c>
      <c r="S1776" s="28" t="str">
        <f t="shared" si="379"/>
        <v>OTA</v>
      </c>
      <c r="T1776" s="29">
        <f t="shared" si="380"/>
        <v>7.326007326007326E-4</v>
      </c>
      <c r="U1776" s="29">
        <f t="shared" si="389"/>
        <v>7.326007326007326E-4</v>
      </c>
      <c r="V1776" s="30">
        <f t="shared" si="381"/>
        <v>166.66049999999998</v>
      </c>
      <c r="W1776" s="30">
        <f t="shared" si="382"/>
        <v>0</v>
      </c>
      <c r="X1776" s="30">
        <f t="shared" si="383"/>
        <v>0</v>
      </c>
      <c r="Y1776" s="30">
        <f t="shared" si="384"/>
        <v>19.999259999999996</v>
      </c>
      <c r="Z1776" s="30">
        <f t="shared" si="385"/>
        <v>115</v>
      </c>
      <c r="AA1776" s="30">
        <f t="shared" si="386"/>
        <v>1.4652014652014651</v>
      </c>
      <c r="AB1776" s="30">
        <f t="shared" si="387"/>
        <v>0</v>
      </c>
      <c r="AC1776" s="30">
        <f t="shared" si="390"/>
        <v>807.94503853479841</v>
      </c>
    </row>
    <row r="1777" spans="1:29" x14ac:dyDescent="0.35">
      <c r="A1777" s="5">
        <v>45119.755046712962</v>
      </c>
      <c r="B1777" s="1">
        <v>3</v>
      </c>
      <c r="C1777" s="6">
        <v>4341.96</v>
      </c>
      <c r="D1777" s="6">
        <v>1</v>
      </c>
      <c r="E1777" s="7" t="s">
        <v>19</v>
      </c>
      <c r="F1777" s="5">
        <v>45122.415354791665</v>
      </c>
      <c r="G1777" s="1">
        <v>2</v>
      </c>
      <c r="H1777" s="5">
        <v>44974.726524976853</v>
      </c>
      <c r="I1777" s="7" t="s">
        <v>41</v>
      </c>
      <c r="J1777" s="7"/>
      <c r="K1777" s="7" t="s">
        <v>30</v>
      </c>
      <c r="L1777" s="7" t="s">
        <v>31</v>
      </c>
      <c r="M1777" s="7" t="s">
        <v>32</v>
      </c>
      <c r="N1777" s="7" t="s">
        <v>33</v>
      </c>
      <c r="O1777" s="7" t="s">
        <v>30</v>
      </c>
      <c r="P1777" s="25">
        <f t="shared" si="391"/>
        <v>1776</v>
      </c>
      <c r="Q1777" s="28">
        <f t="shared" si="388"/>
        <v>45108</v>
      </c>
      <c r="R1777" s="28" t="str">
        <f t="shared" si="378"/>
        <v>OTA</v>
      </c>
      <c r="S1777" s="28" t="str">
        <f t="shared" si="379"/>
        <v>OTA</v>
      </c>
      <c r="T1777" s="29">
        <f t="shared" si="380"/>
        <v>2.1978021978021978E-3</v>
      </c>
      <c r="U1777" s="29">
        <f t="shared" si="389"/>
        <v>2.1978021978021978E-3</v>
      </c>
      <c r="V1777" s="30">
        <f t="shared" si="381"/>
        <v>651.29399999999998</v>
      </c>
      <c r="W1777" s="30">
        <f t="shared" si="382"/>
        <v>0</v>
      </c>
      <c r="X1777" s="30">
        <f t="shared" si="383"/>
        <v>0</v>
      </c>
      <c r="Y1777" s="30">
        <f t="shared" si="384"/>
        <v>78.155279999999991</v>
      </c>
      <c r="Z1777" s="30">
        <f t="shared" si="385"/>
        <v>191.66666666666666</v>
      </c>
      <c r="AA1777" s="30">
        <f t="shared" si="386"/>
        <v>4.395604395604396</v>
      </c>
      <c r="AB1777" s="30">
        <f t="shared" si="387"/>
        <v>0</v>
      </c>
      <c r="AC1777" s="30">
        <f t="shared" si="390"/>
        <v>3416.4484489377292</v>
      </c>
    </row>
    <row r="1778" spans="1:29" x14ac:dyDescent="0.35">
      <c r="A1778" s="5">
        <v>45119.919529710649</v>
      </c>
      <c r="B1778" s="1">
        <v>3</v>
      </c>
      <c r="C1778" s="6">
        <v>4378.8599999999997</v>
      </c>
      <c r="D1778" s="6">
        <v>1</v>
      </c>
      <c r="E1778" s="7" t="s">
        <v>19</v>
      </c>
      <c r="F1778" s="5">
        <v>45122.30600571759</v>
      </c>
      <c r="G1778" s="1">
        <v>2</v>
      </c>
      <c r="H1778" s="5">
        <v>45117.367063356483</v>
      </c>
      <c r="I1778" s="7" t="s">
        <v>42</v>
      </c>
      <c r="J1778" s="7"/>
      <c r="K1778" s="7"/>
      <c r="L1778" s="7" t="s">
        <v>21</v>
      </c>
      <c r="M1778" s="7" t="s">
        <v>52</v>
      </c>
      <c r="N1778" s="7" t="s">
        <v>23</v>
      </c>
      <c r="O1778" s="7" t="s">
        <v>13</v>
      </c>
      <c r="P1778" s="25">
        <f t="shared" si="391"/>
        <v>1777</v>
      </c>
      <c r="Q1778" s="28">
        <f t="shared" si="388"/>
        <v>45108</v>
      </c>
      <c r="R1778" s="28" t="str">
        <f t="shared" si="378"/>
        <v>WEB</v>
      </c>
      <c r="S1778" s="28" t="str">
        <f t="shared" si="379"/>
        <v>OFFLINE</v>
      </c>
      <c r="T1778" s="29">
        <f t="shared" si="380"/>
        <v>5.0590219224283303E-3</v>
      </c>
      <c r="U1778" s="29">
        <f t="shared" si="389"/>
        <v>5.0590219224283303E-3</v>
      </c>
      <c r="V1778" s="30">
        <f t="shared" si="381"/>
        <v>0</v>
      </c>
      <c r="W1778" s="30">
        <f t="shared" si="382"/>
        <v>0</v>
      </c>
      <c r="X1778" s="30">
        <f t="shared" si="383"/>
        <v>0</v>
      </c>
      <c r="Y1778" s="30">
        <f t="shared" si="384"/>
        <v>61.304039999999993</v>
      </c>
      <c r="Z1778" s="30">
        <f t="shared" si="385"/>
        <v>191.66666666666666</v>
      </c>
      <c r="AA1778" s="30">
        <f t="shared" si="386"/>
        <v>0</v>
      </c>
      <c r="AB1778" s="30">
        <f t="shared" si="387"/>
        <v>0</v>
      </c>
      <c r="AC1778" s="30">
        <f t="shared" si="390"/>
        <v>4125.8892933333327</v>
      </c>
    </row>
    <row r="1779" spans="1:29" x14ac:dyDescent="0.35">
      <c r="A1779" s="5">
        <v>45119.864829409722</v>
      </c>
      <c r="B1779" s="1">
        <v>1</v>
      </c>
      <c r="C1779" s="6">
        <v>1209.29</v>
      </c>
      <c r="D1779" s="6">
        <v>1</v>
      </c>
      <c r="E1779" s="7" t="s">
        <v>19</v>
      </c>
      <c r="F1779" s="5">
        <v>45120.458333333336</v>
      </c>
      <c r="G1779" s="1">
        <v>1</v>
      </c>
      <c r="H1779" s="5">
        <v>45119.769875613427</v>
      </c>
      <c r="I1779" s="7" t="s">
        <v>42</v>
      </c>
      <c r="J1779" s="7"/>
      <c r="K1779" s="7" t="s">
        <v>60</v>
      </c>
      <c r="L1779" s="7" t="s">
        <v>21</v>
      </c>
      <c r="M1779" s="7" t="s">
        <v>22</v>
      </c>
      <c r="N1779" s="7" t="s">
        <v>23</v>
      </c>
      <c r="O1779" s="7" t="s">
        <v>61</v>
      </c>
      <c r="P1779" s="25">
        <f t="shared" si="391"/>
        <v>1778</v>
      </c>
      <c r="Q1779" s="28">
        <f t="shared" si="388"/>
        <v>45108</v>
      </c>
      <c r="R1779" s="28" t="str">
        <f t="shared" si="378"/>
        <v>WEB</v>
      </c>
      <c r="S1779" s="28" t="str">
        <f t="shared" si="379"/>
        <v>META</v>
      </c>
      <c r="T1779" s="29">
        <f t="shared" si="380"/>
        <v>1.6863406408094434E-3</v>
      </c>
      <c r="U1779" s="29">
        <f t="shared" si="389"/>
        <v>1.6863406408094434E-3</v>
      </c>
      <c r="V1779" s="30">
        <f t="shared" si="381"/>
        <v>0</v>
      </c>
      <c r="W1779" s="30">
        <f t="shared" si="382"/>
        <v>0</v>
      </c>
      <c r="X1779" s="30">
        <f t="shared" si="383"/>
        <v>0</v>
      </c>
      <c r="Y1779" s="30">
        <f t="shared" si="384"/>
        <v>21.767219999999998</v>
      </c>
      <c r="Z1779" s="30">
        <f t="shared" si="385"/>
        <v>115</v>
      </c>
      <c r="AA1779" s="30">
        <f t="shared" si="386"/>
        <v>0</v>
      </c>
      <c r="AB1779" s="30">
        <f t="shared" si="387"/>
        <v>0</v>
      </c>
      <c r="AC1779" s="30">
        <f t="shared" si="390"/>
        <v>1072.52278</v>
      </c>
    </row>
    <row r="1780" spans="1:29" x14ac:dyDescent="0.35">
      <c r="A1780" s="5">
        <v>45119.722409120368</v>
      </c>
      <c r="B1780" s="1">
        <v>1</v>
      </c>
      <c r="C1780" s="6">
        <v>1494.99</v>
      </c>
      <c r="D1780" s="6">
        <v>1</v>
      </c>
      <c r="E1780" s="7" t="s">
        <v>19</v>
      </c>
      <c r="F1780" s="5">
        <v>45120.449737754629</v>
      </c>
      <c r="G1780" s="1">
        <v>3</v>
      </c>
      <c r="H1780" s="5">
        <v>44934.059061770837</v>
      </c>
      <c r="I1780" s="7" t="s">
        <v>44</v>
      </c>
      <c r="J1780" s="7"/>
      <c r="K1780" s="7" t="s">
        <v>35</v>
      </c>
      <c r="L1780" s="7" t="s">
        <v>31</v>
      </c>
      <c r="M1780" s="7" t="s">
        <v>32</v>
      </c>
      <c r="N1780" s="7" t="s">
        <v>33</v>
      </c>
      <c r="O1780" s="7" t="s">
        <v>68</v>
      </c>
      <c r="P1780" s="25">
        <f t="shared" si="391"/>
        <v>1779</v>
      </c>
      <c r="Q1780" s="28">
        <f t="shared" si="388"/>
        <v>45108</v>
      </c>
      <c r="R1780" s="28" t="str">
        <f t="shared" si="378"/>
        <v>OTA</v>
      </c>
      <c r="S1780" s="28" t="str">
        <f t="shared" si="379"/>
        <v>OTA</v>
      </c>
      <c r="T1780" s="29">
        <f t="shared" si="380"/>
        <v>7.326007326007326E-4</v>
      </c>
      <c r="U1780" s="29">
        <f t="shared" si="389"/>
        <v>7.326007326007326E-4</v>
      </c>
      <c r="V1780" s="30">
        <f t="shared" si="381"/>
        <v>224.24850000000001</v>
      </c>
      <c r="W1780" s="30">
        <f t="shared" si="382"/>
        <v>0</v>
      </c>
      <c r="X1780" s="30">
        <f t="shared" si="383"/>
        <v>0</v>
      </c>
      <c r="Y1780" s="30">
        <f t="shared" si="384"/>
        <v>26.90982</v>
      </c>
      <c r="Z1780" s="30">
        <f t="shared" si="385"/>
        <v>115</v>
      </c>
      <c r="AA1780" s="30">
        <f t="shared" si="386"/>
        <v>1.4652014652014651</v>
      </c>
      <c r="AB1780" s="30">
        <f t="shared" si="387"/>
        <v>0</v>
      </c>
      <c r="AC1780" s="30">
        <f t="shared" si="390"/>
        <v>1127.3664785347985</v>
      </c>
    </row>
    <row r="1781" spans="1:29" x14ac:dyDescent="0.35">
      <c r="A1781" s="5">
        <v>45119.574130104163</v>
      </c>
      <c r="B1781" s="1">
        <v>1</v>
      </c>
      <c r="C1781" s="6">
        <v>2387.61</v>
      </c>
      <c r="D1781" s="6">
        <v>1</v>
      </c>
      <c r="E1781" s="7" t="s">
        <v>19</v>
      </c>
      <c r="F1781" s="5">
        <v>45120.456652430556</v>
      </c>
      <c r="G1781" s="1">
        <v>3</v>
      </c>
      <c r="H1781" s="5">
        <v>45081.682101053244</v>
      </c>
      <c r="I1781" s="7" t="s">
        <v>44</v>
      </c>
      <c r="J1781" s="7"/>
      <c r="K1781" s="7" t="s">
        <v>35</v>
      </c>
      <c r="L1781" s="7" t="s">
        <v>31</v>
      </c>
      <c r="M1781" s="7" t="s">
        <v>34</v>
      </c>
      <c r="N1781" s="7" t="s">
        <v>33</v>
      </c>
      <c r="O1781" s="7" t="s">
        <v>47</v>
      </c>
      <c r="P1781" s="25">
        <f t="shared" si="391"/>
        <v>1780</v>
      </c>
      <c r="Q1781" s="28">
        <f t="shared" si="388"/>
        <v>45108</v>
      </c>
      <c r="R1781" s="28" t="str">
        <f t="shared" si="378"/>
        <v>OTA</v>
      </c>
      <c r="S1781" s="28" t="str">
        <f t="shared" si="379"/>
        <v>OTA</v>
      </c>
      <c r="T1781" s="29">
        <f t="shared" si="380"/>
        <v>7.326007326007326E-4</v>
      </c>
      <c r="U1781" s="29">
        <f t="shared" si="389"/>
        <v>7.326007326007326E-4</v>
      </c>
      <c r="V1781" s="30">
        <f t="shared" si="381"/>
        <v>358.14150000000001</v>
      </c>
      <c r="W1781" s="30">
        <f t="shared" si="382"/>
        <v>0</v>
      </c>
      <c r="X1781" s="30">
        <f t="shared" si="383"/>
        <v>0</v>
      </c>
      <c r="Y1781" s="30">
        <f t="shared" si="384"/>
        <v>42.976979999999998</v>
      </c>
      <c r="Z1781" s="30">
        <f t="shared" si="385"/>
        <v>115</v>
      </c>
      <c r="AA1781" s="30">
        <f t="shared" si="386"/>
        <v>1.4652014652014651</v>
      </c>
      <c r="AB1781" s="30">
        <f t="shared" si="387"/>
        <v>0</v>
      </c>
      <c r="AC1781" s="30">
        <f t="shared" si="390"/>
        <v>1870.0263185347985</v>
      </c>
    </row>
    <row r="1782" spans="1:29" x14ac:dyDescent="0.35">
      <c r="A1782" s="5">
        <v>45119.7233328125</v>
      </c>
      <c r="B1782" s="1">
        <v>1</v>
      </c>
      <c r="C1782" s="6">
        <v>1494.99</v>
      </c>
      <c r="D1782" s="6">
        <v>1</v>
      </c>
      <c r="E1782" s="7" t="s">
        <v>19</v>
      </c>
      <c r="F1782" s="5">
        <v>45120.430796400462</v>
      </c>
      <c r="G1782" s="1">
        <v>4</v>
      </c>
      <c r="H1782" s="5">
        <v>44934.059119652775</v>
      </c>
      <c r="I1782" s="7" t="s">
        <v>44</v>
      </c>
      <c r="J1782" s="7"/>
      <c r="K1782" s="7" t="s">
        <v>35</v>
      </c>
      <c r="L1782" s="7" t="s">
        <v>31</v>
      </c>
      <c r="M1782" s="7" t="s">
        <v>32</v>
      </c>
      <c r="N1782" s="7" t="s">
        <v>33</v>
      </c>
      <c r="O1782" s="7" t="s">
        <v>68</v>
      </c>
      <c r="P1782" s="25">
        <f t="shared" si="391"/>
        <v>1781</v>
      </c>
      <c r="Q1782" s="28">
        <f t="shared" si="388"/>
        <v>45108</v>
      </c>
      <c r="R1782" s="28" t="str">
        <f t="shared" si="378"/>
        <v>OTA</v>
      </c>
      <c r="S1782" s="28" t="str">
        <f t="shared" si="379"/>
        <v>OTA</v>
      </c>
      <c r="T1782" s="29">
        <f t="shared" si="380"/>
        <v>7.326007326007326E-4</v>
      </c>
      <c r="U1782" s="29">
        <f t="shared" si="389"/>
        <v>7.326007326007326E-4</v>
      </c>
      <c r="V1782" s="30">
        <f t="shared" si="381"/>
        <v>224.24850000000001</v>
      </c>
      <c r="W1782" s="30">
        <f t="shared" si="382"/>
        <v>0</v>
      </c>
      <c r="X1782" s="30">
        <f t="shared" si="383"/>
        <v>0</v>
      </c>
      <c r="Y1782" s="30">
        <f t="shared" si="384"/>
        <v>26.90982</v>
      </c>
      <c r="Z1782" s="30">
        <f t="shared" si="385"/>
        <v>115</v>
      </c>
      <c r="AA1782" s="30">
        <f t="shared" si="386"/>
        <v>1.4652014652014651</v>
      </c>
      <c r="AB1782" s="30">
        <f t="shared" si="387"/>
        <v>0</v>
      </c>
      <c r="AC1782" s="30">
        <f t="shared" si="390"/>
        <v>1127.3664785347985</v>
      </c>
    </row>
    <row r="1783" spans="1:29" x14ac:dyDescent="0.35">
      <c r="A1783" s="5">
        <v>45119.828970196759</v>
      </c>
      <c r="B1783" s="1">
        <v>1</v>
      </c>
      <c r="C1783" s="6">
        <v>977.79</v>
      </c>
      <c r="D1783" s="6">
        <v>1</v>
      </c>
      <c r="E1783" s="7" t="s">
        <v>19</v>
      </c>
      <c r="F1783" s="5">
        <v>45120.426507847224</v>
      </c>
      <c r="G1783" s="1">
        <v>2</v>
      </c>
      <c r="H1783" s="5">
        <v>45119.828251990744</v>
      </c>
      <c r="I1783" s="7" t="s">
        <v>48</v>
      </c>
      <c r="J1783" s="7"/>
      <c r="K1783" s="7"/>
      <c r="L1783" s="7" t="s">
        <v>21</v>
      </c>
      <c r="M1783" s="7" t="s">
        <v>52</v>
      </c>
      <c r="N1783" s="7" t="s">
        <v>23</v>
      </c>
      <c r="O1783" s="7" t="s">
        <v>24</v>
      </c>
      <c r="P1783" s="25">
        <f t="shared" si="391"/>
        <v>1782</v>
      </c>
      <c r="Q1783" s="28">
        <f t="shared" si="388"/>
        <v>45108</v>
      </c>
      <c r="R1783" s="28" t="str">
        <f t="shared" si="378"/>
        <v>WEB</v>
      </c>
      <c r="S1783" s="28" t="str">
        <f t="shared" si="379"/>
        <v>OFFLINE</v>
      </c>
      <c r="T1783" s="29">
        <f t="shared" si="380"/>
        <v>1.6863406408094434E-3</v>
      </c>
      <c r="U1783" s="29">
        <f t="shared" si="389"/>
        <v>1.6863406408094434E-3</v>
      </c>
      <c r="V1783" s="30">
        <f t="shared" si="381"/>
        <v>0</v>
      </c>
      <c r="W1783" s="30">
        <f t="shared" si="382"/>
        <v>0</v>
      </c>
      <c r="X1783" s="30">
        <f t="shared" si="383"/>
        <v>0</v>
      </c>
      <c r="Y1783" s="30">
        <f t="shared" si="384"/>
        <v>13.68906</v>
      </c>
      <c r="Z1783" s="30">
        <f t="shared" si="385"/>
        <v>115</v>
      </c>
      <c r="AA1783" s="30">
        <f t="shared" si="386"/>
        <v>0</v>
      </c>
      <c r="AB1783" s="30">
        <f t="shared" si="387"/>
        <v>0</v>
      </c>
      <c r="AC1783" s="30">
        <f t="shared" si="390"/>
        <v>849.10093999999992</v>
      </c>
    </row>
    <row r="1784" spans="1:29" x14ac:dyDescent="0.35">
      <c r="A1784" s="5">
        <v>45119.948882893521</v>
      </c>
      <c r="B1784" s="1">
        <v>1</v>
      </c>
      <c r="C1784" s="6">
        <v>1669.36</v>
      </c>
      <c r="D1784" s="6">
        <v>1</v>
      </c>
      <c r="E1784" s="7" t="s">
        <v>19</v>
      </c>
      <c r="F1784" s="5">
        <v>45120.458333333336</v>
      </c>
      <c r="G1784" s="1">
        <v>4</v>
      </c>
      <c r="H1784" s="5">
        <v>45119.944234710645</v>
      </c>
      <c r="I1784" s="7" t="s">
        <v>63</v>
      </c>
      <c r="J1784" s="7"/>
      <c r="K1784" s="7"/>
      <c r="L1784" s="7" t="s">
        <v>21</v>
      </c>
      <c r="M1784" s="7" t="s">
        <v>52</v>
      </c>
      <c r="N1784" s="7" t="s">
        <v>23</v>
      </c>
      <c r="O1784" s="7" t="s">
        <v>24</v>
      </c>
      <c r="P1784" s="25">
        <f t="shared" si="391"/>
        <v>1783</v>
      </c>
      <c r="Q1784" s="28">
        <f t="shared" si="388"/>
        <v>45108</v>
      </c>
      <c r="R1784" s="28" t="str">
        <f t="shared" si="378"/>
        <v>WEB</v>
      </c>
      <c r="S1784" s="28" t="str">
        <f t="shared" si="379"/>
        <v>OFFLINE</v>
      </c>
      <c r="T1784" s="29">
        <f t="shared" si="380"/>
        <v>1.6863406408094434E-3</v>
      </c>
      <c r="U1784" s="29">
        <f t="shared" si="389"/>
        <v>1.6863406408094434E-3</v>
      </c>
      <c r="V1784" s="30">
        <f t="shared" si="381"/>
        <v>0</v>
      </c>
      <c r="W1784" s="30">
        <f t="shared" si="382"/>
        <v>0</v>
      </c>
      <c r="X1784" s="30">
        <f t="shared" si="383"/>
        <v>0</v>
      </c>
      <c r="Y1784" s="30">
        <f t="shared" si="384"/>
        <v>23.371040000000001</v>
      </c>
      <c r="Z1784" s="30">
        <f t="shared" si="385"/>
        <v>115</v>
      </c>
      <c r="AA1784" s="30">
        <f t="shared" si="386"/>
        <v>0</v>
      </c>
      <c r="AB1784" s="30">
        <f t="shared" si="387"/>
        <v>0</v>
      </c>
      <c r="AC1784" s="30">
        <f t="shared" si="390"/>
        <v>1530.9889599999999</v>
      </c>
    </row>
    <row r="1785" spans="1:29" x14ac:dyDescent="0.35">
      <c r="A1785" s="5">
        <v>45119.912229351852</v>
      </c>
      <c r="B1785" s="1">
        <v>2</v>
      </c>
      <c r="C1785" s="6">
        <v>2486.25</v>
      </c>
      <c r="D1785" s="6">
        <v>1</v>
      </c>
      <c r="E1785" s="7" t="s">
        <v>19</v>
      </c>
      <c r="F1785" s="5">
        <v>45121.441374826391</v>
      </c>
      <c r="G1785" s="1">
        <v>4</v>
      </c>
      <c r="H1785" s="5">
        <v>45119.907772662038</v>
      </c>
      <c r="I1785" s="7" t="s">
        <v>63</v>
      </c>
      <c r="J1785" s="7"/>
      <c r="K1785" s="7" t="s">
        <v>38</v>
      </c>
      <c r="L1785" s="7" t="s">
        <v>31</v>
      </c>
      <c r="M1785" s="7" t="s">
        <v>32</v>
      </c>
      <c r="N1785" s="7" t="s">
        <v>23</v>
      </c>
      <c r="O1785" s="7" t="s">
        <v>38</v>
      </c>
      <c r="P1785" s="25">
        <f t="shared" si="391"/>
        <v>1784</v>
      </c>
      <c r="Q1785" s="28">
        <f t="shared" si="388"/>
        <v>45108</v>
      </c>
      <c r="R1785" s="28" t="str">
        <f t="shared" si="378"/>
        <v>OTA</v>
      </c>
      <c r="S1785" s="28" t="str">
        <f t="shared" si="379"/>
        <v>OTA</v>
      </c>
      <c r="T1785" s="29">
        <f t="shared" si="380"/>
        <v>1.4652014652014652E-3</v>
      </c>
      <c r="U1785" s="29">
        <f t="shared" si="389"/>
        <v>1.4652014652014652E-3</v>
      </c>
      <c r="V1785" s="30">
        <f t="shared" si="381"/>
        <v>372.9375</v>
      </c>
      <c r="W1785" s="30">
        <f t="shared" si="382"/>
        <v>0</v>
      </c>
      <c r="X1785" s="30">
        <f t="shared" si="383"/>
        <v>0</v>
      </c>
      <c r="Y1785" s="30">
        <f t="shared" si="384"/>
        <v>44.752499999999998</v>
      </c>
      <c r="Z1785" s="30">
        <f t="shared" si="385"/>
        <v>153.33333333333331</v>
      </c>
      <c r="AA1785" s="30">
        <f t="shared" si="386"/>
        <v>2.9304029304029302</v>
      </c>
      <c r="AB1785" s="30">
        <f t="shared" si="387"/>
        <v>0</v>
      </c>
      <c r="AC1785" s="30">
        <f t="shared" si="390"/>
        <v>1912.2962637362639</v>
      </c>
    </row>
    <row r="1786" spans="1:29" x14ac:dyDescent="0.35">
      <c r="A1786" s="5">
        <v>45120.084399629632</v>
      </c>
      <c r="B1786" s="1">
        <v>1</v>
      </c>
      <c r="C1786" s="6">
        <v>1008.04</v>
      </c>
      <c r="D1786" s="6">
        <v>1</v>
      </c>
      <c r="E1786" s="7" t="s">
        <v>19</v>
      </c>
      <c r="F1786" s="5">
        <v>45120.458333333336</v>
      </c>
      <c r="G1786" s="1">
        <v>2</v>
      </c>
      <c r="H1786" s="5">
        <v>45119.972019386572</v>
      </c>
      <c r="I1786" s="7" t="s">
        <v>63</v>
      </c>
      <c r="J1786" s="7"/>
      <c r="K1786" s="7" t="s">
        <v>30</v>
      </c>
      <c r="L1786" s="7" t="s">
        <v>31</v>
      </c>
      <c r="M1786" s="7" t="s">
        <v>32</v>
      </c>
      <c r="N1786" s="7" t="s">
        <v>33</v>
      </c>
      <c r="O1786" s="7" t="s">
        <v>30</v>
      </c>
      <c r="P1786" s="25">
        <f t="shared" si="391"/>
        <v>1785</v>
      </c>
      <c r="Q1786" s="28">
        <f t="shared" si="388"/>
        <v>45108</v>
      </c>
      <c r="R1786" s="28" t="str">
        <f t="shared" si="378"/>
        <v>OTA</v>
      </c>
      <c r="S1786" s="28" t="str">
        <f t="shared" si="379"/>
        <v>OTA</v>
      </c>
      <c r="T1786" s="29">
        <f t="shared" si="380"/>
        <v>7.326007326007326E-4</v>
      </c>
      <c r="U1786" s="29">
        <f t="shared" si="389"/>
        <v>7.326007326007326E-4</v>
      </c>
      <c r="V1786" s="30">
        <f t="shared" si="381"/>
        <v>151.20599999999999</v>
      </c>
      <c r="W1786" s="30">
        <f t="shared" si="382"/>
        <v>0</v>
      </c>
      <c r="X1786" s="30">
        <f t="shared" si="383"/>
        <v>0</v>
      </c>
      <c r="Y1786" s="30">
        <f t="shared" si="384"/>
        <v>18.14472</v>
      </c>
      <c r="Z1786" s="30">
        <f t="shared" si="385"/>
        <v>115</v>
      </c>
      <c r="AA1786" s="30">
        <f t="shared" si="386"/>
        <v>1.4652014652014651</v>
      </c>
      <c r="AB1786" s="30">
        <f t="shared" si="387"/>
        <v>0</v>
      </c>
      <c r="AC1786" s="30">
        <f t="shared" si="390"/>
        <v>722.22407853479854</v>
      </c>
    </row>
    <row r="1787" spans="1:29" x14ac:dyDescent="0.35">
      <c r="A1787" s="5">
        <v>45119.71592372685</v>
      </c>
      <c r="B1787" s="1">
        <v>2</v>
      </c>
      <c r="C1787" s="6">
        <v>3985.12</v>
      </c>
      <c r="D1787" s="6">
        <v>1</v>
      </c>
      <c r="E1787" s="7" t="s">
        <v>19</v>
      </c>
      <c r="F1787" s="5">
        <v>45121.350980902775</v>
      </c>
      <c r="G1787" s="1">
        <v>6</v>
      </c>
      <c r="H1787" s="5">
        <v>44907.874436655089</v>
      </c>
      <c r="I1787" s="7" t="s">
        <v>80</v>
      </c>
      <c r="J1787" s="7"/>
      <c r="K1787" s="7" t="s">
        <v>30</v>
      </c>
      <c r="L1787" s="7" t="s">
        <v>31</v>
      </c>
      <c r="M1787" s="7" t="s">
        <v>32</v>
      </c>
      <c r="N1787" s="7" t="s">
        <v>33</v>
      </c>
      <c r="O1787" s="7" t="s">
        <v>30</v>
      </c>
      <c r="P1787" s="25">
        <f t="shared" si="391"/>
        <v>1786</v>
      </c>
      <c r="Q1787" s="28">
        <f t="shared" si="388"/>
        <v>45108</v>
      </c>
      <c r="R1787" s="28" t="str">
        <f t="shared" si="378"/>
        <v>OTA</v>
      </c>
      <c r="S1787" s="28" t="str">
        <f t="shared" si="379"/>
        <v>OTA</v>
      </c>
      <c r="T1787" s="29">
        <f t="shared" si="380"/>
        <v>1.4652014652014652E-3</v>
      </c>
      <c r="U1787" s="29">
        <f t="shared" si="389"/>
        <v>1.4652014652014652E-3</v>
      </c>
      <c r="V1787" s="30">
        <f t="shared" si="381"/>
        <v>597.76799999999992</v>
      </c>
      <c r="W1787" s="30">
        <f t="shared" si="382"/>
        <v>0</v>
      </c>
      <c r="X1787" s="30">
        <f t="shared" si="383"/>
        <v>0</v>
      </c>
      <c r="Y1787" s="30">
        <f t="shared" si="384"/>
        <v>71.732159999999993</v>
      </c>
      <c r="Z1787" s="30">
        <f t="shared" si="385"/>
        <v>153.33333333333331</v>
      </c>
      <c r="AA1787" s="30">
        <f t="shared" si="386"/>
        <v>2.9304029304029302</v>
      </c>
      <c r="AB1787" s="30">
        <f t="shared" si="387"/>
        <v>0</v>
      </c>
      <c r="AC1787" s="30">
        <f t="shared" si="390"/>
        <v>3159.3561037362638</v>
      </c>
    </row>
    <row r="1788" spans="1:29" x14ac:dyDescent="0.35">
      <c r="A1788" s="5">
        <v>45119.715558946758</v>
      </c>
      <c r="B1788" s="1">
        <v>2</v>
      </c>
      <c r="C1788" s="6">
        <v>5441.97</v>
      </c>
      <c r="D1788" s="6">
        <v>1</v>
      </c>
      <c r="E1788" s="7" t="s">
        <v>19</v>
      </c>
      <c r="F1788" s="5">
        <v>45121.35101648148</v>
      </c>
      <c r="G1788" s="1">
        <v>8</v>
      </c>
      <c r="H1788" s="5">
        <v>44907.87443664352</v>
      </c>
      <c r="I1788" s="7" t="s">
        <v>93</v>
      </c>
      <c r="J1788" s="7"/>
      <c r="K1788" s="7" t="s">
        <v>30</v>
      </c>
      <c r="L1788" s="7" t="s">
        <v>31</v>
      </c>
      <c r="M1788" s="7" t="s">
        <v>32</v>
      </c>
      <c r="N1788" s="7" t="s">
        <v>33</v>
      </c>
      <c r="O1788" s="7" t="s">
        <v>30</v>
      </c>
      <c r="P1788" s="25">
        <f t="shared" si="391"/>
        <v>1787</v>
      </c>
      <c r="Q1788" s="28">
        <f t="shared" si="388"/>
        <v>45108</v>
      </c>
      <c r="R1788" s="28" t="str">
        <f t="shared" si="378"/>
        <v>OTA</v>
      </c>
      <c r="S1788" s="28" t="str">
        <f t="shared" si="379"/>
        <v>OTA</v>
      </c>
      <c r="T1788" s="29">
        <f t="shared" si="380"/>
        <v>1.4652014652014652E-3</v>
      </c>
      <c r="U1788" s="29">
        <f t="shared" si="389"/>
        <v>1.4652014652014652E-3</v>
      </c>
      <c r="V1788" s="30">
        <f t="shared" si="381"/>
        <v>816.29550000000006</v>
      </c>
      <c r="W1788" s="30">
        <f t="shared" si="382"/>
        <v>0</v>
      </c>
      <c r="X1788" s="30">
        <f t="shared" si="383"/>
        <v>0</v>
      </c>
      <c r="Y1788" s="30">
        <f t="shared" si="384"/>
        <v>97.955460000000002</v>
      </c>
      <c r="Z1788" s="30">
        <f t="shared" si="385"/>
        <v>153.33333333333331</v>
      </c>
      <c r="AA1788" s="30">
        <f t="shared" si="386"/>
        <v>2.9304029304029302</v>
      </c>
      <c r="AB1788" s="30">
        <f t="shared" si="387"/>
        <v>0</v>
      </c>
      <c r="AC1788" s="30">
        <f t="shared" si="390"/>
        <v>4371.4553037362639</v>
      </c>
    </row>
    <row r="1789" spans="1:29" x14ac:dyDescent="0.35">
      <c r="A1789" s="5">
        <v>45119.914222662039</v>
      </c>
      <c r="B1789" s="1">
        <v>1</v>
      </c>
      <c r="C1789" s="6">
        <v>527.46</v>
      </c>
      <c r="D1789" s="6">
        <v>1</v>
      </c>
      <c r="E1789" s="7" t="s">
        <v>19</v>
      </c>
      <c r="F1789" s="5">
        <v>45120.420490752316</v>
      </c>
      <c r="G1789" s="1">
        <v>1</v>
      </c>
      <c r="H1789" s="5">
        <v>45028.668202083332</v>
      </c>
      <c r="I1789" s="7" t="s">
        <v>49</v>
      </c>
      <c r="J1789" s="7"/>
      <c r="K1789" s="7" t="s">
        <v>50</v>
      </c>
      <c r="L1789" s="7" t="s">
        <v>31</v>
      </c>
      <c r="M1789" s="7" t="s">
        <v>32</v>
      </c>
      <c r="N1789" s="7" t="s">
        <v>28</v>
      </c>
      <c r="O1789" s="7" t="s">
        <v>51</v>
      </c>
      <c r="P1789" s="25">
        <f t="shared" si="391"/>
        <v>1788</v>
      </c>
      <c r="Q1789" s="28">
        <f t="shared" si="388"/>
        <v>45108</v>
      </c>
      <c r="R1789" s="28" t="str">
        <f t="shared" si="378"/>
        <v>OTA</v>
      </c>
      <c r="S1789" s="28" t="str">
        <f t="shared" si="379"/>
        <v>OTA</v>
      </c>
      <c r="T1789" s="29">
        <f t="shared" si="380"/>
        <v>7.326007326007326E-4</v>
      </c>
      <c r="U1789" s="29">
        <f t="shared" si="389"/>
        <v>7.326007326007326E-4</v>
      </c>
      <c r="V1789" s="30">
        <f t="shared" si="381"/>
        <v>79.119</v>
      </c>
      <c r="W1789" s="30">
        <f t="shared" si="382"/>
        <v>0</v>
      </c>
      <c r="X1789" s="30">
        <f t="shared" si="383"/>
        <v>0</v>
      </c>
      <c r="Y1789" s="30">
        <f t="shared" si="384"/>
        <v>9.4942799999999998</v>
      </c>
      <c r="Z1789" s="30">
        <f t="shared" si="385"/>
        <v>115</v>
      </c>
      <c r="AA1789" s="30">
        <f t="shared" si="386"/>
        <v>1.4652014652014651</v>
      </c>
      <c r="AB1789" s="30">
        <f t="shared" si="387"/>
        <v>0</v>
      </c>
      <c r="AC1789" s="30">
        <f t="shared" si="390"/>
        <v>322.3815185347986</v>
      </c>
    </row>
    <row r="1790" spans="1:29" x14ac:dyDescent="0.35">
      <c r="A1790" s="5">
        <v>45119.673686493057</v>
      </c>
      <c r="B1790" s="1">
        <v>3</v>
      </c>
      <c r="C1790" s="6">
        <v>1741.34</v>
      </c>
      <c r="D1790" s="6">
        <v>1</v>
      </c>
      <c r="E1790" s="7" t="s">
        <v>19</v>
      </c>
      <c r="F1790" s="5">
        <v>45122.436389386574</v>
      </c>
      <c r="G1790" s="1">
        <v>1</v>
      </c>
      <c r="H1790" s="5">
        <v>45110.997003124998</v>
      </c>
      <c r="I1790" s="7" t="s">
        <v>49</v>
      </c>
      <c r="J1790" s="7"/>
      <c r="K1790" s="7" t="s">
        <v>30</v>
      </c>
      <c r="L1790" s="7" t="s">
        <v>31</v>
      </c>
      <c r="M1790" s="7" t="s">
        <v>34</v>
      </c>
      <c r="N1790" s="7" t="s">
        <v>33</v>
      </c>
      <c r="O1790" s="7" t="s">
        <v>30</v>
      </c>
      <c r="P1790" s="25">
        <f t="shared" si="391"/>
        <v>1789</v>
      </c>
      <c r="Q1790" s="28">
        <f t="shared" si="388"/>
        <v>45108</v>
      </c>
      <c r="R1790" s="28" t="str">
        <f t="shared" si="378"/>
        <v>OTA</v>
      </c>
      <c r="S1790" s="28" t="str">
        <f t="shared" si="379"/>
        <v>OTA</v>
      </c>
      <c r="T1790" s="29">
        <f t="shared" si="380"/>
        <v>2.1978021978021978E-3</v>
      </c>
      <c r="U1790" s="29">
        <f t="shared" si="389"/>
        <v>2.1978021978021978E-3</v>
      </c>
      <c r="V1790" s="30">
        <f t="shared" si="381"/>
        <v>261.20099999999996</v>
      </c>
      <c r="W1790" s="30">
        <f t="shared" si="382"/>
        <v>0</v>
      </c>
      <c r="X1790" s="30">
        <f t="shared" si="383"/>
        <v>0</v>
      </c>
      <c r="Y1790" s="30">
        <f t="shared" si="384"/>
        <v>31.344119999999997</v>
      </c>
      <c r="Z1790" s="30">
        <f t="shared" si="385"/>
        <v>191.66666666666666</v>
      </c>
      <c r="AA1790" s="30">
        <f t="shared" si="386"/>
        <v>4.395604395604396</v>
      </c>
      <c r="AB1790" s="30">
        <f t="shared" si="387"/>
        <v>0</v>
      </c>
      <c r="AC1790" s="30">
        <f t="shared" si="390"/>
        <v>1252.7326089377289</v>
      </c>
    </row>
    <row r="1791" spans="1:29" x14ac:dyDescent="0.35">
      <c r="A1791" s="5">
        <v>45119.663036655096</v>
      </c>
      <c r="B1791" s="1">
        <v>1</v>
      </c>
      <c r="C1791" s="6">
        <v>468.57</v>
      </c>
      <c r="D1791" s="6">
        <v>1</v>
      </c>
      <c r="E1791" s="7" t="s">
        <v>19</v>
      </c>
      <c r="F1791" s="5">
        <v>45120.458333333336</v>
      </c>
      <c r="G1791" s="1">
        <v>1</v>
      </c>
      <c r="H1791" s="5">
        <v>45119.313409328701</v>
      </c>
      <c r="I1791" s="7" t="s">
        <v>49</v>
      </c>
      <c r="J1791" s="7"/>
      <c r="K1791" s="7"/>
      <c r="L1791" s="7" t="s">
        <v>21</v>
      </c>
      <c r="M1791" s="7" t="s">
        <v>22</v>
      </c>
      <c r="N1791" s="7" t="s">
        <v>28</v>
      </c>
      <c r="O1791" s="7" t="s">
        <v>24</v>
      </c>
      <c r="P1791" s="25">
        <f t="shared" si="391"/>
        <v>1790</v>
      </c>
      <c r="Q1791" s="28">
        <f t="shared" si="388"/>
        <v>45108</v>
      </c>
      <c r="R1791" s="28" t="str">
        <f t="shared" si="378"/>
        <v>WEB</v>
      </c>
      <c r="S1791" s="28" t="str">
        <f t="shared" si="379"/>
        <v>OFFLINE</v>
      </c>
      <c r="T1791" s="29">
        <f t="shared" si="380"/>
        <v>1.6863406408094434E-3</v>
      </c>
      <c r="U1791" s="29">
        <f t="shared" si="389"/>
        <v>1.6863406408094434E-3</v>
      </c>
      <c r="V1791" s="30">
        <f t="shared" si="381"/>
        <v>0</v>
      </c>
      <c r="W1791" s="30">
        <f t="shared" si="382"/>
        <v>0</v>
      </c>
      <c r="X1791" s="30">
        <f t="shared" si="383"/>
        <v>0</v>
      </c>
      <c r="Y1791" s="30">
        <f t="shared" si="384"/>
        <v>6.5599800000000004</v>
      </c>
      <c r="Z1791" s="30">
        <f t="shared" si="385"/>
        <v>115</v>
      </c>
      <c r="AA1791" s="30">
        <f t="shared" si="386"/>
        <v>0</v>
      </c>
      <c r="AB1791" s="30">
        <f t="shared" si="387"/>
        <v>0</v>
      </c>
      <c r="AC1791" s="30">
        <f t="shared" si="390"/>
        <v>347.01002</v>
      </c>
    </row>
    <row r="1792" spans="1:29" x14ac:dyDescent="0.35">
      <c r="A1792" s="5">
        <v>45120.099271597224</v>
      </c>
      <c r="B1792" s="1">
        <v>1</v>
      </c>
      <c r="C1792" s="6">
        <v>585.71</v>
      </c>
      <c r="D1792" s="6">
        <v>1</v>
      </c>
      <c r="E1792" s="7" t="s">
        <v>19</v>
      </c>
      <c r="F1792" s="5">
        <v>45120.458333333336</v>
      </c>
      <c r="G1792" s="1">
        <v>1</v>
      </c>
      <c r="H1792" s="5">
        <v>45120.076522361109</v>
      </c>
      <c r="I1792" s="7" t="s">
        <v>49</v>
      </c>
      <c r="J1792" s="7"/>
      <c r="K1792" s="7" t="s">
        <v>30</v>
      </c>
      <c r="L1792" s="7" t="s">
        <v>31</v>
      </c>
      <c r="M1792" s="7" t="s">
        <v>32</v>
      </c>
      <c r="N1792" s="7" t="s">
        <v>28</v>
      </c>
      <c r="O1792" s="7" t="s">
        <v>30</v>
      </c>
      <c r="P1792" s="25">
        <f t="shared" si="391"/>
        <v>1791</v>
      </c>
      <c r="Q1792" s="28">
        <f t="shared" si="388"/>
        <v>45108</v>
      </c>
      <c r="R1792" s="28" t="str">
        <f t="shared" si="378"/>
        <v>OTA</v>
      </c>
      <c r="S1792" s="28" t="str">
        <f t="shared" si="379"/>
        <v>OTA</v>
      </c>
      <c r="T1792" s="29">
        <f t="shared" si="380"/>
        <v>7.326007326007326E-4</v>
      </c>
      <c r="U1792" s="29">
        <f t="shared" si="389"/>
        <v>7.326007326007326E-4</v>
      </c>
      <c r="V1792" s="30">
        <f t="shared" si="381"/>
        <v>87.856499999999997</v>
      </c>
      <c r="W1792" s="30">
        <f t="shared" si="382"/>
        <v>0</v>
      </c>
      <c r="X1792" s="30">
        <f t="shared" si="383"/>
        <v>0</v>
      </c>
      <c r="Y1792" s="30">
        <f t="shared" si="384"/>
        <v>10.54278</v>
      </c>
      <c r="Z1792" s="30">
        <f t="shared" si="385"/>
        <v>115</v>
      </c>
      <c r="AA1792" s="30">
        <f t="shared" si="386"/>
        <v>1.4652014652014651</v>
      </c>
      <c r="AB1792" s="30">
        <f t="shared" si="387"/>
        <v>0</v>
      </c>
      <c r="AC1792" s="30">
        <f t="shared" si="390"/>
        <v>370.84551853479854</v>
      </c>
    </row>
    <row r="1793" spans="1:29" x14ac:dyDescent="0.35">
      <c r="A1793" s="5">
        <v>45119.702007118052</v>
      </c>
      <c r="B1793" s="1">
        <v>2</v>
      </c>
      <c r="C1793" s="6">
        <v>1310.6199999999999</v>
      </c>
      <c r="D1793" s="6">
        <v>1</v>
      </c>
      <c r="E1793" s="7" t="s">
        <v>19</v>
      </c>
      <c r="F1793" s="5">
        <v>45121.436824837961</v>
      </c>
      <c r="G1793" s="1">
        <v>1</v>
      </c>
      <c r="H1793" s="5">
        <v>45101.544234398149</v>
      </c>
      <c r="I1793" s="7" t="s">
        <v>53</v>
      </c>
      <c r="J1793" s="7"/>
      <c r="K1793" s="7" t="s">
        <v>30</v>
      </c>
      <c r="L1793" s="7" t="s">
        <v>31</v>
      </c>
      <c r="M1793" s="7" t="s">
        <v>34</v>
      </c>
      <c r="N1793" s="7" t="s">
        <v>33</v>
      </c>
      <c r="O1793" s="7" t="s">
        <v>30</v>
      </c>
      <c r="P1793" s="25">
        <f t="shared" si="391"/>
        <v>1792</v>
      </c>
      <c r="Q1793" s="28">
        <f t="shared" si="388"/>
        <v>45108</v>
      </c>
      <c r="R1793" s="28" t="str">
        <f t="shared" si="378"/>
        <v>OTA</v>
      </c>
      <c r="S1793" s="28" t="str">
        <f t="shared" si="379"/>
        <v>OTA</v>
      </c>
      <c r="T1793" s="29">
        <f t="shared" si="380"/>
        <v>1.4652014652014652E-3</v>
      </c>
      <c r="U1793" s="29">
        <f t="shared" si="389"/>
        <v>1.4652014652014652E-3</v>
      </c>
      <c r="V1793" s="30">
        <f t="shared" si="381"/>
        <v>196.59299999999999</v>
      </c>
      <c r="W1793" s="30">
        <f t="shared" si="382"/>
        <v>0</v>
      </c>
      <c r="X1793" s="30">
        <f t="shared" si="383"/>
        <v>0</v>
      </c>
      <c r="Y1793" s="30">
        <f t="shared" si="384"/>
        <v>23.591159999999995</v>
      </c>
      <c r="Z1793" s="30">
        <f t="shared" si="385"/>
        <v>153.33333333333331</v>
      </c>
      <c r="AA1793" s="30">
        <f t="shared" si="386"/>
        <v>2.9304029304029302</v>
      </c>
      <c r="AB1793" s="30">
        <f t="shared" si="387"/>
        <v>0</v>
      </c>
      <c r="AC1793" s="30">
        <f t="shared" si="390"/>
        <v>934.17210373626369</v>
      </c>
    </row>
    <row r="1794" spans="1:29" x14ac:dyDescent="0.35">
      <c r="A1794" s="5">
        <v>45119.913179733798</v>
      </c>
      <c r="B1794" s="1">
        <v>4</v>
      </c>
      <c r="C1794" s="6">
        <v>2638.04</v>
      </c>
      <c r="D1794" s="6">
        <v>1</v>
      </c>
      <c r="E1794" s="7" t="s">
        <v>19</v>
      </c>
      <c r="F1794" s="5">
        <v>45123.458333333336</v>
      </c>
      <c r="G1794" s="1">
        <v>1</v>
      </c>
      <c r="H1794" s="5">
        <v>45118.66646497685</v>
      </c>
      <c r="I1794" s="7" t="s">
        <v>53</v>
      </c>
      <c r="J1794" s="7"/>
      <c r="K1794" s="7" t="s">
        <v>50</v>
      </c>
      <c r="L1794" s="7" t="s">
        <v>31</v>
      </c>
      <c r="M1794" s="7" t="s">
        <v>32</v>
      </c>
      <c r="N1794" s="7" t="s">
        <v>23</v>
      </c>
      <c r="O1794" s="7" t="s">
        <v>51</v>
      </c>
      <c r="P1794" s="25">
        <f t="shared" si="391"/>
        <v>1793</v>
      </c>
      <c r="Q1794" s="28">
        <f t="shared" si="388"/>
        <v>45108</v>
      </c>
      <c r="R1794" s="28" t="str">
        <f t="shared" ref="R1794:R1857" si="392">IFERROR(VLOOKUP($M1794,rate_mapping,2,FALSE),"")</f>
        <v>OTA</v>
      </c>
      <c r="S1794" s="28" t="str">
        <f t="shared" ref="S1794:S1857" si="393">IFERROR(VLOOKUP($O1794,source_mapping,2,FALSE),"")</f>
        <v>OTA</v>
      </c>
      <c r="T1794" s="29">
        <f t="shared" ref="T1794:T1857" si="394">IFERROR($B1794/SUMIFS($B:$B,$L:$L,$L1794,$Q:$Q,$Q1794),0)</f>
        <v>2.9304029304029304E-3</v>
      </c>
      <c r="U1794" s="29">
        <f t="shared" si="389"/>
        <v>2.9304029304029304E-3</v>
      </c>
      <c r="V1794" s="30">
        <f t="shared" ref="V1794:V1857" si="395">MAX(IFERROR(VLOOKUP($S1794,channel_code_cost,3,FALSE)*$C1794,0),IFERROR(VLOOKUP($R1794,rate_code_cost,3,FALSE)*$C1794,0))</f>
        <v>395.70599999999996</v>
      </c>
      <c r="W1794" s="30">
        <f t="shared" ref="W1794:W1857" si="396">MAX(IFERROR(VLOOKUP($S1794,channel_code_cost,2,FALSE)*$D1794,0),IFERROR(VLOOKUP($R1794,rate_code_cost,2,FALSE)*$D1794,0))</f>
        <v>0</v>
      </c>
      <c r="X1794" s="30">
        <f t="shared" ref="X1794:X1857" si="397">MAX(IFERROR(VLOOKUP($S1794,channel_code_cost,4,FALSE)*$C1794,0),IFERROR(VLOOKUP($R1794,rate_code_cost,4,FALSE)*$C1794,0))</f>
        <v>0</v>
      </c>
      <c r="Y1794" s="30">
        <f t="shared" ref="Y1794:Y1857" si="398">MAX(IFERROR(VLOOKUP($S1794,channel_code_cost,5,FALSE)*$C1794,0),IFERROR(VLOOKUP($R1794,rate_code_cost,5,FALSE)*$C1794,0))</f>
        <v>47.484719999999996</v>
      </c>
      <c r="Z1794" s="30">
        <f t="shared" ref="Z1794:Z1857" si="399">hk_departure_cost+(($B1794-1)*hk_stay_cost)</f>
        <v>230</v>
      </c>
      <c r="AA1794" s="30">
        <f t="shared" ref="AA1794:AA1857" si="400">IFERROR(VLOOKUP($S1794,channel_code_cost,6,FALSE)*$U1794,0)</f>
        <v>5.8608058608058604</v>
      </c>
      <c r="AB1794" s="30">
        <f t="shared" ref="AB1794:AB1857" si="401">IFERROR(VLOOKUP($L1794,segment_p_cost,2,FALSE)*$T1794,0)</f>
        <v>0</v>
      </c>
      <c r="AC1794" s="30">
        <f t="shared" si="390"/>
        <v>1958.9884741391943</v>
      </c>
    </row>
    <row r="1795" spans="1:29" x14ac:dyDescent="0.35">
      <c r="A1795" s="5">
        <v>45119.664320312499</v>
      </c>
      <c r="B1795" s="1">
        <v>2</v>
      </c>
      <c r="C1795" s="6">
        <v>1237.81</v>
      </c>
      <c r="D1795" s="6">
        <v>1</v>
      </c>
      <c r="E1795" s="7" t="s">
        <v>19</v>
      </c>
      <c r="F1795" s="5">
        <v>45121.328130509261</v>
      </c>
      <c r="G1795" s="1">
        <v>1</v>
      </c>
      <c r="H1795" s="5">
        <v>45093.617867546294</v>
      </c>
      <c r="I1795" s="7" t="s">
        <v>53</v>
      </c>
      <c r="J1795" s="7"/>
      <c r="K1795" s="7" t="s">
        <v>50</v>
      </c>
      <c r="L1795" s="7" t="s">
        <v>31</v>
      </c>
      <c r="M1795" s="7" t="s">
        <v>32</v>
      </c>
      <c r="N1795" s="7" t="s">
        <v>28</v>
      </c>
      <c r="O1795" s="7" t="s">
        <v>51</v>
      </c>
      <c r="P1795" s="25">
        <f t="shared" si="391"/>
        <v>1794</v>
      </c>
      <c r="Q1795" s="28">
        <f t="shared" ref="Q1795:Q1858" si="402">DATE(YEAR($A1795),MONTH($A1795),1)</f>
        <v>45108</v>
      </c>
      <c r="R1795" s="28" t="str">
        <f t="shared" si="392"/>
        <v>OTA</v>
      </c>
      <c r="S1795" s="28" t="str">
        <f t="shared" si="393"/>
        <v>OTA</v>
      </c>
      <c r="T1795" s="29">
        <f t="shared" si="394"/>
        <v>1.4652014652014652E-3</v>
      </c>
      <c r="U1795" s="29">
        <f t="shared" ref="U1795:U1858" si="403">IFERROR($B1795/SUMIFS($B:$B,$L:$L,$L1795,$Q:$Q,$Q1795),0)</f>
        <v>1.4652014652014652E-3</v>
      </c>
      <c r="V1795" s="30">
        <f t="shared" si="395"/>
        <v>185.67149999999998</v>
      </c>
      <c r="W1795" s="30">
        <f t="shared" si="396"/>
        <v>0</v>
      </c>
      <c r="X1795" s="30">
        <f t="shared" si="397"/>
        <v>0</v>
      </c>
      <c r="Y1795" s="30">
        <f t="shared" si="398"/>
        <v>22.280579999999997</v>
      </c>
      <c r="Z1795" s="30">
        <f t="shared" si="399"/>
        <v>153.33333333333331</v>
      </c>
      <c r="AA1795" s="30">
        <f t="shared" si="400"/>
        <v>2.9304029304029302</v>
      </c>
      <c r="AB1795" s="30">
        <f t="shared" si="401"/>
        <v>0</v>
      </c>
      <c r="AC1795" s="30">
        <f t="shared" ref="AC1795:AC1858" si="404">C1795-SUM(V1795:AB1795)</f>
        <v>873.59418373626374</v>
      </c>
    </row>
    <row r="1796" spans="1:29" x14ac:dyDescent="0.35">
      <c r="A1796" s="5">
        <v>45119.800420937499</v>
      </c>
      <c r="B1796" s="1">
        <v>2</v>
      </c>
      <c r="C1796" s="6">
        <v>1300</v>
      </c>
      <c r="D1796" s="6">
        <v>1</v>
      </c>
      <c r="E1796" s="7" t="s">
        <v>19</v>
      </c>
      <c r="F1796" s="5">
        <v>45121.25</v>
      </c>
      <c r="G1796" s="1">
        <v>1</v>
      </c>
      <c r="H1796" s="5">
        <v>45118.58613265046</v>
      </c>
      <c r="I1796" s="7" t="s">
        <v>53</v>
      </c>
      <c r="J1796" s="7"/>
      <c r="K1796" s="7" t="s">
        <v>30</v>
      </c>
      <c r="L1796" s="7" t="s">
        <v>31</v>
      </c>
      <c r="M1796" s="7" t="s">
        <v>32</v>
      </c>
      <c r="N1796" s="7" t="s">
        <v>33</v>
      </c>
      <c r="O1796" s="7" t="s">
        <v>30</v>
      </c>
      <c r="P1796" s="25">
        <f t="shared" ref="P1796:P1859" si="405">P1795+1</f>
        <v>1795</v>
      </c>
      <c r="Q1796" s="28">
        <f t="shared" si="402"/>
        <v>45108</v>
      </c>
      <c r="R1796" s="28" t="str">
        <f t="shared" si="392"/>
        <v>OTA</v>
      </c>
      <c r="S1796" s="28" t="str">
        <f t="shared" si="393"/>
        <v>OTA</v>
      </c>
      <c r="T1796" s="29">
        <f t="shared" si="394"/>
        <v>1.4652014652014652E-3</v>
      </c>
      <c r="U1796" s="29">
        <f t="shared" si="403"/>
        <v>1.4652014652014652E-3</v>
      </c>
      <c r="V1796" s="30">
        <f t="shared" si="395"/>
        <v>195</v>
      </c>
      <c r="W1796" s="30">
        <f t="shared" si="396"/>
        <v>0</v>
      </c>
      <c r="X1796" s="30">
        <f t="shared" si="397"/>
        <v>0</v>
      </c>
      <c r="Y1796" s="30">
        <f t="shared" si="398"/>
        <v>23.4</v>
      </c>
      <c r="Z1796" s="30">
        <f t="shared" si="399"/>
        <v>153.33333333333331</v>
      </c>
      <c r="AA1796" s="30">
        <f t="shared" si="400"/>
        <v>2.9304029304029302</v>
      </c>
      <c r="AB1796" s="30">
        <f t="shared" si="401"/>
        <v>0</v>
      </c>
      <c r="AC1796" s="30">
        <f t="shared" si="404"/>
        <v>925.33626373626373</v>
      </c>
    </row>
    <row r="1797" spans="1:29" x14ac:dyDescent="0.35">
      <c r="A1797" s="5">
        <v>45120.01647318287</v>
      </c>
      <c r="B1797" s="1">
        <v>1</v>
      </c>
      <c r="C1797" s="6">
        <v>688.39</v>
      </c>
      <c r="D1797" s="6">
        <v>1</v>
      </c>
      <c r="E1797" s="7" t="s">
        <v>19</v>
      </c>
      <c r="F1797" s="5">
        <v>45120.458333333336</v>
      </c>
      <c r="G1797" s="1">
        <v>1</v>
      </c>
      <c r="H1797" s="5">
        <v>45120.015775717591</v>
      </c>
      <c r="I1797" s="7" t="s">
        <v>53</v>
      </c>
      <c r="J1797" s="7"/>
      <c r="K1797" s="7" t="s">
        <v>30</v>
      </c>
      <c r="L1797" s="7" t="s">
        <v>31</v>
      </c>
      <c r="M1797" s="7" t="s">
        <v>32</v>
      </c>
      <c r="N1797" s="7" t="s">
        <v>33</v>
      </c>
      <c r="O1797" s="7" t="s">
        <v>30</v>
      </c>
      <c r="P1797" s="25">
        <f t="shared" si="405"/>
        <v>1796</v>
      </c>
      <c r="Q1797" s="28">
        <f t="shared" si="402"/>
        <v>45108</v>
      </c>
      <c r="R1797" s="28" t="str">
        <f t="shared" si="392"/>
        <v>OTA</v>
      </c>
      <c r="S1797" s="28" t="str">
        <f t="shared" si="393"/>
        <v>OTA</v>
      </c>
      <c r="T1797" s="29">
        <f t="shared" si="394"/>
        <v>7.326007326007326E-4</v>
      </c>
      <c r="U1797" s="29">
        <f t="shared" si="403"/>
        <v>7.326007326007326E-4</v>
      </c>
      <c r="V1797" s="30">
        <f t="shared" si="395"/>
        <v>103.2585</v>
      </c>
      <c r="W1797" s="30">
        <f t="shared" si="396"/>
        <v>0</v>
      </c>
      <c r="X1797" s="30">
        <f t="shared" si="397"/>
        <v>0</v>
      </c>
      <c r="Y1797" s="30">
        <f t="shared" si="398"/>
        <v>12.391019999999999</v>
      </c>
      <c r="Z1797" s="30">
        <f t="shared" si="399"/>
        <v>115</v>
      </c>
      <c r="AA1797" s="30">
        <f t="shared" si="400"/>
        <v>1.4652014652014651</v>
      </c>
      <c r="AB1797" s="30">
        <f t="shared" si="401"/>
        <v>0</v>
      </c>
      <c r="AC1797" s="30">
        <f t="shared" si="404"/>
        <v>456.27527853479853</v>
      </c>
    </row>
    <row r="1798" spans="1:29" x14ac:dyDescent="0.35">
      <c r="A1798" s="5">
        <v>45119.328608877317</v>
      </c>
      <c r="B1798" s="1">
        <v>4</v>
      </c>
      <c r="C1798" s="6">
        <v>2310</v>
      </c>
      <c r="D1798" s="6">
        <v>1</v>
      </c>
      <c r="E1798" s="7" t="s">
        <v>19</v>
      </c>
      <c r="F1798" s="5">
        <v>45123.303996168979</v>
      </c>
      <c r="G1798" s="1">
        <v>1</v>
      </c>
      <c r="H1798" s="5">
        <v>45118.507184421294</v>
      </c>
      <c r="I1798" s="7" t="s">
        <v>53</v>
      </c>
      <c r="J1798" s="7"/>
      <c r="K1798" s="7"/>
      <c r="L1798" s="7" t="s">
        <v>21</v>
      </c>
      <c r="M1798" s="7" t="s">
        <v>22</v>
      </c>
      <c r="N1798" s="7" t="s">
        <v>28</v>
      </c>
      <c r="O1798" s="7" t="s">
        <v>24</v>
      </c>
      <c r="P1798" s="25">
        <f t="shared" si="405"/>
        <v>1797</v>
      </c>
      <c r="Q1798" s="28">
        <f t="shared" si="402"/>
        <v>45108</v>
      </c>
      <c r="R1798" s="28" t="str">
        <f t="shared" si="392"/>
        <v>WEB</v>
      </c>
      <c r="S1798" s="28" t="str">
        <f t="shared" si="393"/>
        <v>OFFLINE</v>
      </c>
      <c r="T1798" s="29">
        <f t="shared" si="394"/>
        <v>6.7453625632377737E-3</v>
      </c>
      <c r="U1798" s="29">
        <f t="shared" si="403"/>
        <v>6.7453625632377737E-3</v>
      </c>
      <c r="V1798" s="30">
        <f t="shared" si="395"/>
        <v>0</v>
      </c>
      <c r="W1798" s="30">
        <f t="shared" si="396"/>
        <v>0</v>
      </c>
      <c r="X1798" s="30">
        <f t="shared" si="397"/>
        <v>0</v>
      </c>
      <c r="Y1798" s="30">
        <f t="shared" si="398"/>
        <v>32.340000000000003</v>
      </c>
      <c r="Z1798" s="30">
        <f t="shared" si="399"/>
        <v>230</v>
      </c>
      <c r="AA1798" s="30">
        <f t="shared" si="400"/>
        <v>0</v>
      </c>
      <c r="AB1798" s="30">
        <f t="shared" si="401"/>
        <v>0</v>
      </c>
      <c r="AC1798" s="30">
        <f t="shared" si="404"/>
        <v>2047.6599999999999</v>
      </c>
    </row>
    <row r="1799" spans="1:29" x14ac:dyDescent="0.35">
      <c r="A1799" s="5">
        <v>45119.622903831019</v>
      </c>
      <c r="B1799" s="1">
        <v>1</v>
      </c>
      <c r="C1799" s="6">
        <v>667.74</v>
      </c>
      <c r="D1799" s="6">
        <v>1</v>
      </c>
      <c r="E1799" s="7" t="s">
        <v>19</v>
      </c>
      <c r="F1799" s="5">
        <v>45120.404651701392</v>
      </c>
      <c r="G1799" s="1">
        <v>1</v>
      </c>
      <c r="H1799" s="5">
        <v>45118.055006805553</v>
      </c>
      <c r="I1799" s="7" t="s">
        <v>53</v>
      </c>
      <c r="J1799" s="7"/>
      <c r="K1799" s="7"/>
      <c r="L1799" s="7" t="s">
        <v>21</v>
      </c>
      <c r="M1799" s="7" t="s">
        <v>52</v>
      </c>
      <c r="N1799" s="7" t="s">
        <v>33</v>
      </c>
      <c r="O1799" s="7" t="s">
        <v>24</v>
      </c>
      <c r="P1799" s="25">
        <f t="shared" si="405"/>
        <v>1798</v>
      </c>
      <c r="Q1799" s="28">
        <f t="shared" si="402"/>
        <v>45108</v>
      </c>
      <c r="R1799" s="28" t="str">
        <f t="shared" si="392"/>
        <v>WEB</v>
      </c>
      <c r="S1799" s="28" t="str">
        <f t="shared" si="393"/>
        <v>OFFLINE</v>
      </c>
      <c r="T1799" s="29">
        <f t="shared" si="394"/>
        <v>1.6863406408094434E-3</v>
      </c>
      <c r="U1799" s="29">
        <f t="shared" si="403"/>
        <v>1.6863406408094434E-3</v>
      </c>
      <c r="V1799" s="30">
        <f t="shared" si="395"/>
        <v>0</v>
      </c>
      <c r="W1799" s="30">
        <f t="shared" si="396"/>
        <v>0</v>
      </c>
      <c r="X1799" s="30">
        <f t="shared" si="397"/>
        <v>0</v>
      </c>
      <c r="Y1799" s="30">
        <f t="shared" si="398"/>
        <v>9.3483599999999996</v>
      </c>
      <c r="Z1799" s="30">
        <f t="shared" si="399"/>
        <v>115</v>
      </c>
      <c r="AA1799" s="30">
        <f t="shared" si="400"/>
        <v>0</v>
      </c>
      <c r="AB1799" s="30">
        <f t="shared" si="401"/>
        <v>0</v>
      </c>
      <c r="AC1799" s="30">
        <f t="shared" si="404"/>
        <v>543.39164000000005</v>
      </c>
    </row>
    <row r="1800" spans="1:29" x14ac:dyDescent="0.35">
      <c r="A1800" s="5">
        <v>45120.663397916665</v>
      </c>
      <c r="B1800" s="1">
        <v>2</v>
      </c>
      <c r="C1800" s="6">
        <v>1197.32</v>
      </c>
      <c r="D1800" s="6">
        <v>1</v>
      </c>
      <c r="E1800" s="7" t="s">
        <v>19</v>
      </c>
      <c r="F1800" s="5">
        <v>45121.307135636576</v>
      </c>
      <c r="G1800" s="1">
        <v>1</v>
      </c>
      <c r="H1800" s="5">
        <v>45057.617879537036</v>
      </c>
      <c r="I1800" s="7" t="s">
        <v>53</v>
      </c>
      <c r="J1800" s="7"/>
      <c r="K1800" s="7" t="s">
        <v>30</v>
      </c>
      <c r="L1800" s="7" t="s">
        <v>31</v>
      </c>
      <c r="M1800" s="7" t="s">
        <v>34</v>
      </c>
      <c r="N1800" s="7" t="s">
        <v>33</v>
      </c>
      <c r="O1800" s="7" t="s">
        <v>30</v>
      </c>
      <c r="P1800" s="25">
        <f t="shared" si="405"/>
        <v>1799</v>
      </c>
      <c r="Q1800" s="28">
        <f t="shared" si="402"/>
        <v>45108</v>
      </c>
      <c r="R1800" s="28" t="str">
        <f t="shared" si="392"/>
        <v>OTA</v>
      </c>
      <c r="S1800" s="28" t="str">
        <f t="shared" si="393"/>
        <v>OTA</v>
      </c>
      <c r="T1800" s="29">
        <f t="shared" si="394"/>
        <v>1.4652014652014652E-3</v>
      </c>
      <c r="U1800" s="29">
        <f t="shared" si="403"/>
        <v>1.4652014652014652E-3</v>
      </c>
      <c r="V1800" s="30">
        <f t="shared" si="395"/>
        <v>179.59799999999998</v>
      </c>
      <c r="W1800" s="30">
        <f t="shared" si="396"/>
        <v>0</v>
      </c>
      <c r="X1800" s="30">
        <f t="shared" si="397"/>
        <v>0</v>
      </c>
      <c r="Y1800" s="30">
        <f t="shared" si="398"/>
        <v>21.551759999999998</v>
      </c>
      <c r="Z1800" s="30">
        <f t="shared" si="399"/>
        <v>153.33333333333331</v>
      </c>
      <c r="AA1800" s="30">
        <f t="shared" si="400"/>
        <v>2.9304029304029302</v>
      </c>
      <c r="AB1800" s="30">
        <f t="shared" si="401"/>
        <v>0</v>
      </c>
      <c r="AC1800" s="30">
        <f t="shared" si="404"/>
        <v>839.90650373626374</v>
      </c>
    </row>
    <row r="1801" spans="1:29" x14ac:dyDescent="0.35">
      <c r="A1801" s="5">
        <v>45120.83319809028</v>
      </c>
      <c r="B1801" s="1">
        <v>1</v>
      </c>
      <c r="C1801" s="6">
        <v>828.21</v>
      </c>
      <c r="D1801" s="6">
        <v>1</v>
      </c>
      <c r="E1801" s="7" t="s">
        <v>19</v>
      </c>
      <c r="F1801" s="5">
        <v>45121.458333333336</v>
      </c>
      <c r="G1801" s="1">
        <v>2</v>
      </c>
      <c r="H1801" s="5">
        <v>45120.686266724537</v>
      </c>
      <c r="I1801" s="7" t="s">
        <v>20</v>
      </c>
      <c r="J1801" s="7"/>
      <c r="K1801" s="7" t="s">
        <v>35</v>
      </c>
      <c r="L1801" s="7" t="s">
        <v>31</v>
      </c>
      <c r="M1801" s="7" t="s">
        <v>32</v>
      </c>
      <c r="N1801" s="7" t="s">
        <v>33</v>
      </c>
      <c r="O1801" s="7" t="s">
        <v>47</v>
      </c>
      <c r="P1801" s="25">
        <f t="shared" si="405"/>
        <v>1800</v>
      </c>
      <c r="Q1801" s="28">
        <f t="shared" si="402"/>
        <v>45108</v>
      </c>
      <c r="R1801" s="28" t="str">
        <f t="shared" si="392"/>
        <v>OTA</v>
      </c>
      <c r="S1801" s="28" t="str">
        <f t="shared" si="393"/>
        <v>OTA</v>
      </c>
      <c r="T1801" s="29">
        <f t="shared" si="394"/>
        <v>7.326007326007326E-4</v>
      </c>
      <c r="U1801" s="29">
        <f t="shared" si="403"/>
        <v>7.326007326007326E-4</v>
      </c>
      <c r="V1801" s="30">
        <f t="shared" si="395"/>
        <v>124.2315</v>
      </c>
      <c r="W1801" s="30">
        <f t="shared" si="396"/>
        <v>0</v>
      </c>
      <c r="X1801" s="30">
        <f t="shared" si="397"/>
        <v>0</v>
      </c>
      <c r="Y1801" s="30">
        <f t="shared" si="398"/>
        <v>14.907779999999999</v>
      </c>
      <c r="Z1801" s="30">
        <f t="shared" si="399"/>
        <v>115</v>
      </c>
      <c r="AA1801" s="30">
        <f t="shared" si="400"/>
        <v>1.4652014652014651</v>
      </c>
      <c r="AB1801" s="30">
        <f t="shared" si="401"/>
        <v>0</v>
      </c>
      <c r="AC1801" s="30">
        <f t="shared" si="404"/>
        <v>572.60551853479865</v>
      </c>
    </row>
    <row r="1802" spans="1:29" x14ac:dyDescent="0.35">
      <c r="A1802" s="5">
        <v>45120.667397708334</v>
      </c>
      <c r="B1802" s="1">
        <v>1</v>
      </c>
      <c r="C1802" s="6">
        <v>783.57</v>
      </c>
      <c r="D1802" s="6">
        <v>1</v>
      </c>
      <c r="E1802" s="7" t="s">
        <v>19</v>
      </c>
      <c r="F1802" s="5">
        <v>45121.316308321759</v>
      </c>
      <c r="G1802" s="1">
        <v>1</v>
      </c>
      <c r="H1802" s="5">
        <v>45119.839028414353</v>
      </c>
      <c r="I1802" s="7" t="s">
        <v>20</v>
      </c>
      <c r="J1802" s="7"/>
      <c r="K1802" s="7" t="s">
        <v>35</v>
      </c>
      <c r="L1802" s="7" t="s">
        <v>31</v>
      </c>
      <c r="M1802" s="7" t="s">
        <v>32</v>
      </c>
      <c r="N1802" s="7" t="s">
        <v>33</v>
      </c>
      <c r="O1802" s="7" t="s">
        <v>47</v>
      </c>
      <c r="P1802" s="25">
        <f t="shared" si="405"/>
        <v>1801</v>
      </c>
      <c r="Q1802" s="28">
        <f t="shared" si="402"/>
        <v>45108</v>
      </c>
      <c r="R1802" s="28" t="str">
        <f t="shared" si="392"/>
        <v>OTA</v>
      </c>
      <c r="S1802" s="28" t="str">
        <f t="shared" si="393"/>
        <v>OTA</v>
      </c>
      <c r="T1802" s="29">
        <f t="shared" si="394"/>
        <v>7.326007326007326E-4</v>
      </c>
      <c r="U1802" s="29">
        <f t="shared" si="403"/>
        <v>7.326007326007326E-4</v>
      </c>
      <c r="V1802" s="30">
        <f t="shared" si="395"/>
        <v>117.5355</v>
      </c>
      <c r="W1802" s="30">
        <f t="shared" si="396"/>
        <v>0</v>
      </c>
      <c r="X1802" s="30">
        <f t="shared" si="397"/>
        <v>0</v>
      </c>
      <c r="Y1802" s="30">
        <f t="shared" si="398"/>
        <v>14.10426</v>
      </c>
      <c r="Z1802" s="30">
        <f t="shared" si="399"/>
        <v>115</v>
      </c>
      <c r="AA1802" s="30">
        <f t="shared" si="400"/>
        <v>1.4652014652014651</v>
      </c>
      <c r="AB1802" s="30">
        <f t="shared" si="401"/>
        <v>0</v>
      </c>
      <c r="AC1802" s="30">
        <f t="shared" si="404"/>
        <v>535.46503853479862</v>
      </c>
    </row>
    <row r="1803" spans="1:29" x14ac:dyDescent="0.35">
      <c r="A1803" s="5">
        <v>45120.946101168978</v>
      </c>
      <c r="B1803" s="1">
        <v>1</v>
      </c>
      <c r="C1803" s="6">
        <v>873.68</v>
      </c>
      <c r="D1803" s="6">
        <v>1</v>
      </c>
      <c r="E1803" s="7" t="s">
        <v>19</v>
      </c>
      <c r="F1803" s="5">
        <v>45121.428376331016</v>
      </c>
      <c r="G1803" s="1">
        <v>1</v>
      </c>
      <c r="H1803" s="5">
        <v>45118.488332256944</v>
      </c>
      <c r="I1803" s="7" t="s">
        <v>20</v>
      </c>
      <c r="J1803" s="7"/>
      <c r="K1803" s="7" t="s">
        <v>35</v>
      </c>
      <c r="L1803" s="7" t="s">
        <v>31</v>
      </c>
      <c r="M1803" s="7" t="s">
        <v>58</v>
      </c>
      <c r="N1803" s="7" t="s">
        <v>33</v>
      </c>
      <c r="O1803" s="7" t="s">
        <v>47</v>
      </c>
      <c r="P1803" s="25">
        <f t="shared" si="405"/>
        <v>1802</v>
      </c>
      <c r="Q1803" s="28">
        <f t="shared" si="402"/>
        <v>45108</v>
      </c>
      <c r="R1803" s="28" t="str">
        <f t="shared" si="392"/>
        <v>OTA</v>
      </c>
      <c r="S1803" s="28" t="str">
        <f t="shared" si="393"/>
        <v>OTA</v>
      </c>
      <c r="T1803" s="29">
        <f t="shared" si="394"/>
        <v>7.326007326007326E-4</v>
      </c>
      <c r="U1803" s="29">
        <f t="shared" si="403"/>
        <v>7.326007326007326E-4</v>
      </c>
      <c r="V1803" s="30">
        <f t="shared" si="395"/>
        <v>131.05199999999999</v>
      </c>
      <c r="W1803" s="30">
        <f t="shared" si="396"/>
        <v>0</v>
      </c>
      <c r="X1803" s="30">
        <f t="shared" si="397"/>
        <v>0</v>
      </c>
      <c r="Y1803" s="30">
        <f t="shared" si="398"/>
        <v>15.726239999999997</v>
      </c>
      <c r="Z1803" s="30">
        <f t="shared" si="399"/>
        <v>115</v>
      </c>
      <c r="AA1803" s="30">
        <f t="shared" si="400"/>
        <v>1.4652014652014651</v>
      </c>
      <c r="AB1803" s="30">
        <f t="shared" si="401"/>
        <v>0</v>
      </c>
      <c r="AC1803" s="30">
        <f t="shared" si="404"/>
        <v>610.43655853479845</v>
      </c>
    </row>
    <row r="1804" spans="1:29" x14ac:dyDescent="0.35">
      <c r="A1804" s="5">
        <v>45120.582572013889</v>
      </c>
      <c r="B1804" s="1">
        <v>1</v>
      </c>
      <c r="C1804" s="6">
        <v>832.54</v>
      </c>
      <c r="D1804" s="6">
        <v>1</v>
      </c>
      <c r="E1804" s="7" t="s">
        <v>19</v>
      </c>
      <c r="F1804" s="5">
        <v>45121.388425324076</v>
      </c>
      <c r="G1804" s="1">
        <v>2</v>
      </c>
      <c r="H1804" s="5">
        <v>45119.376672673614</v>
      </c>
      <c r="I1804" s="7" t="s">
        <v>20</v>
      </c>
      <c r="J1804" s="7"/>
      <c r="K1804" s="7" t="s">
        <v>50</v>
      </c>
      <c r="L1804" s="7" t="s">
        <v>31</v>
      </c>
      <c r="M1804" s="7" t="s">
        <v>32</v>
      </c>
      <c r="N1804" s="7" t="s">
        <v>28</v>
      </c>
      <c r="O1804" s="7" t="s">
        <v>51</v>
      </c>
      <c r="P1804" s="25">
        <f t="shared" si="405"/>
        <v>1803</v>
      </c>
      <c r="Q1804" s="28">
        <f t="shared" si="402"/>
        <v>45108</v>
      </c>
      <c r="R1804" s="28" t="str">
        <f t="shared" si="392"/>
        <v>OTA</v>
      </c>
      <c r="S1804" s="28" t="str">
        <f t="shared" si="393"/>
        <v>OTA</v>
      </c>
      <c r="T1804" s="29">
        <f t="shared" si="394"/>
        <v>7.326007326007326E-4</v>
      </c>
      <c r="U1804" s="29">
        <f t="shared" si="403"/>
        <v>7.326007326007326E-4</v>
      </c>
      <c r="V1804" s="30">
        <f t="shared" si="395"/>
        <v>124.88099999999999</v>
      </c>
      <c r="W1804" s="30">
        <f t="shared" si="396"/>
        <v>0</v>
      </c>
      <c r="X1804" s="30">
        <f t="shared" si="397"/>
        <v>0</v>
      </c>
      <c r="Y1804" s="30">
        <f t="shared" si="398"/>
        <v>14.985719999999999</v>
      </c>
      <c r="Z1804" s="30">
        <f t="shared" si="399"/>
        <v>115</v>
      </c>
      <c r="AA1804" s="30">
        <f t="shared" si="400"/>
        <v>1.4652014652014651</v>
      </c>
      <c r="AB1804" s="30">
        <f t="shared" si="401"/>
        <v>0</v>
      </c>
      <c r="AC1804" s="30">
        <f t="shared" si="404"/>
        <v>576.20807853479846</v>
      </c>
    </row>
    <row r="1805" spans="1:29" x14ac:dyDescent="0.35">
      <c r="A1805" s="5">
        <v>45120.826794340275</v>
      </c>
      <c r="B1805" s="1">
        <v>1</v>
      </c>
      <c r="C1805" s="6">
        <v>705.21</v>
      </c>
      <c r="D1805" s="6">
        <v>1</v>
      </c>
      <c r="E1805" s="7" t="s">
        <v>19</v>
      </c>
      <c r="F1805" s="5">
        <v>45121.278662662036</v>
      </c>
      <c r="G1805" s="1">
        <v>1</v>
      </c>
      <c r="H1805" s="5">
        <v>45112.957422546293</v>
      </c>
      <c r="I1805" s="7" t="s">
        <v>20</v>
      </c>
      <c r="J1805" s="7"/>
      <c r="K1805" s="7" t="s">
        <v>35</v>
      </c>
      <c r="L1805" s="7" t="s">
        <v>31</v>
      </c>
      <c r="M1805" s="7" t="s">
        <v>34</v>
      </c>
      <c r="N1805" s="7" t="s">
        <v>33</v>
      </c>
      <c r="O1805" s="7" t="s">
        <v>37</v>
      </c>
      <c r="P1805" s="25">
        <f t="shared" si="405"/>
        <v>1804</v>
      </c>
      <c r="Q1805" s="28">
        <f t="shared" si="402"/>
        <v>45108</v>
      </c>
      <c r="R1805" s="28" t="str">
        <f t="shared" si="392"/>
        <v>OTA</v>
      </c>
      <c r="S1805" s="28" t="str">
        <f t="shared" si="393"/>
        <v>OTA</v>
      </c>
      <c r="T1805" s="29">
        <f t="shared" si="394"/>
        <v>7.326007326007326E-4</v>
      </c>
      <c r="U1805" s="29">
        <f t="shared" si="403"/>
        <v>7.326007326007326E-4</v>
      </c>
      <c r="V1805" s="30">
        <f t="shared" si="395"/>
        <v>105.78150000000001</v>
      </c>
      <c r="W1805" s="30">
        <f t="shared" si="396"/>
        <v>0</v>
      </c>
      <c r="X1805" s="30">
        <f t="shared" si="397"/>
        <v>0</v>
      </c>
      <c r="Y1805" s="30">
        <f t="shared" si="398"/>
        <v>12.69378</v>
      </c>
      <c r="Z1805" s="30">
        <f t="shared" si="399"/>
        <v>115</v>
      </c>
      <c r="AA1805" s="30">
        <f t="shared" si="400"/>
        <v>1.4652014652014651</v>
      </c>
      <c r="AB1805" s="30">
        <f t="shared" si="401"/>
        <v>0</v>
      </c>
      <c r="AC1805" s="30">
        <f t="shared" si="404"/>
        <v>470.26951853479858</v>
      </c>
    </row>
    <row r="1806" spans="1:29" x14ac:dyDescent="0.35">
      <c r="A1806" s="5">
        <v>45120.615030532404</v>
      </c>
      <c r="B1806" s="1">
        <v>1</v>
      </c>
      <c r="C1806" s="6">
        <v>705.21</v>
      </c>
      <c r="D1806" s="6">
        <v>1</v>
      </c>
      <c r="E1806" s="7" t="s">
        <v>19</v>
      </c>
      <c r="F1806" s="5">
        <v>45121.384051145833</v>
      </c>
      <c r="G1806" s="1">
        <v>1</v>
      </c>
      <c r="H1806" s="5">
        <v>45113.77304792824</v>
      </c>
      <c r="I1806" s="7" t="s">
        <v>20</v>
      </c>
      <c r="J1806" s="7"/>
      <c r="K1806" s="7" t="s">
        <v>35</v>
      </c>
      <c r="L1806" s="7" t="s">
        <v>31</v>
      </c>
      <c r="M1806" s="7" t="s">
        <v>34</v>
      </c>
      <c r="N1806" s="7" t="s">
        <v>33</v>
      </c>
      <c r="O1806" s="7" t="s">
        <v>47</v>
      </c>
      <c r="P1806" s="25">
        <f t="shared" si="405"/>
        <v>1805</v>
      </c>
      <c r="Q1806" s="28">
        <f t="shared" si="402"/>
        <v>45108</v>
      </c>
      <c r="R1806" s="28" t="str">
        <f t="shared" si="392"/>
        <v>OTA</v>
      </c>
      <c r="S1806" s="28" t="str">
        <f t="shared" si="393"/>
        <v>OTA</v>
      </c>
      <c r="T1806" s="29">
        <f t="shared" si="394"/>
        <v>7.326007326007326E-4</v>
      </c>
      <c r="U1806" s="29">
        <f t="shared" si="403"/>
        <v>7.326007326007326E-4</v>
      </c>
      <c r="V1806" s="30">
        <f t="shared" si="395"/>
        <v>105.78150000000001</v>
      </c>
      <c r="W1806" s="30">
        <f t="shared" si="396"/>
        <v>0</v>
      </c>
      <c r="X1806" s="30">
        <f t="shared" si="397"/>
        <v>0</v>
      </c>
      <c r="Y1806" s="30">
        <f t="shared" si="398"/>
        <v>12.69378</v>
      </c>
      <c r="Z1806" s="30">
        <f t="shared" si="399"/>
        <v>115</v>
      </c>
      <c r="AA1806" s="30">
        <f t="shared" si="400"/>
        <v>1.4652014652014651</v>
      </c>
      <c r="AB1806" s="30">
        <f t="shared" si="401"/>
        <v>0</v>
      </c>
      <c r="AC1806" s="30">
        <f t="shared" si="404"/>
        <v>470.26951853479858</v>
      </c>
    </row>
    <row r="1807" spans="1:29" x14ac:dyDescent="0.35">
      <c r="A1807" s="5">
        <v>45120.664463472225</v>
      </c>
      <c r="B1807" s="1">
        <v>1</v>
      </c>
      <c r="C1807" s="6">
        <v>1020.54</v>
      </c>
      <c r="D1807" s="6">
        <v>1</v>
      </c>
      <c r="E1807" s="7" t="s">
        <v>19</v>
      </c>
      <c r="F1807" s="5">
        <v>45121.457694733799</v>
      </c>
      <c r="G1807" s="1">
        <v>1</v>
      </c>
      <c r="H1807" s="5">
        <v>45020.600826458336</v>
      </c>
      <c r="I1807" s="7" t="s">
        <v>20</v>
      </c>
      <c r="J1807" s="7"/>
      <c r="K1807" s="7" t="s">
        <v>35</v>
      </c>
      <c r="L1807" s="7" t="s">
        <v>31</v>
      </c>
      <c r="M1807" s="7" t="s">
        <v>34</v>
      </c>
      <c r="N1807" s="7" t="s">
        <v>33</v>
      </c>
      <c r="O1807" s="7" t="s">
        <v>35</v>
      </c>
      <c r="P1807" s="25">
        <f t="shared" si="405"/>
        <v>1806</v>
      </c>
      <c r="Q1807" s="28">
        <f t="shared" si="402"/>
        <v>45108</v>
      </c>
      <c r="R1807" s="28" t="str">
        <f t="shared" si="392"/>
        <v>OTA</v>
      </c>
      <c r="S1807" s="28" t="str">
        <f t="shared" si="393"/>
        <v>OTA</v>
      </c>
      <c r="T1807" s="29">
        <f t="shared" si="394"/>
        <v>7.326007326007326E-4</v>
      </c>
      <c r="U1807" s="29">
        <f t="shared" si="403"/>
        <v>7.326007326007326E-4</v>
      </c>
      <c r="V1807" s="30">
        <f t="shared" si="395"/>
        <v>153.08099999999999</v>
      </c>
      <c r="W1807" s="30">
        <f t="shared" si="396"/>
        <v>0</v>
      </c>
      <c r="X1807" s="30">
        <f t="shared" si="397"/>
        <v>0</v>
      </c>
      <c r="Y1807" s="30">
        <f t="shared" si="398"/>
        <v>18.369719999999997</v>
      </c>
      <c r="Z1807" s="30">
        <f t="shared" si="399"/>
        <v>115</v>
      </c>
      <c r="AA1807" s="30">
        <f t="shared" si="400"/>
        <v>1.4652014652014651</v>
      </c>
      <c r="AB1807" s="30">
        <f t="shared" si="401"/>
        <v>0</v>
      </c>
      <c r="AC1807" s="30">
        <f t="shared" si="404"/>
        <v>732.62407853479851</v>
      </c>
    </row>
    <row r="1808" spans="1:29" x14ac:dyDescent="0.35">
      <c r="A1808" s="5">
        <v>45120.642194849534</v>
      </c>
      <c r="B1808" s="1">
        <v>1</v>
      </c>
      <c r="C1808" s="6">
        <v>828.21</v>
      </c>
      <c r="D1808" s="6">
        <v>1</v>
      </c>
      <c r="E1808" s="7" t="s">
        <v>19</v>
      </c>
      <c r="F1808" s="5">
        <v>45121.432722523146</v>
      </c>
      <c r="G1808" s="1">
        <v>2</v>
      </c>
      <c r="H1808" s="5">
        <v>45118.877216736109</v>
      </c>
      <c r="I1808" s="7" t="s">
        <v>20</v>
      </c>
      <c r="J1808" s="7"/>
      <c r="K1808" s="7" t="s">
        <v>35</v>
      </c>
      <c r="L1808" s="7" t="s">
        <v>31</v>
      </c>
      <c r="M1808" s="7" t="s">
        <v>32</v>
      </c>
      <c r="N1808" s="7" t="s">
        <v>33</v>
      </c>
      <c r="O1808" s="7" t="s">
        <v>47</v>
      </c>
      <c r="P1808" s="25">
        <f t="shared" si="405"/>
        <v>1807</v>
      </c>
      <c r="Q1808" s="28">
        <f t="shared" si="402"/>
        <v>45108</v>
      </c>
      <c r="R1808" s="28" t="str">
        <f t="shared" si="392"/>
        <v>OTA</v>
      </c>
      <c r="S1808" s="28" t="str">
        <f t="shared" si="393"/>
        <v>OTA</v>
      </c>
      <c r="T1808" s="29">
        <f t="shared" si="394"/>
        <v>7.326007326007326E-4</v>
      </c>
      <c r="U1808" s="29">
        <f t="shared" si="403"/>
        <v>7.326007326007326E-4</v>
      </c>
      <c r="V1808" s="30">
        <f t="shared" si="395"/>
        <v>124.2315</v>
      </c>
      <c r="W1808" s="30">
        <f t="shared" si="396"/>
        <v>0</v>
      </c>
      <c r="X1808" s="30">
        <f t="shared" si="397"/>
        <v>0</v>
      </c>
      <c r="Y1808" s="30">
        <f t="shared" si="398"/>
        <v>14.907779999999999</v>
      </c>
      <c r="Z1808" s="30">
        <f t="shared" si="399"/>
        <v>115</v>
      </c>
      <c r="AA1808" s="30">
        <f t="shared" si="400"/>
        <v>1.4652014652014651</v>
      </c>
      <c r="AB1808" s="30">
        <f t="shared" si="401"/>
        <v>0</v>
      </c>
      <c r="AC1808" s="30">
        <f t="shared" si="404"/>
        <v>572.60551853479865</v>
      </c>
    </row>
    <row r="1809" spans="1:29" x14ac:dyDescent="0.35">
      <c r="A1809" s="5">
        <v>45120.984975254629</v>
      </c>
      <c r="B1809" s="1">
        <v>2</v>
      </c>
      <c r="C1809" s="6">
        <v>2125.71</v>
      </c>
      <c r="D1809" s="6">
        <v>1</v>
      </c>
      <c r="E1809" s="7" t="s">
        <v>19</v>
      </c>
      <c r="F1809" s="5">
        <v>45122.458333333336</v>
      </c>
      <c r="G1809" s="1">
        <v>2</v>
      </c>
      <c r="H1809" s="5">
        <v>45120.79423068287</v>
      </c>
      <c r="I1809" s="7" t="s">
        <v>41</v>
      </c>
      <c r="J1809" s="7"/>
      <c r="K1809" s="7"/>
      <c r="L1809" s="7" t="s">
        <v>21</v>
      </c>
      <c r="M1809" s="7" t="s">
        <v>99</v>
      </c>
      <c r="N1809" s="7" t="s">
        <v>28</v>
      </c>
      <c r="O1809" s="7" t="s">
        <v>46</v>
      </c>
      <c r="P1809" s="25">
        <f t="shared" si="405"/>
        <v>1808</v>
      </c>
      <c r="Q1809" s="28">
        <f t="shared" si="402"/>
        <v>45108</v>
      </c>
      <c r="R1809" s="28" t="str">
        <f t="shared" si="392"/>
        <v>WEB</v>
      </c>
      <c r="S1809" s="28" t="str">
        <f t="shared" si="393"/>
        <v>WEBSITE</v>
      </c>
      <c r="T1809" s="29">
        <f t="shared" si="394"/>
        <v>3.3726812816188868E-3</v>
      </c>
      <c r="U1809" s="29">
        <f t="shared" si="403"/>
        <v>3.3726812816188868E-3</v>
      </c>
      <c r="V1809" s="30">
        <f t="shared" si="395"/>
        <v>21.257100000000001</v>
      </c>
      <c r="W1809" s="30">
        <f t="shared" si="396"/>
        <v>50</v>
      </c>
      <c r="X1809" s="30">
        <f t="shared" si="397"/>
        <v>0</v>
      </c>
      <c r="Y1809" s="30">
        <f t="shared" si="398"/>
        <v>29.75994</v>
      </c>
      <c r="Z1809" s="30">
        <f t="shared" si="399"/>
        <v>153.33333333333331</v>
      </c>
      <c r="AA1809" s="30">
        <f t="shared" si="400"/>
        <v>33.726812816188868</v>
      </c>
      <c r="AB1809" s="30">
        <f t="shared" si="401"/>
        <v>0</v>
      </c>
      <c r="AC1809" s="30">
        <f t="shared" si="404"/>
        <v>1837.6328138504778</v>
      </c>
    </row>
    <row r="1810" spans="1:29" x14ac:dyDescent="0.35">
      <c r="A1810" s="5">
        <v>45120.668097060188</v>
      </c>
      <c r="B1810" s="1">
        <v>1</v>
      </c>
      <c r="C1810" s="6">
        <v>828.21</v>
      </c>
      <c r="D1810" s="6">
        <v>1</v>
      </c>
      <c r="E1810" s="7" t="s">
        <v>19</v>
      </c>
      <c r="F1810" s="5">
        <v>45121.449100625003</v>
      </c>
      <c r="G1810" s="1">
        <v>2</v>
      </c>
      <c r="H1810" s="5">
        <v>45119.839080810183</v>
      </c>
      <c r="I1810" s="7" t="s">
        <v>41</v>
      </c>
      <c r="J1810" s="7"/>
      <c r="K1810" s="7" t="s">
        <v>35</v>
      </c>
      <c r="L1810" s="7" t="s">
        <v>31</v>
      </c>
      <c r="M1810" s="7" t="s">
        <v>32</v>
      </c>
      <c r="N1810" s="7" t="s">
        <v>33</v>
      </c>
      <c r="O1810" s="7" t="s">
        <v>47</v>
      </c>
      <c r="P1810" s="25">
        <f t="shared" si="405"/>
        <v>1809</v>
      </c>
      <c r="Q1810" s="28">
        <f t="shared" si="402"/>
        <v>45108</v>
      </c>
      <c r="R1810" s="28" t="str">
        <f t="shared" si="392"/>
        <v>OTA</v>
      </c>
      <c r="S1810" s="28" t="str">
        <f t="shared" si="393"/>
        <v>OTA</v>
      </c>
      <c r="T1810" s="29">
        <f t="shared" si="394"/>
        <v>7.326007326007326E-4</v>
      </c>
      <c r="U1810" s="29">
        <f t="shared" si="403"/>
        <v>7.326007326007326E-4</v>
      </c>
      <c r="V1810" s="30">
        <f t="shared" si="395"/>
        <v>124.2315</v>
      </c>
      <c r="W1810" s="30">
        <f t="shared" si="396"/>
        <v>0</v>
      </c>
      <c r="X1810" s="30">
        <f t="shared" si="397"/>
        <v>0</v>
      </c>
      <c r="Y1810" s="30">
        <f t="shared" si="398"/>
        <v>14.907779999999999</v>
      </c>
      <c r="Z1810" s="30">
        <f t="shared" si="399"/>
        <v>115</v>
      </c>
      <c r="AA1810" s="30">
        <f t="shared" si="400"/>
        <v>1.4652014652014651</v>
      </c>
      <c r="AB1810" s="30">
        <f t="shared" si="401"/>
        <v>0</v>
      </c>
      <c r="AC1810" s="30">
        <f t="shared" si="404"/>
        <v>572.60551853479865</v>
      </c>
    </row>
    <row r="1811" spans="1:29" x14ac:dyDescent="0.35">
      <c r="A1811" s="5">
        <v>45121.043992939813</v>
      </c>
      <c r="B1811" s="1">
        <v>1</v>
      </c>
      <c r="C1811" s="6">
        <v>1041.02</v>
      </c>
      <c r="D1811" s="6">
        <v>1</v>
      </c>
      <c r="E1811" s="7" t="s">
        <v>19</v>
      </c>
      <c r="F1811" s="5">
        <v>45121.201160138888</v>
      </c>
      <c r="G1811" s="1">
        <v>2</v>
      </c>
      <c r="H1811" s="5">
        <v>45121.043090185187</v>
      </c>
      <c r="I1811" s="7" t="s">
        <v>41</v>
      </c>
      <c r="J1811" s="7"/>
      <c r="K1811" s="7"/>
      <c r="L1811" s="7" t="s">
        <v>21</v>
      </c>
      <c r="M1811" s="7" t="s">
        <v>52</v>
      </c>
      <c r="N1811" s="7" t="s">
        <v>23</v>
      </c>
      <c r="O1811" s="7" t="s">
        <v>24</v>
      </c>
      <c r="P1811" s="25">
        <f t="shared" si="405"/>
        <v>1810</v>
      </c>
      <c r="Q1811" s="28">
        <f t="shared" si="402"/>
        <v>45108</v>
      </c>
      <c r="R1811" s="28" t="str">
        <f t="shared" si="392"/>
        <v>WEB</v>
      </c>
      <c r="S1811" s="28" t="str">
        <f t="shared" si="393"/>
        <v>OFFLINE</v>
      </c>
      <c r="T1811" s="29">
        <f t="shared" si="394"/>
        <v>1.6863406408094434E-3</v>
      </c>
      <c r="U1811" s="29">
        <f t="shared" si="403"/>
        <v>1.6863406408094434E-3</v>
      </c>
      <c r="V1811" s="30">
        <f t="shared" si="395"/>
        <v>0</v>
      </c>
      <c r="W1811" s="30">
        <f t="shared" si="396"/>
        <v>0</v>
      </c>
      <c r="X1811" s="30">
        <f t="shared" si="397"/>
        <v>0</v>
      </c>
      <c r="Y1811" s="30">
        <f t="shared" si="398"/>
        <v>14.57428</v>
      </c>
      <c r="Z1811" s="30">
        <f t="shared" si="399"/>
        <v>115</v>
      </c>
      <c r="AA1811" s="30">
        <f t="shared" si="400"/>
        <v>0</v>
      </c>
      <c r="AB1811" s="30">
        <f t="shared" si="401"/>
        <v>0</v>
      </c>
      <c r="AC1811" s="30">
        <f t="shared" si="404"/>
        <v>911.44571999999994</v>
      </c>
    </row>
    <row r="1812" spans="1:29" x14ac:dyDescent="0.35">
      <c r="A1812" s="5">
        <v>45120.94396546296</v>
      </c>
      <c r="B1812" s="1">
        <v>2</v>
      </c>
      <c r="C1812" s="6">
        <v>3741.41</v>
      </c>
      <c r="D1812" s="6">
        <v>1</v>
      </c>
      <c r="E1812" s="7" t="s">
        <v>19</v>
      </c>
      <c r="F1812" s="5">
        <v>45122.454204895832</v>
      </c>
      <c r="G1812" s="1">
        <v>3</v>
      </c>
      <c r="H1812" s="5">
        <v>45119.880691423612</v>
      </c>
      <c r="I1812" s="7" t="s">
        <v>44</v>
      </c>
      <c r="J1812" s="7"/>
      <c r="K1812" s="7" t="s">
        <v>35</v>
      </c>
      <c r="L1812" s="7" t="s">
        <v>31</v>
      </c>
      <c r="M1812" s="7" t="s">
        <v>32</v>
      </c>
      <c r="N1812" s="7" t="s">
        <v>33</v>
      </c>
      <c r="O1812" s="7" t="s">
        <v>36</v>
      </c>
      <c r="P1812" s="25">
        <f t="shared" si="405"/>
        <v>1811</v>
      </c>
      <c r="Q1812" s="28">
        <f t="shared" si="402"/>
        <v>45108</v>
      </c>
      <c r="R1812" s="28" t="str">
        <f t="shared" si="392"/>
        <v>OTA</v>
      </c>
      <c r="S1812" s="28" t="str">
        <f t="shared" si="393"/>
        <v>OTA</v>
      </c>
      <c r="T1812" s="29">
        <f t="shared" si="394"/>
        <v>1.4652014652014652E-3</v>
      </c>
      <c r="U1812" s="29">
        <f t="shared" si="403"/>
        <v>1.4652014652014652E-3</v>
      </c>
      <c r="V1812" s="30">
        <f t="shared" si="395"/>
        <v>561.2115</v>
      </c>
      <c r="W1812" s="30">
        <f t="shared" si="396"/>
        <v>0</v>
      </c>
      <c r="X1812" s="30">
        <f t="shared" si="397"/>
        <v>0</v>
      </c>
      <c r="Y1812" s="30">
        <f t="shared" si="398"/>
        <v>67.345379999999992</v>
      </c>
      <c r="Z1812" s="30">
        <f t="shared" si="399"/>
        <v>153.33333333333331</v>
      </c>
      <c r="AA1812" s="30">
        <f t="shared" si="400"/>
        <v>2.9304029304029302</v>
      </c>
      <c r="AB1812" s="30">
        <f t="shared" si="401"/>
        <v>0</v>
      </c>
      <c r="AC1812" s="30">
        <f t="shared" si="404"/>
        <v>2956.5893837362637</v>
      </c>
    </row>
    <row r="1813" spans="1:29" x14ac:dyDescent="0.35">
      <c r="A1813" s="5">
        <v>45120.702299502314</v>
      </c>
      <c r="B1813" s="1">
        <v>2</v>
      </c>
      <c r="C1813" s="6">
        <v>3540.4</v>
      </c>
      <c r="D1813" s="6">
        <v>1</v>
      </c>
      <c r="E1813" s="7" t="s">
        <v>19</v>
      </c>
      <c r="F1813" s="5">
        <v>45122.455941550928</v>
      </c>
      <c r="G1813" s="1">
        <v>4</v>
      </c>
      <c r="H1813" s="5">
        <v>45117.717452337965</v>
      </c>
      <c r="I1813" s="7" t="s">
        <v>44</v>
      </c>
      <c r="J1813" s="7"/>
      <c r="K1813" s="7"/>
      <c r="L1813" s="7" t="s">
        <v>26</v>
      </c>
      <c r="M1813" s="7" t="s">
        <v>377</v>
      </c>
      <c r="N1813" s="7" t="s">
        <v>33</v>
      </c>
      <c r="O1813" s="7" t="s">
        <v>46</v>
      </c>
      <c r="P1813" s="25">
        <f t="shared" si="405"/>
        <v>1812</v>
      </c>
      <c r="Q1813" s="28">
        <f t="shared" si="402"/>
        <v>45108</v>
      </c>
      <c r="R1813" s="28" t="str">
        <f t="shared" si="392"/>
        <v>CORPORATE</v>
      </c>
      <c r="S1813" s="28" t="str">
        <f t="shared" si="393"/>
        <v>WEBSITE</v>
      </c>
      <c r="T1813" s="29">
        <f t="shared" si="394"/>
        <v>0.2857142857142857</v>
      </c>
      <c r="U1813" s="29">
        <f t="shared" si="403"/>
        <v>0.2857142857142857</v>
      </c>
      <c r="V1813" s="30">
        <f t="shared" si="395"/>
        <v>35.404000000000003</v>
      </c>
      <c r="W1813" s="30">
        <f t="shared" si="396"/>
        <v>50</v>
      </c>
      <c r="X1813" s="30">
        <f t="shared" si="397"/>
        <v>70.808000000000007</v>
      </c>
      <c r="Y1813" s="30">
        <f t="shared" si="398"/>
        <v>24.782800000000002</v>
      </c>
      <c r="Z1813" s="30">
        <f t="shared" si="399"/>
        <v>153.33333333333331</v>
      </c>
      <c r="AA1813" s="30">
        <f t="shared" si="400"/>
        <v>2857.1428571428569</v>
      </c>
      <c r="AB1813" s="30">
        <f t="shared" si="401"/>
        <v>1428.5714285714284</v>
      </c>
      <c r="AC1813" s="30">
        <f t="shared" si="404"/>
        <v>-1079.6424190476187</v>
      </c>
    </row>
    <row r="1814" spans="1:29" x14ac:dyDescent="0.35">
      <c r="A1814" s="5">
        <v>45120.570699131946</v>
      </c>
      <c r="B1814" s="1">
        <v>1</v>
      </c>
      <c r="C1814" s="6">
        <v>1751.2</v>
      </c>
      <c r="D1814" s="6">
        <v>1</v>
      </c>
      <c r="E1814" s="7" t="s">
        <v>19</v>
      </c>
      <c r="F1814" s="5">
        <v>45121.284929444446</v>
      </c>
      <c r="G1814" s="1">
        <v>4</v>
      </c>
      <c r="H1814" s="5">
        <v>45016.929983310183</v>
      </c>
      <c r="I1814" s="7" t="s">
        <v>44</v>
      </c>
      <c r="J1814" s="7"/>
      <c r="K1814" s="7"/>
      <c r="L1814" s="7" t="s">
        <v>21</v>
      </c>
      <c r="M1814" s="7" t="s">
        <v>52</v>
      </c>
      <c r="N1814" s="7" t="s">
        <v>28</v>
      </c>
      <c r="O1814" s="7" t="s">
        <v>46</v>
      </c>
      <c r="P1814" s="25">
        <f t="shared" si="405"/>
        <v>1813</v>
      </c>
      <c r="Q1814" s="28">
        <f t="shared" si="402"/>
        <v>45108</v>
      </c>
      <c r="R1814" s="28" t="str">
        <f t="shared" si="392"/>
        <v>WEB</v>
      </c>
      <c r="S1814" s="28" t="str">
        <f t="shared" si="393"/>
        <v>WEBSITE</v>
      </c>
      <c r="T1814" s="29">
        <f t="shared" si="394"/>
        <v>1.6863406408094434E-3</v>
      </c>
      <c r="U1814" s="29">
        <f t="shared" si="403"/>
        <v>1.6863406408094434E-3</v>
      </c>
      <c r="V1814" s="30">
        <f t="shared" si="395"/>
        <v>17.512</v>
      </c>
      <c r="W1814" s="30">
        <f t="shared" si="396"/>
        <v>50</v>
      </c>
      <c r="X1814" s="30">
        <f t="shared" si="397"/>
        <v>0</v>
      </c>
      <c r="Y1814" s="30">
        <f t="shared" si="398"/>
        <v>24.5168</v>
      </c>
      <c r="Z1814" s="30">
        <f t="shared" si="399"/>
        <v>115</v>
      </c>
      <c r="AA1814" s="30">
        <f t="shared" si="400"/>
        <v>16.863406408094434</v>
      </c>
      <c r="AB1814" s="30">
        <f t="shared" si="401"/>
        <v>0</v>
      </c>
      <c r="AC1814" s="30">
        <f t="shared" si="404"/>
        <v>1527.3077935919057</v>
      </c>
    </row>
    <row r="1815" spans="1:29" x14ac:dyDescent="0.35">
      <c r="A1815" s="5">
        <v>45120.894930949071</v>
      </c>
      <c r="B1815" s="1">
        <v>4</v>
      </c>
      <c r="C1815" s="6">
        <v>6604.95</v>
      </c>
      <c r="D1815" s="6">
        <v>1</v>
      </c>
      <c r="E1815" s="7" t="s">
        <v>19</v>
      </c>
      <c r="F1815" s="5">
        <v>45124.379946435183</v>
      </c>
      <c r="G1815" s="1">
        <v>4</v>
      </c>
      <c r="H1815" s="5">
        <v>44908.219611053239</v>
      </c>
      <c r="I1815" s="7" t="s">
        <v>44</v>
      </c>
      <c r="J1815" s="7"/>
      <c r="K1815" s="7" t="s">
        <v>50</v>
      </c>
      <c r="L1815" s="7" t="s">
        <v>31</v>
      </c>
      <c r="M1815" s="7" t="s">
        <v>32</v>
      </c>
      <c r="N1815" s="7" t="s">
        <v>28</v>
      </c>
      <c r="O1815" s="7" t="s">
        <v>51</v>
      </c>
      <c r="P1815" s="25">
        <f t="shared" si="405"/>
        <v>1814</v>
      </c>
      <c r="Q1815" s="28">
        <f t="shared" si="402"/>
        <v>45108</v>
      </c>
      <c r="R1815" s="28" t="str">
        <f t="shared" si="392"/>
        <v>OTA</v>
      </c>
      <c r="S1815" s="28" t="str">
        <f t="shared" si="393"/>
        <v>OTA</v>
      </c>
      <c r="T1815" s="29">
        <f t="shared" si="394"/>
        <v>2.9304029304029304E-3</v>
      </c>
      <c r="U1815" s="29">
        <f t="shared" si="403"/>
        <v>2.9304029304029304E-3</v>
      </c>
      <c r="V1815" s="30">
        <f t="shared" si="395"/>
        <v>990.74249999999995</v>
      </c>
      <c r="W1815" s="30">
        <f t="shared" si="396"/>
        <v>0</v>
      </c>
      <c r="X1815" s="30">
        <f t="shared" si="397"/>
        <v>0</v>
      </c>
      <c r="Y1815" s="30">
        <f t="shared" si="398"/>
        <v>118.88909999999998</v>
      </c>
      <c r="Z1815" s="30">
        <f t="shared" si="399"/>
        <v>230</v>
      </c>
      <c r="AA1815" s="30">
        <f t="shared" si="400"/>
        <v>5.8608058608058604</v>
      </c>
      <c r="AB1815" s="30">
        <f t="shared" si="401"/>
        <v>0</v>
      </c>
      <c r="AC1815" s="30">
        <f t="shared" si="404"/>
        <v>5259.457594139194</v>
      </c>
    </row>
    <row r="1816" spans="1:29" x14ac:dyDescent="0.35">
      <c r="A1816" s="5">
        <v>45120.652150231479</v>
      </c>
      <c r="B1816" s="1">
        <v>2</v>
      </c>
      <c r="C1816" s="6">
        <v>2170.81</v>
      </c>
      <c r="D1816" s="6">
        <v>1</v>
      </c>
      <c r="E1816" s="7" t="s">
        <v>19</v>
      </c>
      <c r="F1816" s="5">
        <v>45122.457121157408</v>
      </c>
      <c r="G1816" s="1">
        <v>2</v>
      </c>
      <c r="H1816" s="5">
        <v>45037.768456782411</v>
      </c>
      <c r="I1816" s="7" t="s">
        <v>48</v>
      </c>
      <c r="J1816" s="7"/>
      <c r="K1816" s="7"/>
      <c r="L1816" s="7" t="s">
        <v>21</v>
      </c>
      <c r="M1816" s="7" t="s">
        <v>45</v>
      </c>
      <c r="N1816" s="7" t="s">
        <v>33</v>
      </c>
      <c r="O1816" s="7" t="s">
        <v>46</v>
      </c>
      <c r="P1816" s="25">
        <f t="shared" si="405"/>
        <v>1815</v>
      </c>
      <c r="Q1816" s="28">
        <f t="shared" si="402"/>
        <v>45108</v>
      </c>
      <c r="R1816" s="28" t="str">
        <f t="shared" si="392"/>
        <v>WEB</v>
      </c>
      <c r="S1816" s="28" t="str">
        <f t="shared" si="393"/>
        <v>WEBSITE</v>
      </c>
      <c r="T1816" s="29">
        <f t="shared" si="394"/>
        <v>3.3726812816188868E-3</v>
      </c>
      <c r="U1816" s="29">
        <f t="shared" si="403"/>
        <v>3.3726812816188868E-3</v>
      </c>
      <c r="V1816" s="30">
        <f t="shared" si="395"/>
        <v>21.708099999999998</v>
      </c>
      <c r="W1816" s="30">
        <f t="shared" si="396"/>
        <v>50</v>
      </c>
      <c r="X1816" s="30">
        <f t="shared" si="397"/>
        <v>0</v>
      </c>
      <c r="Y1816" s="30">
        <f t="shared" si="398"/>
        <v>30.39134</v>
      </c>
      <c r="Z1816" s="30">
        <f t="shared" si="399"/>
        <v>153.33333333333331</v>
      </c>
      <c r="AA1816" s="30">
        <f t="shared" si="400"/>
        <v>33.726812816188868</v>
      </c>
      <c r="AB1816" s="30">
        <f t="shared" si="401"/>
        <v>0</v>
      </c>
      <c r="AC1816" s="30">
        <f t="shared" si="404"/>
        <v>1881.6504138504779</v>
      </c>
    </row>
    <row r="1817" spans="1:29" x14ac:dyDescent="0.35">
      <c r="A1817" s="5">
        <v>45120.4780162963</v>
      </c>
      <c r="B1817" s="1">
        <v>1</v>
      </c>
      <c r="C1817" s="6">
        <v>1548.88</v>
      </c>
      <c r="D1817" s="6">
        <v>1</v>
      </c>
      <c r="E1817" s="7" t="s">
        <v>19</v>
      </c>
      <c r="F1817" s="5">
        <v>45121.299862025466</v>
      </c>
      <c r="G1817" s="1">
        <v>4</v>
      </c>
      <c r="H1817" s="5">
        <v>45103.473061759258</v>
      </c>
      <c r="I1817" s="7" t="s">
        <v>63</v>
      </c>
      <c r="J1817" s="7"/>
      <c r="K1817" s="7" t="s">
        <v>30</v>
      </c>
      <c r="L1817" s="7" t="s">
        <v>31</v>
      </c>
      <c r="M1817" s="7" t="s">
        <v>34</v>
      </c>
      <c r="N1817" s="7" t="s">
        <v>33</v>
      </c>
      <c r="O1817" s="7" t="s">
        <v>30</v>
      </c>
      <c r="P1817" s="25">
        <f t="shared" si="405"/>
        <v>1816</v>
      </c>
      <c r="Q1817" s="28">
        <f t="shared" si="402"/>
        <v>45108</v>
      </c>
      <c r="R1817" s="28" t="str">
        <f t="shared" si="392"/>
        <v>OTA</v>
      </c>
      <c r="S1817" s="28" t="str">
        <f t="shared" si="393"/>
        <v>OTA</v>
      </c>
      <c r="T1817" s="29">
        <f t="shared" si="394"/>
        <v>7.326007326007326E-4</v>
      </c>
      <c r="U1817" s="29">
        <f t="shared" si="403"/>
        <v>7.326007326007326E-4</v>
      </c>
      <c r="V1817" s="30">
        <f t="shared" si="395"/>
        <v>232.33199999999999</v>
      </c>
      <c r="W1817" s="30">
        <f t="shared" si="396"/>
        <v>0</v>
      </c>
      <c r="X1817" s="30">
        <f t="shared" si="397"/>
        <v>0</v>
      </c>
      <c r="Y1817" s="30">
        <f t="shared" si="398"/>
        <v>27.879840000000002</v>
      </c>
      <c r="Z1817" s="30">
        <f t="shared" si="399"/>
        <v>115</v>
      </c>
      <c r="AA1817" s="30">
        <f t="shared" si="400"/>
        <v>1.4652014652014651</v>
      </c>
      <c r="AB1817" s="30">
        <f t="shared" si="401"/>
        <v>0</v>
      </c>
      <c r="AC1817" s="30">
        <f t="shared" si="404"/>
        <v>1172.2029585347987</v>
      </c>
    </row>
    <row r="1818" spans="1:29" x14ac:dyDescent="0.35">
      <c r="A1818" s="5">
        <v>45120.955363854169</v>
      </c>
      <c r="B1818" s="1">
        <v>1</v>
      </c>
      <c r="C1818" s="6">
        <v>1529.02</v>
      </c>
      <c r="D1818" s="6">
        <v>1</v>
      </c>
      <c r="E1818" s="7" t="s">
        <v>19</v>
      </c>
      <c r="F1818" s="5">
        <v>45121.310813460645</v>
      </c>
      <c r="G1818" s="1">
        <v>3</v>
      </c>
      <c r="H1818" s="5">
        <v>45120.906171145834</v>
      </c>
      <c r="I1818" s="7" t="s">
        <v>63</v>
      </c>
      <c r="J1818" s="7"/>
      <c r="K1818" s="7" t="s">
        <v>30</v>
      </c>
      <c r="L1818" s="7" t="s">
        <v>31</v>
      </c>
      <c r="M1818" s="7" t="s">
        <v>32</v>
      </c>
      <c r="N1818" s="7" t="s">
        <v>33</v>
      </c>
      <c r="O1818" s="7" t="s">
        <v>30</v>
      </c>
      <c r="P1818" s="25">
        <f t="shared" si="405"/>
        <v>1817</v>
      </c>
      <c r="Q1818" s="28">
        <f t="shared" si="402"/>
        <v>45108</v>
      </c>
      <c r="R1818" s="28" t="str">
        <f t="shared" si="392"/>
        <v>OTA</v>
      </c>
      <c r="S1818" s="28" t="str">
        <f t="shared" si="393"/>
        <v>OTA</v>
      </c>
      <c r="T1818" s="29">
        <f t="shared" si="394"/>
        <v>7.326007326007326E-4</v>
      </c>
      <c r="U1818" s="29">
        <f t="shared" si="403"/>
        <v>7.326007326007326E-4</v>
      </c>
      <c r="V1818" s="30">
        <f t="shared" si="395"/>
        <v>229.35299999999998</v>
      </c>
      <c r="W1818" s="30">
        <f t="shared" si="396"/>
        <v>0</v>
      </c>
      <c r="X1818" s="30">
        <f t="shared" si="397"/>
        <v>0</v>
      </c>
      <c r="Y1818" s="30">
        <f t="shared" si="398"/>
        <v>27.522359999999999</v>
      </c>
      <c r="Z1818" s="30">
        <f t="shared" si="399"/>
        <v>115</v>
      </c>
      <c r="AA1818" s="30">
        <f t="shared" si="400"/>
        <v>1.4652014652014651</v>
      </c>
      <c r="AB1818" s="30">
        <f t="shared" si="401"/>
        <v>0</v>
      </c>
      <c r="AC1818" s="30">
        <f t="shared" si="404"/>
        <v>1155.6794385347985</v>
      </c>
    </row>
    <row r="1819" spans="1:29" x14ac:dyDescent="0.35">
      <c r="A1819" s="5">
        <v>45121.025340219909</v>
      </c>
      <c r="B1819" s="1">
        <v>1</v>
      </c>
      <c r="C1819" s="6">
        <v>1161.1600000000001</v>
      </c>
      <c r="D1819" s="6">
        <v>1</v>
      </c>
      <c r="E1819" s="7" t="s">
        <v>19</v>
      </c>
      <c r="F1819" s="5">
        <v>45121.402749317131</v>
      </c>
      <c r="G1819" s="1">
        <v>4</v>
      </c>
      <c r="H1819" s="5">
        <v>44972.981028333335</v>
      </c>
      <c r="I1819" s="7" t="s">
        <v>63</v>
      </c>
      <c r="J1819" s="7"/>
      <c r="K1819" s="7" t="s">
        <v>38</v>
      </c>
      <c r="L1819" s="7" t="s">
        <v>31</v>
      </c>
      <c r="M1819" s="7" t="s">
        <v>32</v>
      </c>
      <c r="N1819" s="7" t="s">
        <v>23</v>
      </c>
      <c r="O1819" s="7" t="s">
        <v>38</v>
      </c>
      <c r="P1819" s="25">
        <f t="shared" si="405"/>
        <v>1818</v>
      </c>
      <c r="Q1819" s="28">
        <f t="shared" si="402"/>
        <v>45108</v>
      </c>
      <c r="R1819" s="28" t="str">
        <f t="shared" si="392"/>
        <v>OTA</v>
      </c>
      <c r="S1819" s="28" t="str">
        <f t="shared" si="393"/>
        <v>OTA</v>
      </c>
      <c r="T1819" s="29">
        <f t="shared" si="394"/>
        <v>7.326007326007326E-4</v>
      </c>
      <c r="U1819" s="29">
        <f t="shared" si="403"/>
        <v>7.326007326007326E-4</v>
      </c>
      <c r="V1819" s="30">
        <f t="shared" si="395"/>
        <v>174.17400000000001</v>
      </c>
      <c r="W1819" s="30">
        <f t="shared" si="396"/>
        <v>0</v>
      </c>
      <c r="X1819" s="30">
        <f t="shared" si="397"/>
        <v>0</v>
      </c>
      <c r="Y1819" s="30">
        <f t="shared" si="398"/>
        <v>20.900880000000001</v>
      </c>
      <c r="Z1819" s="30">
        <f t="shared" si="399"/>
        <v>115</v>
      </c>
      <c r="AA1819" s="30">
        <f t="shared" si="400"/>
        <v>1.4652014652014651</v>
      </c>
      <c r="AB1819" s="30">
        <f t="shared" si="401"/>
        <v>0</v>
      </c>
      <c r="AC1819" s="30">
        <f t="shared" si="404"/>
        <v>849.61991853479867</v>
      </c>
    </row>
    <row r="1820" spans="1:29" x14ac:dyDescent="0.35">
      <c r="A1820" s="5">
        <v>45120.659621736108</v>
      </c>
      <c r="B1820" s="1">
        <v>1</v>
      </c>
      <c r="C1820" s="6">
        <v>1483.15</v>
      </c>
      <c r="D1820" s="6">
        <v>1</v>
      </c>
      <c r="E1820" s="7" t="s">
        <v>19</v>
      </c>
      <c r="F1820" s="5">
        <v>45121.391953101855</v>
      </c>
      <c r="G1820" s="1">
        <v>4</v>
      </c>
      <c r="H1820" s="5">
        <v>45113.45898398148</v>
      </c>
      <c r="I1820" s="7" t="s">
        <v>63</v>
      </c>
      <c r="J1820" s="7"/>
      <c r="K1820" s="7" t="s">
        <v>30</v>
      </c>
      <c r="L1820" s="7" t="s">
        <v>21</v>
      </c>
      <c r="M1820" s="7" t="s">
        <v>52</v>
      </c>
      <c r="N1820" s="7" t="s">
        <v>33</v>
      </c>
      <c r="O1820" s="7" t="s">
        <v>24</v>
      </c>
      <c r="P1820" s="25">
        <f t="shared" si="405"/>
        <v>1819</v>
      </c>
      <c r="Q1820" s="28">
        <f t="shared" si="402"/>
        <v>45108</v>
      </c>
      <c r="R1820" s="28" t="str">
        <f t="shared" si="392"/>
        <v>WEB</v>
      </c>
      <c r="S1820" s="28" t="str">
        <f t="shared" si="393"/>
        <v>OFFLINE</v>
      </c>
      <c r="T1820" s="29">
        <f t="shared" si="394"/>
        <v>1.6863406408094434E-3</v>
      </c>
      <c r="U1820" s="29">
        <f t="shared" si="403"/>
        <v>1.6863406408094434E-3</v>
      </c>
      <c r="V1820" s="30">
        <f t="shared" si="395"/>
        <v>0</v>
      </c>
      <c r="W1820" s="30">
        <f t="shared" si="396"/>
        <v>0</v>
      </c>
      <c r="X1820" s="30">
        <f t="shared" si="397"/>
        <v>0</v>
      </c>
      <c r="Y1820" s="30">
        <f t="shared" si="398"/>
        <v>20.764100000000003</v>
      </c>
      <c r="Z1820" s="30">
        <f t="shared" si="399"/>
        <v>115</v>
      </c>
      <c r="AA1820" s="30">
        <f t="shared" si="400"/>
        <v>0</v>
      </c>
      <c r="AB1820" s="30">
        <f t="shared" si="401"/>
        <v>0</v>
      </c>
      <c r="AC1820" s="30">
        <f t="shared" si="404"/>
        <v>1347.3859</v>
      </c>
    </row>
    <row r="1821" spans="1:29" x14ac:dyDescent="0.35">
      <c r="A1821" s="5">
        <v>45120.954010879628</v>
      </c>
      <c r="B1821" s="1">
        <v>1</v>
      </c>
      <c r="C1821" s="6">
        <v>432.59</v>
      </c>
      <c r="D1821" s="6">
        <v>1</v>
      </c>
      <c r="E1821" s="7" t="s">
        <v>19</v>
      </c>
      <c r="F1821" s="5">
        <v>45121.394031342592</v>
      </c>
      <c r="G1821" s="1">
        <v>1</v>
      </c>
      <c r="H1821" s="5">
        <v>45115.825136238425</v>
      </c>
      <c r="I1821" s="7" t="s">
        <v>49</v>
      </c>
      <c r="J1821" s="7"/>
      <c r="K1821" s="7" t="s">
        <v>50</v>
      </c>
      <c r="L1821" s="7" t="s">
        <v>31</v>
      </c>
      <c r="M1821" s="7" t="s">
        <v>32</v>
      </c>
      <c r="N1821" s="7" t="s">
        <v>28</v>
      </c>
      <c r="O1821" s="7" t="s">
        <v>51</v>
      </c>
      <c r="P1821" s="25">
        <f t="shared" si="405"/>
        <v>1820</v>
      </c>
      <c r="Q1821" s="28">
        <f t="shared" si="402"/>
        <v>45108</v>
      </c>
      <c r="R1821" s="28" t="str">
        <f t="shared" si="392"/>
        <v>OTA</v>
      </c>
      <c r="S1821" s="28" t="str">
        <f t="shared" si="393"/>
        <v>OTA</v>
      </c>
      <c r="T1821" s="29">
        <f t="shared" si="394"/>
        <v>7.326007326007326E-4</v>
      </c>
      <c r="U1821" s="29">
        <f t="shared" si="403"/>
        <v>7.326007326007326E-4</v>
      </c>
      <c r="V1821" s="30">
        <f t="shared" si="395"/>
        <v>64.888499999999993</v>
      </c>
      <c r="W1821" s="30">
        <f t="shared" si="396"/>
        <v>0</v>
      </c>
      <c r="X1821" s="30">
        <f t="shared" si="397"/>
        <v>0</v>
      </c>
      <c r="Y1821" s="30">
        <f t="shared" si="398"/>
        <v>7.7866199999999992</v>
      </c>
      <c r="Z1821" s="30">
        <f t="shared" si="399"/>
        <v>115</v>
      </c>
      <c r="AA1821" s="30">
        <f t="shared" si="400"/>
        <v>1.4652014652014651</v>
      </c>
      <c r="AB1821" s="30">
        <f t="shared" si="401"/>
        <v>0</v>
      </c>
      <c r="AC1821" s="30">
        <f t="shared" si="404"/>
        <v>243.44967853479852</v>
      </c>
    </row>
    <row r="1822" spans="1:29" x14ac:dyDescent="0.35">
      <c r="A1822" s="5">
        <v>45120.672182465278</v>
      </c>
      <c r="B1822" s="1">
        <v>1</v>
      </c>
      <c r="C1822" s="6">
        <v>497.86</v>
      </c>
      <c r="D1822" s="6">
        <v>1</v>
      </c>
      <c r="E1822" s="7" t="s">
        <v>19</v>
      </c>
      <c r="F1822" s="5">
        <v>45121.45816681713</v>
      </c>
      <c r="G1822" s="1">
        <v>1</v>
      </c>
      <c r="H1822" s="5">
        <v>45097.849453009258</v>
      </c>
      <c r="I1822" s="7" t="s">
        <v>49</v>
      </c>
      <c r="J1822" s="7"/>
      <c r="K1822" s="7" t="s">
        <v>50</v>
      </c>
      <c r="L1822" s="7" t="s">
        <v>31</v>
      </c>
      <c r="M1822" s="7" t="s">
        <v>32</v>
      </c>
      <c r="N1822" s="7" t="s">
        <v>28</v>
      </c>
      <c r="O1822" s="7" t="s">
        <v>51</v>
      </c>
      <c r="P1822" s="25">
        <f t="shared" si="405"/>
        <v>1821</v>
      </c>
      <c r="Q1822" s="28">
        <f t="shared" si="402"/>
        <v>45108</v>
      </c>
      <c r="R1822" s="28" t="str">
        <f t="shared" si="392"/>
        <v>OTA</v>
      </c>
      <c r="S1822" s="28" t="str">
        <f t="shared" si="393"/>
        <v>OTA</v>
      </c>
      <c r="T1822" s="29">
        <f t="shared" si="394"/>
        <v>7.326007326007326E-4</v>
      </c>
      <c r="U1822" s="29">
        <f t="shared" si="403"/>
        <v>7.326007326007326E-4</v>
      </c>
      <c r="V1822" s="30">
        <f t="shared" si="395"/>
        <v>74.679000000000002</v>
      </c>
      <c r="W1822" s="30">
        <f t="shared" si="396"/>
        <v>0</v>
      </c>
      <c r="X1822" s="30">
        <f t="shared" si="397"/>
        <v>0</v>
      </c>
      <c r="Y1822" s="30">
        <f t="shared" si="398"/>
        <v>8.9614799999999999</v>
      </c>
      <c r="Z1822" s="30">
        <f t="shared" si="399"/>
        <v>115</v>
      </c>
      <c r="AA1822" s="30">
        <f t="shared" si="400"/>
        <v>1.4652014652014651</v>
      </c>
      <c r="AB1822" s="30">
        <f t="shared" si="401"/>
        <v>0</v>
      </c>
      <c r="AC1822" s="30">
        <f t="shared" si="404"/>
        <v>297.75431853479859</v>
      </c>
    </row>
    <row r="1823" spans="1:29" x14ac:dyDescent="0.35">
      <c r="A1823" s="5">
        <v>45120.925580914351</v>
      </c>
      <c r="B1823" s="1">
        <v>1</v>
      </c>
      <c r="C1823" s="6">
        <v>508.93</v>
      </c>
      <c r="D1823" s="6">
        <v>1</v>
      </c>
      <c r="E1823" s="7" t="s">
        <v>19</v>
      </c>
      <c r="F1823" s="5">
        <v>45121.458291886571</v>
      </c>
      <c r="G1823" s="1">
        <v>1</v>
      </c>
      <c r="H1823" s="5">
        <v>45117.884621805555</v>
      </c>
      <c r="I1823" s="7" t="s">
        <v>49</v>
      </c>
      <c r="J1823" s="7"/>
      <c r="K1823" s="7" t="s">
        <v>30</v>
      </c>
      <c r="L1823" s="7" t="s">
        <v>31</v>
      </c>
      <c r="M1823" s="7" t="s">
        <v>32</v>
      </c>
      <c r="N1823" s="7" t="s">
        <v>33</v>
      </c>
      <c r="O1823" s="7" t="s">
        <v>30</v>
      </c>
      <c r="P1823" s="25">
        <f t="shared" si="405"/>
        <v>1822</v>
      </c>
      <c r="Q1823" s="28">
        <f t="shared" si="402"/>
        <v>45108</v>
      </c>
      <c r="R1823" s="28" t="str">
        <f t="shared" si="392"/>
        <v>OTA</v>
      </c>
      <c r="S1823" s="28" t="str">
        <f t="shared" si="393"/>
        <v>OTA</v>
      </c>
      <c r="T1823" s="29">
        <f t="shared" si="394"/>
        <v>7.326007326007326E-4</v>
      </c>
      <c r="U1823" s="29">
        <f t="shared" si="403"/>
        <v>7.326007326007326E-4</v>
      </c>
      <c r="V1823" s="30">
        <f t="shared" si="395"/>
        <v>76.339500000000001</v>
      </c>
      <c r="W1823" s="30">
        <f t="shared" si="396"/>
        <v>0</v>
      </c>
      <c r="X1823" s="30">
        <f t="shared" si="397"/>
        <v>0</v>
      </c>
      <c r="Y1823" s="30">
        <f t="shared" si="398"/>
        <v>9.1607399999999988</v>
      </c>
      <c r="Z1823" s="30">
        <f t="shared" si="399"/>
        <v>115</v>
      </c>
      <c r="AA1823" s="30">
        <f t="shared" si="400"/>
        <v>1.4652014652014651</v>
      </c>
      <c r="AB1823" s="30">
        <f t="shared" si="401"/>
        <v>0</v>
      </c>
      <c r="AC1823" s="30">
        <f t="shared" si="404"/>
        <v>306.96455853479853</v>
      </c>
    </row>
    <row r="1824" spans="1:29" x14ac:dyDescent="0.35">
      <c r="A1824" s="5">
        <v>45120.961258356481</v>
      </c>
      <c r="B1824" s="1">
        <v>2</v>
      </c>
      <c r="C1824" s="6">
        <v>1142.68</v>
      </c>
      <c r="D1824" s="6">
        <v>1</v>
      </c>
      <c r="E1824" s="7" t="s">
        <v>19</v>
      </c>
      <c r="F1824" s="5">
        <v>45122.448145543982</v>
      </c>
      <c r="G1824" s="1">
        <v>1</v>
      </c>
      <c r="H1824" s="5">
        <v>45104.443199976849</v>
      </c>
      <c r="I1824" s="7" t="s">
        <v>49</v>
      </c>
      <c r="J1824" s="7"/>
      <c r="K1824" s="7" t="s">
        <v>30</v>
      </c>
      <c r="L1824" s="7" t="s">
        <v>31</v>
      </c>
      <c r="M1824" s="7" t="s">
        <v>34</v>
      </c>
      <c r="N1824" s="7" t="s">
        <v>33</v>
      </c>
      <c r="O1824" s="7" t="s">
        <v>30</v>
      </c>
      <c r="P1824" s="25">
        <f t="shared" si="405"/>
        <v>1823</v>
      </c>
      <c r="Q1824" s="28">
        <f t="shared" si="402"/>
        <v>45108</v>
      </c>
      <c r="R1824" s="28" t="str">
        <f t="shared" si="392"/>
        <v>OTA</v>
      </c>
      <c r="S1824" s="28" t="str">
        <f t="shared" si="393"/>
        <v>OTA</v>
      </c>
      <c r="T1824" s="29">
        <f t="shared" si="394"/>
        <v>1.4652014652014652E-3</v>
      </c>
      <c r="U1824" s="29">
        <f t="shared" si="403"/>
        <v>1.4652014652014652E-3</v>
      </c>
      <c r="V1824" s="30">
        <f t="shared" si="395"/>
        <v>171.40200000000002</v>
      </c>
      <c r="W1824" s="30">
        <f t="shared" si="396"/>
        <v>0</v>
      </c>
      <c r="X1824" s="30">
        <f t="shared" si="397"/>
        <v>0</v>
      </c>
      <c r="Y1824" s="30">
        <f t="shared" si="398"/>
        <v>20.568239999999999</v>
      </c>
      <c r="Z1824" s="30">
        <f t="shared" si="399"/>
        <v>153.33333333333331</v>
      </c>
      <c r="AA1824" s="30">
        <f t="shared" si="400"/>
        <v>2.9304029304029302</v>
      </c>
      <c r="AB1824" s="30">
        <f t="shared" si="401"/>
        <v>0</v>
      </c>
      <c r="AC1824" s="30">
        <f t="shared" si="404"/>
        <v>794.44602373626378</v>
      </c>
    </row>
    <row r="1825" spans="1:29" x14ac:dyDescent="0.35">
      <c r="A1825" s="5">
        <v>45120.50145664352</v>
      </c>
      <c r="B1825" s="1">
        <v>1</v>
      </c>
      <c r="C1825" s="6">
        <v>493.66</v>
      </c>
      <c r="D1825" s="6">
        <v>1</v>
      </c>
      <c r="E1825" s="7" t="s">
        <v>19</v>
      </c>
      <c r="F1825" s="5">
        <v>45121.458291886571</v>
      </c>
      <c r="G1825" s="1">
        <v>1</v>
      </c>
      <c r="H1825" s="5">
        <v>45120.500991203706</v>
      </c>
      <c r="I1825" s="7" t="s">
        <v>49</v>
      </c>
      <c r="J1825" s="7"/>
      <c r="K1825" s="7"/>
      <c r="L1825" s="7" t="s">
        <v>21</v>
      </c>
      <c r="M1825" s="7" t="s">
        <v>52</v>
      </c>
      <c r="N1825" s="7" t="s">
        <v>28</v>
      </c>
      <c r="O1825" s="7" t="s">
        <v>24</v>
      </c>
      <c r="P1825" s="25">
        <f t="shared" si="405"/>
        <v>1824</v>
      </c>
      <c r="Q1825" s="28">
        <f t="shared" si="402"/>
        <v>45108</v>
      </c>
      <c r="R1825" s="28" t="str">
        <f t="shared" si="392"/>
        <v>WEB</v>
      </c>
      <c r="S1825" s="28" t="str">
        <f t="shared" si="393"/>
        <v>OFFLINE</v>
      </c>
      <c r="T1825" s="29">
        <f t="shared" si="394"/>
        <v>1.6863406408094434E-3</v>
      </c>
      <c r="U1825" s="29">
        <f t="shared" si="403"/>
        <v>1.6863406408094434E-3</v>
      </c>
      <c r="V1825" s="30">
        <f t="shared" si="395"/>
        <v>0</v>
      </c>
      <c r="W1825" s="30">
        <f t="shared" si="396"/>
        <v>0</v>
      </c>
      <c r="X1825" s="30">
        <f t="shared" si="397"/>
        <v>0</v>
      </c>
      <c r="Y1825" s="30">
        <f t="shared" si="398"/>
        <v>6.9112400000000003</v>
      </c>
      <c r="Z1825" s="30">
        <f t="shared" si="399"/>
        <v>115</v>
      </c>
      <c r="AA1825" s="30">
        <f t="shared" si="400"/>
        <v>0</v>
      </c>
      <c r="AB1825" s="30">
        <f t="shared" si="401"/>
        <v>0</v>
      </c>
      <c r="AC1825" s="30">
        <f t="shared" si="404"/>
        <v>371.74876</v>
      </c>
    </row>
    <row r="1826" spans="1:29" x14ac:dyDescent="0.35">
      <c r="A1826" s="5">
        <v>45121.003787696762</v>
      </c>
      <c r="B1826" s="1">
        <v>1</v>
      </c>
      <c r="C1826" s="6">
        <v>508.93</v>
      </c>
      <c r="D1826" s="6">
        <v>1</v>
      </c>
      <c r="E1826" s="7" t="s">
        <v>19</v>
      </c>
      <c r="F1826" s="5">
        <v>45121.370346238429</v>
      </c>
      <c r="G1826" s="1">
        <v>1</v>
      </c>
      <c r="H1826" s="5">
        <v>45117.837294722223</v>
      </c>
      <c r="I1826" s="7" t="s">
        <v>49</v>
      </c>
      <c r="J1826" s="7"/>
      <c r="K1826" s="7" t="s">
        <v>30</v>
      </c>
      <c r="L1826" s="7" t="s">
        <v>31</v>
      </c>
      <c r="M1826" s="7" t="s">
        <v>32</v>
      </c>
      <c r="N1826" s="7" t="s">
        <v>33</v>
      </c>
      <c r="O1826" s="7" t="s">
        <v>30</v>
      </c>
      <c r="P1826" s="25">
        <f t="shared" si="405"/>
        <v>1825</v>
      </c>
      <c r="Q1826" s="28">
        <f t="shared" si="402"/>
        <v>45108</v>
      </c>
      <c r="R1826" s="28" t="str">
        <f t="shared" si="392"/>
        <v>OTA</v>
      </c>
      <c r="S1826" s="28" t="str">
        <f t="shared" si="393"/>
        <v>OTA</v>
      </c>
      <c r="T1826" s="29">
        <f t="shared" si="394"/>
        <v>7.326007326007326E-4</v>
      </c>
      <c r="U1826" s="29">
        <f t="shared" si="403"/>
        <v>7.326007326007326E-4</v>
      </c>
      <c r="V1826" s="30">
        <f t="shared" si="395"/>
        <v>76.339500000000001</v>
      </c>
      <c r="W1826" s="30">
        <f t="shared" si="396"/>
        <v>0</v>
      </c>
      <c r="X1826" s="30">
        <f t="shared" si="397"/>
        <v>0</v>
      </c>
      <c r="Y1826" s="30">
        <f t="shared" si="398"/>
        <v>9.1607399999999988</v>
      </c>
      <c r="Z1826" s="30">
        <f t="shared" si="399"/>
        <v>115</v>
      </c>
      <c r="AA1826" s="30">
        <f t="shared" si="400"/>
        <v>1.4652014652014651</v>
      </c>
      <c r="AB1826" s="30">
        <f t="shared" si="401"/>
        <v>0</v>
      </c>
      <c r="AC1826" s="30">
        <f t="shared" si="404"/>
        <v>306.96455853479853</v>
      </c>
    </row>
    <row r="1827" spans="1:29" x14ac:dyDescent="0.35">
      <c r="A1827" s="5">
        <v>45120.979310590279</v>
      </c>
      <c r="B1827" s="1">
        <v>2</v>
      </c>
      <c r="C1827" s="6">
        <v>1550.09</v>
      </c>
      <c r="D1827" s="6">
        <v>1</v>
      </c>
      <c r="E1827" s="7" t="s">
        <v>19</v>
      </c>
      <c r="F1827" s="5">
        <v>45122.265031736111</v>
      </c>
      <c r="G1827" s="1">
        <v>1</v>
      </c>
      <c r="H1827" s="5">
        <v>45101.649758368054</v>
      </c>
      <c r="I1827" s="7" t="s">
        <v>53</v>
      </c>
      <c r="J1827" s="7"/>
      <c r="K1827" s="7"/>
      <c r="L1827" s="7" t="s">
        <v>21</v>
      </c>
      <c r="M1827" s="7" t="s">
        <v>54</v>
      </c>
      <c r="N1827" s="7" t="s">
        <v>28</v>
      </c>
      <c r="O1827" s="7" t="s">
        <v>46</v>
      </c>
      <c r="P1827" s="25">
        <f t="shared" si="405"/>
        <v>1826</v>
      </c>
      <c r="Q1827" s="28">
        <f t="shared" si="402"/>
        <v>45108</v>
      </c>
      <c r="R1827" s="28" t="str">
        <f t="shared" si="392"/>
        <v>WEB</v>
      </c>
      <c r="S1827" s="28" t="str">
        <f t="shared" si="393"/>
        <v>WEBSITE</v>
      </c>
      <c r="T1827" s="29">
        <f t="shared" si="394"/>
        <v>3.3726812816188868E-3</v>
      </c>
      <c r="U1827" s="29">
        <f t="shared" si="403"/>
        <v>3.3726812816188868E-3</v>
      </c>
      <c r="V1827" s="30">
        <f t="shared" si="395"/>
        <v>15.5009</v>
      </c>
      <c r="W1827" s="30">
        <f t="shared" si="396"/>
        <v>50</v>
      </c>
      <c r="X1827" s="30">
        <f t="shared" si="397"/>
        <v>0</v>
      </c>
      <c r="Y1827" s="30">
        <f t="shared" si="398"/>
        <v>21.701259999999998</v>
      </c>
      <c r="Z1827" s="30">
        <f t="shared" si="399"/>
        <v>153.33333333333331</v>
      </c>
      <c r="AA1827" s="30">
        <f t="shared" si="400"/>
        <v>33.726812816188868</v>
      </c>
      <c r="AB1827" s="30">
        <f t="shared" si="401"/>
        <v>0</v>
      </c>
      <c r="AC1827" s="30">
        <f t="shared" si="404"/>
        <v>1275.8276938504778</v>
      </c>
    </row>
    <row r="1828" spans="1:29" x14ac:dyDescent="0.35">
      <c r="A1828" s="5">
        <v>45120.789455439815</v>
      </c>
      <c r="B1828" s="1">
        <v>1</v>
      </c>
      <c r="C1828" s="6">
        <v>611.61</v>
      </c>
      <c r="D1828" s="6">
        <v>1</v>
      </c>
      <c r="E1828" s="7" t="s">
        <v>19</v>
      </c>
      <c r="F1828" s="5">
        <v>45121.415438020835</v>
      </c>
      <c r="G1828" s="1">
        <v>1</v>
      </c>
      <c r="H1828" s="5">
        <v>45117.962996134258</v>
      </c>
      <c r="I1828" s="7" t="s">
        <v>53</v>
      </c>
      <c r="J1828" s="7"/>
      <c r="K1828" s="7" t="s">
        <v>30</v>
      </c>
      <c r="L1828" s="7" t="s">
        <v>31</v>
      </c>
      <c r="M1828" s="7" t="s">
        <v>32</v>
      </c>
      <c r="N1828" s="7" t="s">
        <v>33</v>
      </c>
      <c r="O1828" s="7" t="s">
        <v>30</v>
      </c>
      <c r="P1828" s="25">
        <f t="shared" si="405"/>
        <v>1827</v>
      </c>
      <c r="Q1828" s="28">
        <f t="shared" si="402"/>
        <v>45108</v>
      </c>
      <c r="R1828" s="28" t="str">
        <f t="shared" si="392"/>
        <v>OTA</v>
      </c>
      <c r="S1828" s="28" t="str">
        <f t="shared" si="393"/>
        <v>OTA</v>
      </c>
      <c r="T1828" s="29">
        <f t="shared" si="394"/>
        <v>7.326007326007326E-4</v>
      </c>
      <c r="U1828" s="29">
        <f t="shared" si="403"/>
        <v>7.326007326007326E-4</v>
      </c>
      <c r="V1828" s="30">
        <f t="shared" si="395"/>
        <v>91.741500000000002</v>
      </c>
      <c r="W1828" s="30">
        <f t="shared" si="396"/>
        <v>0</v>
      </c>
      <c r="X1828" s="30">
        <f t="shared" si="397"/>
        <v>0</v>
      </c>
      <c r="Y1828" s="30">
        <f t="shared" si="398"/>
        <v>11.008979999999999</v>
      </c>
      <c r="Z1828" s="30">
        <f t="shared" si="399"/>
        <v>115</v>
      </c>
      <c r="AA1828" s="30">
        <f t="shared" si="400"/>
        <v>1.4652014652014651</v>
      </c>
      <c r="AB1828" s="30">
        <f t="shared" si="401"/>
        <v>0</v>
      </c>
      <c r="AC1828" s="30">
        <f t="shared" si="404"/>
        <v>392.39431853479857</v>
      </c>
    </row>
    <row r="1829" spans="1:29" x14ac:dyDescent="0.35">
      <c r="A1829" s="5">
        <v>45121.711361793983</v>
      </c>
      <c r="B1829" s="1">
        <v>1</v>
      </c>
      <c r="C1829" s="6">
        <v>1269.6600000000001</v>
      </c>
      <c r="D1829" s="6">
        <v>1</v>
      </c>
      <c r="E1829" s="7" t="s">
        <v>19</v>
      </c>
      <c r="F1829" s="5">
        <v>45122.438880185182</v>
      </c>
      <c r="G1829" s="1">
        <v>2</v>
      </c>
      <c r="H1829" s="5">
        <v>45121.710088807871</v>
      </c>
      <c r="I1829" s="7" t="s">
        <v>20</v>
      </c>
      <c r="J1829" s="7"/>
      <c r="K1829" s="7"/>
      <c r="L1829" s="7" t="s">
        <v>21</v>
      </c>
      <c r="M1829" s="7" t="s">
        <v>52</v>
      </c>
      <c r="N1829" s="7" t="s">
        <v>23</v>
      </c>
      <c r="O1829" s="7" t="s">
        <v>24</v>
      </c>
      <c r="P1829" s="25">
        <f t="shared" si="405"/>
        <v>1828</v>
      </c>
      <c r="Q1829" s="28">
        <f t="shared" si="402"/>
        <v>45108</v>
      </c>
      <c r="R1829" s="28" t="str">
        <f t="shared" si="392"/>
        <v>WEB</v>
      </c>
      <c r="S1829" s="28" t="str">
        <f t="shared" si="393"/>
        <v>OFFLINE</v>
      </c>
      <c r="T1829" s="29">
        <f t="shared" si="394"/>
        <v>1.6863406408094434E-3</v>
      </c>
      <c r="U1829" s="29">
        <f t="shared" si="403"/>
        <v>1.6863406408094434E-3</v>
      </c>
      <c r="V1829" s="30">
        <f t="shared" si="395"/>
        <v>0</v>
      </c>
      <c r="W1829" s="30">
        <f t="shared" si="396"/>
        <v>0</v>
      </c>
      <c r="X1829" s="30">
        <f t="shared" si="397"/>
        <v>0</v>
      </c>
      <c r="Y1829" s="30">
        <f t="shared" si="398"/>
        <v>17.77524</v>
      </c>
      <c r="Z1829" s="30">
        <f t="shared" si="399"/>
        <v>115</v>
      </c>
      <c r="AA1829" s="30">
        <f t="shared" si="400"/>
        <v>0</v>
      </c>
      <c r="AB1829" s="30">
        <f t="shared" si="401"/>
        <v>0</v>
      </c>
      <c r="AC1829" s="30">
        <f t="shared" si="404"/>
        <v>1136.8847600000001</v>
      </c>
    </row>
    <row r="1830" spans="1:29" x14ac:dyDescent="0.35">
      <c r="A1830" s="5">
        <v>45121.63870502315</v>
      </c>
      <c r="B1830" s="1">
        <v>2</v>
      </c>
      <c r="C1830" s="6">
        <v>3709.71</v>
      </c>
      <c r="D1830" s="6">
        <v>1</v>
      </c>
      <c r="E1830" s="7" t="s">
        <v>19</v>
      </c>
      <c r="F1830" s="5">
        <v>45123.421779826385</v>
      </c>
      <c r="G1830" s="1">
        <v>2</v>
      </c>
      <c r="H1830" s="5">
        <v>44887.463166064816</v>
      </c>
      <c r="I1830" s="7" t="s">
        <v>20</v>
      </c>
      <c r="J1830" s="7"/>
      <c r="K1830" s="7"/>
      <c r="L1830" s="7" t="s">
        <v>21</v>
      </c>
      <c r="M1830" s="7" t="s">
        <v>55</v>
      </c>
      <c r="N1830" s="7" t="s">
        <v>23</v>
      </c>
      <c r="O1830" s="7" t="s">
        <v>13</v>
      </c>
      <c r="P1830" s="25">
        <f t="shared" si="405"/>
        <v>1829</v>
      </c>
      <c r="Q1830" s="28">
        <f t="shared" si="402"/>
        <v>45108</v>
      </c>
      <c r="R1830" s="28" t="str">
        <f t="shared" si="392"/>
        <v>WEB</v>
      </c>
      <c r="S1830" s="28" t="str">
        <f t="shared" si="393"/>
        <v>OFFLINE</v>
      </c>
      <c r="T1830" s="29">
        <f t="shared" si="394"/>
        <v>3.3726812816188868E-3</v>
      </c>
      <c r="U1830" s="29">
        <f t="shared" si="403"/>
        <v>3.3726812816188868E-3</v>
      </c>
      <c r="V1830" s="30">
        <f t="shared" si="395"/>
        <v>0</v>
      </c>
      <c r="W1830" s="30">
        <f t="shared" si="396"/>
        <v>0</v>
      </c>
      <c r="X1830" s="30">
        <f t="shared" si="397"/>
        <v>0</v>
      </c>
      <c r="Y1830" s="30">
        <f t="shared" si="398"/>
        <v>51.935940000000002</v>
      </c>
      <c r="Z1830" s="30">
        <f t="shared" si="399"/>
        <v>153.33333333333331</v>
      </c>
      <c r="AA1830" s="30">
        <f t="shared" si="400"/>
        <v>0</v>
      </c>
      <c r="AB1830" s="30">
        <f t="shared" si="401"/>
        <v>0</v>
      </c>
      <c r="AC1830" s="30">
        <f t="shared" si="404"/>
        <v>3504.4407266666667</v>
      </c>
    </row>
    <row r="1831" spans="1:29" x14ac:dyDescent="0.35">
      <c r="A1831" s="5">
        <v>45121.637414490739</v>
      </c>
      <c r="B1831" s="1">
        <v>2</v>
      </c>
      <c r="C1831" s="6">
        <v>3249</v>
      </c>
      <c r="D1831" s="6">
        <v>1</v>
      </c>
      <c r="E1831" s="7" t="s">
        <v>19</v>
      </c>
      <c r="F1831" s="5">
        <v>45123.458333333336</v>
      </c>
      <c r="G1831" s="1">
        <v>2</v>
      </c>
      <c r="H1831" s="5">
        <v>44887.46316605324</v>
      </c>
      <c r="I1831" s="7" t="s">
        <v>20</v>
      </c>
      <c r="J1831" s="7"/>
      <c r="K1831" s="7"/>
      <c r="L1831" s="7" t="s">
        <v>21</v>
      </c>
      <c r="M1831" s="7" t="s">
        <v>55</v>
      </c>
      <c r="N1831" s="7" t="s">
        <v>23</v>
      </c>
      <c r="O1831" s="7" t="s">
        <v>13</v>
      </c>
      <c r="P1831" s="25">
        <f t="shared" si="405"/>
        <v>1830</v>
      </c>
      <c r="Q1831" s="28">
        <f t="shared" si="402"/>
        <v>45108</v>
      </c>
      <c r="R1831" s="28" t="str">
        <f t="shared" si="392"/>
        <v>WEB</v>
      </c>
      <c r="S1831" s="28" t="str">
        <f t="shared" si="393"/>
        <v>OFFLINE</v>
      </c>
      <c r="T1831" s="29">
        <f t="shared" si="394"/>
        <v>3.3726812816188868E-3</v>
      </c>
      <c r="U1831" s="29">
        <f t="shared" si="403"/>
        <v>3.3726812816188868E-3</v>
      </c>
      <c r="V1831" s="30">
        <f t="shared" si="395"/>
        <v>0</v>
      </c>
      <c r="W1831" s="30">
        <f t="shared" si="396"/>
        <v>0</v>
      </c>
      <c r="X1831" s="30">
        <f t="shared" si="397"/>
        <v>0</v>
      </c>
      <c r="Y1831" s="30">
        <f t="shared" si="398"/>
        <v>45.486000000000004</v>
      </c>
      <c r="Z1831" s="30">
        <f t="shared" si="399"/>
        <v>153.33333333333331</v>
      </c>
      <c r="AA1831" s="30">
        <f t="shared" si="400"/>
        <v>0</v>
      </c>
      <c r="AB1831" s="30">
        <f t="shared" si="401"/>
        <v>0</v>
      </c>
      <c r="AC1831" s="30">
        <f t="shared" si="404"/>
        <v>3050.1806666666666</v>
      </c>
    </row>
    <row r="1832" spans="1:29" x14ac:dyDescent="0.35">
      <c r="A1832" s="5">
        <v>45121.6374821875</v>
      </c>
      <c r="B1832" s="1">
        <v>2</v>
      </c>
      <c r="C1832" s="6">
        <v>3249</v>
      </c>
      <c r="D1832" s="6">
        <v>1</v>
      </c>
      <c r="E1832" s="7" t="s">
        <v>19</v>
      </c>
      <c r="F1832" s="5">
        <v>45123.458333333336</v>
      </c>
      <c r="G1832" s="1">
        <v>2</v>
      </c>
      <c r="H1832" s="5">
        <v>44887.463166041663</v>
      </c>
      <c r="I1832" s="7" t="s">
        <v>20</v>
      </c>
      <c r="J1832" s="7"/>
      <c r="K1832" s="7"/>
      <c r="L1832" s="7" t="s">
        <v>21</v>
      </c>
      <c r="M1832" s="7" t="s">
        <v>55</v>
      </c>
      <c r="N1832" s="7" t="s">
        <v>23</v>
      </c>
      <c r="O1832" s="7" t="s">
        <v>13</v>
      </c>
      <c r="P1832" s="25">
        <f t="shared" si="405"/>
        <v>1831</v>
      </c>
      <c r="Q1832" s="28">
        <f t="shared" si="402"/>
        <v>45108</v>
      </c>
      <c r="R1832" s="28" t="str">
        <f t="shared" si="392"/>
        <v>WEB</v>
      </c>
      <c r="S1832" s="28" t="str">
        <f t="shared" si="393"/>
        <v>OFFLINE</v>
      </c>
      <c r="T1832" s="29">
        <f t="shared" si="394"/>
        <v>3.3726812816188868E-3</v>
      </c>
      <c r="U1832" s="29">
        <f t="shared" si="403"/>
        <v>3.3726812816188868E-3</v>
      </c>
      <c r="V1832" s="30">
        <f t="shared" si="395"/>
        <v>0</v>
      </c>
      <c r="W1832" s="30">
        <f t="shared" si="396"/>
        <v>0</v>
      </c>
      <c r="X1832" s="30">
        <f t="shared" si="397"/>
        <v>0</v>
      </c>
      <c r="Y1832" s="30">
        <f t="shared" si="398"/>
        <v>45.486000000000004</v>
      </c>
      <c r="Z1832" s="30">
        <f t="shared" si="399"/>
        <v>153.33333333333331</v>
      </c>
      <c r="AA1832" s="30">
        <f t="shared" si="400"/>
        <v>0</v>
      </c>
      <c r="AB1832" s="30">
        <f t="shared" si="401"/>
        <v>0</v>
      </c>
      <c r="AC1832" s="30">
        <f t="shared" si="404"/>
        <v>3050.1806666666666</v>
      </c>
    </row>
    <row r="1833" spans="1:29" x14ac:dyDescent="0.35">
      <c r="A1833" s="5">
        <v>45121.637542893521</v>
      </c>
      <c r="B1833" s="1">
        <v>2</v>
      </c>
      <c r="C1833" s="6">
        <v>3249</v>
      </c>
      <c r="D1833" s="6">
        <v>1</v>
      </c>
      <c r="E1833" s="7" t="s">
        <v>19</v>
      </c>
      <c r="F1833" s="5">
        <v>45123.458333333336</v>
      </c>
      <c r="G1833" s="1">
        <v>2</v>
      </c>
      <c r="H1833" s="5">
        <v>44887.463166041663</v>
      </c>
      <c r="I1833" s="7" t="s">
        <v>20</v>
      </c>
      <c r="J1833" s="7"/>
      <c r="K1833" s="7"/>
      <c r="L1833" s="7" t="s">
        <v>21</v>
      </c>
      <c r="M1833" s="7" t="s">
        <v>55</v>
      </c>
      <c r="N1833" s="7" t="s">
        <v>23</v>
      </c>
      <c r="O1833" s="7" t="s">
        <v>13</v>
      </c>
      <c r="P1833" s="25">
        <f t="shared" si="405"/>
        <v>1832</v>
      </c>
      <c r="Q1833" s="28">
        <f t="shared" si="402"/>
        <v>45108</v>
      </c>
      <c r="R1833" s="28" t="str">
        <f t="shared" si="392"/>
        <v>WEB</v>
      </c>
      <c r="S1833" s="28" t="str">
        <f t="shared" si="393"/>
        <v>OFFLINE</v>
      </c>
      <c r="T1833" s="29">
        <f t="shared" si="394"/>
        <v>3.3726812816188868E-3</v>
      </c>
      <c r="U1833" s="29">
        <f t="shared" si="403"/>
        <v>3.3726812816188868E-3</v>
      </c>
      <c r="V1833" s="30">
        <f t="shared" si="395"/>
        <v>0</v>
      </c>
      <c r="W1833" s="30">
        <f t="shared" si="396"/>
        <v>0</v>
      </c>
      <c r="X1833" s="30">
        <f t="shared" si="397"/>
        <v>0</v>
      </c>
      <c r="Y1833" s="30">
        <f t="shared" si="398"/>
        <v>45.486000000000004</v>
      </c>
      <c r="Z1833" s="30">
        <f t="shared" si="399"/>
        <v>153.33333333333331</v>
      </c>
      <c r="AA1833" s="30">
        <f t="shared" si="400"/>
        <v>0</v>
      </c>
      <c r="AB1833" s="30">
        <f t="shared" si="401"/>
        <v>0</v>
      </c>
      <c r="AC1833" s="30">
        <f t="shared" si="404"/>
        <v>3050.1806666666666</v>
      </c>
    </row>
    <row r="1834" spans="1:29" x14ac:dyDescent="0.35">
      <c r="A1834" s="5">
        <v>45121.684802824071</v>
      </c>
      <c r="B1834" s="1">
        <v>2</v>
      </c>
      <c r="C1834" s="6">
        <v>3249</v>
      </c>
      <c r="D1834" s="6">
        <v>1</v>
      </c>
      <c r="E1834" s="7" t="s">
        <v>19</v>
      </c>
      <c r="F1834" s="5">
        <v>45123.458333333336</v>
      </c>
      <c r="G1834" s="1">
        <v>2</v>
      </c>
      <c r="H1834" s="5">
        <v>44887.463166041663</v>
      </c>
      <c r="I1834" s="7" t="s">
        <v>20</v>
      </c>
      <c r="J1834" s="7"/>
      <c r="K1834" s="7"/>
      <c r="L1834" s="7" t="s">
        <v>21</v>
      </c>
      <c r="M1834" s="7" t="s">
        <v>55</v>
      </c>
      <c r="N1834" s="7" t="s">
        <v>23</v>
      </c>
      <c r="O1834" s="7" t="s">
        <v>13</v>
      </c>
      <c r="P1834" s="25">
        <f t="shared" si="405"/>
        <v>1833</v>
      </c>
      <c r="Q1834" s="28">
        <f t="shared" si="402"/>
        <v>45108</v>
      </c>
      <c r="R1834" s="28" t="str">
        <f t="shared" si="392"/>
        <v>WEB</v>
      </c>
      <c r="S1834" s="28" t="str">
        <f t="shared" si="393"/>
        <v>OFFLINE</v>
      </c>
      <c r="T1834" s="29">
        <f t="shared" si="394"/>
        <v>3.3726812816188868E-3</v>
      </c>
      <c r="U1834" s="29">
        <f t="shared" si="403"/>
        <v>3.3726812816188868E-3</v>
      </c>
      <c r="V1834" s="30">
        <f t="shared" si="395"/>
        <v>0</v>
      </c>
      <c r="W1834" s="30">
        <f t="shared" si="396"/>
        <v>0</v>
      </c>
      <c r="X1834" s="30">
        <f t="shared" si="397"/>
        <v>0</v>
      </c>
      <c r="Y1834" s="30">
        <f t="shared" si="398"/>
        <v>45.486000000000004</v>
      </c>
      <c r="Z1834" s="30">
        <f t="shared" si="399"/>
        <v>153.33333333333331</v>
      </c>
      <c r="AA1834" s="30">
        <f t="shared" si="400"/>
        <v>0</v>
      </c>
      <c r="AB1834" s="30">
        <f t="shared" si="401"/>
        <v>0</v>
      </c>
      <c r="AC1834" s="30">
        <f t="shared" si="404"/>
        <v>3050.1806666666666</v>
      </c>
    </row>
    <row r="1835" spans="1:29" x14ac:dyDescent="0.35">
      <c r="A1835" s="5">
        <v>45121.715154537036</v>
      </c>
      <c r="B1835" s="1">
        <v>2</v>
      </c>
      <c r="C1835" s="6">
        <v>3249</v>
      </c>
      <c r="D1835" s="6">
        <v>1</v>
      </c>
      <c r="E1835" s="7" t="s">
        <v>19</v>
      </c>
      <c r="F1835" s="5">
        <v>45123.458333333336</v>
      </c>
      <c r="G1835" s="1">
        <v>2</v>
      </c>
      <c r="H1835" s="5">
        <v>44887.463166030095</v>
      </c>
      <c r="I1835" s="7" t="s">
        <v>20</v>
      </c>
      <c r="J1835" s="7"/>
      <c r="K1835" s="7"/>
      <c r="L1835" s="7" t="s">
        <v>21</v>
      </c>
      <c r="M1835" s="7" t="s">
        <v>55</v>
      </c>
      <c r="N1835" s="7" t="s">
        <v>23</v>
      </c>
      <c r="O1835" s="7" t="s">
        <v>13</v>
      </c>
      <c r="P1835" s="25">
        <f t="shared" si="405"/>
        <v>1834</v>
      </c>
      <c r="Q1835" s="28">
        <f t="shared" si="402"/>
        <v>45108</v>
      </c>
      <c r="R1835" s="28" t="str">
        <f t="shared" si="392"/>
        <v>WEB</v>
      </c>
      <c r="S1835" s="28" t="str">
        <f t="shared" si="393"/>
        <v>OFFLINE</v>
      </c>
      <c r="T1835" s="29">
        <f t="shared" si="394"/>
        <v>3.3726812816188868E-3</v>
      </c>
      <c r="U1835" s="29">
        <f t="shared" si="403"/>
        <v>3.3726812816188868E-3</v>
      </c>
      <c r="V1835" s="30">
        <f t="shared" si="395"/>
        <v>0</v>
      </c>
      <c r="W1835" s="30">
        <f t="shared" si="396"/>
        <v>0</v>
      </c>
      <c r="X1835" s="30">
        <f t="shared" si="397"/>
        <v>0</v>
      </c>
      <c r="Y1835" s="30">
        <f t="shared" si="398"/>
        <v>45.486000000000004</v>
      </c>
      <c r="Z1835" s="30">
        <f t="shared" si="399"/>
        <v>153.33333333333331</v>
      </c>
      <c r="AA1835" s="30">
        <f t="shared" si="400"/>
        <v>0</v>
      </c>
      <c r="AB1835" s="30">
        <f t="shared" si="401"/>
        <v>0</v>
      </c>
      <c r="AC1835" s="30">
        <f t="shared" si="404"/>
        <v>3050.1806666666666</v>
      </c>
    </row>
    <row r="1836" spans="1:29" x14ac:dyDescent="0.35">
      <c r="A1836" s="5">
        <v>45121.71520619213</v>
      </c>
      <c r="B1836" s="1">
        <v>2</v>
      </c>
      <c r="C1836" s="6">
        <v>3249</v>
      </c>
      <c r="D1836" s="6">
        <v>1</v>
      </c>
      <c r="E1836" s="7" t="s">
        <v>19</v>
      </c>
      <c r="F1836" s="5">
        <v>45123.458333333336</v>
      </c>
      <c r="G1836" s="1">
        <v>2</v>
      </c>
      <c r="H1836" s="5">
        <v>44887.463166030095</v>
      </c>
      <c r="I1836" s="7" t="s">
        <v>20</v>
      </c>
      <c r="J1836" s="7"/>
      <c r="K1836" s="7"/>
      <c r="L1836" s="7" t="s">
        <v>21</v>
      </c>
      <c r="M1836" s="7" t="s">
        <v>55</v>
      </c>
      <c r="N1836" s="7" t="s">
        <v>23</v>
      </c>
      <c r="O1836" s="7" t="s">
        <v>13</v>
      </c>
      <c r="P1836" s="25">
        <f t="shared" si="405"/>
        <v>1835</v>
      </c>
      <c r="Q1836" s="28">
        <f t="shared" si="402"/>
        <v>45108</v>
      </c>
      <c r="R1836" s="28" t="str">
        <f t="shared" si="392"/>
        <v>WEB</v>
      </c>
      <c r="S1836" s="28" t="str">
        <f t="shared" si="393"/>
        <v>OFFLINE</v>
      </c>
      <c r="T1836" s="29">
        <f t="shared" si="394"/>
        <v>3.3726812816188868E-3</v>
      </c>
      <c r="U1836" s="29">
        <f t="shared" si="403"/>
        <v>3.3726812816188868E-3</v>
      </c>
      <c r="V1836" s="30">
        <f t="shared" si="395"/>
        <v>0</v>
      </c>
      <c r="W1836" s="30">
        <f t="shared" si="396"/>
        <v>0</v>
      </c>
      <c r="X1836" s="30">
        <f t="shared" si="397"/>
        <v>0</v>
      </c>
      <c r="Y1836" s="30">
        <f t="shared" si="398"/>
        <v>45.486000000000004</v>
      </c>
      <c r="Z1836" s="30">
        <f t="shared" si="399"/>
        <v>153.33333333333331</v>
      </c>
      <c r="AA1836" s="30">
        <f t="shared" si="400"/>
        <v>0</v>
      </c>
      <c r="AB1836" s="30">
        <f t="shared" si="401"/>
        <v>0</v>
      </c>
      <c r="AC1836" s="30">
        <f t="shared" si="404"/>
        <v>3050.1806666666666</v>
      </c>
    </row>
    <row r="1837" spans="1:29" x14ac:dyDescent="0.35">
      <c r="A1837" s="5">
        <v>45121.6382375463</v>
      </c>
      <c r="B1837" s="1">
        <v>2</v>
      </c>
      <c r="C1837" s="6">
        <v>3249</v>
      </c>
      <c r="D1837" s="6">
        <v>1</v>
      </c>
      <c r="E1837" s="7" t="s">
        <v>19</v>
      </c>
      <c r="F1837" s="5">
        <v>45123.458333333336</v>
      </c>
      <c r="G1837" s="1">
        <v>2</v>
      </c>
      <c r="H1837" s="5">
        <v>44887.463166030095</v>
      </c>
      <c r="I1837" s="7" t="s">
        <v>20</v>
      </c>
      <c r="J1837" s="7"/>
      <c r="K1837" s="7"/>
      <c r="L1837" s="7" t="s">
        <v>21</v>
      </c>
      <c r="M1837" s="7" t="s">
        <v>55</v>
      </c>
      <c r="N1837" s="7" t="s">
        <v>23</v>
      </c>
      <c r="O1837" s="7" t="s">
        <v>13</v>
      </c>
      <c r="P1837" s="25">
        <f t="shared" si="405"/>
        <v>1836</v>
      </c>
      <c r="Q1837" s="28">
        <f t="shared" si="402"/>
        <v>45108</v>
      </c>
      <c r="R1837" s="28" t="str">
        <f t="shared" si="392"/>
        <v>WEB</v>
      </c>
      <c r="S1837" s="28" t="str">
        <f t="shared" si="393"/>
        <v>OFFLINE</v>
      </c>
      <c r="T1837" s="29">
        <f t="shared" si="394"/>
        <v>3.3726812816188868E-3</v>
      </c>
      <c r="U1837" s="29">
        <f t="shared" si="403"/>
        <v>3.3726812816188868E-3</v>
      </c>
      <c r="V1837" s="30">
        <f t="shared" si="395"/>
        <v>0</v>
      </c>
      <c r="W1837" s="30">
        <f t="shared" si="396"/>
        <v>0</v>
      </c>
      <c r="X1837" s="30">
        <f t="shared" si="397"/>
        <v>0</v>
      </c>
      <c r="Y1837" s="30">
        <f t="shared" si="398"/>
        <v>45.486000000000004</v>
      </c>
      <c r="Z1837" s="30">
        <f t="shared" si="399"/>
        <v>153.33333333333331</v>
      </c>
      <c r="AA1837" s="30">
        <f t="shared" si="400"/>
        <v>0</v>
      </c>
      <c r="AB1837" s="30">
        <f t="shared" si="401"/>
        <v>0</v>
      </c>
      <c r="AC1837" s="30">
        <f t="shared" si="404"/>
        <v>3050.1806666666666</v>
      </c>
    </row>
    <row r="1838" spans="1:29" x14ac:dyDescent="0.35">
      <c r="A1838" s="5">
        <v>45121.638304305554</v>
      </c>
      <c r="B1838" s="1">
        <v>2</v>
      </c>
      <c r="C1838" s="6">
        <v>3249</v>
      </c>
      <c r="D1838" s="6">
        <v>1</v>
      </c>
      <c r="E1838" s="7" t="s">
        <v>19</v>
      </c>
      <c r="F1838" s="5">
        <v>45123.458333333336</v>
      </c>
      <c r="G1838" s="1">
        <v>2</v>
      </c>
      <c r="H1838" s="5">
        <v>44887.463166018519</v>
      </c>
      <c r="I1838" s="7" t="s">
        <v>20</v>
      </c>
      <c r="J1838" s="7"/>
      <c r="K1838" s="7"/>
      <c r="L1838" s="7" t="s">
        <v>21</v>
      </c>
      <c r="M1838" s="7" t="s">
        <v>55</v>
      </c>
      <c r="N1838" s="7" t="s">
        <v>23</v>
      </c>
      <c r="O1838" s="7" t="s">
        <v>13</v>
      </c>
      <c r="P1838" s="25">
        <f t="shared" si="405"/>
        <v>1837</v>
      </c>
      <c r="Q1838" s="28">
        <f t="shared" si="402"/>
        <v>45108</v>
      </c>
      <c r="R1838" s="28" t="str">
        <f t="shared" si="392"/>
        <v>WEB</v>
      </c>
      <c r="S1838" s="28" t="str">
        <f t="shared" si="393"/>
        <v>OFFLINE</v>
      </c>
      <c r="T1838" s="29">
        <f t="shared" si="394"/>
        <v>3.3726812816188868E-3</v>
      </c>
      <c r="U1838" s="29">
        <f t="shared" si="403"/>
        <v>3.3726812816188868E-3</v>
      </c>
      <c r="V1838" s="30">
        <f t="shared" si="395"/>
        <v>0</v>
      </c>
      <c r="W1838" s="30">
        <f t="shared" si="396"/>
        <v>0</v>
      </c>
      <c r="X1838" s="30">
        <f t="shared" si="397"/>
        <v>0</v>
      </c>
      <c r="Y1838" s="30">
        <f t="shared" si="398"/>
        <v>45.486000000000004</v>
      </c>
      <c r="Z1838" s="30">
        <f t="shared" si="399"/>
        <v>153.33333333333331</v>
      </c>
      <c r="AA1838" s="30">
        <f t="shared" si="400"/>
        <v>0</v>
      </c>
      <c r="AB1838" s="30">
        <f t="shared" si="401"/>
        <v>0</v>
      </c>
      <c r="AC1838" s="30">
        <f t="shared" si="404"/>
        <v>3050.1806666666666</v>
      </c>
    </row>
    <row r="1839" spans="1:29" x14ac:dyDescent="0.35">
      <c r="A1839" s="5">
        <v>45121.638359282406</v>
      </c>
      <c r="B1839" s="1">
        <v>2</v>
      </c>
      <c r="C1839" s="6">
        <v>3249</v>
      </c>
      <c r="D1839" s="6">
        <v>1</v>
      </c>
      <c r="E1839" s="7" t="s">
        <v>19</v>
      </c>
      <c r="F1839" s="5">
        <v>45123.421624953706</v>
      </c>
      <c r="G1839" s="1">
        <v>2</v>
      </c>
      <c r="H1839" s="5">
        <v>44887.463166018519</v>
      </c>
      <c r="I1839" s="7" t="s">
        <v>20</v>
      </c>
      <c r="J1839" s="7"/>
      <c r="K1839" s="7"/>
      <c r="L1839" s="7" t="s">
        <v>21</v>
      </c>
      <c r="M1839" s="7" t="s">
        <v>55</v>
      </c>
      <c r="N1839" s="7" t="s">
        <v>23</v>
      </c>
      <c r="O1839" s="7" t="s">
        <v>13</v>
      </c>
      <c r="P1839" s="25">
        <f t="shared" si="405"/>
        <v>1838</v>
      </c>
      <c r="Q1839" s="28">
        <f t="shared" si="402"/>
        <v>45108</v>
      </c>
      <c r="R1839" s="28" t="str">
        <f t="shared" si="392"/>
        <v>WEB</v>
      </c>
      <c r="S1839" s="28" t="str">
        <f t="shared" si="393"/>
        <v>OFFLINE</v>
      </c>
      <c r="T1839" s="29">
        <f t="shared" si="394"/>
        <v>3.3726812816188868E-3</v>
      </c>
      <c r="U1839" s="29">
        <f t="shared" si="403"/>
        <v>3.3726812816188868E-3</v>
      </c>
      <c r="V1839" s="30">
        <f t="shared" si="395"/>
        <v>0</v>
      </c>
      <c r="W1839" s="30">
        <f t="shared" si="396"/>
        <v>0</v>
      </c>
      <c r="X1839" s="30">
        <f t="shared" si="397"/>
        <v>0</v>
      </c>
      <c r="Y1839" s="30">
        <f t="shared" si="398"/>
        <v>45.486000000000004</v>
      </c>
      <c r="Z1839" s="30">
        <f t="shared" si="399"/>
        <v>153.33333333333331</v>
      </c>
      <c r="AA1839" s="30">
        <f t="shared" si="400"/>
        <v>0</v>
      </c>
      <c r="AB1839" s="30">
        <f t="shared" si="401"/>
        <v>0</v>
      </c>
      <c r="AC1839" s="30">
        <f t="shared" si="404"/>
        <v>3050.1806666666666</v>
      </c>
    </row>
    <row r="1840" spans="1:29" x14ac:dyDescent="0.35">
      <c r="A1840" s="5">
        <v>45121.638410451385</v>
      </c>
      <c r="B1840" s="1">
        <v>2</v>
      </c>
      <c r="C1840" s="6">
        <v>3249</v>
      </c>
      <c r="D1840" s="6">
        <v>1</v>
      </c>
      <c r="E1840" s="7" t="s">
        <v>19</v>
      </c>
      <c r="F1840" s="5">
        <v>45123.458333333336</v>
      </c>
      <c r="G1840" s="1">
        <v>2</v>
      </c>
      <c r="H1840" s="5">
        <v>44887.463166018519</v>
      </c>
      <c r="I1840" s="7" t="s">
        <v>20</v>
      </c>
      <c r="J1840" s="7"/>
      <c r="K1840" s="7"/>
      <c r="L1840" s="7" t="s">
        <v>21</v>
      </c>
      <c r="M1840" s="7" t="s">
        <v>55</v>
      </c>
      <c r="N1840" s="7" t="s">
        <v>23</v>
      </c>
      <c r="O1840" s="7" t="s">
        <v>13</v>
      </c>
      <c r="P1840" s="25">
        <f t="shared" si="405"/>
        <v>1839</v>
      </c>
      <c r="Q1840" s="28">
        <f t="shared" si="402"/>
        <v>45108</v>
      </c>
      <c r="R1840" s="28" t="str">
        <f t="shared" si="392"/>
        <v>WEB</v>
      </c>
      <c r="S1840" s="28" t="str">
        <f t="shared" si="393"/>
        <v>OFFLINE</v>
      </c>
      <c r="T1840" s="29">
        <f t="shared" si="394"/>
        <v>3.3726812816188868E-3</v>
      </c>
      <c r="U1840" s="29">
        <f t="shared" si="403"/>
        <v>3.3726812816188868E-3</v>
      </c>
      <c r="V1840" s="30">
        <f t="shared" si="395"/>
        <v>0</v>
      </c>
      <c r="W1840" s="30">
        <f t="shared" si="396"/>
        <v>0</v>
      </c>
      <c r="X1840" s="30">
        <f t="shared" si="397"/>
        <v>0</v>
      </c>
      <c r="Y1840" s="30">
        <f t="shared" si="398"/>
        <v>45.486000000000004</v>
      </c>
      <c r="Z1840" s="30">
        <f t="shared" si="399"/>
        <v>153.33333333333331</v>
      </c>
      <c r="AA1840" s="30">
        <f t="shared" si="400"/>
        <v>0</v>
      </c>
      <c r="AB1840" s="30">
        <f t="shared" si="401"/>
        <v>0</v>
      </c>
      <c r="AC1840" s="30">
        <f t="shared" si="404"/>
        <v>3050.1806666666666</v>
      </c>
    </row>
    <row r="1841" spans="1:29" x14ac:dyDescent="0.35">
      <c r="A1841" s="5">
        <v>45121.638465868054</v>
      </c>
      <c r="B1841" s="1">
        <v>2</v>
      </c>
      <c r="C1841" s="6">
        <v>3249</v>
      </c>
      <c r="D1841" s="6">
        <v>1</v>
      </c>
      <c r="E1841" s="7" t="s">
        <v>19</v>
      </c>
      <c r="F1841" s="5">
        <v>45123.45069946759</v>
      </c>
      <c r="G1841" s="1">
        <v>2</v>
      </c>
      <c r="H1841" s="5">
        <v>44887.463166006943</v>
      </c>
      <c r="I1841" s="7" t="s">
        <v>20</v>
      </c>
      <c r="J1841" s="7"/>
      <c r="K1841" s="7"/>
      <c r="L1841" s="7" t="s">
        <v>21</v>
      </c>
      <c r="M1841" s="7" t="s">
        <v>55</v>
      </c>
      <c r="N1841" s="7" t="s">
        <v>23</v>
      </c>
      <c r="O1841" s="7" t="s">
        <v>13</v>
      </c>
      <c r="P1841" s="25">
        <f t="shared" si="405"/>
        <v>1840</v>
      </c>
      <c r="Q1841" s="28">
        <f t="shared" si="402"/>
        <v>45108</v>
      </c>
      <c r="R1841" s="28" t="str">
        <f t="shared" si="392"/>
        <v>WEB</v>
      </c>
      <c r="S1841" s="28" t="str">
        <f t="shared" si="393"/>
        <v>OFFLINE</v>
      </c>
      <c r="T1841" s="29">
        <f t="shared" si="394"/>
        <v>3.3726812816188868E-3</v>
      </c>
      <c r="U1841" s="29">
        <f t="shared" si="403"/>
        <v>3.3726812816188868E-3</v>
      </c>
      <c r="V1841" s="30">
        <f t="shared" si="395"/>
        <v>0</v>
      </c>
      <c r="W1841" s="30">
        <f t="shared" si="396"/>
        <v>0</v>
      </c>
      <c r="X1841" s="30">
        <f t="shared" si="397"/>
        <v>0</v>
      </c>
      <c r="Y1841" s="30">
        <f t="shared" si="398"/>
        <v>45.486000000000004</v>
      </c>
      <c r="Z1841" s="30">
        <f t="shared" si="399"/>
        <v>153.33333333333331</v>
      </c>
      <c r="AA1841" s="30">
        <f t="shared" si="400"/>
        <v>0</v>
      </c>
      <c r="AB1841" s="30">
        <f t="shared" si="401"/>
        <v>0</v>
      </c>
      <c r="AC1841" s="30">
        <f t="shared" si="404"/>
        <v>3050.1806666666666</v>
      </c>
    </row>
    <row r="1842" spans="1:29" x14ac:dyDescent="0.35">
      <c r="A1842" s="5">
        <v>45121.638513240738</v>
      </c>
      <c r="B1842" s="1">
        <v>2</v>
      </c>
      <c r="C1842" s="6">
        <v>3249</v>
      </c>
      <c r="D1842" s="6">
        <v>1</v>
      </c>
      <c r="E1842" s="7" t="s">
        <v>19</v>
      </c>
      <c r="F1842" s="5">
        <v>45123.458333333336</v>
      </c>
      <c r="G1842" s="1">
        <v>2</v>
      </c>
      <c r="H1842" s="5">
        <v>44887.463166006943</v>
      </c>
      <c r="I1842" s="7" t="s">
        <v>20</v>
      </c>
      <c r="J1842" s="7"/>
      <c r="K1842" s="7"/>
      <c r="L1842" s="7" t="s">
        <v>21</v>
      </c>
      <c r="M1842" s="7" t="s">
        <v>55</v>
      </c>
      <c r="N1842" s="7" t="s">
        <v>23</v>
      </c>
      <c r="O1842" s="7" t="s">
        <v>13</v>
      </c>
      <c r="P1842" s="25">
        <f t="shared" si="405"/>
        <v>1841</v>
      </c>
      <c r="Q1842" s="28">
        <f t="shared" si="402"/>
        <v>45108</v>
      </c>
      <c r="R1842" s="28" t="str">
        <f t="shared" si="392"/>
        <v>WEB</v>
      </c>
      <c r="S1842" s="28" t="str">
        <f t="shared" si="393"/>
        <v>OFFLINE</v>
      </c>
      <c r="T1842" s="29">
        <f t="shared" si="394"/>
        <v>3.3726812816188868E-3</v>
      </c>
      <c r="U1842" s="29">
        <f t="shared" si="403"/>
        <v>3.3726812816188868E-3</v>
      </c>
      <c r="V1842" s="30">
        <f t="shared" si="395"/>
        <v>0</v>
      </c>
      <c r="W1842" s="30">
        <f t="shared" si="396"/>
        <v>0</v>
      </c>
      <c r="X1842" s="30">
        <f t="shared" si="397"/>
        <v>0</v>
      </c>
      <c r="Y1842" s="30">
        <f t="shared" si="398"/>
        <v>45.486000000000004</v>
      </c>
      <c r="Z1842" s="30">
        <f t="shared" si="399"/>
        <v>153.33333333333331</v>
      </c>
      <c r="AA1842" s="30">
        <f t="shared" si="400"/>
        <v>0</v>
      </c>
      <c r="AB1842" s="30">
        <f t="shared" si="401"/>
        <v>0</v>
      </c>
      <c r="AC1842" s="30">
        <f t="shared" si="404"/>
        <v>3050.1806666666666</v>
      </c>
    </row>
    <row r="1843" spans="1:29" x14ac:dyDescent="0.35">
      <c r="A1843" s="5">
        <v>45121.712822094909</v>
      </c>
      <c r="B1843" s="1">
        <v>1</v>
      </c>
      <c r="C1843" s="6">
        <v>1466.26</v>
      </c>
      <c r="D1843" s="6">
        <v>1</v>
      </c>
      <c r="E1843" s="7" t="s">
        <v>19</v>
      </c>
      <c r="F1843" s="5">
        <v>45122.44345554398</v>
      </c>
      <c r="G1843" s="1">
        <v>2</v>
      </c>
      <c r="H1843" s="5">
        <v>45118.674007013891</v>
      </c>
      <c r="I1843" s="7" t="s">
        <v>41</v>
      </c>
      <c r="J1843" s="7"/>
      <c r="K1843" s="7"/>
      <c r="L1843" s="7" t="s">
        <v>21</v>
      </c>
      <c r="M1843" s="7" t="s">
        <v>52</v>
      </c>
      <c r="N1843" s="7" t="s">
        <v>28</v>
      </c>
      <c r="O1843" s="7" t="s">
        <v>46</v>
      </c>
      <c r="P1843" s="25">
        <f t="shared" si="405"/>
        <v>1842</v>
      </c>
      <c r="Q1843" s="28">
        <f t="shared" si="402"/>
        <v>45108</v>
      </c>
      <c r="R1843" s="28" t="str">
        <f t="shared" si="392"/>
        <v>WEB</v>
      </c>
      <c r="S1843" s="28" t="str">
        <f t="shared" si="393"/>
        <v>WEBSITE</v>
      </c>
      <c r="T1843" s="29">
        <f t="shared" si="394"/>
        <v>1.6863406408094434E-3</v>
      </c>
      <c r="U1843" s="29">
        <f t="shared" si="403"/>
        <v>1.6863406408094434E-3</v>
      </c>
      <c r="V1843" s="30">
        <f t="shared" si="395"/>
        <v>14.662599999999999</v>
      </c>
      <c r="W1843" s="30">
        <f t="shared" si="396"/>
        <v>50</v>
      </c>
      <c r="X1843" s="30">
        <f t="shared" si="397"/>
        <v>0</v>
      </c>
      <c r="Y1843" s="30">
        <f t="shared" si="398"/>
        <v>20.527640000000002</v>
      </c>
      <c r="Z1843" s="30">
        <f t="shared" si="399"/>
        <v>115</v>
      </c>
      <c r="AA1843" s="30">
        <f t="shared" si="400"/>
        <v>16.863406408094434</v>
      </c>
      <c r="AB1843" s="30">
        <f t="shared" si="401"/>
        <v>0</v>
      </c>
      <c r="AC1843" s="30">
        <f t="shared" si="404"/>
        <v>1249.2063535919056</v>
      </c>
    </row>
    <row r="1844" spans="1:29" x14ac:dyDescent="0.35">
      <c r="A1844" s="5">
        <v>45121.653269062503</v>
      </c>
      <c r="B1844" s="1">
        <v>2</v>
      </c>
      <c r="C1844" s="6">
        <v>3068.35</v>
      </c>
      <c r="D1844" s="6">
        <v>1</v>
      </c>
      <c r="E1844" s="7" t="s">
        <v>19</v>
      </c>
      <c r="F1844" s="5">
        <v>45123.458333333336</v>
      </c>
      <c r="G1844" s="1">
        <v>2</v>
      </c>
      <c r="H1844" s="5">
        <v>45084.44867208333</v>
      </c>
      <c r="I1844" s="7" t="s">
        <v>41</v>
      </c>
      <c r="J1844" s="7"/>
      <c r="K1844" s="7"/>
      <c r="L1844" s="7" t="s">
        <v>21</v>
      </c>
      <c r="M1844" s="7" t="s">
        <v>70</v>
      </c>
      <c r="N1844" s="7" t="s">
        <v>23</v>
      </c>
      <c r="O1844" s="7" t="s">
        <v>46</v>
      </c>
      <c r="P1844" s="25">
        <f t="shared" si="405"/>
        <v>1843</v>
      </c>
      <c r="Q1844" s="28">
        <f t="shared" si="402"/>
        <v>45108</v>
      </c>
      <c r="R1844" s="28" t="str">
        <f t="shared" si="392"/>
        <v>WEB</v>
      </c>
      <c r="S1844" s="28" t="str">
        <f t="shared" si="393"/>
        <v>WEBSITE</v>
      </c>
      <c r="T1844" s="29">
        <f t="shared" si="394"/>
        <v>3.3726812816188868E-3</v>
      </c>
      <c r="U1844" s="29">
        <f t="shared" si="403"/>
        <v>3.3726812816188868E-3</v>
      </c>
      <c r="V1844" s="30">
        <f t="shared" si="395"/>
        <v>30.683499999999999</v>
      </c>
      <c r="W1844" s="30">
        <f t="shared" si="396"/>
        <v>50</v>
      </c>
      <c r="X1844" s="30">
        <f t="shared" si="397"/>
        <v>0</v>
      </c>
      <c r="Y1844" s="30">
        <f t="shared" si="398"/>
        <v>42.956899999999997</v>
      </c>
      <c r="Z1844" s="30">
        <f t="shared" si="399"/>
        <v>153.33333333333331</v>
      </c>
      <c r="AA1844" s="30">
        <f t="shared" si="400"/>
        <v>33.726812816188868</v>
      </c>
      <c r="AB1844" s="30">
        <f t="shared" si="401"/>
        <v>0</v>
      </c>
      <c r="AC1844" s="30">
        <f t="shared" si="404"/>
        <v>2757.6494538504776</v>
      </c>
    </row>
    <row r="1845" spans="1:29" x14ac:dyDescent="0.35">
      <c r="A1845" s="5">
        <v>45121.594311377317</v>
      </c>
      <c r="B1845" s="1">
        <v>2</v>
      </c>
      <c r="C1845" s="6">
        <v>3068.35</v>
      </c>
      <c r="D1845" s="6">
        <v>1</v>
      </c>
      <c r="E1845" s="7" t="s">
        <v>19</v>
      </c>
      <c r="F1845" s="5">
        <v>45123.458333333336</v>
      </c>
      <c r="G1845" s="1">
        <v>2</v>
      </c>
      <c r="H1845" s="5">
        <v>45092.086600868053</v>
      </c>
      <c r="I1845" s="7" t="s">
        <v>41</v>
      </c>
      <c r="J1845" s="7"/>
      <c r="K1845" s="7"/>
      <c r="L1845" s="7" t="s">
        <v>21</v>
      </c>
      <c r="M1845" s="7" t="s">
        <v>70</v>
      </c>
      <c r="N1845" s="7" t="s">
        <v>33</v>
      </c>
      <c r="O1845" s="7" t="s">
        <v>46</v>
      </c>
      <c r="P1845" s="25">
        <f t="shared" si="405"/>
        <v>1844</v>
      </c>
      <c r="Q1845" s="28">
        <f t="shared" si="402"/>
        <v>45108</v>
      </c>
      <c r="R1845" s="28" t="str">
        <f t="shared" si="392"/>
        <v>WEB</v>
      </c>
      <c r="S1845" s="28" t="str">
        <f t="shared" si="393"/>
        <v>WEBSITE</v>
      </c>
      <c r="T1845" s="29">
        <f t="shared" si="394"/>
        <v>3.3726812816188868E-3</v>
      </c>
      <c r="U1845" s="29">
        <f t="shared" si="403"/>
        <v>3.3726812816188868E-3</v>
      </c>
      <c r="V1845" s="30">
        <f t="shared" si="395"/>
        <v>30.683499999999999</v>
      </c>
      <c r="W1845" s="30">
        <f t="shared" si="396"/>
        <v>50</v>
      </c>
      <c r="X1845" s="30">
        <f t="shared" si="397"/>
        <v>0</v>
      </c>
      <c r="Y1845" s="30">
        <f t="shared" si="398"/>
        <v>42.956899999999997</v>
      </c>
      <c r="Z1845" s="30">
        <f t="shared" si="399"/>
        <v>153.33333333333331</v>
      </c>
      <c r="AA1845" s="30">
        <f t="shared" si="400"/>
        <v>33.726812816188868</v>
      </c>
      <c r="AB1845" s="30">
        <f t="shared" si="401"/>
        <v>0</v>
      </c>
      <c r="AC1845" s="30">
        <f t="shared" si="404"/>
        <v>2757.6494538504776</v>
      </c>
    </row>
    <row r="1846" spans="1:29" x14ac:dyDescent="0.35">
      <c r="A1846" s="5">
        <v>45121.638771331018</v>
      </c>
      <c r="B1846" s="1">
        <v>2</v>
      </c>
      <c r="C1846" s="6">
        <v>3709.71</v>
      </c>
      <c r="D1846" s="6">
        <v>1</v>
      </c>
      <c r="E1846" s="7" t="s">
        <v>19</v>
      </c>
      <c r="F1846" s="5">
        <v>45123.458333333336</v>
      </c>
      <c r="G1846" s="1">
        <v>2</v>
      </c>
      <c r="H1846" s="5">
        <v>44887.463166076392</v>
      </c>
      <c r="I1846" s="7" t="s">
        <v>41</v>
      </c>
      <c r="J1846" s="7"/>
      <c r="K1846" s="7"/>
      <c r="L1846" s="7" t="s">
        <v>21</v>
      </c>
      <c r="M1846" s="7" t="s">
        <v>55</v>
      </c>
      <c r="N1846" s="7" t="s">
        <v>23</v>
      </c>
      <c r="O1846" s="7" t="s">
        <v>13</v>
      </c>
      <c r="P1846" s="25">
        <f t="shared" si="405"/>
        <v>1845</v>
      </c>
      <c r="Q1846" s="28">
        <f t="shared" si="402"/>
        <v>45108</v>
      </c>
      <c r="R1846" s="28" t="str">
        <f t="shared" si="392"/>
        <v>WEB</v>
      </c>
      <c r="S1846" s="28" t="str">
        <f t="shared" si="393"/>
        <v>OFFLINE</v>
      </c>
      <c r="T1846" s="29">
        <f t="shared" si="394"/>
        <v>3.3726812816188868E-3</v>
      </c>
      <c r="U1846" s="29">
        <f t="shared" si="403"/>
        <v>3.3726812816188868E-3</v>
      </c>
      <c r="V1846" s="30">
        <f t="shared" si="395"/>
        <v>0</v>
      </c>
      <c r="W1846" s="30">
        <f t="shared" si="396"/>
        <v>0</v>
      </c>
      <c r="X1846" s="30">
        <f t="shared" si="397"/>
        <v>0</v>
      </c>
      <c r="Y1846" s="30">
        <f t="shared" si="398"/>
        <v>51.935940000000002</v>
      </c>
      <c r="Z1846" s="30">
        <f t="shared" si="399"/>
        <v>153.33333333333331</v>
      </c>
      <c r="AA1846" s="30">
        <f t="shared" si="400"/>
        <v>0</v>
      </c>
      <c r="AB1846" s="30">
        <f t="shared" si="401"/>
        <v>0</v>
      </c>
      <c r="AC1846" s="30">
        <f t="shared" si="404"/>
        <v>3504.4407266666667</v>
      </c>
    </row>
    <row r="1847" spans="1:29" x14ac:dyDescent="0.35">
      <c r="A1847" s="5">
        <v>45122.235054212964</v>
      </c>
      <c r="B1847" s="1">
        <v>1</v>
      </c>
      <c r="C1847" s="6">
        <v>1206.43</v>
      </c>
      <c r="D1847" s="6">
        <v>1</v>
      </c>
      <c r="E1847" s="7" t="s">
        <v>19</v>
      </c>
      <c r="F1847" s="5">
        <v>45122.5</v>
      </c>
      <c r="G1847" s="1">
        <v>2</v>
      </c>
      <c r="H1847" s="5">
        <v>45122.214241365742</v>
      </c>
      <c r="I1847" s="7" t="s">
        <v>41</v>
      </c>
      <c r="J1847" s="7"/>
      <c r="K1847" s="7" t="s">
        <v>60</v>
      </c>
      <c r="L1847" s="7" t="s">
        <v>21</v>
      </c>
      <c r="M1847" s="7" t="s">
        <v>22</v>
      </c>
      <c r="N1847" s="7" t="s">
        <v>23</v>
      </c>
      <c r="O1847" s="7" t="s">
        <v>61</v>
      </c>
      <c r="P1847" s="25">
        <f t="shared" si="405"/>
        <v>1846</v>
      </c>
      <c r="Q1847" s="28">
        <f t="shared" si="402"/>
        <v>45108</v>
      </c>
      <c r="R1847" s="28" t="str">
        <f t="shared" si="392"/>
        <v>WEB</v>
      </c>
      <c r="S1847" s="28" t="str">
        <f t="shared" si="393"/>
        <v>META</v>
      </c>
      <c r="T1847" s="29">
        <f t="shared" si="394"/>
        <v>1.6863406408094434E-3</v>
      </c>
      <c r="U1847" s="29">
        <f t="shared" si="403"/>
        <v>1.6863406408094434E-3</v>
      </c>
      <c r="V1847" s="30">
        <f t="shared" si="395"/>
        <v>0</v>
      </c>
      <c r="W1847" s="30">
        <f t="shared" si="396"/>
        <v>0</v>
      </c>
      <c r="X1847" s="30">
        <f t="shared" si="397"/>
        <v>0</v>
      </c>
      <c r="Y1847" s="30">
        <f t="shared" si="398"/>
        <v>21.71574</v>
      </c>
      <c r="Z1847" s="30">
        <f t="shared" si="399"/>
        <v>115</v>
      </c>
      <c r="AA1847" s="30">
        <f t="shared" si="400"/>
        <v>0</v>
      </c>
      <c r="AB1847" s="30">
        <f t="shared" si="401"/>
        <v>0</v>
      </c>
      <c r="AC1847" s="30">
        <f t="shared" si="404"/>
        <v>1069.71426</v>
      </c>
    </row>
    <row r="1848" spans="1:29" x14ac:dyDescent="0.35">
      <c r="A1848" s="5">
        <v>45121.562711099534</v>
      </c>
      <c r="B1848" s="1">
        <v>6</v>
      </c>
      <c r="C1848" s="6">
        <v>8055.26</v>
      </c>
      <c r="D1848" s="6">
        <v>1</v>
      </c>
      <c r="E1848" s="7" t="s">
        <v>19</v>
      </c>
      <c r="F1848" s="5">
        <v>45127.291666666664</v>
      </c>
      <c r="G1848" s="1">
        <v>2</v>
      </c>
      <c r="H1848" s="5">
        <v>44990.673119780091</v>
      </c>
      <c r="I1848" s="7" t="s">
        <v>41</v>
      </c>
      <c r="J1848" s="7"/>
      <c r="K1848" s="7" t="s">
        <v>30</v>
      </c>
      <c r="L1848" s="7" t="s">
        <v>31</v>
      </c>
      <c r="M1848" s="7" t="s">
        <v>34</v>
      </c>
      <c r="N1848" s="7" t="s">
        <v>33</v>
      </c>
      <c r="O1848" s="7" t="s">
        <v>30</v>
      </c>
      <c r="P1848" s="25">
        <f t="shared" si="405"/>
        <v>1847</v>
      </c>
      <c r="Q1848" s="28">
        <f t="shared" si="402"/>
        <v>45108</v>
      </c>
      <c r="R1848" s="28" t="str">
        <f t="shared" si="392"/>
        <v>OTA</v>
      </c>
      <c r="S1848" s="28" t="str">
        <f t="shared" si="393"/>
        <v>OTA</v>
      </c>
      <c r="T1848" s="29">
        <f t="shared" si="394"/>
        <v>4.3956043956043956E-3</v>
      </c>
      <c r="U1848" s="29">
        <f t="shared" si="403"/>
        <v>4.3956043956043956E-3</v>
      </c>
      <c r="V1848" s="30">
        <f t="shared" si="395"/>
        <v>1208.289</v>
      </c>
      <c r="W1848" s="30">
        <f t="shared" si="396"/>
        <v>0</v>
      </c>
      <c r="X1848" s="30">
        <f t="shared" si="397"/>
        <v>0</v>
      </c>
      <c r="Y1848" s="30">
        <f t="shared" si="398"/>
        <v>144.99467999999999</v>
      </c>
      <c r="Z1848" s="30">
        <f t="shared" si="399"/>
        <v>306.66666666666663</v>
      </c>
      <c r="AA1848" s="30">
        <f t="shared" si="400"/>
        <v>8.791208791208792</v>
      </c>
      <c r="AB1848" s="30">
        <f t="shared" si="401"/>
        <v>0</v>
      </c>
      <c r="AC1848" s="30">
        <f t="shared" si="404"/>
        <v>6386.5184445421246</v>
      </c>
    </row>
    <row r="1849" spans="1:29" x14ac:dyDescent="0.35">
      <c r="A1849" s="5">
        <v>45121.814217858795</v>
      </c>
      <c r="B1849" s="1">
        <v>1</v>
      </c>
      <c r="C1849" s="6">
        <v>1365.79</v>
      </c>
      <c r="D1849" s="6">
        <v>1</v>
      </c>
      <c r="E1849" s="7" t="s">
        <v>19</v>
      </c>
      <c r="F1849" s="5">
        <v>45122.43097912037</v>
      </c>
      <c r="G1849" s="1">
        <v>3</v>
      </c>
      <c r="H1849" s="5">
        <v>45121.81312269676</v>
      </c>
      <c r="I1849" s="7" t="s">
        <v>41</v>
      </c>
      <c r="J1849" s="7"/>
      <c r="K1849" s="7"/>
      <c r="L1849" s="7" t="s">
        <v>21</v>
      </c>
      <c r="M1849" s="7" t="s">
        <v>52</v>
      </c>
      <c r="N1849" s="7" t="s">
        <v>23</v>
      </c>
      <c r="O1849" s="7" t="s">
        <v>24</v>
      </c>
      <c r="P1849" s="25">
        <f t="shared" si="405"/>
        <v>1848</v>
      </c>
      <c r="Q1849" s="28">
        <f t="shared" si="402"/>
        <v>45108</v>
      </c>
      <c r="R1849" s="28" t="str">
        <f t="shared" si="392"/>
        <v>WEB</v>
      </c>
      <c r="S1849" s="28" t="str">
        <f t="shared" si="393"/>
        <v>OFFLINE</v>
      </c>
      <c r="T1849" s="29">
        <f t="shared" si="394"/>
        <v>1.6863406408094434E-3</v>
      </c>
      <c r="U1849" s="29">
        <f t="shared" si="403"/>
        <v>1.6863406408094434E-3</v>
      </c>
      <c r="V1849" s="30">
        <f t="shared" si="395"/>
        <v>0</v>
      </c>
      <c r="W1849" s="30">
        <f t="shared" si="396"/>
        <v>0</v>
      </c>
      <c r="X1849" s="30">
        <f t="shared" si="397"/>
        <v>0</v>
      </c>
      <c r="Y1849" s="30">
        <f t="shared" si="398"/>
        <v>19.12106</v>
      </c>
      <c r="Z1849" s="30">
        <f t="shared" si="399"/>
        <v>115</v>
      </c>
      <c r="AA1849" s="30">
        <f t="shared" si="400"/>
        <v>0</v>
      </c>
      <c r="AB1849" s="30">
        <f t="shared" si="401"/>
        <v>0</v>
      </c>
      <c r="AC1849" s="30">
        <f t="shared" si="404"/>
        <v>1231.66894</v>
      </c>
    </row>
    <row r="1850" spans="1:29" x14ac:dyDescent="0.35">
      <c r="A1850" s="5">
        <v>45121.638842071756</v>
      </c>
      <c r="B1850" s="1">
        <v>2</v>
      </c>
      <c r="C1850" s="6">
        <v>3709.71</v>
      </c>
      <c r="D1850" s="6">
        <v>1</v>
      </c>
      <c r="E1850" s="7" t="s">
        <v>19</v>
      </c>
      <c r="F1850" s="5">
        <v>45123.458333333336</v>
      </c>
      <c r="G1850" s="1">
        <v>2</v>
      </c>
      <c r="H1850" s="5">
        <v>44887.463166064816</v>
      </c>
      <c r="I1850" s="7" t="s">
        <v>42</v>
      </c>
      <c r="J1850" s="7"/>
      <c r="K1850" s="7"/>
      <c r="L1850" s="7" t="s">
        <v>21</v>
      </c>
      <c r="M1850" s="7" t="s">
        <v>55</v>
      </c>
      <c r="N1850" s="7" t="s">
        <v>23</v>
      </c>
      <c r="O1850" s="7" t="s">
        <v>13</v>
      </c>
      <c r="P1850" s="25">
        <f t="shared" si="405"/>
        <v>1849</v>
      </c>
      <c r="Q1850" s="28">
        <f t="shared" si="402"/>
        <v>45108</v>
      </c>
      <c r="R1850" s="28" t="str">
        <f t="shared" si="392"/>
        <v>WEB</v>
      </c>
      <c r="S1850" s="28" t="str">
        <f t="shared" si="393"/>
        <v>OFFLINE</v>
      </c>
      <c r="T1850" s="29">
        <f t="shared" si="394"/>
        <v>3.3726812816188868E-3</v>
      </c>
      <c r="U1850" s="29">
        <f t="shared" si="403"/>
        <v>3.3726812816188868E-3</v>
      </c>
      <c r="V1850" s="30">
        <f t="shared" si="395"/>
        <v>0</v>
      </c>
      <c r="W1850" s="30">
        <f t="shared" si="396"/>
        <v>0</v>
      </c>
      <c r="X1850" s="30">
        <f t="shared" si="397"/>
        <v>0</v>
      </c>
      <c r="Y1850" s="30">
        <f t="shared" si="398"/>
        <v>51.935940000000002</v>
      </c>
      <c r="Z1850" s="30">
        <f t="shared" si="399"/>
        <v>153.33333333333331</v>
      </c>
      <c r="AA1850" s="30">
        <f t="shared" si="400"/>
        <v>0</v>
      </c>
      <c r="AB1850" s="30">
        <f t="shared" si="401"/>
        <v>0</v>
      </c>
      <c r="AC1850" s="30">
        <f t="shared" si="404"/>
        <v>3504.4407266666667</v>
      </c>
    </row>
    <row r="1851" spans="1:29" x14ac:dyDescent="0.35">
      <c r="A1851" s="5">
        <v>45121.638906354165</v>
      </c>
      <c r="B1851" s="1">
        <v>2</v>
      </c>
      <c r="C1851" s="6">
        <v>3249</v>
      </c>
      <c r="D1851" s="6">
        <v>1</v>
      </c>
      <c r="E1851" s="7" t="s">
        <v>19</v>
      </c>
      <c r="F1851" s="5">
        <v>45123.458333333336</v>
      </c>
      <c r="G1851" s="1">
        <v>2</v>
      </c>
      <c r="H1851" s="5">
        <v>44887.46316605324</v>
      </c>
      <c r="I1851" s="7" t="s">
        <v>42</v>
      </c>
      <c r="J1851" s="7"/>
      <c r="K1851" s="7"/>
      <c r="L1851" s="7" t="s">
        <v>21</v>
      </c>
      <c r="M1851" s="7" t="s">
        <v>55</v>
      </c>
      <c r="N1851" s="7" t="s">
        <v>23</v>
      </c>
      <c r="O1851" s="7" t="s">
        <v>13</v>
      </c>
      <c r="P1851" s="25">
        <f t="shared" si="405"/>
        <v>1850</v>
      </c>
      <c r="Q1851" s="28">
        <f t="shared" si="402"/>
        <v>45108</v>
      </c>
      <c r="R1851" s="28" t="str">
        <f t="shared" si="392"/>
        <v>WEB</v>
      </c>
      <c r="S1851" s="28" t="str">
        <f t="shared" si="393"/>
        <v>OFFLINE</v>
      </c>
      <c r="T1851" s="29">
        <f t="shared" si="394"/>
        <v>3.3726812816188868E-3</v>
      </c>
      <c r="U1851" s="29">
        <f t="shared" si="403"/>
        <v>3.3726812816188868E-3</v>
      </c>
      <c r="V1851" s="30">
        <f t="shared" si="395"/>
        <v>0</v>
      </c>
      <c r="W1851" s="30">
        <f t="shared" si="396"/>
        <v>0</v>
      </c>
      <c r="X1851" s="30">
        <f t="shared" si="397"/>
        <v>0</v>
      </c>
      <c r="Y1851" s="30">
        <f t="shared" si="398"/>
        <v>45.486000000000004</v>
      </c>
      <c r="Z1851" s="30">
        <f t="shared" si="399"/>
        <v>153.33333333333331</v>
      </c>
      <c r="AA1851" s="30">
        <f t="shared" si="400"/>
        <v>0</v>
      </c>
      <c r="AB1851" s="30">
        <f t="shared" si="401"/>
        <v>0</v>
      </c>
      <c r="AC1851" s="30">
        <f t="shared" si="404"/>
        <v>3050.1806666666666</v>
      </c>
    </row>
    <row r="1852" spans="1:29" x14ac:dyDescent="0.35">
      <c r="A1852" s="5">
        <v>45121.652360902779</v>
      </c>
      <c r="B1852" s="1">
        <v>1</v>
      </c>
      <c r="C1852" s="6">
        <v>2054.25</v>
      </c>
      <c r="D1852" s="6">
        <v>1</v>
      </c>
      <c r="E1852" s="7" t="s">
        <v>19</v>
      </c>
      <c r="F1852" s="5">
        <v>45122.449193182867</v>
      </c>
      <c r="G1852" s="1">
        <v>3</v>
      </c>
      <c r="H1852" s="5">
        <v>45116.98138005787</v>
      </c>
      <c r="I1852" s="7" t="s">
        <v>44</v>
      </c>
      <c r="J1852" s="7"/>
      <c r="K1852" s="7" t="s">
        <v>35</v>
      </c>
      <c r="L1852" s="7" t="s">
        <v>31</v>
      </c>
      <c r="M1852" s="7" t="s">
        <v>58</v>
      </c>
      <c r="N1852" s="7" t="s">
        <v>33</v>
      </c>
      <c r="O1852" s="7" t="s">
        <v>36</v>
      </c>
      <c r="P1852" s="25">
        <f t="shared" si="405"/>
        <v>1851</v>
      </c>
      <c r="Q1852" s="28">
        <f t="shared" si="402"/>
        <v>45108</v>
      </c>
      <c r="R1852" s="28" t="str">
        <f t="shared" si="392"/>
        <v>OTA</v>
      </c>
      <c r="S1852" s="28" t="str">
        <f t="shared" si="393"/>
        <v>OTA</v>
      </c>
      <c r="T1852" s="29">
        <f t="shared" si="394"/>
        <v>7.326007326007326E-4</v>
      </c>
      <c r="U1852" s="29">
        <f t="shared" si="403"/>
        <v>7.326007326007326E-4</v>
      </c>
      <c r="V1852" s="30">
        <f t="shared" si="395"/>
        <v>308.13749999999999</v>
      </c>
      <c r="W1852" s="30">
        <f t="shared" si="396"/>
        <v>0</v>
      </c>
      <c r="X1852" s="30">
        <f t="shared" si="397"/>
        <v>0</v>
      </c>
      <c r="Y1852" s="30">
        <f t="shared" si="398"/>
        <v>36.976499999999994</v>
      </c>
      <c r="Z1852" s="30">
        <f t="shared" si="399"/>
        <v>115</v>
      </c>
      <c r="AA1852" s="30">
        <f t="shared" si="400"/>
        <v>1.4652014652014651</v>
      </c>
      <c r="AB1852" s="30">
        <f t="shared" si="401"/>
        <v>0</v>
      </c>
      <c r="AC1852" s="30">
        <f t="shared" si="404"/>
        <v>1592.6707985347985</v>
      </c>
    </row>
    <row r="1853" spans="1:29" x14ac:dyDescent="0.35">
      <c r="A1853" s="5">
        <v>45121.549007118054</v>
      </c>
      <c r="B1853" s="1">
        <v>1</v>
      </c>
      <c r="C1853" s="6">
        <v>1762.77</v>
      </c>
      <c r="D1853" s="6">
        <v>1</v>
      </c>
      <c r="E1853" s="7" t="s">
        <v>19</v>
      </c>
      <c r="F1853" s="5">
        <v>45122.456075891205</v>
      </c>
      <c r="G1853" s="1">
        <v>4</v>
      </c>
      <c r="H1853" s="5">
        <v>44874.607016666669</v>
      </c>
      <c r="I1853" s="7" t="s">
        <v>44</v>
      </c>
      <c r="J1853" s="7"/>
      <c r="K1853" s="7" t="s">
        <v>30</v>
      </c>
      <c r="L1853" s="7" t="s">
        <v>31</v>
      </c>
      <c r="M1853" s="7" t="s">
        <v>34</v>
      </c>
      <c r="N1853" s="7" t="s">
        <v>33</v>
      </c>
      <c r="O1853" s="7" t="s">
        <v>30</v>
      </c>
      <c r="P1853" s="25">
        <f t="shared" si="405"/>
        <v>1852</v>
      </c>
      <c r="Q1853" s="28">
        <f t="shared" si="402"/>
        <v>45108</v>
      </c>
      <c r="R1853" s="28" t="str">
        <f t="shared" si="392"/>
        <v>OTA</v>
      </c>
      <c r="S1853" s="28" t="str">
        <f t="shared" si="393"/>
        <v>OTA</v>
      </c>
      <c r="T1853" s="29">
        <f t="shared" si="394"/>
        <v>7.326007326007326E-4</v>
      </c>
      <c r="U1853" s="29">
        <f t="shared" si="403"/>
        <v>7.326007326007326E-4</v>
      </c>
      <c r="V1853" s="30">
        <f t="shared" si="395"/>
        <v>264.41550000000001</v>
      </c>
      <c r="W1853" s="30">
        <f t="shared" si="396"/>
        <v>0</v>
      </c>
      <c r="X1853" s="30">
        <f t="shared" si="397"/>
        <v>0</v>
      </c>
      <c r="Y1853" s="30">
        <f t="shared" si="398"/>
        <v>31.729859999999999</v>
      </c>
      <c r="Z1853" s="30">
        <f t="shared" si="399"/>
        <v>115</v>
      </c>
      <c r="AA1853" s="30">
        <f t="shared" si="400"/>
        <v>1.4652014652014651</v>
      </c>
      <c r="AB1853" s="30">
        <f t="shared" si="401"/>
        <v>0</v>
      </c>
      <c r="AC1853" s="30">
        <f t="shared" si="404"/>
        <v>1350.1594385347985</v>
      </c>
    </row>
    <row r="1854" spans="1:29" x14ac:dyDescent="0.35">
      <c r="A1854" s="5">
        <v>45121.736575462965</v>
      </c>
      <c r="B1854" s="1">
        <v>3</v>
      </c>
      <c r="C1854" s="6">
        <v>2688.57</v>
      </c>
      <c r="D1854" s="6">
        <v>1</v>
      </c>
      <c r="E1854" s="7" t="s">
        <v>19</v>
      </c>
      <c r="F1854" s="5">
        <v>45124.25</v>
      </c>
      <c r="G1854" s="1">
        <v>2</v>
      </c>
      <c r="H1854" s="5">
        <v>45119.665971168979</v>
      </c>
      <c r="I1854" s="7" t="s">
        <v>48</v>
      </c>
      <c r="J1854" s="7"/>
      <c r="K1854" s="7"/>
      <c r="L1854" s="7" t="s">
        <v>21</v>
      </c>
      <c r="M1854" s="7" t="s">
        <v>64</v>
      </c>
      <c r="N1854" s="7" t="s">
        <v>43</v>
      </c>
      <c r="O1854" s="7" t="s">
        <v>46</v>
      </c>
      <c r="P1854" s="25">
        <f t="shared" si="405"/>
        <v>1853</v>
      </c>
      <c r="Q1854" s="28">
        <f t="shared" si="402"/>
        <v>45108</v>
      </c>
      <c r="R1854" s="28" t="str">
        <f t="shared" si="392"/>
        <v>WEB</v>
      </c>
      <c r="S1854" s="28" t="str">
        <f t="shared" si="393"/>
        <v>WEBSITE</v>
      </c>
      <c r="T1854" s="29">
        <f t="shared" si="394"/>
        <v>5.0590219224283303E-3</v>
      </c>
      <c r="U1854" s="29">
        <f t="shared" si="403"/>
        <v>5.0590219224283303E-3</v>
      </c>
      <c r="V1854" s="30">
        <f t="shared" si="395"/>
        <v>26.885700000000003</v>
      </c>
      <c r="W1854" s="30">
        <f t="shared" si="396"/>
        <v>50</v>
      </c>
      <c r="X1854" s="30">
        <f t="shared" si="397"/>
        <v>0</v>
      </c>
      <c r="Y1854" s="30">
        <f t="shared" si="398"/>
        <v>37.639980000000001</v>
      </c>
      <c r="Z1854" s="30">
        <f t="shared" si="399"/>
        <v>191.66666666666666</v>
      </c>
      <c r="AA1854" s="30">
        <f t="shared" si="400"/>
        <v>50.590219224283302</v>
      </c>
      <c r="AB1854" s="30">
        <f t="shared" si="401"/>
        <v>0</v>
      </c>
      <c r="AC1854" s="30">
        <f t="shared" si="404"/>
        <v>2331.7874341090501</v>
      </c>
    </row>
    <row r="1855" spans="1:29" x14ac:dyDescent="0.35">
      <c r="A1855" s="5">
        <v>45121.652106157409</v>
      </c>
      <c r="B1855" s="1">
        <v>2</v>
      </c>
      <c r="C1855" s="6">
        <v>5286.4</v>
      </c>
      <c r="D1855" s="6">
        <v>1</v>
      </c>
      <c r="E1855" s="7" t="s">
        <v>19</v>
      </c>
      <c r="F1855" s="5">
        <v>45123.458333333336</v>
      </c>
      <c r="G1855" s="1">
        <v>4</v>
      </c>
      <c r="H1855" s="5">
        <v>44887.463166076392</v>
      </c>
      <c r="I1855" s="7" t="s">
        <v>63</v>
      </c>
      <c r="J1855" s="7"/>
      <c r="K1855" s="7"/>
      <c r="L1855" s="7" t="s">
        <v>21</v>
      </c>
      <c r="M1855" s="7" t="s">
        <v>55</v>
      </c>
      <c r="N1855" s="7" t="s">
        <v>23</v>
      </c>
      <c r="O1855" s="7" t="s">
        <v>13</v>
      </c>
      <c r="P1855" s="25">
        <f t="shared" si="405"/>
        <v>1854</v>
      </c>
      <c r="Q1855" s="28">
        <f t="shared" si="402"/>
        <v>45108</v>
      </c>
      <c r="R1855" s="28" t="str">
        <f t="shared" si="392"/>
        <v>WEB</v>
      </c>
      <c r="S1855" s="28" t="str">
        <f t="shared" si="393"/>
        <v>OFFLINE</v>
      </c>
      <c r="T1855" s="29">
        <f t="shared" si="394"/>
        <v>3.3726812816188868E-3</v>
      </c>
      <c r="U1855" s="29">
        <f t="shared" si="403"/>
        <v>3.3726812816188868E-3</v>
      </c>
      <c r="V1855" s="30">
        <f t="shared" si="395"/>
        <v>0</v>
      </c>
      <c r="W1855" s="30">
        <f t="shared" si="396"/>
        <v>0</v>
      </c>
      <c r="X1855" s="30">
        <f t="shared" si="397"/>
        <v>0</v>
      </c>
      <c r="Y1855" s="30">
        <f t="shared" si="398"/>
        <v>74.009599999999992</v>
      </c>
      <c r="Z1855" s="30">
        <f t="shared" si="399"/>
        <v>153.33333333333331</v>
      </c>
      <c r="AA1855" s="30">
        <f t="shared" si="400"/>
        <v>0</v>
      </c>
      <c r="AB1855" s="30">
        <f t="shared" si="401"/>
        <v>0</v>
      </c>
      <c r="AC1855" s="30">
        <f t="shared" si="404"/>
        <v>5059.0570666666663</v>
      </c>
    </row>
    <row r="1856" spans="1:29" x14ac:dyDescent="0.35">
      <c r="A1856" s="5">
        <v>45121.639060960646</v>
      </c>
      <c r="B1856" s="1">
        <v>2</v>
      </c>
      <c r="C1856" s="6">
        <v>4533.71</v>
      </c>
      <c r="D1856" s="6">
        <v>1</v>
      </c>
      <c r="E1856" s="7" t="s">
        <v>19</v>
      </c>
      <c r="F1856" s="5">
        <v>45123.458333333336</v>
      </c>
      <c r="G1856" s="1">
        <v>4</v>
      </c>
      <c r="H1856" s="5">
        <v>44869.355884027776</v>
      </c>
      <c r="I1856" s="7" t="s">
        <v>63</v>
      </c>
      <c r="J1856" s="7"/>
      <c r="K1856" s="7"/>
      <c r="L1856" s="7" t="s">
        <v>21</v>
      </c>
      <c r="M1856" s="7" t="s">
        <v>55</v>
      </c>
      <c r="N1856" s="7" t="s">
        <v>23</v>
      </c>
      <c r="O1856" s="7" t="s">
        <v>24</v>
      </c>
      <c r="P1856" s="25">
        <f t="shared" si="405"/>
        <v>1855</v>
      </c>
      <c r="Q1856" s="28">
        <f t="shared" si="402"/>
        <v>45108</v>
      </c>
      <c r="R1856" s="28" t="str">
        <f t="shared" si="392"/>
        <v>WEB</v>
      </c>
      <c r="S1856" s="28" t="str">
        <f t="shared" si="393"/>
        <v>OFFLINE</v>
      </c>
      <c r="T1856" s="29">
        <f t="shared" si="394"/>
        <v>3.3726812816188868E-3</v>
      </c>
      <c r="U1856" s="29">
        <f t="shared" si="403"/>
        <v>3.3726812816188868E-3</v>
      </c>
      <c r="V1856" s="30">
        <f t="shared" si="395"/>
        <v>0</v>
      </c>
      <c r="W1856" s="30">
        <f t="shared" si="396"/>
        <v>0</v>
      </c>
      <c r="X1856" s="30">
        <f t="shared" si="397"/>
        <v>0</v>
      </c>
      <c r="Y1856" s="30">
        <f t="shared" si="398"/>
        <v>63.471940000000004</v>
      </c>
      <c r="Z1856" s="30">
        <f t="shared" si="399"/>
        <v>153.33333333333331</v>
      </c>
      <c r="AA1856" s="30">
        <f t="shared" si="400"/>
        <v>0</v>
      </c>
      <c r="AB1856" s="30">
        <f t="shared" si="401"/>
        <v>0</v>
      </c>
      <c r="AC1856" s="30">
        <f t="shared" si="404"/>
        <v>4316.9047266666666</v>
      </c>
    </row>
    <row r="1857" spans="1:29" x14ac:dyDescent="0.35">
      <c r="A1857" s="5">
        <v>45121.715299328702</v>
      </c>
      <c r="B1857" s="1">
        <v>2</v>
      </c>
      <c r="C1857" s="6">
        <v>5645.33</v>
      </c>
      <c r="D1857" s="6">
        <v>1</v>
      </c>
      <c r="E1857" s="7" t="s">
        <v>19</v>
      </c>
      <c r="F1857" s="5">
        <v>45123.458333333336</v>
      </c>
      <c r="G1857" s="1">
        <v>4</v>
      </c>
      <c r="H1857" s="5">
        <v>44887.463165995374</v>
      </c>
      <c r="I1857" s="7" t="s">
        <v>63</v>
      </c>
      <c r="J1857" s="7"/>
      <c r="K1857" s="7"/>
      <c r="L1857" s="7" t="s">
        <v>21</v>
      </c>
      <c r="M1857" s="7" t="s">
        <v>55</v>
      </c>
      <c r="N1857" s="7" t="s">
        <v>23</v>
      </c>
      <c r="O1857" s="7" t="s">
        <v>13</v>
      </c>
      <c r="P1857" s="25">
        <f t="shared" si="405"/>
        <v>1856</v>
      </c>
      <c r="Q1857" s="28">
        <f t="shared" si="402"/>
        <v>45108</v>
      </c>
      <c r="R1857" s="28" t="str">
        <f t="shared" si="392"/>
        <v>WEB</v>
      </c>
      <c r="S1857" s="28" t="str">
        <f t="shared" si="393"/>
        <v>OFFLINE</v>
      </c>
      <c r="T1857" s="29">
        <f t="shared" si="394"/>
        <v>3.3726812816188868E-3</v>
      </c>
      <c r="U1857" s="29">
        <f t="shared" si="403"/>
        <v>3.3726812816188868E-3</v>
      </c>
      <c r="V1857" s="30">
        <f t="shared" si="395"/>
        <v>0</v>
      </c>
      <c r="W1857" s="30">
        <f t="shared" si="396"/>
        <v>0</v>
      </c>
      <c r="X1857" s="30">
        <f t="shared" si="397"/>
        <v>0</v>
      </c>
      <c r="Y1857" s="30">
        <f t="shared" si="398"/>
        <v>79.034620000000004</v>
      </c>
      <c r="Z1857" s="30">
        <f t="shared" si="399"/>
        <v>153.33333333333331</v>
      </c>
      <c r="AA1857" s="30">
        <f t="shared" si="400"/>
        <v>0</v>
      </c>
      <c r="AB1857" s="30">
        <f t="shared" si="401"/>
        <v>0</v>
      </c>
      <c r="AC1857" s="30">
        <f t="shared" si="404"/>
        <v>5412.9620466666665</v>
      </c>
    </row>
    <row r="1858" spans="1:29" x14ac:dyDescent="0.35">
      <c r="A1858" s="5">
        <v>45121.715341944444</v>
      </c>
      <c r="B1858" s="1">
        <v>2</v>
      </c>
      <c r="C1858" s="6">
        <v>5645.33</v>
      </c>
      <c r="D1858" s="6">
        <v>1</v>
      </c>
      <c r="E1858" s="7" t="s">
        <v>19</v>
      </c>
      <c r="F1858" s="5">
        <v>45123.458333333336</v>
      </c>
      <c r="G1858" s="1">
        <v>4</v>
      </c>
      <c r="H1858" s="5">
        <v>44887.463165995374</v>
      </c>
      <c r="I1858" s="7" t="s">
        <v>63</v>
      </c>
      <c r="J1858" s="7"/>
      <c r="K1858" s="7"/>
      <c r="L1858" s="7" t="s">
        <v>21</v>
      </c>
      <c r="M1858" s="7" t="s">
        <v>55</v>
      </c>
      <c r="N1858" s="7" t="s">
        <v>23</v>
      </c>
      <c r="O1858" s="7" t="s">
        <v>13</v>
      </c>
      <c r="P1858" s="25">
        <f t="shared" si="405"/>
        <v>1857</v>
      </c>
      <c r="Q1858" s="28">
        <f t="shared" si="402"/>
        <v>45108</v>
      </c>
      <c r="R1858" s="28" t="str">
        <f t="shared" ref="R1858:R1921" si="406">IFERROR(VLOOKUP($M1858,rate_mapping,2,FALSE),"")</f>
        <v>WEB</v>
      </c>
      <c r="S1858" s="28" t="str">
        <f t="shared" ref="S1858:S1921" si="407">IFERROR(VLOOKUP($O1858,source_mapping,2,FALSE),"")</f>
        <v>OFFLINE</v>
      </c>
      <c r="T1858" s="29">
        <f t="shared" ref="T1858:T1921" si="408">IFERROR($B1858/SUMIFS($B:$B,$L:$L,$L1858,$Q:$Q,$Q1858),0)</f>
        <v>3.3726812816188868E-3</v>
      </c>
      <c r="U1858" s="29">
        <f t="shared" si="403"/>
        <v>3.3726812816188868E-3</v>
      </c>
      <c r="V1858" s="30">
        <f t="shared" ref="V1858:V1921" si="409">MAX(IFERROR(VLOOKUP($S1858,channel_code_cost,3,FALSE)*$C1858,0),IFERROR(VLOOKUP($R1858,rate_code_cost,3,FALSE)*$C1858,0))</f>
        <v>0</v>
      </c>
      <c r="W1858" s="30">
        <f t="shared" ref="W1858:W1921" si="410">MAX(IFERROR(VLOOKUP($S1858,channel_code_cost,2,FALSE)*$D1858,0),IFERROR(VLOOKUP($R1858,rate_code_cost,2,FALSE)*$D1858,0))</f>
        <v>0</v>
      </c>
      <c r="X1858" s="30">
        <f t="shared" ref="X1858:X1921" si="411">MAX(IFERROR(VLOOKUP($S1858,channel_code_cost,4,FALSE)*$C1858,0),IFERROR(VLOOKUP($R1858,rate_code_cost,4,FALSE)*$C1858,0))</f>
        <v>0</v>
      </c>
      <c r="Y1858" s="30">
        <f t="shared" ref="Y1858:Y1921" si="412">MAX(IFERROR(VLOOKUP($S1858,channel_code_cost,5,FALSE)*$C1858,0),IFERROR(VLOOKUP($R1858,rate_code_cost,5,FALSE)*$C1858,0))</f>
        <v>79.034620000000004</v>
      </c>
      <c r="Z1858" s="30">
        <f t="shared" ref="Z1858:Z1921" si="413">hk_departure_cost+(($B1858-1)*hk_stay_cost)</f>
        <v>153.33333333333331</v>
      </c>
      <c r="AA1858" s="30">
        <f t="shared" ref="AA1858:AA1921" si="414">IFERROR(VLOOKUP($S1858,channel_code_cost,6,FALSE)*$U1858,0)</f>
        <v>0</v>
      </c>
      <c r="AB1858" s="30">
        <f t="shared" ref="AB1858:AB1921" si="415">IFERROR(VLOOKUP($L1858,segment_p_cost,2,FALSE)*$T1858,0)</f>
        <v>0</v>
      </c>
      <c r="AC1858" s="30">
        <f t="shared" si="404"/>
        <v>5412.9620466666665</v>
      </c>
    </row>
    <row r="1859" spans="1:29" x14ac:dyDescent="0.35">
      <c r="A1859" s="5">
        <v>45121.639127905095</v>
      </c>
      <c r="B1859" s="1">
        <v>2</v>
      </c>
      <c r="C1859" s="6">
        <v>5645.33</v>
      </c>
      <c r="D1859" s="6">
        <v>1</v>
      </c>
      <c r="E1859" s="7" t="s">
        <v>19</v>
      </c>
      <c r="F1859" s="5">
        <v>45123.458333333336</v>
      </c>
      <c r="G1859" s="1">
        <v>4</v>
      </c>
      <c r="H1859" s="5">
        <v>44887.463165983798</v>
      </c>
      <c r="I1859" s="7" t="s">
        <v>63</v>
      </c>
      <c r="J1859" s="7"/>
      <c r="K1859" s="7"/>
      <c r="L1859" s="7" t="s">
        <v>21</v>
      </c>
      <c r="M1859" s="7" t="s">
        <v>55</v>
      </c>
      <c r="N1859" s="7" t="s">
        <v>23</v>
      </c>
      <c r="O1859" s="7" t="s">
        <v>13</v>
      </c>
      <c r="P1859" s="25">
        <f t="shared" si="405"/>
        <v>1858</v>
      </c>
      <c r="Q1859" s="28">
        <f t="shared" ref="Q1859:Q1922" si="416">DATE(YEAR($A1859),MONTH($A1859),1)</f>
        <v>45108</v>
      </c>
      <c r="R1859" s="28" t="str">
        <f t="shared" si="406"/>
        <v>WEB</v>
      </c>
      <c r="S1859" s="28" t="str">
        <f t="shared" si="407"/>
        <v>OFFLINE</v>
      </c>
      <c r="T1859" s="29">
        <f t="shared" si="408"/>
        <v>3.3726812816188868E-3</v>
      </c>
      <c r="U1859" s="29">
        <f t="shared" ref="U1859:U1922" si="417">IFERROR($B1859/SUMIFS($B:$B,$L:$L,$L1859,$Q:$Q,$Q1859),0)</f>
        <v>3.3726812816188868E-3</v>
      </c>
      <c r="V1859" s="30">
        <f t="shared" si="409"/>
        <v>0</v>
      </c>
      <c r="W1859" s="30">
        <f t="shared" si="410"/>
        <v>0</v>
      </c>
      <c r="X1859" s="30">
        <f t="shared" si="411"/>
        <v>0</v>
      </c>
      <c r="Y1859" s="30">
        <f t="shared" si="412"/>
        <v>79.034620000000004</v>
      </c>
      <c r="Z1859" s="30">
        <f t="shared" si="413"/>
        <v>153.33333333333331</v>
      </c>
      <c r="AA1859" s="30">
        <f t="shared" si="414"/>
        <v>0</v>
      </c>
      <c r="AB1859" s="30">
        <f t="shared" si="415"/>
        <v>0</v>
      </c>
      <c r="AC1859" s="30">
        <f t="shared" ref="AC1859:AC1922" si="418">C1859-SUM(V1859:AB1859)</f>
        <v>5412.9620466666665</v>
      </c>
    </row>
    <row r="1860" spans="1:29" x14ac:dyDescent="0.35">
      <c r="A1860" s="5">
        <v>45121.639185127315</v>
      </c>
      <c r="B1860" s="1">
        <v>2</v>
      </c>
      <c r="C1860" s="6">
        <v>4533.71</v>
      </c>
      <c r="D1860" s="6">
        <v>1</v>
      </c>
      <c r="E1860" s="7" t="s">
        <v>19</v>
      </c>
      <c r="F1860" s="5">
        <v>45123.458333333336</v>
      </c>
      <c r="G1860" s="1">
        <v>4</v>
      </c>
      <c r="H1860" s="5">
        <v>44869.355884027776</v>
      </c>
      <c r="I1860" s="7" t="s">
        <v>63</v>
      </c>
      <c r="J1860" s="7"/>
      <c r="K1860" s="7"/>
      <c r="L1860" s="7" t="s">
        <v>21</v>
      </c>
      <c r="M1860" s="7" t="s">
        <v>55</v>
      </c>
      <c r="N1860" s="7" t="s">
        <v>23</v>
      </c>
      <c r="O1860" s="7" t="s">
        <v>24</v>
      </c>
      <c r="P1860" s="25">
        <f t="shared" ref="P1860:P1923" si="419">P1859+1</f>
        <v>1859</v>
      </c>
      <c r="Q1860" s="28">
        <f t="shared" si="416"/>
        <v>45108</v>
      </c>
      <c r="R1860" s="28" t="str">
        <f t="shared" si="406"/>
        <v>WEB</v>
      </c>
      <c r="S1860" s="28" t="str">
        <f t="shared" si="407"/>
        <v>OFFLINE</v>
      </c>
      <c r="T1860" s="29">
        <f t="shared" si="408"/>
        <v>3.3726812816188868E-3</v>
      </c>
      <c r="U1860" s="29">
        <f t="shared" si="417"/>
        <v>3.3726812816188868E-3</v>
      </c>
      <c r="V1860" s="30">
        <f t="shared" si="409"/>
        <v>0</v>
      </c>
      <c r="W1860" s="30">
        <f t="shared" si="410"/>
        <v>0</v>
      </c>
      <c r="X1860" s="30">
        <f t="shared" si="411"/>
        <v>0</v>
      </c>
      <c r="Y1860" s="30">
        <f t="shared" si="412"/>
        <v>63.471940000000004</v>
      </c>
      <c r="Z1860" s="30">
        <f t="shared" si="413"/>
        <v>153.33333333333331</v>
      </c>
      <c r="AA1860" s="30">
        <f t="shared" si="414"/>
        <v>0</v>
      </c>
      <c r="AB1860" s="30">
        <f t="shared" si="415"/>
        <v>0</v>
      </c>
      <c r="AC1860" s="30">
        <f t="shared" si="418"/>
        <v>4316.9047266666666</v>
      </c>
    </row>
    <row r="1861" spans="1:29" x14ac:dyDescent="0.35">
      <c r="A1861" s="5">
        <v>45121.639238518517</v>
      </c>
      <c r="B1861" s="1">
        <v>2</v>
      </c>
      <c r="C1861" s="6">
        <v>4533.71</v>
      </c>
      <c r="D1861" s="6">
        <v>1</v>
      </c>
      <c r="E1861" s="7" t="s">
        <v>19</v>
      </c>
      <c r="F1861" s="5">
        <v>45123.458333333336</v>
      </c>
      <c r="G1861" s="1">
        <v>4</v>
      </c>
      <c r="H1861" s="5">
        <v>44869.3558840162</v>
      </c>
      <c r="I1861" s="7" t="s">
        <v>63</v>
      </c>
      <c r="J1861" s="7"/>
      <c r="K1861" s="7"/>
      <c r="L1861" s="7" t="s">
        <v>21</v>
      </c>
      <c r="M1861" s="7" t="s">
        <v>55</v>
      </c>
      <c r="N1861" s="7" t="s">
        <v>23</v>
      </c>
      <c r="O1861" s="7" t="s">
        <v>24</v>
      </c>
      <c r="P1861" s="25">
        <f t="shared" si="419"/>
        <v>1860</v>
      </c>
      <c r="Q1861" s="28">
        <f t="shared" si="416"/>
        <v>45108</v>
      </c>
      <c r="R1861" s="28" t="str">
        <f t="shared" si="406"/>
        <v>WEB</v>
      </c>
      <c r="S1861" s="28" t="str">
        <f t="shared" si="407"/>
        <v>OFFLINE</v>
      </c>
      <c r="T1861" s="29">
        <f t="shared" si="408"/>
        <v>3.3726812816188868E-3</v>
      </c>
      <c r="U1861" s="29">
        <f t="shared" si="417"/>
        <v>3.3726812816188868E-3</v>
      </c>
      <c r="V1861" s="30">
        <f t="shared" si="409"/>
        <v>0</v>
      </c>
      <c r="W1861" s="30">
        <f t="shared" si="410"/>
        <v>0</v>
      </c>
      <c r="X1861" s="30">
        <f t="shared" si="411"/>
        <v>0</v>
      </c>
      <c r="Y1861" s="30">
        <f t="shared" si="412"/>
        <v>63.471940000000004</v>
      </c>
      <c r="Z1861" s="30">
        <f t="shared" si="413"/>
        <v>153.33333333333331</v>
      </c>
      <c r="AA1861" s="30">
        <f t="shared" si="414"/>
        <v>0</v>
      </c>
      <c r="AB1861" s="30">
        <f t="shared" si="415"/>
        <v>0</v>
      </c>
      <c r="AC1861" s="30">
        <f t="shared" si="418"/>
        <v>4316.9047266666666</v>
      </c>
    </row>
    <row r="1862" spans="1:29" x14ac:dyDescent="0.35">
      <c r="A1862" s="5">
        <v>45121.639304837961</v>
      </c>
      <c r="B1862" s="1">
        <v>2</v>
      </c>
      <c r="C1862" s="6">
        <v>4533.71</v>
      </c>
      <c r="D1862" s="6">
        <v>1</v>
      </c>
      <c r="E1862" s="7" t="s">
        <v>19</v>
      </c>
      <c r="F1862" s="5">
        <v>45123.458333333336</v>
      </c>
      <c r="G1862" s="1">
        <v>4</v>
      </c>
      <c r="H1862" s="5">
        <v>44869.3558840162</v>
      </c>
      <c r="I1862" s="7" t="s">
        <v>63</v>
      </c>
      <c r="J1862" s="7"/>
      <c r="K1862" s="7"/>
      <c r="L1862" s="7" t="s">
        <v>21</v>
      </c>
      <c r="M1862" s="7" t="s">
        <v>55</v>
      </c>
      <c r="N1862" s="7" t="s">
        <v>23</v>
      </c>
      <c r="O1862" s="7" t="s">
        <v>24</v>
      </c>
      <c r="P1862" s="25">
        <f t="shared" si="419"/>
        <v>1861</v>
      </c>
      <c r="Q1862" s="28">
        <f t="shared" si="416"/>
        <v>45108</v>
      </c>
      <c r="R1862" s="28" t="str">
        <f t="shared" si="406"/>
        <v>WEB</v>
      </c>
      <c r="S1862" s="28" t="str">
        <f t="shared" si="407"/>
        <v>OFFLINE</v>
      </c>
      <c r="T1862" s="29">
        <f t="shared" si="408"/>
        <v>3.3726812816188868E-3</v>
      </c>
      <c r="U1862" s="29">
        <f t="shared" si="417"/>
        <v>3.3726812816188868E-3</v>
      </c>
      <c r="V1862" s="30">
        <f t="shared" si="409"/>
        <v>0</v>
      </c>
      <c r="W1862" s="30">
        <f t="shared" si="410"/>
        <v>0</v>
      </c>
      <c r="X1862" s="30">
        <f t="shared" si="411"/>
        <v>0</v>
      </c>
      <c r="Y1862" s="30">
        <f t="shared" si="412"/>
        <v>63.471940000000004</v>
      </c>
      <c r="Z1862" s="30">
        <f t="shared" si="413"/>
        <v>153.33333333333331</v>
      </c>
      <c r="AA1862" s="30">
        <f t="shared" si="414"/>
        <v>0</v>
      </c>
      <c r="AB1862" s="30">
        <f t="shared" si="415"/>
        <v>0</v>
      </c>
      <c r="AC1862" s="30">
        <f t="shared" si="418"/>
        <v>4316.9047266666666</v>
      </c>
    </row>
    <row r="1863" spans="1:29" x14ac:dyDescent="0.35">
      <c r="A1863" s="5">
        <v>45121.639353067127</v>
      </c>
      <c r="B1863" s="1">
        <v>2</v>
      </c>
      <c r="C1863" s="6">
        <v>4533.71</v>
      </c>
      <c r="D1863" s="6">
        <v>1</v>
      </c>
      <c r="E1863" s="7" t="s">
        <v>19</v>
      </c>
      <c r="F1863" s="5">
        <v>45123.458333333336</v>
      </c>
      <c r="G1863" s="1">
        <v>4</v>
      </c>
      <c r="H1863" s="5">
        <v>44869.3558840162</v>
      </c>
      <c r="I1863" s="7" t="s">
        <v>63</v>
      </c>
      <c r="J1863" s="7"/>
      <c r="K1863" s="7"/>
      <c r="L1863" s="7" t="s">
        <v>21</v>
      </c>
      <c r="M1863" s="7" t="s">
        <v>55</v>
      </c>
      <c r="N1863" s="7" t="s">
        <v>23</v>
      </c>
      <c r="O1863" s="7" t="s">
        <v>24</v>
      </c>
      <c r="P1863" s="25">
        <f t="shared" si="419"/>
        <v>1862</v>
      </c>
      <c r="Q1863" s="28">
        <f t="shared" si="416"/>
        <v>45108</v>
      </c>
      <c r="R1863" s="28" t="str">
        <f t="shared" si="406"/>
        <v>WEB</v>
      </c>
      <c r="S1863" s="28" t="str">
        <f t="shared" si="407"/>
        <v>OFFLINE</v>
      </c>
      <c r="T1863" s="29">
        <f t="shared" si="408"/>
        <v>3.3726812816188868E-3</v>
      </c>
      <c r="U1863" s="29">
        <f t="shared" si="417"/>
        <v>3.3726812816188868E-3</v>
      </c>
      <c r="V1863" s="30">
        <f t="shared" si="409"/>
        <v>0</v>
      </c>
      <c r="W1863" s="30">
        <f t="shared" si="410"/>
        <v>0</v>
      </c>
      <c r="X1863" s="30">
        <f t="shared" si="411"/>
        <v>0</v>
      </c>
      <c r="Y1863" s="30">
        <f t="shared" si="412"/>
        <v>63.471940000000004</v>
      </c>
      <c r="Z1863" s="30">
        <f t="shared" si="413"/>
        <v>153.33333333333331</v>
      </c>
      <c r="AA1863" s="30">
        <f t="shared" si="414"/>
        <v>0</v>
      </c>
      <c r="AB1863" s="30">
        <f t="shared" si="415"/>
        <v>0</v>
      </c>
      <c r="AC1863" s="30">
        <f t="shared" si="418"/>
        <v>4316.9047266666666</v>
      </c>
    </row>
    <row r="1864" spans="1:29" x14ac:dyDescent="0.35">
      <c r="A1864" s="5">
        <v>45121.689129351849</v>
      </c>
      <c r="B1864" s="1">
        <v>2</v>
      </c>
      <c r="C1864" s="6">
        <v>4047.63</v>
      </c>
      <c r="D1864" s="6">
        <v>1</v>
      </c>
      <c r="E1864" s="7" t="s">
        <v>19</v>
      </c>
      <c r="F1864" s="5">
        <v>45123.31467349537</v>
      </c>
      <c r="G1864" s="1">
        <v>6</v>
      </c>
      <c r="H1864" s="5">
        <v>44993.931727291667</v>
      </c>
      <c r="I1864" s="7" t="s">
        <v>80</v>
      </c>
      <c r="J1864" s="7"/>
      <c r="K1864" s="7" t="s">
        <v>50</v>
      </c>
      <c r="L1864" s="7" t="s">
        <v>31</v>
      </c>
      <c r="M1864" s="7" t="s">
        <v>32</v>
      </c>
      <c r="N1864" s="7" t="s">
        <v>33</v>
      </c>
      <c r="O1864" s="7" t="s">
        <v>51</v>
      </c>
      <c r="P1864" s="25">
        <f t="shared" si="419"/>
        <v>1863</v>
      </c>
      <c r="Q1864" s="28">
        <f t="shared" si="416"/>
        <v>45108</v>
      </c>
      <c r="R1864" s="28" t="str">
        <f t="shared" si="406"/>
        <v>OTA</v>
      </c>
      <c r="S1864" s="28" t="str">
        <f t="shared" si="407"/>
        <v>OTA</v>
      </c>
      <c r="T1864" s="29">
        <f t="shared" si="408"/>
        <v>1.4652014652014652E-3</v>
      </c>
      <c r="U1864" s="29">
        <f t="shared" si="417"/>
        <v>1.4652014652014652E-3</v>
      </c>
      <c r="V1864" s="30">
        <f t="shared" si="409"/>
        <v>607.14449999999999</v>
      </c>
      <c r="W1864" s="30">
        <f t="shared" si="410"/>
        <v>0</v>
      </c>
      <c r="X1864" s="30">
        <f t="shared" si="411"/>
        <v>0</v>
      </c>
      <c r="Y1864" s="30">
        <f t="shared" si="412"/>
        <v>72.857339999999994</v>
      </c>
      <c r="Z1864" s="30">
        <f t="shared" si="413"/>
        <v>153.33333333333331</v>
      </c>
      <c r="AA1864" s="30">
        <f t="shared" si="414"/>
        <v>2.9304029304029302</v>
      </c>
      <c r="AB1864" s="30">
        <f t="shared" si="415"/>
        <v>0</v>
      </c>
      <c r="AC1864" s="30">
        <f t="shared" si="418"/>
        <v>3211.3644237362637</v>
      </c>
    </row>
    <row r="1865" spans="1:29" x14ac:dyDescent="0.35">
      <c r="A1865" s="5">
        <v>45121.721870925925</v>
      </c>
      <c r="B1865" s="1">
        <v>1</v>
      </c>
      <c r="C1865" s="6">
        <v>581.34</v>
      </c>
      <c r="D1865" s="6">
        <v>1</v>
      </c>
      <c r="E1865" s="7" t="s">
        <v>19</v>
      </c>
      <c r="F1865" s="5">
        <v>45122.448439224536</v>
      </c>
      <c r="G1865" s="1">
        <v>1</v>
      </c>
      <c r="H1865" s="5">
        <v>45090.111242245373</v>
      </c>
      <c r="I1865" s="7" t="s">
        <v>49</v>
      </c>
      <c r="J1865" s="7"/>
      <c r="K1865" s="7" t="s">
        <v>50</v>
      </c>
      <c r="L1865" s="7" t="s">
        <v>31</v>
      </c>
      <c r="M1865" s="7" t="s">
        <v>32</v>
      </c>
      <c r="N1865" s="7" t="s">
        <v>28</v>
      </c>
      <c r="O1865" s="7" t="s">
        <v>51</v>
      </c>
      <c r="P1865" s="25">
        <f t="shared" si="419"/>
        <v>1864</v>
      </c>
      <c r="Q1865" s="28">
        <f t="shared" si="416"/>
        <v>45108</v>
      </c>
      <c r="R1865" s="28" t="str">
        <f t="shared" si="406"/>
        <v>OTA</v>
      </c>
      <c r="S1865" s="28" t="str">
        <f t="shared" si="407"/>
        <v>OTA</v>
      </c>
      <c r="T1865" s="29">
        <f t="shared" si="408"/>
        <v>7.326007326007326E-4</v>
      </c>
      <c r="U1865" s="29">
        <f t="shared" si="417"/>
        <v>7.326007326007326E-4</v>
      </c>
      <c r="V1865" s="30">
        <f t="shared" si="409"/>
        <v>87.201000000000008</v>
      </c>
      <c r="W1865" s="30">
        <f t="shared" si="410"/>
        <v>0</v>
      </c>
      <c r="X1865" s="30">
        <f t="shared" si="411"/>
        <v>0</v>
      </c>
      <c r="Y1865" s="30">
        <f t="shared" si="412"/>
        <v>10.464119999999999</v>
      </c>
      <c r="Z1865" s="30">
        <f t="shared" si="413"/>
        <v>115</v>
      </c>
      <c r="AA1865" s="30">
        <f t="shared" si="414"/>
        <v>1.4652014652014651</v>
      </c>
      <c r="AB1865" s="30">
        <f t="shared" si="415"/>
        <v>0</v>
      </c>
      <c r="AC1865" s="30">
        <f t="shared" si="418"/>
        <v>367.20967853479857</v>
      </c>
    </row>
    <row r="1866" spans="1:29" x14ac:dyDescent="0.35">
      <c r="A1866" s="5">
        <v>45122.046756550924</v>
      </c>
      <c r="B1866" s="1">
        <v>3</v>
      </c>
      <c r="C1866" s="6">
        <v>1723.52</v>
      </c>
      <c r="D1866" s="6">
        <v>1</v>
      </c>
      <c r="E1866" s="7" t="s">
        <v>19</v>
      </c>
      <c r="F1866" s="5">
        <v>45124.164465972222</v>
      </c>
      <c r="G1866" s="1">
        <v>1</v>
      </c>
      <c r="H1866" s="5">
        <v>45106.977569027775</v>
      </c>
      <c r="I1866" s="7" t="s">
        <v>49</v>
      </c>
      <c r="J1866" s="7"/>
      <c r="K1866" s="7" t="s">
        <v>50</v>
      </c>
      <c r="L1866" s="7" t="s">
        <v>31</v>
      </c>
      <c r="M1866" s="7" t="s">
        <v>32</v>
      </c>
      <c r="N1866" s="7" t="s">
        <v>28</v>
      </c>
      <c r="O1866" s="7" t="s">
        <v>51</v>
      </c>
      <c r="P1866" s="25">
        <f t="shared" si="419"/>
        <v>1865</v>
      </c>
      <c r="Q1866" s="28">
        <f t="shared" si="416"/>
        <v>45108</v>
      </c>
      <c r="R1866" s="28" t="str">
        <f t="shared" si="406"/>
        <v>OTA</v>
      </c>
      <c r="S1866" s="28" t="str">
        <f t="shared" si="407"/>
        <v>OTA</v>
      </c>
      <c r="T1866" s="29">
        <f t="shared" si="408"/>
        <v>2.1978021978021978E-3</v>
      </c>
      <c r="U1866" s="29">
        <f t="shared" si="417"/>
        <v>2.1978021978021978E-3</v>
      </c>
      <c r="V1866" s="30">
        <f t="shared" si="409"/>
        <v>258.52799999999996</v>
      </c>
      <c r="W1866" s="30">
        <f t="shared" si="410"/>
        <v>0</v>
      </c>
      <c r="X1866" s="30">
        <f t="shared" si="411"/>
        <v>0</v>
      </c>
      <c r="Y1866" s="30">
        <f t="shared" si="412"/>
        <v>31.023359999999997</v>
      </c>
      <c r="Z1866" s="30">
        <f t="shared" si="413"/>
        <v>191.66666666666666</v>
      </c>
      <c r="AA1866" s="30">
        <f t="shared" si="414"/>
        <v>4.395604395604396</v>
      </c>
      <c r="AB1866" s="30">
        <f t="shared" si="415"/>
        <v>0</v>
      </c>
      <c r="AC1866" s="30">
        <f t="shared" si="418"/>
        <v>1237.906368937729</v>
      </c>
    </row>
    <row r="1867" spans="1:29" x14ac:dyDescent="0.35">
      <c r="A1867" s="5">
        <v>45121.8062618287</v>
      </c>
      <c r="B1867" s="1">
        <v>2</v>
      </c>
      <c r="C1867" s="6">
        <v>1445.63</v>
      </c>
      <c r="D1867" s="6">
        <v>1</v>
      </c>
      <c r="E1867" s="7" t="s">
        <v>19</v>
      </c>
      <c r="F1867" s="5">
        <v>45123.446826134263</v>
      </c>
      <c r="G1867" s="1">
        <v>1</v>
      </c>
      <c r="H1867" s="5">
        <v>45104.675604270837</v>
      </c>
      <c r="I1867" s="7" t="s">
        <v>49</v>
      </c>
      <c r="J1867" s="7"/>
      <c r="K1867" s="7" t="s">
        <v>30</v>
      </c>
      <c r="L1867" s="7" t="s">
        <v>31</v>
      </c>
      <c r="M1867" s="7" t="s">
        <v>34</v>
      </c>
      <c r="N1867" s="7" t="s">
        <v>33</v>
      </c>
      <c r="O1867" s="7" t="s">
        <v>30</v>
      </c>
      <c r="P1867" s="25">
        <f t="shared" si="419"/>
        <v>1866</v>
      </c>
      <c r="Q1867" s="28">
        <f t="shared" si="416"/>
        <v>45108</v>
      </c>
      <c r="R1867" s="28" t="str">
        <f t="shared" si="406"/>
        <v>OTA</v>
      </c>
      <c r="S1867" s="28" t="str">
        <f t="shared" si="407"/>
        <v>OTA</v>
      </c>
      <c r="T1867" s="29">
        <f t="shared" si="408"/>
        <v>1.4652014652014652E-3</v>
      </c>
      <c r="U1867" s="29">
        <f t="shared" si="417"/>
        <v>1.4652014652014652E-3</v>
      </c>
      <c r="V1867" s="30">
        <f t="shared" si="409"/>
        <v>216.84450000000001</v>
      </c>
      <c r="W1867" s="30">
        <f t="shared" si="410"/>
        <v>0</v>
      </c>
      <c r="X1867" s="30">
        <f t="shared" si="411"/>
        <v>0</v>
      </c>
      <c r="Y1867" s="30">
        <f t="shared" si="412"/>
        <v>26.021339999999999</v>
      </c>
      <c r="Z1867" s="30">
        <f t="shared" si="413"/>
        <v>153.33333333333331</v>
      </c>
      <c r="AA1867" s="30">
        <f t="shared" si="414"/>
        <v>2.9304029304029302</v>
      </c>
      <c r="AB1867" s="30">
        <f t="shared" si="415"/>
        <v>0</v>
      </c>
      <c r="AC1867" s="30">
        <f t="shared" si="418"/>
        <v>1046.5004237362639</v>
      </c>
    </row>
    <row r="1868" spans="1:29" x14ac:dyDescent="0.35">
      <c r="A1868" s="5">
        <v>45121.811002118055</v>
      </c>
      <c r="B1868" s="1">
        <v>2</v>
      </c>
      <c r="C1868" s="6">
        <v>1423.21</v>
      </c>
      <c r="D1868" s="6">
        <v>1</v>
      </c>
      <c r="E1868" s="7" t="s">
        <v>19</v>
      </c>
      <c r="F1868" s="5">
        <v>45123.447032083335</v>
      </c>
      <c r="G1868" s="1">
        <v>1</v>
      </c>
      <c r="H1868" s="5">
        <v>45120.519242326387</v>
      </c>
      <c r="I1868" s="7" t="s">
        <v>49</v>
      </c>
      <c r="J1868" s="7"/>
      <c r="K1868" s="7" t="s">
        <v>30</v>
      </c>
      <c r="L1868" s="7" t="s">
        <v>31</v>
      </c>
      <c r="M1868" s="7" t="s">
        <v>32</v>
      </c>
      <c r="N1868" s="7" t="s">
        <v>33</v>
      </c>
      <c r="O1868" s="7" t="s">
        <v>30</v>
      </c>
      <c r="P1868" s="25">
        <f t="shared" si="419"/>
        <v>1867</v>
      </c>
      <c r="Q1868" s="28">
        <f t="shared" si="416"/>
        <v>45108</v>
      </c>
      <c r="R1868" s="28" t="str">
        <f t="shared" si="406"/>
        <v>OTA</v>
      </c>
      <c r="S1868" s="28" t="str">
        <f t="shared" si="407"/>
        <v>OTA</v>
      </c>
      <c r="T1868" s="29">
        <f t="shared" si="408"/>
        <v>1.4652014652014652E-3</v>
      </c>
      <c r="U1868" s="29">
        <f t="shared" si="417"/>
        <v>1.4652014652014652E-3</v>
      </c>
      <c r="V1868" s="30">
        <f t="shared" si="409"/>
        <v>213.48150000000001</v>
      </c>
      <c r="W1868" s="30">
        <f t="shared" si="410"/>
        <v>0</v>
      </c>
      <c r="X1868" s="30">
        <f t="shared" si="411"/>
        <v>0</v>
      </c>
      <c r="Y1868" s="30">
        <f t="shared" si="412"/>
        <v>25.61778</v>
      </c>
      <c r="Z1868" s="30">
        <f t="shared" si="413"/>
        <v>153.33333333333331</v>
      </c>
      <c r="AA1868" s="30">
        <f t="shared" si="414"/>
        <v>2.9304029304029302</v>
      </c>
      <c r="AB1868" s="30">
        <f t="shared" si="415"/>
        <v>0</v>
      </c>
      <c r="AC1868" s="30">
        <f t="shared" si="418"/>
        <v>1027.8469837362638</v>
      </c>
    </row>
    <row r="1869" spans="1:29" x14ac:dyDescent="0.35">
      <c r="A1869" s="5">
        <v>45122.048231516201</v>
      </c>
      <c r="B1869" s="1">
        <v>1</v>
      </c>
      <c r="C1869" s="6">
        <v>578.57000000000005</v>
      </c>
      <c r="D1869" s="6">
        <v>1</v>
      </c>
      <c r="E1869" s="7" t="s">
        <v>19</v>
      </c>
      <c r="F1869" s="5">
        <v>45122.264846377315</v>
      </c>
      <c r="G1869" s="1">
        <v>1</v>
      </c>
      <c r="H1869" s="5">
        <v>45031.346312731483</v>
      </c>
      <c r="I1869" s="7" t="s">
        <v>49</v>
      </c>
      <c r="J1869" s="7"/>
      <c r="K1869" s="7" t="s">
        <v>30</v>
      </c>
      <c r="L1869" s="7" t="s">
        <v>31</v>
      </c>
      <c r="M1869" s="7" t="s">
        <v>34</v>
      </c>
      <c r="N1869" s="7" t="s">
        <v>33</v>
      </c>
      <c r="O1869" s="7" t="s">
        <v>30</v>
      </c>
      <c r="P1869" s="25">
        <f t="shared" si="419"/>
        <v>1868</v>
      </c>
      <c r="Q1869" s="28">
        <f t="shared" si="416"/>
        <v>45108</v>
      </c>
      <c r="R1869" s="28" t="str">
        <f t="shared" si="406"/>
        <v>OTA</v>
      </c>
      <c r="S1869" s="28" t="str">
        <f t="shared" si="407"/>
        <v>OTA</v>
      </c>
      <c r="T1869" s="29">
        <f t="shared" si="408"/>
        <v>7.326007326007326E-4</v>
      </c>
      <c r="U1869" s="29">
        <f t="shared" si="417"/>
        <v>7.326007326007326E-4</v>
      </c>
      <c r="V1869" s="30">
        <f t="shared" si="409"/>
        <v>86.785499999999999</v>
      </c>
      <c r="W1869" s="30">
        <f t="shared" si="410"/>
        <v>0</v>
      </c>
      <c r="X1869" s="30">
        <f t="shared" si="411"/>
        <v>0</v>
      </c>
      <c r="Y1869" s="30">
        <f t="shared" si="412"/>
        <v>10.414260000000001</v>
      </c>
      <c r="Z1869" s="30">
        <f t="shared" si="413"/>
        <v>115</v>
      </c>
      <c r="AA1869" s="30">
        <f t="shared" si="414"/>
        <v>1.4652014652014651</v>
      </c>
      <c r="AB1869" s="30">
        <f t="shared" si="415"/>
        <v>0</v>
      </c>
      <c r="AC1869" s="30">
        <f t="shared" si="418"/>
        <v>364.90503853479856</v>
      </c>
    </row>
    <row r="1870" spans="1:29" x14ac:dyDescent="0.35">
      <c r="A1870" s="5">
        <v>45122.769189814811</v>
      </c>
      <c r="B1870" s="1">
        <v>2</v>
      </c>
      <c r="C1870" s="6">
        <v>2241.88</v>
      </c>
      <c r="D1870" s="6">
        <v>1</v>
      </c>
      <c r="E1870" s="7" t="s">
        <v>19</v>
      </c>
      <c r="F1870" s="5">
        <v>45124.458333333336</v>
      </c>
      <c r="G1870" s="1">
        <v>2</v>
      </c>
      <c r="H1870" s="5">
        <v>45023.303956516203</v>
      </c>
      <c r="I1870" s="7" t="s">
        <v>20</v>
      </c>
      <c r="J1870" s="7"/>
      <c r="K1870" s="7" t="s">
        <v>50</v>
      </c>
      <c r="L1870" s="7" t="s">
        <v>31</v>
      </c>
      <c r="M1870" s="7" t="s">
        <v>32</v>
      </c>
      <c r="N1870" s="7" t="s">
        <v>28</v>
      </c>
      <c r="O1870" s="7" t="s">
        <v>51</v>
      </c>
      <c r="P1870" s="25">
        <f t="shared" si="419"/>
        <v>1869</v>
      </c>
      <c r="Q1870" s="28">
        <f t="shared" si="416"/>
        <v>45108</v>
      </c>
      <c r="R1870" s="28" t="str">
        <f t="shared" si="406"/>
        <v>OTA</v>
      </c>
      <c r="S1870" s="28" t="str">
        <f t="shared" si="407"/>
        <v>OTA</v>
      </c>
      <c r="T1870" s="29">
        <f t="shared" si="408"/>
        <v>1.4652014652014652E-3</v>
      </c>
      <c r="U1870" s="29">
        <f t="shared" si="417"/>
        <v>1.4652014652014652E-3</v>
      </c>
      <c r="V1870" s="30">
        <f t="shared" si="409"/>
        <v>336.28199999999998</v>
      </c>
      <c r="W1870" s="30">
        <f t="shared" si="410"/>
        <v>0</v>
      </c>
      <c r="X1870" s="30">
        <f t="shared" si="411"/>
        <v>0</v>
      </c>
      <c r="Y1870" s="30">
        <f t="shared" si="412"/>
        <v>40.353839999999998</v>
      </c>
      <c r="Z1870" s="30">
        <f t="shared" si="413"/>
        <v>153.33333333333331</v>
      </c>
      <c r="AA1870" s="30">
        <f t="shared" si="414"/>
        <v>2.9304029304029302</v>
      </c>
      <c r="AB1870" s="30">
        <f t="shared" si="415"/>
        <v>0</v>
      </c>
      <c r="AC1870" s="30">
        <f t="shared" si="418"/>
        <v>1708.9804237362639</v>
      </c>
    </row>
    <row r="1871" spans="1:29" x14ac:dyDescent="0.35">
      <c r="A1871" s="5">
        <v>45122.451982349536</v>
      </c>
      <c r="B1871" s="1">
        <v>1</v>
      </c>
      <c r="C1871" s="6">
        <v>1594.44</v>
      </c>
      <c r="D1871" s="6">
        <v>1</v>
      </c>
      <c r="E1871" s="7" t="s">
        <v>19</v>
      </c>
      <c r="F1871" s="5">
        <v>45123.458333333336</v>
      </c>
      <c r="G1871" s="1">
        <v>2</v>
      </c>
      <c r="H1871" s="5">
        <v>45119.445838333333</v>
      </c>
      <c r="I1871" s="7" t="s">
        <v>41</v>
      </c>
      <c r="J1871" s="7"/>
      <c r="K1871" s="7"/>
      <c r="L1871" s="7" t="s">
        <v>21</v>
      </c>
      <c r="M1871" s="7" t="s">
        <v>52</v>
      </c>
      <c r="N1871" s="7" t="s">
        <v>23</v>
      </c>
      <c r="O1871" s="7" t="s">
        <v>24</v>
      </c>
      <c r="P1871" s="25">
        <f t="shared" si="419"/>
        <v>1870</v>
      </c>
      <c r="Q1871" s="28">
        <f t="shared" si="416"/>
        <v>45108</v>
      </c>
      <c r="R1871" s="28" t="str">
        <f t="shared" si="406"/>
        <v>WEB</v>
      </c>
      <c r="S1871" s="28" t="str">
        <f t="shared" si="407"/>
        <v>OFFLINE</v>
      </c>
      <c r="T1871" s="29">
        <f t="shared" si="408"/>
        <v>1.6863406408094434E-3</v>
      </c>
      <c r="U1871" s="29">
        <f t="shared" si="417"/>
        <v>1.6863406408094434E-3</v>
      </c>
      <c r="V1871" s="30">
        <f t="shared" si="409"/>
        <v>0</v>
      </c>
      <c r="W1871" s="30">
        <f t="shared" si="410"/>
        <v>0</v>
      </c>
      <c r="X1871" s="30">
        <f t="shared" si="411"/>
        <v>0</v>
      </c>
      <c r="Y1871" s="30">
        <f t="shared" si="412"/>
        <v>22.32216</v>
      </c>
      <c r="Z1871" s="30">
        <f t="shared" si="413"/>
        <v>115</v>
      </c>
      <c r="AA1871" s="30">
        <f t="shared" si="414"/>
        <v>0</v>
      </c>
      <c r="AB1871" s="30">
        <f t="shared" si="415"/>
        <v>0</v>
      </c>
      <c r="AC1871" s="30">
        <f t="shared" si="418"/>
        <v>1457.1178400000001</v>
      </c>
    </row>
    <row r="1872" spans="1:29" x14ac:dyDescent="0.35">
      <c r="A1872" s="5">
        <v>45122.670619930555</v>
      </c>
      <c r="B1872" s="1">
        <v>4</v>
      </c>
      <c r="C1872" s="6">
        <v>4077.99</v>
      </c>
      <c r="D1872" s="6">
        <v>1</v>
      </c>
      <c r="E1872" s="7" t="s">
        <v>19</v>
      </c>
      <c r="F1872" s="5">
        <v>45126.397054236113</v>
      </c>
      <c r="G1872" s="1">
        <v>2</v>
      </c>
      <c r="H1872" s="5">
        <v>45121.811958969905</v>
      </c>
      <c r="I1872" s="7" t="s">
        <v>41</v>
      </c>
      <c r="J1872" s="7"/>
      <c r="K1872" s="7" t="s">
        <v>35</v>
      </c>
      <c r="L1872" s="7" t="s">
        <v>31</v>
      </c>
      <c r="M1872" s="7" t="s">
        <v>32</v>
      </c>
      <c r="N1872" s="7" t="s">
        <v>33</v>
      </c>
      <c r="O1872" s="7" t="s">
        <v>47</v>
      </c>
      <c r="P1872" s="25">
        <f t="shared" si="419"/>
        <v>1871</v>
      </c>
      <c r="Q1872" s="28">
        <f t="shared" si="416"/>
        <v>45108</v>
      </c>
      <c r="R1872" s="28" t="str">
        <f t="shared" si="406"/>
        <v>OTA</v>
      </c>
      <c r="S1872" s="28" t="str">
        <f t="shared" si="407"/>
        <v>OTA</v>
      </c>
      <c r="T1872" s="29">
        <f t="shared" si="408"/>
        <v>2.9304029304029304E-3</v>
      </c>
      <c r="U1872" s="29">
        <f t="shared" si="417"/>
        <v>2.9304029304029304E-3</v>
      </c>
      <c r="V1872" s="30">
        <f t="shared" si="409"/>
        <v>611.69849999999997</v>
      </c>
      <c r="W1872" s="30">
        <f t="shared" si="410"/>
        <v>0</v>
      </c>
      <c r="X1872" s="30">
        <f t="shared" si="411"/>
        <v>0</v>
      </c>
      <c r="Y1872" s="30">
        <f t="shared" si="412"/>
        <v>73.403819999999996</v>
      </c>
      <c r="Z1872" s="30">
        <f t="shared" si="413"/>
        <v>230</v>
      </c>
      <c r="AA1872" s="30">
        <f t="shared" si="414"/>
        <v>5.8608058608058604</v>
      </c>
      <c r="AB1872" s="30">
        <f t="shared" si="415"/>
        <v>0</v>
      </c>
      <c r="AC1872" s="30">
        <f t="shared" si="418"/>
        <v>3157.0268741391938</v>
      </c>
    </row>
    <row r="1873" spans="1:29" x14ac:dyDescent="0.35">
      <c r="A1873" s="5">
        <v>45122.887206886575</v>
      </c>
      <c r="B1873" s="1">
        <v>1</v>
      </c>
      <c r="C1873" s="6">
        <v>591.38</v>
      </c>
      <c r="D1873" s="6">
        <v>1</v>
      </c>
      <c r="E1873" s="7" t="s">
        <v>19</v>
      </c>
      <c r="F1873" s="5">
        <v>45123.283624641204</v>
      </c>
      <c r="G1873" s="1">
        <v>1</v>
      </c>
      <c r="H1873" s="5">
        <v>45093.376665601849</v>
      </c>
      <c r="I1873" s="7" t="s">
        <v>41</v>
      </c>
      <c r="J1873" s="7"/>
      <c r="K1873" s="7" t="s">
        <v>38</v>
      </c>
      <c r="L1873" s="7" t="s">
        <v>31</v>
      </c>
      <c r="M1873" s="7" t="s">
        <v>34</v>
      </c>
      <c r="N1873" s="7" t="s">
        <v>23</v>
      </c>
      <c r="O1873" s="7" t="s">
        <v>38</v>
      </c>
      <c r="P1873" s="25">
        <f t="shared" si="419"/>
        <v>1872</v>
      </c>
      <c r="Q1873" s="28">
        <f t="shared" si="416"/>
        <v>45108</v>
      </c>
      <c r="R1873" s="28" t="str">
        <f t="shared" si="406"/>
        <v>OTA</v>
      </c>
      <c r="S1873" s="28" t="str">
        <f t="shared" si="407"/>
        <v>OTA</v>
      </c>
      <c r="T1873" s="29">
        <f t="shared" si="408"/>
        <v>7.326007326007326E-4</v>
      </c>
      <c r="U1873" s="29">
        <f t="shared" si="417"/>
        <v>7.326007326007326E-4</v>
      </c>
      <c r="V1873" s="30">
        <f t="shared" si="409"/>
        <v>88.706999999999994</v>
      </c>
      <c r="W1873" s="30">
        <f t="shared" si="410"/>
        <v>0</v>
      </c>
      <c r="X1873" s="30">
        <f t="shared" si="411"/>
        <v>0</v>
      </c>
      <c r="Y1873" s="30">
        <f t="shared" si="412"/>
        <v>10.644839999999999</v>
      </c>
      <c r="Z1873" s="30">
        <f t="shared" si="413"/>
        <v>115</v>
      </c>
      <c r="AA1873" s="30">
        <f t="shared" si="414"/>
        <v>1.4652014652014651</v>
      </c>
      <c r="AB1873" s="30">
        <f t="shared" si="415"/>
        <v>0</v>
      </c>
      <c r="AC1873" s="30">
        <f t="shared" si="418"/>
        <v>375.56295853479855</v>
      </c>
    </row>
    <row r="1874" spans="1:29" x14ac:dyDescent="0.35">
      <c r="A1874" s="5">
        <v>45122.574775925925</v>
      </c>
      <c r="B1874" s="1">
        <v>1</v>
      </c>
      <c r="C1874" s="6">
        <v>1397.19</v>
      </c>
      <c r="D1874" s="6">
        <v>1</v>
      </c>
      <c r="E1874" s="7" t="s">
        <v>19</v>
      </c>
      <c r="F1874" s="5">
        <v>45123.4444496875</v>
      </c>
      <c r="G1874" s="1">
        <v>2</v>
      </c>
      <c r="H1874" s="5">
        <v>45114.609857754629</v>
      </c>
      <c r="I1874" s="7" t="s">
        <v>41</v>
      </c>
      <c r="J1874" s="7"/>
      <c r="K1874" s="7" t="s">
        <v>50</v>
      </c>
      <c r="L1874" s="7" t="s">
        <v>31</v>
      </c>
      <c r="M1874" s="7" t="s">
        <v>32</v>
      </c>
      <c r="N1874" s="7" t="s">
        <v>28</v>
      </c>
      <c r="O1874" s="7" t="s">
        <v>51</v>
      </c>
      <c r="P1874" s="25">
        <f t="shared" si="419"/>
        <v>1873</v>
      </c>
      <c r="Q1874" s="28">
        <f t="shared" si="416"/>
        <v>45108</v>
      </c>
      <c r="R1874" s="28" t="str">
        <f t="shared" si="406"/>
        <v>OTA</v>
      </c>
      <c r="S1874" s="28" t="str">
        <f t="shared" si="407"/>
        <v>OTA</v>
      </c>
      <c r="T1874" s="29">
        <f t="shared" si="408"/>
        <v>7.326007326007326E-4</v>
      </c>
      <c r="U1874" s="29">
        <f t="shared" si="417"/>
        <v>7.326007326007326E-4</v>
      </c>
      <c r="V1874" s="30">
        <f t="shared" si="409"/>
        <v>209.57849999999999</v>
      </c>
      <c r="W1874" s="30">
        <f t="shared" si="410"/>
        <v>0</v>
      </c>
      <c r="X1874" s="30">
        <f t="shared" si="411"/>
        <v>0</v>
      </c>
      <c r="Y1874" s="30">
        <f t="shared" si="412"/>
        <v>25.149419999999999</v>
      </c>
      <c r="Z1874" s="30">
        <f t="shared" si="413"/>
        <v>115</v>
      </c>
      <c r="AA1874" s="30">
        <f t="shared" si="414"/>
        <v>1.4652014652014651</v>
      </c>
      <c r="AB1874" s="30">
        <f t="shared" si="415"/>
        <v>0</v>
      </c>
      <c r="AC1874" s="30">
        <f t="shared" si="418"/>
        <v>1045.9968785347987</v>
      </c>
    </row>
    <row r="1875" spans="1:29" x14ac:dyDescent="0.35">
      <c r="A1875" s="5">
        <v>45122.685041018522</v>
      </c>
      <c r="B1875" s="1">
        <v>1</v>
      </c>
      <c r="C1875" s="6">
        <v>1359.64</v>
      </c>
      <c r="D1875" s="6">
        <v>1</v>
      </c>
      <c r="E1875" s="7" t="s">
        <v>19</v>
      </c>
      <c r="F1875" s="5">
        <v>45123.625</v>
      </c>
      <c r="G1875" s="1">
        <v>2</v>
      </c>
      <c r="H1875" s="5">
        <v>45114.901528877315</v>
      </c>
      <c r="I1875" s="7" t="s">
        <v>41</v>
      </c>
      <c r="J1875" s="7"/>
      <c r="K1875" s="7" t="s">
        <v>35</v>
      </c>
      <c r="L1875" s="7" t="s">
        <v>31</v>
      </c>
      <c r="M1875" s="7" t="s">
        <v>32</v>
      </c>
      <c r="N1875" s="7" t="s">
        <v>33</v>
      </c>
      <c r="O1875" s="7" t="s">
        <v>47</v>
      </c>
      <c r="P1875" s="25">
        <f t="shared" si="419"/>
        <v>1874</v>
      </c>
      <c r="Q1875" s="28">
        <f t="shared" si="416"/>
        <v>45108</v>
      </c>
      <c r="R1875" s="28" t="str">
        <f t="shared" si="406"/>
        <v>OTA</v>
      </c>
      <c r="S1875" s="28" t="str">
        <f t="shared" si="407"/>
        <v>OTA</v>
      </c>
      <c r="T1875" s="29">
        <f t="shared" si="408"/>
        <v>7.326007326007326E-4</v>
      </c>
      <c r="U1875" s="29">
        <f t="shared" si="417"/>
        <v>7.326007326007326E-4</v>
      </c>
      <c r="V1875" s="30">
        <f t="shared" si="409"/>
        <v>203.946</v>
      </c>
      <c r="W1875" s="30">
        <f t="shared" si="410"/>
        <v>0</v>
      </c>
      <c r="X1875" s="30">
        <f t="shared" si="411"/>
        <v>0</v>
      </c>
      <c r="Y1875" s="30">
        <f t="shared" si="412"/>
        <v>24.473520000000001</v>
      </c>
      <c r="Z1875" s="30">
        <f t="shared" si="413"/>
        <v>115</v>
      </c>
      <c r="AA1875" s="30">
        <f t="shared" si="414"/>
        <v>1.4652014652014651</v>
      </c>
      <c r="AB1875" s="30">
        <f t="shared" si="415"/>
        <v>0</v>
      </c>
      <c r="AC1875" s="30">
        <f t="shared" si="418"/>
        <v>1014.7552785347987</v>
      </c>
    </row>
    <row r="1876" spans="1:29" x14ac:dyDescent="0.35">
      <c r="A1876" s="5">
        <v>45122.912231562499</v>
      </c>
      <c r="B1876" s="1">
        <v>1</v>
      </c>
      <c r="C1876" s="6">
        <v>1225.71</v>
      </c>
      <c r="D1876" s="6">
        <v>1</v>
      </c>
      <c r="E1876" s="7" t="s">
        <v>19</v>
      </c>
      <c r="F1876" s="5">
        <v>45123.539956284723</v>
      </c>
      <c r="G1876" s="1">
        <v>2</v>
      </c>
      <c r="H1876" s="5">
        <v>45122.817060289352</v>
      </c>
      <c r="I1876" s="7" t="s">
        <v>41</v>
      </c>
      <c r="J1876" s="7"/>
      <c r="K1876" s="7"/>
      <c r="L1876" s="7" t="s">
        <v>21</v>
      </c>
      <c r="M1876" s="7" t="s">
        <v>99</v>
      </c>
      <c r="N1876" s="7" t="s">
        <v>23</v>
      </c>
      <c r="O1876" s="7" t="s">
        <v>46</v>
      </c>
      <c r="P1876" s="25">
        <f t="shared" si="419"/>
        <v>1875</v>
      </c>
      <c r="Q1876" s="28">
        <f t="shared" si="416"/>
        <v>45108</v>
      </c>
      <c r="R1876" s="28" t="str">
        <f t="shared" si="406"/>
        <v>WEB</v>
      </c>
      <c r="S1876" s="28" t="str">
        <f t="shared" si="407"/>
        <v>WEBSITE</v>
      </c>
      <c r="T1876" s="29">
        <f t="shared" si="408"/>
        <v>1.6863406408094434E-3</v>
      </c>
      <c r="U1876" s="29">
        <f t="shared" si="417"/>
        <v>1.6863406408094434E-3</v>
      </c>
      <c r="V1876" s="30">
        <f t="shared" si="409"/>
        <v>12.257100000000001</v>
      </c>
      <c r="W1876" s="30">
        <f t="shared" si="410"/>
        <v>50</v>
      </c>
      <c r="X1876" s="30">
        <f t="shared" si="411"/>
        <v>0</v>
      </c>
      <c r="Y1876" s="30">
        <f t="shared" si="412"/>
        <v>17.159940000000002</v>
      </c>
      <c r="Z1876" s="30">
        <f t="shared" si="413"/>
        <v>115</v>
      </c>
      <c r="AA1876" s="30">
        <f t="shared" si="414"/>
        <v>16.863406408094434</v>
      </c>
      <c r="AB1876" s="30">
        <f t="shared" si="415"/>
        <v>0</v>
      </c>
      <c r="AC1876" s="30">
        <f t="shared" si="418"/>
        <v>1014.4295535919057</v>
      </c>
    </row>
    <row r="1877" spans="1:29" x14ac:dyDescent="0.35">
      <c r="A1877" s="5">
        <v>45122.940411736112</v>
      </c>
      <c r="B1877" s="1">
        <v>1</v>
      </c>
      <c r="C1877" s="6">
        <v>1486.18</v>
      </c>
      <c r="D1877" s="6">
        <v>1</v>
      </c>
      <c r="E1877" s="7" t="s">
        <v>19</v>
      </c>
      <c r="F1877" s="5">
        <v>45123.458333333336</v>
      </c>
      <c r="G1877" s="1">
        <v>2</v>
      </c>
      <c r="H1877" s="5">
        <v>45122.926811620368</v>
      </c>
      <c r="I1877" s="7" t="s">
        <v>41</v>
      </c>
      <c r="J1877" s="7"/>
      <c r="K1877" s="7"/>
      <c r="L1877" s="7" t="s">
        <v>21</v>
      </c>
      <c r="M1877" s="7" t="s">
        <v>52</v>
      </c>
      <c r="N1877" s="7" t="s">
        <v>23</v>
      </c>
      <c r="O1877" s="7" t="s">
        <v>56</v>
      </c>
      <c r="P1877" s="25">
        <f t="shared" si="419"/>
        <v>1876</v>
      </c>
      <c r="Q1877" s="28">
        <f t="shared" si="416"/>
        <v>45108</v>
      </c>
      <c r="R1877" s="28" t="str">
        <f t="shared" si="406"/>
        <v>WEB</v>
      </c>
      <c r="S1877" s="28" t="str">
        <f t="shared" si="407"/>
        <v>OFFLINE</v>
      </c>
      <c r="T1877" s="29">
        <f t="shared" si="408"/>
        <v>1.6863406408094434E-3</v>
      </c>
      <c r="U1877" s="29">
        <f t="shared" si="417"/>
        <v>1.6863406408094434E-3</v>
      </c>
      <c r="V1877" s="30">
        <f t="shared" si="409"/>
        <v>0</v>
      </c>
      <c r="W1877" s="30">
        <f t="shared" si="410"/>
        <v>0</v>
      </c>
      <c r="X1877" s="30">
        <f t="shared" si="411"/>
        <v>0</v>
      </c>
      <c r="Y1877" s="30">
        <f t="shared" si="412"/>
        <v>20.806520000000003</v>
      </c>
      <c r="Z1877" s="30">
        <f t="shared" si="413"/>
        <v>115</v>
      </c>
      <c r="AA1877" s="30">
        <f t="shared" si="414"/>
        <v>0</v>
      </c>
      <c r="AB1877" s="30">
        <f t="shared" si="415"/>
        <v>0</v>
      </c>
      <c r="AC1877" s="30">
        <f t="shared" si="418"/>
        <v>1350.37348</v>
      </c>
    </row>
    <row r="1878" spans="1:29" x14ac:dyDescent="0.35">
      <c r="A1878" s="5">
        <v>45122.920744212963</v>
      </c>
      <c r="B1878" s="1">
        <v>1</v>
      </c>
      <c r="C1878" s="6">
        <v>1147.8599999999999</v>
      </c>
      <c r="D1878" s="6">
        <v>1</v>
      </c>
      <c r="E1878" s="7" t="s">
        <v>19</v>
      </c>
      <c r="F1878" s="5">
        <v>45123.458333333336</v>
      </c>
      <c r="G1878" s="1">
        <v>2</v>
      </c>
      <c r="H1878" s="5">
        <v>45121.454065046295</v>
      </c>
      <c r="I1878" s="7" t="s">
        <v>41</v>
      </c>
      <c r="J1878" s="7"/>
      <c r="K1878" s="7" t="s">
        <v>35</v>
      </c>
      <c r="L1878" s="7" t="s">
        <v>31</v>
      </c>
      <c r="M1878" s="7" t="s">
        <v>32</v>
      </c>
      <c r="N1878" s="7" t="s">
        <v>33</v>
      </c>
      <c r="O1878" s="7" t="s">
        <v>37</v>
      </c>
      <c r="P1878" s="25">
        <f t="shared" si="419"/>
        <v>1877</v>
      </c>
      <c r="Q1878" s="28">
        <f t="shared" si="416"/>
        <v>45108</v>
      </c>
      <c r="R1878" s="28" t="str">
        <f t="shared" si="406"/>
        <v>OTA</v>
      </c>
      <c r="S1878" s="28" t="str">
        <f t="shared" si="407"/>
        <v>OTA</v>
      </c>
      <c r="T1878" s="29">
        <f t="shared" si="408"/>
        <v>7.326007326007326E-4</v>
      </c>
      <c r="U1878" s="29">
        <f t="shared" si="417"/>
        <v>7.326007326007326E-4</v>
      </c>
      <c r="V1878" s="30">
        <f t="shared" si="409"/>
        <v>172.17899999999997</v>
      </c>
      <c r="W1878" s="30">
        <f t="shared" si="410"/>
        <v>0</v>
      </c>
      <c r="X1878" s="30">
        <f t="shared" si="411"/>
        <v>0</v>
      </c>
      <c r="Y1878" s="30">
        <f t="shared" si="412"/>
        <v>20.661479999999997</v>
      </c>
      <c r="Z1878" s="30">
        <f t="shared" si="413"/>
        <v>115</v>
      </c>
      <c r="AA1878" s="30">
        <f t="shared" si="414"/>
        <v>1.4652014652014651</v>
      </c>
      <c r="AB1878" s="30">
        <f t="shared" si="415"/>
        <v>0</v>
      </c>
      <c r="AC1878" s="30">
        <f t="shared" si="418"/>
        <v>838.55431853479854</v>
      </c>
    </row>
    <row r="1879" spans="1:29" x14ac:dyDescent="0.35">
      <c r="A1879" s="5">
        <v>45122.878959884256</v>
      </c>
      <c r="B1879" s="1">
        <v>1</v>
      </c>
      <c r="C1879" s="6">
        <v>1485.71</v>
      </c>
      <c r="D1879" s="6">
        <v>1</v>
      </c>
      <c r="E1879" s="7" t="s">
        <v>19</v>
      </c>
      <c r="F1879" s="5">
        <v>45123.458333333336</v>
      </c>
      <c r="G1879" s="1">
        <v>1</v>
      </c>
      <c r="H1879" s="5">
        <v>45122.87820684028</v>
      </c>
      <c r="I1879" s="7" t="s">
        <v>41</v>
      </c>
      <c r="J1879" s="7"/>
      <c r="K1879" s="7"/>
      <c r="L1879" s="7" t="s">
        <v>21</v>
      </c>
      <c r="M1879" s="7" t="s">
        <v>52</v>
      </c>
      <c r="N1879" s="7" t="s">
        <v>23</v>
      </c>
      <c r="O1879" s="7" t="s">
        <v>24</v>
      </c>
      <c r="P1879" s="25">
        <f t="shared" si="419"/>
        <v>1878</v>
      </c>
      <c r="Q1879" s="28">
        <f t="shared" si="416"/>
        <v>45108</v>
      </c>
      <c r="R1879" s="28" t="str">
        <f t="shared" si="406"/>
        <v>WEB</v>
      </c>
      <c r="S1879" s="28" t="str">
        <f t="shared" si="407"/>
        <v>OFFLINE</v>
      </c>
      <c r="T1879" s="29">
        <f t="shared" si="408"/>
        <v>1.6863406408094434E-3</v>
      </c>
      <c r="U1879" s="29">
        <f t="shared" si="417"/>
        <v>1.6863406408094434E-3</v>
      </c>
      <c r="V1879" s="30">
        <f t="shared" si="409"/>
        <v>0</v>
      </c>
      <c r="W1879" s="30">
        <f t="shared" si="410"/>
        <v>0</v>
      </c>
      <c r="X1879" s="30">
        <f t="shared" si="411"/>
        <v>0</v>
      </c>
      <c r="Y1879" s="30">
        <f t="shared" si="412"/>
        <v>20.799939999999999</v>
      </c>
      <c r="Z1879" s="30">
        <f t="shared" si="413"/>
        <v>115</v>
      </c>
      <c r="AA1879" s="30">
        <f t="shared" si="414"/>
        <v>0</v>
      </c>
      <c r="AB1879" s="30">
        <f t="shared" si="415"/>
        <v>0</v>
      </c>
      <c r="AC1879" s="30">
        <f t="shared" si="418"/>
        <v>1349.9100600000002</v>
      </c>
    </row>
    <row r="1880" spans="1:29" x14ac:dyDescent="0.35">
      <c r="A1880" s="5">
        <v>45122.745993518518</v>
      </c>
      <c r="B1880" s="1">
        <v>1</v>
      </c>
      <c r="C1880" s="6">
        <v>1576.79</v>
      </c>
      <c r="D1880" s="6">
        <v>1</v>
      </c>
      <c r="E1880" s="7" t="s">
        <v>19</v>
      </c>
      <c r="F1880" s="5">
        <v>45123.458333333336</v>
      </c>
      <c r="G1880" s="1">
        <v>2</v>
      </c>
      <c r="H1880" s="5">
        <v>45122.457481701385</v>
      </c>
      <c r="I1880" s="7" t="s">
        <v>42</v>
      </c>
      <c r="J1880" s="7"/>
      <c r="K1880" s="7" t="s">
        <v>30</v>
      </c>
      <c r="L1880" s="7" t="s">
        <v>31</v>
      </c>
      <c r="M1880" s="7" t="s">
        <v>32</v>
      </c>
      <c r="N1880" s="7" t="s">
        <v>33</v>
      </c>
      <c r="O1880" s="7" t="s">
        <v>30</v>
      </c>
      <c r="P1880" s="25">
        <f t="shared" si="419"/>
        <v>1879</v>
      </c>
      <c r="Q1880" s="28">
        <f t="shared" si="416"/>
        <v>45108</v>
      </c>
      <c r="R1880" s="28" t="str">
        <f t="shared" si="406"/>
        <v>OTA</v>
      </c>
      <c r="S1880" s="28" t="str">
        <f t="shared" si="407"/>
        <v>OTA</v>
      </c>
      <c r="T1880" s="29">
        <f t="shared" si="408"/>
        <v>7.326007326007326E-4</v>
      </c>
      <c r="U1880" s="29">
        <f t="shared" si="417"/>
        <v>7.326007326007326E-4</v>
      </c>
      <c r="V1880" s="30">
        <f t="shared" si="409"/>
        <v>236.51849999999999</v>
      </c>
      <c r="W1880" s="30">
        <f t="shared" si="410"/>
        <v>0</v>
      </c>
      <c r="X1880" s="30">
        <f t="shared" si="411"/>
        <v>0</v>
      </c>
      <c r="Y1880" s="30">
        <f t="shared" si="412"/>
        <v>28.382219999999997</v>
      </c>
      <c r="Z1880" s="30">
        <f t="shared" si="413"/>
        <v>115</v>
      </c>
      <c r="AA1880" s="30">
        <f t="shared" si="414"/>
        <v>1.4652014652014651</v>
      </c>
      <c r="AB1880" s="30">
        <f t="shared" si="415"/>
        <v>0</v>
      </c>
      <c r="AC1880" s="30">
        <f t="shared" si="418"/>
        <v>1195.4240785347986</v>
      </c>
    </row>
    <row r="1881" spans="1:29" x14ac:dyDescent="0.35">
      <c r="A1881" s="5">
        <v>45122.722161782411</v>
      </c>
      <c r="B1881" s="1">
        <v>1</v>
      </c>
      <c r="C1881" s="6">
        <v>1225.72</v>
      </c>
      <c r="D1881" s="6">
        <v>1</v>
      </c>
      <c r="E1881" s="7" t="s">
        <v>19</v>
      </c>
      <c r="F1881" s="5">
        <v>45123.458333333336</v>
      </c>
      <c r="G1881" s="1">
        <v>1</v>
      </c>
      <c r="H1881" s="5">
        <v>45121.970968483794</v>
      </c>
      <c r="I1881" s="7" t="s">
        <v>42</v>
      </c>
      <c r="J1881" s="7"/>
      <c r="K1881" s="7" t="s">
        <v>35</v>
      </c>
      <c r="L1881" s="7" t="s">
        <v>31</v>
      </c>
      <c r="M1881" s="7" t="s">
        <v>32</v>
      </c>
      <c r="N1881" s="7" t="s">
        <v>33</v>
      </c>
      <c r="O1881" s="7" t="s">
        <v>47</v>
      </c>
      <c r="P1881" s="25">
        <f t="shared" si="419"/>
        <v>1880</v>
      </c>
      <c r="Q1881" s="28">
        <f t="shared" si="416"/>
        <v>45108</v>
      </c>
      <c r="R1881" s="28" t="str">
        <f t="shared" si="406"/>
        <v>OTA</v>
      </c>
      <c r="S1881" s="28" t="str">
        <f t="shared" si="407"/>
        <v>OTA</v>
      </c>
      <c r="T1881" s="29">
        <f t="shared" si="408"/>
        <v>7.326007326007326E-4</v>
      </c>
      <c r="U1881" s="29">
        <f t="shared" si="417"/>
        <v>7.326007326007326E-4</v>
      </c>
      <c r="V1881" s="30">
        <f t="shared" si="409"/>
        <v>183.858</v>
      </c>
      <c r="W1881" s="30">
        <f t="shared" si="410"/>
        <v>0</v>
      </c>
      <c r="X1881" s="30">
        <f t="shared" si="411"/>
        <v>0</v>
      </c>
      <c r="Y1881" s="30">
        <f t="shared" si="412"/>
        <v>22.06296</v>
      </c>
      <c r="Z1881" s="30">
        <f t="shared" si="413"/>
        <v>115</v>
      </c>
      <c r="AA1881" s="30">
        <f t="shared" si="414"/>
        <v>1.4652014652014651</v>
      </c>
      <c r="AB1881" s="30">
        <f t="shared" si="415"/>
        <v>0</v>
      </c>
      <c r="AC1881" s="30">
        <f t="shared" si="418"/>
        <v>903.33383853479859</v>
      </c>
    </row>
    <row r="1882" spans="1:29" x14ac:dyDescent="0.35">
      <c r="A1882" s="5">
        <v>45123.05259958333</v>
      </c>
      <c r="B1882" s="1">
        <v>1</v>
      </c>
      <c r="C1882" s="6">
        <v>1573.57</v>
      </c>
      <c r="D1882" s="6">
        <v>1</v>
      </c>
      <c r="E1882" s="7" t="s">
        <v>19</v>
      </c>
      <c r="F1882" s="5">
        <v>45123.458333333336</v>
      </c>
      <c r="G1882" s="1">
        <v>4</v>
      </c>
      <c r="H1882" s="5">
        <v>45122.728363958333</v>
      </c>
      <c r="I1882" s="7" t="s">
        <v>44</v>
      </c>
      <c r="J1882" s="7"/>
      <c r="K1882" s="7" t="s">
        <v>60</v>
      </c>
      <c r="L1882" s="7" t="s">
        <v>21</v>
      </c>
      <c r="M1882" s="7" t="s">
        <v>99</v>
      </c>
      <c r="N1882" s="7" t="s">
        <v>28</v>
      </c>
      <c r="O1882" s="7" t="s">
        <v>61</v>
      </c>
      <c r="P1882" s="25">
        <f t="shared" si="419"/>
        <v>1881</v>
      </c>
      <c r="Q1882" s="28">
        <f t="shared" si="416"/>
        <v>45108</v>
      </c>
      <c r="R1882" s="28" t="str">
        <f t="shared" si="406"/>
        <v>WEB</v>
      </c>
      <c r="S1882" s="28" t="str">
        <f t="shared" si="407"/>
        <v>META</v>
      </c>
      <c r="T1882" s="29">
        <f t="shared" si="408"/>
        <v>1.6863406408094434E-3</v>
      </c>
      <c r="U1882" s="29">
        <f t="shared" si="417"/>
        <v>1.6863406408094434E-3</v>
      </c>
      <c r="V1882" s="30">
        <f t="shared" si="409"/>
        <v>0</v>
      </c>
      <c r="W1882" s="30">
        <f t="shared" si="410"/>
        <v>0</v>
      </c>
      <c r="X1882" s="30">
        <f t="shared" si="411"/>
        <v>0</v>
      </c>
      <c r="Y1882" s="30">
        <f t="shared" si="412"/>
        <v>28.324259999999995</v>
      </c>
      <c r="Z1882" s="30">
        <f t="shared" si="413"/>
        <v>115</v>
      </c>
      <c r="AA1882" s="30">
        <f t="shared" si="414"/>
        <v>0</v>
      </c>
      <c r="AB1882" s="30">
        <f t="shared" si="415"/>
        <v>0</v>
      </c>
      <c r="AC1882" s="30">
        <f t="shared" si="418"/>
        <v>1430.2457399999998</v>
      </c>
    </row>
    <row r="1883" spans="1:29" x14ac:dyDescent="0.35">
      <c r="A1883" s="5">
        <v>45122.662402604168</v>
      </c>
      <c r="B1883" s="1">
        <v>1</v>
      </c>
      <c r="C1883" s="6">
        <v>1647.14</v>
      </c>
      <c r="D1883" s="6">
        <v>1</v>
      </c>
      <c r="E1883" s="7" t="s">
        <v>19</v>
      </c>
      <c r="F1883" s="5">
        <v>45123.434167407409</v>
      </c>
      <c r="G1883" s="1">
        <v>4</v>
      </c>
      <c r="H1883" s="5">
        <v>45121.887634247687</v>
      </c>
      <c r="I1883" s="7" t="s">
        <v>44</v>
      </c>
      <c r="J1883" s="7"/>
      <c r="K1883" s="7" t="s">
        <v>35</v>
      </c>
      <c r="L1883" s="7" t="s">
        <v>31</v>
      </c>
      <c r="M1883" s="7" t="s">
        <v>32</v>
      </c>
      <c r="N1883" s="7" t="s">
        <v>33</v>
      </c>
      <c r="O1883" s="7" t="s">
        <v>47</v>
      </c>
      <c r="P1883" s="25">
        <f t="shared" si="419"/>
        <v>1882</v>
      </c>
      <c r="Q1883" s="28">
        <f t="shared" si="416"/>
        <v>45108</v>
      </c>
      <c r="R1883" s="28" t="str">
        <f t="shared" si="406"/>
        <v>OTA</v>
      </c>
      <c r="S1883" s="28" t="str">
        <f t="shared" si="407"/>
        <v>OTA</v>
      </c>
      <c r="T1883" s="29">
        <f t="shared" si="408"/>
        <v>7.326007326007326E-4</v>
      </c>
      <c r="U1883" s="29">
        <f t="shared" si="417"/>
        <v>7.326007326007326E-4</v>
      </c>
      <c r="V1883" s="30">
        <f t="shared" si="409"/>
        <v>247.071</v>
      </c>
      <c r="W1883" s="30">
        <f t="shared" si="410"/>
        <v>0</v>
      </c>
      <c r="X1883" s="30">
        <f t="shared" si="411"/>
        <v>0</v>
      </c>
      <c r="Y1883" s="30">
        <f t="shared" si="412"/>
        <v>29.648520000000001</v>
      </c>
      <c r="Z1883" s="30">
        <f t="shared" si="413"/>
        <v>115</v>
      </c>
      <c r="AA1883" s="30">
        <f t="shared" si="414"/>
        <v>1.4652014652014651</v>
      </c>
      <c r="AB1883" s="30">
        <f t="shared" si="415"/>
        <v>0</v>
      </c>
      <c r="AC1883" s="30">
        <f t="shared" si="418"/>
        <v>1253.9552785347987</v>
      </c>
    </row>
    <row r="1884" spans="1:29" x14ac:dyDescent="0.35">
      <c r="A1884" s="5">
        <v>45122.679346597222</v>
      </c>
      <c r="B1884" s="1">
        <v>1</v>
      </c>
      <c r="C1884" s="6">
        <v>1647.14</v>
      </c>
      <c r="D1884" s="6">
        <v>1</v>
      </c>
      <c r="E1884" s="7" t="s">
        <v>19</v>
      </c>
      <c r="F1884" s="5">
        <v>45123.434127581022</v>
      </c>
      <c r="G1884" s="1">
        <v>3</v>
      </c>
      <c r="H1884" s="5">
        <v>45121.88767891204</v>
      </c>
      <c r="I1884" s="7" t="s">
        <v>44</v>
      </c>
      <c r="J1884" s="7"/>
      <c r="K1884" s="7" t="s">
        <v>35</v>
      </c>
      <c r="L1884" s="7" t="s">
        <v>31</v>
      </c>
      <c r="M1884" s="7" t="s">
        <v>32</v>
      </c>
      <c r="N1884" s="7" t="s">
        <v>33</v>
      </c>
      <c r="O1884" s="7" t="s">
        <v>47</v>
      </c>
      <c r="P1884" s="25">
        <f t="shared" si="419"/>
        <v>1883</v>
      </c>
      <c r="Q1884" s="28">
        <f t="shared" si="416"/>
        <v>45108</v>
      </c>
      <c r="R1884" s="28" t="str">
        <f t="shared" si="406"/>
        <v>OTA</v>
      </c>
      <c r="S1884" s="28" t="str">
        <f t="shared" si="407"/>
        <v>OTA</v>
      </c>
      <c r="T1884" s="29">
        <f t="shared" si="408"/>
        <v>7.326007326007326E-4</v>
      </c>
      <c r="U1884" s="29">
        <f t="shared" si="417"/>
        <v>7.326007326007326E-4</v>
      </c>
      <c r="V1884" s="30">
        <f t="shared" si="409"/>
        <v>247.071</v>
      </c>
      <c r="W1884" s="30">
        <f t="shared" si="410"/>
        <v>0</v>
      </c>
      <c r="X1884" s="30">
        <f t="shared" si="411"/>
        <v>0</v>
      </c>
      <c r="Y1884" s="30">
        <f t="shared" si="412"/>
        <v>29.648520000000001</v>
      </c>
      <c r="Z1884" s="30">
        <f t="shared" si="413"/>
        <v>115</v>
      </c>
      <c r="AA1884" s="30">
        <f t="shared" si="414"/>
        <v>1.4652014652014651</v>
      </c>
      <c r="AB1884" s="30">
        <f t="shared" si="415"/>
        <v>0</v>
      </c>
      <c r="AC1884" s="30">
        <f t="shared" si="418"/>
        <v>1253.9552785347987</v>
      </c>
    </row>
    <row r="1885" spans="1:29" x14ac:dyDescent="0.35">
      <c r="A1885" s="5">
        <v>45122.642681921294</v>
      </c>
      <c r="B1885" s="1">
        <v>4</v>
      </c>
      <c r="C1885" s="6">
        <v>9729.1200000000008</v>
      </c>
      <c r="D1885" s="6">
        <v>1</v>
      </c>
      <c r="E1885" s="7" t="s">
        <v>19</v>
      </c>
      <c r="F1885" s="5">
        <v>45126.35335853009</v>
      </c>
      <c r="G1885" s="1">
        <v>4</v>
      </c>
      <c r="H1885" s="5">
        <v>45081.758117997684</v>
      </c>
      <c r="I1885" s="7" t="s">
        <v>44</v>
      </c>
      <c r="J1885" s="7"/>
      <c r="K1885" s="7" t="s">
        <v>35</v>
      </c>
      <c r="L1885" s="7" t="s">
        <v>31</v>
      </c>
      <c r="M1885" s="7" t="s">
        <v>34</v>
      </c>
      <c r="N1885" s="7" t="s">
        <v>33</v>
      </c>
      <c r="O1885" s="7" t="s">
        <v>35</v>
      </c>
      <c r="P1885" s="25">
        <f t="shared" si="419"/>
        <v>1884</v>
      </c>
      <c r="Q1885" s="28">
        <f t="shared" si="416"/>
        <v>45108</v>
      </c>
      <c r="R1885" s="28" t="str">
        <f t="shared" si="406"/>
        <v>OTA</v>
      </c>
      <c r="S1885" s="28" t="str">
        <f t="shared" si="407"/>
        <v>OTA</v>
      </c>
      <c r="T1885" s="29">
        <f t="shared" si="408"/>
        <v>2.9304029304029304E-3</v>
      </c>
      <c r="U1885" s="29">
        <f t="shared" si="417"/>
        <v>2.9304029304029304E-3</v>
      </c>
      <c r="V1885" s="30">
        <f t="shared" si="409"/>
        <v>1459.3680000000002</v>
      </c>
      <c r="W1885" s="30">
        <f t="shared" si="410"/>
        <v>0</v>
      </c>
      <c r="X1885" s="30">
        <f t="shared" si="411"/>
        <v>0</v>
      </c>
      <c r="Y1885" s="30">
        <f t="shared" si="412"/>
        <v>175.12415999999999</v>
      </c>
      <c r="Z1885" s="30">
        <f t="shared" si="413"/>
        <v>230</v>
      </c>
      <c r="AA1885" s="30">
        <f t="shared" si="414"/>
        <v>5.8608058608058604</v>
      </c>
      <c r="AB1885" s="30">
        <f t="shared" si="415"/>
        <v>0</v>
      </c>
      <c r="AC1885" s="30">
        <f t="shared" si="418"/>
        <v>7858.7670341391949</v>
      </c>
    </row>
    <row r="1886" spans="1:29" x14ac:dyDescent="0.35">
      <c r="A1886" s="5">
        <v>45122.849468391207</v>
      </c>
      <c r="B1886" s="1">
        <v>2</v>
      </c>
      <c r="C1886" s="6">
        <v>2147.14</v>
      </c>
      <c r="D1886" s="6">
        <v>1</v>
      </c>
      <c r="E1886" s="7" t="s">
        <v>19</v>
      </c>
      <c r="F1886" s="5">
        <v>45124.421670949072</v>
      </c>
      <c r="G1886" s="1">
        <v>2</v>
      </c>
      <c r="H1886" s="5">
        <v>45107.964219988426</v>
      </c>
      <c r="I1886" s="7" t="s">
        <v>48</v>
      </c>
      <c r="J1886" s="7"/>
      <c r="K1886" s="7"/>
      <c r="L1886" s="7" t="s">
        <v>21</v>
      </c>
      <c r="M1886" s="7" t="s">
        <v>54</v>
      </c>
      <c r="N1886" s="7" t="s">
        <v>28</v>
      </c>
      <c r="O1886" s="7" t="s">
        <v>46</v>
      </c>
      <c r="P1886" s="25">
        <f t="shared" si="419"/>
        <v>1885</v>
      </c>
      <c r="Q1886" s="28">
        <f t="shared" si="416"/>
        <v>45108</v>
      </c>
      <c r="R1886" s="28" t="str">
        <f t="shared" si="406"/>
        <v>WEB</v>
      </c>
      <c r="S1886" s="28" t="str">
        <f t="shared" si="407"/>
        <v>WEBSITE</v>
      </c>
      <c r="T1886" s="29">
        <f t="shared" si="408"/>
        <v>3.3726812816188868E-3</v>
      </c>
      <c r="U1886" s="29">
        <f t="shared" si="417"/>
        <v>3.3726812816188868E-3</v>
      </c>
      <c r="V1886" s="30">
        <f t="shared" si="409"/>
        <v>21.471399999999999</v>
      </c>
      <c r="W1886" s="30">
        <f t="shared" si="410"/>
        <v>50</v>
      </c>
      <c r="X1886" s="30">
        <f t="shared" si="411"/>
        <v>0</v>
      </c>
      <c r="Y1886" s="30">
        <f t="shared" si="412"/>
        <v>30.05996</v>
      </c>
      <c r="Z1886" s="30">
        <f t="shared" si="413"/>
        <v>153.33333333333331</v>
      </c>
      <c r="AA1886" s="30">
        <f t="shared" si="414"/>
        <v>33.726812816188868</v>
      </c>
      <c r="AB1886" s="30">
        <f t="shared" si="415"/>
        <v>0</v>
      </c>
      <c r="AC1886" s="30">
        <f t="shared" si="418"/>
        <v>1858.5484938504778</v>
      </c>
    </row>
    <row r="1887" spans="1:29" x14ac:dyDescent="0.35">
      <c r="A1887" s="5">
        <v>45122.809480787037</v>
      </c>
      <c r="B1887" s="1">
        <v>3</v>
      </c>
      <c r="C1887" s="6">
        <v>3029.56</v>
      </c>
      <c r="D1887" s="6">
        <v>1</v>
      </c>
      <c r="E1887" s="7" t="s">
        <v>19</v>
      </c>
      <c r="F1887" s="5">
        <v>45125.29067603009</v>
      </c>
      <c r="G1887" s="1">
        <v>2</v>
      </c>
      <c r="H1887" s="5">
        <v>44901.419572071762</v>
      </c>
      <c r="I1887" s="7" t="s">
        <v>48</v>
      </c>
      <c r="J1887" s="7"/>
      <c r="K1887" s="7"/>
      <c r="L1887" s="7" t="s">
        <v>21</v>
      </c>
      <c r="M1887" s="7" t="s">
        <v>66</v>
      </c>
      <c r="N1887" s="7" t="s">
        <v>28</v>
      </c>
      <c r="O1887" s="7" t="s">
        <v>46</v>
      </c>
      <c r="P1887" s="25">
        <f t="shared" si="419"/>
        <v>1886</v>
      </c>
      <c r="Q1887" s="28">
        <f t="shared" si="416"/>
        <v>45108</v>
      </c>
      <c r="R1887" s="28" t="str">
        <f t="shared" si="406"/>
        <v>WEB</v>
      </c>
      <c r="S1887" s="28" t="str">
        <f t="shared" si="407"/>
        <v>WEBSITE</v>
      </c>
      <c r="T1887" s="29">
        <f t="shared" si="408"/>
        <v>5.0590219224283303E-3</v>
      </c>
      <c r="U1887" s="29">
        <f t="shared" si="417"/>
        <v>5.0590219224283303E-3</v>
      </c>
      <c r="V1887" s="30">
        <f t="shared" si="409"/>
        <v>30.2956</v>
      </c>
      <c r="W1887" s="30">
        <f t="shared" si="410"/>
        <v>50</v>
      </c>
      <c r="X1887" s="30">
        <f t="shared" si="411"/>
        <v>0</v>
      </c>
      <c r="Y1887" s="30">
        <f t="shared" si="412"/>
        <v>42.41384</v>
      </c>
      <c r="Z1887" s="30">
        <f t="shared" si="413"/>
        <v>191.66666666666666</v>
      </c>
      <c r="AA1887" s="30">
        <f t="shared" si="414"/>
        <v>50.590219224283302</v>
      </c>
      <c r="AB1887" s="30">
        <f t="shared" si="415"/>
        <v>0</v>
      </c>
      <c r="AC1887" s="30">
        <f t="shared" si="418"/>
        <v>2664.59367410905</v>
      </c>
    </row>
    <row r="1888" spans="1:29" x14ac:dyDescent="0.35">
      <c r="A1888" s="5">
        <v>45122.680311400465</v>
      </c>
      <c r="B1888" s="1">
        <v>2</v>
      </c>
      <c r="C1888" s="6">
        <v>5060.0200000000004</v>
      </c>
      <c r="D1888" s="6">
        <v>1</v>
      </c>
      <c r="E1888" s="7" t="s">
        <v>19</v>
      </c>
      <c r="F1888" s="5">
        <v>45124.458207743053</v>
      </c>
      <c r="G1888" s="1">
        <v>4</v>
      </c>
      <c r="H1888" s="5">
        <v>45052.929618368056</v>
      </c>
      <c r="I1888" s="7" t="s">
        <v>63</v>
      </c>
      <c r="J1888" s="7"/>
      <c r="K1888" s="7"/>
      <c r="L1888" s="7" t="s">
        <v>21</v>
      </c>
      <c r="M1888" s="7" t="s">
        <v>52</v>
      </c>
      <c r="N1888" s="7" t="s">
        <v>28</v>
      </c>
      <c r="O1888" s="7" t="s">
        <v>46</v>
      </c>
      <c r="P1888" s="25">
        <f t="shared" si="419"/>
        <v>1887</v>
      </c>
      <c r="Q1888" s="28">
        <f t="shared" si="416"/>
        <v>45108</v>
      </c>
      <c r="R1888" s="28" t="str">
        <f t="shared" si="406"/>
        <v>WEB</v>
      </c>
      <c r="S1888" s="28" t="str">
        <f t="shared" si="407"/>
        <v>WEBSITE</v>
      </c>
      <c r="T1888" s="29">
        <f t="shared" si="408"/>
        <v>3.3726812816188868E-3</v>
      </c>
      <c r="U1888" s="29">
        <f t="shared" si="417"/>
        <v>3.3726812816188868E-3</v>
      </c>
      <c r="V1888" s="30">
        <f t="shared" si="409"/>
        <v>50.600200000000008</v>
      </c>
      <c r="W1888" s="30">
        <f t="shared" si="410"/>
        <v>50</v>
      </c>
      <c r="X1888" s="30">
        <f t="shared" si="411"/>
        <v>0</v>
      </c>
      <c r="Y1888" s="30">
        <f t="shared" si="412"/>
        <v>70.840280000000007</v>
      </c>
      <c r="Z1888" s="30">
        <f t="shared" si="413"/>
        <v>153.33333333333331</v>
      </c>
      <c r="AA1888" s="30">
        <f t="shared" si="414"/>
        <v>33.726812816188868</v>
      </c>
      <c r="AB1888" s="30">
        <f t="shared" si="415"/>
        <v>0</v>
      </c>
      <c r="AC1888" s="30">
        <f t="shared" si="418"/>
        <v>4701.5193738504786</v>
      </c>
    </row>
    <row r="1889" spans="1:29" x14ac:dyDescent="0.35">
      <c r="A1889" s="5">
        <v>45122.627279062501</v>
      </c>
      <c r="B1889" s="1">
        <v>2</v>
      </c>
      <c r="C1889" s="6">
        <v>3291.07</v>
      </c>
      <c r="D1889" s="6">
        <v>1</v>
      </c>
      <c r="E1889" s="7" t="s">
        <v>19</v>
      </c>
      <c r="F1889" s="5">
        <v>45124.36695625</v>
      </c>
      <c r="G1889" s="1">
        <v>4</v>
      </c>
      <c r="H1889" s="5">
        <v>45122.626756620368</v>
      </c>
      <c r="I1889" s="7" t="s">
        <v>63</v>
      </c>
      <c r="J1889" s="7"/>
      <c r="K1889" s="7"/>
      <c r="L1889" s="7" t="s">
        <v>21</v>
      </c>
      <c r="M1889" s="7" t="s">
        <v>52</v>
      </c>
      <c r="N1889" s="7" t="s">
        <v>23</v>
      </c>
      <c r="O1889" s="7" t="s">
        <v>24</v>
      </c>
      <c r="P1889" s="25">
        <f t="shared" si="419"/>
        <v>1888</v>
      </c>
      <c r="Q1889" s="28">
        <f t="shared" si="416"/>
        <v>45108</v>
      </c>
      <c r="R1889" s="28" t="str">
        <f t="shared" si="406"/>
        <v>WEB</v>
      </c>
      <c r="S1889" s="28" t="str">
        <f t="shared" si="407"/>
        <v>OFFLINE</v>
      </c>
      <c r="T1889" s="29">
        <f t="shared" si="408"/>
        <v>3.3726812816188868E-3</v>
      </c>
      <c r="U1889" s="29">
        <f t="shared" si="417"/>
        <v>3.3726812816188868E-3</v>
      </c>
      <c r="V1889" s="30">
        <f t="shared" si="409"/>
        <v>0</v>
      </c>
      <c r="W1889" s="30">
        <f t="shared" si="410"/>
        <v>0</v>
      </c>
      <c r="X1889" s="30">
        <f t="shared" si="411"/>
        <v>0</v>
      </c>
      <c r="Y1889" s="30">
        <f t="shared" si="412"/>
        <v>46.074980000000004</v>
      </c>
      <c r="Z1889" s="30">
        <f t="shared" si="413"/>
        <v>153.33333333333331</v>
      </c>
      <c r="AA1889" s="30">
        <f t="shared" si="414"/>
        <v>0</v>
      </c>
      <c r="AB1889" s="30">
        <f t="shared" si="415"/>
        <v>0</v>
      </c>
      <c r="AC1889" s="30">
        <f t="shared" si="418"/>
        <v>3091.6616866666668</v>
      </c>
    </row>
    <row r="1890" spans="1:29" x14ac:dyDescent="0.35">
      <c r="A1890" s="5">
        <v>45122.770970925929</v>
      </c>
      <c r="B1890" s="1">
        <v>3</v>
      </c>
      <c r="C1890" s="6">
        <v>1686.61</v>
      </c>
      <c r="D1890" s="6">
        <v>1</v>
      </c>
      <c r="E1890" s="7" t="s">
        <v>19</v>
      </c>
      <c r="F1890" s="5">
        <v>45125.455156203701</v>
      </c>
      <c r="G1890" s="1">
        <v>1</v>
      </c>
      <c r="H1890" s="5">
        <v>45118.707426273148</v>
      </c>
      <c r="I1890" s="7" t="s">
        <v>49</v>
      </c>
      <c r="J1890" s="7"/>
      <c r="K1890" s="7" t="s">
        <v>30</v>
      </c>
      <c r="L1890" s="7" t="s">
        <v>31</v>
      </c>
      <c r="M1890" s="7" t="s">
        <v>32</v>
      </c>
      <c r="N1890" s="7" t="s">
        <v>33</v>
      </c>
      <c r="O1890" s="7" t="s">
        <v>30</v>
      </c>
      <c r="P1890" s="25">
        <f t="shared" si="419"/>
        <v>1889</v>
      </c>
      <c r="Q1890" s="28">
        <f t="shared" si="416"/>
        <v>45108</v>
      </c>
      <c r="R1890" s="28" t="str">
        <f t="shared" si="406"/>
        <v>OTA</v>
      </c>
      <c r="S1890" s="28" t="str">
        <f t="shared" si="407"/>
        <v>OTA</v>
      </c>
      <c r="T1890" s="29">
        <f t="shared" si="408"/>
        <v>2.1978021978021978E-3</v>
      </c>
      <c r="U1890" s="29">
        <f t="shared" si="417"/>
        <v>2.1978021978021978E-3</v>
      </c>
      <c r="V1890" s="30">
        <f t="shared" si="409"/>
        <v>252.99149999999997</v>
      </c>
      <c r="W1890" s="30">
        <f t="shared" si="410"/>
        <v>0</v>
      </c>
      <c r="X1890" s="30">
        <f t="shared" si="411"/>
        <v>0</v>
      </c>
      <c r="Y1890" s="30">
        <f t="shared" si="412"/>
        <v>30.358979999999995</v>
      </c>
      <c r="Z1890" s="30">
        <f t="shared" si="413"/>
        <v>191.66666666666666</v>
      </c>
      <c r="AA1890" s="30">
        <f t="shared" si="414"/>
        <v>4.395604395604396</v>
      </c>
      <c r="AB1890" s="30">
        <f t="shared" si="415"/>
        <v>0</v>
      </c>
      <c r="AC1890" s="30">
        <f t="shared" si="418"/>
        <v>1207.197248937729</v>
      </c>
    </row>
    <row r="1891" spans="1:29" x14ac:dyDescent="0.35">
      <c r="A1891" s="5">
        <v>45123.060890624998</v>
      </c>
      <c r="B1891" s="1">
        <v>1</v>
      </c>
      <c r="C1891" s="6">
        <v>665.18</v>
      </c>
      <c r="D1891" s="6">
        <v>1</v>
      </c>
      <c r="E1891" s="7" t="s">
        <v>19</v>
      </c>
      <c r="F1891" s="5">
        <v>45123.44942178241</v>
      </c>
      <c r="G1891" s="1">
        <v>1</v>
      </c>
      <c r="H1891" s="5">
        <v>45123.026524143519</v>
      </c>
      <c r="I1891" s="7" t="s">
        <v>49</v>
      </c>
      <c r="J1891" s="7"/>
      <c r="K1891" s="7" t="s">
        <v>30</v>
      </c>
      <c r="L1891" s="7" t="s">
        <v>31</v>
      </c>
      <c r="M1891" s="7" t="s">
        <v>32</v>
      </c>
      <c r="N1891" s="7" t="s">
        <v>33</v>
      </c>
      <c r="O1891" s="7" t="s">
        <v>30</v>
      </c>
      <c r="P1891" s="25">
        <f t="shared" si="419"/>
        <v>1890</v>
      </c>
      <c r="Q1891" s="28">
        <f t="shared" si="416"/>
        <v>45108</v>
      </c>
      <c r="R1891" s="28" t="str">
        <f t="shared" si="406"/>
        <v>OTA</v>
      </c>
      <c r="S1891" s="28" t="str">
        <f t="shared" si="407"/>
        <v>OTA</v>
      </c>
      <c r="T1891" s="29">
        <f t="shared" si="408"/>
        <v>7.326007326007326E-4</v>
      </c>
      <c r="U1891" s="29">
        <f t="shared" si="417"/>
        <v>7.326007326007326E-4</v>
      </c>
      <c r="V1891" s="30">
        <f t="shared" si="409"/>
        <v>99.776999999999987</v>
      </c>
      <c r="W1891" s="30">
        <f t="shared" si="410"/>
        <v>0</v>
      </c>
      <c r="X1891" s="30">
        <f t="shared" si="411"/>
        <v>0</v>
      </c>
      <c r="Y1891" s="30">
        <f t="shared" si="412"/>
        <v>11.973239999999999</v>
      </c>
      <c r="Z1891" s="30">
        <f t="shared" si="413"/>
        <v>115</v>
      </c>
      <c r="AA1891" s="30">
        <f t="shared" si="414"/>
        <v>1.4652014652014651</v>
      </c>
      <c r="AB1891" s="30">
        <f t="shared" si="415"/>
        <v>0</v>
      </c>
      <c r="AC1891" s="30">
        <f t="shared" si="418"/>
        <v>436.96455853479847</v>
      </c>
    </row>
    <row r="1892" spans="1:29" x14ac:dyDescent="0.35">
      <c r="A1892" s="5">
        <v>45122.648857233798</v>
      </c>
      <c r="B1892" s="1">
        <v>2</v>
      </c>
      <c r="C1892" s="6">
        <v>1133.8399999999999</v>
      </c>
      <c r="D1892" s="6">
        <v>1</v>
      </c>
      <c r="E1892" s="7" t="s">
        <v>19</v>
      </c>
      <c r="F1892" s="5">
        <v>45124.441213090278</v>
      </c>
      <c r="G1892" s="1">
        <v>1</v>
      </c>
      <c r="H1892" s="5">
        <v>45109.804642175928</v>
      </c>
      <c r="I1892" s="7" t="s">
        <v>49</v>
      </c>
      <c r="J1892" s="7"/>
      <c r="K1892" s="7" t="s">
        <v>30</v>
      </c>
      <c r="L1892" s="7" t="s">
        <v>31</v>
      </c>
      <c r="M1892" s="7" t="s">
        <v>34</v>
      </c>
      <c r="N1892" s="7" t="s">
        <v>33</v>
      </c>
      <c r="O1892" s="7" t="s">
        <v>30</v>
      </c>
      <c r="P1892" s="25">
        <f t="shared" si="419"/>
        <v>1891</v>
      </c>
      <c r="Q1892" s="28">
        <f t="shared" si="416"/>
        <v>45108</v>
      </c>
      <c r="R1892" s="28" t="str">
        <f t="shared" si="406"/>
        <v>OTA</v>
      </c>
      <c r="S1892" s="28" t="str">
        <f t="shared" si="407"/>
        <v>OTA</v>
      </c>
      <c r="T1892" s="29">
        <f t="shared" si="408"/>
        <v>1.4652014652014652E-3</v>
      </c>
      <c r="U1892" s="29">
        <f t="shared" si="417"/>
        <v>1.4652014652014652E-3</v>
      </c>
      <c r="V1892" s="30">
        <f t="shared" si="409"/>
        <v>170.07599999999999</v>
      </c>
      <c r="W1892" s="30">
        <f t="shared" si="410"/>
        <v>0</v>
      </c>
      <c r="X1892" s="30">
        <f t="shared" si="411"/>
        <v>0</v>
      </c>
      <c r="Y1892" s="30">
        <f t="shared" si="412"/>
        <v>20.409119999999998</v>
      </c>
      <c r="Z1892" s="30">
        <f t="shared" si="413"/>
        <v>153.33333333333331</v>
      </c>
      <c r="AA1892" s="30">
        <f t="shared" si="414"/>
        <v>2.9304029304029302</v>
      </c>
      <c r="AB1892" s="30">
        <f t="shared" si="415"/>
        <v>0</v>
      </c>
      <c r="AC1892" s="30">
        <f t="shared" si="418"/>
        <v>787.09114373626369</v>
      </c>
    </row>
    <row r="1893" spans="1:29" x14ac:dyDescent="0.35">
      <c r="A1893" s="5">
        <v>45123.084936701387</v>
      </c>
      <c r="B1893" s="1">
        <v>1</v>
      </c>
      <c r="C1893" s="6">
        <v>645.22</v>
      </c>
      <c r="D1893" s="6">
        <v>1</v>
      </c>
      <c r="E1893" s="7" t="s">
        <v>19</v>
      </c>
      <c r="F1893" s="5">
        <v>45123.418365532409</v>
      </c>
      <c r="G1893" s="1">
        <v>1</v>
      </c>
      <c r="H1893" s="5">
        <v>45123.084429664355</v>
      </c>
      <c r="I1893" s="7" t="s">
        <v>49</v>
      </c>
      <c r="J1893" s="7"/>
      <c r="K1893" s="7"/>
      <c r="L1893" s="7" t="s">
        <v>21</v>
      </c>
      <c r="M1893" s="7" t="s">
        <v>52</v>
      </c>
      <c r="N1893" s="7" t="s">
        <v>23</v>
      </c>
      <c r="O1893" s="7" t="s">
        <v>24</v>
      </c>
      <c r="P1893" s="25">
        <f t="shared" si="419"/>
        <v>1892</v>
      </c>
      <c r="Q1893" s="28">
        <f t="shared" si="416"/>
        <v>45108</v>
      </c>
      <c r="R1893" s="28" t="str">
        <f t="shared" si="406"/>
        <v>WEB</v>
      </c>
      <c r="S1893" s="28" t="str">
        <f t="shared" si="407"/>
        <v>OFFLINE</v>
      </c>
      <c r="T1893" s="29">
        <f t="shared" si="408"/>
        <v>1.6863406408094434E-3</v>
      </c>
      <c r="U1893" s="29">
        <f t="shared" si="417"/>
        <v>1.6863406408094434E-3</v>
      </c>
      <c r="V1893" s="30">
        <f t="shared" si="409"/>
        <v>0</v>
      </c>
      <c r="W1893" s="30">
        <f t="shared" si="410"/>
        <v>0</v>
      </c>
      <c r="X1893" s="30">
        <f t="shared" si="411"/>
        <v>0</v>
      </c>
      <c r="Y1893" s="30">
        <f t="shared" si="412"/>
        <v>9.03308</v>
      </c>
      <c r="Z1893" s="30">
        <f t="shared" si="413"/>
        <v>115</v>
      </c>
      <c r="AA1893" s="30">
        <f t="shared" si="414"/>
        <v>0</v>
      </c>
      <c r="AB1893" s="30">
        <f t="shared" si="415"/>
        <v>0</v>
      </c>
      <c r="AC1893" s="30">
        <f t="shared" si="418"/>
        <v>521.18691999999999</v>
      </c>
    </row>
    <row r="1894" spans="1:29" x14ac:dyDescent="0.35">
      <c r="A1894" s="5">
        <v>45122.720737997683</v>
      </c>
      <c r="B1894" s="1">
        <v>1</v>
      </c>
      <c r="C1894" s="6">
        <v>446.43</v>
      </c>
      <c r="D1894" s="6">
        <v>1</v>
      </c>
      <c r="E1894" s="7" t="s">
        <v>19</v>
      </c>
      <c r="F1894" s="5">
        <v>45123.458333333336</v>
      </c>
      <c r="G1894" s="1">
        <v>1</v>
      </c>
      <c r="H1894" s="5">
        <v>45121.39437858796</v>
      </c>
      <c r="I1894" s="7" t="s">
        <v>49</v>
      </c>
      <c r="J1894" s="7"/>
      <c r="K1894" s="7"/>
      <c r="L1894" s="7" t="s">
        <v>21</v>
      </c>
      <c r="M1894" s="7" t="s">
        <v>52</v>
      </c>
      <c r="N1894" s="7" t="s">
        <v>28</v>
      </c>
      <c r="O1894" s="7" t="s">
        <v>24</v>
      </c>
      <c r="P1894" s="25">
        <f t="shared" si="419"/>
        <v>1893</v>
      </c>
      <c r="Q1894" s="28">
        <f t="shared" si="416"/>
        <v>45108</v>
      </c>
      <c r="R1894" s="28" t="str">
        <f t="shared" si="406"/>
        <v>WEB</v>
      </c>
      <c r="S1894" s="28" t="str">
        <f t="shared" si="407"/>
        <v>OFFLINE</v>
      </c>
      <c r="T1894" s="29">
        <f t="shared" si="408"/>
        <v>1.6863406408094434E-3</v>
      </c>
      <c r="U1894" s="29">
        <f t="shared" si="417"/>
        <v>1.6863406408094434E-3</v>
      </c>
      <c r="V1894" s="30">
        <f t="shared" si="409"/>
        <v>0</v>
      </c>
      <c r="W1894" s="30">
        <f t="shared" si="410"/>
        <v>0</v>
      </c>
      <c r="X1894" s="30">
        <f t="shared" si="411"/>
        <v>0</v>
      </c>
      <c r="Y1894" s="30">
        <f t="shared" si="412"/>
        <v>6.2500200000000001</v>
      </c>
      <c r="Z1894" s="30">
        <f t="shared" si="413"/>
        <v>115</v>
      </c>
      <c r="AA1894" s="30">
        <f t="shared" si="414"/>
        <v>0</v>
      </c>
      <c r="AB1894" s="30">
        <f t="shared" si="415"/>
        <v>0</v>
      </c>
      <c r="AC1894" s="30">
        <f t="shared" si="418"/>
        <v>325.17998</v>
      </c>
    </row>
    <row r="1895" spans="1:29" x14ac:dyDescent="0.35">
      <c r="A1895" s="5">
        <v>45122.45341115741</v>
      </c>
      <c r="B1895" s="1">
        <v>1</v>
      </c>
      <c r="C1895" s="6">
        <v>691.99</v>
      </c>
      <c r="D1895" s="6">
        <v>1</v>
      </c>
      <c r="E1895" s="7" t="s">
        <v>19</v>
      </c>
      <c r="F1895" s="5">
        <v>45123.422439629627</v>
      </c>
      <c r="G1895" s="1">
        <v>1</v>
      </c>
      <c r="H1895" s="5">
        <v>45119.446497974539</v>
      </c>
      <c r="I1895" s="7" t="s">
        <v>49</v>
      </c>
      <c r="J1895" s="7"/>
      <c r="K1895" s="7"/>
      <c r="L1895" s="7" t="s">
        <v>21</v>
      </c>
      <c r="M1895" s="7" t="s">
        <v>52</v>
      </c>
      <c r="N1895" s="7" t="s">
        <v>23</v>
      </c>
      <c r="O1895" s="7" t="s">
        <v>24</v>
      </c>
      <c r="P1895" s="25">
        <f t="shared" si="419"/>
        <v>1894</v>
      </c>
      <c r="Q1895" s="28">
        <f t="shared" si="416"/>
        <v>45108</v>
      </c>
      <c r="R1895" s="28" t="str">
        <f t="shared" si="406"/>
        <v>WEB</v>
      </c>
      <c r="S1895" s="28" t="str">
        <f t="shared" si="407"/>
        <v>OFFLINE</v>
      </c>
      <c r="T1895" s="29">
        <f t="shared" si="408"/>
        <v>1.6863406408094434E-3</v>
      </c>
      <c r="U1895" s="29">
        <f t="shared" si="417"/>
        <v>1.6863406408094434E-3</v>
      </c>
      <c r="V1895" s="30">
        <f t="shared" si="409"/>
        <v>0</v>
      </c>
      <c r="W1895" s="30">
        <f t="shared" si="410"/>
        <v>0</v>
      </c>
      <c r="X1895" s="30">
        <f t="shared" si="411"/>
        <v>0</v>
      </c>
      <c r="Y1895" s="30">
        <f t="shared" si="412"/>
        <v>9.6878600000000006</v>
      </c>
      <c r="Z1895" s="30">
        <f t="shared" si="413"/>
        <v>115</v>
      </c>
      <c r="AA1895" s="30">
        <f t="shared" si="414"/>
        <v>0</v>
      </c>
      <c r="AB1895" s="30">
        <f t="shared" si="415"/>
        <v>0</v>
      </c>
      <c r="AC1895" s="30">
        <f t="shared" si="418"/>
        <v>567.30214000000001</v>
      </c>
    </row>
    <row r="1896" spans="1:29" x14ac:dyDescent="0.35">
      <c r="A1896" s="5">
        <v>45122.61957091435</v>
      </c>
      <c r="B1896" s="1">
        <v>2</v>
      </c>
      <c r="C1896" s="6">
        <v>1057.95</v>
      </c>
      <c r="D1896" s="6">
        <v>1</v>
      </c>
      <c r="E1896" s="7" t="s">
        <v>19</v>
      </c>
      <c r="F1896" s="5">
        <v>45124.408961898145</v>
      </c>
      <c r="G1896" s="1">
        <v>1</v>
      </c>
      <c r="H1896" s="5">
        <v>45119.652230868058</v>
      </c>
      <c r="I1896" s="7" t="s">
        <v>49</v>
      </c>
      <c r="J1896" s="7"/>
      <c r="K1896" s="7" t="s">
        <v>50</v>
      </c>
      <c r="L1896" s="7" t="s">
        <v>31</v>
      </c>
      <c r="M1896" s="7" t="s">
        <v>32</v>
      </c>
      <c r="N1896" s="7" t="s">
        <v>28</v>
      </c>
      <c r="O1896" s="7" t="s">
        <v>51</v>
      </c>
      <c r="P1896" s="25">
        <f t="shared" si="419"/>
        <v>1895</v>
      </c>
      <c r="Q1896" s="28">
        <f t="shared" si="416"/>
        <v>45108</v>
      </c>
      <c r="R1896" s="28" t="str">
        <f t="shared" si="406"/>
        <v>OTA</v>
      </c>
      <c r="S1896" s="28" t="str">
        <f t="shared" si="407"/>
        <v>OTA</v>
      </c>
      <c r="T1896" s="29">
        <f t="shared" si="408"/>
        <v>1.4652014652014652E-3</v>
      </c>
      <c r="U1896" s="29">
        <f t="shared" si="417"/>
        <v>1.4652014652014652E-3</v>
      </c>
      <c r="V1896" s="30">
        <f t="shared" si="409"/>
        <v>158.6925</v>
      </c>
      <c r="W1896" s="30">
        <f t="shared" si="410"/>
        <v>0</v>
      </c>
      <c r="X1896" s="30">
        <f t="shared" si="411"/>
        <v>0</v>
      </c>
      <c r="Y1896" s="30">
        <f t="shared" si="412"/>
        <v>19.043099999999999</v>
      </c>
      <c r="Z1896" s="30">
        <f t="shared" si="413"/>
        <v>153.33333333333331</v>
      </c>
      <c r="AA1896" s="30">
        <f t="shared" si="414"/>
        <v>2.9304029304029302</v>
      </c>
      <c r="AB1896" s="30">
        <f t="shared" si="415"/>
        <v>0</v>
      </c>
      <c r="AC1896" s="30">
        <f t="shared" si="418"/>
        <v>723.95066373626378</v>
      </c>
    </row>
    <row r="1897" spans="1:29" x14ac:dyDescent="0.35">
      <c r="A1897" s="5">
        <v>45122.764011342595</v>
      </c>
      <c r="B1897" s="1">
        <v>3</v>
      </c>
      <c r="C1897" s="6">
        <v>1601.78</v>
      </c>
      <c r="D1897" s="6">
        <v>1</v>
      </c>
      <c r="E1897" s="7" t="s">
        <v>19</v>
      </c>
      <c r="F1897" s="5">
        <v>45125.458333333336</v>
      </c>
      <c r="G1897" s="1">
        <v>1</v>
      </c>
      <c r="H1897" s="5">
        <v>44976.706405034725</v>
      </c>
      <c r="I1897" s="7" t="s">
        <v>49</v>
      </c>
      <c r="J1897" s="7"/>
      <c r="K1897" s="7" t="s">
        <v>30</v>
      </c>
      <c r="L1897" s="7" t="s">
        <v>31</v>
      </c>
      <c r="M1897" s="7" t="s">
        <v>32</v>
      </c>
      <c r="N1897" s="7" t="s">
        <v>33</v>
      </c>
      <c r="O1897" s="7" t="s">
        <v>30</v>
      </c>
      <c r="P1897" s="25">
        <f t="shared" si="419"/>
        <v>1896</v>
      </c>
      <c r="Q1897" s="28">
        <f t="shared" si="416"/>
        <v>45108</v>
      </c>
      <c r="R1897" s="28" t="str">
        <f t="shared" si="406"/>
        <v>OTA</v>
      </c>
      <c r="S1897" s="28" t="str">
        <f t="shared" si="407"/>
        <v>OTA</v>
      </c>
      <c r="T1897" s="29">
        <f t="shared" si="408"/>
        <v>2.1978021978021978E-3</v>
      </c>
      <c r="U1897" s="29">
        <f t="shared" si="417"/>
        <v>2.1978021978021978E-3</v>
      </c>
      <c r="V1897" s="30">
        <f t="shared" si="409"/>
        <v>240.267</v>
      </c>
      <c r="W1897" s="30">
        <f t="shared" si="410"/>
        <v>0</v>
      </c>
      <c r="X1897" s="30">
        <f t="shared" si="411"/>
        <v>0</v>
      </c>
      <c r="Y1897" s="30">
        <f t="shared" si="412"/>
        <v>28.832039999999996</v>
      </c>
      <c r="Z1897" s="30">
        <f t="shared" si="413"/>
        <v>191.66666666666666</v>
      </c>
      <c r="AA1897" s="30">
        <f t="shared" si="414"/>
        <v>4.395604395604396</v>
      </c>
      <c r="AB1897" s="30">
        <f t="shared" si="415"/>
        <v>0</v>
      </c>
      <c r="AC1897" s="30">
        <f t="shared" si="418"/>
        <v>1136.6186889377288</v>
      </c>
    </row>
    <row r="1898" spans="1:29" x14ac:dyDescent="0.35">
      <c r="A1898" s="5">
        <v>45122.767603541666</v>
      </c>
      <c r="B1898" s="1">
        <v>2</v>
      </c>
      <c r="C1898" s="6">
        <v>870.49</v>
      </c>
      <c r="D1898" s="6">
        <v>1</v>
      </c>
      <c r="E1898" s="7" t="s">
        <v>19</v>
      </c>
      <c r="F1898" s="5">
        <v>45124.164025069447</v>
      </c>
      <c r="G1898" s="1">
        <v>1</v>
      </c>
      <c r="H1898" s="5">
        <v>44967.855333518521</v>
      </c>
      <c r="I1898" s="7" t="s">
        <v>49</v>
      </c>
      <c r="J1898" s="7"/>
      <c r="K1898" s="7" t="s">
        <v>50</v>
      </c>
      <c r="L1898" s="7" t="s">
        <v>31</v>
      </c>
      <c r="M1898" s="7" t="s">
        <v>32</v>
      </c>
      <c r="N1898" s="7" t="s">
        <v>28</v>
      </c>
      <c r="O1898" s="7" t="s">
        <v>51</v>
      </c>
      <c r="P1898" s="25">
        <f t="shared" si="419"/>
        <v>1897</v>
      </c>
      <c r="Q1898" s="28">
        <f t="shared" si="416"/>
        <v>45108</v>
      </c>
      <c r="R1898" s="28" t="str">
        <f t="shared" si="406"/>
        <v>OTA</v>
      </c>
      <c r="S1898" s="28" t="str">
        <f t="shared" si="407"/>
        <v>OTA</v>
      </c>
      <c r="T1898" s="29">
        <f t="shared" si="408"/>
        <v>1.4652014652014652E-3</v>
      </c>
      <c r="U1898" s="29">
        <f t="shared" si="417"/>
        <v>1.4652014652014652E-3</v>
      </c>
      <c r="V1898" s="30">
        <f t="shared" si="409"/>
        <v>130.5735</v>
      </c>
      <c r="W1898" s="30">
        <f t="shared" si="410"/>
        <v>0</v>
      </c>
      <c r="X1898" s="30">
        <f t="shared" si="411"/>
        <v>0</v>
      </c>
      <c r="Y1898" s="30">
        <f t="shared" si="412"/>
        <v>15.668819999999998</v>
      </c>
      <c r="Z1898" s="30">
        <f t="shared" si="413"/>
        <v>153.33333333333331</v>
      </c>
      <c r="AA1898" s="30">
        <f t="shared" si="414"/>
        <v>2.9304029304029302</v>
      </c>
      <c r="AB1898" s="30">
        <f t="shared" si="415"/>
        <v>0</v>
      </c>
      <c r="AC1898" s="30">
        <f t="shared" si="418"/>
        <v>567.98394373626377</v>
      </c>
    </row>
    <row r="1899" spans="1:29" x14ac:dyDescent="0.35">
      <c r="A1899" s="5">
        <v>45123.675460034719</v>
      </c>
      <c r="B1899" s="1">
        <v>2</v>
      </c>
      <c r="C1899" s="6">
        <v>1157.1400000000001</v>
      </c>
      <c r="D1899" s="6">
        <v>1</v>
      </c>
      <c r="E1899" s="7" t="s">
        <v>19</v>
      </c>
      <c r="F1899" s="5">
        <v>45125.368644722221</v>
      </c>
      <c r="G1899" s="1">
        <v>1</v>
      </c>
      <c r="H1899" s="5">
        <v>45014.575830601854</v>
      </c>
      <c r="I1899" s="7" t="s">
        <v>20</v>
      </c>
      <c r="J1899" s="7"/>
      <c r="K1899" s="7" t="s">
        <v>30</v>
      </c>
      <c r="L1899" s="7" t="s">
        <v>31</v>
      </c>
      <c r="M1899" s="7" t="s">
        <v>34</v>
      </c>
      <c r="N1899" s="7" t="s">
        <v>33</v>
      </c>
      <c r="O1899" s="7" t="s">
        <v>30</v>
      </c>
      <c r="P1899" s="25">
        <f t="shared" si="419"/>
        <v>1898</v>
      </c>
      <c r="Q1899" s="28">
        <f t="shared" si="416"/>
        <v>45108</v>
      </c>
      <c r="R1899" s="28" t="str">
        <f t="shared" si="406"/>
        <v>OTA</v>
      </c>
      <c r="S1899" s="28" t="str">
        <f t="shared" si="407"/>
        <v>OTA</v>
      </c>
      <c r="T1899" s="29">
        <f t="shared" si="408"/>
        <v>1.4652014652014652E-3</v>
      </c>
      <c r="U1899" s="29">
        <f t="shared" si="417"/>
        <v>1.4652014652014652E-3</v>
      </c>
      <c r="V1899" s="30">
        <f t="shared" si="409"/>
        <v>173.571</v>
      </c>
      <c r="W1899" s="30">
        <f t="shared" si="410"/>
        <v>0</v>
      </c>
      <c r="X1899" s="30">
        <f t="shared" si="411"/>
        <v>0</v>
      </c>
      <c r="Y1899" s="30">
        <f t="shared" si="412"/>
        <v>20.828520000000001</v>
      </c>
      <c r="Z1899" s="30">
        <f t="shared" si="413"/>
        <v>153.33333333333331</v>
      </c>
      <c r="AA1899" s="30">
        <f t="shared" si="414"/>
        <v>2.9304029304029302</v>
      </c>
      <c r="AB1899" s="30">
        <f t="shared" si="415"/>
        <v>0</v>
      </c>
      <c r="AC1899" s="30">
        <f t="shared" si="418"/>
        <v>806.47674373626387</v>
      </c>
    </row>
    <row r="1900" spans="1:29" x14ac:dyDescent="0.35">
      <c r="A1900" s="5">
        <v>45123.814849444447</v>
      </c>
      <c r="B1900" s="1">
        <v>2</v>
      </c>
      <c r="C1900" s="6">
        <v>1652.06</v>
      </c>
      <c r="D1900" s="6">
        <v>1</v>
      </c>
      <c r="E1900" s="7" t="s">
        <v>19</v>
      </c>
      <c r="F1900" s="5">
        <v>45125.419885636577</v>
      </c>
      <c r="G1900" s="1">
        <v>2</v>
      </c>
      <c r="H1900" s="5">
        <v>45116.529991319447</v>
      </c>
      <c r="I1900" s="7" t="s">
        <v>20</v>
      </c>
      <c r="J1900" s="7"/>
      <c r="K1900" s="7" t="s">
        <v>35</v>
      </c>
      <c r="L1900" s="7" t="s">
        <v>31</v>
      </c>
      <c r="M1900" s="7" t="s">
        <v>34</v>
      </c>
      <c r="N1900" s="7" t="s">
        <v>33</v>
      </c>
      <c r="O1900" s="7" t="s">
        <v>47</v>
      </c>
      <c r="P1900" s="25">
        <f t="shared" si="419"/>
        <v>1899</v>
      </c>
      <c r="Q1900" s="28">
        <f t="shared" si="416"/>
        <v>45108</v>
      </c>
      <c r="R1900" s="28" t="str">
        <f t="shared" si="406"/>
        <v>OTA</v>
      </c>
      <c r="S1900" s="28" t="str">
        <f t="shared" si="407"/>
        <v>OTA</v>
      </c>
      <c r="T1900" s="29">
        <f t="shared" si="408"/>
        <v>1.4652014652014652E-3</v>
      </c>
      <c r="U1900" s="29">
        <f t="shared" si="417"/>
        <v>1.4652014652014652E-3</v>
      </c>
      <c r="V1900" s="30">
        <f t="shared" si="409"/>
        <v>247.80899999999997</v>
      </c>
      <c r="W1900" s="30">
        <f t="shared" si="410"/>
        <v>0</v>
      </c>
      <c r="X1900" s="30">
        <f t="shared" si="411"/>
        <v>0</v>
      </c>
      <c r="Y1900" s="30">
        <f t="shared" si="412"/>
        <v>29.737079999999995</v>
      </c>
      <c r="Z1900" s="30">
        <f t="shared" si="413"/>
        <v>153.33333333333331</v>
      </c>
      <c r="AA1900" s="30">
        <f t="shared" si="414"/>
        <v>2.9304029304029302</v>
      </c>
      <c r="AB1900" s="30">
        <f t="shared" si="415"/>
        <v>0</v>
      </c>
      <c r="AC1900" s="30">
        <f t="shared" si="418"/>
        <v>1218.2501837362638</v>
      </c>
    </row>
    <row r="1901" spans="1:29" x14ac:dyDescent="0.35">
      <c r="A1901" s="5">
        <v>45123.865816365738</v>
      </c>
      <c r="B1901" s="1">
        <v>3</v>
      </c>
      <c r="C1901" s="6">
        <v>3185.36</v>
      </c>
      <c r="D1901" s="6">
        <v>1</v>
      </c>
      <c r="E1901" s="7" t="s">
        <v>19</v>
      </c>
      <c r="F1901" s="5">
        <v>45126.370704131943</v>
      </c>
      <c r="G1901" s="1">
        <v>1</v>
      </c>
      <c r="H1901" s="5">
        <v>45110.878258414348</v>
      </c>
      <c r="I1901" s="7" t="s">
        <v>20</v>
      </c>
      <c r="J1901" s="7"/>
      <c r="K1901" s="7" t="s">
        <v>30</v>
      </c>
      <c r="L1901" s="7" t="s">
        <v>31</v>
      </c>
      <c r="M1901" s="7" t="s">
        <v>34</v>
      </c>
      <c r="N1901" s="7" t="s">
        <v>33</v>
      </c>
      <c r="O1901" s="7" t="s">
        <v>30</v>
      </c>
      <c r="P1901" s="25">
        <f t="shared" si="419"/>
        <v>1900</v>
      </c>
      <c r="Q1901" s="28">
        <f t="shared" si="416"/>
        <v>45108</v>
      </c>
      <c r="R1901" s="28" t="str">
        <f t="shared" si="406"/>
        <v>OTA</v>
      </c>
      <c r="S1901" s="28" t="str">
        <f t="shared" si="407"/>
        <v>OTA</v>
      </c>
      <c r="T1901" s="29">
        <f t="shared" si="408"/>
        <v>2.1978021978021978E-3</v>
      </c>
      <c r="U1901" s="29">
        <f t="shared" si="417"/>
        <v>2.1978021978021978E-3</v>
      </c>
      <c r="V1901" s="30">
        <f t="shared" si="409"/>
        <v>477.80399999999997</v>
      </c>
      <c r="W1901" s="30">
        <f t="shared" si="410"/>
        <v>0</v>
      </c>
      <c r="X1901" s="30">
        <f t="shared" si="411"/>
        <v>0</v>
      </c>
      <c r="Y1901" s="30">
        <f t="shared" si="412"/>
        <v>57.336479999999995</v>
      </c>
      <c r="Z1901" s="30">
        <f t="shared" si="413"/>
        <v>191.66666666666666</v>
      </c>
      <c r="AA1901" s="30">
        <f t="shared" si="414"/>
        <v>4.395604395604396</v>
      </c>
      <c r="AB1901" s="30">
        <f t="shared" si="415"/>
        <v>0</v>
      </c>
      <c r="AC1901" s="30">
        <f t="shared" si="418"/>
        <v>2454.157248937729</v>
      </c>
    </row>
    <row r="1902" spans="1:29" x14ac:dyDescent="0.35">
      <c r="A1902" s="5">
        <v>45123.687831817129</v>
      </c>
      <c r="B1902" s="1">
        <v>1</v>
      </c>
      <c r="C1902" s="6">
        <v>847.32</v>
      </c>
      <c r="D1902" s="6">
        <v>1</v>
      </c>
      <c r="E1902" s="7" t="s">
        <v>19</v>
      </c>
      <c r="F1902" s="5">
        <v>45124.458333333336</v>
      </c>
      <c r="G1902" s="1">
        <v>2</v>
      </c>
      <c r="H1902" s="5">
        <v>45123.617315115742</v>
      </c>
      <c r="I1902" s="7" t="s">
        <v>20</v>
      </c>
      <c r="J1902" s="7"/>
      <c r="K1902" s="7"/>
      <c r="L1902" s="7" t="s">
        <v>21</v>
      </c>
      <c r="M1902" s="7" t="s">
        <v>52</v>
      </c>
      <c r="N1902" s="7" t="s">
        <v>23</v>
      </c>
      <c r="O1902" s="7" t="s">
        <v>24</v>
      </c>
      <c r="P1902" s="25">
        <f t="shared" si="419"/>
        <v>1901</v>
      </c>
      <c r="Q1902" s="28">
        <f t="shared" si="416"/>
        <v>45108</v>
      </c>
      <c r="R1902" s="28" t="str">
        <f t="shared" si="406"/>
        <v>WEB</v>
      </c>
      <c r="S1902" s="28" t="str">
        <f t="shared" si="407"/>
        <v>OFFLINE</v>
      </c>
      <c r="T1902" s="29">
        <f t="shared" si="408"/>
        <v>1.6863406408094434E-3</v>
      </c>
      <c r="U1902" s="29">
        <f t="shared" si="417"/>
        <v>1.6863406408094434E-3</v>
      </c>
      <c r="V1902" s="30">
        <f t="shared" si="409"/>
        <v>0</v>
      </c>
      <c r="W1902" s="30">
        <f t="shared" si="410"/>
        <v>0</v>
      </c>
      <c r="X1902" s="30">
        <f t="shared" si="411"/>
        <v>0</v>
      </c>
      <c r="Y1902" s="30">
        <f t="shared" si="412"/>
        <v>11.862480000000001</v>
      </c>
      <c r="Z1902" s="30">
        <f t="shared" si="413"/>
        <v>115</v>
      </c>
      <c r="AA1902" s="30">
        <f t="shared" si="414"/>
        <v>0</v>
      </c>
      <c r="AB1902" s="30">
        <f t="shared" si="415"/>
        <v>0</v>
      </c>
      <c r="AC1902" s="30">
        <f t="shared" si="418"/>
        <v>720.45752000000005</v>
      </c>
    </row>
    <row r="1903" spans="1:29" x14ac:dyDescent="0.35">
      <c r="A1903" s="5">
        <v>45123.823766770831</v>
      </c>
      <c r="B1903" s="1">
        <v>2</v>
      </c>
      <c r="C1903" s="6">
        <v>1953.48</v>
      </c>
      <c r="D1903" s="6">
        <v>1</v>
      </c>
      <c r="E1903" s="7" t="s">
        <v>19</v>
      </c>
      <c r="F1903" s="5">
        <v>45125.42200121528</v>
      </c>
      <c r="G1903" s="1">
        <v>1</v>
      </c>
      <c r="H1903" s="5">
        <v>45112.718107083332</v>
      </c>
      <c r="I1903" s="7" t="s">
        <v>20</v>
      </c>
      <c r="J1903" s="7"/>
      <c r="K1903" s="7" t="s">
        <v>30</v>
      </c>
      <c r="L1903" s="7" t="s">
        <v>31</v>
      </c>
      <c r="M1903" s="7" t="s">
        <v>34</v>
      </c>
      <c r="N1903" s="7" t="s">
        <v>33</v>
      </c>
      <c r="O1903" s="7" t="s">
        <v>30</v>
      </c>
      <c r="P1903" s="25">
        <f t="shared" si="419"/>
        <v>1902</v>
      </c>
      <c r="Q1903" s="28">
        <f t="shared" si="416"/>
        <v>45108</v>
      </c>
      <c r="R1903" s="28" t="str">
        <f t="shared" si="406"/>
        <v>OTA</v>
      </c>
      <c r="S1903" s="28" t="str">
        <f t="shared" si="407"/>
        <v>OTA</v>
      </c>
      <c r="T1903" s="29">
        <f t="shared" si="408"/>
        <v>1.4652014652014652E-3</v>
      </c>
      <c r="U1903" s="29">
        <f t="shared" si="417"/>
        <v>1.4652014652014652E-3</v>
      </c>
      <c r="V1903" s="30">
        <f t="shared" si="409"/>
        <v>293.02199999999999</v>
      </c>
      <c r="W1903" s="30">
        <f t="shared" si="410"/>
        <v>0</v>
      </c>
      <c r="X1903" s="30">
        <f t="shared" si="411"/>
        <v>0</v>
      </c>
      <c r="Y1903" s="30">
        <f t="shared" si="412"/>
        <v>35.162639999999996</v>
      </c>
      <c r="Z1903" s="30">
        <f t="shared" si="413"/>
        <v>153.33333333333331</v>
      </c>
      <c r="AA1903" s="30">
        <f t="shared" si="414"/>
        <v>2.9304029304029302</v>
      </c>
      <c r="AB1903" s="30">
        <f t="shared" si="415"/>
        <v>0</v>
      </c>
      <c r="AC1903" s="30">
        <f t="shared" si="418"/>
        <v>1469.0316237362638</v>
      </c>
    </row>
    <row r="1904" spans="1:29" x14ac:dyDescent="0.35">
      <c r="A1904" s="5">
        <v>45123.849173240742</v>
      </c>
      <c r="B1904" s="1">
        <v>2</v>
      </c>
      <c r="C1904" s="6">
        <v>1736.43</v>
      </c>
      <c r="D1904" s="6">
        <v>1</v>
      </c>
      <c r="E1904" s="7" t="s">
        <v>19</v>
      </c>
      <c r="F1904" s="5">
        <v>45125.458333333336</v>
      </c>
      <c r="G1904" s="1">
        <v>2</v>
      </c>
      <c r="H1904" s="5">
        <v>45123.021502627314</v>
      </c>
      <c r="I1904" s="7" t="s">
        <v>20</v>
      </c>
      <c r="J1904" s="7"/>
      <c r="K1904" s="7"/>
      <c r="L1904" s="7" t="s">
        <v>21</v>
      </c>
      <c r="M1904" s="7" t="s">
        <v>99</v>
      </c>
      <c r="N1904" s="7" t="s">
        <v>28</v>
      </c>
      <c r="O1904" s="7" t="s">
        <v>46</v>
      </c>
      <c r="P1904" s="25">
        <f t="shared" si="419"/>
        <v>1903</v>
      </c>
      <c r="Q1904" s="28">
        <f t="shared" si="416"/>
        <v>45108</v>
      </c>
      <c r="R1904" s="28" t="str">
        <f t="shared" si="406"/>
        <v>WEB</v>
      </c>
      <c r="S1904" s="28" t="str">
        <f t="shared" si="407"/>
        <v>WEBSITE</v>
      </c>
      <c r="T1904" s="29">
        <f t="shared" si="408"/>
        <v>3.3726812816188868E-3</v>
      </c>
      <c r="U1904" s="29">
        <f t="shared" si="417"/>
        <v>3.3726812816188868E-3</v>
      </c>
      <c r="V1904" s="30">
        <f t="shared" si="409"/>
        <v>17.3643</v>
      </c>
      <c r="W1904" s="30">
        <f t="shared" si="410"/>
        <v>50</v>
      </c>
      <c r="X1904" s="30">
        <f t="shared" si="411"/>
        <v>0</v>
      </c>
      <c r="Y1904" s="30">
        <f t="shared" si="412"/>
        <v>24.310020000000002</v>
      </c>
      <c r="Z1904" s="30">
        <f t="shared" si="413"/>
        <v>153.33333333333331</v>
      </c>
      <c r="AA1904" s="30">
        <f t="shared" si="414"/>
        <v>33.726812816188868</v>
      </c>
      <c r="AB1904" s="30">
        <f t="shared" si="415"/>
        <v>0</v>
      </c>
      <c r="AC1904" s="30">
        <f t="shared" si="418"/>
        <v>1457.6955338504779</v>
      </c>
    </row>
    <row r="1905" spans="1:29" x14ac:dyDescent="0.35">
      <c r="A1905" s="5">
        <v>45123.95399357639</v>
      </c>
      <c r="B1905" s="1">
        <v>2</v>
      </c>
      <c r="C1905" s="6">
        <v>1801.56</v>
      </c>
      <c r="D1905" s="6">
        <v>1</v>
      </c>
      <c r="E1905" s="7" t="s">
        <v>19</v>
      </c>
      <c r="F1905" s="5">
        <v>45125.304802256942</v>
      </c>
      <c r="G1905" s="1">
        <v>2</v>
      </c>
      <c r="H1905" s="5">
        <v>44947.037285104168</v>
      </c>
      <c r="I1905" s="7" t="s">
        <v>20</v>
      </c>
      <c r="J1905" s="7"/>
      <c r="K1905" s="7" t="s">
        <v>35</v>
      </c>
      <c r="L1905" s="7" t="s">
        <v>31</v>
      </c>
      <c r="M1905" s="7" t="s">
        <v>32</v>
      </c>
      <c r="N1905" s="7" t="s">
        <v>33</v>
      </c>
      <c r="O1905" s="7" t="s">
        <v>47</v>
      </c>
      <c r="P1905" s="25">
        <f t="shared" si="419"/>
        <v>1904</v>
      </c>
      <c r="Q1905" s="28">
        <f t="shared" si="416"/>
        <v>45108</v>
      </c>
      <c r="R1905" s="28" t="str">
        <f t="shared" si="406"/>
        <v>OTA</v>
      </c>
      <c r="S1905" s="28" t="str">
        <f t="shared" si="407"/>
        <v>OTA</v>
      </c>
      <c r="T1905" s="29">
        <f t="shared" si="408"/>
        <v>1.4652014652014652E-3</v>
      </c>
      <c r="U1905" s="29">
        <f t="shared" si="417"/>
        <v>1.4652014652014652E-3</v>
      </c>
      <c r="V1905" s="30">
        <f t="shared" si="409"/>
        <v>270.23399999999998</v>
      </c>
      <c r="W1905" s="30">
        <f t="shared" si="410"/>
        <v>0</v>
      </c>
      <c r="X1905" s="30">
        <f t="shared" si="411"/>
        <v>0</v>
      </c>
      <c r="Y1905" s="30">
        <f t="shared" si="412"/>
        <v>32.428079999999994</v>
      </c>
      <c r="Z1905" s="30">
        <f t="shared" si="413"/>
        <v>153.33333333333331</v>
      </c>
      <c r="AA1905" s="30">
        <f t="shared" si="414"/>
        <v>2.9304029304029302</v>
      </c>
      <c r="AB1905" s="30">
        <f t="shared" si="415"/>
        <v>0</v>
      </c>
      <c r="AC1905" s="30">
        <f t="shared" si="418"/>
        <v>1342.6341837362638</v>
      </c>
    </row>
    <row r="1906" spans="1:29" x14ac:dyDescent="0.35">
      <c r="A1906" s="5">
        <v>45123.954278634257</v>
      </c>
      <c r="B1906" s="1">
        <v>2</v>
      </c>
      <c r="C1906" s="6">
        <v>1801.56</v>
      </c>
      <c r="D1906" s="6">
        <v>1</v>
      </c>
      <c r="E1906" s="7" t="s">
        <v>19</v>
      </c>
      <c r="F1906" s="5">
        <v>45125.305024803238</v>
      </c>
      <c r="G1906" s="1">
        <v>2</v>
      </c>
      <c r="H1906" s="5">
        <v>44947.037360173614</v>
      </c>
      <c r="I1906" s="7" t="s">
        <v>20</v>
      </c>
      <c r="J1906" s="7"/>
      <c r="K1906" s="7" t="s">
        <v>35</v>
      </c>
      <c r="L1906" s="7" t="s">
        <v>31</v>
      </c>
      <c r="M1906" s="7" t="s">
        <v>32</v>
      </c>
      <c r="N1906" s="7" t="s">
        <v>33</v>
      </c>
      <c r="O1906" s="7" t="s">
        <v>47</v>
      </c>
      <c r="P1906" s="25">
        <f t="shared" si="419"/>
        <v>1905</v>
      </c>
      <c r="Q1906" s="28">
        <f t="shared" si="416"/>
        <v>45108</v>
      </c>
      <c r="R1906" s="28" t="str">
        <f t="shared" si="406"/>
        <v>OTA</v>
      </c>
      <c r="S1906" s="28" t="str">
        <f t="shared" si="407"/>
        <v>OTA</v>
      </c>
      <c r="T1906" s="29">
        <f t="shared" si="408"/>
        <v>1.4652014652014652E-3</v>
      </c>
      <c r="U1906" s="29">
        <f t="shared" si="417"/>
        <v>1.4652014652014652E-3</v>
      </c>
      <c r="V1906" s="30">
        <f t="shared" si="409"/>
        <v>270.23399999999998</v>
      </c>
      <c r="W1906" s="30">
        <f t="shared" si="410"/>
        <v>0</v>
      </c>
      <c r="X1906" s="30">
        <f t="shared" si="411"/>
        <v>0</v>
      </c>
      <c r="Y1906" s="30">
        <f t="shared" si="412"/>
        <v>32.428079999999994</v>
      </c>
      <c r="Z1906" s="30">
        <f t="shared" si="413"/>
        <v>153.33333333333331</v>
      </c>
      <c r="AA1906" s="30">
        <f t="shared" si="414"/>
        <v>2.9304029304029302</v>
      </c>
      <c r="AB1906" s="30">
        <f t="shared" si="415"/>
        <v>0</v>
      </c>
      <c r="AC1906" s="30">
        <f t="shared" si="418"/>
        <v>1342.6341837362638</v>
      </c>
    </row>
    <row r="1907" spans="1:29" x14ac:dyDescent="0.35">
      <c r="A1907" s="5">
        <v>45123.954509479168</v>
      </c>
      <c r="B1907" s="1">
        <v>2</v>
      </c>
      <c r="C1907" s="6">
        <v>1801.56</v>
      </c>
      <c r="D1907" s="6">
        <v>1</v>
      </c>
      <c r="E1907" s="7" t="s">
        <v>19</v>
      </c>
      <c r="F1907" s="5">
        <v>45125.307330717595</v>
      </c>
      <c r="G1907" s="1">
        <v>2</v>
      </c>
      <c r="H1907" s="5">
        <v>44947.037328495368</v>
      </c>
      <c r="I1907" s="7" t="s">
        <v>20</v>
      </c>
      <c r="J1907" s="7"/>
      <c r="K1907" s="7" t="s">
        <v>35</v>
      </c>
      <c r="L1907" s="7" t="s">
        <v>31</v>
      </c>
      <c r="M1907" s="7" t="s">
        <v>32</v>
      </c>
      <c r="N1907" s="7" t="s">
        <v>33</v>
      </c>
      <c r="O1907" s="7" t="s">
        <v>47</v>
      </c>
      <c r="P1907" s="25">
        <f t="shared" si="419"/>
        <v>1906</v>
      </c>
      <c r="Q1907" s="28">
        <f t="shared" si="416"/>
        <v>45108</v>
      </c>
      <c r="R1907" s="28" t="str">
        <f t="shared" si="406"/>
        <v>OTA</v>
      </c>
      <c r="S1907" s="28" t="str">
        <f t="shared" si="407"/>
        <v>OTA</v>
      </c>
      <c r="T1907" s="29">
        <f t="shared" si="408"/>
        <v>1.4652014652014652E-3</v>
      </c>
      <c r="U1907" s="29">
        <f t="shared" si="417"/>
        <v>1.4652014652014652E-3</v>
      </c>
      <c r="V1907" s="30">
        <f t="shared" si="409"/>
        <v>270.23399999999998</v>
      </c>
      <c r="W1907" s="30">
        <f t="shared" si="410"/>
        <v>0</v>
      </c>
      <c r="X1907" s="30">
        <f t="shared" si="411"/>
        <v>0</v>
      </c>
      <c r="Y1907" s="30">
        <f t="shared" si="412"/>
        <v>32.428079999999994</v>
      </c>
      <c r="Z1907" s="30">
        <f t="shared" si="413"/>
        <v>153.33333333333331</v>
      </c>
      <c r="AA1907" s="30">
        <f t="shared" si="414"/>
        <v>2.9304029304029302</v>
      </c>
      <c r="AB1907" s="30">
        <f t="shared" si="415"/>
        <v>0</v>
      </c>
      <c r="AC1907" s="30">
        <f t="shared" si="418"/>
        <v>1342.6341837362638</v>
      </c>
    </row>
    <row r="1908" spans="1:29" x14ac:dyDescent="0.35">
      <c r="A1908" s="5">
        <v>45123.791847210647</v>
      </c>
      <c r="B1908" s="1">
        <v>1</v>
      </c>
      <c r="C1908" s="6">
        <v>1105.3399999999999</v>
      </c>
      <c r="D1908" s="6">
        <v>1</v>
      </c>
      <c r="E1908" s="7" t="s">
        <v>19</v>
      </c>
      <c r="F1908" s="5">
        <v>45124.389421215281</v>
      </c>
      <c r="G1908" s="1">
        <v>2</v>
      </c>
      <c r="H1908" s="5">
        <v>45107.845961921295</v>
      </c>
      <c r="I1908" s="7" t="s">
        <v>20</v>
      </c>
      <c r="J1908" s="7"/>
      <c r="K1908" s="7" t="s">
        <v>35</v>
      </c>
      <c r="L1908" s="7" t="s">
        <v>31</v>
      </c>
      <c r="M1908" s="7" t="s">
        <v>34</v>
      </c>
      <c r="N1908" s="7" t="s">
        <v>33</v>
      </c>
      <c r="O1908" s="7" t="s">
        <v>37</v>
      </c>
      <c r="P1908" s="25">
        <f t="shared" si="419"/>
        <v>1907</v>
      </c>
      <c r="Q1908" s="28">
        <f t="shared" si="416"/>
        <v>45108</v>
      </c>
      <c r="R1908" s="28" t="str">
        <f t="shared" si="406"/>
        <v>OTA</v>
      </c>
      <c r="S1908" s="28" t="str">
        <f t="shared" si="407"/>
        <v>OTA</v>
      </c>
      <c r="T1908" s="29">
        <f t="shared" si="408"/>
        <v>7.326007326007326E-4</v>
      </c>
      <c r="U1908" s="29">
        <f t="shared" si="417"/>
        <v>7.326007326007326E-4</v>
      </c>
      <c r="V1908" s="30">
        <f t="shared" si="409"/>
        <v>165.80099999999999</v>
      </c>
      <c r="W1908" s="30">
        <f t="shared" si="410"/>
        <v>0</v>
      </c>
      <c r="X1908" s="30">
        <f t="shared" si="411"/>
        <v>0</v>
      </c>
      <c r="Y1908" s="30">
        <f t="shared" si="412"/>
        <v>19.896119999999996</v>
      </c>
      <c r="Z1908" s="30">
        <f t="shared" si="413"/>
        <v>115</v>
      </c>
      <c r="AA1908" s="30">
        <f t="shared" si="414"/>
        <v>1.4652014652014651</v>
      </c>
      <c r="AB1908" s="30">
        <f t="shared" si="415"/>
        <v>0</v>
      </c>
      <c r="AC1908" s="30">
        <f t="shared" si="418"/>
        <v>803.17767853479847</v>
      </c>
    </row>
    <row r="1909" spans="1:29" x14ac:dyDescent="0.35">
      <c r="A1909" s="5">
        <v>45124.040433807873</v>
      </c>
      <c r="B1909" s="1">
        <v>2</v>
      </c>
      <c r="C1909" s="6">
        <v>1688.12</v>
      </c>
      <c r="D1909" s="6">
        <v>1</v>
      </c>
      <c r="E1909" s="7" t="s">
        <v>19</v>
      </c>
      <c r="F1909" s="5">
        <v>45125.43999540509</v>
      </c>
      <c r="G1909" s="1">
        <v>2</v>
      </c>
      <c r="H1909" s="5">
        <v>45111.550158240738</v>
      </c>
      <c r="I1909" s="7" t="s">
        <v>41</v>
      </c>
      <c r="J1909" s="7"/>
      <c r="K1909" s="7" t="s">
        <v>38</v>
      </c>
      <c r="L1909" s="7" t="s">
        <v>31</v>
      </c>
      <c r="M1909" s="7" t="s">
        <v>34</v>
      </c>
      <c r="N1909" s="7" t="s">
        <v>23</v>
      </c>
      <c r="O1909" s="7" t="s">
        <v>38</v>
      </c>
      <c r="P1909" s="25">
        <f t="shared" si="419"/>
        <v>1908</v>
      </c>
      <c r="Q1909" s="28">
        <f t="shared" si="416"/>
        <v>45108</v>
      </c>
      <c r="R1909" s="28" t="str">
        <f t="shared" si="406"/>
        <v>OTA</v>
      </c>
      <c r="S1909" s="28" t="str">
        <f t="shared" si="407"/>
        <v>OTA</v>
      </c>
      <c r="T1909" s="29">
        <f t="shared" si="408"/>
        <v>1.4652014652014652E-3</v>
      </c>
      <c r="U1909" s="29">
        <f t="shared" si="417"/>
        <v>1.4652014652014652E-3</v>
      </c>
      <c r="V1909" s="30">
        <f t="shared" si="409"/>
        <v>253.21799999999996</v>
      </c>
      <c r="W1909" s="30">
        <f t="shared" si="410"/>
        <v>0</v>
      </c>
      <c r="X1909" s="30">
        <f t="shared" si="411"/>
        <v>0</v>
      </c>
      <c r="Y1909" s="30">
        <f t="shared" si="412"/>
        <v>30.386159999999997</v>
      </c>
      <c r="Z1909" s="30">
        <f t="shared" si="413"/>
        <v>153.33333333333331</v>
      </c>
      <c r="AA1909" s="30">
        <f t="shared" si="414"/>
        <v>2.9304029304029302</v>
      </c>
      <c r="AB1909" s="30">
        <f t="shared" si="415"/>
        <v>0</v>
      </c>
      <c r="AC1909" s="30">
        <f t="shared" si="418"/>
        <v>1248.2521037362637</v>
      </c>
    </row>
    <row r="1910" spans="1:29" x14ac:dyDescent="0.35">
      <c r="A1910" s="5">
        <v>45123.744744953707</v>
      </c>
      <c r="B1910" s="1">
        <v>1</v>
      </c>
      <c r="C1910" s="6">
        <v>1114.6300000000001</v>
      </c>
      <c r="D1910" s="6">
        <v>1</v>
      </c>
      <c r="E1910" s="7" t="s">
        <v>19</v>
      </c>
      <c r="F1910" s="5">
        <v>45124.390977418981</v>
      </c>
      <c r="G1910" s="1">
        <v>1</v>
      </c>
      <c r="H1910" s="5">
        <v>45119.854792523147</v>
      </c>
      <c r="I1910" s="7" t="s">
        <v>41</v>
      </c>
      <c r="J1910" s="7"/>
      <c r="K1910" s="7"/>
      <c r="L1910" s="7" t="s">
        <v>21</v>
      </c>
      <c r="M1910" s="7" t="s">
        <v>52</v>
      </c>
      <c r="N1910" s="7" t="s">
        <v>28</v>
      </c>
      <c r="O1910" s="7" t="s">
        <v>46</v>
      </c>
      <c r="P1910" s="25">
        <f t="shared" si="419"/>
        <v>1909</v>
      </c>
      <c r="Q1910" s="28">
        <f t="shared" si="416"/>
        <v>45108</v>
      </c>
      <c r="R1910" s="28" t="str">
        <f t="shared" si="406"/>
        <v>WEB</v>
      </c>
      <c r="S1910" s="28" t="str">
        <f t="shared" si="407"/>
        <v>WEBSITE</v>
      </c>
      <c r="T1910" s="29">
        <f t="shared" si="408"/>
        <v>1.6863406408094434E-3</v>
      </c>
      <c r="U1910" s="29">
        <f t="shared" si="417"/>
        <v>1.6863406408094434E-3</v>
      </c>
      <c r="V1910" s="30">
        <f t="shared" si="409"/>
        <v>11.146300000000002</v>
      </c>
      <c r="W1910" s="30">
        <f t="shared" si="410"/>
        <v>50</v>
      </c>
      <c r="X1910" s="30">
        <f t="shared" si="411"/>
        <v>0</v>
      </c>
      <c r="Y1910" s="30">
        <f t="shared" si="412"/>
        <v>15.604820000000002</v>
      </c>
      <c r="Z1910" s="30">
        <f t="shared" si="413"/>
        <v>115</v>
      </c>
      <c r="AA1910" s="30">
        <f t="shared" si="414"/>
        <v>16.863406408094434</v>
      </c>
      <c r="AB1910" s="30">
        <f t="shared" si="415"/>
        <v>0</v>
      </c>
      <c r="AC1910" s="30">
        <f t="shared" si="418"/>
        <v>906.01547359190567</v>
      </c>
    </row>
    <row r="1911" spans="1:29" x14ac:dyDescent="0.35">
      <c r="A1911" s="5">
        <v>45123.744744953707</v>
      </c>
      <c r="B1911" s="1">
        <v>1</v>
      </c>
      <c r="C1911" s="6">
        <v>1114.6300000000001</v>
      </c>
      <c r="D1911" s="6">
        <v>1</v>
      </c>
      <c r="E1911" s="7" t="s">
        <v>19</v>
      </c>
      <c r="F1911" s="5">
        <v>45124.390844108799</v>
      </c>
      <c r="G1911" s="1">
        <v>2</v>
      </c>
      <c r="H1911" s="5">
        <v>45119.854792523147</v>
      </c>
      <c r="I1911" s="7" t="s">
        <v>41</v>
      </c>
      <c r="J1911" s="7"/>
      <c r="K1911" s="7"/>
      <c r="L1911" s="7" t="s">
        <v>21</v>
      </c>
      <c r="M1911" s="7" t="s">
        <v>52</v>
      </c>
      <c r="N1911" s="7" t="s">
        <v>28</v>
      </c>
      <c r="O1911" s="7" t="s">
        <v>46</v>
      </c>
      <c r="P1911" s="25">
        <f t="shared" si="419"/>
        <v>1910</v>
      </c>
      <c r="Q1911" s="28">
        <f t="shared" si="416"/>
        <v>45108</v>
      </c>
      <c r="R1911" s="28" t="str">
        <f t="shared" si="406"/>
        <v>WEB</v>
      </c>
      <c r="S1911" s="28" t="str">
        <f t="shared" si="407"/>
        <v>WEBSITE</v>
      </c>
      <c r="T1911" s="29">
        <f t="shared" si="408"/>
        <v>1.6863406408094434E-3</v>
      </c>
      <c r="U1911" s="29">
        <f t="shared" si="417"/>
        <v>1.6863406408094434E-3</v>
      </c>
      <c r="V1911" s="30">
        <f t="shared" si="409"/>
        <v>11.146300000000002</v>
      </c>
      <c r="W1911" s="30">
        <f t="shared" si="410"/>
        <v>50</v>
      </c>
      <c r="X1911" s="30">
        <f t="shared" si="411"/>
        <v>0</v>
      </c>
      <c r="Y1911" s="30">
        <f t="shared" si="412"/>
        <v>15.604820000000002</v>
      </c>
      <c r="Z1911" s="30">
        <f t="shared" si="413"/>
        <v>115</v>
      </c>
      <c r="AA1911" s="30">
        <f t="shared" si="414"/>
        <v>16.863406408094434</v>
      </c>
      <c r="AB1911" s="30">
        <f t="shared" si="415"/>
        <v>0</v>
      </c>
      <c r="AC1911" s="30">
        <f t="shared" si="418"/>
        <v>906.01547359190567</v>
      </c>
    </row>
    <row r="1912" spans="1:29" x14ac:dyDescent="0.35">
      <c r="A1912" s="5">
        <v>45123.737707118053</v>
      </c>
      <c r="B1912" s="1">
        <v>3</v>
      </c>
      <c r="C1912" s="6">
        <v>3336.12</v>
      </c>
      <c r="D1912" s="6">
        <v>1</v>
      </c>
      <c r="E1912" s="7" t="s">
        <v>19</v>
      </c>
      <c r="F1912" s="5">
        <v>45126.458333333336</v>
      </c>
      <c r="G1912" s="1">
        <v>2</v>
      </c>
      <c r="H1912" s="5">
        <v>45123.737363020831</v>
      </c>
      <c r="I1912" s="7" t="s">
        <v>41</v>
      </c>
      <c r="J1912" s="7"/>
      <c r="K1912" s="7"/>
      <c r="L1912" s="7" t="s">
        <v>21</v>
      </c>
      <c r="M1912" s="7" t="s">
        <v>52</v>
      </c>
      <c r="N1912" s="7" t="s">
        <v>23</v>
      </c>
      <c r="O1912" s="7" t="s">
        <v>24</v>
      </c>
      <c r="P1912" s="25">
        <f t="shared" si="419"/>
        <v>1911</v>
      </c>
      <c r="Q1912" s="28">
        <f t="shared" si="416"/>
        <v>45108</v>
      </c>
      <c r="R1912" s="28" t="str">
        <f t="shared" si="406"/>
        <v>WEB</v>
      </c>
      <c r="S1912" s="28" t="str">
        <f t="shared" si="407"/>
        <v>OFFLINE</v>
      </c>
      <c r="T1912" s="29">
        <f t="shared" si="408"/>
        <v>5.0590219224283303E-3</v>
      </c>
      <c r="U1912" s="29">
        <f t="shared" si="417"/>
        <v>5.0590219224283303E-3</v>
      </c>
      <c r="V1912" s="30">
        <f t="shared" si="409"/>
        <v>0</v>
      </c>
      <c r="W1912" s="30">
        <f t="shared" si="410"/>
        <v>0</v>
      </c>
      <c r="X1912" s="30">
        <f t="shared" si="411"/>
        <v>0</v>
      </c>
      <c r="Y1912" s="30">
        <f t="shared" si="412"/>
        <v>46.705680000000001</v>
      </c>
      <c r="Z1912" s="30">
        <f t="shared" si="413"/>
        <v>191.66666666666666</v>
      </c>
      <c r="AA1912" s="30">
        <f t="shared" si="414"/>
        <v>0</v>
      </c>
      <c r="AB1912" s="30">
        <f t="shared" si="415"/>
        <v>0</v>
      </c>
      <c r="AC1912" s="30">
        <f t="shared" si="418"/>
        <v>3097.7476533333333</v>
      </c>
    </row>
    <row r="1913" spans="1:29" x14ac:dyDescent="0.35">
      <c r="A1913" s="5">
        <v>45124.068137951392</v>
      </c>
      <c r="B1913" s="1">
        <v>1</v>
      </c>
      <c r="C1913" s="6">
        <v>1114.6300000000001</v>
      </c>
      <c r="D1913" s="6">
        <v>1</v>
      </c>
      <c r="E1913" s="7" t="s">
        <v>19</v>
      </c>
      <c r="F1913" s="5">
        <v>45124.458333333336</v>
      </c>
      <c r="G1913" s="1">
        <v>2</v>
      </c>
      <c r="H1913" s="5">
        <v>45124.066500266206</v>
      </c>
      <c r="I1913" s="7" t="s">
        <v>42</v>
      </c>
      <c r="J1913" s="7"/>
      <c r="K1913" s="7"/>
      <c r="L1913" s="7" t="s">
        <v>21</v>
      </c>
      <c r="M1913" s="7" t="s">
        <v>52</v>
      </c>
      <c r="N1913" s="7" t="s">
        <v>23</v>
      </c>
      <c r="O1913" s="7" t="s">
        <v>24</v>
      </c>
      <c r="P1913" s="25">
        <f t="shared" si="419"/>
        <v>1912</v>
      </c>
      <c r="Q1913" s="28">
        <f t="shared" si="416"/>
        <v>45108</v>
      </c>
      <c r="R1913" s="28" t="str">
        <f t="shared" si="406"/>
        <v>WEB</v>
      </c>
      <c r="S1913" s="28" t="str">
        <f t="shared" si="407"/>
        <v>OFFLINE</v>
      </c>
      <c r="T1913" s="29">
        <f t="shared" si="408"/>
        <v>1.6863406408094434E-3</v>
      </c>
      <c r="U1913" s="29">
        <f t="shared" si="417"/>
        <v>1.6863406408094434E-3</v>
      </c>
      <c r="V1913" s="30">
        <f t="shared" si="409"/>
        <v>0</v>
      </c>
      <c r="W1913" s="30">
        <f t="shared" si="410"/>
        <v>0</v>
      </c>
      <c r="X1913" s="30">
        <f t="shared" si="411"/>
        <v>0</v>
      </c>
      <c r="Y1913" s="30">
        <f t="shared" si="412"/>
        <v>15.604820000000002</v>
      </c>
      <c r="Z1913" s="30">
        <f t="shared" si="413"/>
        <v>115</v>
      </c>
      <c r="AA1913" s="30">
        <f t="shared" si="414"/>
        <v>0</v>
      </c>
      <c r="AB1913" s="30">
        <f t="shared" si="415"/>
        <v>0</v>
      </c>
      <c r="AC1913" s="30">
        <f t="shared" si="418"/>
        <v>984.02518000000009</v>
      </c>
    </row>
    <row r="1914" spans="1:29" x14ac:dyDescent="0.35">
      <c r="A1914" s="5">
        <v>45123.63180758102</v>
      </c>
      <c r="B1914" s="1">
        <v>1</v>
      </c>
      <c r="C1914" s="6">
        <v>1448.44</v>
      </c>
      <c r="D1914" s="6">
        <v>1</v>
      </c>
      <c r="E1914" s="7" t="s">
        <v>19</v>
      </c>
      <c r="F1914" s="5">
        <v>45124.247785243053</v>
      </c>
      <c r="G1914" s="1">
        <v>4</v>
      </c>
      <c r="H1914" s="5">
        <v>45007.417167905092</v>
      </c>
      <c r="I1914" s="7" t="s">
        <v>44</v>
      </c>
      <c r="J1914" s="7"/>
      <c r="K1914" s="7"/>
      <c r="L1914" s="7" t="s">
        <v>21</v>
      </c>
      <c r="M1914" s="7" t="s">
        <v>45</v>
      </c>
      <c r="N1914" s="7" t="s">
        <v>33</v>
      </c>
      <c r="O1914" s="7" t="s">
        <v>46</v>
      </c>
      <c r="P1914" s="25">
        <f t="shared" si="419"/>
        <v>1913</v>
      </c>
      <c r="Q1914" s="28">
        <f t="shared" si="416"/>
        <v>45108</v>
      </c>
      <c r="R1914" s="28" t="str">
        <f t="shared" si="406"/>
        <v>WEB</v>
      </c>
      <c r="S1914" s="28" t="str">
        <f t="shared" si="407"/>
        <v>WEBSITE</v>
      </c>
      <c r="T1914" s="29">
        <f t="shared" si="408"/>
        <v>1.6863406408094434E-3</v>
      </c>
      <c r="U1914" s="29">
        <f t="shared" si="417"/>
        <v>1.6863406408094434E-3</v>
      </c>
      <c r="V1914" s="30">
        <f t="shared" si="409"/>
        <v>14.484400000000001</v>
      </c>
      <c r="W1914" s="30">
        <f t="shared" si="410"/>
        <v>50</v>
      </c>
      <c r="X1914" s="30">
        <f t="shared" si="411"/>
        <v>0</v>
      </c>
      <c r="Y1914" s="30">
        <f t="shared" si="412"/>
        <v>20.27816</v>
      </c>
      <c r="Z1914" s="30">
        <f t="shared" si="413"/>
        <v>115</v>
      </c>
      <c r="AA1914" s="30">
        <f t="shared" si="414"/>
        <v>16.863406408094434</v>
      </c>
      <c r="AB1914" s="30">
        <f t="shared" si="415"/>
        <v>0</v>
      </c>
      <c r="AC1914" s="30">
        <f t="shared" si="418"/>
        <v>1231.8140335919056</v>
      </c>
    </row>
    <row r="1915" spans="1:29" x14ac:dyDescent="0.35">
      <c r="A1915" s="5">
        <v>45123.824576782405</v>
      </c>
      <c r="B1915" s="1">
        <v>3</v>
      </c>
      <c r="C1915" s="6">
        <v>6782.13</v>
      </c>
      <c r="D1915" s="6">
        <v>1</v>
      </c>
      <c r="E1915" s="7" t="s">
        <v>19</v>
      </c>
      <c r="F1915" s="5">
        <v>45126.231303518522</v>
      </c>
      <c r="G1915" s="1">
        <v>3</v>
      </c>
      <c r="H1915" s="5">
        <v>45025.442495219904</v>
      </c>
      <c r="I1915" s="7" t="s">
        <v>44</v>
      </c>
      <c r="J1915" s="7"/>
      <c r="K1915" s="7" t="s">
        <v>35</v>
      </c>
      <c r="L1915" s="7" t="s">
        <v>31</v>
      </c>
      <c r="M1915" s="7" t="s">
        <v>32</v>
      </c>
      <c r="N1915" s="7" t="s">
        <v>33</v>
      </c>
      <c r="O1915" s="7" t="s">
        <v>47</v>
      </c>
      <c r="P1915" s="25">
        <f t="shared" si="419"/>
        <v>1914</v>
      </c>
      <c r="Q1915" s="28">
        <f t="shared" si="416"/>
        <v>45108</v>
      </c>
      <c r="R1915" s="28" t="str">
        <f t="shared" si="406"/>
        <v>OTA</v>
      </c>
      <c r="S1915" s="28" t="str">
        <f t="shared" si="407"/>
        <v>OTA</v>
      </c>
      <c r="T1915" s="29">
        <f t="shared" si="408"/>
        <v>2.1978021978021978E-3</v>
      </c>
      <c r="U1915" s="29">
        <f t="shared" si="417"/>
        <v>2.1978021978021978E-3</v>
      </c>
      <c r="V1915" s="30">
        <f t="shared" si="409"/>
        <v>1017.3194999999999</v>
      </c>
      <c r="W1915" s="30">
        <f t="shared" si="410"/>
        <v>0</v>
      </c>
      <c r="X1915" s="30">
        <f t="shared" si="411"/>
        <v>0</v>
      </c>
      <c r="Y1915" s="30">
        <f t="shared" si="412"/>
        <v>122.07834</v>
      </c>
      <c r="Z1915" s="30">
        <f t="shared" si="413"/>
        <v>191.66666666666666</v>
      </c>
      <c r="AA1915" s="30">
        <f t="shared" si="414"/>
        <v>4.395604395604396</v>
      </c>
      <c r="AB1915" s="30">
        <f t="shared" si="415"/>
        <v>0</v>
      </c>
      <c r="AC1915" s="30">
        <f t="shared" si="418"/>
        <v>5446.6698889377294</v>
      </c>
    </row>
    <row r="1916" spans="1:29" x14ac:dyDescent="0.35">
      <c r="A1916" s="5">
        <v>45123.691371759262</v>
      </c>
      <c r="B1916" s="1">
        <v>3</v>
      </c>
      <c r="C1916" s="6">
        <v>4657.1400000000003</v>
      </c>
      <c r="D1916" s="6">
        <v>1</v>
      </c>
      <c r="E1916" s="7" t="s">
        <v>19</v>
      </c>
      <c r="F1916" s="5">
        <v>45126.291737488427</v>
      </c>
      <c r="G1916" s="1">
        <v>5</v>
      </c>
      <c r="H1916" s="5">
        <v>44999.357603969911</v>
      </c>
      <c r="I1916" s="7" t="s">
        <v>44</v>
      </c>
      <c r="J1916" s="7"/>
      <c r="K1916" s="7"/>
      <c r="L1916" s="7" t="s">
        <v>21</v>
      </c>
      <c r="M1916" s="7" t="s">
        <v>64</v>
      </c>
      <c r="N1916" s="7" t="s">
        <v>33</v>
      </c>
      <c r="O1916" s="7" t="s">
        <v>46</v>
      </c>
      <c r="P1916" s="25">
        <f t="shared" si="419"/>
        <v>1915</v>
      </c>
      <c r="Q1916" s="28">
        <f t="shared" si="416"/>
        <v>45108</v>
      </c>
      <c r="R1916" s="28" t="str">
        <f t="shared" si="406"/>
        <v>WEB</v>
      </c>
      <c r="S1916" s="28" t="str">
        <f t="shared" si="407"/>
        <v>WEBSITE</v>
      </c>
      <c r="T1916" s="29">
        <f t="shared" si="408"/>
        <v>5.0590219224283303E-3</v>
      </c>
      <c r="U1916" s="29">
        <f t="shared" si="417"/>
        <v>5.0590219224283303E-3</v>
      </c>
      <c r="V1916" s="30">
        <f t="shared" si="409"/>
        <v>46.571400000000004</v>
      </c>
      <c r="W1916" s="30">
        <f t="shared" si="410"/>
        <v>50</v>
      </c>
      <c r="X1916" s="30">
        <f t="shared" si="411"/>
        <v>0</v>
      </c>
      <c r="Y1916" s="30">
        <f t="shared" si="412"/>
        <v>65.199960000000004</v>
      </c>
      <c r="Z1916" s="30">
        <f t="shared" si="413"/>
        <v>191.66666666666666</v>
      </c>
      <c r="AA1916" s="30">
        <f t="shared" si="414"/>
        <v>50.590219224283302</v>
      </c>
      <c r="AB1916" s="30">
        <f t="shared" si="415"/>
        <v>0</v>
      </c>
      <c r="AC1916" s="30">
        <f t="shared" si="418"/>
        <v>4253.1117541090507</v>
      </c>
    </row>
    <row r="1917" spans="1:29" x14ac:dyDescent="0.35">
      <c r="A1917" s="5">
        <v>45123.743313356485</v>
      </c>
      <c r="B1917" s="1">
        <v>1</v>
      </c>
      <c r="C1917" s="6">
        <v>551.74</v>
      </c>
      <c r="D1917" s="6">
        <v>1</v>
      </c>
      <c r="E1917" s="7" t="s">
        <v>19</v>
      </c>
      <c r="F1917" s="5">
        <v>45124.250502870367</v>
      </c>
      <c r="G1917" s="1">
        <v>1</v>
      </c>
      <c r="H1917" s="5">
        <v>45084.861605821759</v>
      </c>
      <c r="I1917" s="7" t="s">
        <v>48</v>
      </c>
      <c r="J1917" s="7"/>
      <c r="K1917" s="7" t="s">
        <v>50</v>
      </c>
      <c r="L1917" s="7" t="s">
        <v>31</v>
      </c>
      <c r="M1917" s="7" t="s">
        <v>32</v>
      </c>
      <c r="N1917" s="7" t="s">
        <v>33</v>
      </c>
      <c r="O1917" s="7" t="s">
        <v>51</v>
      </c>
      <c r="P1917" s="25">
        <f t="shared" si="419"/>
        <v>1916</v>
      </c>
      <c r="Q1917" s="28">
        <f t="shared" si="416"/>
        <v>45108</v>
      </c>
      <c r="R1917" s="28" t="str">
        <f t="shared" si="406"/>
        <v>OTA</v>
      </c>
      <c r="S1917" s="28" t="str">
        <f t="shared" si="407"/>
        <v>OTA</v>
      </c>
      <c r="T1917" s="29">
        <f t="shared" si="408"/>
        <v>7.326007326007326E-4</v>
      </c>
      <c r="U1917" s="29">
        <f t="shared" si="417"/>
        <v>7.326007326007326E-4</v>
      </c>
      <c r="V1917" s="30">
        <f t="shared" si="409"/>
        <v>82.760999999999996</v>
      </c>
      <c r="W1917" s="30">
        <f t="shared" si="410"/>
        <v>0</v>
      </c>
      <c r="X1917" s="30">
        <f t="shared" si="411"/>
        <v>0</v>
      </c>
      <c r="Y1917" s="30">
        <f t="shared" si="412"/>
        <v>9.9313199999999995</v>
      </c>
      <c r="Z1917" s="30">
        <f t="shared" si="413"/>
        <v>115</v>
      </c>
      <c r="AA1917" s="30">
        <f t="shared" si="414"/>
        <v>1.4652014652014651</v>
      </c>
      <c r="AB1917" s="30">
        <f t="shared" si="415"/>
        <v>0</v>
      </c>
      <c r="AC1917" s="30">
        <f t="shared" si="418"/>
        <v>342.58247853479855</v>
      </c>
    </row>
    <row r="1918" spans="1:29" x14ac:dyDescent="0.35">
      <c r="A1918" s="5">
        <v>45123.949743067133</v>
      </c>
      <c r="B1918" s="1">
        <v>3</v>
      </c>
      <c r="C1918" s="6">
        <v>2699.2</v>
      </c>
      <c r="D1918" s="6">
        <v>1</v>
      </c>
      <c r="E1918" s="7" t="s">
        <v>19</v>
      </c>
      <c r="F1918" s="5">
        <v>45126.458333333336</v>
      </c>
      <c r="G1918" s="1">
        <v>2</v>
      </c>
      <c r="H1918" s="5">
        <v>44951.787281493052</v>
      </c>
      <c r="I1918" s="7" t="s">
        <v>48</v>
      </c>
      <c r="J1918" s="7"/>
      <c r="K1918" s="7" t="s">
        <v>30</v>
      </c>
      <c r="L1918" s="7" t="s">
        <v>31</v>
      </c>
      <c r="M1918" s="7" t="s">
        <v>34</v>
      </c>
      <c r="N1918" s="7" t="s">
        <v>33</v>
      </c>
      <c r="O1918" s="7" t="s">
        <v>30</v>
      </c>
      <c r="P1918" s="25">
        <f t="shared" si="419"/>
        <v>1917</v>
      </c>
      <c r="Q1918" s="28">
        <f t="shared" si="416"/>
        <v>45108</v>
      </c>
      <c r="R1918" s="28" t="str">
        <f t="shared" si="406"/>
        <v>OTA</v>
      </c>
      <c r="S1918" s="28" t="str">
        <f t="shared" si="407"/>
        <v>OTA</v>
      </c>
      <c r="T1918" s="29">
        <f t="shared" si="408"/>
        <v>2.1978021978021978E-3</v>
      </c>
      <c r="U1918" s="29">
        <f t="shared" si="417"/>
        <v>2.1978021978021978E-3</v>
      </c>
      <c r="V1918" s="30">
        <f t="shared" si="409"/>
        <v>404.87999999999994</v>
      </c>
      <c r="W1918" s="30">
        <f t="shared" si="410"/>
        <v>0</v>
      </c>
      <c r="X1918" s="30">
        <f t="shared" si="411"/>
        <v>0</v>
      </c>
      <c r="Y1918" s="30">
        <f t="shared" si="412"/>
        <v>48.585599999999992</v>
      </c>
      <c r="Z1918" s="30">
        <f t="shared" si="413"/>
        <v>191.66666666666666</v>
      </c>
      <c r="AA1918" s="30">
        <f t="shared" si="414"/>
        <v>4.395604395604396</v>
      </c>
      <c r="AB1918" s="30">
        <f t="shared" si="415"/>
        <v>0</v>
      </c>
      <c r="AC1918" s="30">
        <f t="shared" si="418"/>
        <v>2049.6721289377288</v>
      </c>
    </row>
    <row r="1919" spans="1:29" x14ac:dyDescent="0.35">
      <c r="A1919" s="5">
        <v>45123.763863333334</v>
      </c>
      <c r="B1919" s="1">
        <v>1</v>
      </c>
      <c r="C1919" s="6">
        <v>483.44</v>
      </c>
      <c r="D1919" s="6">
        <v>1</v>
      </c>
      <c r="E1919" s="7" t="s">
        <v>19</v>
      </c>
      <c r="F1919" s="5">
        <v>45124.22996704861</v>
      </c>
      <c r="G1919" s="1">
        <v>1</v>
      </c>
      <c r="H1919" s="5">
        <v>45087.179987615738</v>
      </c>
      <c r="I1919" s="7" t="s">
        <v>48</v>
      </c>
      <c r="J1919" s="7"/>
      <c r="K1919" s="7" t="s">
        <v>50</v>
      </c>
      <c r="L1919" s="7" t="s">
        <v>31</v>
      </c>
      <c r="M1919" s="7" t="s">
        <v>32</v>
      </c>
      <c r="N1919" s="7" t="s">
        <v>28</v>
      </c>
      <c r="O1919" s="7" t="s">
        <v>51</v>
      </c>
      <c r="P1919" s="25">
        <f t="shared" si="419"/>
        <v>1918</v>
      </c>
      <c r="Q1919" s="28">
        <f t="shared" si="416"/>
        <v>45108</v>
      </c>
      <c r="R1919" s="28" t="str">
        <f t="shared" si="406"/>
        <v>OTA</v>
      </c>
      <c r="S1919" s="28" t="str">
        <f t="shared" si="407"/>
        <v>OTA</v>
      </c>
      <c r="T1919" s="29">
        <f t="shared" si="408"/>
        <v>7.326007326007326E-4</v>
      </c>
      <c r="U1919" s="29">
        <f t="shared" si="417"/>
        <v>7.326007326007326E-4</v>
      </c>
      <c r="V1919" s="30">
        <f t="shared" si="409"/>
        <v>72.515999999999991</v>
      </c>
      <c r="W1919" s="30">
        <f t="shared" si="410"/>
        <v>0</v>
      </c>
      <c r="X1919" s="30">
        <f t="shared" si="411"/>
        <v>0</v>
      </c>
      <c r="Y1919" s="30">
        <f t="shared" si="412"/>
        <v>8.7019199999999994</v>
      </c>
      <c r="Z1919" s="30">
        <f t="shared" si="413"/>
        <v>115</v>
      </c>
      <c r="AA1919" s="30">
        <f t="shared" si="414"/>
        <v>1.4652014652014651</v>
      </c>
      <c r="AB1919" s="30">
        <f t="shared" si="415"/>
        <v>0</v>
      </c>
      <c r="AC1919" s="30">
        <f t="shared" si="418"/>
        <v>285.75687853479855</v>
      </c>
    </row>
    <row r="1920" spans="1:29" x14ac:dyDescent="0.35">
      <c r="A1920" s="5">
        <v>45123.76561519676</v>
      </c>
      <c r="B1920" s="1">
        <v>2</v>
      </c>
      <c r="C1920" s="6">
        <v>951.43</v>
      </c>
      <c r="D1920" s="6">
        <v>1</v>
      </c>
      <c r="E1920" s="7" t="s">
        <v>19</v>
      </c>
      <c r="F1920" s="5">
        <v>45125.298940081018</v>
      </c>
      <c r="G1920" s="1">
        <v>1</v>
      </c>
      <c r="H1920" s="5">
        <v>45103.441223969909</v>
      </c>
      <c r="I1920" s="7" t="s">
        <v>48</v>
      </c>
      <c r="J1920" s="7"/>
      <c r="K1920" s="7" t="s">
        <v>30</v>
      </c>
      <c r="L1920" s="7" t="s">
        <v>31</v>
      </c>
      <c r="M1920" s="7" t="s">
        <v>34</v>
      </c>
      <c r="N1920" s="7" t="s">
        <v>33</v>
      </c>
      <c r="O1920" s="7" t="s">
        <v>30</v>
      </c>
      <c r="P1920" s="25">
        <f t="shared" si="419"/>
        <v>1919</v>
      </c>
      <c r="Q1920" s="28">
        <f t="shared" si="416"/>
        <v>45108</v>
      </c>
      <c r="R1920" s="28" t="str">
        <f t="shared" si="406"/>
        <v>OTA</v>
      </c>
      <c r="S1920" s="28" t="str">
        <f t="shared" si="407"/>
        <v>OTA</v>
      </c>
      <c r="T1920" s="29">
        <f t="shared" si="408"/>
        <v>1.4652014652014652E-3</v>
      </c>
      <c r="U1920" s="29">
        <f t="shared" si="417"/>
        <v>1.4652014652014652E-3</v>
      </c>
      <c r="V1920" s="30">
        <f t="shared" si="409"/>
        <v>142.71449999999999</v>
      </c>
      <c r="W1920" s="30">
        <f t="shared" si="410"/>
        <v>0</v>
      </c>
      <c r="X1920" s="30">
        <f t="shared" si="411"/>
        <v>0</v>
      </c>
      <c r="Y1920" s="30">
        <f t="shared" si="412"/>
        <v>17.125739999999997</v>
      </c>
      <c r="Z1920" s="30">
        <f t="shared" si="413"/>
        <v>153.33333333333331</v>
      </c>
      <c r="AA1920" s="30">
        <f t="shared" si="414"/>
        <v>2.9304029304029302</v>
      </c>
      <c r="AB1920" s="30">
        <f t="shared" si="415"/>
        <v>0</v>
      </c>
      <c r="AC1920" s="30">
        <f t="shared" si="418"/>
        <v>635.32602373626378</v>
      </c>
    </row>
    <row r="1921" spans="1:29" x14ac:dyDescent="0.35">
      <c r="A1921" s="5">
        <v>45123.641909606478</v>
      </c>
      <c r="B1921" s="1">
        <v>1</v>
      </c>
      <c r="C1921" s="6">
        <v>437.95</v>
      </c>
      <c r="D1921" s="6">
        <v>1</v>
      </c>
      <c r="E1921" s="7" t="s">
        <v>19</v>
      </c>
      <c r="F1921" s="5">
        <v>45124.453526226855</v>
      </c>
      <c r="G1921" s="1">
        <v>1</v>
      </c>
      <c r="H1921" s="5">
        <v>45116.506052291668</v>
      </c>
      <c r="I1921" s="7" t="s">
        <v>48</v>
      </c>
      <c r="J1921" s="7"/>
      <c r="K1921" s="7" t="s">
        <v>30</v>
      </c>
      <c r="L1921" s="7" t="s">
        <v>31</v>
      </c>
      <c r="M1921" s="7" t="s">
        <v>34</v>
      </c>
      <c r="N1921" s="7" t="s">
        <v>33</v>
      </c>
      <c r="O1921" s="7" t="s">
        <v>30</v>
      </c>
      <c r="P1921" s="25">
        <f t="shared" si="419"/>
        <v>1920</v>
      </c>
      <c r="Q1921" s="28">
        <f t="shared" si="416"/>
        <v>45108</v>
      </c>
      <c r="R1921" s="28" t="str">
        <f t="shared" si="406"/>
        <v>OTA</v>
      </c>
      <c r="S1921" s="28" t="str">
        <f t="shared" si="407"/>
        <v>OTA</v>
      </c>
      <c r="T1921" s="29">
        <f t="shared" si="408"/>
        <v>7.326007326007326E-4</v>
      </c>
      <c r="U1921" s="29">
        <f t="shared" si="417"/>
        <v>7.326007326007326E-4</v>
      </c>
      <c r="V1921" s="30">
        <f t="shared" si="409"/>
        <v>65.692499999999995</v>
      </c>
      <c r="W1921" s="30">
        <f t="shared" si="410"/>
        <v>0</v>
      </c>
      <c r="X1921" s="30">
        <f t="shared" si="411"/>
        <v>0</v>
      </c>
      <c r="Y1921" s="30">
        <f t="shared" si="412"/>
        <v>7.8830999999999989</v>
      </c>
      <c r="Z1921" s="30">
        <f t="shared" si="413"/>
        <v>115</v>
      </c>
      <c r="AA1921" s="30">
        <f t="shared" si="414"/>
        <v>1.4652014652014651</v>
      </c>
      <c r="AB1921" s="30">
        <f t="shared" si="415"/>
        <v>0</v>
      </c>
      <c r="AC1921" s="30">
        <f t="shared" si="418"/>
        <v>247.90919853479852</v>
      </c>
    </row>
    <row r="1922" spans="1:29" x14ac:dyDescent="0.35">
      <c r="A1922" s="5">
        <v>45123.52338259259</v>
      </c>
      <c r="B1922" s="1">
        <v>1</v>
      </c>
      <c r="C1922" s="6">
        <v>1429.02</v>
      </c>
      <c r="D1922" s="6">
        <v>1</v>
      </c>
      <c r="E1922" s="7" t="s">
        <v>19</v>
      </c>
      <c r="F1922" s="5">
        <v>45124.401553668984</v>
      </c>
      <c r="G1922" s="1">
        <v>4</v>
      </c>
      <c r="H1922" s="5">
        <v>45123.089957662036</v>
      </c>
      <c r="I1922" s="7" t="s">
        <v>63</v>
      </c>
      <c r="J1922" s="7"/>
      <c r="K1922" s="7"/>
      <c r="L1922" s="7" t="s">
        <v>21</v>
      </c>
      <c r="M1922" s="7" t="s">
        <v>52</v>
      </c>
      <c r="N1922" s="7" t="s">
        <v>28</v>
      </c>
      <c r="O1922" s="7" t="s">
        <v>24</v>
      </c>
      <c r="P1922" s="25">
        <f t="shared" si="419"/>
        <v>1921</v>
      </c>
      <c r="Q1922" s="28">
        <f t="shared" si="416"/>
        <v>45108</v>
      </c>
      <c r="R1922" s="28" t="str">
        <f t="shared" ref="R1922:R1985" si="420">IFERROR(VLOOKUP($M1922,rate_mapping,2,FALSE),"")</f>
        <v>WEB</v>
      </c>
      <c r="S1922" s="28" t="str">
        <f t="shared" ref="S1922:S1985" si="421">IFERROR(VLOOKUP($O1922,source_mapping,2,FALSE),"")</f>
        <v>OFFLINE</v>
      </c>
      <c r="T1922" s="29">
        <f t="shared" ref="T1922:T1985" si="422">IFERROR($B1922/SUMIFS($B:$B,$L:$L,$L1922,$Q:$Q,$Q1922),0)</f>
        <v>1.6863406408094434E-3</v>
      </c>
      <c r="U1922" s="29">
        <f t="shared" si="417"/>
        <v>1.6863406408094434E-3</v>
      </c>
      <c r="V1922" s="30">
        <f t="shared" ref="V1922:V1985" si="423">MAX(IFERROR(VLOOKUP($S1922,channel_code_cost,3,FALSE)*$C1922,0),IFERROR(VLOOKUP($R1922,rate_code_cost,3,FALSE)*$C1922,0))</f>
        <v>0</v>
      </c>
      <c r="W1922" s="30">
        <f t="shared" ref="W1922:W1985" si="424">MAX(IFERROR(VLOOKUP($S1922,channel_code_cost,2,FALSE)*$D1922,0),IFERROR(VLOOKUP($R1922,rate_code_cost,2,FALSE)*$D1922,0))</f>
        <v>0</v>
      </c>
      <c r="X1922" s="30">
        <f t="shared" ref="X1922:X1985" si="425">MAX(IFERROR(VLOOKUP($S1922,channel_code_cost,4,FALSE)*$C1922,0),IFERROR(VLOOKUP($R1922,rate_code_cost,4,FALSE)*$C1922,0))</f>
        <v>0</v>
      </c>
      <c r="Y1922" s="30">
        <f t="shared" ref="Y1922:Y1985" si="426">MAX(IFERROR(VLOOKUP($S1922,channel_code_cost,5,FALSE)*$C1922,0),IFERROR(VLOOKUP($R1922,rate_code_cost,5,FALSE)*$C1922,0))</f>
        <v>20.00628</v>
      </c>
      <c r="Z1922" s="30">
        <f t="shared" ref="Z1922:Z1985" si="427">hk_departure_cost+(($B1922-1)*hk_stay_cost)</f>
        <v>115</v>
      </c>
      <c r="AA1922" s="30">
        <f t="shared" ref="AA1922:AA1985" si="428">IFERROR(VLOOKUP($S1922,channel_code_cost,6,FALSE)*$U1922,0)</f>
        <v>0</v>
      </c>
      <c r="AB1922" s="30">
        <f t="shared" ref="AB1922:AB1985" si="429">IFERROR(VLOOKUP($L1922,segment_p_cost,2,FALSE)*$T1922,0)</f>
        <v>0</v>
      </c>
      <c r="AC1922" s="30">
        <f t="shared" si="418"/>
        <v>1294.0137199999999</v>
      </c>
    </row>
    <row r="1923" spans="1:29" x14ac:dyDescent="0.35">
      <c r="A1923" s="5">
        <v>45123.70099208333</v>
      </c>
      <c r="B1923" s="1">
        <v>1</v>
      </c>
      <c r="C1923" s="6">
        <v>1893.02</v>
      </c>
      <c r="D1923" s="6">
        <v>1</v>
      </c>
      <c r="E1923" s="7" t="s">
        <v>19</v>
      </c>
      <c r="F1923" s="5">
        <v>45124.426977013885</v>
      </c>
      <c r="G1923" s="1">
        <v>4</v>
      </c>
      <c r="H1923" s="5">
        <v>45121.429992314814</v>
      </c>
      <c r="I1923" s="7" t="s">
        <v>63</v>
      </c>
      <c r="J1923" s="7"/>
      <c r="K1923" s="7" t="s">
        <v>60</v>
      </c>
      <c r="L1923" s="7" t="s">
        <v>21</v>
      </c>
      <c r="M1923" s="7" t="s">
        <v>52</v>
      </c>
      <c r="N1923" s="7" t="s">
        <v>33</v>
      </c>
      <c r="O1923" s="7" t="s">
        <v>61</v>
      </c>
      <c r="P1923" s="25">
        <f t="shared" si="419"/>
        <v>1922</v>
      </c>
      <c r="Q1923" s="28">
        <f t="shared" ref="Q1923:Q1986" si="430">DATE(YEAR($A1923),MONTH($A1923),1)</f>
        <v>45108</v>
      </c>
      <c r="R1923" s="28" t="str">
        <f t="shared" si="420"/>
        <v>WEB</v>
      </c>
      <c r="S1923" s="28" t="str">
        <f t="shared" si="421"/>
        <v>META</v>
      </c>
      <c r="T1923" s="29">
        <f t="shared" si="422"/>
        <v>1.6863406408094434E-3</v>
      </c>
      <c r="U1923" s="29">
        <f t="shared" ref="U1923:U1986" si="431">IFERROR($B1923/SUMIFS($B:$B,$L:$L,$L1923,$Q:$Q,$Q1923),0)</f>
        <v>1.6863406408094434E-3</v>
      </c>
      <c r="V1923" s="30">
        <f t="shared" si="423"/>
        <v>0</v>
      </c>
      <c r="W1923" s="30">
        <f t="shared" si="424"/>
        <v>0</v>
      </c>
      <c r="X1923" s="30">
        <f t="shared" si="425"/>
        <v>0</v>
      </c>
      <c r="Y1923" s="30">
        <f t="shared" si="426"/>
        <v>34.074359999999999</v>
      </c>
      <c r="Z1923" s="30">
        <f t="shared" si="427"/>
        <v>115</v>
      </c>
      <c r="AA1923" s="30">
        <f t="shared" si="428"/>
        <v>0</v>
      </c>
      <c r="AB1923" s="30">
        <f t="shared" si="429"/>
        <v>0</v>
      </c>
      <c r="AC1923" s="30">
        <f t="shared" ref="AC1923:AC1986" si="432">C1923-SUM(V1923:AB1923)</f>
        <v>1743.9456399999999</v>
      </c>
    </row>
    <row r="1924" spans="1:29" x14ac:dyDescent="0.35">
      <c r="A1924" s="5">
        <v>45123.661931296294</v>
      </c>
      <c r="B1924" s="1">
        <v>1</v>
      </c>
      <c r="C1924" s="6">
        <v>1252.23</v>
      </c>
      <c r="D1924" s="6">
        <v>1</v>
      </c>
      <c r="E1924" s="7" t="s">
        <v>19</v>
      </c>
      <c r="F1924" s="5">
        <v>45124.427195914352</v>
      </c>
      <c r="G1924" s="1">
        <v>3</v>
      </c>
      <c r="H1924" s="5">
        <v>45099.904843402779</v>
      </c>
      <c r="I1924" s="7" t="s">
        <v>63</v>
      </c>
      <c r="J1924" s="7"/>
      <c r="K1924" s="7"/>
      <c r="L1924" s="7" t="s">
        <v>21</v>
      </c>
      <c r="M1924" s="7" t="s">
        <v>70</v>
      </c>
      <c r="N1924" s="7" t="s">
        <v>33</v>
      </c>
      <c r="O1924" s="7" t="s">
        <v>46</v>
      </c>
      <c r="P1924" s="25">
        <f t="shared" ref="P1924:P1987" si="433">P1923+1</f>
        <v>1923</v>
      </c>
      <c r="Q1924" s="28">
        <f t="shared" si="430"/>
        <v>45108</v>
      </c>
      <c r="R1924" s="28" t="str">
        <f t="shared" si="420"/>
        <v>WEB</v>
      </c>
      <c r="S1924" s="28" t="str">
        <f t="shared" si="421"/>
        <v>WEBSITE</v>
      </c>
      <c r="T1924" s="29">
        <f t="shared" si="422"/>
        <v>1.6863406408094434E-3</v>
      </c>
      <c r="U1924" s="29">
        <f t="shared" si="431"/>
        <v>1.6863406408094434E-3</v>
      </c>
      <c r="V1924" s="30">
        <f t="shared" si="423"/>
        <v>12.522300000000001</v>
      </c>
      <c r="W1924" s="30">
        <f t="shared" si="424"/>
        <v>50</v>
      </c>
      <c r="X1924" s="30">
        <f t="shared" si="425"/>
        <v>0</v>
      </c>
      <c r="Y1924" s="30">
        <f t="shared" si="426"/>
        <v>17.531220000000001</v>
      </c>
      <c r="Z1924" s="30">
        <f t="shared" si="427"/>
        <v>115</v>
      </c>
      <c r="AA1924" s="30">
        <f t="shared" si="428"/>
        <v>16.863406408094434</v>
      </c>
      <c r="AB1924" s="30">
        <f t="shared" si="429"/>
        <v>0</v>
      </c>
      <c r="AC1924" s="30">
        <f t="shared" si="432"/>
        <v>1040.3130735919055</v>
      </c>
    </row>
    <row r="1925" spans="1:29" x14ac:dyDescent="0.35">
      <c r="A1925" s="5">
        <v>45123.753651967592</v>
      </c>
      <c r="B1925" s="1">
        <v>1</v>
      </c>
      <c r="C1925" s="6">
        <v>1429.02</v>
      </c>
      <c r="D1925" s="6">
        <v>1</v>
      </c>
      <c r="E1925" s="7" t="s">
        <v>19</v>
      </c>
      <c r="F1925" s="5">
        <v>45124.458333333336</v>
      </c>
      <c r="G1925" s="1">
        <v>4</v>
      </c>
      <c r="H1925" s="5">
        <v>45122.95903435185</v>
      </c>
      <c r="I1925" s="7" t="s">
        <v>63</v>
      </c>
      <c r="J1925" s="7"/>
      <c r="K1925" s="7"/>
      <c r="L1925" s="7" t="s">
        <v>21</v>
      </c>
      <c r="M1925" s="7" t="s">
        <v>52</v>
      </c>
      <c r="N1925" s="7" t="s">
        <v>28</v>
      </c>
      <c r="O1925" s="7" t="s">
        <v>103</v>
      </c>
      <c r="P1925" s="25">
        <f t="shared" si="433"/>
        <v>1924</v>
      </c>
      <c r="Q1925" s="28">
        <f t="shared" si="430"/>
        <v>45108</v>
      </c>
      <c r="R1925" s="28" t="str">
        <f t="shared" si="420"/>
        <v>WEB</v>
      </c>
      <c r="S1925" s="28" t="str">
        <f t="shared" si="421"/>
        <v>OFFLINE</v>
      </c>
      <c r="T1925" s="29">
        <f t="shared" si="422"/>
        <v>1.6863406408094434E-3</v>
      </c>
      <c r="U1925" s="29">
        <f t="shared" si="431"/>
        <v>1.6863406408094434E-3</v>
      </c>
      <c r="V1925" s="30">
        <f t="shared" si="423"/>
        <v>0</v>
      </c>
      <c r="W1925" s="30">
        <f t="shared" si="424"/>
        <v>0</v>
      </c>
      <c r="X1925" s="30">
        <f t="shared" si="425"/>
        <v>0</v>
      </c>
      <c r="Y1925" s="30">
        <f t="shared" si="426"/>
        <v>20.00628</v>
      </c>
      <c r="Z1925" s="30">
        <f t="shared" si="427"/>
        <v>115</v>
      </c>
      <c r="AA1925" s="30">
        <f t="shared" si="428"/>
        <v>0</v>
      </c>
      <c r="AB1925" s="30">
        <f t="shared" si="429"/>
        <v>0</v>
      </c>
      <c r="AC1925" s="30">
        <f t="shared" si="432"/>
        <v>1294.0137199999999</v>
      </c>
    </row>
    <row r="1926" spans="1:29" x14ac:dyDescent="0.35">
      <c r="A1926" s="5">
        <v>45123.704221435182</v>
      </c>
      <c r="B1926" s="1">
        <v>1</v>
      </c>
      <c r="C1926" s="6">
        <v>1178.57</v>
      </c>
      <c r="D1926" s="6">
        <v>1</v>
      </c>
      <c r="E1926" s="7" t="s">
        <v>19</v>
      </c>
      <c r="F1926" s="5">
        <v>45124.355486504632</v>
      </c>
      <c r="G1926" s="1">
        <v>4</v>
      </c>
      <c r="H1926" s="5">
        <v>45122.880639039351</v>
      </c>
      <c r="I1926" s="7" t="s">
        <v>63</v>
      </c>
      <c r="J1926" s="7"/>
      <c r="K1926" s="7"/>
      <c r="L1926" s="7" t="s">
        <v>21</v>
      </c>
      <c r="M1926" s="7" t="s">
        <v>99</v>
      </c>
      <c r="N1926" s="7" t="s">
        <v>33</v>
      </c>
      <c r="O1926" s="7" t="s">
        <v>46</v>
      </c>
      <c r="P1926" s="25">
        <f t="shared" si="433"/>
        <v>1925</v>
      </c>
      <c r="Q1926" s="28">
        <f t="shared" si="430"/>
        <v>45108</v>
      </c>
      <c r="R1926" s="28" t="str">
        <f t="shared" si="420"/>
        <v>WEB</v>
      </c>
      <c r="S1926" s="28" t="str">
        <f t="shared" si="421"/>
        <v>WEBSITE</v>
      </c>
      <c r="T1926" s="29">
        <f t="shared" si="422"/>
        <v>1.6863406408094434E-3</v>
      </c>
      <c r="U1926" s="29">
        <f t="shared" si="431"/>
        <v>1.6863406408094434E-3</v>
      </c>
      <c r="V1926" s="30">
        <f t="shared" si="423"/>
        <v>11.7857</v>
      </c>
      <c r="W1926" s="30">
        <f t="shared" si="424"/>
        <v>50</v>
      </c>
      <c r="X1926" s="30">
        <f t="shared" si="425"/>
        <v>0</v>
      </c>
      <c r="Y1926" s="30">
        <f t="shared" si="426"/>
        <v>16.499980000000001</v>
      </c>
      <c r="Z1926" s="30">
        <f t="shared" si="427"/>
        <v>115</v>
      </c>
      <c r="AA1926" s="30">
        <f t="shared" si="428"/>
        <v>16.863406408094434</v>
      </c>
      <c r="AB1926" s="30">
        <f t="shared" si="429"/>
        <v>0</v>
      </c>
      <c r="AC1926" s="30">
        <f t="shared" si="432"/>
        <v>968.42091359190545</v>
      </c>
    </row>
    <row r="1927" spans="1:29" x14ac:dyDescent="0.35">
      <c r="A1927" s="5">
        <v>45123.615361956021</v>
      </c>
      <c r="B1927" s="1">
        <v>1</v>
      </c>
      <c r="C1927" s="6">
        <v>379.46</v>
      </c>
      <c r="D1927" s="6">
        <v>1</v>
      </c>
      <c r="E1927" s="7" t="s">
        <v>19</v>
      </c>
      <c r="F1927" s="5">
        <v>45124.458333333336</v>
      </c>
      <c r="G1927" s="1">
        <v>1</v>
      </c>
      <c r="H1927" s="5">
        <v>44971.678258564818</v>
      </c>
      <c r="I1927" s="7" t="s">
        <v>49</v>
      </c>
      <c r="J1927" s="7"/>
      <c r="K1927" s="7" t="s">
        <v>50</v>
      </c>
      <c r="L1927" s="7" t="s">
        <v>31</v>
      </c>
      <c r="M1927" s="7" t="s">
        <v>32</v>
      </c>
      <c r="N1927" s="7" t="s">
        <v>33</v>
      </c>
      <c r="O1927" s="7" t="s">
        <v>51</v>
      </c>
      <c r="P1927" s="25">
        <f t="shared" si="433"/>
        <v>1926</v>
      </c>
      <c r="Q1927" s="28">
        <f t="shared" si="430"/>
        <v>45108</v>
      </c>
      <c r="R1927" s="28" t="str">
        <f t="shared" si="420"/>
        <v>OTA</v>
      </c>
      <c r="S1927" s="28" t="str">
        <f t="shared" si="421"/>
        <v>OTA</v>
      </c>
      <c r="T1927" s="29">
        <f t="shared" si="422"/>
        <v>7.326007326007326E-4</v>
      </c>
      <c r="U1927" s="29">
        <f t="shared" si="431"/>
        <v>7.326007326007326E-4</v>
      </c>
      <c r="V1927" s="30">
        <f t="shared" si="423"/>
        <v>56.918999999999997</v>
      </c>
      <c r="W1927" s="30">
        <f t="shared" si="424"/>
        <v>0</v>
      </c>
      <c r="X1927" s="30">
        <f t="shared" si="425"/>
        <v>0</v>
      </c>
      <c r="Y1927" s="30">
        <f t="shared" si="426"/>
        <v>6.8302799999999992</v>
      </c>
      <c r="Z1927" s="30">
        <f t="shared" si="427"/>
        <v>115</v>
      </c>
      <c r="AA1927" s="30">
        <f t="shared" si="428"/>
        <v>1.4652014652014651</v>
      </c>
      <c r="AB1927" s="30">
        <f t="shared" si="429"/>
        <v>0</v>
      </c>
      <c r="AC1927" s="30">
        <f t="shared" si="432"/>
        <v>199.24551853479852</v>
      </c>
    </row>
    <row r="1928" spans="1:29" x14ac:dyDescent="0.35">
      <c r="A1928" s="5">
        <v>45123.952740891204</v>
      </c>
      <c r="B1928" s="1">
        <v>2</v>
      </c>
      <c r="C1928" s="6">
        <v>860.63</v>
      </c>
      <c r="D1928" s="6">
        <v>1</v>
      </c>
      <c r="E1928" s="7" t="s">
        <v>19</v>
      </c>
      <c r="F1928" s="5">
        <v>45125.436357060185</v>
      </c>
      <c r="G1928" s="1">
        <v>1</v>
      </c>
      <c r="H1928" s="5">
        <v>45103.743916770836</v>
      </c>
      <c r="I1928" s="7" t="s">
        <v>49</v>
      </c>
      <c r="J1928" s="7"/>
      <c r="K1928" s="7" t="s">
        <v>50</v>
      </c>
      <c r="L1928" s="7" t="s">
        <v>31</v>
      </c>
      <c r="M1928" s="7" t="s">
        <v>32</v>
      </c>
      <c r="N1928" s="7" t="s">
        <v>28</v>
      </c>
      <c r="O1928" s="7" t="s">
        <v>51</v>
      </c>
      <c r="P1928" s="25">
        <f t="shared" si="433"/>
        <v>1927</v>
      </c>
      <c r="Q1928" s="28">
        <f t="shared" si="430"/>
        <v>45108</v>
      </c>
      <c r="R1928" s="28" t="str">
        <f t="shared" si="420"/>
        <v>OTA</v>
      </c>
      <c r="S1928" s="28" t="str">
        <f t="shared" si="421"/>
        <v>OTA</v>
      </c>
      <c r="T1928" s="29">
        <f t="shared" si="422"/>
        <v>1.4652014652014652E-3</v>
      </c>
      <c r="U1928" s="29">
        <f t="shared" si="431"/>
        <v>1.4652014652014652E-3</v>
      </c>
      <c r="V1928" s="30">
        <f t="shared" si="423"/>
        <v>129.09449999999998</v>
      </c>
      <c r="W1928" s="30">
        <f t="shared" si="424"/>
        <v>0</v>
      </c>
      <c r="X1928" s="30">
        <f t="shared" si="425"/>
        <v>0</v>
      </c>
      <c r="Y1928" s="30">
        <f t="shared" si="426"/>
        <v>15.491339999999999</v>
      </c>
      <c r="Z1928" s="30">
        <f t="shared" si="427"/>
        <v>153.33333333333331</v>
      </c>
      <c r="AA1928" s="30">
        <f t="shared" si="428"/>
        <v>2.9304029304029302</v>
      </c>
      <c r="AB1928" s="30">
        <f t="shared" si="429"/>
        <v>0</v>
      </c>
      <c r="AC1928" s="30">
        <f t="shared" si="432"/>
        <v>559.78042373626374</v>
      </c>
    </row>
    <row r="1929" spans="1:29" x14ac:dyDescent="0.35">
      <c r="A1929" s="5">
        <v>45123.742335613424</v>
      </c>
      <c r="B1929" s="1">
        <v>2</v>
      </c>
      <c r="C1929" s="6">
        <v>827.24</v>
      </c>
      <c r="D1929" s="6">
        <v>1</v>
      </c>
      <c r="E1929" s="7" t="s">
        <v>19</v>
      </c>
      <c r="F1929" s="5">
        <v>45125.289561817131</v>
      </c>
      <c r="G1929" s="1">
        <v>1</v>
      </c>
      <c r="H1929" s="5">
        <v>45115.441839513885</v>
      </c>
      <c r="I1929" s="7" t="s">
        <v>53</v>
      </c>
      <c r="J1929" s="7"/>
      <c r="K1929" s="7" t="s">
        <v>50</v>
      </c>
      <c r="L1929" s="7" t="s">
        <v>31</v>
      </c>
      <c r="M1929" s="7" t="s">
        <v>32</v>
      </c>
      <c r="N1929" s="7" t="s">
        <v>33</v>
      </c>
      <c r="O1929" s="7" t="s">
        <v>51</v>
      </c>
      <c r="P1929" s="25">
        <f t="shared" si="433"/>
        <v>1928</v>
      </c>
      <c r="Q1929" s="28">
        <f t="shared" si="430"/>
        <v>45108</v>
      </c>
      <c r="R1929" s="28" t="str">
        <f t="shared" si="420"/>
        <v>OTA</v>
      </c>
      <c r="S1929" s="28" t="str">
        <f t="shared" si="421"/>
        <v>OTA</v>
      </c>
      <c r="T1929" s="29">
        <f t="shared" si="422"/>
        <v>1.4652014652014652E-3</v>
      </c>
      <c r="U1929" s="29">
        <f t="shared" si="431"/>
        <v>1.4652014652014652E-3</v>
      </c>
      <c r="V1929" s="30">
        <f t="shared" si="423"/>
        <v>124.086</v>
      </c>
      <c r="W1929" s="30">
        <f t="shared" si="424"/>
        <v>0</v>
      </c>
      <c r="X1929" s="30">
        <f t="shared" si="425"/>
        <v>0</v>
      </c>
      <c r="Y1929" s="30">
        <f t="shared" si="426"/>
        <v>14.890319999999999</v>
      </c>
      <c r="Z1929" s="30">
        <f t="shared" si="427"/>
        <v>153.33333333333331</v>
      </c>
      <c r="AA1929" s="30">
        <f t="shared" si="428"/>
        <v>2.9304029304029302</v>
      </c>
      <c r="AB1929" s="30">
        <f t="shared" si="429"/>
        <v>0</v>
      </c>
      <c r="AC1929" s="30">
        <f t="shared" si="432"/>
        <v>531.99994373626373</v>
      </c>
    </row>
    <row r="1930" spans="1:29" x14ac:dyDescent="0.35">
      <c r="A1930" s="5">
        <v>45123.74237871528</v>
      </c>
      <c r="B1930" s="1">
        <v>2</v>
      </c>
      <c r="C1930" s="6">
        <v>827.24</v>
      </c>
      <c r="D1930" s="6">
        <v>1</v>
      </c>
      <c r="E1930" s="7" t="s">
        <v>19</v>
      </c>
      <c r="F1930" s="5">
        <v>45125.458333333336</v>
      </c>
      <c r="G1930" s="1">
        <v>1</v>
      </c>
      <c r="H1930" s="5">
        <v>45115.441798356478</v>
      </c>
      <c r="I1930" s="7" t="s">
        <v>53</v>
      </c>
      <c r="J1930" s="7"/>
      <c r="K1930" s="7" t="s">
        <v>50</v>
      </c>
      <c r="L1930" s="7" t="s">
        <v>31</v>
      </c>
      <c r="M1930" s="7" t="s">
        <v>32</v>
      </c>
      <c r="N1930" s="7" t="s">
        <v>33</v>
      </c>
      <c r="O1930" s="7" t="s">
        <v>51</v>
      </c>
      <c r="P1930" s="25">
        <f t="shared" si="433"/>
        <v>1929</v>
      </c>
      <c r="Q1930" s="28">
        <f t="shared" si="430"/>
        <v>45108</v>
      </c>
      <c r="R1930" s="28" t="str">
        <f t="shared" si="420"/>
        <v>OTA</v>
      </c>
      <c r="S1930" s="28" t="str">
        <f t="shared" si="421"/>
        <v>OTA</v>
      </c>
      <c r="T1930" s="29">
        <f t="shared" si="422"/>
        <v>1.4652014652014652E-3</v>
      </c>
      <c r="U1930" s="29">
        <f t="shared" si="431"/>
        <v>1.4652014652014652E-3</v>
      </c>
      <c r="V1930" s="30">
        <f t="shared" si="423"/>
        <v>124.086</v>
      </c>
      <c r="W1930" s="30">
        <f t="shared" si="424"/>
        <v>0</v>
      </c>
      <c r="X1930" s="30">
        <f t="shared" si="425"/>
        <v>0</v>
      </c>
      <c r="Y1930" s="30">
        <f t="shared" si="426"/>
        <v>14.890319999999999</v>
      </c>
      <c r="Z1930" s="30">
        <f t="shared" si="427"/>
        <v>153.33333333333331</v>
      </c>
      <c r="AA1930" s="30">
        <f t="shared" si="428"/>
        <v>2.9304029304029302</v>
      </c>
      <c r="AB1930" s="30">
        <f t="shared" si="429"/>
        <v>0</v>
      </c>
      <c r="AC1930" s="30">
        <f t="shared" si="432"/>
        <v>531.99994373626373</v>
      </c>
    </row>
    <row r="1931" spans="1:29" x14ac:dyDescent="0.35">
      <c r="A1931" s="5">
        <v>45123.721903819445</v>
      </c>
      <c r="B1931" s="1">
        <v>2</v>
      </c>
      <c r="C1931" s="6">
        <v>911.25</v>
      </c>
      <c r="D1931" s="6">
        <v>1</v>
      </c>
      <c r="E1931" s="7" t="s">
        <v>19</v>
      </c>
      <c r="F1931" s="5">
        <v>45125.149805543981</v>
      </c>
      <c r="G1931" s="1">
        <v>1</v>
      </c>
      <c r="H1931" s="5">
        <v>45103.885895567131</v>
      </c>
      <c r="I1931" s="7" t="s">
        <v>53</v>
      </c>
      <c r="J1931" s="7"/>
      <c r="K1931" s="7" t="s">
        <v>30</v>
      </c>
      <c r="L1931" s="7" t="s">
        <v>31</v>
      </c>
      <c r="M1931" s="7" t="s">
        <v>34</v>
      </c>
      <c r="N1931" s="7" t="s">
        <v>33</v>
      </c>
      <c r="O1931" s="7" t="s">
        <v>30</v>
      </c>
      <c r="P1931" s="25">
        <f t="shared" si="433"/>
        <v>1930</v>
      </c>
      <c r="Q1931" s="28">
        <f t="shared" si="430"/>
        <v>45108</v>
      </c>
      <c r="R1931" s="28" t="str">
        <f t="shared" si="420"/>
        <v>OTA</v>
      </c>
      <c r="S1931" s="28" t="str">
        <f t="shared" si="421"/>
        <v>OTA</v>
      </c>
      <c r="T1931" s="29">
        <f t="shared" si="422"/>
        <v>1.4652014652014652E-3</v>
      </c>
      <c r="U1931" s="29">
        <f t="shared" si="431"/>
        <v>1.4652014652014652E-3</v>
      </c>
      <c r="V1931" s="30">
        <f t="shared" si="423"/>
        <v>136.6875</v>
      </c>
      <c r="W1931" s="30">
        <f t="shared" si="424"/>
        <v>0</v>
      </c>
      <c r="X1931" s="30">
        <f t="shared" si="425"/>
        <v>0</v>
      </c>
      <c r="Y1931" s="30">
        <f t="shared" si="426"/>
        <v>16.4025</v>
      </c>
      <c r="Z1931" s="30">
        <f t="shared" si="427"/>
        <v>153.33333333333331</v>
      </c>
      <c r="AA1931" s="30">
        <f t="shared" si="428"/>
        <v>2.9304029304029302</v>
      </c>
      <c r="AB1931" s="30">
        <f t="shared" si="429"/>
        <v>0</v>
      </c>
      <c r="AC1931" s="30">
        <f t="shared" si="432"/>
        <v>601.89626373626379</v>
      </c>
    </row>
    <row r="1932" spans="1:29" x14ac:dyDescent="0.35">
      <c r="A1932" s="5">
        <v>45123.722064016205</v>
      </c>
      <c r="B1932" s="1">
        <v>2</v>
      </c>
      <c r="C1932" s="6">
        <v>911.25</v>
      </c>
      <c r="D1932" s="6">
        <v>1</v>
      </c>
      <c r="E1932" s="7" t="s">
        <v>19</v>
      </c>
      <c r="F1932" s="5">
        <v>45125.398057488426</v>
      </c>
      <c r="G1932" s="1">
        <v>1</v>
      </c>
      <c r="H1932" s="5">
        <v>45103.887635902778</v>
      </c>
      <c r="I1932" s="7" t="s">
        <v>53</v>
      </c>
      <c r="J1932" s="7"/>
      <c r="K1932" s="7" t="s">
        <v>30</v>
      </c>
      <c r="L1932" s="7" t="s">
        <v>31</v>
      </c>
      <c r="M1932" s="7" t="s">
        <v>34</v>
      </c>
      <c r="N1932" s="7" t="s">
        <v>33</v>
      </c>
      <c r="O1932" s="7" t="s">
        <v>30</v>
      </c>
      <c r="P1932" s="25">
        <f t="shared" si="433"/>
        <v>1931</v>
      </c>
      <c r="Q1932" s="28">
        <f t="shared" si="430"/>
        <v>45108</v>
      </c>
      <c r="R1932" s="28" t="str">
        <f t="shared" si="420"/>
        <v>OTA</v>
      </c>
      <c r="S1932" s="28" t="str">
        <f t="shared" si="421"/>
        <v>OTA</v>
      </c>
      <c r="T1932" s="29">
        <f t="shared" si="422"/>
        <v>1.4652014652014652E-3</v>
      </c>
      <c r="U1932" s="29">
        <f t="shared" si="431"/>
        <v>1.4652014652014652E-3</v>
      </c>
      <c r="V1932" s="30">
        <f t="shared" si="423"/>
        <v>136.6875</v>
      </c>
      <c r="W1932" s="30">
        <f t="shared" si="424"/>
        <v>0</v>
      </c>
      <c r="X1932" s="30">
        <f t="shared" si="425"/>
        <v>0</v>
      </c>
      <c r="Y1932" s="30">
        <f t="shared" si="426"/>
        <v>16.4025</v>
      </c>
      <c r="Z1932" s="30">
        <f t="shared" si="427"/>
        <v>153.33333333333331</v>
      </c>
      <c r="AA1932" s="30">
        <f t="shared" si="428"/>
        <v>2.9304029304029302</v>
      </c>
      <c r="AB1932" s="30">
        <f t="shared" si="429"/>
        <v>0</v>
      </c>
      <c r="AC1932" s="30">
        <f t="shared" si="432"/>
        <v>601.89626373626379</v>
      </c>
    </row>
    <row r="1933" spans="1:29" x14ac:dyDescent="0.35">
      <c r="A1933" s="5">
        <v>45123.764285694444</v>
      </c>
      <c r="B1933" s="1">
        <v>2</v>
      </c>
      <c r="C1933" s="6">
        <v>865.94</v>
      </c>
      <c r="D1933" s="6">
        <v>1</v>
      </c>
      <c r="E1933" s="7" t="s">
        <v>19</v>
      </c>
      <c r="F1933" s="5">
        <v>45125.333333333336</v>
      </c>
      <c r="G1933" s="1">
        <v>1</v>
      </c>
      <c r="H1933" s="5">
        <v>44980.660892141204</v>
      </c>
      <c r="I1933" s="7" t="s">
        <v>53</v>
      </c>
      <c r="J1933" s="7"/>
      <c r="K1933" s="7" t="s">
        <v>50</v>
      </c>
      <c r="L1933" s="7" t="s">
        <v>31</v>
      </c>
      <c r="M1933" s="7" t="s">
        <v>32</v>
      </c>
      <c r="N1933" s="7" t="s">
        <v>33</v>
      </c>
      <c r="O1933" s="7" t="s">
        <v>51</v>
      </c>
      <c r="P1933" s="25">
        <f t="shared" si="433"/>
        <v>1932</v>
      </c>
      <c r="Q1933" s="28">
        <f t="shared" si="430"/>
        <v>45108</v>
      </c>
      <c r="R1933" s="28" t="str">
        <f t="shared" si="420"/>
        <v>OTA</v>
      </c>
      <c r="S1933" s="28" t="str">
        <f t="shared" si="421"/>
        <v>OTA</v>
      </c>
      <c r="T1933" s="29">
        <f t="shared" si="422"/>
        <v>1.4652014652014652E-3</v>
      </c>
      <c r="U1933" s="29">
        <f t="shared" si="431"/>
        <v>1.4652014652014652E-3</v>
      </c>
      <c r="V1933" s="30">
        <f t="shared" si="423"/>
        <v>129.89099999999999</v>
      </c>
      <c r="W1933" s="30">
        <f t="shared" si="424"/>
        <v>0</v>
      </c>
      <c r="X1933" s="30">
        <f t="shared" si="425"/>
        <v>0</v>
      </c>
      <c r="Y1933" s="30">
        <f t="shared" si="426"/>
        <v>15.586919999999999</v>
      </c>
      <c r="Z1933" s="30">
        <f t="shared" si="427"/>
        <v>153.33333333333331</v>
      </c>
      <c r="AA1933" s="30">
        <f t="shared" si="428"/>
        <v>2.9304029304029302</v>
      </c>
      <c r="AB1933" s="30">
        <f t="shared" si="429"/>
        <v>0</v>
      </c>
      <c r="AC1933" s="30">
        <f t="shared" si="432"/>
        <v>564.19834373626384</v>
      </c>
    </row>
    <row r="1934" spans="1:29" x14ac:dyDescent="0.35">
      <c r="A1934" s="5">
        <v>45123.304088287034</v>
      </c>
      <c r="B1934" s="1">
        <v>1</v>
      </c>
      <c r="C1934" s="6">
        <v>571.61</v>
      </c>
      <c r="D1934" s="6">
        <v>1</v>
      </c>
      <c r="E1934" s="7" t="s">
        <v>19</v>
      </c>
      <c r="F1934" s="5">
        <v>45124.408381145833</v>
      </c>
      <c r="G1934" s="1">
        <v>1</v>
      </c>
      <c r="H1934" s="5">
        <v>45122.93673666667</v>
      </c>
      <c r="I1934" s="7" t="s">
        <v>53</v>
      </c>
      <c r="J1934" s="7"/>
      <c r="K1934" s="7"/>
      <c r="L1934" s="7" t="s">
        <v>21</v>
      </c>
      <c r="M1934" s="7" t="s">
        <v>52</v>
      </c>
      <c r="N1934" s="7" t="s">
        <v>28</v>
      </c>
      <c r="O1934" s="7" t="s">
        <v>24</v>
      </c>
      <c r="P1934" s="25">
        <f t="shared" si="433"/>
        <v>1933</v>
      </c>
      <c r="Q1934" s="28">
        <f t="shared" si="430"/>
        <v>45108</v>
      </c>
      <c r="R1934" s="28" t="str">
        <f t="shared" si="420"/>
        <v>WEB</v>
      </c>
      <c r="S1934" s="28" t="str">
        <f t="shared" si="421"/>
        <v>OFFLINE</v>
      </c>
      <c r="T1934" s="29">
        <f t="shared" si="422"/>
        <v>1.6863406408094434E-3</v>
      </c>
      <c r="U1934" s="29">
        <f t="shared" si="431"/>
        <v>1.6863406408094434E-3</v>
      </c>
      <c r="V1934" s="30">
        <f t="shared" si="423"/>
        <v>0</v>
      </c>
      <c r="W1934" s="30">
        <f t="shared" si="424"/>
        <v>0</v>
      </c>
      <c r="X1934" s="30">
        <f t="shared" si="425"/>
        <v>0</v>
      </c>
      <c r="Y1934" s="30">
        <f t="shared" si="426"/>
        <v>8.0025399999999998</v>
      </c>
      <c r="Z1934" s="30">
        <f t="shared" si="427"/>
        <v>115</v>
      </c>
      <c r="AA1934" s="30">
        <f t="shared" si="428"/>
        <v>0</v>
      </c>
      <c r="AB1934" s="30">
        <f t="shared" si="429"/>
        <v>0</v>
      </c>
      <c r="AC1934" s="30">
        <f t="shared" si="432"/>
        <v>448.60746</v>
      </c>
    </row>
    <row r="1935" spans="1:29" x14ac:dyDescent="0.35">
      <c r="A1935" s="5">
        <v>45124.785241909725</v>
      </c>
      <c r="B1935" s="1">
        <v>1</v>
      </c>
      <c r="C1935" s="6">
        <v>791.81</v>
      </c>
      <c r="D1935" s="6">
        <v>1</v>
      </c>
      <c r="E1935" s="7" t="s">
        <v>19</v>
      </c>
      <c r="F1935" s="5">
        <v>45125.194313252316</v>
      </c>
      <c r="G1935" s="1">
        <v>2</v>
      </c>
      <c r="H1935" s="5">
        <v>45124.342499224535</v>
      </c>
      <c r="I1935" s="7" t="s">
        <v>20</v>
      </c>
      <c r="J1935" s="7"/>
      <c r="K1935" s="7" t="s">
        <v>35</v>
      </c>
      <c r="L1935" s="7" t="s">
        <v>31</v>
      </c>
      <c r="M1935" s="7" t="s">
        <v>32</v>
      </c>
      <c r="N1935" s="7" t="s">
        <v>33</v>
      </c>
      <c r="O1935" s="7" t="s">
        <v>37</v>
      </c>
      <c r="P1935" s="25">
        <f t="shared" si="433"/>
        <v>1934</v>
      </c>
      <c r="Q1935" s="28">
        <f t="shared" si="430"/>
        <v>45108</v>
      </c>
      <c r="R1935" s="28" t="str">
        <f t="shared" si="420"/>
        <v>OTA</v>
      </c>
      <c r="S1935" s="28" t="str">
        <f t="shared" si="421"/>
        <v>OTA</v>
      </c>
      <c r="T1935" s="29">
        <f t="shared" si="422"/>
        <v>7.326007326007326E-4</v>
      </c>
      <c r="U1935" s="29">
        <f t="shared" si="431"/>
        <v>7.326007326007326E-4</v>
      </c>
      <c r="V1935" s="30">
        <f t="shared" si="423"/>
        <v>118.77149999999999</v>
      </c>
      <c r="W1935" s="30">
        <f t="shared" si="424"/>
        <v>0</v>
      </c>
      <c r="X1935" s="30">
        <f t="shared" si="425"/>
        <v>0</v>
      </c>
      <c r="Y1935" s="30">
        <f t="shared" si="426"/>
        <v>14.252579999999998</v>
      </c>
      <c r="Z1935" s="30">
        <f t="shared" si="427"/>
        <v>115</v>
      </c>
      <c r="AA1935" s="30">
        <f t="shared" si="428"/>
        <v>1.4652014652014651</v>
      </c>
      <c r="AB1935" s="30">
        <f t="shared" si="429"/>
        <v>0</v>
      </c>
      <c r="AC1935" s="30">
        <f t="shared" si="432"/>
        <v>542.32071853479852</v>
      </c>
    </row>
    <row r="1936" spans="1:29" x14ac:dyDescent="0.35">
      <c r="A1936" s="5">
        <v>45124.74867951389</v>
      </c>
      <c r="B1936" s="1">
        <v>1</v>
      </c>
      <c r="C1936" s="6">
        <v>791.78</v>
      </c>
      <c r="D1936" s="6">
        <v>1</v>
      </c>
      <c r="E1936" s="7" t="s">
        <v>19</v>
      </c>
      <c r="F1936" s="5">
        <v>45125.453290497688</v>
      </c>
      <c r="G1936" s="1">
        <v>2</v>
      </c>
      <c r="H1936" s="5">
        <v>45124.519575057871</v>
      </c>
      <c r="I1936" s="7" t="s">
        <v>20</v>
      </c>
      <c r="J1936" s="7"/>
      <c r="K1936" s="7" t="s">
        <v>35</v>
      </c>
      <c r="L1936" s="7" t="s">
        <v>31</v>
      </c>
      <c r="M1936" s="7" t="s">
        <v>32</v>
      </c>
      <c r="N1936" s="7" t="s">
        <v>33</v>
      </c>
      <c r="O1936" s="7" t="s">
        <v>47</v>
      </c>
      <c r="P1936" s="25">
        <f t="shared" si="433"/>
        <v>1935</v>
      </c>
      <c r="Q1936" s="28">
        <f t="shared" si="430"/>
        <v>45108</v>
      </c>
      <c r="R1936" s="28" t="str">
        <f t="shared" si="420"/>
        <v>OTA</v>
      </c>
      <c r="S1936" s="28" t="str">
        <f t="shared" si="421"/>
        <v>OTA</v>
      </c>
      <c r="T1936" s="29">
        <f t="shared" si="422"/>
        <v>7.326007326007326E-4</v>
      </c>
      <c r="U1936" s="29">
        <f t="shared" si="431"/>
        <v>7.326007326007326E-4</v>
      </c>
      <c r="V1936" s="30">
        <f t="shared" si="423"/>
        <v>118.767</v>
      </c>
      <c r="W1936" s="30">
        <f t="shared" si="424"/>
        <v>0</v>
      </c>
      <c r="X1936" s="30">
        <f t="shared" si="425"/>
        <v>0</v>
      </c>
      <c r="Y1936" s="30">
        <f t="shared" si="426"/>
        <v>14.252039999999999</v>
      </c>
      <c r="Z1936" s="30">
        <f t="shared" si="427"/>
        <v>115</v>
      </c>
      <c r="AA1936" s="30">
        <f t="shared" si="428"/>
        <v>1.4652014652014651</v>
      </c>
      <c r="AB1936" s="30">
        <f t="shared" si="429"/>
        <v>0</v>
      </c>
      <c r="AC1936" s="30">
        <f t="shared" si="432"/>
        <v>542.29575853479855</v>
      </c>
    </row>
    <row r="1937" spans="1:29" x14ac:dyDescent="0.35">
      <c r="A1937" s="5">
        <v>45124.79269115741</v>
      </c>
      <c r="B1937" s="1">
        <v>2</v>
      </c>
      <c r="C1937" s="6">
        <v>2345.06</v>
      </c>
      <c r="D1937" s="6">
        <v>1</v>
      </c>
      <c r="E1937" s="7" t="s">
        <v>19</v>
      </c>
      <c r="F1937" s="5">
        <v>45126.377913124998</v>
      </c>
      <c r="G1937" s="1">
        <v>2</v>
      </c>
      <c r="H1937" s="5">
        <v>45057.851444016203</v>
      </c>
      <c r="I1937" s="7" t="s">
        <v>20</v>
      </c>
      <c r="J1937" s="7"/>
      <c r="K1937" s="7"/>
      <c r="L1937" s="7" t="s">
        <v>21</v>
      </c>
      <c r="M1937" s="7" t="s">
        <v>45</v>
      </c>
      <c r="N1937" s="7" t="s">
        <v>33</v>
      </c>
      <c r="O1937" s="7" t="s">
        <v>46</v>
      </c>
      <c r="P1937" s="25">
        <f t="shared" si="433"/>
        <v>1936</v>
      </c>
      <c r="Q1937" s="28">
        <f t="shared" si="430"/>
        <v>45108</v>
      </c>
      <c r="R1937" s="28" t="str">
        <f t="shared" si="420"/>
        <v>WEB</v>
      </c>
      <c r="S1937" s="28" t="str">
        <f t="shared" si="421"/>
        <v>WEBSITE</v>
      </c>
      <c r="T1937" s="29">
        <f t="shared" si="422"/>
        <v>3.3726812816188868E-3</v>
      </c>
      <c r="U1937" s="29">
        <f t="shared" si="431"/>
        <v>3.3726812816188868E-3</v>
      </c>
      <c r="V1937" s="30">
        <f t="shared" si="423"/>
        <v>23.450600000000001</v>
      </c>
      <c r="W1937" s="30">
        <f t="shared" si="424"/>
        <v>50</v>
      </c>
      <c r="X1937" s="30">
        <f t="shared" si="425"/>
        <v>0</v>
      </c>
      <c r="Y1937" s="30">
        <f t="shared" si="426"/>
        <v>32.830840000000002</v>
      </c>
      <c r="Z1937" s="30">
        <f t="shared" si="427"/>
        <v>153.33333333333331</v>
      </c>
      <c r="AA1937" s="30">
        <f t="shared" si="428"/>
        <v>33.726812816188868</v>
      </c>
      <c r="AB1937" s="30">
        <f t="shared" si="429"/>
        <v>0</v>
      </c>
      <c r="AC1937" s="30">
        <f t="shared" si="432"/>
        <v>2051.7184138504776</v>
      </c>
    </row>
    <row r="1938" spans="1:29" x14ac:dyDescent="0.35">
      <c r="A1938" s="5">
        <v>45124.28907875</v>
      </c>
      <c r="B1938" s="1">
        <v>1</v>
      </c>
      <c r="C1938" s="6">
        <v>1160.71</v>
      </c>
      <c r="D1938" s="6">
        <v>1</v>
      </c>
      <c r="E1938" s="7" t="s">
        <v>19</v>
      </c>
      <c r="F1938" s="5">
        <v>45125.458333333336</v>
      </c>
      <c r="G1938" s="1">
        <v>2</v>
      </c>
      <c r="H1938" s="5">
        <v>45124.288503090276</v>
      </c>
      <c r="I1938" s="7" t="s">
        <v>20</v>
      </c>
      <c r="J1938" s="7"/>
      <c r="K1938" s="7"/>
      <c r="L1938" s="7" t="s">
        <v>21</v>
      </c>
      <c r="M1938" s="7" t="s">
        <v>52</v>
      </c>
      <c r="N1938" s="7" t="s">
        <v>23</v>
      </c>
      <c r="O1938" s="7" t="s">
        <v>24</v>
      </c>
      <c r="P1938" s="25">
        <f t="shared" si="433"/>
        <v>1937</v>
      </c>
      <c r="Q1938" s="28">
        <f t="shared" si="430"/>
        <v>45108</v>
      </c>
      <c r="R1938" s="28" t="str">
        <f t="shared" si="420"/>
        <v>WEB</v>
      </c>
      <c r="S1938" s="28" t="str">
        <f t="shared" si="421"/>
        <v>OFFLINE</v>
      </c>
      <c r="T1938" s="29">
        <f t="shared" si="422"/>
        <v>1.6863406408094434E-3</v>
      </c>
      <c r="U1938" s="29">
        <f t="shared" si="431"/>
        <v>1.6863406408094434E-3</v>
      </c>
      <c r="V1938" s="30">
        <f t="shared" si="423"/>
        <v>0</v>
      </c>
      <c r="W1938" s="30">
        <f t="shared" si="424"/>
        <v>0</v>
      </c>
      <c r="X1938" s="30">
        <f t="shared" si="425"/>
        <v>0</v>
      </c>
      <c r="Y1938" s="30">
        <f t="shared" si="426"/>
        <v>16.249940000000002</v>
      </c>
      <c r="Z1938" s="30">
        <f t="shared" si="427"/>
        <v>115</v>
      </c>
      <c r="AA1938" s="30">
        <f t="shared" si="428"/>
        <v>0</v>
      </c>
      <c r="AB1938" s="30">
        <f t="shared" si="429"/>
        <v>0</v>
      </c>
      <c r="AC1938" s="30">
        <f t="shared" si="432"/>
        <v>1029.4600600000001</v>
      </c>
    </row>
    <row r="1939" spans="1:29" x14ac:dyDescent="0.35">
      <c r="A1939" s="5">
        <v>45124.451585289353</v>
      </c>
      <c r="B1939" s="1">
        <v>11</v>
      </c>
      <c r="C1939" s="6">
        <v>9797.84</v>
      </c>
      <c r="D1939" s="6">
        <v>1</v>
      </c>
      <c r="E1939" s="7" t="s">
        <v>19</v>
      </c>
      <c r="F1939" s="5">
        <v>45135.355737847225</v>
      </c>
      <c r="G1939" s="1">
        <v>2</v>
      </c>
      <c r="H1939" s="5">
        <v>45124.434220474534</v>
      </c>
      <c r="I1939" s="7" t="s">
        <v>20</v>
      </c>
      <c r="J1939" s="7" t="s">
        <v>102</v>
      </c>
      <c r="K1939" s="7"/>
      <c r="L1939" s="7" t="s">
        <v>21</v>
      </c>
      <c r="M1939" s="7" t="s">
        <v>22</v>
      </c>
      <c r="N1939" s="7" t="s">
        <v>23</v>
      </c>
      <c r="O1939" s="7" t="s">
        <v>24</v>
      </c>
      <c r="P1939" s="25">
        <f t="shared" si="433"/>
        <v>1938</v>
      </c>
      <c r="Q1939" s="28">
        <f t="shared" si="430"/>
        <v>45108</v>
      </c>
      <c r="R1939" s="28" t="str">
        <f t="shared" si="420"/>
        <v>WEB</v>
      </c>
      <c r="S1939" s="28" t="str">
        <f t="shared" si="421"/>
        <v>OFFLINE</v>
      </c>
      <c r="T1939" s="29">
        <f t="shared" si="422"/>
        <v>1.8549747048903879E-2</v>
      </c>
      <c r="U1939" s="29">
        <f t="shared" si="431"/>
        <v>1.8549747048903879E-2</v>
      </c>
      <c r="V1939" s="30">
        <f t="shared" si="423"/>
        <v>0</v>
      </c>
      <c r="W1939" s="30">
        <f t="shared" si="424"/>
        <v>0</v>
      </c>
      <c r="X1939" s="30">
        <f t="shared" si="425"/>
        <v>0</v>
      </c>
      <c r="Y1939" s="30">
        <f t="shared" si="426"/>
        <v>137.16976</v>
      </c>
      <c r="Z1939" s="30">
        <f t="shared" si="427"/>
        <v>498.33333333333326</v>
      </c>
      <c r="AA1939" s="30">
        <f t="shared" si="428"/>
        <v>0</v>
      </c>
      <c r="AB1939" s="30">
        <f t="shared" si="429"/>
        <v>0</v>
      </c>
      <c r="AC1939" s="30">
        <f t="shared" si="432"/>
        <v>9162.3369066666673</v>
      </c>
    </row>
    <row r="1940" spans="1:29" x14ac:dyDescent="0.35">
      <c r="A1940" s="5">
        <v>45125.017205972224</v>
      </c>
      <c r="B1940" s="1">
        <v>2</v>
      </c>
      <c r="C1940" s="6">
        <v>1980.13</v>
      </c>
      <c r="D1940" s="6">
        <v>1</v>
      </c>
      <c r="E1940" s="7" t="s">
        <v>19</v>
      </c>
      <c r="F1940" s="5">
        <v>45126.268566689818</v>
      </c>
      <c r="G1940" s="1">
        <v>2</v>
      </c>
      <c r="H1940" s="5">
        <v>45008.349200150464</v>
      </c>
      <c r="I1940" s="7" t="s">
        <v>20</v>
      </c>
      <c r="J1940" s="7"/>
      <c r="K1940" s="7"/>
      <c r="L1940" s="7" t="s">
        <v>21</v>
      </c>
      <c r="M1940" s="7" t="s">
        <v>45</v>
      </c>
      <c r="N1940" s="7" t="s">
        <v>28</v>
      </c>
      <c r="O1940" s="7" t="s">
        <v>46</v>
      </c>
      <c r="P1940" s="25">
        <f t="shared" si="433"/>
        <v>1939</v>
      </c>
      <c r="Q1940" s="28">
        <f t="shared" si="430"/>
        <v>45108</v>
      </c>
      <c r="R1940" s="28" t="str">
        <f t="shared" si="420"/>
        <v>WEB</v>
      </c>
      <c r="S1940" s="28" t="str">
        <f t="shared" si="421"/>
        <v>WEBSITE</v>
      </c>
      <c r="T1940" s="29">
        <f t="shared" si="422"/>
        <v>3.3726812816188868E-3</v>
      </c>
      <c r="U1940" s="29">
        <f t="shared" si="431"/>
        <v>3.3726812816188868E-3</v>
      </c>
      <c r="V1940" s="30">
        <f t="shared" si="423"/>
        <v>19.801300000000001</v>
      </c>
      <c r="W1940" s="30">
        <f t="shared" si="424"/>
        <v>50</v>
      </c>
      <c r="X1940" s="30">
        <f t="shared" si="425"/>
        <v>0</v>
      </c>
      <c r="Y1940" s="30">
        <f t="shared" si="426"/>
        <v>27.721820000000001</v>
      </c>
      <c r="Z1940" s="30">
        <f t="shared" si="427"/>
        <v>153.33333333333331</v>
      </c>
      <c r="AA1940" s="30">
        <f t="shared" si="428"/>
        <v>33.726812816188868</v>
      </c>
      <c r="AB1940" s="30">
        <f t="shared" si="429"/>
        <v>0</v>
      </c>
      <c r="AC1940" s="30">
        <f t="shared" si="432"/>
        <v>1695.5467338504779</v>
      </c>
    </row>
    <row r="1941" spans="1:29" x14ac:dyDescent="0.35">
      <c r="A1941" s="5">
        <v>45124.904500509256</v>
      </c>
      <c r="B1941" s="1">
        <v>1</v>
      </c>
      <c r="C1941" s="6">
        <v>747.14</v>
      </c>
      <c r="D1941" s="6">
        <v>1</v>
      </c>
      <c r="E1941" s="7" t="s">
        <v>19</v>
      </c>
      <c r="F1941" s="5">
        <v>45125.458333333336</v>
      </c>
      <c r="G1941" s="1">
        <v>2</v>
      </c>
      <c r="H1941" s="5">
        <v>45124.598216041668</v>
      </c>
      <c r="I1941" s="7" t="s">
        <v>20</v>
      </c>
      <c r="J1941" s="7"/>
      <c r="K1941" s="7"/>
      <c r="L1941" s="7" t="s">
        <v>21</v>
      </c>
      <c r="M1941" s="7" t="s">
        <v>99</v>
      </c>
      <c r="N1941" s="7" t="s">
        <v>33</v>
      </c>
      <c r="O1941" s="7" t="s">
        <v>46</v>
      </c>
      <c r="P1941" s="25">
        <f t="shared" si="433"/>
        <v>1940</v>
      </c>
      <c r="Q1941" s="28">
        <f t="shared" si="430"/>
        <v>45108</v>
      </c>
      <c r="R1941" s="28" t="str">
        <f t="shared" si="420"/>
        <v>WEB</v>
      </c>
      <c r="S1941" s="28" t="str">
        <f t="shared" si="421"/>
        <v>WEBSITE</v>
      </c>
      <c r="T1941" s="29">
        <f t="shared" si="422"/>
        <v>1.6863406408094434E-3</v>
      </c>
      <c r="U1941" s="29">
        <f t="shared" si="431"/>
        <v>1.6863406408094434E-3</v>
      </c>
      <c r="V1941" s="30">
        <f t="shared" si="423"/>
        <v>7.4714</v>
      </c>
      <c r="W1941" s="30">
        <f t="shared" si="424"/>
        <v>50</v>
      </c>
      <c r="X1941" s="30">
        <f t="shared" si="425"/>
        <v>0</v>
      </c>
      <c r="Y1941" s="30">
        <f t="shared" si="426"/>
        <v>10.459960000000001</v>
      </c>
      <c r="Z1941" s="30">
        <f t="shared" si="427"/>
        <v>115</v>
      </c>
      <c r="AA1941" s="30">
        <f t="shared" si="428"/>
        <v>16.863406408094434</v>
      </c>
      <c r="AB1941" s="30">
        <f t="shared" si="429"/>
        <v>0</v>
      </c>
      <c r="AC1941" s="30">
        <f t="shared" si="432"/>
        <v>547.34523359190553</v>
      </c>
    </row>
    <row r="1942" spans="1:29" x14ac:dyDescent="0.35">
      <c r="A1942" s="5">
        <v>45124.934563287039</v>
      </c>
      <c r="B1942" s="1">
        <v>1</v>
      </c>
      <c r="C1942" s="6">
        <v>840</v>
      </c>
      <c r="D1942" s="6">
        <v>1</v>
      </c>
      <c r="E1942" s="7" t="s">
        <v>19</v>
      </c>
      <c r="F1942" s="5">
        <v>45125.458333333336</v>
      </c>
      <c r="G1942" s="1">
        <v>1</v>
      </c>
      <c r="H1942" s="5">
        <v>45124.801189027778</v>
      </c>
      <c r="I1942" s="7" t="s">
        <v>41</v>
      </c>
      <c r="J1942" s="7"/>
      <c r="K1942" s="7"/>
      <c r="L1942" s="7" t="s">
        <v>21</v>
      </c>
      <c r="M1942" s="7" t="s">
        <v>99</v>
      </c>
      <c r="N1942" s="7" t="s">
        <v>28</v>
      </c>
      <c r="O1942" s="7" t="s">
        <v>46</v>
      </c>
      <c r="P1942" s="25">
        <f t="shared" si="433"/>
        <v>1941</v>
      </c>
      <c r="Q1942" s="28">
        <f t="shared" si="430"/>
        <v>45108</v>
      </c>
      <c r="R1942" s="28" t="str">
        <f t="shared" si="420"/>
        <v>WEB</v>
      </c>
      <c r="S1942" s="28" t="str">
        <f t="shared" si="421"/>
        <v>WEBSITE</v>
      </c>
      <c r="T1942" s="29">
        <f t="shared" si="422"/>
        <v>1.6863406408094434E-3</v>
      </c>
      <c r="U1942" s="29">
        <f t="shared" si="431"/>
        <v>1.6863406408094434E-3</v>
      </c>
      <c r="V1942" s="30">
        <f t="shared" si="423"/>
        <v>8.4</v>
      </c>
      <c r="W1942" s="30">
        <f t="shared" si="424"/>
        <v>50</v>
      </c>
      <c r="X1942" s="30">
        <f t="shared" si="425"/>
        <v>0</v>
      </c>
      <c r="Y1942" s="30">
        <f t="shared" si="426"/>
        <v>11.76</v>
      </c>
      <c r="Z1942" s="30">
        <f t="shared" si="427"/>
        <v>115</v>
      </c>
      <c r="AA1942" s="30">
        <f t="shared" si="428"/>
        <v>16.863406408094434</v>
      </c>
      <c r="AB1942" s="30">
        <f t="shared" si="429"/>
        <v>0</v>
      </c>
      <c r="AC1942" s="30">
        <f t="shared" si="432"/>
        <v>637.97659359190561</v>
      </c>
    </row>
    <row r="1943" spans="1:29" x14ac:dyDescent="0.35">
      <c r="A1943" s="5">
        <v>45124.631303009257</v>
      </c>
      <c r="B1943" s="1">
        <v>2</v>
      </c>
      <c r="C1943" s="6">
        <v>2418.75</v>
      </c>
      <c r="D1943" s="6">
        <v>1</v>
      </c>
      <c r="E1943" s="7" t="s">
        <v>19</v>
      </c>
      <c r="F1943" s="5">
        <v>45126.371086435189</v>
      </c>
      <c r="G1943" s="1">
        <v>1</v>
      </c>
      <c r="H1943" s="5">
        <v>45110.910205983797</v>
      </c>
      <c r="I1943" s="7" t="s">
        <v>41</v>
      </c>
      <c r="J1943" s="7"/>
      <c r="K1943" s="7" t="s">
        <v>30</v>
      </c>
      <c r="L1943" s="7" t="s">
        <v>31</v>
      </c>
      <c r="M1943" s="7" t="s">
        <v>34</v>
      </c>
      <c r="N1943" s="7" t="s">
        <v>33</v>
      </c>
      <c r="O1943" s="7" t="s">
        <v>30</v>
      </c>
      <c r="P1943" s="25">
        <f t="shared" si="433"/>
        <v>1942</v>
      </c>
      <c r="Q1943" s="28">
        <f t="shared" si="430"/>
        <v>45108</v>
      </c>
      <c r="R1943" s="28" t="str">
        <f t="shared" si="420"/>
        <v>OTA</v>
      </c>
      <c r="S1943" s="28" t="str">
        <f t="shared" si="421"/>
        <v>OTA</v>
      </c>
      <c r="T1943" s="29">
        <f t="shared" si="422"/>
        <v>1.4652014652014652E-3</v>
      </c>
      <c r="U1943" s="29">
        <f t="shared" si="431"/>
        <v>1.4652014652014652E-3</v>
      </c>
      <c r="V1943" s="30">
        <f t="shared" si="423"/>
        <v>362.8125</v>
      </c>
      <c r="W1943" s="30">
        <f t="shared" si="424"/>
        <v>0</v>
      </c>
      <c r="X1943" s="30">
        <f t="shared" si="425"/>
        <v>0</v>
      </c>
      <c r="Y1943" s="30">
        <f t="shared" si="426"/>
        <v>43.537499999999994</v>
      </c>
      <c r="Z1943" s="30">
        <f t="shared" si="427"/>
        <v>153.33333333333331</v>
      </c>
      <c r="AA1943" s="30">
        <f t="shared" si="428"/>
        <v>2.9304029304029302</v>
      </c>
      <c r="AB1943" s="30">
        <f t="shared" si="429"/>
        <v>0</v>
      </c>
      <c r="AC1943" s="30">
        <f t="shared" si="432"/>
        <v>1856.1362637362636</v>
      </c>
    </row>
    <row r="1944" spans="1:29" x14ac:dyDescent="0.35">
      <c r="A1944" s="5">
        <v>45124.699044456022</v>
      </c>
      <c r="B1944" s="1">
        <v>1</v>
      </c>
      <c r="C1944" s="6">
        <v>747.14</v>
      </c>
      <c r="D1944" s="6">
        <v>1</v>
      </c>
      <c r="E1944" s="7" t="s">
        <v>19</v>
      </c>
      <c r="F1944" s="5">
        <v>45125.454865775464</v>
      </c>
      <c r="G1944" s="1">
        <v>2</v>
      </c>
      <c r="H1944" s="5">
        <v>45124.678610324074</v>
      </c>
      <c r="I1944" s="7" t="s">
        <v>42</v>
      </c>
      <c r="J1944" s="7"/>
      <c r="K1944" s="7" t="s">
        <v>60</v>
      </c>
      <c r="L1944" s="7" t="s">
        <v>21</v>
      </c>
      <c r="M1944" s="7" t="s">
        <v>22</v>
      </c>
      <c r="N1944" s="7" t="s">
        <v>28</v>
      </c>
      <c r="O1944" s="7" t="s">
        <v>61</v>
      </c>
      <c r="P1944" s="25">
        <f t="shared" si="433"/>
        <v>1943</v>
      </c>
      <c r="Q1944" s="28">
        <f t="shared" si="430"/>
        <v>45108</v>
      </c>
      <c r="R1944" s="28" t="str">
        <f t="shared" si="420"/>
        <v>WEB</v>
      </c>
      <c r="S1944" s="28" t="str">
        <f t="shared" si="421"/>
        <v>META</v>
      </c>
      <c r="T1944" s="29">
        <f t="shared" si="422"/>
        <v>1.6863406408094434E-3</v>
      </c>
      <c r="U1944" s="29">
        <f t="shared" si="431"/>
        <v>1.6863406408094434E-3</v>
      </c>
      <c r="V1944" s="30">
        <f t="shared" si="423"/>
        <v>0</v>
      </c>
      <c r="W1944" s="30">
        <f t="shared" si="424"/>
        <v>0</v>
      </c>
      <c r="X1944" s="30">
        <f t="shared" si="425"/>
        <v>0</v>
      </c>
      <c r="Y1944" s="30">
        <f t="shared" si="426"/>
        <v>13.448519999999998</v>
      </c>
      <c r="Z1944" s="30">
        <f t="shared" si="427"/>
        <v>115</v>
      </c>
      <c r="AA1944" s="30">
        <f t="shared" si="428"/>
        <v>0</v>
      </c>
      <c r="AB1944" s="30">
        <f t="shared" si="429"/>
        <v>0</v>
      </c>
      <c r="AC1944" s="30">
        <f t="shared" si="432"/>
        <v>618.69147999999996</v>
      </c>
    </row>
    <row r="1945" spans="1:29" x14ac:dyDescent="0.35">
      <c r="A1945" s="5">
        <v>45124.910633333333</v>
      </c>
      <c r="B1945" s="1">
        <v>1</v>
      </c>
      <c r="C1945" s="6">
        <v>1052.96</v>
      </c>
      <c r="D1945" s="6">
        <v>1</v>
      </c>
      <c r="E1945" s="7" t="s">
        <v>19</v>
      </c>
      <c r="F1945" s="5">
        <v>45125.436094293982</v>
      </c>
      <c r="G1945" s="1">
        <v>1</v>
      </c>
      <c r="H1945" s="5">
        <v>45117.870273402776</v>
      </c>
      <c r="I1945" s="7" t="s">
        <v>42</v>
      </c>
      <c r="J1945" s="7"/>
      <c r="K1945" s="7" t="s">
        <v>35</v>
      </c>
      <c r="L1945" s="7" t="s">
        <v>31</v>
      </c>
      <c r="M1945" s="7" t="s">
        <v>58</v>
      </c>
      <c r="N1945" s="7" t="s">
        <v>33</v>
      </c>
      <c r="O1945" s="7" t="s">
        <v>36</v>
      </c>
      <c r="P1945" s="25">
        <f t="shared" si="433"/>
        <v>1944</v>
      </c>
      <c r="Q1945" s="28">
        <f t="shared" si="430"/>
        <v>45108</v>
      </c>
      <c r="R1945" s="28" t="str">
        <f t="shared" si="420"/>
        <v>OTA</v>
      </c>
      <c r="S1945" s="28" t="str">
        <f t="shared" si="421"/>
        <v>OTA</v>
      </c>
      <c r="T1945" s="29">
        <f t="shared" si="422"/>
        <v>7.326007326007326E-4</v>
      </c>
      <c r="U1945" s="29">
        <f t="shared" si="431"/>
        <v>7.326007326007326E-4</v>
      </c>
      <c r="V1945" s="30">
        <f t="shared" si="423"/>
        <v>157.94399999999999</v>
      </c>
      <c r="W1945" s="30">
        <f t="shared" si="424"/>
        <v>0</v>
      </c>
      <c r="X1945" s="30">
        <f t="shared" si="425"/>
        <v>0</v>
      </c>
      <c r="Y1945" s="30">
        <f t="shared" si="426"/>
        <v>18.953279999999999</v>
      </c>
      <c r="Z1945" s="30">
        <f t="shared" si="427"/>
        <v>115</v>
      </c>
      <c r="AA1945" s="30">
        <f t="shared" si="428"/>
        <v>1.4652014652014651</v>
      </c>
      <c r="AB1945" s="30">
        <f t="shared" si="429"/>
        <v>0</v>
      </c>
      <c r="AC1945" s="30">
        <f t="shared" si="432"/>
        <v>759.59751853479861</v>
      </c>
    </row>
    <row r="1946" spans="1:29" x14ac:dyDescent="0.35">
      <c r="A1946" s="5">
        <v>45124.699961574071</v>
      </c>
      <c r="B1946" s="1">
        <v>3</v>
      </c>
      <c r="C1946" s="6">
        <v>4241.07</v>
      </c>
      <c r="D1946" s="6">
        <v>1</v>
      </c>
      <c r="E1946" s="7" t="s">
        <v>19</v>
      </c>
      <c r="F1946" s="5">
        <v>45127.448809456022</v>
      </c>
      <c r="G1946" s="1">
        <v>2</v>
      </c>
      <c r="H1946" s="5">
        <v>44984.570276990744</v>
      </c>
      <c r="I1946" s="7" t="s">
        <v>42</v>
      </c>
      <c r="J1946" s="7"/>
      <c r="K1946" s="7" t="s">
        <v>30</v>
      </c>
      <c r="L1946" s="7" t="s">
        <v>31</v>
      </c>
      <c r="M1946" s="7" t="s">
        <v>32</v>
      </c>
      <c r="N1946" s="7" t="s">
        <v>33</v>
      </c>
      <c r="O1946" s="7" t="s">
        <v>30</v>
      </c>
      <c r="P1946" s="25">
        <f t="shared" si="433"/>
        <v>1945</v>
      </c>
      <c r="Q1946" s="28">
        <f t="shared" si="430"/>
        <v>45108</v>
      </c>
      <c r="R1946" s="28" t="str">
        <f t="shared" si="420"/>
        <v>OTA</v>
      </c>
      <c r="S1946" s="28" t="str">
        <f t="shared" si="421"/>
        <v>OTA</v>
      </c>
      <c r="T1946" s="29">
        <f t="shared" si="422"/>
        <v>2.1978021978021978E-3</v>
      </c>
      <c r="U1946" s="29">
        <f t="shared" si="431"/>
        <v>2.1978021978021978E-3</v>
      </c>
      <c r="V1946" s="30">
        <f t="shared" si="423"/>
        <v>636.16049999999996</v>
      </c>
      <c r="W1946" s="30">
        <f t="shared" si="424"/>
        <v>0</v>
      </c>
      <c r="X1946" s="30">
        <f t="shared" si="425"/>
        <v>0</v>
      </c>
      <c r="Y1946" s="30">
        <f t="shared" si="426"/>
        <v>76.339259999999996</v>
      </c>
      <c r="Z1946" s="30">
        <f t="shared" si="427"/>
        <v>191.66666666666666</v>
      </c>
      <c r="AA1946" s="30">
        <f t="shared" si="428"/>
        <v>4.395604395604396</v>
      </c>
      <c r="AB1946" s="30">
        <f t="shared" si="429"/>
        <v>0</v>
      </c>
      <c r="AC1946" s="30">
        <f t="shared" si="432"/>
        <v>3332.5079689377289</v>
      </c>
    </row>
    <row r="1947" spans="1:29" x14ac:dyDescent="0.35">
      <c r="A1947" s="5">
        <v>45124.607519108795</v>
      </c>
      <c r="B1947" s="1">
        <v>2</v>
      </c>
      <c r="C1947" s="6">
        <v>1771.42</v>
      </c>
      <c r="D1947" s="6">
        <v>1</v>
      </c>
      <c r="E1947" s="7" t="s">
        <v>19</v>
      </c>
      <c r="F1947" s="5">
        <v>45126.458333333336</v>
      </c>
      <c r="G1947" s="1">
        <v>2</v>
      </c>
      <c r="H1947" s="5">
        <v>45123.901532199074</v>
      </c>
      <c r="I1947" s="7" t="s">
        <v>42</v>
      </c>
      <c r="J1947" s="7"/>
      <c r="K1947" s="7" t="s">
        <v>35</v>
      </c>
      <c r="L1947" s="7" t="s">
        <v>31</v>
      </c>
      <c r="M1947" s="7" t="s">
        <v>32</v>
      </c>
      <c r="N1947" s="7" t="s">
        <v>33</v>
      </c>
      <c r="O1947" s="7" t="s">
        <v>47</v>
      </c>
      <c r="P1947" s="25">
        <f t="shared" si="433"/>
        <v>1946</v>
      </c>
      <c r="Q1947" s="28">
        <f t="shared" si="430"/>
        <v>45108</v>
      </c>
      <c r="R1947" s="28" t="str">
        <f t="shared" si="420"/>
        <v>OTA</v>
      </c>
      <c r="S1947" s="28" t="str">
        <f t="shared" si="421"/>
        <v>OTA</v>
      </c>
      <c r="T1947" s="29">
        <f t="shared" si="422"/>
        <v>1.4652014652014652E-3</v>
      </c>
      <c r="U1947" s="29">
        <f t="shared" si="431"/>
        <v>1.4652014652014652E-3</v>
      </c>
      <c r="V1947" s="30">
        <f t="shared" si="423"/>
        <v>265.71300000000002</v>
      </c>
      <c r="W1947" s="30">
        <f t="shared" si="424"/>
        <v>0</v>
      </c>
      <c r="X1947" s="30">
        <f t="shared" si="425"/>
        <v>0</v>
      </c>
      <c r="Y1947" s="30">
        <f t="shared" si="426"/>
        <v>31.885559999999998</v>
      </c>
      <c r="Z1947" s="30">
        <f t="shared" si="427"/>
        <v>153.33333333333331</v>
      </c>
      <c r="AA1947" s="30">
        <f t="shared" si="428"/>
        <v>2.9304029304029302</v>
      </c>
      <c r="AB1947" s="30">
        <f t="shared" si="429"/>
        <v>0</v>
      </c>
      <c r="AC1947" s="30">
        <f t="shared" si="432"/>
        <v>1317.5577037362639</v>
      </c>
    </row>
    <row r="1948" spans="1:29" x14ac:dyDescent="0.35">
      <c r="A1948" s="5">
        <v>45124.714247013886</v>
      </c>
      <c r="B1948" s="1">
        <v>1</v>
      </c>
      <c r="C1948" s="6">
        <v>2057.21</v>
      </c>
      <c r="D1948" s="6">
        <v>1</v>
      </c>
      <c r="E1948" s="7" t="s">
        <v>19</v>
      </c>
      <c r="F1948" s="5">
        <v>45125.45438116898</v>
      </c>
      <c r="G1948" s="1">
        <v>4</v>
      </c>
      <c r="H1948" s="5">
        <v>45121.620276006943</v>
      </c>
      <c r="I1948" s="7" t="s">
        <v>44</v>
      </c>
      <c r="J1948" s="7"/>
      <c r="K1948" s="7" t="s">
        <v>35</v>
      </c>
      <c r="L1948" s="7" t="s">
        <v>31</v>
      </c>
      <c r="M1948" s="7" t="s">
        <v>32</v>
      </c>
      <c r="N1948" s="7" t="s">
        <v>33</v>
      </c>
      <c r="O1948" s="7" t="s">
        <v>68</v>
      </c>
      <c r="P1948" s="25">
        <f t="shared" si="433"/>
        <v>1947</v>
      </c>
      <c r="Q1948" s="28">
        <f t="shared" si="430"/>
        <v>45108</v>
      </c>
      <c r="R1948" s="28" t="str">
        <f t="shared" si="420"/>
        <v>OTA</v>
      </c>
      <c r="S1948" s="28" t="str">
        <f t="shared" si="421"/>
        <v>OTA</v>
      </c>
      <c r="T1948" s="29">
        <f t="shared" si="422"/>
        <v>7.326007326007326E-4</v>
      </c>
      <c r="U1948" s="29">
        <f t="shared" si="431"/>
        <v>7.326007326007326E-4</v>
      </c>
      <c r="V1948" s="30">
        <f t="shared" si="423"/>
        <v>308.58150000000001</v>
      </c>
      <c r="W1948" s="30">
        <f t="shared" si="424"/>
        <v>0</v>
      </c>
      <c r="X1948" s="30">
        <f t="shared" si="425"/>
        <v>0</v>
      </c>
      <c r="Y1948" s="30">
        <f t="shared" si="426"/>
        <v>37.029779999999995</v>
      </c>
      <c r="Z1948" s="30">
        <f t="shared" si="427"/>
        <v>115</v>
      </c>
      <c r="AA1948" s="30">
        <f t="shared" si="428"/>
        <v>1.4652014652014651</v>
      </c>
      <c r="AB1948" s="30">
        <f t="shared" si="429"/>
        <v>0</v>
      </c>
      <c r="AC1948" s="30">
        <f t="shared" si="432"/>
        <v>1595.1335185347984</v>
      </c>
    </row>
    <row r="1949" spans="1:29" x14ac:dyDescent="0.35">
      <c r="A1949" s="5">
        <v>45125.016795057869</v>
      </c>
      <c r="B1949" s="1">
        <v>1</v>
      </c>
      <c r="C1949" s="6">
        <v>1548.57</v>
      </c>
      <c r="D1949" s="6">
        <v>1</v>
      </c>
      <c r="E1949" s="7" t="s">
        <v>19</v>
      </c>
      <c r="F1949" s="5">
        <v>45125.457278634261</v>
      </c>
      <c r="G1949" s="1">
        <v>3</v>
      </c>
      <c r="H1949" s="5">
        <v>45121.998976828705</v>
      </c>
      <c r="I1949" s="7" t="s">
        <v>44</v>
      </c>
      <c r="J1949" s="7"/>
      <c r="K1949" s="7" t="s">
        <v>35</v>
      </c>
      <c r="L1949" s="7" t="s">
        <v>31</v>
      </c>
      <c r="M1949" s="7" t="s">
        <v>32</v>
      </c>
      <c r="N1949" s="7" t="s">
        <v>33</v>
      </c>
      <c r="O1949" s="7" t="s">
        <v>47</v>
      </c>
      <c r="P1949" s="25">
        <f t="shared" si="433"/>
        <v>1948</v>
      </c>
      <c r="Q1949" s="28">
        <f t="shared" si="430"/>
        <v>45108</v>
      </c>
      <c r="R1949" s="28" t="str">
        <f t="shared" si="420"/>
        <v>OTA</v>
      </c>
      <c r="S1949" s="28" t="str">
        <f t="shared" si="421"/>
        <v>OTA</v>
      </c>
      <c r="T1949" s="29">
        <f t="shared" si="422"/>
        <v>7.326007326007326E-4</v>
      </c>
      <c r="U1949" s="29">
        <f t="shared" si="431"/>
        <v>7.326007326007326E-4</v>
      </c>
      <c r="V1949" s="30">
        <f t="shared" si="423"/>
        <v>232.28549999999998</v>
      </c>
      <c r="W1949" s="30">
        <f t="shared" si="424"/>
        <v>0</v>
      </c>
      <c r="X1949" s="30">
        <f t="shared" si="425"/>
        <v>0</v>
      </c>
      <c r="Y1949" s="30">
        <f t="shared" si="426"/>
        <v>27.874259999999996</v>
      </c>
      <c r="Z1949" s="30">
        <f t="shared" si="427"/>
        <v>115</v>
      </c>
      <c r="AA1949" s="30">
        <f t="shared" si="428"/>
        <v>1.4652014652014651</v>
      </c>
      <c r="AB1949" s="30">
        <f t="shared" si="429"/>
        <v>0</v>
      </c>
      <c r="AC1949" s="30">
        <f t="shared" si="432"/>
        <v>1171.9450385347984</v>
      </c>
    </row>
    <row r="1950" spans="1:29" x14ac:dyDescent="0.35">
      <c r="A1950" s="5">
        <v>45124.679383437498</v>
      </c>
      <c r="B1950" s="1">
        <v>1</v>
      </c>
      <c r="C1950" s="6">
        <v>1089.29</v>
      </c>
      <c r="D1950" s="6">
        <v>1</v>
      </c>
      <c r="E1950" s="7" t="s">
        <v>19</v>
      </c>
      <c r="F1950" s="5">
        <v>45125.331799699074</v>
      </c>
      <c r="G1950" s="1">
        <v>2</v>
      </c>
      <c r="H1950" s="5">
        <v>45061.874791215276</v>
      </c>
      <c r="I1950" s="7" t="s">
        <v>48</v>
      </c>
      <c r="J1950" s="7"/>
      <c r="K1950" s="7" t="s">
        <v>30</v>
      </c>
      <c r="L1950" s="7" t="s">
        <v>31</v>
      </c>
      <c r="M1950" s="7" t="s">
        <v>32</v>
      </c>
      <c r="N1950" s="7" t="s">
        <v>33</v>
      </c>
      <c r="O1950" s="7" t="s">
        <v>30</v>
      </c>
      <c r="P1950" s="25">
        <f t="shared" si="433"/>
        <v>1949</v>
      </c>
      <c r="Q1950" s="28">
        <f t="shared" si="430"/>
        <v>45108</v>
      </c>
      <c r="R1950" s="28" t="str">
        <f t="shared" si="420"/>
        <v>OTA</v>
      </c>
      <c r="S1950" s="28" t="str">
        <f t="shared" si="421"/>
        <v>OTA</v>
      </c>
      <c r="T1950" s="29">
        <f t="shared" si="422"/>
        <v>7.326007326007326E-4</v>
      </c>
      <c r="U1950" s="29">
        <f t="shared" si="431"/>
        <v>7.326007326007326E-4</v>
      </c>
      <c r="V1950" s="30">
        <f t="shared" si="423"/>
        <v>163.39349999999999</v>
      </c>
      <c r="W1950" s="30">
        <f t="shared" si="424"/>
        <v>0</v>
      </c>
      <c r="X1950" s="30">
        <f t="shared" si="425"/>
        <v>0</v>
      </c>
      <c r="Y1950" s="30">
        <f t="shared" si="426"/>
        <v>19.607219999999998</v>
      </c>
      <c r="Z1950" s="30">
        <f t="shared" si="427"/>
        <v>115</v>
      </c>
      <c r="AA1950" s="30">
        <f t="shared" si="428"/>
        <v>1.4652014652014651</v>
      </c>
      <c r="AB1950" s="30">
        <f t="shared" si="429"/>
        <v>0</v>
      </c>
      <c r="AC1950" s="30">
        <f t="shared" si="432"/>
        <v>789.82407853479845</v>
      </c>
    </row>
    <row r="1951" spans="1:29" x14ac:dyDescent="0.35">
      <c r="A1951" s="5">
        <v>45124.928931944443</v>
      </c>
      <c r="B1951" s="1">
        <v>2</v>
      </c>
      <c r="C1951" s="6">
        <v>1736.61</v>
      </c>
      <c r="D1951" s="6">
        <v>1</v>
      </c>
      <c r="E1951" s="7" t="s">
        <v>19</v>
      </c>
      <c r="F1951" s="5">
        <v>45126.458333333336</v>
      </c>
      <c r="G1951" s="1">
        <v>2</v>
      </c>
      <c r="H1951" s="5">
        <v>45119.665781319447</v>
      </c>
      <c r="I1951" s="7" t="s">
        <v>48</v>
      </c>
      <c r="J1951" s="7"/>
      <c r="K1951" s="7" t="s">
        <v>30</v>
      </c>
      <c r="L1951" s="7" t="s">
        <v>31</v>
      </c>
      <c r="M1951" s="7" t="s">
        <v>32</v>
      </c>
      <c r="N1951" s="7" t="s">
        <v>33</v>
      </c>
      <c r="O1951" s="7" t="s">
        <v>30</v>
      </c>
      <c r="P1951" s="25">
        <f t="shared" si="433"/>
        <v>1950</v>
      </c>
      <c r="Q1951" s="28">
        <f t="shared" si="430"/>
        <v>45108</v>
      </c>
      <c r="R1951" s="28" t="str">
        <f t="shared" si="420"/>
        <v>OTA</v>
      </c>
      <c r="S1951" s="28" t="str">
        <f t="shared" si="421"/>
        <v>OTA</v>
      </c>
      <c r="T1951" s="29">
        <f t="shared" si="422"/>
        <v>1.4652014652014652E-3</v>
      </c>
      <c r="U1951" s="29">
        <f t="shared" si="431"/>
        <v>1.4652014652014652E-3</v>
      </c>
      <c r="V1951" s="30">
        <f t="shared" si="423"/>
        <v>260.49149999999997</v>
      </c>
      <c r="W1951" s="30">
        <f t="shared" si="424"/>
        <v>0</v>
      </c>
      <c r="X1951" s="30">
        <f t="shared" si="425"/>
        <v>0</v>
      </c>
      <c r="Y1951" s="30">
        <f t="shared" si="426"/>
        <v>31.258979999999998</v>
      </c>
      <c r="Z1951" s="30">
        <f t="shared" si="427"/>
        <v>153.33333333333331</v>
      </c>
      <c r="AA1951" s="30">
        <f t="shared" si="428"/>
        <v>2.9304029304029302</v>
      </c>
      <c r="AB1951" s="30">
        <f t="shared" si="429"/>
        <v>0</v>
      </c>
      <c r="AC1951" s="30">
        <f t="shared" si="432"/>
        <v>1288.5957837362637</v>
      </c>
    </row>
    <row r="1952" spans="1:29" x14ac:dyDescent="0.35">
      <c r="A1952" s="5">
        <v>45124.930085775464</v>
      </c>
      <c r="B1952" s="1">
        <v>1</v>
      </c>
      <c r="C1952" s="6">
        <v>846.43</v>
      </c>
      <c r="D1952" s="6">
        <v>1</v>
      </c>
      <c r="E1952" s="7" t="s">
        <v>19</v>
      </c>
      <c r="F1952" s="5">
        <v>45125.458333333336</v>
      </c>
      <c r="G1952" s="1">
        <v>2</v>
      </c>
      <c r="H1952" s="5">
        <v>45121.992499351851</v>
      </c>
      <c r="I1952" s="7" t="s">
        <v>48</v>
      </c>
      <c r="J1952" s="7"/>
      <c r="K1952" s="7" t="s">
        <v>30</v>
      </c>
      <c r="L1952" s="7" t="s">
        <v>31</v>
      </c>
      <c r="M1952" s="7" t="s">
        <v>32</v>
      </c>
      <c r="N1952" s="7" t="s">
        <v>33</v>
      </c>
      <c r="O1952" s="7" t="s">
        <v>30</v>
      </c>
      <c r="P1952" s="25">
        <f t="shared" si="433"/>
        <v>1951</v>
      </c>
      <c r="Q1952" s="28">
        <f t="shared" si="430"/>
        <v>45108</v>
      </c>
      <c r="R1952" s="28" t="str">
        <f t="shared" si="420"/>
        <v>OTA</v>
      </c>
      <c r="S1952" s="28" t="str">
        <f t="shared" si="421"/>
        <v>OTA</v>
      </c>
      <c r="T1952" s="29">
        <f t="shared" si="422"/>
        <v>7.326007326007326E-4</v>
      </c>
      <c r="U1952" s="29">
        <f t="shared" si="431"/>
        <v>7.326007326007326E-4</v>
      </c>
      <c r="V1952" s="30">
        <f t="shared" si="423"/>
        <v>126.96449999999999</v>
      </c>
      <c r="W1952" s="30">
        <f t="shared" si="424"/>
        <v>0</v>
      </c>
      <c r="X1952" s="30">
        <f t="shared" si="425"/>
        <v>0</v>
      </c>
      <c r="Y1952" s="30">
        <f t="shared" si="426"/>
        <v>15.235739999999998</v>
      </c>
      <c r="Z1952" s="30">
        <f t="shared" si="427"/>
        <v>115</v>
      </c>
      <c r="AA1952" s="30">
        <f t="shared" si="428"/>
        <v>1.4652014652014651</v>
      </c>
      <c r="AB1952" s="30">
        <f t="shared" si="429"/>
        <v>0</v>
      </c>
      <c r="AC1952" s="30">
        <f t="shared" si="432"/>
        <v>587.76455853479843</v>
      </c>
    </row>
    <row r="1953" spans="1:29" x14ac:dyDescent="0.35">
      <c r="A1953" s="5">
        <v>45124.636793854166</v>
      </c>
      <c r="B1953" s="1">
        <v>1</v>
      </c>
      <c r="C1953" s="6">
        <v>841.07</v>
      </c>
      <c r="D1953" s="6">
        <v>1</v>
      </c>
      <c r="E1953" s="7" t="s">
        <v>19</v>
      </c>
      <c r="F1953" s="5">
        <v>45125.430255439816</v>
      </c>
      <c r="G1953" s="1">
        <v>2</v>
      </c>
      <c r="H1953" s="5">
        <v>45124.448413032405</v>
      </c>
      <c r="I1953" s="7" t="s">
        <v>48</v>
      </c>
      <c r="J1953" s="7"/>
      <c r="K1953" s="7" t="s">
        <v>30</v>
      </c>
      <c r="L1953" s="7" t="s">
        <v>31</v>
      </c>
      <c r="M1953" s="7" t="s">
        <v>32</v>
      </c>
      <c r="N1953" s="7" t="s">
        <v>33</v>
      </c>
      <c r="O1953" s="7" t="s">
        <v>30</v>
      </c>
      <c r="P1953" s="25">
        <f t="shared" si="433"/>
        <v>1952</v>
      </c>
      <c r="Q1953" s="28">
        <f t="shared" si="430"/>
        <v>45108</v>
      </c>
      <c r="R1953" s="28" t="str">
        <f t="shared" si="420"/>
        <v>OTA</v>
      </c>
      <c r="S1953" s="28" t="str">
        <f t="shared" si="421"/>
        <v>OTA</v>
      </c>
      <c r="T1953" s="29">
        <f t="shared" si="422"/>
        <v>7.326007326007326E-4</v>
      </c>
      <c r="U1953" s="29">
        <f t="shared" si="431"/>
        <v>7.326007326007326E-4</v>
      </c>
      <c r="V1953" s="30">
        <f t="shared" si="423"/>
        <v>126.1605</v>
      </c>
      <c r="W1953" s="30">
        <f t="shared" si="424"/>
        <v>0</v>
      </c>
      <c r="X1953" s="30">
        <f t="shared" si="425"/>
        <v>0</v>
      </c>
      <c r="Y1953" s="30">
        <f t="shared" si="426"/>
        <v>15.13926</v>
      </c>
      <c r="Z1953" s="30">
        <f t="shared" si="427"/>
        <v>115</v>
      </c>
      <c r="AA1953" s="30">
        <f t="shared" si="428"/>
        <v>1.4652014652014651</v>
      </c>
      <c r="AB1953" s="30">
        <f t="shared" si="429"/>
        <v>0</v>
      </c>
      <c r="AC1953" s="30">
        <f t="shared" si="432"/>
        <v>583.30503853479854</v>
      </c>
    </row>
    <row r="1954" spans="1:29" x14ac:dyDescent="0.35">
      <c r="A1954" s="5">
        <v>45124.59611244213</v>
      </c>
      <c r="B1954" s="1">
        <v>1</v>
      </c>
      <c r="C1954" s="6">
        <v>841.07</v>
      </c>
      <c r="D1954" s="6">
        <v>1</v>
      </c>
      <c r="E1954" s="7" t="s">
        <v>19</v>
      </c>
      <c r="F1954" s="5">
        <v>45125.413431030094</v>
      </c>
      <c r="G1954" s="1">
        <v>2</v>
      </c>
      <c r="H1954" s="5">
        <v>45124.120265150465</v>
      </c>
      <c r="I1954" s="7" t="s">
        <v>48</v>
      </c>
      <c r="J1954" s="7"/>
      <c r="K1954" s="7" t="s">
        <v>30</v>
      </c>
      <c r="L1954" s="7" t="s">
        <v>31</v>
      </c>
      <c r="M1954" s="7" t="s">
        <v>32</v>
      </c>
      <c r="N1954" s="7" t="s">
        <v>33</v>
      </c>
      <c r="O1954" s="7" t="s">
        <v>30</v>
      </c>
      <c r="P1954" s="25">
        <f t="shared" si="433"/>
        <v>1953</v>
      </c>
      <c r="Q1954" s="28">
        <f t="shared" si="430"/>
        <v>45108</v>
      </c>
      <c r="R1954" s="28" t="str">
        <f t="shared" si="420"/>
        <v>OTA</v>
      </c>
      <c r="S1954" s="28" t="str">
        <f t="shared" si="421"/>
        <v>OTA</v>
      </c>
      <c r="T1954" s="29">
        <f t="shared" si="422"/>
        <v>7.326007326007326E-4</v>
      </c>
      <c r="U1954" s="29">
        <f t="shared" si="431"/>
        <v>7.326007326007326E-4</v>
      </c>
      <c r="V1954" s="30">
        <f t="shared" si="423"/>
        <v>126.1605</v>
      </c>
      <c r="W1954" s="30">
        <f t="shared" si="424"/>
        <v>0</v>
      </c>
      <c r="X1954" s="30">
        <f t="shared" si="425"/>
        <v>0</v>
      </c>
      <c r="Y1954" s="30">
        <f t="shared" si="426"/>
        <v>15.13926</v>
      </c>
      <c r="Z1954" s="30">
        <f t="shared" si="427"/>
        <v>115</v>
      </c>
      <c r="AA1954" s="30">
        <f t="shared" si="428"/>
        <v>1.4652014652014651</v>
      </c>
      <c r="AB1954" s="30">
        <f t="shared" si="429"/>
        <v>0</v>
      </c>
      <c r="AC1954" s="30">
        <f t="shared" si="432"/>
        <v>583.30503853479854</v>
      </c>
    </row>
    <row r="1955" spans="1:29" x14ac:dyDescent="0.35">
      <c r="A1955" s="5">
        <v>45124.69517791667</v>
      </c>
      <c r="B1955" s="1">
        <v>1</v>
      </c>
      <c r="C1955" s="6">
        <v>1414.29</v>
      </c>
      <c r="D1955" s="6">
        <v>1</v>
      </c>
      <c r="E1955" s="7" t="s">
        <v>19</v>
      </c>
      <c r="F1955" s="5">
        <v>45125.458333333336</v>
      </c>
      <c r="G1955" s="1">
        <v>4</v>
      </c>
      <c r="H1955" s="5">
        <v>45085.487988877314</v>
      </c>
      <c r="I1955" s="7" t="s">
        <v>63</v>
      </c>
      <c r="J1955" s="7"/>
      <c r="K1955" s="7" t="s">
        <v>30</v>
      </c>
      <c r="L1955" s="7" t="s">
        <v>31</v>
      </c>
      <c r="M1955" s="7" t="s">
        <v>34</v>
      </c>
      <c r="N1955" s="7" t="s">
        <v>33</v>
      </c>
      <c r="O1955" s="7" t="s">
        <v>30</v>
      </c>
      <c r="P1955" s="25">
        <f t="shared" si="433"/>
        <v>1954</v>
      </c>
      <c r="Q1955" s="28">
        <f t="shared" si="430"/>
        <v>45108</v>
      </c>
      <c r="R1955" s="28" t="str">
        <f t="shared" si="420"/>
        <v>OTA</v>
      </c>
      <c r="S1955" s="28" t="str">
        <f t="shared" si="421"/>
        <v>OTA</v>
      </c>
      <c r="T1955" s="29">
        <f t="shared" si="422"/>
        <v>7.326007326007326E-4</v>
      </c>
      <c r="U1955" s="29">
        <f t="shared" si="431"/>
        <v>7.326007326007326E-4</v>
      </c>
      <c r="V1955" s="30">
        <f t="shared" si="423"/>
        <v>212.14349999999999</v>
      </c>
      <c r="W1955" s="30">
        <f t="shared" si="424"/>
        <v>0</v>
      </c>
      <c r="X1955" s="30">
        <f t="shared" si="425"/>
        <v>0</v>
      </c>
      <c r="Y1955" s="30">
        <f t="shared" si="426"/>
        <v>25.457219999999996</v>
      </c>
      <c r="Z1955" s="30">
        <f t="shared" si="427"/>
        <v>115</v>
      </c>
      <c r="AA1955" s="30">
        <f t="shared" si="428"/>
        <v>1.4652014652014651</v>
      </c>
      <c r="AB1955" s="30">
        <f t="shared" si="429"/>
        <v>0</v>
      </c>
      <c r="AC1955" s="30">
        <f t="shared" si="432"/>
        <v>1060.2240785347985</v>
      </c>
    </row>
    <row r="1956" spans="1:29" x14ac:dyDescent="0.35">
      <c r="A1956" s="5">
        <v>45125.037870046297</v>
      </c>
      <c r="B1956" s="1">
        <v>4</v>
      </c>
      <c r="C1956" s="6">
        <v>4739.59</v>
      </c>
      <c r="D1956" s="6">
        <v>1</v>
      </c>
      <c r="E1956" s="7" t="s">
        <v>19</v>
      </c>
      <c r="F1956" s="5">
        <v>45128.458333333336</v>
      </c>
      <c r="G1956" s="1">
        <v>3</v>
      </c>
      <c r="H1956" s="5">
        <v>45090.31054672454</v>
      </c>
      <c r="I1956" s="7" t="s">
        <v>63</v>
      </c>
      <c r="J1956" s="7"/>
      <c r="K1956" s="7" t="s">
        <v>38</v>
      </c>
      <c r="L1956" s="7" t="s">
        <v>31</v>
      </c>
      <c r="M1956" s="7" t="s">
        <v>34</v>
      </c>
      <c r="N1956" s="7" t="s">
        <v>23</v>
      </c>
      <c r="O1956" s="7" t="s">
        <v>38</v>
      </c>
      <c r="P1956" s="25">
        <f t="shared" si="433"/>
        <v>1955</v>
      </c>
      <c r="Q1956" s="28">
        <f t="shared" si="430"/>
        <v>45108</v>
      </c>
      <c r="R1956" s="28" t="str">
        <f t="shared" si="420"/>
        <v>OTA</v>
      </c>
      <c r="S1956" s="28" t="str">
        <f t="shared" si="421"/>
        <v>OTA</v>
      </c>
      <c r="T1956" s="29">
        <f t="shared" si="422"/>
        <v>2.9304029304029304E-3</v>
      </c>
      <c r="U1956" s="29">
        <f t="shared" si="431"/>
        <v>2.9304029304029304E-3</v>
      </c>
      <c r="V1956" s="30">
        <f t="shared" si="423"/>
        <v>710.93849999999998</v>
      </c>
      <c r="W1956" s="30">
        <f t="shared" si="424"/>
        <v>0</v>
      </c>
      <c r="X1956" s="30">
        <f t="shared" si="425"/>
        <v>0</v>
      </c>
      <c r="Y1956" s="30">
        <f t="shared" si="426"/>
        <v>85.312619999999995</v>
      </c>
      <c r="Z1956" s="30">
        <f t="shared" si="427"/>
        <v>230</v>
      </c>
      <c r="AA1956" s="30">
        <f t="shared" si="428"/>
        <v>5.8608058608058604</v>
      </c>
      <c r="AB1956" s="30">
        <f t="shared" si="429"/>
        <v>0</v>
      </c>
      <c r="AC1956" s="30">
        <f t="shared" si="432"/>
        <v>3707.4780741391942</v>
      </c>
    </row>
    <row r="1957" spans="1:29" x14ac:dyDescent="0.35">
      <c r="A1957" s="5">
        <v>45124.477903425926</v>
      </c>
      <c r="B1957" s="1">
        <v>2</v>
      </c>
      <c r="C1957" s="6">
        <v>3145.09</v>
      </c>
      <c r="D1957" s="6">
        <v>1</v>
      </c>
      <c r="E1957" s="7" t="s">
        <v>19</v>
      </c>
      <c r="F1957" s="5">
        <v>45126.377913124998</v>
      </c>
      <c r="G1957" s="1">
        <v>4</v>
      </c>
      <c r="H1957" s="5">
        <v>45118.857445937501</v>
      </c>
      <c r="I1957" s="7" t="s">
        <v>63</v>
      </c>
      <c r="J1957" s="7"/>
      <c r="K1957" s="7" t="s">
        <v>30</v>
      </c>
      <c r="L1957" s="7" t="s">
        <v>31</v>
      </c>
      <c r="M1957" s="7" t="s">
        <v>32</v>
      </c>
      <c r="N1957" s="7" t="s">
        <v>33</v>
      </c>
      <c r="O1957" s="7" t="s">
        <v>30</v>
      </c>
      <c r="P1957" s="25">
        <f t="shared" si="433"/>
        <v>1956</v>
      </c>
      <c r="Q1957" s="28">
        <f t="shared" si="430"/>
        <v>45108</v>
      </c>
      <c r="R1957" s="28" t="str">
        <f t="shared" si="420"/>
        <v>OTA</v>
      </c>
      <c r="S1957" s="28" t="str">
        <f t="shared" si="421"/>
        <v>OTA</v>
      </c>
      <c r="T1957" s="29">
        <f t="shared" si="422"/>
        <v>1.4652014652014652E-3</v>
      </c>
      <c r="U1957" s="29">
        <f t="shared" si="431"/>
        <v>1.4652014652014652E-3</v>
      </c>
      <c r="V1957" s="30">
        <f t="shared" si="423"/>
        <v>471.76350000000002</v>
      </c>
      <c r="W1957" s="30">
        <f t="shared" si="424"/>
        <v>0</v>
      </c>
      <c r="X1957" s="30">
        <f t="shared" si="425"/>
        <v>0</v>
      </c>
      <c r="Y1957" s="30">
        <f t="shared" si="426"/>
        <v>56.611619999999995</v>
      </c>
      <c r="Z1957" s="30">
        <f t="shared" si="427"/>
        <v>153.33333333333331</v>
      </c>
      <c r="AA1957" s="30">
        <f t="shared" si="428"/>
        <v>2.9304029304029302</v>
      </c>
      <c r="AB1957" s="30">
        <f t="shared" si="429"/>
        <v>0</v>
      </c>
      <c r="AC1957" s="30">
        <f t="shared" si="432"/>
        <v>2460.4511437362639</v>
      </c>
    </row>
    <row r="1958" spans="1:29" x14ac:dyDescent="0.35">
      <c r="A1958" s="5">
        <v>45124.84873539352</v>
      </c>
      <c r="B1958" s="1">
        <v>3</v>
      </c>
      <c r="C1958" s="6">
        <v>4467.8599999999997</v>
      </c>
      <c r="D1958" s="6">
        <v>1</v>
      </c>
      <c r="E1958" s="7" t="s">
        <v>19</v>
      </c>
      <c r="F1958" s="5">
        <v>45127.323405648145</v>
      </c>
      <c r="G1958" s="1">
        <v>4</v>
      </c>
      <c r="H1958" s="5">
        <v>45107.913325416666</v>
      </c>
      <c r="I1958" s="7" t="s">
        <v>63</v>
      </c>
      <c r="J1958" s="7"/>
      <c r="K1958" s="7" t="s">
        <v>30</v>
      </c>
      <c r="L1958" s="7" t="s">
        <v>31</v>
      </c>
      <c r="M1958" s="7" t="s">
        <v>34</v>
      </c>
      <c r="N1958" s="7" t="s">
        <v>33</v>
      </c>
      <c r="O1958" s="7" t="s">
        <v>30</v>
      </c>
      <c r="P1958" s="25">
        <f t="shared" si="433"/>
        <v>1957</v>
      </c>
      <c r="Q1958" s="28">
        <f t="shared" si="430"/>
        <v>45108</v>
      </c>
      <c r="R1958" s="28" t="str">
        <f t="shared" si="420"/>
        <v>OTA</v>
      </c>
      <c r="S1958" s="28" t="str">
        <f t="shared" si="421"/>
        <v>OTA</v>
      </c>
      <c r="T1958" s="29">
        <f t="shared" si="422"/>
        <v>2.1978021978021978E-3</v>
      </c>
      <c r="U1958" s="29">
        <f t="shared" si="431"/>
        <v>2.1978021978021978E-3</v>
      </c>
      <c r="V1958" s="30">
        <f t="shared" si="423"/>
        <v>670.17899999999997</v>
      </c>
      <c r="W1958" s="30">
        <f t="shared" si="424"/>
        <v>0</v>
      </c>
      <c r="X1958" s="30">
        <f t="shared" si="425"/>
        <v>0</v>
      </c>
      <c r="Y1958" s="30">
        <f t="shared" si="426"/>
        <v>80.421479999999988</v>
      </c>
      <c r="Z1958" s="30">
        <f t="shared" si="427"/>
        <v>191.66666666666666</v>
      </c>
      <c r="AA1958" s="30">
        <f t="shared" si="428"/>
        <v>4.395604395604396</v>
      </c>
      <c r="AB1958" s="30">
        <f t="shared" si="429"/>
        <v>0</v>
      </c>
      <c r="AC1958" s="30">
        <f t="shared" si="432"/>
        <v>3521.1972489377285</v>
      </c>
    </row>
    <row r="1959" spans="1:29" x14ac:dyDescent="0.35">
      <c r="A1959" s="5">
        <v>45124.790691145834</v>
      </c>
      <c r="B1959" s="1">
        <v>5</v>
      </c>
      <c r="C1959" s="6">
        <v>10282.719999999999</v>
      </c>
      <c r="D1959" s="6">
        <v>1</v>
      </c>
      <c r="E1959" s="7" t="s">
        <v>19</v>
      </c>
      <c r="F1959" s="5">
        <v>45129.458333333336</v>
      </c>
      <c r="G1959" s="1">
        <v>5</v>
      </c>
      <c r="H1959" s="5">
        <v>44957.979652187503</v>
      </c>
      <c r="I1959" s="7" t="s">
        <v>80</v>
      </c>
      <c r="J1959" s="7"/>
      <c r="K1959" s="7" t="s">
        <v>30</v>
      </c>
      <c r="L1959" s="7" t="s">
        <v>31</v>
      </c>
      <c r="M1959" s="7" t="s">
        <v>32</v>
      </c>
      <c r="N1959" s="7" t="s">
        <v>33</v>
      </c>
      <c r="O1959" s="7" t="s">
        <v>30</v>
      </c>
      <c r="P1959" s="25">
        <f t="shared" si="433"/>
        <v>1958</v>
      </c>
      <c r="Q1959" s="28">
        <f t="shared" si="430"/>
        <v>45108</v>
      </c>
      <c r="R1959" s="28" t="str">
        <f t="shared" si="420"/>
        <v>OTA</v>
      </c>
      <c r="S1959" s="28" t="str">
        <f t="shared" si="421"/>
        <v>OTA</v>
      </c>
      <c r="T1959" s="29">
        <f t="shared" si="422"/>
        <v>3.663003663003663E-3</v>
      </c>
      <c r="U1959" s="29">
        <f t="shared" si="431"/>
        <v>3.663003663003663E-3</v>
      </c>
      <c r="V1959" s="30">
        <f t="shared" si="423"/>
        <v>1542.4079999999999</v>
      </c>
      <c r="W1959" s="30">
        <f t="shared" si="424"/>
        <v>0</v>
      </c>
      <c r="X1959" s="30">
        <f t="shared" si="425"/>
        <v>0</v>
      </c>
      <c r="Y1959" s="30">
        <f t="shared" si="426"/>
        <v>185.08895999999999</v>
      </c>
      <c r="Z1959" s="30">
        <f t="shared" si="427"/>
        <v>268.33333333333331</v>
      </c>
      <c r="AA1959" s="30">
        <f t="shared" si="428"/>
        <v>7.3260073260073257</v>
      </c>
      <c r="AB1959" s="30">
        <f t="shared" si="429"/>
        <v>0</v>
      </c>
      <c r="AC1959" s="30">
        <f t="shared" si="432"/>
        <v>8279.5636993406588</v>
      </c>
    </row>
    <row r="1960" spans="1:29" x14ac:dyDescent="0.35">
      <c r="A1960" s="5">
        <v>45124.765391886576</v>
      </c>
      <c r="B1960" s="1">
        <v>1</v>
      </c>
      <c r="C1960" s="6">
        <v>486.61</v>
      </c>
      <c r="D1960" s="6">
        <v>1</v>
      </c>
      <c r="E1960" s="7" t="s">
        <v>19</v>
      </c>
      <c r="F1960" s="5">
        <v>45125.45509354167</v>
      </c>
      <c r="G1960" s="1">
        <v>1</v>
      </c>
      <c r="H1960" s="5">
        <v>45120.98972085648</v>
      </c>
      <c r="I1960" s="7" t="s">
        <v>49</v>
      </c>
      <c r="J1960" s="7"/>
      <c r="K1960" s="7" t="s">
        <v>30</v>
      </c>
      <c r="L1960" s="7" t="s">
        <v>31</v>
      </c>
      <c r="M1960" s="7" t="s">
        <v>32</v>
      </c>
      <c r="N1960" s="7" t="s">
        <v>33</v>
      </c>
      <c r="O1960" s="7" t="s">
        <v>30</v>
      </c>
      <c r="P1960" s="25">
        <f t="shared" si="433"/>
        <v>1959</v>
      </c>
      <c r="Q1960" s="28">
        <f t="shared" si="430"/>
        <v>45108</v>
      </c>
      <c r="R1960" s="28" t="str">
        <f t="shared" si="420"/>
        <v>OTA</v>
      </c>
      <c r="S1960" s="28" t="str">
        <f t="shared" si="421"/>
        <v>OTA</v>
      </c>
      <c r="T1960" s="29">
        <f t="shared" si="422"/>
        <v>7.326007326007326E-4</v>
      </c>
      <c r="U1960" s="29">
        <f t="shared" si="431"/>
        <v>7.326007326007326E-4</v>
      </c>
      <c r="V1960" s="30">
        <f t="shared" si="423"/>
        <v>72.991500000000002</v>
      </c>
      <c r="W1960" s="30">
        <f t="shared" si="424"/>
        <v>0</v>
      </c>
      <c r="X1960" s="30">
        <f t="shared" si="425"/>
        <v>0</v>
      </c>
      <c r="Y1960" s="30">
        <f t="shared" si="426"/>
        <v>8.7589799999999993</v>
      </c>
      <c r="Z1960" s="30">
        <f t="shared" si="427"/>
        <v>115</v>
      </c>
      <c r="AA1960" s="30">
        <f t="shared" si="428"/>
        <v>1.4652014652014651</v>
      </c>
      <c r="AB1960" s="30">
        <f t="shared" si="429"/>
        <v>0</v>
      </c>
      <c r="AC1960" s="30">
        <f t="shared" si="432"/>
        <v>288.39431853479857</v>
      </c>
    </row>
    <row r="1961" spans="1:29" x14ac:dyDescent="0.35">
      <c r="A1961" s="5">
        <v>45124.420889363428</v>
      </c>
      <c r="B1961" s="1">
        <v>2</v>
      </c>
      <c r="C1961" s="6">
        <v>758.18</v>
      </c>
      <c r="D1961" s="6">
        <v>1</v>
      </c>
      <c r="E1961" s="7" t="s">
        <v>19</v>
      </c>
      <c r="F1961" s="5">
        <v>45126.325970405094</v>
      </c>
      <c r="G1961" s="1">
        <v>1</v>
      </c>
      <c r="H1961" s="5">
        <v>45118.92168107639</v>
      </c>
      <c r="I1961" s="7" t="s">
        <v>49</v>
      </c>
      <c r="J1961" s="7"/>
      <c r="K1961" s="7" t="s">
        <v>38</v>
      </c>
      <c r="L1961" s="7" t="s">
        <v>31</v>
      </c>
      <c r="M1961" s="7" t="s">
        <v>32</v>
      </c>
      <c r="N1961" s="7" t="s">
        <v>23</v>
      </c>
      <c r="O1961" s="7" t="s">
        <v>38</v>
      </c>
      <c r="P1961" s="25">
        <f t="shared" si="433"/>
        <v>1960</v>
      </c>
      <c r="Q1961" s="28">
        <f t="shared" si="430"/>
        <v>45108</v>
      </c>
      <c r="R1961" s="28" t="str">
        <f t="shared" si="420"/>
        <v>OTA</v>
      </c>
      <c r="S1961" s="28" t="str">
        <f t="shared" si="421"/>
        <v>OTA</v>
      </c>
      <c r="T1961" s="29">
        <f t="shared" si="422"/>
        <v>1.4652014652014652E-3</v>
      </c>
      <c r="U1961" s="29">
        <f t="shared" si="431"/>
        <v>1.4652014652014652E-3</v>
      </c>
      <c r="V1961" s="30">
        <f t="shared" si="423"/>
        <v>113.72699999999999</v>
      </c>
      <c r="W1961" s="30">
        <f t="shared" si="424"/>
        <v>0</v>
      </c>
      <c r="X1961" s="30">
        <f t="shared" si="425"/>
        <v>0</v>
      </c>
      <c r="Y1961" s="30">
        <f t="shared" si="426"/>
        <v>13.647239999999998</v>
      </c>
      <c r="Z1961" s="30">
        <f t="shared" si="427"/>
        <v>153.33333333333331</v>
      </c>
      <c r="AA1961" s="30">
        <f t="shared" si="428"/>
        <v>2.9304029304029302</v>
      </c>
      <c r="AB1961" s="30">
        <f t="shared" si="429"/>
        <v>0</v>
      </c>
      <c r="AC1961" s="30">
        <f t="shared" si="432"/>
        <v>474.54202373626373</v>
      </c>
    </row>
    <row r="1962" spans="1:29" x14ac:dyDescent="0.35">
      <c r="A1962" s="5">
        <v>45124.587601423613</v>
      </c>
      <c r="B1962" s="1">
        <v>3</v>
      </c>
      <c r="C1962" s="6">
        <v>1510.71</v>
      </c>
      <c r="D1962" s="6">
        <v>1</v>
      </c>
      <c r="E1962" s="7" t="s">
        <v>19</v>
      </c>
      <c r="F1962" s="5">
        <v>45127.412433321762</v>
      </c>
      <c r="G1962" s="1">
        <v>1</v>
      </c>
      <c r="H1962" s="5">
        <v>45123.891804618055</v>
      </c>
      <c r="I1962" s="7" t="s">
        <v>49</v>
      </c>
      <c r="J1962" s="7"/>
      <c r="K1962" s="7" t="s">
        <v>30</v>
      </c>
      <c r="L1962" s="7" t="s">
        <v>31</v>
      </c>
      <c r="M1962" s="7" t="s">
        <v>32</v>
      </c>
      <c r="N1962" s="7" t="s">
        <v>33</v>
      </c>
      <c r="O1962" s="7" t="s">
        <v>30</v>
      </c>
      <c r="P1962" s="25">
        <f t="shared" si="433"/>
        <v>1961</v>
      </c>
      <c r="Q1962" s="28">
        <f t="shared" si="430"/>
        <v>45108</v>
      </c>
      <c r="R1962" s="28" t="str">
        <f t="shared" si="420"/>
        <v>OTA</v>
      </c>
      <c r="S1962" s="28" t="str">
        <f t="shared" si="421"/>
        <v>OTA</v>
      </c>
      <c r="T1962" s="29">
        <f t="shared" si="422"/>
        <v>2.1978021978021978E-3</v>
      </c>
      <c r="U1962" s="29">
        <f t="shared" si="431"/>
        <v>2.1978021978021978E-3</v>
      </c>
      <c r="V1962" s="30">
        <f t="shared" si="423"/>
        <v>226.60650000000001</v>
      </c>
      <c r="W1962" s="30">
        <f t="shared" si="424"/>
        <v>0</v>
      </c>
      <c r="X1962" s="30">
        <f t="shared" si="425"/>
        <v>0</v>
      </c>
      <c r="Y1962" s="30">
        <f t="shared" si="426"/>
        <v>27.192779999999999</v>
      </c>
      <c r="Z1962" s="30">
        <f t="shared" si="427"/>
        <v>191.66666666666666</v>
      </c>
      <c r="AA1962" s="30">
        <f t="shared" si="428"/>
        <v>4.395604395604396</v>
      </c>
      <c r="AB1962" s="30">
        <f t="shared" si="429"/>
        <v>0</v>
      </c>
      <c r="AC1962" s="30">
        <f t="shared" si="432"/>
        <v>1060.848448937729</v>
      </c>
    </row>
    <row r="1963" spans="1:29" x14ac:dyDescent="0.35">
      <c r="A1963" s="5">
        <v>45124.667544363423</v>
      </c>
      <c r="B1963" s="1">
        <v>1</v>
      </c>
      <c r="C1963" s="6">
        <v>413.62</v>
      </c>
      <c r="D1963" s="6">
        <v>1</v>
      </c>
      <c r="E1963" s="7" t="s">
        <v>19</v>
      </c>
      <c r="F1963" s="5">
        <v>45125.455058368054</v>
      </c>
      <c r="G1963" s="1">
        <v>1</v>
      </c>
      <c r="H1963" s="5">
        <v>45123.939376030095</v>
      </c>
      <c r="I1963" s="7" t="s">
        <v>49</v>
      </c>
      <c r="J1963" s="7"/>
      <c r="K1963" s="7" t="s">
        <v>50</v>
      </c>
      <c r="L1963" s="7" t="s">
        <v>31</v>
      </c>
      <c r="M1963" s="7" t="s">
        <v>32</v>
      </c>
      <c r="N1963" s="7" t="s">
        <v>23</v>
      </c>
      <c r="O1963" s="7" t="s">
        <v>51</v>
      </c>
      <c r="P1963" s="25">
        <f t="shared" si="433"/>
        <v>1962</v>
      </c>
      <c r="Q1963" s="28">
        <f t="shared" si="430"/>
        <v>45108</v>
      </c>
      <c r="R1963" s="28" t="str">
        <f t="shared" si="420"/>
        <v>OTA</v>
      </c>
      <c r="S1963" s="28" t="str">
        <f t="shared" si="421"/>
        <v>OTA</v>
      </c>
      <c r="T1963" s="29">
        <f t="shared" si="422"/>
        <v>7.326007326007326E-4</v>
      </c>
      <c r="U1963" s="29">
        <f t="shared" si="431"/>
        <v>7.326007326007326E-4</v>
      </c>
      <c r="V1963" s="30">
        <f t="shared" si="423"/>
        <v>62.042999999999999</v>
      </c>
      <c r="W1963" s="30">
        <f t="shared" si="424"/>
        <v>0</v>
      </c>
      <c r="X1963" s="30">
        <f t="shared" si="425"/>
        <v>0</v>
      </c>
      <c r="Y1963" s="30">
        <f t="shared" si="426"/>
        <v>7.4451599999999996</v>
      </c>
      <c r="Z1963" s="30">
        <f t="shared" si="427"/>
        <v>115</v>
      </c>
      <c r="AA1963" s="30">
        <f t="shared" si="428"/>
        <v>1.4652014652014651</v>
      </c>
      <c r="AB1963" s="30">
        <f t="shared" si="429"/>
        <v>0</v>
      </c>
      <c r="AC1963" s="30">
        <f t="shared" si="432"/>
        <v>227.66663853479855</v>
      </c>
    </row>
    <row r="1964" spans="1:29" x14ac:dyDescent="0.35">
      <c r="A1964" s="5">
        <v>45124.690702789354</v>
      </c>
      <c r="B1964" s="1">
        <v>2</v>
      </c>
      <c r="C1964" s="6">
        <v>891.97</v>
      </c>
      <c r="D1964" s="6">
        <v>1</v>
      </c>
      <c r="E1964" s="7" t="s">
        <v>19</v>
      </c>
      <c r="F1964" s="5">
        <v>45126.375</v>
      </c>
      <c r="G1964" s="1">
        <v>1</v>
      </c>
      <c r="H1964" s="5">
        <v>45114.898404733794</v>
      </c>
      <c r="I1964" s="7" t="s">
        <v>49</v>
      </c>
      <c r="J1964" s="7"/>
      <c r="K1964" s="7" t="s">
        <v>30</v>
      </c>
      <c r="L1964" s="7" t="s">
        <v>31</v>
      </c>
      <c r="M1964" s="7" t="s">
        <v>34</v>
      </c>
      <c r="N1964" s="7" t="s">
        <v>33</v>
      </c>
      <c r="O1964" s="7" t="s">
        <v>30</v>
      </c>
      <c r="P1964" s="25">
        <f t="shared" si="433"/>
        <v>1963</v>
      </c>
      <c r="Q1964" s="28">
        <f t="shared" si="430"/>
        <v>45108</v>
      </c>
      <c r="R1964" s="28" t="str">
        <f t="shared" si="420"/>
        <v>OTA</v>
      </c>
      <c r="S1964" s="28" t="str">
        <f t="shared" si="421"/>
        <v>OTA</v>
      </c>
      <c r="T1964" s="29">
        <f t="shared" si="422"/>
        <v>1.4652014652014652E-3</v>
      </c>
      <c r="U1964" s="29">
        <f t="shared" si="431"/>
        <v>1.4652014652014652E-3</v>
      </c>
      <c r="V1964" s="30">
        <f t="shared" si="423"/>
        <v>133.7955</v>
      </c>
      <c r="W1964" s="30">
        <f t="shared" si="424"/>
        <v>0</v>
      </c>
      <c r="X1964" s="30">
        <f t="shared" si="425"/>
        <v>0</v>
      </c>
      <c r="Y1964" s="30">
        <f t="shared" si="426"/>
        <v>16.05546</v>
      </c>
      <c r="Z1964" s="30">
        <f t="shared" si="427"/>
        <v>153.33333333333331</v>
      </c>
      <c r="AA1964" s="30">
        <f t="shared" si="428"/>
        <v>2.9304029304029302</v>
      </c>
      <c r="AB1964" s="30">
        <f t="shared" si="429"/>
        <v>0</v>
      </c>
      <c r="AC1964" s="30">
        <f t="shared" si="432"/>
        <v>585.85530373626375</v>
      </c>
    </row>
    <row r="1965" spans="1:29" x14ac:dyDescent="0.35">
      <c r="A1965" s="5">
        <v>45124.746973113426</v>
      </c>
      <c r="B1965" s="1">
        <v>2</v>
      </c>
      <c r="C1965" s="6">
        <v>1064.28</v>
      </c>
      <c r="D1965" s="6">
        <v>1</v>
      </c>
      <c r="E1965" s="7" t="s">
        <v>19</v>
      </c>
      <c r="F1965" s="5">
        <v>45126.186793449073</v>
      </c>
      <c r="G1965" s="1">
        <v>1</v>
      </c>
      <c r="H1965" s="5">
        <v>45081.481333379626</v>
      </c>
      <c r="I1965" s="7" t="s">
        <v>49</v>
      </c>
      <c r="J1965" s="7"/>
      <c r="K1965" s="7" t="s">
        <v>60</v>
      </c>
      <c r="L1965" s="7" t="s">
        <v>21</v>
      </c>
      <c r="M1965" s="7" t="s">
        <v>22</v>
      </c>
      <c r="N1965" s="7" t="s">
        <v>28</v>
      </c>
      <c r="O1965" s="7" t="s">
        <v>61</v>
      </c>
      <c r="P1965" s="25">
        <f t="shared" si="433"/>
        <v>1964</v>
      </c>
      <c r="Q1965" s="28">
        <f t="shared" si="430"/>
        <v>45108</v>
      </c>
      <c r="R1965" s="28" t="str">
        <f t="shared" si="420"/>
        <v>WEB</v>
      </c>
      <c r="S1965" s="28" t="str">
        <f t="shared" si="421"/>
        <v>META</v>
      </c>
      <c r="T1965" s="29">
        <f t="shared" si="422"/>
        <v>3.3726812816188868E-3</v>
      </c>
      <c r="U1965" s="29">
        <f t="shared" si="431"/>
        <v>3.3726812816188868E-3</v>
      </c>
      <c r="V1965" s="30">
        <f t="shared" si="423"/>
        <v>0</v>
      </c>
      <c r="W1965" s="30">
        <f t="shared" si="424"/>
        <v>0</v>
      </c>
      <c r="X1965" s="30">
        <f t="shared" si="425"/>
        <v>0</v>
      </c>
      <c r="Y1965" s="30">
        <f t="shared" si="426"/>
        <v>19.157039999999999</v>
      </c>
      <c r="Z1965" s="30">
        <f t="shared" si="427"/>
        <v>153.33333333333331</v>
      </c>
      <c r="AA1965" s="30">
        <f t="shared" si="428"/>
        <v>0</v>
      </c>
      <c r="AB1965" s="30">
        <f t="shared" si="429"/>
        <v>0</v>
      </c>
      <c r="AC1965" s="30">
        <f t="shared" si="432"/>
        <v>891.78962666666666</v>
      </c>
    </row>
    <row r="1966" spans="1:29" x14ac:dyDescent="0.35">
      <c r="A1966" s="5">
        <v>45124.991198194446</v>
      </c>
      <c r="B1966" s="1">
        <v>2</v>
      </c>
      <c r="C1966" s="6">
        <v>991.07</v>
      </c>
      <c r="D1966" s="6">
        <v>1</v>
      </c>
      <c r="E1966" s="7" t="s">
        <v>19</v>
      </c>
      <c r="F1966" s="5">
        <v>45126.458333333336</v>
      </c>
      <c r="G1966" s="1">
        <v>1</v>
      </c>
      <c r="H1966" s="5">
        <v>45119.711604594908</v>
      </c>
      <c r="I1966" s="7" t="s">
        <v>49</v>
      </c>
      <c r="J1966" s="7"/>
      <c r="K1966" s="7" t="s">
        <v>30</v>
      </c>
      <c r="L1966" s="7" t="s">
        <v>31</v>
      </c>
      <c r="M1966" s="7" t="s">
        <v>32</v>
      </c>
      <c r="N1966" s="7" t="s">
        <v>33</v>
      </c>
      <c r="O1966" s="7" t="s">
        <v>30</v>
      </c>
      <c r="P1966" s="25">
        <f t="shared" si="433"/>
        <v>1965</v>
      </c>
      <c r="Q1966" s="28">
        <f t="shared" si="430"/>
        <v>45108</v>
      </c>
      <c r="R1966" s="28" t="str">
        <f t="shared" si="420"/>
        <v>OTA</v>
      </c>
      <c r="S1966" s="28" t="str">
        <f t="shared" si="421"/>
        <v>OTA</v>
      </c>
      <c r="T1966" s="29">
        <f t="shared" si="422"/>
        <v>1.4652014652014652E-3</v>
      </c>
      <c r="U1966" s="29">
        <f t="shared" si="431"/>
        <v>1.4652014652014652E-3</v>
      </c>
      <c r="V1966" s="30">
        <f t="shared" si="423"/>
        <v>148.66050000000001</v>
      </c>
      <c r="W1966" s="30">
        <f t="shared" si="424"/>
        <v>0</v>
      </c>
      <c r="X1966" s="30">
        <f t="shared" si="425"/>
        <v>0</v>
      </c>
      <c r="Y1966" s="30">
        <f t="shared" si="426"/>
        <v>17.839259999999999</v>
      </c>
      <c r="Z1966" s="30">
        <f t="shared" si="427"/>
        <v>153.33333333333331</v>
      </c>
      <c r="AA1966" s="30">
        <f t="shared" si="428"/>
        <v>2.9304029304029302</v>
      </c>
      <c r="AB1966" s="30">
        <f t="shared" si="429"/>
        <v>0</v>
      </c>
      <c r="AC1966" s="30">
        <f t="shared" si="432"/>
        <v>668.30650373626383</v>
      </c>
    </row>
    <row r="1967" spans="1:29" x14ac:dyDescent="0.35">
      <c r="A1967" s="5">
        <v>45125.007623206016</v>
      </c>
      <c r="B1967" s="1">
        <v>1</v>
      </c>
      <c r="C1967" s="6">
        <v>486.61</v>
      </c>
      <c r="D1967" s="6">
        <v>1</v>
      </c>
      <c r="E1967" s="7" t="s">
        <v>19</v>
      </c>
      <c r="F1967" s="5">
        <v>45125.322797523149</v>
      </c>
      <c r="G1967" s="1">
        <v>1</v>
      </c>
      <c r="H1967" s="5">
        <v>45124.812323356484</v>
      </c>
      <c r="I1967" s="7" t="s">
        <v>49</v>
      </c>
      <c r="J1967" s="7"/>
      <c r="K1967" s="7" t="s">
        <v>30</v>
      </c>
      <c r="L1967" s="7" t="s">
        <v>31</v>
      </c>
      <c r="M1967" s="7" t="s">
        <v>32</v>
      </c>
      <c r="N1967" s="7" t="s">
        <v>33</v>
      </c>
      <c r="O1967" s="7" t="s">
        <v>30</v>
      </c>
      <c r="P1967" s="25">
        <f t="shared" si="433"/>
        <v>1966</v>
      </c>
      <c r="Q1967" s="28">
        <f t="shared" si="430"/>
        <v>45108</v>
      </c>
      <c r="R1967" s="28" t="str">
        <f t="shared" si="420"/>
        <v>OTA</v>
      </c>
      <c r="S1967" s="28" t="str">
        <f t="shared" si="421"/>
        <v>OTA</v>
      </c>
      <c r="T1967" s="29">
        <f t="shared" si="422"/>
        <v>7.326007326007326E-4</v>
      </c>
      <c r="U1967" s="29">
        <f t="shared" si="431"/>
        <v>7.326007326007326E-4</v>
      </c>
      <c r="V1967" s="30">
        <f t="shared" si="423"/>
        <v>72.991500000000002</v>
      </c>
      <c r="W1967" s="30">
        <f t="shared" si="424"/>
        <v>0</v>
      </c>
      <c r="X1967" s="30">
        <f t="shared" si="425"/>
        <v>0</v>
      </c>
      <c r="Y1967" s="30">
        <f t="shared" si="426"/>
        <v>8.7589799999999993</v>
      </c>
      <c r="Z1967" s="30">
        <f t="shared" si="427"/>
        <v>115</v>
      </c>
      <c r="AA1967" s="30">
        <f t="shared" si="428"/>
        <v>1.4652014652014651</v>
      </c>
      <c r="AB1967" s="30">
        <f t="shared" si="429"/>
        <v>0</v>
      </c>
      <c r="AC1967" s="30">
        <f t="shared" si="432"/>
        <v>288.39431853479857</v>
      </c>
    </row>
    <row r="1968" spans="1:29" x14ac:dyDescent="0.35">
      <c r="A1968" s="5">
        <v>45124.658330590275</v>
      </c>
      <c r="B1968" s="1">
        <v>1</v>
      </c>
      <c r="C1968" s="6">
        <v>472.01</v>
      </c>
      <c r="D1968" s="6">
        <v>1</v>
      </c>
      <c r="E1968" s="7" t="s">
        <v>19</v>
      </c>
      <c r="F1968" s="5">
        <v>45125.329434097221</v>
      </c>
      <c r="G1968" s="1">
        <v>1</v>
      </c>
      <c r="H1968" s="5">
        <v>45124.657622233797</v>
      </c>
      <c r="I1968" s="7" t="s">
        <v>49</v>
      </c>
      <c r="J1968" s="7"/>
      <c r="K1968" s="7"/>
      <c r="L1968" s="7" t="s">
        <v>21</v>
      </c>
      <c r="M1968" s="7" t="s">
        <v>52</v>
      </c>
      <c r="N1968" s="7" t="s">
        <v>23</v>
      </c>
      <c r="O1968" s="7" t="s">
        <v>24</v>
      </c>
      <c r="P1968" s="25">
        <f t="shared" si="433"/>
        <v>1967</v>
      </c>
      <c r="Q1968" s="28">
        <f t="shared" si="430"/>
        <v>45108</v>
      </c>
      <c r="R1968" s="28" t="str">
        <f t="shared" si="420"/>
        <v>WEB</v>
      </c>
      <c r="S1968" s="28" t="str">
        <f t="shared" si="421"/>
        <v>OFFLINE</v>
      </c>
      <c r="T1968" s="29">
        <f t="shared" si="422"/>
        <v>1.6863406408094434E-3</v>
      </c>
      <c r="U1968" s="29">
        <f t="shared" si="431"/>
        <v>1.6863406408094434E-3</v>
      </c>
      <c r="V1968" s="30">
        <f t="shared" si="423"/>
        <v>0</v>
      </c>
      <c r="W1968" s="30">
        <f t="shared" si="424"/>
        <v>0</v>
      </c>
      <c r="X1968" s="30">
        <f t="shared" si="425"/>
        <v>0</v>
      </c>
      <c r="Y1968" s="30">
        <f t="shared" si="426"/>
        <v>6.6081399999999997</v>
      </c>
      <c r="Z1968" s="30">
        <f t="shared" si="427"/>
        <v>115</v>
      </c>
      <c r="AA1968" s="30">
        <f t="shared" si="428"/>
        <v>0</v>
      </c>
      <c r="AB1968" s="30">
        <f t="shared" si="429"/>
        <v>0</v>
      </c>
      <c r="AC1968" s="30">
        <f t="shared" si="432"/>
        <v>350.40186</v>
      </c>
    </row>
    <row r="1969" spans="1:29" x14ac:dyDescent="0.35">
      <c r="A1969" s="5">
        <v>45124.977362256941</v>
      </c>
      <c r="B1969" s="1">
        <v>1</v>
      </c>
      <c r="C1969" s="6">
        <v>486.61</v>
      </c>
      <c r="D1969" s="6">
        <v>1</v>
      </c>
      <c r="E1969" s="7" t="s">
        <v>19</v>
      </c>
      <c r="F1969" s="5">
        <v>45125.367944074074</v>
      </c>
      <c r="G1969" s="1">
        <v>1</v>
      </c>
      <c r="H1969" s="5">
        <v>45124.632489722222</v>
      </c>
      <c r="I1969" s="7" t="s">
        <v>49</v>
      </c>
      <c r="J1969" s="7"/>
      <c r="K1969" s="7" t="s">
        <v>30</v>
      </c>
      <c r="L1969" s="7" t="s">
        <v>31</v>
      </c>
      <c r="M1969" s="7" t="s">
        <v>32</v>
      </c>
      <c r="N1969" s="7" t="s">
        <v>33</v>
      </c>
      <c r="O1969" s="7" t="s">
        <v>30</v>
      </c>
      <c r="P1969" s="25">
        <f t="shared" si="433"/>
        <v>1968</v>
      </c>
      <c r="Q1969" s="28">
        <f t="shared" si="430"/>
        <v>45108</v>
      </c>
      <c r="R1969" s="28" t="str">
        <f t="shared" si="420"/>
        <v>OTA</v>
      </c>
      <c r="S1969" s="28" t="str">
        <f t="shared" si="421"/>
        <v>OTA</v>
      </c>
      <c r="T1969" s="29">
        <f t="shared" si="422"/>
        <v>7.326007326007326E-4</v>
      </c>
      <c r="U1969" s="29">
        <f t="shared" si="431"/>
        <v>7.326007326007326E-4</v>
      </c>
      <c r="V1969" s="30">
        <f t="shared" si="423"/>
        <v>72.991500000000002</v>
      </c>
      <c r="W1969" s="30">
        <f t="shared" si="424"/>
        <v>0</v>
      </c>
      <c r="X1969" s="30">
        <f t="shared" si="425"/>
        <v>0</v>
      </c>
      <c r="Y1969" s="30">
        <f t="shared" si="426"/>
        <v>8.7589799999999993</v>
      </c>
      <c r="Z1969" s="30">
        <f t="shared" si="427"/>
        <v>115</v>
      </c>
      <c r="AA1969" s="30">
        <f t="shared" si="428"/>
        <v>1.4652014652014651</v>
      </c>
      <c r="AB1969" s="30">
        <f t="shared" si="429"/>
        <v>0</v>
      </c>
      <c r="AC1969" s="30">
        <f t="shared" si="432"/>
        <v>288.39431853479857</v>
      </c>
    </row>
    <row r="1970" spans="1:29" x14ac:dyDescent="0.35">
      <c r="A1970" s="5">
        <v>45124.731143993056</v>
      </c>
      <c r="B1970" s="1">
        <v>2</v>
      </c>
      <c r="C1970" s="6">
        <v>1022.94</v>
      </c>
      <c r="D1970" s="6">
        <v>1</v>
      </c>
      <c r="E1970" s="7" t="s">
        <v>19</v>
      </c>
      <c r="F1970" s="5">
        <v>45126.186613900463</v>
      </c>
      <c r="G1970" s="1">
        <v>1</v>
      </c>
      <c r="H1970" s="5">
        <v>45094.485550243058</v>
      </c>
      <c r="I1970" s="7" t="s">
        <v>49</v>
      </c>
      <c r="J1970" s="7"/>
      <c r="K1970" s="7" t="s">
        <v>30</v>
      </c>
      <c r="L1970" s="7" t="s">
        <v>31</v>
      </c>
      <c r="M1970" s="7" t="s">
        <v>34</v>
      </c>
      <c r="N1970" s="7" t="s">
        <v>33</v>
      </c>
      <c r="O1970" s="7" t="s">
        <v>30</v>
      </c>
      <c r="P1970" s="25">
        <f t="shared" si="433"/>
        <v>1969</v>
      </c>
      <c r="Q1970" s="28">
        <f t="shared" si="430"/>
        <v>45108</v>
      </c>
      <c r="R1970" s="28" t="str">
        <f t="shared" si="420"/>
        <v>OTA</v>
      </c>
      <c r="S1970" s="28" t="str">
        <f t="shared" si="421"/>
        <v>OTA</v>
      </c>
      <c r="T1970" s="29">
        <f t="shared" si="422"/>
        <v>1.4652014652014652E-3</v>
      </c>
      <c r="U1970" s="29">
        <f t="shared" si="431"/>
        <v>1.4652014652014652E-3</v>
      </c>
      <c r="V1970" s="30">
        <f t="shared" si="423"/>
        <v>153.441</v>
      </c>
      <c r="W1970" s="30">
        <f t="shared" si="424"/>
        <v>0</v>
      </c>
      <c r="X1970" s="30">
        <f t="shared" si="425"/>
        <v>0</v>
      </c>
      <c r="Y1970" s="30">
        <f t="shared" si="426"/>
        <v>18.41292</v>
      </c>
      <c r="Z1970" s="30">
        <f t="shared" si="427"/>
        <v>153.33333333333331</v>
      </c>
      <c r="AA1970" s="30">
        <f t="shared" si="428"/>
        <v>2.9304029304029302</v>
      </c>
      <c r="AB1970" s="30">
        <f t="shared" si="429"/>
        <v>0</v>
      </c>
      <c r="AC1970" s="30">
        <f t="shared" si="432"/>
        <v>694.82234373626375</v>
      </c>
    </row>
    <row r="1971" spans="1:29" x14ac:dyDescent="0.35">
      <c r="A1971" s="5">
        <v>45124.892756145833</v>
      </c>
      <c r="B1971" s="1">
        <v>2</v>
      </c>
      <c r="C1971" s="6">
        <v>966.11</v>
      </c>
      <c r="D1971" s="6">
        <v>1</v>
      </c>
      <c r="E1971" s="7" t="s">
        <v>19</v>
      </c>
      <c r="F1971" s="5">
        <v>45126.44698385417</v>
      </c>
      <c r="G1971" s="1">
        <v>1</v>
      </c>
      <c r="H1971" s="5">
        <v>45105.754324710651</v>
      </c>
      <c r="I1971" s="7" t="s">
        <v>49</v>
      </c>
      <c r="J1971" s="7"/>
      <c r="K1971" s="7" t="s">
        <v>50</v>
      </c>
      <c r="L1971" s="7" t="s">
        <v>31</v>
      </c>
      <c r="M1971" s="7" t="s">
        <v>32</v>
      </c>
      <c r="N1971" s="7" t="s">
        <v>28</v>
      </c>
      <c r="O1971" s="7" t="s">
        <v>51</v>
      </c>
      <c r="P1971" s="25">
        <f t="shared" si="433"/>
        <v>1970</v>
      </c>
      <c r="Q1971" s="28">
        <f t="shared" si="430"/>
        <v>45108</v>
      </c>
      <c r="R1971" s="28" t="str">
        <f t="shared" si="420"/>
        <v>OTA</v>
      </c>
      <c r="S1971" s="28" t="str">
        <f t="shared" si="421"/>
        <v>OTA</v>
      </c>
      <c r="T1971" s="29">
        <f t="shared" si="422"/>
        <v>1.4652014652014652E-3</v>
      </c>
      <c r="U1971" s="29">
        <f t="shared" si="431"/>
        <v>1.4652014652014652E-3</v>
      </c>
      <c r="V1971" s="30">
        <f t="shared" si="423"/>
        <v>144.91649999999998</v>
      </c>
      <c r="W1971" s="30">
        <f t="shared" si="424"/>
        <v>0</v>
      </c>
      <c r="X1971" s="30">
        <f t="shared" si="425"/>
        <v>0</v>
      </c>
      <c r="Y1971" s="30">
        <f t="shared" si="426"/>
        <v>17.389979999999998</v>
      </c>
      <c r="Z1971" s="30">
        <f t="shared" si="427"/>
        <v>153.33333333333331</v>
      </c>
      <c r="AA1971" s="30">
        <f t="shared" si="428"/>
        <v>2.9304029304029302</v>
      </c>
      <c r="AB1971" s="30">
        <f t="shared" si="429"/>
        <v>0</v>
      </c>
      <c r="AC1971" s="30">
        <f t="shared" si="432"/>
        <v>647.53978373626376</v>
      </c>
    </row>
    <row r="1972" spans="1:29" x14ac:dyDescent="0.35">
      <c r="A1972" s="5">
        <v>45124.597664525463</v>
      </c>
      <c r="B1972" s="1">
        <v>2</v>
      </c>
      <c r="C1972" s="6">
        <v>966.11</v>
      </c>
      <c r="D1972" s="6">
        <v>1</v>
      </c>
      <c r="E1972" s="7" t="s">
        <v>19</v>
      </c>
      <c r="F1972" s="5">
        <v>45126.446880798612</v>
      </c>
      <c r="G1972" s="1">
        <v>1</v>
      </c>
      <c r="H1972" s="5">
        <v>45110.414713969905</v>
      </c>
      <c r="I1972" s="7" t="s">
        <v>49</v>
      </c>
      <c r="J1972" s="7"/>
      <c r="K1972" s="7" t="s">
        <v>50</v>
      </c>
      <c r="L1972" s="7" t="s">
        <v>31</v>
      </c>
      <c r="M1972" s="7" t="s">
        <v>32</v>
      </c>
      <c r="N1972" s="7" t="s">
        <v>28</v>
      </c>
      <c r="O1972" s="7" t="s">
        <v>51</v>
      </c>
      <c r="P1972" s="25">
        <f t="shared" si="433"/>
        <v>1971</v>
      </c>
      <c r="Q1972" s="28">
        <f t="shared" si="430"/>
        <v>45108</v>
      </c>
      <c r="R1972" s="28" t="str">
        <f t="shared" si="420"/>
        <v>OTA</v>
      </c>
      <c r="S1972" s="28" t="str">
        <f t="shared" si="421"/>
        <v>OTA</v>
      </c>
      <c r="T1972" s="29">
        <f t="shared" si="422"/>
        <v>1.4652014652014652E-3</v>
      </c>
      <c r="U1972" s="29">
        <f t="shared" si="431"/>
        <v>1.4652014652014652E-3</v>
      </c>
      <c r="V1972" s="30">
        <f t="shared" si="423"/>
        <v>144.91649999999998</v>
      </c>
      <c r="W1972" s="30">
        <f t="shared" si="424"/>
        <v>0</v>
      </c>
      <c r="X1972" s="30">
        <f t="shared" si="425"/>
        <v>0</v>
      </c>
      <c r="Y1972" s="30">
        <f t="shared" si="426"/>
        <v>17.389979999999998</v>
      </c>
      <c r="Z1972" s="30">
        <f t="shared" si="427"/>
        <v>153.33333333333331</v>
      </c>
      <c r="AA1972" s="30">
        <f t="shared" si="428"/>
        <v>2.9304029304029302</v>
      </c>
      <c r="AB1972" s="30">
        <f t="shared" si="429"/>
        <v>0</v>
      </c>
      <c r="AC1972" s="30">
        <f t="shared" si="432"/>
        <v>647.53978373626376</v>
      </c>
    </row>
    <row r="1973" spans="1:29" x14ac:dyDescent="0.35">
      <c r="A1973" s="5">
        <v>45124.642759537041</v>
      </c>
      <c r="B1973" s="1">
        <v>4</v>
      </c>
      <c r="C1973" s="6">
        <v>1881.97</v>
      </c>
      <c r="D1973" s="6">
        <v>1</v>
      </c>
      <c r="E1973" s="7" t="s">
        <v>19</v>
      </c>
      <c r="F1973" s="5">
        <v>45128.25</v>
      </c>
      <c r="G1973" s="1">
        <v>1</v>
      </c>
      <c r="H1973" s="5">
        <v>44961.070965335646</v>
      </c>
      <c r="I1973" s="7" t="s">
        <v>49</v>
      </c>
      <c r="J1973" s="7"/>
      <c r="K1973" s="7" t="s">
        <v>30</v>
      </c>
      <c r="L1973" s="7" t="s">
        <v>31</v>
      </c>
      <c r="M1973" s="7" t="s">
        <v>34</v>
      </c>
      <c r="N1973" s="7" t="s">
        <v>33</v>
      </c>
      <c r="O1973" s="7" t="s">
        <v>30</v>
      </c>
      <c r="P1973" s="25">
        <f t="shared" si="433"/>
        <v>1972</v>
      </c>
      <c r="Q1973" s="28">
        <f t="shared" si="430"/>
        <v>45108</v>
      </c>
      <c r="R1973" s="28" t="str">
        <f t="shared" si="420"/>
        <v>OTA</v>
      </c>
      <c r="S1973" s="28" t="str">
        <f t="shared" si="421"/>
        <v>OTA</v>
      </c>
      <c r="T1973" s="29">
        <f t="shared" si="422"/>
        <v>2.9304029304029304E-3</v>
      </c>
      <c r="U1973" s="29">
        <f t="shared" si="431"/>
        <v>2.9304029304029304E-3</v>
      </c>
      <c r="V1973" s="30">
        <f t="shared" si="423"/>
        <v>282.2955</v>
      </c>
      <c r="W1973" s="30">
        <f t="shared" si="424"/>
        <v>0</v>
      </c>
      <c r="X1973" s="30">
        <f t="shared" si="425"/>
        <v>0</v>
      </c>
      <c r="Y1973" s="30">
        <f t="shared" si="426"/>
        <v>33.875459999999997</v>
      </c>
      <c r="Z1973" s="30">
        <f t="shared" si="427"/>
        <v>230</v>
      </c>
      <c r="AA1973" s="30">
        <f t="shared" si="428"/>
        <v>5.8608058608058604</v>
      </c>
      <c r="AB1973" s="30">
        <f t="shared" si="429"/>
        <v>0</v>
      </c>
      <c r="AC1973" s="30">
        <f t="shared" si="432"/>
        <v>1329.9382341391943</v>
      </c>
    </row>
    <row r="1974" spans="1:29" x14ac:dyDescent="0.35">
      <c r="A1974" s="5">
        <v>45124.683687523146</v>
      </c>
      <c r="B1974" s="1">
        <v>1</v>
      </c>
      <c r="C1974" s="6">
        <v>432.59</v>
      </c>
      <c r="D1974" s="6">
        <v>1</v>
      </c>
      <c r="E1974" s="7" t="s">
        <v>19</v>
      </c>
      <c r="F1974" s="5">
        <v>45125.458333333336</v>
      </c>
      <c r="G1974" s="1">
        <v>1</v>
      </c>
      <c r="H1974" s="5">
        <v>45123.451917824073</v>
      </c>
      <c r="I1974" s="7" t="s">
        <v>49</v>
      </c>
      <c r="J1974" s="7"/>
      <c r="K1974" s="7" t="s">
        <v>50</v>
      </c>
      <c r="L1974" s="7" t="s">
        <v>31</v>
      </c>
      <c r="M1974" s="7" t="s">
        <v>32</v>
      </c>
      <c r="N1974" s="7" t="s">
        <v>33</v>
      </c>
      <c r="O1974" s="7" t="s">
        <v>51</v>
      </c>
      <c r="P1974" s="25">
        <f t="shared" si="433"/>
        <v>1973</v>
      </c>
      <c r="Q1974" s="28">
        <f t="shared" si="430"/>
        <v>45108</v>
      </c>
      <c r="R1974" s="28" t="str">
        <f t="shared" si="420"/>
        <v>OTA</v>
      </c>
      <c r="S1974" s="28" t="str">
        <f t="shared" si="421"/>
        <v>OTA</v>
      </c>
      <c r="T1974" s="29">
        <f t="shared" si="422"/>
        <v>7.326007326007326E-4</v>
      </c>
      <c r="U1974" s="29">
        <f t="shared" si="431"/>
        <v>7.326007326007326E-4</v>
      </c>
      <c r="V1974" s="30">
        <f t="shared" si="423"/>
        <v>64.888499999999993</v>
      </c>
      <c r="W1974" s="30">
        <f t="shared" si="424"/>
        <v>0</v>
      </c>
      <c r="X1974" s="30">
        <f t="shared" si="425"/>
        <v>0</v>
      </c>
      <c r="Y1974" s="30">
        <f t="shared" si="426"/>
        <v>7.7866199999999992</v>
      </c>
      <c r="Z1974" s="30">
        <f t="shared" si="427"/>
        <v>115</v>
      </c>
      <c r="AA1974" s="30">
        <f t="shared" si="428"/>
        <v>1.4652014652014651</v>
      </c>
      <c r="AB1974" s="30">
        <f t="shared" si="429"/>
        <v>0</v>
      </c>
      <c r="AC1974" s="30">
        <f t="shared" si="432"/>
        <v>243.44967853479852</v>
      </c>
    </row>
    <row r="1975" spans="1:29" x14ac:dyDescent="0.35">
      <c r="A1975" s="5">
        <v>45124.906303009258</v>
      </c>
      <c r="B1975" s="1">
        <v>4</v>
      </c>
      <c r="C1975" s="6">
        <v>2139.2800000000002</v>
      </c>
      <c r="D1975" s="6">
        <v>1</v>
      </c>
      <c r="E1975" s="7" t="s">
        <v>19</v>
      </c>
      <c r="F1975" s="5">
        <v>45128.363706747688</v>
      </c>
      <c r="G1975" s="1">
        <v>1</v>
      </c>
      <c r="H1975" s="5">
        <v>45110.931223391206</v>
      </c>
      <c r="I1975" s="7" t="s">
        <v>53</v>
      </c>
      <c r="J1975" s="7"/>
      <c r="K1975" s="7"/>
      <c r="L1975" s="7" t="s">
        <v>21</v>
      </c>
      <c r="M1975" s="7" t="s">
        <v>64</v>
      </c>
      <c r="N1975" s="7" t="s">
        <v>28</v>
      </c>
      <c r="O1975" s="7" t="s">
        <v>46</v>
      </c>
      <c r="P1975" s="25">
        <f t="shared" si="433"/>
        <v>1974</v>
      </c>
      <c r="Q1975" s="28">
        <f t="shared" si="430"/>
        <v>45108</v>
      </c>
      <c r="R1975" s="28" t="str">
        <f t="shared" si="420"/>
        <v>WEB</v>
      </c>
      <c r="S1975" s="28" t="str">
        <f t="shared" si="421"/>
        <v>WEBSITE</v>
      </c>
      <c r="T1975" s="29">
        <f t="shared" si="422"/>
        <v>6.7453625632377737E-3</v>
      </c>
      <c r="U1975" s="29">
        <f t="shared" si="431"/>
        <v>6.7453625632377737E-3</v>
      </c>
      <c r="V1975" s="30">
        <f t="shared" si="423"/>
        <v>21.392800000000001</v>
      </c>
      <c r="W1975" s="30">
        <f t="shared" si="424"/>
        <v>50</v>
      </c>
      <c r="X1975" s="30">
        <f t="shared" si="425"/>
        <v>0</v>
      </c>
      <c r="Y1975" s="30">
        <f t="shared" si="426"/>
        <v>29.949920000000002</v>
      </c>
      <c r="Z1975" s="30">
        <f t="shared" si="427"/>
        <v>230</v>
      </c>
      <c r="AA1975" s="30">
        <f t="shared" si="428"/>
        <v>67.453625632377737</v>
      </c>
      <c r="AB1975" s="30">
        <f t="shared" si="429"/>
        <v>0</v>
      </c>
      <c r="AC1975" s="30">
        <f t="shared" si="432"/>
        <v>1740.4836543676224</v>
      </c>
    </row>
    <row r="1976" spans="1:29" x14ac:dyDescent="0.35">
      <c r="A1976" s="5">
        <v>45124.685196736114</v>
      </c>
      <c r="B1976" s="1">
        <v>1</v>
      </c>
      <c r="C1976" s="6">
        <v>681.71</v>
      </c>
      <c r="D1976" s="6">
        <v>1</v>
      </c>
      <c r="E1976" s="7" t="s">
        <v>19</v>
      </c>
      <c r="F1976" s="5">
        <v>45125.393365798613</v>
      </c>
      <c r="G1976" s="1">
        <v>1</v>
      </c>
      <c r="H1976" s="5">
        <v>45104.617809270836</v>
      </c>
      <c r="I1976" s="7" t="s">
        <v>53</v>
      </c>
      <c r="J1976" s="7"/>
      <c r="K1976" s="7"/>
      <c r="L1976" s="7" t="s">
        <v>21</v>
      </c>
      <c r="M1976" s="7" t="s">
        <v>54</v>
      </c>
      <c r="N1976" s="7" t="s">
        <v>23</v>
      </c>
      <c r="O1976" s="7" t="s">
        <v>46</v>
      </c>
      <c r="P1976" s="25">
        <f t="shared" si="433"/>
        <v>1975</v>
      </c>
      <c r="Q1976" s="28">
        <f t="shared" si="430"/>
        <v>45108</v>
      </c>
      <c r="R1976" s="28" t="str">
        <f t="shared" si="420"/>
        <v>WEB</v>
      </c>
      <c r="S1976" s="28" t="str">
        <f t="shared" si="421"/>
        <v>WEBSITE</v>
      </c>
      <c r="T1976" s="29">
        <f t="shared" si="422"/>
        <v>1.6863406408094434E-3</v>
      </c>
      <c r="U1976" s="29">
        <f t="shared" si="431"/>
        <v>1.6863406408094434E-3</v>
      </c>
      <c r="V1976" s="30">
        <f t="shared" si="423"/>
        <v>6.8171000000000008</v>
      </c>
      <c r="W1976" s="30">
        <f t="shared" si="424"/>
        <v>50</v>
      </c>
      <c r="X1976" s="30">
        <f t="shared" si="425"/>
        <v>0</v>
      </c>
      <c r="Y1976" s="30">
        <f t="shared" si="426"/>
        <v>9.543940000000001</v>
      </c>
      <c r="Z1976" s="30">
        <f t="shared" si="427"/>
        <v>115</v>
      </c>
      <c r="AA1976" s="30">
        <f t="shared" si="428"/>
        <v>16.863406408094434</v>
      </c>
      <c r="AB1976" s="30">
        <f t="shared" si="429"/>
        <v>0</v>
      </c>
      <c r="AC1976" s="30">
        <f t="shared" si="432"/>
        <v>483.48555359190561</v>
      </c>
    </row>
    <row r="1977" spans="1:29" x14ac:dyDescent="0.35">
      <c r="A1977" s="5">
        <v>45124.940638287037</v>
      </c>
      <c r="B1977" s="1">
        <v>1</v>
      </c>
      <c r="C1977" s="6">
        <v>589.29</v>
      </c>
      <c r="D1977" s="6">
        <v>1</v>
      </c>
      <c r="E1977" s="7" t="s">
        <v>19</v>
      </c>
      <c r="F1977" s="5">
        <v>45125.295066180559</v>
      </c>
      <c r="G1977" s="1">
        <v>1</v>
      </c>
      <c r="H1977" s="5">
        <v>45121.778947754632</v>
      </c>
      <c r="I1977" s="7" t="s">
        <v>53</v>
      </c>
      <c r="J1977" s="7"/>
      <c r="K1977" s="7" t="s">
        <v>30</v>
      </c>
      <c r="L1977" s="7" t="s">
        <v>31</v>
      </c>
      <c r="M1977" s="7" t="s">
        <v>32</v>
      </c>
      <c r="N1977" s="7" t="s">
        <v>33</v>
      </c>
      <c r="O1977" s="7" t="s">
        <v>30</v>
      </c>
      <c r="P1977" s="25">
        <f t="shared" si="433"/>
        <v>1976</v>
      </c>
      <c r="Q1977" s="28">
        <f t="shared" si="430"/>
        <v>45108</v>
      </c>
      <c r="R1977" s="28" t="str">
        <f t="shared" si="420"/>
        <v>OTA</v>
      </c>
      <c r="S1977" s="28" t="str">
        <f t="shared" si="421"/>
        <v>OTA</v>
      </c>
      <c r="T1977" s="29">
        <f t="shared" si="422"/>
        <v>7.326007326007326E-4</v>
      </c>
      <c r="U1977" s="29">
        <f t="shared" si="431"/>
        <v>7.326007326007326E-4</v>
      </c>
      <c r="V1977" s="30">
        <f t="shared" si="423"/>
        <v>88.393499999999989</v>
      </c>
      <c r="W1977" s="30">
        <f t="shared" si="424"/>
        <v>0</v>
      </c>
      <c r="X1977" s="30">
        <f t="shared" si="425"/>
        <v>0</v>
      </c>
      <c r="Y1977" s="30">
        <f t="shared" si="426"/>
        <v>10.607219999999998</v>
      </c>
      <c r="Z1977" s="30">
        <f t="shared" si="427"/>
        <v>115</v>
      </c>
      <c r="AA1977" s="30">
        <f t="shared" si="428"/>
        <v>1.4652014652014651</v>
      </c>
      <c r="AB1977" s="30">
        <f t="shared" si="429"/>
        <v>0</v>
      </c>
      <c r="AC1977" s="30">
        <f t="shared" si="432"/>
        <v>373.8240785347985</v>
      </c>
    </row>
    <row r="1978" spans="1:29" x14ac:dyDescent="0.35">
      <c r="A1978" s="5">
        <v>45124.749628310186</v>
      </c>
      <c r="B1978" s="1">
        <v>1</v>
      </c>
      <c r="C1978" s="6">
        <v>548.21</v>
      </c>
      <c r="D1978" s="6">
        <v>1</v>
      </c>
      <c r="E1978" s="7" t="s">
        <v>19</v>
      </c>
      <c r="F1978" s="5">
        <v>45125.458333333336</v>
      </c>
      <c r="G1978" s="1">
        <v>1</v>
      </c>
      <c r="H1978" s="5">
        <v>45091.16888138889</v>
      </c>
      <c r="I1978" s="7" t="s">
        <v>53</v>
      </c>
      <c r="J1978" s="7"/>
      <c r="K1978" s="7" t="s">
        <v>30</v>
      </c>
      <c r="L1978" s="7" t="s">
        <v>31</v>
      </c>
      <c r="M1978" s="7" t="s">
        <v>32</v>
      </c>
      <c r="N1978" s="7" t="s">
        <v>33</v>
      </c>
      <c r="O1978" s="7" t="s">
        <v>30</v>
      </c>
      <c r="P1978" s="25">
        <f t="shared" si="433"/>
        <v>1977</v>
      </c>
      <c r="Q1978" s="28">
        <f t="shared" si="430"/>
        <v>45108</v>
      </c>
      <c r="R1978" s="28" t="str">
        <f t="shared" si="420"/>
        <v>OTA</v>
      </c>
      <c r="S1978" s="28" t="str">
        <f t="shared" si="421"/>
        <v>OTA</v>
      </c>
      <c r="T1978" s="29">
        <f t="shared" si="422"/>
        <v>7.326007326007326E-4</v>
      </c>
      <c r="U1978" s="29">
        <f t="shared" si="431"/>
        <v>7.326007326007326E-4</v>
      </c>
      <c r="V1978" s="30">
        <f t="shared" si="423"/>
        <v>82.231499999999997</v>
      </c>
      <c r="W1978" s="30">
        <f t="shared" si="424"/>
        <v>0</v>
      </c>
      <c r="X1978" s="30">
        <f t="shared" si="425"/>
        <v>0</v>
      </c>
      <c r="Y1978" s="30">
        <f t="shared" si="426"/>
        <v>9.8677799999999998</v>
      </c>
      <c r="Z1978" s="30">
        <f t="shared" si="427"/>
        <v>115</v>
      </c>
      <c r="AA1978" s="30">
        <f t="shared" si="428"/>
        <v>1.4652014652014651</v>
      </c>
      <c r="AB1978" s="30">
        <f t="shared" si="429"/>
        <v>0</v>
      </c>
      <c r="AC1978" s="30">
        <f t="shared" si="432"/>
        <v>339.64551853479861</v>
      </c>
    </row>
    <row r="1979" spans="1:29" x14ac:dyDescent="0.35">
      <c r="A1979" s="5">
        <v>45124.830908344906</v>
      </c>
      <c r="B1979" s="1">
        <v>2</v>
      </c>
      <c r="C1979" s="6">
        <v>1258.04</v>
      </c>
      <c r="D1979" s="6">
        <v>1</v>
      </c>
      <c r="E1979" s="7" t="s">
        <v>19</v>
      </c>
      <c r="F1979" s="5">
        <v>45126.187173437502</v>
      </c>
      <c r="G1979" s="1">
        <v>1</v>
      </c>
      <c r="H1979" s="5">
        <v>45122.825477627317</v>
      </c>
      <c r="I1979" s="7" t="s">
        <v>53</v>
      </c>
      <c r="J1979" s="7"/>
      <c r="K1979" s="7" t="s">
        <v>30</v>
      </c>
      <c r="L1979" s="7" t="s">
        <v>31</v>
      </c>
      <c r="M1979" s="7" t="s">
        <v>32</v>
      </c>
      <c r="N1979" s="7" t="s">
        <v>33</v>
      </c>
      <c r="O1979" s="7" t="s">
        <v>30</v>
      </c>
      <c r="P1979" s="25">
        <f t="shared" si="433"/>
        <v>1978</v>
      </c>
      <c r="Q1979" s="28">
        <f t="shared" si="430"/>
        <v>45108</v>
      </c>
      <c r="R1979" s="28" t="str">
        <f t="shared" si="420"/>
        <v>OTA</v>
      </c>
      <c r="S1979" s="28" t="str">
        <f t="shared" si="421"/>
        <v>OTA</v>
      </c>
      <c r="T1979" s="29">
        <f t="shared" si="422"/>
        <v>1.4652014652014652E-3</v>
      </c>
      <c r="U1979" s="29">
        <f t="shared" si="431"/>
        <v>1.4652014652014652E-3</v>
      </c>
      <c r="V1979" s="30">
        <f t="shared" si="423"/>
        <v>188.70599999999999</v>
      </c>
      <c r="W1979" s="30">
        <f t="shared" si="424"/>
        <v>0</v>
      </c>
      <c r="X1979" s="30">
        <f t="shared" si="425"/>
        <v>0</v>
      </c>
      <c r="Y1979" s="30">
        <f t="shared" si="426"/>
        <v>22.644719999999996</v>
      </c>
      <c r="Z1979" s="30">
        <f t="shared" si="427"/>
        <v>153.33333333333331</v>
      </c>
      <c r="AA1979" s="30">
        <f t="shared" si="428"/>
        <v>2.9304029304029302</v>
      </c>
      <c r="AB1979" s="30">
        <f t="shared" si="429"/>
        <v>0</v>
      </c>
      <c r="AC1979" s="30">
        <f t="shared" si="432"/>
        <v>890.42554373626376</v>
      </c>
    </row>
    <row r="1980" spans="1:29" x14ac:dyDescent="0.35">
      <c r="A1980" s="5">
        <v>45124.676922349536</v>
      </c>
      <c r="B1980" s="1">
        <v>1</v>
      </c>
      <c r="C1980" s="6">
        <v>500.89</v>
      </c>
      <c r="D1980" s="6">
        <v>1</v>
      </c>
      <c r="E1980" s="7" t="s">
        <v>19</v>
      </c>
      <c r="F1980" s="5">
        <v>45125.394864224538</v>
      </c>
      <c r="G1980" s="1">
        <v>1</v>
      </c>
      <c r="H1980" s="5">
        <v>45120.858963321756</v>
      </c>
      <c r="I1980" s="7" t="s">
        <v>53</v>
      </c>
      <c r="J1980" s="7"/>
      <c r="K1980" s="7" t="s">
        <v>50</v>
      </c>
      <c r="L1980" s="7" t="s">
        <v>31</v>
      </c>
      <c r="M1980" s="7" t="s">
        <v>32</v>
      </c>
      <c r="N1980" s="7" t="s">
        <v>28</v>
      </c>
      <c r="O1980" s="7" t="s">
        <v>51</v>
      </c>
      <c r="P1980" s="25">
        <f t="shared" si="433"/>
        <v>1979</v>
      </c>
      <c r="Q1980" s="28">
        <f t="shared" si="430"/>
        <v>45108</v>
      </c>
      <c r="R1980" s="28" t="str">
        <f t="shared" si="420"/>
        <v>OTA</v>
      </c>
      <c r="S1980" s="28" t="str">
        <f t="shared" si="421"/>
        <v>OTA</v>
      </c>
      <c r="T1980" s="29">
        <f t="shared" si="422"/>
        <v>7.326007326007326E-4</v>
      </c>
      <c r="U1980" s="29">
        <f t="shared" si="431"/>
        <v>7.326007326007326E-4</v>
      </c>
      <c r="V1980" s="30">
        <f t="shared" si="423"/>
        <v>75.133499999999998</v>
      </c>
      <c r="W1980" s="30">
        <f t="shared" si="424"/>
        <v>0</v>
      </c>
      <c r="X1980" s="30">
        <f t="shared" si="425"/>
        <v>0</v>
      </c>
      <c r="Y1980" s="30">
        <f t="shared" si="426"/>
        <v>9.0160199999999993</v>
      </c>
      <c r="Z1980" s="30">
        <f t="shared" si="427"/>
        <v>115</v>
      </c>
      <c r="AA1980" s="30">
        <f t="shared" si="428"/>
        <v>1.4652014652014651</v>
      </c>
      <c r="AB1980" s="30">
        <f t="shared" si="429"/>
        <v>0</v>
      </c>
      <c r="AC1980" s="30">
        <f t="shared" si="432"/>
        <v>300.27527853479853</v>
      </c>
    </row>
    <row r="1981" spans="1:29" x14ac:dyDescent="0.35">
      <c r="A1981" s="5">
        <v>45125.828928298608</v>
      </c>
      <c r="B1981" s="1">
        <v>1</v>
      </c>
      <c r="C1981" s="6">
        <v>943.21</v>
      </c>
      <c r="D1981" s="6">
        <v>1</v>
      </c>
      <c r="E1981" s="7" t="s">
        <v>19</v>
      </c>
      <c r="F1981" s="5">
        <v>45126.456102037038</v>
      </c>
      <c r="G1981" s="1">
        <v>2</v>
      </c>
      <c r="H1981" s="5">
        <v>45125.050821562501</v>
      </c>
      <c r="I1981" s="7" t="s">
        <v>20</v>
      </c>
      <c r="J1981" s="7"/>
      <c r="K1981" s="7" t="s">
        <v>35</v>
      </c>
      <c r="L1981" s="7" t="s">
        <v>31</v>
      </c>
      <c r="M1981" s="7" t="s">
        <v>32</v>
      </c>
      <c r="N1981" s="7" t="s">
        <v>33</v>
      </c>
      <c r="O1981" s="7" t="s">
        <v>47</v>
      </c>
      <c r="P1981" s="25">
        <f t="shared" si="433"/>
        <v>1980</v>
      </c>
      <c r="Q1981" s="28">
        <f t="shared" si="430"/>
        <v>45108</v>
      </c>
      <c r="R1981" s="28" t="str">
        <f t="shared" si="420"/>
        <v>OTA</v>
      </c>
      <c r="S1981" s="28" t="str">
        <f t="shared" si="421"/>
        <v>OTA</v>
      </c>
      <c r="T1981" s="29">
        <f t="shared" si="422"/>
        <v>7.326007326007326E-4</v>
      </c>
      <c r="U1981" s="29">
        <f t="shared" si="431"/>
        <v>7.326007326007326E-4</v>
      </c>
      <c r="V1981" s="30">
        <f t="shared" si="423"/>
        <v>141.48150000000001</v>
      </c>
      <c r="W1981" s="30">
        <f t="shared" si="424"/>
        <v>0</v>
      </c>
      <c r="X1981" s="30">
        <f t="shared" si="425"/>
        <v>0</v>
      </c>
      <c r="Y1981" s="30">
        <f t="shared" si="426"/>
        <v>16.977779999999999</v>
      </c>
      <c r="Z1981" s="30">
        <f t="shared" si="427"/>
        <v>115</v>
      </c>
      <c r="AA1981" s="30">
        <f t="shared" si="428"/>
        <v>1.4652014652014651</v>
      </c>
      <c r="AB1981" s="30">
        <f t="shared" si="429"/>
        <v>0</v>
      </c>
      <c r="AC1981" s="30">
        <f t="shared" si="432"/>
        <v>668.28551853479848</v>
      </c>
    </row>
    <row r="1982" spans="1:29" x14ac:dyDescent="0.35">
      <c r="A1982" s="5">
        <v>45126.080778078707</v>
      </c>
      <c r="B1982" s="1">
        <v>1</v>
      </c>
      <c r="C1982" s="6">
        <v>1205</v>
      </c>
      <c r="D1982" s="6">
        <v>1</v>
      </c>
      <c r="E1982" s="7" t="s">
        <v>19</v>
      </c>
      <c r="F1982" s="5">
        <v>45126.458333333336</v>
      </c>
      <c r="G1982" s="1">
        <v>1</v>
      </c>
      <c r="H1982" s="5">
        <v>45075.180015104168</v>
      </c>
      <c r="I1982" s="7" t="s">
        <v>20</v>
      </c>
      <c r="J1982" s="7"/>
      <c r="K1982" s="7" t="s">
        <v>60</v>
      </c>
      <c r="L1982" s="7" t="s">
        <v>21</v>
      </c>
      <c r="M1982" s="7" t="s">
        <v>22</v>
      </c>
      <c r="N1982" s="7" t="s">
        <v>23</v>
      </c>
      <c r="O1982" s="7" t="s">
        <v>61</v>
      </c>
      <c r="P1982" s="25">
        <f t="shared" si="433"/>
        <v>1981</v>
      </c>
      <c r="Q1982" s="28">
        <f t="shared" si="430"/>
        <v>45108</v>
      </c>
      <c r="R1982" s="28" t="str">
        <f t="shared" si="420"/>
        <v>WEB</v>
      </c>
      <c r="S1982" s="28" t="str">
        <f t="shared" si="421"/>
        <v>META</v>
      </c>
      <c r="T1982" s="29">
        <f t="shared" si="422"/>
        <v>1.6863406408094434E-3</v>
      </c>
      <c r="U1982" s="29">
        <f t="shared" si="431"/>
        <v>1.6863406408094434E-3</v>
      </c>
      <c r="V1982" s="30">
        <f t="shared" si="423"/>
        <v>0</v>
      </c>
      <c r="W1982" s="30">
        <f t="shared" si="424"/>
        <v>0</v>
      </c>
      <c r="X1982" s="30">
        <f t="shared" si="425"/>
        <v>0</v>
      </c>
      <c r="Y1982" s="30">
        <f t="shared" si="426"/>
        <v>21.689999999999998</v>
      </c>
      <c r="Z1982" s="30">
        <f t="shared" si="427"/>
        <v>115</v>
      </c>
      <c r="AA1982" s="30">
        <f t="shared" si="428"/>
        <v>0</v>
      </c>
      <c r="AB1982" s="30">
        <f t="shared" si="429"/>
        <v>0</v>
      </c>
      <c r="AC1982" s="30">
        <f t="shared" si="432"/>
        <v>1068.31</v>
      </c>
    </row>
    <row r="1983" spans="1:29" x14ac:dyDescent="0.35">
      <c r="A1983" s="5">
        <v>45125.99847864583</v>
      </c>
      <c r="B1983" s="1">
        <v>1</v>
      </c>
      <c r="C1983" s="6">
        <v>1472.32</v>
      </c>
      <c r="D1983" s="6">
        <v>1</v>
      </c>
      <c r="E1983" s="7" t="s">
        <v>19</v>
      </c>
      <c r="F1983" s="5">
        <v>45126.266729456016</v>
      </c>
      <c r="G1983" s="1">
        <v>4</v>
      </c>
      <c r="H1983" s="5">
        <v>45125.98379903935</v>
      </c>
      <c r="I1983" s="7" t="s">
        <v>20</v>
      </c>
      <c r="J1983" s="7"/>
      <c r="K1983" s="7"/>
      <c r="L1983" s="7" t="s">
        <v>21</v>
      </c>
      <c r="M1983" s="7" t="s">
        <v>52</v>
      </c>
      <c r="N1983" s="7" t="s">
        <v>33</v>
      </c>
      <c r="O1983" s="7" t="s">
        <v>56</v>
      </c>
      <c r="P1983" s="25">
        <f t="shared" si="433"/>
        <v>1982</v>
      </c>
      <c r="Q1983" s="28">
        <f t="shared" si="430"/>
        <v>45108</v>
      </c>
      <c r="R1983" s="28" t="str">
        <f t="shared" si="420"/>
        <v>WEB</v>
      </c>
      <c r="S1983" s="28" t="str">
        <f t="shared" si="421"/>
        <v>OFFLINE</v>
      </c>
      <c r="T1983" s="29">
        <f t="shared" si="422"/>
        <v>1.6863406408094434E-3</v>
      </c>
      <c r="U1983" s="29">
        <f t="shared" si="431"/>
        <v>1.6863406408094434E-3</v>
      </c>
      <c r="V1983" s="30">
        <f t="shared" si="423"/>
        <v>0</v>
      </c>
      <c r="W1983" s="30">
        <f t="shared" si="424"/>
        <v>0</v>
      </c>
      <c r="X1983" s="30">
        <f t="shared" si="425"/>
        <v>0</v>
      </c>
      <c r="Y1983" s="30">
        <f t="shared" si="426"/>
        <v>20.612479999999998</v>
      </c>
      <c r="Z1983" s="30">
        <f t="shared" si="427"/>
        <v>115</v>
      </c>
      <c r="AA1983" s="30">
        <f t="shared" si="428"/>
        <v>0</v>
      </c>
      <c r="AB1983" s="30">
        <f t="shared" si="429"/>
        <v>0</v>
      </c>
      <c r="AC1983" s="30">
        <f t="shared" si="432"/>
        <v>1336.7075199999999</v>
      </c>
    </row>
    <row r="1984" spans="1:29" x14ac:dyDescent="0.35">
      <c r="A1984" s="5">
        <v>45125.876232418981</v>
      </c>
      <c r="B1984" s="1">
        <v>1</v>
      </c>
      <c r="C1984" s="6">
        <v>898.57</v>
      </c>
      <c r="D1984" s="6">
        <v>1</v>
      </c>
      <c r="E1984" s="7" t="s">
        <v>19</v>
      </c>
      <c r="F1984" s="5">
        <v>45126.300216990741</v>
      </c>
      <c r="G1984" s="1">
        <v>1</v>
      </c>
      <c r="H1984" s="5">
        <v>45125.735198368056</v>
      </c>
      <c r="I1984" s="7" t="s">
        <v>20</v>
      </c>
      <c r="J1984" s="7"/>
      <c r="K1984" s="7" t="s">
        <v>35</v>
      </c>
      <c r="L1984" s="7" t="s">
        <v>31</v>
      </c>
      <c r="M1984" s="7" t="s">
        <v>32</v>
      </c>
      <c r="N1984" s="7" t="s">
        <v>33</v>
      </c>
      <c r="O1984" s="7" t="s">
        <v>47</v>
      </c>
      <c r="P1984" s="25">
        <f t="shared" si="433"/>
        <v>1983</v>
      </c>
      <c r="Q1984" s="28">
        <f t="shared" si="430"/>
        <v>45108</v>
      </c>
      <c r="R1984" s="28" t="str">
        <f t="shared" si="420"/>
        <v>OTA</v>
      </c>
      <c r="S1984" s="28" t="str">
        <f t="shared" si="421"/>
        <v>OTA</v>
      </c>
      <c r="T1984" s="29">
        <f t="shared" si="422"/>
        <v>7.326007326007326E-4</v>
      </c>
      <c r="U1984" s="29">
        <f t="shared" si="431"/>
        <v>7.326007326007326E-4</v>
      </c>
      <c r="V1984" s="30">
        <f t="shared" si="423"/>
        <v>134.78550000000001</v>
      </c>
      <c r="W1984" s="30">
        <f t="shared" si="424"/>
        <v>0</v>
      </c>
      <c r="X1984" s="30">
        <f t="shared" si="425"/>
        <v>0</v>
      </c>
      <c r="Y1984" s="30">
        <f t="shared" si="426"/>
        <v>16.17426</v>
      </c>
      <c r="Z1984" s="30">
        <f t="shared" si="427"/>
        <v>115</v>
      </c>
      <c r="AA1984" s="30">
        <f t="shared" si="428"/>
        <v>1.4652014652014651</v>
      </c>
      <c r="AB1984" s="30">
        <f t="shared" si="429"/>
        <v>0</v>
      </c>
      <c r="AC1984" s="30">
        <f t="shared" si="432"/>
        <v>631.14503853479857</v>
      </c>
    </row>
    <row r="1985" spans="1:29" x14ac:dyDescent="0.35">
      <c r="A1985" s="5">
        <v>45125.584559432871</v>
      </c>
      <c r="B1985" s="1">
        <v>1</v>
      </c>
      <c r="C1985" s="6">
        <v>943.21</v>
      </c>
      <c r="D1985" s="6">
        <v>1</v>
      </c>
      <c r="E1985" s="7" t="s">
        <v>19</v>
      </c>
      <c r="F1985" s="5">
        <v>45126.458333333336</v>
      </c>
      <c r="G1985" s="1">
        <v>2</v>
      </c>
      <c r="H1985" s="5">
        <v>45124.506093206015</v>
      </c>
      <c r="I1985" s="7" t="s">
        <v>20</v>
      </c>
      <c r="J1985" s="7"/>
      <c r="K1985" s="7" t="s">
        <v>35</v>
      </c>
      <c r="L1985" s="7" t="s">
        <v>31</v>
      </c>
      <c r="M1985" s="7" t="s">
        <v>32</v>
      </c>
      <c r="N1985" s="7" t="s">
        <v>33</v>
      </c>
      <c r="O1985" s="7" t="s">
        <v>47</v>
      </c>
      <c r="P1985" s="25">
        <f t="shared" si="433"/>
        <v>1984</v>
      </c>
      <c r="Q1985" s="28">
        <f t="shared" si="430"/>
        <v>45108</v>
      </c>
      <c r="R1985" s="28" t="str">
        <f t="shared" si="420"/>
        <v>OTA</v>
      </c>
      <c r="S1985" s="28" t="str">
        <f t="shared" si="421"/>
        <v>OTA</v>
      </c>
      <c r="T1985" s="29">
        <f t="shared" si="422"/>
        <v>7.326007326007326E-4</v>
      </c>
      <c r="U1985" s="29">
        <f t="shared" si="431"/>
        <v>7.326007326007326E-4</v>
      </c>
      <c r="V1985" s="30">
        <f t="shared" si="423"/>
        <v>141.48150000000001</v>
      </c>
      <c r="W1985" s="30">
        <f t="shared" si="424"/>
        <v>0</v>
      </c>
      <c r="X1985" s="30">
        <f t="shared" si="425"/>
        <v>0</v>
      </c>
      <c r="Y1985" s="30">
        <f t="shared" si="426"/>
        <v>16.977779999999999</v>
      </c>
      <c r="Z1985" s="30">
        <f t="shared" si="427"/>
        <v>115</v>
      </c>
      <c r="AA1985" s="30">
        <f t="shared" si="428"/>
        <v>1.4652014652014651</v>
      </c>
      <c r="AB1985" s="30">
        <f t="shared" si="429"/>
        <v>0</v>
      </c>
      <c r="AC1985" s="30">
        <f t="shared" si="432"/>
        <v>668.28551853479848</v>
      </c>
    </row>
    <row r="1986" spans="1:29" x14ac:dyDescent="0.35">
      <c r="A1986" s="5">
        <v>45126.059905613423</v>
      </c>
      <c r="B1986" s="1">
        <v>1</v>
      </c>
      <c r="C1986" s="6">
        <v>943.21</v>
      </c>
      <c r="D1986" s="6">
        <v>1</v>
      </c>
      <c r="E1986" s="7" t="s">
        <v>19</v>
      </c>
      <c r="F1986" s="5">
        <v>45126.451517499998</v>
      </c>
      <c r="G1986" s="1">
        <v>2</v>
      </c>
      <c r="H1986" s="5">
        <v>45124.763691712964</v>
      </c>
      <c r="I1986" s="7" t="s">
        <v>20</v>
      </c>
      <c r="J1986" s="7"/>
      <c r="K1986" s="7" t="s">
        <v>35</v>
      </c>
      <c r="L1986" s="7" t="s">
        <v>31</v>
      </c>
      <c r="M1986" s="7" t="s">
        <v>32</v>
      </c>
      <c r="N1986" s="7" t="s">
        <v>33</v>
      </c>
      <c r="O1986" s="7" t="s">
        <v>47</v>
      </c>
      <c r="P1986" s="25">
        <f t="shared" si="433"/>
        <v>1985</v>
      </c>
      <c r="Q1986" s="28">
        <f t="shared" si="430"/>
        <v>45108</v>
      </c>
      <c r="R1986" s="28" t="str">
        <f t="shared" ref="R1986:R2049" si="434">IFERROR(VLOOKUP($M1986,rate_mapping,2,FALSE),"")</f>
        <v>OTA</v>
      </c>
      <c r="S1986" s="28" t="str">
        <f t="shared" ref="S1986:S2049" si="435">IFERROR(VLOOKUP($O1986,source_mapping,2,FALSE),"")</f>
        <v>OTA</v>
      </c>
      <c r="T1986" s="29">
        <f t="shared" ref="T1986:T2049" si="436">IFERROR($B1986/SUMIFS($B:$B,$L:$L,$L1986,$Q:$Q,$Q1986),0)</f>
        <v>7.326007326007326E-4</v>
      </c>
      <c r="U1986" s="29">
        <f t="shared" si="431"/>
        <v>7.326007326007326E-4</v>
      </c>
      <c r="V1986" s="30">
        <f t="shared" ref="V1986:V2049" si="437">MAX(IFERROR(VLOOKUP($S1986,channel_code_cost,3,FALSE)*$C1986,0),IFERROR(VLOOKUP($R1986,rate_code_cost,3,FALSE)*$C1986,0))</f>
        <v>141.48150000000001</v>
      </c>
      <c r="W1986" s="30">
        <f t="shared" ref="W1986:W2049" si="438">MAX(IFERROR(VLOOKUP($S1986,channel_code_cost,2,FALSE)*$D1986,0),IFERROR(VLOOKUP($R1986,rate_code_cost,2,FALSE)*$D1986,0))</f>
        <v>0</v>
      </c>
      <c r="X1986" s="30">
        <f t="shared" ref="X1986:X2049" si="439">MAX(IFERROR(VLOOKUP($S1986,channel_code_cost,4,FALSE)*$C1986,0),IFERROR(VLOOKUP($R1986,rate_code_cost,4,FALSE)*$C1986,0))</f>
        <v>0</v>
      </c>
      <c r="Y1986" s="30">
        <f t="shared" ref="Y1986:Y2049" si="440">MAX(IFERROR(VLOOKUP($S1986,channel_code_cost,5,FALSE)*$C1986,0),IFERROR(VLOOKUP($R1986,rate_code_cost,5,FALSE)*$C1986,0))</f>
        <v>16.977779999999999</v>
      </c>
      <c r="Z1986" s="30">
        <f t="shared" ref="Z1986:Z2049" si="441">hk_departure_cost+(($B1986-1)*hk_stay_cost)</f>
        <v>115</v>
      </c>
      <c r="AA1986" s="30">
        <f t="shared" ref="AA1986:AA2049" si="442">IFERROR(VLOOKUP($S1986,channel_code_cost,6,FALSE)*$U1986,0)</f>
        <v>1.4652014652014651</v>
      </c>
      <c r="AB1986" s="30">
        <f t="shared" ref="AB1986:AB2049" si="443">IFERROR(VLOOKUP($L1986,segment_p_cost,2,FALSE)*$T1986,0)</f>
        <v>0</v>
      </c>
      <c r="AC1986" s="30">
        <f t="shared" si="432"/>
        <v>668.28551853479848</v>
      </c>
    </row>
    <row r="1987" spans="1:29" x14ac:dyDescent="0.35">
      <c r="A1987" s="5">
        <v>45125.740225462963</v>
      </c>
      <c r="B1987" s="1">
        <v>4</v>
      </c>
      <c r="C1987" s="6">
        <v>4559.4799999999996</v>
      </c>
      <c r="D1987" s="6">
        <v>1</v>
      </c>
      <c r="E1987" s="7" t="s">
        <v>19</v>
      </c>
      <c r="F1987" s="5">
        <v>45129.413294444443</v>
      </c>
      <c r="G1987" s="1">
        <v>1</v>
      </c>
      <c r="H1987" s="5">
        <v>45019.821313333334</v>
      </c>
      <c r="I1987" s="7" t="s">
        <v>20</v>
      </c>
      <c r="J1987" s="7"/>
      <c r="K1987" s="7" t="s">
        <v>35</v>
      </c>
      <c r="L1987" s="7" t="s">
        <v>31</v>
      </c>
      <c r="M1987" s="7" t="s">
        <v>34</v>
      </c>
      <c r="N1987" s="7" t="s">
        <v>33</v>
      </c>
      <c r="O1987" s="7" t="s">
        <v>37</v>
      </c>
      <c r="P1987" s="25">
        <f t="shared" si="433"/>
        <v>1986</v>
      </c>
      <c r="Q1987" s="28">
        <f t="shared" ref="Q1987:Q2050" si="444">DATE(YEAR($A1987),MONTH($A1987),1)</f>
        <v>45108</v>
      </c>
      <c r="R1987" s="28" t="str">
        <f t="shared" si="434"/>
        <v>OTA</v>
      </c>
      <c r="S1987" s="28" t="str">
        <f t="shared" si="435"/>
        <v>OTA</v>
      </c>
      <c r="T1987" s="29">
        <f t="shared" si="436"/>
        <v>2.9304029304029304E-3</v>
      </c>
      <c r="U1987" s="29">
        <f t="shared" ref="U1987:U2050" si="445">IFERROR($B1987/SUMIFS($B:$B,$L:$L,$L1987,$Q:$Q,$Q1987),0)</f>
        <v>2.9304029304029304E-3</v>
      </c>
      <c r="V1987" s="30">
        <f t="shared" si="437"/>
        <v>683.92199999999991</v>
      </c>
      <c r="W1987" s="30">
        <f t="shared" si="438"/>
        <v>0</v>
      </c>
      <c r="X1987" s="30">
        <f t="shared" si="439"/>
        <v>0</v>
      </c>
      <c r="Y1987" s="30">
        <f t="shared" si="440"/>
        <v>82.070639999999983</v>
      </c>
      <c r="Z1987" s="30">
        <f t="shared" si="441"/>
        <v>230</v>
      </c>
      <c r="AA1987" s="30">
        <f t="shared" si="442"/>
        <v>5.8608058608058604</v>
      </c>
      <c r="AB1987" s="30">
        <f t="shared" si="443"/>
        <v>0</v>
      </c>
      <c r="AC1987" s="30">
        <f t="shared" ref="AC1987:AC2050" si="446">C1987-SUM(V1987:AB1987)</f>
        <v>3557.626554139194</v>
      </c>
    </row>
    <row r="1988" spans="1:29" x14ac:dyDescent="0.35">
      <c r="A1988" s="5">
        <v>45125.662273032409</v>
      </c>
      <c r="B1988" s="1">
        <v>2</v>
      </c>
      <c r="C1988" s="6">
        <v>1883.66</v>
      </c>
      <c r="D1988" s="6">
        <v>1</v>
      </c>
      <c r="E1988" s="7" t="s">
        <v>19</v>
      </c>
      <c r="F1988" s="5">
        <v>45127.458333333336</v>
      </c>
      <c r="G1988" s="1">
        <v>2</v>
      </c>
      <c r="H1988" s="5">
        <v>44931.961186712964</v>
      </c>
      <c r="I1988" s="7" t="s">
        <v>20</v>
      </c>
      <c r="J1988" s="7"/>
      <c r="K1988" s="7" t="s">
        <v>50</v>
      </c>
      <c r="L1988" s="7" t="s">
        <v>31</v>
      </c>
      <c r="M1988" s="7" t="s">
        <v>32</v>
      </c>
      <c r="N1988" s="7" t="s">
        <v>28</v>
      </c>
      <c r="O1988" s="7" t="s">
        <v>51</v>
      </c>
      <c r="P1988" s="25">
        <f t="shared" ref="P1988:P2051" si="447">P1987+1</f>
        <v>1987</v>
      </c>
      <c r="Q1988" s="28">
        <f t="shared" si="444"/>
        <v>45108</v>
      </c>
      <c r="R1988" s="28" t="str">
        <f t="shared" si="434"/>
        <v>OTA</v>
      </c>
      <c r="S1988" s="28" t="str">
        <f t="shared" si="435"/>
        <v>OTA</v>
      </c>
      <c r="T1988" s="29">
        <f t="shared" si="436"/>
        <v>1.4652014652014652E-3</v>
      </c>
      <c r="U1988" s="29">
        <f t="shared" si="445"/>
        <v>1.4652014652014652E-3</v>
      </c>
      <c r="V1988" s="30">
        <f t="shared" si="437"/>
        <v>282.54899999999998</v>
      </c>
      <c r="W1988" s="30">
        <f t="shared" si="438"/>
        <v>0</v>
      </c>
      <c r="X1988" s="30">
        <f t="shared" si="439"/>
        <v>0</v>
      </c>
      <c r="Y1988" s="30">
        <f t="shared" si="440"/>
        <v>33.905879999999996</v>
      </c>
      <c r="Z1988" s="30">
        <f t="shared" si="441"/>
        <v>153.33333333333331</v>
      </c>
      <c r="AA1988" s="30">
        <f t="shared" si="442"/>
        <v>2.9304029304029302</v>
      </c>
      <c r="AB1988" s="30">
        <f t="shared" si="443"/>
        <v>0</v>
      </c>
      <c r="AC1988" s="30">
        <f t="shared" si="446"/>
        <v>1410.9413837362638</v>
      </c>
    </row>
    <row r="1989" spans="1:29" x14ac:dyDescent="0.35">
      <c r="A1989" s="5">
        <v>45125.73788306713</v>
      </c>
      <c r="B1989" s="1">
        <v>1</v>
      </c>
      <c r="C1989" s="6">
        <v>1243.71</v>
      </c>
      <c r="D1989" s="6">
        <v>1</v>
      </c>
      <c r="E1989" s="7" t="s">
        <v>19</v>
      </c>
      <c r="F1989" s="5">
        <v>45126.433441562498</v>
      </c>
      <c r="G1989" s="1">
        <v>2</v>
      </c>
      <c r="H1989" s="5">
        <v>44941.66020244213</v>
      </c>
      <c r="I1989" s="7" t="s">
        <v>20</v>
      </c>
      <c r="J1989" s="7"/>
      <c r="K1989" s="7" t="s">
        <v>30</v>
      </c>
      <c r="L1989" s="7" t="s">
        <v>31</v>
      </c>
      <c r="M1989" s="7" t="s">
        <v>32</v>
      </c>
      <c r="N1989" s="7" t="s">
        <v>33</v>
      </c>
      <c r="O1989" s="7" t="s">
        <v>30</v>
      </c>
      <c r="P1989" s="25">
        <f t="shared" si="447"/>
        <v>1988</v>
      </c>
      <c r="Q1989" s="28">
        <f t="shared" si="444"/>
        <v>45108</v>
      </c>
      <c r="R1989" s="28" t="str">
        <f t="shared" si="434"/>
        <v>OTA</v>
      </c>
      <c r="S1989" s="28" t="str">
        <f t="shared" si="435"/>
        <v>OTA</v>
      </c>
      <c r="T1989" s="29">
        <f t="shared" si="436"/>
        <v>7.326007326007326E-4</v>
      </c>
      <c r="U1989" s="29">
        <f t="shared" si="445"/>
        <v>7.326007326007326E-4</v>
      </c>
      <c r="V1989" s="30">
        <f t="shared" si="437"/>
        <v>186.5565</v>
      </c>
      <c r="W1989" s="30">
        <f t="shared" si="438"/>
        <v>0</v>
      </c>
      <c r="X1989" s="30">
        <f t="shared" si="439"/>
        <v>0</v>
      </c>
      <c r="Y1989" s="30">
        <f t="shared" si="440"/>
        <v>22.386779999999998</v>
      </c>
      <c r="Z1989" s="30">
        <f t="shared" si="441"/>
        <v>115</v>
      </c>
      <c r="AA1989" s="30">
        <f t="shared" si="442"/>
        <v>1.4652014652014651</v>
      </c>
      <c r="AB1989" s="30">
        <f t="shared" si="443"/>
        <v>0</v>
      </c>
      <c r="AC1989" s="30">
        <f t="shared" si="446"/>
        <v>918.30151853479856</v>
      </c>
    </row>
    <row r="1990" spans="1:29" x14ac:dyDescent="0.35">
      <c r="A1990" s="5">
        <v>45125.738040532407</v>
      </c>
      <c r="B1990" s="1">
        <v>1</v>
      </c>
      <c r="C1990" s="6">
        <v>1243.71</v>
      </c>
      <c r="D1990" s="6">
        <v>1</v>
      </c>
      <c r="E1990" s="7" t="s">
        <v>19</v>
      </c>
      <c r="F1990" s="5">
        <v>45126.433441562498</v>
      </c>
      <c r="G1990" s="1">
        <v>2</v>
      </c>
      <c r="H1990" s="5">
        <v>44941.660202430554</v>
      </c>
      <c r="I1990" s="7" t="s">
        <v>20</v>
      </c>
      <c r="J1990" s="7"/>
      <c r="K1990" s="7" t="s">
        <v>30</v>
      </c>
      <c r="L1990" s="7" t="s">
        <v>31</v>
      </c>
      <c r="M1990" s="7" t="s">
        <v>32</v>
      </c>
      <c r="N1990" s="7" t="s">
        <v>33</v>
      </c>
      <c r="O1990" s="7" t="s">
        <v>30</v>
      </c>
      <c r="P1990" s="25">
        <f t="shared" si="447"/>
        <v>1989</v>
      </c>
      <c r="Q1990" s="28">
        <f t="shared" si="444"/>
        <v>45108</v>
      </c>
      <c r="R1990" s="28" t="str">
        <f t="shared" si="434"/>
        <v>OTA</v>
      </c>
      <c r="S1990" s="28" t="str">
        <f t="shared" si="435"/>
        <v>OTA</v>
      </c>
      <c r="T1990" s="29">
        <f t="shared" si="436"/>
        <v>7.326007326007326E-4</v>
      </c>
      <c r="U1990" s="29">
        <f t="shared" si="445"/>
        <v>7.326007326007326E-4</v>
      </c>
      <c r="V1990" s="30">
        <f t="shared" si="437"/>
        <v>186.5565</v>
      </c>
      <c r="W1990" s="30">
        <f t="shared" si="438"/>
        <v>0</v>
      </c>
      <c r="X1990" s="30">
        <f t="shared" si="439"/>
        <v>0</v>
      </c>
      <c r="Y1990" s="30">
        <f t="shared" si="440"/>
        <v>22.386779999999998</v>
      </c>
      <c r="Z1990" s="30">
        <f t="shared" si="441"/>
        <v>115</v>
      </c>
      <c r="AA1990" s="30">
        <f t="shared" si="442"/>
        <v>1.4652014652014651</v>
      </c>
      <c r="AB1990" s="30">
        <f t="shared" si="443"/>
        <v>0</v>
      </c>
      <c r="AC1990" s="30">
        <f t="shared" si="446"/>
        <v>918.30151853479856</v>
      </c>
    </row>
    <row r="1991" spans="1:29" x14ac:dyDescent="0.35">
      <c r="A1991" s="5">
        <v>45125.798134756944</v>
      </c>
      <c r="B1991" s="1">
        <v>2</v>
      </c>
      <c r="C1991" s="6">
        <v>1684.78</v>
      </c>
      <c r="D1991" s="6">
        <v>1</v>
      </c>
      <c r="E1991" s="7" t="s">
        <v>19</v>
      </c>
      <c r="F1991" s="5">
        <v>45127.327498194441</v>
      </c>
      <c r="G1991" s="1">
        <v>2</v>
      </c>
      <c r="H1991" s="5">
        <v>44934.672990497682</v>
      </c>
      <c r="I1991" s="7" t="s">
        <v>20</v>
      </c>
      <c r="J1991" s="7"/>
      <c r="K1991" s="7" t="s">
        <v>35</v>
      </c>
      <c r="L1991" s="7" t="s">
        <v>31</v>
      </c>
      <c r="M1991" s="7" t="s">
        <v>34</v>
      </c>
      <c r="N1991" s="7" t="s">
        <v>33</v>
      </c>
      <c r="O1991" s="7" t="s">
        <v>35</v>
      </c>
      <c r="P1991" s="25">
        <f t="shared" si="447"/>
        <v>1990</v>
      </c>
      <c r="Q1991" s="28">
        <f t="shared" si="444"/>
        <v>45108</v>
      </c>
      <c r="R1991" s="28" t="str">
        <f t="shared" si="434"/>
        <v>OTA</v>
      </c>
      <c r="S1991" s="28" t="str">
        <f t="shared" si="435"/>
        <v>OTA</v>
      </c>
      <c r="T1991" s="29">
        <f t="shared" si="436"/>
        <v>1.4652014652014652E-3</v>
      </c>
      <c r="U1991" s="29">
        <f t="shared" si="445"/>
        <v>1.4652014652014652E-3</v>
      </c>
      <c r="V1991" s="30">
        <f t="shared" si="437"/>
        <v>252.71699999999998</v>
      </c>
      <c r="W1991" s="30">
        <f t="shared" si="438"/>
        <v>0</v>
      </c>
      <c r="X1991" s="30">
        <f t="shared" si="439"/>
        <v>0</v>
      </c>
      <c r="Y1991" s="30">
        <f t="shared" si="440"/>
        <v>30.326039999999995</v>
      </c>
      <c r="Z1991" s="30">
        <f t="shared" si="441"/>
        <v>153.33333333333331</v>
      </c>
      <c r="AA1991" s="30">
        <f t="shared" si="442"/>
        <v>2.9304029304029302</v>
      </c>
      <c r="AB1991" s="30">
        <f t="shared" si="443"/>
        <v>0</v>
      </c>
      <c r="AC1991" s="30">
        <f t="shared" si="446"/>
        <v>1245.4732237362637</v>
      </c>
    </row>
    <row r="1992" spans="1:29" x14ac:dyDescent="0.35">
      <c r="A1992" s="5">
        <v>45125.665759953707</v>
      </c>
      <c r="B1992" s="1">
        <v>1</v>
      </c>
      <c r="C1992" s="6">
        <v>1055.82</v>
      </c>
      <c r="D1992" s="6">
        <v>1</v>
      </c>
      <c r="E1992" s="7" t="s">
        <v>19</v>
      </c>
      <c r="F1992" s="5">
        <v>45126.433441574074</v>
      </c>
      <c r="G1992" s="1">
        <v>1</v>
      </c>
      <c r="H1992" s="5">
        <v>45121.446666990742</v>
      </c>
      <c r="I1992" s="7" t="s">
        <v>20</v>
      </c>
      <c r="J1992" s="7"/>
      <c r="K1992" s="7" t="s">
        <v>35</v>
      </c>
      <c r="L1992" s="7" t="s">
        <v>31</v>
      </c>
      <c r="M1992" s="7" t="s">
        <v>58</v>
      </c>
      <c r="N1992" s="7" t="s">
        <v>33</v>
      </c>
      <c r="O1992" s="7" t="s">
        <v>47</v>
      </c>
      <c r="P1992" s="25">
        <f t="shared" si="447"/>
        <v>1991</v>
      </c>
      <c r="Q1992" s="28">
        <f t="shared" si="444"/>
        <v>45108</v>
      </c>
      <c r="R1992" s="28" t="str">
        <f t="shared" si="434"/>
        <v>OTA</v>
      </c>
      <c r="S1992" s="28" t="str">
        <f t="shared" si="435"/>
        <v>OTA</v>
      </c>
      <c r="T1992" s="29">
        <f t="shared" si="436"/>
        <v>7.326007326007326E-4</v>
      </c>
      <c r="U1992" s="29">
        <f t="shared" si="445"/>
        <v>7.326007326007326E-4</v>
      </c>
      <c r="V1992" s="30">
        <f t="shared" si="437"/>
        <v>158.37299999999999</v>
      </c>
      <c r="W1992" s="30">
        <f t="shared" si="438"/>
        <v>0</v>
      </c>
      <c r="X1992" s="30">
        <f t="shared" si="439"/>
        <v>0</v>
      </c>
      <c r="Y1992" s="30">
        <f t="shared" si="440"/>
        <v>19.004759999999997</v>
      </c>
      <c r="Z1992" s="30">
        <f t="shared" si="441"/>
        <v>115</v>
      </c>
      <c r="AA1992" s="30">
        <f t="shared" si="442"/>
        <v>1.4652014652014651</v>
      </c>
      <c r="AB1992" s="30">
        <f t="shared" si="443"/>
        <v>0</v>
      </c>
      <c r="AC1992" s="30">
        <f t="shared" si="446"/>
        <v>761.97703853479857</v>
      </c>
    </row>
    <row r="1993" spans="1:29" x14ac:dyDescent="0.35">
      <c r="A1993" s="5">
        <v>45125.670516041668</v>
      </c>
      <c r="B1993" s="1">
        <v>2</v>
      </c>
      <c r="C1993" s="6">
        <v>2005</v>
      </c>
      <c r="D1993" s="6">
        <v>1</v>
      </c>
      <c r="E1993" s="7" t="s">
        <v>19</v>
      </c>
      <c r="F1993" s="5">
        <v>45127.446848321757</v>
      </c>
      <c r="G1993" s="1">
        <v>2</v>
      </c>
      <c r="H1993" s="5">
        <v>45123.835649953704</v>
      </c>
      <c r="I1993" s="7" t="s">
        <v>41</v>
      </c>
      <c r="J1993" s="7"/>
      <c r="K1993" s="7" t="s">
        <v>35</v>
      </c>
      <c r="L1993" s="7" t="s">
        <v>31</v>
      </c>
      <c r="M1993" s="7" t="s">
        <v>32</v>
      </c>
      <c r="N1993" s="7" t="s">
        <v>33</v>
      </c>
      <c r="O1993" s="7" t="s">
        <v>47</v>
      </c>
      <c r="P1993" s="25">
        <f t="shared" si="447"/>
        <v>1992</v>
      </c>
      <c r="Q1993" s="28">
        <f t="shared" si="444"/>
        <v>45108</v>
      </c>
      <c r="R1993" s="28" t="str">
        <f t="shared" si="434"/>
        <v>OTA</v>
      </c>
      <c r="S1993" s="28" t="str">
        <f t="shared" si="435"/>
        <v>OTA</v>
      </c>
      <c r="T1993" s="29">
        <f t="shared" si="436"/>
        <v>1.4652014652014652E-3</v>
      </c>
      <c r="U1993" s="29">
        <f t="shared" si="445"/>
        <v>1.4652014652014652E-3</v>
      </c>
      <c r="V1993" s="30">
        <f t="shared" si="437"/>
        <v>300.75</v>
      </c>
      <c r="W1993" s="30">
        <f t="shared" si="438"/>
        <v>0</v>
      </c>
      <c r="X1993" s="30">
        <f t="shared" si="439"/>
        <v>0</v>
      </c>
      <c r="Y1993" s="30">
        <f t="shared" si="440"/>
        <v>36.089999999999996</v>
      </c>
      <c r="Z1993" s="30">
        <f t="shared" si="441"/>
        <v>153.33333333333331</v>
      </c>
      <c r="AA1993" s="30">
        <f t="shared" si="442"/>
        <v>2.9304029304029302</v>
      </c>
      <c r="AB1993" s="30">
        <f t="shared" si="443"/>
        <v>0</v>
      </c>
      <c r="AC1993" s="30">
        <f t="shared" si="446"/>
        <v>1511.8962637362638</v>
      </c>
    </row>
    <row r="1994" spans="1:29" x14ac:dyDescent="0.35">
      <c r="A1994" s="5">
        <v>45125.369492256941</v>
      </c>
      <c r="B1994" s="1">
        <v>1</v>
      </c>
      <c r="C1994" s="6">
        <v>1028.93</v>
      </c>
      <c r="D1994" s="6">
        <v>1</v>
      </c>
      <c r="E1994" s="7" t="s">
        <v>19</v>
      </c>
      <c r="F1994" s="5">
        <v>45126.458333333336</v>
      </c>
      <c r="G1994" s="1">
        <v>2</v>
      </c>
      <c r="H1994" s="5">
        <v>45125.363324432874</v>
      </c>
      <c r="I1994" s="7" t="s">
        <v>41</v>
      </c>
      <c r="J1994" s="7"/>
      <c r="K1994" s="7" t="s">
        <v>35</v>
      </c>
      <c r="L1994" s="7" t="s">
        <v>31</v>
      </c>
      <c r="M1994" s="7" t="s">
        <v>32</v>
      </c>
      <c r="N1994" s="7" t="s">
        <v>33</v>
      </c>
      <c r="O1994" s="7" t="s">
        <v>47</v>
      </c>
      <c r="P1994" s="25">
        <f t="shared" si="447"/>
        <v>1993</v>
      </c>
      <c r="Q1994" s="28">
        <f t="shared" si="444"/>
        <v>45108</v>
      </c>
      <c r="R1994" s="28" t="str">
        <f t="shared" si="434"/>
        <v>OTA</v>
      </c>
      <c r="S1994" s="28" t="str">
        <f t="shared" si="435"/>
        <v>OTA</v>
      </c>
      <c r="T1994" s="29">
        <f t="shared" si="436"/>
        <v>7.326007326007326E-4</v>
      </c>
      <c r="U1994" s="29">
        <f t="shared" si="445"/>
        <v>7.326007326007326E-4</v>
      </c>
      <c r="V1994" s="30">
        <f t="shared" si="437"/>
        <v>154.33950000000002</v>
      </c>
      <c r="W1994" s="30">
        <f t="shared" si="438"/>
        <v>0</v>
      </c>
      <c r="X1994" s="30">
        <f t="shared" si="439"/>
        <v>0</v>
      </c>
      <c r="Y1994" s="30">
        <f t="shared" si="440"/>
        <v>18.52074</v>
      </c>
      <c r="Z1994" s="30">
        <f t="shared" si="441"/>
        <v>115</v>
      </c>
      <c r="AA1994" s="30">
        <f t="shared" si="442"/>
        <v>1.4652014652014651</v>
      </c>
      <c r="AB1994" s="30">
        <f t="shared" si="443"/>
        <v>0</v>
      </c>
      <c r="AC1994" s="30">
        <f t="shared" si="446"/>
        <v>739.60455853479857</v>
      </c>
    </row>
    <row r="1995" spans="1:29" x14ac:dyDescent="0.35">
      <c r="A1995" s="5">
        <v>45125.316329849535</v>
      </c>
      <c r="B1995" s="1">
        <v>1</v>
      </c>
      <c r="C1995" s="6">
        <v>1193.45</v>
      </c>
      <c r="D1995" s="6">
        <v>1</v>
      </c>
      <c r="E1995" s="7" t="s">
        <v>19</v>
      </c>
      <c r="F1995" s="5">
        <v>45126.451303090274</v>
      </c>
      <c r="G1995" s="1">
        <v>2</v>
      </c>
      <c r="H1995" s="5">
        <v>45125.31120103009</v>
      </c>
      <c r="I1995" s="7" t="s">
        <v>41</v>
      </c>
      <c r="J1995" s="7"/>
      <c r="K1995" s="7"/>
      <c r="L1995" s="7" t="s">
        <v>21</v>
      </c>
      <c r="M1995" s="7" t="s">
        <v>52</v>
      </c>
      <c r="N1995" s="7" t="s">
        <v>33</v>
      </c>
      <c r="O1995" s="7" t="s">
        <v>24</v>
      </c>
      <c r="P1995" s="25">
        <f t="shared" si="447"/>
        <v>1994</v>
      </c>
      <c r="Q1995" s="28">
        <f t="shared" si="444"/>
        <v>45108</v>
      </c>
      <c r="R1995" s="28" t="str">
        <f t="shared" si="434"/>
        <v>WEB</v>
      </c>
      <c r="S1995" s="28" t="str">
        <f t="shared" si="435"/>
        <v>OFFLINE</v>
      </c>
      <c r="T1995" s="29">
        <f t="shared" si="436"/>
        <v>1.6863406408094434E-3</v>
      </c>
      <c r="U1995" s="29">
        <f t="shared" si="445"/>
        <v>1.6863406408094434E-3</v>
      </c>
      <c r="V1995" s="30">
        <f t="shared" si="437"/>
        <v>0</v>
      </c>
      <c r="W1995" s="30">
        <f t="shared" si="438"/>
        <v>0</v>
      </c>
      <c r="X1995" s="30">
        <f t="shared" si="439"/>
        <v>0</v>
      </c>
      <c r="Y1995" s="30">
        <f t="shared" si="440"/>
        <v>16.708300000000001</v>
      </c>
      <c r="Z1995" s="30">
        <f t="shared" si="441"/>
        <v>115</v>
      </c>
      <c r="AA1995" s="30">
        <f t="shared" si="442"/>
        <v>0</v>
      </c>
      <c r="AB1995" s="30">
        <f t="shared" si="443"/>
        <v>0</v>
      </c>
      <c r="AC1995" s="30">
        <f t="shared" si="446"/>
        <v>1061.7417</v>
      </c>
    </row>
    <row r="1996" spans="1:29" x14ac:dyDescent="0.35">
      <c r="A1996" s="5">
        <v>45125.685085648147</v>
      </c>
      <c r="B1996" s="1">
        <v>2</v>
      </c>
      <c r="C1996" s="6">
        <v>2000.71</v>
      </c>
      <c r="D1996" s="6">
        <v>1</v>
      </c>
      <c r="E1996" s="7" t="s">
        <v>19</v>
      </c>
      <c r="F1996" s="5">
        <v>45127.430359467595</v>
      </c>
      <c r="G1996" s="1">
        <v>2</v>
      </c>
      <c r="H1996" s="5">
        <v>45124.894582777779</v>
      </c>
      <c r="I1996" s="7" t="s">
        <v>41</v>
      </c>
      <c r="J1996" s="7"/>
      <c r="K1996" s="7" t="s">
        <v>35</v>
      </c>
      <c r="L1996" s="7" t="s">
        <v>31</v>
      </c>
      <c r="M1996" s="7" t="s">
        <v>32</v>
      </c>
      <c r="N1996" s="7" t="s">
        <v>33</v>
      </c>
      <c r="O1996" s="7" t="s">
        <v>47</v>
      </c>
      <c r="P1996" s="25">
        <f t="shared" si="447"/>
        <v>1995</v>
      </c>
      <c r="Q1996" s="28">
        <f t="shared" si="444"/>
        <v>45108</v>
      </c>
      <c r="R1996" s="28" t="str">
        <f t="shared" si="434"/>
        <v>OTA</v>
      </c>
      <c r="S1996" s="28" t="str">
        <f t="shared" si="435"/>
        <v>OTA</v>
      </c>
      <c r="T1996" s="29">
        <f t="shared" si="436"/>
        <v>1.4652014652014652E-3</v>
      </c>
      <c r="U1996" s="29">
        <f t="shared" si="445"/>
        <v>1.4652014652014652E-3</v>
      </c>
      <c r="V1996" s="30">
        <f t="shared" si="437"/>
        <v>300.10649999999998</v>
      </c>
      <c r="W1996" s="30">
        <f t="shared" si="438"/>
        <v>0</v>
      </c>
      <c r="X1996" s="30">
        <f t="shared" si="439"/>
        <v>0</v>
      </c>
      <c r="Y1996" s="30">
        <f t="shared" si="440"/>
        <v>36.012779999999999</v>
      </c>
      <c r="Z1996" s="30">
        <f t="shared" si="441"/>
        <v>153.33333333333331</v>
      </c>
      <c r="AA1996" s="30">
        <f t="shared" si="442"/>
        <v>2.9304029304029302</v>
      </c>
      <c r="AB1996" s="30">
        <f t="shared" si="443"/>
        <v>0</v>
      </c>
      <c r="AC1996" s="30">
        <f t="shared" si="446"/>
        <v>1508.3269837362639</v>
      </c>
    </row>
    <row r="1997" spans="1:29" x14ac:dyDescent="0.35">
      <c r="A1997" s="5">
        <v>45125.475740462964</v>
      </c>
      <c r="B1997" s="1">
        <v>1</v>
      </c>
      <c r="C1997" s="6">
        <v>913.93</v>
      </c>
      <c r="D1997" s="6">
        <v>1</v>
      </c>
      <c r="E1997" s="7" t="s">
        <v>19</v>
      </c>
      <c r="F1997" s="5">
        <v>45126.447972060188</v>
      </c>
      <c r="G1997" s="1">
        <v>2</v>
      </c>
      <c r="H1997" s="5">
        <v>45123.884277245372</v>
      </c>
      <c r="I1997" s="7" t="s">
        <v>41</v>
      </c>
      <c r="J1997" s="7"/>
      <c r="K1997" s="7" t="s">
        <v>35</v>
      </c>
      <c r="L1997" s="7" t="s">
        <v>31</v>
      </c>
      <c r="M1997" s="7" t="s">
        <v>32</v>
      </c>
      <c r="N1997" s="7" t="s">
        <v>33</v>
      </c>
      <c r="O1997" s="7" t="s">
        <v>47</v>
      </c>
      <c r="P1997" s="25">
        <f t="shared" si="447"/>
        <v>1996</v>
      </c>
      <c r="Q1997" s="28">
        <f t="shared" si="444"/>
        <v>45108</v>
      </c>
      <c r="R1997" s="28" t="str">
        <f t="shared" si="434"/>
        <v>OTA</v>
      </c>
      <c r="S1997" s="28" t="str">
        <f t="shared" si="435"/>
        <v>OTA</v>
      </c>
      <c r="T1997" s="29">
        <f t="shared" si="436"/>
        <v>7.326007326007326E-4</v>
      </c>
      <c r="U1997" s="29">
        <f t="shared" si="445"/>
        <v>7.326007326007326E-4</v>
      </c>
      <c r="V1997" s="30">
        <f t="shared" si="437"/>
        <v>137.08949999999999</v>
      </c>
      <c r="W1997" s="30">
        <f t="shared" si="438"/>
        <v>0</v>
      </c>
      <c r="X1997" s="30">
        <f t="shared" si="439"/>
        <v>0</v>
      </c>
      <c r="Y1997" s="30">
        <f t="shared" si="440"/>
        <v>16.450739999999996</v>
      </c>
      <c r="Z1997" s="30">
        <f t="shared" si="441"/>
        <v>115</v>
      </c>
      <c r="AA1997" s="30">
        <f t="shared" si="442"/>
        <v>1.4652014652014651</v>
      </c>
      <c r="AB1997" s="30">
        <f t="shared" si="443"/>
        <v>0</v>
      </c>
      <c r="AC1997" s="30">
        <f t="shared" si="446"/>
        <v>643.92455853479851</v>
      </c>
    </row>
    <row r="1998" spans="1:29" x14ac:dyDescent="0.35">
      <c r="A1998" s="5">
        <v>45126.025891030091</v>
      </c>
      <c r="B1998" s="1">
        <v>1</v>
      </c>
      <c r="C1998" s="6">
        <v>1389.18</v>
      </c>
      <c r="D1998" s="6">
        <v>1</v>
      </c>
      <c r="E1998" s="7" t="s">
        <v>19</v>
      </c>
      <c r="F1998" s="5">
        <v>45126.458333333336</v>
      </c>
      <c r="G1998" s="1">
        <v>2</v>
      </c>
      <c r="H1998" s="5">
        <v>45126.018786689812</v>
      </c>
      <c r="I1998" s="7" t="s">
        <v>41</v>
      </c>
      <c r="J1998" s="7"/>
      <c r="K1998" s="7"/>
      <c r="L1998" s="7" t="s">
        <v>21</v>
      </c>
      <c r="M1998" s="7" t="s">
        <v>52</v>
      </c>
      <c r="N1998" s="7" t="s">
        <v>23</v>
      </c>
      <c r="O1998" s="7" t="s">
        <v>56</v>
      </c>
      <c r="P1998" s="25">
        <f t="shared" si="447"/>
        <v>1997</v>
      </c>
      <c r="Q1998" s="28">
        <f t="shared" si="444"/>
        <v>45108</v>
      </c>
      <c r="R1998" s="28" t="str">
        <f t="shared" si="434"/>
        <v>WEB</v>
      </c>
      <c r="S1998" s="28" t="str">
        <f t="shared" si="435"/>
        <v>OFFLINE</v>
      </c>
      <c r="T1998" s="29">
        <f t="shared" si="436"/>
        <v>1.6863406408094434E-3</v>
      </c>
      <c r="U1998" s="29">
        <f t="shared" si="445"/>
        <v>1.6863406408094434E-3</v>
      </c>
      <c r="V1998" s="30">
        <f t="shared" si="437"/>
        <v>0</v>
      </c>
      <c r="W1998" s="30">
        <f t="shared" si="438"/>
        <v>0</v>
      </c>
      <c r="X1998" s="30">
        <f t="shared" si="439"/>
        <v>0</v>
      </c>
      <c r="Y1998" s="30">
        <f t="shared" si="440"/>
        <v>19.448520000000002</v>
      </c>
      <c r="Z1998" s="30">
        <f t="shared" si="441"/>
        <v>115</v>
      </c>
      <c r="AA1998" s="30">
        <f t="shared" si="442"/>
        <v>0</v>
      </c>
      <c r="AB1998" s="30">
        <f t="shared" si="443"/>
        <v>0</v>
      </c>
      <c r="AC1998" s="30">
        <f t="shared" si="446"/>
        <v>1254.7314800000001</v>
      </c>
    </row>
    <row r="1999" spans="1:29" x14ac:dyDescent="0.35">
      <c r="A1999" s="5">
        <v>45125.898716747688</v>
      </c>
      <c r="B1999" s="1">
        <v>1</v>
      </c>
      <c r="C1999" s="6">
        <v>1190.3499999999999</v>
      </c>
      <c r="D1999" s="6">
        <v>1</v>
      </c>
      <c r="E1999" s="7" t="s">
        <v>19</v>
      </c>
      <c r="F1999" s="5">
        <v>45126.450747546296</v>
      </c>
      <c r="G1999" s="1">
        <v>2</v>
      </c>
      <c r="H1999" s="5">
        <v>45125.735231331018</v>
      </c>
      <c r="I1999" s="7" t="s">
        <v>41</v>
      </c>
      <c r="J1999" s="7"/>
      <c r="K1999" s="7" t="s">
        <v>35</v>
      </c>
      <c r="L1999" s="7" t="s">
        <v>31</v>
      </c>
      <c r="M1999" s="7" t="s">
        <v>32</v>
      </c>
      <c r="N1999" s="7" t="s">
        <v>33</v>
      </c>
      <c r="O1999" s="7" t="s">
        <v>47</v>
      </c>
      <c r="P1999" s="25">
        <f t="shared" si="447"/>
        <v>1998</v>
      </c>
      <c r="Q1999" s="28">
        <f t="shared" si="444"/>
        <v>45108</v>
      </c>
      <c r="R1999" s="28" t="str">
        <f t="shared" si="434"/>
        <v>OTA</v>
      </c>
      <c r="S1999" s="28" t="str">
        <f t="shared" si="435"/>
        <v>OTA</v>
      </c>
      <c r="T1999" s="29">
        <f t="shared" si="436"/>
        <v>7.326007326007326E-4</v>
      </c>
      <c r="U1999" s="29">
        <f t="shared" si="445"/>
        <v>7.326007326007326E-4</v>
      </c>
      <c r="V1999" s="30">
        <f t="shared" si="437"/>
        <v>178.55249999999998</v>
      </c>
      <c r="W1999" s="30">
        <f t="shared" si="438"/>
        <v>0</v>
      </c>
      <c r="X1999" s="30">
        <f t="shared" si="439"/>
        <v>0</v>
      </c>
      <c r="Y1999" s="30">
        <f t="shared" si="440"/>
        <v>21.426299999999998</v>
      </c>
      <c r="Z1999" s="30">
        <f t="shared" si="441"/>
        <v>115</v>
      </c>
      <c r="AA1999" s="30">
        <f t="shared" si="442"/>
        <v>1.4652014652014651</v>
      </c>
      <c r="AB1999" s="30">
        <f t="shared" si="443"/>
        <v>0</v>
      </c>
      <c r="AC1999" s="30">
        <f t="shared" si="446"/>
        <v>873.90599853479853</v>
      </c>
    </row>
    <row r="2000" spans="1:29" x14ac:dyDescent="0.35">
      <c r="A2000" s="5">
        <v>45125.537660034723</v>
      </c>
      <c r="B2000" s="1">
        <v>1</v>
      </c>
      <c r="C2000" s="6">
        <v>1389.18</v>
      </c>
      <c r="D2000" s="6">
        <v>1</v>
      </c>
      <c r="E2000" s="7" t="s">
        <v>19</v>
      </c>
      <c r="F2000" s="5">
        <v>45126.458333333336</v>
      </c>
      <c r="G2000" s="1">
        <v>2</v>
      </c>
      <c r="H2000" s="5">
        <v>45125.447477800924</v>
      </c>
      <c r="I2000" s="7" t="s">
        <v>41</v>
      </c>
      <c r="J2000" s="7"/>
      <c r="K2000" s="7"/>
      <c r="L2000" s="7" t="s">
        <v>21</v>
      </c>
      <c r="M2000" s="7" t="s">
        <v>52</v>
      </c>
      <c r="N2000" s="7" t="s">
        <v>28</v>
      </c>
      <c r="O2000" s="7" t="s">
        <v>56</v>
      </c>
      <c r="P2000" s="25">
        <f t="shared" si="447"/>
        <v>1999</v>
      </c>
      <c r="Q2000" s="28">
        <f t="shared" si="444"/>
        <v>45108</v>
      </c>
      <c r="R2000" s="28" t="str">
        <f t="shared" si="434"/>
        <v>WEB</v>
      </c>
      <c r="S2000" s="28" t="str">
        <f t="shared" si="435"/>
        <v>OFFLINE</v>
      </c>
      <c r="T2000" s="29">
        <f t="shared" si="436"/>
        <v>1.6863406408094434E-3</v>
      </c>
      <c r="U2000" s="29">
        <f t="shared" si="445"/>
        <v>1.6863406408094434E-3</v>
      </c>
      <c r="V2000" s="30">
        <f t="shared" si="437"/>
        <v>0</v>
      </c>
      <c r="W2000" s="30">
        <f t="shared" si="438"/>
        <v>0</v>
      </c>
      <c r="X2000" s="30">
        <f t="shared" si="439"/>
        <v>0</v>
      </c>
      <c r="Y2000" s="30">
        <f t="shared" si="440"/>
        <v>19.448520000000002</v>
      </c>
      <c r="Z2000" s="30">
        <f t="shared" si="441"/>
        <v>115</v>
      </c>
      <c r="AA2000" s="30">
        <f t="shared" si="442"/>
        <v>0</v>
      </c>
      <c r="AB2000" s="30">
        <f t="shared" si="443"/>
        <v>0</v>
      </c>
      <c r="AC2000" s="30">
        <f t="shared" si="446"/>
        <v>1254.7314800000001</v>
      </c>
    </row>
    <row r="2001" spans="1:29" x14ac:dyDescent="0.35">
      <c r="A2001" s="5">
        <v>45125.688225509257</v>
      </c>
      <c r="B2001" s="1">
        <v>4</v>
      </c>
      <c r="C2001" s="6">
        <v>6161.97</v>
      </c>
      <c r="D2001" s="6">
        <v>1</v>
      </c>
      <c r="E2001" s="7" t="s">
        <v>19</v>
      </c>
      <c r="F2001" s="5">
        <v>45129.458333333336</v>
      </c>
      <c r="G2001" s="1">
        <v>2</v>
      </c>
      <c r="H2001" s="5">
        <v>45083.559161666664</v>
      </c>
      <c r="I2001" s="7" t="s">
        <v>41</v>
      </c>
      <c r="J2001" s="7"/>
      <c r="K2001" s="7" t="s">
        <v>30</v>
      </c>
      <c r="L2001" s="7" t="s">
        <v>31</v>
      </c>
      <c r="M2001" s="7" t="s">
        <v>34</v>
      </c>
      <c r="N2001" s="7" t="s">
        <v>33</v>
      </c>
      <c r="O2001" s="7" t="s">
        <v>30</v>
      </c>
      <c r="P2001" s="25">
        <f t="shared" si="447"/>
        <v>2000</v>
      </c>
      <c r="Q2001" s="28">
        <f t="shared" si="444"/>
        <v>45108</v>
      </c>
      <c r="R2001" s="28" t="str">
        <f t="shared" si="434"/>
        <v>OTA</v>
      </c>
      <c r="S2001" s="28" t="str">
        <f t="shared" si="435"/>
        <v>OTA</v>
      </c>
      <c r="T2001" s="29">
        <f t="shared" si="436"/>
        <v>2.9304029304029304E-3</v>
      </c>
      <c r="U2001" s="29">
        <f t="shared" si="445"/>
        <v>2.9304029304029304E-3</v>
      </c>
      <c r="V2001" s="30">
        <f t="shared" si="437"/>
        <v>924.29549999999995</v>
      </c>
      <c r="W2001" s="30">
        <f t="shared" si="438"/>
        <v>0</v>
      </c>
      <c r="X2001" s="30">
        <f t="shared" si="439"/>
        <v>0</v>
      </c>
      <c r="Y2001" s="30">
        <f t="shared" si="440"/>
        <v>110.91546</v>
      </c>
      <c r="Z2001" s="30">
        <f t="shared" si="441"/>
        <v>230</v>
      </c>
      <c r="AA2001" s="30">
        <f t="shared" si="442"/>
        <v>5.8608058608058604</v>
      </c>
      <c r="AB2001" s="30">
        <f t="shared" si="443"/>
        <v>0</v>
      </c>
      <c r="AC2001" s="30">
        <f t="shared" si="446"/>
        <v>4890.8982341391948</v>
      </c>
    </row>
    <row r="2002" spans="1:29" x14ac:dyDescent="0.35">
      <c r="A2002" s="5">
        <v>45125.994167800927</v>
      </c>
      <c r="B2002" s="1">
        <v>1</v>
      </c>
      <c r="C2002" s="6">
        <v>1389.18</v>
      </c>
      <c r="D2002" s="6">
        <v>1</v>
      </c>
      <c r="E2002" s="7" t="s">
        <v>19</v>
      </c>
      <c r="F2002" s="5">
        <v>45126.458333333336</v>
      </c>
      <c r="G2002" s="1">
        <v>2</v>
      </c>
      <c r="H2002" s="5">
        <v>45125.92228230324</v>
      </c>
      <c r="I2002" s="7" t="s">
        <v>41</v>
      </c>
      <c r="J2002" s="7"/>
      <c r="K2002" s="7"/>
      <c r="L2002" s="7" t="s">
        <v>21</v>
      </c>
      <c r="M2002" s="7" t="s">
        <v>52</v>
      </c>
      <c r="N2002" s="7" t="s">
        <v>23</v>
      </c>
      <c r="O2002" s="7" t="s">
        <v>24</v>
      </c>
      <c r="P2002" s="25">
        <f t="shared" si="447"/>
        <v>2001</v>
      </c>
      <c r="Q2002" s="28">
        <f t="shared" si="444"/>
        <v>45108</v>
      </c>
      <c r="R2002" s="28" t="str">
        <f t="shared" si="434"/>
        <v>WEB</v>
      </c>
      <c r="S2002" s="28" t="str">
        <f t="shared" si="435"/>
        <v>OFFLINE</v>
      </c>
      <c r="T2002" s="29">
        <f t="shared" si="436"/>
        <v>1.6863406408094434E-3</v>
      </c>
      <c r="U2002" s="29">
        <f t="shared" si="445"/>
        <v>1.6863406408094434E-3</v>
      </c>
      <c r="V2002" s="30">
        <f t="shared" si="437"/>
        <v>0</v>
      </c>
      <c r="W2002" s="30">
        <f t="shared" si="438"/>
        <v>0</v>
      </c>
      <c r="X2002" s="30">
        <f t="shared" si="439"/>
        <v>0</v>
      </c>
      <c r="Y2002" s="30">
        <f t="shared" si="440"/>
        <v>19.448520000000002</v>
      </c>
      <c r="Z2002" s="30">
        <f t="shared" si="441"/>
        <v>115</v>
      </c>
      <c r="AA2002" s="30">
        <f t="shared" si="442"/>
        <v>0</v>
      </c>
      <c r="AB2002" s="30">
        <f t="shared" si="443"/>
        <v>0</v>
      </c>
      <c r="AC2002" s="30">
        <f t="shared" si="446"/>
        <v>1254.7314800000001</v>
      </c>
    </row>
    <row r="2003" spans="1:29" x14ac:dyDescent="0.35">
      <c r="A2003" s="5">
        <v>45125.816919560188</v>
      </c>
      <c r="B2003" s="1">
        <v>1</v>
      </c>
      <c r="C2003" s="6">
        <v>0</v>
      </c>
      <c r="D2003" s="6">
        <v>1</v>
      </c>
      <c r="E2003" s="7" t="s">
        <v>19</v>
      </c>
      <c r="F2003" s="5">
        <v>45126.387372094905</v>
      </c>
      <c r="G2003" s="1">
        <v>1</v>
      </c>
      <c r="H2003" s="5">
        <v>45125.516577939816</v>
      </c>
      <c r="I2003" s="7" t="s">
        <v>42</v>
      </c>
      <c r="J2003" s="7"/>
      <c r="K2003" s="7"/>
      <c r="L2003" s="7" t="s">
        <v>21</v>
      </c>
      <c r="M2003" s="7" t="s">
        <v>52</v>
      </c>
      <c r="N2003" s="7" t="s">
        <v>23</v>
      </c>
      <c r="O2003" s="7" t="s">
        <v>24</v>
      </c>
      <c r="P2003" s="25">
        <f t="shared" si="447"/>
        <v>2002</v>
      </c>
      <c r="Q2003" s="28">
        <f t="shared" si="444"/>
        <v>45108</v>
      </c>
      <c r="R2003" s="28" t="str">
        <f t="shared" si="434"/>
        <v>WEB</v>
      </c>
      <c r="S2003" s="28" t="str">
        <f t="shared" si="435"/>
        <v>OFFLINE</v>
      </c>
      <c r="T2003" s="29">
        <f t="shared" si="436"/>
        <v>1.6863406408094434E-3</v>
      </c>
      <c r="U2003" s="29">
        <f t="shared" si="445"/>
        <v>1.6863406408094434E-3</v>
      </c>
      <c r="V2003" s="30">
        <f t="shared" si="437"/>
        <v>0</v>
      </c>
      <c r="W2003" s="30">
        <f t="shared" si="438"/>
        <v>0</v>
      </c>
      <c r="X2003" s="30">
        <f t="shared" si="439"/>
        <v>0</v>
      </c>
      <c r="Y2003" s="30">
        <f t="shared" si="440"/>
        <v>0</v>
      </c>
      <c r="Z2003" s="30">
        <f t="shared" si="441"/>
        <v>115</v>
      </c>
      <c r="AA2003" s="30">
        <f t="shared" si="442"/>
        <v>0</v>
      </c>
      <c r="AB2003" s="30">
        <f t="shared" si="443"/>
        <v>0</v>
      </c>
      <c r="AC2003" s="30">
        <f t="shared" si="446"/>
        <v>-115</v>
      </c>
    </row>
    <row r="2004" spans="1:29" x14ac:dyDescent="0.35">
      <c r="A2004" s="5">
        <v>45125.510797557872</v>
      </c>
      <c r="B2004" s="1">
        <v>1</v>
      </c>
      <c r="C2004" s="6">
        <v>1389.18</v>
      </c>
      <c r="D2004" s="6">
        <v>1</v>
      </c>
      <c r="E2004" s="7" t="s">
        <v>19</v>
      </c>
      <c r="F2004" s="5">
        <v>45126.300026168981</v>
      </c>
      <c r="G2004" s="1">
        <v>2</v>
      </c>
      <c r="H2004" s="5">
        <v>45125.398188738429</v>
      </c>
      <c r="I2004" s="7" t="s">
        <v>42</v>
      </c>
      <c r="J2004" s="7"/>
      <c r="K2004" s="7"/>
      <c r="L2004" s="7" t="s">
        <v>21</v>
      </c>
      <c r="M2004" s="7" t="s">
        <v>52</v>
      </c>
      <c r="N2004" s="7" t="s">
        <v>23</v>
      </c>
      <c r="O2004" s="7" t="s">
        <v>24</v>
      </c>
      <c r="P2004" s="25">
        <f t="shared" si="447"/>
        <v>2003</v>
      </c>
      <c r="Q2004" s="28">
        <f t="shared" si="444"/>
        <v>45108</v>
      </c>
      <c r="R2004" s="28" t="str">
        <f t="shared" si="434"/>
        <v>WEB</v>
      </c>
      <c r="S2004" s="28" t="str">
        <f t="shared" si="435"/>
        <v>OFFLINE</v>
      </c>
      <c r="T2004" s="29">
        <f t="shared" si="436"/>
        <v>1.6863406408094434E-3</v>
      </c>
      <c r="U2004" s="29">
        <f t="shared" si="445"/>
        <v>1.6863406408094434E-3</v>
      </c>
      <c r="V2004" s="30">
        <f t="shared" si="437"/>
        <v>0</v>
      </c>
      <c r="W2004" s="30">
        <f t="shared" si="438"/>
        <v>0</v>
      </c>
      <c r="X2004" s="30">
        <f t="shared" si="439"/>
        <v>0</v>
      </c>
      <c r="Y2004" s="30">
        <f t="shared" si="440"/>
        <v>19.448520000000002</v>
      </c>
      <c r="Z2004" s="30">
        <f t="shared" si="441"/>
        <v>115</v>
      </c>
      <c r="AA2004" s="30">
        <f t="shared" si="442"/>
        <v>0</v>
      </c>
      <c r="AB2004" s="30">
        <f t="shared" si="443"/>
        <v>0</v>
      </c>
      <c r="AC2004" s="30">
        <f t="shared" si="446"/>
        <v>1254.7314800000001</v>
      </c>
    </row>
    <row r="2005" spans="1:29" x14ac:dyDescent="0.35">
      <c r="A2005" s="5">
        <v>45125.830269328704</v>
      </c>
      <c r="B2005" s="1">
        <v>1</v>
      </c>
      <c r="C2005" s="6">
        <v>2100</v>
      </c>
      <c r="D2005" s="6">
        <v>1</v>
      </c>
      <c r="E2005" s="7" t="s">
        <v>19</v>
      </c>
      <c r="F2005" s="5">
        <v>45126.451795219909</v>
      </c>
      <c r="G2005" s="1">
        <v>2</v>
      </c>
      <c r="H2005" s="5">
        <v>44997.872704965281</v>
      </c>
      <c r="I2005" s="7" t="s">
        <v>44</v>
      </c>
      <c r="J2005" s="7"/>
      <c r="K2005" s="7" t="s">
        <v>35</v>
      </c>
      <c r="L2005" s="7" t="s">
        <v>31</v>
      </c>
      <c r="M2005" s="7" t="s">
        <v>32</v>
      </c>
      <c r="N2005" s="7" t="s">
        <v>33</v>
      </c>
      <c r="O2005" s="7" t="s">
        <v>36</v>
      </c>
      <c r="P2005" s="25">
        <f t="shared" si="447"/>
        <v>2004</v>
      </c>
      <c r="Q2005" s="28">
        <f t="shared" si="444"/>
        <v>45108</v>
      </c>
      <c r="R2005" s="28" t="str">
        <f t="shared" si="434"/>
        <v>OTA</v>
      </c>
      <c r="S2005" s="28" t="str">
        <f t="shared" si="435"/>
        <v>OTA</v>
      </c>
      <c r="T2005" s="29">
        <f t="shared" si="436"/>
        <v>7.326007326007326E-4</v>
      </c>
      <c r="U2005" s="29">
        <f t="shared" si="445"/>
        <v>7.326007326007326E-4</v>
      </c>
      <c r="V2005" s="30">
        <f t="shared" si="437"/>
        <v>315</v>
      </c>
      <c r="W2005" s="30">
        <f t="shared" si="438"/>
        <v>0</v>
      </c>
      <c r="X2005" s="30">
        <f t="shared" si="439"/>
        <v>0</v>
      </c>
      <c r="Y2005" s="30">
        <f t="shared" si="440"/>
        <v>37.799999999999997</v>
      </c>
      <c r="Z2005" s="30">
        <f t="shared" si="441"/>
        <v>115</v>
      </c>
      <c r="AA2005" s="30">
        <f t="shared" si="442"/>
        <v>1.4652014652014651</v>
      </c>
      <c r="AB2005" s="30">
        <f t="shared" si="443"/>
        <v>0</v>
      </c>
      <c r="AC2005" s="30">
        <f t="shared" si="446"/>
        <v>1630.7347985347985</v>
      </c>
    </row>
    <row r="2006" spans="1:29" x14ac:dyDescent="0.35">
      <c r="A2006" s="5">
        <v>45125.695285787035</v>
      </c>
      <c r="B2006" s="1">
        <v>3</v>
      </c>
      <c r="C2006" s="6">
        <v>4302.8599999999997</v>
      </c>
      <c r="D2006" s="6">
        <v>1</v>
      </c>
      <c r="E2006" s="7" t="s">
        <v>19</v>
      </c>
      <c r="F2006" s="5">
        <v>45128.278153981482</v>
      </c>
      <c r="G2006" s="1">
        <v>4</v>
      </c>
      <c r="H2006" s="5">
        <v>44979.369633865739</v>
      </c>
      <c r="I2006" s="7" t="s">
        <v>44</v>
      </c>
      <c r="J2006" s="7"/>
      <c r="K2006" s="7"/>
      <c r="L2006" s="7" t="s">
        <v>21</v>
      </c>
      <c r="M2006" s="7" t="s">
        <v>64</v>
      </c>
      <c r="N2006" s="7" t="s">
        <v>33</v>
      </c>
      <c r="O2006" s="7" t="s">
        <v>46</v>
      </c>
      <c r="P2006" s="25">
        <f t="shared" si="447"/>
        <v>2005</v>
      </c>
      <c r="Q2006" s="28">
        <f t="shared" si="444"/>
        <v>45108</v>
      </c>
      <c r="R2006" s="28" t="str">
        <f t="shared" si="434"/>
        <v>WEB</v>
      </c>
      <c r="S2006" s="28" t="str">
        <f t="shared" si="435"/>
        <v>WEBSITE</v>
      </c>
      <c r="T2006" s="29">
        <f t="shared" si="436"/>
        <v>5.0590219224283303E-3</v>
      </c>
      <c r="U2006" s="29">
        <f t="shared" si="445"/>
        <v>5.0590219224283303E-3</v>
      </c>
      <c r="V2006" s="30">
        <f t="shared" si="437"/>
        <v>43.028599999999997</v>
      </c>
      <c r="W2006" s="30">
        <f t="shared" si="438"/>
        <v>50</v>
      </c>
      <c r="X2006" s="30">
        <f t="shared" si="439"/>
        <v>0</v>
      </c>
      <c r="Y2006" s="30">
        <f t="shared" si="440"/>
        <v>60.240039999999993</v>
      </c>
      <c r="Z2006" s="30">
        <f t="shared" si="441"/>
        <v>191.66666666666666</v>
      </c>
      <c r="AA2006" s="30">
        <f t="shared" si="442"/>
        <v>50.590219224283302</v>
      </c>
      <c r="AB2006" s="30">
        <f t="shared" si="443"/>
        <v>0</v>
      </c>
      <c r="AC2006" s="30">
        <f t="shared" si="446"/>
        <v>3907.3344741090496</v>
      </c>
    </row>
    <row r="2007" spans="1:29" x14ac:dyDescent="0.35">
      <c r="A2007" s="5">
        <v>45125.778366087965</v>
      </c>
      <c r="B2007" s="1">
        <v>1</v>
      </c>
      <c r="C2007" s="6">
        <v>980.36</v>
      </c>
      <c r="D2007" s="6">
        <v>1</v>
      </c>
      <c r="E2007" s="7" t="s">
        <v>19</v>
      </c>
      <c r="F2007" s="5">
        <v>45126.394021111111</v>
      </c>
      <c r="G2007" s="1">
        <v>2</v>
      </c>
      <c r="H2007" s="5">
        <v>45086.46994422454</v>
      </c>
      <c r="I2007" s="7" t="s">
        <v>48</v>
      </c>
      <c r="J2007" s="7"/>
      <c r="K2007" s="7" t="s">
        <v>30</v>
      </c>
      <c r="L2007" s="7" t="s">
        <v>31</v>
      </c>
      <c r="M2007" s="7" t="s">
        <v>34</v>
      </c>
      <c r="N2007" s="7" t="s">
        <v>33</v>
      </c>
      <c r="O2007" s="7" t="s">
        <v>30</v>
      </c>
      <c r="P2007" s="25">
        <f t="shared" si="447"/>
        <v>2006</v>
      </c>
      <c r="Q2007" s="28">
        <f t="shared" si="444"/>
        <v>45108</v>
      </c>
      <c r="R2007" s="28" t="str">
        <f t="shared" si="434"/>
        <v>OTA</v>
      </c>
      <c r="S2007" s="28" t="str">
        <f t="shared" si="435"/>
        <v>OTA</v>
      </c>
      <c r="T2007" s="29">
        <f t="shared" si="436"/>
        <v>7.326007326007326E-4</v>
      </c>
      <c r="U2007" s="29">
        <f t="shared" si="445"/>
        <v>7.326007326007326E-4</v>
      </c>
      <c r="V2007" s="30">
        <f t="shared" si="437"/>
        <v>147.054</v>
      </c>
      <c r="W2007" s="30">
        <f t="shared" si="438"/>
        <v>0</v>
      </c>
      <c r="X2007" s="30">
        <f t="shared" si="439"/>
        <v>0</v>
      </c>
      <c r="Y2007" s="30">
        <f t="shared" si="440"/>
        <v>17.64648</v>
      </c>
      <c r="Z2007" s="30">
        <f t="shared" si="441"/>
        <v>115</v>
      </c>
      <c r="AA2007" s="30">
        <f t="shared" si="442"/>
        <v>1.4652014652014651</v>
      </c>
      <c r="AB2007" s="30">
        <f t="shared" si="443"/>
        <v>0</v>
      </c>
      <c r="AC2007" s="30">
        <f t="shared" si="446"/>
        <v>699.19431853479864</v>
      </c>
    </row>
    <row r="2008" spans="1:29" x14ac:dyDescent="0.35">
      <c r="A2008" s="5">
        <v>45126.109388645833</v>
      </c>
      <c r="B2008" s="1">
        <v>6</v>
      </c>
      <c r="C2008" s="6">
        <v>5644.19</v>
      </c>
      <c r="D2008" s="6">
        <v>1</v>
      </c>
      <c r="E2008" s="7" t="s">
        <v>19</v>
      </c>
      <c r="F2008" s="5">
        <v>45131.453312164354</v>
      </c>
      <c r="G2008" s="1">
        <v>2</v>
      </c>
      <c r="H2008" s="5">
        <v>45126.107431018521</v>
      </c>
      <c r="I2008" s="7" t="s">
        <v>48</v>
      </c>
      <c r="J2008" s="7"/>
      <c r="K2008" s="7"/>
      <c r="L2008" s="7" t="s">
        <v>21</v>
      </c>
      <c r="M2008" s="7" t="s">
        <v>52</v>
      </c>
      <c r="N2008" s="7" t="s">
        <v>23</v>
      </c>
      <c r="O2008" s="7" t="s">
        <v>24</v>
      </c>
      <c r="P2008" s="25">
        <f t="shared" si="447"/>
        <v>2007</v>
      </c>
      <c r="Q2008" s="28">
        <f t="shared" si="444"/>
        <v>45108</v>
      </c>
      <c r="R2008" s="28" t="str">
        <f t="shared" si="434"/>
        <v>WEB</v>
      </c>
      <c r="S2008" s="28" t="str">
        <f t="shared" si="435"/>
        <v>OFFLINE</v>
      </c>
      <c r="T2008" s="29">
        <f t="shared" si="436"/>
        <v>1.0118043844856661E-2</v>
      </c>
      <c r="U2008" s="29">
        <f t="shared" si="445"/>
        <v>1.0118043844856661E-2</v>
      </c>
      <c r="V2008" s="30">
        <f t="shared" si="437"/>
        <v>0</v>
      </c>
      <c r="W2008" s="30">
        <f t="shared" si="438"/>
        <v>0</v>
      </c>
      <c r="X2008" s="30">
        <f t="shared" si="439"/>
        <v>0</v>
      </c>
      <c r="Y2008" s="30">
        <f t="shared" si="440"/>
        <v>79.018659999999997</v>
      </c>
      <c r="Z2008" s="30">
        <f t="shared" si="441"/>
        <v>306.66666666666663</v>
      </c>
      <c r="AA2008" s="30">
        <f t="shared" si="442"/>
        <v>0</v>
      </c>
      <c r="AB2008" s="30">
        <f t="shared" si="443"/>
        <v>0</v>
      </c>
      <c r="AC2008" s="30">
        <f t="shared" si="446"/>
        <v>5258.5046733333329</v>
      </c>
    </row>
    <row r="2009" spans="1:29" x14ac:dyDescent="0.35">
      <c r="A2009" s="5">
        <v>45125.971047418985</v>
      </c>
      <c r="B2009" s="1">
        <v>1</v>
      </c>
      <c r="C2009" s="6">
        <v>863.47</v>
      </c>
      <c r="D2009" s="6">
        <v>1</v>
      </c>
      <c r="E2009" s="7" t="s">
        <v>19</v>
      </c>
      <c r="F2009" s="5">
        <v>45126.458333333336</v>
      </c>
      <c r="G2009" s="1">
        <v>2</v>
      </c>
      <c r="H2009" s="5">
        <v>45125.959430243056</v>
      </c>
      <c r="I2009" s="7" t="s">
        <v>48</v>
      </c>
      <c r="J2009" s="7"/>
      <c r="K2009" s="7"/>
      <c r="L2009" s="7" t="s">
        <v>21</v>
      </c>
      <c r="M2009" s="7" t="s">
        <v>52</v>
      </c>
      <c r="N2009" s="7" t="s">
        <v>28</v>
      </c>
      <c r="O2009" s="7" t="s">
        <v>56</v>
      </c>
      <c r="P2009" s="25">
        <f t="shared" si="447"/>
        <v>2008</v>
      </c>
      <c r="Q2009" s="28">
        <f t="shared" si="444"/>
        <v>45108</v>
      </c>
      <c r="R2009" s="28" t="str">
        <f t="shared" si="434"/>
        <v>WEB</v>
      </c>
      <c r="S2009" s="28" t="str">
        <f t="shared" si="435"/>
        <v>OFFLINE</v>
      </c>
      <c r="T2009" s="29">
        <f t="shared" si="436"/>
        <v>1.6863406408094434E-3</v>
      </c>
      <c r="U2009" s="29">
        <f t="shared" si="445"/>
        <v>1.6863406408094434E-3</v>
      </c>
      <c r="V2009" s="30">
        <f t="shared" si="437"/>
        <v>0</v>
      </c>
      <c r="W2009" s="30">
        <f t="shared" si="438"/>
        <v>0</v>
      </c>
      <c r="X2009" s="30">
        <f t="shared" si="439"/>
        <v>0</v>
      </c>
      <c r="Y2009" s="30">
        <f t="shared" si="440"/>
        <v>12.08858</v>
      </c>
      <c r="Z2009" s="30">
        <f t="shared" si="441"/>
        <v>115</v>
      </c>
      <c r="AA2009" s="30">
        <f t="shared" si="442"/>
        <v>0</v>
      </c>
      <c r="AB2009" s="30">
        <f t="shared" si="443"/>
        <v>0</v>
      </c>
      <c r="AC2009" s="30">
        <f t="shared" si="446"/>
        <v>736.38142000000005</v>
      </c>
    </row>
    <row r="2010" spans="1:29" x14ac:dyDescent="0.35">
      <c r="A2010" s="5">
        <v>45125.985726608793</v>
      </c>
      <c r="B2010" s="1">
        <v>1</v>
      </c>
      <c r="C2010" s="6">
        <v>1517.86</v>
      </c>
      <c r="D2010" s="6">
        <v>1</v>
      </c>
      <c r="E2010" s="7" t="s">
        <v>19</v>
      </c>
      <c r="F2010" s="5">
        <v>45126.395745243055</v>
      </c>
      <c r="G2010" s="1">
        <v>4</v>
      </c>
      <c r="H2010" s="5">
        <v>45125.976771782407</v>
      </c>
      <c r="I2010" s="7" t="s">
        <v>63</v>
      </c>
      <c r="J2010" s="7"/>
      <c r="K2010" s="7" t="s">
        <v>30</v>
      </c>
      <c r="L2010" s="7" t="s">
        <v>31</v>
      </c>
      <c r="M2010" s="7" t="s">
        <v>32</v>
      </c>
      <c r="N2010" s="7" t="s">
        <v>33</v>
      </c>
      <c r="O2010" s="7" t="s">
        <v>30</v>
      </c>
      <c r="P2010" s="25">
        <f t="shared" si="447"/>
        <v>2009</v>
      </c>
      <c r="Q2010" s="28">
        <f t="shared" si="444"/>
        <v>45108</v>
      </c>
      <c r="R2010" s="28" t="str">
        <f t="shared" si="434"/>
        <v>OTA</v>
      </c>
      <c r="S2010" s="28" t="str">
        <f t="shared" si="435"/>
        <v>OTA</v>
      </c>
      <c r="T2010" s="29">
        <f t="shared" si="436"/>
        <v>7.326007326007326E-4</v>
      </c>
      <c r="U2010" s="29">
        <f t="shared" si="445"/>
        <v>7.326007326007326E-4</v>
      </c>
      <c r="V2010" s="30">
        <f t="shared" si="437"/>
        <v>227.67899999999997</v>
      </c>
      <c r="W2010" s="30">
        <f t="shared" si="438"/>
        <v>0</v>
      </c>
      <c r="X2010" s="30">
        <f t="shared" si="439"/>
        <v>0</v>
      </c>
      <c r="Y2010" s="30">
        <f t="shared" si="440"/>
        <v>27.321479999999998</v>
      </c>
      <c r="Z2010" s="30">
        <f t="shared" si="441"/>
        <v>115</v>
      </c>
      <c r="AA2010" s="30">
        <f t="shared" si="442"/>
        <v>1.4652014652014651</v>
      </c>
      <c r="AB2010" s="30">
        <f t="shared" si="443"/>
        <v>0</v>
      </c>
      <c r="AC2010" s="30">
        <f t="shared" si="446"/>
        <v>1146.3943185347985</v>
      </c>
    </row>
    <row r="2011" spans="1:29" x14ac:dyDescent="0.35">
      <c r="A2011" s="5">
        <v>45125.950848206019</v>
      </c>
      <c r="B2011" s="1">
        <v>1</v>
      </c>
      <c r="C2011" s="6">
        <v>1517.86</v>
      </c>
      <c r="D2011" s="6">
        <v>1</v>
      </c>
      <c r="E2011" s="7" t="s">
        <v>19</v>
      </c>
      <c r="F2011" s="5">
        <v>45126.41748733796</v>
      </c>
      <c r="G2011" s="1">
        <v>4</v>
      </c>
      <c r="H2011" s="5">
        <v>45125.079986840276</v>
      </c>
      <c r="I2011" s="7" t="s">
        <v>63</v>
      </c>
      <c r="J2011" s="7"/>
      <c r="K2011" s="7" t="s">
        <v>30</v>
      </c>
      <c r="L2011" s="7" t="s">
        <v>31</v>
      </c>
      <c r="M2011" s="7" t="s">
        <v>32</v>
      </c>
      <c r="N2011" s="7" t="s">
        <v>33</v>
      </c>
      <c r="O2011" s="7" t="s">
        <v>30</v>
      </c>
      <c r="P2011" s="25">
        <f t="shared" si="447"/>
        <v>2010</v>
      </c>
      <c r="Q2011" s="28">
        <f t="shared" si="444"/>
        <v>45108</v>
      </c>
      <c r="R2011" s="28" t="str">
        <f t="shared" si="434"/>
        <v>OTA</v>
      </c>
      <c r="S2011" s="28" t="str">
        <f t="shared" si="435"/>
        <v>OTA</v>
      </c>
      <c r="T2011" s="29">
        <f t="shared" si="436"/>
        <v>7.326007326007326E-4</v>
      </c>
      <c r="U2011" s="29">
        <f t="shared" si="445"/>
        <v>7.326007326007326E-4</v>
      </c>
      <c r="V2011" s="30">
        <f t="shared" si="437"/>
        <v>227.67899999999997</v>
      </c>
      <c r="W2011" s="30">
        <f t="shared" si="438"/>
        <v>0</v>
      </c>
      <c r="X2011" s="30">
        <f t="shared" si="439"/>
        <v>0</v>
      </c>
      <c r="Y2011" s="30">
        <f t="shared" si="440"/>
        <v>27.321479999999998</v>
      </c>
      <c r="Z2011" s="30">
        <f t="shared" si="441"/>
        <v>115</v>
      </c>
      <c r="AA2011" s="30">
        <f t="shared" si="442"/>
        <v>1.4652014652014651</v>
      </c>
      <c r="AB2011" s="30">
        <f t="shared" si="443"/>
        <v>0</v>
      </c>
      <c r="AC2011" s="30">
        <f t="shared" si="446"/>
        <v>1146.3943185347985</v>
      </c>
    </row>
    <row r="2012" spans="1:29" x14ac:dyDescent="0.35">
      <c r="A2012" s="5">
        <v>45125.664667708334</v>
      </c>
      <c r="B2012" s="1">
        <v>1</v>
      </c>
      <c r="C2012" s="6">
        <v>1504.69</v>
      </c>
      <c r="D2012" s="6">
        <v>1</v>
      </c>
      <c r="E2012" s="7" t="s">
        <v>19</v>
      </c>
      <c r="F2012" s="5">
        <v>45126.458333333336</v>
      </c>
      <c r="G2012" s="1">
        <v>3</v>
      </c>
      <c r="H2012" s="5">
        <v>45111.543587627311</v>
      </c>
      <c r="I2012" s="7" t="s">
        <v>63</v>
      </c>
      <c r="J2012" s="7"/>
      <c r="K2012" s="7" t="s">
        <v>30</v>
      </c>
      <c r="L2012" s="7" t="s">
        <v>31</v>
      </c>
      <c r="M2012" s="7" t="s">
        <v>34</v>
      </c>
      <c r="N2012" s="7" t="s">
        <v>33</v>
      </c>
      <c r="O2012" s="7" t="s">
        <v>30</v>
      </c>
      <c r="P2012" s="25">
        <f t="shared" si="447"/>
        <v>2011</v>
      </c>
      <c r="Q2012" s="28">
        <f t="shared" si="444"/>
        <v>45108</v>
      </c>
      <c r="R2012" s="28" t="str">
        <f t="shared" si="434"/>
        <v>OTA</v>
      </c>
      <c r="S2012" s="28" t="str">
        <f t="shared" si="435"/>
        <v>OTA</v>
      </c>
      <c r="T2012" s="29">
        <f t="shared" si="436"/>
        <v>7.326007326007326E-4</v>
      </c>
      <c r="U2012" s="29">
        <f t="shared" si="445"/>
        <v>7.326007326007326E-4</v>
      </c>
      <c r="V2012" s="30">
        <f t="shared" si="437"/>
        <v>225.70349999999999</v>
      </c>
      <c r="W2012" s="30">
        <f t="shared" si="438"/>
        <v>0</v>
      </c>
      <c r="X2012" s="30">
        <f t="shared" si="439"/>
        <v>0</v>
      </c>
      <c r="Y2012" s="30">
        <f t="shared" si="440"/>
        <v>27.084419999999998</v>
      </c>
      <c r="Z2012" s="30">
        <f t="shared" si="441"/>
        <v>115</v>
      </c>
      <c r="AA2012" s="30">
        <f t="shared" si="442"/>
        <v>1.4652014652014651</v>
      </c>
      <c r="AB2012" s="30">
        <f t="shared" si="443"/>
        <v>0</v>
      </c>
      <c r="AC2012" s="30">
        <f t="shared" si="446"/>
        <v>1135.4368785347986</v>
      </c>
    </row>
    <row r="2013" spans="1:29" x14ac:dyDescent="0.35">
      <c r="A2013" s="5">
        <v>45125.697001493056</v>
      </c>
      <c r="B2013" s="1">
        <v>1</v>
      </c>
      <c r="C2013" s="6">
        <v>1671.88</v>
      </c>
      <c r="D2013" s="6">
        <v>1</v>
      </c>
      <c r="E2013" s="7" t="s">
        <v>19</v>
      </c>
      <c r="F2013" s="5">
        <v>45126.225878773148</v>
      </c>
      <c r="G2013" s="1">
        <v>4</v>
      </c>
      <c r="H2013" s="5">
        <v>45104.164363449076</v>
      </c>
      <c r="I2013" s="7" t="s">
        <v>63</v>
      </c>
      <c r="J2013" s="7"/>
      <c r="K2013" s="7" t="s">
        <v>30</v>
      </c>
      <c r="L2013" s="7" t="s">
        <v>31</v>
      </c>
      <c r="M2013" s="7" t="s">
        <v>32</v>
      </c>
      <c r="N2013" s="7" t="s">
        <v>33</v>
      </c>
      <c r="O2013" s="7" t="s">
        <v>30</v>
      </c>
      <c r="P2013" s="25">
        <f t="shared" si="447"/>
        <v>2012</v>
      </c>
      <c r="Q2013" s="28">
        <f t="shared" si="444"/>
        <v>45108</v>
      </c>
      <c r="R2013" s="28" t="str">
        <f t="shared" si="434"/>
        <v>OTA</v>
      </c>
      <c r="S2013" s="28" t="str">
        <f t="shared" si="435"/>
        <v>OTA</v>
      </c>
      <c r="T2013" s="29">
        <f t="shared" si="436"/>
        <v>7.326007326007326E-4</v>
      </c>
      <c r="U2013" s="29">
        <f t="shared" si="445"/>
        <v>7.326007326007326E-4</v>
      </c>
      <c r="V2013" s="30">
        <f t="shared" si="437"/>
        <v>250.78200000000001</v>
      </c>
      <c r="W2013" s="30">
        <f t="shared" si="438"/>
        <v>0</v>
      </c>
      <c r="X2013" s="30">
        <f t="shared" si="439"/>
        <v>0</v>
      </c>
      <c r="Y2013" s="30">
        <f t="shared" si="440"/>
        <v>30.09384</v>
      </c>
      <c r="Z2013" s="30">
        <f t="shared" si="441"/>
        <v>115</v>
      </c>
      <c r="AA2013" s="30">
        <f t="shared" si="442"/>
        <v>1.4652014652014651</v>
      </c>
      <c r="AB2013" s="30">
        <f t="shared" si="443"/>
        <v>0</v>
      </c>
      <c r="AC2013" s="30">
        <f t="shared" si="446"/>
        <v>1274.5389585347987</v>
      </c>
    </row>
    <row r="2014" spans="1:29" x14ac:dyDescent="0.35">
      <c r="A2014" s="5">
        <v>45125.856729583335</v>
      </c>
      <c r="B2014" s="1">
        <v>1</v>
      </c>
      <c r="C2014" s="6">
        <v>1337.5</v>
      </c>
      <c r="D2014" s="6">
        <v>1</v>
      </c>
      <c r="E2014" s="7" t="s">
        <v>19</v>
      </c>
      <c r="F2014" s="5">
        <v>45126.298538020834</v>
      </c>
      <c r="G2014" s="1">
        <v>4</v>
      </c>
      <c r="H2014" s="5">
        <v>45114.80924347222</v>
      </c>
      <c r="I2014" s="7" t="s">
        <v>63</v>
      </c>
      <c r="J2014" s="7"/>
      <c r="K2014" s="7" t="s">
        <v>60</v>
      </c>
      <c r="L2014" s="7" t="s">
        <v>21</v>
      </c>
      <c r="M2014" s="7" t="s">
        <v>22</v>
      </c>
      <c r="N2014" s="7" t="s">
        <v>23</v>
      </c>
      <c r="O2014" s="7" t="s">
        <v>61</v>
      </c>
      <c r="P2014" s="25">
        <f t="shared" si="447"/>
        <v>2013</v>
      </c>
      <c r="Q2014" s="28">
        <f t="shared" si="444"/>
        <v>45108</v>
      </c>
      <c r="R2014" s="28" t="str">
        <f t="shared" si="434"/>
        <v>WEB</v>
      </c>
      <c r="S2014" s="28" t="str">
        <f t="shared" si="435"/>
        <v>META</v>
      </c>
      <c r="T2014" s="29">
        <f t="shared" si="436"/>
        <v>1.6863406408094434E-3</v>
      </c>
      <c r="U2014" s="29">
        <f t="shared" si="445"/>
        <v>1.6863406408094434E-3</v>
      </c>
      <c r="V2014" s="30">
        <f t="shared" si="437"/>
        <v>0</v>
      </c>
      <c r="W2014" s="30">
        <f t="shared" si="438"/>
        <v>0</v>
      </c>
      <c r="X2014" s="30">
        <f t="shared" si="439"/>
        <v>0</v>
      </c>
      <c r="Y2014" s="30">
        <f t="shared" si="440"/>
        <v>24.074999999999999</v>
      </c>
      <c r="Z2014" s="30">
        <f t="shared" si="441"/>
        <v>115</v>
      </c>
      <c r="AA2014" s="30">
        <f t="shared" si="442"/>
        <v>0</v>
      </c>
      <c r="AB2014" s="30">
        <f t="shared" si="443"/>
        <v>0</v>
      </c>
      <c r="AC2014" s="30">
        <f t="shared" si="446"/>
        <v>1198.425</v>
      </c>
    </row>
    <row r="2015" spans="1:29" x14ac:dyDescent="0.35">
      <c r="A2015" s="5">
        <v>45125.330357847219</v>
      </c>
      <c r="B2015" s="1">
        <v>1</v>
      </c>
      <c r="C2015" s="6">
        <v>529.54999999999995</v>
      </c>
      <c r="D2015" s="6">
        <v>1</v>
      </c>
      <c r="E2015" s="7" t="s">
        <v>19</v>
      </c>
      <c r="F2015" s="5">
        <v>45126.429712488425</v>
      </c>
      <c r="G2015" s="1">
        <v>1</v>
      </c>
      <c r="H2015" s="5">
        <v>45090.946312662039</v>
      </c>
      <c r="I2015" s="7" t="s">
        <v>49</v>
      </c>
      <c r="J2015" s="7"/>
      <c r="K2015" s="7" t="s">
        <v>30</v>
      </c>
      <c r="L2015" s="7" t="s">
        <v>31</v>
      </c>
      <c r="M2015" s="7" t="s">
        <v>34</v>
      </c>
      <c r="N2015" s="7" t="s">
        <v>33</v>
      </c>
      <c r="O2015" s="7" t="s">
        <v>30</v>
      </c>
      <c r="P2015" s="25">
        <f t="shared" si="447"/>
        <v>2014</v>
      </c>
      <c r="Q2015" s="28">
        <f t="shared" si="444"/>
        <v>45108</v>
      </c>
      <c r="R2015" s="28" t="str">
        <f t="shared" si="434"/>
        <v>OTA</v>
      </c>
      <c r="S2015" s="28" t="str">
        <f t="shared" si="435"/>
        <v>OTA</v>
      </c>
      <c r="T2015" s="29">
        <f t="shared" si="436"/>
        <v>7.326007326007326E-4</v>
      </c>
      <c r="U2015" s="29">
        <f t="shared" si="445"/>
        <v>7.326007326007326E-4</v>
      </c>
      <c r="V2015" s="30">
        <f t="shared" si="437"/>
        <v>79.43249999999999</v>
      </c>
      <c r="W2015" s="30">
        <f t="shared" si="438"/>
        <v>0</v>
      </c>
      <c r="X2015" s="30">
        <f t="shared" si="439"/>
        <v>0</v>
      </c>
      <c r="Y2015" s="30">
        <f t="shared" si="440"/>
        <v>9.5318999999999985</v>
      </c>
      <c r="Z2015" s="30">
        <f t="shared" si="441"/>
        <v>115</v>
      </c>
      <c r="AA2015" s="30">
        <f t="shared" si="442"/>
        <v>1.4652014652014651</v>
      </c>
      <c r="AB2015" s="30">
        <f t="shared" si="443"/>
        <v>0</v>
      </c>
      <c r="AC2015" s="30">
        <f t="shared" si="446"/>
        <v>324.12039853479848</v>
      </c>
    </row>
    <row r="2016" spans="1:29" x14ac:dyDescent="0.35">
      <c r="A2016" s="5">
        <v>45125.961617141205</v>
      </c>
      <c r="B2016" s="1">
        <v>1</v>
      </c>
      <c r="C2016" s="6">
        <v>526.79</v>
      </c>
      <c r="D2016" s="6">
        <v>1</v>
      </c>
      <c r="E2016" s="7" t="s">
        <v>19</v>
      </c>
      <c r="F2016" s="5">
        <v>45126.39467465278</v>
      </c>
      <c r="G2016" s="1">
        <v>1</v>
      </c>
      <c r="H2016" s="5">
        <v>45124.711445937501</v>
      </c>
      <c r="I2016" s="7" t="s">
        <v>49</v>
      </c>
      <c r="J2016" s="7"/>
      <c r="K2016" s="7" t="s">
        <v>30</v>
      </c>
      <c r="L2016" s="7" t="s">
        <v>31</v>
      </c>
      <c r="M2016" s="7" t="s">
        <v>32</v>
      </c>
      <c r="N2016" s="7" t="s">
        <v>33</v>
      </c>
      <c r="O2016" s="7" t="s">
        <v>30</v>
      </c>
      <c r="P2016" s="25">
        <f t="shared" si="447"/>
        <v>2015</v>
      </c>
      <c r="Q2016" s="28">
        <f t="shared" si="444"/>
        <v>45108</v>
      </c>
      <c r="R2016" s="28" t="str">
        <f t="shared" si="434"/>
        <v>OTA</v>
      </c>
      <c r="S2016" s="28" t="str">
        <f t="shared" si="435"/>
        <v>OTA</v>
      </c>
      <c r="T2016" s="29">
        <f t="shared" si="436"/>
        <v>7.326007326007326E-4</v>
      </c>
      <c r="U2016" s="29">
        <f t="shared" si="445"/>
        <v>7.326007326007326E-4</v>
      </c>
      <c r="V2016" s="30">
        <f t="shared" si="437"/>
        <v>79.018499999999989</v>
      </c>
      <c r="W2016" s="30">
        <f t="shared" si="438"/>
        <v>0</v>
      </c>
      <c r="X2016" s="30">
        <f t="shared" si="439"/>
        <v>0</v>
      </c>
      <c r="Y2016" s="30">
        <f t="shared" si="440"/>
        <v>9.4822199999999981</v>
      </c>
      <c r="Z2016" s="30">
        <f t="shared" si="441"/>
        <v>115</v>
      </c>
      <c r="AA2016" s="30">
        <f t="shared" si="442"/>
        <v>1.4652014652014651</v>
      </c>
      <c r="AB2016" s="30">
        <f t="shared" si="443"/>
        <v>0</v>
      </c>
      <c r="AC2016" s="30">
        <f t="shared" si="446"/>
        <v>321.8240785347985</v>
      </c>
    </row>
    <row r="2017" spans="1:29" x14ac:dyDescent="0.35">
      <c r="A2017" s="5">
        <v>45125.961473900461</v>
      </c>
      <c r="B2017" s="1">
        <v>1</v>
      </c>
      <c r="C2017" s="6">
        <v>607.14</v>
      </c>
      <c r="D2017" s="6">
        <v>1</v>
      </c>
      <c r="E2017" s="7" t="s">
        <v>19</v>
      </c>
      <c r="F2017" s="5">
        <v>45126.447109212961</v>
      </c>
      <c r="G2017" s="1">
        <v>1</v>
      </c>
      <c r="H2017" s="5">
        <v>45125.448061099538</v>
      </c>
      <c r="I2017" s="7" t="s">
        <v>53</v>
      </c>
      <c r="J2017" s="7"/>
      <c r="K2017" s="7" t="s">
        <v>30</v>
      </c>
      <c r="L2017" s="7" t="s">
        <v>31</v>
      </c>
      <c r="M2017" s="7" t="s">
        <v>32</v>
      </c>
      <c r="N2017" s="7" t="s">
        <v>33</v>
      </c>
      <c r="O2017" s="7" t="s">
        <v>30</v>
      </c>
      <c r="P2017" s="25">
        <f t="shared" si="447"/>
        <v>2016</v>
      </c>
      <c r="Q2017" s="28">
        <f t="shared" si="444"/>
        <v>45108</v>
      </c>
      <c r="R2017" s="28" t="str">
        <f t="shared" si="434"/>
        <v>OTA</v>
      </c>
      <c r="S2017" s="28" t="str">
        <f t="shared" si="435"/>
        <v>OTA</v>
      </c>
      <c r="T2017" s="29">
        <f t="shared" si="436"/>
        <v>7.326007326007326E-4</v>
      </c>
      <c r="U2017" s="29">
        <f t="shared" si="445"/>
        <v>7.326007326007326E-4</v>
      </c>
      <c r="V2017" s="30">
        <f t="shared" si="437"/>
        <v>91.070999999999998</v>
      </c>
      <c r="W2017" s="30">
        <f t="shared" si="438"/>
        <v>0</v>
      </c>
      <c r="X2017" s="30">
        <f t="shared" si="439"/>
        <v>0</v>
      </c>
      <c r="Y2017" s="30">
        <f t="shared" si="440"/>
        <v>10.928519999999999</v>
      </c>
      <c r="Z2017" s="30">
        <f t="shared" si="441"/>
        <v>115</v>
      </c>
      <c r="AA2017" s="30">
        <f t="shared" si="442"/>
        <v>1.4652014652014651</v>
      </c>
      <c r="AB2017" s="30">
        <f t="shared" si="443"/>
        <v>0</v>
      </c>
      <c r="AC2017" s="30">
        <f t="shared" si="446"/>
        <v>388.67527853479851</v>
      </c>
    </row>
    <row r="2018" spans="1:29" x14ac:dyDescent="0.35">
      <c r="A2018" s="5">
        <v>45125.759473043981</v>
      </c>
      <c r="B2018" s="1">
        <v>4</v>
      </c>
      <c r="C2018" s="6">
        <v>2532.0500000000002</v>
      </c>
      <c r="D2018" s="6">
        <v>1</v>
      </c>
      <c r="E2018" s="7" t="s">
        <v>19</v>
      </c>
      <c r="F2018" s="5">
        <v>45129.343125358799</v>
      </c>
      <c r="G2018" s="1">
        <v>1</v>
      </c>
      <c r="H2018" s="5">
        <v>45113.525484733793</v>
      </c>
      <c r="I2018" s="7" t="s">
        <v>53</v>
      </c>
      <c r="J2018" s="7"/>
      <c r="K2018" s="7" t="s">
        <v>30</v>
      </c>
      <c r="L2018" s="7" t="s">
        <v>31</v>
      </c>
      <c r="M2018" s="7" t="s">
        <v>34</v>
      </c>
      <c r="N2018" s="7" t="s">
        <v>33</v>
      </c>
      <c r="O2018" s="7" t="s">
        <v>30</v>
      </c>
      <c r="P2018" s="25">
        <f t="shared" si="447"/>
        <v>2017</v>
      </c>
      <c r="Q2018" s="28">
        <f t="shared" si="444"/>
        <v>45108</v>
      </c>
      <c r="R2018" s="28" t="str">
        <f t="shared" si="434"/>
        <v>OTA</v>
      </c>
      <c r="S2018" s="28" t="str">
        <f t="shared" si="435"/>
        <v>OTA</v>
      </c>
      <c r="T2018" s="29">
        <f t="shared" si="436"/>
        <v>2.9304029304029304E-3</v>
      </c>
      <c r="U2018" s="29">
        <f t="shared" si="445"/>
        <v>2.9304029304029304E-3</v>
      </c>
      <c r="V2018" s="30">
        <f t="shared" si="437"/>
        <v>379.8075</v>
      </c>
      <c r="W2018" s="30">
        <f t="shared" si="438"/>
        <v>0</v>
      </c>
      <c r="X2018" s="30">
        <f t="shared" si="439"/>
        <v>0</v>
      </c>
      <c r="Y2018" s="30">
        <f t="shared" si="440"/>
        <v>45.576900000000002</v>
      </c>
      <c r="Z2018" s="30">
        <f t="shared" si="441"/>
        <v>230</v>
      </c>
      <c r="AA2018" s="30">
        <f t="shared" si="442"/>
        <v>5.8608058608058604</v>
      </c>
      <c r="AB2018" s="30">
        <f t="shared" si="443"/>
        <v>0</v>
      </c>
      <c r="AC2018" s="30">
        <f t="shared" si="446"/>
        <v>1870.8047941391942</v>
      </c>
    </row>
    <row r="2019" spans="1:29" x14ac:dyDescent="0.35">
      <c r="A2019" s="5">
        <v>45125.69244446759</v>
      </c>
      <c r="B2019" s="1">
        <v>1</v>
      </c>
      <c r="C2019" s="6">
        <v>529.54999999999995</v>
      </c>
      <c r="D2019" s="6">
        <v>1</v>
      </c>
      <c r="E2019" s="7" t="s">
        <v>19</v>
      </c>
      <c r="F2019" s="5">
        <v>45126.373775960645</v>
      </c>
      <c r="G2019" s="1">
        <v>1</v>
      </c>
      <c r="H2019" s="5">
        <v>45110.631442233796</v>
      </c>
      <c r="I2019" s="7" t="s">
        <v>53</v>
      </c>
      <c r="J2019" s="7"/>
      <c r="K2019" s="7" t="s">
        <v>30</v>
      </c>
      <c r="L2019" s="7" t="s">
        <v>31</v>
      </c>
      <c r="M2019" s="7" t="s">
        <v>34</v>
      </c>
      <c r="N2019" s="7" t="s">
        <v>33</v>
      </c>
      <c r="O2019" s="7" t="s">
        <v>30</v>
      </c>
      <c r="P2019" s="25">
        <f t="shared" si="447"/>
        <v>2018</v>
      </c>
      <c r="Q2019" s="28">
        <f t="shared" si="444"/>
        <v>45108</v>
      </c>
      <c r="R2019" s="28" t="str">
        <f t="shared" si="434"/>
        <v>OTA</v>
      </c>
      <c r="S2019" s="28" t="str">
        <f t="shared" si="435"/>
        <v>OTA</v>
      </c>
      <c r="T2019" s="29">
        <f t="shared" si="436"/>
        <v>7.326007326007326E-4</v>
      </c>
      <c r="U2019" s="29">
        <f t="shared" si="445"/>
        <v>7.326007326007326E-4</v>
      </c>
      <c r="V2019" s="30">
        <f t="shared" si="437"/>
        <v>79.43249999999999</v>
      </c>
      <c r="W2019" s="30">
        <f t="shared" si="438"/>
        <v>0</v>
      </c>
      <c r="X2019" s="30">
        <f t="shared" si="439"/>
        <v>0</v>
      </c>
      <c r="Y2019" s="30">
        <f t="shared" si="440"/>
        <v>9.5318999999999985</v>
      </c>
      <c r="Z2019" s="30">
        <f t="shared" si="441"/>
        <v>115</v>
      </c>
      <c r="AA2019" s="30">
        <f t="shared" si="442"/>
        <v>1.4652014652014651</v>
      </c>
      <c r="AB2019" s="30">
        <f t="shared" si="443"/>
        <v>0</v>
      </c>
      <c r="AC2019" s="30">
        <f t="shared" si="446"/>
        <v>324.12039853479848</v>
      </c>
    </row>
    <row r="2020" spans="1:29" x14ac:dyDescent="0.35">
      <c r="A2020" s="5">
        <v>45125.643305972226</v>
      </c>
      <c r="B2020" s="1">
        <v>1</v>
      </c>
      <c r="C2020" s="6">
        <v>588.92999999999995</v>
      </c>
      <c r="D2020" s="6">
        <v>1</v>
      </c>
      <c r="E2020" s="7" t="s">
        <v>19</v>
      </c>
      <c r="F2020" s="5">
        <v>45126.458333333336</v>
      </c>
      <c r="G2020" s="1">
        <v>1</v>
      </c>
      <c r="H2020" s="5">
        <v>45125.641913530089</v>
      </c>
      <c r="I2020" s="7" t="s">
        <v>53</v>
      </c>
      <c r="J2020" s="7"/>
      <c r="K2020" s="7"/>
      <c r="L2020" s="7" t="s">
        <v>21</v>
      </c>
      <c r="M2020" s="7" t="s">
        <v>52</v>
      </c>
      <c r="N2020" s="7" t="s">
        <v>23</v>
      </c>
      <c r="O2020" s="7" t="s">
        <v>24</v>
      </c>
      <c r="P2020" s="25">
        <f t="shared" si="447"/>
        <v>2019</v>
      </c>
      <c r="Q2020" s="28">
        <f t="shared" si="444"/>
        <v>45108</v>
      </c>
      <c r="R2020" s="28" t="str">
        <f t="shared" si="434"/>
        <v>WEB</v>
      </c>
      <c r="S2020" s="28" t="str">
        <f t="shared" si="435"/>
        <v>OFFLINE</v>
      </c>
      <c r="T2020" s="29">
        <f t="shared" si="436"/>
        <v>1.6863406408094434E-3</v>
      </c>
      <c r="U2020" s="29">
        <f t="shared" si="445"/>
        <v>1.6863406408094434E-3</v>
      </c>
      <c r="V2020" s="30">
        <f t="shared" si="437"/>
        <v>0</v>
      </c>
      <c r="W2020" s="30">
        <f t="shared" si="438"/>
        <v>0</v>
      </c>
      <c r="X2020" s="30">
        <f t="shared" si="439"/>
        <v>0</v>
      </c>
      <c r="Y2020" s="30">
        <f t="shared" si="440"/>
        <v>8.2450200000000002</v>
      </c>
      <c r="Z2020" s="30">
        <f t="shared" si="441"/>
        <v>115</v>
      </c>
      <c r="AA2020" s="30">
        <f t="shared" si="442"/>
        <v>0</v>
      </c>
      <c r="AB2020" s="30">
        <f t="shared" si="443"/>
        <v>0</v>
      </c>
      <c r="AC2020" s="30">
        <f t="shared" si="446"/>
        <v>465.68497999999994</v>
      </c>
    </row>
    <row r="2021" spans="1:29" x14ac:dyDescent="0.35">
      <c r="A2021" s="5">
        <v>45126.789132268517</v>
      </c>
      <c r="B2021" s="1">
        <v>2</v>
      </c>
      <c r="C2021" s="6">
        <v>2189.71</v>
      </c>
      <c r="D2021" s="6">
        <v>1</v>
      </c>
      <c r="E2021" s="7" t="s">
        <v>19</v>
      </c>
      <c r="F2021" s="5">
        <v>45128.454647638886</v>
      </c>
      <c r="G2021" s="1">
        <v>2</v>
      </c>
      <c r="H2021" s="5">
        <v>45125.880177245373</v>
      </c>
      <c r="I2021" s="7" t="s">
        <v>20</v>
      </c>
      <c r="J2021" s="7"/>
      <c r="K2021" s="7"/>
      <c r="L2021" s="7" t="s">
        <v>21</v>
      </c>
      <c r="M2021" s="7" t="s">
        <v>99</v>
      </c>
      <c r="N2021" s="7" t="s">
        <v>33</v>
      </c>
      <c r="O2021" s="7" t="s">
        <v>46</v>
      </c>
      <c r="P2021" s="25">
        <f t="shared" si="447"/>
        <v>2020</v>
      </c>
      <c r="Q2021" s="28">
        <f t="shared" si="444"/>
        <v>45108</v>
      </c>
      <c r="R2021" s="28" t="str">
        <f t="shared" si="434"/>
        <v>WEB</v>
      </c>
      <c r="S2021" s="28" t="str">
        <f t="shared" si="435"/>
        <v>WEBSITE</v>
      </c>
      <c r="T2021" s="29">
        <f t="shared" si="436"/>
        <v>3.3726812816188868E-3</v>
      </c>
      <c r="U2021" s="29">
        <f t="shared" si="445"/>
        <v>3.3726812816188868E-3</v>
      </c>
      <c r="V2021" s="30">
        <f t="shared" si="437"/>
        <v>21.897100000000002</v>
      </c>
      <c r="W2021" s="30">
        <f t="shared" si="438"/>
        <v>50</v>
      </c>
      <c r="X2021" s="30">
        <f t="shared" si="439"/>
        <v>0</v>
      </c>
      <c r="Y2021" s="30">
        <f t="shared" si="440"/>
        <v>30.655940000000001</v>
      </c>
      <c r="Z2021" s="30">
        <f t="shared" si="441"/>
        <v>153.33333333333331</v>
      </c>
      <c r="AA2021" s="30">
        <f t="shared" si="442"/>
        <v>33.726812816188868</v>
      </c>
      <c r="AB2021" s="30">
        <f t="shared" si="443"/>
        <v>0</v>
      </c>
      <c r="AC2021" s="30">
        <f t="shared" si="446"/>
        <v>1900.0968138504777</v>
      </c>
    </row>
    <row r="2022" spans="1:29" x14ac:dyDescent="0.35">
      <c r="A2022" s="5">
        <v>45126.828055729165</v>
      </c>
      <c r="B2022" s="1">
        <v>1</v>
      </c>
      <c r="C2022" s="6">
        <v>964.57</v>
      </c>
      <c r="D2022" s="6">
        <v>1</v>
      </c>
      <c r="E2022" s="7" t="s">
        <v>19</v>
      </c>
      <c r="F2022" s="5">
        <v>45127.449320081018</v>
      </c>
      <c r="G2022" s="1">
        <v>1</v>
      </c>
      <c r="H2022" s="5">
        <v>45126.542602835645</v>
      </c>
      <c r="I2022" s="7" t="s">
        <v>20</v>
      </c>
      <c r="J2022" s="7"/>
      <c r="K2022" s="7"/>
      <c r="L2022" s="7" t="s">
        <v>21</v>
      </c>
      <c r="M2022" s="7" t="s">
        <v>99</v>
      </c>
      <c r="N2022" s="7" t="s">
        <v>23</v>
      </c>
      <c r="O2022" s="7" t="s">
        <v>46</v>
      </c>
      <c r="P2022" s="25">
        <f t="shared" si="447"/>
        <v>2021</v>
      </c>
      <c r="Q2022" s="28">
        <f t="shared" si="444"/>
        <v>45108</v>
      </c>
      <c r="R2022" s="28" t="str">
        <f t="shared" si="434"/>
        <v>WEB</v>
      </c>
      <c r="S2022" s="28" t="str">
        <f t="shared" si="435"/>
        <v>WEBSITE</v>
      </c>
      <c r="T2022" s="29">
        <f t="shared" si="436"/>
        <v>1.6863406408094434E-3</v>
      </c>
      <c r="U2022" s="29">
        <f t="shared" si="445"/>
        <v>1.6863406408094434E-3</v>
      </c>
      <c r="V2022" s="30">
        <f t="shared" si="437"/>
        <v>9.6457000000000015</v>
      </c>
      <c r="W2022" s="30">
        <f t="shared" si="438"/>
        <v>50</v>
      </c>
      <c r="X2022" s="30">
        <f t="shared" si="439"/>
        <v>0</v>
      </c>
      <c r="Y2022" s="30">
        <f t="shared" si="440"/>
        <v>13.50398</v>
      </c>
      <c r="Z2022" s="30">
        <f t="shared" si="441"/>
        <v>115</v>
      </c>
      <c r="AA2022" s="30">
        <f t="shared" si="442"/>
        <v>16.863406408094434</v>
      </c>
      <c r="AB2022" s="30">
        <f t="shared" si="443"/>
        <v>0</v>
      </c>
      <c r="AC2022" s="30">
        <f t="shared" si="446"/>
        <v>759.55691359190564</v>
      </c>
    </row>
    <row r="2023" spans="1:29" x14ac:dyDescent="0.35">
      <c r="A2023" s="5">
        <v>45126.827922037039</v>
      </c>
      <c r="B2023" s="1">
        <v>1</v>
      </c>
      <c r="C2023" s="6">
        <v>1080.57</v>
      </c>
      <c r="D2023" s="6">
        <v>1</v>
      </c>
      <c r="E2023" s="7" t="s">
        <v>19</v>
      </c>
      <c r="F2023" s="5">
        <v>45127.437508634262</v>
      </c>
      <c r="G2023" s="1">
        <v>2</v>
      </c>
      <c r="H2023" s="5">
        <v>45126.542602824076</v>
      </c>
      <c r="I2023" s="7" t="s">
        <v>20</v>
      </c>
      <c r="J2023" s="7"/>
      <c r="K2023" s="7"/>
      <c r="L2023" s="7" t="s">
        <v>21</v>
      </c>
      <c r="M2023" s="7" t="s">
        <v>99</v>
      </c>
      <c r="N2023" s="7" t="s">
        <v>23</v>
      </c>
      <c r="O2023" s="7" t="s">
        <v>46</v>
      </c>
      <c r="P2023" s="25">
        <f t="shared" si="447"/>
        <v>2022</v>
      </c>
      <c r="Q2023" s="28">
        <f t="shared" si="444"/>
        <v>45108</v>
      </c>
      <c r="R2023" s="28" t="str">
        <f t="shared" si="434"/>
        <v>WEB</v>
      </c>
      <c r="S2023" s="28" t="str">
        <f t="shared" si="435"/>
        <v>WEBSITE</v>
      </c>
      <c r="T2023" s="29">
        <f t="shared" si="436"/>
        <v>1.6863406408094434E-3</v>
      </c>
      <c r="U2023" s="29">
        <f t="shared" si="445"/>
        <v>1.6863406408094434E-3</v>
      </c>
      <c r="V2023" s="30">
        <f t="shared" si="437"/>
        <v>10.8057</v>
      </c>
      <c r="W2023" s="30">
        <f t="shared" si="438"/>
        <v>50</v>
      </c>
      <c r="X2023" s="30">
        <f t="shared" si="439"/>
        <v>0</v>
      </c>
      <c r="Y2023" s="30">
        <f t="shared" si="440"/>
        <v>15.127979999999999</v>
      </c>
      <c r="Z2023" s="30">
        <f t="shared" si="441"/>
        <v>115</v>
      </c>
      <c r="AA2023" s="30">
        <f t="shared" si="442"/>
        <v>16.863406408094434</v>
      </c>
      <c r="AB2023" s="30">
        <f t="shared" si="443"/>
        <v>0</v>
      </c>
      <c r="AC2023" s="30">
        <f t="shared" si="446"/>
        <v>872.77291359190554</v>
      </c>
    </row>
    <row r="2024" spans="1:29" x14ac:dyDescent="0.35">
      <c r="A2024" s="5">
        <v>45126.904233078705</v>
      </c>
      <c r="B2024" s="1">
        <v>1</v>
      </c>
      <c r="C2024" s="6">
        <v>893.19</v>
      </c>
      <c r="D2024" s="6">
        <v>1</v>
      </c>
      <c r="E2024" s="7" t="s">
        <v>19</v>
      </c>
      <c r="F2024" s="5">
        <v>45127.458333333336</v>
      </c>
      <c r="G2024" s="1">
        <v>2</v>
      </c>
      <c r="H2024" s="5">
        <v>45126.655043622683</v>
      </c>
      <c r="I2024" s="7" t="s">
        <v>20</v>
      </c>
      <c r="J2024" s="7"/>
      <c r="K2024" s="7" t="s">
        <v>35</v>
      </c>
      <c r="L2024" s="7" t="s">
        <v>31</v>
      </c>
      <c r="M2024" s="7" t="s">
        <v>32</v>
      </c>
      <c r="N2024" s="7" t="s">
        <v>33</v>
      </c>
      <c r="O2024" s="7" t="s">
        <v>86</v>
      </c>
      <c r="P2024" s="25">
        <f t="shared" si="447"/>
        <v>2023</v>
      </c>
      <c r="Q2024" s="28">
        <f t="shared" si="444"/>
        <v>45108</v>
      </c>
      <c r="R2024" s="28" t="str">
        <f t="shared" si="434"/>
        <v>OTA</v>
      </c>
      <c r="S2024" s="28" t="str">
        <f t="shared" si="435"/>
        <v>OTA</v>
      </c>
      <c r="T2024" s="29">
        <f t="shared" si="436"/>
        <v>7.326007326007326E-4</v>
      </c>
      <c r="U2024" s="29">
        <f t="shared" si="445"/>
        <v>7.326007326007326E-4</v>
      </c>
      <c r="V2024" s="30">
        <f t="shared" si="437"/>
        <v>133.9785</v>
      </c>
      <c r="W2024" s="30">
        <f t="shared" si="438"/>
        <v>0</v>
      </c>
      <c r="X2024" s="30">
        <f t="shared" si="439"/>
        <v>0</v>
      </c>
      <c r="Y2024" s="30">
        <f t="shared" si="440"/>
        <v>16.07742</v>
      </c>
      <c r="Z2024" s="30">
        <f t="shared" si="441"/>
        <v>115</v>
      </c>
      <c r="AA2024" s="30">
        <f t="shared" si="442"/>
        <v>1.4652014652014651</v>
      </c>
      <c r="AB2024" s="30">
        <f t="shared" si="443"/>
        <v>0</v>
      </c>
      <c r="AC2024" s="30">
        <f t="shared" si="446"/>
        <v>626.66887853479852</v>
      </c>
    </row>
    <row r="2025" spans="1:29" x14ac:dyDescent="0.35">
      <c r="A2025" s="5">
        <v>45126.765427962964</v>
      </c>
      <c r="B2025" s="1">
        <v>1</v>
      </c>
      <c r="C2025" s="6">
        <v>893.21</v>
      </c>
      <c r="D2025" s="6">
        <v>1</v>
      </c>
      <c r="E2025" s="7" t="s">
        <v>19</v>
      </c>
      <c r="F2025" s="5">
        <v>45127.458333333336</v>
      </c>
      <c r="G2025" s="1">
        <v>2</v>
      </c>
      <c r="H2025" s="5">
        <v>45126.627211168983</v>
      </c>
      <c r="I2025" s="7" t="s">
        <v>20</v>
      </c>
      <c r="J2025" s="7"/>
      <c r="K2025" s="7" t="s">
        <v>35</v>
      </c>
      <c r="L2025" s="7" t="s">
        <v>31</v>
      </c>
      <c r="M2025" s="7" t="s">
        <v>32</v>
      </c>
      <c r="N2025" s="7" t="s">
        <v>33</v>
      </c>
      <c r="O2025" s="7" t="s">
        <v>47</v>
      </c>
      <c r="P2025" s="25">
        <f t="shared" si="447"/>
        <v>2024</v>
      </c>
      <c r="Q2025" s="28">
        <f t="shared" si="444"/>
        <v>45108</v>
      </c>
      <c r="R2025" s="28" t="str">
        <f t="shared" si="434"/>
        <v>OTA</v>
      </c>
      <c r="S2025" s="28" t="str">
        <f t="shared" si="435"/>
        <v>OTA</v>
      </c>
      <c r="T2025" s="29">
        <f t="shared" si="436"/>
        <v>7.326007326007326E-4</v>
      </c>
      <c r="U2025" s="29">
        <f t="shared" si="445"/>
        <v>7.326007326007326E-4</v>
      </c>
      <c r="V2025" s="30">
        <f t="shared" si="437"/>
        <v>133.98150000000001</v>
      </c>
      <c r="W2025" s="30">
        <f t="shared" si="438"/>
        <v>0</v>
      </c>
      <c r="X2025" s="30">
        <f t="shared" si="439"/>
        <v>0</v>
      </c>
      <c r="Y2025" s="30">
        <f t="shared" si="440"/>
        <v>16.077780000000001</v>
      </c>
      <c r="Z2025" s="30">
        <f t="shared" si="441"/>
        <v>115</v>
      </c>
      <c r="AA2025" s="30">
        <f t="shared" si="442"/>
        <v>1.4652014652014651</v>
      </c>
      <c r="AB2025" s="30">
        <f t="shared" si="443"/>
        <v>0</v>
      </c>
      <c r="AC2025" s="30">
        <f t="shared" si="446"/>
        <v>626.68551853479858</v>
      </c>
    </row>
    <row r="2026" spans="1:29" x14ac:dyDescent="0.35">
      <c r="A2026" s="5">
        <v>45127.226710682873</v>
      </c>
      <c r="B2026" s="1">
        <v>1</v>
      </c>
      <c r="C2026" s="6">
        <v>1028.8900000000001</v>
      </c>
      <c r="D2026" s="6">
        <v>1</v>
      </c>
      <c r="E2026" s="7" t="s">
        <v>19</v>
      </c>
      <c r="F2026" s="5">
        <v>45127.456598310186</v>
      </c>
      <c r="G2026" s="1">
        <v>2</v>
      </c>
      <c r="H2026" s="5">
        <v>45127.225914733797</v>
      </c>
      <c r="I2026" s="7" t="s">
        <v>20</v>
      </c>
      <c r="J2026" s="7"/>
      <c r="K2026" s="7"/>
      <c r="L2026" s="7" t="s">
        <v>21</v>
      </c>
      <c r="M2026" s="7" t="s">
        <v>52</v>
      </c>
      <c r="N2026" s="7" t="s">
        <v>23</v>
      </c>
      <c r="O2026" s="7" t="s">
        <v>24</v>
      </c>
      <c r="P2026" s="25">
        <f t="shared" si="447"/>
        <v>2025</v>
      </c>
      <c r="Q2026" s="28">
        <f t="shared" si="444"/>
        <v>45108</v>
      </c>
      <c r="R2026" s="28" t="str">
        <f t="shared" si="434"/>
        <v>WEB</v>
      </c>
      <c r="S2026" s="28" t="str">
        <f t="shared" si="435"/>
        <v>OFFLINE</v>
      </c>
      <c r="T2026" s="29">
        <f t="shared" si="436"/>
        <v>1.6863406408094434E-3</v>
      </c>
      <c r="U2026" s="29">
        <f t="shared" si="445"/>
        <v>1.6863406408094434E-3</v>
      </c>
      <c r="V2026" s="30">
        <f t="shared" si="437"/>
        <v>0</v>
      </c>
      <c r="W2026" s="30">
        <f t="shared" si="438"/>
        <v>0</v>
      </c>
      <c r="X2026" s="30">
        <f t="shared" si="439"/>
        <v>0</v>
      </c>
      <c r="Y2026" s="30">
        <f t="shared" si="440"/>
        <v>14.404460000000002</v>
      </c>
      <c r="Z2026" s="30">
        <f t="shared" si="441"/>
        <v>115</v>
      </c>
      <c r="AA2026" s="30">
        <f t="shared" si="442"/>
        <v>0</v>
      </c>
      <c r="AB2026" s="30">
        <f t="shared" si="443"/>
        <v>0</v>
      </c>
      <c r="AC2026" s="30">
        <f t="shared" si="446"/>
        <v>899.48554000000013</v>
      </c>
    </row>
    <row r="2027" spans="1:29" x14ac:dyDescent="0.35">
      <c r="A2027" s="5">
        <v>45126.665845925927</v>
      </c>
      <c r="B2027" s="1">
        <v>4</v>
      </c>
      <c r="C2027" s="6">
        <v>3657.66</v>
      </c>
      <c r="D2027" s="6">
        <v>1</v>
      </c>
      <c r="E2027" s="7" t="s">
        <v>19</v>
      </c>
      <c r="F2027" s="5">
        <v>45130.454081990742</v>
      </c>
      <c r="G2027" s="1">
        <v>2</v>
      </c>
      <c r="H2027" s="5">
        <v>44979.751865879633</v>
      </c>
      <c r="I2027" s="7" t="s">
        <v>20</v>
      </c>
      <c r="J2027" s="7"/>
      <c r="K2027" s="7" t="s">
        <v>38</v>
      </c>
      <c r="L2027" s="7" t="s">
        <v>31</v>
      </c>
      <c r="M2027" s="7" t="s">
        <v>32</v>
      </c>
      <c r="N2027" s="7" t="s">
        <v>23</v>
      </c>
      <c r="O2027" s="7" t="s">
        <v>38</v>
      </c>
      <c r="P2027" s="25">
        <f t="shared" si="447"/>
        <v>2026</v>
      </c>
      <c r="Q2027" s="28">
        <f t="shared" si="444"/>
        <v>45108</v>
      </c>
      <c r="R2027" s="28" t="str">
        <f t="shared" si="434"/>
        <v>OTA</v>
      </c>
      <c r="S2027" s="28" t="str">
        <f t="shared" si="435"/>
        <v>OTA</v>
      </c>
      <c r="T2027" s="29">
        <f t="shared" si="436"/>
        <v>2.9304029304029304E-3</v>
      </c>
      <c r="U2027" s="29">
        <f t="shared" si="445"/>
        <v>2.9304029304029304E-3</v>
      </c>
      <c r="V2027" s="30">
        <f t="shared" si="437"/>
        <v>548.649</v>
      </c>
      <c r="W2027" s="30">
        <f t="shared" si="438"/>
        <v>0</v>
      </c>
      <c r="X2027" s="30">
        <f t="shared" si="439"/>
        <v>0</v>
      </c>
      <c r="Y2027" s="30">
        <f t="shared" si="440"/>
        <v>65.837879999999998</v>
      </c>
      <c r="Z2027" s="30">
        <f t="shared" si="441"/>
        <v>230</v>
      </c>
      <c r="AA2027" s="30">
        <f t="shared" si="442"/>
        <v>5.8608058608058604</v>
      </c>
      <c r="AB2027" s="30">
        <f t="shared" si="443"/>
        <v>0</v>
      </c>
      <c r="AC2027" s="30">
        <f t="shared" si="446"/>
        <v>2807.3123141391939</v>
      </c>
    </row>
    <row r="2028" spans="1:29" x14ac:dyDescent="0.35">
      <c r="A2028" s="5">
        <v>45126.615209305557</v>
      </c>
      <c r="B2028" s="1">
        <v>2</v>
      </c>
      <c r="C2028" s="6">
        <v>2092.42</v>
      </c>
      <c r="D2028" s="6">
        <v>1</v>
      </c>
      <c r="E2028" s="7" t="s">
        <v>19</v>
      </c>
      <c r="F2028" s="5">
        <v>45128.458333333336</v>
      </c>
      <c r="G2028" s="1">
        <v>2</v>
      </c>
      <c r="H2028" s="5">
        <v>45124.729300115738</v>
      </c>
      <c r="I2028" s="7" t="s">
        <v>20</v>
      </c>
      <c r="J2028" s="7"/>
      <c r="K2028" s="7"/>
      <c r="L2028" s="7" t="s">
        <v>21</v>
      </c>
      <c r="M2028" s="7" t="s">
        <v>52</v>
      </c>
      <c r="N2028" s="7" t="s">
        <v>23</v>
      </c>
      <c r="O2028" s="7" t="s">
        <v>56</v>
      </c>
      <c r="P2028" s="25">
        <f t="shared" si="447"/>
        <v>2027</v>
      </c>
      <c r="Q2028" s="28">
        <f t="shared" si="444"/>
        <v>45108</v>
      </c>
      <c r="R2028" s="28" t="str">
        <f t="shared" si="434"/>
        <v>WEB</v>
      </c>
      <c r="S2028" s="28" t="str">
        <f t="shared" si="435"/>
        <v>OFFLINE</v>
      </c>
      <c r="T2028" s="29">
        <f t="shared" si="436"/>
        <v>3.3726812816188868E-3</v>
      </c>
      <c r="U2028" s="29">
        <f t="shared" si="445"/>
        <v>3.3726812816188868E-3</v>
      </c>
      <c r="V2028" s="30">
        <f t="shared" si="437"/>
        <v>0</v>
      </c>
      <c r="W2028" s="30">
        <f t="shared" si="438"/>
        <v>0</v>
      </c>
      <c r="X2028" s="30">
        <f t="shared" si="439"/>
        <v>0</v>
      </c>
      <c r="Y2028" s="30">
        <f t="shared" si="440"/>
        <v>29.293880000000001</v>
      </c>
      <c r="Z2028" s="30">
        <f t="shared" si="441"/>
        <v>153.33333333333331</v>
      </c>
      <c r="AA2028" s="30">
        <f t="shared" si="442"/>
        <v>0</v>
      </c>
      <c r="AB2028" s="30">
        <f t="shared" si="443"/>
        <v>0</v>
      </c>
      <c r="AC2028" s="30">
        <f t="shared" si="446"/>
        <v>1909.7927866666669</v>
      </c>
    </row>
    <row r="2029" spans="1:29" x14ac:dyDescent="0.35">
      <c r="A2029" s="5">
        <v>45126.397197847225</v>
      </c>
      <c r="B2029" s="1">
        <v>1</v>
      </c>
      <c r="C2029" s="6">
        <v>927.15</v>
      </c>
      <c r="D2029" s="6">
        <v>1</v>
      </c>
      <c r="E2029" s="7" t="s">
        <v>19</v>
      </c>
      <c r="F2029" s="5">
        <v>45127.457548460647</v>
      </c>
      <c r="G2029" s="1">
        <v>1</v>
      </c>
      <c r="H2029" s="5">
        <v>45125.891474710646</v>
      </c>
      <c r="I2029" s="7" t="s">
        <v>41</v>
      </c>
      <c r="J2029" s="7"/>
      <c r="K2029" s="7" t="s">
        <v>35</v>
      </c>
      <c r="L2029" s="7" t="s">
        <v>31</v>
      </c>
      <c r="M2029" s="7" t="s">
        <v>32</v>
      </c>
      <c r="N2029" s="7" t="s">
        <v>33</v>
      </c>
      <c r="O2029" s="7" t="s">
        <v>47</v>
      </c>
      <c r="P2029" s="25">
        <f t="shared" si="447"/>
        <v>2028</v>
      </c>
      <c r="Q2029" s="28">
        <f t="shared" si="444"/>
        <v>45108</v>
      </c>
      <c r="R2029" s="28" t="str">
        <f t="shared" si="434"/>
        <v>OTA</v>
      </c>
      <c r="S2029" s="28" t="str">
        <f t="shared" si="435"/>
        <v>OTA</v>
      </c>
      <c r="T2029" s="29">
        <f t="shared" si="436"/>
        <v>7.326007326007326E-4</v>
      </c>
      <c r="U2029" s="29">
        <f t="shared" si="445"/>
        <v>7.326007326007326E-4</v>
      </c>
      <c r="V2029" s="30">
        <f t="shared" si="437"/>
        <v>139.07249999999999</v>
      </c>
      <c r="W2029" s="30">
        <f t="shared" si="438"/>
        <v>0</v>
      </c>
      <c r="X2029" s="30">
        <f t="shared" si="439"/>
        <v>0</v>
      </c>
      <c r="Y2029" s="30">
        <f t="shared" si="440"/>
        <v>16.688699999999997</v>
      </c>
      <c r="Z2029" s="30">
        <f t="shared" si="441"/>
        <v>115</v>
      </c>
      <c r="AA2029" s="30">
        <f t="shared" si="442"/>
        <v>1.4652014652014651</v>
      </c>
      <c r="AB2029" s="30">
        <f t="shared" si="443"/>
        <v>0</v>
      </c>
      <c r="AC2029" s="30">
        <f t="shared" si="446"/>
        <v>654.92359853479854</v>
      </c>
    </row>
    <row r="2030" spans="1:29" x14ac:dyDescent="0.35">
      <c r="A2030" s="5">
        <v>45126.820253240738</v>
      </c>
      <c r="B2030" s="1">
        <v>2</v>
      </c>
      <c r="C2030" s="6">
        <v>2442.86</v>
      </c>
      <c r="D2030" s="6">
        <v>1</v>
      </c>
      <c r="E2030" s="7" t="s">
        <v>19</v>
      </c>
      <c r="F2030" s="5">
        <v>45128.458333333336</v>
      </c>
      <c r="G2030" s="1">
        <v>2</v>
      </c>
      <c r="H2030" s="5">
        <v>45124.789368506943</v>
      </c>
      <c r="I2030" s="7" t="s">
        <v>41</v>
      </c>
      <c r="J2030" s="7"/>
      <c r="K2030" s="7" t="s">
        <v>30</v>
      </c>
      <c r="L2030" s="7" t="s">
        <v>31</v>
      </c>
      <c r="M2030" s="7" t="s">
        <v>32</v>
      </c>
      <c r="N2030" s="7" t="s">
        <v>33</v>
      </c>
      <c r="O2030" s="7" t="s">
        <v>30</v>
      </c>
      <c r="P2030" s="25">
        <f t="shared" si="447"/>
        <v>2029</v>
      </c>
      <c r="Q2030" s="28">
        <f t="shared" si="444"/>
        <v>45108</v>
      </c>
      <c r="R2030" s="28" t="str">
        <f t="shared" si="434"/>
        <v>OTA</v>
      </c>
      <c r="S2030" s="28" t="str">
        <f t="shared" si="435"/>
        <v>OTA</v>
      </c>
      <c r="T2030" s="29">
        <f t="shared" si="436"/>
        <v>1.4652014652014652E-3</v>
      </c>
      <c r="U2030" s="29">
        <f t="shared" si="445"/>
        <v>1.4652014652014652E-3</v>
      </c>
      <c r="V2030" s="30">
        <f t="shared" si="437"/>
        <v>366.42900000000003</v>
      </c>
      <c r="W2030" s="30">
        <f t="shared" si="438"/>
        <v>0</v>
      </c>
      <c r="X2030" s="30">
        <f t="shared" si="439"/>
        <v>0</v>
      </c>
      <c r="Y2030" s="30">
        <f t="shared" si="440"/>
        <v>43.97148</v>
      </c>
      <c r="Z2030" s="30">
        <f t="shared" si="441"/>
        <v>153.33333333333331</v>
      </c>
      <c r="AA2030" s="30">
        <f t="shared" si="442"/>
        <v>2.9304029304029302</v>
      </c>
      <c r="AB2030" s="30">
        <f t="shared" si="443"/>
        <v>0</v>
      </c>
      <c r="AC2030" s="30">
        <f t="shared" si="446"/>
        <v>1876.1957837362638</v>
      </c>
    </row>
    <row r="2031" spans="1:29" x14ac:dyDescent="0.35">
      <c r="A2031" s="5">
        <v>45126.683975462962</v>
      </c>
      <c r="B2031" s="1">
        <v>3</v>
      </c>
      <c r="C2031" s="6">
        <v>3221.44</v>
      </c>
      <c r="D2031" s="6">
        <v>1</v>
      </c>
      <c r="E2031" s="7" t="s">
        <v>19</v>
      </c>
      <c r="F2031" s="5">
        <v>45129.375</v>
      </c>
      <c r="G2031" s="1">
        <v>2</v>
      </c>
      <c r="H2031" s="5">
        <v>45018.673350682868</v>
      </c>
      <c r="I2031" s="7" t="s">
        <v>41</v>
      </c>
      <c r="J2031" s="7"/>
      <c r="K2031" s="7"/>
      <c r="L2031" s="7" t="s">
        <v>21</v>
      </c>
      <c r="M2031" s="7" t="s">
        <v>45</v>
      </c>
      <c r="N2031" s="7" t="s">
        <v>33</v>
      </c>
      <c r="O2031" s="7" t="s">
        <v>46</v>
      </c>
      <c r="P2031" s="25">
        <f t="shared" si="447"/>
        <v>2030</v>
      </c>
      <c r="Q2031" s="28">
        <f t="shared" si="444"/>
        <v>45108</v>
      </c>
      <c r="R2031" s="28" t="str">
        <f t="shared" si="434"/>
        <v>WEB</v>
      </c>
      <c r="S2031" s="28" t="str">
        <f t="shared" si="435"/>
        <v>WEBSITE</v>
      </c>
      <c r="T2031" s="29">
        <f t="shared" si="436"/>
        <v>5.0590219224283303E-3</v>
      </c>
      <c r="U2031" s="29">
        <f t="shared" si="445"/>
        <v>5.0590219224283303E-3</v>
      </c>
      <c r="V2031" s="30">
        <f t="shared" si="437"/>
        <v>32.214399999999998</v>
      </c>
      <c r="W2031" s="30">
        <f t="shared" si="438"/>
        <v>50</v>
      </c>
      <c r="X2031" s="30">
        <f t="shared" si="439"/>
        <v>0</v>
      </c>
      <c r="Y2031" s="30">
        <f t="shared" si="440"/>
        <v>45.100160000000002</v>
      </c>
      <c r="Z2031" s="30">
        <f t="shared" si="441"/>
        <v>191.66666666666666</v>
      </c>
      <c r="AA2031" s="30">
        <f t="shared" si="442"/>
        <v>50.590219224283302</v>
      </c>
      <c r="AB2031" s="30">
        <f t="shared" si="443"/>
        <v>0</v>
      </c>
      <c r="AC2031" s="30">
        <f t="shared" si="446"/>
        <v>2851.8685541090499</v>
      </c>
    </row>
    <row r="2032" spans="1:29" x14ac:dyDescent="0.35">
      <c r="A2032" s="5">
        <v>45126.88311599537</v>
      </c>
      <c r="B2032" s="1">
        <v>1</v>
      </c>
      <c r="C2032" s="6">
        <v>1382.14</v>
      </c>
      <c r="D2032" s="6">
        <v>1</v>
      </c>
      <c r="E2032" s="7" t="s">
        <v>19</v>
      </c>
      <c r="F2032" s="5">
        <v>45127.541666666664</v>
      </c>
      <c r="G2032" s="1">
        <v>2</v>
      </c>
      <c r="H2032" s="5">
        <v>45126.881724826388</v>
      </c>
      <c r="I2032" s="7" t="s">
        <v>42</v>
      </c>
      <c r="J2032" s="7"/>
      <c r="K2032" s="7" t="s">
        <v>30</v>
      </c>
      <c r="L2032" s="7" t="s">
        <v>31</v>
      </c>
      <c r="M2032" s="7" t="s">
        <v>32</v>
      </c>
      <c r="N2032" s="7" t="s">
        <v>33</v>
      </c>
      <c r="O2032" s="7" t="s">
        <v>30</v>
      </c>
      <c r="P2032" s="25">
        <f t="shared" si="447"/>
        <v>2031</v>
      </c>
      <c r="Q2032" s="28">
        <f t="shared" si="444"/>
        <v>45108</v>
      </c>
      <c r="R2032" s="28" t="str">
        <f t="shared" si="434"/>
        <v>OTA</v>
      </c>
      <c r="S2032" s="28" t="str">
        <f t="shared" si="435"/>
        <v>OTA</v>
      </c>
      <c r="T2032" s="29">
        <f t="shared" si="436"/>
        <v>7.326007326007326E-4</v>
      </c>
      <c r="U2032" s="29">
        <f t="shared" si="445"/>
        <v>7.326007326007326E-4</v>
      </c>
      <c r="V2032" s="30">
        <f t="shared" si="437"/>
        <v>207.321</v>
      </c>
      <c r="W2032" s="30">
        <f t="shared" si="438"/>
        <v>0</v>
      </c>
      <c r="X2032" s="30">
        <f t="shared" si="439"/>
        <v>0</v>
      </c>
      <c r="Y2032" s="30">
        <f t="shared" si="440"/>
        <v>24.878519999999998</v>
      </c>
      <c r="Z2032" s="30">
        <f t="shared" si="441"/>
        <v>115</v>
      </c>
      <c r="AA2032" s="30">
        <f t="shared" si="442"/>
        <v>1.4652014652014651</v>
      </c>
      <c r="AB2032" s="30">
        <f t="shared" si="443"/>
        <v>0</v>
      </c>
      <c r="AC2032" s="30">
        <f t="shared" si="446"/>
        <v>1033.4752785347987</v>
      </c>
    </row>
    <row r="2033" spans="1:29" x14ac:dyDescent="0.35">
      <c r="A2033" s="5">
        <v>45126.67627087963</v>
      </c>
      <c r="B2033" s="1">
        <v>2</v>
      </c>
      <c r="C2033" s="6">
        <v>4252.57</v>
      </c>
      <c r="D2033" s="6">
        <v>1</v>
      </c>
      <c r="E2033" s="7" t="s">
        <v>19</v>
      </c>
      <c r="F2033" s="5">
        <v>45128.389646365744</v>
      </c>
      <c r="G2033" s="1">
        <v>4</v>
      </c>
      <c r="H2033" s="5">
        <v>45008.467835289353</v>
      </c>
      <c r="I2033" s="7" t="s">
        <v>44</v>
      </c>
      <c r="J2033" s="7"/>
      <c r="K2033" s="7" t="s">
        <v>35</v>
      </c>
      <c r="L2033" s="7" t="s">
        <v>31</v>
      </c>
      <c r="M2033" s="7" t="s">
        <v>32</v>
      </c>
      <c r="N2033" s="7" t="s">
        <v>33</v>
      </c>
      <c r="O2033" s="7" t="s">
        <v>37</v>
      </c>
      <c r="P2033" s="25">
        <f t="shared" si="447"/>
        <v>2032</v>
      </c>
      <c r="Q2033" s="28">
        <f t="shared" si="444"/>
        <v>45108</v>
      </c>
      <c r="R2033" s="28" t="str">
        <f t="shared" si="434"/>
        <v>OTA</v>
      </c>
      <c r="S2033" s="28" t="str">
        <f t="shared" si="435"/>
        <v>OTA</v>
      </c>
      <c r="T2033" s="29">
        <f t="shared" si="436"/>
        <v>1.4652014652014652E-3</v>
      </c>
      <c r="U2033" s="29">
        <f t="shared" si="445"/>
        <v>1.4652014652014652E-3</v>
      </c>
      <c r="V2033" s="30">
        <f t="shared" si="437"/>
        <v>637.88549999999998</v>
      </c>
      <c r="W2033" s="30">
        <f t="shared" si="438"/>
        <v>0</v>
      </c>
      <c r="X2033" s="30">
        <f t="shared" si="439"/>
        <v>0</v>
      </c>
      <c r="Y2033" s="30">
        <f t="shared" si="440"/>
        <v>76.54625999999999</v>
      </c>
      <c r="Z2033" s="30">
        <f t="shared" si="441"/>
        <v>153.33333333333331</v>
      </c>
      <c r="AA2033" s="30">
        <f t="shared" si="442"/>
        <v>2.9304029304029302</v>
      </c>
      <c r="AB2033" s="30">
        <f t="shared" si="443"/>
        <v>0</v>
      </c>
      <c r="AC2033" s="30">
        <f t="shared" si="446"/>
        <v>3381.8745037362637</v>
      </c>
    </row>
    <row r="2034" spans="1:29" x14ac:dyDescent="0.35">
      <c r="A2034" s="5">
        <v>45126.833635532406</v>
      </c>
      <c r="B2034" s="1">
        <v>1</v>
      </c>
      <c r="C2034" s="6">
        <v>2331.9299999999998</v>
      </c>
      <c r="D2034" s="6">
        <v>1</v>
      </c>
      <c r="E2034" s="7" t="s">
        <v>19</v>
      </c>
      <c r="F2034" s="5">
        <v>45127.418189074073</v>
      </c>
      <c r="G2034" s="1">
        <v>3</v>
      </c>
      <c r="H2034" s="5">
        <v>44986.95291172454</v>
      </c>
      <c r="I2034" s="7" t="s">
        <v>44</v>
      </c>
      <c r="J2034" s="7"/>
      <c r="K2034" s="7" t="s">
        <v>30</v>
      </c>
      <c r="L2034" s="7" t="s">
        <v>31</v>
      </c>
      <c r="M2034" s="7" t="s">
        <v>58</v>
      </c>
      <c r="N2034" s="7" t="s">
        <v>33</v>
      </c>
      <c r="O2034" s="7" t="s">
        <v>30</v>
      </c>
      <c r="P2034" s="25">
        <f t="shared" si="447"/>
        <v>2033</v>
      </c>
      <c r="Q2034" s="28">
        <f t="shared" si="444"/>
        <v>45108</v>
      </c>
      <c r="R2034" s="28" t="str">
        <f t="shared" si="434"/>
        <v>OTA</v>
      </c>
      <c r="S2034" s="28" t="str">
        <f t="shared" si="435"/>
        <v>OTA</v>
      </c>
      <c r="T2034" s="29">
        <f t="shared" si="436"/>
        <v>7.326007326007326E-4</v>
      </c>
      <c r="U2034" s="29">
        <f t="shared" si="445"/>
        <v>7.326007326007326E-4</v>
      </c>
      <c r="V2034" s="30">
        <f t="shared" si="437"/>
        <v>349.78949999999998</v>
      </c>
      <c r="W2034" s="30">
        <f t="shared" si="438"/>
        <v>0</v>
      </c>
      <c r="X2034" s="30">
        <f t="shared" si="439"/>
        <v>0</v>
      </c>
      <c r="Y2034" s="30">
        <f t="shared" si="440"/>
        <v>41.974739999999997</v>
      </c>
      <c r="Z2034" s="30">
        <f t="shared" si="441"/>
        <v>115</v>
      </c>
      <c r="AA2034" s="30">
        <f t="shared" si="442"/>
        <v>1.4652014652014651</v>
      </c>
      <c r="AB2034" s="30">
        <f t="shared" si="443"/>
        <v>0</v>
      </c>
      <c r="AC2034" s="30">
        <f t="shared" si="446"/>
        <v>1823.7005585347983</v>
      </c>
    </row>
    <row r="2035" spans="1:29" x14ac:dyDescent="0.35">
      <c r="A2035" s="5">
        <v>45126.81421462963</v>
      </c>
      <c r="B2035" s="1">
        <v>1</v>
      </c>
      <c r="C2035" s="6">
        <v>2537.21</v>
      </c>
      <c r="D2035" s="6">
        <v>1</v>
      </c>
      <c r="E2035" s="7" t="s">
        <v>19</v>
      </c>
      <c r="F2035" s="5">
        <v>45127.418113749998</v>
      </c>
      <c r="G2035" s="1">
        <v>4</v>
      </c>
      <c r="H2035" s="5">
        <v>44986.952911736109</v>
      </c>
      <c r="I2035" s="7" t="s">
        <v>44</v>
      </c>
      <c r="J2035" s="7"/>
      <c r="K2035" s="7" t="s">
        <v>30</v>
      </c>
      <c r="L2035" s="7" t="s">
        <v>31</v>
      </c>
      <c r="M2035" s="7" t="s">
        <v>58</v>
      </c>
      <c r="N2035" s="7" t="s">
        <v>33</v>
      </c>
      <c r="O2035" s="7" t="s">
        <v>30</v>
      </c>
      <c r="P2035" s="25">
        <f t="shared" si="447"/>
        <v>2034</v>
      </c>
      <c r="Q2035" s="28">
        <f t="shared" si="444"/>
        <v>45108</v>
      </c>
      <c r="R2035" s="28" t="str">
        <f t="shared" si="434"/>
        <v>OTA</v>
      </c>
      <c r="S2035" s="28" t="str">
        <f t="shared" si="435"/>
        <v>OTA</v>
      </c>
      <c r="T2035" s="29">
        <f t="shared" si="436"/>
        <v>7.326007326007326E-4</v>
      </c>
      <c r="U2035" s="29">
        <f t="shared" si="445"/>
        <v>7.326007326007326E-4</v>
      </c>
      <c r="V2035" s="30">
        <f t="shared" si="437"/>
        <v>380.58150000000001</v>
      </c>
      <c r="W2035" s="30">
        <f t="shared" si="438"/>
        <v>0</v>
      </c>
      <c r="X2035" s="30">
        <f t="shared" si="439"/>
        <v>0</v>
      </c>
      <c r="Y2035" s="30">
        <f t="shared" si="440"/>
        <v>45.669779999999996</v>
      </c>
      <c r="Z2035" s="30">
        <f t="shared" si="441"/>
        <v>115</v>
      </c>
      <c r="AA2035" s="30">
        <f t="shared" si="442"/>
        <v>1.4652014652014651</v>
      </c>
      <c r="AB2035" s="30">
        <f t="shared" si="443"/>
        <v>0</v>
      </c>
      <c r="AC2035" s="30">
        <f t="shared" si="446"/>
        <v>1994.4935185347986</v>
      </c>
    </row>
    <row r="2036" spans="1:29" x14ac:dyDescent="0.35">
      <c r="A2036" s="5">
        <v>45126.581245555557</v>
      </c>
      <c r="B2036" s="1">
        <v>1</v>
      </c>
      <c r="C2036" s="6">
        <v>2332.75</v>
      </c>
      <c r="D2036" s="6">
        <v>1</v>
      </c>
      <c r="E2036" s="7" t="s">
        <v>19</v>
      </c>
      <c r="F2036" s="5">
        <v>45127.446544386577</v>
      </c>
      <c r="G2036" s="1">
        <v>4</v>
      </c>
      <c r="H2036" s="5">
        <v>45122.960946238425</v>
      </c>
      <c r="I2036" s="7" t="s">
        <v>44</v>
      </c>
      <c r="J2036" s="7"/>
      <c r="K2036" s="7" t="s">
        <v>35</v>
      </c>
      <c r="L2036" s="7" t="s">
        <v>31</v>
      </c>
      <c r="M2036" s="7" t="s">
        <v>58</v>
      </c>
      <c r="N2036" s="7" t="s">
        <v>33</v>
      </c>
      <c r="O2036" s="7" t="s">
        <v>47</v>
      </c>
      <c r="P2036" s="25">
        <f t="shared" si="447"/>
        <v>2035</v>
      </c>
      <c r="Q2036" s="28">
        <f t="shared" si="444"/>
        <v>45108</v>
      </c>
      <c r="R2036" s="28" t="str">
        <f t="shared" si="434"/>
        <v>OTA</v>
      </c>
      <c r="S2036" s="28" t="str">
        <f t="shared" si="435"/>
        <v>OTA</v>
      </c>
      <c r="T2036" s="29">
        <f t="shared" si="436"/>
        <v>7.326007326007326E-4</v>
      </c>
      <c r="U2036" s="29">
        <f t="shared" si="445"/>
        <v>7.326007326007326E-4</v>
      </c>
      <c r="V2036" s="30">
        <f t="shared" si="437"/>
        <v>349.91249999999997</v>
      </c>
      <c r="W2036" s="30">
        <f t="shared" si="438"/>
        <v>0</v>
      </c>
      <c r="X2036" s="30">
        <f t="shared" si="439"/>
        <v>0</v>
      </c>
      <c r="Y2036" s="30">
        <f t="shared" si="440"/>
        <v>41.9895</v>
      </c>
      <c r="Z2036" s="30">
        <f t="shared" si="441"/>
        <v>115</v>
      </c>
      <c r="AA2036" s="30">
        <f t="shared" si="442"/>
        <v>1.4652014652014651</v>
      </c>
      <c r="AB2036" s="30">
        <f t="shared" si="443"/>
        <v>0</v>
      </c>
      <c r="AC2036" s="30">
        <f t="shared" si="446"/>
        <v>1824.3827985347984</v>
      </c>
    </row>
    <row r="2037" spans="1:29" x14ac:dyDescent="0.35">
      <c r="A2037" s="5">
        <v>45126.823056331021</v>
      </c>
      <c r="B2037" s="1">
        <v>1</v>
      </c>
      <c r="C2037" s="6">
        <v>856.61</v>
      </c>
      <c r="D2037" s="6">
        <v>1</v>
      </c>
      <c r="E2037" s="7" t="s">
        <v>19</v>
      </c>
      <c r="F2037" s="5">
        <v>45127.382847129629</v>
      </c>
      <c r="G2037" s="1">
        <v>2</v>
      </c>
      <c r="H2037" s="5">
        <v>45037.768456782411</v>
      </c>
      <c r="I2037" s="7" t="s">
        <v>48</v>
      </c>
      <c r="J2037" s="7"/>
      <c r="K2037" s="7"/>
      <c r="L2037" s="7" t="s">
        <v>21</v>
      </c>
      <c r="M2037" s="7" t="s">
        <v>45</v>
      </c>
      <c r="N2037" s="7" t="s">
        <v>33</v>
      </c>
      <c r="O2037" s="7" t="s">
        <v>46</v>
      </c>
      <c r="P2037" s="25">
        <f t="shared" si="447"/>
        <v>2036</v>
      </c>
      <c r="Q2037" s="28">
        <f t="shared" si="444"/>
        <v>45108</v>
      </c>
      <c r="R2037" s="28" t="str">
        <f t="shared" si="434"/>
        <v>WEB</v>
      </c>
      <c r="S2037" s="28" t="str">
        <f t="shared" si="435"/>
        <v>WEBSITE</v>
      </c>
      <c r="T2037" s="29">
        <f t="shared" si="436"/>
        <v>1.6863406408094434E-3</v>
      </c>
      <c r="U2037" s="29">
        <f t="shared" si="445"/>
        <v>1.6863406408094434E-3</v>
      </c>
      <c r="V2037" s="30">
        <f t="shared" si="437"/>
        <v>8.5661000000000005</v>
      </c>
      <c r="W2037" s="30">
        <f t="shared" si="438"/>
        <v>50</v>
      </c>
      <c r="X2037" s="30">
        <f t="shared" si="439"/>
        <v>0</v>
      </c>
      <c r="Y2037" s="30">
        <f t="shared" si="440"/>
        <v>11.99254</v>
      </c>
      <c r="Z2037" s="30">
        <f t="shared" si="441"/>
        <v>115</v>
      </c>
      <c r="AA2037" s="30">
        <f t="shared" si="442"/>
        <v>16.863406408094434</v>
      </c>
      <c r="AB2037" s="30">
        <f t="shared" si="443"/>
        <v>0</v>
      </c>
      <c r="AC2037" s="30">
        <f t="shared" si="446"/>
        <v>654.18795359190563</v>
      </c>
    </row>
    <row r="2038" spans="1:29" x14ac:dyDescent="0.35">
      <c r="A2038" s="5">
        <v>45126.975397361108</v>
      </c>
      <c r="B2038" s="1">
        <v>1</v>
      </c>
      <c r="C2038" s="6">
        <v>942.86</v>
      </c>
      <c r="D2038" s="6">
        <v>1</v>
      </c>
      <c r="E2038" s="7" t="s">
        <v>19</v>
      </c>
      <c r="F2038" s="5">
        <v>45127.400506284721</v>
      </c>
      <c r="G2038" s="1">
        <v>2</v>
      </c>
      <c r="H2038" s="5">
        <v>45126.961612303239</v>
      </c>
      <c r="I2038" s="7" t="s">
        <v>48</v>
      </c>
      <c r="J2038" s="7"/>
      <c r="K2038" s="7" t="s">
        <v>30</v>
      </c>
      <c r="L2038" s="7" t="s">
        <v>31</v>
      </c>
      <c r="M2038" s="7" t="s">
        <v>32</v>
      </c>
      <c r="N2038" s="7" t="s">
        <v>33</v>
      </c>
      <c r="O2038" s="7" t="s">
        <v>30</v>
      </c>
      <c r="P2038" s="25">
        <f t="shared" si="447"/>
        <v>2037</v>
      </c>
      <c r="Q2038" s="28">
        <f t="shared" si="444"/>
        <v>45108</v>
      </c>
      <c r="R2038" s="28" t="str">
        <f t="shared" si="434"/>
        <v>OTA</v>
      </c>
      <c r="S2038" s="28" t="str">
        <f t="shared" si="435"/>
        <v>OTA</v>
      </c>
      <c r="T2038" s="29">
        <f t="shared" si="436"/>
        <v>7.326007326007326E-4</v>
      </c>
      <c r="U2038" s="29">
        <f t="shared" si="445"/>
        <v>7.326007326007326E-4</v>
      </c>
      <c r="V2038" s="30">
        <f t="shared" si="437"/>
        <v>141.429</v>
      </c>
      <c r="W2038" s="30">
        <f t="shared" si="438"/>
        <v>0</v>
      </c>
      <c r="X2038" s="30">
        <f t="shared" si="439"/>
        <v>0</v>
      </c>
      <c r="Y2038" s="30">
        <f t="shared" si="440"/>
        <v>16.97148</v>
      </c>
      <c r="Z2038" s="30">
        <f t="shared" si="441"/>
        <v>115</v>
      </c>
      <c r="AA2038" s="30">
        <f t="shared" si="442"/>
        <v>1.4652014652014651</v>
      </c>
      <c r="AB2038" s="30">
        <f t="shared" si="443"/>
        <v>0</v>
      </c>
      <c r="AC2038" s="30">
        <f t="shared" si="446"/>
        <v>667.99431853479859</v>
      </c>
    </row>
    <row r="2039" spans="1:29" x14ac:dyDescent="0.35">
      <c r="A2039" s="5">
        <v>45127.011694351851</v>
      </c>
      <c r="B2039" s="1">
        <v>1</v>
      </c>
      <c r="C2039" s="6">
        <v>848.57</v>
      </c>
      <c r="D2039" s="6">
        <v>1</v>
      </c>
      <c r="E2039" s="7" t="s">
        <v>19</v>
      </c>
      <c r="F2039" s="5">
        <v>45127.416666666664</v>
      </c>
      <c r="G2039" s="1">
        <v>2</v>
      </c>
      <c r="H2039" s="5">
        <v>45117.47572829861</v>
      </c>
      <c r="I2039" s="7" t="s">
        <v>48</v>
      </c>
      <c r="J2039" s="7"/>
      <c r="K2039" s="7"/>
      <c r="L2039" s="7" t="s">
        <v>21</v>
      </c>
      <c r="M2039" s="7" t="s">
        <v>54</v>
      </c>
      <c r="N2039" s="7" t="s">
        <v>28</v>
      </c>
      <c r="O2039" s="7" t="s">
        <v>46</v>
      </c>
      <c r="P2039" s="25">
        <f t="shared" si="447"/>
        <v>2038</v>
      </c>
      <c r="Q2039" s="28">
        <f t="shared" si="444"/>
        <v>45108</v>
      </c>
      <c r="R2039" s="28" t="str">
        <f t="shared" si="434"/>
        <v>WEB</v>
      </c>
      <c r="S2039" s="28" t="str">
        <f t="shared" si="435"/>
        <v>WEBSITE</v>
      </c>
      <c r="T2039" s="29">
        <f t="shared" si="436"/>
        <v>1.6863406408094434E-3</v>
      </c>
      <c r="U2039" s="29">
        <f t="shared" si="445"/>
        <v>1.6863406408094434E-3</v>
      </c>
      <c r="V2039" s="30">
        <f t="shared" si="437"/>
        <v>8.4857000000000014</v>
      </c>
      <c r="W2039" s="30">
        <f t="shared" si="438"/>
        <v>50</v>
      </c>
      <c r="X2039" s="30">
        <f t="shared" si="439"/>
        <v>0</v>
      </c>
      <c r="Y2039" s="30">
        <f t="shared" si="440"/>
        <v>11.879980000000002</v>
      </c>
      <c r="Z2039" s="30">
        <f t="shared" si="441"/>
        <v>115</v>
      </c>
      <c r="AA2039" s="30">
        <f t="shared" si="442"/>
        <v>16.863406408094434</v>
      </c>
      <c r="AB2039" s="30">
        <f t="shared" si="443"/>
        <v>0</v>
      </c>
      <c r="AC2039" s="30">
        <f t="shared" si="446"/>
        <v>646.34091359190563</v>
      </c>
    </row>
    <row r="2040" spans="1:29" x14ac:dyDescent="0.35">
      <c r="A2040" s="5">
        <v>45126.415633645833</v>
      </c>
      <c r="B2040" s="1">
        <v>1</v>
      </c>
      <c r="C2040" s="6">
        <v>1555.8</v>
      </c>
      <c r="D2040" s="6">
        <v>1</v>
      </c>
      <c r="E2040" s="7" t="s">
        <v>19</v>
      </c>
      <c r="F2040" s="5">
        <v>45127.458333333336</v>
      </c>
      <c r="G2040" s="1">
        <v>4</v>
      </c>
      <c r="H2040" s="5">
        <v>45126.183462314817</v>
      </c>
      <c r="I2040" s="7" t="s">
        <v>63</v>
      </c>
      <c r="J2040" s="7"/>
      <c r="K2040" s="7" t="s">
        <v>30</v>
      </c>
      <c r="L2040" s="7" t="s">
        <v>31</v>
      </c>
      <c r="M2040" s="7" t="s">
        <v>32</v>
      </c>
      <c r="N2040" s="7" t="s">
        <v>33</v>
      </c>
      <c r="O2040" s="7" t="s">
        <v>30</v>
      </c>
      <c r="P2040" s="25">
        <f t="shared" si="447"/>
        <v>2039</v>
      </c>
      <c r="Q2040" s="28">
        <f t="shared" si="444"/>
        <v>45108</v>
      </c>
      <c r="R2040" s="28" t="str">
        <f t="shared" si="434"/>
        <v>OTA</v>
      </c>
      <c r="S2040" s="28" t="str">
        <f t="shared" si="435"/>
        <v>OTA</v>
      </c>
      <c r="T2040" s="29">
        <f t="shared" si="436"/>
        <v>7.326007326007326E-4</v>
      </c>
      <c r="U2040" s="29">
        <f t="shared" si="445"/>
        <v>7.326007326007326E-4</v>
      </c>
      <c r="V2040" s="30">
        <f t="shared" si="437"/>
        <v>233.36999999999998</v>
      </c>
      <c r="W2040" s="30">
        <f t="shared" si="438"/>
        <v>0</v>
      </c>
      <c r="X2040" s="30">
        <f t="shared" si="439"/>
        <v>0</v>
      </c>
      <c r="Y2040" s="30">
        <f t="shared" si="440"/>
        <v>28.004399999999997</v>
      </c>
      <c r="Z2040" s="30">
        <f t="shared" si="441"/>
        <v>115</v>
      </c>
      <c r="AA2040" s="30">
        <f t="shared" si="442"/>
        <v>1.4652014652014651</v>
      </c>
      <c r="AB2040" s="30">
        <f t="shared" si="443"/>
        <v>0</v>
      </c>
      <c r="AC2040" s="30">
        <f t="shared" si="446"/>
        <v>1177.9603985347985</v>
      </c>
    </row>
    <row r="2041" spans="1:29" x14ac:dyDescent="0.35">
      <c r="A2041" s="5">
        <v>45126.779983310182</v>
      </c>
      <c r="B2041" s="1">
        <v>2</v>
      </c>
      <c r="C2041" s="6">
        <v>2732.14</v>
      </c>
      <c r="D2041" s="6">
        <v>1</v>
      </c>
      <c r="E2041" s="7" t="s">
        <v>19</v>
      </c>
      <c r="F2041" s="5">
        <v>45128.321616435183</v>
      </c>
      <c r="G2041" s="1">
        <v>4</v>
      </c>
      <c r="H2041" s="5">
        <v>44962.753956203705</v>
      </c>
      <c r="I2041" s="7" t="s">
        <v>63</v>
      </c>
      <c r="J2041" s="7"/>
      <c r="K2041" s="7" t="s">
        <v>30</v>
      </c>
      <c r="L2041" s="7" t="s">
        <v>31</v>
      </c>
      <c r="M2041" s="7" t="s">
        <v>34</v>
      </c>
      <c r="N2041" s="7" t="s">
        <v>33</v>
      </c>
      <c r="O2041" s="7" t="s">
        <v>30</v>
      </c>
      <c r="P2041" s="25">
        <f t="shared" si="447"/>
        <v>2040</v>
      </c>
      <c r="Q2041" s="28">
        <f t="shared" si="444"/>
        <v>45108</v>
      </c>
      <c r="R2041" s="28" t="str">
        <f t="shared" si="434"/>
        <v>OTA</v>
      </c>
      <c r="S2041" s="28" t="str">
        <f t="shared" si="435"/>
        <v>OTA</v>
      </c>
      <c r="T2041" s="29">
        <f t="shared" si="436"/>
        <v>1.4652014652014652E-3</v>
      </c>
      <c r="U2041" s="29">
        <f t="shared" si="445"/>
        <v>1.4652014652014652E-3</v>
      </c>
      <c r="V2041" s="30">
        <f t="shared" si="437"/>
        <v>409.82099999999997</v>
      </c>
      <c r="W2041" s="30">
        <f t="shared" si="438"/>
        <v>0</v>
      </c>
      <c r="X2041" s="30">
        <f t="shared" si="439"/>
        <v>0</v>
      </c>
      <c r="Y2041" s="30">
        <f t="shared" si="440"/>
        <v>49.178519999999992</v>
      </c>
      <c r="Z2041" s="30">
        <f t="shared" si="441"/>
        <v>153.33333333333331</v>
      </c>
      <c r="AA2041" s="30">
        <f t="shared" si="442"/>
        <v>2.9304029304029302</v>
      </c>
      <c r="AB2041" s="30">
        <f t="shared" si="443"/>
        <v>0</v>
      </c>
      <c r="AC2041" s="30">
        <f t="shared" si="446"/>
        <v>2116.8767437362635</v>
      </c>
    </row>
    <row r="2042" spans="1:29" x14ac:dyDescent="0.35">
      <c r="A2042" s="5">
        <v>45126.791180243054</v>
      </c>
      <c r="B2042" s="1">
        <v>3</v>
      </c>
      <c r="C2042" s="6">
        <v>1414.28</v>
      </c>
      <c r="D2042" s="6">
        <v>1</v>
      </c>
      <c r="E2042" s="7" t="s">
        <v>19</v>
      </c>
      <c r="F2042" s="5">
        <v>45129.29085099537</v>
      </c>
      <c r="G2042" s="1">
        <v>1</v>
      </c>
      <c r="H2042" s="5">
        <v>44958.055334456018</v>
      </c>
      <c r="I2042" s="7" t="s">
        <v>49</v>
      </c>
      <c r="J2042" s="7"/>
      <c r="K2042" s="7" t="s">
        <v>30</v>
      </c>
      <c r="L2042" s="7" t="s">
        <v>31</v>
      </c>
      <c r="M2042" s="7" t="s">
        <v>32</v>
      </c>
      <c r="N2042" s="7" t="s">
        <v>33</v>
      </c>
      <c r="O2042" s="7" t="s">
        <v>30</v>
      </c>
      <c r="P2042" s="25">
        <f t="shared" si="447"/>
        <v>2041</v>
      </c>
      <c r="Q2042" s="28">
        <f t="shared" si="444"/>
        <v>45108</v>
      </c>
      <c r="R2042" s="28" t="str">
        <f t="shared" si="434"/>
        <v>OTA</v>
      </c>
      <c r="S2042" s="28" t="str">
        <f t="shared" si="435"/>
        <v>OTA</v>
      </c>
      <c r="T2042" s="29">
        <f t="shared" si="436"/>
        <v>2.1978021978021978E-3</v>
      </c>
      <c r="U2042" s="29">
        <f t="shared" si="445"/>
        <v>2.1978021978021978E-3</v>
      </c>
      <c r="V2042" s="30">
        <f t="shared" si="437"/>
        <v>212.142</v>
      </c>
      <c r="W2042" s="30">
        <f t="shared" si="438"/>
        <v>0</v>
      </c>
      <c r="X2042" s="30">
        <f t="shared" si="439"/>
        <v>0</v>
      </c>
      <c r="Y2042" s="30">
        <f t="shared" si="440"/>
        <v>25.457039999999999</v>
      </c>
      <c r="Z2042" s="30">
        <f t="shared" si="441"/>
        <v>191.66666666666666</v>
      </c>
      <c r="AA2042" s="30">
        <f t="shared" si="442"/>
        <v>4.395604395604396</v>
      </c>
      <c r="AB2042" s="30">
        <f t="shared" si="443"/>
        <v>0</v>
      </c>
      <c r="AC2042" s="30">
        <f t="shared" si="446"/>
        <v>980.61868893772885</v>
      </c>
    </row>
    <row r="2043" spans="1:29" x14ac:dyDescent="0.35">
      <c r="A2043" s="5">
        <v>45126.686412974537</v>
      </c>
      <c r="B2043" s="1">
        <v>3</v>
      </c>
      <c r="C2043" s="6">
        <v>1504.96</v>
      </c>
      <c r="D2043" s="6">
        <v>1</v>
      </c>
      <c r="E2043" s="7" t="s">
        <v>19</v>
      </c>
      <c r="F2043" s="5">
        <v>45129.32613760417</v>
      </c>
      <c r="G2043" s="1">
        <v>1</v>
      </c>
      <c r="H2043" s="5">
        <v>45120.556050497682</v>
      </c>
      <c r="I2043" s="7" t="s">
        <v>49</v>
      </c>
      <c r="J2043" s="7"/>
      <c r="K2043" s="7" t="s">
        <v>50</v>
      </c>
      <c r="L2043" s="7" t="s">
        <v>31</v>
      </c>
      <c r="M2043" s="7" t="s">
        <v>32</v>
      </c>
      <c r="N2043" s="7" t="s">
        <v>23</v>
      </c>
      <c r="O2043" s="7" t="s">
        <v>51</v>
      </c>
      <c r="P2043" s="25">
        <f t="shared" si="447"/>
        <v>2042</v>
      </c>
      <c r="Q2043" s="28">
        <f t="shared" si="444"/>
        <v>45108</v>
      </c>
      <c r="R2043" s="28" t="str">
        <f t="shared" si="434"/>
        <v>OTA</v>
      </c>
      <c r="S2043" s="28" t="str">
        <f t="shared" si="435"/>
        <v>OTA</v>
      </c>
      <c r="T2043" s="29">
        <f t="shared" si="436"/>
        <v>2.1978021978021978E-3</v>
      </c>
      <c r="U2043" s="29">
        <f t="shared" si="445"/>
        <v>2.1978021978021978E-3</v>
      </c>
      <c r="V2043" s="30">
        <f t="shared" si="437"/>
        <v>225.744</v>
      </c>
      <c r="W2043" s="30">
        <f t="shared" si="438"/>
        <v>0</v>
      </c>
      <c r="X2043" s="30">
        <f t="shared" si="439"/>
        <v>0</v>
      </c>
      <c r="Y2043" s="30">
        <f t="shared" si="440"/>
        <v>27.089279999999999</v>
      </c>
      <c r="Z2043" s="30">
        <f t="shared" si="441"/>
        <v>191.66666666666666</v>
      </c>
      <c r="AA2043" s="30">
        <f t="shared" si="442"/>
        <v>4.395604395604396</v>
      </c>
      <c r="AB2043" s="30">
        <f t="shared" si="443"/>
        <v>0</v>
      </c>
      <c r="AC2043" s="30">
        <f t="shared" si="446"/>
        <v>1056.0644489377289</v>
      </c>
    </row>
    <row r="2044" spans="1:29" x14ac:dyDescent="0.35">
      <c r="A2044" s="5">
        <v>45126.982975729166</v>
      </c>
      <c r="B2044" s="1">
        <v>1</v>
      </c>
      <c r="C2044" s="6">
        <v>415.71</v>
      </c>
      <c r="D2044" s="6">
        <v>1</v>
      </c>
      <c r="E2044" s="7" t="s">
        <v>19</v>
      </c>
      <c r="F2044" s="5">
        <v>45127.458333333336</v>
      </c>
      <c r="G2044" s="1">
        <v>1</v>
      </c>
      <c r="H2044" s="5">
        <v>45123.965698946762</v>
      </c>
      <c r="I2044" s="7" t="s">
        <v>49</v>
      </c>
      <c r="J2044" s="7"/>
      <c r="K2044" s="7" t="s">
        <v>60</v>
      </c>
      <c r="L2044" s="7" t="s">
        <v>21</v>
      </c>
      <c r="M2044" s="7" t="s">
        <v>22</v>
      </c>
      <c r="N2044" s="7" t="s">
        <v>23</v>
      </c>
      <c r="O2044" s="7" t="s">
        <v>61</v>
      </c>
      <c r="P2044" s="25">
        <f t="shared" si="447"/>
        <v>2043</v>
      </c>
      <c r="Q2044" s="28">
        <f t="shared" si="444"/>
        <v>45108</v>
      </c>
      <c r="R2044" s="28" t="str">
        <f t="shared" si="434"/>
        <v>WEB</v>
      </c>
      <c r="S2044" s="28" t="str">
        <f t="shared" si="435"/>
        <v>META</v>
      </c>
      <c r="T2044" s="29">
        <f t="shared" si="436"/>
        <v>1.6863406408094434E-3</v>
      </c>
      <c r="U2044" s="29">
        <f t="shared" si="445"/>
        <v>1.6863406408094434E-3</v>
      </c>
      <c r="V2044" s="30">
        <f t="shared" si="437"/>
        <v>0</v>
      </c>
      <c r="W2044" s="30">
        <f t="shared" si="438"/>
        <v>0</v>
      </c>
      <c r="X2044" s="30">
        <f t="shared" si="439"/>
        <v>0</v>
      </c>
      <c r="Y2044" s="30">
        <f t="shared" si="440"/>
        <v>7.4827799999999991</v>
      </c>
      <c r="Z2044" s="30">
        <f t="shared" si="441"/>
        <v>115</v>
      </c>
      <c r="AA2044" s="30">
        <f t="shared" si="442"/>
        <v>0</v>
      </c>
      <c r="AB2044" s="30">
        <f t="shared" si="443"/>
        <v>0</v>
      </c>
      <c r="AC2044" s="30">
        <f t="shared" si="446"/>
        <v>293.22721999999999</v>
      </c>
    </row>
    <row r="2045" spans="1:29" x14ac:dyDescent="0.35">
      <c r="A2045" s="5">
        <v>45126.694974456019</v>
      </c>
      <c r="B2045" s="1">
        <v>2</v>
      </c>
      <c r="C2045" s="6">
        <v>1039.28</v>
      </c>
      <c r="D2045" s="6">
        <v>1</v>
      </c>
      <c r="E2045" s="7" t="s">
        <v>19</v>
      </c>
      <c r="F2045" s="5">
        <v>45128.380635914349</v>
      </c>
      <c r="G2045" s="1">
        <v>1</v>
      </c>
      <c r="H2045" s="5">
        <v>45124.767155833331</v>
      </c>
      <c r="I2045" s="7" t="s">
        <v>49</v>
      </c>
      <c r="J2045" s="7"/>
      <c r="K2045" s="7" t="s">
        <v>30</v>
      </c>
      <c r="L2045" s="7" t="s">
        <v>31</v>
      </c>
      <c r="M2045" s="7" t="s">
        <v>32</v>
      </c>
      <c r="N2045" s="7" t="s">
        <v>33</v>
      </c>
      <c r="O2045" s="7" t="s">
        <v>30</v>
      </c>
      <c r="P2045" s="25">
        <f t="shared" si="447"/>
        <v>2044</v>
      </c>
      <c r="Q2045" s="28">
        <f t="shared" si="444"/>
        <v>45108</v>
      </c>
      <c r="R2045" s="28" t="str">
        <f t="shared" si="434"/>
        <v>OTA</v>
      </c>
      <c r="S2045" s="28" t="str">
        <f t="shared" si="435"/>
        <v>OTA</v>
      </c>
      <c r="T2045" s="29">
        <f t="shared" si="436"/>
        <v>1.4652014652014652E-3</v>
      </c>
      <c r="U2045" s="29">
        <f t="shared" si="445"/>
        <v>1.4652014652014652E-3</v>
      </c>
      <c r="V2045" s="30">
        <f t="shared" si="437"/>
        <v>155.892</v>
      </c>
      <c r="W2045" s="30">
        <f t="shared" si="438"/>
        <v>0</v>
      </c>
      <c r="X2045" s="30">
        <f t="shared" si="439"/>
        <v>0</v>
      </c>
      <c r="Y2045" s="30">
        <f t="shared" si="440"/>
        <v>18.707039999999999</v>
      </c>
      <c r="Z2045" s="30">
        <f t="shared" si="441"/>
        <v>153.33333333333331</v>
      </c>
      <c r="AA2045" s="30">
        <f t="shared" si="442"/>
        <v>2.9304029304029302</v>
      </c>
      <c r="AB2045" s="30">
        <f t="shared" si="443"/>
        <v>0</v>
      </c>
      <c r="AC2045" s="30">
        <f t="shared" si="446"/>
        <v>708.41722373626374</v>
      </c>
    </row>
    <row r="2046" spans="1:29" x14ac:dyDescent="0.35">
      <c r="A2046" s="5">
        <v>45126.994133611108</v>
      </c>
      <c r="B2046" s="1">
        <v>1</v>
      </c>
      <c r="C2046" s="6">
        <v>519.64</v>
      </c>
      <c r="D2046" s="6">
        <v>1</v>
      </c>
      <c r="E2046" s="7" t="s">
        <v>19</v>
      </c>
      <c r="F2046" s="5">
        <v>45127.428026793983</v>
      </c>
      <c r="G2046" s="1">
        <v>1</v>
      </c>
      <c r="H2046" s="5">
        <v>45126.982774293981</v>
      </c>
      <c r="I2046" s="7" t="s">
        <v>49</v>
      </c>
      <c r="J2046" s="7"/>
      <c r="K2046" s="7" t="s">
        <v>30</v>
      </c>
      <c r="L2046" s="7" t="s">
        <v>31</v>
      </c>
      <c r="M2046" s="7" t="s">
        <v>32</v>
      </c>
      <c r="N2046" s="7" t="s">
        <v>33</v>
      </c>
      <c r="O2046" s="7" t="s">
        <v>30</v>
      </c>
      <c r="P2046" s="25">
        <f t="shared" si="447"/>
        <v>2045</v>
      </c>
      <c r="Q2046" s="28">
        <f t="shared" si="444"/>
        <v>45108</v>
      </c>
      <c r="R2046" s="28" t="str">
        <f t="shared" si="434"/>
        <v>OTA</v>
      </c>
      <c r="S2046" s="28" t="str">
        <f t="shared" si="435"/>
        <v>OTA</v>
      </c>
      <c r="T2046" s="29">
        <f t="shared" si="436"/>
        <v>7.326007326007326E-4</v>
      </c>
      <c r="U2046" s="29">
        <f t="shared" si="445"/>
        <v>7.326007326007326E-4</v>
      </c>
      <c r="V2046" s="30">
        <f t="shared" si="437"/>
        <v>77.945999999999998</v>
      </c>
      <c r="W2046" s="30">
        <f t="shared" si="438"/>
        <v>0</v>
      </c>
      <c r="X2046" s="30">
        <f t="shared" si="439"/>
        <v>0</v>
      </c>
      <c r="Y2046" s="30">
        <f t="shared" si="440"/>
        <v>9.3535199999999996</v>
      </c>
      <c r="Z2046" s="30">
        <f t="shared" si="441"/>
        <v>115</v>
      </c>
      <c r="AA2046" s="30">
        <f t="shared" si="442"/>
        <v>1.4652014652014651</v>
      </c>
      <c r="AB2046" s="30">
        <f t="shared" si="443"/>
        <v>0</v>
      </c>
      <c r="AC2046" s="30">
        <f t="shared" si="446"/>
        <v>315.87527853479855</v>
      </c>
    </row>
    <row r="2047" spans="1:29" x14ac:dyDescent="0.35">
      <c r="A2047" s="5">
        <v>45126.969552615737</v>
      </c>
      <c r="B2047" s="1">
        <v>1</v>
      </c>
      <c r="C2047" s="6">
        <v>519.64</v>
      </c>
      <c r="D2047" s="6">
        <v>1</v>
      </c>
      <c r="E2047" s="7" t="s">
        <v>19</v>
      </c>
      <c r="F2047" s="5">
        <v>45127.429741296299</v>
      </c>
      <c r="G2047" s="1">
        <v>1</v>
      </c>
      <c r="H2047" s="5">
        <v>45126.957500069446</v>
      </c>
      <c r="I2047" s="7" t="s">
        <v>49</v>
      </c>
      <c r="J2047" s="7"/>
      <c r="K2047" s="7" t="s">
        <v>30</v>
      </c>
      <c r="L2047" s="7" t="s">
        <v>31</v>
      </c>
      <c r="M2047" s="7" t="s">
        <v>32</v>
      </c>
      <c r="N2047" s="7" t="s">
        <v>33</v>
      </c>
      <c r="O2047" s="7" t="s">
        <v>30</v>
      </c>
      <c r="P2047" s="25">
        <f t="shared" si="447"/>
        <v>2046</v>
      </c>
      <c r="Q2047" s="28">
        <f t="shared" si="444"/>
        <v>45108</v>
      </c>
      <c r="R2047" s="28" t="str">
        <f t="shared" si="434"/>
        <v>OTA</v>
      </c>
      <c r="S2047" s="28" t="str">
        <f t="shared" si="435"/>
        <v>OTA</v>
      </c>
      <c r="T2047" s="29">
        <f t="shared" si="436"/>
        <v>7.326007326007326E-4</v>
      </c>
      <c r="U2047" s="29">
        <f t="shared" si="445"/>
        <v>7.326007326007326E-4</v>
      </c>
      <c r="V2047" s="30">
        <f t="shared" si="437"/>
        <v>77.945999999999998</v>
      </c>
      <c r="W2047" s="30">
        <f t="shared" si="438"/>
        <v>0</v>
      </c>
      <c r="X2047" s="30">
        <f t="shared" si="439"/>
        <v>0</v>
      </c>
      <c r="Y2047" s="30">
        <f t="shared" si="440"/>
        <v>9.3535199999999996</v>
      </c>
      <c r="Z2047" s="30">
        <f t="shared" si="441"/>
        <v>115</v>
      </c>
      <c r="AA2047" s="30">
        <f t="shared" si="442"/>
        <v>1.4652014652014651</v>
      </c>
      <c r="AB2047" s="30">
        <f t="shared" si="443"/>
        <v>0</v>
      </c>
      <c r="AC2047" s="30">
        <f t="shared" si="446"/>
        <v>315.87527853479855</v>
      </c>
    </row>
    <row r="2048" spans="1:29" x14ac:dyDescent="0.35">
      <c r="A2048" s="5">
        <v>45126.726375150465</v>
      </c>
      <c r="B2048" s="1">
        <v>2</v>
      </c>
      <c r="C2048" s="6">
        <v>1039.28</v>
      </c>
      <c r="D2048" s="6">
        <v>1</v>
      </c>
      <c r="E2048" s="7" t="s">
        <v>19</v>
      </c>
      <c r="F2048" s="5">
        <v>45128.248755011577</v>
      </c>
      <c r="G2048" s="1">
        <v>1</v>
      </c>
      <c r="H2048" s="5">
        <v>45126.460198171299</v>
      </c>
      <c r="I2048" s="7" t="s">
        <v>49</v>
      </c>
      <c r="J2048" s="7"/>
      <c r="K2048" s="7" t="s">
        <v>30</v>
      </c>
      <c r="L2048" s="7" t="s">
        <v>31</v>
      </c>
      <c r="M2048" s="7" t="s">
        <v>32</v>
      </c>
      <c r="N2048" s="7" t="s">
        <v>33</v>
      </c>
      <c r="O2048" s="7" t="s">
        <v>30</v>
      </c>
      <c r="P2048" s="25">
        <f t="shared" si="447"/>
        <v>2047</v>
      </c>
      <c r="Q2048" s="28">
        <f t="shared" si="444"/>
        <v>45108</v>
      </c>
      <c r="R2048" s="28" t="str">
        <f t="shared" si="434"/>
        <v>OTA</v>
      </c>
      <c r="S2048" s="28" t="str">
        <f t="shared" si="435"/>
        <v>OTA</v>
      </c>
      <c r="T2048" s="29">
        <f t="shared" si="436"/>
        <v>1.4652014652014652E-3</v>
      </c>
      <c r="U2048" s="29">
        <f t="shared" si="445"/>
        <v>1.4652014652014652E-3</v>
      </c>
      <c r="V2048" s="30">
        <f t="shared" si="437"/>
        <v>155.892</v>
      </c>
      <c r="W2048" s="30">
        <f t="shared" si="438"/>
        <v>0</v>
      </c>
      <c r="X2048" s="30">
        <f t="shared" si="439"/>
        <v>0</v>
      </c>
      <c r="Y2048" s="30">
        <f t="shared" si="440"/>
        <v>18.707039999999999</v>
      </c>
      <c r="Z2048" s="30">
        <f t="shared" si="441"/>
        <v>153.33333333333331</v>
      </c>
      <c r="AA2048" s="30">
        <f t="shared" si="442"/>
        <v>2.9304029304029302</v>
      </c>
      <c r="AB2048" s="30">
        <f t="shared" si="443"/>
        <v>0</v>
      </c>
      <c r="AC2048" s="30">
        <f t="shared" si="446"/>
        <v>708.41722373626374</v>
      </c>
    </row>
    <row r="2049" spans="1:29" x14ac:dyDescent="0.35">
      <c r="A2049" s="5">
        <v>45126.702586817133</v>
      </c>
      <c r="B2049" s="1">
        <v>1</v>
      </c>
      <c r="C2049" s="6">
        <v>519.64</v>
      </c>
      <c r="D2049" s="6">
        <v>1</v>
      </c>
      <c r="E2049" s="7" t="s">
        <v>19</v>
      </c>
      <c r="F2049" s="5">
        <v>45127.458333333336</v>
      </c>
      <c r="G2049" s="1">
        <v>1</v>
      </c>
      <c r="H2049" s="5">
        <v>45126.505490972224</v>
      </c>
      <c r="I2049" s="7" t="s">
        <v>49</v>
      </c>
      <c r="J2049" s="7"/>
      <c r="K2049" s="7" t="s">
        <v>30</v>
      </c>
      <c r="L2049" s="7" t="s">
        <v>31</v>
      </c>
      <c r="M2049" s="7" t="s">
        <v>32</v>
      </c>
      <c r="N2049" s="7" t="s">
        <v>33</v>
      </c>
      <c r="O2049" s="7" t="s">
        <v>30</v>
      </c>
      <c r="P2049" s="25">
        <f t="shared" si="447"/>
        <v>2048</v>
      </c>
      <c r="Q2049" s="28">
        <f t="shared" si="444"/>
        <v>45108</v>
      </c>
      <c r="R2049" s="28" t="str">
        <f t="shared" si="434"/>
        <v>OTA</v>
      </c>
      <c r="S2049" s="28" t="str">
        <f t="shared" si="435"/>
        <v>OTA</v>
      </c>
      <c r="T2049" s="29">
        <f t="shared" si="436"/>
        <v>7.326007326007326E-4</v>
      </c>
      <c r="U2049" s="29">
        <f t="shared" si="445"/>
        <v>7.326007326007326E-4</v>
      </c>
      <c r="V2049" s="30">
        <f t="shared" si="437"/>
        <v>77.945999999999998</v>
      </c>
      <c r="W2049" s="30">
        <f t="shared" si="438"/>
        <v>0</v>
      </c>
      <c r="X2049" s="30">
        <f t="shared" si="439"/>
        <v>0</v>
      </c>
      <c r="Y2049" s="30">
        <f t="shared" si="440"/>
        <v>9.3535199999999996</v>
      </c>
      <c r="Z2049" s="30">
        <f t="shared" si="441"/>
        <v>115</v>
      </c>
      <c r="AA2049" s="30">
        <f t="shared" si="442"/>
        <v>1.4652014652014651</v>
      </c>
      <c r="AB2049" s="30">
        <f t="shared" si="443"/>
        <v>0</v>
      </c>
      <c r="AC2049" s="30">
        <f t="shared" si="446"/>
        <v>315.87527853479855</v>
      </c>
    </row>
    <row r="2050" spans="1:29" x14ac:dyDescent="0.35">
      <c r="A2050" s="5">
        <v>45127.041859131947</v>
      </c>
      <c r="B2050" s="1">
        <v>1</v>
      </c>
      <c r="C2050" s="6">
        <v>504.05</v>
      </c>
      <c r="D2050" s="6">
        <v>1</v>
      </c>
      <c r="E2050" s="7" t="s">
        <v>19</v>
      </c>
      <c r="F2050" s="5">
        <v>45127.259522476852</v>
      </c>
      <c r="G2050" s="1">
        <v>1</v>
      </c>
      <c r="H2050" s="5">
        <v>45127.041668067126</v>
      </c>
      <c r="I2050" s="7" t="s">
        <v>49</v>
      </c>
      <c r="J2050" s="7"/>
      <c r="K2050" s="7"/>
      <c r="L2050" s="7" t="s">
        <v>21</v>
      </c>
      <c r="M2050" s="7" t="s">
        <v>52</v>
      </c>
      <c r="N2050" s="7" t="s">
        <v>23</v>
      </c>
      <c r="O2050" s="7" t="s">
        <v>24</v>
      </c>
      <c r="P2050" s="25">
        <f t="shared" si="447"/>
        <v>2049</v>
      </c>
      <c r="Q2050" s="28">
        <f t="shared" si="444"/>
        <v>45108</v>
      </c>
      <c r="R2050" s="28" t="str">
        <f t="shared" ref="R2050:R2113" si="448">IFERROR(VLOOKUP($M2050,rate_mapping,2,FALSE),"")</f>
        <v>WEB</v>
      </c>
      <c r="S2050" s="28" t="str">
        <f t="shared" ref="S2050:S2113" si="449">IFERROR(VLOOKUP($O2050,source_mapping,2,FALSE),"")</f>
        <v>OFFLINE</v>
      </c>
      <c r="T2050" s="29">
        <f t="shared" ref="T2050:T2113" si="450">IFERROR($B2050/SUMIFS($B:$B,$L:$L,$L2050,$Q:$Q,$Q2050),0)</f>
        <v>1.6863406408094434E-3</v>
      </c>
      <c r="U2050" s="29">
        <f t="shared" si="445"/>
        <v>1.6863406408094434E-3</v>
      </c>
      <c r="V2050" s="30">
        <f t="shared" ref="V2050:V2113" si="451">MAX(IFERROR(VLOOKUP($S2050,channel_code_cost,3,FALSE)*$C2050,0),IFERROR(VLOOKUP($R2050,rate_code_cost,3,FALSE)*$C2050,0))</f>
        <v>0</v>
      </c>
      <c r="W2050" s="30">
        <f t="shared" ref="W2050:W2113" si="452">MAX(IFERROR(VLOOKUP($S2050,channel_code_cost,2,FALSE)*$D2050,0),IFERROR(VLOOKUP($R2050,rate_code_cost,2,FALSE)*$D2050,0))</f>
        <v>0</v>
      </c>
      <c r="X2050" s="30">
        <f t="shared" ref="X2050:X2113" si="453">MAX(IFERROR(VLOOKUP($S2050,channel_code_cost,4,FALSE)*$C2050,0),IFERROR(VLOOKUP($R2050,rate_code_cost,4,FALSE)*$C2050,0))</f>
        <v>0</v>
      </c>
      <c r="Y2050" s="30">
        <f t="shared" ref="Y2050:Y2113" si="454">MAX(IFERROR(VLOOKUP($S2050,channel_code_cost,5,FALSE)*$C2050,0),IFERROR(VLOOKUP($R2050,rate_code_cost,5,FALSE)*$C2050,0))</f>
        <v>7.0567000000000002</v>
      </c>
      <c r="Z2050" s="30">
        <f t="shared" ref="Z2050:Z2113" si="455">hk_departure_cost+(($B2050-1)*hk_stay_cost)</f>
        <v>115</v>
      </c>
      <c r="AA2050" s="30">
        <f t="shared" ref="AA2050:AA2113" si="456">IFERROR(VLOOKUP($S2050,channel_code_cost,6,FALSE)*$U2050,0)</f>
        <v>0</v>
      </c>
      <c r="AB2050" s="30">
        <f t="shared" ref="AB2050:AB2113" si="457">IFERROR(VLOOKUP($L2050,segment_p_cost,2,FALSE)*$T2050,0)</f>
        <v>0</v>
      </c>
      <c r="AC2050" s="30">
        <f t="shared" si="446"/>
        <v>381.99329999999998</v>
      </c>
    </row>
    <row r="2051" spans="1:29" x14ac:dyDescent="0.35">
      <c r="A2051" s="5">
        <v>45126.720054641206</v>
      </c>
      <c r="B2051" s="1">
        <v>4</v>
      </c>
      <c r="C2051" s="6">
        <v>2337.35</v>
      </c>
      <c r="D2051" s="6">
        <v>1</v>
      </c>
      <c r="E2051" s="7" t="s">
        <v>19</v>
      </c>
      <c r="F2051" s="5">
        <v>45130.276919432872</v>
      </c>
      <c r="G2051" s="1">
        <v>1</v>
      </c>
      <c r="H2051" s="5">
        <v>45043.594236863428</v>
      </c>
      <c r="I2051" s="7" t="s">
        <v>49</v>
      </c>
      <c r="J2051" s="7"/>
      <c r="K2051" s="7" t="s">
        <v>38</v>
      </c>
      <c r="L2051" s="7" t="s">
        <v>31</v>
      </c>
      <c r="M2051" s="7" t="s">
        <v>32</v>
      </c>
      <c r="N2051" s="7" t="s">
        <v>23</v>
      </c>
      <c r="O2051" s="7" t="s">
        <v>38</v>
      </c>
      <c r="P2051" s="25">
        <f t="shared" si="447"/>
        <v>2050</v>
      </c>
      <c r="Q2051" s="28">
        <f t="shared" ref="Q2051:Q2114" si="458">DATE(YEAR($A2051),MONTH($A2051),1)</f>
        <v>45108</v>
      </c>
      <c r="R2051" s="28" t="str">
        <f t="shared" si="448"/>
        <v>OTA</v>
      </c>
      <c r="S2051" s="28" t="str">
        <f t="shared" si="449"/>
        <v>OTA</v>
      </c>
      <c r="T2051" s="29">
        <f t="shared" si="450"/>
        <v>2.9304029304029304E-3</v>
      </c>
      <c r="U2051" s="29">
        <f t="shared" ref="U2051:U2114" si="459">IFERROR($B2051/SUMIFS($B:$B,$L:$L,$L2051,$Q:$Q,$Q2051),0)</f>
        <v>2.9304029304029304E-3</v>
      </c>
      <c r="V2051" s="30">
        <f t="shared" si="451"/>
        <v>350.60249999999996</v>
      </c>
      <c r="W2051" s="30">
        <f t="shared" si="452"/>
        <v>0</v>
      </c>
      <c r="X2051" s="30">
        <f t="shared" si="453"/>
        <v>0</v>
      </c>
      <c r="Y2051" s="30">
        <f t="shared" si="454"/>
        <v>42.072299999999998</v>
      </c>
      <c r="Z2051" s="30">
        <f t="shared" si="455"/>
        <v>230</v>
      </c>
      <c r="AA2051" s="30">
        <f t="shared" si="456"/>
        <v>5.8608058608058604</v>
      </c>
      <c r="AB2051" s="30">
        <f t="shared" si="457"/>
        <v>0</v>
      </c>
      <c r="AC2051" s="30">
        <f t="shared" ref="AC2051:AC2114" si="460">C2051-SUM(V2051:AB2051)</f>
        <v>1708.8143941391941</v>
      </c>
    </row>
    <row r="2052" spans="1:29" x14ac:dyDescent="0.35">
      <c r="A2052" s="5">
        <v>45126.903346400461</v>
      </c>
      <c r="B2052" s="1">
        <v>3</v>
      </c>
      <c r="C2052" s="6">
        <v>1657.5</v>
      </c>
      <c r="D2052" s="6">
        <v>1</v>
      </c>
      <c r="E2052" s="7" t="s">
        <v>19</v>
      </c>
      <c r="F2052" s="5">
        <v>45129.291666666664</v>
      </c>
      <c r="G2052" s="1">
        <v>1</v>
      </c>
      <c r="H2052" s="5">
        <v>45023.858117048614</v>
      </c>
      <c r="I2052" s="7" t="s">
        <v>49</v>
      </c>
      <c r="J2052" s="7"/>
      <c r="K2052" s="7" t="s">
        <v>50</v>
      </c>
      <c r="L2052" s="7" t="s">
        <v>31</v>
      </c>
      <c r="M2052" s="7" t="s">
        <v>32</v>
      </c>
      <c r="N2052" s="7" t="s">
        <v>33</v>
      </c>
      <c r="O2052" s="7" t="s">
        <v>51</v>
      </c>
      <c r="P2052" s="25">
        <f t="shared" ref="P2052:P2115" si="461">P2051+1</f>
        <v>2051</v>
      </c>
      <c r="Q2052" s="28">
        <f t="shared" si="458"/>
        <v>45108</v>
      </c>
      <c r="R2052" s="28" t="str">
        <f t="shared" si="448"/>
        <v>OTA</v>
      </c>
      <c r="S2052" s="28" t="str">
        <f t="shared" si="449"/>
        <v>OTA</v>
      </c>
      <c r="T2052" s="29">
        <f t="shared" si="450"/>
        <v>2.1978021978021978E-3</v>
      </c>
      <c r="U2052" s="29">
        <f t="shared" si="459"/>
        <v>2.1978021978021978E-3</v>
      </c>
      <c r="V2052" s="30">
        <f t="shared" si="451"/>
        <v>248.625</v>
      </c>
      <c r="W2052" s="30">
        <f t="shared" si="452"/>
        <v>0</v>
      </c>
      <c r="X2052" s="30">
        <f t="shared" si="453"/>
        <v>0</v>
      </c>
      <c r="Y2052" s="30">
        <f t="shared" si="454"/>
        <v>29.834999999999997</v>
      </c>
      <c r="Z2052" s="30">
        <f t="shared" si="455"/>
        <v>191.66666666666666</v>
      </c>
      <c r="AA2052" s="30">
        <f t="shared" si="456"/>
        <v>4.395604395604396</v>
      </c>
      <c r="AB2052" s="30">
        <f t="shared" si="457"/>
        <v>0</v>
      </c>
      <c r="AC2052" s="30">
        <f t="shared" si="460"/>
        <v>1182.9777289377289</v>
      </c>
    </row>
    <row r="2053" spans="1:29" x14ac:dyDescent="0.35">
      <c r="A2053" s="5">
        <v>45126.982040381947</v>
      </c>
      <c r="B2053" s="1">
        <v>3</v>
      </c>
      <c r="C2053" s="6">
        <v>1755</v>
      </c>
      <c r="D2053" s="6">
        <v>1</v>
      </c>
      <c r="E2053" s="7" t="s">
        <v>19</v>
      </c>
      <c r="F2053" s="5">
        <v>45129.31966144676</v>
      </c>
      <c r="G2053" s="1">
        <v>1</v>
      </c>
      <c r="H2053" s="5">
        <v>45030.172706365738</v>
      </c>
      <c r="I2053" s="7" t="s">
        <v>49</v>
      </c>
      <c r="J2053" s="7"/>
      <c r="K2053" s="7" t="s">
        <v>30</v>
      </c>
      <c r="L2053" s="7" t="s">
        <v>31</v>
      </c>
      <c r="M2053" s="7" t="s">
        <v>34</v>
      </c>
      <c r="N2053" s="7" t="s">
        <v>33</v>
      </c>
      <c r="O2053" s="7" t="s">
        <v>30</v>
      </c>
      <c r="P2053" s="25">
        <f t="shared" si="461"/>
        <v>2052</v>
      </c>
      <c r="Q2053" s="28">
        <f t="shared" si="458"/>
        <v>45108</v>
      </c>
      <c r="R2053" s="28" t="str">
        <f t="shared" si="448"/>
        <v>OTA</v>
      </c>
      <c r="S2053" s="28" t="str">
        <f t="shared" si="449"/>
        <v>OTA</v>
      </c>
      <c r="T2053" s="29">
        <f t="shared" si="450"/>
        <v>2.1978021978021978E-3</v>
      </c>
      <c r="U2053" s="29">
        <f t="shared" si="459"/>
        <v>2.1978021978021978E-3</v>
      </c>
      <c r="V2053" s="30">
        <f t="shared" si="451"/>
        <v>263.25</v>
      </c>
      <c r="W2053" s="30">
        <f t="shared" si="452"/>
        <v>0</v>
      </c>
      <c r="X2053" s="30">
        <f t="shared" si="453"/>
        <v>0</v>
      </c>
      <c r="Y2053" s="30">
        <f t="shared" si="454"/>
        <v>31.589999999999996</v>
      </c>
      <c r="Z2053" s="30">
        <f t="shared" si="455"/>
        <v>191.66666666666666</v>
      </c>
      <c r="AA2053" s="30">
        <f t="shared" si="456"/>
        <v>4.395604395604396</v>
      </c>
      <c r="AB2053" s="30">
        <f t="shared" si="457"/>
        <v>0</v>
      </c>
      <c r="AC2053" s="30">
        <f t="shared" si="460"/>
        <v>1264.097728937729</v>
      </c>
    </row>
    <row r="2054" spans="1:29" x14ac:dyDescent="0.35">
      <c r="A2054" s="5">
        <v>45126.676850682874</v>
      </c>
      <c r="B2054" s="1">
        <v>2</v>
      </c>
      <c r="C2054" s="6">
        <v>1375</v>
      </c>
      <c r="D2054" s="6">
        <v>1</v>
      </c>
      <c r="E2054" s="7" t="s">
        <v>19</v>
      </c>
      <c r="F2054" s="5">
        <v>45128.458333333336</v>
      </c>
      <c r="G2054" s="1">
        <v>1</v>
      </c>
      <c r="H2054" s="5">
        <v>45074.654296793982</v>
      </c>
      <c r="I2054" s="7" t="s">
        <v>49</v>
      </c>
      <c r="J2054" s="7"/>
      <c r="K2054" s="7" t="s">
        <v>30</v>
      </c>
      <c r="L2054" s="7" t="s">
        <v>31</v>
      </c>
      <c r="M2054" s="7" t="s">
        <v>32</v>
      </c>
      <c r="N2054" s="7" t="s">
        <v>33</v>
      </c>
      <c r="O2054" s="7" t="s">
        <v>30</v>
      </c>
      <c r="P2054" s="25">
        <f t="shared" si="461"/>
        <v>2053</v>
      </c>
      <c r="Q2054" s="28">
        <f t="shared" si="458"/>
        <v>45108</v>
      </c>
      <c r="R2054" s="28" t="str">
        <f t="shared" si="448"/>
        <v>OTA</v>
      </c>
      <c r="S2054" s="28" t="str">
        <f t="shared" si="449"/>
        <v>OTA</v>
      </c>
      <c r="T2054" s="29">
        <f t="shared" si="450"/>
        <v>1.4652014652014652E-3</v>
      </c>
      <c r="U2054" s="29">
        <f t="shared" si="459"/>
        <v>1.4652014652014652E-3</v>
      </c>
      <c r="V2054" s="30">
        <f t="shared" si="451"/>
        <v>206.25</v>
      </c>
      <c r="W2054" s="30">
        <f t="shared" si="452"/>
        <v>0</v>
      </c>
      <c r="X2054" s="30">
        <f t="shared" si="453"/>
        <v>0</v>
      </c>
      <c r="Y2054" s="30">
        <f t="shared" si="454"/>
        <v>24.749999999999996</v>
      </c>
      <c r="Z2054" s="30">
        <f t="shared" si="455"/>
        <v>153.33333333333331</v>
      </c>
      <c r="AA2054" s="30">
        <f t="shared" si="456"/>
        <v>2.9304029304029302</v>
      </c>
      <c r="AB2054" s="30">
        <f t="shared" si="457"/>
        <v>0</v>
      </c>
      <c r="AC2054" s="30">
        <f t="shared" si="460"/>
        <v>987.73626373626371</v>
      </c>
    </row>
    <row r="2055" spans="1:29" x14ac:dyDescent="0.35">
      <c r="A2055" s="5">
        <v>45126.635211562498</v>
      </c>
      <c r="B2055" s="1">
        <v>2</v>
      </c>
      <c r="C2055" s="6">
        <v>1157.1400000000001</v>
      </c>
      <c r="D2055" s="6">
        <v>1</v>
      </c>
      <c r="E2055" s="7" t="s">
        <v>19</v>
      </c>
      <c r="F2055" s="5">
        <v>45128.436968668982</v>
      </c>
      <c r="G2055" s="1">
        <v>1</v>
      </c>
      <c r="H2055" s="5">
        <v>45032.602560509258</v>
      </c>
      <c r="I2055" s="7" t="s">
        <v>49</v>
      </c>
      <c r="J2055" s="7"/>
      <c r="K2055" s="7" t="s">
        <v>30</v>
      </c>
      <c r="L2055" s="7" t="s">
        <v>31</v>
      </c>
      <c r="M2055" s="7" t="s">
        <v>34</v>
      </c>
      <c r="N2055" s="7" t="s">
        <v>33</v>
      </c>
      <c r="O2055" s="7" t="s">
        <v>30</v>
      </c>
      <c r="P2055" s="25">
        <f t="shared" si="461"/>
        <v>2054</v>
      </c>
      <c r="Q2055" s="28">
        <f t="shared" si="458"/>
        <v>45108</v>
      </c>
      <c r="R2055" s="28" t="str">
        <f t="shared" si="448"/>
        <v>OTA</v>
      </c>
      <c r="S2055" s="28" t="str">
        <f t="shared" si="449"/>
        <v>OTA</v>
      </c>
      <c r="T2055" s="29">
        <f t="shared" si="450"/>
        <v>1.4652014652014652E-3</v>
      </c>
      <c r="U2055" s="29">
        <f t="shared" si="459"/>
        <v>1.4652014652014652E-3</v>
      </c>
      <c r="V2055" s="30">
        <f t="shared" si="451"/>
        <v>173.571</v>
      </c>
      <c r="W2055" s="30">
        <f t="shared" si="452"/>
        <v>0</v>
      </c>
      <c r="X2055" s="30">
        <f t="shared" si="453"/>
        <v>0</v>
      </c>
      <c r="Y2055" s="30">
        <f t="shared" si="454"/>
        <v>20.828520000000001</v>
      </c>
      <c r="Z2055" s="30">
        <f t="shared" si="455"/>
        <v>153.33333333333331</v>
      </c>
      <c r="AA2055" s="30">
        <f t="shared" si="456"/>
        <v>2.9304029304029302</v>
      </c>
      <c r="AB2055" s="30">
        <f t="shared" si="457"/>
        <v>0</v>
      </c>
      <c r="AC2055" s="30">
        <f t="shared" si="460"/>
        <v>806.47674373626387</v>
      </c>
    </row>
    <row r="2056" spans="1:29" x14ac:dyDescent="0.35">
      <c r="A2056" s="5">
        <v>45126.7895225463</v>
      </c>
      <c r="B2056" s="1">
        <v>2</v>
      </c>
      <c r="C2056" s="6">
        <v>876.7</v>
      </c>
      <c r="D2056" s="6">
        <v>1</v>
      </c>
      <c r="E2056" s="7" t="s">
        <v>19</v>
      </c>
      <c r="F2056" s="5">
        <v>45128.458333333336</v>
      </c>
      <c r="G2056" s="1">
        <v>1</v>
      </c>
      <c r="H2056" s="5">
        <v>44960.677220266203</v>
      </c>
      <c r="I2056" s="7" t="s">
        <v>49</v>
      </c>
      <c r="J2056" s="7"/>
      <c r="K2056" s="7" t="s">
        <v>30</v>
      </c>
      <c r="L2056" s="7" t="s">
        <v>31</v>
      </c>
      <c r="M2056" s="7" t="s">
        <v>34</v>
      </c>
      <c r="N2056" s="7" t="s">
        <v>33</v>
      </c>
      <c r="O2056" s="7" t="s">
        <v>30</v>
      </c>
      <c r="P2056" s="25">
        <f t="shared" si="461"/>
        <v>2055</v>
      </c>
      <c r="Q2056" s="28">
        <f t="shared" si="458"/>
        <v>45108</v>
      </c>
      <c r="R2056" s="28" t="str">
        <f t="shared" si="448"/>
        <v>OTA</v>
      </c>
      <c r="S2056" s="28" t="str">
        <f t="shared" si="449"/>
        <v>OTA</v>
      </c>
      <c r="T2056" s="29">
        <f t="shared" si="450"/>
        <v>1.4652014652014652E-3</v>
      </c>
      <c r="U2056" s="29">
        <f t="shared" si="459"/>
        <v>1.4652014652014652E-3</v>
      </c>
      <c r="V2056" s="30">
        <f t="shared" si="451"/>
        <v>131.505</v>
      </c>
      <c r="W2056" s="30">
        <f t="shared" si="452"/>
        <v>0</v>
      </c>
      <c r="X2056" s="30">
        <f t="shared" si="453"/>
        <v>0</v>
      </c>
      <c r="Y2056" s="30">
        <f t="shared" si="454"/>
        <v>15.7806</v>
      </c>
      <c r="Z2056" s="30">
        <f t="shared" si="455"/>
        <v>153.33333333333331</v>
      </c>
      <c r="AA2056" s="30">
        <f t="shared" si="456"/>
        <v>2.9304029304029302</v>
      </c>
      <c r="AB2056" s="30">
        <f t="shared" si="457"/>
        <v>0</v>
      </c>
      <c r="AC2056" s="30">
        <f t="shared" si="460"/>
        <v>573.15066373626382</v>
      </c>
    </row>
    <row r="2057" spans="1:29" x14ac:dyDescent="0.35">
      <c r="A2057" s="5">
        <v>45126.746967870371</v>
      </c>
      <c r="B2057" s="1">
        <v>2</v>
      </c>
      <c r="C2057" s="6">
        <v>1305.3599999999999</v>
      </c>
      <c r="D2057" s="6">
        <v>1</v>
      </c>
      <c r="E2057" s="7" t="s">
        <v>19</v>
      </c>
      <c r="F2057" s="5">
        <v>45128.389926608797</v>
      </c>
      <c r="G2057" s="1">
        <v>1</v>
      </c>
      <c r="H2057" s="5">
        <v>45044.598045335646</v>
      </c>
      <c r="I2057" s="7" t="s">
        <v>53</v>
      </c>
      <c r="J2057" s="7"/>
      <c r="K2057" s="7" t="s">
        <v>50</v>
      </c>
      <c r="L2057" s="7" t="s">
        <v>31</v>
      </c>
      <c r="M2057" s="7" t="s">
        <v>32</v>
      </c>
      <c r="N2057" s="7" t="s">
        <v>33</v>
      </c>
      <c r="O2057" s="7" t="s">
        <v>51</v>
      </c>
      <c r="P2057" s="25">
        <f t="shared" si="461"/>
        <v>2056</v>
      </c>
      <c r="Q2057" s="28">
        <f t="shared" si="458"/>
        <v>45108</v>
      </c>
      <c r="R2057" s="28" t="str">
        <f t="shared" si="448"/>
        <v>OTA</v>
      </c>
      <c r="S2057" s="28" t="str">
        <f t="shared" si="449"/>
        <v>OTA</v>
      </c>
      <c r="T2057" s="29">
        <f t="shared" si="450"/>
        <v>1.4652014652014652E-3</v>
      </c>
      <c r="U2057" s="29">
        <f t="shared" si="459"/>
        <v>1.4652014652014652E-3</v>
      </c>
      <c r="V2057" s="30">
        <f t="shared" si="451"/>
        <v>195.80399999999997</v>
      </c>
      <c r="W2057" s="30">
        <f t="shared" si="452"/>
        <v>0</v>
      </c>
      <c r="X2057" s="30">
        <f t="shared" si="453"/>
        <v>0</v>
      </c>
      <c r="Y2057" s="30">
        <f t="shared" si="454"/>
        <v>23.496479999999995</v>
      </c>
      <c r="Z2057" s="30">
        <f t="shared" si="455"/>
        <v>153.33333333333331</v>
      </c>
      <c r="AA2057" s="30">
        <f t="shared" si="456"/>
        <v>2.9304029304029302</v>
      </c>
      <c r="AB2057" s="30">
        <f t="shared" si="457"/>
        <v>0</v>
      </c>
      <c r="AC2057" s="30">
        <f t="shared" si="460"/>
        <v>929.79578373626373</v>
      </c>
    </row>
    <row r="2058" spans="1:29" x14ac:dyDescent="0.35">
      <c r="A2058" s="5">
        <v>45126.989855567132</v>
      </c>
      <c r="B2058" s="1">
        <v>3</v>
      </c>
      <c r="C2058" s="6">
        <v>2038.66</v>
      </c>
      <c r="D2058" s="6">
        <v>1</v>
      </c>
      <c r="E2058" s="7" t="s">
        <v>19</v>
      </c>
      <c r="F2058" s="5">
        <v>45129.313702372689</v>
      </c>
      <c r="G2058" s="1">
        <v>1</v>
      </c>
      <c r="H2058" s="5">
        <v>45094.694921608796</v>
      </c>
      <c r="I2058" s="7" t="s">
        <v>53</v>
      </c>
      <c r="J2058" s="7"/>
      <c r="K2058" s="7" t="s">
        <v>30</v>
      </c>
      <c r="L2058" s="7" t="s">
        <v>31</v>
      </c>
      <c r="M2058" s="7" t="s">
        <v>34</v>
      </c>
      <c r="N2058" s="7" t="s">
        <v>33</v>
      </c>
      <c r="O2058" s="7" t="s">
        <v>30</v>
      </c>
      <c r="P2058" s="25">
        <f t="shared" si="461"/>
        <v>2057</v>
      </c>
      <c r="Q2058" s="28">
        <f t="shared" si="458"/>
        <v>45108</v>
      </c>
      <c r="R2058" s="28" t="str">
        <f t="shared" si="448"/>
        <v>OTA</v>
      </c>
      <c r="S2058" s="28" t="str">
        <f t="shared" si="449"/>
        <v>OTA</v>
      </c>
      <c r="T2058" s="29">
        <f t="shared" si="450"/>
        <v>2.1978021978021978E-3</v>
      </c>
      <c r="U2058" s="29">
        <f t="shared" si="459"/>
        <v>2.1978021978021978E-3</v>
      </c>
      <c r="V2058" s="30">
        <f t="shared" si="451"/>
        <v>305.79899999999998</v>
      </c>
      <c r="W2058" s="30">
        <f t="shared" si="452"/>
        <v>0</v>
      </c>
      <c r="X2058" s="30">
        <f t="shared" si="453"/>
        <v>0</v>
      </c>
      <c r="Y2058" s="30">
        <f t="shared" si="454"/>
        <v>36.695879999999995</v>
      </c>
      <c r="Z2058" s="30">
        <f t="shared" si="455"/>
        <v>191.66666666666666</v>
      </c>
      <c r="AA2058" s="30">
        <f t="shared" si="456"/>
        <v>4.395604395604396</v>
      </c>
      <c r="AB2058" s="30">
        <f t="shared" si="457"/>
        <v>0</v>
      </c>
      <c r="AC2058" s="30">
        <f t="shared" si="460"/>
        <v>1500.102848937729</v>
      </c>
    </row>
    <row r="2059" spans="1:29" x14ac:dyDescent="0.35">
      <c r="A2059" s="5">
        <v>45126.952789756942</v>
      </c>
      <c r="B2059" s="1">
        <v>1</v>
      </c>
      <c r="C2059" s="6">
        <v>603.65</v>
      </c>
      <c r="D2059" s="6">
        <v>1</v>
      </c>
      <c r="E2059" s="7" t="s">
        <v>19</v>
      </c>
      <c r="F2059" s="5">
        <v>45127.40372840278</v>
      </c>
      <c r="G2059" s="1">
        <v>1</v>
      </c>
      <c r="H2059" s="5">
        <v>45126.952444166665</v>
      </c>
      <c r="I2059" s="7" t="s">
        <v>53</v>
      </c>
      <c r="J2059" s="7"/>
      <c r="K2059" s="7"/>
      <c r="L2059" s="7" t="s">
        <v>21</v>
      </c>
      <c r="M2059" s="7" t="s">
        <v>52</v>
      </c>
      <c r="N2059" s="7" t="s">
        <v>23</v>
      </c>
      <c r="O2059" s="7" t="s">
        <v>24</v>
      </c>
      <c r="P2059" s="25">
        <f t="shared" si="461"/>
        <v>2058</v>
      </c>
      <c r="Q2059" s="28">
        <f t="shared" si="458"/>
        <v>45108</v>
      </c>
      <c r="R2059" s="28" t="str">
        <f t="shared" si="448"/>
        <v>WEB</v>
      </c>
      <c r="S2059" s="28" t="str">
        <f t="shared" si="449"/>
        <v>OFFLINE</v>
      </c>
      <c r="T2059" s="29">
        <f t="shared" si="450"/>
        <v>1.6863406408094434E-3</v>
      </c>
      <c r="U2059" s="29">
        <f t="shared" si="459"/>
        <v>1.6863406408094434E-3</v>
      </c>
      <c r="V2059" s="30">
        <f t="shared" si="451"/>
        <v>0</v>
      </c>
      <c r="W2059" s="30">
        <f t="shared" si="452"/>
        <v>0</v>
      </c>
      <c r="X2059" s="30">
        <f t="shared" si="453"/>
        <v>0</v>
      </c>
      <c r="Y2059" s="30">
        <f t="shared" si="454"/>
        <v>8.4511000000000003</v>
      </c>
      <c r="Z2059" s="30">
        <f t="shared" si="455"/>
        <v>115</v>
      </c>
      <c r="AA2059" s="30">
        <f t="shared" si="456"/>
        <v>0</v>
      </c>
      <c r="AB2059" s="30">
        <f t="shared" si="457"/>
        <v>0</v>
      </c>
      <c r="AC2059" s="30">
        <f t="shared" si="460"/>
        <v>480.19889999999998</v>
      </c>
    </row>
    <row r="2060" spans="1:29" x14ac:dyDescent="0.35">
      <c r="A2060" s="5">
        <v>45126.867965324076</v>
      </c>
      <c r="B2060" s="1">
        <v>1</v>
      </c>
      <c r="C2060" s="6">
        <v>691.07</v>
      </c>
      <c r="D2060" s="6">
        <v>1</v>
      </c>
      <c r="E2060" s="7" t="s">
        <v>19</v>
      </c>
      <c r="F2060" s="5">
        <v>45127.452989201389</v>
      </c>
      <c r="G2060" s="1">
        <v>1</v>
      </c>
      <c r="H2060" s="5">
        <v>45057.672506759256</v>
      </c>
      <c r="I2060" s="7" t="s">
        <v>53</v>
      </c>
      <c r="J2060" s="7"/>
      <c r="K2060" s="7" t="s">
        <v>30</v>
      </c>
      <c r="L2060" s="7" t="s">
        <v>31</v>
      </c>
      <c r="M2060" s="7" t="s">
        <v>34</v>
      </c>
      <c r="N2060" s="7" t="s">
        <v>33</v>
      </c>
      <c r="O2060" s="7" t="s">
        <v>30</v>
      </c>
      <c r="P2060" s="25">
        <f t="shared" si="461"/>
        <v>2059</v>
      </c>
      <c r="Q2060" s="28">
        <f t="shared" si="458"/>
        <v>45108</v>
      </c>
      <c r="R2060" s="28" t="str">
        <f t="shared" si="448"/>
        <v>OTA</v>
      </c>
      <c r="S2060" s="28" t="str">
        <f t="shared" si="449"/>
        <v>OTA</v>
      </c>
      <c r="T2060" s="29">
        <f t="shared" si="450"/>
        <v>7.326007326007326E-4</v>
      </c>
      <c r="U2060" s="29">
        <f t="shared" si="459"/>
        <v>7.326007326007326E-4</v>
      </c>
      <c r="V2060" s="30">
        <f t="shared" si="451"/>
        <v>103.6605</v>
      </c>
      <c r="W2060" s="30">
        <f t="shared" si="452"/>
        <v>0</v>
      </c>
      <c r="X2060" s="30">
        <f t="shared" si="453"/>
        <v>0</v>
      </c>
      <c r="Y2060" s="30">
        <f t="shared" si="454"/>
        <v>12.439259999999999</v>
      </c>
      <c r="Z2060" s="30">
        <f t="shared" si="455"/>
        <v>115</v>
      </c>
      <c r="AA2060" s="30">
        <f t="shared" si="456"/>
        <v>1.4652014652014651</v>
      </c>
      <c r="AB2060" s="30">
        <f t="shared" si="457"/>
        <v>0</v>
      </c>
      <c r="AC2060" s="30">
        <f t="shared" si="460"/>
        <v>458.50503853479859</v>
      </c>
    </row>
    <row r="2061" spans="1:29" x14ac:dyDescent="0.35">
      <c r="A2061" s="5">
        <v>45127.594386932869</v>
      </c>
      <c r="B2061" s="1">
        <v>2</v>
      </c>
      <c r="C2061" s="6">
        <v>1771.43</v>
      </c>
      <c r="D2061" s="6">
        <v>1</v>
      </c>
      <c r="E2061" s="7" t="s">
        <v>19</v>
      </c>
      <c r="F2061" s="5">
        <v>45129.451262615738</v>
      </c>
      <c r="G2061" s="1">
        <v>1</v>
      </c>
      <c r="H2061" s="5">
        <v>45127.410436226855</v>
      </c>
      <c r="I2061" s="7" t="s">
        <v>20</v>
      </c>
      <c r="J2061" s="7"/>
      <c r="K2061" s="7"/>
      <c r="L2061" s="7" t="s">
        <v>21</v>
      </c>
      <c r="M2061" s="7" t="s">
        <v>99</v>
      </c>
      <c r="N2061" s="7" t="s">
        <v>28</v>
      </c>
      <c r="O2061" s="7" t="s">
        <v>46</v>
      </c>
      <c r="P2061" s="25">
        <f t="shared" si="461"/>
        <v>2060</v>
      </c>
      <c r="Q2061" s="28">
        <f t="shared" si="458"/>
        <v>45108</v>
      </c>
      <c r="R2061" s="28" t="str">
        <f t="shared" si="448"/>
        <v>WEB</v>
      </c>
      <c r="S2061" s="28" t="str">
        <f t="shared" si="449"/>
        <v>WEBSITE</v>
      </c>
      <c r="T2061" s="29">
        <f t="shared" si="450"/>
        <v>3.3726812816188868E-3</v>
      </c>
      <c r="U2061" s="29">
        <f t="shared" si="459"/>
        <v>3.3726812816188868E-3</v>
      </c>
      <c r="V2061" s="30">
        <f t="shared" si="451"/>
        <v>17.714300000000001</v>
      </c>
      <c r="W2061" s="30">
        <f t="shared" si="452"/>
        <v>50</v>
      </c>
      <c r="X2061" s="30">
        <f t="shared" si="453"/>
        <v>0</v>
      </c>
      <c r="Y2061" s="30">
        <f t="shared" si="454"/>
        <v>24.80002</v>
      </c>
      <c r="Z2061" s="30">
        <f t="shared" si="455"/>
        <v>153.33333333333331</v>
      </c>
      <c r="AA2061" s="30">
        <f t="shared" si="456"/>
        <v>33.726812816188868</v>
      </c>
      <c r="AB2061" s="30">
        <f t="shared" si="457"/>
        <v>0</v>
      </c>
      <c r="AC2061" s="30">
        <f t="shared" si="460"/>
        <v>1491.855533850478</v>
      </c>
    </row>
    <row r="2062" spans="1:29" x14ac:dyDescent="0.35">
      <c r="A2062" s="5">
        <v>45127.595283657407</v>
      </c>
      <c r="B2062" s="1">
        <v>2</v>
      </c>
      <c r="C2062" s="6">
        <v>1771.43</v>
      </c>
      <c r="D2062" s="6">
        <v>1</v>
      </c>
      <c r="E2062" s="7" t="s">
        <v>19</v>
      </c>
      <c r="F2062" s="5">
        <v>45129.451159837961</v>
      </c>
      <c r="G2062" s="1">
        <v>1</v>
      </c>
      <c r="H2062" s="5">
        <v>45127.410229537039</v>
      </c>
      <c r="I2062" s="7" t="s">
        <v>20</v>
      </c>
      <c r="J2062" s="7"/>
      <c r="K2062" s="7"/>
      <c r="L2062" s="7" t="s">
        <v>21</v>
      </c>
      <c r="M2062" s="7" t="s">
        <v>99</v>
      </c>
      <c r="N2062" s="7" t="s">
        <v>28</v>
      </c>
      <c r="O2062" s="7" t="s">
        <v>46</v>
      </c>
      <c r="P2062" s="25">
        <f t="shared" si="461"/>
        <v>2061</v>
      </c>
      <c r="Q2062" s="28">
        <f t="shared" si="458"/>
        <v>45108</v>
      </c>
      <c r="R2062" s="28" t="str">
        <f t="shared" si="448"/>
        <v>WEB</v>
      </c>
      <c r="S2062" s="28" t="str">
        <f t="shared" si="449"/>
        <v>WEBSITE</v>
      </c>
      <c r="T2062" s="29">
        <f t="shared" si="450"/>
        <v>3.3726812816188868E-3</v>
      </c>
      <c r="U2062" s="29">
        <f t="shared" si="459"/>
        <v>3.3726812816188868E-3</v>
      </c>
      <c r="V2062" s="30">
        <f t="shared" si="451"/>
        <v>17.714300000000001</v>
      </c>
      <c r="W2062" s="30">
        <f t="shared" si="452"/>
        <v>50</v>
      </c>
      <c r="X2062" s="30">
        <f t="shared" si="453"/>
        <v>0</v>
      </c>
      <c r="Y2062" s="30">
        <f t="shared" si="454"/>
        <v>24.80002</v>
      </c>
      <c r="Z2062" s="30">
        <f t="shared" si="455"/>
        <v>153.33333333333331</v>
      </c>
      <c r="AA2062" s="30">
        <f t="shared" si="456"/>
        <v>33.726812816188868</v>
      </c>
      <c r="AB2062" s="30">
        <f t="shared" si="457"/>
        <v>0</v>
      </c>
      <c r="AC2062" s="30">
        <f t="shared" si="460"/>
        <v>1491.855533850478</v>
      </c>
    </row>
    <row r="2063" spans="1:29" x14ac:dyDescent="0.35">
      <c r="A2063" s="5">
        <v>45127.937054803238</v>
      </c>
      <c r="B2063" s="1">
        <v>1</v>
      </c>
      <c r="C2063" s="6">
        <v>917.43</v>
      </c>
      <c r="D2063" s="6">
        <v>1</v>
      </c>
      <c r="E2063" s="7" t="s">
        <v>19</v>
      </c>
      <c r="F2063" s="5">
        <v>45128.452882349535</v>
      </c>
      <c r="G2063" s="1">
        <v>1</v>
      </c>
      <c r="H2063" s="5">
        <v>45126.440768159722</v>
      </c>
      <c r="I2063" s="7" t="s">
        <v>20</v>
      </c>
      <c r="J2063" s="7"/>
      <c r="K2063" s="7"/>
      <c r="L2063" s="7" t="s">
        <v>21</v>
      </c>
      <c r="M2063" s="7" t="s">
        <v>99</v>
      </c>
      <c r="N2063" s="7" t="s">
        <v>28</v>
      </c>
      <c r="O2063" s="7" t="s">
        <v>46</v>
      </c>
      <c r="P2063" s="25">
        <f t="shared" si="461"/>
        <v>2062</v>
      </c>
      <c r="Q2063" s="28">
        <f t="shared" si="458"/>
        <v>45108</v>
      </c>
      <c r="R2063" s="28" t="str">
        <f t="shared" si="448"/>
        <v>WEB</v>
      </c>
      <c r="S2063" s="28" t="str">
        <f t="shared" si="449"/>
        <v>WEBSITE</v>
      </c>
      <c r="T2063" s="29">
        <f t="shared" si="450"/>
        <v>1.6863406408094434E-3</v>
      </c>
      <c r="U2063" s="29">
        <f t="shared" si="459"/>
        <v>1.6863406408094434E-3</v>
      </c>
      <c r="V2063" s="30">
        <f t="shared" si="451"/>
        <v>9.1743000000000006</v>
      </c>
      <c r="W2063" s="30">
        <f t="shared" si="452"/>
        <v>50</v>
      </c>
      <c r="X2063" s="30">
        <f t="shared" si="453"/>
        <v>0</v>
      </c>
      <c r="Y2063" s="30">
        <f t="shared" si="454"/>
        <v>12.84402</v>
      </c>
      <c r="Z2063" s="30">
        <f t="shared" si="455"/>
        <v>115</v>
      </c>
      <c r="AA2063" s="30">
        <f t="shared" si="456"/>
        <v>16.863406408094434</v>
      </c>
      <c r="AB2063" s="30">
        <f t="shared" si="457"/>
        <v>0</v>
      </c>
      <c r="AC2063" s="30">
        <f t="shared" si="460"/>
        <v>713.54827359190551</v>
      </c>
    </row>
    <row r="2064" spans="1:29" x14ac:dyDescent="0.35">
      <c r="A2064" s="5">
        <v>45127.666059687501</v>
      </c>
      <c r="B2064" s="1">
        <v>1</v>
      </c>
      <c r="C2064" s="6">
        <v>800.89</v>
      </c>
      <c r="D2064" s="6">
        <v>1</v>
      </c>
      <c r="E2064" s="7" t="s">
        <v>19</v>
      </c>
      <c r="F2064" s="5">
        <v>45128.447805104166</v>
      </c>
      <c r="G2064" s="1">
        <v>2</v>
      </c>
      <c r="H2064" s="5">
        <v>45127.548352245372</v>
      </c>
      <c r="I2064" s="7" t="s">
        <v>20</v>
      </c>
      <c r="J2064" s="7"/>
      <c r="K2064" s="7"/>
      <c r="L2064" s="7" t="s">
        <v>21</v>
      </c>
      <c r="M2064" s="7" t="s">
        <v>52</v>
      </c>
      <c r="N2064" s="7" t="s">
        <v>23</v>
      </c>
      <c r="O2064" s="7" t="s">
        <v>24</v>
      </c>
      <c r="P2064" s="25">
        <f t="shared" si="461"/>
        <v>2063</v>
      </c>
      <c r="Q2064" s="28">
        <f t="shared" si="458"/>
        <v>45108</v>
      </c>
      <c r="R2064" s="28" t="str">
        <f t="shared" si="448"/>
        <v>WEB</v>
      </c>
      <c r="S2064" s="28" t="str">
        <f t="shared" si="449"/>
        <v>OFFLINE</v>
      </c>
      <c r="T2064" s="29">
        <f t="shared" si="450"/>
        <v>1.6863406408094434E-3</v>
      </c>
      <c r="U2064" s="29">
        <f t="shared" si="459"/>
        <v>1.6863406408094434E-3</v>
      </c>
      <c r="V2064" s="30">
        <f t="shared" si="451"/>
        <v>0</v>
      </c>
      <c r="W2064" s="30">
        <f t="shared" si="452"/>
        <v>0</v>
      </c>
      <c r="X2064" s="30">
        <f t="shared" si="453"/>
        <v>0</v>
      </c>
      <c r="Y2064" s="30">
        <f t="shared" si="454"/>
        <v>11.21246</v>
      </c>
      <c r="Z2064" s="30">
        <f t="shared" si="455"/>
        <v>115</v>
      </c>
      <c r="AA2064" s="30">
        <f t="shared" si="456"/>
        <v>0</v>
      </c>
      <c r="AB2064" s="30">
        <f t="shared" si="457"/>
        <v>0</v>
      </c>
      <c r="AC2064" s="30">
        <f t="shared" si="460"/>
        <v>674.67754000000002</v>
      </c>
    </row>
    <row r="2065" spans="1:29" x14ac:dyDescent="0.35">
      <c r="A2065" s="5">
        <v>45127.550025532408</v>
      </c>
      <c r="B2065" s="1">
        <v>1</v>
      </c>
      <c r="C2065" s="6">
        <v>773.46</v>
      </c>
      <c r="D2065" s="6">
        <v>1</v>
      </c>
      <c r="E2065" s="7" t="s">
        <v>19</v>
      </c>
      <c r="F2065" s="5">
        <v>45128.230976192128</v>
      </c>
      <c r="G2065" s="1">
        <v>2</v>
      </c>
      <c r="H2065" s="5">
        <v>44965.48416792824</v>
      </c>
      <c r="I2065" s="7" t="s">
        <v>20</v>
      </c>
      <c r="J2065" s="7"/>
      <c r="K2065" s="7" t="s">
        <v>50</v>
      </c>
      <c r="L2065" s="7" t="s">
        <v>31</v>
      </c>
      <c r="M2065" s="7" t="s">
        <v>32</v>
      </c>
      <c r="N2065" s="7" t="s">
        <v>28</v>
      </c>
      <c r="O2065" s="7" t="s">
        <v>51</v>
      </c>
      <c r="P2065" s="25">
        <f t="shared" si="461"/>
        <v>2064</v>
      </c>
      <c r="Q2065" s="28">
        <f t="shared" si="458"/>
        <v>45108</v>
      </c>
      <c r="R2065" s="28" t="str">
        <f t="shared" si="448"/>
        <v>OTA</v>
      </c>
      <c r="S2065" s="28" t="str">
        <f t="shared" si="449"/>
        <v>OTA</v>
      </c>
      <c r="T2065" s="29">
        <f t="shared" si="450"/>
        <v>7.326007326007326E-4</v>
      </c>
      <c r="U2065" s="29">
        <f t="shared" si="459"/>
        <v>7.326007326007326E-4</v>
      </c>
      <c r="V2065" s="30">
        <f t="shared" si="451"/>
        <v>116.01900000000001</v>
      </c>
      <c r="W2065" s="30">
        <f t="shared" si="452"/>
        <v>0</v>
      </c>
      <c r="X2065" s="30">
        <f t="shared" si="453"/>
        <v>0</v>
      </c>
      <c r="Y2065" s="30">
        <f t="shared" si="454"/>
        <v>13.922279999999999</v>
      </c>
      <c r="Z2065" s="30">
        <f t="shared" si="455"/>
        <v>115</v>
      </c>
      <c r="AA2065" s="30">
        <f t="shared" si="456"/>
        <v>1.4652014652014651</v>
      </c>
      <c r="AB2065" s="30">
        <f t="shared" si="457"/>
        <v>0</v>
      </c>
      <c r="AC2065" s="30">
        <f t="shared" si="460"/>
        <v>527.05351853479851</v>
      </c>
    </row>
    <row r="2066" spans="1:29" x14ac:dyDescent="0.35">
      <c r="A2066" s="5">
        <v>45127.75635679398</v>
      </c>
      <c r="B2066" s="1">
        <v>2</v>
      </c>
      <c r="C2066" s="6">
        <v>2654.46</v>
      </c>
      <c r="D2066" s="6">
        <v>1</v>
      </c>
      <c r="E2066" s="7" t="s">
        <v>19</v>
      </c>
      <c r="F2066" s="5">
        <v>45129.458333333336</v>
      </c>
      <c r="G2066" s="1">
        <v>2</v>
      </c>
      <c r="H2066" s="5">
        <v>45127.600135474539</v>
      </c>
      <c r="I2066" s="7" t="s">
        <v>41</v>
      </c>
      <c r="J2066" s="7"/>
      <c r="K2066" s="7" t="s">
        <v>35</v>
      </c>
      <c r="L2066" s="7" t="s">
        <v>31</v>
      </c>
      <c r="M2066" s="7" t="s">
        <v>32</v>
      </c>
      <c r="N2066" s="7" t="s">
        <v>33</v>
      </c>
      <c r="O2066" s="7" t="s">
        <v>47</v>
      </c>
      <c r="P2066" s="25">
        <f t="shared" si="461"/>
        <v>2065</v>
      </c>
      <c r="Q2066" s="28">
        <f t="shared" si="458"/>
        <v>45108</v>
      </c>
      <c r="R2066" s="28" t="str">
        <f t="shared" si="448"/>
        <v>OTA</v>
      </c>
      <c r="S2066" s="28" t="str">
        <f t="shared" si="449"/>
        <v>OTA</v>
      </c>
      <c r="T2066" s="29">
        <f t="shared" si="450"/>
        <v>1.4652014652014652E-3</v>
      </c>
      <c r="U2066" s="29">
        <f t="shared" si="459"/>
        <v>1.4652014652014652E-3</v>
      </c>
      <c r="V2066" s="30">
        <f t="shared" si="451"/>
        <v>398.16899999999998</v>
      </c>
      <c r="W2066" s="30">
        <f t="shared" si="452"/>
        <v>0</v>
      </c>
      <c r="X2066" s="30">
        <f t="shared" si="453"/>
        <v>0</v>
      </c>
      <c r="Y2066" s="30">
        <f t="shared" si="454"/>
        <v>47.780279999999998</v>
      </c>
      <c r="Z2066" s="30">
        <f t="shared" si="455"/>
        <v>153.33333333333331</v>
      </c>
      <c r="AA2066" s="30">
        <f t="shared" si="456"/>
        <v>2.9304029304029302</v>
      </c>
      <c r="AB2066" s="30">
        <f t="shared" si="457"/>
        <v>0</v>
      </c>
      <c r="AC2066" s="30">
        <f t="shared" si="460"/>
        <v>2052.2469837362637</v>
      </c>
    </row>
    <row r="2067" spans="1:29" x14ac:dyDescent="0.35">
      <c r="A2067" s="5">
        <v>45128.007721608796</v>
      </c>
      <c r="B2067" s="1">
        <v>1</v>
      </c>
      <c r="C2067" s="6">
        <v>800.52</v>
      </c>
      <c r="D2067" s="6">
        <v>1</v>
      </c>
      <c r="E2067" s="7" t="s">
        <v>19</v>
      </c>
      <c r="F2067" s="5">
        <v>45128.458333333336</v>
      </c>
      <c r="G2067" s="1">
        <v>2</v>
      </c>
      <c r="H2067" s="5">
        <v>45127.987640011575</v>
      </c>
      <c r="I2067" s="7" t="s">
        <v>41</v>
      </c>
      <c r="J2067" s="7"/>
      <c r="K2067" s="7" t="s">
        <v>38</v>
      </c>
      <c r="L2067" s="7" t="s">
        <v>31</v>
      </c>
      <c r="M2067" s="7" t="s">
        <v>32</v>
      </c>
      <c r="N2067" s="7" t="s">
        <v>23</v>
      </c>
      <c r="O2067" s="7" t="s">
        <v>38</v>
      </c>
      <c r="P2067" s="25">
        <f t="shared" si="461"/>
        <v>2066</v>
      </c>
      <c r="Q2067" s="28">
        <f t="shared" si="458"/>
        <v>45108</v>
      </c>
      <c r="R2067" s="28" t="str">
        <f t="shared" si="448"/>
        <v>OTA</v>
      </c>
      <c r="S2067" s="28" t="str">
        <f t="shared" si="449"/>
        <v>OTA</v>
      </c>
      <c r="T2067" s="29">
        <f t="shared" si="450"/>
        <v>7.326007326007326E-4</v>
      </c>
      <c r="U2067" s="29">
        <f t="shared" si="459"/>
        <v>7.326007326007326E-4</v>
      </c>
      <c r="V2067" s="30">
        <f t="shared" si="451"/>
        <v>120.07799999999999</v>
      </c>
      <c r="W2067" s="30">
        <f t="shared" si="452"/>
        <v>0</v>
      </c>
      <c r="X2067" s="30">
        <f t="shared" si="453"/>
        <v>0</v>
      </c>
      <c r="Y2067" s="30">
        <f t="shared" si="454"/>
        <v>14.409359999999998</v>
      </c>
      <c r="Z2067" s="30">
        <f t="shared" si="455"/>
        <v>115</v>
      </c>
      <c r="AA2067" s="30">
        <f t="shared" si="456"/>
        <v>1.4652014652014651</v>
      </c>
      <c r="AB2067" s="30">
        <f t="shared" si="457"/>
        <v>0</v>
      </c>
      <c r="AC2067" s="30">
        <f t="shared" si="460"/>
        <v>549.5674385347985</v>
      </c>
    </row>
    <row r="2068" spans="1:29" x14ac:dyDescent="0.35">
      <c r="A2068" s="5">
        <v>45128.013439085647</v>
      </c>
      <c r="B2068" s="1">
        <v>1</v>
      </c>
      <c r="C2068" s="6">
        <v>971.73</v>
      </c>
      <c r="D2068" s="6">
        <v>1</v>
      </c>
      <c r="E2068" s="7" t="s">
        <v>19</v>
      </c>
      <c r="F2068" s="5">
        <v>45128.396389918984</v>
      </c>
      <c r="G2068" s="1">
        <v>2</v>
      </c>
      <c r="H2068" s="5">
        <v>45128.006277997687</v>
      </c>
      <c r="I2068" s="7" t="s">
        <v>41</v>
      </c>
      <c r="J2068" s="7"/>
      <c r="K2068" s="7"/>
      <c r="L2068" s="7" t="s">
        <v>21</v>
      </c>
      <c r="M2068" s="7" t="s">
        <v>52</v>
      </c>
      <c r="N2068" s="7" t="s">
        <v>23</v>
      </c>
      <c r="O2068" s="7" t="s">
        <v>56</v>
      </c>
      <c r="P2068" s="25">
        <f t="shared" si="461"/>
        <v>2067</v>
      </c>
      <c r="Q2068" s="28">
        <f t="shared" si="458"/>
        <v>45108</v>
      </c>
      <c r="R2068" s="28" t="str">
        <f t="shared" si="448"/>
        <v>WEB</v>
      </c>
      <c r="S2068" s="28" t="str">
        <f t="shared" si="449"/>
        <v>OFFLINE</v>
      </c>
      <c r="T2068" s="29">
        <f t="shared" si="450"/>
        <v>1.6863406408094434E-3</v>
      </c>
      <c r="U2068" s="29">
        <f t="shared" si="459"/>
        <v>1.6863406408094434E-3</v>
      </c>
      <c r="V2068" s="30">
        <f t="shared" si="451"/>
        <v>0</v>
      </c>
      <c r="W2068" s="30">
        <f t="shared" si="452"/>
        <v>0</v>
      </c>
      <c r="X2068" s="30">
        <f t="shared" si="453"/>
        <v>0</v>
      </c>
      <c r="Y2068" s="30">
        <f t="shared" si="454"/>
        <v>13.60422</v>
      </c>
      <c r="Z2068" s="30">
        <f t="shared" si="455"/>
        <v>115</v>
      </c>
      <c r="AA2068" s="30">
        <f t="shared" si="456"/>
        <v>0</v>
      </c>
      <c r="AB2068" s="30">
        <f t="shared" si="457"/>
        <v>0</v>
      </c>
      <c r="AC2068" s="30">
        <f t="shared" si="460"/>
        <v>843.12578000000008</v>
      </c>
    </row>
    <row r="2069" spans="1:29" x14ac:dyDescent="0.35">
      <c r="A2069" s="5">
        <v>45127.868842071759</v>
      </c>
      <c r="B2069" s="1">
        <v>2</v>
      </c>
      <c r="C2069" s="6">
        <v>2716.96</v>
      </c>
      <c r="D2069" s="6">
        <v>1</v>
      </c>
      <c r="E2069" s="7" t="s">
        <v>19</v>
      </c>
      <c r="F2069" s="5">
        <v>45129.432552673614</v>
      </c>
      <c r="G2069" s="1">
        <v>1</v>
      </c>
      <c r="H2069" s="5">
        <v>44988.676875115743</v>
      </c>
      <c r="I2069" s="7" t="s">
        <v>41</v>
      </c>
      <c r="J2069" s="7"/>
      <c r="K2069" s="7" t="s">
        <v>35</v>
      </c>
      <c r="L2069" s="7" t="s">
        <v>31</v>
      </c>
      <c r="M2069" s="7" t="s">
        <v>32</v>
      </c>
      <c r="N2069" s="7" t="s">
        <v>33</v>
      </c>
      <c r="O2069" s="7" t="s">
        <v>35</v>
      </c>
      <c r="P2069" s="25">
        <f t="shared" si="461"/>
        <v>2068</v>
      </c>
      <c r="Q2069" s="28">
        <f t="shared" si="458"/>
        <v>45108</v>
      </c>
      <c r="R2069" s="28" t="str">
        <f t="shared" si="448"/>
        <v>OTA</v>
      </c>
      <c r="S2069" s="28" t="str">
        <f t="shared" si="449"/>
        <v>OTA</v>
      </c>
      <c r="T2069" s="29">
        <f t="shared" si="450"/>
        <v>1.4652014652014652E-3</v>
      </c>
      <c r="U2069" s="29">
        <f t="shared" si="459"/>
        <v>1.4652014652014652E-3</v>
      </c>
      <c r="V2069" s="30">
        <f t="shared" si="451"/>
        <v>407.54399999999998</v>
      </c>
      <c r="W2069" s="30">
        <f t="shared" si="452"/>
        <v>0</v>
      </c>
      <c r="X2069" s="30">
        <f t="shared" si="453"/>
        <v>0</v>
      </c>
      <c r="Y2069" s="30">
        <f t="shared" si="454"/>
        <v>48.905279999999998</v>
      </c>
      <c r="Z2069" s="30">
        <f t="shared" si="455"/>
        <v>153.33333333333331</v>
      </c>
      <c r="AA2069" s="30">
        <f t="shared" si="456"/>
        <v>2.9304029304029302</v>
      </c>
      <c r="AB2069" s="30">
        <f t="shared" si="457"/>
        <v>0</v>
      </c>
      <c r="AC2069" s="30">
        <f t="shared" si="460"/>
        <v>2104.2469837362637</v>
      </c>
    </row>
    <row r="2070" spans="1:29" x14ac:dyDescent="0.35">
      <c r="A2070" s="5">
        <v>45127.868276134257</v>
      </c>
      <c r="B2070" s="1">
        <v>2</v>
      </c>
      <c r="C2070" s="6">
        <v>3013.47</v>
      </c>
      <c r="D2070" s="6">
        <v>1</v>
      </c>
      <c r="E2070" s="7" t="s">
        <v>19</v>
      </c>
      <c r="F2070" s="5">
        <v>45129.452594097223</v>
      </c>
      <c r="G2070" s="1">
        <v>2</v>
      </c>
      <c r="H2070" s="5">
        <v>44988.673088043979</v>
      </c>
      <c r="I2070" s="7" t="s">
        <v>41</v>
      </c>
      <c r="J2070" s="7"/>
      <c r="K2070" s="7" t="s">
        <v>35</v>
      </c>
      <c r="L2070" s="7" t="s">
        <v>31</v>
      </c>
      <c r="M2070" s="7" t="s">
        <v>32</v>
      </c>
      <c r="N2070" s="7" t="s">
        <v>33</v>
      </c>
      <c r="O2070" s="7" t="s">
        <v>35</v>
      </c>
      <c r="P2070" s="25">
        <f t="shared" si="461"/>
        <v>2069</v>
      </c>
      <c r="Q2070" s="28">
        <f t="shared" si="458"/>
        <v>45108</v>
      </c>
      <c r="R2070" s="28" t="str">
        <f t="shared" si="448"/>
        <v>OTA</v>
      </c>
      <c r="S2070" s="28" t="str">
        <f t="shared" si="449"/>
        <v>OTA</v>
      </c>
      <c r="T2070" s="29">
        <f t="shared" si="450"/>
        <v>1.4652014652014652E-3</v>
      </c>
      <c r="U2070" s="29">
        <f t="shared" si="459"/>
        <v>1.4652014652014652E-3</v>
      </c>
      <c r="V2070" s="30">
        <f t="shared" si="451"/>
        <v>452.02049999999997</v>
      </c>
      <c r="W2070" s="30">
        <f t="shared" si="452"/>
        <v>0</v>
      </c>
      <c r="X2070" s="30">
        <f t="shared" si="453"/>
        <v>0</v>
      </c>
      <c r="Y2070" s="30">
        <f t="shared" si="454"/>
        <v>54.242459999999994</v>
      </c>
      <c r="Z2070" s="30">
        <f t="shared" si="455"/>
        <v>153.33333333333331</v>
      </c>
      <c r="AA2070" s="30">
        <f t="shared" si="456"/>
        <v>2.9304029304029302</v>
      </c>
      <c r="AB2070" s="30">
        <f t="shared" si="457"/>
        <v>0</v>
      </c>
      <c r="AC2070" s="30">
        <f t="shared" si="460"/>
        <v>2350.9433037362637</v>
      </c>
    </row>
    <row r="2071" spans="1:29" x14ac:dyDescent="0.35">
      <c r="A2071" s="5">
        <v>45127.644439178242</v>
      </c>
      <c r="B2071" s="1">
        <v>1</v>
      </c>
      <c r="C2071" s="6">
        <v>1098.21</v>
      </c>
      <c r="D2071" s="6">
        <v>1</v>
      </c>
      <c r="E2071" s="7" t="s">
        <v>19</v>
      </c>
      <c r="F2071" s="5">
        <v>45128.457015266205</v>
      </c>
      <c r="G2071" s="1">
        <v>2</v>
      </c>
      <c r="H2071" s="5">
        <v>45127.44028333333</v>
      </c>
      <c r="I2071" s="7" t="s">
        <v>41</v>
      </c>
      <c r="J2071" s="7"/>
      <c r="K2071" s="7"/>
      <c r="L2071" s="7" t="s">
        <v>21</v>
      </c>
      <c r="M2071" s="7" t="s">
        <v>52</v>
      </c>
      <c r="N2071" s="7" t="s">
        <v>23</v>
      </c>
      <c r="O2071" s="7" t="s">
        <v>24</v>
      </c>
      <c r="P2071" s="25">
        <f t="shared" si="461"/>
        <v>2070</v>
      </c>
      <c r="Q2071" s="28">
        <f t="shared" si="458"/>
        <v>45108</v>
      </c>
      <c r="R2071" s="28" t="str">
        <f t="shared" si="448"/>
        <v>WEB</v>
      </c>
      <c r="S2071" s="28" t="str">
        <f t="shared" si="449"/>
        <v>OFFLINE</v>
      </c>
      <c r="T2071" s="29">
        <f t="shared" si="450"/>
        <v>1.6863406408094434E-3</v>
      </c>
      <c r="U2071" s="29">
        <f t="shared" si="459"/>
        <v>1.6863406408094434E-3</v>
      </c>
      <c r="V2071" s="30">
        <f t="shared" si="451"/>
        <v>0</v>
      </c>
      <c r="W2071" s="30">
        <f t="shared" si="452"/>
        <v>0</v>
      </c>
      <c r="X2071" s="30">
        <f t="shared" si="453"/>
        <v>0</v>
      </c>
      <c r="Y2071" s="30">
        <f t="shared" si="454"/>
        <v>15.37494</v>
      </c>
      <c r="Z2071" s="30">
        <f t="shared" si="455"/>
        <v>115</v>
      </c>
      <c r="AA2071" s="30">
        <f t="shared" si="456"/>
        <v>0</v>
      </c>
      <c r="AB2071" s="30">
        <f t="shared" si="457"/>
        <v>0</v>
      </c>
      <c r="AC2071" s="30">
        <f t="shared" si="460"/>
        <v>967.83506</v>
      </c>
    </row>
    <row r="2072" spans="1:29" x14ac:dyDescent="0.35">
      <c r="A2072" s="5">
        <v>45127.710385150465</v>
      </c>
      <c r="B2072" s="1">
        <v>1</v>
      </c>
      <c r="C2072" s="6">
        <v>1529.46</v>
      </c>
      <c r="D2072" s="6">
        <v>1</v>
      </c>
      <c r="E2072" s="7" t="s">
        <v>19</v>
      </c>
      <c r="F2072" s="5">
        <v>45128.391031481478</v>
      </c>
      <c r="G2072" s="1">
        <v>2</v>
      </c>
      <c r="H2072" s="5">
        <v>45111.924088726853</v>
      </c>
      <c r="I2072" s="7" t="s">
        <v>41</v>
      </c>
      <c r="J2072" s="7"/>
      <c r="K2072" s="7" t="s">
        <v>30</v>
      </c>
      <c r="L2072" s="7" t="s">
        <v>31</v>
      </c>
      <c r="M2072" s="7" t="s">
        <v>32</v>
      </c>
      <c r="N2072" s="7" t="s">
        <v>33</v>
      </c>
      <c r="O2072" s="7" t="s">
        <v>30</v>
      </c>
      <c r="P2072" s="25">
        <f t="shared" si="461"/>
        <v>2071</v>
      </c>
      <c r="Q2072" s="28">
        <f t="shared" si="458"/>
        <v>45108</v>
      </c>
      <c r="R2072" s="28" t="str">
        <f t="shared" si="448"/>
        <v>OTA</v>
      </c>
      <c r="S2072" s="28" t="str">
        <f t="shared" si="449"/>
        <v>OTA</v>
      </c>
      <c r="T2072" s="29">
        <f t="shared" si="450"/>
        <v>7.326007326007326E-4</v>
      </c>
      <c r="U2072" s="29">
        <f t="shared" si="459"/>
        <v>7.326007326007326E-4</v>
      </c>
      <c r="V2072" s="30">
        <f t="shared" si="451"/>
        <v>229.41900000000001</v>
      </c>
      <c r="W2072" s="30">
        <f t="shared" si="452"/>
        <v>0</v>
      </c>
      <c r="X2072" s="30">
        <f t="shared" si="453"/>
        <v>0</v>
      </c>
      <c r="Y2072" s="30">
        <f t="shared" si="454"/>
        <v>27.530279999999998</v>
      </c>
      <c r="Z2072" s="30">
        <f t="shared" si="455"/>
        <v>115</v>
      </c>
      <c r="AA2072" s="30">
        <f t="shared" si="456"/>
        <v>1.4652014652014651</v>
      </c>
      <c r="AB2072" s="30">
        <f t="shared" si="457"/>
        <v>0</v>
      </c>
      <c r="AC2072" s="30">
        <f t="shared" si="460"/>
        <v>1156.0455185347987</v>
      </c>
    </row>
    <row r="2073" spans="1:29" x14ac:dyDescent="0.35">
      <c r="A2073" s="5">
        <v>45127.909224687501</v>
      </c>
      <c r="B2073" s="1">
        <v>3</v>
      </c>
      <c r="C2073" s="6">
        <v>4070</v>
      </c>
      <c r="D2073" s="6">
        <v>1</v>
      </c>
      <c r="E2073" s="7" t="s">
        <v>19</v>
      </c>
      <c r="F2073" s="5">
        <v>45130.25</v>
      </c>
      <c r="G2073" s="1">
        <v>2</v>
      </c>
      <c r="H2073" s="5">
        <v>45045.769217604167</v>
      </c>
      <c r="I2073" s="7" t="s">
        <v>41</v>
      </c>
      <c r="J2073" s="7"/>
      <c r="K2073" s="7"/>
      <c r="L2073" s="7" t="s">
        <v>21</v>
      </c>
      <c r="M2073" s="7" t="s">
        <v>64</v>
      </c>
      <c r="N2073" s="7" t="s">
        <v>28</v>
      </c>
      <c r="O2073" s="7" t="s">
        <v>46</v>
      </c>
      <c r="P2073" s="25">
        <f t="shared" si="461"/>
        <v>2072</v>
      </c>
      <c r="Q2073" s="28">
        <f t="shared" si="458"/>
        <v>45108</v>
      </c>
      <c r="R2073" s="28" t="str">
        <f t="shared" si="448"/>
        <v>WEB</v>
      </c>
      <c r="S2073" s="28" t="str">
        <f t="shared" si="449"/>
        <v>WEBSITE</v>
      </c>
      <c r="T2073" s="29">
        <f t="shared" si="450"/>
        <v>5.0590219224283303E-3</v>
      </c>
      <c r="U2073" s="29">
        <f t="shared" si="459"/>
        <v>5.0590219224283303E-3</v>
      </c>
      <c r="V2073" s="30">
        <f t="shared" si="451"/>
        <v>40.700000000000003</v>
      </c>
      <c r="W2073" s="30">
        <f t="shared" si="452"/>
        <v>50</v>
      </c>
      <c r="X2073" s="30">
        <f t="shared" si="453"/>
        <v>0</v>
      </c>
      <c r="Y2073" s="30">
        <f t="shared" si="454"/>
        <v>56.980000000000004</v>
      </c>
      <c r="Z2073" s="30">
        <f t="shared" si="455"/>
        <v>191.66666666666666</v>
      </c>
      <c r="AA2073" s="30">
        <f t="shared" si="456"/>
        <v>50.590219224283302</v>
      </c>
      <c r="AB2073" s="30">
        <f t="shared" si="457"/>
        <v>0</v>
      </c>
      <c r="AC2073" s="30">
        <f t="shared" si="460"/>
        <v>3680.0631141090498</v>
      </c>
    </row>
    <row r="2074" spans="1:29" x14ac:dyDescent="0.35">
      <c r="A2074" s="5">
        <v>45127.689384386576</v>
      </c>
      <c r="B2074" s="1">
        <v>1</v>
      </c>
      <c r="C2074" s="6">
        <v>1098.21</v>
      </c>
      <c r="D2074" s="6">
        <v>1</v>
      </c>
      <c r="E2074" s="7" t="s">
        <v>19</v>
      </c>
      <c r="F2074" s="5">
        <v>45128.458333333336</v>
      </c>
      <c r="G2074" s="1">
        <v>2</v>
      </c>
      <c r="H2074" s="5">
        <v>45127.585182997682</v>
      </c>
      <c r="I2074" s="7" t="s">
        <v>42</v>
      </c>
      <c r="J2074" s="7"/>
      <c r="K2074" s="7"/>
      <c r="L2074" s="7" t="s">
        <v>21</v>
      </c>
      <c r="M2074" s="7" t="s">
        <v>52</v>
      </c>
      <c r="N2074" s="7" t="s">
        <v>23</v>
      </c>
      <c r="O2074" s="7" t="s">
        <v>24</v>
      </c>
      <c r="P2074" s="25">
        <f t="shared" si="461"/>
        <v>2073</v>
      </c>
      <c r="Q2074" s="28">
        <f t="shared" si="458"/>
        <v>45108</v>
      </c>
      <c r="R2074" s="28" t="str">
        <f t="shared" si="448"/>
        <v>WEB</v>
      </c>
      <c r="S2074" s="28" t="str">
        <f t="shared" si="449"/>
        <v>OFFLINE</v>
      </c>
      <c r="T2074" s="29">
        <f t="shared" si="450"/>
        <v>1.6863406408094434E-3</v>
      </c>
      <c r="U2074" s="29">
        <f t="shared" si="459"/>
        <v>1.6863406408094434E-3</v>
      </c>
      <c r="V2074" s="30">
        <f t="shared" si="451"/>
        <v>0</v>
      </c>
      <c r="W2074" s="30">
        <f t="shared" si="452"/>
        <v>0</v>
      </c>
      <c r="X2074" s="30">
        <f t="shared" si="453"/>
        <v>0</v>
      </c>
      <c r="Y2074" s="30">
        <f t="shared" si="454"/>
        <v>15.37494</v>
      </c>
      <c r="Z2074" s="30">
        <f t="shared" si="455"/>
        <v>115</v>
      </c>
      <c r="AA2074" s="30">
        <f t="shared" si="456"/>
        <v>0</v>
      </c>
      <c r="AB2074" s="30">
        <f t="shared" si="457"/>
        <v>0</v>
      </c>
      <c r="AC2074" s="30">
        <f t="shared" si="460"/>
        <v>967.83506</v>
      </c>
    </row>
    <row r="2075" spans="1:29" x14ac:dyDescent="0.35">
      <c r="A2075" s="5">
        <v>45127.648015185187</v>
      </c>
      <c r="B2075" s="1">
        <v>2</v>
      </c>
      <c r="C2075" s="6">
        <v>5312.48</v>
      </c>
      <c r="D2075" s="6">
        <v>1</v>
      </c>
      <c r="E2075" s="7" t="s">
        <v>19</v>
      </c>
      <c r="F2075" s="5">
        <v>45129.238708865742</v>
      </c>
      <c r="G2075" s="1">
        <v>4</v>
      </c>
      <c r="H2075" s="5">
        <v>45088.436245243058</v>
      </c>
      <c r="I2075" s="7" t="s">
        <v>44</v>
      </c>
      <c r="J2075" s="7"/>
      <c r="K2075" s="7" t="s">
        <v>35</v>
      </c>
      <c r="L2075" s="7" t="s">
        <v>31</v>
      </c>
      <c r="M2075" s="7" t="s">
        <v>32</v>
      </c>
      <c r="N2075" s="7" t="s">
        <v>33</v>
      </c>
      <c r="O2075" s="7" t="s">
        <v>68</v>
      </c>
      <c r="P2075" s="25">
        <f t="shared" si="461"/>
        <v>2074</v>
      </c>
      <c r="Q2075" s="28">
        <f t="shared" si="458"/>
        <v>45108</v>
      </c>
      <c r="R2075" s="28" t="str">
        <f t="shared" si="448"/>
        <v>OTA</v>
      </c>
      <c r="S2075" s="28" t="str">
        <f t="shared" si="449"/>
        <v>OTA</v>
      </c>
      <c r="T2075" s="29">
        <f t="shared" si="450"/>
        <v>1.4652014652014652E-3</v>
      </c>
      <c r="U2075" s="29">
        <f t="shared" si="459"/>
        <v>1.4652014652014652E-3</v>
      </c>
      <c r="V2075" s="30">
        <f t="shared" si="451"/>
        <v>796.87199999999996</v>
      </c>
      <c r="W2075" s="30">
        <f t="shared" si="452"/>
        <v>0</v>
      </c>
      <c r="X2075" s="30">
        <f t="shared" si="453"/>
        <v>0</v>
      </c>
      <c r="Y2075" s="30">
        <f t="shared" si="454"/>
        <v>95.624639999999985</v>
      </c>
      <c r="Z2075" s="30">
        <f t="shared" si="455"/>
        <v>153.33333333333331</v>
      </c>
      <c r="AA2075" s="30">
        <f t="shared" si="456"/>
        <v>2.9304029304029302</v>
      </c>
      <c r="AB2075" s="30">
        <f t="shared" si="457"/>
        <v>0</v>
      </c>
      <c r="AC2075" s="30">
        <f t="shared" si="460"/>
        <v>4263.7196237362632</v>
      </c>
    </row>
    <row r="2076" spans="1:29" x14ac:dyDescent="0.35">
      <c r="A2076" s="5">
        <v>45127.709950266202</v>
      </c>
      <c r="B2076" s="1">
        <v>1</v>
      </c>
      <c r="C2076" s="6">
        <v>2556.25</v>
      </c>
      <c r="D2076" s="6">
        <v>1</v>
      </c>
      <c r="E2076" s="7" t="s">
        <v>19</v>
      </c>
      <c r="F2076" s="5">
        <v>45128.39088875</v>
      </c>
      <c r="G2076" s="1">
        <v>4</v>
      </c>
      <c r="H2076" s="5">
        <v>45111.924088738429</v>
      </c>
      <c r="I2076" s="7" t="s">
        <v>44</v>
      </c>
      <c r="J2076" s="7"/>
      <c r="K2076" s="7" t="s">
        <v>30</v>
      </c>
      <c r="L2076" s="7" t="s">
        <v>31</v>
      </c>
      <c r="M2076" s="7" t="s">
        <v>32</v>
      </c>
      <c r="N2076" s="7" t="s">
        <v>33</v>
      </c>
      <c r="O2076" s="7" t="s">
        <v>30</v>
      </c>
      <c r="P2076" s="25">
        <f t="shared" si="461"/>
        <v>2075</v>
      </c>
      <c r="Q2076" s="28">
        <f t="shared" si="458"/>
        <v>45108</v>
      </c>
      <c r="R2076" s="28" t="str">
        <f t="shared" si="448"/>
        <v>OTA</v>
      </c>
      <c r="S2076" s="28" t="str">
        <f t="shared" si="449"/>
        <v>OTA</v>
      </c>
      <c r="T2076" s="29">
        <f t="shared" si="450"/>
        <v>7.326007326007326E-4</v>
      </c>
      <c r="U2076" s="29">
        <f t="shared" si="459"/>
        <v>7.326007326007326E-4</v>
      </c>
      <c r="V2076" s="30">
        <f t="shared" si="451"/>
        <v>383.4375</v>
      </c>
      <c r="W2076" s="30">
        <f t="shared" si="452"/>
        <v>0</v>
      </c>
      <c r="X2076" s="30">
        <f t="shared" si="453"/>
        <v>0</v>
      </c>
      <c r="Y2076" s="30">
        <f t="shared" si="454"/>
        <v>46.012499999999996</v>
      </c>
      <c r="Z2076" s="30">
        <f t="shared" si="455"/>
        <v>115</v>
      </c>
      <c r="AA2076" s="30">
        <f t="shared" si="456"/>
        <v>1.4652014652014651</v>
      </c>
      <c r="AB2076" s="30">
        <f t="shared" si="457"/>
        <v>0</v>
      </c>
      <c r="AC2076" s="30">
        <f t="shared" si="460"/>
        <v>2010.3347985347984</v>
      </c>
    </row>
    <row r="2077" spans="1:29" x14ac:dyDescent="0.35">
      <c r="A2077" s="5">
        <v>45127.778398842594</v>
      </c>
      <c r="B2077" s="1">
        <v>3</v>
      </c>
      <c r="C2077" s="6">
        <v>5687.86</v>
      </c>
      <c r="D2077" s="6">
        <v>1</v>
      </c>
      <c r="E2077" s="7" t="s">
        <v>19</v>
      </c>
      <c r="F2077" s="5">
        <v>45130.458333333336</v>
      </c>
      <c r="G2077" s="1">
        <v>5</v>
      </c>
      <c r="H2077" s="5">
        <v>45119.720349768519</v>
      </c>
      <c r="I2077" s="7" t="s">
        <v>44</v>
      </c>
      <c r="J2077" s="7"/>
      <c r="K2077" s="7"/>
      <c r="L2077" s="7" t="s">
        <v>21</v>
      </c>
      <c r="M2077" s="7" t="s">
        <v>64</v>
      </c>
      <c r="N2077" s="7" t="s">
        <v>28</v>
      </c>
      <c r="O2077" s="7" t="s">
        <v>46</v>
      </c>
      <c r="P2077" s="25">
        <f t="shared" si="461"/>
        <v>2076</v>
      </c>
      <c r="Q2077" s="28">
        <f t="shared" si="458"/>
        <v>45108</v>
      </c>
      <c r="R2077" s="28" t="str">
        <f t="shared" si="448"/>
        <v>WEB</v>
      </c>
      <c r="S2077" s="28" t="str">
        <f t="shared" si="449"/>
        <v>WEBSITE</v>
      </c>
      <c r="T2077" s="29">
        <f t="shared" si="450"/>
        <v>5.0590219224283303E-3</v>
      </c>
      <c r="U2077" s="29">
        <f t="shared" si="459"/>
        <v>5.0590219224283303E-3</v>
      </c>
      <c r="V2077" s="30">
        <f t="shared" si="451"/>
        <v>56.878599999999999</v>
      </c>
      <c r="W2077" s="30">
        <f t="shared" si="452"/>
        <v>50</v>
      </c>
      <c r="X2077" s="30">
        <f t="shared" si="453"/>
        <v>0</v>
      </c>
      <c r="Y2077" s="30">
        <f t="shared" si="454"/>
        <v>79.630039999999994</v>
      </c>
      <c r="Z2077" s="30">
        <f t="shared" si="455"/>
        <v>191.66666666666666</v>
      </c>
      <c r="AA2077" s="30">
        <f t="shared" si="456"/>
        <v>50.590219224283302</v>
      </c>
      <c r="AB2077" s="30">
        <f t="shared" si="457"/>
        <v>0</v>
      </c>
      <c r="AC2077" s="30">
        <f t="shared" si="460"/>
        <v>5259.0944741090498</v>
      </c>
    </row>
    <row r="2078" spans="1:29" x14ac:dyDescent="0.35">
      <c r="A2078" s="5">
        <v>45128.018316134257</v>
      </c>
      <c r="B2078" s="1">
        <v>1</v>
      </c>
      <c r="C2078" s="6">
        <v>980.36</v>
      </c>
      <c r="D2078" s="6">
        <v>1</v>
      </c>
      <c r="E2078" s="7" t="s">
        <v>19</v>
      </c>
      <c r="F2078" s="5">
        <v>45128.458333333336</v>
      </c>
      <c r="G2078" s="1">
        <v>2</v>
      </c>
      <c r="H2078" s="5">
        <v>45047.73693540509</v>
      </c>
      <c r="I2078" s="7" t="s">
        <v>48</v>
      </c>
      <c r="J2078" s="7"/>
      <c r="K2078" s="7" t="s">
        <v>30</v>
      </c>
      <c r="L2078" s="7" t="s">
        <v>31</v>
      </c>
      <c r="M2078" s="7" t="s">
        <v>34</v>
      </c>
      <c r="N2078" s="7" t="s">
        <v>33</v>
      </c>
      <c r="O2078" s="7" t="s">
        <v>30</v>
      </c>
      <c r="P2078" s="25">
        <f t="shared" si="461"/>
        <v>2077</v>
      </c>
      <c r="Q2078" s="28">
        <f t="shared" si="458"/>
        <v>45108</v>
      </c>
      <c r="R2078" s="28" t="str">
        <f t="shared" si="448"/>
        <v>OTA</v>
      </c>
      <c r="S2078" s="28" t="str">
        <f t="shared" si="449"/>
        <v>OTA</v>
      </c>
      <c r="T2078" s="29">
        <f t="shared" si="450"/>
        <v>7.326007326007326E-4</v>
      </c>
      <c r="U2078" s="29">
        <f t="shared" si="459"/>
        <v>7.326007326007326E-4</v>
      </c>
      <c r="V2078" s="30">
        <f t="shared" si="451"/>
        <v>147.054</v>
      </c>
      <c r="W2078" s="30">
        <f t="shared" si="452"/>
        <v>0</v>
      </c>
      <c r="X2078" s="30">
        <f t="shared" si="453"/>
        <v>0</v>
      </c>
      <c r="Y2078" s="30">
        <f t="shared" si="454"/>
        <v>17.64648</v>
      </c>
      <c r="Z2078" s="30">
        <f t="shared" si="455"/>
        <v>115</v>
      </c>
      <c r="AA2078" s="30">
        <f t="shared" si="456"/>
        <v>1.4652014652014651</v>
      </c>
      <c r="AB2078" s="30">
        <f t="shared" si="457"/>
        <v>0</v>
      </c>
      <c r="AC2078" s="30">
        <f t="shared" si="460"/>
        <v>699.19431853479864</v>
      </c>
    </row>
    <row r="2079" spans="1:29" x14ac:dyDescent="0.35">
      <c r="A2079" s="5">
        <v>45127.705654421297</v>
      </c>
      <c r="B2079" s="1">
        <v>4</v>
      </c>
      <c r="C2079" s="6">
        <v>7013.38</v>
      </c>
      <c r="D2079" s="6">
        <v>1</v>
      </c>
      <c r="E2079" s="7" t="s">
        <v>19</v>
      </c>
      <c r="F2079" s="5">
        <v>45131.458333333336</v>
      </c>
      <c r="G2079" s="1">
        <v>4</v>
      </c>
      <c r="H2079" s="5">
        <v>45122.989020462963</v>
      </c>
      <c r="I2079" s="7" t="s">
        <v>63</v>
      </c>
      <c r="J2079" s="7"/>
      <c r="K2079" s="7" t="s">
        <v>30</v>
      </c>
      <c r="L2079" s="7" t="s">
        <v>31</v>
      </c>
      <c r="M2079" s="7" t="s">
        <v>32</v>
      </c>
      <c r="N2079" s="7" t="s">
        <v>33</v>
      </c>
      <c r="O2079" s="7" t="s">
        <v>30</v>
      </c>
      <c r="P2079" s="25">
        <f t="shared" si="461"/>
        <v>2078</v>
      </c>
      <c r="Q2079" s="28">
        <f t="shared" si="458"/>
        <v>45108</v>
      </c>
      <c r="R2079" s="28" t="str">
        <f t="shared" si="448"/>
        <v>OTA</v>
      </c>
      <c r="S2079" s="28" t="str">
        <f t="shared" si="449"/>
        <v>OTA</v>
      </c>
      <c r="T2079" s="29">
        <f t="shared" si="450"/>
        <v>2.9304029304029304E-3</v>
      </c>
      <c r="U2079" s="29">
        <f t="shared" si="459"/>
        <v>2.9304029304029304E-3</v>
      </c>
      <c r="V2079" s="30">
        <f t="shared" si="451"/>
        <v>1052.0070000000001</v>
      </c>
      <c r="W2079" s="30">
        <f t="shared" si="452"/>
        <v>0</v>
      </c>
      <c r="X2079" s="30">
        <f t="shared" si="453"/>
        <v>0</v>
      </c>
      <c r="Y2079" s="30">
        <f t="shared" si="454"/>
        <v>126.24083999999999</v>
      </c>
      <c r="Z2079" s="30">
        <f t="shared" si="455"/>
        <v>230</v>
      </c>
      <c r="AA2079" s="30">
        <f t="shared" si="456"/>
        <v>5.8608058608058604</v>
      </c>
      <c r="AB2079" s="30">
        <f t="shared" si="457"/>
        <v>0</v>
      </c>
      <c r="AC2079" s="30">
        <f t="shared" si="460"/>
        <v>5599.271354139194</v>
      </c>
    </row>
    <row r="2080" spans="1:29" x14ac:dyDescent="0.35">
      <c r="A2080" s="5">
        <v>45127.69438483796</v>
      </c>
      <c r="B2080" s="1">
        <v>1</v>
      </c>
      <c r="C2080" s="6">
        <v>1555.8</v>
      </c>
      <c r="D2080" s="6">
        <v>1</v>
      </c>
      <c r="E2080" s="7" t="s">
        <v>19</v>
      </c>
      <c r="F2080" s="5">
        <v>45128.393846747684</v>
      </c>
      <c r="G2080" s="1">
        <v>4</v>
      </c>
      <c r="H2080" s="5">
        <v>45125.964025671296</v>
      </c>
      <c r="I2080" s="7" t="s">
        <v>63</v>
      </c>
      <c r="J2080" s="7"/>
      <c r="K2080" s="7" t="s">
        <v>30</v>
      </c>
      <c r="L2080" s="7" t="s">
        <v>31</v>
      </c>
      <c r="M2080" s="7" t="s">
        <v>32</v>
      </c>
      <c r="N2080" s="7" t="s">
        <v>33</v>
      </c>
      <c r="O2080" s="7" t="s">
        <v>30</v>
      </c>
      <c r="P2080" s="25">
        <f t="shared" si="461"/>
        <v>2079</v>
      </c>
      <c r="Q2080" s="28">
        <f t="shared" si="458"/>
        <v>45108</v>
      </c>
      <c r="R2080" s="28" t="str">
        <f t="shared" si="448"/>
        <v>OTA</v>
      </c>
      <c r="S2080" s="28" t="str">
        <f t="shared" si="449"/>
        <v>OTA</v>
      </c>
      <c r="T2080" s="29">
        <f t="shared" si="450"/>
        <v>7.326007326007326E-4</v>
      </c>
      <c r="U2080" s="29">
        <f t="shared" si="459"/>
        <v>7.326007326007326E-4</v>
      </c>
      <c r="V2080" s="30">
        <f t="shared" si="451"/>
        <v>233.36999999999998</v>
      </c>
      <c r="W2080" s="30">
        <f t="shared" si="452"/>
        <v>0</v>
      </c>
      <c r="X2080" s="30">
        <f t="shared" si="453"/>
        <v>0</v>
      </c>
      <c r="Y2080" s="30">
        <f t="shared" si="454"/>
        <v>28.004399999999997</v>
      </c>
      <c r="Z2080" s="30">
        <f t="shared" si="455"/>
        <v>115</v>
      </c>
      <c r="AA2080" s="30">
        <f t="shared" si="456"/>
        <v>1.4652014652014651</v>
      </c>
      <c r="AB2080" s="30">
        <f t="shared" si="457"/>
        <v>0</v>
      </c>
      <c r="AC2080" s="30">
        <f t="shared" si="460"/>
        <v>1177.9603985347985</v>
      </c>
    </row>
    <row r="2081" spans="1:29" x14ac:dyDescent="0.35">
      <c r="A2081" s="5">
        <v>45128.015238645836</v>
      </c>
      <c r="B2081" s="1">
        <v>1</v>
      </c>
      <c r="C2081" s="6">
        <v>1376.79</v>
      </c>
      <c r="D2081" s="6">
        <v>1</v>
      </c>
      <c r="E2081" s="7" t="s">
        <v>19</v>
      </c>
      <c r="F2081" s="5">
        <v>45128.365264490742</v>
      </c>
      <c r="G2081" s="1">
        <v>3</v>
      </c>
      <c r="H2081" s="5">
        <v>45111.084892638886</v>
      </c>
      <c r="I2081" s="7" t="s">
        <v>63</v>
      </c>
      <c r="J2081" s="7"/>
      <c r="K2081" s="7" t="s">
        <v>60</v>
      </c>
      <c r="L2081" s="7" t="s">
        <v>21</v>
      </c>
      <c r="M2081" s="7" t="s">
        <v>22</v>
      </c>
      <c r="N2081" s="7" t="s">
        <v>28</v>
      </c>
      <c r="O2081" s="7" t="s">
        <v>61</v>
      </c>
      <c r="P2081" s="25">
        <f t="shared" si="461"/>
        <v>2080</v>
      </c>
      <c r="Q2081" s="28">
        <f t="shared" si="458"/>
        <v>45108</v>
      </c>
      <c r="R2081" s="28" t="str">
        <f t="shared" si="448"/>
        <v>WEB</v>
      </c>
      <c r="S2081" s="28" t="str">
        <f t="shared" si="449"/>
        <v>META</v>
      </c>
      <c r="T2081" s="29">
        <f t="shared" si="450"/>
        <v>1.6863406408094434E-3</v>
      </c>
      <c r="U2081" s="29">
        <f t="shared" si="459"/>
        <v>1.6863406408094434E-3</v>
      </c>
      <c r="V2081" s="30">
        <f t="shared" si="451"/>
        <v>0</v>
      </c>
      <c r="W2081" s="30">
        <f t="shared" si="452"/>
        <v>0</v>
      </c>
      <c r="X2081" s="30">
        <f t="shared" si="453"/>
        <v>0</v>
      </c>
      <c r="Y2081" s="30">
        <f t="shared" si="454"/>
        <v>24.782219999999999</v>
      </c>
      <c r="Z2081" s="30">
        <f t="shared" si="455"/>
        <v>115</v>
      </c>
      <c r="AA2081" s="30">
        <f t="shared" si="456"/>
        <v>0</v>
      </c>
      <c r="AB2081" s="30">
        <f t="shared" si="457"/>
        <v>0</v>
      </c>
      <c r="AC2081" s="30">
        <f t="shared" si="460"/>
        <v>1237.0077799999999</v>
      </c>
    </row>
    <row r="2082" spans="1:29" x14ac:dyDescent="0.35">
      <c r="A2082" s="5">
        <v>45127.606470104169</v>
      </c>
      <c r="B2082" s="1">
        <v>4</v>
      </c>
      <c r="C2082" s="6">
        <v>2505.36</v>
      </c>
      <c r="D2082" s="6">
        <v>1</v>
      </c>
      <c r="E2082" s="7" t="s">
        <v>19</v>
      </c>
      <c r="F2082" s="5">
        <v>45131.390271319447</v>
      </c>
      <c r="G2082" s="1">
        <v>1</v>
      </c>
      <c r="H2082" s="5">
        <v>45022.095266747689</v>
      </c>
      <c r="I2082" s="7" t="s">
        <v>49</v>
      </c>
      <c r="J2082" s="7"/>
      <c r="K2082" s="7" t="s">
        <v>30</v>
      </c>
      <c r="L2082" s="7" t="s">
        <v>31</v>
      </c>
      <c r="M2082" s="7" t="s">
        <v>32</v>
      </c>
      <c r="N2082" s="7" t="s">
        <v>33</v>
      </c>
      <c r="O2082" s="7" t="s">
        <v>30</v>
      </c>
      <c r="P2082" s="25">
        <f t="shared" si="461"/>
        <v>2081</v>
      </c>
      <c r="Q2082" s="28">
        <f t="shared" si="458"/>
        <v>45108</v>
      </c>
      <c r="R2082" s="28" t="str">
        <f t="shared" si="448"/>
        <v>OTA</v>
      </c>
      <c r="S2082" s="28" t="str">
        <f t="shared" si="449"/>
        <v>OTA</v>
      </c>
      <c r="T2082" s="29">
        <f t="shared" si="450"/>
        <v>2.9304029304029304E-3</v>
      </c>
      <c r="U2082" s="29">
        <f t="shared" si="459"/>
        <v>2.9304029304029304E-3</v>
      </c>
      <c r="V2082" s="30">
        <f t="shared" si="451"/>
        <v>375.80400000000003</v>
      </c>
      <c r="W2082" s="30">
        <f t="shared" si="452"/>
        <v>0</v>
      </c>
      <c r="X2082" s="30">
        <f t="shared" si="453"/>
        <v>0</v>
      </c>
      <c r="Y2082" s="30">
        <f t="shared" si="454"/>
        <v>45.09648</v>
      </c>
      <c r="Z2082" s="30">
        <f t="shared" si="455"/>
        <v>230</v>
      </c>
      <c r="AA2082" s="30">
        <f t="shared" si="456"/>
        <v>5.8608058608058604</v>
      </c>
      <c r="AB2082" s="30">
        <f t="shared" si="457"/>
        <v>0</v>
      </c>
      <c r="AC2082" s="30">
        <f t="shared" si="460"/>
        <v>1848.5987141391943</v>
      </c>
    </row>
    <row r="2083" spans="1:29" x14ac:dyDescent="0.35">
      <c r="A2083" s="5">
        <v>45127.978692708333</v>
      </c>
      <c r="B2083" s="1">
        <v>2</v>
      </c>
      <c r="C2083" s="6">
        <v>1156.3399999999999</v>
      </c>
      <c r="D2083" s="6">
        <v>1</v>
      </c>
      <c r="E2083" s="7" t="s">
        <v>19</v>
      </c>
      <c r="F2083" s="5">
        <v>45129.427386643518</v>
      </c>
      <c r="G2083" s="1">
        <v>1</v>
      </c>
      <c r="H2083" s="5">
        <v>45095.991103981483</v>
      </c>
      <c r="I2083" s="7" t="s">
        <v>49</v>
      </c>
      <c r="J2083" s="7"/>
      <c r="K2083" s="7" t="s">
        <v>30</v>
      </c>
      <c r="L2083" s="7" t="s">
        <v>31</v>
      </c>
      <c r="M2083" s="7" t="s">
        <v>34</v>
      </c>
      <c r="N2083" s="7" t="s">
        <v>28</v>
      </c>
      <c r="O2083" s="7" t="s">
        <v>30</v>
      </c>
      <c r="P2083" s="25">
        <f t="shared" si="461"/>
        <v>2082</v>
      </c>
      <c r="Q2083" s="28">
        <f t="shared" si="458"/>
        <v>45108</v>
      </c>
      <c r="R2083" s="28" t="str">
        <f t="shared" si="448"/>
        <v>OTA</v>
      </c>
      <c r="S2083" s="28" t="str">
        <f t="shared" si="449"/>
        <v>OTA</v>
      </c>
      <c r="T2083" s="29">
        <f t="shared" si="450"/>
        <v>1.4652014652014652E-3</v>
      </c>
      <c r="U2083" s="29">
        <f t="shared" si="459"/>
        <v>1.4652014652014652E-3</v>
      </c>
      <c r="V2083" s="30">
        <f t="shared" si="451"/>
        <v>173.45099999999999</v>
      </c>
      <c r="W2083" s="30">
        <f t="shared" si="452"/>
        <v>0</v>
      </c>
      <c r="X2083" s="30">
        <f t="shared" si="453"/>
        <v>0</v>
      </c>
      <c r="Y2083" s="30">
        <f t="shared" si="454"/>
        <v>20.814119999999996</v>
      </c>
      <c r="Z2083" s="30">
        <f t="shared" si="455"/>
        <v>153.33333333333331</v>
      </c>
      <c r="AA2083" s="30">
        <f t="shared" si="456"/>
        <v>2.9304029304029302</v>
      </c>
      <c r="AB2083" s="30">
        <f t="shared" si="457"/>
        <v>0</v>
      </c>
      <c r="AC2083" s="30">
        <f t="shared" si="460"/>
        <v>805.81114373626372</v>
      </c>
    </row>
    <row r="2084" spans="1:29" x14ac:dyDescent="0.35">
      <c r="A2084" s="5">
        <v>45127.620009421298</v>
      </c>
      <c r="B2084" s="1">
        <v>1</v>
      </c>
      <c r="C2084" s="6">
        <v>415.71</v>
      </c>
      <c r="D2084" s="6">
        <v>1</v>
      </c>
      <c r="E2084" s="7" t="s">
        <v>19</v>
      </c>
      <c r="F2084" s="5">
        <v>45128.449549594909</v>
      </c>
      <c r="G2084" s="1">
        <v>1</v>
      </c>
      <c r="H2084" s="5">
        <v>45127.59555766204</v>
      </c>
      <c r="I2084" s="7" t="s">
        <v>49</v>
      </c>
      <c r="J2084" s="7"/>
      <c r="K2084" s="7"/>
      <c r="L2084" s="7" t="s">
        <v>21</v>
      </c>
      <c r="M2084" s="7" t="s">
        <v>99</v>
      </c>
      <c r="N2084" s="7" t="s">
        <v>28</v>
      </c>
      <c r="O2084" s="7" t="s">
        <v>46</v>
      </c>
      <c r="P2084" s="25">
        <f t="shared" si="461"/>
        <v>2083</v>
      </c>
      <c r="Q2084" s="28">
        <f t="shared" si="458"/>
        <v>45108</v>
      </c>
      <c r="R2084" s="28" t="str">
        <f t="shared" si="448"/>
        <v>WEB</v>
      </c>
      <c r="S2084" s="28" t="str">
        <f t="shared" si="449"/>
        <v>WEBSITE</v>
      </c>
      <c r="T2084" s="29">
        <f t="shared" si="450"/>
        <v>1.6863406408094434E-3</v>
      </c>
      <c r="U2084" s="29">
        <f t="shared" si="459"/>
        <v>1.6863406408094434E-3</v>
      </c>
      <c r="V2084" s="30">
        <f t="shared" si="451"/>
        <v>4.1570999999999998</v>
      </c>
      <c r="W2084" s="30">
        <f t="shared" si="452"/>
        <v>50</v>
      </c>
      <c r="X2084" s="30">
        <f t="shared" si="453"/>
        <v>0</v>
      </c>
      <c r="Y2084" s="30">
        <f t="shared" si="454"/>
        <v>5.8199399999999999</v>
      </c>
      <c r="Z2084" s="30">
        <f t="shared" si="455"/>
        <v>115</v>
      </c>
      <c r="AA2084" s="30">
        <f t="shared" si="456"/>
        <v>16.863406408094434</v>
      </c>
      <c r="AB2084" s="30">
        <f t="shared" si="457"/>
        <v>0</v>
      </c>
      <c r="AC2084" s="30">
        <f t="shared" si="460"/>
        <v>223.86955359190557</v>
      </c>
    </row>
    <row r="2085" spans="1:29" x14ac:dyDescent="0.35">
      <c r="A2085" s="5">
        <v>45127.76960359954</v>
      </c>
      <c r="B2085" s="1">
        <v>2</v>
      </c>
      <c r="C2085" s="6">
        <v>1125.8</v>
      </c>
      <c r="D2085" s="6">
        <v>1</v>
      </c>
      <c r="E2085" s="7" t="s">
        <v>19</v>
      </c>
      <c r="F2085" s="5">
        <v>45129.322913043979</v>
      </c>
      <c r="G2085" s="1">
        <v>1</v>
      </c>
      <c r="H2085" s="5">
        <v>45116.916104062497</v>
      </c>
      <c r="I2085" s="7" t="s">
        <v>49</v>
      </c>
      <c r="J2085" s="7"/>
      <c r="K2085" s="7" t="s">
        <v>30</v>
      </c>
      <c r="L2085" s="7" t="s">
        <v>31</v>
      </c>
      <c r="M2085" s="7" t="s">
        <v>34</v>
      </c>
      <c r="N2085" s="7" t="s">
        <v>33</v>
      </c>
      <c r="O2085" s="7" t="s">
        <v>30</v>
      </c>
      <c r="P2085" s="25">
        <f t="shared" si="461"/>
        <v>2084</v>
      </c>
      <c r="Q2085" s="28">
        <f t="shared" si="458"/>
        <v>45108</v>
      </c>
      <c r="R2085" s="28" t="str">
        <f t="shared" si="448"/>
        <v>OTA</v>
      </c>
      <c r="S2085" s="28" t="str">
        <f t="shared" si="449"/>
        <v>OTA</v>
      </c>
      <c r="T2085" s="29">
        <f t="shared" si="450"/>
        <v>1.4652014652014652E-3</v>
      </c>
      <c r="U2085" s="29">
        <f t="shared" si="459"/>
        <v>1.4652014652014652E-3</v>
      </c>
      <c r="V2085" s="30">
        <f t="shared" si="451"/>
        <v>168.86999999999998</v>
      </c>
      <c r="W2085" s="30">
        <f t="shared" si="452"/>
        <v>0</v>
      </c>
      <c r="X2085" s="30">
        <f t="shared" si="453"/>
        <v>0</v>
      </c>
      <c r="Y2085" s="30">
        <f t="shared" si="454"/>
        <v>20.264399999999998</v>
      </c>
      <c r="Z2085" s="30">
        <f t="shared" si="455"/>
        <v>153.33333333333331</v>
      </c>
      <c r="AA2085" s="30">
        <f t="shared" si="456"/>
        <v>2.9304029304029302</v>
      </c>
      <c r="AB2085" s="30">
        <f t="shared" si="457"/>
        <v>0</v>
      </c>
      <c r="AC2085" s="30">
        <f t="shared" si="460"/>
        <v>780.40186373626375</v>
      </c>
    </row>
    <row r="2086" spans="1:29" x14ac:dyDescent="0.35">
      <c r="A2086" s="5">
        <v>45127.935856956021</v>
      </c>
      <c r="B2086" s="1">
        <v>1</v>
      </c>
      <c r="C2086" s="6">
        <v>519.64</v>
      </c>
      <c r="D2086" s="6">
        <v>1</v>
      </c>
      <c r="E2086" s="7" t="s">
        <v>19</v>
      </c>
      <c r="F2086" s="5">
        <v>45128.408409884258</v>
      </c>
      <c r="G2086" s="1">
        <v>1</v>
      </c>
      <c r="H2086" s="5">
        <v>45126.965063159725</v>
      </c>
      <c r="I2086" s="7" t="s">
        <v>49</v>
      </c>
      <c r="J2086" s="7"/>
      <c r="K2086" s="7" t="s">
        <v>30</v>
      </c>
      <c r="L2086" s="7" t="s">
        <v>31</v>
      </c>
      <c r="M2086" s="7" t="s">
        <v>32</v>
      </c>
      <c r="N2086" s="7" t="s">
        <v>33</v>
      </c>
      <c r="O2086" s="7" t="s">
        <v>30</v>
      </c>
      <c r="P2086" s="25">
        <f t="shared" si="461"/>
        <v>2085</v>
      </c>
      <c r="Q2086" s="28">
        <f t="shared" si="458"/>
        <v>45108</v>
      </c>
      <c r="R2086" s="28" t="str">
        <f t="shared" si="448"/>
        <v>OTA</v>
      </c>
      <c r="S2086" s="28" t="str">
        <f t="shared" si="449"/>
        <v>OTA</v>
      </c>
      <c r="T2086" s="29">
        <f t="shared" si="450"/>
        <v>7.326007326007326E-4</v>
      </c>
      <c r="U2086" s="29">
        <f t="shared" si="459"/>
        <v>7.326007326007326E-4</v>
      </c>
      <c r="V2086" s="30">
        <f t="shared" si="451"/>
        <v>77.945999999999998</v>
      </c>
      <c r="W2086" s="30">
        <f t="shared" si="452"/>
        <v>0</v>
      </c>
      <c r="X2086" s="30">
        <f t="shared" si="453"/>
        <v>0</v>
      </c>
      <c r="Y2086" s="30">
        <f t="shared" si="454"/>
        <v>9.3535199999999996</v>
      </c>
      <c r="Z2086" s="30">
        <f t="shared" si="455"/>
        <v>115</v>
      </c>
      <c r="AA2086" s="30">
        <f t="shared" si="456"/>
        <v>1.4652014652014651</v>
      </c>
      <c r="AB2086" s="30">
        <f t="shared" si="457"/>
        <v>0</v>
      </c>
      <c r="AC2086" s="30">
        <f t="shared" si="460"/>
        <v>315.87527853479855</v>
      </c>
    </row>
    <row r="2087" spans="1:29" x14ac:dyDescent="0.35">
      <c r="A2087" s="5">
        <v>45127.833730555554</v>
      </c>
      <c r="B2087" s="1">
        <v>1</v>
      </c>
      <c r="C2087" s="6">
        <v>598.66</v>
      </c>
      <c r="D2087" s="6">
        <v>1</v>
      </c>
      <c r="E2087" s="7" t="s">
        <v>19</v>
      </c>
      <c r="F2087" s="5">
        <v>45128.296267835649</v>
      </c>
      <c r="G2087" s="1">
        <v>1</v>
      </c>
      <c r="H2087" s="5">
        <v>45057.637646793984</v>
      </c>
      <c r="I2087" s="7" t="s">
        <v>49</v>
      </c>
      <c r="J2087" s="7"/>
      <c r="K2087" s="7" t="s">
        <v>30</v>
      </c>
      <c r="L2087" s="7" t="s">
        <v>31</v>
      </c>
      <c r="M2087" s="7" t="s">
        <v>34</v>
      </c>
      <c r="N2087" s="7" t="s">
        <v>33</v>
      </c>
      <c r="O2087" s="7" t="s">
        <v>30</v>
      </c>
      <c r="P2087" s="25">
        <f t="shared" si="461"/>
        <v>2086</v>
      </c>
      <c r="Q2087" s="28">
        <f t="shared" si="458"/>
        <v>45108</v>
      </c>
      <c r="R2087" s="28" t="str">
        <f t="shared" si="448"/>
        <v>OTA</v>
      </c>
      <c r="S2087" s="28" t="str">
        <f t="shared" si="449"/>
        <v>OTA</v>
      </c>
      <c r="T2087" s="29">
        <f t="shared" si="450"/>
        <v>7.326007326007326E-4</v>
      </c>
      <c r="U2087" s="29">
        <f t="shared" si="459"/>
        <v>7.326007326007326E-4</v>
      </c>
      <c r="V2087" s="30">
        <f t="shared" si="451"/>
        <v>89.798999999999992</v>
      </c>
      <c r="W2087" s="30">
        <f t="shared" si="452"/>
        <v>0</v>
      </c>
      <c r="X2087" s="30">
        <f t="shared" si="453"/>
        <v>0</v>
      </c>
      <c r="Y2087" s="30">
        <f t="shared" si="454"/>
        <v>10.775879999999999</v>
      </c>
      <c r="Z2087" s="30">
        <f t="shared" si="455"/>
        <v>115</v>
      </c>
      <c r="AA2087" s="30">
        <f t="shared" si="456"/>
        <v>1.4652014652014651</v>
      </c>
      <c r="AB2087" s="30">
        <f t="shared" si="457"/>
        <v>0</v>
      </c>
      <c r="AC2087" s="30">
        <f t="shared" si="460"/>
        <v>381.6199185347985</v>
      </c>
    </row>
    <row r="2088" spans="1:29" x14ac:dyDescent="0.35">
      <c r="A2088" s="5">
        <v>45127.882352766203</v>
      </c>
      <c r="B2088" s="1">
        <v>1</v>
      </c>
      <c r="C2088" s="6">
        <v>519.64</v>
      </c>
      <c r="D2088" s="6">
        <v>1</v>
      </c>
      <c r="E2088" s="7" t="s">
        <v>19</v>
      </c>
      <c r="F2088" s="5">
        <v>45128.44379125</v>
      </c>
      <c r="G2088" s="1">
        <v>1</v>
      </c>
      <c r="H2088" s="5">
        <v>45127.603974386577</v>
      </c>
      <c r="I2088" s="7" t="s">
        <v>49</v>
      </c>
      <c r="J2088" s="7"/>
      <c r="K2088" s="7" t="s">
        <v>30</v>
      </c>
      <c r="L2088" s="7" t="s">
        <v>31</v>
      </c>
      <c r="M2088" s="7" t="s">
        <v>32</v>
      </c>
      <c r="N2088" s="7" t="s">
        <v>33</v>
      </c>
      <c r="O2088" s="7" t="s">
        <v>30</v>
      </c>
      <c r="P2088" s="25">
        <f t="shared" si="461"/>
        <v>2087</v>
      </c>
      <c r="Q2088" s="28">
        <f t="shared" si="458"/>
        <v>45108</v>
      </c>
      <c r="R2088" s="28" t="str">
        <f t="shared" si="448"/>
        <v>OTA</v>
      </c>
      <c r="S2088" s="28" t="str">
        <f t="shared" si="449"/>
        <v>OTA</v>
      </c>
      <c r="T2088" s="29">
        <f t="shared" si="450"/>
        <v>7.326007326007326E-4</v>
      </c>
      <c r="U2088" s="29">
        <f t="shared" si="459"/>
        <v>7.326007326007326E-4</v>
      </c>
      <c r="V2088" s="30">
        <f t="shared" si="451"/>
        <v>77.945999999999998</v>
      </c>
      <c r="W2088" s="30">
        <f t="shared" si="452"/>
        <v>0</v>
      </c>
      <c r="X2088" s="30">
        <f t="shared" si="453"/>
        <v>0</v>
      </c>
      <c r="Y2088" s="30">
        <f t="shared" si="454"/>
        <v>9.3535199999999996</v>
      </c>
      <c r="Z2088" s="30">
        <f t="shared" si="455"/>
        <v>115</v>
      </c>
      <c r="AA2088" s="30">
        <f t="shared" si="456"/>
        <v>1.4652014652014651</v>
      </c>
      <c r="AB2088" s="30">
        <f t="shared" si="457"/>
        <v>0</v>
      </c>
      <c r="AC2088" s="30">
        <f t="shared" si="460"/>
        <v>315.87527853479855</v>
      </c>
    </row>
    <row r="2089" spans="1:29" x14ac:dyDescent="0.35">
      <c r="A2089" s="5">
        <v>45128.038624537039</v>
      </c>
      <c r="B2089" s="1">
        <v>1</v>
      </c>
      <c r="C2089" s="6">
        <v>441.7</v>
      </c>
      <c r="D2089" s="6">
        <v>1</v>
      </c>
      <c r="E2089" s="7" t="s">
        <v>19</v>
      </c>
      <c r="F2089" s="5">
        <v>45128.399865567131</v>
      </c>
      <c r="G2089" s="1">
        <v>1</v>
      </c>
      <c r="H2089" s="5">
        <v>45126.611361435185</v>
      </c>
      <c r="I2089" s="7" t="s">
        <v>49</v>
      </c>
      <c r="J2089" s="7"/>
      <c r="K2089" s="7" t="s">
        <v>50</v>
      </c>
      <c r="L2089" s="7" t="s">
        <v>31</v>
      </c>
      <c r="M2089" s="7" t="s">
        <v>32</v>
      </c>
      <c r="N2089" s="7" t="s">
        <v>23</v>
      </c>
      <c r="O2089" s="7" t="s">
        <v>51</v>
      </c>
      <c r="P2089" s="25">
        <f t="shared" si="461"/>
        <v>2088</v>
      </c>
      <c r="Q2089" s="28">
        <f t="shared" si="458"/>
        <v>45108</v>
      </c>
      <c r="R2089" s="28" t="str">
        <f t="shared" si="448"/>
        <v>OTA</v>
      </c>
      <c r="S2089" s="28" t="str">
        <f t="shared" si="449"/>
        <v>OTA</v>
      </c>
      <c r="T2089" s="29">
        <f t="shared" si="450"/>
        <v>7.326007326007326E-4</v>
      </c>
      <c r="U2089" s="29">
        <f t="shared" si="459"/>
        <v>7.326007326007326E-4</v>
      </c>
      <c r="V2089" s="30">
        <f t="shared" si="451"/>
        <v>66.254999999999995</v>
      </c>
      <c r="W2089" s="30">
        <f t="shared" si="452"/>
        <v>0</v>
      </c>
      <c r="X2089" s="30">
        <f t="shared" si="453"/>
        <v>0</v>
      </c>
      <c r="Y2089" s="30">
        <f t="shared" si="454"/>
        <v>7.9505999999999988</v>
      </c>
      <c r="Z2089" s="30">
        <f t="shared" si="455"/>
        <v>115</v>
      </c>
      <c r="AA2089" s="30">
        <f t="shared" si="456"/>
        <v>1.4652014652014651</v>
      </c>
      <c r="AB2089" s="30">
        <f t="shared" si="457"/>
        <v>0</v>
      </c>
      <c r="AC2089" s="30">
        <f t="shared" si="460"/>
        <v>251.02919853479852</v>
      </c>
    </row>
    <row r="2090" spans="1:29" x14ac:dyDescent="0.35">
      <c r="A2090" s="5">
        <v>45127.471470717595</v>
      </c>
      <c r="B2090" s="1">
        <v>1</v>
      </c>
      <c r="C2090" s="6">
        <v>412.14</v>
      </c>
      <c r="D2090" s="6">
        <v>1</v>
      </c>
      <c r="E2090" s="7" t="s">
        <v>19</v>
      </c>
      <c r="F2090" s="5">
        <v>45128.44417127315</v>
      </c>
      <c r="G2090" s="1">
        <v>1</v>
      </c>
      <c r="H2090" s="5">
        <v>45003.544372546297</v>
      </c>
      <c r="I2090" s="7" t="s">
        <v>49</v>
      </c>
      <c r="J2090" s="7"/>
      <c r="K2090" s="7"/>
      <c r="L2090" s="7" t="s">
        <v>21</v>
      </c>
      <c r="M2090" s="7" t="s">
        <v>57</v>
      </c>
      <c r="N2090" s="7" t="s">
        <v>28</v>
      </c>
      <c r="O2090" s="7" t="s">
        <v>46</v>
      </c>
      <c r="P2090" s="25">
        <f t="shared" si="461"/>
        <v>2089</v>
      </c>
      <c r="Q2090" s="28">
        <f t="shared" si="458"/>
        <v>45108</v>
      </c>
      <c r="R2090" s="28" t="str">
        <f t="shared" si="448"/>
        <v>WEB</v>
      </c>
      <c r="S2090" s="28" t="str">
        <f t="shared" si="449"/>
        <v>WEBSITE</v>
      </c>
      <c r="T2090" s="29">
        <f t="shared" si="450"/>
        <v>1.6863406408094434E-3</v>
      </c>
      <c r="U2090" s="29">
        <f t="shared" si="459"/>
        <v>1.6863406408094434E-3</v>
      </c>
      <c r="V2090" s="30">
        <f t="shared" si="451"/>
        <v>4.1213999999999995</v>
      </c>
      <c r="W2090" s="30">
        <f t="shared" si="452"/>
        <v>50</v>
      </c>
      <c r="X2090" s="30">
        <f t="shared" si="453"/>
        <v>0</v>
      </c>
      <c r="Y2090" s="30">
        <f t="shared" si="454"/>
        <v>5.7699600000000002</v>
      </c>
      <c r="Z2090" s="30">
        <f t="shared" si="455"/>
        <v>115</v>
      </c>
      <c r="AA2090" s="30">
        <f t="shared" si="456"/>
        <v>16.863406408094434</v>
      </c>
      <c r="AB2090" s="30">
        <f t="shared" si="457"/>
        <v>0</v>
      </c>
      <c r="AC2090" s="30">
        <f t="shared" si="460"/>
        <v>220.38523359190555</v>
      </c>
    </row>
    <row r="2091" spans="1:29" x14ac:dyDescent="0.35">
      <c r="A2091" s="5">
        <v>45127.949472916669</v>
      </c>
      <c r="B2091" s="1">
        <v>1</v>
      </c>
      <c r="C2091" s="6">
        <v>497.86</v>
      </c>
      <c r="D2091" s="6">
        <v>1</v>
      </c>
      <c r="E2091" s="7" t="s">
        <v>19</v>
      </c>
      <c r="F2091" s="5">
        <v>45128.456725057869</v>
      </c>
      <c r="G2091" s="1">
        <v>1</v>
      </c>
      <c r="H2091" s="5">
        <v>45126.552928182871</v>
      </c>
      <c r="I2091" s="7" t="s">
        <v>53</v>
      </c>
      <c r="J2091" s="7"/>
      <c r="K2091" s="7"/>
      <c r="L2091" s="7" t="s">
        <v>21</v>
      </c>
      <c r="M2091" s="7" t="s">
        <v>99</v>
      </c>
      <c r="N2091" s="7" t="s">
        <v>28</v>
      </c>
      <c r="O2091" s="7" t="s">
        <v>46</v>
      </c>
      <c r="P2091" s="25">
        <f t="shared" si="461"/>
        <v>2090</v>
      </c>
      <c r="Q2091" s="28">
        <f t="shared" si="458"/>
        <v>45108</v>
      </c>
      <c r="R2091" s="28" t="str">
        <f t="shared" si="448"/>
        <v>WEB</v>
      </c>
      <c r="S2091" s="28" t="str">
        <f t="shared" si="449"/>
        <v>WEBSITE</v>
      </c>
      <c r="T2091" s="29">
        <f t="shared" si="450"/>
        <v>1.6863406408094434E-3</v>
      </c>
      <c r="U2091" s="29">
        <f t="shared" si="459"/>
        <v>1.6863406408094434E-3</v>
      </c>
      <c r="V2091" s="30">
        <f t="shared" si="451"/>
        <v>4.9786000000000001</v>
      </c>
      <c r="W2091" s="30">
        <f t="shared" si="452"/>
        <v>50</v>
      </c>
      <c r="X2091" s="30">
        <f t="shared" si="453"/>
        <v>0</v>
      </c>
      <c r="Y2091" s="30">
        <f t="shared" si="454"/>
        <v>6.97004</v>
      </c>
      <c r="Z2091" s="30">
        <f t="shared" si="455"/>
        <v>115</v>
      </c>
      <c r="AA2091" s="30">
        <f t="shared" si="456"/>
        <v>16.863406408094434</v>
      </c>
      <c r="AB2091" s="30">
        <f t="shared" si="457"/>
        <v>0</v>
      </c>
      <c r="AC2091" s="30">
        <f t="shared" si="460"/>
        <v>304.04795359190558</v>
      </c>
    </row>
    <row r="2092" spans="1:29" x14ac:dyDescent="0.35">
      <c r="A2092" s="5">
        <v>45127.588682094909</v>
      </c>
      <c r="B2092" s="1">
        <v>3</v>
      </c>
      <c r="C2092" s="6">
        <v>2090.89</v>
      </c>
      <c r="D2092" s="6">
        <v>1</v>
      </c>
      <c r="E2092" s="7" t="s">
        <v>19</v>
      </c>
      <c r="F2092" s="5">
        <v>45130.429955798609</v>
      </c>
      <c r="G2092" s="1">
        <v>1</v>
      </c>
      <c r="H2092" s="5">
        <v>45095.395619120369</v>
      </c>
      <c r="I2092" s="7" t="s">
        <v>53</v>
      </c>
      <c r="J2092" s="7"/>
      <c r="K2092" s="7" t="s">
        <v>30</v>
      </c>
      <c r="L2092" s="7" t="s">
        <v>31</v>
      </c>
      <c r="M2092" s="7" t="s">
        <v>34</v>
      </c>
      <c r="N2092" s="7" t="s">
        <v>33</v>
      </c>
      <c r="O2092" s="7" t="s">
        <v>30</v>
      </c>
      <c r="P2092" s="25">
        <f t="shared" si="461"/>
        <v>2091</v>
      </c>
      <c r="Q2092" s="28">
        <f t="shared" si="458"/>
        <v>45108</v>
      </c>
      <c r="R2092" s="28" t="str">
        <f t="shared" si="448"/>
        <v>OTA</v>
      </c>
      <c r="S2092" s="28" t="str">
        <f t="shared" si="449"/>
        <v>OTA</v>
      </c>
      <c r="T2092" s="29">
        <f t="shared" si="450"/>
        <v>2.1978021978021978E-3</v>
      </c>
      <c r="U2092" s="29">
        <f t="shared" si="459"/>
        <v>2.1978021978021978E-3</v>
      </c>
      <c r="V2092" s="30">
        <f t="shared" si="451"/>
        <v>313.63349999999997</v>
      </c>
      <c r="W2092" s="30">
        <f t="shared" si="452"/>
        <v>0</v>
      </c>
      <c r="X2092" s="30">
        <f t="shared" si="453"/>
        <v>0</v>
      </c>
      <c r="Y2092" s="30">
        <f t="shared" si="454"/>
        <v>37.636019999999995</v>
      </c>
      <c r="Z2092" s="30">
        <f t="shared" si="455"/>
        <v>191.66666666666666</v>
      </c>
      <c r="AA2092" s="30">
        <f t="shared" si="456"/>
        <v>4.395604395604396</v>
      </c>
      <c r="AB2092" s="30">
        <f t="shared" si="457"/>
        <v>0</v>
      </c>
      <c r="AC2092" s="30">
        <f t="shared" si="460"/>
        <v>1543.558208937729</v>
      </c>
    </row>
    <row r="2093" spans="1:29" x14ac:dyDescent="0.35">
      <c r="A2093" s="5">
        <v>45127.706790370372</v>
      </c>
      <c r="B2093" s="1">
        <v>3</v>
      </c>
      <c r="C2093" s="6">
        <v>2216.0700000000002</v>
      </c>
      <c r="D2093" s="6">
        <v>1</v>
      </c>
      <c r="E2093" s="7" t="s">
        <v>19</v>
      </c>
      <c r="F2093" s="5">
        <v>45130.428368263892</v>
      </c>
      <c r="G2093" s="1">
        <v>1</v>
      </c>
      <c r="H2093" s="5">
        <v>45126.957634907405</v>
      </c>
      <c r="I2093" s="7" t="s">
        <v>53</v>
      </c>
      <c r="J2093" s="7"/>
      <c r="K2093" s="7" t="s">
        <v>30</v>
      </c>
      <c r="L2093" s="7" t="s">
        <v>31</v>
      </c>
      <c r="M2093" s="7" t="s">
        <v>32</v>
      </c>
      <c r="N2093" s="7" t="s">
        <v>33</v>
      </c>
      <c r="O2093" s="7" t="s">
        <v>30</v>
      </c>
      <c r="P2093" s="25">
        <f t="shared" si="461"/>
        <v>2092</v>
      </c>
      <c r="Q2093" s="28">
        <f t="shared" si="458"/>
        <v>45108</v>
      </c>
      <c r="R2093" s="28" t="str">
        <f t="shared" si="448"/>
        <v>OTA</v>
      </c>
      <c r="S2093" s="28" t="str">
        <f t="shared" si="449"/>
        <v>OTA</v>
      </c>
      <c r="T2093" s="29">
        <f t="shared" si="450"/>
        <v>2.1978021978021978E-3</v>
      </c>
      <c r="U2093" s="29">
        <f t="shared" si="459"/>
        <v>2.1978021978021978E-3</v>
      </c>
      <c r="V2093" s="30">
        <f t="shared" si="451"/>
        <v>332.41050000000001</v>
      </c>
      <c r="W2093" s="30">
        <f t="shared" si="452"/>
        <v>0</v>
      </c>
      <c r="X2093" s="30">
        <f t="shared" si="453"/>
        <v>0</v>
      </c>
      <c r="Y2093" s="30">
        <f t="shared" si="454"/>
        <v>39.88926</v>
      </c>
      <c r="Z2093" s="30">
        <f t="shared" si="455"/>
        <v>191.66666666666666</v>
      </c>
      <c r="AA2093" s="30">
        <f t="shared" si="456"/>
        <v>4.395604395604396</v>
      </c>
      <c r="AB2093" s="30">
        <f t="shared" si="457"/>
        <v>0</v>
      </c>
      <c r="AC2093" s="30">
        <f t="shared" si="460"/>
        <v>1647.7079689377292</v>
      </c>
    </row>
    <row r="2094" spans="1:29" x14ac:dyDescent="0.35">
      <c r="A2094" s="5">
        <v>45127.645782523148</v>
      </c>
      <c r="B2094" s="1">
        <v>1</v>
      </c>
      <c r="C2094" s="6">
        <v>652.67999999999995</v>
      </c>
      <c r="D2094" s="6">
        <v>1</v>
      </c>
      <c r="E2094" s="7" t="s">
        <v>19</v>
      </c>
      <c r="F2094" s="5">
        <v>45128.458333333336</v>
      </c>
      <c r="G2094" s="1">
        <v>1</v>
      </c>
      <c r="H2094" s="5">
        <v>45066.06332119213</v>
      </c>
      <c r="I2094" s="7" t="s">
        <v>53</v>
      </c>
      <c r="J2094" s="7"/>
      <c r="K2094" s="7" t="s">
        <v>50</v>
      </c>
      <c r="L2094" s="7" t="s">
        <v>31</v>
      </c>
      <c r="M2094" s="7" t="s">
        <v>32</v>
      </c>
      <c r="N2094" s="7" t="s">
        <v>28</v>
      </c>
      <c r="O2094" s="7" t="s">
        <v>51</v>
      </c>
      <c r="P2094" s="25">
        <f t="shared" si="461"/>
        <v>2093</v>
      </c>
      <c r="Q2094" s="28">
        <f t="shared" si="458"/>
        <v>45108</v>
      </c>
      <c r="R2094" s="28" t="str">
        <f t="shared" si="448"/>
        <v>OTA</v>
      </c>
      <c r="S2094" s="28" t="str">
        <f t="shared" si="449"/>
        <v>OTA</v>
      </c>
      <c r="T2094" s="29">
        <f t="shared" si="450"/>
        <v>7.326007326007326E-4</v>
      </c>
      <c r="U2094" s="29">
        <f t="shared" si="459"/>
        <v>7.326007326007326E-4</v>
      </c>
      <c r="V2094" s="30">
        <f t="shared" si="451"/>
        <v>97.901999999999987</v>
      </c>
      <c r="W2094" s="30">
        <f t="shared" si="452"/>
        <v>0</v>
      </c>
      <c r="X2094" s="30">
        <f t="shared" si="453"/>
        <v>0</v>
      </c>
      <c r="Y2094" s="30">
        <f t="shared" si="454"/>
        <v>11.748239999999997</v>
      </c>
      <c r="Z2094" s="30">
        <f t="shared" si="455"/>
        <v>115</v>
      </c>
      <c r="AA2094" s="30">
        <f t="shared" si="456"/>
        <v>1.4652014652014651</v>
      </c>
      <c r="AB2094" s="30">
        <f t="shared" si="457"/>
        <v>0</v>
      </c>
      <c r="AC2094" s="30">
        <f t="shared" si="460"/>
        <v>426.56455853479849</v>
      </c>
    </row>
    <row r="2095" spans="1:29" x14ac:dyDescent="0.35">
      <c r="A2095" s="5">
        <v>45127.645945312499</v>
      </c>
      <c r="B2095" s="1">
        <v>1</v>
      </c>
      <c r="C2095" s="6">
        <v>652.67999999999995</v>
      </c>
      <c r="D2095" s="6">
        <v>1</v>
      </c>
      <c r="E2095" s="7" t="s">
        <v>19</v>
      </c>
      <c r="F2095" s="5">
        <v>45128.458333333336</v>
      </c>
      <c r="G2095" s="1">
        <v>1</v>
      </c>
      <c r="H2095" s="5">
        <v>45066.063321203706</v>
      </c>
      <c r="I2095" s="7" t="s">
        <v>53</v>
      </c>
      <c r="J2095" s="7"/>
      <c r="K2095" s="7" t="s">
        <v>50</v>
      </c>
      <c r="L2095" s="7" t="s">
        <v>31</v>
      </c>
      <c r="M2095" s="7" t="s">
        <v>32</v>
      </c>
      <c r="N2095" s="7" t="s">
        <v>28</v>
      </c>
      <c r="O2095" s="7" t="s">
        <v>51</v>
      </c>
      <c r="P2095" s="25">
        <f t="shared" si="461"/>
        <v>2094</v>
      </c>
      <c r="Q2095" s="28">
        <f t="shared" si="458"/>
        <v>45108</v>
      </c>
      <c r="R2095" s="28" t="str">
        <f t="shared" si="448"/>
        <v>OTA</v>
      </c>
      <c r="S2095" s="28" t="str">
        <f t="shared" si="449"/>
        <v>OTA</v>
      </c>
      <c r="T2095" s="29">
        <f t="shared" si="450"/>
        <v>7.326007326007326E-4</v>
      </c>
      <c r="U2095" s="29">
        <f t="shared" si="459"/>
        <v>7.326007326007326E-4</v>
      </c>
      <c r="V2095" s="30">
        <f t="shared" si="451"/>
        <v>97.901999999999987</v>
      </c>
      <c r="W2095" s="30">
        <f t="shared" si="452"/>
        <v>0</v>
      </c>
      <c r="X2095" s="30">
        <f t="shared" si="453"/>
        <v>0</v>
      </c>
      <c r="Y2095" s="30">
        <f t="shared" si="454"/>
        <v>11.748239999999997</v>
      </c>
      <c r="Z2095" s="30">
        <f t="shared" si="455"/>
        <v>115</v>
      </c>
      <c r="AA2095" s="30">
        <f t="shared" si="456"/>
        <v>1.4652014652014651</v>
      </c>
      <c r="AB2095" s="30">
        <f t="shared" si="457"/>
        <v>0</v>
      </c>
      <c r="AC2095" s="30">
        <f t="shared" si="460"/>
        <v>426.56455853479849</v>
      </c>
    </row>
    <row r="2096" spans="1:29" x14ac:dyDescent="0.35">
      <c r="A2096" s="5">
        <v>45127.626835995368</v>
      </c>
      <c r="B2096" s="1">
        <v>1</v>
      </c>
      <c r="C2096" s="6">
        <v>607.14</v>
      </c>
      <c r="D2096" s="6">
        <v>1</v>
      </c>
      <c r="E2096" s="7" t="s">
        <v>19</v>
      </c>
      <c r="F2096" s="5">
        <v>45128.393412754631</v>
      </c>
      <c r="G2096" s="1">
        <v>1</v>
      </c>
      <c r="H2096" s="5">
        <v>44979.661255185187</v>
      </c>
      <c r="I2096" s="7" t="s">
        <v>53</v>
      </c>
      <c r="J2096" s="7"/>
      <c r="K2096" s="7" t="s">
        <v>30</v>
      </c>
      <c r="L2096" s="7" t="s">
        <v>31</v>
      </c>
      <c r="M2096" s="7" t="s">
        <v>32</v>
      </c>
      <c r="N2096" s="7" t="s">
        <v>33</v>
      </c>
      <c r="O2096" s="7" t="s">
        <v>30</v>
      </c>
      <c r="P2096" s="25">
        <f t="shared" si="461"/>
        <v>2095</v>
      </c>
      <c r="Q2096" s="28">
        <f t="shared" si="458"/>
        <v>45108</v>
      </c>
      <c r="R2096" s="28" t="str">
        <f t="shared" si="448"/>
        <v>OTA</v>
      </c>
      <c r="S2096" s="28" t="str">
        <f t="shared" si="449"/>
        <v>OTA</v>
      </c>
      <c r="T2096" s="29">
        <f t="shared" si="450"/>
        <v>7.326007326007326E-4</v>
      </c>
      <c r="U2096" s="29">
        <f t="shared" si="459"/>
        <v>7.326007326007326E-4</v>
      </c>
      <c r="V2096" s="30">
        <f t="shared" si="451"/>
        <v>91.070999999999998</v>
      </c>
      <c r="W2096" s="30">
        <f t="shared" si="452"/>
        <v>0</v>
      </c>
      <c r="X2096" s="30">
        <f t="shared" si="453"/>
        <v>0</v>
      </c>
      <c r="Y2096" s="30">
        <f t="shared" si="454"/>
        <v>10.928519999999999</v>
      </c>
      <c r="Z2096" s="30">
        <f t="shared" si="455"/>
        <v>115</v>
      </c>
      <c r="AA2096" s="30">
        <f t="shared" si="456"/>
        <v>1.4652014652014651</v>
      </c>
      <c r="AB2096" s="30">
        <f t="shared" si="457"/>
        <v>0</v>
      </c>
      <c r="AC2096" s="30">
        <f t="shared" si="460"/>
        <v>388.67527853479851</v>
      </c>
    </row>
    <row r="2097" spans="1:29" x14ac:dyDescent="0.35">
      <c r="A2097" s="5">
        <v>45128.018634930559</v>
      </c>
      <c r="B2097" s="1">
        <v>1</v>
      </c>
      <c r="C2097" s="6">
        <v>603.65</v>
      </c>
      <c r="D2097" s="6">
        <v>1</v>
      </c>
      <c r="E2097" s="7" t="s">
        <v>19</v>
      </c>
      <c r="F2097" s="5">
        <v>45128.404909606485</v>
      </c>
      <c r="G2097" s="1">
        <v>1</v>
      </c>
      <c r="H2097" s="5">
        <v>45128.016501365739</v>
      </c>
      <c r="I2097" s="7" t="s">
        <v>53</v>
      </c>
      <c r="J2097" s="7"/>
      <c r="K2097" s="7"/>
      <c r="L2097" s="7" t="s">
        <v>21</v>
      </c>
      <c r="M2097" s="7" t="s">
        <v>52</v>
      </c>
      <c r="N2097" s="7" t="s">
        <v>23</v>
      </c>
      <c r="O2097" s="7" t="s">
        <v>24</v>
      </c>
      <c r="P2097" s="25">
        <f t="shared" si="461"/>
        <v>2096</v>
      </c>
      <c r="Q2097" s="28">
        <f t="shared" si="458"/>
        <v>45108</v>
      </c>
      <c r="R2097" s="28" t="str">
        <f t="shared" si="448"/>
        <v>WEB</v>
      </c>
      <c r="S2097" s="28" t="str">
        <f t="shared" si="449"/>
        <v>OFFLINE</v>
      </c>
      <c r="T2097" s="29">
        <f t="shared" si="450"/>
        <v>1.6863406408094434E-3</v>
      </c>
      <c r="U2097" s="29">
        <f t="shared" si="459"/>
        <v>1.6863406408094434E-3</v>
      </c>
      <c r="V2097" s="30">
        <f t="shared" si="451"/>
        <v>0</v>
      </c>
      <c r="W2097" s="30">
        <f t="shared" si="452"/>
        <v>0</v>
      </c>
      <c r="X2097" s="30">
        <f t="shared" si="453"/>
        <v>0</v>
      </c>
      <c r="Y2097" s="30">
        <f t="shared" si="454"/>
        <v>8.4511000000000003</v>
      </c>
      <c r="Z2097" s="30">
        <f t="shared" si="455"/>
        <v>115</v>
      </c>
      <c r="AA2097" s="30">
        <f t="shared" si="456"/>
        <v>0</v>
      </c>
      <c r="AB2097" s="30">
        <f t="shared" si="457"/>
        <v>0</v>
      </c>
      <c r="AC2097" s="30">
        <f t="shared" si="460"/>
        <v>480.19889999999998</v>
      </c>
    </row>
    <row r="2098" spans="1:29" x14ac:dyDescent="0.35">
      <c r="A2098" s="5">
        <v>45128.741089293981</v>
      </c>
      <c r="B2098" s="1">
        <v>2</v>
      </c>
      <c r="C2098" s="6">
        <v>2181.64</v>
      </c>
      <c r="D2098" s="6">
        <v>1</v>
      </c>
      <c r="E2098" s="7" t="s">
        <v>19</v>
      </c>
      <c r="F2098" s="5">
        <v>45130.25</v>
      </c>
      <c r="G2098" s="1">
        <v>2</v>
      </c>
      <c r="H2098" s="5">
        <v>45128.740170046294</v>
      </c>
      <c r="I2098" s="7" t="s">
        <v>20</v>
      </c>
      <c r="J2098" s="7"/>
      <c r="K2098" s="7"/>
      <c r="L2098" s="7" t="s">
        <v>21</v>
      </c>
      <c r="M2098" s="7" t="s">
        <v>52</v>
      </c>
      <c r="N2098" s="7" t="s">
        <v>28</v>
      </c>
      <c r="O2098" s="7" t="s">
        <v>24</v>
      </c>
      <c r="P2098" s="25">
        <f t="shared" si="461"/>
        <v>2097</v>
      </c>
      <c r="Q2098" s="28">
        <f t="shared" si="458"/>
        <v>45108</v>
      </c>
      <c r="R2098" s="28" t="str">
        <f t="shared" si="448"/>
        <v>WEB</v>
      </c>
      <c r="S2098" s="28" t="str">
        <f t="shared" si="449"/>
        <v>OFFLINE</v>
      </c>
      <c r="T2098" s="29">
        <f t="shared" si="450"/>
        <v>3.3726812816188868E-3</v>
      </c>
      <c r="U2098" s="29">
        <f t="shared" si="459"/>
        <v>3.3726812816188868E-3</v>
      </c>
      <c r="V2098" s="30">
        <f t="shared" si="451"/>
        <v>0</v>
      </c>
      <c r="W2098" s="30">
        <f t="shared" si="452"/>
        <v>0</v>
      </c>
      <c r="X2098" s="30">
        <f t="shared" si="453"/>
        <v>0</v>
      </c>
      <c r="Y2098" s="30">
        <f t="shared" si="454"/>
        <v>30.542959999999997</v>
      </c>
      <c r="Z2098" s="30">
        <f t="shared" si="455"/>
        <v>153.33333333333331</v>
      </c>
      <c r="AA2098" s="30">
        <f t="shared" si="456"/>
        <v>0</v>
      </c>
      <c r="AB2098" s="30">
        <f t="shared" si="457"/>
        <v>0</v>
      </c>
      <c r="AC2098" s="30">
        <f t="shared" si="460"/>
        <v>1997.7637066666666</v>
      </c>
    </row>
    <row r="2099" spans="1:29" x14ac:dyDescent="0.35">
      <c r="A2099" s="5">
        <v>45128.841921620369</v>
      </c>
      <c r="B2099" s="1">
        <v>1</v>
      </c>
      <c r="C2099" s="6">
        <v>1257.1400000000001</v>
      </c>
      <c r="D2099" s="6">
        <v>1</v>
      </c>
      <c r="E2099" s="7" t="s">
        <v>19</v>
      </c>
      <c r="F2099" s="5">
        <v>45129.430173113426</v>
      </c>
      <c r="G2099" s="1">
        <v>2</v>
      </c>
      <c r="H2099" s="5">
        <v>45128.685893622685</v>
      </c>
      <c r="I2099" s="7" t="s">
        <v>20</v>
      </c>
      <c r="J2099" s="7"/>
      <c r="K2099" s="7" t="s">
        <v>30</v>
      </c>
      <c r="L2099" s="7" t="s">
        <v>31</v>
      </c>
      <c r="M2099" s="7" t="s">
        <v>32</v>
      </c>
      <c r="N2099" s="7" t="s">
        <v>33</v>
      </c>
      <c r="O2099" s="7" t="s">
        <v>30</v>
      </c>
      <c r="P2099" s="25">
        <f t="shared" si="461"/>
        <v>2098</v>
      </c>
      <c r="Q2099" s="28">
        <f t="shared" si="458"/>
        <v>45108</v>
      </c>
      <c r="R2099" s="28" t="str">
        <f t="shared" si="448"/>
        <v>OTA</v>
      </c>
      <c r="S2099" s="28" t="str">
        <f t="shared" si="449"/>
        <v>OTA</v>
      </c>
      <c r="T2099" s="29">
        <f t="shared" si="450"/>
        <v>7.326007326007326E-4</v>
      </c>
      <c r="U2099" s="29">
        <f t="shared" si="459"/>
        <v>7.326007326007326E-4</v>
      </c>
      <c r="V2099" s="30">
        <f t="shared" si="451"/>
        <v>188.571</v>
      </c>
      <c r="W2099" s="30">
        <f t="shared" si="452"/>
        <v>0</v>
      </c>
      <c r="X2099" s="30">
        <f t="shared" si="453"/>
        <v>0</v>
      </c>
      <c r="Y2099" s="30">
        <f t="shared" si="454"/>
        <v>22.628520000000002</v>
      </c>
      <c r="Z2099" s="30">
        <f t="shared" si="455"/>
        <v>115</v>
      </c>
      <c r="AA2099" s="30">
        <f t="shared" si="456"/>
        <v>1.4652014652014651</v>
      </c>
      <c r="AB2099" s="30">
        <f t="shared" si="457"/>
        <v>0</v>
      </c>
      <c r="AC2099" s="30">
        <f t="shared" si="460"/>
        <v>929.47527853479869</v>
      </c>
    </row>
    <row r="2100" spans="1:29" x14ac:dyDescent="0.35">
      <c r="A2100" s="5">
        <v>45129.023474513888</v>
      </c>
      <c r="B2100" s="1">
        <v>2</v>
      </c>
      <c r="C2100" s="6">
        <v>1998.57</v>
      </c>
      <c r="D2100" s="6">
        <v>1</v>
      </c>
      <c r="E2100" s="7" t="s">
        <v>19</v>
      </c>
      <c r="F2100" s="5">
        <v>45130.458333333336</v>
      </c>
      <c r="G2100" s="1">
        <v>1</v>
      </c>
      <c r="H2100" s="5">
        <v>45011.817957002313</v>
      </c>
      <c r="I2100" s="7" t="s">
        <v>20</v>
      </c>
      <c r="J2100" s="7"/>
      <c r="K2100" s="7"/>
      <c r="L2100" s="7" t="s">
        <v>21</v>
      </c>
      <c r="M2100" s="7" t="s">
        <v>45</v>
      </c>
      <c r="N2100" s="7" t="s">
        <v>28</v>
      </c>
      <c r="O2100" s="7" t="s">
        <v>46</v>
      </c>
      <c r="P2100" s="25">
        <f t="shared" si="461"/>
        <v>2099</v>
      </c>
      <c r="Q2100" s="28">
        <f t="shared" si="458"/>
        <v>45108</v>
      </c>
      <c r="R2100" s="28" t="str">
        <f t="shared" si="448"/>
        <v>WEB</v>
      </c>
      <c r="S2100" s="28" t="str">
        <f t="shared" si="449"/>
        <v>WEBSITE</v>
      </c>
      <c r="T2100" s="29">
        <f t="shared" si="450"/>
        <v>3.3726812816188868E-3</v>
      </c>
      <c r="U2100" s="29">
        <f t="shared" si="459"/>
        <v>3.3726812816188868E-3</v>
      </c>
      <c r="V2100" s="30">
        <f t="shared" si="451"/>
        <v>19.985700000000001</v>
      </c>
      <c r="W2100" s="30">
        <f t="shared" si="452"/>
        <v>50</v>
      </c>
      <c r="X2100" s="30">
        <f t="shared" si="453"/>
        <v>0</v>
      </c>
      <c r="Y2100" s="30">
        <f t="shared" si="454"/>
        <v>27.979980000000001</v>
      </c>
      <c r="Z2100" s="30">
        <f t="shared" si="455"/>
        <v>153.33333333333331</v>
      </c>
      <c r="AA2100" s="30">
        <f t="shared" si="456"/>
        <v>33.726812816188868</v>
      </c>
      <c r="AB2100" s="30">
        <f t="shared" si="457"/>
        <v>0</v>
      </c>
      <c r="AC2100" s="30">
        <f t="shared" si="460"/>
        <v>1713.5441738504778</v>
      </c>
    </row>
    <row r="2101" spans="1:29" x14ac:dyDescent="0.35">
      <c r="A2101" s="5">
        <v>45128.670693437503</v>
      </c>
      <c r="B2101" s="1">
        <v>1</v>
      </c>
      <c r="C2101" s="6">
        <v>970</v>
      </c>
      <c r="D2101" s="6">
        <v>1</v>
      </c>
      <c r="E2101" s="7" t="s">
        <v>19</v>
      </c>
      <c r="F2101" s="5">
        <v>45129.397831226852</v>
      </c>
      <c r="G2101" s="1">
        <v>1</v>
      </c>
      <c r="H2101" s="5">
        <v>45128.434628113428</v>
      </c>
      <c r="I2101" s="7" t="s">
        <v>20</v>
      </c>
      <c r="J2101" s="7"/>
      <c r="K2101" s="7"/>
      <c r="L2101" s="7" t="s">
        <v>21</v>
      </c>
      <c r="M2101" s="7" t="s">
        <v>99</v>
      </c>
      <c r="N2101" s="7" t="s">
        <v>28</v>
      </c>
      <c r="O2101" s="7" t="s">
        <v>46</v>
      </c>
      <c r="P2101" s="25">
        <f t="shared" si="461"/>
        <v>2100</v>
      </c>
      <c r="Q2101" s="28">
        <f t="shared" si="458"/>
        <v>45108</v>
      </c>
      <c r="R2101" s="28" t="str">
        <f t="shared" si="448"/>
        <v>WEB</v>
      </c>
      <c r="S2101" s="28" t="str">
        <f t="shared" si="449"/>
        <v>WEBSITE</v>
      </c>
      <c r="T2101" s="29">
        <f t="shared" si="450"/>
        <v>1.6863406408094434E-3</v>
      </c>
      <c r="U2101" s="29">
        <f t="shared" si="459"/>
        <v>1.6863406408094434E-3</v>
      </c>
      <c r="V2101" s="30">
        <f t="shared" si="451"/>
        <v>9.7000000000000011</v>
      </c>
      <c r="W2101" s="30">
        <f t="shared" si="452"/>
        <v>50</v>
      </c>
      <c r="X2101" s="30">
        <f t="shared" si="453"/>
        <v>0</v>
      </c>
      <c r="Y2101" s="30">
        <f t="shared" si="454"/>
        <v>13.58</v>
      </c>
      <c r="Z2101" s="30">
        <f t="shared" si="455"/>
        <v>115</v>
      </c>
      <c r="AA2101" s="30">
        <f t="shared" si="456"/>
        <v>16.863406408094434</v>
      </c>
      <c r="AB2101" s="30">
        <f t="shared" si="457"/>
        <v>0</v>
      </c>
      <c r="AC2101" s="30">
        <f t="shared" si="460"/>
        <v>764.85659359190549</v>
      </c>
    </row>
    <row r="2102" spans="1:29" x14ac:dyDescent="0.35">
      <c r="A2102" s="5">
        <v>45128.745655497682</v>
      </c>
      <c r="B2102" s="1">
        <v>3</v>
      </c>
      <c r="C2102" s="6">
        <v>3514.55</v>
      </c>
      <c r="D2102" s="6">
        <v>1</v>
      </c>
      <c r="E2102" s="7" t="s">
        <v>19</v>
      </c>
      <c r="F2102" s="5">
        <v>45131.393733206016</v>
      </c>
      <c r="G2102" s="1">
        <v>2</v>
      </c>
      <c r="H2102" s="5">
        <v>45029.387280462965</v>
      </c>
      <c r="I2102" s="7" t="s">
        <v>20</v>
      </c>
      <c r="J2102" s="7"/>
      <c r="K2102" s="7" t="s">
        <v>30</v>
      </c>
      <c r="L2102" s="7" t="s">
        <v>31</v>
      </c>
      <c r="M2102" s="7" t="s">
        <v>34</v>
      </c>
      <c r="N2102" s="7" t="s">
        <v>33</v>
      </c>
      <c r="O2102" s="7" t="s">
        <v>30</v>
      </c>
      <c r="P2102" s="25">
        <f t="shared" si="461"/>
        <v>2101</v>
      </c>
      <c r="Q2102" s="28">
        <f t="shared" si="458"/>
        <v>45108</v>
      </c>
      <c r="R2102" s="28" t="str">
        <f t="shared" si="448"/>
        <v>OTA</v>
      </c>
      <c r="S2102" s="28" t="str">
        <f t="shared" si="449"/>
        <v>OTA</v>
      </c>
      <c r="T2102" s="29">
        <f t="shared" si="450"/>
        <v>2.1978021978021978E-3</v>
      </c>
      <c r="U2102" s="29">
        <f t="shared" si="459"/>
        <v>2.1978021978021978E-3</v>
      </c>
      <c r="V2102" s="30">
        <f t="shared" si="451"/>
        <v>527.1825</v>
      </c>
      <c r="W2102" s="30">
        <f t="shared" si="452"/>
        <v>0</v>
      </c>
      <c r="X2102" s="30">
        <f t="shared" si="453"/>
        <v>0</v>
      </c>
      <c r="Y2102" s="30">
        <f t="shared" si="454"/>
        <v>63.261899999999997</v>
      </c>
      <c r="Z2102" s="30">
        <f t="shared" si="455"/>
        <v>191.66666666666666</v>
      </c>
      <c r="AA2102" s="30">
        <f t="shared" si="456"/>
        <v>4.395604395604396</v>
      </c>
      <c r="AB2102" s="30">
        <f t="shared" si="457"/>
        <v>0</v>
      </c>
      <c r="AC2102" s="30">
        <f t="shared" si="460"/>
        <v>2728.0433289377293</v>
      </c>
    </row>
    <row r="2103" spans="1:29" x14ac:dyDescent="0.35">
      <c r="A2103" s="5">
        <v>45128.61903721065</v>
      </c>
      <c r="B2103" s="1">
        <v>4</v>
      </c>
      <c r="C2103" s="6">
        <v>4830.59</v>
      </c>
      <c r="D2103" s="6">
        <v>1</v>
      </c>
      <c r="E2103" s="7" t="s">
        <v>19</v>
      </c>
      <c r="F2103" s="5">
        <v>45132.294921747685</v>
      </c>
      <c r="G2103" s="1">
        <v>2</v>
      </c>
      <c r="H2103" s="5">
        <v>45052.432765810183</v>
      </c>
      <c r="I2103" s="7" t="s">
        <v>20</v>
      </c>
      <c r="J2103" s="7"/>
      <c r="K2103" s="7" t="s">
        <v>50</v>
      </c>
      <c r="L2103" s="7" t="s">
        <v>31</v>
      </c>
      <c r="M2103" s="7" t="s">
        <v>32</v>
      </c>
      <c r="N2103" s="7" t="s">
        <v>33</v>
      </c>
      <c r="O2103" s="7" t="s">
        <v>51</v>
      </c>
      <c r="P2103" s="25">
        <f t="shared" si="461"/>
        <v>2102</v>
      </c>
      <c r="Q2103" s="28">
        <f t="shared" si="458"/>
        <v>45108</v>
      </c>
      <c r="R2103" s="28" t="str">
        <f t="shared" si="448"/>
        <v>OTA</v>
      </c>
      <c r="S2103" s="28" t="str">
        <f t="shared" si="449"/>
        <v>OTA</v>
      </c>
      <c r="T2103" s="29">
        <f t="shared" si="450"/>
        <v>2.9304029304029304E-3</v>
      </c>
      <c r="U2103" s="29">
        <f t="shared" si="459"/>
        <v>2.9304029304029304E-3</v>
      </c>
      <c r="V2103" s="30">
        <f t="shared" si="451"/>
        <v>724.58849999999995</v>
      </c>
      <c r="W2103" s="30">
        <f t="shared" si="452"/>
        <v>0</v>
      </c>
      <c r="X2103" s="30">
        <f t="shared" si="453"/>
        <v>0</v>
      </c>
      <c r="Y2103" s="30">
        <f t="shared" si="454"/>
        <v>86.950620000000001</v>
      </c>
      <c r="Z2103" s="30">
        <f t="shared" si="455"/>
        <v>230</v>
      </c>
      <c r="AA2103" s="30">
        <f t="shared" si="456"/>
        <v>5.8608058608058604</v>
      </c>
      <c r="AB2103" s="30">
        <f t="shared" si="457"/>
        <v>0</v>
      </c>
      <c r="AC2103" s="30">
        <f t="shared" si="460"/>
        <v>3783.1900741391946</v>
      </c>
    </row>
    <row r="2104" spans="1:29" x14ac:dyDescent="0.35">
      <c r="A2104" s="5">
        <v>45128.636090405096</v>
      </c>
      <c r="B2104" s="1">
        <v>7</v>
      </c>
      <c r="C2104" s="6">
        <v>5624.99</v>
      </c>
      <c r="D2104" s="6">
        <v>1</v>
      </c>
      <c r="E2104" s="7" t="s">
        <v>19</v>
      </c>
      <c r="F2104" s="5">
        <v>45135.193668900465</v>
      </c>
      <c r="G2104" s="1">
        <v>2</v>
      </c>
      <c r="H2104" s="5">
        <v>45127.63120196759</v>
      </c>
      <c r="I2104" s="7" t="s">
        <v>20</v>
      </c>
      <c r="J2104" s="7" t="s">
        <v>102</v>
      </c>
      <c r="K2104" s="7"/>
      <c r="L2104" s="7" t="s">
        <v>21</v>
      </c>
      <c r="M2104" s="7" t="s">
        <v>52</v>
      </c>
      <c r="N2104" s="7" t="s">
        <v>23</v>
      </c>
      <c r="O2104" s="7" t="s">
        <v>24</v>
      </c>
      <c r="P2104" s="25">
        <f t="shared" si="461"/>
        <v>2103</v>
      </c>
      <c r="Q2104" s="28">
        <f t="shared" si="458"/>
        <v>45108</v>
      </c>
      <c r="R2104" s="28" t="str">
        <f t="shared" si="448"/>
        <v>WEB</v>
      </c>
      <c r="S2104" s="28" t="str">
        <f t="shared" si="449"/>
        <v>OFFLINE</v>
      </c>
      <c r="T2104" s="29">
        <f t="shared" si="450"/>
        <v>1.1804384485666104E-2</v>
      </c>
      <c r="U2104" s="29">
        <f t="shared" si="459"/>
        <v>1.1804384485666104E-2</v>
      </c>
      <c r="V2104" s="30">
        <f t="shared" si="451"/>
        <v>0</v>
      </c>
      <c r="W2104" s="30">
        <f t="shared" si="452"/>
        <v>0</v>
      </c>
      <c r="X2104" s="30">
        <f t="shared" si="453"/>
        <v>0</v>
      </c>
      <c r="Y2104" s="30">
        <f t="shared" si="454"/>
        <v>78.749859999999998</v>
      </c>
      <c r="Z2104" s="30">
        <f t="shared" si="455"/>
        <v>345</v>
      </c>
      <c r="AA2104" s="30">
        <f t="shared" si="456"/>
        <v>0</v>
      </c>
      <c r="AB2104" s="30">
        <f t="shared" si="457"/>
        <v>0</v>
      </c>
      <c r="AC2104" s="30">
        <f t="shared" si="460"/>
        <v>5201.2401399999999</v>
      </c>
    </row>
    <row r="2105" spans="1:29" x14ac:dyDescent="0.35">
      <c r="A2105" s="5">
        <v>45128.636972083332</v>
      </c>
      <c r="B2105" s="1">
        <v>2</v>
      </c>
      <c r="C2105" s="6">
        <v>1998.57</v>
      </c>
      <c r="D2105" s="6">
        <v>1</v>
      </c>
      <c r="E2105" s="7" t="s">
        <v>19</v>
      </c>
      <c r="F2105" s="5">
        <v>45130.458333333336</v>
      </c>
      <c r="G2105" s="1">
        <v>2</v>
      </c>
      <c r="H2105" s="5">
        <v>44998.938081527776</v>
      </c>
      <c r="I2105" s="7" t="s">
        <v>20</v>
      </c>
      <c r="J2105" s="7"/>
      <c r="K2105" s="7"/>
      <c r="L2105" s="7" t="s">
        <v>21</v>
      </c>
      <c r="M2105" s="7" t="s">
        <v>57</v>
      </c>
      <c r="N2105" s="7" t="s">
        <v>28</v>
      </c>
      <c r="O2105" s="7" t="s">
        <v>46</v>
      </c>
      <c r="P2105" s="25">
        <f t="shared" si="461"/>
        <v>2104</v>
      </c>
      <c r="Q2105" s="28">
        <f t="shared" si="458"/>
        <v>45108</v>
      </c>
      <c r="R2105" s="28" t="str">
        <f t="shared" si="448"/>
        <v>WEB</v>
      </c>
      <c r="S2105" s="28" t="str">
        <f t="shared" si="449"/>
        <v>WEBSITE</v>
      </c>
      <c r="T2105" s="29">
        <f t="shared" si="450"/>
        <v>3.3726812816188868E-3</v>
      </c>
      <c r="U2105" s="29">
        <f t="shared" si="459"/>
        <v>3.3726812816188868E-3</v>
      </c>
      <c r="V2105" s="30">
        <f t="shared" si="451"/>
        <v>19.985700000000001</v>
      </c>
      <c r="W2105" s="30">
        <f t="shared" si="452"/>
        <v>50</v>
      </c>
      <c r="X2105" s="30">
        <f t="shared" si="453"/>
        <v>0</v>
      </c>
      <c r="Y2105" s="30">
        <f t="shared" si="454"/>
        <v>27.979980000000001</v>
      </c>
      <c r="Z2105" s="30">
        <f t="shared" si="455"/>
        <v>153.33333333333331</v>
      </c>
      <c r="AA2105" s="30">
        <f t="shared" si="456"/>
        <v>33.726812816188868</v>
      </c>
      <c r="AB2105" s="30">
        <f t="shared" si="457"/>
        <v>0</v>
      </c>
      <c r="AC2105" s="30">
        <f t="shared" si="460"/>
        <v>1713.5441738504778</v>
      </c>
    </row>
    <row r="2106" spans="1:29" x14ac:dyDescent="0.35">
      <c r="A2106" s="5">
        <v>45128.584926157404</v>
      </c>
      <c r="B2106" s="1">
        <v>2</v>
      </c>
      <c r="C2106" s="6">
        <v>2753.59</v>
      </c>
      <c r="D2106" s="6">
        <v>1</v>
      </c>
      <c r="E2106" s="7" t="s">
        <v>19</v>
      </c>
      <c r="F2106" s="5">
        <v>45130.458333333336</v>
      </c>
      <c r="G2106" s="1">
        <v>1</v>
      </c>
      <c r="H2106" s="5">
        <v>45057.680175555557</v>
      </c>
      <c r="I2106" s="7" t="s">
        <v>20</v>
      </c>
      <c r="J2106" s="7"/>
      <c r="K2106" s="7"/>
      <c r="L2106" s="7" t="s">
        <v>21</v>
      </c>
      <c r="M2106" s="7" t="s">
        <v>45</v>
      </c>
      <c r="N2106" s="7" t="s">
        <v>33</v>
      </c>
      <c r="O2106" s="7" t="s">
        <v>46</v>
      </c>
      <c r="P2106" s="25">
        <f t="shared" si="461"/>
        <v>2105</v>
      </c>
      <c r="Q2106" s="28">
        <f t="shared" si="458"/>
        <v>45108</v>
      </c>
      <c r="R2106" s="28" t="str">
        <f t="shared" si="448"/>
        <v>WEB</v>
      </c>
      <c r="S2106" s="28" t="str">
        <f t="shared" si="449"/>
        <v>WEBSITE</v>
      </c>
      <c r="T2106" s="29">
        <f t="shared" si="450"/>
        <v>3.3726812816188868E-3</v>
      </c>
      <c r="U2106" s="29">
        <f t="shared" si="459"/>
        <v>3.3726812816188868E-3</v>
      </c>
      <c r="V2106" s="30">
        <f t="shared" si="451"/>
        <v>27.535900000000002</v>
      </c>
      <c r="W2106" s="30">
        <f t="shared" si="452"/>
        <v>50</v>
      </c>
      <c r="X2106" s="30">
        <f t="shared" si="453"/>
        <v>0</v>
      </c>
      <c r="Y2106" s="30">
        <f t="shared" si="454"/>
        <v>38.550260000000002</v>
      </c>
      <c r="Z2106" s="30">
        <f t="shared" si="455"/>
        <v>153.33333333333331</v>
      </c>
      <c r="AA2106" s="30">
        <f t="shared" si="456"/>
        <v>33.726812816188868</v>
      </c>
      <c r="AB2106" s="30">
        <f t="shared" si="457"/>
        <v>0</v>
      </c>
      <c r="AC2106" s="30">
        <f t="shared" si="460"/>
        <v>2450.4436938504778</v>
      </c>
    </row>
    <row r="2107" spans="1:29" x14ac:dyDescent="0.35">
      <c r="A2107" s="5">
        <v>45128.897181053238</v>
      </c>
      <c r="B2107" s="1">
        <v>3</v>
      </c>
      <c r="C2107" s="6">
        <v>3956.43</v>
      </c>
      <c r="D2107" s="6">
        <v>1</v>
      </c>
      <c r="E2107" s="7" t="s">
        <v>19</v>
      </c>
      <c r="F2107" s="5">
        <v>45131.422974155095</v>
      </c>
      <c r="G2107" s="1">
        <v>2</v>
      </c>
      <c r="H2107" s="5">
        <v>45067.945882187501</v>
      </c>
      <c r="I2107" s="7" t="s">
        <v>41</v>
      </c>
      <c r="J2107" s="7"/>
      <c r="K2107" s="7"/>
      <c r="L2107" s="7" t="s">
        <v>21</v>
      </c>
      <c r="M2107" s="7" t="s">
        <v>64</v>
      </c>
      <c r="N2107" s="7" t="s">
        <v>33</v>
      </c>
      <c r="O2107" s="7" t="s">
        <v>46</v>
      </c>
      <c r="P2107" s="25">
        <f t="shared" si="461"/>
        <v>2106</v>
      </c>
      <c r="Q2107" s="28">
        <f t="shared" si="458"/>
        <v>45108</v>
      </c>
      <c r="R2107" s="28" t="str">
        <f t="shared" si="448"/>
        <v>WEB</v>
      </c>
      <c r="S2107" s="28" t="str">
        <f t="shared" si="449"/>
        <v>WEBSITE</v>
      </c>
      <c r="T2107" s="29">
        <f t="shared" si="450"/>
        <v>5.0590219224283303E-3</v>
      </c>
      <c r="U2107" s="29">
        <f t="shared" si="459"/>
        <v>5.0590219224283303E-3</v>
      </c>
      <c r="V2107" s="30">
        <f t="shared" si="451"/>
        <v>39.564299999999996</v>
      </c>
      <c r="W2107" s="30">
        <f t="shared" si="452"/>
        <v>50</v>
      </c>
      <c r="X2107" s="30">
        <f t="shared" si="453"/>
        <v>0</v>
      </c>
      <c r="Y2107" s="30">
        <f t="shared" si="454"/>
        <v>55.39002</v>
      </c>
      <c r="Z2107" s="30">
        <f t="shared" si="455"/>
        <v>191.66666666666666</v>
      </c>
      <c r="AA2107" s="30">
        <f t="shared" si="456"/>
        <v>50.590219224283302</v>
      </c>
      <c r="AB2107" s="30">
        <f t="shared" si="457"/>
        <v>0</v>
      </c>
      <c r="AC2107" s="30">
        <f t="shared" si="460"/>
        <v>3569.2187941090497</v>
      </c>
    </row>
    <row r="2108" spans="1:29" x14ac:dyDescent="0.35">
      <c r="A2108" s="5">
        <v>45128.897181053238</v>
      </c>
      <c r="B2108" s="1">
        <v>3</v>
      </c>
      <c r="C2108" s="6">
        <v>3956.43</v>
      </c>
      <c r="D2108" s="6">
        <v>1</v>
      </c>
      <c r="E2108" s="7" t="s">
        <v>19</v>
      </c>
      <c r="F2108" s="5">
        <v>45131.422935787035</v>
      </c>
      <c r="G2108" s="1">
        <v>1</v>
      </c>
      <c r="H2108" s="5">
        <v>45067.945882199077</v>
      </c>
      <c r="I2108" s="7" t="s">
        <v>41</v>
      </c>
      <c r="J2108" s="7"/>
      <c r="K2108" s="7"/>
      <c r="L2108" s="7" t="s">
        <v>21</v>
      </c>
      <c r="M2108" s="7" t="s">
        <v>64</v>
      </c>
      <c r="N2108" s="7" t="s">
        <v>33</v>
      </c>
      <c r="O2108" s="7" t="s">
        <v>46</v>
      </c>
      <c r="P2108" s="25">
        <f t="shared" si="461"/>
        <v>2107</v>
      </c>
      <c r="Q2108" s="28">
        <f t="shared" si="458"/>
        <v>45108</v>
      </c>
      <c r="R2108" s="28" t="str">
        <f t="shared" si="448"/>
        <v>WEB</v>
      </c>
      <c r="S2108" s="28" t="str">
        <f t="shared" si="449"/>
        <v>WEBSITE</v>
      </c>
      <c r="T2108" s="29">
        <f t="shared" si="450"/>
        <v>5.0590219224283303E-3</v>
      </c>
      <c r="U2108" s="29">
        <f t="shared" si="459"/>
        <v>5.0590219224283303E-3</v>
      </c>
      <c r="V2108" s="30">
        <f t="shared" si="451"/>
        <v>39.564299999999996</v>
      </c>
      <c r="W2108" s="30">
        <f t="shared" si="452"/>
        <v>50</v>
      </c>
      <c r="X2108" s="30">
        <f t="shared" si="453"/>
        <v>0</v>
      </c>
      <c r="Y2108" s="30">
        <f t="shared" si="454"/>
        <v>55.39002</v>
      </c>
      <c r="Z2108" s="30">
        <f t="shared" si="455"/>
        <v>191.66666666666666</v>
      </c>
      <c r="AA2108" s="30">
        <f t="shared" si="456"/>
        <v>50.590219224283302</v>
      </c>
      <c r="AB2108" s="30">
        <f t="shared" si="457"/>
        <v>0</v>
      </c>
      <c r="AC2108" s="30">
        <f t="shared" si="460"/>
        <v>3569.2187941090497</v>
      </c>
    </row>
    <row r="2109" spans="1:29" x14ac:dyDescent="0.35">
      <c r="A2109" s="5">
        <v>45128.897181053238</v>
      </c>
      <c r="B2109" s="1">
        <v>3</v>
      </c>
      <c r="C2109" s="6">
        <v>3956.43</v>
      </c>
      <c r="D2109" s="6">
        <v>1</v>
      </c>
      <c r="E2109" s="7" t="s">
        <v>19</v>
      </c>
      <c r="F2109" s="5">
        <v>45131.42288140046</v>
      </c>
      <c r="G2109" s="1">
        <v>2</v>
      </c>
      <c r="H2109" s="5">
        <v>45067.945882187501</v>
      </c>
      <c r="I2109" s="7" t="s">
        <v>41</v>
      </c>
      <c r="J2109" s="7"/>
      <c r="K2109" s="7"/>
      <c r="L2109" s="7" t="s">
        <v>21</v>
      </c>
      <c r="M2109" s="7" t="s">
        <v>64</v>
      </c>
      <c r="N2109" s="7" t="s">
        <v>33</v>
      </c>
      <c r="O2109" s="7" t="s">
        <v>46</v>
      </c>
      <c r="P2109" s="25">
        <f t="shared" si="461"/>
        <v>2108</v>
      </c>
      <c r="Q2109" s="28">
        <f t="shared" si="458"/>
        <v>45108</v>
      </c>
      <c r="R2109" s="28" t="str">
        <f t="shared" si="448"/>
        <v>WEB</v>
      </c>
      <c r="S2109" s="28" t="str">
        <f t="shared" si="449"/>
        <v>WEBSITE</v>
      </c>
      <c r="T2109" s="29">
        <f t="shared" si="450"/>
        <v>5.0590219224283303E-3</v>
      </c>
      <c r="U2109" s="29">
        <f t="shared" si="459"/>
        <v>5.0590219224283303E-3</v>
      </c>
      <c r="V2109" s="30">
        <f t="shared" si="451"/>
        <v>39.564299999999996</v>
      </c>
      <c r="W2109" s="30">
        <f t="shared" si="452"/>
        <v>50</v>
      </c>
      <c r="X2109" s="30">
        <f t="shared" si="453"/>
        <v>0</v>
      </c>
      <c r="Y2109" s="30">
        <f t="shared" si="454"/>
        <v>55.39002</v>
      </c>
      <c r="Z2109" s="30">
        <f t="shared" si="455"/>
        <v>191.66666666666666</v>
      </c>
      <c r="AA2109" s="30">
        <f t="shared" si="456"/>
        <v>50.590219224283302</v>
      </c>
      <c r="AB2109" s="30">
        <f t="shared" si="457"/>
        <v>0</v>
      </c>
      <c r="AC2109" s="30">
        <f t="shared" si="460"/>
        <v>3569.2187941090497</v>
      </c>
    </row>
    <row r="2110" spans="1:29" x14ac:dyDescent="0.35">
      <c r="A2110" s="5">
        <v>45128.667324027774</v>
      </c>
      <c r="B2110" s="1">
        <v>1</v>
      </c>
      <c r="C2110" s="6">
        <v>1415.18</v>
      </c>
      <c r="D2110" s="6">
        <v>1</v>
      </c>
      <c r="E2110" s="7" t="s">
        <v>19</v>
      </c>
      <c r="F2110" s="5">
        <v>45129.449931527779</v>
      </c>
      <c r="G2110" s="1">
        <v>2</v>
      </c>
      <c r="H2110" s="5">
        <v>45124.758146087966</v>
      </c>
      <c r="I2110" s="7" t="s">
        <v>41</v>
      </c>
      <c r="J2110" s="7"/>
      <c r="K2110" s="7" t="s">
        <v>30</v>
      </c>
      <c r="L2110" s="7" t="s">
        <v>31</v>
      </c>
      <c r="M2110" s="7" t="s">
        <v>32</v>
      </c>
      <c r="N2110" s="7" t="s">
        <v>33</v>
      </c>
      <c r="O2110" s="7" t="s">
        <v>30</v>
      </c>
      <c r="P2110" s="25">
        <f t="shared" si="461"/>
        <v>2109</v>
      </c>
      <c r="Q2110" s="28">
        <f t="shared" si="458"/>
        <v>45108</v>
      </c>
      <c r="R2110" s="28" t="str">
        <f t="shared" si="448"/>
        <v>OTA</v>
      </c>
      <c r="S2110" s="28" t="str">
        <f t="shared" si="449"/>
        <v>OTA</v>
      </c>
      <c r="T2110" s="29">
        <f t="shared" si="450"/>
        <v>7.326007326007326E-4</v>
      </c>
      <c r="U2110" s="29">
        <f t="shared" si="459"/>
        <v>7.326007326007326E-4</v>
      </c>
      <c r="V2110" s="30">
        <f t="shared" si="451"/>
        <v>212.27700000000002</v>
      </c>
      <c r="W2110" s="30">
        <f t="shared" si="452"/>
        <v>0</v>
      </c>
      <c r="X2110" s="30">
        <f t="shared" si="453"/>
        <v>0</v>
      </c>
      <c r="Y2110" s="30">
        <f t="shared" si="454"/>
        <v>25.473240000000001</v>
      </c>
      <c r="Z2110" s="30">
        <f t="shared" si="455"/>
        <v>115</v>
      </c>
      <c r="AA2110" s="30">
        <f t="shared" si="456"/>
        <v>1.4652014652014651</v>
      </c>
      <c r="AB2110" s="30">
        <f t="shared" si="457"/>
        <v>0</v>
      </c>
      <c r="AC2110" s="30">
        <f t="shared" si="460"/>
        <v>1060.9645585347985</v>
      </c>
    </row>
    <row r="2111" spans="1:29" x14ac:dyDescent="0.35">
      <c r="A2111" s="5">
        <v>45128.830701006947</v>
      </c>
      <c r="B2111" s="1">
        <v>1</v>
      </c>
      <c r="C2111" s="6">
        <v>1416.03</v>
      </c>
      <c r="D2111" s="6">
        <v>1</v>
      </c>
      <c r="E2111" s="7" t="s">
        <v>19</v>
      </c>
      <c r="F2111" s="5">
        <v>45129.441472743056</v>
      </c>
      <c r="G2111" s="1">
        <v>2</v>
      </c>
      <c r="H2111" s="5">
        <v>45128.722429849535</v>
      </c>
      <c r="I2111" s="7" t="s">
        <v>41</v>
      </c>
      <c r="J2111" s="7"/>
      <c r="K2111" s="7"/>
      <c r="L2111" s="7" t="s">
        <v>21</v>
      </c>
      <c r="M2111" s="7" t="s">
        <v>52</v>
      </c>
      <c r="N2111" s="7" t="s">
        <v>23</v>
      </c>
      <c r="O2111" s="7" t="s">
        <v>56</v>
      </c>
      <c r="P2111" s="25">
        <f t="shared" si="461"/>
        <v>2110</v>
      </c>
      <c r="Q2111" s="28">
        <f t="shared" si="458"/>
        <v>45108</v>
      </c>
      <c r="R2111" s="28" t="str">
        <f t="shared" si="448"/>
        <v>WEB</v>
      </c>
      <c r="S2111" s="28" t="str">
        <f t="shared" si="449"/>
        <v>OFFLINE</v>
      </c>
      <c r="T2111" s="29">
        <f t="shared" si="450"/>
        <v>1.6863406408094434E-3</v>
      </c>
      <c r="U2111" s="29">
        <f t="shared" si="459"/>
        <v>1.6863406408094434E-3</v>
      </c>
      <c r="V2111" s="30">
        <f t="shared" si="451"/>
        <v>0</v>
      </c>
      <c r="W2111" s="30">
        <f t="shared" si="452"/>
        <v>0</v>
      </c>
      <c r="X2111" s="30">
        <f t="shared" si="453"/>
        <v>0</v>
      </c>
      <c r="Y2111" s="30">
        <f t="shared" si="454"/>
        <v>19.82442</v>
      </c>
      <c r="Z2111" s="30">
        <f t="shared" si="455"/>
        <v>115</v>
      </c>
      <c r="AA2111" s="30">
        <f t="shared" si="456"/>
        <v>0</v>
      </c>
      <c r="AB2111" s="30">
        <f t="shared" si="457"/>
        <v>0</v>
      </c>
      <c r="AC2111" s="30">
        <f t="shared" si="460"/>
        <v>1281.2055800000001</v>
      </c>
    </row>
    <row r="2112" spans="1:29" x14ac:dyDescent="0.35">
      <c r="A2112" s="5">
        <v>45128.909616481484</v>
      </c>
      <c r="B2112" s="1">
        <v>1</v>
      </c>
      <c r="C2112" s="6">
        <v>1370.54</v>
      </c>
      <c r="D2112" s="6">
        <v>1</v>
      </c>
      <c r="E2112" s="7" t="s">
        <v>19</v>
      </c>
      <c r="F2112" s="5">
        <v>45129.458333333336</v>
      </c>
      <c r="G2112" s="1">
        <v>1</v>
      </c>
      <c r="H2112" s="5">
        <v>45128.037284201389</v>
      </c>
      <c r="I2112" s="7" t="s">
        <v>41</v>
      </c>
      <c r="J2112" s="7"/>
      <c r="K2112" s="7" t="s">
        <v>35</v>
      </c>
      <c r="L2112" s="7" t="s">
        <v>31</v>
      </c>
      <c r="M2112" s="7" t="s">
        <v>32</v>
      </c>
      <c r="N2112" s="7" t="s">
        <v>33</v>
      </c>
      <c r="O2112" s="7" t="s">
        <v>37</v>
      </c>
      <c r="P2112" s="25">
        <f t="shared" si="461"/>
        <v>2111</v>
      </c>
      <c r="Q2112" s="28">
        <f t="shared" si="458"/>
        <v>45108</v>
      </c>
      <c r="R2112" s="28" t="str">
        <f t="shared" si="448"/>
        <v>OTA</v>
      </c>
      <c r="S2112" s="28" t="str">
        <f t="shared" si="449"/>
        <v>OTA</v>
      </c>
      <c r="T2112" s="29">
        <f t="shared" si="450"/>
        <v>7.326007326007326E-4</v>
      </c>
      <c r="U2112" s="29">
        <f t="shared" si="459"/>
        <v>7.326007326007326E-4</v>
      </c>
      <c r="V2112" s="30">
        <f t="shared" si="451"/>
        <v>205.58099999999999</v>
      </c>
      <c r="W2112" s="30">
        <f t="shared" si="452"/>
        <v>0</v>
      </c>
      <c r="X2112" s="30">
        <f t="shared" si="453"/>
        <v>0</v>
      </c>
      <c r="Y2112" s="30">
        <f t="shared" si="454"/>
        <v>24.669719999999998</v>
      </c>
      <c r="Z2112" s="30">
        <f t="shared" si="455"/>
        <v>115</v>
      </c>
      <c r="AA2112" s="30">
        <f t="shared" si="456"/>
        <v>1.4652014652014651</v>
      </c>
      <c r="AB2112" s="30">
        <f t="shared" si="457"/>
        <v>0</v>
      </c>
      <c r="AC2112" s="30">
        <f t="shared" si="460"/>
        <v>1023.8240785347984</v>
      </c>
    </row>
    <row r="2113" spans="1:29" x14ac:dyDescent="0.35">
      <c r="A2113" s="5">
        <v>45128.739027870368</v>
      </c>
      <c r="B2113" s="1">
        <v>1</v>
      </c>
      <c r="C2113" s="6">
        <v>1435.72</v>
      </c>
      <c r="D2113" s="6">
        <v>1</v>
      </c>
      <c r="E2113" s="7" t="s">
        <v>19</v>
      </c>
      <c r="F2113" s="5">
        <v>45129.440424340275</v>
      </c>
      <c r="G2113" s="1">
        <v>3</v>
      </c>
      <c r="H2113" s="5">
        <v>45125.534847951392</v>
      </c>
      <c r="I2113" s="7" t="s">
        <v>42</v>
      </c>
      <c r="J2113" s="7"/>
      <c r="K2113" s="7"/>
      <c r="L2113" s="7" t="s">
        <v>21</v>
      </c>
      <c r="M2113" s="7" t="s">
        <v>52</v>
      </c>
      <c r="N2113" s="7" t="s">
        <v>23</v>
      </c>
      <c r="O2113" s="7" t="s">
        <v>56</v>
      </c>
      <c r="P2113" s="25">
        <f t="shared" si="461"/>
        <v>2112</v>
      </c>
      <c r="Q2113" s="28">
        <f t="shared" si="458"/>
        <v>45108</v>
      </c>
      <c r="R2113" s="28" t="str">
        <f t="shared" si="448"/>
        <v>WEB</v>
      </c>
      <c r="S2113" s="28" t="str">
        <f t="shared" si="449"/>
        <v>OFFLINE</v>
      </c>
      <c r="T2113" s="29">
        <f t="shared" si="450"/>
        <v>1.6863406408094434E-3</v>
      </c>
      <c r="U2113" s="29">
        <f t="shared" si="459"/>
        <v>1.6863406408094434E-3</v>
      </c>
      <c r="V2113" s="30">
        <f t="shared" si="451"/>
        <v>0</v>
      </c>
      <c r="W2113" s="30">
        <f t="shared" si="452"/>
        <v>0</v>
      </c>
      <c r="X2113" s="30">
        <f t="shared" si="453"/>
        <v>0</v>
      </c>
      <c r="Y2113" s="30">
        <f t="shared" si="454"/>
        <v>20.100080000000002</v>
      </c>
      <c r="Z2113" s="30">
        <f t="shared" si="455"/>
        <v>115</v>
      </c>
      <c r="AA2113" s="30">
        <f t="shared" si="456"/>
        <v>0</v>
      </c>
      <c r="AB2113" s="30">
        <f t="shared" si="457"/>
        <v>0</v>
      </c>
      <c r="AC2113" s="30">
        <f t="shared" si="460"/>
        <v>1300.6199200000001</v>
      </c>
    </row>
    <row r="2114" spans="1:29" x14ac:dyDescent="0.35">
      <c r="A2114" s="5">
        <v>45128.739490069442</v>
      </c>
      <c r="B2114" s="1">
        <v>1</v>
      </c>
      <c r="C2114" s="6">
        <v>1167.8599999999999</v>
      </c>
      <c r="D2114" s="6">
        <v>1</v>
      </c>
      <c r="E2114" s="7" t="s">
        <v>19</v>
      </c>
      <c r="F2114" s="5">
        <v>45129.437875995369</v>
      </c>
      <c r="G2114" s="1">
        <v>3</v>
      </c>
      <c r="H2114" s="5">
        <v>45125.534847951392</v>
      </c>
      <c r="I2114" s="7" t="s">
        <v>42</v>
      </c>
      <c r="J2114" s="7"/>
      <c r="K2114" s="7"/>
      <c r="L2114" s="7" t="s">
        <v>21</v>
      </c>
      <c r="M2114" s="7" t="s">
        <v>52</v>
      </c>
      <c r="N2114" s="7" t="s">
        <v>23</v>
      </c>
      <c r="O2114" s="7" t="s">
        <v>56</v>
      </c>
      <c r="P2114" s="25">
        <f t="shared" si="461"/>
        <v>2113</v>
      </c>
      <c r="Q2114" s="28">
        <f t="shared" si="458"/>
        <v>45108</v>
      </c>
      <c r="R2114" s="28" t="str">
        <f t="shared" ref="R2114:R2177" si="462">IFERROR(VLOOKUP($M2114,rate_mapping,2,FALSE),"")</f>
        <v>WEB</v>
      </c>
      <c r="S2114" s="28" t="str">
        <f t="shared" ref="S2114:S2177" si="463">IFERROR(VLOOKUP($O2114,source_mapping,2,FALSE),"")</f>
        <v>OFFLINE</v>
      </c>
      <c r="T2114" s="29">
        <f t="shared" ref="T2114:T2177" si="464">IFERROR($B2114/SUMIFS($B:$B,$L:$L,$L2114,$Q:$Q,$Q2114),0)</f>
        <v>1.6863406408094434E-3</v>
      </c>
      <c r="U2114" s="29">
        <f t="shared" si="459"/>
        <v>1.6863406408094434E-3</v>
      </c>
      <c r="V2114" s="30">
        <f t="shared" ref="V2114:V2177" si="465">MAX(IFERROR(VLOOKUP($S2114,channel_code_cost,3,FALSE)*$C2114,0),IFERROR(VLOOKUP($R2114,rate_code_cost,3,FALSE)*$C2114,0))</f>
        <v>0</v>
      </c>
      <c r="W2114" s="30">
        <f t="shared" ref="W2114:W2177" si="466">MAX(IFERROR(VLOOKUP($S2114,channel_code_cost,2,FALSE)*$D2114,0),IFERROR(VLOOKUP($R2114,rate_code_cost,2,FALSE)*$D2114,0))</f>
        <v>0</v>
      </c>
      <c r="X2114" s="30">
        <f t="shared" ref="X2114:X2177" si="467">MAX(IFERROR(VLOOKUP($S2114,channel_code_cost,4,FALSE)*$C2114,0),IFERROR(VLOOKUP($R2114,rate_code_cost,4,FALSE)*$C2114,0))</f>
        <v>0</v>
      </c>
      <c r="Y2114" s="30">
        <f t="shared" ref="Y2114:Y2177" si="468">MAX(IFERROR(VLOOKUP($S2114,channel_code_cost,5,FALSE)*$C2114,0),IFERROR(VLOOKUP($R2114,rate_code_cost,5,FALSE)*$C2114,0))</f>
        <v>16.35004</v>
      </c>
      <c r="Z2114" s="30">
        <f t="shared" ref="Z2114:Z2177" si="469">hk_departure_cost+(($B2114-1)*hk_stay_cost)</f>
        <v>115</v>
      </c>
      <c r="AA2114" s="30">
        <f t="shared" ref="AA2114:AA2177" si="470">IFERROR(VLOOKUP($S2114,channel_code_cost,6,FALSE)*$U2114,0)</f>
        <v>0</v>
      </c>
      <c r="AB2114" s="30">
        <f t="shared" ref="AB2114:AB2177" si="471">IFERROR(VLOOKUP($L2114,segment_p_cost,2,FALSE)*$T2114,0)</f>
        <v>0</v>
      </c>
      <c r="AC2114" s="30">
        <f t="shared" si="460"/>
        <v>1036.5099599999999</v>
      </c>
    </row>
    <row r="2115" spans="1:29" x14ac:dyDescent="0.35">
      <c r="A2115" s="5">
        <v>45128.739405972221</v>
      </c>
      <c r="B2115" s="1">
        <v>1</v>
      </c>
      <c r="C2115" s="6">
        <v>1167.8599999999999</v>
      </c>
      <c r="D2115" s="6">
        <v>1</v>
      </c>
      <c r="E2115" s="7" t="s">
        <v>19</v>
      </c>
      <c r="F2115" s="5">
        <v>45129.437826620371</v>
      </c>
      <c r="G2115" s="1">
        <v>2</v>
      </c>
      <c r="H2115" s="5">
        <v>45125.534847939816</v>
      </c>
      <c r="I2115" s="7" t="s">
        <v>42</v>
      </c>
      <c r="J2115" s="7"/>
      <c r="K2115" s="7"/>
      <c r="L2115" s="7" t="s">
        <v>21</v>
      </c>
      <c r="M2115" s="7" t="s">
        <v>52</v>
      </c>
      <c r="N2115" s="7" t="s">
        <v>23</v>
      </c>
      <c r="O2115" s="7" t="s">
        <v>56</v>
      </c>
      <c r="P2115" s="25">
        <f t="shared" si="461"/>
        <v>2114</v>
      </c>
      <c r="Q2115" s="28">
        <f t="shared" ref="Q2115:Q2178" si="472">DATE(YEAR($A2115),MONTH($A2115),1)</f>
        <v>45108</v>
      </c>
      <c r="R2115" s="28" t="str">
        <f t="shared" si="462"/>
        <v>WEB</v>
      </c>
      <c r="S2115" s="28" t="str">
        <f t="shared" si="463"/>
        <v>OFFLINE</v>
      </c>
      <c r="T2115" s="29">
        <f t="shared" si="464"/>
        <v>1.6863406408094434E-3</v>
      </c>
      <c r="U2115" s="29">
        <f t="shared" ref="U2115:U2178" si="473">IFERROR($B2115/SUMIFS($B:$B,$L:$L,$L2115,$Q:$Q,$Q2115),0)</f>
        <v>1.6863406408094434E-3</v>
      </c>
      <c r="V2115" s="30">
        <f t="shared" si="465"/>
        <v>0</v>
      </c>
      <c r="W2115" s="30">
        <f t="shared" si="466"/>
        <v>0</v>
      </c>
      <c r="X2115" s="30">
        <f t="shared" si="467"/>
        <v>0</v>
      </c>
      <c r="Y2115" s="30">
        <f t="shared" si="468"/>
        <v>16.35004</v>
      </c>
      <c r="Z2115" s="30">
        <f t="shared" si="469"/>
        <v>115</v>
      </c>
      <c r="AA2115" s="30">
        <f t="shared" si="470"/>
        <v>0</v>
      </c>
      <c r="AB2115" s="30">
        <f t="shared" si="471"/>
        <v>0</v>
      </c>
      <c r="AC2115" s="30">
        <f t="shared" ref="AC2115:AC2178" si="474">C2115-SUM(V2115:AB2115)</f>
        <v>1036.5099599999999</v>
      </c>
    </row>
    <row r="2116" spans="1:29" x14ac:dyDescent="0.35">
      <c r="A2116" s="5">
        <v>45128.798943449074</v>
      </c>
      <c r="B2116" s="1">
        <v>1</v>
      </c>
      <c r="C2116" s="6">
        <v>1416.03</v>
      </c>
      <c r="D2116" s="6">
        <v>1</v>
      </c>
      <c r="E2116" s="7" t="s">
        <v>19</v>
      </c>
      <c r="F2116" s="5">
        <v>45129.44814429398</v>
      </c>
      <c r="G2116" s="1">
        <v>2</v>
      </c>
      <c r="H2116" s="5">
        <v>45128.722429849535</v>
      </c>
      <c r="I2116" s="7" t="s">
        <v>42</v>
      </c>
      <c r="J2116" s="7"/>
      <c r="K2116" s="7"/>
      <c r="L2116" s="7" t="s">
        <v>21</v>
      </c>
      <c r="M2116" s="7" t="s">
        <v>52</v>
      </c>
      <c r="N2116" s="7" t="s">
        <v>23</v>
      </c>
      <c r="O2116" s="7" t="s">
        <v>56</v>
      </c>
      <c r="P2116" s="25">
        <f t="shared" ref="P2116:P2179" si="475">P2115+1</f>
        <v>2115</v>
      </c>
      <c r="Q2116" s="28">
        <f t="shared" si="472"/>
        <v>45108</v>
      </c>
      <c r="R2116" s="28" t="str">
        <f t="shared" si="462"/>
        <v>WEB</v>
      </c>
      <c r="S2116" s="28" t="str">
        <f t="shared" si="463"/>
        <v>OFFLINE</v>
      </c>
      <c r="T2116" s="29">
        <f t="shared" si="464"/>
        <v>1.6863406408094434E-3</v>
      </c>
      <c r="U2116" s="29">
        <f t="shared" si="473"/>
        <v>1.6863406408094434E-3</v>
      </c>
      <c r="V2116" s="30">
        <f t="shared" si="465"/>
        <v>0</v>
      </c>
      <c r="W2116" s="30">
        <f t="shared" si="466"/>
        <v>0</v>
      </c>
      <c r="X2116" s="30">
        <f t="shared" si="467"/>
        <v>0</v>
      </c>
      <c r="Y2116" s="30">
        <f t="shared" si="468"/>
        <v>19.82442</v>
      </c>
      <c r="Z2116" s="30">
        <f t="shared" si="469"/>
        <v>115</v>
      </c>
      <c r="AA2116" s="30">
        <f t="shared" si="470"/>
        <v>0</v>
      </c>
      <c r="AB2116" s="30">
        <f t="shared" si="471"/>
        <v>0</v>
      </c>
      <c r="AC2116" s="30">
        <f t="shared" si="474"/>
        <v>1281.2055800000001</v>
      </c>
    </row>
    <row r="2117" spans="1:29" x14ac:dyDescent="0.35">
      <c r="A2117" s="5">
        <v>45128.860417557873</v>
      </c>
      <c r="B2117" s="1">
        <v>2</v>
      </c>
      <c r="C2117" s="6">
        <v>3326.38</v>
      </c>
      <c r="D2117" s="6">
        <v>1</v>
      </c>
      <c r="E2117" s="7" t="s">
        <v>19</v>
      </c>
      <c r="F2117" s="5">
        <v>45130.423013981483</v>
      </c>
      <c r="G2117" s="1">
        <v>4</v>
      </c>
      <c r="H2117" s="5">
        <v>44965.803258819447</v>
      </c>
      <c r="I2117" s="7" t="s">
        <v>44</v>
      </c>
      <c r="J2117" s="7"/>
      <c r="K2117" s="7" t="s">
        <v>50</v>
      </c>
      <c r="L2117" s="7" t="s">
        <v>31</v>
      </c>
      <c r="M2117" s="7" t="s">
        <v>32</v>
      </c>
      <c r="N2117" s="7" t="s">
        <v>28</v>
      </c>
      <c r="O2117" s="7" t="s">
        <v>51</v>
      </c>
      <c r="P2117" s="25">
        <f t="shared" si="475"/>
        <v>2116</v>
      </c>
      <c r="Q2117" s="28">
        <f t="shared" si="472"/>
        <v>45108</v>
      </c>
      <c r="R2117" s="28" t="str">
        <f t="shared" si="462"/>
        <v>OTA</v>
      </c>
      <c r="S2117" s="28" t="str">
        <f t="shared" si="463"/>
        <v>OTA</v>
      </c>
      <c r="T2117" s="29">
        <f t="shared" si="464"/>
        <v>1.4652014652014652E-3</v>
      </c>
      <c r="U2117" s="29">
        <f t="shared" si="473"/>
        <v>1.4652014652014652E-3</v>
      </c>
      <c r="V2117" s="30">
        <f t="shared" si="465"/>
        <v>498.95699999999999</v>
      </c>
      <c r="W2117" s="30">
        <f t="shared" si="466"/>
        <v>0</v>
      </c>
      <c r="X2117" s="30">
        <f t="shared" si="467"/>
        <v>0</v>
      </c>
      <c r="Y2117" s="30">
        <f t="shared" si="468"/>
        <v>59.874839999999999</v>
      </c>
      <c r="Z2117" s="30">
        <f t="shared" si="469"/>
        <v>153.33333333333331</v>
      </c>
      <c r="AA2117" s="30">
        <f t="shared" si="470"/>
        <v>2.9304029304029302</v>
      </c>
      <c r="AB2117" s="30">
        <f t="shared" si="471"/>
        <v>0</v>
      </c>
      <c r="AC2117" s="30">
        <f t="shared" si="474"/>
        <v>2611.2844237362638</v>
      </c>
    </row>
    <row r="2118" spans="1:29" x14ac:dyDescent="0.35">
      <c r="A2118" s="5">
        <v>45128.797744432872</v>
      </c>
      <c r="B2118" s="1">
        <v>1</v>
      </c>
      <c r="C2118" s="6">
        <v>1933.94</v>
      </c>
      <c r="D2118" s="6">
        <v>1</v>
      </c>
      <c r="E2118" s="7" t="s">
        <v>19</v>
      </c>
      <c r="F2118" s="5">
        <v>45129.447624780092</v>
      </c>
      <c r="G2118" s="1">
        <v>5</v>
      </c>
      <c r="H2118" s="5">
        <v>45128.722429837966</v>
      </c>
      <c r="I2118" s="7" t="s">
        <v>44</v>
      </c>
      <c r="J2118" s="7"/>
      <c r="K2118" s="7"/>
      <c r="L2118" s="7" t="s">
        <v>21</v>
      </c>
      <c r="M2118" s="7" t="s">
        <v>52</v>
      </c>
      <c r="N2118" s="7" t="s">
        <v>23</v>
      </c>
      <c r="O2118" s="7" t="s">
        <v>56</v>
      </c>
      <c r="P2118" s="25">
        <f t="shared" si="475"/>
        <v>2117</v>
      </c>
      <c r="Q2118" s="28">
        <f t="shared" si="472"/>
        <v>45108</v>
      </c>
      <c r="R2118" s="28" t="str">
        <f t="shared" si="462"/>
        <v>WEB</v>
      </c>
      <c r="S2118" s="28" t="str">
        <f t="shared" si="463"/>
        <v>OFFLINE</v>
      </c>
      <c r="T2118" s="29">
        <f t="shared" si="464"/>
        <v>1.6863406408094434E-3</v>
      </c>
      <c r="U2118" s="29">
        <f t="shared" si="473"/>
        <v>1.6863406408094434E-3</v>
      </c>
      <c r="V2118" s="30">
        <f t="shared" si="465"/>
        <v>0</v>
      </c>
      <c r="W2118" s="30">
        <f t="shared" si="466"/>
        <v>0</v>
      </c>
      <c r="X2118" s="30">
        <f t="shared" si="467"/>
        <v>0</v>
      </c>
      <c r="Y2118" s="30">
        <f t="shared" si="468"/>
        <v>27.07516</v>
      </c>
      <c r="Z2118" s="30">
        <f t="shared" si="469"/>
        <v>115</v>
      </c>
      <c r="AA2118" s="30">
        <f t="shared" si="470"/>
        <v>0</v>
      </c>
      <c r="AB2118" s="30">
        <f t="shared" si="471"/>
        <v>0</v>
      </c>
      <c r="AC2118" s="30">
        <f t="shared" si="474"/>
        <v>1791.86484</v>
      </c>
    </row>
    <row r="2119" spans="1:29" x14ac:dyDescent="0.35">
      <c r="A2119" s="5">
        <v>45128.738753923608</v>
      </c>
      <c r="B2119" s="1">
        <v>1</v>
      </c>
      <c r="C2119" s="6">
        <v>2007.15</v>
      </c>
      <c r="D2119" s="6">
        <v>1</v>
      </c>
      <c r="E2119" s="7" t="s">
        <v>19</v>
      </c>
      <c r="F2119" s="5">
        <v>45129.437060752316</v>
      </c>
      <c r="G2119" s="1">
        <v>5</v>
      </c>
      <c r="H2119" s="5">
        <v>45125.534847951392</v>
      </c>
      <c r="I2119" s="7" t="s">
        <v>44</v>
      </c>
      <c r="J2119" s="7"/>
      <c r="K2119" s="7"/>
      <c r="L2119" s="7" t="s">
        <v>21</v>
      </c>
      <c r="M2119" s="7" t="s">
        <v>52</v>
      </c>
      <c r="N2119" s="7" t="s">
        <v>23</v>
      </c>
      <c r="O2119" s="7" t="s">
        <v>56</v>
      </c>
      <c r="P2119" s="25">
        <f t="shared" si="475"/>
        <v>2118</v>
      </c>
      <c r="Q2119" s="28">
        <f t="shared" si="472"/>
        <v>45108</v>
      </c>
      <c r="R2119" s="28" t="str">
        <f t="shared" si="462"/>
        <v>WEB</v>
      </c>
      <c r="S2119" s="28" t="str">
        <f t="shared" si="463"/>
        <v>OFFLINE</v>
      </c>
      <c r="T2119" s="29">
        <f t="shared" si="464"/>
        <v>1.6863406408094434E-3</v>
      </c>
      <c r="U2119" s="29">
        <f t="shared" si="473"/>
        <v>1.6863406408094434E-3</v>
      </c>
      <c r="V2119" s="30">
        <f t="shared" si="465"/>
        <v>0</v>
      </c>
      <c r="W2119" s="30">
        <f t="shared" si="466"/>
        <v>0</v>
      </c>
      <c r="X2119" s="30">
        <f t="shared" si="467"/>
        <v>0</v>
      </c>
      <c r="Y2119" s="30">
        <f t="shared" si="468"/>
        <v>28.100100000000001</v>
      </c>
      <c r="Z2119" s="30">
        <f t="shared" si="469"/>
        <v>115</v>
      </c>
      <c r="AA2119" s="30">
        <f t="shared" si="470"/>
        <v>0</v>
      </c>
      <c r="AB2119" s="30">
        <f t="shared" si="471"/>
        <v>0</v>
      </c>
      <c r="AC2119" s="30">
        <f t="shared" si="474"/>
        <v>1864.0499</v>
      </c>
    </row>
    <row r="2120" spans="1:29" x14ac:dyDescent="0.35">
      <c r="A2120" s="5">
        <v>45128.648153437498</v>
      </c>
      <c r="B2120" s="1">
        <v>1</v>
      </c>
      <c r="C2120" s="6">
        <v>871.43</v>
      </c>
      <c r="D2120" s="6">
        <v>1</v>
      </c>
      <c r="E2120" s="7" t="s">
        <v>19</v>
      </c>
      <c r="F2120" s="5">
        <v>45129.458150208331</v>
      </c>
      <c r="G2120" s="1">
        <v>2</v>
      </c>
      <c r="H2120" s="5">
        <v>45128.6468165162</v>
      </c>
      <c r="I2120" s="7" t="s">
        <v>48</v>
      </c>
      <c r="J2120" s="7"/>
      <c r="K2120" s="7"/>
      <c r="L2120" s="7" t="s">
        <v>21</v>
      </c>
      <c r="M2120" s="7" t="s">
        <v>22</v>
      </c>
      <c r="N2120" s="7" t="s">
        <v>33</v>
      </c>
      <c r="O2120" s="7" t="s">
        <v>24</v>
      </c>
      <c r="P2120" s="25">
        <f t="shared" si="475"/>
        <v>2119</v>
      </c>
      <c r="Q2120" s="28">
        <f t="shared" si="472"/>
        <v>45108</v>
      </c>
      <c r="R2120" s="28" t="str">
        <f t="shared" si="462"/>
        <v>WEB</v>
      </c>
      <c r="S2120" s="28" t="str">
        <f t="shared" si="463"/>
        <v>OFFLINE</v>
      </c>
      <c r="T2120" s="29">
        <f t="shared" si="464"/>
        <v>1.6863406408094434E-3</v>
      </c>
      <c r="U2120" s="29">
        <f t="shared" si="473"/>
        <v>1.6863406408094434E-3</v>
      </c>
      <c r="V2120" s="30">
        <f t="shared" si="465"/>
        <v>0</v>
      </c>
      <c r="W2120" s="30">
        <f t="shared" si="466"/>
        <v>0</v>
      </c>
      <c r="X2120" s="30">
        <f t="shared" si="467"/>
        <v>0</v>
      </c>
      <c r="Y2120" s="30">
        <f t="shared" si="468"/>
        <v>12.20002</v>
      </c>
      <c r="Z2120" s="30">
        <f t="shared" si="469"/>
        <v>115</v>
      </c>
      <c r="AA2120" s="30">
        <f t="shared" si="470"/>
        <v>0</v>
      </c>
      <c r="AB2120" s="30">
        <f t="shared" si="471"/>
        <v>0</v>
      </c>
      <c r="AC2120" s="30">
        <f t="shared" si="474"/>
        <v>744.22997999999995</v>
      </c>
    </row>
    <row r="2121" spans="1:29" x14ac:dyDescent="0.35">
      <c r="A2121" s="5">
        <v>45128.953242175929</v>
      </c>
      <c r="B2121" s="1">
        <v>1</v>
      </c>
      <c r="C2121" s="6">
        <v>1667.43</v>
      </c>
      <c r="D2121" s="6">
        <v>1</v>
      </c>
      <c r="E2121" s="7" t="s">
        <v>19</v>
      </c>
      <c r="F2121" s="5">
        <v>45129.394633055555</v>
      </c>
      <c r="G2121" s="1">
        <v>4</v>
      </c>
      <c r="H2121" s="5">
        <v>44956.949100069447</v>
      </c>
      <c r="I2121" s="7" t="s">
        <v>63</v>
      </c>
      <c r="J2121" s="7"/>
      <c r="K2121" s="7" t="s">
        <v>50</v>
      </c>
      <c r="L2121" s="7" t="s">
        <v>31</v>
      </c>
      <c r="M2121" s="7" t="s">
        <v>32</v>
      </c>
      <c r="N2121" s="7" t="s">
        <v>33</v>
      </c>
      <c r="O2121" s="7" t="s">
        <v>51</v>
      </c>
      <c r="P2121" s="25">
        <f t="shared" si="475"/>
        <v>2120</v>
      </c>
      <c r="Q2121" s="28">
        <f t="shared" si="472"/>
        <v>45108</v>
      </c>
      <c r="R2121" s="28" t="str">
        <f t="shared" si="462"/>
        <v>OTA</v>
      </c>
      <c r="S2121" s="28" t="str">
        <f t="shared" si="463"/>
        <v>OTA</v>
      </c>
      <c r="T2121" s="29">
        <f t="shared" si="464"/>
        <v>7.326007326007326E-4</v>
      </c>
      <c r="U2121" s="29">
        <f t="shared" si="473"/>
        <v>7.326007326007326E-4</v>
      </c>
      <c r="V2121" s="30">
        <f t="shared" si="465"/>
        <v>250.11449999999999</v>
      </c>
      <c r="W2121" s="30">
        <f t="shared" si="466"/>
        <v>0</v>
      </c>
      <c r="X2121" s="30">
        <f t="shared" si="467"/>
        <v>0</v>
      </c>
      <c r="Y2121" s="30">
        <f t="shared" si="468"/>
        <v>30.013739999999999</v>
      </c>
      <c r="Z2121" s="30">
        <f t="shared" si="469"/>
        <v>115</v>
      </c>
      <c r="AA2121" s="30">
        <f t="shared" si="470"/>
        <v>1.4652014652014651</v>
      </c>
      <c r="AB2121" s="30">
        <f t="shared" si="471"/>
        <v>0</v>
      </c>
      <c r="AC2121" s="30">
        <f t="shared" si="474"/>
        <v>1270.8365585347985</v>
      </c>
    </row>
    <row r="2122" spans="1:29" x14ac:dyDescent="0.35">
      <c r="A2122" s="5">
        <v>45128.953329143522</v>
      </c>
      <c r="B2122" s="1">
        <v>1</v>
      </c>
      <c r="C2122" s="6">
        <v>1204.71</v>
      </c>
      <c r="D2122" s="6">
        <v>1</v>
      </c>
      <c r="E2122" s="7" t="s">
        <v>19</v>
      </c>
      <c r="F2122" s="5">
        <v>45129.164915034722</v>
      </c>
      <c r="G2122" s="1">
        <v>4</v>
      </c>
      <c r="H2122" s="5">
        <v>44956.949100081016</v>
      </c>
      <c r="I2122" s="7" t="s">
        <v>63</v>
      </c>
      <c r="J2122" s="7"/>
      <c r="K2122" s="7" t="s">
        <v>50</v>
      </c>
      <c r="L2122" s="7" t="s">
        <v>31</v>
      </c>
      <c r="M2122" s="7" t="s">
        <v>32</v>
      </c>
      <c r="N2122" s="7" t="s">
        <v>33</v>
      </c>
      <c r="O2122" s="7" t="s">
        <v>51</v>
      </c>
      <c r="P2122" s="25">
        <f t="shared" si="475"/>
        <v>2121</v>
      </c>
      <c r="Q2122" s="28">
        <f t="shared" si="472"/>
        <v>45108</v>
      </c>
      <c r="R2122" s="28" t="str">
        <f t="shared" si="462"/>
        <v>OTA</v>
      </c>
      <c r="S2122" s="28" t="str">
        <f t="shared" si="463"/>
        <v>OTA</v>
      </c>
      <c r="T2122" s="29">
        <f t="shared" si="464"/>
        <v>7.326007326007326E-4</v>
      </c>
      <c r="U2122" s="29">
        <f t="shared" si="473"/>
        <v>7.326007326007326E-4</v>
      </c>
      <c r="V2122" s="30">
        <f t="shared" si="465"/>
        <v>180.70650000000001</v>
      </c>
      <c r="W2122" s="30">
        <f t="shared" si="466"/>
        <v>0</v>
      </c>
      <c r="X2122" s="30">
        <f t="shared" si="467"/>
        <v>0</v>
      </c>
      <c r="Y2122" s="30">
        <f t="shared" si="468"/>
        <v>21.68478</v>
      </c>
      <c r="Z2122" s="30">
        <f t="shared" si="469"/>
        <v>115</v>
      </c>
      <c r="AA2122" s="30">
        <f t="shared" si="470"/>
        <v>1.4652014652014651</v>
      </c>
      <c r="AB2122" s="30">
        <f t="shared" si="471"/>
        <v>0</v>
      </c>
      <c r="AC2122" s="30">
        <f t="shared" si="474"/>
        <v>885.85351853479858</v>
      </c>
    </row>
    <row r="2123" spans="1:29" x14ac:dyDescent="0.35">
      <c r="A2123" s="5">
        <v>45128.710130821761</v>
      </c>
      <c r="B2123" s="1">
        <v>1</v>
      </c>
      <c r="C2123" s="6">
        <v>2075.6799999999998</v>
      </c>
      <c r="D2123" s="6">
        <v>1</v>
      </c>
      <c r="E2123" s="7" t="s">
        <v>19</v>
      </c>
      <c r="F2123" s="5">
        <v>45129.39531226852</v>
      </c>
      <c r="G2123" s="1">
        <v>3</v>
      </c>
      <c r="H2123" s="5">
        <v>45112.770208935188</v>
      </c>
      <c r="I2123" s="7" t="s">
        <v>63</v>
      </c>
      <c r="J2123" s="7"/>
      <c r="K2123" s="7"/>
      <c r="L2123" s="7" t="s">
        <v>21</v>
      </c>
      <c r="M2123" s="7" t="s">
        <v>54</v>
      </c>
      <c r="N2123" s="7" t="s">
        <v>28</v>
      </c>
      <c r="O2123" s="7" t="s">
        <v>46</v>
      </c>
      <c r="P2123" s="25">
        <f t="shared" si="475"/>
        <v>2122</v>
      </c>
      <c r="Q2123" s="28">
        <f t="shared" si="472"/>
        <v>45108</v>
      </c>
      <c r="R2123" s="28" t="str">
        <f t="shared" si="462"/>
        <v>WEB</v>
      </c>
      <c r="S2123" s="28" t="str">
        <f t="shared" si="463"/>
        <v>WEBSITE</v>
      </c>
      <c r="T2123" s="29">
        <f t="shared" si="464"/>
        <v>1.6863406408094434E-3</v>
      </c>
      <c r="U2123" s="29">
        <f t="shared" si="473"/>
        <v>1.6863406408094434E-3</v>
      </c>
      <c r="V2123" s="30">
        <f t="shared" si="465"/>
        <v>20.756799999999998</v>
      </c>
      <c r="W2123" s="30">
        <f t="shared" si="466"/>
        <v>50</v>
      </c>
      <c r="X2123" s="30">
        <f t="shared" si="467"/>
        <v>0</v>
      </c>
      <c r="Y2123" s="30">
        <f t="shared" si="468"/>
        <v>29.059519999999999</v>
      </c>
      <c r="Z2123" s="30">
        <f t="shared" si="469"/>
        <v>115</v>
      </c>
      <c r="AA2123" s="30">
        <f t="shared" si="470"/>
        <v>16.863406408094434</v>
      </c>
      <c r="AB2123" s="30">
        <f t="shared" si="471"/>
        <v>0</v>
      </c>
      <c r="AC2123" s="30">
        <f t="shared" si="474"/>
        <v>1844.0002735919054</v>
      </c>
    </row>
    <row r="2124" spans="1:29" x14ac:dyDescent="0.35">
      <c r="A2124" s="5">
        <v>45128.657126747683</v>
      </c>
      <c r="B2124" s="1">
        <v>2</v>
      </c>
      <c r="C2124" s="6">
        <v>1368.39</v>
      </c>
      <c r="D2124" s="6">
        <v>1</v>
      </c>
      <c r="E2124" s="7" t="s">
        <v>19</v>
      </c>
      <c r="F2124" s="5">
        <v>45130.458333333336</v>
      </c>
      <c r="G2124" s="1">
        <v>1</v>
      </c>
      <c r="H2124" s="5">
        <v>45109.582465196756</v>
      </c>
      <c r="I2124" s="7" t="s">
        <v>49</v>
      </c>
      <c r="J2124" s="7"/>
      <c r="K2124" s="7"/>
      <c r="L2124" s="7" t="s">
        <v>21</v>
      </c>
      <c r="M2124" s="7" t="s">
        <v>52</v>
      </c>
      <c r="N2124" s="7" t="s">
        <v>28</v>
      </c>
      <c r="O2124" s="7" t="s">
        <v>46</v>
      </c>
      <c r="P2124" s="25">
        <f t="shared" si="475"/>
        <v>2123</v>
      </c>
      <c r="Q2124" s="28">
        <f t="shared" si="472"/>
        <v>45108</v>
      </c>
      <c r="R2124" s="28" t="str">
        <f t="shared" si="462"/>
        <v>WEB</v>
      </c>
      <c r="S2124" s="28" t="str">
        <f t="shared" si="463"/>
        <v>WEBSITE</v>
      </c>
      <c r="T2124" s="29">
        <f t="shared" si="464"/>
        <v>3.3726812816188868E-3</v>
      </c>
      <c r="U2124" s="29">
        <f t="shared" si="473"/>
        <v>3.3726812816188868E-3</v>
      </c>
      <c r="V2124" s="30">
        <f t="shared" si="465"/>
        <v>13.683900000000001</v>
      </c>
      <c r="W2124" s="30">
        <f t="shared" si="466"/>
        <v>50</v>
      </c>
      <c r="X2124" s="30">
        <f t="shared" si="467"/>
        <v>0</v>
      </c>
      <c r="Y2124" s="30">
        <f t="shared" si="468"/>
        <v>19.15746</v>
      </c>
      <c r="Z2124" s="30">
        <f t="shared" si="469"/>
        <v>153.33333333333331</v>
      </c>
      <c r="AA2124" s="30">
        <f t="shared" si="470"/>
        <v>33.726812816188868</v>
      </c>
      <c r="AB2124" s="30">
        <f t="shared" si="471"/>
        <v>0</v>
      </c>
      <c r="AC2124" s="30">
        <f t="shared" si="474"/>
        <v>1098.4884938504779</v>
      </c>
    </row>
    <row r="2125" spans="1:29" x14ac:dyDescent="0.35">
      <c r="A2125" s="5">
        <v>45128.780776458334</v>
      </c>
      <c r="B2125" s="1">
        <v>4</v>
      </c>
      <c r="C2125" s="6">
        <v>2184.96</v>
      </c>
      <c r="D2125" s="6">
        <v>1</v>
      </c>
      <c r="E2125" s="7" t="s">
        <v>19</v>
      </c>
      <c r="F2125" s="5">
        <v>45132.317204224535</v>
      </c>
      <c r="G2125" s="1">
        <v>1</v>
      </c>
      <c r="H2125" s="5">
        <v>45087.434513252316</v>
      </c>
      <c r="I2125" s="7" t="s">
        <v>49</v>
      </c>
      <c r="J2125" s="7"/>
      <c r="K2125" s="7" t="s">
        <v>50</v>
      </c>
      <c r="L2125" s="7" t="s">
        <v>31</v>
      </c>
      <c r="M2125" s="7" t="s">
        <v>32</v>
      </c>
      <c r="N2125" s="7" t="s">
        <v>33</v>
      </c>
      <c r="O2125" s="7" t="s">
        <v>51</v>
      </c>
      <c r="P2125" s="25">
        <f t="shared" si="475"/>
        <v>2124</v>
      </c>
      <c r="Q2125" s="28">
        <f t="shared" si="472"/>
        <v>45108</v>
      </c>
      <c r="R2125" s="28" t="str">
        <f t="shared" si="462"/>
        <v>OTA</v>
      </c>
      <c r="S2125" s="28" t="str">
        <f t="shared" si="463"/>
        <v>OTA</v>
      </c>
      <c r="T2125" s="29">
        <f t="shared" si="464"/>
        <v>2.9304029304029304E-3</v>
      </c>
      <c r="U2125" s="29">
        <f t="shared" si="473"/>
        <v>2.9304029304029304E-3</v>
      </c>
      <c r="V2125" s="30">
        <f t="shared" si="465"/>
        <v>327.74399999999997</v>
      </c>
      <c r="W2125" s="30">
        <f t="shared" si="466"/>
        <v>0</v>
      </c>
      <c r="X2125" s="30">
        <f t="shared" si="467"/>
        <v>0</v>
      </c>
      <c r="Y2125" s="30">
        <f t="shared" si="468"/>
        <v>39.329279999999997</v>
      </c>
      <c r="Z2125" s="30">
        <f t="shared" si="469"/>
        <v>230</v>
      </c>
      <c r="AA2125" s="30">
        <f t="shared" si="470"/>
        <v>5.8608058608058604</v>
      </c>
      <c r="AB2125" s="30">
        <f t="shared" si="471"/>
        <v>0</v>
      </c>
      <c r="AC2125" s="30">
        <f t="shared" si="474"/>
        <v>1582.0259141391944</v>
      </c>
    </row>
    <row r="2126" spans="1:29" x14ac:dyDescent="0.35">
      <c r="A2126" s="5">
        <v>45128.700719456021</v>
      </c>
      <c r="B2126" s="1">
        <v>3</v>
      </c>
      <c r="C2126" s="6">
        <v>1719.65</v>
      </c>
      <c r="D2126" s="6">
        <v>1</v>
      </c>
      <c r="E2126" s="7" t="s">
        <v>19</v>
      </c>
      <c r="F2126" s="5">
        <v>45131.458333333336</v>
      </c>
      <c r="G2126" s="1">
        <v>1</v>
      </c>
      <c r="H2126" s="5">
        <v>44969.331031400463</v>
      </c>
      <c r="I2126" s="7" t="s">
        <v>49</v>
      </c>
      <c r="J2126" s="7"/>
      <c r="K2126" s="7" t="s">
        <v>30</v>
      </c>
      <c r="L2126" s="7" t="s">
        <v>31</v>
      </c>
      <c r="M2126" s="7" t="s">
        <v>32</v>
      </c>
      <c r="N2126" s="7" t="s">
        <v>33</v>
      </c>
      <c r="O2126" s="7" t="s">
        <v>30</v>
      </c>
      <c r="P2126" s="25">
        <f t="shared" si="475"/>
        <v>2125</v>
      </c>
      <c r="Q2126" s="28">
        <f t="shared" si="472"/>
        <v>45108</v>
      </c>
      <c r="R2126" s="28" t="str">
        <f t="shared" si="462"/>
        <v>OTA</v>
      </c>
      <c r="S2126" s="28" t="str">
        <f t="shared" si="463"/>
        <v>OTA</v>
      </c>
      <c r="T2126" s="29">
        <f t="shared" si="464"/>
        <v>2.1978021978021978E-3</v>
      </c>
      <c r="U2126" s="29">
        <f t="shared" si="473"/>
        <v>2.1978021978021978E-3</v>
      </c>
      <c r="V2126" s="30">
        <f t="shared" si="465"/>
        <v>257.94749999999999</v>
      </c>
      <c r="W2126" s="30">
        <f t="shared" si="466"/>
        <v>0</v>
      </c>
      <c r="X2126" s="30">
        <f t="shared" si="467"/>
        <v>0</v>
      </c>
      <c r="Y2126" s="30">
        <f t="shared" si="468"/>
        <v>30.953699999999998</v>
      </c>
      <c r="Z2126" s="30">
        <f t="shared" si="469"/>
        <v>191.66666666666666</v>
      </c>
      <c r="AA2126" s="30">
        <f t="shared" si="470"/>
        <v>4.395604395604396</v>
      </c>
      <c r="AB2126" s="30">
        <f t="shared" si="471"/>
        <v>0</v>
      </c>
      <c r="AC2126" s="30">
        <f t="shared" si="474"/>
        <v>1234.686528937729</v>
      </c>
    </row>
    <row r="2127" spans="1:29" x14ac:dyDescent="0.35">
      <c r="A2127" s="5">
        <v>45128.700995983796</v>
      </c>
      <c r="B2127" s="1">
        <v>3</v>
      </c>
      <c r="C2127" s="6">
        <v>1719.65</v>
      </c>
      <c r="D2127" s="6">
        <v>1</v>
      </c>
      <c r="E2127" s="7" t="s">
        <v>19</v>
      </c>
      <c r="F2127" s="5">
        <v>45131.458333333336</v>
      </c>
      <c r="G2127" s="1">
        <v>1</v>
      </c>
      <c r="H2127" s="5">
        <v>44969.331031388887</v>
      </c>
      <c r="I2127" s="7" t="s">
        <v>49</v>
      </c>
      <c r="J2127" s="7"/>
      <c r="K2127" s="7" t="s">
        <v>30</v>
      </c>
      <c r="L2127" s="7" t="s">
        <v>31</v>
      </c>
      <c r="M2127" s="7" t="s">
        <v>32</v>
      </c>
      <c r="N2127" s="7" t="s">
        <v>33</v>
      </c>
      <c r="O2127" s="7" t="s">
        <v>30</v>
      </c>
      <c r="P2127" s="25">
        <f t="shared" si="475"/>
        <v>2126</v>
      </c>
      <c r="Q2127" s="28">
        <f t="shared" si="472"/>
        <v>45108</v>
      </c>
      <c r="R2127" s="28" t="str">
        <f t="shared" si="462"/>
        <v>OTA</v>
      </c>
      <c r="S2127" s="28" t="str">
        <f t="shared" si="463"/>
        <v>OTA</v>
      </c>
      <c r="T2127" s="29">
        <f t="shared" si="464"/>
        <v>2.1978021978021978E-3</v>
      </c>
      <c r="U2127" s="29">
        <f t="shared" si="473"/>
        <v>2.1978021978021978E-3</v>
      </c>
      <c r="V2127" s="30">
        <f t="shared" si="465"/>
        <v>257.94749999999999</v>
      </c>
      <c r="W2127" s="30">
        <f t="shared" si="466"/>
        <v>0</v>
      </c>
      <c r="X2127" s="30">
        <f t="shared" si="467"/>
        <v>0</v>
      </c>
      <c r="Y2127" s="30">
        <f t="shared" si="468"/>
        <v>30.953699999999998</v>
      </c>
      <c r="Z2127" s="30">
        <f t="shared" si="469"/>
        <v>191.66666666666666</v>
      </c>
      <c r="AA2127" s="30">
        <f t="shared" si="470"/>
        <v>4.395604395604396</v>
      </c>
      <c r="AB2127" s="30">
        <f t="shared" si="471"/>
        <v>0</v>
      </c>
      <c r="AC2127" s="30">
        <f t="shared" si="474"/>
        <v>1234.686528937729</v>
      </c>
    </row>
    <row r="2128" spans="1:29" x14ac:dyDescent="0.35">
      <c r="A2128" s="5">
        <v>45128.701225520832</v>
      </c>
      <c r="B2128" s="1">
        <v>3</v>
      </c>
      <c r="C2128" s="6">
        <v>1719.65</v>
      </c>
      <c r="D2128" s="6">
        <v>1</v>
      </c>
      <c r="E2128" s="7" t="s">
        <v>19</v>
      </c>
      <c r="F2128" s="5">
        <v>45131.458333333336</v>
      </c>
      <c r="G2128" s="1">
        <v>1</v>
      </c>
      <c r="H2128" s="5">
        <v>44969.331031388887</v>
      </c>
      <c r="I2128" s="7" t="s">
        <v>49</v>
      </c>
      <c r="J2128" s="7"/>
      <c r="K2128" s="7" t="s">
        <v>30</v>
      </c>
      <c r="L2128" s="7" t="s">
        <v>31</v>
      </c>
      <c r="M2128" s="7" t="s">
        <v>32</v>
      </c>
      <c r="N2128" s="7" t="s">
        <v>33</v>
      </c>
      <c r="O2128" s="7" t="s">
        <v>30</v>
      </c>
      <c r="P2128" s="25">
        <f t="shared" si="475"/>
        <v>2127</v>
      </c>
      <c r="Q2128" s="28">
        <f t="shared" si="472"/>
        <v>45108</v>
      </c>
      <c r="R2128" s="28" t="str">
        <f t="shared" si="462"/>
        <v>OTA</v>
      </c>
      <c r="S2128" s="28" t="str">
        <f t="shared" si="463"/>
        <v>OTA</v>
      </c>
      <c r="T2128" s="29">
        <f t="shared" si="464"/>
        <v>2.1978021978021978E-3</v>
      </c>
      <c r="U2128" s="29">
        <f t="shared" si="473"/>
        <v>2.1978021978021978E-3</v>
      </c>
      <c r="V2128" s="30">
        <f t="shared" si="465"/>
        <v>257.94749999999999</v>
      </c>
      <c r="W2128" s="30">
        <f t="shared" si="466"/>
        <v>0</v>
      </c>
      <c r="X2128" s="30">
        <f t="shared" si="467"/>
        <v>0</v>
      </c>
      <c r="Y2128" s="30">
        <f t="shared" si="468"/>
        <v>30.953699999999998</v>
      </c>
      <c r="Z2128" s="30">
        <f t="shared" si="469"/>
        <v>191.66666666666666</v>
      </c>
      <c r="AA2128" s="30">
        <f t="shared" si="470"/>
        <v>4.395604395604396</v>
      </c>
      <c r="AB2128" s="30">
        <f t="shared" si="471"/>
        <v>0</v>
      </c>
      <c r="AC2128" s="30">
        <f t="shared" si="474"/>
        <v>1234.686528937729</v>
      </c>
    </row>
    <row r="2129" spans="1:29" x14ac:dyDescent="0.35">
      <c r="A2129" s="5">
        <v>45128.724889409721</v>
      </c>
      <c r="B2129" s="1">
        <v>1</v>
      </c>
      <c r="C2129" s="6">
        <v>665.18</v>
      </c>
      <c r="D2129" s="6">
        <v>1</v>
      </c>
      <c r="E2129" s="7" t="s">
        <v>19</v>
      </c>
      <c r="F2129" s="5">
        <v>45129.313540034724</v>
      </c>
      <c r="G2129" s="1">
        <v>1</v>
      </c>
      <c r="H2129" s="5">
        <v>45127.975509479169</v>
      </c>
      <c r="I2129" s="7" t="s">
        <v>49</v>
      </c>
      <c r="J2129" s="7"/>
      <c r="K2129" s="7" t="s">
        <v>30</v>
      </c>
      <c r="L2129" s="7" t="s">
        <v>31</v>
      </c>
      <c r="M2129" s="7" t="s">
        <v>32</v>
      </c>
      <c r="N2129" s="7" t="s">
        <v>33</v>
      </c>
      <c r="O2129" s="7" t="s">
        <v>30</v>
      </c>
      <c r="P2129" s="25">
        <f t="shared" si="475"/>
        <v>2128</v>
      </c>
      <c r="Q2129" s="28">
        <f t="shared" si="472"/>
        <v>45108</v>
      </c>
      <c r="R2129" s="28" t="str">
        <f t="shared" si="462"/>
        <v>OTA</v>
      </c>
      <c r="S2129" s="28" t="str">
        <f t="shared" si="463"/>
        <v>OTA</v>
      </c>
      <c r="T2129" s="29">
        <f t="shared" si="464"/>
        <v>7.326007326007326E-4</v>
      </c>
      <c r="U2129" s="29">
        <f t="shared" si="473"/>
        <v>7.326007326007326E-4</v>
      </c>
      <c r="V2129" s="30">
        <f t="shared" si="465"/>
        <v>99.776999999999987</v>
      </c>
      <c r="W2129" s="30">
        <f t="shared" si="466"/>
        <v>0</v>
      </c>
      <c r="X2129" s="30">
        <f t="shared" si="467"/>
        <v>0</v>
      </c>
      <c r="Y2129" s="30">
        <f t="shared" si="468"/>
        <v>11.973239999999999</v>
      </c>
      <c r="Z2129" s="30">
        <f t="shared" si="469"/>
        <v>115</v>
      </c>
      <c r="AA2129" s="30">
        <f t="shared" si="470"/>
        <v>1.4652014652014651</v>
      </c>
      <c r="AB2129" s="30">
        <f t="shared" si="471"/>
        <v>0</v>
      </c>
      <c r="AC2129" s="30">
        <f t="shared" si="474"/>
        <v>436.96455853479847</v>
      </c>
    </row>
    <row r="2130" spans="1:29" x14ac:dyDescent="0.35">
      <c r="A2130" s="5">
        <v>45128.778826458336</v>
      </c>
      <c r="B2130" s="1">
        <v>2</v>
      </c>
      <c r="C2130" s="6">
        <v>1101.43</v>
      </c>
      <c r="D2130" s="6">
        <v>1</v>
      </c>
      <c r="E2130" s="7" t="s">
        <v>19</v>
      </c>
      <c r="F2130" s="5">
        <v>45130.458333333336</v>
      </c>
      <c r="G2130" s="1">
        <v>1</v>
      </c>
      <c r="H2130" s="5">
        <v>45127.61463708333</v>
      </c>
      <c r="I2130" s="7" t="s">
        <v>49</v>
      </c>
      <c r="J2130" s="7"/>
      <c r="K2130" s="7"/>
      <c r="L2130" s="7" t="s">
        <v>21</v>
      </c>
      <c r="M2130" s="7" t="s">
        <v>99</v>
      </c>
      <c r="N2130" s="7" t="s">
        <v>28</v>
      </c>
      <c r="O2130" s="7" t="s">
        <v>46</v>
      </c>
      <c r="P2130" s="25">
        <f t="shared" si="475"/>
        <v>2129</v>
      </c>
      <c r="Q2130" s="28">
        <f t="shared" si="472"/>
        <v>45108</v>
      </c>
      <c r="R2130" s="28" t="str">
        <f t="shared" si="462"/>
        <v>WEB</v>
      </c>
      <c r="S2130" s="28" t="str">
        <f t="shared" si="463"/>
        <v>WEBSITE</v>
      </c>
      <c r="T2130" s="29">
        <f t="shared" si="464"/>
        <v>3.3726812816188868E-3</v>
      </c>
      <c r="U2130" s="29">
        <f t="shared" si="473"/>
        <v>3.3726812816188868E-3</v>
      </c>
      <c r="V2130" s="30">
        <f t="shared" si="465"/>
        <v>11.0143</v>
      </c>
      <c r="W2130" s="30">
        <f t="shared" si="466"/>
        <v>50</v>
      </c>
      <c r="X2130" s="30">
        <f t="shared" si="467"/>
        <v>0</v>
      </c>
      <c r="Y2130" s="30">
        <f t="shared" si="468"/>
        <v>15.420020000000001</v>
      </c>
      <c r="Z2130" s="30">
        <f t="shared" si="469"/>
        <v>153.33333333333331</v>
      </c>
      <c r="AA2130" s="30">
        <f t="shared" si="470"/>
        <v>33.726812816188868</v>
      </c>
      <c r="AB2130" s="30">
        <f t="shared" si="471"/>
        <v>0</v>
      </c>
      <c r="AC2130" s="30">
        <f t="shared" si="474"/>
        <v>837.9355338504779</v>
      </c>
    </row>
    <row r="2131" spans="1:29" x14ac:dyDescent="0.35">
      <c r="A2131" s="5">
        <v>45128.808523634259</v>
      </c>
      <c r="B2131" s="1">
        <v>1</v>
      </c>
      <c r="C2131" s="6">
        <v>615.49</v>
      </c>
      <c r="D2131" s="6">
        <v>1</v>
      </c>
      <c r="E2131" s="7" t="s">
        <v>19</v>
      </c>
      <c r="F2131" s="5">
        <v>45129.248736215275</v>
      </c>
      <c r="G2131" s="1">
        <v>1</v>
      </c>
      <c r="H2131" s="5">
        <v>45100.184157280091</v>
      </c>
      <c r="I2131" s="7" t="s">
        <v>49</v>
      </c>
      <c r="J2131" s="7"/>
      <c r="K2131" s="7" t="s">
        <v>50</v>
      </c>
      <c r="L2131" s="7" t="s">
        <v>31</v>
      </c>
      <c r="M2131" s="7" t="s">
        <v>32</v>
      </c>
      <c r="N2131" s="7" t="s">
        <v>28</v>
      </c>
      <c r="O2131" s="7" t="s">
        <v>51</v>
      </c>
      <c r="P2131" s="25">
        <f t="shared" si="475"/>
        <v>2130</v>
      </c>
      <c r="Q2131" s="28">
        <f t="shared" si="472"/>
        <v>45108</v>
      </c>
      <c r="R2131" s="28" t="str">
        <f t="shared" si="462"/>
        <v>OTA</v>
      </c>
      <c r="S2131" s="28" t="str">
        <f t="shared" si="463"/>
        <v>OTA</v>
      </c>
      <c r="T2131" s="29">
        <f t="shared" si="464"/>
        <v>7.326007326007326E-4</v>
      </c>
      <c r="U2131" s="29">
        <f t="shared" si="473"/>
        <v>7.326007326007326E-4</v>
      </c>
      <c r="V2131" s="30">
        <f t="shared" si="465"/>
        <v>92.323499999999996</v>
      </c>
      <c r="W2131" s="30">
        <f t="shared" si="466"/>
        <v>0</v>
      </c>
      <c r="X2131" s="30">
        <f t="shared" si="467"/>
        <v>0</v>
      </c>
      <c r="Y2131" s="30">
        <f t="shared" si="468"/>
        <v>11.078819999999999</v>
      </c>
      <c r="Z2131" s="30">
        <f t="shared" si="469"/>
        <v>115</v>
      </c>
      <c r="AA2131" s="30">
        <f t="shared" si="470"/>
        <v>1.4652014652014651</v>
      </c>
      <c r="AB2131" s="30">
        <f t="shared" si="471"/>
        <v>0</v>
      </c>
      <c r="AC2131" s="30">
        <f t="shared" si="474"/>
        <v>395.62247853479857</v>
      </c>
    </row>
    <row r="2132" spans="1:29" x14ac:dyDescent="0.35">
      <c r="A2132" s="5">
        <v>45128.807463263889</v>
      </c>
      <c r="B2132" s="1">
        <v>1</v>
      </c>
      <c r="C2132" s="6">
        <v>615.49</v>
      </c>
      <c r="D2132" s="6">
        <v>1</v>
      </c>
      <c r="E2132" s="7" t="s">
        <v>19</v>
      </c>
      <c r="F2132" s="5">
        <v>45129.248790972226</v>
      </c>
      <c r="G2132" s="1">
        <v>1</v>
      </c>
      <c r="H2132" s="5">
        <v>45100.184157280091</v>
      </c>
      <c r="I2132" s="7" t="s">
        <v>49</v>
      </c>
      <c r="J2132" s="7"/>
      <c r="K2132" s="7" t="s">
        <v>50</v>
      </c>
      <c r="L2132" s="7" t="s">
        <v>31</v>
      </c>
      <c r="M2132" s="7" t="s">
        <v>32</v>
      </c>
      <c r="N2132" s="7" t="s">
        <v>28</v>
      </c>
      <c r="O2132" s="7" t="s">
        <v>51</v>
      </c>
      <c r="P2132" s="25">
        <f t="shared" si="475"/>
        <v>2131</v>
      </c>
      <c r="Q2132" s="28">
        <f t="shared" si="472"/>
        <v>45108</v>
      </c>
      <c r="R2132" s="28" t="str">
        <f t="shared" si="462"/>
        <v>OTA</v>
      </c>
      <c r="S2132" s="28" t="str">
        <f t="shared" si="463"/>
        <v>OTA</v>
      </c>
      <c r="T2132" s="29">
        <f t="shared" si="464"/>
        <v>7.326007326007326E-4</v>
      </c>
      <c r="U2132" s="29">
        <f t="shared" si="473"/>
        <v>7.326007326007326E-4</v>
      </c>
      <c r="V2132" s="30">
        <f t="shared" si="465"/>
        <v>92.323499999999996</v>
      </c>
      <c r="W2132" s="30">
        <f t="shared" si="466"/>
        <v>0</v>
      </c>
      <c r="X2132" s="30">
        <f t="shared" si="467"/>
        <v>0</v>
      </c>
      <c r="Y2132" s="30">
        <f t="shared" si="468"/>
        <v>11.078819999999999</v>
      </c>
      <c r="Z2132" s="30">
        <f t="shared" si="469"/>
        <v>115</v>
      </c>
      <c r="AA2132" s="30">
        <f t="shared" si="470"/>
        <v>1.4652014652014651</v>
      </c>
      <c r="AB2132" s="30">
        <f t="shared" si="471"/>
        <v>0</v>
      </c>
      <c r="AC2132" s="30">
        <f t="shared" si="474"/>
        <v>395.62247853479857</v>
      </c>
    </row>
    <row r="2133" spans="1:29" x14ac:dyDescent="0.35">
      <c r="A2133" s="5">
        <v>45128.969548946756</v>
      </c>
      <c r="B2133" s="1">
        <v>3</v>
      </c>
      <c r="C2133" s="6">
        <v>1875</v>
      </c>
      <c r="D2133" s="6">
        <v>1</v>
      </c>
      <c r="E2133" s="7" t="s">
        <v>19</v>
      </c>
      <c r="F2133" s="5">
        <v>45131.458333333336</v>
      </c>
      <c r="G2133" s="1">
        <v>1</v>
      </c>
      <c r="H2133" s="5">
        <v>45074.934392847223</v>
      </c>
      <c r="I2133" s="7" t="s">
        <v>49</v>
      </c>
      <c r="J2133" s="7"/>
      <c r="K2133" s="7"/>
      <c r="L2133" s="7" t="s">
        <v>21</v>
      </c>
      <c r="M2133" s="7" t="s">
        <v>64</v>
      </c>
      <c r="N2133" s="7" t="s">
        <v>23</v>
      </c>
      <c r="O2133" s="7" t="s">
        <v>46</v>
      </c>
      <c r="P2133" s="25">
        <f t="shared" si="475"/>
        <v>2132</v>
      </c>
      <c r="Q2133" s="28">
        <f t="shared" si="472"/>
        <v>45108</v>
      </c>
      <c r="R2133" s="28" t="str">
        <f t="shared" si="462"/>
        <v>WEB</v>
      </c>
      <c r="S2133" s="28" t="str">
        <f t="shared" si="463"/>
        <v>WEBSITE</v>
      </c>
      <c r="T2133" s="29">
        <f t="shared" si="464"/>
        <v>5.0590219224283303E-3</v>
      </c>
      <c r="U2133" s="29">
        <f t="shared" si="473"/>
        <v>5.0590219224283303E-3</v>
      </c>
      <c r="V2133" s="30">
        <f t="shared" si="465"/>
        <v>18.75</v>
      </c>
      <c r="W2133" s="30">
        <f t="shared" si="466"/>
        <v>50</v>
      </c>
      <c r="X2133" s="30">
        <f t="shared" si="467"/>
        <v>0</v>
      </c>
      <c r="Y2133" s="30">
        <f t="shared" si="468"/>
        <v>26.25</v>
      </c>
      <c r="Z2133" s="30">
        <f t="shared" si="469"/>
        <v>191.66666666666666</v>
      </c>
      <c r="AA2133" s="30">
        <f t="shared" si="470"/>
        <v>50.590219224283302</v>
      </c>
      <c r="AB2133" s="30">
        <f t="shared" si="471"/>
        <v>0</v>
      </c>
      <c r="AC2133" s="30">
        <f t="shared" si="474"/>
        <v>1537.7431141090501</v>
      </c>
    </row>
    <row r="2134" spans="1:29" x14ac:dyDescent="0.35">
      <c r="A2134" s="5">
        <v>45128.918327743057</v>
      </c>
      <c r="B2134" s="1">
        <v>4</v>
      </c>
      <c r="C2134" s="6">
        <v>1775.14</v>
      </c>
      <c r="D2134" s="6">
        <v>1</v>
      </c>
      <c r="E2134" s="7" t="s">
        <v>19</v>
      </c>
      <c r="F2134" s="5">
        <v>45132.445749456019</v>
      </c>
      <c r="G2134" s="1">
        <v>1</v>
      </c>
      <c r="H2134" s="5">
        <v>44927.916009189816</v>
      </c>
      <c r="I2134" s="7" t="s">
        <v>49</v>
      </c>
      <c r="J2134" s="7"/>
      <c r="K2134" s="7" t="s">
        <v>50</v>
      </c>
      <c r="L2134" s="7" t="s">
        <v>31</v>
      </c>
      <c r="M2134" s="7" t="s">
        <v>32</v>
      </c>
      <c r="N2134" s="7" t="s">
        <v>28</v>
      </c>
      <c r="O2134" s="7" t="s">
        <v>51</v>
      </c>
      <c r="P2134" s="25">
        <f t="shared" si="475"/>
        <v>2133</v>
      </c>
      <c r="Q2134" s="28">
        <f t="shared" si="472"/>
        <v>45108</v>
      </c>
      <c r="R2134" s="28" t="str">
        <f t="shared" si="462"/>
        <v>OTA</v>
      </c>
      <c r="S2134" s="28" t="str">
        <f t="shared" si="463"/>
        <v>OTA</v>
      </c>
      <c r="T2134" s="29">
        <f t="shared" si="464"/>
        <v>2.9304029304029304E-3</v>
      </c>
      <c r="U2134" s="29">
        <f t="shared" si="473"/>
        <v>2.9304029304029304E-3</v>
      </c>
      <c r="V2134" s="30">
        <f t="shared" si="465"/>
        <v>266.27100000000002</v>
      </c>
      <c r="W2134" s="30">
        <f t="shared" si="466"/>
        <v>0</v>
      </c>
      <c r="X2134" s="30">
        <f t="shared" si="467"/>
        <v>0</v>
      </c>
      <c r="Y2134" s="30">
        <f t="shared" si="468"/>
        <v>31.95252</v>
      </c>
      <c r="Z2134" s="30">
        <f t="shared" si="469"/>
        <v>230</v>
      </c>
      <c r="AA2134" s="30">
        <f t="shared" si="470"/>
        <v>5.8608058608058604</v>
      </c>
      <c r="AB2134" s="30">
        <f t="shared" si="471"/>
        <v>0</v>
      </c>
      <c r="AC2134" s="30">
        <f t="shared" si="474"/>
        <v>1241.0556741391943</v>
      </c>
    </row>
    <row r="2135" spans="1:29" x14ac:dyDescent="0.35">
      <c r="A2135" s="5">
        <v>45129.031355949075</v>
      </c>
      <c r="B2135" s="1">
        <v>2</v>
      </c>
      <c r="C2135" s="6">
        <v>1354.69</v>
      </c>
      <c r="D2135" s="6">
        <v>1</v>
      </c>
      <c r="E2135" s="7" t="s">
        <v>19</v>
      </c>
      <c r="F2135" s="5">
        <v>45130.456311354166</v>
      </c>
      <c r="G2135" s="1">
        <v>1</v>
      </c>
      <c r="H2135" s="5">
        <v>45124.969936770831</v>
      </c>
      <c r="I2135" s="7" t="s">
        <v>53</v>
      </c>
      <c r="J2135" s="7"/>
      <c r="K2135" s="7" t="s">
        <v>50</v>
      </c>
      <c r="L2135" s="7" t="s">
        <v>31</v>
      </c>
      <c r="M2135" s="7" t="s">
        <v>32</v>
      </c>
      <c r="N2135" s="7" t="s">
        <v>33</v>
      </c>
      <c r="O2135" s="7" t="s">
        <v>51</v>
      </c>
      <c r="P2135" s="25">
        <f t="shared" si="475"/>
        <v>2134</v>
      </c>
      <c r="Q2135" s="28">
        <f t="shared" si="472"/>
        <v>45108</v>
      </c>
      <c r="R2135" s="28" t="str">
        <f t="shared" si="462"/>
        <v>OTA</v>
      </c>
      <c r="S2135" s="28" t="str">
        <f t="shared" si="463"/>
        <v>OTA</v>
      </c>
      <c r="T2135" s="29">
        <f t="shared" si="464"/>
        <v>1.4652014652014652E-3</v>
      </c>
      <c r="U2135" s="29">
        <f t="shared" si="473"/>
        <v>1.4652014652014652E-3</v>
      </c>
      <c r="V2135" s="30">
        <f t="shared" si="465"/>
        <v>203.20349999999999</v>
      </c>
      <c r="W2135" s="30">
        <f t="shared" si="466"/>
        <v>0</v>
      </c>
      <c r="X2135" s="30">
        <f t="shared" si="467"/>
        <v>0</v>
      </c>
      <c r="Y2135" s="30">
        <f t="shared" si="468"/>
        <v>24.384419999999999</v>
      </c>
      <c r="Z2135" s="30">
        <f t="shared" si="469"/>
        <v>153.33333333333331</v>
      </c>
      <c r="AA2135" s="30">
        <f t="shared" si="470"/>
        <v>2.9304029304029302</v>
      </c>
      <c r="AB2135" s="30">
        <f t="shared" si="471"/>
        <v>0</v>
      </c>
      <c r="AC2135" s="30">
        <f t="shared" si="474"/>
        <v>970.83834373626382</v>
      </c>
    </row>
    <row r="2136" spans="1:29" x14ac:dyDescent="0.35">
      <c r="A2136" s="5">
        <v>45128.741936724538</v>
      </c>
      <c r="B2136" s="1">
        <v>2</v>
      </c>
      <c r="C2136" s="6">
        <v>1389.6</v>
      </c>
      <c r="D2136" s="6">
        <v>1</v>
      </c>
      <c r="E2136" s="7" t="s">
        <v>19</v>
      </c>
      <c r="F2136" s="5">
        <v>45130.379527453704</v>
      </c>
      <c r="G2136" s="1">
        <v>1</v>
      </c>
      <c r="H2136" s="5">
        <v>45104.97618730324</v>
      </c>
      <c r="I2136" s="7" t="s">
        <v>53</v>
      </c>
      <c r="J2136" s="7"/>
      <c r="K2136" s="7" t="s">
        <v>50</v>
      </c>
      <c r="L2136" s="7" t="s">
        <v>31</v>
      </c>
      <c r="M2136" s="7" t="s">
        <v>32</v>
      </c>
      <c r="N2136" s="7" t="s">
        <v>23</v>
      </c>
      <c r="O2136" s="7" t="s">
        <v>51</v>
      </c>
      <c r="P2136" s="25">
        <f t="shared" si="475"/>
        <v>2135</v>
      </c>
      <c r="Q2136" s="28">
        <f t="shared" si="472"/>
        <v>45108</v>
      </c>
      <c r="R2136" s="28" t="str">
        <f t="shared" si="462"/>
        <v>OTA</v>
      </c>
      <c r="S2136" s="28" t="str">
        <f t="shared" si="463"/>
        <v>OTA</v>
      </c>
      <c r="T2136" s="29">
        <f t="shared" si="464"/>
        <v>1.4652014652014652E-3</v>
      </c>
      <c r="U2136" s="29">
        <f t="shared" si="473"/>
        <v>1.4652014652014652E-3</v>
      </c>
      <c r="V2136" s="30">
        <f t="shared" si="465"/>
        <v>208.43999999999997</v>
      </c>
      <c r="W2136" s="30">
        <f t="shared" si="466"/>
        <v>0</v>
      </c>
      <c r="X2136" s="30">
        <f t="shared" si="467"/>
        <v>0</v>
      </c>
      <c r="Y2136" s="30">
        <f t="shared" si="468"/>
        <v>25.012799999999995</v>
      </c>
      <c r="Z2136" s="30">
        <f t="shared" si="469"/>
        <v>153.33333333333331</v>
      </c>
      <c r="AA2136" s="30">
        <f t="shared" si="470"/>
        <v>2.9304029304029302</v>
      </c>
      <c r="AB2136" s="30">
        <f t="shared" si="471"/>
        <v>0</v>
      </c>
      <c r="AC2136" s="30">
        <f t="shared" si="474"/>
        <v>999.88346373626371</v>
      </c>
    </row>
    <row r="2137" spans="1:29" x14ac:dyDescent="0.35">
      <c r="A2137" s="5">
        <v>45128.759940578704</v>
      </c>
      <c r="B2137" s="1">
        <v>4</v>
      </c>
      <c r="C2137" s="6">
        <v>2512.77</v>
      </c>
      <c r="D2137" s="6">
        <v>1</v>
      </c>
      <c r="E2137" s="7" t="s">
        <v>19</v>
      </c>
      <c r="F2137" s="5">
        <v>45132.291666666664</v>
      </c>
      <c r="G2137" s="1">
        <v>1</v>
      </c>
      <c r="H2137" s="5">
        <v>45115.637294907407</v>
      </c>
      <c r="I2137" s="7" t="s">
        <v>53</v>
      </c>
      <c r="J2137" s="7"/>
      <c r="K2137" s="7" t="s">
        <v>30</v>
      </c>
      <c r="L2137" s="7" t="s">
        <v>31</v>
      </c>
      <c r="M2137" s="7" t="s">
        <v>34</v>
      </c>
      <c r="N2137" s="7" t="s">
        <v>33</v>
      </c>
      <c r="O2137" s="7" t="s">
        <v>30</v>
      </c>
      <c r="P2137" s="25">
        <f t="shared" si="475"/>
        <v>2136</v>
      </c>
      <c r="Q2137" s="28">
        <f t="shared" si="472"/>
        <v>45108</v>
      </c>
      <c r="R2137" s="28" t="str">
        <f t="shared" si="462"/>
        <v>OTA</v>
      </c>
      <c r="S2137" s="28" t="str">
        <f t="shared" si="463"/>
        <v>OTA</v>
      </c>
      <c r="T2137" s="29">
        <f t="shared" si="464"/>
        <v>2.9304029304029304E-3</v>
      </c>
      <c r="U2137" s="29">
        <f t="shared" si="473"/>
        <v>2.9304029304029304E-3</v>
      </c>
      <c r="V2137" s="30">
        <f t="shared" si="465"/>
        <v>376.91550000000001</v>
      </c>
      <c r="W2137" s="30">
        <f t="shared" si="466"/>
        <v>0</v>
      </c>
      <c r="X2137" s="30">
        <f t="shared" si="467"/>
        <v>0</v>
      </c>
      <c r="Y2137" s="30">
        <f t="shared" si="468"/>
        <v>45.229859999999995</v>
      </c>
      <c r="Z2137" s="30">
        <f t="shared" si="469"/>
        <v>230</v>
      </c>
      <c r="AA2137" s="30">
        <f t="shared" si="470"/>
        <v>5.8608058608058604</v>
      </c>
      <c r="AB2137" s="30">
        <f t="shared" si="471"/>
        <v>0</v>
      </c>
      <c r="AC2137" s="30">
        <f t="shared" si="474"/>
        <v>1854.7638341391942</v>
      </c>
    </row>
    <row r="2138" spans="1:29" x14ac:dyDescent="0.35">
      <c r="A2138" s="5">
        <v>45128.897570601854</v>
      </c>
      <c r="B2138" s="1">
        <v>1</v>
      </c>
      <c r="C2138" s="6">
        <v>652.67999999999995</v>
      </c>
      <c r="D2138" s="6">
        <v>1</v>
      </c>
      <c r="E2138" s="7" t="s">
        <v>19</v>
      </c>
      <c r="F2138" s="5">
        <v>45129.224204664351</v>
      </c>
      <c r="G2138" s="1">
        <v>1</v>
      </c>
      <c r="H2138" s="5">
        <v>45126.194580821757</v>
      </c>
      <c r="I2138" s="7" t="s">
        <v>53</v>
      </c>
      <c r="J2138" s="7"/>
      <c r="K2138" s="7" t="s">
        <v>50</v>
      </c>
      <c r="L2138" s="7" t="s">
        <v>31</v>
      </c>
      <c r="M2138" s="7" t="s">
        <v>32</v>
      </c>
      <c r="N2138" s="7" t="s">
        <v>28</v>
      </c>
      <c r="O2138" s="7" t="s">
        <v>51</v>
      </c>
      <c r="P2138" s="25">
        <f t="shared" si="475"/>
        <v>2137</v>
      </c>
      <c r="Q2138" s="28">
        <f t="shared" si="472"/>
        <v>45108</v>
      </c>
      <c r="R2138" s="28" t="str">
        <f t="shared" si="462"/>
        <v>OTA</v>
      </c>
      <c r="S2138" s="28" t="str">
        <f t="shared" si="463"/>
        <v>OTA</v>
      </c>
      <c r="T2138" s="29">
        <f t="shared" si="464"/>
        <v>7.326007326007326E-4</v>
      </c>
      <c r="U2138" s="29">
        <f t="shared" si="473"/>
        <v>7.326007326007326E-4</v>
      </c>
      <c r="V2138" s="30">
        <f t="shared" si="465"/>
        <v>97.901999999999987</v>
      </c>
      <c r="W2138" s="30">
        <f t="shared" si="466"/>
        <v>0</v>
      </c>
      <c r="X2138" s="30">
        <f t="shared" si="467"/>
        <v>0</v>
      </c>
      <c r="Y2138" s="30">
        <f t="shared" si="468"/>
        <v>11.748239999999997</v>
      </c>
      <c r="Z2138" s="30">
        <f t="shared" si="469"/>
        <v>115</v>
      </c>
      <c r="AA2138" s="30">
        <f t="shared" si="470"/>
        <v>1.4652014652014651</v>
      </c>
      <c r="AB2138" s="30">
        <f t="shared" si="471"/>
        <v>0</v>
      </c>
      <c r="AC2138" s="30">
        <f t="shared" si="474"/>
        <v>426.56455853479849</v>
      </c>
    </row>
    <row r="2139" spans="1:29" x14ac:dyDescent="0.35">
      <c r="A2139" s="5">
        <v>45128.672653622685</v>
      </c>
      <c r="B2139" s="1">
        <v>2</v>
      </c>
      <c r="C2139" s="6">
        <v>1703.34</v>
      </c>
      <c r="D2139" s="6">
        <v>1</v>
      </c>
      <c r="E2139" s="7" t="s">
        <v>19</v>
      </c>
      <c r="F2139" s="5">
        <v>45130.458333333336</v>
      </c>
      <c r="G2139" s="1">
        <v>1</v>
      </c>
      <c r="H2139" s="5">
        <v>45108.544771898145</v>
      </c>
      <c r="I2139" s="7" t="s">
        <v>53</v>
      </c>
      <c r="J2139" s="7"/>
      <c r="K2139" s="7"/>
      <c r="L2139" s="7" t="s">
        <v>21</v>
      </c>
      <c r="M2139" s="7" t="s">
        <v>54</v>
      </c>
      <c r="N2139" s="7" t="s">
        <v>28</v>
      </c>
      <c r="O2139" s="7" t="s">
        <v>46</v>
      </c>
      <c r="P2139" s="25">
        <f t="shared" si="475"/>
        <v>2138</v>
      </c>
      <c r="Q2139" s="28">
        <f t="shared" si="472"/>
        <v>45108</v>
      </c>
      <c r="R2139" s="28" t="str">
        <f t="shared" si="462"/>
        <v>WEB</v>
      </c>
      <c r="S2139" s="28" t="str">
        <f t="shared" si="463"/>
        <v>WEBSITE</v>
      </c>
      <c r="T2139" s="29">
        <f t="shared" si="464"/>
        <v>3.3726812816188868E-3</v>
      </c>
      <c r="U2139" s="29">
        <f t="shared" si="473"/>
        <v>3.3726812816188868E-3</v>
      </c>
      <c r="V2139" s="30">
        <f t="shared" si="465"/>
        <v>17.0334</v>
      </c>
      <c r="W2139" s="30">
        <f t="shared" si="466"/>
        <v>50</v>
      </c>
      <c r="X2139" s="30">
        <f t="shared" si="467"/>
        <v>0</v>
      </c>
      <c r="Y2139" s="30">
        <f t="shared" si="468"/>
        <v>23.84676</v>
      </c>
      <c r="Z2139" s="30">
        <f t="shared" si="469"/>
        <v>153.33333333333331</v>
      </c>
      <c r="AA2139" s="30">
        <f t="shared" si="470"/>
        <v>33.726812816188868</v>
      </c>
      <c r="AB2139" s="30">
        <f t="shared" si="471"/>
        <v>0</v>
      </c>
      <c r="AC2139" s="30">
        <f t="shared" si="474"/>
        <v>1425.3996938504779</v>
      </c>
    </row>
    <row r="2140" spans="1:29" x14ac:dyDescent="0.35">
      <c r="A2140" s="5">
        <v>45128.66845232639</v>
      </c>
      <c r="B2140" s="1">
        <v>2</v>
      </c>
      <c r="C2140" s="6">
        <v>1156</v>
      </c>
      <c r="D2140" s="6">
        <v>1</v>
      </c>
      <c r="E2140" s="7" t="s">
        <v>19</v>
      </c>
      <c r="F2140" s="5">
        <v>45130.458333333336</v>
      </c>
      <c r="G2140" s="1">
        <v>1</v>
      </c>
      <c r="H2140" s="5">
        <v>45041.903948865744</v>
      </c>
      <c r="I2140" s="7" t="s">
        <v>53</v>
      </c>
      <c r="J2140" s="7"/>
      <c r="K2140" s="7" t="s">
        <v>50</v>
      </c>
      <c r="L2140" s="7" t="s">
        <v>31</v>
      </c>
      <c r="M2140" s="7" t="s">
        <v>32</v>
      </c>
      <c r="N2140" s="7" t="s">
        <v>28</v>
      </c>
      <c r="O2140" s="7" t="s">
        <v>51</v>
      </c>
      <c r="P2140" s="25">
        <f t="shared" si="475"/>
        <v>2139</v>
      </c>
      <c r="Q2140" s="28">
        <f t="shared" si="472"/>
        <v>45108</v>
      </c>
      <c r="R2140" s="28" t="str">
        <f t="shared" si="462"/>
        <v>OTA</v>
      </c>
      <c r="S2140" s="28" t="str">
        <f t="shared" si="463"/>
        <v>OTA</v>
      </c>
      <c r="T2140" s="29">
        <f t="shared" si="464"/>
        <v>1.4652014652014652E-3</v>
      </c>
      <c r="U2140" s="29">
        <f t="shared" si="473"/>
        <v>1.4652014652014652E-3</v>
      </c>
      <c r="V2140" s="30">
        <f t="shared" si="465"/>
        <v>173.4</v>
      </c>
      <c r="W2140" s="30">
        <f t="shared" si="466"/>
        <v>0</v>
      </c>
      <c r="X2140" s="30">
        <f t="shared" si="467"/>
        <v>0</v>
      </c>
      <c r="Y2140" s="30">
        <f t="shared" si="468"/>
        <v>20.808</v>
      </c>
      <c r="Z2140" s="30">
        <f t="shared" si="469"/>
        <v>153.33333333333331</v>
      </c>
      <c r="AA2140" s="30">
        <f t="shared" si="470"/>
        <v>2.9304029304029302</v>
      </c>
      <c r="AB2140" s="30">
        <f t="shared" si="471"/>
        <v>0</v>
      </c>
      <c r="AC2140" s="30">
        <f t="shared" si="474"/>
        <v>805.52826373626374</v>
      </c>
    </row>
    <row r="2141" spans="1:29" x14ac:dyDescent="0.35">
      <c r="A2141" s="5">
        <v>45129.606851597222</v>
      </c>
      <c r="B2141" s="1">
        <v>2</v>
      </c>
      <c r="C2141" s="6">
        <v>2377.27</v>
      </c>
      <c r="D2141" s="6">
        <v>1</v>
      </c>
      <c r="E2141" s="7" t="s">
        <v>19</v>
      </c>
      <c r="F2141" s="5">
        <v>45131.223413703701</v>
      </c>
      <c r="G2141" s="1">
        <v>1</v>
      </c>
      <c r="H2141" s="5">
        <v>45056.997746053239</v>
      </c>
      <c r="I2141" s="7" t="s">
        <v>20</v>
      </c>
      <c r="J2141" s="7"/>
      <c r="K2141" s="7"/>
      <c r="L2141" s="7" t="s">
        <v>21</v>
      </c>
      <c r="M2141" s="7" t="s">
        <v>45</v>
      </c>
      <c r="N2141" s="7" t="s">
        <v>28</v>
      </c>
      <c r="O2141" s="7" t="s">
        <v>46</v>
      </c>
      <c r="P2141" s="25">
        <f t="shared" si="475"/>
        <v>2140</v>
      </c>
      <c r="Q2141" s="28">
        <f t="shared" si="472"/>
        <v>45108</v>
      </c>
      <c r="R2141" s="28" t="str">
        <f t="shared" si="462"/>
        <v>WEB</v>
      </c>
      <c r="S2141" s="28" t="str">
        <f t="shared" si="463"/>
        <v>WEBSITE</v>
      </c>
      <c r="T2141" s="29">
        <f t="shared" si="464"/>
        <v>3.3726812816188868E-3</v>
      </c>
      <c r="U2141" s="29">
        <f t="shared" si="473"/>
        <v>3.3726812816188868E-3</v>
      </c>
      <c r="V2141" s="30">
        <f t="shared" si="465"/>
        <v>23.7727</v>
      </c>
      <c r="W2141" s="30">
        <f t="shared" si="466"/>
        <v>50</v>
      </c>
      <c r="X2141" s="30">
        <f t="shared" si="467"/>
        <v>0</v>
      </c>
      <c r="Y2141" s="30">
        <f t="shared" si="468"/>
        <v>33.281779999999998</v>
      </c>
      <c r="Z2141" s="30">
        <f t="shared" si="469"/>
        <v>153.33333333333331</v>
      </c>
      <c r="AA2141" s="30">
        <f t="shared" si="470"/>
        <v>33.726812816188868</v>
      </c>
      <c r="AB2141" s="30">
        <f t="shared" si="471"/>
        <v>0</v>
      </c>
      <c r="AC2141" s="30">
        <f t="shared" si="474"/>
        <v>2083.1553738504776</v>
      </c>
    </row>
    <row r="2142" spans="1:29" x14ac:dyDescent="0.35">
      <c r="A2142" s="5">
        <v>45129.643076527776</v>
      </c>
      <c r="B2142" s="1">
        <v>1</v>
      </c>
      <c r="C2142" s="6">
        <v>1288.3900000000001</v>
      </c>
      <c r="D2142" s="6">
        <v>1</v>
      </c>
      <c r="E2142" s="7" t="s">
        <v>19</v>
      </c>
      <c r="F2142" s="5">
        <v>45130.423289027778</v>
      </c>
      <c r="G2142" s="1">
        <v>2</v>
      </c>
      <c r="H2142" s="5">
        <v>45129.530004270833</v>
      </c>
      <c r="I2142" s="7" t="s">
        <v>20</v>
      </c>
      <c r="J2142" s="7"/>
      <c r="K2142" s="7" t="s">
        <v>35</v>
      </c>
      <c r="L2142" s="7" t="s">
        <v>31</v>
      </c>
      <c r="M2142" s="7" t="s">
        <v>32</v>
      </c>
      <c r="N2142" s="7" t="s">
        <v>33</v>
      </c>
      <c r="O2142" s="7" t="s">
        <v>47</v>
      </c>
      <c r="P2142" s="25">
        <f t="shared" si="475"/>
        <v>2141</v>
      </c>
      <c r="Q2142" s="28">
        <f t="shared" si="472"/>
        <v>45108</v>
      </c>
      <c r="R2142" s="28" t="str">
        <f t="shared" si="462"/>
        <v>OTA</v>
      </c>
      <c r="S2142" s="28" t="str">
        <f t="shared" si="463"/>
        <v>OTA</v>
      </c>
      <c r="T2142" s="29">
        <f t="shared" si="464"/>
        <v>7.326007326007326E-4</v>
      </c>
      <c r="U2142" s="29">
        <f t="shared" si="473"/>
        <v>7.326007326007326E-4</v>
      </c>
      <c r="V2142" s="30">
        <f t="shared" si="465"/>
        <v>193.2585</v>
      </c>
      <c r="W2142" s="30">
        <f t="shared" si="466"/>
        <v>0</v>
      </c>
      <c r="X2142" s="30">
        <f t="shared" si="467"/>
        <v>0</v>
      </c>
      <c r="Y2142" s="30">
        <f t="shared" si="468"/>
        <v>23.191020000000002</v>
      </c>
      <c r="Z2142" s="30">
        <f t="shared" si="469"/>
        <v>115</v>
      </c>
      <c r="AA2142" s="30">
        <f t="shared" si="470"/>
        <v>1.4652014652014651</v>
      </c>
      <c r="AB2142" s="30">
        <f t="shared" si="471"/>
        <v>0</v>
      </c>
      <c r="AC2142" s="30">
        <f t="shared" si="474"/>
        <v>955.47527853479869</v>
      </c>
    </row>
    <row r="2143" spans="1:29" x14ac:dyDescent="0.35">
      <c r="A2143" s="5">
        <v>45129.779944756941</v>
      </c>
      <c r="B2143" s="1">
        <v>1</v>
      </c>
      <c r="C2143" s="6">
        <v>1243.75</v>
      </c>
      <c r="D2143" s="6">
        <v>1</v>
      </c>
      <c r="E2143" s="7" t="s">
        <v>19</v>
      </c>
      <c r="F2143" s="5">
        <v>45130.45715396991</v>
      </c>
      <c r="G2143" s="1">
        <v>1</v>
      </c>
      <c r="H2143" s="5">
        <v>45129.496338680554</v>
      </c>
      <c r="I2143" s="7" t="s">
        <v>20</v>
      </c>
      <c r="J2143" s="7"/>
      <c r="K2143" s="7" t="s">
        <v>30</v>
      </c>
      <c r="L2143" s="7" t="s">
        <v>31</v>
      </c>
      <c r="M2143" s="7" t="s">
        <v>32</v>
      </c>
      <c r="N2143" s="7" t="s">
        <v>33</v>
      </c>
      <c r="O2143" s="7" t="s">
        <v>30</v>
      </c>
      <c r="P2143" s="25">
        <f t="shared" si="475"/>
        <v>2142</v>
      </c>
      <c r="Q2143" s="28">
        <f t="shared" si="472"/>
        <v>45108</v>
      </c>
      <c r="R2143" s="28" t="str">
        <f t="shared" si="462"/>
        <v>OTA</v>
      </c>
      <c r="S2143" s="28" t="str">
        <f t="shared" si="463"/>
        <v>OTA</v>
      </c>
      <c r="T2143" s="29">
        <f t="shared" si="464"/>
        <v>7.326007326007326E-4</v>
      </c>
      <c r="U2143" s="29">
        <f t="shared" si="473"/>
        <v>7.326007326007326E-4</v>
      </c>
      <c r="V2143" s="30">
        <f t="shared" si="465"/>
        <v>186.5625</v>
      </c>
      <c r="W2143" s="30">
        <f t="shared" si="466"/>
        <v>0</v>
      </c>
      <c r="X2143" s="30">
        <f t="shared" si="467"/>
        <v>0</v>
      </c>
      <c r="Y2143" s="30">
        <f t="shared" si="468"/>
        <v>22.387499999999999</v>
      </c>
      <c r="Z2143" s="30">
        <f t="shared" si="469"/>
        <v>115</v>
      </c>
      <c r="AA2143" s="30">
        <f t="shared" si="470"/>
        <v>1.4652014652014651</v>
      </c>
      <c r="AB2143" s="30">
        <f t="shared" si="471"/>
        <v>0</v>
      </c>
      <c r="AC2143" s="30">
        <f t="shared" si="474"/>
        <v>918.33479853479855</v>
      </c>
    </row>
    <row r="2144" spans="1:29" x14ac:dyDescent="0.35">
      <c r="A2144" s="5">
        <v>45129.756034675927</v>
      </c>
      <c r="B2144" s="1">
        <v>2</v>
      </c>
      <c r="C2144" s="6">
        <v>2814.11</v>
      </c>
      <c r="D2144" s="6">
        <v>1</v>
      </c>
      <c r="E2144" s="7" t="s">
        <v>19</v>
      </c>
      <c r="F2144" s="5">
        <v>45131.442830844906</v>
      </c>
      <c r="G2144" s="1">
        <v>2</v>
      </c>
      <c r="H2144" s="5">
        <v>45081.540760891206</v>
      </c>
      <c r="I2144" s="7" t="s">
        <v>20</v>
      </c>
      <c r="J2144" s="7"/>
      <c r="K2144" s="7" t="s">
        <v>50</v>
      </c>
      <c r="L2144" s="7" t="s">
        <v>31</v>
      </c>
      <c r="M2144" s="7" t="s">
        <v>32</v>
      </c>
      <c r="N2144" s="7" t="s">
        <v>33</v>
      </c>
      <c r="O2144" s="7" t="s">
        <v>51</v>
      </c>
      <c r="P2144" s="25">
        <f t="shared" si="475"/>
        <v>2143</v>
      </c>
      <c r="Q2144" s="28">
        <f t="shared" si="472"/>
        <v>45108</v>
      </c>
      <c r="R2144" s="28" t="str">
        <f t="shared" si="462"/>
        <v>OTA</v>
      </c>
      <c r="S2144" s="28" t="str">
        <f t="shared" si="463"/>
        <v>OTA</v>
      </c>
      <c r="T2144" s="29">
        <f t="shared" si="464"/>
        <v>1.4652014652014652E-3</v>
      </c>
      <c r="U2144" s="29">
        <f t="shared" si="473"/>
        <v>1.4652014652014652E-3</v>
      </c>
      <c r="V2144" s="30">
        <f t="shared" si="465"/>
        <v>422.11650000000003</v>
      </c>
      <c r="W2144" s="30">
        <f t="shared" si="466"/>
        <v>0</v>
      </c>
      <c r="X2144" s="30">
        <f t="shared" si="467"/>
        <v>0</v>
      </c>
      <c r="Y2144" s="30">
        <f t="shared" si="468"/>
        <v>50.653979999999997</v>
      </c>
      <c r="Z2144" s="30">
        <f t="shared" si="469"/>
        <v>153.33333333333331</v>
      </c>
      <c r="AA2144" s="30">
        <f t="shared" si="470"/>
        <v>2.9304029304029302</v>
      </c>
      <c r="AB2144" s="30">
        <f t="shared" si="471"/>
        <v>0</v>
      </c>
      <c r="AC2144" s="30">
        <f t="shared" si="474"/>
        <v>2185.0757837362639</v>
      </c>
    </row>
    <row r="2145" spans="1:29" x14ac:dyDescent="0.35">
      <c r="A2145" s="5">
        <v>45129.625413576388</v>
      </c>
      <c r="B2145" s="1">
        <v>1</v>
      </c>
      <c r="C2145" s="6">
        <v>1166.07</v>
      </c>
      <c r="D2145" s="6">
        <v>1</v>
      </c>
      <c r="E2145" s="7" t="s">
        <v>19</v>
      </c>
      <c r="F2145" s="5">
        <v>45130.458333333336</v>
      </c>
      <c r="G2145" s="1">
        <v>1</v>
      </c>
      <c r="H2145" s="5">
        <v>44975.124436817132</v>
      </c>
      <c r="I2145" s="7" t="s">
        <v>20</v>
      </c>
      <c r="J2145" s="7"/>
      <c r="K2145" s="7" t="s">
        <v>35</v>
      </c>
      <c r="L2145" s="7" t="s">
        <v>31</v>
      </c>
      <c r="M2145" s="7" t="s">
        <v>32</v>
      </c>
      <c r="N2145" s="7" t="s">
        <v>33</v>
      </c>
      <c r="O2145" s="7" t="s">
        <v>35</v>
      </c>
      <c r="P2145" s="25">
        <f t="shared" si="475"/>
        <v>2144</v>
      </c>
      <c r="Q2145" s="28">
        <f t="shared" si="472"/>
        <v>45108</v>
      </c>
      <c r="R2145" s="28" t="str">
        <f t="shared" si="462"/>
        <v>OTA</v>
      </c>
      <c r="S2145" s="28" t="str">
        <f t="shared" si="463"/>
        <v>OTA</v>
      </c>
      <c r="T2145" s="29">
        <f t="shared" si="464"/>
        <v>7.326007326007326E-4</v>
      </c>
      <c r="U2145" s="29">
        <f t="shared" si="473"/>
        <v>7.326007326007326E-4</v>
      </c>
      <c r="V2145" s="30">
        <f t="shared" si="465"/>
        <v>174.91049999999998</v>
      </c>
      <c r="W2145" s="30">
        <f t="shared" si="466"/>
        <v>0</v>
      </c>
      <c r="X2145" s="30">
        <f t="shared" si="467"/>
        <v>0</v>
      </c>
      <c r="Y2145" s="30">
        <f t="shared" si="468"/>
        <v>20.989259999999998</v>
      </c>
      <c r="Z2145" s="30">
        <f t="shared" si="469"/>
        <v>115</v>
      </c>
      <c r="AA2145" s="30">
        <f t="shared" si="470"/>
        <v>1.4652014652014651</v>
      </c>
      <c r="AB2145" s="30">
        <f t="shared" si="471"/>
        <v>0</v>
      </c>
      <c r="AC2145" s="30">
        <f t="shared" si="474"/>
        <v>853.7050385347984</v>
      </c>
    </row>
    <row r="2146" spans="1:29" x14ac:dyDescent="0.35">
      <c r="A2146" s="5">
        <v>45129.977468865742</v>
      </c>
      <c r="B2146" s="1">
        <v>2</v>
      </c>
      <c r="C2146" s="6">
        <v>2152.19</v>
      </c>
      <c r="D2146" s="6">
        <v>1</v>
      </c>
      <c r="E2146" s="7" t="s">
        <v>19</v>
      </c>
      <c r="F2146" s="5">
        <v>45131.380659085647</v>
      </c>
      <c r="G2146" s="1">
        <v>2</v>
      </c>
      <c r="H2146" s="5">
        <v>45129.962916087963</v>
      </c>
      <c r="I2146" s="7" t="s">
        <v>20</v>
      </c>
      <c r="J2146" s="7"/>
      <c r="K2146" s="7"/>
      <c r="L2146" s="7" t="s">
        <v>21</v>
      </c>
      <c r="M2146" s="7" t="s">
        <v>52</v>
      </c>
      <c r="N2146" s="7" t="s">
        <v>23</v>
      </c>
      <c r="O2146" s="7" t="s">
        <v>56</v>
      </c>
      <c r="P2146" s="25">
        <f t="shared" si="475"/>
        <v>2145</v>
      </c>
      <c r="Q2146" s="28">
        <f t="shared" si="472"/>
        <v>45108</v>
      </c>
      <c r="R2146" s="28" t="str">
        <f t="shared" si="462"/>
        <v>WEB</v>
      </c>
      <c r="S2146" s="28" t="str">
        <f t="shared" si="463"/>
        <v>OFFLINE</v>
      </c>
      <c r="T2146" s="29">
        <f t="shared" si="464"/>
        <v>3.3726812816188868E-3</v>
      </c>
      <c r="U2146" s="29">
        <f t="shared" si="473"/>
        <v>3.3726812816188868E-3</v>
      </c>
      <c r="V2146" s="30">
        <f t="shared" si="465"/>
        <v>0</v>
      </c>
      <c r="W2146" s="30">
        <f t="shared" si="466"/>
        <v>0</v>
      </c>
      <c r="X2146" s="30">
        <f t="shared" si="467"/>
        <v>0</v>
      </c>
      <c r="Y2146" s="30">
        <f t="shared" si="468"/>
        <v>30.130660000000002</v>
      </c>
      <c r="Z2146" s="30">
        <f t="shared" si="469"/>
        <v>153.33333333333331</v>
      </c>
      <c r="AA2146" s="30">
        <f t="shared" si="470"/>
        <v>0</v>
      </c>
      <c r="AB2146" s="30">
        <f t="shared" si="471"/>
        <v>0</v>
      </c>
      <c r="AC2146" s="30">
        <f t="shared" si="474"/>
        <v>1968.7260066666668</v>
      </c>
    </row>
    <row r="2147" spans="1:29" x14ac:dyDescent="0.35">
      <c r="A2147" s="5">
        <v>45129.94606008102</v>
      </c>
      <c r="B2147" s="1">
        <v>1</v>
      </c>
      <c r="C2147" s="6">
        <v>1551.7</v>
      </c>
      <c r="D2147" s="6">
        <v>1</v>
      </c>
      <c r="E2147" s="7" t="s">
        <v>19</v>
      </c>
      <c r="F2147" s="5">
        <v>45130.406829537038</v>
      </c>
      <c r="G2147" s="1">
        <v>1</v>
      </c>
      <c r="H2147" s="5">
        <v>45110.919929837961</v>
      </c>
      <c r="I2147" s="7" t="s">
        <v>41</v>
      </c>
      <c r="J2147" s="7"/>
      <c r="K2147" s="7" t="s">
        <v>30</v>
      </c>
      <c r="L2147" s="7" t="s">
        <v>31</v>
      </c>
      <c r="M2147" s="7" t="s">
        <v>34</v>
      </c>
      <c r="N2147" s="7" t="s">
        <v>33</v>
      </c>
      <c r="O2147" s="7" t="s">
        <v>30</v>
      </c>
      <c r="P2147" s="25">
        <f t="shared" si="475"/>
        <v>2146</v>
      </c>
      <c r="Q2147" s="28">
        <f t="shared" si="472"/>
        <v>45108</v>
      </c>
      <c r="R2147" s="28" t="str">
        <f t="shared" si="462"/>
        <v>OTA</v>
      </c>
      <c r="S2147" s="28" t="str">
        <f t="shared" si="463"/>
        <v>OTA</v>
      </c>
      <c r="T2147" s="29">
        <f t="shared" si="464"/>
        <v>7.326007326007326E-4</v>
      </c>
      <c r="U2147" s="29">
        <f t="shared" si="473"/>
        <v>7.326007326007326E-4</v>
      </c>
      <c r="V2147" s="30">
        <f t="shared" si="465"/>
        <v>232.755</v>
      </c>
      <c r="W2147" s="30">
        <f t="shared" si="466"/>
        <v>0</v>
      </c>
      <c r="X2147" s="30">
        <f t="shared" si="467"/>
        <v>0</v>
      </c>
      <c r="Y2147" s="30">
        <f t="shared" si="468"/>
        <v>27.930599999999998</v>
      </c>
      <c r="Z2147" s="30">
        <f t="shared" si="469"/>
        <v>115</v>
      </c>
      <c r="AA2147" s="30">
        <f t="shared" si="470"/>
        <v>1.4652014652014651</v>
      </c>
      <c r="AB2147" s="30">
        <f t="shared" si="471"/>
        <v>0</v>
      </c>
      <c r="AC2147" s="30">
        <f t="shared" si="474"/>
        <v>1174.5491985347985</v>
      </c>
    </row>
    <row r="2148" spans="1:29" x14ac:dyDescent="0.35">
      <c r="A2148" s="5">
        <v>45129.519863634261</v>
      </c>
      <c r="B2148" s="1">
        <v>1</v>
      </c>
      <c r="C2148" s="6">
        <v>1687.14</v>
      </c>
      <c r="D2148" s="6">
        <v>1</v>
      </c>
      <c r="E2148" s="7" t="s">
        <v>19</v>
      </c>
      <c r="F2148" s="5">
        <v>45130.458333333336</v>
      </c>
      <c r="G2148" s="1">
        <v>2</v>
      </c>
      <c r="H2148" s="5">
        <v>45057.89908815972</v>
      </c>
      <c r="I2148" s="7" t="s">
        <v>41</v>
      </c>
      <c r="J2148" s="7"/>
      <c r="K2148" s="7" t="s">
        <v>30</v>
      </c>
      <c r="L2148" s="7" t="s">
        <v>31</v>
      </c>
      <c r="M2148" s="7" t="s">
        <v>34</v>
      </c>
      <c r="N2148" s="7" t="s">
        <v>33</v>
      </c>
      <c r="O2148" s="7" t="s">
        <v>30</v>
      </c>
      <c r="P2148" s="25">
        <f t="shared" si="475"/>
        <v>2147</v>
      </c>
      <c r="Q2148" s="28">
        <f t="shared" si="472"/>
        <v>45108</v>
      </c>
      <c r="R2148" s="28" t="str">
        <f t="shared" si="462"/>
        <v>OTA</v>
      </c>
      <c r="S2148" s="28" t="str">
        <f t="shared" si="463"/>
        <v>OTA</v>
      </c>
      <c r="T2148" s="29">
        <f t="shared" si="464"/>
        <v>7.326007326007326E-4</v>
      </c>
      <c r="U2148" s="29">
        <f t="shared" si="473"/>
        <v>7.326007326007326E-4</v>
      </c>
      <c r="V2148" s="30">
        <f t="shared" si="465"/>
        <v>253.071</v>
      </c>
      <c r="W2148" s="30">
        <f t="shared" si="466"/>
        <v>0</v>
      </c>
      <c r="X2148" s="30">
        <f t="shared" si="467"/>
        <v>0</v>
      </c>
      <c r="Y2148" s="30">
        <f t="shared" si="468"/>
        <v>30.36852</v>
      </c>
      <c r="Z2148" s="30">
        <f t="shared" si="469"/>
        <v>115</v>
      </c>
      <c r="AA2148" s="30">
        <f t="shared" si="470"/>
        <v>1.4652014652014651</v>
      </c>
      <c r="AB2148" s="30">
        <f t="shared" si="471"/>
        <v>0</v>
      </c>
      <c r="AC2148" s="30">
        <f t="shared" si="474"/>
        <v>1287.2352785347987</v>
      </c>
    </row>
    <row r="2149" spans="1:29" x14ac:dyDescent="0.35">
      <c r="A2149" s="5">
        <v>45129.671031180558</v>
      </c>
      <c r="B2149" s="1">
        <v>2</v>
      </c>
      <c r="C2149" s="6">
        <v>2907.42</v>
      </c>
      <c r="D2149" s="6">
        <v>1</v>
      </c>
      <c r="E2149" s="7" t="s">
        <v>19</v>
      </c>
      <c r="F2149" s="5">
        <v>45131.458333333336</v>
      </c>
      <c r="G2149" s="1">
        <v>2</v>
      </c>
      <c r="H2149" s="5">
        <v>45129.670831574076</v>
      </c>
      <c r="I2149" s="7" t="s">
        <v>41</v>
      </c>
      <c r="J2149" s="7"/>
      <c r="K2149" s="7" t="s">
        <v>30</v>
      </c>
      <c r="L2149" s="7" t="s">
        <v>31</v>
      </c>
      <c r="M2149" s="7" t="s">
        <v>34</v>
      </c>
      <c r="N2149" s="7" t="s">
        <v>33</v>
      </c>
      <c r="O2149" s="7" t="s">
        <v>23</v>
      </c>
      <c r="P2149" s="25">
        <f t="shared" si="475"/>
        <v>2148</v>
      </c>
      <c r="Q2149" s="28">
        <f t="shared" si="472"/>
        <v>45108</v>
      </c>
      <c r="R2149" s="28" t="str">
        <f t="shared" si="462"/>
        <v>OTA</v>
      </c>
      <c r="S2149" s="28" t="str">
        <f t="shared" si="463"/>
        <v/>
      </c>
      <c r="T2149" s="29">
        <f t="shared" si="464"/>
        <v>1.4652014652014652E-3</v>
      </c>
      <c r="U2149" s="29">
        <f t="shared" si="473"/>
        <v>1.4652014652014652E-3</v>
      </c>
      <c r="V2149" s="30">
        <f t="shared" si="465"/>
        <v>436.113</v>
      </c>
      <c r="W2149" s="30">
        <f t="shared" si="466"/>
        <v>0</v>
      </c>
      <c r="X2149" s="30">
        <f t="shared" si="467"/>
        <v>0</v>
      </c>
      <c r="Y2149" s="30">
        <f t="shared" si="468"/>
        <v>52.333559999999999</v>
      </c>
      <c r="Z2149" s="30">
        <f t="shared" si="469"/>
        <v>153.33333333333331</v>
      </c>
      <c r="AA2149" s="30">
        <f t="shared" si="470"/>
        <v>0</v>
      </c>
      <c r="AB2149" s="30">
        <f t="shared" si="471"/>
        <v>0</v>
      </c>
      <c r="AC2149" s="30">
        <f t="shared" si="474"/>
        <v>2265.6401066666667</v>
      </c>
    </row>
    <row r="2150" spans="1:29" x14ac:dyDescent="0.35">
      <c r="A2150" s="5">
        <v>45129.73542744213</v>
      </c>
      <c r="B2150" s="1">
        <v>1</v>
      </c>
      <c r="C2150" s="6">
        <v>1465.49</v>
      </c>
      <c r="D2150" s="6">
        <v>1</v>
      </c>
      <c r="E2150" s="7" t="s">
        <v>19</v>
      </c>
      <c r="F2150" s="5">
        <v>45130.262190555557</v>
      </c>
      <c r="G2150" s="1">
        <v>2</v>
      </c>
      <c r="H2150" s="5">
        <v>45107.421716759258</v>
      </c>
      <c r="I2150" s="7" t="s">
        <v>41</v>
      </c>
      <c r="J2150" s="7"/>
      <c r="K2150" s="7"/>
      <c r="L2150" s="7" t="s">
        <v>21</v>
      </c>
      <c r="M2150" s="7" t="s">
        <v>70</v>
      </c>
      <c r="N2150" s="7" t="s">
        <v>28</v>
      </c>
      <c r="O2150" s="7" t="s">
        <v>46</v>
      </c>
      <c r="P2150" s="25">
        <f t="shared" si="475"/>
        <v>2149</v>
      </c>
      <c r="Q2150" s="28">
        <f t="shared" si="472"/>
        <v>45108</v>
      </c>
      <c r="R2150" s="28" t="str">
        <f t="shared" si="462"/>
        <v>WEB</v>
      </c>
      <c r="S2150" s="28" t="str">
        <f t="shared" si="463"/>
        <v>WEBSITE</v>
      </c>
      <c r="T2150" s="29">
        <f t="shared" si="464"/>
        <v>1.6863406408094434E-3</v>
      </c>
      <c r="U2150" s="29">
        <f t="shared" si="473"/>
        <v>1.6863406408094434E-3</v>
      </c>
      <c r="V2150" s="30">
        <f t="shared" si="465"/>
        <v>14.6549</v>
      </c>
      <c r="W2150" s="30">
        <f t="shared" si="466"/>
        <v>50</v>
      </c>
      <c r="X2150" s="30">
        <f t="shared" si="467"/>
        <v>0</v>
      </c>
      <c r="Y2150" s="30">
        <f t="shared" si="468"/>
        <v>20.516860000000001</v>
      </c>
      <c r="Z2150" s="30">
        <f t="shared" si="469"/>
        <v>115</v>
      </c>
      <c r="AA2150" s="30">
        <f t="shared" si="470"/>
        <v>16.863406408094434</v>
      </c>
      <c r="AB2150" s="30">
        <f t="shared" si="471"/>
        <v>0</v>
      </c>
      <c r="AC2150" s="30">
        <f t="shared" si="474"/>
        <v>1248.4548335919055</v>
      </c>
    </row>
    <row r="2151" spans="1:29" x14ac:dyDescent="0.35">
      <c r="A2151" s="5">
        <v>45129.698536388889</v>
      </c>
      <c r="B2151" s="1">
        <v>1</v>
      </c>
      <c r="C2151" s="6">
        <v>1953.44</v>
      </c>
      <c r="D2151" s="6">
        <v>1</v>
      </c>
      <c r="E2151" s="7" t="s">
        <v>19</v>
      </c>
      <c r="F2151" s="5">
        <v>45130.457689965275</v>
      </c>
      <c r="G2151" s="1">
        <v>2</v>
      </c>
      <c r="H2151" s="5">
        <v>45063.741434143521</v>
      </c>
      <c r="I2151" s="7" t="s">
        <v>42</v>
      </c>
      <c r="J2151" s="7"/>
      <c r="K2151" s="7"/>
      <c r="L2151" s="7" t="s">
        <v>21</v>
      </c>
      <c r="M2151" s="7" t="s">
        <v>66</v>
      </c>
      <c r="N2151" s="7" t="s">
        <v>33</v>
      </c>
      <c r="O2151" s="7" t="s">
        <v>24</v>
      </c>
      <c r="P2151" s="25">
        <f t="shared" si="475"/>
        <v>2150</v>
      </c>
      <c r="Q2151" s="28">
        <f t="shared" si="472"/>
        <v>45108</v>
      </c>
      <c r="R2151" s="28" t="str">
        <f t="shared" si="462"/>
        <v>WEB</v>
      </c>
      <c r="S2151" s="28" t="str">
        <f t="shared" si="463"/>
        <v>OFFLINE</v>
      </c>
      <c r="T2151" s="29">
        <f t="shared" si="464"/>
        <v>1.6863406408094434E-3</v>
      </c>
      <c r="U2151" s="29">
        <f t="shared" si="473"/>
        <v>1.6863406408094434E-3</v>
      </c>
      <c r="V2151" s="30">
        <f t="shared" si="465"/>
        <v>0</v>
      </c>
      <c r="W2151" s="30">
        <f t="shared" si="466"/>
        <v>0</v>
      </c>
      <c r="X2151" s="30">
        <f t="shared" si="467"/>
        <v>0</v>
      </c>
      <c r="Y2151" s="30">
        <f t="shared" si="468"/>
        <v>27.34816</v>
      </c>
      <c r="Z2151" s="30">
        <f t="shared" si="469"/>
        <v>115</v>
      </c>
      <c r="AA2151" s="30">
        <f t="shared" si="470"/>
        <v>0</v>
      </c>
      <c r="AB2151" s="30">
        <f t="shared" si="471"/>
        <v>0</v>
      </c>
      <c r="AC2151" s="30">
        <f t="shared" si="474"/>
        <v>1811.09184</v>
      </c>
    </row>
    <row r="2152" spans="1:29" x14ac:dyDescent="0.35">
      <c r="A2152" s="5">
        <v>45129.556861018522</v>
      </c>
      <c r="B2152" s="1">
        <v>2</v>
      </c>
      <c r="C2152" s="6">
        <v>3130.72</v>
      </c>
      <c r="D2152" s="6">
        <v>1</v>
      </c>
      <c r="E2152" s="7" t="s">
        <v>19</v>
      </c>
      <c r="F2152" s="5">
        <v>45131.236320578704</v>
      </c>
      <c r="G2152" s="1">
        <v>5</v>
      </c>
      <c r="H2152" s="5">
        <v>45011.175780520833</v>
      </c>
      <c r="I2152" s="7" t="s">
        <v>44</v>
      </c>
      <c r="J2152" s="7"/>
      <c r="K2152" s="7"/>
      <c r="L2152" s="7" t="s">
        <v>21</v>
      </c>
      <c r="M2152" s="7" t="s">
        <v>45</v>
      </c>
      <c r="N2152" s="7" t="s">
        <v>28</v>
      </c>
      <c r="O2152" s="7" t="s">
        <v>46</v>
      </c>
      <c r="P2152" s="25">
        <f t="shared" si="475"/>
        <v>2151</v>
      </c>
      <c r="Q2152" s="28">
        <f t="shared" si="472"/>
        <v>45108</v>
      </c>
      <c r="R2152" s="28" t="str">
        <f t="shared" si="462"/>
        <v>WEB</v>
      </c>
      <c r="S2152" s="28" t="str">
        <f t="shared" si="463"/>
        <v>WEBSITE</v>
      </c>
      <c r="T2152" s="29">
        <f t="shared" si="464"/>
        <v>3.3726812816188868E-3</v>
      </c>
      <c r="U2152" s="29">
        <f t="shared" si="473"/>
        <v>3.3726812816188868E-3</v>
      </c>
      <c r="V2152" s="30">
        <f t="shared" si="465"/>
        <v>31.307199999999998</v>
      </c>
      <c r="W2152" s="30">
        <f t="shared" si="466"/>
        <v>50</v>
      </c>
      <c r="X2152" s="30">
        <f t="shared" si="467"/>
        <v>0</v>
      </c>
      <c r="Y2152" s="30">
        <f t="shared" si="468"/>
        <v>43.830079999999995</v>
      </c>
      <c r="Z2152" s="30">
        <f t="shared" si="469"/>
        <v>153.33333333333331</v>
      </c>
      <c r="AA2152" s="30">
        <f t="shared" si="470"/>
        <v>33.726812816188868</v>
      </c>
      <c r="AB2152" s="30">
        <f t="shared" si="471"/>
        <v>0</v>
      </c>
      <c r="AC2152" s="30">
        <f t="shared" si="474"/>
        <v>2818.5225738504778</v>
      </c>
    </row>
    <row r="2153" spans="1:29" x14ac:dyDescent="0.35">
      <c r="A2153" s="5">
        <v>45130.013364965278</v>
      </c>
      <c r="B2153" s="1">
        <v>3</v>
      </c>
      <c r="C2153" s="6">
        <v>8611.64</v>
      </c>
      <c r="D2153" s="6">
        <v>1</v>
      </c>
      <c r="E2153" s="7" t="s">
        <v>19</v>
      </c>
      <c r="F2153" s="5">
        <v>45132.430659016201</v>
      </c>
      <c r="G2153" s="1">
        <v>4</v>
      </c>
      <c r="H2153" s="5">
        <v>45023.639369143515</v>
      </c>
      <c r="I2153" s="7" t="s">
        <v>44</v>
      </c>
      <c r="J2153" s="7"/>
      <c r="K2153" s="7" t="s">
        <v>30</v>
      </c>
      <c r="L2153" s="7" t="s">
        <v>31</v>
      </c>
      <c r="M2153" s="7" t="s">
        <v>58</v>
      </c>
      <c r="N2153" s="7" t="s">
        <v>33</v>
      </c>
      <c r="O2153" s="7" t="s">
        <v>30</v>
      </c>
      <c r="P2153" s="25">
        <f t="shared" si="475"/>
        <v>2152</v>
      </c>
      <c r="Q2153" s="28">
        <f t="shared" si="472"/>
        <v>45108</v>
      </c>
      <c r="R2153" s="28" t="str">
        <f t="shared" si="462"/>
        <v>OTA</v>
      </c>
      <c r="S2153" s="28" t="str">
        <f t="shared" si="463"/>
        <v>OTA</v>
      </c>
      <c r="T2153" s="29">
        <f t="shared" si="464"/>
        <v>2.1978021978021978E-3</v>
      </c>
      <c r="U2153" s="29">
        <f t="shared" si="473"/>
        <v>2.1978021978021978E-3</v>
      </c>
      <c r="V2153" s="30">
        <f t="shared" si="465"/>
        <v>1291.7459999999999</v>
      </c>
      <c r="W2153" s="30">
        <f t="shared" si="466"/>
        <v>0</v>
      </c>
      <c r="X2153" s="30">
        <f t="shared" si="467"/>
        <v>0</v>
      </c>
      <c r="Y2153" s="30">
        <f t="shared" si="468"/>
        <v>155.00951999999998</v>
      </c>
      <c r="Z2153" s="30">
        <f t="shared" si="469"/>
        <v>191.66666666666666</v>
      </c>
      <c r="AA2153" s="30">
        <f t="shared" si="470"/>
        <v>4.395604395604396</v>
      </c>
      <c r="AB2153" s="30">
        <f t="shared" si="471"/>
        <v>0</v>
      </c>
      <c r="AC2153" s="30">
        <f t="shared" si="474"/>
        <v>6968.8222089377286</v>
      </c>
    </row>
    <row r="2154" spans="1:29" x14ac:dyDescent="0.35">
      <c r="A2154" s="5">
        <v>45129.713763784719</v>
      </c>
      <c r="B2154" s="1">
        <v>1</v>
      </c>
      <c r="C2154" s="6">
        <v>1951.26</v>
      </c>
      <c r="D2154" s="6">
        <v>1</v>
      </c>
      <c r="E2154" s="7" t="s">
        <v>19</v>
      </c>
      <c r="F2154" s="5">
        <v>45130.375885636575</v>
      </c>
      <c r="G2154" s="1">
        <v>4</v>
      </c>
      <c r="H2154" s="5">
        <v>45129.702199027779</v>
      </c>
      <c r="I2154" s="7" t="s">
        <v>44</v>
      </c>
      <c r="J2154" s="7"/>
      <c r="K2154" s="7"/>
      <c r="L2154" s="7" t="s">
        <v>21</v>
      </c>
      <c r="M2154" s="7" t="s">
        <v>52</v>
      </c>
      <c r="N2154" s="7" t="s">
        <v>23</v>
      </c>
      <c r="O2154" s="7" t="s">
        <v>24</v>
      </c>
      <c r="P2154" s="25">
        <f t="shared" si="475"/>
        <v>2153</v>
      </c>
      <c r="Q2154" s="28">
        <f t="shared" si="472"/>
        <v>45108</v>
      </c>
      <c r="R2154" s="28" t="str">
        <f t="shared" si="462"/>
        <v>WEB</v>
      </c>
      <c r="S2154" s="28" t="str">
        <f t="shared" si="463"/>
        <v>OFFLINE</v>
      </c>
      <c r="T2154" s="29">
        <f t="shared" si="464"/>
        <v>1.6863406408094434E-3</v>
      </c>
      <c r="U2154" s="29">
        <f t="shared" si="473"/>
        <v>1.6863406408094434E-3</v>
      </c>
      <c r="V2154" s="30">
        <f t="shared" si="465"/>
        <v>0</v>
      </c>
      <c r="W2154" s="30">
        <f t="shared" si="466"/>
        <v>0</v>
      </c>
      <c r="X2154" s="30">
        <f t="shared" si="467"/>
        <v>0</v>
      </c>
      <c r="Y2154" s="30">
        <f t="shared" si="468"/>
        <v>27.317640000000001</v>
      </c>
      <c r="Z2154" s="30">
        <f t="shared" si="469"/>
        <v>115</v>
      </c>
      <c r="AA2154" s="30">
        <f t="shared" si="470"/>
        <v>0</v>
      </c>
      <c r="AB2154" s="30">
        <f t="shared" si="471"/>
        <v>0</v>
      </c>
      <c r="AC2154" s="30">
        <f t="shared" si="474"/>
        <v>1808.94236</v>
      </c>
    </row>
    <row r="2155" spans="1:29" x14ac:dyDescent="0.35">
      <c r="A2155" s="5">
        <v>45129.686017986111</v>
      </c>
      <c r="B2155" s="1">
        <v>1</v>
      </c>
      <c r="C2155" s="6">
        <v>1333.83</v>
      </c>
      <c r="D2155" s="6">
        <v>1</v>
      </c>
      <c r="E2155" s="7" t="s">
        <v>19</v>
      </c>
      <c r="F2155" s="5">
        <v>45130.306137789354</v>
      </c>
      <c r="G2155" s="1">
        <v>2</v>
      </c>
      <c r="H2155" s="5">
        <v>45123.743432777781</v>
      </c>
      <c r="I2155" s="7" t="s">
        <v>48</v>
      </c>
      <c r="J2155" s="7"/>
      <c r="K2155" s="7"/>
      <c r="L2155" s="7" t="s">
        <v>21</v>
      </c>
      <c r="M2155" s="7" t="s">
        <v>66</v>
      </c>
      <c r="N2155" s="7" t="s">
        <v>28</v>
      </c>
      <c r="O2155" s="7" t="s">
        <v>46</v>
      </c>
      <c r="P2155" s="25">
        <f t="shared" si="475"/>
        <v>2154</v>
      </c>
      <c r="Q2155" s="28">
        <f t="shared" si="472"/>
        <v>45108</v>
      </c>
      <c r="R2155" s="28" t="str">
        <f t="shared" si="462"/>
        <v>WEB</v>
      </c>
      <c r="S2155" s="28" t="str">
        <f t="shared" si="463"/>
        <v>WEBSITE</v>
      </c>
      <c r="T2155" s="29">
        <f t="shared" si="464"/>
        <v>1.6863406408094434E-3</v>
      </c>
      <c r="U2155" s="29">
        <f t="shared" si="473"/>
        <v>1.6863406408094434E-3</v>
      </c>
      <c r="V2155" s="30">
        <f t="shared" si="465"/>
        <v>13.3383</v>
      </c>
      <c r="W2155" s="30">
        <f t="shared" si="466"/>
        <v>50</v>
      </c>
      <c r="X2155" s="30">
        <f t="shared" si="467"/>
        <v>0</v>
      </c>
      <c r="Y2155" s="30">
        <f t="shared" si="468"/>
        <v>18.67362</v>
      </c>
      <c r="Z2155" s="30">
        <f t="shared" si="469"/>
        <v>115</v>
      </c>
      <c r="AA2155" s="30">
        <f t="shared" si="470"/>
        <v>16.863406408094434</v>
      </c>
      <c r="AB2155" s="30">
        <f t="shared" si="471"/>
        <v>0</v>
      </c>
      <c r="AC2155" s="30">
        <f t="shared" si="474"/>
        <v>1119.9546735919055</v>
      </c>
    </row>
    <row r="2156" spans="1:29" x14ac:dyDescent="0.35">
      <c r="A2156" s="5">
        <v>45129.46281809028</v>
      </c>
      <c r="B2156" s="1">
        <v>4</v>
      </c>
      <c r="C2156" s="6">
        <v>6103.13</v>
      </c>
      <c r="D2156" s="6">
        <v>1</v>
      </c>
      <c r="E2156" s="7" t="s">
        <v>19</v>
      </c>
      <c r="F2156" s="5">
        <v>45133.458333333336</v>
      </c>
      <c r="G2156" s="1">
        <v>4</v>
      </c>
      <c r="H2156" s="5">
        <v>45104.747702071756</v>
      </c>
      <c r="I2156" s="7" t="s">
        <v>63</v>
      </c>
      <c r="J2156" s="7"/>
      <c r="K2156" s="7" t="s">
        <v>30</v>
      </c>
      <c r="L2156" s="7" t="s">
        <v>31</v>
      </c>
      <c r="M2156" s="7" t="s">
        <v>34</v>
      </c>
      <c r="N2156" s="7" t="s">
        <v>33</v>
      </c>
      <c r="O2156" s="7" t="s">
        <v>30</v>
      </c>
      <c r="P2156" s="25">
        <f t="shared" si="475"/>
        <v>2155</v>
      </c>
      <c r="Q2156" s="28">
        <f t="shared" si="472"/>
        <v>45108</v>
      </c>
      <c r="R2156" s="28" t="str">
        <f t="shared" si="462"/>
        <v>OTA</v>
      </c>
      <c r="S2156" s="28" t="str">
        <f t="shared" si="463"/>
        <v>OTA</v>
      </c>
      <c r="T2156" s="29">
        <f t="shared" si="464"/>
        <v>2.9304029304029304E-3</v>
      </c>
      <c r="U2156" s="29">
        <f t="shared" si="473"/>
        <v>2.9304029304029304E-3</v>
      </c>
      <c r="V2156" s="30">
        <f t="shared" si="465"/>
        <v>915.46950000000004</v>
      </c>
      <c r="W2156" s="30">
        <f t="shared" si="466"/>
        <v>0</v>
      </c>
      <c r="X2156" s="30">
        <f t="shared" si="467"/>
        <v>0</v>
      </c>
      <c r="Y2156" s="30">
        <f t="shared" si="468"/>
        <v>109.85633999999999</v>
      </c>
      <c r="Z2156" s="30">
        <f t="shared" si="469"/>
        <v>230</v>
      </c>
      <c r="AA2156" s="30">
        <f t="shared" si="470"/>
        <v>5.8608058608058604</v>
      </c>
      <c r="AB2156" s="30">
        <f t="shared" si="471"/>
        <v>0</v>
      </c>
      <c r="AC2156" s="30">
        <f t="shared" si="474"/>
        <v>4841.9433541391945</v>
      </c>
    </row>
    <row r="2157" spans="1:29" x14ac:dyDescent="0.35">
      <c r="A2157" s="5">
        <v>45129.68589883102</v>
      </c>
      <c r="B2157" s="1">
        <v>1</v>
      </c>
      <c r="C2157" s="6">
        <v>2425.5</v>
      </c>
      <c r="D2157" s="6">
        <v>1</v>
      </c>
      <c r="E2157" s="7" t="s">
        <v>19</v>
      </c>
      <c r="F2157" s="5">
        <v>45130.458333333336</v>
      </c>
      <c r="G2157" s="1">
        <v>4</v>
      </c>
      <c r="H2157" s="5">
        <v>45123.74343278935</v>
      </c>
      <c r="I2157" s="7" t="s">
        <v>63</v>
      </c>
      <c r="J2157" s="7"/>
      <c r="K2157" s="7"/>
      <c r="L2157" s="7" t="s">
        <v>21</v>
      </c>
      <c r="M2157" s="7" t="s">
        <v>66</v>
      </c>
      <c r="N2157" s="7" t="s">
        <v>28</v>
      </c>
      <c r="O2157" s="7" t="s">
        <v>46</v>
      </c>
      <c r="P2157" s="25">
        <f t="shared" si="475"/>
        <v>2156</v>
      </c>
      <c r="Q2157" s="28">
        <f t="shared" si="472"/>
        <v>45108</v>
      </c>
      <c r="R2157" s="28" t="str">
        <f t="shared" si="462"/>
        <v>WEB</v>
      </c>
      <c r="S2157" s="28" t="str">
        <f t="shared" si="463"/>
        <v>WEBSITE</v>
      </c>
      <c r="T2157" s="29">
        <f t="shared" si="464"/>
        <v>1.6863406408094434E-3</v>
      </c>
      <c r="U2157" s="29">
        <f t="shared" si="473"/>
        <v>1.6863406408094434E-3</v>
      </c>
      <c r="V2157" s="30">
        <f t="shared" si="465"/>
        <v>24.254999999999999</v>
      </c>
      <c r="W2157" s="30">
        <f t="shared" si="466"/>
        <v>50</v>
      </c>
      <c r="X2157" s="30">
        <f t="shared" si="467"/>
        <v>0</v>
      </c>
      <c r="Y2157" s="30">
        <f t="shared" si="468"/>
        <v>33.957000000000001</v>
      </c>
      <c r="Z2157" s="30">
        <f t="shared" si="469"/>
        <v>115</v>
      </c>
      <c r="AA2157" s="30">
        <f t="shared" si="470"/>
        <v>16.863406408094434</v>
      </c>
      <c r="AB2157" s="30">
        <f t="shared" si="471"/>
        <v>0</v>
      </c>
      <c r="AC2157" s="30">
        <f t="shared" si="474"/>
        <v>2185.4245935919057</v>
      </c>
    </row>
    <row r="2158" spans="1:29" x14ac:dyDescent="0.35">
      <c r="A2158" s="5">
        <v>45129.608250428239</v>
      </c>
      <c r="B2158" s="1">
        <v>1</v>
      </c>
      <c r="C2158" s="6">
        <v>2064.73</v>
      </c>
      <c r="D2158" s="6">
        <v>1</v>
      </c>
      <c r="E2158" s="7" t="s">
        <v>19</v>
      </c>
      <c r="F2158" s="5">
        <v>45130.458333333336</v>
      </c>
      <c r="G2158" s="1">
        <v>3</v>
      </c>
      <c r="H2158" s="5">
        <v>45124.627602731482</v>
      </c>
      <c r="I2158" s="7" t="s">
        <v>63</v>
      </c>
      <c r="J2158" s="7"/>
      <c r="K2158" s="7" t="s">
        <v>30</v>
      </c>
      <c r="L2158" s="7" t="s">
        <v>31</v>
      </c>
      <c r="M2158" s="7" t="s">
        <v>32</v>
      </c>
      <c r="N2158" s="7" t="s">
        <v>33</v>
      </c>
      <c r="O2158" s="7" t="s">
        <v>30</v>
      </c>
      <c r="P2158" s="25">
        <f t="shared" si="475"/>
        <v>2157</v>
      </c>
      <c r="Q2158" s="28">
        <f t="shared" si="472"/>
        <v>45108</v>
      </c>
      <c r="R2158" s="28" t="str">
        <f t="shared" si="462"/>
        <v>OTA</v>
      </c>
      <c r="S2158" s="28" t="str">
        <f t="shared" si="463"/>
        <v>OTA</v>
      </c>
      <c r="T2158" s="29">
        <f t="shared" si="464"/>
        <v>7.326007326007326E-4</v>
      </c>
      <c r="U2158" s="29">
        <f t="shared" si="473"/>
        <v>7.326007326007326E-4</v>
      </c>
      <c r="V2158" s="30">
        <f t="shared" si="465"/>
        <v>309.70949999999999</v>
      </c>
      <c r="W2158" s="30">
        <f t="shared" si="466"/>
        <v>0</v>
      </c>
      <c r="X2158" s="30">
        <f t="shared" si="467"/>
        <v>0</v>
      </c>
      <c r="Y2158" s="30">
        <f t="shared" si="468"/>
        <v>37.165140000000001</v>
      </c>
      <c r="Z2158" s="30">
        <f t="shared" si="469"/>
        <v>115</v>
      </c>
      <c r="AA2158" s="30">
        <f t="shared" si="470"/>
        <v>1.4652014652014651</v>
      </c>
      <c r="AB2158" s="30">
        <f t="shared" si="471"/>
        <v>0</v>
      </c>
      <c r="AC2158" s="30">
        <f t="shared" si="474"/>
        <v>1601.3901585347985</v>
      </c>
    </row>
    <row r="2159" spans="1:29" x14ac:dyDescent="0.35">
      <c r="A2159" s="5">
        <v>45129.645871527777</v>
      </c>
      <c r="B2159" s="1">
        <v>2</v>
      </c>
      <c r="C2159" s="6">
        <v>945.63</v>
      </c>
      <c r="D2159" s="6">
        <v>1</v>
      </c>
      <c r="E2159" s="7" t="s">
        <v>19</v>
      </c>
      <c r="F2159" s="5">
        <v>45131.458333333336</v>
      </c>
      <c r="G2159" s="1">
        <v>1</v>
      </c>
      <c r="H2159" s="5">
        <v>45012.23033943287</v>
      </c>
      <c r="I2159" s="7" t="s">
        <v>49</v>
      </c>
      <c r="J2159" s="7"/>
      <c r="K2159" s="7" t="s">
        <v>50</v>
      </c>
      <c r="L2159" s="7" t="s">
        <v>31</v>
      </c>
      <c r="M2159" s="7" t="s">
        <v>32</v>
      </c>
      <c r="N2159" s="7" t="s">
        <v>28</v>
      </c>
      <c r="O2159" s="7" t="s">
        <v>51</v>
      </c>
      <c r="P2159" s="25">
        <f t="shared" si="475"/>
        <v>2158</v>
      </c>
      <c r="Q2159" s="28">
        <f t="shared" si="472"/>
        <v>45108</v>
      </c>
      <c r="R2159" s="28" t="str">
        <f t="shared" si="462"/>
        <v>OTA</v>
      </c>
      <c r="S2159" s="28" t="str">
        <f t="shared" si="463"/>
        <v>OTA</v>
      </c>
      <c r="T2159" s="29">
        <f t="shared" si="464"/>
        <v>1.4652014652014652E-3</v>
      </c>
      <c r="U2159" s="29">
        <f t="shared" si="473"/>
        <v>1.4652014652014652E-3</v>
      </c>
      <c r="V2159" s="30">
        <f t="shared" si="465"/>
        <v>141.84449999999998</v>
      </c>
      <c r="W2159" s="30">
        <f t="shared" si="466"/>
        <v>0</v>
      </c>
      <c r="X2159" s="30">
        <f t="shared" si="467"/>
        <v>0</v>
      </c>
      <c r="Y2159" s="30">
        <f t="shared" si="468"/>
        <v>17.021339999999999</v>
      </c>
      <c r="Z2159" s="30">
        <f t="shared" si="469"/>
        <v>153.33333333333331</v>
      </c>
      <c r="AA2159" s="30">
        <f t="shared" si="470"/>
        <v>2.9304029304029302</v>
      </c>
      <c r="AB2159" s="30">
        <f t="shared" si="471"/>
        <v>0</v>
      </c>
      <c r="AC2159" s="30">
        <f t="shared" si="474"/>
        <v>630.50042373626377</v>
      </c>
    </row>
    <row r="2160" spans="1:29" x14ac:dyDescent="0.35">
      <c r="A2160" s="5">
        <v>45129.756790451385</v>
      </c>
      <c r="B2160" s="1">
        <v>4</v>
      </c>
      <c r="C2160" s="6">
        <v>2250.9</v>
      </c>
      <c r="D2160" s="6">
        <v>1</v>
      </c>
      <c r="E2160" s="7" t="s">
        <v>19</v>
      </c>
      <c r="F2160" s="5">
        <v>45133.297365868057</v>
      </c>
      <c r="G2160" s="1">
        <v>1</v>
      </c>
      <c r="H2160" s="5">
        <v>45124.658125243055</v>
      </c>
      <c r="I2160" s="7" t="s">
        <v>49</v>
      </c>
      <c r="J2160" s="7"/>
      <c r="K2160" s="7" t="s">
        <v>30</v>
      </c>
      <c r="L2160" s="7" t="s">
        <v>31</v>
      </c>
      <c r="M2160" s="7" t="s">
        <v>32</v>
      </c>
      <c r="N2160" s="7" t="s">
        <v>33</v>
      </c>
      <c r="O2160" s="7" t="s">
        <v>30</v>
      </c>
      <c r="P2160" s="25">
        <f t="shared" si="475"/>
        <v>2159</v>
      </c>
      <c r="Q2160" s="28">
        <f t="shared" si="472"/>
        <v>45108</v>
      </c>
      <c r="R2160" s="28" t="str">
        <f t="shared" si="462"/>
        <v>OTA</v>
      </c>
      <c r="S2160" s="28" t="str">
        <f t="shared" si="463"/>
        <v>OTA</v>
      </c>
      <c r="T2160" s="29">
        <f t="shared" si="464"/>
        <v>2.9304029304029304E-3</v>
      </c>
      <c r="U2160" s="29">
        <f t="shared" si="473"/>
        <v>2.9304029304029304E-3</v>
      </c>
      <c r="V2160" s="30">
        <f t="shared" si="465"/>
        <v>337.63499999999999</v>
      </c>
      <c r="W2160" s="30">
        <f t="shared" si="466"/>
        <v>0</v>
      </c>
      <c r="X2160" s="30">
        <f t="shared" si="467"/>
        <v>0</v>
      </c>
      <c r="Y2160" s="30">
        <f t="shared" si="468"/>
        <v>40.516199999999998</v>
      </c>
      <c r="Z2160" s="30">
        <f t="shared" si="469"/>
        <v>230</v>
      </c>
      <c r="AA2160" s="30">
        <f t="shared" si="470"/>
        <v>5.8608058608058604</v>
      </c>
      <c r="AB2160" s="30">
        <f t="shared" si="471"/>
        <v>0</v>
      </c>
      <c r="AC2160" s="30">
        <f t="shared" si="474"/>
        <v>1636.8879941391942</v>
      </c>
    </row>
    <row r="2161" spans="1:29" x14ac:dyDescent="0.35">
      <c r="A2161" s="5">
        <v>45129.760913321756</v>
      </c>
      <c r="B2161" s="1">
        <v>2</v>
      </c>
      <c r="C2161" s="6">
        <v>878.84</v>
      </c>
      <c r="D2161" s="6">
        <v>1</v>
      </c>
      <c r="E2161" s="7" t="s">
        <v>19</v>
      </c>
      <c r="F2161" s="5">
        <v>45131.379651388888</v>
      </c>
      <c r="G2161" s="1">
        <v>1</v>
      </c>
      <c r="H2161" s="5">
        <v>44976.914369444443</v>
      </c>
      <c r="I2161" s="7" t="s">
        <v>49</v>
      </c>
      <c r="J2161" s="7"/>
      <c r="K2161" s="7" t="s">
        <v>50</v>
      </c>
      <c r="L2161" s="7" t="s">
        <v>31</v>
      </c>
      <c r="M2161" s="7" t="s">
        <v>32</v>
      </c>
      <c r="N2161" s="7" t="s">
        <v>28</v>
      </c>
      <c r="O2161" s="7" t="s">
        <v>51</v>
      </c>
      <c r="P2161" s="25">
        <f t="shared" si="475"/>
        <v>2160</v>
      </c>
      <c r="Q2161" s="28">
        <f t="shared" si="472"/>
        <v>45108</v>
      </c>
      <c r="R2161" s="28" t="str">
        <f t="shared" si="462"/>
        <v>OTA</v>
      </c>
      <c r="S2161" s="28" t="str">
        <f t="shared" si="463"/>
        <v>OTA</v>
      </c>
      <c r="T2161" s="29">
        <f t="shared" si="464"/>
        <v>1.4652014652014652E-3</v>
      </c>
      <c r="U2161" s="29">
        <f t="shared" si="473"/>
        <v>1.4652014652014652E-3</v>
      </c>
      <c r="V2161" s="30">
        <f t="shared" si="465"/>
        <v>131.82599999999999</v>
      </c>
      <c r="W2161" s="30">
        <f t="shared" si="466"/>
        <v>0</v>
      </c>
      <c r="X2161" s="30">
        <f t="shared" si="467"/>
        <v>0</v>
      </c>
      <c r="Y2161" s="30">
        <f t="shared" si="468"/>
        <v>15.81912</v>
      </c>
      <c r="Z2161" s="30">
        <f t="shared" si="469"/>
        <v>153.33333333333331</v>
      </c>
      <c r="AA2161" s="30">
        <f t="shared" si="470"/>
        <v>2.9304029304029302</v>
      </c>
      <c r="AB2161" s="30">
        <f t="shared" si="471"/>
        <v>0</v>
      </c>
      <c r="AC2161" s="30">
        <f t="shared" si="474"/>
        <v>574.93114373626383</v>
      </c>
    </row>
    <row r="2162" spans="1:29" x14ac:dyDescent="0.35">
      <c r="A2162" s="5">
        <v>45129.845051122684</v>
      </c>
      <c r="B2162" s="1">
        <v>1</v>
      </c>
      <c r="C2162" s="6">
        <v>711.61</v>
      </c>
      <c r="D2162" s="6">
        <v>1</v>
      </c>
      <c r="E2162" s="7" t="s">
        <v>19</v>
      </c>
      <c r="F2162" s="5">
        <v>45130.439066064813</v>
      </c>
      <c r="G2162" s="1">
        <v>1</v>
      </c>
      <c r="H2162" s="5">
        <v>45129.838679016204</v>
      </c>
      <c r="I2162" s="7" t="s">
        <v>49</v>
      </c>
      <c r="J2162" s="7"/>
      <c r="K2162" s="7" t="s">
        <v>30</v>
      </c>
      <c r="L2162" s="7" t="s">
        <v>31</v>
      </c>
      <c r="M2162" s="7" t="s">
        <v>32</v>
      </c>
      <c r="N2162" s="7" t="s">
        <v>33</v>
      </c>
      <c r="O2162" s="7" t="s">
        <v>30</v>
      </c>
      <c r="P2162" s="25">
        <f t="shared" si="475"/>
        <v>2161</v>
      </c>
      <c r="Q2162" s="28">
        <f t="shared" si="472"/>
        <v>45108</v>
      </c>
      <c r="R2162" s="28" t="str">
        <f t="shared" si="462"/>
        <v>OTA</v>
      </c>
      <c r="S2162" s="28" t="str">
        <f t="shared" si="463"/>
        <v>OTA</v>
      </c>
      <c r="T2162" s="29">
        <f t="shared" si="464"/>
        <v>7.326007326007326E-4</v>
      </c>
      <c r="U2162" s="29">
        <f t="shared" si="473"/>
        <v>7.326007326007326E-4</v>
      </c>
      <c r="V2162" s="30">
        <f t="shared" si="465"/>
        <v>106.7415</v>
      </c>
      <c r="W2162" s="30">
        <f t="shared" si="466"/>
        <v>0</v>
      </c>
      <c r="X2162" s="30">
        <f t="shared" si="467"/>
        <v>0</v>
      </c>
      <c r="Y2162" s="30">
        <f t="shared" si="468"/>
        <v>12.80898</v>
      </c>
      <c r="Z2162" s="30">
        <f t="shared" si="469"/>
        <v>115</v>
      </c>
      <c r="AA2162" s="30">
        <f t="shared" si="470"/>
        <v>1.4652014652014651</v>
      </c>
      <c r="AB2162" s="30">
        <f t="shared" si="471"/>
        <v>0</v>
      </c>
      <c r="AC2162" s="30">
        <f t="shared" si="474"/>
        <v>475.59431853479856</v>
      </c>
    </row>
    <row r="2163" spans="1:29" x14ac:dyDescent="0.35">
      <c r="A2163" s="5">
        <v>45129.761102731478</v>
      </c>
      <c r="B2163" s="1">
        <v>2</v>
      </c>
      <c r="C2163" s="6">
        <v>878.84</v>
      </c>
      <c r="D2163" s="6">
        <v>1</v>
      </c>
      <c r="E2163" s="7" t="s">
        <v>19</v>
      </c>
      <c r="F2163" s="5">
        <v>45131.380246388886</v>
      </c>
      <c r="G2163" s="1">
        <v>1</v>
      </c>
      <c r="H2163" s="5">
        <v>44976.914369444443</v>
      </c>
      <c r="I2163" s="7" t="s">
        <v>49</v>
      </c>
      <c r="J2163" s="7"/>
      <c r="K2163" s="7" t="s">
        <v>50</v>
      </c>
      <c r="L2163" s="7" t="s">
        <v>31</v>
      </c>
      <c r="M2163" s="7" t="s">
        <v>32</v>
      </c>
      <c r="N2163" s="7" t="s">
        <v>28</v>
      </c>
      <c r="O2163" s="7" t="s">
        <v>51</v>
      </c>
      <c r="P2163" s="25">
        <f t="shared" si="475"/>
        <v>2162</v>
      </c>
      <c r="Q2163" s="28">
        <f t="shared" si="472"/>
        <v>45108</v>
      </c>
      <c r="R2163" s="28" t="str">
        <f t="shared" si="462"/>
        <v>OTA</v>
      </c>
      <c r="S2163" s="28" t="str">
        <f t="shared" si="463"/>
        <v>OTA</v>
      </c>
      <c r="T2163" s="29">
        <f t="shared" si="464"/>
        <v>1.4652014652014652E-3</v>
      </c>
      <c r="U2163" s="29">
        <f t="shared" si="473"/>
        <v>1.4652014652014652E-3</v>
      </c>
      <c r="V2163" s="30">
        <f t="shared" si="465"/>
        <v>131.82599999999999</v>
      </c>
      <c r="W2163" s="30">
        <f t="shared" si="466"/>
        <v>0</v>
      </c>
      <c r="X2163" s="30">
        <f t="shared" si="467"/>
        <v>0</v>
      </c>
      <c r="Y2163" s="30">
        <f t="shared" si="468"/>
        <v>15.81912</v>
      </c>
      <c r="Z2163" s="30">
        <f t="shared" si="469"/>
        <v>153.33333333333331</v>
      </c>
      <c r="AA2163" s="30">
        <f t="shared" si="470"/>
        <v>2.9304029304029302</v>
      </c>
      <c r="AB2163" s="30">
        <f t="shared" si="471"/>
        <v>0</v>
      </c>
      <c r="AC2163" s="30">
        <f t="shared" si="474"/>
        <v>574.93114373626383</v>
      </c>
    </row>
    <row r="2164" spans="1:29" x14ac:dyDescent="0.35">
      <c r="A2164" s="5">
        <v>45129.769923842592</v>
      </c>
      <c r="B2164" s="1">
        <v>1</v>
      </c>
      <c r="C2164" s="6">
        <v>633.21</v>
      </c>
      <c r="D2164" s="6">
        <v>1</v>
      </c>
      <c r="E2164" s="7" t="s">
        <v>19</v>
      </c>
      <c r="F2164" s="5">
        <v>45130.458333333336</v>
      </c>
      <c r="G2164" s="1">
        <v>1</v>
      </c>
      <c r="H2164" s="5">
        <v>44983.836259097225</v>
      </c>
      <c r="I2164" s="7" t="s">
        <v>67</v>
      </c>
      <c r="J2164" s="7"/>
      <c r="K2164" s="7"/>
      <c r="L2164" s="7" t="s">
        <v>31</v>
      </c>
      <c r="M2164" s="7" t="s">
        <v>34</v>
      </c>
      <c r="N2164" s="7" t="s">
        <v>23</v>
      </c>
      <c r="O2164" s="7" t="s">
        <v>30</v>
      </c>
      <c r="P2164" s="25">
        <f t="shared" si="475"/>
        <v>2163</v>
      </c>
      <c r="Q2164" s="28">
        <f t="shared" si="472"/>
        <v>45108</v>
      </c>
      <c r="R2164" s="28" t="str">
        <f t="shared" si="462"/>
        <v>OTA</v>
      </c>
      <c r="S2164" s="28" t="str">
        <f t="shared" si="463"/>
        <v>OTA</v>
      </c>
      <c r="T2164" s="29">
        <f t="shared" si="464"/>
        <v>7.326007326007326E-4</v>
      </c>
      <c r="U2164" s="29">
        <f t="shared" si="473"/>
        <v>7.326007326007326E-4</v>
      </c>
      <c r="V2164" s="30">
        <f t="shared" si="465"/>
        <v>94.981499999999997</v>
      </c>
      <c r="W2164" s="30">
        <f t="shared" si="466"/>
        <v>0</v>
      </c>
      <c r="X2164" s="30">
        <f t="shared" si="467"/>
        <v>0</v>
      </c>
      <c r="Y2164" s="30">
        <f t="shared" si="468"/>
        <v>11.397779999999999</v>
      </c>
      <c r="Z2164" s="30">
        <f t="shared" si="469"/>
        <v>115</v>
      </c>
      <c r="AA2164" s="30">
        <f t="shared" si="470"/>
        <v>1.4652014652014651</v>
      </c>
      <c r="AB2164" s="30">
        <f t="shared" si="471"/>
        <v>0</v>
      </c>
      <c r="AC2164" s="30">
        <f t="shared" si="474"/>
        <v>410.36551853479858</v>
      </c>
    </row>
    <row r="2165" spans="1:29" x14ac:dyDescent="0.35">
      <c r="A2165" s="5">
        <v>45129.769923842592</v>
      </c>
      <c r="B2165" s="1">
        <v>1</v>
      </c>
      <c r="C2165" s="6">
        <v>633.21</v>
      </c>
      <c r="D2165" s="6">
        <v>1</v>
      </c>
      <c r="E2165" s="7" t="s">
        <v>19</v>
      </c>
      <c r="F2165" s="5">
        <v>45130.458333333336</v>
      </c>
      <c r="G2165" s="1">
        <v>1</v>
      </c>
      <c r="H2165" s="5">
        <v>44983.836259097225</v>
      </c>
      <c r="I2165" s="7" t="s">
        <v>67</v>
      </c>
      <c r="J2165" s="7"/>
      <c r="K2165" s="7"/>
      <c r="L2165" s="7" t="s">
        <v>31</v>
      </c>
      <c r="M2165" s="7" t="s">
        <v>34</v>
      </c>
      <c r="N2165" s="7" t="s">
        <v>23</v>
      </c>
      <c r="O2165" s="7" t="s">
        <v>30</v>
      </c>
      <c r="P2165" s="25">
        <f t="shared" si="475"/>
        <v>2164</v>
      </c>
      <c r="Q2165" s="28">
        <f t="shared" si="472"/>
        <v>45108</v>
      </c>
      <c r="R2165" s="28" t="str">
        <f t="shared" si="462"/>
        <v>OTA</v>
      </c>
      <c r="S2165" s="28" t="str">
        <f t="shared" si="463"/>
        <v>OTA</v>
      </c>
      <c r="T2165" s="29">
        <f t="shared" si="464"/>
        <v>7.326007326007326E-4</v>
      </c>
      <c r="U2165" s="29">
        <f t="shared" si="473"/>
        <v>7.326007326007326E-4</v>
      </c>
      <c r="V2165" s="30">
        <f t="shared" si="465"/>
        <v>94.981499999999997</v>
      </c>
      <c r="W2165" s="30">
        <f t="shared" si="466"/>
        <v>0</v>
      </c>
      <c r="X2165" s="30">
        <f t="shared" si="467"/>
        <v>0</v>
      </c>
      <c r="Y2165" s="30">
        <f t="shared" si="468"/>
        <v>11.397779999999999</v>
      </c>
      <c r="Z2165" s="30">
        <f t="shared" si="469"/>
        <v>115</v>
      </c>
      <c r="AA2165" s="30">
        <f t="shared" si="470"/>
        <v>1.4652014652014651</v>
      </c>
      <c r="AB2165" s="30">
        <f t="shared" si="471"/>
        <v>0</v>
      </c>
      <c r="AC2165" s="30">
        <f t="shared" si="474"/>
        <v>410.36551853479858</v>
      </c>
    </row>
    <row r="2166" spans="1:29" x14ac:dyDescent="0.35">
      <c r="A2166" s="5">
        <v>45129.769923842592</v>
      </c>
      <c r="B2166" s="1">
        <v>1</v>
      </c>
      <c r="C2166" s="6">
        <v>633.21</v>
      </c>
      <c r="D2166" s="6">
        <v>1</v>
      </c>
      <c r="E2166" s="7" t="s">
        <v>19</v>
      </c>
      <c r="F2166" s="5">
        <v>45130.458333333336</v>
      </c>
      <c r="G2166" s="1">
        <v>1</v>
      </c>
      <c r="H2166" s="5">
        <v>44983.836259108793</v>
      </c>
      <c r="I2166" s="7" t="s">
        <v>67</v>
      </c>
      <c r="J2166" s="7"/>
      <c r="K2166" s="7"/>
      <c r="L2166" s="7" t="s">
        <v>31</v>
      </c>
      <c r="M2166" s="7" t="s">
        <v>34</v>
      </c>
      <c r="N2166" s="7" t="s">
        <v>23</v>
      </c>
      <c r="O2166" s="7" t="s">
        <v>30</v>
      </c>
      <c r="P2166" s="25">
        <f t="shared" si="475"/>
        <v>2165</v>
      </c>
      <c r="Q2166" s="28">
        <f t="shared" si="472"/>
        <v>45108</v>
      </c>
      <c r="R2166" s="28" t="str">
        <f t="shared" si="462"/>
        <v>OTA</v>
      </c>
      <c r="S2166" s="28" t="str">
        <f t="shared" si="463"/>
        <v>OTA</v>
      </c>
      <c r="T2166" s="29">
        <f t="shared" si="464"/>
        <v>7.326007326007326E-4</v>
      </c>
      <c r="U2166" s="29">
        <f t="shared" si="473"/>
        <v>7.326007326007326E-4</v>
      </c>
      <c r="V2166" s="30">
        <f t="shared" si="465"/>
        <v>94.981499999999997</v>
      </c>
      <c r="W2166" s="30">
        <f t="shared" si="466"/>
        <v>0</v>
      </c>
      <c r="X2166" s="30">
        <f t="shared" si="467"/>
        <v>0</v>
      </c>
      <c r="Y2166" s="30">
        <f t="shared" si="468"/>
        <v>11.397779999999999</v>
      </c>
      <c r="Z2166" s="30">
        <f t="shared" si="469"/>
        <v>115</v>
      </c>
      <c r="AA2166" s="30">
        <f t="shared" si="470"/>
        <v>1.4652014652014651</v>
      </c>
      <c r="AB2166" s="30">
        <f t="shared" si="471"/>
        <v>0</v>
      </c>
      <c r="AC2166" s="30">
        <f t="shared" si="474"/>
        <v>410.36551853479858</v>
      </c>
    </row>
    <row r="2167" spans="1:29" x14ac:dyDescent="0.35">
      <c r="A2167" s="5">
        <v>45129.769923842592</v>
      </c>
      <c r="B2167" s="1">
        <v>1</v>
      </c>
      <c r="C2167" s="6">
        <v>633.21</v>
      </c>
      <c r="D2167" s="6">
        <v>1</v>
      </c>
      <c r="E2167" s="7" t="s">
        <v>19</v>
      </c>
      <c r="F2167" s="5">
        <v>45130.458333333336</v>
      </c>
      <c r="G2167" s="1">
        <v>1</v>
      </c>
      <c r="H2167" s="5">
        <v>44983.836259097225</v>
      </c>
      <c r="I2167" s="7" t="s">
        <v>67</v>
      </c>
      <c r="J2167" s="7"/>
      <c r="K2167" s="7"/>
      <c r="L2167" s="7" t="s">
        <v>31</v>
      </c>
      <c r="M2167" s="7" t="s">
        <v>34</v>
      </c>
      <c r="N2167" s="7" t="s">
        <v>23</v>
      </c>
      <c r="O2167" s="7" t="s">
        <v>30</v>
      </c>
      <c r="P2167" s="25">
        <f t="shared" si="475"/>
        <v>2166</v>
      </c>
      <c r="Q2167" s="28">
        <f t="shared" si="472"/>
        <v>45108</v>
      </c>
      <c r="R2167" s="28" t="str">
        <f t="shared" si="462"/>
        <v>OTA</v>
      </c>
      <c r="S2167" s="28" t="str">
        <f t="shared" si="463"/>
        <v>OTA</v>
      </c>
      <c r="T2167" s="29">
        <f t="shared" si="464"/>
        <v>7.326007326007326E-4</v>
      </c>
      <c r="U2167" s="29">
        <f t="shared" si="473"/>
        <v>7.326007326007326E-4</v>
      </c>
      <c r="V2167" s="30">
        <f t="shared" si="465"/>
        <v>94.981499999999997</v>
      </c>
      <c r="W2167" s="30">
        <f t="shared" si="466"/>
        <v>0</v>
      </c>
      <c r="X2167" s="30">
        <f t="shared" si="467"/>
        <v>0</v>
      </c>
      <c r="Y2167" s="30">
        <f t="shared" si="468"/>
        <v>11.397779999999999</v>
      </c>
      <c r="Z2167" s="30">
        <f t="shared" si="469"/>
        <v>115</v>
      </c>
      <c r="AA2167" s="30">
        <f t="shared" si="470"/>
        <v>1.4652014652014651</v>
      </c>
      <c r="AB2167" s="30">
        <f t="shared" si="471"/>
        <v>0</v>
      </c>
      <c r="AC2167" s="30">
        <f t="shared" si="474"/>
        <v>410.36551853479858</v>
      </c>
    </row>
    <row r="2168" spans="1:29" x14ac:dyDescent="0.35">
      <c r="A2168" s="5">
        <v>45129.769923842592</v>
      </c>
      <c r="B2168" s="1">
        <v>1</v>
      </c>
      <c r="C2168" s="6">
        <v>633.21</v>
      </c>
      <c r="D2168" s="6">
        <v>1</v>
      </c>
      <c r="E2168" s="7" t="s">
        <v>19</v>
      </c>
      <c r="F2168" s="5">
        <v>45130.458333333336</v>
      </c>
      <c r="G2168" s="1">
        <v>1</v>
      </c>
      <c r="H2168" s="5">
        <v>44983.836259108793</v>
      </c>
      <c r="I2168" s="7" t="s">
        <v>67</v>
      </c>
      <c r="J2168" s="7"/>
      <c r="K2168" s="7"/>
      <c r="L2168" s="7" t="s">
        <v>31</v>
      </c>
      <c r="M2168" s="7" t="s">
        <v>34</v>
      </c>
      <c r="N2168" s="7" t="s">
        <v>23</v>
      </c>
      <c r="O2168" s="7" t="s">
        <v>30</v>
      </c>
      <c r="P2168" s="25">
        <f t="shared" si="475"/>
        <v>2167</v>
      </c>
      <c r="Q2168" s="28">
        <f t="shared" si="472"/>
        <v>45108</v>
      </c>
      <c r="R2168" s="28" t="str">
        <f t="shared" si="462"/>
        <v>OTA</v>
      </c>
      <c r="S2168" s="28" t="str">
        <f t="shared" si="463"/>
        <v>OTA</v>
      </c>
      <c r="T2168" s="29">
        <f t="shared" si="464"/>
        <v>7.326007326007326E-4</v>
      </c>
      <c r="U2168" s="29">
        <f t="shared" si="473"/>
        <v>7.326007326007326E-4</v>
      </c>
      <c r="V2168" s="30">
        <f t="shared" si="465"/>
        <v>94.981499999999997</v>
      </c>
      <c r="W2168" s="30">
        <f t="shared" si="466"/>
        <v>0</v>
      </c>
      <c r="X2168" s="30">
        <f t="shared" si="467"/>
        <v>0</v>
      </c>
      <c r="Y2168" s="30">
        <f t="shared" si="468"/>
        <v>11.397779999999999</v>
      </c>
      <c r="Z2168" s="30">
        <f t="shared" si="469"/>
        <v>115</v>
      </c>
      <c r="AA2168" s="30">
        <f t="shared" si="470"/>
        <v>1.4652014652014651</v>
      </c>
      <c r="AB2168" s="30">
        <f t="shared" si="471"/>
        <v>0</v>
      </c>
      <c r="AC2168" s="30">
        <f t="shared" si="474"/>
        <v>410.36551853479858</v>
      </c>
    </row>
    <row r="2169" spans="1:29" x14ac:dyDescent="0.35">
      <c r="A2169" s="5">
        <v>45129.476015127315</v>
      </c>
      <c r="B2169" s="1">
        <v>3</v>
      </c>
      <c r="C2169" s="6">
        <v>1650.71</v>
      </c>
      <c r="D2169" s="6">
        <v>1</v>
      </c>
      <c r="E2169" s="7" t="s">
        <v>19</v>
      </c>
      <c r="F2169" s="5">
        <v>45132.389141863423</v>
      </c>
      <c r="G2169" s="1">
        <v>1</v>
      </c>
      <c r="H2169" s="5">
        <v>45114.122400428241</v>
      </c>
      <c r="I2169" s="7" t="s">
        <v>53</v>
      </c>
      <c r="J2169" s="7"/>
      <c r="K2169" s="7"/>
      <c r="L2169" s="7" t="s">
        <v>21</v>
      </c>
      <c r="M2169" s="7" t="s">
        <v>64</v>
      </c>
      <c r="N2169" s="7" t="s">
        <v>33</v>
      </c>
      <c r="O2169" s="7" t="s">
        <v>46</v>
      </c>
      <c r="P2169" s="25">
        <f t="shared" si="475"/>
        <v>2168</v>
      </c>
      <c r="Q2169" s="28">
        <f t="shared" si="472"/>
        <v>45108</v>
      </c>
      <c r="R2169" s="28" t="str">
        <f t="shared" si="462"/>
        <v>WEB</v>
      </c>
      <c r="S2169" s="28" t="str">
        <f t="shared" si="463"/>
        <v>WEBSITE</v>
      </c>
      <c r="T2169" s="29">
        <f t="shared" si="464"/>
        <v>5.0590219224283303E-3</v>
      </c>
      <c r="U2169" s="29">
        <f t="shared" si="473"/>
        <v>5.0590219224283303E-3</v>
      </c>
      <c r="V2169" s="30">
        <f t="shared" si="465"/>
        <v>16.507100000000001</v>
      </c>
      <c r="W2169" s="30">
        <f t="shared" si="466"/>
        <v>50</v>
      </c>
      <c r="X2169" s="30">
        <f t="shared" si="467"/>
        <v>0</v>
      </c>
      <c r="Y2169" s="30">
        <f t="shared" si="468"/>
        <v>23.109940000000002</v>
      </c>
      <c r="Z2169" s="30">
        <f t="shared" si="469"/>
        <v>191.66666666666666</v>
      </c>
      <c r="AA2169" s="30">
        <f t="shared" si="470"/>
        <v>50.590219224283302</v>
      </c>
      <c r="AB2169" s="30">
        <f t="shared" si="471"/>
        <v>0</v>
      </c>
      <c r="AC2169" s="30">
        <f t="shared" si="474"/>
        <v>1318.8360741090501</v>
      </c>
    </row>
    <row r="2170" spans="1:29" x14ac:dyDescent="0.35">
      <c r="A2170" s="5">
        <v>45129.332103310182</v>
      </c>
      <c r="B2170" s="1">
        <v>5</v>
      </c>
      <c r="C2170" s="6">
        <v>3553.58</v>
      </c>
      <c r="D2170" s="6">
        <v>1</v>
      </c>
      <c r="E2170" s="7" t="s">
        <v>19</v>
      </c>
      <c r="F2170" s="5">
        <v>45134.39638568287</v>
      </c>
      <c r="G2170" s="1">
        <v>1</v>
      </c>
      <c r="H2170" s="5">
        <v>45087.462644050924</v>
      </c>
      <c r="I2170" s="7" t="s">
        <v>53</v>
      </c>
      <c r="J2170" s="7"/>
      <c r="K2170" s="7" t="s">
        <v>30</v>
      </c>
      <c r="L2170" s="7" t="s">
        <v>31</v>
      </c>
      <c r="M2170" s="7" t="s">
        <v>32</v>
      </c>
      <c r="N2170" s="7" t="s">
        <v>33</v>
      </c>
      <c r="O2170" s="7" t="s">
        <v>30</v>
      </c>
      <c r="P2170" s="25">
        <f t="shared" si="475"/>
        <v>2169</v>
      </c>
      <c r="Q2170" s="28">
        <f t="shared" si="472"/>
        <v>45108</v>
      </c>
      <c r="R2170" s="28" t="str">
        <f t="shared" si="462"/>
        <v>OTA</v>
      </c>
      <c r="S2170" s="28" t="str">
        <f t="shared" si="463"/>
        <v>OTA</v>
      </c>
      <c r="T2170" s="29">
        <f t="shared" si="464"/>
        <v>3.663003663003663E-3</v>
      </c>
      <c r="U2170" s="29">
        <f t="shared" si="473"/>
        <v>3.663003663003663E-3</v>
      </c>
      <c r="V2170" s="30">
        <f t="shared" si="465"/>
        <v>533.03699999999992</v>
      </c>
      <c r="W2170" s="30">
        <f t="shared" si="466"/>
        <v>0</v>
      </c>
      <c r="X2170" s="30">
        <f t="shared" si="467"/>
        <v>0</v>
      </c>
      <c r="Y2170" s="30">
        <f t="shared" si="468"/>
        <v>63.964439999999996</v>
      </c>
      <c r="Z2170" s="30">
        <f t="shared" si="469"/>
        <v>268.33333333333331</v>
      </c>
      <c r="AA2170" s="30">
        <f t="shared" si="470"/>
        <v>7.3260073260073257</v>
      </c>
      <c r="AB2170" s="30">
        <f t="shared" si="471"/>
        <v>0</v>
      </c>
      <c r="AC2170" s="30">
        <f t="shared" si="474"/>
        <v>2680.9192193406593</v>
      </c>
    </row>
    <row r="2171" spans="1:29" x14ac:dyDescent="0.35">
      <c r="A2171" s="5">
        <v>45129.722166412037</v>
      </c>
      <c r="B2171" s="1">
        <v>2</v>
      </c>
      <c r="C2171" s="6">
        <v>1309.01</v>
      </c>
      <c r="D2171" s="6">
        <v>1</v>
      </c>
      <c r="E2171" s="7" t="s">
        <v>19</v>
      </c>
      <c r="F2171" s="5">
        <v>45131.43221215278</v>
      </c>
      <c r="G2171" s="1">
        <v>1</v>
      </c>
      <c r="H2171" s="5">
        <v>45104.933811932868</v>
      </c>
      <c r="I2171" s="7" t="s">
        <v>53</v>
      </c>
      <c r="J2171" s="7"/>
      <c r="K2171" s="7" t="s">
        <v>30</v>
      </c>
      <c r="L2171" s="7" t="s">
        <v>31</v>
      </c>
      <c r="M2171" s="7" t="s">
        <v>34</v>
      </c>
      <c r="N2171" s="7" t="s">
        <v>33</v>
      </c>
      <c r="O2171" s="7" t="s">
        <v>30</v>
      </c>
      <c r="P2171" s="25">
        <f t="shared" si="475"/>
        <v>2170</v>
      </c>
      <c r="Q2171" s="28">
        <f t="shared" si="472"/>
        <v>45108</v>
      </c>
      <c r="R2171" s="28" t="str">
        <f t="shared" si="462"/>
        <v>OTA</v>
      </c>
      <c r="S2171" s="28" t="str">
        <f t="shared" si="463"/>
        <v>OTA</v>
      </c>
      <c r="T2171" s="29">
        <f t="shared" si="464"/>
        <v>1.4652014652014652E-3</v>
      </c>
      <c r="U2171" s="29">
        <f t="shared" si="473"/>
        <v>1.4652014652014652E-3</v>
      </c>
      <c r="V2171" s="30">
        <f t="shared" si="465"/>
        <v>196.35149999999999</v>
      </c>
      <c r="W2171" s="30">
        <f t="shared" si="466"/>
        <v>0</v>
      </c>
      <c r="X2171" s="30">
        <f t="shared" si="467"/>
        <v>0</v>
      </c>
      <c r="Y2171" s="30">
        <f t="shared" si="468"/>
        <v>23.562179999999998</v>
      </c>
      <c r="Z2171" s="30">
        <f t="shared" si="469"/>
        <v>153.33333333333331</v>
      </c>
      <c r="AA2171" s="30">
        <f t="shared" si="470"/>
        <v>2.9304029304029302</v>
      </c>
      <c r="AB2171" s="30">
        <f t="shared" si="471"/>
        <v>0</v>
      </c>
      <c r="AC2171" s="30">
        <f t="shared" si="474"/>
        <v>932.83258373626381</v>
      </c>
    </row>
    <row r="2172" spans="1:29" x14ac:dyDescent="0.35">
      <c r="A2172" s="5">
        <v>45130.849568171296</v>
      </c>
      <c r="B2172" s="1">
        <v>4</v>
      </c>
      <c r="C2172" s="6">
        <v>3450.71</v>
      </c>
      <c r="D2172" s="6">
        <v>1</v>
      </c>
      <c r="E2172" s="7" t="s">
        <v>19</v>
      </c>
      <c r="F2172" s="5">
        <v>45134.289930439816</v>
      </c>
      <c r="G2172" s="1">
        <v>2</v>
      </c>
      <c r="H2172" s="5">
        <v>45129.723016446762</v>
      </c>
      <c r="I2172" s="7" t="s">
        <v>20</v>
      </c>
      <c r="J2172" s="7"/>
      <c r="K2172" s="7"/>
      <c r="L2172" s="7" t="s">
        <v>21</v>
      </c>
      <c r="M2172" s="7" t="s">
        <v>64</v>
      </c>
      <c r="N2172" s="7" t="s">
        <v>33</v>
      </c>
      <c r="O2172" s="7" t="s">
        <v>46</v>
      </c>
      <c r="P2172" s="25">
        <f t="shared" si="475"/>
        <v>2171</v>
      </c>
      <c r="Q2172" s="28">
        <f t="shared" si="472"/>
        <v>45108</v>
      </c>
      <c r="R2172" s="28" t="str">
        <f t="shared" si="462"/>
        <v>WEB</v>
      </c>
      <c r="S2172" s="28" t="str">
        <f t="shared" si="463"/>
        <v>WEBSITE</v>
      </c>
      <c r="T2172" s="29">
        <f t="shared" si="464"/>
        <v>6.7453625632377737E-3</v>
      </c>
      <c r="U2172" s="29">
        <f t="shared" si="473"/>
        <v>6.7453625632377737E-3</v>
      </c>
      <c r="V2172" s="30">
        <f t="shared" si="465"/>
        <v>34.507100000000001</v>
      </c>
      <c r="W2172" s="30">
        <f t="shared" si="466"/>
        <v>50</v>
      </c>
      <c r="X2172" s="30">
        <f t="shared" si="467"/>
        <v>0</v>
      </c>
      <c r="Y2172" s="30">
        <f t="shared" si="468"/>
        <v>48.309940000000005</v>
      </c>
      <c r="Z2172" s="30">
        <f t="shared" si="469"/>
        <v>230</v>
      </c>
      <c r="AA2172" s="30">
        <f t="shared" si="470"/>
        <v>67.453625632377737</v>
      </c>
      <c r="AB2172" s="30">
        <f t="shared" si="471"/>
        <v>0</v>
      </c>
      <c r="AC2172" s="30">
        <f t="shared" si="474"/>
        <v>3020.4393343676225</v>
      </c>
    </row>
    <row r="2173" spans="1:29" x14ac:dyDescent="0.35">
      <c r="A2173" s="5">
        <v>45130.811926736111</v>
      </c>
      <c r="B2173" s="1">
        <v>5</v>
      </c>
      <c r="C2173" s="6">
        <v>5141.43</v>
      </c>
      <c r="D2173" s="6">
        <v>1</v>
      </c>
      <c r="E2173" s="7" t="s">
        <v>19</v>
      </c>
      <c r="F2173" s="5">
        <v>45135.304961192131</v>
      </c>
      <c r="G2173" s="1">
        <v>1</v>
      </c>
      <c r="H2173" s="5">
        <v>45087.955012222221</v>
      </c>
      <c r="I2173" s="7" t="s">
        <v>20</v>
      </c>
      <c r="J2173" s="7"/>
      <c r="K2173" s="7"/>
      <c r="L2173" s="7" t="s">
        <v>21</v>
      </c>
      <c r="M2173" s="7" t="s">
        <v>64</v>
      </c>
      <c r="N2173" s="7" t="s">
        <v>28</v>
      </c>
      <c r="O2173" s="7" t="s">
        <v>46</v>
      </c>
      <c r="P2173" s="25">
        <f t="shared" si="475"/>
        <v>2172</v>
      </c>
      <c r="Q2173" s="28">
        <f t="shared" si="472"/>
        <v>45108</v>
      </c>
      <c r="R2173" s="28" t="str">
        <f t="shared" si="462"/>
        <v>WEB</v>
      </c>
      <c r="S2173" s="28" t="str">
        <f t="shared" si="463"/>
        <v>WEBSITE</v>
      </c>
      <c r="T2173" s="29">
        <f t="shared" si="464"/>
        <v>8.4317032040472171E-3</v>
      </c>
      <c r="U2173" s="29">
        <f t="shared" si="473"/>
        <v>8.4317032040472171E-3</v>
      </c>
      <c r="V2173" s="30">
        <f t="shared" si="465"/>
        <v>51.414300000000004</v>
      </c>
      <c r="W2173" s="30">
        <f t="shared" si="466"/>
        <v>50</v>
      </c>
      <c r="X2173" s="30">
        <f t="shared" si="467"/>
        <v>0</v>
      </c>
      <c r="Y2173" s="30">
        <f t="shared" si="468"/>
        <v>71.98002000000001</v>
      </c>
      <c r="Z2173" s="30">
        <f t="shared" si="469"/>
        <v>268.33333333333331</v>
      </c>
      <c r="AA2173" s="30">
        <f t="shared" si="470"/>
        <v>84.317032040472171</v>
      </c>
      <c r="AB2173" s="30">
        <f t="shared" si="471"/>
        <v>0</v>
      </c>
      <c r="AC2173" s="30">
        <f t="shared" si="474"/>
        <v>4615.3853146261945</v>
      </c>
    </row>
    <row r="2174" spans="1:29" x14ac:dyDescent="0.35">
      <c r="A2174" s="5">
        <v>45130.786230405094</v>
      </c>
      <c r="B2174" s="1">
        <v>1</v>
      </c>
      <c r="C2174" s="6">
        <v>945.75</v>
      </c>
      <c r="D2174" s="6">
        <v>1</v>
      </c>
      <c r="E2174" s="7" t="s">
        <v>19</v>
      </c>
      <c r="F2174" s="5">
        <v>45131.236080868053</v>
      </c>
      <c r="G2174" s="1">
        <v>2</v>
      </c>
      <c r="H2174" s="5">
        <v>45130.585487476848</v>
      </c>
      <c r="I2174" s="7" t="s">
        <v>20</v>
      </c>
      <c r="J2174" s="7" t="s">
        <v>102</v>
      </c>
      <c r="K2174" s="7"/>
      <c r="L2174" s="7" t="s">
        <v>21</v>
      </c>
      <c r="M2174" s="7" t="s">
        <v>52</v>
      </c>
      <c r="N2174" s="7" t="s">
        <v>23</v>
      </c>
      <c r="O2174" s="7" t="s">
        <v>56</v>
      </c>
      <c r="P2174" s="25">
        <f t="shared" si="475"/>
        <v>2173</v>
      </c>
      <c r="Q2174" s="28">
        <f t="shared" si="472"/>
        <v>45108</v>
      </c>
      <c r="R2174" s="28" t="str">
        <f t="shared" si="462"/>
        <v>WEB</v>
      </c>
      <c r="S2174" s="28" t="str">
        <f t="shared" si="463"/>
        <v>OFFLINE</v>
      </c>
      <c r="T2174" s="29">
        <f t="shared" si="464"/>
        <v>1.6863406408094434E-3</v>
      </c>
      <c r="U2174" s="29">
        <f t="shared" si="473"/>
        <v>1.6863406408094434E-3</v>
      </c>
      <c r="V2174" s="30">
        <f t="shared" si="465"/>
        <v>0</v>
      </c>
      <c r="W2174" s="30">
        <f t="shared" si="466"/>
        <v>0</v>
      </c>
      <c r="X2174" s="30">
        <f t="shared" si="467"/>
        <v>0</v>
      </c>
      <c r="Y2174" s="30">
        <f t="shared" si="468"/>
        <v>13.240500000000001</v>
      </c>
      <c r="Z2174" s="30">
        <f t="shared" si="469"/>
        <v>115</v>
      </c>
      <c r="AA2174" s="30">
        <f t="shared" si="470"/>
        <v>0</v>
      </c>
      <c r="AB2174" s="30">
        <f t="shared" si="471"/>
        <v>0</v>
      </c>
      <c r="AC2174" s="30">
        <f t="shared" si="474"/>
        <v>817.5095</v>
      </c>
    </row>
    <row r="2175" spans="1:29" x14ac:dyDescent="0.35">
      <c r="A2175" s="5">
        <v>45130.716135497685</v>
      </c>
      <c r="B2175" s="1">
        <v>1</v>
      </c>
      <c r="C2175" s="6">
        <v>975</v>
      </c>
      <c r="D2175" s="6">
        <v>1</v>
      </c>
      <c r="E2175" s="7" t="s">
        <v>19</v>
      </c>
      <c r="F2175" s="5">
        <v>45131.458333333336</v>
      </c>
      <c r="G2175" s="1">
        <v>1</v>
      </c>
      <c r="H2175" s="5">
        <v>45130.422712129628</v>
      </c>
      <c r="I2175" s="7" t="s">
        <v>20</v>
      </c>
      <c r="J2175" s="7"/>
      <c r="K2175" s="7" t="s">
        <v>35</v>
      </c>
      <c r="L2175" s="7" t="s">
        <v>31</v>
      </c>
      <c r="M2175" s="7" t="s">
        <v>32</v>
      </c>
      <c r="N2175" s="7" t="s">
        <v>33</v>
      </c>
      <c r="O2175" s="7" t="s">
        <v>47</v>
      </c>
      <c r="P2175" s="25">
        <f t="shared" si="475"/>
        <v>2174</v>
      </c>
      <c r="Q2175" s="28">
        <f t="shared" si="472"/>
        <v>45108</v>
      </c>
      <c r="R2175" s="28" t="str">
        <f t="shared" si="462"/>
        <v>OTA</v>
      </c>
      <c r="S2175" s="28" t="str">
        <f t="shared" si="463"/>
        <v>OTA</v>
      </c>
      <c r="T2175" s="29">
        <f t="shared" si="464"/>
        <v>7.326007326007326E-4</v>
      </c>
      <c r="U2175" s="29">
        <f t="shared" si="473"/>
        <v>7.326007326007326E-4</v>
      </c>
      <c r="V2175" s="30">
        <f t="shared" si="465"/>
        <v>146.25</v>
      </c>
      <c r="W2175" s="30">
        <f t="shared" si="466"/>
        <v>0</v>
      </c>
      <c r="X2175" s="30">
        <f t="shared" si="467"/>
        <v>0</v>
      </c>
      <c r="Y2175" s="30">
        <f t="shared" si="468"/>
        <v>17.549999999999997</v>
      </c>
      <c r="Z2175" s="30">
        <f t="shared" si="469"/>
        <v>115</v>
      </c>
      <c r="AA2175" s="30">
        <f t="shared" si="470"/>
        <v>1.4652014652014651</v>
      </c>
      <c r="AB2175" s="30">
        <f t="shared" si="471"/>
        <v>0</v>
      </c>
      <c r="AC2175" s="30">
        <f t="shared" si="474"/>
        <v>694.73479853479853</v>
      </c>
    </row>
    <row r="2176" spans="1:29" x14ac:dyDescent="0.35">
      <c r="A2176" s="5">
        <v>45130.816747997684</v>
      </c>
      <c r="B2176" s="1">
        <v>1</v>
      </c>
      <c r="C2176" s="6">
        <v>1295.54</v>
      </c>
      <c r="D2176" s="6">
        <v>1</v>
      </c>
      <c r="E2176" s="7" t="s">
        <v>19</v>
      </c>
      <c r="F2176" s="5">
        <v>45131.458333333336</v>
      </c>
      <c r="G2176" s="1">
        <v>1</v>
      </c>
      <c r="H2176" s="5">
        <v>45083.477569432871</v>
      </c>
      <c r="I2176" s="7" t="s">
        <v>20</v>
      </c>
      <c r="J2176" s="7"/>
      <c r="K2176" s="7" t="s">
        <v>30</v>
      </c>
      <c r="L2176" s="7" t="s">
        <v>31</v>
      </c>
      <c r="M2176" s="7" t="s">
        <v>32</v>
      </c>
      <c r="N2176" s="7" t="s">
        <v>33</v>
      </c>
      <c r="O2176" s="7" t="s">
        <v>30</v>
      </c>
      <c r="P2176" s="25">
        <f t="shared" si="475"/>
        <v>2175</v>
      </c>
      <c r="Q2176" s="28">
        <f t="shared" si="472"/>
        <v>45108</v>
      </c>
      <c r="R2176" s="28" t="str">
        <f t="shared" si="462"/>
        <v>OTA</v>
      </c>
      <c r="S2176" s="28" t="str">
        <f t="shared" si="463"/>
        <v>OTA</v>
      </c>
      <c r="T2176" s="29">
        <f t="shared" si="464"/>
        <v>7.326007326007326E-4</v>
      </c>
      <c r="U2176" s="29">
        <f t="shared" si="473"/>
        <v>7.326007326007326E-4</v>
      </c>
      <c r="V2176" s="30">
        <f t="shared" si="465"/>
        <v>194.33099999999999</v>
      </c>
      <c r="W2176" s="30">
        <f t="shared" si="466"/>
        <v>0</v>
      </c>
      <c r="X2176" s="30">
        <f t="shared" si="467"/>
        <v>0</v>
      </c>
      <c r="Y2176" s="30">
        <f t="shared" si="468"/>
        <v>23.319719999999997</v>
      </c>
      <c r="Z2176" s="30">
        <f t="shared" si="469"/>
        <v>115</v>
      </c>
      <c r="AA2176" s="30">
        <f t="shared" si="470"/>
        <v>1.4652014652014651</v>
      </c>
      <c r="AB2176" s="30">
        <f t="shared" si="471"/>
        <v>0</v>
      </c>
      <c r="AC2176" s="30">
        <f t="shared" si="474"/>
        <v>961.42407853479858</v>
      </c>
    </row>
    <row r="2177" spans="1:29" x14ac:dyDescent="0.35">
      <c r="A2177" s="5">
        <v>45130.819899097223</v>
      </c>
      <c r="B2177" s="1">
        <v>1</v>
      </c>
      <c r="C2177" s="6">
        <v>1044.6400000000001</v>
      </c>
      <c r="D2177" s="6">
        <v>1</v>
      </c>
      <c r="E2177" s="7" t="s">
        <v>19</v>
      </c>
      <c r="F2177" s="5">
        <v>45131.368429722221</v>
      </c>
      <c r="G2177" s="1">
        <v>2</v>
      </c>
      <c r="H2177" s="5">
        <v>45002.480741307867</v>
      </c>
      <c r="I2177" s="7" t="s">
        <v>20</v>
      </c>
      <c r="J2177" s="7"/>
      <c r="K2177" s="7" t="s">
        <v>35</v>
      </c>
      <c r="L2177" s="7" t="s">
        <v>31</v>
      </c>
      <c r="M2177" s="7" t="s">
        <v>32</v>
      </c>
      <c r="N2177" s="7" t="s">
        <v>33</v>
      </c>
      <c r="O2177" s="7" t="s">
        <v>36</v>
      </c>
      <c r="P2177" s="25">
        <f t="shared" si="475"/>
        <v>2176</v>
      </c>
      <c r="Q2177" s="28">
        <f t="shared" si="472"/>
        <v>45108</v>
      </c>
      <c r="R2177" s="28" t="str">
        <f t="shared" si="462"/>
        <v>OTA</v>
      </c>
      <c r="S2177" s="28" t="str">
        <f t="shared" si="463"/>
        <v>OTA</v>
      </c>
      <c r="T2177" s="29">
        <f t="shared" si="464"/>
        <v>7.326007326007326E-4</v>
      </c>
      <c r="U2177" s="29">
        <f t="shared" si="473"/>
        <v>7.326007326007326E-4</v>
      </c>
      <c r="V2177" s="30">
        <f t="shared" si="465"/>
        <v>156.696</v>
      </c>
      <c r="W2177" s="30">
        <f t="shared" si="466"/>
        <v>0</v>
      </c>
      <c r="X2177" s="30">
        <f t="shared" si="467"/>
        <v>0</v>
      </c>
      <c r="Y2177" s="30">
        <f t="shared" si="468"/>
        <v>18.803519999999999</v>
      </c>
      <c r="Z2177" s="30">
        <f t="shared" si="469"/>
        <v>115</v>
      </c>
      <c r="AA2177" s="30">
        <f t="shared" si="470"/>
        <v>1.4652014652014651</v>
      </c>
      <c r="AB2177" s="30">
        <f t="shared" si="471"/>
        <v>0</v>
      </c>
      <c r="AC2177" s="30">
        <f t="shared" si="474"/>
        <v>752.67527853479874</v>
      </c>
    </row>
    <row r="2178" spans="1:29" x14ac:dyDescent="0.35">
      <c r="A2178" s="5">
        <v>45130.79795266204</v>
      </c>
      <c r="B2178" s="1">
        <v>1</v>
      </c>
      <c r="C2178" s="6">
        <v>0</v>
      </c>
      <c r="D2178" s="6">
        <v>1</v>
      </c>
      <c r="E2178" s="7" t="s">
        <v>19</v>
      </c>
      <c r="F2178" s="5">
        <v>45131.454561076389</v>
      </c>
      <c r="G2178" s="1">
        <v>2</v>
      </c>
      <c r="H2178" s="5">
        <v>45130.797330624999</v>
      </c>
      <c r="I2178" s="7" t="s">
        <v>41</v>
      </c>
      <c r="J2178" s="7"/>
      <c r="K2178" s="7"/>
      <c r="L2178" s="7" t="s">
        <v>21</v>
      </c>
      <c r="M2178" s="7" t="s">
        <v>52</v>
      </c>
      <c r="N2178" s="7" t="s">
        <v>28</v>
      </c>
      <c r="O2178" s="7" t="s">
        <v>24</v>
      </c>
      <c r="P2178" s="25">
        <f t="shared" si="475"/>
        <v>2177</v>
      </c>
      <c r="Q2178" s="28">
        <f t="shared" si="472"/>
        <v>45108</v>
      </c>
      <c r="R2178" s="28" t="str">
        <f t="shared" ref="R2178:R2241" si="476">IFERROR(VLOOKUP($M2178,rate_mapping,2,FALSE),"")</f>
        <v>WEB</v>
      </c>
      <c r="S2178" s="28" t="str">
        <f t="shared" ref="S2178:S2241" si="477">IFERROR(VLOOKUP($O2178,source_mapping,2,FALSE),"")</f>
        <v>OFFLINE</v>
      </c>
      <c r="T2178" s="29">
        <f t="shared" ref="T2178:T2241" si="478">IFERROR($B2178/SUMIFS($B:$B,$L:$L,$L2178,$Q:$Q,$Q2178),0)</f>
        <v>1.6863406408094434E-3</v>
      </c>
      <c r="U2178" s="29">
        <f t="shared" si="473"/>
        <v>1.6863406408094434E-3</v>
      </c>
      <c r="V2178" s="30">
        <f t="shared" ref="V2178:V2241" si="479">MAX(IFERROR(VLOOKUP($S2178,channel_code_cost,3,FALSE)*$C2178,0),IFERROR(VLOOKUP($R2178,rate_code_cost,3,FALSE)*$C2178,0))</f>
        <v>0</v>
      </c>
      <c r="W2178" s="30">
        <f t="shared" ref="W2178:W2241" si="480">MAX(IFERROR(VLOOKUP($S2178,channel_code_cost,2,FALSE)*$D2178,0),IFERROR(VLOOKUP($R2178,rate_code_cost,2,FALSE)*$D2178,0))</f>
        <v>0</v>
      </c>
      <c r="X2178" s="30">
        <f t="shared" ref="X2178:X2241" si="481">MAX(IFERROR(VLOOKUP($S2178,channel_code_cost,4,FALSE)*$C2178,0),IFERROR(VLOOKUP($R2178,rate_code_cost,4,FALSE)*$C2178,0))</f>
        <v>0</v>
      </c>
      <c r="Y2178" s="30">
        <f t="shared" ref="Y2178:Y2241" si="482">MAX(IFERROR(VLOOKUP($S2178,channel_code_cost,5,FALSE)*$C2178,0),IFERROR(VLOOKUP($R2178,rate_code_cost,5,FALSE)*$C2178,0))</f>
        <v>0</v>
      </c>
      <c r="Z2178" s="30">
        <f t="shared" ref="Z2178:Z2241" si="483">hk_departure_cost+(($B2178-1)*hk_stay_cost)</f>
        <v>115</v>
      </c>
      <c r="AA2178" s="30">
        <f t="shared" ref="AA2178:AA2241" si="484">IFERROR(VLOOKUP($S2178,channel_code_cost,6,FALSE)*$U2178,0)</f>
        <v>0</v>
      </c>
      <c r="AB2178" s="30">
        <f t="shared" ref="AB2178:AB2241" si="485">IFERROR(VLOOKUP($L2178,segment_p_cost,2,FALSE)*$T2178,0)</f>
        <v>0</v>
      </c>
      <c r="AC2178" s="30">
        <f t="shared" si="474"/>
        <v>-115</v>
      </c>
    </row>
    <row r="2179" spans="1:29" x14ac:dyDescent="0.35">
      <c r="A2179" s="5">
        <v>45130.797486793985</v>
      </c>
      <c r="B2179" s="1">
        <v>1</v>
      </c>
      <c r="C2179" s="6">
        <v>1429.02</v>
      </c>
      <c r="D2179" s="6">
        <v>1</v>
      </c>
      <c r="E2179" s="7" t="s">
        <v>19</v>
      </c>
      <c r="F2179" s="5">
        <v>45131.454853483796</v>
      </c>
      <c r="G2179" s="1">
        <v>4</v>
      </c>
      <c r="H2179" s="5">
        <v>45122.794389571762</v>
      </c>
      <c r="I2179" s="7" t="s">
        <v>41</v>
      </c>
      <c r="J2179" s="7"/>
      <c r="K2179" s="7"/>
      <c r="L2179" s="7" t="s">
        <v>21</v>
      </c>
      <c r="M2179" s="7" t="s">
        <v>52</v>
      </c>
      <c r="N2179" s="7" t="s">
        <v>28</v>
      </c>
      <c r="O2179" s="7" t="s">
        <v>46</v>
      </c>
      <c r="P2179" s="25">
        <f t="shared" si="475"/>
        <v>2178</v>
      </c>
      <c r="Q2179" s="28">
        <f t="shared" ref="Q2179:Q2242" si="486">DATE(YEAR($A2179),MONTH($A2179),1)</f>
        <v>45108</v>
      </c>
      <c r="R2179" s="28" t="str">
        <f t="shared" si="476"/>
        <v>WEB</v>
      </c>
      <c r="S2179" s="28" t="str">
        <f t="shared" si="477"/>
        <v>WEBSITE</v>
      </c>
      <c r="T2179" s="29">
        <f t="shared" si="478"/>
        <v>1.6863406408094434E-3</v>
      </c>
      <c r="U2179" s="29">
        <f t="shared" ref="U2179:U2242" si="487">IFERROR($B2179/SUMIFS($B:$B,$L:$L,$L2179,$Q:$Q,$Q2179),0)</f>
        <v>1.6863406408094434E-3</v>
      </c>
      <c r="V2179" s="30">
        <f t="shared" si="479"/>
        <v>14.2902</v>
      </c>
      <c r="W2179" s="30">
        <f t="shared" si="480"/>
        <v>50</v>
      </c>
      <c r="X2179" s="30">
        <f t="shared" si="481"/>
        <v>0</v>
      </c>
      <c r="Y2179" s="30">
        <f t="shared" si="482"/>
        <v>20.00628</v>
      </c>
      <c r="Z2179" s="30">
        <f t="shared" si="483"/>
        <v>115</v>
      </c>
      <c r="AA2179" s="30">
        <f t="shared" si="484"/>
        <v>16.863406408094434</v>
      </c>
      <c r="AB2179" s="30">
        <f t="shared" si="485"/>
        <v>0</v>
      </c>
      <c r="AC2179" s="30">
        <f t="shared" ref="AC2179:AC2242" si="488">C2179-SUM(V2179:AB2179)</f>
        <v>1212.8601135919055</v>
      </c>
    </row>
    <row r="2180" spans="1:29" x14ac:dyDescent="0.35">
      <c r="A2180" s="5">
        <v>45130.679461874999</v>
      </c>
      <c r="B2180" s="1">
        <v>1</v>
      </c>
      <c r="C2180" s="6">
        <v>446.43</v>
      </c>
      <c r="D2180" s="6">
        <v>1</v>
      </c>
      <c r="E2180" s="7" t="s">
        <v>19</v>
      </c>
      <c r="F2180" s="5">
        <v>45131.435575937503</v>
      </c>
      <c r="G2180" s="1">
        <v>2</v>
      </c>
      <c r="H2180" s="5">
        <v>45129.823768645831</v>
      </c>
      <c r="I2180" s="7" t="s">
        <v>41</v>
      </c>
      <c r="J2180" s="7"/>
      <c r="K2180" s="7"/>
      <c r="L2180" s="7" t="s">
        <v>21</v>
      </c>
      <c r="M2180" s="7" t="s">
        <v>52</v>
      </c>
      <c r="N2180" s="7" t="s">
        <v>23</v>
      </c>
      <c r="O2180" s="7" t="s">
        <v>24</v>
      </c>
      <c r="P2180" s="25">
        <f t="shared" ref="P2180:P2243" si="489">P2179+1</f>
        <v>2179</v>
      </c>
      <c r="Q2180" s="28">
        <f t="shared" si="486"/>
        <v>45108</v>
      </c>
      <c r="R2180" s="28" t="str">
        <f t="shared" si="476"/>
        <v>WEB</v>
      </c>
      <c r="S2180" s="28" t="str">
        <f t="shared" si="477"/>
        <v>OFFLINE</v>
      </c>
      <c r="T2180" s="29">
        <f t="shared" si="478"/>
        <v>1.6863406408094434E-3</v>
      </c>
      <c r="U2180" s="29">
        <f t="shared" si="487"/>
        <v>1.6863406408094434E-3</v>
      </c>
      <c r="V2180" s="30">
        <f t="shared" si="479"/>
        <v>0</v>
      </c>
      <c r="W2180" s="30">
        <f t="shared" si="480"/>
        <v>0</v>
      </c>
      <c r="X2180" s="30">
        <f t="shared" si="481"/>
        <v>0</v>
      </c>
      <c r="Y2180" s="30">
        <f t="shared" si="482"/>
        <v>6.2500200000000001</v>
      </c>
      <c r="Z2180" s="30">
        <f t="shared" si="483"/>
        <v>115</v>
      </c>
      <c r="AA2180" s="30">
        <f t="shared" si="484"/>
        <v>0</v>
      </c>
      <c r="AB2180" s="30">
        <f t="shared" si="485"/>
        <v>0</v>
      </c>
      <c r="AC2180" s="30">
        <f t="shared" si="488"/>
        <v>325.17998</v>
      </c>
    </row>
    <row r="2181" spans="1:29" x14ac:dyDescent="0.35">
      <c r="A2181" s="5">
        <v>45130.67485019676</v>
      </c>
      <c r="B2181" s="1">
        <v>1</v>
      </c>
      <c r="C2181" s="6">
        <v>853.57</v>
      </c>
      <c r="D2181" s="6">
        <v>1</v>
      </c>
      <c r="E2181" s="7" t="s">
        <v>19</v>
      </c>
      <c r="F2181" s="5">
        <v>45131.458333333336</v>
      </c>
      <c r="G2181" s="1">
        <v>2</v>
      </c>
      <c r="H2181" s="5">
        <v>45130.650775046299</v>
      </c>
      <c r="I2181" s="7" t="s">
        <v>41</v>
      </c>
      <c r="J2181" s="7"/>
      <c r="K2181" s="7"/>
      <c r="L2181" s="7" t="s">
        <v>21</v>
      </c>
      <c r="M2181" s="7" t="s">
        <v>99</v>
      </c>
      <c r="N2181" s="7" t="s">
        <v>28</v>
      </c>
      <c r="O2181" s="7" t="s">
        <v>46</v>
      </c>
      <c r="P2181" s="25">
        <f t="shared" si="489"/>
        <v>2180</v>
      </c>
      <c r="Q2181" s="28">
        <f t="shared" si="486"/>
        <v>45108</v>
      </c>
      <c r="R2181" s="28" t="str">
        <f t="shared" si="476"/>
        <v>WEB</v>
      </c>
      <c r="S2181" s="28" t="str">
        <f t="shared" si="477"/>
        <v>WEBSITE</v>
      </c>
      <c r="T2181" s="29">
        <f t="shared" si="478"/>
        <v>1.6863406408094434E-3</v>
      </c>
      <c r="U2181" s="29">
        <f t="shared" si="487"/>
        <v>1.6863406408094434E-3</v>
      </c>
      <c r="V2181" s="30">
        <f t="shared" si="479"/>
        <v>8.5357000000000003</v>
      </c>
      <c r="W2181" s="30">
        <f t="shared" si="480"/>
        <v>50</v>
      </c>
      <c r="X2181" s="30">
        <f t="shared" si="481"/>
        <v>0</v>
      </c>
      <c r="Y2181" s="30">
        <f t="shared" si="482"/>
        <v>11.949980000000002</v>
      </c>
      <c r="Z2181" s="30">
        <f t="shared" si="483"/>
        <v>115</v>
      </c>
      <c r="AA2181" s="30">
        <f t="shared" si="484"/>
        <v>16.863406408094434</v>
      </c>
      <c r="AB2181" s="30">
        <f t="shared" si="485"/>
        <v>0</v>
      </c>
      <c r="AC2181" s="30">
        <f t="shared" si="488"/>
        <v>651.22091359190563</v>
      </c>
    </row>
    <row r="2182" spans="1:29" x14ac:dyDescent="0.35">
      <c r="A2182" s="5">
        <v>45130.82717434028</v>
      </c>
      <c r="B2182" s="1">
        <v>1</v>
      </c>
      <c r="C2182" s="6">
        <v>1182.96</v>
      </c>
      <c r="D2182" s="6">
        <v>1</v>
      </c>
      <c r="E2182" s="7" t="s">
        <v>19</v>
      </c>
      <c r="F2182" s="5">
        <v>45131.370944131944</v>
      </c>
      <c r="G2182" s="1">
        <v>1</v>
      </c>
      <c r="H2182" s="5">
        <v>45126.697429548614</v>
      </c>
      <c r="I2182" s="7" t="s">
        <v>41</v>
      </c>
      <c r="J2182" s="7"/>
      <c r="K2182" s="7" t="s">
        <v>35</v>
      </c>
      <c r="L2182" s="7" t="s">
        <v>31</v>
      </c>
      <c r="M2182" s="7" t="s">
        <v>58</v>
      </c>
      <c r="N2182" s="7" t="s">
        <v>33</v>
      </c>
      <c r="O2182" s="7" t="s">
        <v>47</v>
      </c>
      <c r="P2182" s="25">
        <f t="shared" si="489"/>
        <v>2181</v>
      </c>
      <c r="Q2182" s="28">
        <f t="shared" si="486"/>
        <v>45108</v>
      </c>
      <c r="R2182" s="28" t="str">
        <f t="shared" si="476"/>
        <v>OTA</v>
      </c>
      <c r="S2182" s="28" t="str">
        <f t="shared" si="477"/>
        <v>OTA</v>
      </c>
      <c r="T2182" s="29">
        <f t="shared" si="478"/>
        <v>7.326007326007326E-4</v>
      </c>
      <c r="U2182" s="29">
        <f t="shared" si="487"/>
        <v>7.326007326007326E-4</v>
      </c>
      <c r="V2182" s="30">
        <f t="shared" si="479"/>
        <v>177.44399999999999</v>
      </c>
      <c r="W2182" s="30">
        <f t="shared" si="480"/>
        <v>0</v>
      </c>
      <c r="X2182" s="30">
        <f t="shared" si="481"/>
        <v>0</v>
      </c>
      <c r="Y2182" s="30">
        <f t="shared" si="482"/>
        <v>21.293279999999999</v>
      </c>
      <c r="Z2182" s="30">
        <f t="shared" si="483"/>
        <v>115</v>
      </c>
      <c r="AA2182" s="30">
        <f t="shared" si="484"/>
        <v>1.4652014652014651</v>
      </c>
      <c r="AB2182" s="30">
        <f t="shared" si="485"/>
        <v>0</v>
      </c>
      <c r="AC2182" s="30">
        <f t="shared" si="488"/>
        <v>867.75751853479858</v>
      </c>
    </row>
    <row r="2183" spans="1:29" x14ac:dyDescent="0.35">
      <c r="A2183" s="5">
        <v>45130.691187326389</v>
      </c>
      <c r="B2183" s="1">
        <v>2</v>
      </c>
      <c r="C2183" s="6">
        <v>3672.51</v>
      </c>
      <c r="D2183" s="6">
        <v>1</v>
      </c>
      <c r="E2183" s="7" t="s">
        <v>19</v>
      </c>
      <c r="F2183" s="5">
        <v>45132.384404270837</v>
      </c>
      <c r="G2183" s="1">
        <v>4</v>
      </c>
      <c r="H2183" s="5">
        <v>44975.926533738428</v>
      </c>
      <c r="I2183" s="7" t="s">
        <v>44</v>
      </c>
      <c r="J2183" s="7"/>
      <c r="K2183" s="7" t="s">
        <v>35</v>
      </c>
      <c r="L2183" s="7" t="s">
        <v>31</v>
      </c>
      <c r="M2183" s="7" t="s">
        <v>32</v>
      </c>
      <c r="N2183" s="7" t="s">
        <v>33</v>
      </c>
      <c r="O2183" s="7" t="s">
        <v>81</v>
      </c>
      <c r="P2183" s="25">
        <f t="shared" si="489"/>
        <v>2182</v>
      </c>
      <c r="Q2183" s="28">
        <f t="shared" si="486"/>
        <v>45108</v>
      </c>
      <c r="R2183" s="28" t="str">
        <f t="shared" si="476"/>
        <v>OTA</v>
      </c>
      <c r="S2183" s="28" t="str">
        <f t="shared" si="477"/>
        <v>OTA</v>
      </c>
      <c r="T2183" s="29">
        <f t="shared" si="478"/>
        <v>1.4652014652014652E-3</v>
      </c>
      <c r="U2183" s="29">
        <f t="shared" si="487"/>
        <v>1.4652014652014652E-3</v>
      </c>
      <c r="V2183" s="30">
        <f t="shared" si="479"/>
        <v>550.87649999999996</v>
      </c>
      <c r="W2183" s="30">
        <f t="shared" si="480"/>
        <v>0</v>
      </c>
      <c r="X2183" s="30">
        <f t="shared" si="481"/>
        <v>0</v>
      </c>
      <c r="Y2183" s="30">
        <f t="shared" si="482"/>
        <v>66.105180000000004</v>
      </c>
      <c r="Z2183" s="30">
        <f t="shared" si="483"/>
        <v>153.33333333333331</v>
      </c>
      <c r="AA2183" s="30">
        <f t="shared" si="484"/>
        <v>2.9304029304029302</v>
      </c>
      <c r="AB2183" s="30">
        <f t="shared" si="485"/>
        <v>0</v>
      </c>
      <c r="AC2183" s="30">
        <f t="shared" si="488"/>
        <v>2899.2645837362638</v>
      </c>
    </row>
    <row r="2184" spans="1:29" x14ac:dyDescent="0.35">
      <c r="A2184" s="5">
        <v>45130.76473328704</v>
      </c>
      <c r="B2184" s="1">
        <v>3</v>
      </c>
      <c r="C2184" s="6">
        <v>4967.1899999999996</v>
      </c>
      <c r="D2184" s="6">
        <v>1</v>
      </c>
      <c r="E2184" s="7" t="s">
        <v>19</v>
      </c>
      <c r="F2184" s="5">
        <v>45133.334778599536</v>
      </c>
      <c r="G2184" s="1">
        <v>4</v>
      </c>
      <c r="H2184" s="5">
        <v>45022.895622858799</v>
      </c>
      <c r="I2184" s="7" t="s">
        <v>44</v>
      </c>
      <c r="J2184" s="7"/>
      <c r="K2184" s="7" t="s">
        <v>50</v>
      </c>
      <c r="L2184" s="7" t="s">
        <v>31</v>
      </c>
      <c r="M2184" s="7" t="s">
        <v>32</v>
      </c>
      <c r="N2184" s="7" t="s">
        <v>23</v>
      </c>
      <c r="O2184" s="7" t="s">
        <v>51</v>
      </c>
      <c r="P2184" s="25">
        <f t="shared" si="489"/>
        <v>2183</v>
      </c>
      <c r="Q2184" s="28">
        <f t="shared" si="486"/>
        <v>45108</v>
      </c>
      <c r="R2184" s="28" t="str">
        <f t="shared" si="476"/>
        <v>OTA</v>
      </c>
      <c r="S2184" s="28" t="str">
        <f t="shared" si="477"/>
        <v>OTA</v>
      </c>
      <c r="T2184" s="29">
        <f t="shared" si="478"/>
        <v>2.1978021978021978E-3</v>
      </c>
      <c r="U2184" s="29">
        <f t="shared" si="487"/>
        <v>2.1978021978021978E-3</v>
      </c>
      <c r="V2184" s="30">
        <f t="shared" si="479"/>
        <v>745.07849999999996</v>
      </c>
      <c r="W2184" s="30">
        <f t="shared" si="480"/>
        <v>0</v>
      </c>
      <c r="X2184" s="30">
        <f t="shared" si="481"/>
        <v>0</v>
      </c>
      <c r="Y2184" s="30">
        <f t="shared" si="482"/>
        <v>89.409419999999983</v>
      </c>
      <c r="Z2184" s="30">
        <f t="shared" si="483"/>
        <v>191.66666666666666</v>
      </c>
      <c r="AA2184" s="30">
        <f t="shared" si="484"/>
        <v>4.395604395604396</v>
      </c>
      <c r="AB2184" s="30">
        <f t="shared" si="485"/>
        <v>0</v>
      </c>
      <c r="AC2184" s="30">
        <f t="shared" si="488"/>
        <v>3936.639808937729</v>
      </c>
    </row>
    <row r="2185" spans="1:29" x14ac:dyDescent="0.35">
      <c r="A2185" s="5">
        <v>45130.819266724538</v>
      </c>
      <c r="B2185" s="1">
        <v>1</v>
      </c>
      <c r="C2185" s="6">
        <v>1724.66</v>
      </c>
      <c r="D2185" s="6">
        <v>1</v>
      </c>
      <c r="E2185" s="7" t="s">
        <v>19</v>
      </c>
      <c r="F2185" s="5">
        <v>45131.370015520835</v>
      </c>
      <c r="G2185" s="1">
        <v>4</v>
      </c>
      <c r="H2185" s="5">
        <v>45032.504302060188</v>
      </c>
      <c r="I2185" s="7" t="s">
        <v>44</v>
      </c>
      <c r="J2185" s="7"/>
      <c r="K2185" s="7" t="s">
        <v>38</v>
      </c>
      <c r="L2185" s="7" t="s">
        <v>31</v>
      </c>
      <c r="M2185" s="7" t="s">
        <v>32</v>
      </c>
      <c r="N2185" s="7" t="s">
        <v>23</v>
      </c>
      <c r="O2185" s="7" t="s">
        <v>38</v>
      </c>
      <c r="P2185" s="25">
        <f t="shared" si="489"/>
        <v>2184</v>
      </c>
      <c r="Q2185" s="28">
        <f t="shared" si="486"/>
        <v>45108</v>
      </c>
      <c r="R2185" s="28" t="str">
        <f t="shared" si="476"/>
        <v>OTA</v>
      </c>
      <c r="S2185" s="28" t="str">
        <f t="shared" si="477"/>
        <v>OTA</v>
      </c>
      <c r="T2185" s="29">
        <f t="shared" si="478"/>
        <v>7.326007326007326E-4</v>
      </c>
      <c r="U2185" s="29">
        <f t="shared" si="487"/>
        <v>7.326007326007326E-4</v>
      </c>
      <c r="V2185" s="30">
        <f t="shared" si="479"/>
        <v>258.69900000000001</v>
      </c>
      <c r="W2185" s="30">
        <f t="shared" si="480"/>
        <v>0</v>
      </c>
      <c r="X2185" s="30">
        <f t="shared" si="481"/>
        <v>0</v>
      </c>
      <c r="Y2185" s="30">
        <f t="shared" si="482"/>
        <v>31.043879999999998</v>
      </c>
      <c r="Z2185" s="30">
        <f t="shared" si="483"/>
        <v>115</v>
      </c>
      <c r="AA2185" s="30">
        <f t="shared" si="484"/>
        <v>1.4652014652014651</v>
      </c>
      <c r="AB2185" s="30">
        <f t="shared" si="485"/>
        <v>0</v>
      </c>
      <c r="AC2185" s="30">
        <f t="shared" si="488"/>
        <v>1318.4519185347986</v>
      </c>
    </row>
    <row r="2186" spans="1:29" x14ac:dyDescent="0.35">
      <c r="A2186" s="5">
        <v>45130.593323634261</v>
      </c>
      <c r="B2186" s="1">
        <v>2</v>
      </c>
      <c r="C2186" s="6">
        <v>1599.11</v>
      </c>
      <c r="D2186" s="6">
        <v>1</v>
      </c>
      <c r="E2186" s="7" t="s">
        <v>19</v>
      </c>
      <c r="F2186" s="5">
        <v>45132.453303136572</v>
      </c>
      <c r="G2186" s="1">
        <v>2</v>
      </c>
      <c r="H2186" s="5">
        <v>45117.735928807873</v>
      </c>
      <c r="I2186" s="7" t="s">
        <v>48</v>
      </c>
      <c r="J2186" s="7"/>
      <c r="K2186" s="7" t="s">
        <v>30</v>
      </c>
      <c r="L2186" s="7" t="s">
        <v>31</v>
      </c>
      <c r="M2186" s="7" t="s">
        <v>34</v>
      </c>
      <c r="N2186" s="7" t="s">
        <v>33</v>
      </c>
      <c r="O2186" s="7" t="s">
        <v>30</v>
      </c>
      <c r="P2186" s="25">
        <f t="shared" si="489"/>
        <v>2185</v>
      </c>
      <c r="Q2186" s="28">
        <f t="shared" si="486"/>
        <v>45108</v>
      </c>
      <c r="R2186" s="28" t="str">
        <f t="shared" si="476"/>
        <v>OTA</v>
      </c>
      <c r="S2186" s="28" t="str">
        <f t="shared" si="477"/>
        <v>OTA</v>
      </c>
      <c r="T2186" s="29">
        <f t="shared" si="478"/>
        <v>1.4652014652014652E-3</v>
      </c>
      <c r="U2186" s="29">
        <f t="shared" si="487"/>
        <v>1.4652014652014652E-3</v>
      </c>
      <c r="V2186" s="30">
        <f t="shared" si="479"/>
        <v>239.86649999999997</v>
      </c>
      <c r="W2186" s="30">
        <f t="shared" si="480"/>
        <v>0</v>
      </c>
      <c r="X2186" s="30">
        <f t="shared" si="481"/>
        <v>0</v>
      </c>
      <c r="Y2186" s="30">
        <f t="shared" si="482"/>
        <v>28.783979999999996</v>
      </c>
      <c r="Z2186" s="30">
        <f t="shared" si="483"/>
        <v>153.33333333333331</v>
      </c>
      <c r="AA2186" s="30">
        <f t="shared" si="484"/>
        <v>2.9304029304029302</v>
      </c>
      <c r="AB2186" s="30">
        <f t="shared" si="485"/>
        <v>0</v>
      </c>
      <c r="AC2186" s="30">
        <f t="shared" si="488"/>
        <v>1174.1957837362638</v>
      </c>
    </row>
    <row r="2187" spans="1:29" x14ac:dyDescent="0.35">
      <c r="A2187" s="5">
        <v>45131.203281712966</v>
      </c>
      <c r="B2187" s="1">
        <v>3</v>
      </c>
      <c r="C2187" s="6">
        <v>2674.44</v>
      </c>
      <c r="D2187" s="6">
        <v>1</v>
      </c>
      <c r="E2187" s="7" t="s">
        <v>19</v>
      </c>
      <c r="F2187" s="5">
        <v>45133.375764930555</v>
      </c>
      <c r="G2187" s="1">
        <v>2</v>
      </c>
      <c r="H2187" s="5">
        <v>45131.202176273146</v>
      </c>
      <c r="I2187" s="7" t="s">
        <v>48</v>
      </c>
      <c r="J2187" s="7"/>
      <c r="K2187" s="7"/>
      <c r="L2187" s="7" t="s">
        <v>21</v>
      </c>
      <c r="M2187" s="7" t="s">
        <v>52</v>
      </c>
      <c r="N2187" s="7" t="s">
        <v>23</v>
      </c>
      <c r="O2187" s="7" t="s">
        <v>24</v>
      </c>
      <c r="P2187" s="25">
        <f t="shared" si="489"/>
        <v>2186</v>
      </c>
      <c r="Q2187" s="28">
        <f t="shared" si="486"/>
        <v>45108</v>
      </c>
      <c r="R2187" s="28" t="str">
        <f t="shared" si="476"/>
        <v>WEB</v>
      </c>
      <c r="S2187" s="28" t="str">
        <f t="shared" si="477"/>
        <v>OFFLINE</v>
      </c>
      <c r="T2187" s="29">
        <f t="shared" si="478"/>
        <v>5.0590219224283303E-3</v>
      </c>
      <c r="U2187" s="29">
        <f t="shared" si="487"/>
        <v>5.0590219224283303E-3</v>
      </c>
      <c r="V2187" s="30">
        <f t="shared" si="479"/>
        <v>0</v>
      </c>
      <c r="W2187" s="30">
        <f t="shared" si="480"/>
        <v>0</v>
      </c>
      <c r="X2187" s="30">
        <f t="shared" si="481"/>
        <v>0</v>
      </c>
      <c r="Y2187" s="30">
        <f t="shared" si="482"/>
        <v>37.442160000000001</v>
      </c>
      <c r="Z2187" s="30">
        <f t="shared" si="483"/>
        <v>191.66666666666666</v>
      </c>
      <c r="AA2187" s="30">
        <f t="shared" si="484"/>
        <v>0</v>
      </c>
      <c r="AB2187" s="30">
        <f t="shared" si="485"/>
        <v>0</v>
      </c>
      <c r="AC2187" s="30">
        <f t="shared" si="488"/>
        <v>2445.3311733333335</v>
      </c>
    </row>
    <row r="2188" spans="1:29" x14ac:dyDescent="0.35">
      <c r="A2188" s="5">
        <v>45130.691004386572</v>
      </c>
      <c r="B2188" s="1">
        <v>1</v>
      </c>
      <c r="C2188" s="6">
        <v>1414.29</v>
      </c>
      <c r="D2188" s="6">
        <v>1</v>
      </c>
      <c r="E2188" s="7" t="s">
        <v>19</v>
      </c>
      <c r="F2188" s="5">
        <v>45131.421947858798</v>
      </c>
      <c r="G2188" s="1">
        <v>4</v>
      </c>
      <c r="H2188" s="5">
        <v>45095.722350601849</v>
      </c>
      <c r="I2188" s="7" t="s">
        <v>63</v>
      </c>
      <c r="J2188" s="7"/>
      <c r="K2188" s="7" t="s">
        <v>30</v>
      </c>
      <c r="L2188" s="7" t="s">
        <v>31</v>
      </c>
      <c r="M2188" s="7" t="s">
        <v>34</v>
      </c>
      <c r="N2188" s="7" t="s">
        <v>33</v>
      </c>
      <c r="O2188" s="7" t="s">
        <v>30</v>
      </c>
      <c r="P2188" s="25">
        <f t="shared" si="489"/>
        <v>2187</v>
      </c>
      <c r="Q2188" s="28">
        <f t="shared" si="486"/>
        <v>45108</v>
      </c>
      <c r="R2188" s="28" t="str">
        <f t="shared" si="476"/>
        <v>OTA</v>
      </c>
      <c r="S2188" s="28" t="str">
        <f t="shared" si="477"/>
        <v>OTA</v>
      </c>
      <c r="T2188" s="29">
        <f t="shared" si="478"/>
        <v>7.326007326007326E-4</v>
      </c>
      <c r="U2188" s="29">
        <f t="shared" si="487"/>
        <v>7.326007326007326E-4</v>
      </c>
      <c r="V2188" s="30">
        <f t="shared" si="479"/>
        <v>212.14349999999999</v>
      </c>
      <c r="W2188" s="30">
        <f t="shared" si="480"/>
        <v>0</v>
      </c>
      <c r="X2188" s="30">
        <f t="shared" si="481"/>
        <v>0</v>
      </c>
      <c r="Y2188" s="30">
        <f t="shared" si="482"/>
        <v>25.457219999999996</v>
      </c>
      <c r="Z2188" s="30">
        <f t="shared" si="483"/>
        <v>115</v>
      </c>
      <c r="AA2188" s="30">
        <f t="shared" si="484"/>
        <v>1.4652014652014651</v>
      </c>
      <c r="AB2188" s="30">
        <f t="shared" si="485"/>
        <v>0</v>
      </c>
      <c r="AC2188" s="30">
        <f t="shared" si="488"/>
        <v>1060.2240785347985</v>
      </c>
    </row>
    <row r="2189" spans="1:29" x14ac:dyDescent="0.35">
      <c r="A2189" s="5">
        <v>45130.742981006944</v>
      </c>
      <c r="B2189" s="1">
        <v>2</v>
      </c>
      <c r="C2189" s="6">
        <v>3616.07</v>
      </c>
      <c r="D2189" s="6">
        <v>1</v>
      </c>
      <c r="E2189" s="7" t="s">
        <v>19</v>
      </c>
      <c r="F2189" s="5">
        <v>45132.350340844911</v>
      </c>
      <c r="G2189" s="1">
        <v>6</v>
      </c>
      <c r="H2189" s="5">
        <v>44964.545328460648</v>
      </c>
      <c r="I2189" s="7" t="s">
        <v>80</v>
      </c>
      <c r="J2189" s="7"/>
      <c r="K2189" s="7" t="s">
        <v>30</v>
      </c>
      <c r="L2189" s="7" t="s">
        <v>31</v>
      </c>
      <c r="M2189" s="7" t="s">
        <v>32</v>
      </c>
      <c r="N2189" s="7" t="s">
        <v>33</v>
      </c>
      <c r="O2189" s="7" t="s">
        <v>30</v>
      </c>
      <c r="P2189" s="25">
        <f t="shared" si="489"/>
        <v>2188</v>
      </c>
      <c r="Q2189" s="28">
        <f t="shared" si="486"/>
        <v>45108</v>
      </c>
      <c r="R2189" s="28" t="str">
        <f t="shared" si="476"/>
        <v>OTA</v>
      </c>
      <c r="S2189" s="28" t="str">
        <f t="shared" si="477"/>
        <v>OTA</v>
      </c>
      <c r="T2189" s="29">
        <f t="shared" si="478"/>
        <v>1.4652014652014652E-3</v>
      </c>
      <c r="U2189" s="29">
        <f t="shared" si="487"/>
        <v>1.4652014652014652E-3</v>
      </c>
      <c r="V2189" s="30">
        <f t="shared" si="479"/>
        <v>542.41049999999996</v>
      </c>
      <c r="W2189" s="30">
        <f t="shared" si="480"/>
        <v>0</v>
      </c>
      <c r="X2189" s="30">
        <f t="shared" si="481"/>
        <v>0</v>
      </c>
      <c r="Y2189" s="30">
        <f t="shared" si="482"/>
        <v>65.089259999999996</v>
      </c>
      <c r="Z2189" s="30">
        <f t="shared" si="483"/>
        <v>153.33333333333331</v>
      </c>
      <c r="AA2189" s="30">
        <f t="shared" si="484"/>
        <v>2.9304029304029302</v>
      </c>
      <c r="AB2189" s="30">
        <f t="shared" si="485"/>
        <v>0</v>
      </c>
      <c r="AC2189" s="30">
        <f t="shared" si="488"/>
        <v>2852.3065037362639</v>
      </c>
    </row>
    <row r="2190" spans="1:29" x14ac:dyDescent="0.35">
      <c r="A2190" s="5">
        <v>45130.924423113429</v>
      </c>
      <c r="B2190" s="1">
        <v>1</v>
      </c>
      <c r="C2190" s="6">
        <v>413.62</v>
      </c>
      <c r="D2190" s="6">
        <v>1</v>
      </c>
      <c r="E2190" s="7" t="s">
        <v>19</v>
      </c>
      <c r="F2190" s="5">
        <v>45131.377884687499</v>
      </c>
      <c r="G2190" s="1">
        <v>1</v>
      </c>
      <c r="H2190" s="5">
        <v>45124.699446469909</v>
      </c>
      <c r="I2190" s="7" t="s">
        <v>49</v>
      </c>
      <c r="J2190" s="7"/>
      <c r="K2190" s="7" t="s">
        <v>50</v>
      </c>
      <c r="L2190" s="7" t="s">
        <v>31</v>
      </c>
      <c r="M2190" s="7" t="s">
        <v>32</v>
      </c>
      <c r="N2190" s="7" t="s">
        <v>33</v>
      </c>
      <c r="O2190" s="7" t="s">
        <v>51</v>
      </c>
      <c r="P2190" s="25">
        <f t="shared" si="489"/>
        <v>2189</v>
      </c>
      <c r="Q2190" s="28">
        <f t="shared" si="486"/>
        <v>45108</v>
      </c>
      <c r="R2190" s="28" t="str">
        <f t="shared" si="476"/>
        <v>OTA</v>
      </c>
      <c r="S2190" s="28" t="str">
        <f t="shared" si="477"/>
        <v>OTA</v>
      </c>
      <c r="T2190" s="29">
        <f t="shared" si="478"/>
        <v>7.326007326007326E-4</v>
      </c>
      <c r="U2190" s="29">
        <f t="shared" si="487"/>
        <v>7.326007326007326E-4</v>
      </c>
      <c r="V2190" s="30">
        <f t="shared" si="479"/>
        <v>62.042999999999999</v>
      </c>
      <c r="W2190" s="30">
        <f t="shared" si="480"/>
        <v>0</v>
      </c>
      <c r="X2190" s="30">
        <f t="shared" si="481"/>
        <v>0</v>
      </c>
      <c r="Y2190" s="30">
        <f t="shared" si="482"/>
        <v>7.4451599999999996</v>
      </c>
      <c r="Z2190" s="30">
        <f t="shared" si="483"/>
        <v>115</v>
      </c>
      <c r="AA2190" s="30">
        <f t="shared" si="484"/>
        <v>1.4652014652014651</v>
      </c>
      <c r="AB2190" s="30">
        <f t="shared" si="485"/>
        <v>0</v>
      </c>
      <c r="AC2190" s="30">
        <f t="shared" si="488"/>
        <v>227.66663853479855</v>
      </c>
    </row>
    <row r="2191" spans="1:29" x14ac:dyDescent="0.35">
      <c r="A2191" s="5">
        <v>45130.717343449076</v>
      </c>
      <c r="B2191" s="1">
        <v>3</v>
      </c>
      <c r="C2191" s="6">
        <v>1341.78</v>
      </c>
      <c r="D2191" s="6">
        <v>1</v>
      </c>
      <c r="E2191" s="7" t="s">
        <v>19</v>
      </c>
      <c r="F2191" s="5">
        <v>45133.25</v>
      </c>
      <c r="G2191" s="1">
        <v>1</v>
      </c>
      <c r="H2191" s="5">
        <v>45084.250823877315</v>
      </c>
      <c r="I2191" s="7" t="s">
        <v>49</v>
      </c>
      <c r="J2191" s="7"/>
      <c r="K2191" s="7" t="s">
        <v>50</v>
      </c>
      <c r="L2191" s="7" t="s">
        <v>31</v>
      </c>
      <c r="M2191" s="7" t="s">
        <v>32</v>
      </c>
      <c r="N2191" s="7" t="s">
        <v>28</v>
      </c>
      <c r="O2191" s="7" t="s">
        <v>51</v>
      </c>
      <c r="P2191" s="25">
        <f t="shared" si="489"/>
        <v>2190</v>
      </c>
      <c r="Q2191" s="28">
        <f t="shared" si="486"/>
        <v>45108</v>
      </c>
      <c r="R2191" s="28" t="str">
        <f t="shared" si="476"/>
        <v>OTA</v>
      </c>
      <c r="S2191" s="28" t="str">
        <f t="shared" si="477"/>
        <v>OTA</v>
      </c>
      <c r="T2191" s="29">
        <f t="shared" si="478"/>
        <v>2.1978021978021978E-3</v>
      </c>
      <c r="U2191" s="29">
        <f t="shared" si="487"/>
        <v>2.1978021978021978E-3</v>
      </c>
      <c r="V2191" s="30">
        <f t="shared" si="479"/>
        <v>201.267</v>
      </c>
      <c r="W2191" s="30">
        <f t="shared" si="480"/>
        <v>0</v>
      </c>
      <c r="X2191" s="30">
        <f t="shared" si="481"/>
        <v>0</v>
      </c>
      <c r="Y2191" s="30">
        <f t="shared" si="482"/>
        <v>24.152039999999996</v>
      </c>
      <c r="Z2191" s="30">
        <f t="shared" si="483"/>
        <v>191.66666666666666</v>
      </c>
      <c r="AA2191" s="30">
        <f t="shared" si="484"/>
        <v>4.395604395604396</v>
      </c>
      <c r="AB2191" s="30">
        <f t="shared" si="485"/>
        <v>0</v>
      </c>
      <c r="AC2191" s="30">
        <f t="shared" si="488"/>
        <v>920.29868893772891</v>
      </c>
    </row>
    <row r="2192" spans="1:29" x14ac:dyDescent="0.35">
      <c r="A2192" s="5">
        <v>45130.762005300923</v>
      </c>
      <c r="B2192" s="1">
        <v>1</v>
      </c>
      <c r="C2192" s="6">
        <v>598.66</v>
      </c>
      <c r="D2192" s="6">
        <v>1</v>
      </c>
      <c r="E2192" s="7" t="s">
        <v>19</v>
      </c>
      <c r="F2192" s="5">
        <v>45131.328163518519</v>
      </c>
      <c r="G2192" s="1">
        <v>1</v>
      </c>
      <c r="H2192" s="5">
        <v>45047.610894768521</v>
      </c>
      <c r="I2192" s="7" t="s">
        <v>49</v>
      </c>
      <c r="J2192" s="7"/>
      <c r="K2192" s="7" t="s">
        <v>30</v>
      </c>
      <c r="L2192" s="7" t="s">
        <v>31</v>
      </c>
      <c r="M2192" s="7" t="s">
        <v>34</v>
      </c>
      <c r="N2192" s="7" t="s">
        <v>33</v>
      </c>
      <c r="O2192" s="7" t="s">
        <v>30</v>
      </c>
      <c r="P2192" s="25">
        <f t="shared" si="489"/>
        <v>2191</v>
      </c>
      <c r="Q2192" s="28">
        <f t="shared" si="486"/>
        <v>45108</v>
      </c>
      <c r="R2192" s="28" t="str">
        <f t="shared" si="476"/>
        <v>OTA</v>
      </c>
      <c r="S2192" s="28" t="str">
        <f t="shared" si="477"/>
        <v>OTA</v>
      </c>
      <c r="T2192" s="29">
        <f t="shared" si="478"/>
        <v>7.326007326007326E-4</v>
      </c>
      <c r="U2192" s="29">
        <f t="shared" si="487"/>
        <v>7.326007326007326E-4</v>
      </c>
      <c r="V2192" s="30">
        <f t="shared" si="479"/>
        <v>89.798999999999992</v>
      </c>
      <c r="W2192" s="30">
        <f t="shared" si="480"/>
        <v>0</v>
      </c>
      <c r="X2192" s="30">
        <f t="shared" si="481"/>
        <v>0</v>
      </c>
      <c r="Y2192" s="30">
        <f t="shared" si="482"/>
        <v>10.775879999999999</v>
      </c>
      <c r="Z2192" s="30">
        <f t="shared" si="483"/>
        <v>115</v>
      </c>
      <c r="AA2192" s="30">
        <f t="shared" si="484"/>
        <v>1.4652014652014651</v>
      </c>
      <c r="AB2192" s="30">
        <f t="shared" si="485"/>
        <v>0</v>
      </c>
      <c r="AC2192" s="30">
        <f t="shared" si="488"/>
        <v>381.6199185347985</v>
      </c>
    </row>
    <row r="2193" spans="1:29" x14ac:dyDescent="0.35">
      <c r="A2193" s="5">
        <v>45130.861389398146</v>
      </c>
      <c r="B2193" s="1">
        <v>1</v>
      </c>
      <c r="C2193" s="6">
        <v>578.57000000000005</v>
      </c>
      <c r="D2193" s="6">
        <v>1</v>
      </c>
      <c r="E2193" s="7" t="s">
        <v>19</v>
      </c>
      <c r="F2193" s="5">
        <v>45131.457651770834</v>
      </c>
      <c r="G2193" s="1">
        <v>1</v>
      </c>
      <c r="H2193" s="5">
        <v>45014.648399618054</v>
      </c>
      <c r="I2193" s="7" t="s">
        <v>49</v>
      </c>
      <c r="J2193" s="7"/>
      <c r="K2193" s="7" t="s">
        <v>30</v>
      </c>
      <c r="L2193" s="7" t="s">
        <v>31</v>
      </c>
      <c r="M2193" s="7" t="s">
        <v>34</v>
      </c>
      <c r="N2193" s="7" t="s">
        <v>33</v>
      </c>
      <c r="O2193" s="7" t="s">
        <v>30</v>
      </c>
      <c r="P2193" s="25">
        <f t="shared" si="489"/>
        <v>2192</v>
      </c>
      <c r="Q2193" s="28">
        <f t="shared" si="486"/>
        <v>45108</v>
      </c>
      <c r="R2193" s="28" t="str">
        <f t="shared" si="476"/>
        <v>OTA</v>
      </c>
      <c r="S2193" s="28" t="str">
        <f t="shared" si="477"/>
        <v>OTA</v>
      </c>
      <c r="T2193" s="29">
        <f t="shared" si="478"/>
        <v>7.326007326007326E-4</v>
      </c>
      <c r="U2193" s="29">
        <f t="shared" si="487"/>
        <v>7.326007326007326E-4</v>
      </c>
      <c r="V2193" s="30">
        <f t="shared" si="479"/>
        <v>86.785499999999999</v>
      </c>
      <c r="W2193" s="30">
        <f t="shared" si="480"/>
        <v>0</v>
      </c>
      <c r="X2193" s="30">
        <f t="shared" si="481"/>
        <v>0</v>
      </c>
      <c r="Y2193" s="30">
        <f t="shared" si="482"/>
        <v>10.414260000000001</v>
      </c>
      <c r="Z2193" s="30">
        <f t="shared" si="483"/>
        <v>115</v>
      </c>
      <c r="AA2193" s="30">
        <f t="shared" si="484"/>
        <v>1.4652014652014651</v>
      </c>
      <c r="AB2193" s="30">
        <f t="shared" si="485"/>
        <v>0</v>
      </c>
      <c r="AC2193" s="30">
        <f t="shared" si="488"/>
        <v>364.90503853479856</v>
      </c>
    </row>
    <row r="2194" spans="1:29" x14ac:dyDescent="0.35">
      <c r="A2194" s="5">
        <v>45130.737374999997</v>
      </c>
      <c r="B2194" s="1">
        <v>3</v>
      </c>
      <c r="C2194" s="6">
        <v>1285</v>
      </c>
      <c r="D2194" s="6">
        <v>1</v>
      </c>
      <c r="E2194" s="7" t="s">
        <v>19</v>
      </c>
      <c r="F2194" s="5">
        <v>45133.29330646991</v>
      </c>
      <c r="G2194" s="1">
        <v>1</v>
      </c>
      <c r="H2194" s="5">
        <v>45130.633253344909</v>
      </c>
      <c r="I2194" s="7" t="s">
        <v>49</v>
      </c>
      <c r="J2194" s="7"/>
      <c r="K2194" s="7"/>
      <c r="L2194" s="7" t="s">
        <v>21</v>
      </c>
      <c r="M2194" s="7" t="s">
        <v>64</v>
      </c>
      <c r="N2194" s="7" t="s">
        <v>28</v>
      </c>
      <c r="O2194" s="7" t="s">
        <v>46</v>
      </c>
      <c r="P2194" s="25">
        <f t="shared" si="489"/>
        <v>2193</v>
      </c>
      <c r="Q2194" s="28">
        <f t="shared" si="486"/>
        <v>45108</v>
      </c>
      <c r="R2194" s="28" t="str">
        <f t="shared" si="476"/>
        <v>WEB</v>
      </c>
      <c r="S2194" s="28" t="str">
        <f t="shared" si="477"/>
        <v>WEBSITE</v>
      </c>
      <c r="T2194" s="29">
        <f t="shared" si="478"/>
        <v>5.0590219224283303E-3</v>
      </c>
      <c r="U2194" s="29">
        <f t="shared" si="487"/>
        <v>5.0590219224283303E-3</v>
      </c>
      <c r="V2194" s="30">
        <f t="shared" si="479"/>
        <v>12.85</v>
      </c>
      <c r="W2194" s="30">
        <f t="shared" si="480"/>
        <v>50</v>
      </c>
      <c r="X2194" s="30">
        <f t="shared" si="481"/>
        <v>0</v>
      </c>
      <c r="Y2194" s="30">
        <f t="shared" si="482"/>
        <v>17.990000000000002</v>
      </c>
      <c r="Z2194" s="30">
        <f t="shared" si="483"/>
        <v>191.66666666666666</v>
      </c>
      <c r="AA2194" s="30">
        <f t="shared" si="484"/>
        <v>50.590219224283302</v>
      </c>
      <c r="AB2194" s="30">
        <f t="shared" si="485"/>
        <v>0</v>
      </c>
      <c r="AC2194" s="30">
        <f t="shared" si="488"/>
        <v>961.90311410904997</v>
      </c>
    </row>
    <row r="2195" spans="1:29" x14ac:dyDescent="0.35">
      <c r="A2195" s="5">
        <v>45130.733652071758</v>
      </c>
      <c r="B2195" s="1">
        <v>5</v>
      </c>
      <c r="C2195" s="6">
        <v>1983.74</v>
      </c>
      <c r="D2195" s="6">
        <v>1</v>
      </c>
      <c r="E2195" s="7" t="s">
        <v>19</v>
      </c>
      <c r="F2195" s="5">
        <v>45135.433322962963</v>
      </c>
      <c r="G2195" s="1">
        <v>1</v>
      </c>
      <c r="H2195" s="5">
        <v>45106.33833604167</v>
      </c>
      <c r="I2195" s="7" t="s">
        <v>49</v>
      </c>
      <c r="J2195" s="7"/>
      <c r="K2195" s="7" t="s">
        <v>38</v>
      </c>
      <c r="L2195" s="7" t="s">
        <v>31</v>
      </c>
      <c r="M2195" s="7" t="s">
        <v>34</v>
      </c>
      <c r="N2195" s="7" t="s">
        <v>23</v>
      </c>
      <c r="O2195" s="7" t="s">
        <v>38</v>
      </c>
      <c r="P2195" s="25">
        <f t="shared" si="489"/>
        <v>2194</v>
      </c>
      <c r="Q2195" s="28">
        <f t="shared" si="486"/>
        <v>45108</v>
      </c>
      <c r="R2195" s="28" t="str">
        <f t="shared" si="476"/>
        <v>OTA</v>
      </c>
      <c r="S2195" s="28" t="str">
        <f t="shared" si="477"/>
        <v>OTA</v>
      </c>
      <c r="T2195" s="29">
        <f t="shared" si="478"/>
        <v>3.663003663003663E-3</v>
      </c>
      <c r="U2195" s="29">
        <f t="shared" si="487"/>
        <v>3.663003663003663E-3</v>
      </c>
      <c r="V2195" s="30">
        <f t="shared" si="479"/>
        <v>297.56099999999998</v>
      </c>
      <c r="W2195" s="30">
        <f t="shared" si="480"/>
        <v>0</v>
      </c>
      <c r="X2195" s="30">
        <f t="shared" si="481"/>
        <v>0</v>
      </c>
      <c r="Y2195" s="30">
        <f t="shared" si="482"/>
        <v>35.707319999999996</v>
      </c>
      <c r="Z2195" s="30">
        <f t="shared" si="483"/>
        <v>268.33333333333331</v>
      </c>
      <c r="AA2195" s="30">
        <f t="shared" si="484"/>
        <v>7.3260073260073257</v>
      </c>
      <c r="AB2195" s="30">
        <f t="shared" si="485"/>
        <v>0</v>
      </c>
      <c r="AC2195" s="30">
        <f t="shared" si="488"/>
        <v>1374.8123393406595</v>
      </c>
    </row>
    <row r="2196" spans="1:29" x14ac:dyDescent="0.35">
      <c r="A2196" s="5">
        <v>45130.961413923615</v>
      </c>
      <c r="B2196" s="1">
        <v>2</v>
      </c>
      <c r="C2196" s="6">
        <v>969.1</v>
      </c>
      <c r="D2196" s="6">
        <v>1</v>
      </c>
      <c r="E2196" s="7" t="s">
        <v>19</v>
      </c>
      <c r="F2196" s="5">
        <v>45132.402541446761</v>
      </c>
      <c r="G2196" s="1">
        <v>1</v>
      </c>
      <c r="H2196" s="5">
        <v>45102.015060428239</v>
      </c>
      <c r="I2196" s="7" t="s">
        <v>49</v>
      </c>
      <c r="J2196" s="7"/>
      <c r="K2196" s="7" t="s">
        <v>30</v>
      </c>
      <c r="L2196" s="7" t="s">
        <v>31</v>
      </c>
      <c r="M2196" s="7" t="s">
        <v>34</v>
      </c>
      <c r="N2196" s="7" t="s">
        <v>33</v>
      </c>
      <c r="O2196" s="7" t="s">
        <v>30</v>
      </c>
      <c r="P2196" s="25">
        <f t="shared" si="489"/>
        <v>2195</v>
      </c>
      <c r="Q2196" s="28">
        <f t="shared" si="486"/>
        <v>45108</v>
      </c>
      <c r="R2196" s="28" t="str">
        <f t="shared" si="476"/>
        <v>OTA</v>
      </c>
      <c r="S2196" s="28" t="str">
        <f t="shared" si="477"/>
        <v>OTA</v>
      </c>
      <c r="T2196" s="29">
        <f t="shared" si="478"/>
        <v>1.4652014652014652E-3</v>
      </c>
      <c r="U2196" s="29">
        <f t="shared" si="487"/>
        <v>1.4652014652014652E-3</v>
      </c>
      <c r="V2196" s="30">
        <f t="shared" si="479"/>
        <v>145.36500000000001</v>
      </c>
      <c r="W2196" s="30">
        <f t="shared" si="480"/>
        <v>0</v>
      </c>
      <c r="X2196" s="30">
        <f t="shared" si="481"/>
        <v>0</v>
      </c>
      <c r="Y2196" s="30">
        <f t="shared" si="482"/>
        <v>17.4438</v>
      </c>
      <c r="Z2196" s="30">
        <f t="shared" si="483"/>
        <v>153.33333333333331</v>
      </c>
      <c r="AA2196" s="30">
        <f t="shared" si="484"/>
        <v>2.9304029304029302</v>
      </c>
      <c r="AB2196" s="30">
        <f t="shared" si="485"/>
        <v>0</v>
      </c>
      <c r="AC2196" s="30">
        <f t="shared" si="488"/>
        <v>650.02746373626383</v>
      </c>
    </row>
    <row r="2197" spans="1:29" x14ac:dyDescent="0.35">
      <c r="A2197" s="5">
        <v>45131.018030879626</v>
      </c>
      <c r="B2197" s="1">
        <v>1</v>
      </c>
      <c r="C2197" s="6">
        <v>493.66</v>
      </c>
      <c r="D2197" s="6">
        <v>1</v>
      </c>
      <c r="E2197" s="7" t="s">
        <v>19</v>
      </c>
      <c r="F2197" s="5">
        <v>45131.402933912039</v>
      </c>
      <c r="G2197" s="1">
        <v>1</v>
      </c>
      <c r="H2197" s="5">
        <v>45131.016832407404</v>
      </c>
      <c r="I2197" s="7" t="s">
        <v>49</v>
      </c>
      <c r="J2197" s="7"/>
      <c r="K2197" s="7"/>
      <c r="L2197" s="7" t="s">
        <v>21</v>
      </c>
      <c r="M2197" s="7" t="s">
        <v>52</v>
      </c>
      <c r="N2197" s="7" t="s">
        <v>23</v>
      </c>
      <c r="O2197" s="7" t="s">
        <v>24</v>
      </c>
      <c r="P2197" s="25">
        <f t="shared" si="489"/>
        <v>2196</v>
      </c>
      <c r="Q2197" s="28">
        <f t="shared" si="486"/>
        <v>45108</v>
      </c>
      <c r="R2197" s="28" t="str">
        <f t="shared" si="476"/>
        <v>WEB</v>
      </c>
      <c r="S2197" s="28" t="str">
        <f t="shared" si="477"/>
        <v>OFFLINE</v>
      </c>
      <c r="T2197" s="29">
        <f t="shared" si="478"/>
        <v>1.6863406408094434E-3</v>
      </c>
      <c r="U2197" s="29">
        <f t="shared" si="487"/>
        <v>1.6863406408094434E-3</v>
      </c>
      <c r="V2197" s="30">
        <f t="shared" si="479"/>
        <v>0</v>
      </c>
      <c r="W2197" s="30">
        <f t="shared" si="480"/>
        <v>0</v>
      </c>
      <c r="X2197" s="30">
        <f t="shared" si="481"/>
        <v>0</v>
      </c>
      <c r="Y2197" s="30">
        <f t="shared" si="482"/>
        <v>6.9112400000000003</v>
      </c>
      <c r="Z2197" s="30">
        <f t="shared" si="483"/>
        <v>115</v>
      </c>
      <c r="AA2197" s="30">
        <f t="shared" si="484"/>
        <v>0</v>
      </c>
      <c r="AB2197" s="30">
        <f t="shared" si="485"/>
        <v>0</v>
      </c>
      <c r="AC2197" s="30">
        <f t="shared" si="488"/>
        <v>371.74876</v>
      </c>
    </row>
    <row r="2198" spans="1:29" x14ac:dyDescent="0.35">
      <c r="A2198" s="5">
        <v>45130.385511365741</v>
      </c>
      <c r="B2198" s="1">
        <v>3</v>
      </c>
      <c r="C2198" s="6">
        <v>1570.22</v>
      </c>
      <c r="D2198" s="6">
        <v>1</v>
      </c>
      <c r="E2198" s="7" t="s">
        <v>19</v>
      </c>
      <c r="F2198" s="5">
        <v>45133.458333333336</v>
      </c>
      <c r="G2198" s="1">
        <v>1</v>
      </c>
      <c r="H2198" s="5">
        <v>45128.935551585651</v>
      </c>
      <c r="I2198" s="7" t="s">
        <v>53</v>
      </c>
      <c r="J2198" s="7"/>
      <c r="K2198" s="7" t="s">
        <v>50</v>
      </c>
      <c r="L2198" s="7" t="s">
        <v>31</v>
      </c>
      <c r="M2198" s="7" t="s">
        <v>32</v>
      </c>
      <c r="N2198" s="7" t="s">
        <v>23</v>
      </c>
      <c r="O2198" s="7" t="s">
        <v>51</v>
      </c>
      <c r="P2198" s="25">
        <f t="shared" si="489"/>
        <v>2197</v>
      </c>
      <c r="Q2198" s="28">
        <f t="shared" si="486"/>
        <v>45108</v>
      </c>
      <c r="R2198" s="28" t="str">
        <f t="shared" si="476"/>
        <v>OTA</v>
      </c>
      <c r="S2198" s="28" t="str">
        <f t="shared" si="477"/>
        <v>OTA</v>
      </c>
      <c r="T2198" s="29">
        <f t="shared" si="478"/>
        <v>2.1978021978021978E-3</v>
      </c>
      <c r="U2198" s="29">
        <f t="shared" si="487"/>
        <v>2.1978021978021978E-3</v>
      </c>
      <c r="V2198" s="30">
        <f t="shared" si="479"/>
        <v>235.53299999999999</v>
      </c>
      <c r="W2198" s="30">
        <f t="shared" si="480"/>
        <v>0</v>
      </c>
      <c r="X2198" s="30">
        <f t="shared" si="481"/>
        <v>0</v>
      </c>
      <c r="Y2198" s="30">
        <f t="shared" si="482"/>
        <v>28.263959999999997</v>
      </c>
      <c r="Z2198" s="30">
        <f t="shared" si="483"/>
        <v>191.66666666666666</v>
      </c>
      <c r="AA2198" s="30">
        <f t="shared" si="484"/>
        <v>4.395604395604396</v>
      </c>
      <c r="AB2198" s="30">
        <f t="shared" si="485"/>
        <v>0</v>
      </c>
      <c r="AC2198" s="30">
        <f t="shared" si="488"/>
        <v>1110.3607689377291</v>
      </c>
    </row>
    <row r="2199" spans="1:29" x14ac:dyDescent="0.35">
      <c r="A2199" s="5">
        <v>45130.428469050923</v>
      </c>
      <c r="B2199" s="1">
        <v>1</v>
      </c>
      <c r="C2199" s="6">
        <v>571.61</v>
      </c>
      <c r="D2199" s="6">
        <v>1</v>
      </c>
      <c r="E2199" s="7" t="s">
        <v>19</v>
      </c>
      <c r="F2199" s="5">
        <v>45131.422750046295</v>
      </c>
      <c r="G2199" s="1">
        <v>1</v>
      </c>
      <c r="H2199" s="5">
        <v>45129.493970844909</v>
      </c>
      <c r="I2199" s="7" t="s">
        <v>53</v>
      </c>
      <c r="J2199" s="7"/>
      <c r="K2199" s="7"/>
      <c r="L2199" s="7" t="s">
        <v>21</v>
      </c>
      <c r="M2199" s="7" t="s">
        <v>52</v>
      </c>
      <c r="N2199" s="7" t="s">
        <v>28</v>
      </c>
      <c r="O2199" s="7" t="s">
        <v>24</v>
      </c>
      <c r="P2199" s="25">
        <f t="shared" si="489"/>
        <v>2198</v>
      </c>
      <c r="Q2199" s="28">
        <f t="shared" si="486"/>
        <v>45108</v>
      </c>
      <c r="R2199" s="28" t="str">
        <f t="shared" si="476"/>
        <v>WEB</v>
      </c>
      <c r="S2199" s="28" t="str">
        <f t="shared" si="477"/>
        <v>OFFLINE</v>
      </c>
      <c r="T2199" s="29">
        <f t="shared" si="478"/>
        <v>1.6863406408094434E-3</v>
      </c>
      <c r="U2199" s="29">
        <f t="shared" si="487"/>
        <v>1.6863406408094434E-3</v>
      </c>
      <c r="V2199" s="30">
        <f t="shared" si="479"/>
        <v>0</v>
      </c>
      <c r="W2199" s="30">
        <f t="shared" si="480"/>
        <v>0</v>
      </c>
      <c r="X2199" s="30">
        <f t="shared" si="481"/>
        <v>0</v>
      </c>
      <c r="Y2199" s="30">
        <f t="shared" si="482"/>
        <v>8.0025399999999998</v>
      </c>
      <c r="Z2199" s="30">
        <f t="shared" si="483"/>
        <v>115</v>
      </c>
      <c r="AA2199" s="30">
        <f t="shared" si="484"/>
        <v>0</v>
      </c>
      <c r="AB2199" s="30">
        <f t="shared" si="485"/>
        <v>0</v>
      </c>
      <c r="AC2199" s="30">
        <f t="shared" si="488"/>
        <v>448.60746</v>
      </c>
    </row>
    <row r="2200" spans="1:29" x14ac:dyDescent="0.35">
      <c r="A2200" s="5">
        <v>45131.065060069443</v>
      </c>
      <c r="B2200" s="1">
        <v>4</v>
      </c>
      <c r="C2200" s="6">
        <v>2508.29</v>
      </c>
      <c r="D2200" s="6">
        <v>1</v>
      </c>
      <c r="E2200" s="7" t="s">
        <v>19</v>
      </c>
      <c r="F2200" s="5">
        <v>45134.290559907407</v>
      </c>
      <c r="G2200" s="1">
        <v>1</v>
      </c>
      <c r="H2200" s="5">
        <v>45127.626831168978</v>
      </c>
      <c r="I2200" s="7" t="s">
        <v>53</v>
      </c>
      <c r="J2200" s="7"/>
      <c r="K2200" s="7"/>
      <c r="L2200" s="7" t="s">
        <v>21</v>
      </c>
      <c r="M2200" s="7" t="s">
        <v>64</v>
      </c>
      <c r="N2200" s="7" t="s">
        <v>28</v>
      </c>
      <c r="O2200" s="7" t="s">
        <v>46</v>
      </c>
      <c r="P2200" s="25">
        <f t="shared" si="489"/>
        <v>2199</v>
      </c>
      <c r="Q2200" s="28">
        <f t="shared" si="486"/>
        <v>45108</v>
      </c>
      <c r="R2200" s="28" t="str">
        <f t="shared" si="476"/>
        <v>WEB</v>
      </c>
      <c r="S2200" s="28" t="str">
        <f t="shared" si="477"/>
        <v>WEBSITE</v>
      </c>
      <c r="T2200" s="29">
        <f t="shared" si="478"/>
        <v>6.7453625632377737E-3</v>
      </c>
      <c r="U2200" s="29">
        <f t="shared" si="487"/>
        <v>6.7453625632377737E-3</v>
      </c>
      <c r="V2200" s="30">
        <f t="shared" si="479"/>
        <v>25.082899999999999</v>
      </c>
      <c r="W2200" s="30">
        <f t="shared" si="480"/>
        <v>50</v>
      </c>
      <c r="X2200" s="30">
        <f t="shared" si="481"/>
        <v>0</v>
      </c>
      <c r="Y2200" s="30">
        <f t="shared" si="482"/>
        <v>35.116059999999997</v>
      </c>
      <c r="Z2200" s="30">
        <f t="shared" si="483"/>
        <v>230</v>
      </c>
      <c r="AA2200" s="30">
        <f t="shared" si="484"/>
        <v>67.453625632377737</v>
      </c>
      <c r="AB2200" s="30">
        <f t="shared" si="485"/>
        <v>0</v>
      </c>
      <c r="AC2200" s="30">
        <f t="shared" si="488"/>
        <v>2100.6374143676221</v>
      </c>
    </row>
    <row r="2201" spans="1:29" x14ac:dyDescent="0.35">
      <c r="A2201" s="5">
        <v>45130.920877187498</v>
      </c>
      <c r="B2201" s="1">
        <v>1</v>
      </c>
      <c r="C2201" s="6">
        <v>589.29</v>
      </c>
      <c r="D2201" s="6">
        <v>1</v>
      </c>
      <c r="E2201" s="7" t="s">
        <v>19</v>
      </c>
      <c r="F2201" s="5">
        <v>45131.289470868054</v>
      </c>
      <c r="G2201" s="1">
        <v>1</v>
      </c>
      <c r="H2201" s="5">
        <v>45125.358131875</v>
      </c>
      <c r="I2201" s="7" t="s">
        <v>53</v>
      </c>
      <c r="J2201" s="7"/>
      <c r="K2201" s="7" t="s">
        <v>30</v>
      </c>
      <c r="L2201" s="7" t="s">
        <v>31</v>
      </c>
      <c r="M2201" s="7" t="s">
        <v>32</v>
      </c>
      <c r="N2201" s="7" t="s">
        <v>33</v>
      </c>
      <c r="O2201" s="7" t="s">
        <v>30</v>
      </c>
      <c r="P2201" s="25">
        <f t="shared" si="489"/>
        <v>2200</v>
      </c>
      <c r="Q2201" s="28">
        <f t="shared" si="486"/>
        <v>45108</v>
      </c>
      <c r="R2201" s="28" t="str">
        <f t="shared" si="476"/>
        <v>OTA</v>
      </c>
      <c r="S2201" s="28" t="str">
        <f t="shared" si="477"/>
        <v>OTA</v>
      </c>
      <c r="T2201" s="29">
        <f t="shared" si="478"/>
        <v>7.326007326007326E-4</v>
      </c>
      <c r="U2201" s="29">
        <f t="shared" si="487"/>
        <v>7.326007326007326E-4</v>
      </c>
      <c r="V2201" s="30">
        <f t="shared" si="479"/>
        <v>88.393499999999989</v>
      </c>
      <c r="W2201" s="30">
        <f t="shared" si="480"/>
        <v>0</v>
      </c>
      <c r="X2201" s="30">
        <f t="shared" si="481"/>
        <v>0</v>
      </c>
      <c r="Y2201" s="30">
        <f t="shared" si="482"/>
        <v>10.607219999999998</v>
      </c>
      <c r="Z2201" s="30">
        <f t="shared" si="483"/>
        <v>115</v>
      </c>
      <c r="AA2201" s="30">
        <f t="shared" si="484"/>
        <v>1.4652014652014651</v>
      </c>
      <c r="AB2201" s="30">
        <f t="shared" si="485"/>
        <v>0</v>
      </c>
      <c r="AC2201" s="30">
        <f t="shared" si="488"/>
        <v>373.8240785347985</v>
      </c>
    </row>
    <row r="2202" spans="1:29" x14ac:dyDescent="0.35">
      <c r="A2202" s="5">
        <v>45131.77522059028</v>
      </c>
      <c r="B2202" s="1">
        <v>1</v>
      </c>
      <c r="C2202" s="6">
        <v>837.32</v>
      </c>
      <c r="D2202" s="6">
        <v>1</v>
      </c>
      <c r="E2202" s="7" t="s">
        <v>19</v>
      </c>
      <c r="F2202" s="5">
        <v>45132.288355266202</v>
      </c>
      <c r="G2202" s="1">
        <v>2</v>
      </c>
      <c r="H2202" s="5">
        <v>45117.46126462963</v>
      </c>
      <c r="I2202" s="7" t="s">
        <v>20</v>
      </c>
      <c r="J2202" s="7"/>
      <c r="K2202" s="7" t="s">
        <v>30</v>
      </c>
      <c r="L2202" s="7" t="s">
        <v>31</v>
      </c>
      <c r="M2202" s="7" t="s">
        <v>34</v>
      </c>
      <c r="N2202" s="7" t="s">
        <v>33</v>
      </c>
      <c r="O2202" s="7" t="s">
        <v>30</v>
      </c>
      <c r="P2202" s="25">
        <f t="shared" si="489"/>
        <v>2201</v>
      </c>
      <c r="Q2202" s="28">
        <f t="shared" si="486"/>
        <v>45108</v>
      </c>
      <c r="R2202" s="28" t="str">
        <f t="shared" si="476"/>
        <v>OTA</v>
      </c>
      <c r="S2202" s="28" t="str">
        <f t="shared" si="477"/>
        <v>OTA</v>
      </c>
      <c r="T2202" s="29">
        <f t="shared" si="478"/>
        <v>7.326007326007326E-4</v>
      </c>
      <c r="U2202" s="29">
        <f t="shared" si="487"/>
        <v>7.326007326007326E-4</v>
      </c>
      <c r="V2202" s="30">
        <f t="shared" si="479"/>
        <v>125.598</v>
      </c>
      <c r="W2202" s="30">
        <f t="shared" si="480"/>
        <v>0</v>
      </c>
      <c r="X2202" s="30">
        <f t="shared" si="481"/>
        <v>0</v>
      </c>
      <c r="Y2202" s="30">
        <f t="shared" si="482"/>
        <v>15.071759999999999</v>
      </c>
      <c r="Z2202" s="30">
        <f t="shared" si="483"/>
        <v>115</v>
      </c>
      <c r="AA2202" s="30">
        <f t="shared" si="484"/>
        <v>1.4652014652014651</v>
      </c>
      <c r="AB2202" s="30">
        <f t="shared" si="485"/>
        <v>0</v>
      </c>
      <c r="AC2202" s="30">
        <f t="shared" si="488"/>
        <v>580.18503853479865</v>
      </c>
    </row>
    <row r="2203" spans="1:29" x14ac:dyDescent="0.35">
      <c r="A2203" s="5">
        <v>45131.670407453705</v>
      </c>
      <c r="B2203" s="1">
        <v>1</v>
      </c>
      <c r="C2203" s="6">
        <v>930.36</v>
      </c>
      <c r="D2203" s="6">
        <v>1</v>
      </c>
      <c r="E2203" s="7" t="s">
        <v>19</v>
      </c>
      <c r="F2203" s="5">
        <v>45132.289904895835</v>
      </c>
      <c r="G2203" s="1">
        <v>2</v>
      </c>
      <c r="H2203" s="5">
        <v>45082.763686412036</v>
      </c>
      <c r="I2203" s="7" t="s">
        <v>20</v>
      </c>
      <c r="J2203" s="7"/>
      <c r="K2203" s="7" t="s">
        <v>30</v>
      </c>
      <c r="L2203" s="7" t="s">
        <v>31</v>
      </c>
      <c r="M2203" s="7" t="s">
        <v>32</v>
      </c>
      <c r="N2203" s="7" t="s">
        <v>33</v>
      </c>
      <c r="O2203" s="7" t="s">
        <v>30</v>
      </c>
      <c r="P2203" s="25">
        <f t="shared" si="489"/>
        <v>2202</v>
      </c>
      <c r="Q2203" s="28">
        <f t="shared" si="486"/>
        <v>45108</v>
      </c>
      <c r="R2203" s="28" t="str">
        <f t="shared" si="476"/>
        <v>OTA</v>
      </c>
      <c r="S2203" s="28" t="str">
        <f t="shared" si="477"/>
        <v>OTA</v>
      </c>
      <c r="T2203" s="29">
        <f t="shared" si="478"/>
        <v>7.326007326007326E-4</v>
      </c>
      <c r="U2203" s="29">
        <f t="shared" si="487"/>
        <v>7.326007326007326E-4</v>
      </c>
      <c r="V2203" s="30">
        <f t="shared" si="479"/>
        <v>139.554</v>
      </c>
      <c r="W2203" s="30">
        <f t="shared" si="480"/>
        <v>0</v>
      </c>
      <c r="X2203" s="30">
        <f t="shared" si="481"/>
        <v>0</v>
      </c>
      <c r="Y2203" s="30">
        <f t="shared" si="482"/>
        <v>16.746479999999998</v>
      </c>
      <c r="Z2203" s="30">
        <f t="shared" si="483"/>
        <v>115</v>
      </c>
      <c r="AA2203" s="30">
        <f t="shared" si="484"/>
        <v>1.4652014652014651</v>
      </c>
      <c r="AB2203" s="30">
        <f t="shared" si="485"/>
        <v>0</v>
      </c>
      <c r="AC2203" s="30">
        <f t="shared" si="488"/>
        <v>657.5943185347985</v>
      </c>
    </row>
    <row r="2204" spans="1:29" x14ac:dyDescent="0.35">
      <c r="A2204" s="5">
        <v>45131.986036122682</v>
      </c>
      <c r="B2204" s="1">
        <v>1</v>
      </c>
      <c r="C2204" s="6">
        <v>736.43</v>
      </c>
      <c r="D2204" s="6">
        <v>1</v>
      </c>
      <c r="E2204" s="7" t="s">
        <v>19</v>
      </c>
      <c r="F2204" s="5">
        <v>45132.454358981478</v>
      </c>
      <c r="G2204" s="1">
        <v>1</v>
      </c>
      <c r="H2204" s="5">
        <v>45131.942102407411</v>
      </c>
      <c r="I2204" s="7" t="s">
        <v>20</v>
      </c>
      <c r="J2204" s="7"/>
      <c r="K2204" s="7"/>
      <c r="L2204" s="7" t="s">
        <v>21</v>
      </c>
      <c r="M2204" s="7" t="s">
        <v>99</v>
      </c>
      <c r="N2204" s="7" t="s">
        <v>23</v>
      </c>
      <c r="O2204" s="7" t="s">
        <v>46</v>
      </c>
      <c r="P2204" s="25">
        <f t="shared" si="489"/>
        <v>2203</v>
      </c>
      <c r="Q2204" s="28">
        <f t="shared" si="486"/>
        <v>45108</v>
      </c>
      <c r="R2204" s="28" t="str">
        <f t="shared" si="476"/>
        <v>WEB</v>
      </c>
      <c r="S2204" s="28" t="str">
        <f t="shared" si="477"/>
        <v>WEBSITE</v>
      </c>
      <c r="T2204" s="29">
        <f t="shared" si="478"/>
        <v>1.6863406408094434E-3</v>
      </c>
      <c r="U2204" s="29">
        <f t="shared" si="487"/>
        <v>1.6863406408094434E-3</v>
      </c>
      <c r="V2204" s="30">
        <f t="shared" si="479"/>
        <v>7.3643000000000001</v>
      </c>
      <c r="W2204" s="30">
        <f t="shared" si="480"/>
        <v>50</v>
      </c>
      <c r="X2204" s="30">
        <f t="shared" si="481"/>
        <v>0</v>
      </c>
      <c r="Y2204" s="30">
        <f t="shared" si="482"/>
        <v>10.31002</v>
      </c>
      <c r="Z2204" s="30">
        <f t="shared" si="483"/>
        <v>115</v>
      </c>
      <c r="AA2204" s="30">
        <f t="shared" si="484"/>
        <v>16.863406408094434</v>
      </c>
      <c r="AB2204" s="30">
        <f t="shared" si="485"/>
        <v>0</v>
      </c>
      <c r="AC2204" s="30">
        <f t="shared" si="488"/>
        <v>536.89227359190545</v>
      </c>
    </row>
    <row r="2205" spans="1:29" x14ac:dyDescent="0.35">
      <c r="A2205" s="5">
        <v>45131.85461357639</v>
      </c>
      <c r="B2205" s="1">
        <v>1</v>
      </c>
      <c r="C2205" s="6">
        <v>736.43</v>
      </c>
      <c r="D2205" s="6">
        <v>1</v>
      </c>
      <c r="E2205" s="7" t="s">
        <v>19</v>
      </c>
      <c r="F2205" s="5">
        <v>45132.458333333336</v>
      </c>
      <c r="G2205" s="1">
        <v>1</v>
      </c>
      <c r="H2205" s="5">
        <v>45131.840388020835</v>
      </c>
      <c r="I2205" s="7" t="s">
        <v>20</v>
      </c>
      <c r="J2205" s="7"/>
      <c r="K2205" s="7"/>
      <c r="L2205" s="7" t="s">
        <v>21</v>
      </c>
      <c r="M2205" s="7" t="s">
        <v>99</v>
      </c>
      <c r="N2205" s="7" t="s">
        <v>28</v>
      </c>
      <c r="O2205" s="7" t="s">
        <v>46</v>
      </c>
      <c r="P2205" s="25">
        <f t="shared" si="489"/>
        <v>2204</v>
      </c>
      <c r="Q2205" s="28">
        <f t="shared" si="486"/>
        <v>45108</v>
      </c>
      <c r="R2205" s="28" t="str">
        <f t="shared" si="476"/>
        <v>WEB</v>
      </c>
      <c r="S2205" s="28" t="str">
        <f t="shared" si="477"/>
        <v>WEBSITE</v>
      </c>
      <c r="T2205" s="29">
        <f t="shared" si="478"/>
        <v>1.6863406408094434E-3</v>
      </c>
      <c r="U2205" s="29">
        <f t="shared" si="487"/>
        <v>1.6863406408094434E-3</v>
      </c>
      <c r="V2205" s="30">
        <f t="shared" si="479"/>
        <v>7.3643000000000001</v>
      </c>
      <c r="W2205" s="30">
        <f t="shared" si="480"/>
        <v>50</v>
      </c>
      <c r="X2205" s="30">
        <f t="shared" si="481"/>
        <v>0</v>
      </c>
      <c r="Y2205" s="30">
        <f t="shared" si="482"/>
        <v>10.31002</v>
      </c>
      <c r="Z2205" s="30">
        <f t="shared" si="483"/>
        <v>115</v>
      </c>
      <c r="AA2205" s="30">
        <f t="shared" si="484"/>
        <v>16.863406408094434</v>
      </c>
      <c r="AB2205" s="30">
        <f t="shared" si="485"/>
        <v>0</v>
      </c>
      <c r="AC2205" s="30">
        <f t="shared" si="488"/>
        <v>536.89227359190545</v>
      </c>
    </row>
    <row r="2206" spans="1:29" x14ac:dyDescent="0.35">
      <c r="A2206" s="5">
        <v>45131.668565312502</v>
      </c>
      <c r="B2206" s="1">
        <v>1</v>
      </c>
      <c r="C2206" s="6">
        <v>1499.86</v>
      </c>
      <c r="D2206" s="6">
        <v>1</v>
      </c>
      <c r="E2206" s="7" t="s">
        <v>19</v>
      </c>
      <c r="F2206" s="5">
        <v>45132.450193425924</v>
      </c>
      <c r="G2206" s="1">
        <v>2</v>
      </c>
      <c r="H2206" s="5">
        <v>45102.643884004632</v>
      </c>
      <c r="I2206" s="7" t="s">
        <v>20</v>
      </c>
      <c r="J2206" s="7"/>
      <c r="K2206" s="7" t="s">
        <v>30</v>
      </c>
      <c r="L2206" s="7" t="s">
        <v>31</v>
      </c>
      <c r="M2206" s="7" t="s">
        <v>58</v>
      </c>
      <c r="N2206" s="7" t="s">
        <v>33</v>
      </c>
      <c r="O2206" s="7" t="s">
        <v>30</v>
      </c>
      <c r="P2206" s="25">
        <f t="shared" si="489"/>
        <v>2205</v>
      </c>
      <c r="Q2206" s="28">
        <f t="shared" si="486"/>
        <v>45108</v>
      </c>
      <c r="R2206" s="28" t="str">
        <f t="shared" si="476"/>
        <v>OTA</v>
      </c>
      <c r="S2206" s="28" t="str">
        <f t="shared" si="477"/>
        <v>OTA</v>
      </c>
      <c r="T2206" s="29">
        <f t="shared" si="478"/>
        <v>7.326007326007326E-4</v>
      </c>
      <c r="U2206" s="29">
        <f t="shared" si="487"/>
        <v>7.326007326007326E-4</v>
      </c>
      <c r="V2206" s="30">
        <f t="shared" si="479"/>
        <v>224.97899999999998</v>
      </c>
      <c r="W2206" s="30">
        <f t="shared" si="480"/>
        <v>0</v>
      </c>
      <c r="X2206" s="30">
        <f t="shared" si="481"/>
        <v>0</v>
      </c>
      <c r="Y2206" s="30">
        <f t="shared" si="482"/>
        <v>26.997479999999996</v>
      </c>
      <c r="Z2206" s="30">
        <f t="shared" si="483"/>
        <v>115</v>
      </c>
      <c r="AA2206" s="30">
        <f t="shared" si="484"/>
        <v>1.4652014652014651</v>
      </c>
      <c r="AB2206" s="30">
        <f t="shared" si="485"/>
        <v>0</v>
      </c>
      <c r="AC2206" s="30">
        <f t="shared" si="488"/>
        <v>1131.4183185347983</v>
      </c>
    </row>
    <row r="2207" spans="1:29" x14ac:dyDescent="0.35">
      <c r="A2207" s="5">
        <v>45131.740022905091</v>
      </c>
      <c r="B2207" s="1">
        <v>2</v>
      </c>
      <c r="C2207" s="6">
        <v>1912.5</v>
      </c>
      <c r="D2207" s="6">
        <v>1</v>
      </c>
      <c r="E2207" s="7" t="s">
        <v>19</v>
      </c>
      <c r="F2207" s="5">
        <v>45133.357244513893</v>
      </c>
      <c r="G2207" s="1">
        <v>2</v>
      </c>
      <c r="H2207" s="5">
        <v>45123.797732962965</v>
      </c>
      <c r="I2207" s="7" t="s">
        <v>20</v>
      </c>
      <c r="J2207" s="7"/>
      <c r="K2207" s="7" t="s">
        <v>50</v>
      </c>
      <c r="L2207" s="7" t="s">
        <v>31</v>
      </c>
      <c r="M2207" s="7" t="s">
        <v>32</v>
      </c>
      <c r="N2207" s="7" t="s">
        <v>28</v>
      </c>
      <c r="O2207" s="7" t="s">
        <v>51</v>
      </c>
      <c r="P2207" s="25">
        <f t="shared" si="489"/>
        <v>2206</v>
      </c>
      <c r="Q2207" s="28">
        <f t="shared" si="486"/>
        <v>45108</v>
      </c>
      <c r="R2207" s="28" t="str">
        <f t="shared" si="476"/>
        <v>OTA</v>
      </c>
      <c r="S2207" s="28" t="str">
        <f t="shared" si="477"/>
        <v>OTA</v>
      </c>
      <c r="T2207" s="29">
        <f t="shared" si="478"/>
        <v>1.4652014652014652E-3</v>
      </c>
      <c r="U2207" s="29">
        <f t="shared" si="487"/>
        <v>1.4652014652014652E-3</v>
      </c>
      <c r="V2207" s="30">
        <f t="shared" si="479"/>
        <v>286.875</v>
      </c>
      <c r="W2207" s="30">
        <f t="shared" si="480"/>
        <v>0</v>
      </c>
      <c r="X2207" s="30">
        <f t="shared" si="481"/>
        <v>0</v>
      </c>
      <c r="Y2207" s="30">
        <f t="shared" si="482"/>
        <v>34.424999999999997</v>
      </c>
      <c r="Z2207" s="30">
        <f t="shared" si="483"/>
        <v>153.33333333333331</v>
      </c>
      <c r="AA2207" s="30">
        <f t="shared" si="484"/>
        <v>2.9304029304029302</v>
      </c>
      <c r="AB2207" s="30">
        <f t="shared" si="485"/>
        <v>0</v>
      </c>
      <c r="AC2207" s="30">
        <f t="shared" si="488"/>
        <v>1434.9362637362638</v>
      </c>
    </row>
    <row r="2208" spans="1:29" x14ac:dyDescent="0.35">
      <c r="A2208" s="5">
        <v>45131.768425243055</v>
      </c>
      <c r="B2208" s="1">
        <v>3</v>
      </c>
      <c r="C2208" s="6">
        <v>3538.66</v>
      </c>
      <c r="D2208" s="6">
        <v>1</v>
      </c>
      <c r="E2208" s="7" t="s">
        <v>19</v>
      </c>
      <c r="F2208" s="5">
        <v>45134.408058518522</v>
      </c>
      <c r="G2208" s="1">
        <v>2</v>
      </c>
      <c r="H2208" s="5">
        <v>45108.498978356482</v>
      </c>
      <c r="I2208" s="7" t="s">
        <v>20</v>
      </c>
      <c r="J2208" s="7" t="s">
        <v>79</v>
      </c>
      <c r="K2208" s="7" t="s">
        <v>30</v>
      </c>
      <c r="L2208" s="7" t="s">
        <v>31</v>
      </c>
      <c r="M2208" s="7" t="s">
        <v>34</v>
      </c>
      <c r="N2208" s="7" t="s">
        <v>33</v>
      </c>
      <c r="O2208" s="7" t="s">
        <v>30</v>
      </c>
      <c r="P2208" s="25">
        <f t="shared" si="489"/>
        <v>2207</v>
      </c>
      <c r="Q2208" s="28">
        <f t="shared" si="486"/>
        <v>45108</v>
      </c>
      <c r="R2208" s="28" t="str">
        <f t="shared" si="476"/>
        <v>OTA</v>
      </c>
      <c r="S2208" s="28" t="str">
        <f t="shared" si="477"/>
        <v>OTA</v>
      </c>
      <c r="T2208" s="29">
        <f t="shared" si="478"/>
        <v>2.1978021978021978E-3</v>
      </c>
      <c r="U2208" s="29">
        <f t="shared" si="487"/>
        <v>2.1978021978021978E-3</v>
      </c>
      <c r="V2208" s="30">
        <f t="shared" si="479"/>
        <v>530.79899999999998</v>
      </c>
      <c r="W2208" s="30">
        <f t="shared" si="480"/>
        <v>0</v>
      </c>
      <c r="X2208" s="30">
        <f t="shared" si="481"/>
        <v>0</v>
      </c>
      <c r="Y2208" s="30">
        <f t="shared" si="482"/>
        <v>63.695879999999995</v>
      </c>
      <c r="Z2208" s="30">
        <f t="shared" si="483"/>
        <v>191.66666666666666</v>
      </c>
      <c r="AA2208" s="30">
        <f t="shared" si="484"/>
        <v>4.395604395604396</v>
      </c>
      <c r="AB2208" s="30">
        <f t="shared" si="485"/>
        <v>0</v>
      </c>
      <c r="AC2208" s="30">
        <f t="shared" si="488"/>
        <v>2748.1028489377286</v>
      </c>
    </row>
    <row r="2209" spans="1:29" x14ac:dyDescent="0.35">
      <c r="A2209" s="5">
        <v>45132.01032976852</v>
      </c>
      <c r="B2209" s="1">
        <v>3</v>
      </c>
      <c r="C2209" s="6">
        <v>3489.31</v>
      </c>
      <c r="D2209" s="6">
        <v>1</v>
      </c>
      <c r="E2209" s="7" t="s">
        <v>19</v>
      </c>
      <c r="F2209" s="5">
        <v>45134.420588125002</v>
      </c>
      <c r="G2209" s="1">
        <v>2</v>
      </c>
      <c r="H2209" s="5">
        <v>44913.147938587965</v>
      </c>
      <c r="I2209" s="7" t="s">
        <v>20</v>
      </c>
      <c r="J2209" s="7"/>
      <c r="K2209" s="7" t="s">
        <v>35</v>
      </c>
      <c r="L2209" s="7" t="s">
        <v>31</v>
      </c>
      <c r="M2209" s="7" t="s">
        <v>32</v>
      </c>
      <c r="N2209" s="7" t="s">
        <v>33</v>
      </c>
      <c r="O2209" s="7" t="s">
        <v>35</v>
      </c>
      <c r="P2209" s="25">
        <f t="shared" si="489"/>
        <v>2208</v>
      </c>
      <c r="Q2209" s="28">
        <f t="shared" si="486"/>
        <v>45108</v>
      </c>
      <c r="R2209" s="28" t="str">
        <f t="shared" si="476"/>
        <v>OTA</v>
      </c>
      <c r="S2209" s="28" t="str">
        <f t="shared" si="477"/>
        <v>OTA</v>
      </c>
      <c r="T2209" s="29">
        <f t="shared" si="478"/>
        <v>2.1978021978021978E-3</v>
      </c>
      <c r="U2209" s="29">
        <f t="shared" si="487"/>
        <v>2.1978021978021978E-3</v>
      </c>
      <c r="V2209" s="30">
        <f t="shared" si="479"/>
        <v>523.39649999999995</v>
      </c>
      <c r="W2209" s="30">
        <f t="shared" si="480"/>
        <v>0</v>
      </c>
      <c r="X2209" s="30">
        <f t="shared" si="481"/>
        <v>0</v>
      </c>
      <c r="Y2209" s="30">
        <f t="shared" si="482"/>
        <v>62.807579999999994</v>
      </c>
      <c r="Z2209" s="30">
        <f t="shared" si="483"/>
        <v>191.66666666666666</v>
      </c>
      <c r="AA2209" s="30">
        <f t="shared" si="484"/>
        <v>4.395604395604396</v>
      </c>
      <c r="AB2209" s="30">
        <f t="shared" si="485"/>
        <v>0</v>
      </c>
      <c r="AC2209" s="30">
        <f t="shared" si="488"/>
        <v>2707.0436489377289</v>
      </c>
    </row>
    <row r="2210" spans="1:29" x14ac:dyDescent="0.35">
      <c r="A2210" s="5">
        <v>45131.652750740737</v>
      </c>
      <c r="B2210" s="1">
        <v>2</v>
      </c>
      <c r="C2210" s="6">
        <v>2883.91</v>
      </c>
      <c r="D2210" s="6">
        <v>1</v>
      </c>
      <c r="E2210" s="7" t="s">
        <v>19</v>
      </c>
      <c r="F2210" s="5">
        <v>45133.455599814813</v>
      </c>
      <c r="G2210" s="1">
        <v>2</v>
      </c>
      <c r="H2210" s="5">
        <v>44990.614364155095</v>
      </c>
      <c r="I2210" s="7" t="s">
        <v>41</v>
      </c>
      <c r="J2210" s="7"/>
      <c r="K2210" s="7" t="s">
        <v>35</v>
      </c>
      <c r="L2210" s="7" t="s">
        <v>31</v>
      </c>
      <c r="M2210" s="7" t="s">
        <v>32</v>
      </c>
      <c r="N2210" s="7" t="s">
        <v>33</v>
      </c>
      <c r="O2210" s="7" t="s">
        <v>35</v>
      </c>
      <c r="P2210" s="25">
        <f t="shared" si="489"/>
        <v>2209</v>
      </c>
      <c r="Q2210" s="28">
        <f t="shared" si="486"/>
        <v>45108</v>
      </c>
      <c r="R2210" s="28" t="str">
        <f t="shared" si="476"/>
        <v>OTA</v>
      </c>
      <c r="S2210" s="28" t="str">
        <f t="shared" si="477"/>
        <v>OTA</v>
      </c>
      <c r="T2210" s="29">
        <f t="shared" si="478"/>
        <v>1.4652014652014652E-3</v>
      </c>
      <c r="U2210" s="29">
        <f t="shared" si="487"/>
        <v>1.4652014652014652E-3</v>
      </c>
      <c r="V2210" s="30">
        <f t="shared" si="479"/>
        <v>432.58649999999994</v>
      </c>
      <c r="W2210" s="30">
        <f t="shared" si="480"/>
        <v>0</v>
      </c>
      <c r="X2210" s="30">
        <f t="shared" si="481"/>
        <v>0</v>
      </c>
      <c r="Y2210" s="30">
        <f t="shared" si="482"/>
        <v>51.910379999999996</v>
      </c>
      <c r="Z2210" s="30">
        <f t="shared" si="483"/>
        <v>153.33333333333331</v>
      </c>
      <c r="AA2210" s="30">
        <f t="shared" si="484"/>
        <v>2.9304029304029302</v>
      </c>
      <c r="AB2210" s="30">
        <f t="shared" si="485"/>
        <v>0</v>
      </c>
      <c r="AC2210" s="30">
        <f t="shared" si="488"/>
        <v>2243.1493837362636</v>
      </c>
    </row>
    <row r="2211" spans="1:29" x14ac:dyDescent="0.35">
      <c r="A2211" s="5">
        <v>45132.065302037037</v>
      </c>
      <c r="B2211" s="1">
        <v>1</v>
      </c>
      <c r="C2211" s="6">
        <v>1211.53</v>
      </c>
      <c r="D2211" s="6">
        <v>1</v>
      </c>
      <c r="E2211" s="7" t="s">
        <v>19</v>
      </c>
      <c r="F2211" s="5">
        <v>45132.43273216435</v>
      </c>
      <c r="G2211" s="1">
        <v>2</v>
      </c>
      <c r="H2211" s="5">
        <v>45132.064573136573</v>
      </c>
      <c r="I2211" s="7" t="s">
        <v>41</v>
      </c>
      <c r="J2211" s="7"/>
      <c r="K2211" s="7"/>
      <c r="L2211" s="7" t="s">
        <v>21</v>
      </c>
      <c r="M2211" s="7" t="s">
        <v>52</v>
      </c>
      <c r="N2211" s="7" t="s">
        <v>23</v>
      </c>
      <c r="O2211" s="7" t="s">
        <v>24</v>
      </c>
      <c r="P2211" s="25">
        <f t="shared" si="489"/>
        <v>2210</v>
      </c>
      <c r="Q2211" s="28">
        <f t="shared" si="486"/>
        <v>45108</v>
      </c>
      <c r="R2211" s="28" t="str">
        <f t="shared" si="476"/>
        <v>WEB</v>
      </c>
      <c r="S2211" s="28" t="str">
        <f t="shared" si="477"/>
        <v>OFFLINE</v>
      </c>
      <c r="T2211" s="29">
        <f t="shared" si="478"/>
        <v>1.6863406408094434E-3</v>
      </c>
      <c r="U2211" s="29">
        <f t="shared" si="487"/>
        <v>1.6863406408094434E-3</v>
      </c>
      <c r="V2211" s="30">
        <f t="shared" si="479"/>
        <v>0</v>
      </c>
      <c r="W2211" s="30">
        <f t="shared" si="480"/>
        <v>0</v>
      </c>
      <c r="X2211" s="30">
        <f t="shared" si="481"/>
        <v>0</v>
      </c>
      <c r="Y2211" s="30">
        <f t="shared" si="482"/>
        <v>16.96142</v>
      </c>
      <c r="Z2211" s="30">
        <f t="shared" si="483"/>
        <v>115</v>
      </c>
      <c r="AA2211" s="30">
        <f t="shared" si="484"/>
        <v>0</v>
      </c>
      <c r="AB2211" s="30">
        <f t="shared" si="485"/>
        <v>0</v>
      </c>
      <c r="AC2211" s="30">
        <f t="shared" si="488"/>
        <v>1079.5685799999999</v>
      </c>
    </row>
    <row r="2212" spans="1:29" x14ac:dyDescent="0.35">
      <c r="A2212" s="5">
        <v>45131.814936134258</v>
      </c>
      <c r="B2212" s="1">
        <v>1</v>
      </c>
      <c r="C2212" s="6">
        <v>1054.46</v>
      </c>
      <c r="D2212" s="6">
        <v>1</v>
      </c>
      <c r="E2212" s="7" t="s">
        <v>19</v>
      </c>
      <c r="F2212" s="5">
        <v>45132.458333333336</v>
      </c>
      <c r="G2212" s="1">
        <v>2</v>
      </c>
      <c r="H2212" s="5">
        <v>45131.80397050926</v>
      </c>
      <c r="I2212" s="7" t="s">
        <v>41</v>
      </c>
      <c r="J2212" s="7"/>
      <c r="K2212" s="7" t="s">
        <v>30</v>
      </c>
      <c r="L2212" s="7" t="s">
        <v>31</v>
      </c>
      <c r="M2212" s="7" t="s">
        <v>32</v>
      </c>
      <c r="N2212" s="7" t="s">
        <v>33</v>
      </c>
      <c r="O2212" s="7" t="s">
        <v>30</v>
      </c>
      <c r="P2212" s="25">
        <f t="shared" si="489"/>
        <v>2211</v>
      </c>
      <c r="Q2212" s="28">
        <f t="shared" si="486"/>
        <v>45108</v>
      </c>
      <c r="R2212" s="28" t="str">
        <f t="shared" si="476"/>
        <v>OTA</v>
      </c>
      <c r="S2212" s="28" t="str">
        <f t="shared" si="477"/>
        <v>OTA</v>
      </c>
      <c r="T2212" s="29">
        <f t="shared" si="478"/>
        <v>7.326007326007326E-4</v>
      </c>
      <c r="U2212" s="29">
        <f t="shared" si="487"/>
        <v>7.326007326007326E-4</v>
      </c>
      <c r="V2212" s="30">
        <f t="shared" si="479"/>
        <v>158.16900000000001</v>
      </c>
      <c r="W2212" s="30">
        <f t="shared" si="480"/>
        <v>0</v>
      </c>
      <c r="X2212" s="30">
        <f t="shared" si="481"/>
        <v>0</v>
      </c>
      <c r="Y2212" s="30">
        <f t="shared" si="482"/>
        <v>18.98028</v>
      </c>
      <c r="Z2212" s="30">
        <f t="shared" si="483"/>
        <v>115</v>
      </c>
      <c r="AA2212" s="30">
        <f t="shared" si="484"/>
        <v>1.4652014652014651</v>
      </c>
      <c r="AB2212" s="30">
        <f t="shared" si="485"/>
        <v>0</v>
      </c>
      <c r="AC2212" s="30">
        <f t="shared" si="488"/>
        <v>760.84551853479866</v>
      </c>
    </row>
    <row r="2213" spans="1:29" x14ac:dyDescent="0.35">
      <c r="A2213" s="5">
        <v>45131.752203391203</v>
      </c>
      <c r="B2213" s="1">
        <v>1</v>
      </c>
      <c r="C2213" s="6">
        <v>1223.21</v>
      </c>
      <c r="D2213" s="6">
        <v>1</v>
      </c>
      <c r="E2213" s="7" t="s">
        <v>19</v>
      </c>
      <c r="F2213" s="5">
        <v>45132.413260671296</v>
      </c>
      <c r="G2213" s="1">
        <v>2</v>
      </c>
      <c r="H2213" s="5">
        <v>45123.526238726852</v>
      </c>
      <c r="I2213" s="7" t="s">
        <v>41</v>
      </c>
      <c r="J2213" s="7"/>
      <c r="K2213" s="7" t="s">
        <v>35</v>
      </c>
      <c r="L2213" s="7" t="s">
        <v>31</v>
      </c>
      <c r="M2213" s="7" t="s">
        <v>32</v>
      </c>
      <c r="N2213" s="7" t="s">
        <v>33</v>
      </c>
      <c r="O2213" s="7" t="s">
        <v>47</v>
      </c>
      <c r="P2213" s="25">
        <f t="shared" si="489"/>
        <v>2212</v>
      </c>
      <c r="Q2213" s="28">
        <f t="shared" si="486"/>
        <v>45108</v>
      </c>
      <c r="R2213" s="28" t="str">
        <f t="shared" si="476"/>
        <v>OTA</v>
      </c>
      <c r="S2213" s="28" t="str">
        <f t="shared" si="477"/>
        <v>OTA</v>
      </c>
      <c r="T2213" s="29">
        <f t="shared" si="478"/>
        <v>7.326007326007326E-4</v>
      </c>
      <c r="U2213" s="29">
        <f t="shared" si="487"/>
        <v>7.326007326007326E-4</v>
      </c>
      <c r="V2213" s="30">
        <f t="shared" si="479"/>
        <v>183.48150000000001</v>
      </c>
      <c r="W2213" s="30">
        <f t="shared" si="480"/>
        <v>0</v>
      </c>
      <c r="X2213" s="30">
        <f t="shared" si="481"/>
        <v>0</v>
      </c>
      <c r="Y2213" s="30">
        <f t="shared" si="482"/>
        <v>22.017779999999998</v>
      </c>
      <c r="Z2213" s="30">
        <f t="shared" si="483"/>
        <v>115</v>
      </c>
      <c r="AA2213" s="30">
        <f t="shared" si="484"/>
        <v>1.4652014652014651</v>
      </c>
      <c r="AB2213" s="30">
        <f t="shared" si="485"/>
        <v>0</v>
      </c>
      <c r="AC2213" s="30">
        <f t="shared" si="488"/>
        <v>901.24551853479852</v>
      </c>
    </row>
    <row r="2214" spans="1:29" x14ac:dyDescent="0.35">
      <c r="A2214" s="5">
        <v>45131.75093707176</v>
      </c>
      <c r="B2214" s="1">
        <v>1</v>
      </c>
      <c r="C2214" s="6">
        <v>1223.21</v>
      </c>
      <c r="D2214" s="6">
        <v>1</v>
      </c>
      <c r="E2214" s="7" t="s">
        <v>19</v>
      </c>
      <c r="F2214" s="5">
        <v>45132.413348668983</v>
      </c>
      <c r="G2214" s="1">
        <v>2</v>
      </c>
      <c r="H2214" s="5">
        <v>45123.526186388888</v>
      </c>
      <c r="I2214" s="7" t="s">
        <v>41</v>
      </c>
      <c r="J2214" s="7"/>
      <c r="K2214" s="7" t="s">
        <v>35</v>
      </c>
      <c r="L2214" s="7" t="s">
        <v>31</v>
      </c>
      <c r="M2214" s="7" t="s">
        <v>32</v>
      </c>
      <c r="N2214" s="7" t="s">
        <v>33</v>
      </c>
      <c r="O2214" s="7" t="s">
        <v>47</v>
      </c>
      <c r="P2214" s="25">
        <f t="shared" si="489"/>
        <v>2213</v>
      </c>
      <c r="Q2214" s="28">
        <f t="shared" si="486"/>
        <v>45108</v>
      </c>
      <c r="R2214" s="28" t="str">
        <f t="shared" si="476"/>
        <v>OTA</v>
      </c>
      <c r="S2214" s="28" t="str">
        <f t="shared" si="477"/>
        <v>OTA</v>
      </c>
      <c r="T2214" s="29">
        <f t="shared" si="478"/>
        <v>7.326007326007326E-4</v>
      </c>
      <c r="U2214" s="29">
        <f t="shared" si="487"/>
        <v>7.326007326007326E-4</v>
      </c>
      <c r="V2214" s="30">
        <f t="shared" si="479"/>
        <v>183.48150000000001</v>
      </c>
      <c r="W2214" s="30">
        <f t="shared" si="480"/>
        <v>0</v>
      </c>
      <c r="X2214" s="30">
        <f t="shared" si="481"/>
        <v>0</v>
      </c>
      <c r="Y2214" s="30">
        <f t="shared" si="482"/>
        <v>22.017779999999998</v>
      </c>
      <c r="Z2214" s="30">
        <f t="shared" si="483"/>
        <v>115</v>
      </c>
      <c r="AA2214" s="30">
        <f t="shared" si="484"/>
        <v>1.4652014652014651</v>
      </c>
      <c r="AB2214" s="30">
        <f t="shared" si="485"/>
        <v>0</v>
      </c>
      <c r="AC2214" s="30">
        <f t="shared" si="488"/>
        <v>901.24551853479852</v>
      </c>
    </row>
    <row r="2215" spans="1:29" x14ac:dyDescent="0.35">
      <c r="A2215" s="5">
        <v>45131.667658738428</v>
      </c>
      <c r="B2215" s="1">
        <v>2</v>
      </c>
      <c r="C2215" s="6">
        <v>4001.08</v>
      </c>
      <c r="D2215" s="6">
        <v>1</v>
      </c>
      <c r="E2215" s="7" t="s">
        <v>19</v>
      </c>
      <c r="F2215" s="5">
        <v>45133.392940104168</v>
      </c>
      <c r="G2215" s="1">
        <v>4</v>
      </c>
      <c r="H2215" s="5">
        <v>45051.791450775461</v>
      </c>
      <c r="I2215" s="7" t="s">
        <v>44</v>
      </c>
      <c r="J2215" s="7"/>
      <c r="K2215" s="7" t="s">
        <v>50</v>
      </c>
      <c r="L2215" s="7" t="s">
        <v>31</v>
      </c>
      <c r="M2215" s="7" t="s">
        <v>32</v>
      </c>
      <c r="N2215" s="7" t="s">
        <v>28</v>
      </c>
      <c r="O2215" s="7" t="s">
        <v>51</v>
      </c>
      <c r="P2215" s="25">
        <f t="shared" si="489"/>
        <v>2214</v>
      </c>
      <c r="Q2215" s="28">
        <f t="shared" si="486"/>
        <v>45108</v>
      </c>
      <c r="R2215" s="28" t="str">
        <f t="shared" si="476"/>
        <v>OTA</v>
      </c>
      <c r="S2215" s="28" t="str">
        <f t="shared" si="477"/>
        <v>OTA</v>
      </c>
      <c r="T2215" s="29">
        <f t="shared" si="478"/>
        <v>1.4652014652014652E-3</v>
      </c>
      <c r="U2215" s="29">
        <f t="shared" si="487"/>
        <v>1.4652014652014652E-3</v>
      </c>
      <c r="V2215" s="30">
        <f t="shared" si="479"/>
        <v>600.16199999999992</v>
      </c>
      <c r="W2215" s="30">
        <f t="shared" si="480"/>
        <v>0</v>
      </c>
      <c r="X2215" s="30">
        <f t="shared" si="481"/>
        <v>0</v>
      </c>
      <c r="Y2215" s="30">
        <f t="shared" si="482"/>
        <v>72.019439999999989</v>
      </c>
      <c r="Z2215" s="30">
        <f t="shared" si="483"/>
        <v>153.33333333333331</v>
      </c>
      <c r="AA2215" s="30">
        <f t="shared" si="484"/>
        <v>2.9304029304029302</v>
      </c>
      <c r="AB2215" s="30">
        <f t="shared" si="485"/>
        <v>0</v>
      </c>
      <c r="AC2215" s="30">
        <f t="shared" si="488"/>
        <v>3172.6348237362636</v>
      </c>
    </row>
    <row r="2216" spans="1:29" x14ac:dyDescent="0.35">
      <c r="A2216" s="5">
        <v>45131.664420601854</v>
      </c>
      <c r="B2216" s="1">
        <v>2</v>
      </c>
      <c r="C2216" s="6">
        <v>1615.76</v>
      </c>
      <c r="D2216" s="6">
        <v>1</v>
      </c>
      <c r="E2216" s="7" t="s">
        <v>19</v>
      </c>
      <c r="F2216" s="5">
        <v>45133.458333333336</v>
      </c>
      <c r="G2216" s="1">
        <v>2</v>
      </c>
      <c r="H2216" s="5">
        <v>45092.059068703704</v>
      </c>
      <c r="I2216" s="7" t="s">
        <v>48</v>
      </c>
      <c r="J2216" s="7"/>
      <c r="K2216" s="7"/>
      <c r="L2216" s="7" t="s">
        <v>21</v>
      </c>
      <c r="M2216" s="7" t="s">
        <v>70</v>
      </c>
      <c r="N2216" s="7" t="s">
        <v>33</v>
      </c>
      <c r="O2216" s="7" t="s">
        <v>46</v>
      </c>
      <c r="P2216" s="25">
        <f t="shared" si="489"/>
        <v>2215</v>
      </c>
      <c r="Q2216" s="28">
        <f t="shared" si="486"/>
        <v>45108</v>
      </c>
      <c r="R2216" s="28" t="str">
        <f t="shared" si="476"/>
        <v>WEB</v>
      </c>
      <c r="S2216" s="28" t="str">
        <f t="shared" si="477"/>
        <v>WEBSITE</v>
      </c>
      <c r="T2216" s="29">
        <f t="shared" si="478"/>
        <v>3.3726812816188868E-3</v>
      </c>
      <c r="U2216" s="29">
        <f t="shared" si="487"/>
        <v>3.3726812816188868E-3</v>
      </c>
      <c r="V2216" s="30">
        <f t="shared" si="479"/>
        <v>16.157599999999999</v>
      </c>
      <c r="W2216" s="30">
        <f t="shared" si="480"/>
        <v>50</v>
      </c>
      <c r="X2216" s="30">
        <f t="shared" si="481"/>
        <v>0</v>
      </c>
      <c r="Y2216" s="30">
        <f t="shared" si="482"/>
        <v>22.620640000000002</v>
      </c>
      <c r="Z2216" s="30">
        <f t="shared" si="483"/>
        <v>153.33333333333331</v>
      </c>
      <c r="AA2216" s="30">
        <f t="shared" si="484"/>
        <v>33.726812816188868</v>
      </c>
      <c r="AB2216" s="30">
        <f t="shared" si="485"/>
        <v>0</v>
      </c>
      <c r="AC2216" s="30">
        <f t="shared" si="488"/>
        <v>1339.9216138504778</v>
      </c>
    </row>
    <row r="2217" spans="1:29" x14ac:dyDescent="0.35">
      <c r="A2217" s="5">
        <v>45131.875527824071</v>
      </c>
      <c r="B2217" s="1">
        <v>1</v>
      </c>
      <c r="C2217" s="6">
        <v>665.28</v>
      </c>
      <c r="D2217" s="6">
        <v>1</v>
      </c>
      <c r="E2217" s="7" t="s">
        <v>19</v>
      </c>
      <c r="F2217" s="5">
        <v>45132.458333333336</v>
      </c>
      <c r="G2217" s="1">
        <v>2</v>
      </c>
      <c r="H2217" s="5">
        <v>45131.814038819444</v>
      </c>
      <c r="I2217" s="7" t="s">
        <v>48</v>
      </c>
      <c r="J2217" s="7"/>
      <c r="K2217" s="7" t="s">
        <v>38</v>
      </c>
      <c r="L2217" s="7" t="s">
        <v>31</v>
      </c>
      <c r="M2217" s="7" t="s">
        <v>32</v>
      </c>
      <c r="N2217" s="7" t="s">
        <v>23</v>
      </c>
      <c r="O2217" s="7" t="s">
        <v>38</v>
      </c>
      <c r="P2217" s="25">
        <f t="shared" si="489"/>
        <v>2216</v>
      </c>
      <c r="Q2217" s="28">
        <f t="shared" si="486"/>
        <v>45108</v>
      </c>
      <c r="R2217" s="28" t="str">
        <f t="shared" si="476"/>
        <v>OTA</v>
      </c>
      <c r="S2217" s="28" t="str">
        <f t="shared" si="477"/>
        <v>OTA</v>
      </c>
      <c r="T2217" s="29">
        <f t="shared" si="478"/>
        <v>7.326007326007326E-4</v>
      </c>
      <c r="U2217" s="29">
        <f t="shared" si="487"/>
        <v>7.326007326007326E-4</v>
      </c>
      <c r="V2217" s="30">
        <f t="shared" si="479"/>
        <v>99.791999999999987</v>
      </c>
      <c r="W2217" s="30">
        <f t="shared" si="480"/>
        <v>0</v>
      </c>
      <c r="X2217" s="30">
        <f t="shared" si="481"/>
        <v>0</v>
      </c>
      <c r="Y2217" s="30">
        <f t="shared" si="482"/>
        <v>11.975039999999998</v>
      </c>
      <c r="Z2217" s="30">
        <f t="shared" si="483"/>
        <v>115</v>
      </c>
      <c r="AA2217" s="30">
        <f t="shared" si="484"/>
        <v>1.4652014652014651</v>
      </c>
      <c r="AB2217" s="30">
        <f t="shared" si="485"/>
        <v>0</v>
      </c>
      <c r="AC2217" s="30">
        <f t="shared" si="488"/>
        <v>437.0477585347985</v>
      </c>
    </row>
    <row r="2218" spans="1:29" x14ac:dyDescent="0.35">
      <c r="A2218" s="5">
        <v>45131.906085150462</v>
      </c>
      <c r="B2218" s="1">
        <v>1</v>
      </c>
      <c r="C2218" s="6">
        <v>1522.32</v>
      </c>
      <c r="D2218" s="6">
        <v>1</v>
      </c>
      <c r="E2218" s="7" t="s">
        <v>19</v>
      </c>
      <c r="F2218" s="5">
        <v>45132.152019293979</v>
      </c>
      <c r="G2218" s="1">
        <v>4</v>
      </c>
      <c r="H2218" s="5">
        <v>45130.802326458332</v>
      </c>
      <c r="I2218" s="7" t="s">
        <v>63</v>
      </c>
      <c r="J2218" s="7"/>
      <c r="K2218" s="7" t="s">
        <v>30</v>
      </c>
      <c r="L2218" s="7" t="s">
        <v>31</v>
      </c>
      <c r="M2218" s="7" t="s">
        <v>32</v>
      </c>
      <c r="N2218" s="7" t="s">
        <v>33</v>
      </c>
      <c r="O2218" s="7" t="s">
        <v>30</v>
      </c>
      <c r="P2218" s="25">
        <f t="shared" si="489"/>
        <v>2217</v>
      </c>
      <c r="Q2218" s="28">
        <f t="shared" si="486"/>
        <v>45108</v>
      </c>
      <c r="R2218" s="28" t="str">
        <f t="shared" si="476"/>
        <v>OTA</v>
      </c>
      <c r="S2218" s="28" t="str">
        <f t="shared" si="477"/>
        <v>OTA</v>
      </c>
      <c r="T2218" s="29">
        <f t="shared" si="478"/>
        <v>7.326007326007326E-4</v>
      </c>
      <c r="U2218" s="29">
        <f t="shared" si="487"/>
        <v>7.326007326007326E-4</v>
      </c>
      <c r="V2218" s="30">
        <f t="shared" si="479"/>
        <v>228.34799999999998</v>
      </c>
      <c r="W2218" s="30">
        <f t="shared" si="480"/>
        <v>0</v>
      </c>
      <c r="X2218" s="30">
        <f t="shared" si="481"/>
        <v>0</v>
      </c>
      <c r="Y2218" s="30">
        <f t="shared" si="482"/>
        <v>27.401759999999996</v>
      </c>
      <c r="Z2218" s="30">
        <f t="shared" si="483"/>
        <v>115</v>
      </c>
      <c r="AA2218" s="30">
        <f t="shared" si="484"/>
        <v>1.4652014652014651</v>
      </c>
      <c r="AB2218" s="30">
        <f t="shared" si="485"/>
        <v>0</v>
      </c>
      <c r="AC2218" s="30">
        <f t="shared" si="488"/>
        <v>1150.1050385347985</v>
      </c>
    </row>
    <row r="2219" spans="1:29" x14ac:dyDescent="0.35">
      <c r="A2219" s="5">
        <v>45131.791244236112</v>
      </c>
      <c r="B2219" s="1">
        <v>1</v>
      </c>
      <c r="C2219" s="6">
        <v>1370.09</v>
      </c>
      <c r="D2219" s="6">
        <v>1</v>
      </c>
      <c r="E2219" s="7" t="s">
        <v>19</v>
      </c>
      <c r="F2219" s="5">
        <v>45132.378264467596</v>
      </c>
      <c r="G2219" s="1">
        <v>4</v>
      </c>
      <c r="H2219" s="5">
        <v>45116.09145201389</v>
      </c>
      <c r="I2219" s="7" t="s">
        <v>63</v>
      </c>
      <c r="J2219" s="7"/>
      <c r="K2219" s="7" t="s">
        <v>30</v>
      </c>
      <c r="L2219" s="7" t="s">
        <v>31</v>
      </c>
      <c r="M2219" s="7" t="s">
        <v>34</v>
      </c>
      <c r="N2219" s="7" t="s">
        <v>33</v>
      </c>
      <c r="O2219" s="7" t="s">
        <v>30</v>
      </c>
      <c r="P2219" s="25">
        <f t="shared" si="489"/>
        <v>2218</v>
      </c>
      <c r="Q2219" s="28">
        <f t="shared" si="486"/>
        <v>45108</v>
      </c>
      <c r="R2219" s="28" t="str">
        <f t="shared" si="476"/>
        <v>OTA</v>
      </c>
      <c r="S2219" s="28" t="str">
        <f t="shared" si="477"/>
        <v>OTA</v>
      </c>
      <c r="T2219" s="29">
        <f t="shared" si="478"/>
        <v>7.326007326007326E-4</v>
      </c>
      <c r="U2219" s="29">
        <f t="shared" si="487"/>
        <v>7.326007326007326E-4</v>
      </c>
      <c r="V2219" s="30">
        <f t="shared" si="479"/>
        <v>205.51349999999999</v>
      </c>
      <c r="W2219" s="30">
        <f t="shared" si="480"/>
        <v>0</v>
      </c>
      <c r="X2219" s="30">
        <f t="shared" si="481"/>
        <v>0</v>
      </c>
      <c r="Y2219" s="30">
        <f t="shared" si="482"/>
        <v>24.661619999999996</v>
      </c>
      <c r="Z2219" s="30">
        <f t="shared" si="483"/>
        <v>115</v>
      </c>
      <c r="AA2219" s="30">
        <f t="shared" si="484"/>
        <v>1.4652014652014651</v>
      </c>
      <c r="AB2219" s="30">
        <f t="shared" si="485"/>
        <v>0</v>
      </c>
      <c r="AC2219" s="30">
        <f t="shared" si="488"/>
        <v>1023.4496785347985</v>
      </c>
    </row>
    <row r="2220" spans="1:29" x14ac:dyDescent="0.35">
      <c r="A2220" s="5">
        <v>45131.639965324073</v>
      </c>
      <c r="B2220" s="1">
        <v>3</v>
      </c>
      <c r="C2220" s="6">
        <v>4750</v>
      </c>
      <c r="D2220" s="6">
        <v>1</v>
      </c>
      <c r="E2220" s="7" t="s">
        <v>19</v>
      </c>
      <c r="F2220" s="5">
        <v>45134.435230902774</v>
      </c>
      <c r="G2220" s="1">
        <v>1</v>
      </c>
      <c r="H2220" s="5">
        <v>45130.457072951387</v>
      </c>
      <c r="I2220" s="7" t="s">
        <v>63</v>
      </c>
      <c r="J2220" s="7"/>
      <c r="K2220" s="7" t="s">
        <v>30</v>
      </c>
      <c r="L2220" s="7" t="s">
        <v>31</v>
      </c>
      <c r="M2220" s="7" t="s">
        <v>32</v>
      </c>
      <c r="N2220" s="7" t="s">
        <v>33</v>
      </c>
      <c r="O2220" s="7" t="s">
        <v>30</v>
      </c>
      <c r="P2220" s="25">
        <f t="shared" si="489"/>
        <v>2219</v>
      </c>
      <c r="Q2220" s="28">
        <f t="shared" si="486"/>
        <v>45108</v>
      </c>
      <c r="R2220" s="28" t="str">
        <f t="shared" si="476"/>
        <v>OTA</v>
      </c>
      <c r="S2220" s="28" t="str">
        <f t="shared" si="477"/>
        <v>OTA</v>
      </c>
      <c r="T2220" s="29">
        <f t="shared" si="478"/>
        <v>2.1978021978021978E-3</v>
      </c>
      <c r="U2220" s="29">
        <f t="shared" si="487"/>
        <v>2.1978021978021978E-3</v>
      </c>
      <c r="V2220" s="30">
        <f t="shared" si="479"/>
        <v>712.5</v>
      </c>
      <c r="W2220" s="30">
        <f t="shared" si="480"/>
        <v>0</v>
      </c>
      <c r="X2220" s="30">
        <f t="shared" si="481"/>
        <v>0</v>
      </c>
      <c r="Y2220" s="30">
        <f t="shared" si="482"/>
        <v>85.5</v>
      </c>
      <c r="Z2220" s="30">
        <f t="shared" si="483"/>
        <v>191.66666666666666</v>
      </c>
      <c r="AA2220" s="30">
        <f t="shared" si="484"/>
        <v>4.395604395604396</v>
      </c>
      <c r="AB2220" s="30">
        <f t="shared" si="485"/>
        <v>0</v>
      </c>
      <c r="AC2220" s="30">
        <f t="shared" si="488"/>
        <v>3755.9377289377289</v>
      </c>
    </row>
    <row r="2221" spans="1:29" x14ac:dyDescent="0.35">
      <c r="A2221" s="5">
        <v>45131.639217453703</v>
      </c>
      <c r="B2221" s="1">
        <v>3</v>
      </c>
      <c r="C2221" s="6">
        <v>4750</v>
      </c>
      <c r="D2221" s="6">
        <v>1</v>
      </c>
      <c r="E2221" s="7" t="s">
        <v>19</v>
      </c>
      <c r="F2221" s="5">
        <v>45134.431424201386</v>
      </c>
      <c r="G2221" s="1">
        <v>2</v>
      </c>
      <c r="H2221" s="5">
        <v>45130.457072939818</v>
      </c>
      <c r="I2221" s="7" t="s">
        <v>63</v>
      </c>
      <c r="J2221" s="7"/>
      <c r="K2221" s="7" t="s">
        <v>30</v>
      </c>
      <c r="L2221" s="7" t="s">
        <v>31</v>
      </c>
      <c r="M2221" s="7" t="s">
        <v>32</v>
      </c>
      <c r="N2221" s="7" t="s">
        <v>33</v>
      </c>
      <c r="O2221" s="7" t="s">
        <v>30</v>
      </c>
      <c r="P2221" s="25">
        <f t="shared" si="489"/>
        <v>2220</v>
      </c>
      <c r="Q2221" s="28">
        <f t="shared" si="486"/>
        <v>45108</v>
      </c>
      <c r="R2221" s="28" t="str">
        <f t="shared" si="476"/>
        <v>OTA</v>
      </c>
      <c r="S2221" s="28" t="str">
        <f t="shared" si="477"/>
        <v>OTA</v>
      </c>
      <c r="T2221" s="29">
        <f t="shared" si="478"/>
        <v>2.1978021978021978E-3</v>
      </c>
      <c r="U2221" s="29">
        <f t="shared" si="487"/>
        <v>2.1978021978021978E-3</v>
      </c>
      <c r="V2221" s="30">
        <f t="shared" si="479"/>
        <v>712.5</v>
      </c>
      <c r="W2221" s="30">
        <f t="shared" si="480"/>
        <v>0</v>
      </c>
      <c r="X2221" s="30">
        <f t="shared" si="481"/>
        <v>0</v>
      </c>
      <c r="Y2221" s="30">
        <f t="shared" si="482"/>
        <v>85.5</v>
      </c>
      <c r="Z2221" s="30">
        <f t="shared" si="483"/>
        <v>191.66666666666666</v>
      </c>
      <c r="AA2221" s="30">
        <f t="shared" si="484"/>
        <v>4.395604395604396</v>
      </c>
      <c r="AB2221" s="30">
        <f t="shared" si="485"/>
        <v>0</v>
      </c>
      <c r="AC2221" s="30">
        <f t="shared" si="488"/>
        <v>3755.9377289377289</v>
      </c>
    </row>
    <row r="2222" spans="1:29" x14ac:dyDescent="0.35">
      <c r="A2222" s="5">
        <v>45131.789747905095</v>
      </c>
      <c r="B2222" s="1">
        <v>1</v>
      </c>
      <c r="C2222" s="6">
        <v>1476.65</v>
      </c>
      <c r="D2222" s="6">
        <v>1</v>
      </c>
      <c r="E2222" s="7" t="s">
        <v>19</v>
      </c>
      <c r="F2222" s="5">
        <v>45132.458333333336</v>
      </c>
      <c r="G2222" s="1">
        <v>3</v>
      </c>
      <c r="H2222" s="5">
        <v>45131.788547939817</v>
      </c>
      <c r="I2222" s="7" t="s">
        <v>63</v>
      </c>
      <c r="J2222" s="7"/>
      <c r="K2222" s="7"/>
      <c r="L2222" s="7" t="s">
        <v>21</v>
      </c>
      <c r="M2222" s="7" t="s">
        <v>52</v>
      </c>
      <c r="N2222" s="7" t="s">
        <v>23</v>
      </c>
      <c r="O2222" s="7" t="s">
        <v>24</v>
      </c>
      <c r="P2222" s="25">
        <f t="shared" si="489"/>
        <v>2221</v>
      </c>
      <c r="Q2222" s="28">
        <f t="shared" si="486"/>
        <v>45108</v>
      </c>
      <c r="R2222" s="28" t="str">
        <f t="shared" si="476"/>
        <v>WEB</v>
      </c>
      <c r="S2222" s="28" t="str">
        <f t="shared" si="477"/>
        <v>OFFLINE</v>
      </c>
      <c r="T2222" s="29">
        <f t="shared" si="478"/>
        <v>1.6863406408094434E-3</v>
      </c>
      <c r="U2222" s="29">
        <f t="shared" si="487"/>
        <v>1.6863406408094434E-3</v>
      </c>
      <c r="V2222" s="30">
        <f t="shared" si="479"/>
        <v>0</v>
      </c>
      <c r="W2222" s="30">
        <f t="shared" si="480"/>
        <v>0</v>
      </c>
      <c r="X2222" s="30">
        <f t="shared" si="481"/>
        <v>0</v>
      </c>
      <c r="Y2222" s="30">
        <f t="shared" si="482"/>
        <v>20.673100000000002</v>
      </c>
      <c r="Z2222" s="30">
        <f t="shared" si="483"/>
        <v>115</v>
      </c>
      <c r="AA2222" s="30">
        <f t="shared" si="484"/>
        <v>0</v>
      </c>
      <c r="AB2222" s="30">
        <f t="shared" si="485"/>
        <v>0</v>
      </c>
      <c r="AC2222" s="30">
        <f t="shared" si="488"/>
        <v>1340.9769000000001</v>
      </c>
    </row>
    <row r="2223" spans="1:29" x14ac:dyDescent="0.35">
      <c r="A2223" s="5">
        <v>45131.909312731485</v>
      </c>
      <c r="B2223" s="1">
        <v>2</v>
      </c>
      <c r="C2223" s="6">
        <v>3616.08</v>
      </c>
      <c r="D2223" s="6">
        <v>1</v>
      </c>
      <c r="E2223" s="7" t="s">
        <v>19</v>
      </c>
      <c r="F2223" s="5">
        <v>45133.321343668984</v>
      </c>
      <c r="G2223" s="1">
        <v>4</v>
      </c>
      <c r="H2223" s="5">
        <v>45036.583136250003</v>
      </c>
      <c r="I2223" s="7" t="s">
        <v>63</v>
      </c>
      <c r="J2223" s="7"/>
      <c r="K2223" s="7" t="s">
        <v>30</v>
      </c>
      <c r="L2223" s="7" t="s">
        <v>31</v>
      </c>
      <c r="M2223" s="7" t="s">
        <v>32</v>
      </c>
      <c r="N2223" s="7" t="s">
        <v>33</v>
      </c>
      <c r="O2223" s="7" t="s">
        <v>30</v>
      </c>
      <c r="P2223" s="25">
        <f t="shared" si="489"/>
        <v>2222</v>
      </c>
      <c r="Q2223" s="28">
        <f t="shared" si="486"/>
        <v>45108</v>
      </c>
      <c r="R2223" s="28" t="str">
        <f t="shared" si="476"/>
        <v>OTA</v>
      </c>
      <c r="S2223" s="28" t="str">
        <f t="shared" si="477"/>
        <v>OTA</v>
      </c>
      <c r="T2223" s="29">
        <f t="shared" si="478"/>
        <v>1.4652014652014652E-3</v>
      </c>
      <c r="U2223" s="29">
        <f t="shared" si="487"/>
        <v>1.4652014652014652E-3</v>
      </c>
      <c r="V2223" s="30">
        <f t="shared" si="479"/>
        <v>542.41199999999992</v>
      </c>
      <c r="W2223" s="30">
        <f t="shared" si="480"/>
        <v>0</v>
      </c>
      <c r="X2223" s="30">
        <f t="shared" si="481"/>
        <v>0</v>
      </c>
      <c r="Y2223" s="30">
        <f t="shared" si="482"/>
        <v>65.089439999999996</v>
      </c>
      <c r="Z2223" s="30">
        <f t="shared" si="483"/>
        <v>153.33333333333331</v>
      </c>
      <c r="AA2223" s="30">
        <f t="shared" si="484"/>
        <v>2.9304029304029302</v>
      </c>
      <c r="AB2223" s="30">
        <f t="shared" si="485"/>
        <v>0</v>
      </c>
      <c r="AC2223" s="30">
        <f t="shared" si="488"/>
        <v>2852.3148237362639</v>
      </c>
    </row>
    <row r="2224" spans="1:29" x14ac:dyDescent="0.35">
      <c r="A2224" s="5">
        <v>45131.819700219909</v>
      </c>
      <c r="B2224" s="1">
        <v>1</v>
      </c>
      <c r="C2224" s="6">
        <v>1456.47</v>
      </c>
      <c r="D2224" s="6">
        <v>1</v>
      </c>
      <c r="E2224" s="7" t="s">
        <v>19</v>
      </c>
      <c r="F2224" s="5">
        <v>45132.398740659723</v>
      </c>
      <c r="G2224" s="1">
        <v>4</v>
      </c>
      <c r="H2224" s="5">
        <v>45005.852232777775</v>
      </c>
      <c r="I2224" s="7" t="s">
        <v>63</v>
      </c>
      <c r="J2224" s="7"/>
      <c r="K2224" s="7" t="s">
        <v>30</v>
      </c>
      <c r="L2224" s="7" t="s">
        <v>31</v>
      </c>
      <c r="M2224" s="7" t="s">
        <v>34</v>
      </c>
      <c r="N2224" s="7" t="s">
        <v>33</v>
      </c>
      <c r="O2224" s="7" t="s">
        <v>30</v>
      </c>
      <c r="P2224" s="25">
        <f t="shared" si="489"/>
        <v>2223</v>
      </c>
      <c r="Q2224" s="28">
        <f t="shared" si="486"/>
        <v>45108</v>
      </c>
      <c r="R2224" s="28" t="str">
        <f t="shared" si="476"/>
        <v>OTA</v>
      </c>
      <c r="S2224" s="28" t="str">
        <f t="shared" si="477"/>
        <v>OTA</v>
      </c>
      <c r="T2224" s="29">
        <f t="shared" si="478"/>
        <v>7.326007326007326E-4</v>
      </c>
      <c r="U2224" s="29">
        <f t="shared" si="487"/>
        <v>7.326007326007326E-4</v>
      </c>
      <c r="V2224" s="30">
        <f t="shared" si="479"/>
        <v>218.47049999999999</v>
      </c>
      <c r="W2224" s="30">
        <f t="shared" si="480"/>
        <v>0</v>
      </c>
      <c r="X2224" s="30">
        <f t="shared" si="481"/>
        <v>0</v>
      </c>
      <c r="Y2224" s="30">
        <f t="shared" si="482"/>
        <v>26.216459999999998</v>
      </c>
      <c r="Z2224" s="30">
        <f t="shared" si="483"/>
        <v>115</v>
      </c>
      <c r="AA2224" s="30">
        <f t="shared" si="484"/>
        <v>1.4652014652014651</v>
      </c>
      <c r="AB2224" s="30">
        <f t="shared" si="485"/>
        <v>0</v>
      </c>
      <c r="AC2224" s="30">
        <f t="shared" si="488"/>
        <v>1095.3178385347985</v>
      </c>
    </row>
    <row r="2225" spans="1:29" x14ac:dyDescent="0.35">
      <c r="A2225" s="5">
        <v>45131.767728159721</v>
      </c>
      <c r="B2225" s="1">
        <v>3</v>
      </c>
      <c r="C2225" s="6">
        <v>1364.55</v>
      </c>
      <c r="D2225" s="6">
        <v>1</v>
      </c>
      <c r="E2225" s="7" t="s">
        <v>19</v>
      </c>
      <c r="F2225" s="5">
        <v>45134.286910752315</v>
      </c>
      <c r="G2225" s="1">
        <v>1</v>
      </c>
      <c r="H2225" s="5">
        <v>45126.445275891201</v>
      </c>
      <c r="I2225" s="7" t="s">
        <v>49</v>
      </c>
      <c r="J2225" s="7"/>
      <c r="K2225" s="7" t="s">
        <v>50</v>
      </c>
      <c r="L2225" s="7" t="s">
        <v>31</v>
      </c>
      <c r="M2225" s="7" t="s">
        <v>32</v>
      </c>
      <c r="N2225" s="7" t="s">
        <v>28</v>
      </c>
      <c r="O2225" s="7" t="s">
        <v>51</v>
      </c>
      <c r="P2225" s="25">
        <f t="shared" si="489"/>
        <v>2224</v>
      </c>
      <c r="Q2225" s="28">
        <f t="shared" si="486"/>
        <v>45108</v>
      </c>
      <c r="R2225" s="28" t="str">
        <f t="shared" si="476"/>
        <v>OTA</v>
      </c>
      <c r="S2225" s="28" t="str">
        <f t="shared" si="477"/>
        <v>OTA</v>
      </c>
      <c r="T2225" s="29">
        <f t="shared" si="478"/>
        <v>2.1978021978021978E-3</v>
      </c>
      <c r="U2225" s="29">
        <f t="shared" si="487"/>
        <v>2.1978021978021978E-3</v>
      </c>
      <c r="V2225" s="30">
        <f t="shared" si="479"/>
        <v>204.68249999999998</v>
      </c>
      <c r="W2225" s="30">
        <f t="shared" si="480"/>
        <v>0</v>
      </c>
      <c r="X2225" s="30">
        <f t="shared" si="481"/>
        <v>0</v>
      </c>
      <c r="Y2225" s="30">
        <f t="shared" si="482"/>
        <v>24.561899999999998</v>
      </c>
      <c r="Z2225" s="30">
        <f t="shared" si="483"/>
        <v>191.66666666666666</v>
      </c>
      <c r="AA2225" s="30">
        <f t="shared" si="484"/>
        <v>4.395604395604396</v>
      </c>
      <c r="AB2225" s="30">
        <f t="shared" si="485"/>
        <v>0</v>
      </c>
      <c r="AC2225" s="30">
        <f t="shared" si="488"/>
        <v>939.24332893772885</v>
      </c>
    </row>
    <row r="2226" spans="1:29" x14ac:dyDescent="0.35">
      <c r="A2226" s="5">
        <v>45131.629063263892</v>
      </c>
      <c r="B2226" s="1">
        <v>2</v>
      </c>
      <c r="C2226" s="6">
        <v>894.77</v>
      </c>
      <c r="D2226" s="6">
        <v>1</v>
      </c>
      <c r="E2226" s="7" t="s">
        <v>19</v>
      </c>
      <c r="F2226" s="5">
        <v>45133.458333333336</v>
      </c>
      <c r="G2226" s="1">
        <v>1</v>
      </c>
      <c r="H2226" s="5">
        <v>45120.011947349536</v>
      </c>
      <c r="I2226" s="7" t="s">
        <v>49</v>
      </c>
      <c r="J2226" s="7"/>
      <c r="K2226" s="7" t="s">
        <v>50</v>
      </c>
      <c r="L2226" s="7" t="s">
        <v>31</v>
      </c>
      <c r="M2226" s="7" t="s">
        <v>32</v>
      </c>
      <c r="N2226" s="7" t="s">
        <v>33</v>
      </c>
      <c r="O2226" s="7" t="s">
        <v>51</v>
      </c>
      <c r="P2226" s="25">
        <f t="shared" si="489"/>
        <v>2225</v>
      </c>
      <c r="Q2226" s="28">
        <f t="shared" si="486"/>
        <v>45108</v>
      </c>
      <c r="R2226" s="28" t="str">
        <f t="shared" si="476"/>
        <v>OTA</v>
      </c>
      <c r="S2226" s="28" t="str">
        <f t="shared" si="477"/>
        <v>OTA</v>
      </c>
      <c r="T2226" s="29">
        <f t="shared" si="478"/>
        <v>1.4652014652014652E-3</v>
      </c>
      <c r="U2226" s="29">
        <f t="shared" si="487"/>
        <v>1.4652014652014652E-3</v>
      </c>
      <c r="V2226" s="30">
        <f t="shared" si="479"/>
        <v>134.21549999999999</v>
      </c>
      <c r="W2226" s="30">
        <f t="shared" si="480"/>
        <v>0</v>
      </c>
      <c r="X2226" s="30">
        <f t="shared" si="481"/>
        <v>0</v>
      </c>
      <c r="Y2226" s="30">
        <f t="shared" si="482"/>
        <v>16.10586</v>
      </c>
      <c r="Z2226" s="30">
        <f t="shared" si="483"/>
        <v>153.33333333333331</v>
      </c>
      <c r="AA2226" s="30">
        <f t="shared" si="484"/>
        <v>2.9304029304029302</v>
      </c>
      <c r="AB2226" s="30">
        <f t="shared" si="485"/>
        <v>0</v>
      </c>
      <c r="AC2226" s="30">
        <f t="shared" si="488"/>
        <v>588.18490373626378</v>
      </c>
    </row>
    <row r="2227" spans="1:29" x14ac:dyDescent="0.35">
      <c r="A2227" s="5">
        <v>45131.942584050928</v>
      </c>
      <c r="B2227" s="1">
        <v>1</v>
      </c>
      <c r="C2227" s="6">
        <v>430.31</v>
      </c>
      <c r="D2227" s="6">
        <v>1</v>
      </c>
      <c r="E2227" s="7" t="s">
        <v>19</v>
      </c>
      <c r="F2227" s="5">
        <v>45132.458333333336</v>
      </c>
      <c r="G2227" s="1">
        <v>1</v>
      </c>
      <c r="H2227" s="5">
        <v>45119.45431587963</v>
      </c>
      <c r="I2227" s="7" t="s">
        <v>49</v>
      </c>
      <c r="J2227" s="7"/>
      <c r="K2227" s="7" t="s">
        <v>50</v>
      </c>
      <c r="L2227" s="7" t="s">
        <v>31</v>
      </c>
      <c r="M2227" s="7" t="s">
        <v>32</v>
      </c>
      <c r="N2227" s="7" t="s">
        <v>28</v>
      </c>
      <c r="O2227" s="7" t="s">
        <v>51</v>
      </c>
      <c r="P2227" s="25">
        <f t="shared" si="489"/>
        <v>2226</v>
      </c>
      <c r="Q2227" s="28">
        <f t="shared" si="486"/>
        <v>45108</v>
      </c>
      <c r="R2227" s="28" t="str">
        <f t="shared" si="476"/>
        <v>OTA</v>
      </c>
      <c r="S2227" s="28" t="str">
        <f t="shared" si="477"/>
        <v>OTA</v>
      </c>
      <c r="T2227" s="29">
        <f t="shared" si="478"/>
        <v>7.326007326007326E-4</v>
      </c>
      <c r="U2227" s="29">
        <f t="shared" si="487"/>
        <v>7.326007326007326E-4</v>
      </c>
      <c r="V2227" s="30">
        <f t="shared" si="479"/>
        <v>64.546499999999995</v>
      </c>
      <c r="W2227" s="30">
        <f t="shared" si="480"/>
        <v>0</v>
      </c>
      <c r="X2227" s="30">
        <f t="shared" si="481"/>
        <v>0</v>
      </c>
      <c r="Y2227" s="30">
        <f t="shared" si="482"/>
        <v>7.7455799999999995</v>
      </c>
      <c r="Z2227" s="30">
        <f t="shared" si="483"/>
        <v>115</v>
      </c>
      <c r="AA2227" s="30">
        <f t="shared" si="484"/>
        <v>1.4652014652014651</v>
      </c>
      <c r="AB2227" s="30">
        <f t="shared" si="485"/>
        <v>0</v>
      </c>
      <c r="AC2227" s="30">
        <f t="shared" si="488"/>
        <v>241.55271853479854</v>
      </c>
    </row>
    <row r="2228" spans="1:29" x14ac:dyDescent="0.35">
      <c r="A2228" s="5">
        <v>45131.561570104168</v>
      </c>
      <c r="B2228" s="1">
        <v>1</v>
      </c>
      <c r="C2228" s="6">
        <v>455.63</v>
      </c>
      <c r="D2228" s="6">
        <v>1</v>
      </c>
      <c r="E2228" s="7" t="s">
        <v>19</v>
      </c>
      <c r="F2228" s="5">
        <v>45132.378577094911</v>
      </c>
      <c r="G2228" s="1">
        <v>1</v>
      </c>
      <c r="H2228" s="5">
        <v>45112.601867928242</v>
      </c>
      <c r="I2228" s="7" t="s">
        <v>49</v>
      </c>
      <c r="J2228" s="7"/>
      <c r="K2228" s="7" t="s">
        <v>30</v>
      </c>
      <c r="L2228" s="7" t="s">
        <v>31</v>
      </c>
      <c r="M2228" s="7" t="s">
        <v>34</v>
      </c>
      <c r="N2228" s="7" t="s">
        <v>33</v>
      </c>
      <c r="O2228" s="7" t="s">
        <v>30</v>
      </c>
      <c r="P2228" s="25">
        <f t="shared" si="489"/>
        <v>2227</v>
      </c>
      <c r="Q2228" s="28">
        <f t="shared" si="486"/>
        <v>45108</v>
      </c>
      <c r="R2228" s="28" t="str">
        <f t="shared" si="476"/>
        <v>OTA</v>
      </c>
      <c r="S2228" s="28" t="str">
        <f t="shared" si="477"/>
        <v>OTA</v>
      </c>
      <c r="T2228" s="29">
        <f t="shared" si="478"/>
        <v>7.326007326007326E-4</v>
      </c>
      <c r="U2228" s="29">
        <f t="shared" si="487"/>
        <v>7.326007326007326E-4</v>
      </c>
      <c r="V2228" s="30">
        <f t="shared" si="479"/>
        <v>68.344499999999996</v>
      </c>
      <c r="W2228" s="30">
        <f t="shared" si="480"/>
        <v>0</v>
      </c>
      <c r="X2228" s="30">
        <f t="shared" si="481"/>
        <v>0</v>
      </c>
      <c r="Y2228" s="30">
        <f t="shared" si="482"/>
        <v>8.2013400000000001</v>
      </c>
      <c r="Z2228" s="30">
        <f t="shared" si="483"/>
        <v>115</v>
      </c>
      <c r="AA2228" s="30">
        <f t="shared" si="484"/>
        <v>1.4652014652014651</v>
      </c>
      <c r="AB2228" s="30">
        <f t="shared" si="485"/>
        <v>0</v>
      </c>
      <c r="AC2228" s="30">
        <f t="shared" si="488"/>
        <v>262.61895853479854</v>
      </c>
    </row>
    <row r="2229" spans="1:29" x14ac:dyDescent="0.35">
      <c r="A2229" s="5">
        <v>45131.721425497686</v>
      </c>
      <c r="B2229" s="1">
        <v>1</v>
      </c>
      <c r="C2229" s="6">
        <v>455.63</v>
      </c>
      <c r="D2229" s="6">
        <v>1</v>
      </c>
      <c r="E2229" s="7" t="s">
        <v>19</v>
      </c>
      <c r="F2229" s="5">
        <v>45132.306768171293</v>
      </c>
      <c r="G2229" s="1">
        <v>1</v>
      </c>
      <c r="H2229" s="5">
        <v>45091.784514791667</v>
      </c>
      <c r="I2229" s="7" t="s">
        <v>49</v>
      </c>
      <c r="J2229" s="7"/>
      <c r="K2229" s="7" t="s">
        <v>30</v>
      </c>
      <c r="L2229" s="7" t="s">
        <v>31</v>
      </c>
      <c r="M2229" s="7" t="s">
        <v>34</v>
      </c>
      <c r="N2229" s="7" t="s">
        <v>33</v>
      </c>
      <c r="O2229" s="7" t="s">
        <v>30</v>
      </c>
      <c r="P2229" s="25">
        <f t="shared" si="489"/>
        <v>2228</v>
      </c>
      <c r="Q2229" s="28">
        <f t="shared" si="486"/>
        <v>45108</v>
      </c>
      <c r="R2229" s="28" t="str">
        <f t="shared" si="476"/>
        <v>OTA</v>
      </c>
      <c r="S2229" s="28" t="str">
        <f t="shared" si="477"/>
        <v>OTA</v>
      </c>
      <c r="T2229" s="29">
        <f t="shared" si="478"/>
        <v>7.326007326007326E-4</v>
      </c>
      <c r="U2229" s="29">
        <f t="shared" si="487"/>
        <v>7.326007326007326E-4</v>
      </c>
      <c r="V2229" s="30">
        <f t="shared" si="479"/>
        <v>68.344499999999996</v>
      </c>
      <c r="W2229" s="30">
        <f t="shared" si="480"/>
        <v>0</v>
      </c>
      <c r="X2229" s="30">
        <f t="shared" si="481"/>
        <v>0</v>
      </c>
      <c r="Y2229" s="30">
        <f t="shared" si="482"/>
        <v>8.2013400000000001</v>
      </c>
      <c r="Z2229" s="30">
        <f t="shared" si="483"/>
        <v>115</v>
      </c>
      <c r="AA2229" s="30">
        <f t="shared" si="484"/>
        <v>1.4652014652014651</v>
      </c>
      <c r="AB2229" s="30">
        <f t="shared" si="485"/>
        <v>0</v>
      </c>
      <c r="AC2229" s="30">
        <f t="shared" si="488"/>
        <v>262.61895853479854</v>
      </c>
    </row>
    <row r="2230" spans="1:29" x14ac:dyDescent="0.35">
      <c r="A2230" s="5">
        <v>45131.816622511571</v>
      </c>
      <c r="B2230" s="1">
        <v>1</v>
      </c>
      <c r="C2230" s="6">
        <v>453.08</v>
      </c>
      <c r="D2230" s="6">
        <v>1</v>
      </c>
      <c r="E2230" s="7" t="s">
        <v>19</v>
      </c>
      <c r="F2230" s="5">
        <v>45132.458333333336</v>
      </c>
      <c r="G2230" s="1">
        <v>1</v>
      </c>
      <c r="H2230" s="5">
        <v>45000.942149490744</v>
      </c>
      <c r="I2230" s="7" t="s">
        <v>49</v>
      </c>
      <c r="J2230" s="7"/>
      <c r="K2230" s="7" t="s">
        <v>50</v>
      </c>
      <c r="L2230" s="7" t="s">
        <v>31</v>
      </c>
      <c r="M2230" s="7" t="s">
        <v>32</v>
      </c>
      <c r="N2230" s="7" t="s">
        <v>28</v>
      </c>
      <c r="O2230" s="7" t="s">
        <v>51</v>
      </c>
      <c r="P2230" s="25">
        <f t="shared" si="489"/>
        <v>2229</v>
      </c>
      <c r="Q2230" s="28">
        <f t="shared" si="486"/>
        <v>45108</v>
      </c>
      <c r="R2230" s="28" t="str">
        <f t="shared" si="476"/>
        <v>OTA</v>
      </c>
      <c r="S2230" s="28" t="str">
        <f t="shared" si="477"/>
        <v>OTA</v>
      </c>
      <c r="T2230" s="29">
        <f t="shared" si="478"/>
        <v>7.326007326007326E-4</v>
      </c>
      <c r="U2230" s="29">
        <f t="shared" si="487"/>
        <v>7.326007326007326E-4</v>
      </c>
      <c r="V2230" s="30">
        <f t="shared" si="479"/>
        <v>67.961999999999989</v>
      </c>
      <c r="W2230" s="30">
        <f t="shared" si="480"/>
        <v>0</v>
      </c>
      <c r="X2230" s="30">
        <f t="shared" si="481"/>
        <v>0</v>
      </c>
      <c r="Y2230" s="30">
        <f t="shared" si="482"/>
        <v>8.1554399999999987</v>
      </c>
      <c r="Z2230" s="30">
        <f t="shared" si="483"/>
        <v>115</v>
      </c>
      <c r="AA2230" s="30">
        <f t="shared" si="484"/>
        <v>1.4652014652014651</v>
      </c>
      <c r="AB2230" s="30">
        <f t="shared" si="485"/>
        <v>0</v>
      </c>
      <c r="AC2230" s="30">
        <f t="shared" si="488"/>
        <v>260.49735853479854</v>
      </c>
    </row>
    <row r="2231" spans="1:29" x14ac:dyDescent="0.35">
      <c r="A2231" s="5">
        <v>45131.816896516204</v>
      </c>
      <c r="B2231" s="1">
        <v>1</v>
      </c>
      <c r="C2231" s="6">
        <v>453.08</v>
      </c>
      <c r="D2231" s="6">
        <v>1</v>
      </c>
      <c r="E2231" s="7" t="s">
        <v>19</v>
      </c>
      <c r="F2231" s="5">
        <v>45132.458333333336</v>
      </c>
      <c r="G2231" s="1">
        <v>1</v>
      </c>
      <c r="H2231" s="5">
        <v>45000.942149490744</v>
      </c>
      <c r="I2231" s="7" t="s">
        <v>49</v>
      </c>
      <c r="J2231" s="7"/>
      <c r="K2231" s="7" t="s">
        <v>50</v>
      </c>
      <c r="L2231" s="7" t="s">
        <v>31</v>
      </c>
      <c r="M2231" s="7" t="s">
        <v>32</v>
      </c>
      <c r="N2231" s="7" t="s">
        <v>28</v>
      </c>
      <c r="O2231" s="7" t="s">
        <v>51</v>
      </c>
      <c r="P2231" s="25">
        <f t="shared" si="489"/>
        <v>2230</v>
      </c>
      <c r="Q2231" s="28">
        <f t="shared" si="486"/>
        <v>45108</v>
      </c>
      <c r="R2231" s="28" t="str">
        <f t="shared" si="476"/>
        <v>OTA</v>
      </c>
      <c r="S2231" s="28" t="str">
        <f t="shared" si="477"/>
        <v>OTA</v>
      </c>
      <c r="T2231" s="29">
        <f t="shared" si="478"/>
        <v>7.326007326007326E-4</v>
      </c>
      <c r="U2231" s="29">
        <f t="shared" si="487"/>
        <v>7.326007326007326E-4</v>
      </c>
      <c r="V2231" s="30">
        <f t="shared" si="479"/>
        <v>67.961999999999989</v>
      </c>
      <c r="W2231" s="30">
        <f t="shared" si="480"/>
        <v>0</v>
      </c>
      <c r="X2231" s="30">
        <f t="shared" si="481"/>
        <v>0</v>
      </c>
      <c r="Y2231" s="30">
        <f t="shared" si="482"/>
        <v>8.1554399999999987</v>
      </c>
      <c r="Z2231" s="30">
        <f t="shared" si="483"/>
        <v>115</v>
      </c>
      <c r="AA2231" s="30">
        <f t="shared" si="484"/>
        <v>1.4652014652014651</v>
      </c>
      <c r="AB2231" s="30">
        <f t="shared" si="485"/>
        <v>0</v>
      </c>
      <c r="AC2231" s="30">
        <f t="shared" si="488"/>
        <v>260.49735853479854</v>
      </c>
    </row>
    <row r="2232" spans="1:29" x14ac:dyDescent="0.35">
      <c r="A2232" s="5">
        <v>45131.816961875003</v>
      </c>
      <c r="B2232" s="1">
        <v>1</v>
      </c>
      <c r="C2232" s="6">
        <v>453.08</v>
      </c>
      <c r="D2232" s="6">
        <v>1</v>
      </c>
      <c r="E2232" s="7" t="s">
        <v>19</v>
      </c>
      <c r="F2232" s="5">
        <v>45132.458333333336</v>
      </c>
      <c r="G2232" s="1">
        <v>1</v>
      </c>
      <c r="H2232" s="5">
        <v>45000.942149490744</v>
      </c>
      <c r="I2232" s="7" t="s">
        <v>49</v>
      </c>
      <c r="J2232" s="7"/>
      <c r="K2232" s="7" t="s">
        <v>50</v>
      </c>
      <c r="L2232" s="7" t="s">
        <v>31</v>
      </c>
      <c r="M2232" s="7" t="s">
        <v>32</v>
      </c>
      <c r="N2232" s="7" t="s">
        <v>28</v>
      </c>
      <c r="O2232" s="7" t="s">
        <v>51</v>
      </c>
      <c r="P2232" s="25">
        <f t="shared" si="489"/>
        <v>2231</v>
      </c>
      <c r="Q2232" s="28">
        <f t="shared" si="486"/>
        <v>45108</v>
      </c>
      <c r="R2232" s="28" t="str">
        <f t="shared" si="476"/>
        <v>OTA</v>
      </c>
      <c r="S2232" s="28" t="str">
        <f t="shared" si="477"/>
        <v>OTA</v>
      </c>
      <c r="T2232" s="29">
        <f t="shared" si="478"/>
        <v>7.326007326007326E-4</v>
      </c>
      <c r="U2232" s="29">
        <f t="shared" si="487"/>
        <v>7.326007326007326E-4</v>
      </c>
      <c r="V2232" s="30">
        <f t="shared" si="479"/>
        <v>67.961999999999989</v>
      </c>
      <c r="W2232" s="30">
        <f t="shared" si="480"/>
        <v>0</v>
      </c>
      <c r="X2232" s="30">
        <f t="shared" si="481"/>
        <v>0</v>
      </c>
      <c r="Y2232" s="30">
        <f t="shared" si="482"/>
        <v>8.1554399999999987</v>
      </c>
      <c r="Z2232" s="30">
        <f t="shared" si="483"/>
        <v>115</v>
      </c>
      <c r="AA2232" s="30">
        <f t="shared" si="484"/>
        <v>1.4652014652014651</v>
      </c>
      <c r="AB2232" s="30">
        <f t="shared" si="485"/>
        <v>0</v>
      </c>
      <c r="AC2232" s="30">
        <f t="shared" si="488"/>
        <v>260.49735853479854</v>
      </c>
    </row>
    <row r="2233" spans="1:29" x14ac:dyDescent="0.35">
      <c r="A2233" s="5">
        <v>45131.816795486113</v>
      </c>
      <c r="B2233" s="1">
        <v>1</v>
      </c>
      <c r="C2233" s="6">
        <v>453.08</v>
      </c>
      <c r="D2233" s="6">
        <v>1</v>
      </c>
      <c r="E2233" s="7" t="s">
        <v>19</v>
      </c>
      <c r="F2233" s="5">
        <v>45132.458333333336</v>
      </c>
      <c r="G2233" s="1">
        <v>1</v>
      </c>
      <c r="H2233" s="5">
        <v>45000.942149490744</v>
      </c>
      <c r="I2233" s="7" t="s">
        <v>49</v>
      </c>
      <c r="J2233" s="7"/>
      <c r="K2233" s="7" t="s">
        <v>50</v>
      </c>
      <c r="L2233" s="7" t="s">
        <v>31</v>
      </c>
      <c r="M2233" s="7" t="s">
        <v>32</v>
      </c>
      <c r="N2233" s="7" t="s">
        <v>28</v>
      </c>
      <c r="O2233" s="7" t="s">
        <v>51</v>
      </c>
      <c r="P2233" s="25">
        <f t="shared" si="489"/>
        <v>2232</v>
      </c>
      <c r="Q2233" s="28">
        <f t="shared" si="486"/>
        <v>45108</v>
      </c>
      <c r="R2233" s="28" t="str">
        <f t="shared" si="476"/>
        <v>OTA</v>
      </c>
      <c r="S2233" s="28" t="str">
        <f t="shared" si="477"/>
        <v>OTA</v>
      </c>
      <c r="T2233" s="29">
        <f t="shared" si="478"/>
        <v>7.326007326007326E-4</v>
      </c>
      <c r="U2233" s="29">
        <f t="shared" si="487"/>
        <v>7.326007326007326E-4</v>
      </c>
      <c r="V2233" s="30">
        <f t="shared" si="479"/>
        <v>67.961999999999989</v>
      </c>
      <c r="W2233" s="30">
        <f t="shared" si="480"/>
        <v>0</v>
      </c>
      <c r="X2233" s="30">
        <f t="shared" si="481"/>
        <v>0</v>
      </c>
      <c r="Y2233" s="30">
        <f t="shared" si="482"/>
        <v>8.1554399999999987</v>
      </c>
      <c r="Z2233" s="30">
        <f t="shared" si="483"/>
        <v>115</v>
      </c>
      <c r="AA2233" s="30">
        <f t="shared" si="484"/>
        <v>1.4652014652014651</v>
      </c>
      <c r="AB2233" s="30">
        <f t="shared" si="485"/>
        <v>0</v>
      </c>
      <c r="AC2233" s="30">
        <f t="shared" si="488"/>
        <v>260.49735853479854</v>
      </c>
    </row>
    <row r="2234" spans="1:29" x14ac:dyDescent="0.35">
      <c r="A2234" s="5">
        <v>45131.86448103009</v>
      </c>
      <c r="B2234" s="1">
        <v>1</v>
      </c>
      <c r="C2234" s="6">
        <v>502.14</v>
      </c>
      <c r="D2234" s="6">
        <v>1</v>
      </c>
      <c r="E2234" s="7" t="s">
        <v>19</v>
      </c>
      <c r="F2234" s="5">
        <v>45132.455128726855</v>
      </c>
      <c r="G2234" s="1">
        <v>1</v>
      </c>
      <c r="H2234" s="5">
        <v>45128.796437384262</v>
      </c>
      <c r="I2234" s="7" t="s">
        <v>49</v>
      </c>
      <c r="J2234" s="7"/>
      <c r="K2234" s="7"/>
      <c r="L2234" s="7" t="s">
        <v>21</v>
      </c>
      <c r="M2234" s="7" t="s">
        <v>66</v>
      </c>
      <c r="N2234" s="7" t="s">
        <v>28</v>
      </c>
      <c r="O2234" s="7" t="s">
        <v>46</v>
      </c>
      <c r="P2234" s="25">
        <f t="shared" si="489"/>
        <v>2233</v>
      </c>
      <c r="Q2234" s="28">
        <f t="shared" si="486"/>
        <v>45108</v>
      </c>
      <c r="R2234" s="28" t="str">
        <f t="shared" si="476"/>
        <v>WEB</v>
      </c>
      <c r="S2234" s="28" t="str">
        <f t="shared" si="477"/>
        <v>WEBSITE</v>
      </c>
      <c r="T2234" s="29">
        <f t="shared" si="478"/>
        <v>1.6863406408094434E-3</v>
      </c>
      <c r="U2234" s="29">
        <f t="shared" si="487"/>
        <v>1.6863406408094434E-3</v>
      </c>
      <c r="V2234" s="30">
        <f t="shared" si="479"/>
        <v>5.0213999999999999</v>
      </c>
      <c r="W2234" s="30">
        <f t="shared" si="480"/>
        <v>50</v>
      </c>
      <c r="X2234" s="30">
        <f t="shared" si="481"/>
        <v>0</v>
      </c>
      <c r="Y2234" s="30">
        <f t="shared" si="482"/>
        <v>7.02996</v>
      </c>
      <c r="Z2234" s="30">
        <f t="shared" si="483"/>
        <v>115</v>
      </c>
      <c r="AA2234" s="30">
        <f t="shared" si="484"/>
        <v>16.863406408094434</v>
      </c>
      <c r="AB2234" s="30">
        <f t="shared" si="485"/>
        <v>0</v>
      </c>
      <c r="AC2234" s="30">
        <f t="shared" si="488"/>
        <v>308.22523359190558</v>
      </c>
    </row>
    <row r="2235" spans="1:29" x14ac:dyDescent="0.35">
      <c r="A2235" s="5">
        <v>45131.971632245368</v>
      </c>
      <c r="B2235" s="1">
        <v>2</v>
      </c>
      <c r="C2235" s="6">
        <v>1097.32</v>
      </c>
      <c r="D2235" s="6">
        <v>1</v>
      </c>
      <c r="E2235" s="7" t="s">
        <v>19</v>
      </c>
      <c r="F2235" s="5">
        <v>45133.418056446761</v>
      </c>
      <c r="G2235" s="1">
        <v>1</v>
      </c>
      <c r="H2235" s="5">
        <v>45129.691477511573</v>
      </c>
      <c r="I2235" s="7" t="s">
        <v>49</v>
      </c>
      <c r="J2235" s="7"/>
      <c r="K2235" s="7" t="s">
        <v>30</v>
      </c>
      <c r="L2235" s="7" t="s">
        <v>31</v>
      </c>
      <c r="M2235" s="7" t="s">
        <v>32</v>
      </c>
      <c r="N2235" s="7" t="s">
        <v>33</v>
      </c>
      <c r="O2235" s="7" t="s">
        <v>30</v>
      </c>
      <c r="P2235" s="25">
        <f t="shared" si="489"/>
        <v>2234</v>
      </c>
      <c r="Q2235" s="28">
        <f t="shared" si="486"/>
        <v>45108</v>
      </c>
      <c r="R2235" s="28" t="str">
        <f t="shared" si="476"/>
        <v>OTA</v>
      </c>
      <c r="S2235" s="28" t="str">
        <f t="shared" si="477"/>
        <v>OTA</v>
      </c>
      <c r="T2235" s="29">
        <f t="shared" si="478"/>
        <v>1.4652014652014652E-3</v>
      </c>
      <c r="U2235" s="29">
        <f t="shared" si="487"/>
        <v>1.4652014652014652E-3</v>
      </c>
      <c r="V2235" s="30">
        <f t="shared" si="479"/>
        <v>164.59799999999998</v>
      </c>
      <c r="W2235" s="30">
        <f t="shared" si="480"/>
        <v>0</v>
      </c>
      <c r="X2235" s="30">
        <f t="shared" si="481"/>
        <v>0</v>
      </c>
      <c r="Y2235" s="30">
        <f t="shared" si="482"/>
        <v>19.751759999999997</v>
      </c>
      <c r="Z2235" s="30">
        <f t="shared" si="483"/>
        <v>153.33333333333331</v>
      </c>
      <c r="AA2235" s="30">
        <f t="shared" si="484"/>
        <v>2.9304029304029302</v>
      </c>
      <c r="AB2235" s="30">
        <f t="shared" si="485"/>
        <v>0</v>
      </c>
      <c r="AC2235" s="30">
        <f t="shared" si="488"/>
        <v>756.7065037362637</v>
      </c>
    </row>
    <row r="2236" spans="1:29" x14ac:dyDescent="0.35">
      <c r="A2236" s="5">
        <v>45131.738641076387</v>
      </c>
      <c r="B2236" s="1">
        <v>1</v>
      </c>
      <c r="C2236" s="6">
        <v>528.57000000000005</v>
      </c>
      <c r="D2236" s="6">
        <v>1</v>
      </c>
      <c r="E2236" s="7" t="s">
        <v>19</v>
      </c>
      <c r="F2236" s="5">
        <v>45132.456272546297</v>
      </c>
      <c r="G2236" s="1">
        <v>1</v>
      </c>
      <c r="H2236" s="5">
        <v>45130.791097499998</v>
      </c>
      <c r="I2236" s="7" t="s">
        <v>49</v>
      </c>
      <c r="J2236" s="7"/>
      <c r="K2236" s="7" t="s">
        <v>30</v>
      </c>
      <c r="L2236" s="7" t="s">
        <v>31</v>
      </c>
      <c r="M2236" s="7" t="s">
        <v>32</v>
      </c>
      <c r="N2236" s="7" t="s">
        <v>33</v>
      </c>
      <c r="O2236" s="7" t="s">
        <v>30</v>
      </c>
      <c r="P2236" s="25">
        <f t="shared" si="489"/>
        <v>2235</v>
      </c>
      <c r="Q2236" s="28">
        <f t="shared" si="486"/>
        <v>45108</v>
      </c>
      <c r="R2236" s="28" t="str">
        <f t="shared" si="476"/>
        <v>OTA</v>
      </c>
      <c r="S2236" s="28" t="str">
        <f t="shared" si="477"/>
        <v>OTA</v>
      </c>
      <c r="T2236" s="29">
        <f t="shared" si="478"/>
        <v>7.326007326007326E-4</v>
      </c>
      <c r="U2236" s="29">
        <f t="shared" si="487"/>
        <v>7.326007326007326E-4</v>
      </c>
      <c r="V2236" s="30">
        <f t="shared" si="479"/>
        <v>79.285499999999999</v>
      </c>
      <c r="W2236" s="30">
        <f t="shared" si="480"/>
        <v>0</v>
      </c>
      <c r="X2236" s="30">
        <f t="shared" si="481"/>
        <v>0</v>
      </c>
      <c r="Y2236" s="30">
        <f t="shared" si="482"/>
        <v>9.5142600000000002</v>
      </c>
      <c r="Z2236" s="30">
        <f t="shared" si="483"/>
        <v>115</v>
      </c>
      <c r="AA2236" s="30">
        <f t="shared" si="484"/>
        <v>1.4652014652014651</v>
      </c>
      <c r="AB2236" s="30">
        <f t="shared" si="485"/>
        <v>0</v>
      </c>
      <c r="AC2236" s="30">
        <f t="shared" si="488"/>
        <v>323.3050385347986</v>
      </c>
    </row>
    <row r="2237" spans="1:29" x14ac:dyDescent="0.35">
      <c r="A2237" s="5">
        <v>45132.0506025</v>
      </c>
      <c r="B2237" s="1">
        <v>1</v>
      </c>
      <c r="C2237" s="6">
        <v>449.29</v>
      </c>
      <c r="D2237" s="6">
        <v>1</v>
      </c>
      <c r="E2237" s="7" t="s">
        <v>19</v>
      </c>
      <c r="F2237" s="5">
        <v>45132.352547048613</v>
      </c>
      <c r="G2237" s="1">
        <v>1</v>
      </c>
      <c r="H2237" s="5">
        <v>45127.866862129631</v>
      </c>
      <c r="I2237" s="7" t="s">
        <v>49</v>
      </c>
      <c r="J2237" s="7"/>
      <c r="K2237" s="7" t="s">
        <v>50</v>
      </c>
      <c r="L2237" s="7" t="s">
        <v>31</v>
      </c>
      <c r="M2237" s="7" t="s">
        <v>32</v>
      </c>
      <c r="N2237" s="7" t="s">
        <v>28</v>
      </c>
      <c r="O2237" s="7" t="s">
        <v>51</v>
      </c>
      <c r="P2237" s="25">
        <f t="shared" si="489"/>
        <v>2236</v>
      </c>
      <c r="Q2237" s="28">
        <f t="shared" si="486"/>
        <v>45108</v>
      </c>
      <c r="R2237" s="28" t="str">
        <f t="shared" si="476"/>
        <v>OTA</v>
      </c>
      <c r="S2237" s="28" t="str">
        <f t="shared" si="477"/>
        <v>OTA</v>
      </c>
      <c r="T2237" s="29">
        <f t="shared" si="478"/>
        <v>7.326007326007326E-4</v>
      </c>
      <c r="U2237" s="29">
        <f t="shared" si="487"/>
        <v>7.326007326007326E-4</v>
      </c>
      <c r="V2237" s="30">
        <f t="shared" si="479"/>
        <v>67.393500000000003</v>
      </c>
      <c r="W2237" s="30">
        <f t="shared" si="480"/>
        <v>0</v>
      </c>
      <c r="X2237" s="30">
        <f t="shared" si="481"/>
        <v>0</v>
      </c>
      <c r="Y2237" s="30">
        <f t="shared" si="482"/>
        <v>8.0872200000000003</v>
      </c>
      <c r="Z2237" s="30">
        <f t="shared" si="483"/>
        <v>115</v>
      </c>
      <c r="AA2237" s="30">
        <f t="shared" si="484"/>
        <v>1.4652014652014651</v>
      </c>
      <c r="AB2237" s="30">
        <f t="shared" si="485"/>
        <v>0</v>
      </c>
      <c r="AC2237" s="30">
        <f t="shared" si="488"/>
        <v>257.34407853479854</v>
      </c>
    </row>
    <row r="2238" spans="1:29" x14ac:dyDescent="0.35">
      <c r="A2238" s="5">
        <v>45131.947307453702</v>
      </c>
      <c r="B2238" s="1">
        <v>1</v>
      </c>
      <c r="C2238" s="6">
        <v>487.14</v>
      </c>
      <c r="D2238" s="6">
        <v>1</v>
      </c>
      <c r="E2238" s="7" t="s">
        <v>19</v>
      </c>
      <c r="F2238" s="5">
        <v>45132.406856203706</v>
      </c>
      <c r="G2238" s="1">
        <v>1</v>
      </c>
      <c r="H2238" s="5">
        <v>45130.890484502313</v>
      </c>
      <c r="I2238" s="7" t="s">
        <v>53</v>
      </c>
      <c r="J2238" s="7"/>
      <c r="K2238" s="7"/>
      <c r="L2238" s="7" t="s">
        <v>21</v>
      </c>
      <c r="M2238" s="7" t="s">
        <v>99</v>
      </c>
      <c r="N2238" s="7" t="s">
        <v>33</v>
      </c>
      <c r="O2238" s="7" t="s">
        <v>46</v>
      </c>
      <c r="P2238" s="25">
        <f t="shared" si="489"/>
        <v>2237</v>
      </c>
      <c r="Q2238" s="28">
        <f t="shared" si="486"/>
        <v>45108</v>
      </c>
      <c r="R2238" s="28" t="str">
        <f t="shared" si="476"/>
        <v>WEB</v>
      </c>
      <c r="S2238" s="28" t="str">
        <f t="shared" si="477"/>
        <v>WEBSITE</v>
      </c>
      <c r="T2238" s="29">
        <f t="shared" si="478"/>
        <v>1.6863406408094434E-3</v>
      </c>
      <c r="U2238" s="29">
        <f t="shared" si="487"/>
        <v>1.6863406408094434E-3</v>
      </c>
      <c r="V2238" s="30">
        <f t="shared" si="479"/>
        <v>4.8714000000000004</v>
      </c>
      <c r="W2238" s="30">
        <f t="shared" si="480"/>
        <v>50</v>
      </c>
      <c r="X2238" s="30">
        <f t="shared" si="481"/>
        <v>0</v>
      </c>
      <c r="Y2238" s="30">
        <f t="shared" si="482"/>
        <v>6.81996</v>
      </c>
      <c r="Z2238" s="30">
        <f t="shared" si="483"/>
        <v>115</v>
      </c>
      <c r="AA2238" s="30">
        <f t="shared" si="484"/>
        <v>16.863406408094434</v>
      </c>
      <c r="AB2238" s="30">
        <f t="shared" si="485"/>
        <v>0</v>
      </c>
      <c r="AC2238" s="30">
        <f t="shared" si="488"/>
        <v>293.58523359190553</v>
      </c>
    </row>
    <row r="2239" spans="1:29" x14ac:dyDescent="0.35">
      <c r="A2239" s="5">
        <v>45131.821115925923</v>
      </c>
      <c r="B2239" s="1">
        <v>2</v>
      </c>
      <c r="C2239" s="6">
        <v>1109.56</v>
      </c>
      <c r="D2239" s="6">
        <v>1</v>
      </c>
      <c r="E2239" s="7" t="s">
        <v>19</v>
      </c>
      <c r="F2239" s="5">
        <v>45133.291666666664</v>
      </c>
      <c r="G2239" s="1">
        <v>1</v>
      </c>
      <c r="H2239" s="5">
        <v>45049.808467939816</v>
      </c>
      <c r="I2239" s="7" t="s">
        <v>53</v>
      </c>
      <c r="J2239" s="7"/>
      <c r="K2239" s="7" t="s">
        <v>50</v>
      </c>
      <c r="L2239" s="7" t="s">
        <v>31</v>
      </c>
      <c r="M2239" s="7" t="s">
        <v>32</v>
      </c>
      <c r="N2239" s="7" t="s">
        <v>28</v>
      </c>
      <c r="O2239" s="7" t="s">
        <v>51</v>
      </c>
      <c r="P2239" s="25">
        <f t="shared" si="489"/>
        <v>2238</v>
      </c>
      <c r="Q2239" s="28">
        <f t="shared" si="486"/>
        <v>45108</v>
      </c>
      <c r="R2239" s="28" t="str">
        <f t="shared" si="476"/>
        <v>OTA</v>
      </c>
      <c r="S2239" s="28" t="str">
        <f t="shared" si="477"/>
        <v>OTA</v>
      </c>
      <c r="T2239" s="29">
        <f t="shared" si="478"/>
        <v>1.4652014652014652E-3</v>
      </c>
      <c r="U2239" s="29">
        <f t="shared" si="487"/>
        <v>1.4652014652014652E-3</v>
      </c>
      <c r="V2239" s="30">
        <f t="shared" si="479"/>
        <v>166.434</v>
      </c>
      <c r="W2239" s="30">
        <f t="shared" si="480"/>
        <v>0</v>
      </c>
      <c r="X2239" s="30">
        <f t="shared" si="481"/>
        <v>0</v>
      </c>
      <c r="Y2239" s="30">
        <f t="shared" si="482"/>
        <v>19.972079999999998</v>
      </c>
      <c r="Z2239" s="30">
        <f t="shared" si="483"/>
        <v>153.33333333333331</v>
      </c>
      <c r="AA2239" s="30">
        <f t="shared" si="484"/>
        <v>2.9304029304029302</v>
      </c>
      <c r="AB2239" s="30">
        <f t="shared" si="485"/>
        <v>0</v>
      </c>
      <c r="AC2239" s="30">
        <f t="shared" si="488"/>
        <v>766.89018373626368</v>
      </c>
    </row>
    <row r="2240" spans="1:29" x14ac:dyDescent="0.35">
      <c r="A2240" s="5">
        <v>45131.930854826387</v>
      </c>
      <c r="B2240" s="1">
        <v>2</v>
      </c>
      <c r="C2240" s="6">
        <v>1258.04</v>
      </c>
      <c r="D2240" s="6">
        <v>1</v>
      </c>
      <c r="E2240" s="7" t="s">
        <v>19</v>
      </c>
      <c r="F2240" s="5">
        <v>45133.458333333336</v>
      </c>
      <c r="G2240" s="1">
        <v>1</v>
      </c>
      <c r="H2240" s="5">
        <v>45131.437758645836</v>
      </c>
      <c r="I2240" s="7" t="s">
        <v>53</v>
      </c>
      <c r="J2240" s="7"/>
      <c r="K2240" s="7" t="s">
        <v>30</v>
      </c>
      <c r="L2240" s="7" t="s">
        <v>31</v>
      </c>
      <c r="M2240" s="7" t="s">
        <v>32</v>
      </c>
      <c r="N2240" s="7" t="s">
        <v>33</v>
      </c>
      <c r="O2240" s="7" t="s">
        <v>30</v>
      </c>
      <c r="P2240" s="25">
        <f t="shared" si="489"/>
        <v>2239</v>
      </c>
      <c r="Q2240" s="28">
        <f t="shared" si="486"/>
        <v>45108</v>
      </c>
      <c r="R2240" s="28" t="str">
        <f t="shared" si="476"/>
        <v>OTA</v>
      </c>
      <c r="S2240" s="28" t="str">
        <f t="shared" si="477"/>
        <v>OTA</v>
      </c>
      <c r="T2240" s="29">
        <f t="shared" si="478"/>
        <v>1.4652014652014652E-3</v>
      </c>
      <c r="U2240" s="29">
        <f t="shared" si="487"/>
        <v>1.4652014652014652E-3</v>
      </c>
      <c r="V2240" s="30">
        <f t="shared" si="479"/>
        <v>188.70599999999999</v>
      </c>
      <c r="W2240" s="30">
        <f t="shared" si="480"/>
        <v>0</v>
      </c>
      <c r="X2240" s="30">
        <f t="shared" si="481"/>
        <v>0</v>
      </c>
      <c r="Y2240" s="30">
        <f t="shared" si="482"/>
        <v>22.644719999999996</v>
      </c>
      <c r="Z2240" s="30">
        <f t="shared" si="483"/>
        <v>153.33333333333331</v>
      </c>
      <c r="AA2240" s="30">
        <f t="shared" si="484"/>
        <v>2.9304029304029302</v>
      </c>
      <c r="AB2240" s="30">
        <f t="shared" si="485"/>
        <v>0</v>
      </c>
      <c r="AC2240" s="30">
        <f t="shared" si="488"/>
        <v>890.42554373626376</v>
      </c>
    </row>
    <row r="2241" spans="1:29" x14ac:dyDescent="0.35">
      <c r="A2241" s="5">
        <v>45131.72305922454</v>
      </c>
      <c r="B2241" s="1">
        <v>1</v>
      </c>
      <c r="C2241" s="6">
        <v>517.59</v>
      </c>
      <c r="D2241" s="6">
        <v>1</v>
      </c>
      <c r="E2241" s="7" t="s">
        <v>19</v>
      </c>
      <c r="F2241" s="5">
        <v>45132.419865798613</v>
      </c>
      <c r="G2241" s="1">
        <v>1</v>
      </c>
      <c r="H2241" s="5">
        <v>45087.265422488425</v>
      </c>
      <c r="I2241" s="7" t="s">
        <v>53</v>
      </c>
      <c r="J2241" s="7"/>
      <c r="K2241" s="7" t="s">
        <v>50</v>
      </c>
      <c r="L2241" s="7" t="s">
        <v>31</v>
      </c>
      <c r="M2241" s="7" t="s">
        <v>32</v>
      </c>
      <c r="N2241" s="7" t="s">
        <v>28</v>
      </c>
      <c r="O2241" s="7" t="s">
        <v>51</v>
      </c>
      <c r="P2241" s="25">
        <f t="shared" si="489"/>
        <v>2240</v>
      </c>
      <c r="Q2241" s="28">
        <f t="shared" si="486"/>
        <v>45108</v>
      </c>
      <c r="R2241" s="28" t="str">
        <f t="shared" si="476"/>
        <v>OTA</v>
      </c>
      <c r="S2241" s="28" t="str">
        <f t="shared" si="477"/>
        <v>OTA</v>
      </c>
      <c r="T2241" s="29">
        <f t="shared" si="478"/>
        <v>7.326007326007326E-4</v>
      </c>
      <c r="U2241" s="29">
        <f t="shared" si="487"/>
        <v>7.326007326007326E-4</v>
      </c>
      <c r="V2241" s="30">
        <f t="shared" si="479"/>
        <v>77.638500000000008</v>
      </c>
      <c r="W2241" s="30">
        <f t="shared" si="480"/>
        <v>0</v>
      </c>
      <c r="X2241" s="30">
        <f t="shared" si="481"/>
        <v>0</v>
      </c>
      <c r="Y2241" s="30">
        <f t="shared" si="482"/>
        <v>9.3166200000000003</v>
      </c>
      <c r="Z2241" s="30">
        <f t="shared" si="483"/>
        <v>115</v>
      </c>
      <c r="AA2241" s="30">
        <f t="shared" si="484"/>
        <v>1.4652014652014651</v>
      </c>
      <c r="AB2241" s="30">
        <f t="shared" si="485"/>
        <v>0</v>
      </c>
      <c r="AC2241" s="30">
        <f t="shared" si="488"/>
        <v>314.16967853479855</v>
      </c>
    </row>
    <row r="2242" spans="1:29" x14ac:dyDescent="0.35">
      <c r="A2242" s="5">
        <v>45131.840948379628</v>
      </c>
      <c r="B2242" s="1">
        <v>1</v>
      </c>
      <c r="C2242" s="6">
        <v>608.92999999999995</v>
      </c>
      <c r="D2242" s="6">
        <v>1</v>
      </c>
      <c r="E2242" s="7" t="s">
        <v>19</v>
      </c>
      <c r="F2242" s="5">
        <v>45132.450915717593</v>
      </c>
      <c r="G2242" s="1">
        <v>1</v>
      </c>
      <c r="H2242" s="5">
        <v>45130.10082900463</v>
      </c>
      <c r="I2242" s="7" t="s">
        <v>53</v>
      </c>
      <c r="J2242" s="7"/>
      <c r="K2242" s="7" t="s">
        <v>30</v>
      </c>
      <c r="L2242" s="7" t="s">
        <v>31</v>
      </c>
      <c r="M2242" s="7" t="s">
        <v>32</v>
      </c>
      <c r="N2242" s="7" t="s">
        <v>33</v>
      </c>
      <c r="O2242" s="7" t="s">
        <v>30</v>
      </c>
      <c r="P2242" s="25">
        <f t="shared" si="489"/>
        <v>2241</v>
      </c>
      <c r="Q2242" s="28">
        <f t="shared" si="486"/>
        <v>45108</v>
      </c>
      <c r="R2242" s="28" t="str">
        <f t="shared" ref="R2242:R2305" si="490">IFERROR(VLOOKUP($M2242,rate_mapping,2,FALSE),"")</f>
        <v>OTA</v>
      </c>
      <c r="S2242" s="28" t="str">
        <f t="shared" ref="S2242:S2305" si="491">IFERROR(VLOOKUP($O2242,source_mapping,2,FALSE),"")</f>
        <v>OTA</v>
      </c>
      <c r="T2242" s="29">
        <f t="shared" ref="T2242:T2305" si="492">IFERROR($B2242/SUMIFS($B:$B,$L:$L,$L2242,$Q:$Q,$Q2242),0)</f>
        <v>7.326007326007326E-4</v>
      </c>
      <c r="U2242" s="29">
        <f t="shared" si="487"/>
        <v>7.326007326007326E-4</v>
      </c>
      <c r="V2242" s="30">
        <f t="shared" ref="V2242:V2305" si="493">MAX(IFERROR(VLOOKUP($S2242,channel_code_cost,3,FALSE)*$C2242,0),IFERROR(VLOOKUP($R2242,rate_code_cost,3,FALSE)*$C2242,0))</f>
        <v>91.339499999999987</v>
      </c>
      <c r="W2242" s="30">
        <f t="shared" ref="W2242:W2305" si="494">MAX(IFERROR(VLOOKUP($S2242,channel_code_cost,2,FALSE)*$D2242,0),IFERROR(VLOOKUP($R2242,rate_code_cost,2,FALSE)*$D2242,0))</f>
        <v>0</v>
      </c>
      <c r="X2242" s="30">
        <f t="shared" ref="X2242:X2305" si="495">MAX(IFERROR(VLOOKUP($S2242,channel_code_cost,4,FALSE)*$C2242,0),IFERROR(VLOOKUP($R2242,rate_code_cost,4,FALSE)*$C2242,0))</f>
        <v>0</v>
      </c>
      <c r="Y2242" s="30">
        <f t="shared" ref="Y2242:Y2305" si="496">MAX(IFERROR(VLOOKUP($S2242,channel_code_cost,5,FALSE)*$C2242,0),IFERROR(VLOOKUP($R2242,rate_code_cost,5,FALSE)*$C2242,0))</f>
        <v>10.960739999999998</v>
      </c>
      <c r="Z2242" s="30">
        <f t="shared" ref="Z2242:Z2305" si="497">hk_departure_cost+(($B2242-1)*hk_stay_cost)</f>
        <v>115</v>
      </c>
      <c r="AA2242" s="30">
        <f t="shared" ref="AA2242:AA2305" si="498">IFERROR(VLOOKUP($S2242,channel_code_cost,6,FALSE)*$U2242,0)</f>
        <v>1.4652014652014651</v>
      </c>
      <c r="AB2242" s="30">
        <f t="shared" ref="AB2242:AB2305" si="499">IFERROR(VLOOKUP($L2242,segment_p_cost,2,FALSE)*$T2242,0)</f>
        <v>0</v>
      </c>
      <c r="AC2242" s="30">
        <f t="shared" si="488"/>
        <v>390.16455853479852</v>
      </c>
    </row>
    <row r="2243" spans="1:29" x14ac:dyDescent="0.35">
      <c r="A2243" s="5">
        <v>45131.644891076387</v>
      </c>
      <c r="B2243" s="1">
        <v>1</v>
      </c>
      <c r="C2243" s="6">
        <v>608.92999999999995</v>
      </c>
      <c r="D2243" s="6">
        <v>1</v>
      </c>
      <c r="E2243" s="7" t="s">
        <v>19</v>
      </c>
      <c r="F2243" s="5">
        <v>45132.37163065972</v>
      </c>
      <c r="G2243" s="1">
        <v>1</v>
      </c>
      <c r="H2243" s="5">
        <v>45131.109884317128</v>
      </c>
      <c r="I2243" s="7" t="s">
        <v>53</v>
      </c>
      <c r="J2243" s="7"/>
      <c r="K2243" s="7" t="s">
        <v>30</v>
      </c>
      <c r="L2243" s="7" t="s">
        <v>31</v>
      </c>
      <c r="M2243" s="7" t="s">
        <v>32</v>
      </c>
      <c r="N2243" s="7" t="s">
        <v>33</v>
      </c>
      <c r="O2243" s="7" t="s">
        <v>30</v>
      </c>
      <c r="P2243" s="25">
        <f t="shared" si="489"/>
        <v>2242</v>
      </c>
      <c r="Q2243" s="28">
        <f t="shared" ref="Q2243:Q2306" si="500">DATE(YEAR($A2243),MONTH($A2243),1)</f>
        <v>45108</v>
      </c>
      <c r="R2243" s="28" t="str">
        <f t="shared" si="490"/>
        <v>OTA</v>
      </c>
      <c r="S2243" s="28" t="str">
        <f t="shared" si="491"/>
        <v>OTA</v>
      </c>
      <c r="T2243" s="29">
        <f t="shared" si="492"/>
        <v>7.326007326007326E-4</v>
      </c>
      <c r="U2243" s="29">
        <f t="shared" ref="U2243:U2306" si="501">IFERROR($B2243/SUMIFS($B:$B,$L:$L,$L2243,$Q:$Q,$Q2243),0)</f>
        <v>7.326007326007326E-4</v>
      </c>
      <c r="V2243" s="30">
        <f t="shared" si="493"/>
        <v>91.339499999999987</v>
      </c>
      <c r="W2243" s="30">
        <f t="shared" si="494"/>
        <v>0</v>
      </c>
      <c r="X2243" s="30">
        <f t="shared" si="495"/>
        <v>0</v>
      </c>
      <c r="Y2243" s="30">
        <f t="shared" si="496"/>
        <v>10.960739999999998</v>
      </c>
      <c r="Z2243" s="30">
        <f t="shared" si="497"/>
        <v>115</v>
      </c>
      <c r="AA2243" s="30">
        <f t="shared" si="498"/>
        <v>1.4652014652014651</v>
      </c>
      <c r="AB2243" s="30">
        <f t="shared" si="499"/>
        <v>0</v>
      </c>
      <c r="AC2243" s="30">
        <f t="shared" ref="AC2243:AC2306" si="502">C2243-SUM(V2243:AB2243)</f>
        <v>390.16455853479852</v>
      </c>
    </row>
    <row r="2244" spans="1:29" x14ac:dyDescent="0.35">
      <c r="A2244" s="5">
        <v>45131.898760046293</v>
      </c>
      <c r="B2244" s="1">
        <v>2</v>
      </c>
      <c r="C2244" s="6">
        <v>1069.33</v>
      </c>
      <c r="D2244" s="6">
        <v>1</v>
      </c>
      <c r="E2244" s="7" t="s">
        <v>19</v>
      </c>
      <c r="F2244" s="5">
        <v>45133.458333333336</v>
      </c>
      <c r="G2244" s="1">
        <v>1</v>
      </c>
      <c r="H2244" s="5">
        <v>45130.731807916665</v>
      </c>
      <c r="I2244" s="7" t="s">
        <v>53</v>
      </c>
      <c r="J2244" s="7"/>
      <c r="K2244" s="7" t="s">
        <v>50</v>
      </c>
      <c r="L2244" s="7" t="s">
        <v>31</v>
      </c>
      <c r="M2244" s="7" t="s">
        <v>32</v>
      </c>
      <c r="N2244" s="7" t="s">
        <v>33</v>
      </c>
      <c r="O2244" s="7" t="s">
        <v>51</v>
      </c>
      <c r="P2244" s="25">
        <f t="shared" ref="P2244:P2307" si="503">P2243+1</f>
        <v>2243</v>
      </c>
      <c r="Q2244" s="28">
        <f t="shared" si="500"/>
        <v>45108</v>
      </c>
      <c r="R2244" s="28" t="str">
        <f t="shared" si="490"/>
        <v>OTA</v>
      </c>
      <c r="S2244" s="28" t="str">
        <f t="shared" si="491"/>
        <v>OTA</v>
      </c>
      <c r="T2244" s="29">
        <f t="shared" si="492"/>
        <v>1.4652014652014652E-3</v>
      </c>
      <c r="U2244" s="29">
        <f t="shared" si="501"/>
        <v>1.4652014652014652E-3</v>
      </c>
      <c r="V2244" s="30">
        <f t="shared" si="493"/>
        <v>160.39949999999999</v>
      </c>
      <c r="W2244" s="30">
        <f t="shared" si="494"/>
        <v>0</v>
      </c>
      <c r="X2244" s="30">
        <f t="shared" si="495"/>
        <v>0</v>
      </c>
      <c r="Y2244" s="30">
        <f t="shared" si="496"/>
        <v>19.247939999999996</v>
      </c>
      <c r="Z2244" s="30">
        <f t="shared" si="497"/>
        <v>153.33333333333331</v>
      </c>
      <c r="AA2244" s="30">
        <f t="shared" si="498"/>
        <v>2.9304029304029302</v>
      </c>
      <c r="AB2244" s="30">
        <f t="shared" si="499"/>
        <v>0</v>
      </c>
      <c r="AC2244" s="30">
        <f t="shared" si="502"/>
        <v>733.41882373626368</v>
      </c>
    </row>
    <row r="2245" spans="1:29" x14ac:dyDescent="0.35">
      <c r="A2245" s="5">
        <v>45131.671957280094</v>
      </c>
      <c r="B2245" s="1">
        <v>1</v>
      </c>
      <c r="C2245" s="6">
        <v>517.59</v>
      </c>
      <c r="D2245" s="6">
        <v>1</v>
      </c>
      <c r="E2245" s="7" t="s">
        <v>19</v>
      </c>
      <c r="F2245" s="5">
        <v>45132.445967916668</v>
      </c>
      <c r="G2245" s="1">
        <v>1</v>
      </c>
      <c r="H2245" s="5">
        <v>45126.788328043978</v>
      </c>
      <c r="I2245" s="7" t="s">
        <v>53</v>
      </c>
      <c r="J2245" s="7"/>
      <c r="K2245" s="7" t="s">
        <v>50</v>
      </c>
      <c r="L2245" s="7" t="s">
        <v>31</v>
      </c>
      <c r="M2245" s="7" t="s">
        <v>32</v>
      </c>
      <c r="N2245" s="7" t="s">
        <v>28</v>
      </c>
      <c r="O2245" s="7" t="s">
        <v>51</v>
      </c>
      <c r="P2245" s="25">
        <f t="shared" si="503"/>
        <v>2244</v>
      </c>
      <c r="Q2245" s="28">
        <f t="shared" si="500"/>
        <v>45108</v>
      </c>
      <c r="R2245" s="28" t="str">
        <f t="shared" si="490"/>
        <v>OTA</v>
      </c>
      <c r="S2245" s="28" t="str">
        <f t="shared" si="491"/>
        <v>OTA</v>
      </c>
      <c r="T2245" s="29">
        <f t="shared" si="492"/>
        <v>7.326007326007326E-4</v>
      </c>
      <c r="U2245" s="29">
        <f t="shared" si="501"/>
        <v>7.326007326007326E-4</v>
      </c>
      <c r="V2245" s="30">
        <f t="shared" si="493"/>
        <v>77.638500000000008</v>
      </c>
      <c r="W2245" s="30">
        <f t="shared" si="494"/>
        <v>0</v>
      </c>
      <c r="X2245" s="30">
        <f t="shared" si="495"/>
        <v>0</v>
      </c>
      <c r="Y2245" s="30">
        <f t="shared" si="496"/>
        <v>9.3166200000000003</v>
      </c>
      <c r="Z2245" s="30">
        <f t="shared" si="497"/>
        <v>115</v>
      </c>
      <c r="AA2245" s="30">
        <f t="shared" si="498"/>
        <v>1.4652014652014651</v>
      </c>
      <c r="AB2245" s="30">
        <f t="shared" si="499"/>
        <v>0</v>
      </c>
      <c r="AC2245" s="30">
        <f t="shared" si="502"/>
        <v>314.16967853479855</v>
      </c>
    </row>
    <row r="2246" spans="1:29" x14ac:dyDescent="0.35">
      <c r="A2246" s="5">
        <v>45132.824172210647</v>
      </c>
      <c r="B2246" s="1">
        <v>2</v>
      </c>
      <c r="C2246" s="6">
        <v>1947.41</v>
      </c>
      <c r="D2246" s="6">
        <v>1</v>
      </c>
      <c r="E2246" s="7" t="s">
        <v>19</v>
      </c>
      <c r="F2246" s="5">
        <v>45134.412229988426</v>
      </c>
      <c r="G2246" s="1">
        <v>2</v>
      </c>
      <c r="H2246" s="5">
        <v>45127.190752812501</v>
      </c>
      <c r="I2246" s="7" t="s">
        <v>20</v>
      </c>
      <c r="J2246" s="7"/>
      <c r="K2246" s="7" t="s">
        <v>50</v>
      </c>
      <c r="L2246" s="7" t="s">
        <v>31</v>
      </c>
      <c r="M2246" s="7" t="s">
        <v>32</v>
      </c>
      <c r="N2246" s="7" t="s">
        <v>28</v>
      </c>
      <c r="O2246" s="7" t="s">
        <v>51</v>
      </c>
      <c r="P2246" s="25">
        <f t="shared" si="503"/>
        <v>2245</v>
      </c>
      <c r="Q2246" s="28">
        <f t="shared" si="500"/>
        <v>45108</v>
      </c>
      <c r="R2246" s="28" t="str">
        <f t="shared" si="490"/>
        <v>OTA</v>
      </c>
      <c r="S2246" s="28" t="str">
        <f t="shared" si="491"/>
        <v>OTA</v>
      </c>
      <c r="T2246" s="29">
        <f t="shared" si="492"/>
        <v>1.4652014652014652E-3</v>
      </c>
      <c r="U2246" s="29">
        <f t="shared" si="501"/>
        <v>1.4652014652014652E-3</v>
      </c>
      <c r="V2246" s="30">
        <f t="shared" si="493"/>
        <v>292.11149999999998</v>
      </c>
      <c r="W2246" s="30">
        <f t="shared" si="494"/>
        <v>0</v>
      </c>
      <c r="X2246" s="30">
        <f t="shared" si="495"/>
        <v>0</v>
      </c>
      <c r="Y2246" s="30">
        <f t="shared" si="496"/>
        <v>35.053379999999997</v>
      </c>
      <c r="Z2246" s="30">
        <f t="shared" si="497"/>
        <v>153.33333333333331</v>
      </c>
      <c r="AA2246" s="30">
        <f t="shared" si="498"/>
        <v>2.9304029304029302</v>
      </c>
      <c r="AB2246" s="30">
        <f t="shared" si="499"/>
        <v>0</v>
      </c>
      <c r="AC2246" s="30">
        <f t="shared" si="502"/>
        <v>1463.981383736264</v>
      </c>
    </row>
    <row r="2247" spans="1:29" x14ac:dyDescent="0.35">
      <c r="A2247" s="5">
        <v>45132.470203599536</v>
      </c>
      <c r="B2247" s="1">
        <v>1</v>
      </c>
      <c r="C2247" s="6">
        <v>1039.29</v>
      </c>
      <c r="D2247" s="6">
        <v>1</v>
      </c>
      <c r="E2247" s="7" t="s">
        <v>19</v>
      </c>
      <c r="F2247" s="5">
        <v>45133.458333333336</v>
      </c>
      <c r="G2247" s="1">
        <v>2</v>
      </c>
      <c r="H2247" s="5">
        <v>45132.460937916665</v>
      </c>
      <c r="I2247" s="7" t="s">
        <v>20</v>
      </c>
      <c r="J2247" s="7"/>
      <c r="K2247" s="7"/>
      <c r="L2247" s="7" t="s">
        <v>21</v>
      </c>
      <c r="M2247" s="7" t="s">
        <v>52</v>
      </c>
      <c r="N2247" s="7" t="s">
        <v>28</v>
      </c>
      <c r="O2247" s="7" t="s">
        <v>24</v>
      </c>
      <c r="P2247" s="25">
        <f t="shared" si="503"/>
        <v>2246</v>
      </c>
      <c r="Q2247" s="28">
        <f t="shared" si="500"/>
        <v>45108</v>
      </c>
      <c r="R2247" s="28" t="str">
        <f t="shared" si="490"/>
        <v>WEB</v>
      </c>
      <c r="S2247" s="28" t="str">
        <f t="shared" si="491"/>
        <v>OFFLINE</v>
      </c>
      <c r="T2247" s="29">
        <f t="shared" si="492"/>
        <v>1.6863406408094434E-3</v>
      </c>
      <c r="U2247" s="29">
        <f t="shared" si="501"/>
        <v>1.6863406408094434E-3</v>
      </c>
      <c r="V2247" s="30">
        <f t="shared" si="493"/>
        <v>0</v>
      </c>
      <c r="W2247" s="30">
        <f t="shared" si="494"/>
        <v>0</v>
      </c>
      <c r="X2247" s="30">
        <f t="shared" si="495"/>
        <v>0</v>
      </c>
      <c r="Y2247" s="30">
        <f t="shared" si="496"/>
        <v>14.55006</v>
      </c>
      <c r="Z2247" s="30">
        <f t="shared" si="497"/>
        <v>115</v>
      </c>
      <c r="AA2247" s="30">
        <f t="shared" si="498"/>
        <v>0</v>
      </c>
      <c r="AB2247" s="30">
        <f t="shared" si="499"/>
        <v>0</v>
      </c>
      <c r="AC2247" s="30">
        <f t="shared" si="502"/>
        <v>909.73993999999993</v>
      </c>
    </row>
    <row r="2248" spans="1:29" x14ac:dyDescent="0.35">
      <c r="A2248" s="5">
        <v>45132.638808043979</v>
      </c>
      <c r="B2248" s="1">
        <v>2</v>
      </c>
      <c r="C2248" s="6">
        <v>2919.64</v>
      </c>
      <c r="D2248" s="6">
        <v>1</v>
      </c>
      <c r="E2248" s="7" t="s">
        <v>19</v>
      </c>
      <c r="F2248" s="5">
        <v>45134.231962789352</v>
      </c>
      <c r="G2248" s="1">
        <v>2</v>
      </c>
      <c r="H2248" s="5">
        <v>45102.851170949078</v>
      </c>
      <c r="I2248" s="7" t="s">
        <v>41</v>
      </c>
      <c r="J2248" s="7"/>
      <c r="K2248" s="7" t="s">
        <v>30</v>
      </c>
      <c r="L2248" s="7" t="s">
        <v>31</v>
      </c>
      <c r="M2248" s="7" t="s">
        <v>32</v>
      </c>
      <c r="N2248" s="7" t="s">
        <v>33</v>
      </c>
      <c r="O2248" s="7" t="s">
        <v>30</v>
      </c>
      <c r="P2248" s="25">
        <f t="shared" si="503"/>
        <v>2247</v>
      </c>
      <c r="Q2248" s="28">
        <f t="shared" si="500"/>
        <v>45108</v>
      </c>
      <c r="R2248" s="28" t="str">
        <f t="shared" si="490"/>
        <v>OTA</v>
      </c>
      <c r="S2248" s="28" t="str">
        <f t="shared" si="491"/>
        <v>OTA</v>
      </c>
      <c r="T2248" s="29">
        <f t="shared" si="492"/>
        <v>1.4652014652014652E-3</v>
      </c>
      <c r="U2248" s="29">
        <f t="shared" si="501"/>
        <v>1.4652014652014652E-3</v>
      </c>
      <c r="V2248" s="30">
        <f t="shared" si="493"/>
        <v>437.94599999999997</v>
      </c>
      <c r="W2248" s="30">
        <f t="shared" si="494"/>
        <v>0</v>
      </c>
      <c r="X2248" s="30">
        <f t="shared" si="495"/>
        <v>0</v>
      </c>
      <c r="Y2248" s="30">
        <f t="shared" si="496"/>
        <v>52.553519999999992</v>
      </c>
      <c r="Z2248" s="30">
        <f t="shared" si="497"/>
        <v>153.33333333333331</v>
      </c>
      <c r="AA2248" s="30">
        <f t="shared" si="498"/>
        <v>2.9304029304029302</v>
      </c>
      <c r="AB2248" s="30">
        <f t="shared" si="499"/>
        <v>0</v>
      </c>
      <c r="AC2248" s="30">
        <f t="shared" si="502"/>
        <v>2272.8767437362635</v>
      </c>
    </row>
    <row r="2249" spans="1:29" x14ac:dyDescent="0.35">
      <c r="A2249" s="5">
        <v>45132.741946087961</v>
      </c>
      <c r="B2249" s="1">
        <v>1</v>
      </c>
      <c r="C2249" s="6">
        <v>1490.93</v>
      </c>
      <c r="D2249" s="6">
        <v>1</v>
      </c>
      <c r="E2249" s="7" t="s">
        <v>19</v>
      </c>
      <c r="F2249" s="5">
        <v>45133.444293032408</v>
      </c>
      <c r="G2249" s="1">
        <v>2</v>
      </c>
      <c r="H2249" s="5">
        <v>45124.85868085648</v>
      </c>
      <c r="I2249" s="7" t="s">
        <v>41</v>
      </c>
      <c r="J2249" s="7"/>
      <c r="K2249" s="7" t="s">
        <v>35</v>
      </c>
      <c r="L2249" s="7" t="s">
        <v>31</v>
      </c>
      <c r="M2249" s="7" t="s">
        <v>58</v>
      </c>
      <c r="N2249" s="7" t="s">
        <v>33</v>
      </c>
      <c r="O2249" s="7" t="s">
        <v>47</v>
      </c>
      <c r="P2249" s="25">
        <f t="shared" si="503"/>
        <v>2248</v>
      </c>
      <c r="Q2249" s="28">
        <f t="shared" si="500"/>
        <v>45108</v>
      </c>
      <c r="R2249" s="28" t="str">
        <f t="shared" si="490"/>
        <v>OTA</v>
      </c>
      <c r="S2249" s="28" t="str">
        <f t="shared" si="491"/>
        <v>OTA</v>
      </c>
      <c r="T2249" s="29">
        <f t="shared" si="492"/>
        <v>7.326007326007326E-4</v>
      </c>
      <c r="U2249" s="29">
        <f t="shared" si="501"/>
        <v>7.326007326007326E-4</v>
      </c>
      <c r="V2249" s="30">
        <f t="shared" si="493"/>
        <v>223.6395</v>
      </c>
      <c r="W2249" s="30">
        <f t="shared" si="494"/>
        <v>0</v>
      </c>
      <c r="X2249" s="30">
        <f t="shared" si="495"/>
        <v>0</v>
      </c>
      <c r="Y2249" s="30">
        <f t="shared" si="496"/>
        <v>26.836739999999999</v>
      </c>
      <c r="Z2249" s="30">
        <f t="shared" si="497"/>
        <v>115</v>
      </c>
      <c r="AA2249" s="30">
        <f t="shared" si="498"/>
        <v>1.4652014652014651</v>
      </c>
      <c r="AB2249" s="30">
        <f t="shared" si="499"/>
        <v>0</v>
      </c>
      <c r="AC2249" s="30">
        <f t="shared" si="502"/>
        <v>1123.9885585347986</v>
      </c>
    </row>
    <row r="2250" spans="1:29" x14ac:dyDescent="0.35">
      <c r="A2250" s="5">
        <v>45132.985434872688</v>
      </c>
      <c r="B2250" s="1">
        <v>1</v>
      </c>
      <c r="C2250" s="6">
        <v>1214.29</v>
      </c>
      <c r="D2250" s="6">
        <v>1</v>
      </c>
      <c r="E2250" s="7" t="s">
        <v>19</v>
      </c>
      <c r="F2250" s="5">
        <v>45133.421109386574</v>
      </c>
      <c r="G2250" s="1">
        <v>2</v>
      </c>
      <c r="H2250" s="5">
        <v>45132.97479310185</v>
      </c>
      <c r="I2250" s="7" t="s">
        <v>41</v>
      </c>
      <c r="J2250" s="7"/>
      <c r="K2250" s="7" t="s">
        <v>30</v>
      </c>
      <c r="L2250" s="7" t="s">
        <v>31</v>
      </c>
      <c r="M2250" s="7" t="s">
        <v>32</v>
      </c>
      <c r="N2250" s="7" t="s">
        <v>33</v>
      </c>
      <c r="O2250" s="7" t="s">
        <v>30</v>
      </c>
      <c r="P2250" s="25">
        <f t="shared" si="503"/>
        <v>2249</v>
      </c>
      <c r="Q2250" s="28">
        <f t="shared" si="500"/>
        <v>45108</v>
      </c>
      <c r="R2250" s="28" t="str">
        <f t="shared" si="490"/>
        <v>OTA</v>
      </c>
      <c r="S2250" s="28" t="str">
        <f t="shared" si="491"/>
        <v>OTA</v>
      </c>
      <c r="T2250" s="29">
        <f t="shared" si="492"/>
        <v>7.326007326007326E-4</v>
      </c>
      <c r="U2250" s="29">
        <f t="shared" si="501"/>
        <v>7.326007326007326E-4</v>
      </c>
      <c r="V2250" s="30">
        <f t="shared" si="493"/>
        <v>182.14349999999999</v>
      </c>
      <c r="W2250" s="30">
        <f t="shared" si="494"/>
        <v>0</v>
      </c>
      <c r="X2250" s="30">
        <f t="shared" si="495"/>
        <v>0</v>
      </c>
      <c r="Y2250" s="30">
        <f t="shared" si="496"/>
        <v>21.857219999999998</v>
      </c>
      <c r="Z2250" s="30">
        <f t="shared" si="497"/>
        <v>115</v>
      </c>
      <c r="AA2250" s="30">
        <f t="shared" si="498"/>
        <v>1.4652014652014651</v>
      </c>
      <c r="AB2250" s="30">
        <f t="shared" si="499"/>
        <v>0</v>
      </c>
      <c r="AC2250" s="30">
        <f t="shared" si="502"/>
        <v>893.82407853479845</v>
      </c>
    </row>
    <row r="2251" spans="1:29" x14ac:dyDescent="0.35">
      <c r="A2251" s="5">
        <v>45132.950398275461</v>
      </c>
      <c r="B2251" s="1">
        <v>1</v>
      </c>
      <c r="C2251" s="6">
        <v>1134.55</v>
      </c>
      <c r="D2251" s="6">
        <v>1</v>
      </c>
      <c r="E2251" s="7" t="s">
        <v>19</v>
      </c>
      <c r="F2251" s="5">
        <v>45133.458333333336</v>
      </c>
      <c r="G2251" s="1">
        <v>2</v>
      </c>
      <c r="H2251" s="5">
        <v>45132.949774594905</v>
      </c>
      <c r="I2251" s="7" t="s">
        <v>41</v>
      </c>
      <c r="J2251" s="7"/>
      <c r="K2251" s="7"/>
      <c r="L2251" s="7" t="s">
        <v>21</v>
      </c>
      <c r="M2251" s="7" t="s">
        <v>52</v>
      </c>
      <c r="N2251" s="7" t="s">
        <v>23</v>
      </c>
      <c r="O2251" s="7" t="s">
        <v>24</v>
      </c>
      <c r="P2251" s="25">
        <f t="shared" si="503"/>
        <v>2250</v>
      </c>
      <c r="Q2251" s="28">
        <f t="shared" si="500"/>
        <v>45108</v>
      </c>
      <c r="R2251" s="28" t="str">
        <f t="shared" si="490"/>
        <v>WEB</v>
      </c>
      <c r="S2251" s="28" t="str">
        <f t="shared" si="491"/>
        <v>OFFLINE</v>
      </c>
      <c r="T2251" s="29">
        <f t="shared" si="492"/>
        <v>1.6863406408094434E-3</v>
      </c>
      <c r="U2251" s="29">
        <f t="shared" si="501"/>
        <v>1.6863406408094434E-3</v>
      </c>
      <c r="V2251" s="30">
        <f t="shared" si="493"/>
        <v>0</v>
      </c>
      <c r="W2251" s="30">
        <f t="shared" si="494"/>
        <v>0</v>
      </c>
      <c r="X2251" s="30">
        <f t="shared" si="495"/>
        <v>0</v>
      </c>
      <c r="Y2251" s="30">
        <f t="shared" si="496"/>
        <v>15.883699999999999</v>
      </c>
      <c r="Z2251" s="30">
        <f t="shared" si="497"/>
        <v>115</v>
      </c>
      <c r="AA2251" s="30">
        <f t="shared" si="498"/>
        <v>0</v>
      </c>
      <c r="AB2251" s="30">
        <f t="shared" si="499"/>
        <v>0</v>
      </c>
      <c r="AC2251" s="30">
        <f t="shared" si="502"/>
        <v>1003.6663</v>
      </c>
    </row>
    <row r="2252" spans="1:29" x14ac:dyDescent="0.35">
      <c r="A2252" s="5">
        <v>45133.011186134259</v>
      </c>
      <c r="B2252" s="1">
        <v>8</v>
      </c>
      <c r="C2252" s="6">
        <v>11178.03</v>
      </c>
      <c r="D2252" s="6">
        <v>1</v>
      </c>
      <c r="E2252" s="7" t="s">
        <v>19</v>
      </c>
      <c r="F2252" s="5">
        <v>45140.054641631941</v>
      </c>
      <c r="G2252" s="1">
        <v>2</v>
      </c>
      <c r="H2252" s="5">
        <v>45123.843927719907</v>
      </c>
      <c r="I2252" s="7" t="s">
        <v>41</v>
      </c>
      <c r="J2252" s="7"/>
      <c r="K2252" s="7" t="s">
        <v>30</v>
      </c>
      <c r="L2252" s="7" t="s">
        <v>31</v>
      </c>
      <c r="M2252" s="7" t="s">
        <v>34</v>
      </c>
      <c r="N2252" s="7" t="s">
        <v>33</v>
      </c>
      <c r="O2252" s="7" t="s">
        <v>30</v>
      </c>
      <c r="P2252" s="25">
        <f t="shared" si="503"/>
        <v>2251</v>
      </c>
      <c r="Q2252" s="28">
        <f t="shared" si="500"/>
        <v>45108</v>
      </c>
      <c r="R2252" s="28" t="str">
        <f t="shared" si="490"/>
        <v>OTA</v>
      </c>
      <c r="S2252" s="28" t="str">
        <f t="shared" si="491"/>
        <v>OTA</v>
      </c>
      <c r="T2252" s="29">
        <f t="shared" si="492"/>
        <v>5.8608058608058608E-3</v>
      </c>
      <c r="U2252" s="29">
        <f t="shared" si="501"/>
        <v>5.8608058608058608E-3</v>
      </c>
      <c r="V2252" s="30">
        <f t="shared" si="493"/>
        <v>1676.7045000000001</v>
      </c>
      <c r="W2252" s="30">
        <f t="shared" si="494"/>
        <v>0</v>
      </c>
      <c r="X2252" s="30">
        <f t="shared" si="495"/>
        <v>0</v>
      </c>
      <c r="Y2252" s="30">
        <f t="shared" si="496"/>
        <v>201.20454000000001</v>
      </c>
      <c r="Z2252" s="30">
        <f t="shared" si="497"/>
        <v>383.33333333333331</v>
      </c>
      <c r="AA2252" s="30">
        <f t="shared" si="498"/>
        <v>11.721611721611721</v>
      </c>
      <c r="AB2252" s="30">
        <f t="shared" si="499"/>
        <v>0</v>
      </c>
      <c r="AC2252" s="30">
        <f t="shared" si="502"/>
        <v>8905.0660149450559</v>
      </c>
    </row>
    <row r="2253" spans="1:29" x14ac:dyDescent="0.35">
      <c r="A2253" s="5">
        <v>45132.802274641203</v>
      </c>
      <c r="B2253" s="1">
        <v>1</v>
      </c>
      <c r="C2253" s="6">
        <v>1167.71</v>
      </c>
      <c r="D2253" s="6">
        <v>1</v>
      </c>
      <c r="E2253" s="7" t="s">
        <v>19</v>
      </c>
      <c r="F2253" s="5">
        <v>45133.431496226855</v>
      </c>
      <c r="G2253" s="1">
        <v>2</v>
      </c>
      <c r="H2253" s="5">
        <v>45132.790994537034</v>
      </c>
      <c r="I2253" s="7" t="s">
        <v>41</v>
      </c>
      <c r="J2253" s="7"/>
      <c r="K2253" s="7"/>
      <c r="L2253" s="7" t="s">
        <v>21</v>
      </c>
      <c r="M2253" s="7" t="s">
        <v>99</v>
      </c>
      <c r="N2253" s="7" t="s">
        <v>33</v>
      </c>
      <c r="O2253" s="7" t="s">
        <v>46</v>
      </c>
      <c r="P2253" s="25">
        <f t="shared" si="503"/>
        <v>2252</v>
      </c>
      <c r="Q2253" s="28">
        <f t="shared" si="500"/>
        <v>45108</v>
      </c>
      <c r="R2253" s="28" t="str">
        <f t="shared" si="490"/>
        <v>WEB</v>
      </c>
      <c r="S2253" s="28" t="str">
        <f t="shared" si="491"/>
        <v>WEBSITE</v>
      </c>
      <c r="T2253" s="29">
        <f t="shared" si="492"/>
        <v>1.6863406408094434E-3</v>
      </c>
      <c r="U2253" s="29">
        <f t="shared" si="501"/>
        <v>1.6863406408094434E-3</v>
      </c>
      <c r="V2253" s="30">
        <f t="shared" si="493"/>
        <v>11.677100000000001</v>
      </c>
      <c r="W2253" s="30">
        <f t="shared" si="494"/>
        <v>50</v>
      </c>
      <c r="X2253" s="30">
        <f t="shared" si="495"/>
        <v>0</v>
      </c>
      <c r="Y2253" s="30">
        <f t="shared" si="496"/>
        <v>16.347940000000001</v>
      </c>
      <c r="Z2253" s="30">
        <f t="shared" si="497"/>
        <v>115</v>
      </c>
      <c r="AA2253" s="30">
        <f t="shared" si="498"/>
        <v>16.863406408094434</v>
      </c>
      <c r="AB2253" s="30">
        <f t="shared" si="499"/>
        <v>0</v>
      </c>
      <c r="AC2253" s="30">
        <f t="shared" si="502"/>
        <v>957.82155359190563</v>
      </c>
    </row>
    <row r="2254" spans="1:29" x14ac:dyDescent="0.35">
      <c r="A2254" s="5">
        <v>45132.902502453704</v>
      </c>
      <c r="B2254" s="1">
        <v>1</v>
      </c>
      <c r="C2254" s="6">
        <v>1169.6400000000001</v>
      </c>
      <c r="D2254" s="6">
        <v>1</v>
      </c>
      <c r="E2254" s="7" t="s">
        <v>19</v>
      </c>
      <c r="F2254" s="5">
        <v>45133.399685879631</v>
      </c>
      <c r="G2254" s="1">
        <v>1</v>
      </c>
      <c r="H2254" s="5">
        <v>45132.577227511574</v>
      </c>
      <c r="I2254" s="7" t="s">
        <v>41</v>
      </c>
      <c r="J2254" s="7"/>
      <c r="K2254" s="7" t="s">
        <v>35</v>
      </c>
      <c r="L2254" s="7" t="s">
        <v>31</v>
      </c>
      <c r="M2254" s="7" t="s">
        <v>32</v>
      </c>
      <c r="N2254" s="7" t="s">
        <v>33</v>
      </c>
      <c r="O2254" s="7" t="s">
        <v>47</v>
      </c>
      <c r="P2254" s="25">
        <f t="shared" si="503"/>
        <v>2253</v>
      </c>
      <c r="Q2254" s="28">
        <f t="shared" si="500"/>
        <v>45108</v>
      </c>
      <c r="R2254" s="28" t="str">
        <f t="shared" si="490"/>
        <v>OTA</v>
      </c>
      <c r="S2254" s="28" t="str">
        <f t="shared" si="491"/>
        <v>OTA</v>
      </c>
      <c r="T2254" s="29">
        <f t="shared" si="492"/>
        <v>7.326007326007326E-4</v>
      </c>
      <c r="U2254" s="29">
        <f t="shared" si="501"/>
        <v>7.326007326007326E-4</v>
      </c>
      <c r="V2254" s="30">
        <f t="shared" si="493"/>
        <v>175.446</v>
      </c>
      <c r="W2254" s="30">
        <f t="shared" si="494"/>
        <v>0</v>
      </c>
      <c r="X2254" s="30">
        <f t="shared" si="495"/>
        <v>0</v>
      </c>
      <c r="Y2254" s="30">
        <f t="shared" si="496"/>
        <v>21.053519999999999</v>
      </c>
      <c r="Z2254" s="30">
        <f t="shared" si="497"/>
        <v>115</v>
      </c>
      <c r="AA2254" s="30">
        <f t="shared" si="498"/>
        <v>1.4652014652014651</v>
      </c>
      <c r="AB2254" s="30">
        <f t="shared" si="499"/>
        <v>0</v>
      </c>
      <c r="AC2254" s="30">
        <f t="shared" si="502"/>
        <v>856.67527853479874</v>
      </c>
    </row>
    <row r="2255" spans="1:29" x14ac:dyDescent="0.35">
      <c r="A2255" s="5">
        <v>45132.692728206021</v>
      </c>
      <c r="B2255" s="1">
        <v>1</v>
      </c>
      <c r="C2255" s="6">
        <v>928.93</v>
      </c>
      <c r="D2255" s="6">
        <v>1</v>
      </c>
      <c r="E2255" s="7" t="s">
        <v>19</v>
      </c>
      <c r="F2255" s="5">
        <v>45133.458333333336</v>
      </c>
      <c r="G2255" s="1">
        <v>2</v>
      </c>
      <c r="H2255" s="5">
        <v>45132.525825185185</v>
      </c>
      <c r="I2255" s="7" t="s">
        <v>41</v>
      </c>
      <c r="J2255" s="7"/>
      <c r="K2255" s="7" t="s">
        <v>38</v>
      </c>
      <c r="L2255" s="7" t="s">
        <v>31</v>
      </c>
      <c r="M2255" s="7" t="s">
        <v>32</v>
      </c>
      <c r="N2255" s="7" t="s">
        <v>23</v>
      </c>
      <c r="O2255" s="7" t="s">
        <v>38</v>
      </c>
      <c r="P2255" s="25">
        <f t="shared" si="503"/>
        <v>2254</v>
      </c>
      <c r="Q2255" s="28">
        <f t="shared" si="500"/>
        <v>45108</v>
      </c>
      <c r="R2255" s="28" t="str">
        <f t="shared" si="490"/>
        <v>OTA</v>
      </c>
      <c r="S2255" s="28" t="str">
        <f t="shared" si="491"/>
        <v>OTA</v>
      </c>
      <c r="T2255" s="29">
        <f t="shared" si="492"/>
        <v>7.326007326007326E-4</v>
      </c>
      <c r="U2255" s="29">
        <f t="shared" si="501"/>
        <v>7.326007326007326E-4</v>
      </c>
      <c r="V2255" s="30">
        <f t="shared" si="493"/>
        <v>139.33949999999999</v>
      </c>
      <c r="W2255" s="30">
        <f t="shared" si="494"/>
        <v>0</v>
      </c>
      <c r="X2255" s="30">
        <f t="shared" si="495"/>
        <v>0</v>
      </c>
      <c r="Y2255" s="30">
        <f t="shared" si="496"/>
        <v>16.720739999999999</v>
      </c>
      <c r="Z2255" s="30">
        <f t="shared" si="497"/>
        <v>115</v>
      </c>
      <c r="AA2255" s="30">
        <f t="shared" si="498"/>
        <v>1.4652014652014651</v>
      </c>
      <c r="AB2255" s="30">
        <f t="shared" si="499"/>
        <v>0</v>
      </c>
      <c r="AC2255" s="30">
        <f t="shared" si="502"/>
        <v>656.40455853479853</v>
      </c>
    </row>
    <row r="2256" spans="1:29" x14ac:dyDescent="0.35">
      <c r="A2256" s="5">
        <v>45132.83849587963</v>
      </c>
      <c r="B2256" s="1">
        <v>2</v>
      </c>
      <c r="C2256" s="6">
        <v>3140.72</v>
      </c>
      <c r="D2256" s="6">
        <v>1</v>
      </c>
      <c r="E2256" s="7" t="s">
        <v>19</v>
      </c>
      <c r="F2256" s="5">
        <v>45134.458333333336</v>
      </c>
      <c r="G2256" s="1">
        <v>5</v>
      </c>
      <c r="H2256" s="5">
        <v>45018.827388043981</v>
      </c>
      <c r="I2256" s="7" t="s">
        <v>44</v>
      </c>
      <c r="J2256" s="7"/>
      <c r="K2256" s="7"/>
      <c r="L2256" s="7" t="s">
        <v>21</v>
      </c>
      <c r="M2256" s="7" t="s">
        <v>45</v>
      </c>
      <c r="N2256" s="7" t="s">
        <v>23</v>
      </c>
      <c r="O2256" s="7" t="s">
        <v>46</v>
      </c>
      <c r="P2256" s="25">
        <f t="shared" si="503"/>
        <v>2255</v>
      </c>
      <c r="Q2256" s="28">
        <f t="shared" si="500"/>
        <v>45108</v>
      </c>
      <c r="R2256" s="28" t="str">
        <f t="shared" si="490"/>
        <v>WEB</v>
      </c>
      <c r="S2256" s="28" t="str">
        <f t="shared" si="491"/>
        <v>WEBSITE</v>
      </c>
      <c r="T2256" s="29">
        <f t="shared" si="492"/>
        <v>3.3726812816188868E-3</v>
      </c>
      <c r="U2256" s="29">
        <f t="shared" si="501"/>
        <v>3.3726812816188868E-3</v>
      </c>
      <c r="V2256" s="30">
        <f t="shared" si="493"/>
        <v>31.4072</v>
      </c>
      <c r="W2256" s="30">
        <f t="shared" si="494"/>
        <v>50</v>
      </c>
      <c r="X2256" s="30">
        <f t="shared" si="495"/>
        <v>0</v>
      </c>
      <c r="Y2256" s="30">
        <f t="shared" si="496"/>
        <v>43.970079999999996</v>
      </c>
      <c r="Z2256" s="30">
        <f t="shared" si="497"/>
        <v>153.33333333333331</v>
      </c>
      <c r="AA2256" s="30">
        <f t="shared" si="498"/>
        <v>33.726812816188868</v>
      </c>
      <c r="AB2256" s="30">
        <f t="shared" si="499"/>
        <v>0</v>
      </c>
      <c r="AC2256" s="30">
        <f t="shared" si="502"/>
        <v>2828.2825738504775</v>
      </c>
    </row>
    <row r="2257" spans="1:29" x14ac:dyDescent="0.35">
      <c r="A2257" s="5">
        <v>45132.80071959491</v>
      </c>
      <c r="B2257" s="1">
        <v>2</v>
      </c>
      <c r="C2257" s="6">
        <v>3599.59</v>
      </c>
      <c r="D2257" s="6">
        <v>1</v>
      </c>
      <c r="E2257" s="7" t="s">
        <v>19</v>
      </c>
      <c r="F2257" s="5">
        <v>45134.444716203703</v>
      </c>
      <c r="G2257" s="1">
        <v>4</v>
      </c>
      <c r="H2257" s="5">
        <v>45024.851867673613</v>
      </c>
      <c r="I2257" s="7" t="s">
        <v>44</v>
      </c>
      <c r="J2257" s="7"/>
      <c r="K2257" s="7" t="s">
        <v>50</v>
      </c>
      <c r="L2257" s="7" t="s">
        <v>31</v>
      </c>
      <c r="M2257" s="7" t="s">
        <v>32</v>
      </c>
      <c r="N2257" s="7" t="s">
        <v>23</v>
      </c>
      <c r="O2257" s="7" t="s">
        <v>51</v>
      </c>
      <c r="P2257" s="25">
        <f t="shared" si="503"/>
        <v>2256</v>
      </c>
      <c r="Q2257" s="28">
        <f t="shared" si="500"/>
        <v>45108</v>
      </c>
      <c r="R2257" s="28" t="str">
        <f t="shared" si="490"/>
        <v>OTA</v>
      </c>
      <c r="S2257" s="28" t="str">
        <f t="shared" si="491"/>
        <v>OTA</v>
      </c>
      <c r="T2257" s="29">
        <f t="shared" si="492"/>
        <v>1.4652014652014652E-3</v>
      </c>
      <c r="U2257" s="29">
        <f t="shared" si="501"/>
        <v>1.4652014652014652E-3</v>
      </c>
      <c r="V2257" s="30">
        <f t="shared" si="493"/>
        <v>539.93849999999998</v>
      </c>
      <c r="W2257" s="30">
        <f t="shared" si="494"/>
        <v>0</v>
      </c>
      <c r="X2257" s="30">
        <f t="shared" si="495"/>
        <v>0</v>
      </c>
      <c r="Y2257" s="30">
        <f t="shared" si="496"/>
        <v>64.792619999999999</v>
      </c>
      <c r="Z2257" s="30">
        <f t="shared" si="497"/>
        <v>153.33333333333331</v>
      </c>
      <c r="AA2257" s="30">
        <f t="shared" si="498"/>
        <v>2.9304029304029302</v>
      </c>
      <c r="AB2257" s="30">
        <f t="shared" si="499"/>
        <v>0</v>
      </c>
      <c r="AC2257" s="30">
        <f t="shared" si="502"/>
        <v>2838.5951437362642</v>
      </c>
    </row>
    <row r="2258" spans="1:29" x14ac:dyDescent="0.35">
      <c r="A2258" s="5">
        <v>45132.765942141203</v>
      </c>
      <c r="B2258" s="1">
        <v>4</v>
      </c>
      <c r="C2258" s="6">
        <v>3462.14</v>
      </c>
      <c r="D2258" s="6">
        <v>1</v>
      </c>
      <c r="E2258" s="7" t="s">
        <v>19</v>
      </c>
      <c r="F2258" s="5">
        <v>45136.416663900462</v>
      </c>
      <c r="G2258" s="1">
        <v>2</v>
      </c>
      <c r="H2258" s="5">
        <v>45026.522104560187</v>
      </c>
      <c r="I2258" s="7" t="s">
        <v>48</v>
      </c>
      <c r="J2258" s="7"/>
      <c r="K2258" s="7"/>
      <c r="L2258" s="7" t="s">
        <v>21</v>
      </c>
      <c r="M2258" s="7" t="s">
        <v>45</v>
      </c>
      <c r="N2258" s="7" t="s">
        <v>28</v>
      </c>
      <c r="O2258" s="7" t="s">
        <v>46</v>
      </c>
      <c r="P2258" s="25">
        <f t="shared" si="503"/>
        <v>2257</v>
      </c>
      <c r="Q2258" s="28">
        <f t="shared" si="500"/>
        <v>45108</v>
      </c>
      <c r="R2258" s="28" t="str">
        <f t="shared" si="490"/>
        <v>WEB</v>
      </c>
      <c r="S2258" s="28" t="str">
        <f t="shared" si="491"/>
        <v>WEBSITE</v>
      </c>
      <c r="T2258" s="29">
        <f t="shared" si="492"/>
        <v>6.7453625632377737E-3</v>
      </c>
      <c r="U2258" s="29">
        <f t="shared" si="501"/>
        <v>6.7453625632377737E-3</v>
      </c>
      <c r="V2258" s="30">
        <f t="shared" si="493"/>
        <v>34.621400000000001</v>
      </c>
      <c r="W2258" s="30">
        <f t="shared" si="494"/>
        <v>50</v>
      </c>
      <c r="X2258" s="30">
        <f t="shared" si="495"/>
        <v>0</v>
      </c>
      <c r="Y2258" s="30">
        <f t="shared" si="496"/>
        <v>48.46996</v>
      </c>
      <c r="Z2258" s="30">
        <f t="shared" si="497"/>
        <v>230</v>
      </c>
      <c r="AA2258" s="30">
        <f t="shared" si="498"/>
        <v>67.453625632377737</v>
      </c>
      <c r="AB2258" s="30">
        <f t="shared" si="499"/>
        <v>0</v>
      </c>
      <c r="AC2258" s="30">
        <f t="shared" si="502"/>
        <v>3031.5950143676223</v>
      </c>
    </row>
    <row r="2259" spans="1:29" x14ac:dyDescent="0.35">
      <c r="A2259" s="5">
        <v>45132.714424097219</v>
      </c>
      <c r="B2259" s="1">
        <v>1</v>
      </c>
      <c r="C2259" s="6">
        <v>1762.21</v>
      </c>
      <c r="D2259" s="6">
        <v>1</v>
      </c>
      <c r="E2259" s="7" t="s">
        <v>19</v>
      </c>
      <c r="F2259" s="5">
        <v>45133.458333333336</v>
      </c>
      <c r="G2259" s="1">
        <v>4</v>
      </c>
      <c r="H2259" s="5">
        <v>45132.556855983799</v>
      </c>
      <c r="I2259" s="7" t="s">
        <v>63</v>
      </c>
      <c r="J2259" s="7"/>
      <c r="K2259" s="7" t="s">
        <v>60</v>
      </c>
      <c r="L2259" s="7" t="s">
        <v>21</v>
      </c>
      <c r="M2259" s="7" t="s">
        <v>22</v>
      </c>
      <c r="N2259" s="7" t="s">
        <v>23</v>
      </c>
      <c r="O2259" s="7" t="s">
        <v>61</v>
      </c>
      <c r="P2259" s="25">
        <f t="shared" si="503"/>
        <v>2258</v>
      </c>
      <c r="Q2259" s="28">
        <f t="shared" si="500"/>
        <v>45108</v>
      </c>
      <c r="R2259" s="28" t="str">
        <f t="shared" si="490"/>
        <v>WEB</v>
      </c>
      <c r="S2259" s="28" t="str">
        <f t="shared" si="491"/>
        <v>META</v>
      </c>
      <c r="T2259" s="29">
        <f t="shared" si="492"/>
        <v>1.6863406408094434E-3</v>
      </c>
      <c r="U2259" s="29">
        <f t="shared" si="501"/>
        <v>1.6863406408094434E-3</v>
      </c>
      <c r="V2259" s="30">
        <f t="shared" si="493"/>
        <v>0</v>
      </c>
      <c r="W2259" s="30">
        <f t="shared" si="494"/>
        <v>0</v>
      </c>
      <c r="X2259" s="30">
        <f t="shared" si="495"/>
        <v>0</v>
      </c>
      <c r="Y2259" s="30">
        <f t="shared" si="496"/>
        <v>31.719779999999997</v>
      </c>
      <c r="Z2259" s="30">
        <f t="shared" si="497"/>
        <v>115</v>
      </c>
      <c r="AA2259" s="30">
        <f t="shared" si="498"/>
        <v>0</v>
      </c>
      <c r="AB2259" s="30">
        <f t="shared" si="499"/>
        <v>0</v>
      </c>
      <c r="AC2259" s="30">
        <f t="shared" si="502"/>
        <v>1615.4902200000001</v>
      </c>
    </row>
    <row r="2260" spans="1:29" x14ac:dyDescent="0.35">
      <c r="A2260" s="5">
        <v>45132.804296504626</v>
      </c>
      <c r="B2260" s="1">
        <v>1</v>
      </c>
      <c r="C2260" s="6">
        <v>1622.77</v>
      </c>
      <c r="D2260" s="6">
        <v>1</v>
      </c>
      <c r="E2260" s="7" t="s">
        <v>19</v>
      </c>
      <c r="F2260" s="5">
        <v>45133.296806226848</v>
      </c>
      <c r="G2260" s="1">
        <v>4</v>
      </c>
      <c r="H2260" s="5">
        <v>45101.990061412034</v>
      </c>
      <c r="I2260" s="7" t="s">
        <v>63</v>
      </c>
      <c r="J2260" s="7"/>
      <c r="K2260" s="7" t="s">
        <v>30</v>
      </c>
      <c r="L2260" s="7" t="s">
        <v>31</v>
      </c>
      <c r="M2260" s="7" t="s">
        <v>32</v>
      </c>
      <c r="N2260" s="7" t="s">
        <v>33</v>
      </c>
      <c r="O2260" s="7" t="s">
        <v>30</v>
      </c>
      <c r="P2260" s="25">
        <f t="shared" si="503"/>
        <v>2259</v>
      </c>
      <c r="Q2260" s="28">
        <f t="shared" si="500"/>
        <v>45108</v>
      </c>
      <c r="R2260" s="28" t="str">
        <f t="shared" si="490"/>
        <v>OTA</v>
      </c>
      <c r="S2260" s="28" t="str">
        <f t="shared" si="491"/>
        <v>OTA</v>
      </c>
      <c r="T2260" s="29">
        <f t="shared" si="492"/>
        <v>7.326007326007326E-4</v>
      </c>
      <c r="U2260" s="29">
        <f t="shared" si="501"/>
        <v>7.326007326007326E-4</v>
      </c>
      <c r="V2260" s="30">
        <f t="shared" si="493"/>
        <v>243.41549999999998</v>
      </c>
      <c r="W2260" s="30">
        <f t="shared" si="494"/>
        <v>0</v>
      </c>
      <c r="X2260" s="30">
        <f t="shared" si="495"/>
        <v>0</v>
      </c>
      <c r="Y2260" s="30">
        <f t="shared" si="496"/>
        <v>29.209859999999999</v>
      </c>
      <c r="Z2260" s="30">
        <f t="shared" si="497"/>
        <v>115</v>
      </c>
      <c r="AA2260" s="30">
        <f t="shared" si="498"/>
        <v>1.4652014652014651</v>
      </c>
      <c r="AB2260" s="30">
        <f t="shared" si="499"/>
        <v>0</v>
      </c>
      <c r="AC2260" s="30">
        <f t="shared" si="502"/>
        <v>1233.6794385347985</v>
      </c>
    </row>
    <row r="2261" spans="1:29" x14ac:dyDescent="0.35">
      <c r="A2261" s="5">
        <v>45132.65687579861</v>
      </c>
      <c r="B2261" s="1">
        <v>3</v>
      </c>
      <c r="C2261" s="6">
        <v>5206.24</v>
      </c>
      <c r="D2261" s="6">
        <v>1</v>
      </c>
      <c r="E2261" s="7" t="s">
        <v>19</v>
      </c>
      <c r="F2261" s="5">
        <v>45135.433784664354</v>
      </c>
      <c r="G2261" s="1">
        <v>6</v>
      </c>
      <c r="H2261" s="5">
        <v>44928.934794583336</v>
      </c>
      <c r="I2261" s="7" t="s">
        <v>80</v>
      </c>
      <c r="J2261" s="7"/>
      <c r="K2261" s="7" t="s">
        <v>50</v>
      </c>
      <c r="L2261" s="7" t="s">
        <v>31</v>
      </c>
      <c r="M2261" s="7" t="s">
        <v>32</v>
      </c>
      <c r="N2261" s="7" t="s">
        <v>28</v>
      </c>
      <c r="O2261" s="7" t="s">
        <v>51</v>
      </c>
      <c r="P2261" s="25">
        <f t="shared" si="503"/>
        <v>2260</v>
      </c>
      <c r="Q2261" s="28">
        <f t="shared" si="500"/>
        <v>45108</v>
      </c>
      <c r="R2261" s="28" t="str">
        <f t="shared" si="490"/>
        <v>OTA</v>
      </c>
      <c r="S2261" s="28" t="str">
        <f t="shared" si="491"/>
        <v>OTA</v>
      </c>
      <c r="T2261" s="29">
        <f t="shared" si="492"/>
        <v>2.1978021978021978E-3</v>
      </c>
      <c r="U2261" s="29">
        <f t="shared" si="501"/>
        <v>2.1978021978021978E-3</v>
      </c>
      <c r="V2261" s="30">
        <f t="shared" si="493"/>
        <v>780.93599999999992</v>
      </c>
      <c r="W2261" s="30">
        <f t="shared" si="494"/>
        <v>0</v>
      </c>
      <c r="X2261" s="30">
        <f t="shared" si="495"/>
        <v>0</v>
      </c>
      <c r="Y2261" s="30">
        <f t="shared" si="496"/>
        <v>93.712319999999991</v>
      </c>
      <c r="Z2261" s="30">
        <f t="shared" si="497"/>
        <v>191.66666666666666</v>
      </c>
      <c r="AA2261" s="30">
        <f t="shared" si="498"/>
        <v>4.395604395604396</v>
      </c>
      <c r="AB2261" s="30">
        <f t="shared" si="499"/>
        <v>0</v>
      </c>
      <c r="AC2261" s="30">
        <f t="shared" si="502"/>
        <v>4135.5294089377294</v>
      </c>
    </row>
    <row r="2262" spans="1:29" x14ac:dyDescent="0.35">
      <c r="A2262" s="5">
        <v>45133.025443530096</v>
      </c>
      <c r="B2262" s="1">
        <v>1</v>
      </c>
      <c r="C2262" s="6">
        <v>486.61</v>
      </c>
      <c r="D2262" s="6">
        <v>1</v>
      </c>
      <c r="E2262" s="7" t="s">
        <v>19</v>
      </c>
      <c r="F2262" s="5">
        <v>45133.274370474537</v>
      </c>
      <c r="G2262" s="1">
        <v>1</v>
      </c>
      <c r="H2262" s="5">
        <v>45132.96994077546</v>
      </c>
      <c r="I2262" s="7" t="s">
        <v>49</v>
      </c>
      <c r="J2262" s="7"/>
      <c r="K2262" s="7" t="s">
        <v>30</v>
      </c>
      <c r="L2262" s="7" t="s">
        <v>31</v>
      </c>
      <c r="M2262" s="7" t="s">
        <v>32</v>
      </c>
      <c r="N2262" s="7" t="s">
        <v>33</v>
      </c>
      <c r="O2262" s="7" t="s">
        <v>30</v>
      </c>
      <c r="P2262" s="25">
        <f t="shared" si="503"/>
        <v>2261</v>
      </c>
      <c r="Q2262" s="28">
        <f t="shared" si="500"/>
        <v>45108</v>
      </c>
      <c r="R2262" s="28" t="str">
        <f t="shared" si="490"/>
        <v>OTA</v>
      </c>
      <c r="S2262" s="28" t="str">
        <f t="shared" si="491"/>
        <v>OTA</v>
      </c>
      <c r="T2262" s="29">
        <f t="shared" si="492"/>
        <v>7.326007326007326E-4</v>
      </c>
      <c r="U2262" s="29">
        <f t="shared" si="501"/>
        <v>7.326007326007326E-4</v>
      </c>
      <c r="V2262" s="30">
        <f t="shared" si="493"/>
        <v>72.991500000000002</v>
      </c>
      <c r="W2262" s="30">
        <f t="shared" si="494"/>
        <v>0</v>
      </c>
      <c r="X2262" s="30">
        <f t="shared" si="495"/>
        <v>0</v>
      </c>
      <c r="Y2262" s="30">
        <f t="shared" si="496"/>
        <v>8.7589799999999993</v>
      </c>
      <c r="Z2262" s="30">
        <f t="shared" si="497"/>
        <v>115</v>
      </c>
      <c r="AA2262" s="30">
        <f t="shared" si="498"/>
        <v>1.4652014652014651</v>
      </c>
      <c r="AB2262" s="30">
        <f t="shared" si="499"/>
        <v>0</v>
      </c>
      <c r="AC2262" s="30">
        <f t="shared" si="502"/>
        <v>288.39431853479857</v>
      </c>
    </row>
    <row r="2263" spans="1:29" x14ac:dyDescent="0.35">
      <c r="A2263" s="5">
        <v>45132.681521828701</v>
      </c>
      <c r="B2263" s="1">
        <v>2</v>
      </c>
      <c r="C2263" s="6">
        <v>989.2</v>
      </c>
      <c r="D2263" s="6">
        <v>1</v>
      </c>
      <c r="E2263" s="7" t="s">
        <v>19</v>
      </c>
      <c r="F2263" s="5">
        <v>45134.426151331019</v>
      </c>
      <c r="G2263" s="1">
        <v>1</v>
      </c>
      <c r="H2263" s="5">
        <v>45123.456370347223</v>
      </c>
      <c r="I2263" s="7" t="s">
        <v>49</v>
      </c>
      <c r="J2263" s="7"/>
      <c r="K2263" s="7"/>
      <c r="L2263" s="7" t="s">
        <v>21</v>
      </c>
      <c r="M2263" s="7" t="s">
        <v>54</v>
      </c>
      <c r="N2263" s="7" t="s">
        <v>28</v>
      </c>
      <c r="O2263" s="7" t="s">
        <v>46</v>
      </c>
      <c r="P2263" s="25">
        <f t="shared" si="503"/>
        <v>2262</v>
      </c>
      <c r="Q2263" s="28">
        <f t="shared" si="500"/>
        <v>45108</v>
      </c>
      <c r="R2263" s="28" t="str">
        <f t="shared" si="490"/>
        <v>WEB</v>
      </c>
      <c r="S2263" s="28" t="str">
        <f t="shared" si="491"/>
        <v>WEBSITE</v>
      </c>
      <c r="T2263" s="29">
        <f t="shared" si="492"/>
        <v>3.3726812816188868E-3</v>
      </c>
      <c r="U2263" s="29">
        <f t="shared" si="501"/>
        <v>3.3726812816188868E-3</v>
      </c>
      <c r="V2263" s="30">
        <f t="shared" si="493"/>
        <v>9.8920000000000012</v>
      </c>
      <c r="W2263" s="30">
        <f t="shared" si="494"/>
        <v>50</v>
      </c>
      <c r="X2263" s="30">
        <f t="shared" si="495"/>
        <v>0</v>
      </c>
      <c r="Y2263" s="30">
        <f t="shared" si="496"/>
        <v>13.848800000000001</v>
      </c>
      <c r="Z2263" s="30">
        <f t="shared" si="497"/>
        <v>153.33333333333331</v>
      </c>
      <c r="AA2263" s="30">
        <f t="shared" si="498"/>
        <v>33.726812816188868</v>
      </c>
      <c r="AB2263" s="30">
        <f t="shared" si="499"/>
        <v>0</v>
      </c>
      <c r="AC2263" s="30">
        <f t="shared" si="502"/>
        <v>728.39905385047791</v>
      </c>
    </row>
    <row r="2264" spans="1:29" x14ac:dyDescent="0.35">
      <c r="A2264" s="5">
        <v>45132.733453518522</v>
      </c>
      <c r="B2264" s="1">
        <v>1</v>
      </c>
      <c r="C2264" s="6">
        <v>472.01</v>
      </c>
      <c r="D2264" s="6">
        <v>1</v>
      </c>
      <c r="E2264" s="7" t="s">
        <v>19</v>
      </c>
      <c r="F2264" s="5">
        <v>45133.33509414352</v>
      </c>
      <c r="G2264" s="1">
        <v>1</v>
      </c>
      <c r="H2264" s="5">
        <v>45132.733394976851</v>
      </c>
      <c r="I2264" s="7" t="s">
        <v>49</v>
      </c>
      <c r="J2264" s="7"/>
      <c r="K2264" s="7"/>
      <c r="L2264" s="7" t="s">
        <v>21</v>
      </c>
      <c r="M2264" s="7" t="s">
        <v>52</v>
      </c>
      <c r="N2264" s="7" t="s">
        <v>23</v>
      </c>
      <c r="O2264" s="7" t="s">
        <v>24</v>
      </c>
      <c r="P2264" s="25">
        <f t="shared" si="503"/>
        <v>2263</v>
      </c>
      <c r="Q2264" s="28">
        <f t="shared" si="500"/>
        <v>45108</v>
      </c>
      <c r="R2264" s="28" t="str">
        <f t="shared" si="490"/>
        <v>WEB</v>
      </c>
      <c r="S2264" s="28" t="str">
        <f t="shared" si="491"/>
        <v>OFFLINE</v>
      </c>
      <c r="T2264" s="29">
        <f t="shared" si="492"/>
        <v>1.6863406408094434E-3</v>
      </c>
      <c r="U2264" s="29">
        <f t="shared" si="501"/>
        <v>1.6863406408094434E-3</v>
      </c>
      <c r="V2264" s="30">
        <f t="shared" si="493"/>
        <v>0</v>
      </c>
      <c r="W2264" s="30">
        <f t="shared" si="494"/>
        <v>0</v>
      </c>
      <c r="X2264" s="30">
        <f t="shared" si="495"/>
        <v>0</v>
      </c>
      <c r="Y2264" s="30">
        <f t="shared" si="496"/>
        <v>6.6081399999999997</v>
      </c>
      <c r="Z2264" s="30">
        <f t="shared" si="497"/>
        <v>115</v>
      </c>
      <c r="AA2264" s="30">
        <f t="shared" si="498"/>
        <v>0</v>
      </c>
      <c r="AB2264" s="30">
        <f t="shared" si="499"/>
        <v>0</v>
      </c>
      <c r="AC2264" s="30">
        <f t="shared" si="502"/>
        <v>350.40186</v>
      </c>
    </row>
    <row r="2265" spans="1:29" x14ac:dyDescent="0.35">
      <c r="A2265" s="5">
        <v>45132.703927187496</v>
      </c>
      <c r="B2265" s="1">
        <v>2</v>
      </c>
      <c r="C2265" s="6">
        <v>989.2</v>
      </c>
      <c r="D2265" s="6">
        <v>1</v>
      </c>
      <c r="E2265" s="7" t="s">
        <v>19</v>
      </c>
      <c r="F2265" s="5">
        <v>45134.373797511573</v>
      </c>
      <c r="G2265" s="1">
        <v>1</v>
      </c>
      <c r="H2265" s="5">
        <v>45122.459536944443</v>
      </c>
      <c r="I2265" s="7" t="s">
        <v>49</v>
      </c>
      <c r="J2265" s="7"/>
      <c r="K2265" s="7" t="s">
        <v>30</v>
      </c>
      <c r="L2265" s="7" t="s">
        <v>31</v>
      </c>
      <c r="M2265" s="7" t="s">
        <v>34</v>
      </c>
      <c r="N2265" s="7" t="s">
        <v>33</v>
      </c>
      <c r="O2265" s="7" t="s">
        <v>30</v>
      </c>
      <c r="P2265" s="25">
        <f t="shared" si="503"/>
        <v>2264</v>
      </c>
      <c r="Q2265" s="28">
        <f t="shared" si="500"/>
        <v>45108</v>
      </c>
      <c r="R2265" s="28" t="str">
        <f t="shared" si="490"/>
        <v>OTA</v>
      </c>
      <c r="S2265" s="28" t="str">
        <f t="shared" si="491"/>
        <v>OTA</v>
      </c>
      <c r="T2265" s="29">
        <f t="shared" si="492"/>
        <v>1.4652014652014652E-3</v>
      </c>
      <c r="U2265" s="29">
        <f t="shared" si="501"/>
        <v>1.4652014652014652E-3</v>
      </c>
      <c r="V2265" s="30">
        <f t="shared" si="493"/>
        <v>148.38</v>
      </c>
      <c r="W2265" s="30">
        <f t="shared" si="494"/>
        <v>0</v>
      </c>
      <c r="X2265" s="30">
        <f t="shared" si="495"/>
        <v>0</v>
      </c>
      <c r="Y2265" s="30">
        <f t="shared" si="496"/>
        <v>17.805599999999998</v>
      </c>
      <c r="Z2265" s="30">
        <f t="shared" si="497"/>
        <v>153.33333333333331</v>
      </c>
      <c r="AA2265" s="30">
        <f t="shared" si="498"/>
        <v>2.9304029304029302</v>
      </c>
      <c r="AB2265" s="30">
        <f t="shared" si="499"/>
        <v>0</v>
      </c>
      <c r="AC2265" s="30">
        <f t="shared" si="502"/>
        <v>666.75066373626385</v>
      </c>
    </row>
    <row r="2266" spans="1:29" x14ac:dyDescent="0.35">
      <c r="A2266" s="5">
        <v>45133.067105416667</v>
      </c>
      <c r="B2266" s="1">
        <v>1</v>
      </c>
      <c r="C2266" s="6">
        <v>546.42999999999995</v>
      </c>
      <c r="D2266" s="6">
        <v>1</v>
      </c>
      <c r="E2266" s="7" t="s">
        <v>19</v>
      </c>
      <c r="F2266" s="5">
        <v>45133.458333333336</v>
      </c>
      <c r="G2266" s="1">
        <v>1</v>
      </c>
      <c r="H2266" s="5">
        <v>45129.770289641201</v>
      </c>
      <c r="I2266" s="7" t="s">
        <v>49</v>
      </c>
      <c r="J2266" s="7"/>
      <c r="K2266" s="7" t="s">
        <v>30</v>
      </c>
      <c r="L2266" s="7" t="s">
        <v>31</v>
      </c>
      <c r="M2266" s="7" t="s">
        <v>32</v>
      </c>
      <c r="N2266" s="7" t="s">
        <v>33</v>
      </c>
      <c r="O2266" s="7" t="s">
        <v>30</v>
      </c>
      <c r="P2266" s="25">
        <f t="shared" si="503"/>
        <v>2265</v>
      </c>
      <c r="Q2266" s="28">
        <f t="shared" si="500"/>
        <v>45108</v>
      </c>
      <c r="R2266" s="28" t="str">
        <f t="shared" si="490"/>
        <v>OTA</v>
      </c>
      <c r="S2266" s="28" t="str">
        <f t="shared" si="491"/>
        <v>OTA</v>
      </c>
      <c r="T2266" s="29">
        <f t="shared" si="492"/>
        <v>7.326007326007326E-4</v>
      </c>
      <c r="U2266" s="29">
        <f t="shared" si="501"/>
        <v>7.326007326007326E-4</v>
      </c>
      <c r="V2266" s="30">
        <f t="shared" si="493"/>
        <v>81.964499999999987</v>
      </c>
      <c r="W2266" s="30">
        <f t="shared" si="494"/>
        <v>0</v>
      </c>
      <c r="X2266" s="30">
        <f t="shared" si="495"/>
        <v>0</v>
      </c>
      <c r="Y2266" s="30">
        <f t="shared" si="496"/>
        <v>9.8357399999999977</v>
      </c>
      <c r="Z2266" s="30">
        <f t="shared" si="497"/>
        <v>115</v>
      </c>
      <c r="AA2266" s="30">
        <f t="shared" si="498"/>
        <v>1.4652014652014651</v>
      </c>
      <c r="AB2266" s="30">
        <f t="shared" si="499"/>
        <v>0</v>
      </c>
      <c r="AC2266" s="30">
        <f t="shared" si="502"/>
        <v>338.16455853479852</v>
      </c>
    </row>
    <row r="2267" spans="1:29" x14ac:dyDescent="0.35">
      <c r="A2267" s="5">
        <v>45132.78106371528</v>
      </c>
      <c r="B2267" s="1">
        <v>2</v>
      </c>
      <c r="C2267" s="6">
        <v>934.24</v>
      </c>
      <c r="D2267" s="6">
        <v>1</v>
      </c>
      <c r="E2267" s="7" t="s">
        <v>19</v>
      </c>
      <c r="F2267" s="5">
        <v>45134.291666666664</v>
      </c>
      <c r="G2267" s="1">
        <v>1</v>
      </c>
      <c r="H2267" s="5">
        <v>45124.688687847221</v>
      </c>
      <c r="I2267" s="7" t="s">
        <v>49</v>
      </c>
      <c r="J2267" s="7"/>
      <c r="K2267" s="7" t="s">
        <v>50</v>
      </c>
      <c r="L2267" s="7" t="s">
        <v>31</v>
      </c>
      <c r="M2267" s="7" t="s">
        <v>32</v>
      </c>
      <c r="N2267" s="7" t="s">
        <v>28</v>
      </c>
      <c r="O2267" s="7" t="s">
        <v>51</v>
      </c>
      <c r="P2267" s="25">
        <f t="shared" si="503"/>
        <v>2266</v>
      </c>
      <c r="Q2267" s="28">
        <f t="shared" si="500"/>
        <v>45108</v>
      </c>
      <c r="R2267" s="28" t="str">
        <f t="shared" si="490"/>
        <v>OTA</v>
      </c>
      <c r="S2267" s="28" t="str">
        <f t="shared" si="491"/>
        <v>OTA</v>
      </c>
      <c r="T2267" s="29">
        <f t="shared" si="492"/>
        <v>1.4652014652014652E-3</v>
      </c>
      <c r="U2267" s="29">
        <f t="shared" si="501"/>
        <v>1.4652014652014652E-3</v>
      </c>
      <c r="V2267" s="30">
        <f t="shared" si="493"/>
        <v>140.136</v>
      </c>
      <c r="W2267" s="30">
        <f t="shared" si="494"/>
        <v>0</v>
      </c>
      <c r="X2267" s="30">
        <f t="shared" si="495"/>
        <v>0</v>
      </c>
      <c r="Y2267" s="30">
        <f t="shared" si="496"/>
        <v>16.816319999999997</v>
      </c>
      <c r="Z2267" s="30">
        <f t="shared" si="497"/>
        <v>153.33333333333331</v>
      </c>
      <c r="AA2267" s="30">
        <f t="shared" si="498"/>
        <v>2.9304029304029302</v>
      </c>
      <c r="AB2267" s="30">
        <f t="shared" si="499"/>
        <v>0</v>
      </c>
      <c r="AC2267" s="30">
        <f t="shared" si="502"/>
        <v>621.02394373626385</v>
      </c>
    </row>
    <row r="2268" spans="1:29" x14ac:dyDescent="0.35">
      <c r="A2268" s="5">
        <v>45132.463904791664</v>
      </c>
      <c r="B2268" s="1">
        <v>1</v>
      </c>
      <c r="C2268" s="6">
        <v>571.42999999999995</v>
      </c>
      <c r="D2268" s="6">
        <v>1</v>
      </c>
      <c r="E2268" s="7" t="s">
        <v>19</v>
      </c>
      <c r="F2268" s="5">
        <v>45133.458333333336</v>
      </c>
      <c r="G2268" s="1">
        <v>1</v>
      </c>
      <c r="H2268" s="5">
        <v>45000.945619189813</v>
      </c>
      <c r="I2268" s="7" t="s">
        <v>49</v>
      </c>
      <c r="J2268" s="7"/>
      <c r="K2268" s="7" t="s">
        <v>50</v>
      </c>
      <c r="L2268" s="7" t="s">
        <v>31</v>
      </c>
      <c r="M2268" s="7" t="s">
        <v>32</v>
      </c>
      <c r="N2268" s="7" t="s">
        <v>28</v>
      </c>
      <c r="O2268" s="7" t="s">
        <v>51</v>
      </c>
      <c r="P2268" s="25">
        <f t="shared" si="503"/>
        <v>2267</v>
      </c>
      <c r="Q2268" s="28">
        <f t="shared" si="500"/>
        <v>45108</v>
      </c>
      <c r="R2268" s="28" t="str">
        <f t="shared" si="490"/>
        <v>OTA</v>
      </c>
      <c r="S2268" s="28" t="str">
        <f t="shared" si="491"/>
        <v>OTA</v>
      </c>
      <c r="T2268" s="29">
        <f t="shared" si="492"/>
        <v>7.326007326007326E-4</v>
      </c>
      <c r="U2268" s="29">
        <f t="shared" si="501"/>
        <v>7.326007326007326E-4</v>
      </c>
      <c r="V2268" s="30">
        <f t="shared" si="493"/>
        <v>85.714499999999987</v>
      </c>
      <c r="W2268" s="30">
        <f t="shared" si="494"/>
        <v>0</v>
      </c>
      <c r="X2268" s="30">
        <f t="shared" si="495"/>
        <v>0</v>
      </c>
      <c r="Y2268" s="30">
        <f t="shared" si="496"/>
        <v>10.285739999999999</v>
      </c>
      <c r="Z2268" s="30">
        <f t="shared" si="497"/>
        <v>115</v>
      </c>
      <c r="AA2268" s="30">
        <f t="shared" si="498"/>
        <v>1.4652014652014651</v>
      </c>
      <c r="AB2268" s="30">
        <f t="shared" si="499"/>
        <v>0</v>
      </c>
      <c r="AC2268" s="30">
        <f t="shared" si="502"/>
        <v>358.96455853479847</v>
      </c>
    </row>
    <row r="2269" spans="1:29" x14ac:dyDescent="0.35">
      <c r="A2269" s="5">
        <v>45132.464033599535</v>
      </c>
      <c r="B2269" s="1">
        <v>1</v>
      </c>
      <c r="C2269" s="6">
        <v>571.42999999999995</v>
      </c>
      <c r="D2269" s="6">
        <v>1</v>
      </c>
      <c r="E2269" s="7" t="s">
        <v>19</v>
      </c>
      <c r="F2269" s="5">
        <v>45133.458333333336</v>
      </c>
      <c r="G2269" s="1">
        <v>1</v>
      </c>
      <c r="H2269" s="5">
        <v>45000.945619178237</v>
      </c>
      <c r="I2269" s="7" t="s">
        <v>49</v>
      </c>
      <c r="J2269" s="7"/>
      <c r="K2269" s="7" t="s">
        <v>50</v>
      </c>
      <c r="L2269" s="7" t="s">
        <v>31</v>
      </c>
      <c r="M2269" s="7" t="s">
        <v>32</v>
      </c>
      <c r="N2269" s="7" t="s">
        <v>28</v>
      </c>
      <c r="O2269" s="7" t="s">
        <v>51</v>
      </c>
      <c r="P2269" s="25">
        <f t="shared" si="503"/>
        <v>2268</v>
      </c>
      <c r="Q2269" s="28">
        <f t="shared" si="500"/>
        <v>45108</v>
      </c>
      <c r="R2269" s="28" t="str">
        <f t="shared" si="490"/>
        <v>OTA</v>
      </c>
      <c r="S2269" s="28" t="str">
        <f t="shared" si="491"/>
        <v>OTA</v>
      </c>
      <c r="T2269" s="29">
        <f t="shared" si="492"/>
        <v>7.326007326007326E-4</v>
      </c>
      <c r="U2269" s="29">
        <f t="shared" si="501"/>
        <v>7.326007326007326E-4</v>
      </c>
      <c r="V2269" s="30">
        <f t="shared" si="493"/>
        <v>85.714499999999987</v>
      </c>
      <c r="W2269" s="30">
        <f t="shared" si="494"/>
        <v>0</v>
      </c>
      <c r="X2269" s="30">
        <f t="shared" si="495"/>
        <v>0</v>
      </c>
      <c r="Y2269" s="30">
        <f t="shared" si="496"/>
        <v>10.285739999999999</v>
      </c>
      <c r="Z2269" s="30">
        <f t="shared" si="497"/>
        <v>115</v>
      </c>
      <c r="AA2269" s="30">
        <f t="shared" si="498"/>
        <v>1.4652014652014651</v>
      </c>
      <c r="AB2269" s="30">
        <f t="shared" si="499"/>
        <v>0</v>
      </c>
      <c r="AC2269" s="30">
        <f t="shared" si="502"/>
        <v>358.96455853479847</v>
      </c>
    </row>
    <row r="2270" spans="1:29" x14ac:dyDescent="0.35">
      <c r="A2270" s="5">
        <v>45132.997271192129</v>
      </c>
      <c r="B2270" s="1">
        <v>1</v>
      </c>
      <c r="C2270" s="6">
        <v>508.93</v>
      </c>
      <c r="D2270" s="6">
        <v>1</v>
      </c>
      <c r="E2270" s="7" t="s">
        <v>19</v>
      </c>
      <c r="F2270" s="5">
        <v>45133.444005567129</v>
      </c>
      <c r="G2270" s="1">
        <v>1</v>
      </c>
      <c r="H2270" s="5">
        <v>45132.983133738424</v>
      </c>
      <c r="I2270" s="7" t="s">
        <v>49</v>
      </c>
      <c r="J2270" s="7"/>
      <c r="K2270" s="7" t="s">
        <v>30</v>
      </c>
      <c r="L2270" s="7" t="s">
        <v>31</v>
      </c>
      <c r="M2270" s="7" t="s">
        <v>32</v>
      </c>
      <c r="N2270" s="7" t="s">
        <v>33</v>
      </c>
      <c r="O2270" s="7" t="s">
        <v>30</v>
      </c>
      <c r="P2270" s="25">
        <f t="shared" si="503"/>
        <v>2269</v>
      </c>
      <c r="Q2270" s="28">
        <f t="shared" si="500"/>
        <v>45108</v>
      </c>
      <c r="R2270" s="28" t="str">
        <f t="shared" si="490"/>
        <v>OTA</v>
      </c>
      <c r="S2270" s="28" t="str">
        <f t="shared" si="491"/>
        <v>OTA</v>
      </c>
      <c r="T2270" s="29">
        <f t="shared" si="492"/>
        <v>7.326007326007326E-4</v>
      </c>
      <c r="U2270" s="29">
        <f t="shared" si="501"/>
        <v>7.326007326007326E-4</v>
      </c>
      <c r="V2270" s="30">
        <f t="shared" si="493"/>
        <v>76.339500000000001</v>
      </c>
      <c r="W2270" s="30">
        <f t="shared" si="494"/>
        <v>0</v>
      </c>
      <c r="X2270" s="30">
        <f t="shared" si="495"/>
        <v>0</v>
      </c>
      <c r="Y2270" s="30">
        <f t="shared" si="496"/>
        <v>9.1607399999999988</v>
      </c>
      <c r="Z2270" s="30">
        <f t="shared" si="497"/>
        <v>115</v>
      </c>
      <c r="AA2270" s="30">
        <f t="shared" si="498"/>
        <v>1.4652014652014651</v>
      </c>
      <c r="AB2270" s="30">
        <f t="shared" si="499"/>
        <v>0</v>
      </c>
      <c r="AC2270" s="30">
        <f t="shared" si="502"/>
        <v>306.96455853479853</v>
      </c>
    </row>
    <row r="2271" spans="1:29" x14ac:dyDescent="0.35">
      <c r="A2271" s="5">
        <v>45132.602101516204</v>
      </c>
      <c r="B2271" s="1">
        <v>1</v>
      </c>
      <c r="C2271" s="6">
        <v>568.75</v>
      </c>
      <c r="D2271" s="6">
        <v>1</v>
      </c>
      <c r="E2271" s="7" t="s">
        <v>19</v>
      </c>
      <c r="F2271" s="5">
        <v>45133.458333333336</v>
      </c>
      <c r="G2271" s="1">
        <v>1</v>
      </c>
      <c r="H2271" s="5">
        <v>45132.400493402776</v>
      </c>
      <c r="I2271" s="7" t="s">
        <v>49</v>
      </c>
      <c r="J2271" s="7"/>
      <c r="K2271" s="7" t="s">
        <v>30</v>
      </c>
      <c r="L2271" s="7" t="s">
        <v>31</v>
      </c>
      <c r="M2271" s="7" t="s">
        <v>32</v>
      </c>
      <c r="N2271" s="7" t="s">
        <v>33</v>
      </c>
      <c r="O2271" s="7" t="s">
        <v>30</v>
      </c>
      <c r="P2271" s="25">
        <f t="shared" si="503"/>
        <v>2270</v>
      </c>
      <c r="Q2271" s="28">
        <f t="shared" si="500"/>
        <v>45108</v>
      </c>
      <c r="R2271" s="28" t="str">
        <f t="shared" si="490"/>
        <v>OTA</v>
      </c>
      <c r="S2271" s="28" t="str">
        <f t="shared" si="491"/>
        <v>OTA</v>
      </c>
      <c r="T2271" s="29">
        <f t="shared" si="492"/>
        <v>7.326007326007326E-4</v>
      </c>
      <c r="U2271" s="29">
        <f t="shared" si="501"/>
        <v>7.326007326007326E-4</v>
      </c>
      <c r="V2271" s="30">
        <f t="shared" si="493"/>
        <v>85.3125</v>
      </c>
      <c r="W2271" s="30">
        <f t="shared" si="494"/>
        <v>0</v>
      </c>
      <c r="X2271" s="30">
        <f t="shared" si="495"/>
        <v>0</v>
      </c>
      <c r="Y2271" s="30">
        <f t="shared" si="496"/>
        <v>10.237499999999999</v>
      </c>
      <c r="Z2271" s="30">
        <f t="shared" si="497"/>
        <v>115</v>
      </c>
      <c r="AA2271" s="30">
        <f t="shared" si="498"/>
        <v>1.4652014652014651</v>
      </c>
      <c r="AB2271" s="30">
        <f t="shared" si="499"/>
        <v>0</v>
      </c>
      <c r="AC2271" s="30">
        <f t="shared" si="502"/>
        <v>356.73479853479853</v>
      </c>
    </row>
    <row r="2272" spans="1:29" x14ac:dyDescent="0.35">
      <c r="A2272" s="5">
        <v>45132.635701203704</v>
      </c>
      <c r="B2272" s="1">
        <v>2</v>
      </c>
      <c r="C2272" s="6">
        <v>1092.8599999999999</v>
      </c>
      <c r="D2272" s="6">
        <v>1</v>
      </c>
      <c r="E2272" s="7" t="s">
        <v>19</v>
      </c>
      <c r="F2272" s="5">
        <v>45134.318282314816</v>
      </c>
      <c r="G2272" s="1">
        <v>1</v>
      </c>
      <c r="H2272" s="5">
        <v>45031.945614212964</v>
      </c>
      <c r="I2272" s="7" t="s">
        <v>49</v>
      </c>
      <c r="J2272" s="7"/>
      <c r="K2272" s="7" t="s">
        <v>50</v>
      </c>
      <c r="L2272" s="7" t="s">
        <v>31</v>
      </c>
      <c r="M2272" s="7" t="s">
        <v>32</v>
      </c>
      <c r="N2272" s="7" t="s">
        <v>28</v>
      </c>
      <c r="O2272" s="7" t="s">
        <v>51</v>
      </c>
      <c r="P2272" s="25">
        <f t="shared" si="503"/>
        <v>2271</v>
      </c>
      <c r="Q2272" s="28">
        <f t="shared" si="500"/>
        <v>45108</v>
      </c>
      <c r="R2272" s="28" t="str">
        <f t="shared" si="490"/>
        <v>OTA</v>
      </c>
      <c r="S2272" s="28" t="str">
        <f t="shared" si="491"/>
        <v>OTA</v>
      </c>
      <c r="T2272" s="29">
        <f t="shared" si="492"/>
        <v>1.4652014652014652E-3</v>
      </c>
      <c r="U2272" s="29">
        <f t="shared" si="501"/>
        <v>1.4652014652014652E-3</v>
      </c>
      <c r="V2272" s="30">
        <f t="shared" si="493"/>
        <v>163.92899999999997</v>
      </c>
      <c r="W2272" s="30">
        <f t="shared" si="494"/>
        <v>0</v>
      </c>
      <c r="X2272" s="30">
        <f t="shared" si="495"/>
        <v>0</v>
      </c>
      <c r="Y2272" s="30">
        <f t="shared" si="496"/>
        <v>19.671479999999995</v>
      </c>
      <c r="Z2272" s="30">
        <f t="shared" si="497"/>
        <v>153.33333333333331</v>
      </c>
      <c r="AA2272" s="30">
        <f t="shared" si="498"/>
        <v>2.9304029304029302</v>
      </c>
      <c r="AB2272" s="30">
        <f t="shared" si="499"/>
        <v>0</v>
      </c>
      <c r="AC2272" s="30">
        <f t="shared" si="502"/>
        <v>752.99578373626366</v>
      </c>
    </row>
    <row r="2273" spans="1:29" x14ac:dyDescent="0.35">
      <c r="A2273" s="5">
        <v>45132.59990390046</v>
      </c>
      <c r="B2273" s="1">
        <v>1</v>
      </c>
      <c r="C2273" s="6">
        <v>551.74</v>
      </c>
      <c r="D2273" s="6">
        <v>1</v>
      </c>
      <c r="E2273" s="7" t="s">
        <v>19</v>
      </c>
      <c r="F2273" s="5">
        <v>45133.358617488426</v>
      </c>
      <c r="G2273" s="1">
        <v>1</v>
      </c>
      <c r="H2273" s="5">
        <v>45113.018882060183</v>
      </c>
      <c r="I2273" s="7" t="s">
        <v>53</v>
      </c>
      <c r="J2273" s="7"/>
      <c r="K2273" s="7" t="s">
        <v>50</v>
      </c>
      <c r="L2273" s="7" t="s">
        <v>31</v>
      </c>
      <c r="M2273" s="7" t="s">
        <v>32</v>
      </c>
      <c r="N2273" s="7" t="s">
        <v>28</v>
      </c>
      <c r="O2273" s="7" t="s">
        <v>51</v>
      </c>
      <c r="P2273" s="25">
        <f t="shared" si="503"/>
        <v>2272</v>
      </c>
      <c r="Q2273" s="28">
        <f t="shared" si="500"/>
        <v>45108</v>
      </c>
      <c r="R2273" s="28" t="str">
        <f t="shared" si="490"/>
        <v>OTA</v>
      </c>
      <c r="S2273" s="28" t="str">
        <f t="shared" si="491"/>
        <v>OTA</v>
      </c>
      <c r="T2273" s="29">
        <f t="shared" si="492"/>
        <v>7.326007326007326E-4</v>
      </c>
      <c r="U2273" s="29">
        <f t="shared" si="501"/>
        <v>7.326007326007326E-4</v>
      </c>
      <c r="V2273" s="30">
        <f t="shared" si="493"/>
        <v>82.760999999999996</v>
      </c>
      <c r="W2273" s="30">
        <f t="shared" si="494"/>
        <v>0</v>
      </c>
      <c r="X2273" s="30">
        <f t="shared" si="495"/>
        <v>0</v>
      </c>
      <c r="Y2273" s="30">
        <f t="shared" si="496"/>
        <v>9.9313199999999995</v>
      </c>
      <c r="Z2273" s="30">
        <f t="shared" si="497"/>
        <v>115</v>
      </c>
      <c r="AA2273" s="30">
        <f t="shared" si="498"/>
        <v>1.4652014652014651</v>
      </c>
      <c r="AB2273" s="30">
        <f t="shared" si="499"/>
        <v>0</v>
      </c>
      <c r="AC2273" s="30">
        <f t="shared" si="502"/>
        <v>342.58247853479855</v>
      </c>
    </row>
    <row r="2274" spans="1:29" x14ac:dyDescent="0.35">
      <c r="A2274" s="5">
        <v>45132.773740405093</v>
      </c>
      <c r="B2274" s="1">
        <v>5</v>
      </c>
      <c r="C2274" s="6">
        <v>3475</v>
      </c>
      <c r="D2274" s="6">
        <v>1</v>
      </c>
      <c r="E2274" s="7" t="s">
        <v>19</v>
      </c>
      <c r="F2274" s="5">
        <v>45137.409735763889</v>
      </c>
      <c r="G2274" s="1">
        <v>1</v>
      </c>
      <c r="H2274" s="5">
        <v>45012.035893819448</v>
      </c>
      <c r="I2274" s="7" t="s">
        <v>53</v>
      </c>
      <c r="J2274" s="7"/>
      <c r="K2274" s="7" t="s">
        <v>30</v>
      </c>
      <c r="L2274" s="7" t="s">
        <v>31</v>
      </c>
      <c r="M2274" s="7" t="s">
        <v>32</v>
      </c>
      <c r="N2274" s="7" t="s">
        <v>33</v>
      </c>
      <c r="O2274" s="7" t="s">
        <v>30</v>
      </c>
      <c r="P2274" s="25">
        <f t="shared" si="503"/>
        <v>2273</v>
      </c>
      <c r="Q2274" s="28">
        <f t="shared" si="500"/>
        <v>45108</v>
      </c>
      <c r="R2274" s="28" t="str">
        <f t="shared" si="490"/>
        <v>OTA</v>
      </c>
      <c r="S2274" s="28" t="str">
        <f t="shared" si="491"/>
        <v>OTA</v>
      </c>
      <c r="T2274" s="29">
        <f t="shared" si="492"/>
        <v>3.663003663003663E-3</v>
      </c>
      <c r="U2274" s="29">
        <f t="shared" si="501"/>
        <v>3.663003663003663E-3</v>
      </c>
      <c r="V2274" s="30">
        <f t="shared" si="493"/>
        <v>521.25</v>
      </c>
      <c r="W2274" s="30">
        <f t="shared" si="494"/>
        <v>0</v>
      </c>
      <c r="X2274" s="30">
        <f t="shared" si="495"/>
        <v>0</v>
      </c>
      <c r="Y2274" s="30">
        <f t="shared" si="496"/>
        <v>62.55</v>
      </c>
      <c r="Z2274" s="30">
        <f t="shared" si="497"/>
        <v>268.33333333333331</v>
      </c>
      <c r="AA2274" s="30">
        <f t="shared" si="498"/>
        <v>7.3260073260073257</v>
      </c>
      <c r="AB2274" s="30">
        <f t="shared" si="499"/>
        <v>0</v>
      </c>
      <c r="AC2274" s="30">
        <f t="shared" si="502"/>
        <v>2615.5406593406597</v>
      </c>
    </row>
    <row r="2275" spans="1:29" x14ac:dyDescent="0.35">
      <c r="A2275" s="5">
        <v>45132.7855728125</v>
      </c>
      <c r="B2275" s="1">
        <v>1</v>
      </c>
      <c r="C2275" s="6">
        <v>649.11</v>
      </c>
      <c r="D2275" s="6">
        <v>1</v>
      </c>
      <c r="E2275" s="7" t="s">
        <v>19</v>
      </c>
      <c r="F2275" s="5">
        <v>45133.41173550926</v>
      </c>
      <c r="G2275" s="1">
        <v>1</v>
      </c>
      <c r="H2275" s="5">
        <v>45130.399132592589</v>
      </c>
      <c r="I2275" s="7" t="s">
        <v>53</v>
      </c>
      <c r="J2275" s="7"/>
      <c r="K2275" s="7" t="s">
        <v>30</v>
      </c>
      <c r="L2275" s="7" t="s">
        <v>31</v>
      </c>
      <c r="M2275" s="7" t="s">
        <v>32</v>
      </c>
      <c r="N2275" s="7" t="s">
        <v>33</v>
      </c>
      <c r="O2275" s="7" t="s">
        <v>30</v>
      </c>
      <c r="P2275" s="25">
        <f t="shared" si="503"/>
        <v>2274</v>
      </c>
      <c r="Q2275" s="28">
        <f t="shared" si="500"/>
        <v>45108</v>
      </c>
      <c r="R2275" s="28" t="str">
        <f t="shared" si="490"/>
        <v>OTA</v>
      </c>
      <c r="S2275" s="28" t="str">
        <f t="shared" si="491"/>
        <v>OTA</v>
      </c>
      <c r="T2275" s="29">
        <f t="shared" si="492"/>
        <v>7.326007326007326E-4</v>
      </c>
      <c r="U2275" s="29">
        <f t="shared" si="501"/>
        <v>7.326007326007326E-4</v>
      </c>
      <c r="V2275" s="30">
        <f t="shared" si="493"/>
        <v>97.366500000000002</v>
      </c>
      <c r="W2275" s="30">
        <f t="shared" si="494"/>
        <v>0</v>
      </c>
      <c r="X2275" s="30">
        <f t="shared" si="495"/>
        <v>0</v>
      </c>
      <c r="Y2275" s="30">
        <f t="shared" si="496"/>
        <v>11.68398</v>
      </c>
      <c r="Z2275" s="30">
        <f t="shared" si="497"/>
        <v>115</v>
      </c>
      <c r="AA2275" s="30">
        <f t="shared" si="498"/>
        <v>1.4652014652014651</v>
      </c>
      <c r="AB2275" s="30">
        <f t="shared" si="499"/>
        <v>0</v>
      </c>
      <c r="AC2275" s="30">
        <f t="shared" si="502"/>
        <v>423.59431853479856</v>
      </c>
    </row>
    <row r="2276" spans="1:29" x14ac:dyDescent="0.35">
      <c r="A2276" s="5">
        <v>45132.770521550927</v>
      </c>
      <c r="B2276" s="1">
        <v>2</v>
      </c>
      <c r="C2276" s="6">
        <v>1032.8599999999999</v>
      </c>
      <c r="D2276" s="6">
        <v>1</v>
      </c>
      <c r="E2276" s="7" t="s">
        <v>19</v>
      </c>
      <c r="F2276" s="5">
        <v>45134.340549050925</v>
      </c>
      <c r="G2276" s="1">
        <v>1</v>
      </c>
      <c r="H2276" s="5">
        <v>45132.433920844909</v>
      </c>
      <c r="I2276" s="7" t="s">
        <v>53</v>
      </c>
      <c r="J2276" s="7"/>
      <c r="K2276" s="7"/>
      <c r="L2276" s="7" t="s">
        <v>21</v>
      </c>
      <c r="M2276" s="7" t="s">
        <v>99</v>
      </c>
      <c r="N2276" s="7" t="s">
        <v>33</v>
      </c>
      <c r="O2276" s="7" t="s">
        <v>46</v>
      </c>
      <c r="P2276" s="25">
        <f t="shared" si="503"/>
        <v>2275</v>
      </c>
      <c r="Q2276" s="28">
        <f t="shared" si="500"/>
        <v>45108</v>
      </c>
      <c r="R2276" s="28" t="str">
        <f t="shared" si="490"/>
        <v>WEB</v>
      </c>
      <c r="S2276" s="28" t="str">
        <f t="shared" si="491"/>
        <v>WEBSITE</v>
      </c>
      <c r="T2276" s="29">
        <f t="shared" si="492"/>
        <v>3.3726812816188868E-3</v>
      </c>
      <c r="U2276" s="29">
        <f t="shared" si="501"/>
        <v>3.3726812816188868E-3</v>
      </c>
      <c r="V2276" s="30">
        <f t="shared" si="493"/>
        <v>10.3286</v>
      </c>
      <c r="W2276" s="30">
        <f t="shared" si="494"/>
        <v>50</v>
      </c>
      <c r="X2276" s="30">
        <f t="shared" si="495"/>
        <v>0</v>
      </c>
      <c r="Y2276" s="30">
        <f t="shared" si="496"/>
        <v>14.460039999999999</v>
      </c>
      <c r="Z2276" s="30">
        <f t="shared" si="497"/>
        <v>153.33333333333331</v>
      </c>
      <c r="AA2276" s="30">
        <f t="shared" si="498"/>
        <v>33.726812816188868</v>
      </c>
      <c r="AB2276" s="30">
        <f t="shared" si="499"/>
        <v>0</v>
      </c>
      <c r="AC2276" s="30">
        <f t="shared" si="502"/>
        <v>771.0112138504777</v>
      </c>
    </row>
    <row r="2277" spans="1:29" x14ac:dyDescent="0.35">
      <c r="A2277" s="5">
        <v>45132.994695347224</v>
      </c>
      <c r="B2277" s="1">
        <v>2</v>
      </c>
      <c r="C2277" s="6">
        <v>1305.3599999999999</v>
      </c>
      <c r="D2277" s="6">
        <v>1</v>
      </c>
      <c r="E2277" s="7" t="s">
        <v>19</v>
      </c>
      <c r="F2277" s="5">
        <v>45134.25</v>
      </c>
      <c r="G2277" s="1">
        <v>1</v>
      </c>
      <c r="H2277" s="5">
        <v>45060.84041109954</v>
      </c>
      <c r="I2277" s="7" t="s">
        <v>53</v>
      </c>
      <c r="J2277" s="7"/>
      <c r="K2277" s="7" t="s">
        <v>50</v>
      </c>
      <c r="L2277" s="7" t="s">
        <v>31</v>
      </c>
      <c r="M2277" s="7" t="s">
        <v>32</v>
      </c>
      <c r="N2277" s="7" t="s">
        <v>28</v>
      </c>
      <c r="O2277" s="7" t="s">
        <v>51</v>
      </c>
      <c r="P2277" s="25">
        <f t="shared" si="503"/>
        <v>2276</v>
      </c>
      <c r="Q2277" s="28">
        <f t="shared" si="500"/>
        <v>45108</v>
      </c>
      <c r="R2277" s="28" t="str">
        <f t="shared" si="490"/>
        <v>OTA</v>
      </c>
      <c r="S2277" s="28" t="str">
        <f t="shared" si="491"/>
        <v>OTA</v>
      </c>
      <c r="T2277" s="29">
        <f t="shared" si="492"/>
        <v>1.4652014652014652E-3</v>
      </c>
      <c r="U2277" s="29">
        <f t="shared" si="501"/>
        <v>1.4652014652014652E-3</v>
      </c>
      <c r="V2277" s="30">
        <f t="shared" si="493"/>
        <v>195.80399999999997</v>
      </c>
      <c r="W2277" s="30">
        <f t="shared" si="494"/>
        <v>0</v>
      </c>
      <c r="X2277" s="30">
        <f t="shared" si="495"/>
        <v>0</v>
      </c>
      <c r="Y2277" s="30">
        <f t="shared" si="496"/>
        <v>23.496479999999995</v>
      </c>
      <c r="Z2277" s="30">
        <f t="shared" si="497"/>
        <v>153.33333333333331</v>
      </c>
      <c r="AA2277" s="30">
        <f t="shared" si="498"/>
        <v>2.9304029304029302</v>
      </c>
      <c r="AB2277" s="30">
        <f t="shared" si="499"/>
        <v>0</v>
      </c>
      <c r="AC2277" s="30">
        <f t="shared" si="502"/>
        <v>929.79578373626373</v>
      </c>
    </row>
    <row r="2278" spans="1:29" x14ac:dyDescent="0.35">
      <c r="A2278" s="5">
        <v>45132.71455315972</v>
      </c>
      <c r="B2278" s="1">
        <v>2</v>
      </c>
      <c r="C2278" s="6">
        <v>1535.72</v>
      </c>
      <c r="D2278" s="6">
        <v>1</v>
      </c>
      <c r="E2278" s="7" t="s">
        <v>19</v>
      </c>
      <c r="F2278" s="5">
        <v>45134.323814085648</v>
      </c>
      <c r="G2278" s="1">
        <v>1</v>
      </c>
      <c r="H2278" s="5">
        <v>45057.847013865743</v>
      </c>
      <c r="I2278" s="7" t="s">
        <v>53</v>
      </c>
      <c r="J2278" s="7"/>
      <c r="K2278" s="7" t="s">
        <v>30</v>
      </c>
      <c r="L2278" s="7" t="s">
        <v>31</v>
      </c>
      <c r="M2278" s="7" t="s">
        <v>32</v>
      </c>
      <c r="N2278" s="7" t="s">
        <v>33</v>
      </c>
      <c r="O2278" s="7" t="s">
        <v>30</v>
      </c>
      <c r="P2278" s="25">
        <f t="shared" si="503"/>
        <v>2277</v>
      </c>
      <c r="Q2278" s="28">
        <f t="shared" si="500"/>
        <v>45108</v>
      </c>
      <c r="R2278" s="28" t="str">
        <f t="shared" si="490"/>
        <v>OTA</v>
      </c>
      <c r="S2278" s="28" t="str">
        <f t="shared" si="491"/>
        <v>OTA</v>
      </c>
      <c r="T2278" s="29">
        <f t="shared" si="492"/>
        <v>1.4652014652014652E-3</v>
      </c>
      <c r="U2278" s="29">
        <f t="shared" si="501"/>
        <v>1.4652014652014652E-3</v>
      </c>
      <c r="V2278" s="30">
        <f t="shared" si="493"/>
        <v>230.358</v>
      </c>
      <c r="W2278" s="30">
        <f t="shared" si="494"/>
        <v>0</v>
      </c>
      <c r="X2278" s="30">
        <f t="shared" si="495"/>
        <v>0</v>
      </c>
      <c r="Y2278" s="30">
        <f t="shared" si="496"/>
        <v>27.642959999999999</v>
      </c>
      <c r="Z2278" s="30">
        <f t="shared" si="497"/>
        <v>153.33333333333331</v>
      </c>
      <c r="AA2278" s="30">
        <f t="shared" si="498"/>
        <v>2.9304029304029302</v>
      </c>
      <c r="AB2278" s="30">
        <f t="shared" si="499"/>
        <v>0</v>
      </c>
      <c r="AC2278" s="30">
        <f t="shared" si="502"/>
        <v>1121.4553037362639</v>
      </c>
    </row>
    <row r="2279" spans="1:29" x14ac:dyDescent="0.35">
      <c r="A2279" s="5">
        <v>45133.062974988425</v>
      </c>
      <c r="B2279" s="1">
        <v>1</v>
      </c>
      <c r="C2279" s="6">
        <v>691.07</v>
      </c>
      <c r="D2279" s="6">
        <v>1</v>
      </c>
      <c r="E2279" s="7" t="s">
        <v>19</v>
      </c>
      <c r="F2279" s="5">
        <v>45133.07295603009</v>
      </c>
      <c r="G2279" s="1">
        <v>1</v>
      </c>
      <c r="H2279" s="5">
        <v>45041.794922222223</v>
      </c>
      <c r="I2279" s="7" t="s">
        <v>53</v>
      </c>
      <c r="J2279" s="7"/>
      <c r="K2279" s="7" t="s">
        <v>30</v>
      </c>
      <c r="L2279" s="7" t="s">
        <v>31</v>
      </c>
      <c r="M2279" s="7" t="s">
        <v>34</v>
      </c>
      <c r="N2279" s="7" t="s">
        <v>33</v>
      </c>
      <c r="O2279" s="7" t="s">
        <v>30</v>
      </c>
      <c r="P2279" s="25">
        <f t="shared" si="503"/>
        <v>2278</v>
      </c>
      <c r="Q2279" s="28">
        <f t="shared" si="500"/>
        <v>45108</v>
      </c>
      <c r="R2279" s="28" t="str">
        <f t="shared" si="490"/>
        <v>OTA</v>
      </c>
      <c r="S2279" s="28" t="str">
        <f t="shared" si="491"/>
        <v>OTA</v>
      </c>
      <c r="T2279" s="29">
        <f t="shared" si="492"/>
        <v>7.326007326007326E-4</v>
      </c>
      <c r="U2279" s="29">
        <f t="shared" si="501"/>
        <v>7.326007326007326E-4</v>
      </c>
      <c r="V2279" s="30">
        <f t="shared" si="493"/>
        <v>103.6605</v>
      </c>
      <c r="W2279" s="30">
        <f t="shared" si="494"/>
        <v>0</v>
      </c>
      <c r="X2279" s="30">
        <f t="shared" si="495"/>
        <v>0</v>
      </c>
      <c r="Y2279" s="30">
        <f t="shared" si="496"/>
        <v>12.439259999999999</v>
      </c>
      <c r="Z2279" s="30">
        <f t="shared" si="497"/>
        <v>115</v>
      </c>
      <c r="AA2279" s="30">
        <f t="shared" si="498"/>
        <v>1.4652014652014651</v>
      </c>
      <c r="AB2279" s="30">
        <f t="shared" si="499"/>
        <v>0</v>
      </c>
      <c r="AC2279" s="30">
        <f t="shared" si="502"/>
        <v>458.50503853479859</v>
      </c>
    </row>
    <row r="2280" spans="1:29" x14ac:dyDescent="0.35">
      <c r="A2280" s="5">
        <v>45132.80148519676</v>
      </c>
      <c r="B2280" s="1">
        <v>1</v>
      </c>
      <c r="C2280" s="6">
        <v>446.91</v>
      </c>
      <c r="D2280" s="6">
        <v>1</v>
      </c>
      <c r="E2280" s="7" t="s">
        <v>19</v>
      </c>
      <c r="F2280" s="5">
        <v>45133.268388923614</v>
      </c>
      <c r="G2280" s="1">
        <v>1</v>
      </c>
      <c r="H2280" s="5">
        <v>45106.970274386571</v>
      </c>
      <c r="I2280" s="7" t="s">
        <v>53</v>
      </c>
      <c r="J2280" s="7"/>
      <c r="K2280" s="7" t="s">
        <v>38</v>
      </c>
      <c r="L2280" s="7" t="s">
        <v>31</v>
      </c>
      <c r="M2280" s="7" t="s">
        <v>34</v>
      </c>
      <c r="N2280" s="7" t="s">
        <v>23</v>
      </c>
      <c r="O2280" s="7" t="s">
        <v>38</v>
      </c>
      <c r="P2280" s="25">
        <f t="shared" si="503"/>
        <v>2279</v>
      </c>
      <c r="Q2280" s="28">
        <f t="shared" si="500"/>
        <v>45108</v>
      </c>
      <c r="R2280" s="28" t="str">
        <f t="shared" si="490"/>
        <v>OTA</v>
      </c>
      <c r="S2280" s="28" t="str">
        <f t="shared" si="491"/>
        <v>OTA</v>
      </c>
      <c r="T2280" s="29">
        <f t="shared" si="492"/>
        <v>7.326007326007326E-4</v>
      </c>
      <c r="U2280" s="29">
        <f t="shared" si="501"/>
        <v>7.326007326007326E-4</v>
      </c>
      <c r="V2280" s="30">
        <f t="shared" si="493"/>
        <v>67.036500000000004</v>
      </c>
      <c r="W2280" s="30">
        <f t="shared" si="494"/>
        <v>0</v>
      </c>
      <c r="X2280" s="30">
        <f t="shared" si="495"/>
        <v>0</v>
      </c>
      <c r="Y2280" s="30">
        <f t="shared" si="496"/>
        <v>8.0443800000000003</v>
      </c>
      <c r="Z2280" s="30">
        <f t="shared" si="497"/>
        <v>115</v>
      </c>
      <c r="AA2280" s="30">
        <f t="shared" si="498"/>
        <v>1.4652014652014651</v>
      </c>
      <c r="AB2280" s="30">
        <f t="shared" si="499"/>
        <v>0</v>
      </c>
      <c r="AC2280" s="30">
        <f t="shared" si="502"/>
        <v>255.36391853479856</v>
      </c>
    </row>
    <row r="2281" spans="1:29" x14ac:dyDescent="0.35">
      <c r="A2281" s="5">
        <v>45133.51462347222</v>
      </c>
      <c r="B2281" s="1">
        <v>1</v>
      </c>
      <c r="C2281" s="6">
        <v>691.07</v>
      </c>
      <c r="D2281" s="6">
        <v>1</v>
      </c>
      <c r="E2281" s="7" t="s">
        <v>19</v>
      </c>
      <c r="F2281" s="5">
        <v>45134.352310682872</v>
      </c>
      <c r="G2281" s="1">
        <v>1</v>
      </c>
      <c r="H2281" s="5">
        <v>45133.070212488426</v>
      </c>
      <c r="I2281" s="7" t="s">
        <v>20</v>
      </c>
      <c r="J2281" s="7"/>
      <c r="K2281" s="7" t="s">
        <v>30</v>
      </c>
      <c r="L2281" s="7" t="s">
        <v>31</v>
      </c>
      <c r="M2281" s="7" t="s">
        <v>34</v>
      </c>
      <c r="N2281" s="7" t="s">
        <v>33</v>
      </c>
      <c r="O2281" s="7" t="s">
        <v>23</v>
      </c>
      <c r="P2281" s="25">
        <f t="shared" si="503"/>
        <v>2280</v>
      </c>
      <c r="Q2281" s="28">
        <f t="shared" si="500"/>
        <v>45108</v>
      </c>
      <c r="R2281" s="28" t="str">
        <f t="shared" si="490"/>
        <v>OTA</v>
      </c>
      <c r="S2281" s="28" t="str">
        <f t="shared" si="491"/>
        <v/>
      </c>
      <c r="T2281" s="29">
        <f t="shared" si="492"/>
        <v>7.326007326007326E-4</v>
      </c>
      <c r="U2281" s="29">
        <f t="shared" si="501"/>
        <v>7.326007326007326E-4</v>
      </c>
      <c r="V2281" s="30">
        <f t="shared" si="493"/>
        <v>103.6605</v>
      </c>
      <c r="W2281" s="30">
        <f t="shared" si="494"/>
        <v>0</v>
      </c>
      <c r="X2281" s="30">
        <f t="shared" si="495"/>
        <v>0</v>
      </c>
      <c r="Y2281" s="30">
        <f t="shared" si="496"/>
        <v>12.439259999999999</v>
      </c>
      <c r="Z2281" s="30">
        <f t="shared" si="497"/>
        <v>115</v>
      </c>
      <c r="AA2281" s="30">
        <f t="shared" si="498"/>
        <v>0</v>
      </c>
      <c r="AB2281" s="30">
        <f t="shared" si="499"/>
        <v>0</v>
      </c>
      <c r="AC2281" s="30">
        <f t="shared" si="502"/>
        <v>459.97024000000005</v>
      </c>
    </row>
    <row r="2282" spans="1:29" x14ac:dyDescent="0.35">
      <c r="A2282" s="5">
        <v>45134.021827685188</v>
      </c>
      <c r="B2282" s="1">
        <v>2</v>
      </c>
      <c r="C2282" s="6">
        <v>2188.75</v>
      </c>
      <c r="D2282" s="6">
        <v>1</v>
      </c>
      <c r="E2282" s="7" t="s">
        <v>19</v>
      </c>
      <c r="F2282" s="5">
        <v>45135.416666666664</v>
      </c>
      <c r="G2282" s="1">
        <v>2</v>
      </c>
      <c r="H2282" s="5">
        <v>45121.056065902776</v>
      </c>
      <c r="I2282" s="7" t="s">
        <v>20</v>
      </c>
      <c r="J2282" s="7"/>
      <c r="K2282" s="7" t="s">
        <v>50</v>
      </c>
      <c r="L2282" s="7" t="s">
        <v>31</v>
      </c>
      <c r="M2282" s="7" t="s">
        <v>32</v>
      </c>
      <c r="N2282" s="7" t="s">
        <v>28</v>
      </c>
      <c r="O2282" s="7" t="s">
        <v>51</v>
      </c>
      <c r="P2282" s="25">
        <f t="shared" si="503"/>
        <v>2281</v>
      </c>
      <c r="Q2282" s="28">
        <f t="shared" si="500"/>
        <v>45108</v>
      </c>
      <c r="R2282" s="28" t="str">
        <f t="shared" si="490"/>
        <v>OTA</v>
      </c>
      <c r="S2282" s="28" t="str">
        <f t="shared" si="491"/>
        <v>OTA</v>
      </c>
      <c r="T2282" s="29">
        <f t="shared" si="492"/>
        <v>1.4652014652014652E-3</v>
      </c>
      <c r="U2282" s="29">
        <f t="shared" si="501"/>
        <v>1.4652014652014652E-3</v>
      </c>
      <c r="V2282" s="30">
        <f t="shared" si="493"/>
        <v>328.3125</v>
      </c>
      <c r="W2282" s="30">
        <f t="shared" si="494"/>
        <v>0</v>
      </c>
      <c r="X2282" s="30">
        <f t="shared" si="495"/>
        <v>0</v>
      </c>
      <c r="Y2282" s="30">
        <f t="shared" si="496"/>
        <v>39.397499999999994</v>
      </c>
      <c r="Z2282" s="30">
        <f t="shared" si="497"/>
        <v>153.33333333333331</v>
      </c>
      <c r="AA2282" s="30">
        <f t="shared" si="498"/>
        <v>2.9304029304029302</v>
      </c>
      <c r="AB2282" s="30">
        <f t="shared" si="499"/>
        <v>0</v>
      </c>
      <c r="AC2282" s="30">
        <f t="shared" si="502"/>
        <v>1664.7762637362639</v>
      </c>
    </row>
    <row r="2283" spans="1:29" x14ac:dyDescent="0.35">
      <c r="A2283" s="5">
        <v>45133.886654756941</v>
      </c>
      <c r="B2283" s="1">
        <v>1</v>
      </c>
      <c r="C2283" s="6">
        <v>1033.04</v>
      </c>
      <c r="D2283" s="6">
        <v>1</v>
      </c>
      <c r="E2283" s="7" t="s">
        <v>19</v>
      </c>
      <c r="F2283" s="5">
        <v>45134.458333333336</v>
      </c>
      <c r="G2283" s="1">
        <v>1</v>
      </c>
      <c r="H2283" s="5">
        <v>45133.668536840276</v>
      </c>
      <c r="I2283" s="7" t="s">
        <v>20</v>
      </c>
      <c r="J2283" s="7"/>
      <c r="K2283" s="7" t="s">
        <v>30</v>
      </c>
      <c r="L2283" s="7" t="s">
        <v>31</v>
      </c>
      <c r="M2283" s="7" t="s">
        <v>32</v>
      </c>
      <c r="N2283" s="7" t="s">
        <v>33</v>
      </c>
      <c r="O2283" s="7" t="s">
        <v>30</v>
      </c>
      <c r="P2283" s="25">
        <f t="shared" si="503"/>
        <v>2282</v>
      </c>
      <c r="Q2283" s="28">
        <f t="shared" si="500"/>
        <v>45108</v>
      </c>
      <c r="R2283" s="28" t="str">
        <f t="shared" si="490"/>
        <v>OTA</v>
      </c>
      <c r="S2283" s="28" t="str">
        <f t="shared" si="491"/>
        <v>OTA</v>
      </c>
      <c r="T2283" s="29">
        <f t="shared" si="492"/>
        <v>7.326007326007326E-4</v>
      </c>
      <c r="U2283" s="29">
        <f t="shared" si="501"/>
        <v>7.326007326007326E-4</v>
      </c>
      <c r="V2283" s="30">
        <f t="shared" si="493"/>
        <v>154.95599999999999</v>
      </c>
      <c r="W2283" s="30">
        <f t="shared" si="494"/>
        <v>0</v>
      </c>
      <c r="X2283" s="30">
        <f t="shared" si="495"/>
        <v>0</v>
      </c>
      <c r="Y2283" s="30">
        <f t="shared" si="496"/>
        <v>18.594719999999999</v>
      </c>
      <c r="Z2283" s="30">
        <f t="shared" si="497"/>
        <v>115</v>
      </c>
      <c r="AA2283" s="30">
        <f t="shared" si="498"/>
        <v>1.4652014652014651</v>
      </c>
      <c r="AB2283" s="30">
        <f t="shared" si="499"/>
        <v>0</v>
      </c>
      <c r="AC2283" s="30">
        <f t="shared" si="502"/>
        <v>743.02407853479849</v>
      </c>
    </row>
    <row r="2284" spans="1:29" x14ac:dyDescent="0.35">
      <c r="A2284" s="5">
        <v>45133.698052627318</v>
      </c>
      <c r="B2284" s="1">
        <v>1</v>
      </c>
      <c r="C2284" s="6">
        <v>803.57</v>
      </c>
      <c r="D2284" s="6">
        <v>1</v>
      </c>
      <c r="E2284" s="7" t="s">
        <v>19</v>
      </c>
      <c r="F2284" s="5">
        <v>45134.217414826388</v>
      </c>
      <c r="G2284" s="1">
        <v>2</v>
      </c>
      <c r="H2284" s="5">
        <v>45132.393184259257</v>
      </c>
      <c r="I2284" s="7" t="s">
        <v>20</v>
      </c>
      <c r="J2284" s="7" t="s">
        <v>102</v>
      </c>
      <c r="K2284" s="7"/>
      <c r="L2284" s="7" t="s">
        <v>21</v>
      </c>
      <c r="M2284" s="7" t="s">
        <v>52</v>
      </c>
      <c r="N2284" s="7" t="s">
        <v>23</v>
      </c>
      <c r="O2284" s="7" t="s">
        <v>24</v>
      </c>
      <c r="P2284" s="25">
        <f t="shared" si="503"/>
        <v>2283</v>
      </c>
      <c r="Q2284" s="28">
        <f t="shared" si="500"/>
        <v>45108</v>
      </c>
      <c r="R2284" s="28" t="str">
        <f t="shared" si="490"/>
        <v>WEB</v>
      </c>
      <c r="S2284" s="28" t="str">
        <f t="shared" si="491"/>
        <v>OFFLINE</v>
      </c>
      <c r="T2284" s="29">
        <f t="shared" si="492"/>
        <v>1.6863406408094434E-3</v>
      </c>
      <c r="U2284" s="29">
        <f t="shared" si="501"/>
        <v>1.6863406408094434E-3</v>
      </c>
      <c r="V2284" s="30">
        <f t="shared" si="493"/>
        <v>0</v>
      </c>
      <c r="W2284" s="30">
        <f t="shared" si="494"/>
        <v>0</v>
      </c>
      <c r="X2284" s="30">
        <f t="shared" si="495"/>
        <v>0</v>
      </c>
      <c r="Y2284" s="30">
        <f t="shared" si="496"/>
        <v>11.249980000000001</v>
      </c>
      <c r="Z2284" s="30">
        <f t="shared" si="497"/>
        <v>115</v>
      </c>
      <c r="AA2284" s="30">
        <f t="shared" si="498"/>
        <v>0</v>
      </c>
      <c r="AB2284" s="30">
        <f t="shared" si="499"/>
        <v>0</v>
      </c>
      <c r="AC2284" s="30">
        <f t="shared" si="502"/>
        <v>677.32002000000011</v>
      </c>
    </row>
    <row r="2285" spans="1:29" x14ac:dyDescent="0.35">
      <c r="A2285" s="5">
        <v>45133.371577048609</v>
      </c>
      <c r="B2285" s="1">
        <v>2</v>
      </c>
      <c r="C2285" s="6">
        <v>2632.15</v>
      </c>
      <c r="D2285" s="6">
        <v>1</v>
      </c>
      <c r="E2285" s="7" t="s">
        <v>19</v>
      </c>
      <c r="F2285" s="5">
        <v>45135.458333333336</v>
      </c>
      <c r="G2285" s="1">
        <v>1</v>
      </c>
      <c r="H2285" s="5">
        <v>45072.13140179398</v>
      </c>
      <c r="I2285" s="7" t="s">
        <v>20</v>
      </c>
      <c r="J2285" s="7"/>
      <c r="K2285" s="7" t="s">
        <v>35</v>
      </c>
      <c r="L2285" s="7" t="s">
        <v>31</v>
      </c>
      <c r="M2285" s="7" t="s">
        <v>32</v>
      </c>
      <c r="N2285" s="7" t="s">
        <v>33</v>
      </c>
      <c r="O2285" s="7" t="s">
        <v>37</v>
      </c>
      <c r="P2285" s="25">
        <f t="shared" si="503"/>
        <v>2284</v>
      </c>
      <c r="Q2285" s="28">
        <f t="shared" si="500"/>
        <v>45108</v>
      </c>
      <c r="R2285" s="28" t="str">
        <f t="shared" si="490"/>
        <v>OTA</v>
      </c>
      <c r="S2285" s="28" t="str">
        <f t="shared" si="491"/>
        <v>OTA</v>
      </c>
      <c r="T2285" s="29">
        <f t="shared" si="492"/>
        <v>1.4652014652014652E-3</v>
      </c>
      <c r="U2285" s="29">
        <f t="shared" si="501"/>
        <v>1.4652014652014652E-3</v>
      </c>
      <c r="V2285" s="30">
        <f t="shared" si="493"/>
        <v>394.82249999999999</v>
      </c>
      <c r="W2285" s="30">
        <f t="shared" si="494"/>
        <v>0</v>
      </c>
      <c r="X2285" s="30">
        <f t="shared" si="495"/>
        <v>0</v>
      </c>
      <c r="Y2285" s="30">
        <f t="shared" si="496"/>
        <v>47.378699999999995</v>
      </c>
      <c r="Z2285" s="30">
        <f t="shared" si="497"/>
        <v>153.33333333333331</v>
      </c>
      <c r="AA2285" s="30">
        <f t="shared" si="498"/>
        <v>2.9304029304029302</v>
      </c>
      <c r="AB2285" s="30">
        <f t="shared" si="499"/>
        <v>0</v>
      </c>
      <c r="AC2285" s="30">
        <f t="shared" si="502"/>
        <v>2033.6850637362641</v>
      </c>
    </row>
    <row r="2286" spans="1:29" x14ac:dyDescent="0.35">
      <c r="A2286" s="5">
        <v>45133.663314259262</v>
      </c>
      <c r="B2286" s="1">
        <v>1</v>
      </c>
      <c r="C2286" s="6">
        <v>974.83</v>
      </c>
      <c r="D2286" s="6">
        <v>1</v>
      </c>
      <c r="E2286" s="7" t="s">
        <v>19</v>
      </c>
      <c r="F2286" s="5">
        <v>45134.458333333336</v>
      </c>
      <c r="G2286" s="1">
        <v>2</v>
      </c>
      <c r="H2286" s="5">
        <v>44955.723064687503</v>
      </c>
      <c r="I2286" s="7" t="s">
        <v>20</v>
      </c>
      <c r="J2286" s="7"/>
      <c r="K2286" s="7" t="s">
        <v>35</v>
      </c>
      <c r="L2286" s="7" t="s">
        <v>31</v>
      </c>
      <c r="M2286" s="7" t="s">
        <v>34</v>
      </c>
      <c r="N2286" s="7" t="s">
        <v>33</v>
      </c>
      <c r="O2286" s="7" t="s">
        <v>35</v>
      </c>
      <c r="P2286" s="25">
        <f t="shared" si="503"/>
        <v>2285</v>
      </c>
      <c r="Q2286" s="28">
        <f t="shared" si="500"/>
        <v>45108</v>
      </c>
      <c r="R2286" s="28" t="str">
        <f t="shared" si="490"/>
        <v>OTA</v>
      </c>
      <c r="S2286" s="28" t="str">
        <f t="shared" si="491"/>
        <v>OTA</v>
      </c>
      <c r="T2286" s="29">
        <f t="shared" si="492"/>
        <v>7.326007326007326E-4</v>
      </c>
      <c r="U2286" s="29">
        <f t="shared" si="501"/>
        <v>7.326007326007326E-4</v>
      </c>
      <c r="V2286" s="30">
        <f t="shared" si="493"/>
        <v>146.22450000000001</v>
      </c>
      <c r="W2286" s="30">
        <f t="shared" si="494"/>
        <v>0</v>
      </c>
      <c r="X2286" s="30">
        <f t="shared" si="495"/>
        <v>0</v>
      </c>
      <c r="Y2286" s="30">
        <f t="shared" si="496"/>
        <v>17.546939999999999</v>
      </c>
      <c r="Z2286" s="30">
        <f t="shared" si="497"/>
        <v>115</v>
      </c>
      <c r="AA2286" s="30">
        <f t="shared" si="498"/>
        <v>1.4652014652014651</v>
      </c>
      <c r="AB2286" s="30">
        <f t="shared" si="499"/>
        <v>0</v>
      </c>
      <c r="AC2286" s="30">
        <f t="shared" si="502"/>
        <v>694.59335853479865</v>
      </c>
    </row>
    <row r="2287" spans="1:29" x14ac:dyDescent="0.35">
      <c r="A2287" s="5">
        <v>45133.649912037035</v>
      </c>
      <c r="B2287" s="1">
        <v>1</v>
      </c>
      <c r="C2287" s="6">
        <v>1092.5</v>
      </c>
      <c r="D2287" s="6">
        <v>1</v>
      </c>
      <c r="E2287" s="7" t="s">
        <v>19</v>
      </c>
      <c r="F2287" s="5">
        <v>45134.265661226855</v>
      </c>
      <c r="G2287" s="1">
        <v>2</v>
      </c>
      <c r="H2287" s="5">
        <v>44929.518413807869</v>
      </c>
      <c r="I2287" s="7" t="s">
        <v>41</v>
      </c>
      <c r="J2287" s="7"/>
      <c r="K2287" s="7" t="s">
        <v>35</v>
      </c>
      <c r="L2287" s="7" t="s">
        <v>31</v>
      </c>
      <c r="M2287" s="7" t="s">
        <v>32</v>
      </c>
      <c r="N2287" s="7" t="s">
        <v>33</v>
      </c>
      <c r="O2287" s="7" t="s">
        <v>47</v>
      </c>
      <c r="P2287" s="25">
        <f t="shared" si="503"/>
        <v>2286</v>
      </c>
      <c r="Q2287" s="28">
        <f t="shared" si="500"/>
        <v>45108</v>
      </c>
      <c r="R2287" s="28" t="str">
        <f t="shared" si="490"/>
        <v>OTA</v>
      </c>
      <c r="S2287" s="28" t="str">
        <f t="shared" si="491"/>
        <v>OTA</v>
      </c>
      <c r="T2287" s="29">
        <f t="shared" si="492"/>
        <v>7.326007326007326E-4</v>
      </c>
      <c r="U2287" s="29">
        <f t="shared" si="501"/>
        <v>7.326007326007326E-4</v>
      </c>
      <c r="V2287" s="30">
        <f t="shared" si="493"/>
        <v>163.875</v>
      </c>
      <c r="W2287" s="30">
        <f t="shared" si="494"/>
        <v>0</v>
      </c>
      <c r="X2287" s="30">
        <f t="shared" si="495"/>
        <v>0</v>
      </c>
      <c r="Y2287" s="30">
        <f t="shared" si="496"/>
        <v>19.664999999999999</v>
      </c>
      <c r="Z2287" s="30">
        <f t="shared" si="497"/>
        <v>115</v>
      </c>
      <c r="AA2287" s="30">
        <f t="shared" si="498"/>
        <v>1.4652014652014651</v>
      </c>
      <c r="AB2287" s="30">
        <f t="shared" si="499"/>
        <v>0</v>
      </c>
      <c r="AC2287" s="30">
        <f t="shared" si="502"/>
        <v>792.49479853479852</v>
      </c>
    </row>
    <row r="2288" spans="1:29" x14ac:dyDescent="0.35">
      <c r="A2288" s="5">
        <v>45133.649676851855</v>
      </c>
      <c r="B2288" s="1">
        <v>1</v>
      </c>
      <c r="C2288" s="6">
        <v>1092.5</v>
      </c>
      <c r="D2288" s="6">
        <v>1</v>
      </c>
      <c r="E2288" s="7" t="s">
        <v>19</v>
      </c>
      <c r="F2288" s="5">
        <v>45134.265899444443</v>
      </c>
      <c r="G2288" s="1">
        <v>2</v>
      </c>
      <c r="H2288" s="5">
        <v>44929.518167488422</v>
      </c>
      <c r="I2288" s="7" t="s">
        <v>41</v>
      </c>
      <c r="J2288" s="7"/>
      <c r="K2288" s="7" t="s">
        <v>35</v>
      </c>
      <c r="L2288" s="7" t="s">
        <v>31</v>
      </c>
      <c r="M2288" s="7" t="s">
        <v>32</v>
      </c>
      <c r="N2288" s="7" t="s">
        <v>33</v>
      </c>
      <c r="O2288" s="7" t="s">
        <v>47</v>
      </c>
      <c r="P2288" s="25">
        <f t="shared" si="503"/>
        <v>2287</v>
      </c>
      <c r="Q2288" s="28">
        <f t="shared" si="500"/>
        <v>45108</v>
      </c>
      <c r="R2288" s="28" t="str">
        <f t="shared" si="490"/>
        <v>OTA</v>
      </c>
      <c r="S2288" s="28" t="str">
        <f t="shared" si="491"/>
        <v>OTA</v>
      </c>
      <c r="T2288" s="29">
        <f t="shared" si="492"/>
        <v>7.326007326007326E-4</v>
      </c>
      <c r="U2288" s="29">
        <f t="shared" si="501"/>
        <v>7.326007326007326E-4</v>
      </c>
      <c r="V2288" s="30">
        <f t="shared" si="493"/>
        <v>163.875</v>
      </c>
      <c r="W2288" s="30">
        <f t="shared" si="494"/>
        <v>0</v>
      </c>
      <c r="X2288" s="30">
        <f t="shared" si="495"/>
        <v>0</v>
      </c>
      <c r="Y2288" s="30">
        <f t="shared" si="496"/>
        <v>19.664999999999999</v>
      </c>
      <c r="Z2288" s="30">
        <f t="shared" si="497"/>
        <v>115</v>
      </c>
      <c r="AA2288" s="30">
        <f t="shared" si="498"/>
        <v>1.4652014652014651</v>
      </c>
      <c r="AB2288" s="30">
        <f t="shared" si="499"/>
        <v>0</v>
      </c>
      <c r="AC2288" s="30">
        <f t="shared" si="502"/>
        <v>792.49479853479852</v>
      </c>
    </row>
    <row r="2289" spans="1:29" x14ac:dyDescent="0.35">
      <c r="A2289" s="5">
        <v>45133.588051574072</v>
      </c>
      <c r="B2289" s="1">
        <v>9</v>
      </c>
      <c r="C2289" s="6">
        <v>13888.89</v>
      </c>
      <c r="D2289" s="6">
        <v>1</v>
      </c>
      <c r="E2289" s="7" t="s">
        <v>19</v>
      </c>
      <c r="F2289" s="5">
        <v>45142.375</v>
      </c>
      <c r="G2289" s="1">
        <v>2</v>
      </c>
      <c r="H2289" s="5">
        <v>44990.973058101852</v>
      </c>
      <c r="I2289" s="7" t="s">
        <v>41</v>
      </c>
      <c r="J2289" s="7"/>
      <c r="K2289" s="7" t="s">
        <v>30</v>
      </c>
      <c r="L2289" s="7" t="s">
        <v>31</v>
      </c>
      <c r="M2289" s="7" t="s">
        <v>58</v>
      </c>
      <c r="N2289" s="7" t="s">
        <v>33</v>
      </c>
      <c r="O2289" s="7" t="s">
        <v>30</v>
      </c>
      <c r="P2289" s="25">
        <f t="shared" si="503"/>
        <v>2288</v>
      </c>
      <c r="Q2289" s="28">
        <f t="shared" si="500"/>
        <v>45108</v>
      </c>
      <c r="R2289" s="28" t="str">
        <f t="shared" si="490"/>
        <v>OTA</v>
      </c>
      <c r="S2289" s="28" t="str">
        <f t="shared" si="491"/>
        <v>OTA</v>
      </c>
      <c r="T2289" s="29">
        <f t="shared" si="492"/>
        <v>6.5934065934065934E-3</v>
      </c>
      <c r="U2289" s="29">
        <f t="shared" si="501"/>
        <v>6.5934065934065934E-3</v>
      </c>
      <c r="V2289" s="30">
        <f t="shared" si="493"/>
        <v>2083.3334999999997</v>
      </c>
      <c r="W2289" s="30">
        <f t="shared" si="494"/>
        <v>0</v>
      </c>
      <c r="X2289" s="30">
        <f t="shared" si="495"/>
        <v>0</v>
      </c>
      <c r="Y2289" s="30">
        <f t="shared" si="496"/>
        <v>250.00001999999998</v>
      </c>
      <c r="Z2289" s="30">
        <f t="shared" si="497"/>
        <v>421.66666666666663</v>
      </c>
      <c r="AA2289" s="30">
        <f t="shared" si="498"/>
        <v>13.186813186813186</v>
      </c>
      <c r="AB2289" s="30">
        <f t="shared" si="499"/>
        <v>0</v>
      </c>
      <c r="AC2289" s="30">
        <f t="shared" si="502"/>
        <v>11120.703000146521</v>
      </c>
    </row>
    <row r="2290" spans="1:29" x14ac:dyDescent="0.35">
      <c r="A2290" s="5">
        <v>45133.734148761578</v>
      </c>
      <c r="B2290" s="1">
        <v>1</v>
      </c>
      <c r="C2290" s="6">
        <v>1097.31</v>
      </c>
      <c r="D2290" s="6">
        <v>1</v>
      </c>
      <c r="E2290" s="7" t="s">
        <v>19</v>
      </c>
      <c r="F2290" s="5">
        <v>45134.39662846065</v>
      </c>
      <c r="G2290" s="1">
        <v>2</v>
      </c>
      <c r="H2290" s="5">
        <v>45133.732431851851</v>
      </c>
      <c r="I2290" s="7" t="s">
        <v>41</v>
      </c>
      <c r="J2290" s="7"/>
      <c r="K2290" s="7"/>
      <c r="L2290" s="7" t="s">
        <v>21</v>
      </c>
      <c r="M2290" s="7" t="s">
        <v>52</v>
      </c>
      <c r="N2290" s="7" t="s">
        <v>23</v>
      </c>
      <c r="O2290" s="7" t="s">
        <v>24</v>
      </c>
      <c r="P2290" s="25">
        <f t="shared" si="503"/>
        <v>2289</v>
      </c>
      <c r="Q2290" s="28">
        <f t="shared" si="500"/>
        <v>45108</v>
      </c>
      <c r="R2290" s="28" t="str">
        <f t="shared" si="490"/>
        <v>WEB</v>
      </c>
      <c r="S2290" s="28" t="str">
        <f t="shared" si="491"/>
        <v>OFFLINE</v>
      </c>
      <c r="T2290" s="29">
        <f t="shared" si="492"/>
        <v>1.6863406408094434E-3</v>
      </c>
      <c r="U2290" s="29">
        <f t="shared" si="501"/>
        <v>1.6863406408094434E-3</v>
      </c>
      <c r="V2290" s="30">
        <f t="shared" si="493"/>
        <v>0</v>
      </c>
      <c r="W2290" s="30">
        <f t="shared" si="494"/>
        <v>0</v>
      </c>
      <c r="X2290" s="30">
        <f t="shared" si="495"/>
        <v>0</v>
      </c>
      <c r="Y2290" s="30">
        <f t="shared" si="496"/>
        <v>15.36234</v>
      </c>
      <c r="Z2290" s="30">
        <f t="shared" si="497"/>
        <v>115</v>
      </c>
      <c r="AA2290" s="30">
        <f t="shared" si="498"/>
        <v>0</v>
      </c>
      <c r="AB2290" s="30">
        <f t="shared" si="499"/>
        <v>0</v>
      </c>
      <c r="AC2290" s="30">
        <f t="shared" si="502"/>
        <v>966.94765999999993</v>
      </c>
    </row>
    <row r="2291" spans="1:29" x14ac:dyDescent="0.35">
      <c r="A2291" s="5">
        <v>45133.656662071757</v>
      </c>
      <c r="B2291" s="1">
        <v>1</v>
      </c>
      <c r="C2291" s="6">
        <v>2607.9299999999998</v>
      </c>
      <c r="D2291" s="6">
        <v>1</v>
      </c>
      <c r="E2291" s="7" t="s">
        <v>19</v>
      </c>
      <c r="F2291" s="5">
        <v>45134.39911179398</v>
      </c>
      <c r="G2291" s="1">
        <v>4</v>
      </c>
      <c r="H2291" s="5">
        <v>45119.87889871528</v>
      </c>
      <c r="I2291" s="7" t="s">
        <v>44</v>
      </c>
      <c r="J2291" s="7"/>
      <c r="K2291" s="7"/>
      <c r="L2291" s="7" t="s">
        <v>21</v>
      </c>
      <c r="M2291" s="7" t="s">
        <v>54</v>
      </c>
      <c r="N2291" s="7" t="s">
        <v>28</v>
      </c>
      <c r="O2291" s="7" t="s">
        <v>46</v>
      </c>
      <c r="P2291" s="25">
        <f t="shared" si="503"/>
        <v>2290</v>
      </c>
      <c r="Q2291" s="28">
        <f t="shared" si="500"/>
        <v>45108</v>
      </c>
      <c r="R2291" s="28" t="str">
        <f t="shared" si="490"/>
        <v>WEB</v>
      </c>
      <c r="S2291" s="28" t="str">
        <f t="shared" si="491"/>
        <v>WEBSITE</v>
      </c>
      <c r="T2291" s="29">
        <f t="shared" si="492"/>
        <v>1.6863406408094434E-3</v>
      </c>
      <c r="U2291" s="29">
        <f t="shared" si="501"/>
        <v>1.6863406408094434E-3</v>
      </c>
      <c r="V2291" s="30">
        <f t="shared" si="493"/>
        <v>26.0793</v>
      </c>
      <c r="W2291" s="30">
        <f t="shared" si="494"/>
        <v>50</v>
      </c>
      <c r="X2291" s="30">
        <f t="shared" si="495"/>
        <v>0</v>
      </c>
      <c r="Y2291" s="30">
        <f t="shared" si="496"/>
        <v>36.511019999999995</v>
      </c>
      <c r="Z2291" s="30">
        <f t="shared" si="497"/>
        <v>115</v>
      </c>
      <c r="AA2291" s="30">
        <f t="shared" si="498"/>
        <v>16.863406408094434</v>
      </c>
      <c r="AB2291" s="30">
        <f t="shared" si="499"/>
        <v>0</v>
      </c>
      <c r="AC2291" s="30">
        <f t="shared" si="502"/>
        <v>2363.4762735919053</v>
      </c>
    </row>
    <row r="2292" spans="1:29" x14ac:dyDescent="0.35">
      <c r="A2292" s="5">
        <v>45134.033389143522</v>
      </c>
      <c r="B2292" s="1">
        <v>2</v>
      </c>
      <c r="C2292" s="6">
        <v>4484.1000000000004</v>
      </c>
      <c r="D2292" s="6">
        <v>1</v>
      </c>
      <c r="E2292" s="7" t="s">
        <v>19</v>
      </c>
      <c r="F2292" s="5">
        <v>45135.437019803241</v>
      </c>
      <c r="G2292" s="1">
        <v>3</v>
      </c>
      <c r="H2292" s="5">
        <v>45119.748414872687</v>
      </c>
      <c r="I2292" s="7" t="s">
        <v>44</v>
      </c>
      <c r="J2292" s="7"/>
      <c r="K2292" s="7" t="s">
        <v>30</v>
      </c>
      <c r="L2292" s="7" t="s">
        <v>31</v>
      </c>
      <c r="M2292" s="7" t="s">
        <v>34</v>
      </c>
      <c r="N2292" s="7" t="s">
        <v>33</v>
      </c>
      <c r="O2292" s="7" t="s">
        <v>30</v>
      </c>
      <c r="P2292" s="25">
        <f t="shared" si="503"/>
        <v>2291</v>
      </c>
      <c r="Q2292" s="28">
        <f t="shared" si="500"/>
        <v>45108</v>
      </c>
      <c r="R2292" s="28" t="str">
        <f t="shared" si="490"/>
        <v>OTA</v>
      </c>
      <c r="S2292" s="28" t="str">
        <f t="shared" si="491"/>
        <v>OTA</v>
      </c>
      <c r="T2292" s="29">
        <f t="shared" si="492"/>
        <v>1.4652014652014652E-3</v>
      </c>
      <c r="U2292" s="29">
        <f t="shared" si="501"/>
        <v>1.4652014652014652E-3</v>
      </c>
      <c r="V2292" s="30">
        <f t="shared" si="493"/>
        <v>672.61500000000001</v>
      </c>
      <c r="W2292" s="30">
        <f t="shared" si="494"/>
        <v>0</v>
      </c>
      <c r="X2292" s="30">
        <f t="shared" si="495"/>
        <v>0</v>
      </c>
      <c r="Y2292" s="30">
        <f t="shared" si="496"/>
        <v>80.713800000000006</v>
      </c>
      <c r="Z2292" s="30">
        <f t="shared" si="497"/>
        <v>153.33333333333331</v>
      </c>
      <c r="AA2292" s="30">
        <f t="shared" si="498"/>
        <v>2.9304029304029302</v>
      </c>
      <c r="AB2292" s="30">
        <f t="shared" si="499"/>
        <v>0</v>
      </c>
      <c r="AC2292" s="30">
        <f t="shared" si="502"/>
        <v>3574.5074637362641</v>
      </c>
    </row>
    <row r="2293" spans="1:29" x14ac:dyDescent="0.35">
      <c r="A2293" s="5">
        <v>45133.900397835649</v>
      </c>
      <c r="B2293" s="1">
        <v>2</v>
      </c>
      <c r="C2293" s="6">
        <v>4033.71</v>
      </c>
      <c r="D2293" s="6">
        <v>1</v>
      </c>
      <c r="E2293" s="7" t="s">
        <v>19</v>
      </c>
      <c r="F2293" s="5">
        <v>45135.458333333336</v>
      </c>
      <c r="G2293" s="1">
        <v>4</v>
      </c>
      <c r="H2293" s="5">
        <v>45108.892151319444</v>
      </c>
      <c r="I2293" s="7" t="s">
        <v>44</v>
      </c>
      <c r="J2293" s="7"/>
      <c r="K2293" s="7" t="s">
        <v>50</v>
      </c>
      <c r="L2293" s="7" t="s">
        <v>31</v>
      </c>
      <c r="M2293" s="7" t="s">
        <v>32</v>
      </c>
      <c r="N2293" s="7" t="s">
        <v>33</v>
      </c>
      <c r="O2293" s="7" t="s">
        <v>51</v>
      </c>
      <c r="P2293" s="25">
        <f t="shared" si="503"/>
        <v>2292</v>
      </c>
      <c r="Q2293" s="28">
        <f t="shared" si="500"/>
        <v>45108</v>
      </c>
      <c r="R2293" s="28" t="str">
        <f t="shared" si="490"/>
        <v>OTA</v>
      </c>
      <c r="S2293" s="28" t="str">
        <f t="shared" si="491"/>
        <v>OTA</v>
      </c>
      <c r="T2293" s="29">
        <f t="shared" si="492"/>
        <v>1.4652014652014652E-3</v>
      </c>
      <c r="U2293" s="29">
        <f t="shared" si="501"/>
        <v>1.4652014652014652E-3</v>
      </c>
      <c r="V2293" s="30">
        <f t="shared" si="493"/>
        <v>605.05650000000003</v>
      </c>
      <c r="W2293" s="30">
        <f t="shared" si="494"/>
        <v>0</v>
      </c>
      <c r="X2293" s="30">
        <f t="shared" si="495"/>
        <v>0</v>
      </c>
      <c r="Y2293" s="30">
        <f t="shared" si="496"/>
        <v>72.606780000000001</v>
      </c>
      <c r="Z2293" s="30">
        <f t="shared" si="497"/>
        <v>153.33333333333331</v>
      </c>
      <c r="AA2293" s="30">
        <f t="shared" si="498"/>
        <v>2.9304029304029302</v>
      </c>
      <c r="AB2293" s="30">
        <f t="shared" si="499"/>
        <v>0</v>
      </c>
      <c r="AC2293" s="30">
        <f t="shared" si="502"/>
        <v>3199.7829837362638</v>
      </c>
    </row>
    <row r="2294" spans="1:29" x14ac:dyDescent="0.35">
      <c r="A2294" s="5">
        <v>45133.424142430558</v>
      </c>
      <c r="B2294" s="1">
        <v>3</v>
      </c>
      <c r="C2294" s="6">
        <v>2562.86</v>
      </c>
      <c r="D2294" s="6">
        <v>1</v>
      </c>
      <c r="E2294" s="7" t="s">
        <v>19</v>
      </c>
      <c r="F2294" s="5">
        <v>45136.333333333336</v>
      </c>
      <c r="G2294" s="1">
        <v>2</v>
      </c>
      <c r="H2294" s="5">
        <v>45115.671534687499</v>
      </c>
      <c r="I2294" s="7" t="s">
        <v>48</v>
      </c>
      <c r="J2294" s="7"/>
      <c r="K2294" s="7" t="s">
        <v>60</v>
      </c>
      <c r="L2294" s="7" t="s">
        <v>21</v>
      </c>
      <c r="M2294" s="7" t="s">
        <v>64</v>
      </c>
      <c r="N2294" s="7" t="s">
        <v>28</v>
      </c>
      <c r="O2294" s="7" t="s">
        <v>61</v>
      </c>
      <c r="P2294" s="25">
        <f t="shared" si="503"/>
        <v>2293</v>
      </c>
      <c r="Q2294" s="28">
        <f t="shared" si="500"/>
        <v>45108</v>
      </c>
      <c r="R2294" s="28" t="str">
        <f t="shared" si="490"/>
        <v>WEB</v>
      </c>
      <c r="S2294" s="28" t="str">
        <f t="shared" si="491"/>
        <v>META</v>
      </c>
      <c r="T2294" s="29">
        <f t="shared" si="492"/>
        <v>5.0590219224283303E-3</v>
      </c>
      <c r="U2294" s="29">
        <f t="shared" si="501"/>
        <v>5.0590219224283303E-3</v>
      </c>
      <c r="V2294" s="30">
        <f t="shared" si="493"/>
        <v>0</v>
      </c>
      <c r="W2294" s="30">
        <f t="shared" si="494"/>
        <v>0</v>
      </c>
      <c r="X2294" s="30">
        <f t="shared" si="495"/>
        <v>0</v>
      </c>
      <c r="Y2294" s="30">
        <f t="shared" si="496"/>
        <v>46.131479999999996</v>
      </c>
      <c r="Z2294" s="30">
        <f t="shared" si="497"/>
        <v>191.66666666666666</v>
      </c>
      <c r="AA2294" s="30">
        <f t="shared" si="498"/>
        <v>0</v>
      </c>
      <c r="AB2294" s="30">
        <f t="shared" si="499"/>
        <v>0</v>
      </c>
      <c r="AC2294" s="30">
        <f t="shared" si="502"/>
        <v>2325.0618533333336</v>
      </c>
    </row>
    <row r="2295" spans="1:29" x14ac:dyDescent="0.35">
      <c r="A2295" s="5">
        <v>45133.865170509256</v>
      </c>
      <c r="B2295" s="1">
        <v>1</v>
      </c>
      <c r="C2295" s="6">
        <v>947.32</v>
      </c>
      <c r="D2295" s="6">
        <v>1</v>
      </c>
      <c r="E2295" s="7" t="s">
        <v>19</v>
      </c>
      <c r="F2295" s="5">
        <v>45134.458333333336</v>
      </c>
      <c r="G2295" s="1">
        <v>2</v>
      </c>
      <c r="H2295" s="5">
        <v>45122.133814351851</v>
      </c>
      <c r="I2295" s="7" t="s">
        <v>48</v>
      </c>
      <c r="J2295" s="7"/>
      <c r="K2295" s="7" t="s">
        <v>30</v>
      </c>
      <c r="L2295" s="7" t="s">
        <v>31</v>
      </c>
      <c r="M2295" s="7" t="s">
        <v>32</v>
      </c>
      <c r="N2295" s="7" t="s">
        <v>33</v>
      </c>
      <c r="O2295" s="7" t="s">
        <v>30</v>
      </c>
      <c r="P2295" s="25">
        <f t="shared" si="503"/>
        <v>2294</v>
      </c>
      <c r="Q2295" s="28">
        <f t="shared" si="500"/>
        <v>45108</v>
      </c>
      <c r="R2295" s="28" t="str">
        <f t="shared" si="490"/>
        <v>OTA</v>
      </c>
      <c r="S2295" s="28" t="str">
        <f t="shared" si="491"/>
        <v>OTA</v>
      </c>
      <c r="T2295" s="29">
        <f t="shared" si="492"/>
        <v>7.326007326007326E-4</v>
      </c>
      <c r="U2295" s="29">
        <f t="shared" si="501"/>
        <v>7.326007326007326E-4</v>
      </c>
      <c r="V2295" s="30">
        <f t="shared" si="493"/>
        <v>142.09800000000001</v>
      </c>
      <c r="W2295" s="30">
        <f t="shared" si="494"/>
        <v>0</v>
      </c>
      <c r="X2295" s="30">
        <f t="shared" si="495"/>
        <v>0</v>
      </c>
      <c r="Y2295" s="30">
        <f t="shared" si="496"/>
        <v>17.051759999999998</v>
      </c>
      <c r="Z2295" s="30">
        <f t="shared" si="497"/>
        <v>115</v>
      </c>
      <c r="AA2295" s="30">
        <f t="shared" si="498"/>
        <v>1.4652014652014651</v>
      </c>
      <c r="AB2295" s="30">
        <f t="shared" si="499"/>
        <v>0</v>
      </c>
      <c r="AC2295" s="30">
        <f t="shared" si="502"/>
        <v>671.70503853479863</v>
      </c>
    </row>
    <row r="2296" spans="1:29" x14ac:dyDescent="0.35">
      <c r="A2296" s="5">
        <v>45133.376061435185</v>
      </c>
      <c r="B2296" s="1">
        <v>4</v>
      </c>
      <c r="C2296" s="6">
        <v>3387.86</v>
      </c>
      <c r="D2296" s="6">
        <v>1</v>
      </c>
      <c r="E2296" s="7" t="s">
        <v>19</v>
      </c>
      <c r="F2296" s="5">
        <v>45137.458333333336</v>
      </c>
      <c r="G2296" s="1">
        <v>2</v>
      </c>
      <c r="H2296" s="5">
        <v>45132.845271168982</v>
      </c>
      <c r="I2296" s="7" t="s">
        <v>48</v>
      </c>
      <c r="J2296" s="7"/>
      <c r="K2296" s="7"/>
      <c r="L2296" s="7" t="s">
        <v>21</v>
      </c>
      <c r="M2296" s="7" t="s">
        <v>64</v>
      </c>
      <c r="N2296" s="7" t="s">
        <v>23</v>
      </c>
      <c r="O2296" s="7" t="s">
        <v>24</v>
      </c>
      <c r="P2296" s="25">
        <f t="shared" si="503"/>
        <v>2295</v>
      </c>
      <c r="Q2296" s="28">
        <f t="shared" si="500"/>
        <v>45108</v>
      </c>
      <c r="R2296" s="28" t="str">
        <f t="shared" si="490"/>
        <v>WEB</v>
      </c>
      <c r="S2296" s="28" t="str">
        <f t="shared" si="491"/>
        <v>OFFLINE</v>
      </c>
      <c r="T2296" s="29">
        <f t="shared" si="492"/>
        <v>6.7453625632377737E-3</v>
      </c>
      <c r="U2296" s="29">
        <f t="shared" si="501"/>
        <v>6.7453625632377737E-3</v>
      </c>
      <c r="V2296" s="30">
        <f t="shared" si="493"/>
        <v>0</v>
      </c>
      <c r="W2296" s="30">
        <f t="shared" si="494"/>
        <v>0</v>
      </c>
      <c r="X2296" s="30">
        <f t="shared" si="495"/>
        <v>0</v>
      </c>
      <c r="Y2296" s="30">
        <f t="shared" si="496"/>
        <v>47.430040000000005</v>
      </c>
      <c r="Z2296" s="30">
        <f t="shared" si="497"/>
        <v>230</v>
      </c>
      <c r="AA2296" s="30">
        <f t="shared" si="498"/>
        <v>0</v>
      </c>
      <c r="AB2296" s="30">
        <f t="shared" si="499"/>
        <v>0</v>
      </c>
      <c r="AC2296" s="30">
        <f t="shared" si="502"/>
        <v>3110.4299599999999</v>
      </c>
    </row>
    <row r="2297" spans="1:29" x14ac:dyDescent="0.35">
      <c r="A2297" s="5">
        <v>45133.845607002317</v>
      </c>
      <c r="B2297" s="1">
        <v>2</v>
      </c>
      <c r="C2297" s="6">
        <v>1765.92</v>
      </c>
      <c r="D2297" s="6">
        <v>1</v>
      </c>
      <c r="E2297" s="7" t="s">
        <v>19</v>
      </c>
      <c r="F2297" s="5">
        <v>45135.458333333336</v>
      </c>
      <c r="G2297" s="1">
        <v>2</v>
      </c>
      <c r="H2297" s="5">
        <v>45133.844938993054</v>
      </c>
      <c r="I2297" s="7" t="s">
        <v>48</v>
      </c>
      <c r="J2297" s="7"/>
      <c r="K2297" s="7"/>
      <c r="L2297" s="7" t="s">
        <v>21</v>
      </c>
      <c r="M2297" s="7" t="s">
        <v>52</v>
      </c>
      <c r="N2297" s="7" t="s">
        <v>23</v>
      </c>
      <c r="O2297" s="7" t="s">
        <v>24</v>
      </c>
      <c r="P2297" s="25">
        <f t="shared" si="503"/>
        <v>2296</v>
      </c>
      <c r="Q2297" s="28">
        <f t="shared" si="500"/>
        <v>45108</v>
      </c>
      <c r="R2297" s="28" t="str">
        <f t="shared" si="490"/>
        <v>WEB</v>
      </c>
      <c r="S2297" s="28" t="str">
        <f t="shared" si="491"/>
        <v>OFFLINE</v>
      </c>
      <c r="T2297" s="29">
        <f t="shared" si="492"/>
        <v>3.3726812816188868E-3</v>
      </c>
      <c r="U2297" s="29">
        <f t="shared" si="501"/>
        <v>3.3726812816188868E-3</v>
      </c>
      <c r="V2297" s="30">
        <f t="shared" si="493"/>
        <v>0</v>
      </c>
      <c r="W2297" s="30">
        <f t="shared" si="494"/>
        <v>0</v>
      </c>
      <c r="X2297" s="30">
        <f t="shared" si="495"/>
        <v>0</v>
      </c>
      <c r="Y2297" s="30">
        <f t="shared" si="496"/>
        <v>24.72288</v>
      </c>
      <c r="Z2297" s="30">
        <f t="shared" si="497"/>
        <v>153.33333333333331</v>
      </c>
      <c r="AA2297" s="30">
        <f t="shared" si="498"/>
        <v>0</v>
      </c>
      <c r="AB2297" s="30">
        <f t="shared" si="499"/>
        <v>0</v>
      </c>
      <c r="AC2297" s="30">
        <f t="shared" si="502"/>
        <v>1587.8637866666668</v>
      </c>
    </row>
    <row r="2298" spans="1:29" x14ac:dyDescent="0.35">
      <c r="A2298" s="5">
        <v>45133.706445937503</v>
      </c>
      <c r="B2298" s="1">
        <v>1</v>
      </c>
      <c r="C2298" s="6">
        <v>1593.08</v>
      </c>
      <c r="D2298" s="6">
        <v>1</v>
      </c>
      <c r="E2298" s="7" t="s">
        <v>19</v>
      </c>
      <c r="F2298" s="5">
        <v>45134.228003067132</v>
      </c>
      <c r="G2298" s="1">
        <v>4</v>
      </c>
      <c r="H2298" s="5">
        <v>45103.505717754633</v>
      </c>
      <c r="I2298" s="7" t="s">
        <v>63</v>
      </c>
      <c r="J2298" s="7"/>
      <c r="K2298" s="7" t="s">
        <v>30</v>
      </c>
      <c r="L2298" s="7" t="s">
        <v>31</v>
      </c>
      <c r="M2298" s="7" t="s">
        <v>34</v>
      </c>
      <c r="N2298" s="7" t="s">
        <v>33</v>
      </c>
      <c r="O2298" s="7" t="s">
        <v>30</v>
      </c>
      <c r="P2298" s="25">
        <f t="shared" si="503"/>
        <v>2297</v>
      </c>
      <c r="Q2298" s="28">
        <f t="shared" si="500"/>
        <v>45108</v>
      </c>
      <c r="R2298" s="28" t="str">
        <f t="shared" si="490"/>
        <v>OTA</v>
      </c>
      <c r="S2298" s="28" t="str">
        <f t="shared" si="491"/>
        <v>OTA</v>
      </c>
      <c r="T2298" s="29">
        <f t="shared" si="492"/>
        <v>7.326007326007326E-4</v>
      </c>
      <c r="U2298" s="29">
        <f t="shared" si="501"/>
        <v>7.326007326007326E-4</v>
      </c>
      <c r="V2298" s="30">
        <f t="shared" si="493"/>
        <v>238.96199999999999</v>
      </c>
      <c r="W2298" s="30">
        <f t="shared" si="494"/>
        <v>0</v>
      </c>
      <c r="X2298" s="30">
        <f t="shared" si="495"/>
        <v>0</v>
      </c>
      <c r="Y2298" s="30">
        <f t="shared" si="496"/>
        <v>28.675439999999998</v>
      </c>
      <c r="Z2298" s="30">
        <f t="shared" si="497"/>
        <v>115</v>
      </c>
      <c r="AA2298" s="30">
        <f t="shared" si="498"/>
        <v>1.4652014652014651</v>
      </c>
      <c r="AB2298" s="30">
        <f t="shared" si="499"/>
        <v>0</v>
      </c>
      <c r="AC2298" s="30">
        <f t="shared" si="502"/>
        <v>1208.9773585347984</v>
      </c>
    </row>
    <row r="2299" spans="1:29" x14ac:dyDescent="0.35">
      <c r="A2299" s="5">
        <v>45133.727347708336</v>
      </c>
      <c r="B2299" s="1">
        <v>1</v>
      </c>
      <c r="C2299" s="6">
        <v>1574.78</v>
      </c>
      <c r="D2299" s="6">
        <v>1</v>
      </c>
      <c r="E2299" s="7" t="s">
        <v>19</v>
      </c>
      <c r="F2299" s="5">
        <v>45134.225786782408</v>
      </c>
      <c r="G2299" s="1">
        <v>4</v>
      </c>
      <c r="H2299" s="5">
        <v>45033.485198055554</v>
      </c>
      <c r="I2299" s="7" t="s">
        <v>63</v>
      </c>
      <c r="J2299" s="7"/>
      <c r="K2299" s="7" t="s">
        <v>50</v>
      </c>
      <c r="L2299" s="7" t="s">
        <v>31</v>
      </c>
      <c r="M2299" s="7" t="s">
        <v>32</v>
      </c>
      <c r="N2299" s="7" t="s">
        <v>33</v>
      </c>
      <c r="O2299" s="7" t="s">
        <v>51</v>
      </c>
      <c r="P2299" s="25">
        <f t="shared" si="503"/>
        <v>2298</v>
      </c>
      <c r="Q2299" s="28">
        <f t="shared" si="500"/>
        <v>45108</v>
      </c>
      <c r="R2299" s="28" t="str">
        <f t="shared" si="490"/>
        <v>OTA</v>
      </c>
      <c r="S2299" s="28" t="str">
        <f t="shared" si="491"/>
        <v>OTA</v>
      </c>
      <c r="T2299" s="29">
        <f t="shared" si="492"/>
        <v>7.326007326007326E-4</v>
      </c>
      <c r="U2299" s="29">
        <f t="shared" si="501"/>
        <v>7.326007326007326E-4</v>
      </c>
      <c r="V2299" s="30">
        <f t="shared" si="493"/>
        <v>236.21699999999998</v>
      </c>
      <c r="W2299" s="30">
        <f t="shared" si="494"/>
        <v>0</v>
      </c>
      <c r="X2299" s="30">
        <f t="shared" si="495"/>
        <v>0</v>
      </c>
      <c r="Y2299" s="30">
        <f t="shared" si="496"/>
        <v>28.346039999999999</v>
      </c>
      <c r="Z2299" s="30">
        <f t="shared" si="497"/>
        <v>115</v>
      </c>
      <c r="AA2299" s="30">
        <f t="shared" si="498"/>
        <v>1.4652014652014651</v>
      </c>
      <c r="AB2299" s="30">
        <f t="shared" si="499"/>
        <v>0</v>
      </c>
      <c r="AC2299" s="30">
        <f t="shared" si="502"/>
        <v>1193.7517585347985</v>
      </c>
    </row>
    <row r="2300" spans="1:29" x14ac:dyDescent="0.35">
      <c r="A2300" s="5">
        <v>45133.901539918981</v>
      </c>
      <c r="B2300" s="1">
        <v>1</v>
      </c>
      <c r="C2300" s="6">
        <v>1604.91</v>
      </c>
      <c r="D2300" s="6">
        <v>1</v>
      </c>
      <c r="E2300" s="7" t="s">
        <v>19</v>
      </c>
      <c r="F2300" s="5">
        <v>45134.458333333336</v>
      </c>
      <c r="G2300" s="1">
        <v>4</v>
      </c>
      <c r="H2300" s="5">
        <v>45133.538693310184</v>
      </c>
      <c r="I2300" s="7" t="s">
        <v>63</v>
      </c>
      <c r="J2300" s="7"/>
      <c r="K2300" s="7" t="s">
        <v>30</v>
      </c>
      <c r="L2300" s="7" t="s">
        <v>31</v>
      </c>
      <c r="M2300" s="7" t="s">
        <v>32</v>
      </c>
      <c r="N2300" s="7" t="s">
        <v>33</v>
      </c>
      <c r="O2300" s="7" t="s">
        <v>30</v>
      </c>
      <c r="P2300" s="25">
        <f t="shared" si="503"/>
        <v>2299</v>
      </c>
      <c r="Q2300" s="28">
        <f t="shared" si="500"/>
        <v>45108</v>
      </c>
      <c r="R2300" s="28" t="str">
        <f t="shared" si="490"/>
        <v>OTA</v>
      </c>
      <c r="S2300" s="28" t="str">
        <f t="shared" si="491"/>
        <v>OTA</v>
      </c>
      <c r="T2300" s="29">
        <f t="shared" si="492"/>
        <v>7.326007326007326E-4</v>
      </c>
      <c r="U2300" s="29">
        <f t="shared" si="501"/>
        <v>7.326007326007326E-4</v>
      </c>
      <c r="V2300" s="30">
        <f t="shared" si="493"/>
        <v>240.73650000000001</v>
      </c>
      <c r="W2300" s="30">
        <f t="shared" si="494"/>
        <v>0</v>
      </c>
      <c r="X2300" s="30">
        <f t="shared" si="495"/>
        <v>0</v>
      </c>
      <c r="Y2300" s="30">
        <f t="shared" si="496"/>
        <v>28.888379999999998</v>
      </c>
      <c r="Z2300" s="30">
        <f t="shared" si="497"/>
        <v>115</v>
      </c>
      <c r="AA2300" s="30">
        <f t="shared" si="498"/>
        <v>1.4652014652014651</v>
      </c>
      <c r="AB2300" s="30">
        <f t="shared" si="499"/>
        <v>0</v>
      </c>
      <c r="AC2300" s="30">
        <f t="shared" si="502"/>
        <v>1218.8199185347985</v>
      </c>
    </row>
    <row r="2301" spans="1:29" x14ac:dyDescent="0.35">
      <c r="A2301" s="5">
        <v>45133.894551111109</v>
      </c>
      <c r="B2301" s="1">
        <v>1</v>
      </c>
      <c r="C2301" s="6">
        <v>486.61</v>
      </c>
      <c r="D2301" s="6">
        <v>1</v>
      </c>
      <c r="E2301" s="7" t="s">
        <v>19</v>
      </c>
      <c r="F2301" s="5">
        <v>45134.265393298614</v>
      </c>
      <c r="G2301" s="1">
        <v>1</v>
      </c>
      <c r="H2301" s="5">
        <v>45133.411625312503</v>
      </c>
      <c r="I2301" s="7" t="s">
        <v>49</v>
      </c>
      <c r="J2301" s="7"/>
      <c r="K2301" s="7" t="s">
        <v>30</v>
      </c>
      <c r="L2301" s="7" t="s">
        <v>31</v>
      </c>
      <c r="M2301" s="7" t="s">
        <v>32</v>
      </c>
      <c r="N2301" s="7" t="s">
        <v>33</v>
      </c>
      <c r="O2301" s="7" t="s">
        <v>30</v>
      </c>
      <c r="P2301" s="25">
        <f t="shared" si="503"/>
        <v>2300</v>
      </c>
      <c r="Q2301" s="28">
        <f t="shared" si="500"/>
        <v>45108</v>
      </c>
      <c r="R2301" s="28" t="str">
        <f t="shared" si="490"/>
        <v>OTA</v>
      </c>
      <c r="S2301" s="28" t="str">
        <f t="shared" si="491"/>
        <v>OTA</v>
      </c>
      <c r="T2301" s="29">
        <f t="shared" si="492"/>
        <v>7.326007326007326E-4</v>
      </c>
      <c r="U2301" s="29">
        <f t="shared" si="501"/>
        <v>7.326007326007326E-4</v>
      </c>
      <c r="V2301" s="30">
        <f t="shared" si="493"/>
        <v>72.991500000000002</v>
      </c>
      <c r="W2301" s="30">
        <f t="shared" si="494"/>
        <v>0</v>
      </c>
      <c r="X2301" s="30">
        <f t="shared" si="495"/>
        <v>0</v>
      </c>
      <c r="Y2301" s="30">
        <f t="shared" si="496"/>
        <v>8.7589799999999993</v>
      </c>
      <c r="Z2301" s="30">
        <f t="shared" si="497"/>
        <v>115</v>
      </c>
      <c r="AA2301" s="30">
        <f t="shared" si="498"/>
        <v>1.4652014652014651</v>
      </c>
      <c r="AB2301" s="30">
        <f t="shared" si="499"/>
        <v>0</v>
      </c>
      <c r="AC2301" s="30">
        <f t="shared" si="502"/>
        <v>288.39431853479857</v>
      </c>
    </row>
    <row r="2302" spans="1:29" x14ac:dyDescent="0.35">
      <c r="A2302" s="5">
        <v>45133.965838587967</v>
      </c>
      <c r="B2302" s="1">
        <v>1</v>
      </c>
      <c r="C2302" s="6">
        <v>486.61</v>
      </c>
      <c r="D2302" s="6">
        <v>1</v>
      </c>
      <c r="E2302" s="7" t="s">
        <v>19</v>
      </c>
      <c r="F2302" s="5">
        <v>45134.371495752312</v>
      </c>
      <c r="G2302" s="1">
        <v>1</v>
      </c>
      <c r="H2302" s="5">
        <v>45133.633821041665</v>
      </c>
      <c r="I2302" s="7" t="s">
        <v>49</v>
      </c>
      <c r="J2302" s="7"/>
      <c r="K2302" s="7" t="s">
        <v>30</v>
      </c>
      <c r="L2302" s="7" t="s">
        <v>31</v>
      </c>
      <c r="M2302" s="7" t="s">
        <v>32</v>
      </c>
      <c r="N2302" s="7" t="s">
        <v>33</v>
      </c>
      <c r="O2302" s="7" t="s">
        <v>30</v>
      </c>
      <c r="P2302" s="25">
        <f t="shared" si="503"/>
        <v>2301</v>
      </c>
      <c r="Q2302" s="28">
        <f t="shared" si="500"/>
        <v>45108</v>
      </c>
      <c r="R2302" s="28" t="str">
        <f t="shared" si="490"/>
        <v>OTA</v>
      </c>
      <c r="S2302" s="28" t="str">
        <f t="shared" si="491"/>
        <v>OTA</v>
      </c>
      <c r="T2302" s="29">
        <f t="shared" si="492"/>
        <v>7.326007326007326E-4</v>
      </c>
      <c r="U2302" s="29">
        <f t="shared" si="501"/>
        <v>7.326007326007326E-4</v>
      </c>
      <c r="V2302" s="30">
        <f t="shared" si="493"/>
        <v>72.991500000000002</v>
      </c>
      <c r="W2302" s="30">
        <f t="shared" si="494"/>
        <v>0</v>
      </c>
      <c r="X2302" s="30">
        <f t="shared" si="495"/>
        <v>0</v>
      </c>
      <c r="Y2302" s="30">
        <f t="shared" si="496"/>
        <v>8.7589799999999993</v>
      </c>
      <c r="Z2302" s="30">
        <f t="shared" si="497"/>
        <v>115</v>
      </c>
      <c r="AA2302" s="30">
        <f t="shared" si="498"/>
        <v>1.4652014652014651</v>
      </c>
      <c r="AB2302" s="30">
        <f t="shared" si="499"/>
        <v>0</v>
      </c>
      <c r="AC2302" s="30">
        <f t="shared" si="502"/>
        <v>288.39431853479857</v>
      </c>
    </row>
    <row r="2303" spans="1:29" x14ac:dyDescent="0.35">
      <c r="A2303" s="5">
        <v>45133.636117430557</v>
      </c>
      <c r="B2303" s="1">
        <v>1</v>
      </c>
      <c r="C2303" s="6">
        <v>486.61</v>
      </c>
      <c r="D2303" s="6">
        <v>1</v>
      </c>
      <c r="E2303" s="7" t="s">
        <v>19</v>
      </c>
      <c r="F2303" s="5">
        <v>45134.458333333336</v>
      </c>
      <c r="G2303" s="1">
        <v>1</v>
      </c>
      <c r="H2303" s="5">
        <v>45133.624132835648</v>
      </c>
      <c r="I2303" s="7" t="s">
        <v>49</v>
      </c>
      <c r="J2303" s="7"/>
      <c r="K2303" s="7" t="s">
        <v>30</v>
      </c>
      <c r="L2303" s="7" t="s">
        <v>31</v>
      </c>
      <c r="M2303" s="7" t="s">
        <v>32</v>
      </c>
      <c r="N2303" s="7" t="s">
        <v>33</v>
      </c>
      <c r="O2303" s="7" t="s">
        <v>30</v>
      </c>
      <c r="P2303" s="25">
        <f t="shared" si="503"/>
        <v>2302</v>
      </c>
      <c r="Q2303" s="28">
        <f t="shared" si="500"/>
        <v>45108</v>
      </c>
      <c r="R2303" s="28" t="str">
        <f t="shared" si="490"/>
        <v>OTA</v>
      </c>
      <c r="S2303" s="28" t="str">
        <f t="shared" si="491"/>
        <v>OTA</v>
      </c>
      <c r="T2303" s="29">
        <f t="shared" si="492"/>
        <v>7.326007326007326E-4</v>
      </c>
      <c r="U2303" s="29">
        <f t="shared" si="501"/>
        <v>7.326007326007326E-4</v>
      </c>
      <c r="V2303" s="30">
        <f t="shared" si="493"/>
        <v>72.991500000000002</v>
      </c>
      <c r="W2303" s="30">
        <f t="shared" si="494"/>
        <v>0</v>
      </c>
      <c r="X2303" s="30">
        <f t="shared" si="495"/>
        <v>0</v>
      </c>
      <c r="Y2303" s="30">
        <f t="shared" si="496"/>
        <v>8.7589799999999993</v>
      </c>
      <c r="Z2303" s="30">
        <f t="shared" si="497"/>
        <v>115</v>
      </c>
      <c r="AA2303" s="30">
        <f t="shared" si="498"/>
        <v>1.4652014652014651</v>
      </c>
      <c r="AB2303" s="30">
        <f t="shared" si="499"/>
        <v>0</v>
      </c>
      <c r="AC2303" s="30">
        <f t="shared" si="502"/>
        <v>288.39431853479857</v>
      </c>
    </row>
    <row r="2304" spans="1:29" x14ac:dyDescent="0.35">
      <c r="A2304" s="5">
        <v>45133.644326458336</v>
      </c>
      <c r="B2304" s="1">
        <v>1</v>
      </c>
      <c r="C2304" s="6">
        <v>389.29</v>
      </c>
      <c r="D2304" s="6">
        <v>1</v>
      </c>
      <c r="E2304" s="7" t="s">
        <v>19</v>
      </c>
      <c r="F2304" s="5">
        <v>45134.434431481481</v>
      </c>
      <c r="G2304" s="1">
        <v>1</v>
      </c>
      <c r="H2304" s="5">
        <v>45132.757813113429</v>
      </c>
      <c r="I2304" s="7" t="s">
        <v>49</v>
      </c>
      <c r="J2304" s="7"/>
      <c r="K2304" s="7"/>
      <c r="L2304" s="7" t="s">
        <v>21</v>
      </c>
      <c r="M2304" s="7" t="s">
        <v>99</v>
      </c>
      <c r="N2304" s="7" t="s">
        <v>33</v>
      </c>
      <c r="O2304" s="7" t="s">
        <v>46</v>
      </c>
      <c r="P2304" s="25">
        <f t="shared" si="503"/>
        <v>2303</v>
      </c>
      <c r="Q2304" s="28">
        <f t="shared" si="500"/>
        <v>45108</v>
      </c>
      <c r="R2304" s="28" t="str">
        <f t="shared" si="490"/>
        <v>WEB</v>
      </c>
      <c r="S2304" s="28" t="str">
        <f t="shared" si="491"/>
        <v>WEBSITE</v>
      </c>
      <c r="T2304" s="29">
        <f t="shared" si="492"/>
        <v>1.6863406408094434E-3</v>
      </c>
      <c r="U2304" s="29">
        <f t="shared" si="501"/>
        <v>1.6863406408094434E-3</v>
      </c>
      <c r="V2304" s="30">
        <f t="shared" si="493"/>
        <v>3.8929000000000005</v>
      </c>
      <c r="W2304" s="30">
        <f t="shared" si="494"/>
        <v>50</v>
      </c>
      <c r="X2304" s="30">
        <f t="shared" si="495"/>
        <v>0</v>
      </c>
      <c r="Y2304" s="30">
        <f t="shared" si="496"/>
        <v>5.4500600000000006</v>
      </c>
      <c r="Z2304" s="30">
        <f t="shared" si="497"/>
        <v>115</v>
      </c>
      <c r="AA2304" s="30">
        <f t="shared" si="498"/>
        <v>16.863406408094434</v>
      </c>
      <c r="AB2304" s="30">
        <f t="shared" si="499"/>
        <v>0</v>
      </c>
      <c r="AC2304" s="30">
        <f t="shared" si="502"/>
        <v>198.0836335919056</v>
      </c>
    </row>
    <row r="2305" spans="1:29" x14ac:dyDescent="0.35">
      <c r="A2305" s="5">
        <v>45133.740872430557</v>
      </c>
      <c r="B2305" s="1">
        <v>1</v>
      </c>
      <c r="C2305" s="6">
        <v>457.63</v>
      </c>
      <c r="D2305" s="6">
        <v>1</v>
      </c>
      <c r="E2305" s="7" t="s">
        <v>19</v>
      </c>
      <c r="F2305" s="5">
        <v>45134.385606990742</v>
      </c>
      <c r="G2305" s="1">
        <v>1</v>
      </c>
      <c r="H2305" s="5">
        <v>45131.981381886573</v>
      </c>
      <c r="I2305" s="7" t="s">
        <v>49</v>
      </c>
      <c r="J2305" s="7"/>
      <c r="K2305" s="7" t="s">
        <v>50</v>
      </c>
      <c r="L2305" s="7" t="s">
        <v>31</v>
      </c>
      <c r="M2305" s="7" t="s">
        <v>32</v>
      </c>
      <c r="N2305" s="7" t="s">
        <v>28</v>
      </c>
      <c r="O2305" s="7" t="s">
        <v>51</v>
      </c>
      <c r="P2305" s="25">
        <f t="shared" si="503"/>
        <v>2304</v>
      </c>
      <c r="Q2305" s="28">
        <f t="shared" si="500"/>
        <v>45108</v>
      </c>
      <c r="R2305" s="28" t="str">
        <f t="shared" si="490"/>
        <v>OTA</v>
      </c>
      <c r="S2305" s="28" t="str">
        <f t="shared" si="491"/>
        <v>OTA</v>
      </c>
      <c r="T2305" s="29">
        <f t="shared" si="492"/>
        <v>7.326007326007326E-4</v>
      </c>
      <c r="U2305" s="29">
        <f t="shared" si="501"/>
        <v>7.326007326007326E-4</v>
      </c>
      <c r="V2305" s="30">
        <f t="shared" si="493"/>
        <v>68.644499999999994</v>
      </c>
      <c r="W2305" s="30">
        <f t="shared" si="494"/>
        <v>0</v>
      </c>
      <c r="X2305" s="30">
        <f t="shared" si="495"/>
        <v>0</v>
      </c>
      <c r="Y2305" s="30">
        <f t="shared" si="496"/>
        <v>8.2373399999999997</v>
      </c>
      <c r="Z2305" s="30">
        <f t="shared" si="497"/>
        <v>115</v>
      </c>
      <c r="AA2305" s="30">
        <f t="shared" si="498"/>
        <v>1.4652014652014651</v>
      </c>
      <c r="AB2305" s="30">
        <f t="shared" si="499"/>
        <v>0</v>
      </c>
      <c r="AC2305" s="30">
        <f t="shared" si="502"/>
        <v>264.28295853479852</v>
      </c>
    </row>
    <row r="2306" spans="1:29" x14ac:dyDescent="0.35">
      <c r="A2306" s="5">
        <v>45133.960572129632</v>
      </c>
      <c r="B2306" s="1">
        <v>1</v>
      </c>
      <c r="C2306" s="6">
        <v>449.29</v>
      </c>
      <c r="D2306" s="6">
        <v>1</v>
      </c>
      <c r="E2306" s="7" t="s">
        <v>19</v>
      </c>
      <c r="F2306" s="5">
        <v>45134.458333333336</v>
      </c>
      <c r="G2306" s="1">
        <v>1</v>
      </c>
      <c r="H2306" s="5">
        <v>45131.887322523151</v>
      </c>
      <c r="I2306" s="7" t="s">
        <v>49</v>
      </c>
      <c r="J2306" s="7"/>
      <c r="K2306" s="7" t="s">
        <v>60</v>
      </c>
      <c r="L2306" s="7" t="s">
        <v>21</v>
      </c>
      <c r="M2306" s="7" t="s">
        <v>22</v>
      </c>
      <c r="N2306" s="7" t="s">
        <v>23</v>
      </c>
      <c r="O2306" s="7" t="s">
        <v>61</v>
      </c>
      <c r="P2306" s="25">
        <f t="shared" si="503"/>
        <v>2305</v>
      </c>
      <c r="Q2306" s="28">
        <f t="shared" si="500"/>
        <v>45108</v>
      </c>
      <c r="R2306" s="28" t="str">
        <f t="shared" ref="R2306:R2369" si="504">IFERROR(VLOOKUP($M2306,rate_mapping,2,FALSE),"")</f>
        <v>WEB</v>
      </c>
      <c r="S2306" s="28" t="str">
        <f t="shared" ref="S2306:S2369" si="505">IFERROR(VLOOKUP($O2306,source_mapping,2,FALSE),"")</f>
        <v>META</v>
      </c>
      <c r="T2306" s="29">
        <f t="shared" ref="T2306:T2369" si="506">IFERROR($B2306/SUMIFS($B:$B,$L:$L,$L2306,$Q:$Q,$Q2306),0)</f>
        <v>1.6863406408094434E-3</v>
      </c>
      <c r="U2306" s="29">
        <f t="shared" si="501"/>
        <v>1.6863406408094434E-3</v>
      </c>
      <c r="V2306" s="30">
        <f t="shared" ref="V2306:V2369" si="507">MAX(IFERROR(VLOOKUP($S2306,channel_code_cost,3,FALSE)*$C2306,0),IFERROR(VLOOKUP($R2306,rate_code_cost,3,FALSE)*$C2306,0))</f>
        <v>0</v>
      </c>
      <c r="W2306" s="30">
        <f t="shared" ref="W2306:W2369" si="508">MAX(IFERROR(VLOOKUP($S2306,channel_code_cost,2,FALSE)*$D2306,0),IFERROR(VLOOKUP($R2306,rate_code_cost,2,FALSE)*$D2306,0))</f>
        <v>0</v>
      </c>
      <c r="X2306" s="30">
        <f t="shared" ref="X2306:X2369" si="509">MAX(IFERROR(VLOOKUP($S2306,channel_code_cost,4,FALSE)*$C2306,0),IFERROR(VLOOKUP($R2306,rate_code_cost,4,FALSE)*$C2306,0))</f>
        <v>0</v>
      </c>
      <c r="Y2306" s="30">
        <f t="shared" ref="Y2306:Y2369" si="510">MAX(IFERROR(VLOOKUP($S2306,channel_code_cost,5,FALSE)*$C2306,0),IFERROR(VLOOKUP($R2306,rate_code_cost,5,FALSE)*$C2306,0))</f>
        <v>8.0872200000000003</v>
      </c>
      <c r="Z2306" s="30">
        <f t="shared" ref="Z2306:Z2369" si="511">hk_departure_cost+(($B2306-1)*hk_stay_cost)</f>
        <v>115</v>
      </c>
      <c r="AA2306" s="30">
        <f t="shared" ref="AA2306:AA2369" si="512">IFERROR(VLOOKUP($S2306,channel_code_cost,6,FALSE)*$U2306,0)</f>
        <v>0</v>
      </c>
      <c r="AB2306" s="30">
        <f t="shared" ref="AB2306:AB2369" si="513">IFERROR(VLOOKUP($L2306,segment_p_cost,2,FALSE)*$T2306,0)</f>
        <v>0</v>
      </c>
      <c r="AC2306" s="30">
        <f t="shared" si="502"/>
        <v>326.20278000000002</v>
      </c>
    </row>
    <row r="2307" spans="1:29" x14ac:dyDescent="0.35">
      <c r="A2307" s="5">
        <v>45133.92031869213</v>
      </c>
      <c r="B2307" s="1">
        <v>2</v>
      </c>
      <c r="C2307" s="6">
        <v>1016.97</v>
      </c>
      <c r="D2307" s="6">
        <v>1</v>
      </c>
      <c r="E2307" s="7" t="s">
        <v>19</v>
      </c>
      <c r="F2307" s="5">
        <v>45135.445042719904</v>
      </c>
      <c r="G2307" s="1">
        <v>1</v>
      </c>
      <c r="H2307" s="5">
        <v>45132.276867083332</v>
      </c>
      <c r="I2307" s="7" t="s">
        <v>49</v>
      </c>
      <c r="J2307" s="7"/>
      <c r="K2307" s="7" t="s">
        <v>30</v>
      </c>
      <c r="L2307" s="7" t="s">
        <v>31</v>
      </c>
      <c r="M2307" s="7" t="s">
        <v>32</v>
      </c>
      <c r="N2307" s="7" t="s">
        <v>33</v>
      </c>
      <c r="O2307" s="7" t="s">
        <v>30</v>
      </c>
      <c r="P2307" s="25">
        <f t="shared" si="503"/>
        <v>2306</v>
      </c>
      <c r="Q2307" s="28">
        <f t="shared" ref="Q2307:Q2370" si="514">DATE(YEAR($A2307),MONTH($A2307),1)</f>
        <v>45108</v>
      </c>
      <c r="R2307" s="28" t="str">
        <f t="shared" si="504"/>
        <v>OTA</v>
      </c>
      <c r="S2307" s="28" t="str">
        <f t="shared" si="505"/>
        <v>OTA</v>
      </c>
      <c r="T2307" s="29">
        <f t="shared" si="506"/>
        <v>1.4652014652014652E-3</v>
      </c>
      <c r="U2307" s="29">
        <f t="shared" ref="U2307:U2370" si="515">IFERROR($B2307/SUMIFS($B:$B,$L:$L,$L2307,$Q:$Q,$Q2307),0)</f>
        <v>1.4652014652014652E-3</v>
      </c>
      <c r="V2307" s="30">
        <f t="shared" si="507"/>
        <v>152.5455</v>
      </c>
      <c r="W2307" s="30">
        <f t="shared" si="508"/>
        <v>0</v>
      </c>
      <c r="X2307" s="30">
        <f t="shared" si="509"/>
        <v>0</v>
      </c>
      <c r="Y2307" s="30">
        <f t="shared" si="510"/>
        <v>18.30546</v>
      </c>
      <c r="Z2307" s="30">
        <f t="shared" si="511"/>
        <v>153.33333333333331</v>
      </c>
      <c r="AA2307" s="30">
        <f t="shared" si="512"/>
        <v>2.9304029304029302</v>
      </c>
      <c r="AB2307" s="30">
        <f t="shared" si="513"/>
        <v>0</v>
      </c>
      <c r="AC2307" s="30">
        <f t="shared" ref="AC2307:AC2370" si="516">C2307-SUM(V2307:AB2307)</f>
        <v>689.85530373626375</v>
      </c>
    </row>
    <row r="2308" spans="1:29" x14ac:dyDescent="0.35">
      <c r="A2308" s="5">
        <v>45133.76998902778</v>
      </c>
      <c r="B2308" s="1">
        <v>2</v>
      </c>
      <c r="C2308" s="6">
        <v>1295.54</v>
      </c>
      <c r="D2308" s="6">
        <v>1</v>
      </c>
      <c r="E2308" s="7" t="s">
        <v>19</v>
      </c>
      <c r="F2308" s="5">
        <v>45135.42192847222</v>
      </c>
      <c r="G2308" s="1">
        <v>1</v>
      </c>
      <c r="H2308" s="5">
        <v>45082.868263715274</v>
      </c>
      <c r="I2308" s="7" t="s">
        <v>49</v>
      </c>
      <c r="J2308" s="7"/>
      <c r="K2308" s="7" t="s">
        <v>30</v>
      </c>
      <c r="L2308" s="7" t="s">
        <v>31</v>
      </c>
      <c r="M2308" s="7" t="s">
        <v>32</v>
      </c>
      <c r="N2308" s="7" t="s">
        <v>33</v>
      </c>
      <c r="O2308" s="7" t="s">
        <v>30</v>
      </c>
      <c r="P2308" s="25">
        <f t="shared" ref="P2308:P2371" si="517">P2307+1</f>
        <v>2307</v>
      </c>
      <c r="Q2308" s="28">
        <f t="shared" si="514"/>
        <v>45108</v>
      </c>
      <c r="R2308" s="28" t="str">
        <f t="shared" si="504"/>
        <v>OTA</v>
      </c>
      <c r="S2308" s="28" t="str">
        <f t="shared" si="505"/>
        <v>OTA</v>
      </c>
      <c r="T2308" s="29">
        <f t="shared" si="506"/>
        <v>1.4652014652014652E-3</v>
      </c>
      <c r="U2308" s="29">
        <f t="shared" si="515"/>
        <v>1.4652014652014652E-3</v>
      </c>
      <c r="V2308" s="30">
        <f t="shared" si="507"/>
        <v>194.33099999999999</v>
      </c>
      <c r="W2308" s="30">
        <f t="shared" si="508"/>
        <v>0</v>
      </c>
      <c r="X2308" s="30">
        <f t="shared" si="509"/>
        <v>0</v>
      </c>
      <c r="Y2308" s="30">
        <f t="shared" si="510"/>
        <v>23.319719999999997</v>
      </c>
      <c r="Z2308" s="30">
        <f t="shared" si="511"/>
        <v>153.33333333333331</v>
      </c>
      <c r="AA2308" s="30">
        <f t="shared" si="512"/>
        <v>2.9304029304029302</v>
      </c>
      <c r="AB2308" s="30">
        <f t="shared" si="513"/>
        <v>0</v>
      </c>
      <c r="AC2308" s="30">
        <f t="shared" si="516"/>
        <v>921.62554373626381</v>
      </c>
    </row>
    <row r="2309" spans="1:29" x14ac:dyDescent="0.35">
      <c r="A2309" s="5">
        <v>45134.045972268519</v>
      </c>
      <c r="B2309" s="1">
        <v>1</v>
      </c>
      <c r="C2309" s="6">
        <v>472.01</v>
      </c>
      <c r="D2309" s="6">
        <v>1</v>
      </c>
      <c r="E2309" s="7" t="s">
        <v>19</v>
      </c>
      <c r="F2309" s="5">
        <v>45134.458333333336</v>
      </c>
      <c r="G2309" s="1">
        <v>1</v>
      </c>
      <c r="H2309" s="5">
        <v>45133.332161666665</v>
      </c>
      <c r="I2309" s="7" t="s">
        <v>53</v>
      </c>
      <c r="J2309" s="7"/>
      <c r="K2309" s="7"/>
      <c r="L2309" s="7" t="s">
        <v>21</v>
      </c>
      <c r="M2309" s="7" t="s">
        <v>52</v>
      </c>
      <c r="N2309" s="7" t="s">
        <v>23</v>
      </c>
      <c r="O2309" s="7" t="s">
        <v>56</v>
      </c>
      <c r="P2309" s="25">
        <f t="shared" si="517"/>
        <v>2308</v>
      </c>
      <c r="Q2309" s="28">
        <f t="shared" si="514"/>
        <v>45108</v>
      </c>
      <c r="R2309" s="28" t="str">
        <f t="shared" si="504"/>
        <v>WEB</v>
      </c>
      <c r="S2309" s="28" t="str">
        <f t="shared" si="505"/>
        <v>OFFLINE</v>
      </c>
      <c r="T2309" s="29">
        <f t="shared" si="506"/>
        <v>1.6863406408094434E-3</v>
      </c>
      <c r="U2309" s="29">
        <f t="shared" si="515"/>
        <v>1.6863406408094434E-3</v>
      </c>
      <c r="V2309" s="30">
        <f t="shared" si="507"/>
        <v>0</v>
      </c>
      <c r="W2309" s="30">
        <f t="shared" si="508"/>
        <v>0</v>
      </c>
      <c r="X2309" s="30">
        <f t="shared" si="509"/>
        <v>0</v>
      </c>
      <c r="Y2309" s="30">
        <f t="shared" si="510"/>
        <v>6.6081399999999997</v>
      </c>
      <c r="Z2309" s="30">
        <f t="shared" si="511"/>
        <v>115</v>
      </c>
      <c r="AA2309" s="30">
        <f t="shared" si="512"/>
        <v>0</v>
      </c>
      <c r="AB2309" s="30">
        <f t="shared" si="513"/>
        <v>0</v>
      </c>
      <c r="AC2309" s="30">
        <f t="shared" si="516"/>
        <v>350.40186</v>
      </c>
    </row>
    <row r="2310" spans="1:29" x14ac:dyDescent="0.35">
      <c r="A2310" s="5">
        <v>45133.672010011571</v>
      </c>
      <c r="B2310" s="1">
        <v>2</v>
      </c>
      <c r="C2310" s="6">
        <v>1050.3599999999999</v>
      </c>
      <c r="D2310" s="6">
        <v>1</v>
      </c>
      <c r="E2310" s="7" t="s">
        <v>19</v>
      </c>
      <c r="F2310" s="5">
        <v>45135.458333333336</v>
      </c>
      <c r="G2310" s="1">
        <v>1</v>
      </c>
      <c r="H2310" s="5">
        <v>45099.580341655092</v>
      </c>
      <c r="I2310" s="7" t="s">
        <v>53</v>
      </c>
      <c r="J2310" s="7"/>
      <c r="K2310" s="7" t="s">
        <v>50</v>
      </c>
      <c r="L2310" s="7" t="s">
        <v>31</v>
      </c>
      <c r="M2310" s="7" t="s">
        <v>32</v>
      </c>
      <c r="N2310" s="7" t="s">
        <v>28</v>
      </c>
      <c r="O2310" s="7" t="s">
        <v>51</v>
      </c>
      <c r="P2310" s="25">
        <f t="shared" si="517"/>
        <v>2309</v>
      </c>
      <c r="Q2310" s="28">
        <f t="shared" si="514"/>
        <v>45108</v>
      </c>
      <c r="R2310" s="28" t="str">
        <f t="shared" si="504"/>
        <v>OTA</v>
      </c>
      <c r="S2310" s="28" t="str">
        <f t="shared" si="505"/>
        <v>OTA</v>
      </c>
      <c r="T2310" s="29">
        <f t="shared" si="506"/>
        <v>1.4652014652014652E-3</v>
      </c>
      <c r="U2310" s="29">
        <f t="shared" si="515"/>
        <v>1.4652014652014652E-3</v>
      </c>
      <c r="V2310" s="30">
        <f t="shared" si="507"/>
        <v>157.55399999999997</v>
      </c>
      <c r="W2310" s="30">
        <f t="shared" si="508"/>
        <v>0</v>
      </c>
      <c r="X2310" s="30">
        <f t="shared" si="509"/>
        <v>0</v>
      </c>
      <c r="Y2310" s="30">
        <f t="shared" si="510"/>
        <v>18.906479999999998</v>
      </c>
      <c r="Z2310" s="30">
        <f t="shared" si="511"/>
        <v>153.33333333333331</v>
      </c>
      <c r="AA2310" s="30">
        <f t="shared" si="512"/>
        <v>2.9304029304029302</v>
      </c>
      <c r="AB2310" s="30">
        <f t="shared" si="513"/>
        <v>0</v>
      </c>
      <c r="AC2310" s="30">
        <f t="shared" si="516"/>
        <v>717.63578373626365</v>
      </c>
    </row>
    <row r="2311" spans="1:29" x14ac:dyDescent="0.35">
      <c r="A2311" s="5">
        <v>45133.905983518518</v>
      </c>
      <c r="B2311" s="1">
        <v>1</v>
      </c>
      <c r="C2311" s="6">
        <v>622.71</v>
      </c>
      <c r="D2311" s="6">
        <v>1</v>
      </c>
      <c r="E2311" s="7" t="s">
        <v>19</v>
      </c>
      <c r="F2311" s="5">
        <v>45134.377134988426</v>
      </c>
      <c r="G2311" s="1">
        <v>1</v>
      </c>
      <c r="H2311" s="5">
        <v>45131.8105291088</v>
      </c>
      <c r="I2311" s="7" t="s">
        <v>53</v>
      </c>
      <c r="J2311" s="7"/>
      <c r="K2311" s="7"/>
      <c r="L2311" s="7" t="s">
        <v>21</v>
      </c>
      <c r="M2311" s="7" t="s">
        <v>52</v>
      </c>
      <c r="N2311" s="7" t="s">
        <v>33</v>
      </c>
      <c r="O2311" s="7" t="s">
        <v>46</v>
      </c>
      <c r="P2311" s="25">
        <f t="shared" si="517"/>
        <v>2310</v>
      </c>
      <c r="Q2311" s="28">
        <f t="shared" si="514"/>
        <v>45108</v>
      </c>
      <c r="R2311" s="28" t="str">
        <f t="shared" si="504"/>
        <v>WEB</v>
      </c>
      <c r="S2311" s="28" t="str">
        <f t="shared" si="505"/>
        <v>WEBSITE</v>
      </c>
      <c r="T2311" s="29">
        <f t="shared" si="506"/>
        <v>1.6863406408094434E-3</v>
      </c>
      <c r="U2311" s="29">
        <f t="shared" si="515"/>
        <v>1.6863406408094434E-3</v>
      </c>
      <c r="V2311" s="30">
        <f t="shared" si="507"/>
        <v>6.2271000000000001</v>
      </c>
      <c r="W2311" s="30">
        <f t="shared" si="508"/>
        <v>50</v>
      </c>
      <c r="X2311" s="30">
        <f t="shared" si="509"/>
        <v>0</v>
      </c>
      <c r="Y2311" s="30">
        <f t="shared" si="510"/>
        <v>8.7179400000000005</v>
      </c>
      <c r="Z2311" s="30">
        <f t="shared" si="511"/>
        <v>115</v>
      </c>
      <c r="AA2311" s="30">
        <f t="shared" si="512"/>
        <v>16.863406408094434</v>
      </c>
      <c r="AB2311" s="30">
        <f t="shared" si="513"/>
        <v>0</v>
      </c>
      <c r="AC2311" s="30">
        <f t="shared" si="516"/>
        <v>425.90155359190561</v>
      </c>
    </row>
    <row r="2312" spans="1:29" x14ac:dyDescent="0.35">
      <c r="A2312" s="5">
        <v>45133.976349444441</v>
      </c>
      <c r="B2312" s="1">
        <v>1</v>
      </c>
      <c r="C2312" s="6">
        <v>641.96</v>
      </c>
      <c r="D2312" s="6">
        <v>1</v>
      </c>
      <c r="E2312" s="7" t="s">
        <v>19</v>
      </c>
      <c r="F2312" s="5">
        <v>45134.458333333336</v>
      </c>
      <c r="G2312" s="1">
        <v>1</v>
      </c>
      <c r="H2312" s="5">
        <v>45133.618768645836</v>
      </c>
      <c r="I2312" s="7" t="s">
        <v>53</v>
      </c>
      <c r="J2312" s="7"/>
      <c r="K2312" s="7" t="s">
        <v>30</v>
      </c>
      <c r="L2312" s="7" t="s">
        <v>31</v>
      </c>
      <c r="M2312" s="7" t="s">
        <v>32</v>
      </c>
      <c r="N2312" s="7" t="s">
        <v>33</v>
      </c>
      <c r="O2312" s="7" t="s">
        <v>30</v>
      </c>
      <c r="P2312" s="25">
        <f t="shared" si="517"/>
        <v>2311</v>
      </c>
      <c r="Q2312" s="28">
        <f t="shared" si="514"/>
        <v>45108</v>
      </c>
      <c r="R2312" s="28" t="str">
        <f t="shared" si="504"/>
        <v>OTA</v>
      </c>
      <c r="S2312" s="28" t="str">
        <f t="shared" si="505"/>
        <v>OTA</v>
      </c>
      <c r="T2312" s="29">
        <f t="shared" si="506"/>
        <v>7.326007326007326E-4</v>
      </c>
      <c r="U2312" s="29">
        <f t="shared" si="515"/>
        <v>7.326007326007326E-4</v>
      </c>
      <c r="V2312" s="30">
        <f t="shared" si="507"/>
        <v>96.293999999999997</v>
      </c>
      <c r="W2312" s="30">
        <f t="shared" si="508"/>
        <v>0</v>
      </c>
      <c r="X2312" s="30">
        <f t="shared" si="509"/>
        <v>0</v>
      </c>
      <c r="Y2312" s="30">
        <f t="shared" si="510"/>
        <v>11.55528</v>
      </c>
      <c r="Z2312" s="30">
        <f t="shared" si="511"/>
        <v>115</v>
      </c>
      <c r="AA2312" s="30">
        <f t="shared" si="512"/>
        <v>1.4652014652014651</v>
      </c>
      <c r="AB2312" s="30">
        <f t="shared" si="513"/>
        <v>0</v>
      </c>
      <c r="AC2312" s="30">
        <f t="shared" si="516"/>
        <v>417.64551853479861</v>
      </c>
    </row>
    <row r="2313" spans="1:29" x14ac:dyDescent="0.35">
      <c r="A2313" s="5">
        <v>45134.722589224541</v>
      </c>
      <c r="B2313" s="1">
        <v>4</v>
      </c>
      <c r="C2313" s="6">
        <v>4283.21</v>
      </c>
      <c r="D2313" s="6">
        <v>1</v>
      </c>
      <c r="E2313" s="7" t="s">
        <v>19</v>
      </c>
      <c r="F2313" s="5">
        <v>45138.410533622686</v>
      </c>
      <c r="G2313" s="1">
        <v>2</v>
      </c>
      <c r="H2313" s="5">
        <v>45004.395273263886</v>
      </c>
      <c r="I2313" s="7" t="s">
        <v>20</v>
      </c>
      <c r="J2313" s="7"/>
      <c r="K2313" s="7" t="s">
        <v>30</v>
      </c>
      <c r="L2313" s="7" t="s">
        <v>31</v>
      </c>
      <c r="M2313" s="7" t="s">
        <v>34</v>
      </c>
      <c r="N2313" s="7" t="s">
        <v>33</v>
      </c>
      <c r="O2313" s="7" t="s">
        <v>30</v>
      </c>
      <c r="P2313" s="25">
        <f t="shared" si="517"/>
        <v>2312</v>
      </c>
      <c r="Q2313" s="28">
        <f t="shared" si="514"/>
        <v>45108</v>
      </c>
      <c r="R2313" s="28" t="str">
        <f t="shared" si="504"/>
        <v>OTA</v>
      </c>
      <c r="S2313" s="28" t="str">
        <f t="shared" si="505"/>
        <v>OTA</v>
      </c>
      <c r="T2313" s="29">
        <f t="shared" si="506"/>
        <v>2.9304029304029304E-3</v>
      </c>
      <c r="U2313" s="29">
        <f t="shared" si="515"/>
        <v>2.9304029304029304E-3</v>
      </c>
      <c r="V2313" s="30">
        <f t="shared" si="507"/>
        <v>642.48149999999998</v>
      </c>
      <c r="W2313" s="30">
        <f t="shared" si="508"/>
        <v>0</v>
      </c>
      <c r="X2313" s="30">
        <f t="shared" si="509"/>
        <v>0</v>
      </c>
      <c r="Y2313" s="30">
        <f t="shared" si="510"/>
        <v>77.09778</v>
      </c>
      <c r="Z2313" s="30">
        <f t="shared" si="511"/>
        <v>230</v>
      </c>
      <c r="AA2313" s="30">
        <f t="shared" si="512"/>
        <v>5.8608058608058604</v>
      </c>
      <c r="AB2313" s="30">
        <f t="shared" si="513"/>
        <v>0</v>
      </c>
      <c r="AC2313" s="30">
        <f t="shared" si="516"/>
        <v>3327.769914139194</v>
      </c>
    </row>
    <row r="2314" spans="1:29" x14ac:dyDescent="0.35">
      <c r="A2314" s="5">
        <v>45134.743460879632</v>
      </c>
      <c r="B2314" s="1">
        <v>2</v>
      </c>
      <c r="C2314" s="6">
        <v>3014.29</v>
      </c>
      <c r="D2314" s="6">
        <v>1</v>
      </c>
      <c r="E2314" s="7" t="s">
        <v>19</v>
      </c>
      <c r="F2314" s="5">
        <v>45136.437523819448</v>
      </c>
      <c r="G2314" s="1">
        <v>2</v>
      </c>
      <c r="H2314" s="5">
        <v>44974.008706736109</v>
      </c>
      <c r="I2314" s="7" t="s">
        <v>20</v>
      </c>
      <c r="J2314" s="7"/>
      <c r="K2314" s="7"/>
      <c r="L2314" s="7" t="s">
        <v>21</v>
      </c>
      <c r="M2314" s="7" t="s">
        <v>55</v>
      </c>
      <c r="N2314" s="7" t="s">
        <v>33</v>
      </c>
      <c r="O2314" s="7" t="s">
        <v>46</v>
      </c>
      <c r="P2314" s="25">
        <f t="shared" si="517"/>
        <v>2313</v>
      </c>
      <c r="Q2314" s="28">
        <f t="shared" si="514"/>
        <v>45108</v>
      </c>
      <c r="R2314" s="28" t="str">
        <f t="shared" si="504"/>
        <v>WEB</v>
      </c>
      <c r="S2314" s="28" t="str">
        <f t="shared" si="505"/>
        <v>WEBSITE</v>
      </c>
      <c r="T2314" s="29">
        <f t="shared" si="506"/>
        <v>3.3726812816188868E-3</v>
      </c>
      <c r="U2314" s="29">
        <f t="shared" si="515"/>
        <v>3.3726812816188868E-3</v>
      </c>
      <c r="V2314" s="30">
        <f t="shared" si="507"/>
        <v>30.142900000000001</v>
      </c>
      <c r="W2314" s="30">
        <f t="shared" si="508"/>
        <v>50</v>
      </c>
      <c r="X2314" s="30">
        <f t="shared" si="509"/>
        <v>0</v>
      </c>
      <c r="Y2314" s="30">
        <f t="shared" si="510"/>
        <v>42.200060000000001</v>
      </c>
      <c r="Z2314" s="30">
        <f t="shared" si="511"/>
        <v>153.33333333333331</v>
      </c>
      <c r="AA2314" s="30">
        <f t="shared" si="512"/>
        <v>33.726812816188868</v>
      </c>
      <c r="AB2314" s="30">
        <f t="shared" si="513"/>
        <v>0</v>
      </c>
      <c r="AC2314" s="30">
        <f t="shared" si="516"/>
        <v>2704.8868938504779</v>
      </c>
    </row>
    <row r="2315" spans="1:29" x14ac:dyDescent="0.35">
      <c r="A2315" s="5">
        <v>45134.442775069445</v>
      </c>
      <c r="B2315" s="1">
        <v>1</v>
      </c>
      <c r="C2315" s="6">
        <v>795.71</v>
      </c>
      <c r="D2315" s="6">
        <v>1</v>
      </c>
      <c r="E2315" s="7" t="s">
        <v>19</v>
      </c>
      <c r="F2315" s="5">
        <v>45135.455907291667</v>
      </c>
      <c r="G2315" s="1">
        <v>1</v>
      </c>
      <c r="H2315" s="5">
        <v>45133.877359710648</v>
      </c>
      <c r="I2315" s="7" t="s">
        <v>20</v>
      </c>
      <c r="J2315" s="7"/>
      <c r="K2315" s="7"/>
      <c r="L2315" s="7" t="s">
        <v>21</v>
      </c>
      <c r="M2315" s="7" t="s">
        <v>99</v>
      </c>
      <c r="N2315" s="7" t="s">
        <v>28</v>
      </c>
      <c r="O2315" s="7" t="s">
        <v>46</v>
      </c>
      <c r="P2315" s="25">
        <f t="shared" si="517"/>
        <v>2314</v>
      </c>
      <c r="Q2315" s="28">
        <f t="shared" si="514"/>
        <v>45108</v>
      </c>
      <c r="R2315" s="28" t="str">
        <f t="shared" si="504"/>
        <v>WEB</v>
      </c>
      <c r="S2315" s="28" t="str">
        <f t="shared" si="505"/>
        <v>WEBSITE</v>
      </c>
      <c r="T2315" s="29">
        <f t="shared" si="506"/>
        <v>1.6863406408094434E-3</v>
      </c>
      <c r="U2315" s="29">
        <f t="shared" si="515"/>
        <v>1.6863406408094434E-3</v>
      </c>
      <c r="V2315" s="30">
        <f t="shared" si="507"/>
        <v>7.9571000000000005</v>
      </c>
      <c r="W2315" s="30">
        <f t="shared" si="508"/>
        <v>50</v>
      </c>
      <c r="X2315" s="30">
        <f t="shared" si="509"/>
        <v>0</v>
      </c>
      <c r="Y2315" s="30">
        <f t="shared" si="510"/>
        <v>11.139940000000001</v>
      </c>
      <c r="Z2315" s="30">
        <f t="shared" si="511"/>
        <v>115</v>
      </c>
      <c r="AA2315" s="30">
        <f t="shared" si="512"/>
        <v>16.863406408094434</v>
      </c>
      <c r="AB2315" s="30">
        <f t="shared" si="513"/>
        <v>0</v>
      </c>
      <c r="AC2315" s="30">
        <f t="shared" si="516"/>
        <v>594.74955359190562</v>
      </c>
    </row>
    <row r="2316" spans="1:29" x14ac:dyDescent="0.35">
      <c r="A2316" s="5">
        <v>45134.658357071756</v>
      </c>
      <c r="B2316" s="1">
        <v>2</v>
      </c>
      <c r="C2316" s="6">
        <v>2991.68</v>
      </c>
      <c r="D2316" s="6">
        <v>1</v>
      </c>
      <c r="E2316" s="7" t="s">
        <v>19</v>
      </c>
      <c r="F2316" s="5">
        <v>45136.39758109954</v>
      </c>
      <c r="G2316" s="1">
        <v>2</v>
      </c>
      <c r="H2316" s="5">
        <v>45131.475481909722</v>
      </c>
      <c r="I2316" s="7" t="s">
        <v>20</v>
      </c>
      <c r="J2316" s="7"/>
      <c r="K2316" s="7" t="s">
        <v>35</v>
      </c>
      <c r="L2316" s="7" t="s">
        <v>31</v>
      </c>
      <c r="M2316" s="7" t="s">
        <v>58</v>
      </c>
      <c r="N2316" s="7" t="s">
        <v>33</v>
      </c>
      <c r="O2316" s="7" t="s">
        <v>47</v>
      </c>
      <c r="P2316" s="25">
        <f t="shared" si="517"/>
        <v>2315</v>
      </c>
      <c r="Q2316" s="28">
        <f t="shared" si="514"/>
        <v>45108</v>
      </c>
      <c r="R2316" s="28" t="str">
        <f t="shared" si="504"/>
        <v>OTA</v>
      </c>
      <c r="S2316" s="28" t="str">
        <f t="shared" si="505"/>
        <v>OTA</v>
      </c>
      <c r="T2316" s="29">
        <f t="shared" si="506"/>
        <v>1.4652014652014652E-3</v>
      </c>
      <c r="U2316" s="29">
        <f t="shared" si="515"/>
        <v>1.4652014652014652E-3</v>
      </c>
      <c r="V2316" s="30">
        <f t="shared" si="507"/>
        <v>448.75199999999995</v>
      </c>
      <c r="W2316" s="30">
        <f t="shared" si="508"/>
        <v>0</v>
      </c>
      <c r="X2316" s="30">
        <f t="shared" si="509"/>
        <v>0</v>
      </c>
      <c r="Y2316" s="30">
        <f t="shared" si="510"/>
        <v>53.850239999999992</v>
      </c>
      <c r="Z2316" s="30">
        <f t="shared" si="511"/>
        <v>153.33333333333331</v>
      </c>
      <c r="AA2316" s="30">
        <f t="shared" si="512"/>
        <v>2.9304029304029302</v>
      </c>
      <c r="AB2316" s="30">
        <f t="shared" si="513"/>
        <v>0</v>
      </c>
      <c r="AC2316" s="30">
        <f t="shared" si="516"/>
        <v>2332.8140237362636</v>
      </c>
    </row>
    <row r="2317" spans="1:29" x14ac:dyDescent="0.35">
      <c r="A2317" s="5">
        <v>45134.711942245369</v>
      </c>
      <c r="B2317" s="1">
        <v>2</v>
      </c>
      <c r="C2317" s="6">
        <v>1767.85</v>
      </c>
      <c r="D2317" s="6">
        <v>1</v>
      </c>
      <c r="E2317" s="7" t="s">
        <v>19</v>
      </c>
      <c r="F2317" s="5">
        <v>45136.454294178242</v>
      </c>
      <c r="G2317" s="1">
        <v>2</v>
      </c>
      <c r="H2317" s="5">
        <v>45133.888855324076</v>
      </c>
      <c r="I2317" s="7" t="s">
        <v>20</v>
      </c>
      <c r="J2317" s="7"/>
      <c r="K2317" s="7"/>
      <c r="L2317" s="7" t="s">
        <v>21</v>
      </c>
      <c r="M2317" s="7" t="s">
        <v>99</v>
      </c>
      <c r="N2317" s="7" t="s">
        <v>28</v>
      </c>
      <c r="O2317" s="7" t="s">
        <v>46</v>
      </c>
      <c r="P2317" s="25">
        <f t="shared" si="517"/>
        <v>2316</v>
      </c>
      <c r="Q2317" s="28">
        <f t="shared" si="514"/>
        <v>45108</v>
      </c>
      <c r="R2317" s="28" t="str">
        <f t="shared" si="504"/>
        <v>WEB</v>
      </c>
      <c r="S2317" s="28" t="str">
        <f t="shared" si="505"/>
        <v>WEBSITE</v>
      </c>
      <c r="T2317" s="29">
        <f t="shared" si="506"/>
        <v>3.3726812816188868E-3</v>
      </c>
      <c r="U2317" s="29">
        <f t="shared" si="515"/>
        <v>3.3726812816188868E-3</v>
      </c>
      <c r="V2317" s="30">
        <f t="shared" si="507"/>
        <v>17.6785</v>
      </c>
      <c r="W2317" s="30">
        <f t="shared" si="508"/>
        <v>50</v>
      </c>
      <c r="X2317" s="30">
        <f t="shared" si="509"/>
        <v>0</v>
      </c>
      <c r="Y2317" s="30">
        <f t="shared" si="510"/>
        <v>24.7499</v>
      </c>
      <c r="Z2317" s="30">
        <f t="shared" si="511"/>
        <v>153.33333333333331</v>
      </c>
      <c r="AA2317" s="30">
        <f t="shared" si="512"/>
        <v>33.726812816188868</v>
      </c>
      <c r="AB2317" s="30">
        <f t="shared" si="513"/>
        <v>0</v>
      </c>
      <c r="AC2317" s="30">
        <f t="shared" si="516"/>
        <v>1488.3614538504776</v>
      </c>
    </row>
    <row r="2318" spans="1:29" x14ac:dyDescent="0.35">
      <c r="A2318" s="5">
        <v>45134.711674074075</v>
      </c>
      <c r="B2318" s="1">
        <v>2</v>
      </c>
      <c r="C2318" s="6">
        <v>1767.85</v>
      </c>
      <c r="D2318" s="6">
        <v>1</v>
      </c>
      <c r="E2318" s="7" t="s">
        <v>19</v>
      </c>
      <c r="F2318" s="5">
        <v>45136.458333333336</v>
      </c>
      <c r="G2318" s="1">
        <v>2</v>
      </c>
      <c r="H2318" s="5">
        <v>45133.8888553125</v>
      </c>
      <c r="I2318" s="7" t="s">
        <v>20</v>
      </c>
      <c r="J2318" s="7"/>
      <c r="K2318" s="7"/>
      <c r="L2318" s="7" t="s">
        <v>21</v>
      </c>
      <c r="M2318" s="7" t="s">
        <v>99</v>
      </c>
      <c r="N2318" s="7" t="s">
        <v>28</v>
      </c>
      <c r="O2318" s="7" t="s">
        <v>46</v>
      </c>
      <c r="P2318" s="25">
        <f t="shared" si="517"/>
        <v>2317</v>
      </c>
      <c r="Q2318" s="28">
        <f t="shared" si="514"/>
        <v>45108</v>
      </c>
      <c r="R2318" s="28" t="str">
        <f t="shared" si="504"/>
        <v>WEB</v>
      </c>
      <c r="S2318" s="28" t="str">
        <f t="shared" si="505"/>
        <v>WEBSITE</v>
      </c>
      <c r="T2318" s="29">
        <f t="shared" si="506"/>
        <v>3.3726812816188868E-3</v>
      </c>
      <c r="U2318" s="29">
        <f t="shared" si="515"/>
        <v>3.3726812816188868E-3</v>
      </c>
      <c r="V2318" s="30">
        <f t="shared" si="507"/>
        <v>17.6785</v>
      </c>
      <c r="W2318" s="30">
        <f t="shared" si="508"/>
        <v>50</v>
      </c>
      <c r="X2318" s="30">
        <f t="shared" si="509"/>
        <v>0</v>
      </c>
      <c r="Y2318" s="30">
        <f t="shared" si="510"/>
        <v>24.7499</v>
      </c>
      <c r="Z2318" s="30">
        <f t="shared" si="511"/>
        <v>153.33333333333331</v>
      </c>
      <c r="AA2318" s="30">
        <f t="shared" si="512"/>
        <v>33.726812816188868</v>
      </c>
      <c r="AB2318" s="30">
        <f t="shared" si="513"/>
        <v>0</v>
      </c>
      <c r="AC2318" s="30">
        <f t="shared" si="516"/>
        <v>1488.3614538504776</v>
      </c>
    </row>
    <row r="2319" spans="1:29" x14ac:dyDescent="0.35">
      <c r="A2319" s="5">
        <v>45134.80448914352</v>
      </c>
      <c r="B2319" s="1">
        <v>1</v>
      </c>
      <c r="C2319" s="6">
        <v>994.64</v>
      </c>
      <c r="D2319" s="6">
        <v>1</v>
      </c>
      <c r="E2319" s="7" t="s">
        <v>19</v>
      </c>
      <c r="F2319" s="5">
        <v>45135.520439571759</v>
      </c>
      <c r="G2319" s="1">
        <v>1</v>
      </c>
      <c r="H2319" s="5">
        <v>45134.543609259257</v>
      </c>
      <c r="I2319" s="7" t="s">
        <v>20</v>
      </c>
      <c r="J2319" s="7"/>
      <c r="K2319" s="7" t="s">
        <v>95</v>
      </c>
      <c r="L2319" s="7" t="s">
        <v>26</v>
      </c>
      <c r="M2319" s="7" t="s">
        <v>27</v>
      </c>
      <c r="N2319" s="7" t="s">
        <v>33</v>
      </c>
      <c r="O2319" s="7" t="s">
        <v>73</v>
      </c>
      <c r="P2319" s="25">
        <f t="shared" si="517"/>
        <v>2318</v>
      </c>
      <c r="Q2319" s="28">
        <f t="shared" si="514"/>
        <v>45108</v>
      </c>
      <c r="R2319" s="28" t="str">
        <f t="shared" si="504"/>
        <v>GDS BAR</v>
      </c>
      <c r="S2319" s="28" t="str">
        <f t="shared" si="505"/>
        <v>GDS</v>
      </c>
      <c r="T2319" s="29">
        <f t="shared" si="506"/>
        <v>0.14285714285714285</v>
      </c>
      <c r="U2319" s="29">
        <f t="shared" si="515"/>
        <v>0.14285714285714285</v>
      </c>
      <c r="V2319" s="30">
        <f t="shared" si="507"/>
        <v>99.463999999999999</v>
      </c>
      <c r="W2319" s="30">
        <f t="shared" si="508"/>
        <v>100</v>
      </c>
      <c r="X2319" s="30">
        <f t="shared" si="509"/>
        <v>19.892800000000001</v>
      </c>
      <c r="Y2319" s="30">
        <f t="shared" si="510"/>
        <v>9.9464000000000006</v>
      </c>
      <c r="Z2319" s="30">
        <f t="shared" si="511"/>
        <v>115</v>
      </c>
      <c r="AA2319" s="30">
        <f t="shared" si="512"/>
        <v>357.14285714285711</v>
      </c>
      <c r="AB2319" s="30">
        <f t="shared" si="513"/>
        <v>714.28571428571422</v>
      </c>
      <c r="AC2319" s="30">
        <f t="shared" si="516"/>
        <v>-421.09177142857141</v>
      </c>
    </row>
    <row r="2320" spans="1:29" x14ac:dyDescent="0.35">
      <c r="A2320" s="5">
        <v>45134.700978449073</v>
      </c>
      <c r="B2320" s="1">
        <v>7</v>
      </c>
      <c r="C2320" s="6">
        <v>11528.37</v>
      </c>
      <c r="D2320" s="6">
        <v>1</v>
      </c>
      <c r="E2320" s="7" t="s">
        <v>19</v>
      </c>
      <c r="F2320" s="5">
        <v>45141.458333333336</v>
      </c>
      <c r="G2320" s="1">
        <v>2</v>
      </c>
      <c r="H2320" s="5">
        <v>45107.709856099536</v>
      </c>
      <c r="I2320" s="7" t="s">
        <v>20</v>
      </c>
      <c r="J2320" s="7"/>
      <c r="K2320" s="7" t="s">
        <v>38</v>
      </c>
      <c r="L2320" s="7" t="s">
        <v>31</v>
      </c>
      <c r="M2320" s="7" t="s">
        <v>58</v>
      </c>
      <c r="N2320" s="7" t="s">
        <v>23</v>
      </c>
      <c r="O2320" s="7" t="s">
        <v>38</v>
      </c>
      <c r="P2320" s="25">
        <f t="shared" si="517"/>
        <v>2319</v>
      </c>
      <c r="Q2320" s="28">
        <f t="shared" si="514"/>
        <v>45108</v>
      </c>
      <c r="R2320" s="28" t="str">
        <f t="shared" si="504"/>
        <v>OTA</v>
      </c>
      <c r="S2320" s="28" t="str">
        <f t="shared" si="505"/>
        <v>OTA</v>
      </c>
      <c r="T2320" s="29">
        <f t="shared" si="506"/>
        <v>5.1282051282051282E-3</v>
      </c>
      <c r="U2320" s="29">
        <f t="shared" si="515"/>
        <v>5.1282051282051282E-3</v>
      </c>
      <c r="V2320" s="30">
        <f t="shared" si="507"/>
        <v>1729.2555</v>
      </c>
      <c r="W2320" s="30">
        <f t="shared" si="508"/>
        <v>0</v>
      </c>
      <c r="X2320" s="30">
        <f t="shared" si="509"/>
        <v>0</v>
      </c>
      <c r="Y2320" s="30">
        <f t="shared" si="510"/>
        <v>207.51066</v>
      </c>
      <c r="Z2320" s="30">
        <f t="shared" si="511"/>
        <v>345</v>
      </c>
      <c r="AA2320" s="30">
        <f t="shared" si="512"/>
        <v>10.256410256410257</v>
      </c>
      <c r="AB2320" s="30">
        <f t="shared" si="513"/>
        <v>0</v>
      </c>
      <c r="AC2320" s="30">
        <f t="shared" si="516"/>
        <v>9236.3474297435896</v>
      </c>
    </row>
    <row r="2321" spans="1:29" x14ac:dyDescent="0.35">
      <c r="A2321" s="5">
        <v>45134.621887013891</v>
      </c>
      <c r="B2321" s="1">
        <v>1</v>
      </c>
      <c r="C2321" s="6">
        <v>851.38</v>
      </c>
      <c r="D2321" s="6">
        <v>1</v>
      </c>
      <c r="E2321" s="7" t="s">
        <v>19</v>
      </c>
      <c r="F2321" s="5">
        <v>45135.446554074071</v>
      </c>
      <c r="G2321" s="1">
        <v>2</v>
      </c>
      <c r="H2321" s="5">
        <v>44923.934504537036</v>
      </c>
      <c r="I2321" s="7" t="s">
        <v>41</v>
      </c>
      <c r="J2321" s="7"/>
      <c r="K2321" s="7"/>
      <c r="L2321" s="7" t="s">
        <v>21</v>
      </c>
      <c r="M2321" s="7" t="s">
        <v>57</v>
      </c>
      <c r="N2321" s="7" t="s">
        <v>28</v>
      </c>
      <c r="O2321" s="7" t="s">
        <v>46</v>
      </c>
      <c r="P2321" s="25">
        <f t="shared" si="517"/>
        <v>2320</v>
      </c>
      <c r="Q2321" s="28">
        <f t="shared" si="514"/>
        <v>45108</v>
      </c>
      <c r="R2321" s="28" t="str">
        <f t="shared" si="504"/>
        <v>WEB</v>
      </c>
      <c r="S2321" s="28" t="str">
        <f t="shared" si="505"/>
        <v>WEBSITE</v>
      </c>
      <c r="T2321" s="29">
        <f t="shared" si="506"/>
        <v>1.6863406408094434E-3</v>
      </c>
      <c r="U2321" s="29">
        <f t="shared" si="515"/>
        <v>1.6863406408094434E-3</v>
      </c>
      <c r="V2321" s="30">
        <f t="shared" si="507"/>
        <v>8.5137999999999998</v>
      </c>
      <c r="W2321" s="30">
        <f t="shared" si="508"/>
        <v>50</v>
      </c>
      <c r="X2321" s="30">
        <f t="shared" si="509"/>
        <v>0</v>
      </c>
      <c r="Y2321" s="30">
        <f t="shared" si="510"/>
        <v>11.919320000000001</v>
      </c>
      <c r="Z2321" s="30">
        <f t="shared" si="511"/>
        <v>115</v>
      </c>
      <c r="AA2321" s="30">
        <f t="shared" si="512"/>
        <v>16.863406408094434</v>
      </c>
      <c r="AB2321" s="30">
        <f t="shared" si="513"/>
        <v>0</v>
      </c>
      <c r="AC2321" s="30">
        <f t="shared" si="516"/>
        <v>649.08347359190554</v>
      </c>
    </row>
    <row r="2322" spans="1:29" x14ac:dyDescent="0.35">
      <c r="A2322" s="5">
        <v>45134.899219363426</v>
      </c>
      <c r="B2322" s="1">
        <v>1</v>
      </c>
      <c r="C2322" s="6">
        <v>1089.29</v>
      </c>
      <c r="D2322" s="6">
        <v>1</v>
      </c>
      <c r="E2322" s="7" t="s">
        <v>19</v>
      </c>
      <c r="F2322" s="5">
        <v>45135.458333333336</v>
      </c>
      <c r="G2322" s="1">
        <v>1</v>
      </c>
      <c r="H2322" s="5">
        <v>45134.588701423614</v>
      </c>
      <c r="I2322" s="7" t="s">
        <v>41</v>
      </c>
      <c r="J2322" s="7"/>
      <c r="K2322" s="7" t="s">
        <v>30</v>
      </c>
      <c r="L2322" s="7" t="s">
        <v>31</v>
      </c>
      <c r="M2322" s="7" t="s">
        <v>32</v>
      </c>
      <c r="N2322" s="7" t="s">
        <v>33</v>
      </c>
      <c r="O2322" s="7" t="s">
        <v>30</v>
      </c>
      <c r="P2322" s="25">
        <f t="shared" si="517"/>
        <v>2321</v>
      </c>
      <c r="Q2322" s="28">
        <f t="shared" si="514"/>
        <v>45108</v>
      </c>
      <c r="R2322" s="28" t="str">
        <f t="shared" si="504"/>
        <v>OTA</v>
      </c>
      <c r="S2322" s="28" t="str">
        <f t="shared" si="505"/>
        <v>OTA</v>
      </c>
      <c r="T2322" s="29">
        <f t="shared" si="506"/>
        <v>7.326007326007326E-4</v>
      </c>
      <c r="U2322" s="29">
        <f t="shared" si="515"/>
        <v>7.326007326007326E-4</v>
      </c>
      <c r="V2322" s="30">
        <f t="shared" si="507"/>
        <v>163.39349999999999</v>
      </c>
      <c r="W2322" s="30">
        <f t="shared" si="508"/>
        <v>0</v>
      </c>
      <c r="X2322" s="30">
        <f t="shared" si="509"/>
        <v>0</v>
      </c>
      <c r="Y2322" s="30">
        <f t="shared" si="510"/>
        <v>19.607219999999998</v>
      </c>
      <c r="Z2322" s="30">
        <f t="shared" si="511"/>
        <v>115</v>
      </c>
      <c r="AA2322" s="30">
        <f t="shared" si="512"/>
        <v>1.4652014652014651</v>
      </c>
      <c r="AB2322" s="30">
        <f t="shared" si="513"/>
        <v>0</v>
      </c>
      <c r="AC2322" s="30">
        <f t="shared" si="516"/>
        <v>789.82407853479845</v>
      </c>
    </row>
    <row r="2323" spans="1:29" x14ac:dyDescent="0.35">
      <c r="A2323" s="5">
        <v>45134.970914432874</v>
      </c>
      <c r="B2323" s="1">
        <v>1</v>
      </c>
      <c r="C2323" s="6">
        <v>1056.6099999999999</v>
      </c>
      <c r="D2323" s="6">
        <v>1</v>
      </c>
      <c r="E2323" s="7" t="s">
        <v>19</v>
      </c>
      <c r="F2323" s="5">
        <v>45135.458333333336</v>
      </c>
      <c r="G2323" s="1">
        <v>2</v>
      </c>
      <c r="H2323" s="5">
        <v>45134.970427442131</v>
      </c>
      <c r="I2323" s="7" t="s">
        <v>41</v>
      </c>
      <c r="J2323" s="7"/>
      <c r="K2323" s="7"/>
      <c r="L2323" s="7" t="s">
        <v>21</v>
      </c>
      <c r="M2323" s="7" t="s">
        <v>52</v>
      </c>
      <c r="N2323" s="7" t="s">
        <v>23</v>
      </c>
      <c r="O2323" s="7" t="s">
        <v>24</v>
      </c>
      <c r="P2323" s="25">
        <f t="shared" si="517"/>
        <v>2322</v>
      </c>
      <c r="Q2323" s="28">
        <f t="shared" si="514"/>
        <v>45108</v>
      </c>
      <c r="R2323" s="28" t="str">
        <f t="shared" si="504"/>
        <v>WEB</v>
      </c>
      <c r="S2323" s="28" t="str">
        <f t="shared" si="505"/>
        <v>OFFLINE</v>
      </c>
      <c r="T2323" s="29">
        <f t="shared" si="506"/>
        <v>1.6863406408094434E-3</v>
      </c>
      <c r="U2323" s="29">
        <f t="shared" si="515"/>
        <v>1.6863406408094434E-3</v>
      </c>
      <c r="V2323" s="30">
        <f t="shared" si="507"/>
        <v>0</v>
      </c>
      <c r="W2323" s="30">
        <f t="shared" si="508"/>
        <v>0</v>
      </c>
      <c r="X2323" s="30">
        <f t="shared" si="509"/>
        <v>0</v>
      </c>
      <c r="Y2323" s="30">
        <f t="shared" si="510"/>
        <v>14.792539999999999</v>
      </c>
      <c r="Z2323" s="30">
        <f t="shared" si="511"/>
        <v>115</v>
      </c>
      <c r="AA2323" s="30">
        <f t="shared" si="512"/>
        <v>0</v>
      </c>
      <c r="AB2323" s="30">
        <f t="shared" si="513"/>
        <v>0</v>
      </c>
      <c r="AC2323" s="30">
        <f t="shared" si="516"/>
        <v>926.81745999999987</v>
      </c>
    </row>
    <row r="2324" spans="1:29" x14ac:dyDescent="0.35">
      <c r="A2324" s="5">
        <v>45134.404196678239</v>
      </c>
      <c r="B2324" s="1">
        <v>1</v>
      </c>
      <c r="C2324" s="6">
        <v>1370.13</v>
      </c>
      <c r="D2324" s="6">
        <v>1</v>
      </c>
      <c r="E2324" s="7" t="s">
        <v>19</v>
      </c>
      <c r="F2324" s="5">
        <v>45135.337980300923</v>
      </c>
      <c r="G2324" s="1">
        <v>2</v>
      </c>
      <c r="H2324" s="5">
        <v>45117.483672372684</v>
      </c>
      <c r="I2324" s="7" t="s">
        <v>41</v>
      </c>
      <c r="J2324" s="7"/>
      <c r="K2324" s="7"/>
      <c r="L2324" s="7" t="s">
        <v>21</v>
      </c>
      <c r="M2324" s="7" t="s">
        <v>52</v>
      </c>
      <c r="N2324" s="7" t="s">
        <v>43</v>
      </c>
      <c r="O2324" s="7" t="s">
        <v>46</v>
      </c>
      <c r="P2324" s="25">
        <f t="shared" si="517"/>
        <v>2323</v>
      </c>
      <c r="Q2324" s="28">
        <f t="shared" si="514"/>
        <v>45108</v>
      </c>
      <c r="R2324" s="28" t="str">
        <f t="shared" si="504"/>
        <v>WEB</v>
      </c>
      <c r="S2324" s="28" t="str">
        <f t="shared" si="505"/>
        <v>WEBSITE</v>
      </c>
      <c r="T2324" s="29">
        <f t="shared" si="506"/>
        <v>1.6863406408094434E-3</v>
      </c>
      <c r="U2324" s="29">
        <f t="shared" si="515"/>
        <v>1.6863406408094434E-3</v>
      </c>
      <c r="V2324" s="30">
        <f t="shared" si="507"/>
        <v>13.701300000000002</v>
      </c>
      <c r="W2324" s="30">
        <f t="shared" si="508"/>
        <v>50</v>
      </c>
      <c r="X2324" s="30">
        <f t="shared" si="509"/>
        <v>0</v>
      </c>
      <c r="Y2324" s="30">
        <f t="shared" si="510"/>
        <v>19.181820000000002</v>
      </c>
      <c r="Z2324" s="30">
        <f t="shared" si="511"/>
        <v>115</v>
      </c>
      <c r="AA2324" s="30">
        <f t="shared" si="512"/>
        <v>16.863406408094434</v>
      </c>
      <c r="AB2324" s="30">
        <f t="shared" si="513"/>
        <v>0</v>
      </c>
      <c r="AC2324" s="30">
        <f t="shared" si="516"/>
        <v>1155.3834735919056</v>
      </c>
    </row>
    <row r="2325" spans="1:29" x14ac:dyDescent="0.35">
      <c r="A2325" s="5">
        <v>45134.506233831016</v>
      </c>
      <c r="B2325" s="1">
        <v>1</v>
      </c>
      <c r="C2325" s="6">
        <v>1582.59</v>
      </c>
      <c r="D2325" s="6">
        <v>1</v>
      </c>
      <c r="E2325" s="7" t="s">
        <v>19</v>
      </c>
      <c r="F2325" s="5">
        <v>45135.421579965281</v>
      </c>
      <c r="G2325" s="1">
        <v>2</v>
      </c>
      <c r="H2325" s="5">
        <v>45134.320302430555</v>
      </c>
      <c r="I2325" s="7" t="s">
        <v>41</v>
      </c>
      <c r="J2325" s="7"/>
      <c r="K2325" s="7" t="s">
        <v>30</v>
      </c>
      <c r="L2325" s="7" t="s">
        <v>31</v>
      </c>
      <c r="M2325" s="7" t="s">
        <v>32</v>
      </c>
      <c r="N2325" s="7" t="s">
        <v>33</v>
      </c>
      <c r="O2325" s="7" t="s">
        <v>23</v>
      </c>
      <c r="P2325" s="25">
        <f t="shared" si="517"/>
        <v>2324</v>
      </c>
      <c r="Q2325" s="28">
        <f t="shared" si="514"/>
        <v>45108</v>
      </c>
      <c r="R2325" s="28" t="str">
        <f t="shared" si="504"/>
        <v>OTA</v>
      </c>
      <c r="S2325" s="28" t="str">
        <f t="shared" si="505"/>
        <v/>
      </c>
      <c r="T2325" s="29">
        <f t="shared" si="506"/>
        <v>7.326007326007326E-4</v>
      </c>
      <c r="U2325" s="29">
        <f t="shared" si="515"/>
        <v>7.326007326007326E-4</v>
      </c>
      <c r="V2325" s="30">
        <f t="shared" si="507"/>
        <v>237.38849999999996</v>
      </c>
      <c r="W2325" s="30">
        <f t="shared" si="508"/>
        <v>0</v>
      </c>
      <c r="X2325" s="30">
        <f t="shared" si="509"/>
        <v>0</v>
      </c>
      <c r="Y2325" s="30">
        <f t="shared" si="510"/>
        <v>28.486619999999995</v>
      </c>
      <c r="Z2325" s="30">
        <f t="shared" si="511"/>
        <v>115</v>
      </c>
      <c r="AA2325" s="30">
        <f t="shared" si="512"/>
        <v>0</v>
      </c>
      <c r="AB2325" s="30">
        <f t="shared" si="513"/>
        <v>0</v>
      </c>
      <c r="AC2325" s="30">
        <f t="shared" si="516"/>
        <v>1201.71488</v>
      </c>
    </row>
    <row r="2326" spans="1:29" x14ac:dyDescent="0.35">
      <c r="A2326" s="5">
        <v>45134.502709768516</v>
      </c>
      <c r="B2326" s="1">
        <v>1</v>
      </c>
      <c r="C2326" s="6">
        <v>625</v>
      </c>
      <c r="D2326" s="6">
        <v>1</v>
      </c>
      <c r="E2326" s="7" t="s">
        <v>19</v>
      </c>
      <c r="F2326" s="5">
        <v>45135.422056909723</v>
      </c>
      <c r="G2326" s="1">
        <v>2</v>
      </c>
      <c r="H2326" s="5">
        <v>45134.501472280092</v>
      </c>
      <c r="I2326" s="7" t="s">
        <v>41</v>
      </c>
      <c r="J2326" s="7"/>
      <c r="K2326" s="7"/>
      <c r="L2326" s="7" t="s">
        <v>21</v>
      </c>
      <c r="M2326" s="7" t="s">
        <v>52</v>
      </c>
      <c r="N2326" s="7" t="s">
        <v>23</v>
      </c>
      <c r="O2326" s="7" t="s">
        <v>24</v>
      </c>
      <c r="P2326" s="25">
        <f t="shared" si="517"/>
        <v>2325</v>
      </c>
      <c r="Q2326" s="28">
        <f t="shared" si="514"/>
        <v>45108</v>
      </c>
      <c r="R2326" s="28" t="str">
        <f t="shared" si="504"/>
        <v>WEB</v>
      </c>
      <c r="S2326" s="28" t="str">
        <f t="shared" si="505"/>
        <v>OFFLINE</v>
      </c>
      <c r="T2326" s="29">
        <f t="shared" si="506"/>
        <v>1.6863406408094434E-3</v>
      </c>
      <c r="U2326" s="29">
        <f t="shared" si="515"/>
        <v>1.6863406408094434E-3</v>
      </c>
      <c r="V2326" s="30">
        <f t="shared" si="507"/>
        <v>0</v>
      </c>
      <c r="W2326" s="30">
        <f t="shared" si="508"/>
        <v>0</v>
      </c>
      <c r="X2326" s="30">
        <f t="shared" si="509"/>
        <v>0</v>
      </c>
      <c r="Y2326" s="30">
        <f t="shared" si="510"/>
        <v>8.75</v>
      </c>
      <c r="Z2326" s="30">
        <f t="shared" si="511"/>
        <v>115</v>
      </c>
      <c r="AA2326" s="30">
        <f t="shared" si="512"/>
        <v>0</v>
      </c>
      <c r="AB2326" s="30">
        <f t="shared" si="513"/>
        <v>0</v>
      </c>
      <c r="AC2326" s="30">
        <f t="shared" si="516"/>
        <v>501.25</v>
      </c>
    </row>
    <row r="2327" spans="1:29" x14ac:dyDescent="0.35">
      <c r="A2327" s="5">
        <v>45134.58882986111</v>
      </c>
      <c r="B2327" s="1">
        <v>1</v>
      </c>
      <c r="C2327" s="6">
        <v>1056.6099999999999</v>
      </c>
      <c r="D2327" s="6">
        <v>1</v>
      </c>
      <c r="E2327" s="7" t="s">
        <v>19</v>
      </c>
      <c r="F2327" s="5">
        <v>45135.338527372682</v>
      </c>
      <c r="G2327" s="1">
        <v>2</v>
      </c>
      <c r="H2327" s="5">
        <v>45134.58800640046</v>
      </c>
      <c r="I2327" s="7" t="s">
        <v>41</v>
      </c>
      <c r="J2327" s="7"/>
      <c r="K2327" s="7"/>
      <c r="L2327" s="7" t="s">
        <v>21</v>
      </c>
      <c r="M2327" s="7" t="s">
        <v>52</v>
      </c>
      <c r="N2327" s="7" t="s">
        <v>23</v>
      </c>
      <c r="O2327" s="7" t="s">
        <v>24</v>
      </c>
      <c r="P2327" s="25">
        <f t="shared" si="517"/>
        <v>2326</v>
      </c>
      <c r="Q2327" s="28">
        <f t="shared" si="514"/>
        <v>45108</v>
      </c>
      <c r="R2327" s="28" t="str">
        <f t="shared" si="504"/>
        <v>WEB</v>
      </c>
      <c r="S2327" s="28" t="str">
        <f t="shared" si="505"/>
        <v>OFFLINE</v>
      </c>
      <c r="T2327" s="29">
        <f t="shared" si="506"/>
        <v>1.6863406408094434E-3</v>
      </c>
      <c r="U2327" s="29">
        <f t="shared" si="515"/>
        <v>1.6863406408094434E-3</v>
      </c>
      <c r="V2327" s="30">
        <f t="shared" si="507"/>
        <v>0</v>
      </c>
      <c r="W2327" s="30">
        <f t="shared" si="508"/>
        <v>0</v>
      </c>
      <c r="X2327" s="30">
        <f t="shared" si="509"/>
        <v>0</v>
      </c>
      <c r="Y2327" s="30">
        <f t="shared" si="510"/>
        <v>14.792539999999999</v>
      </c>
      <c r="Z2327" s="30">
        <f t="shared" si="511"/>
        <v>115</v>
      </c>
      <c r="AA2327" s="30">
        <f t="shared" si="512"/>
        <v>0</v>
      </c>
      <c r="AB2327" s="30">
        <f t="shared" si="513"/>
        <v>0</v>
      </c>
      <c r="AC2327" s="30">
        <f t="shared" si="516"/>
        <v>926.81745999999987</v>
      </c>
    </row>
    <row r="2328" spans="1:29" x14ac:dyDescent="0.35">
      <c r="A2328" s="5">
        <v>45134.70753349537</v>
      </c>
      <c r="B2328" s="1">
        <v>1</v>
      </c>
      <c r="C2328" s="6">
        <v>2322.31</v>
      </c>
      <c r="D2328" s="6">
        <v>1</v>
      </c>
      <c r="E2328" s="7" t="s">
        <v>19</v>
      </c>
      <c r="F2328" s="5">
        <v>45135.420962094904</v>
      </c>
      <c r="G2328" s="1">
        <v>4</v>
      </c>
      <c r="H2328" s="5">
        <v>45133.775843391202</v>
      </c>
      <c r="I2328" s="7" t="s">
        <v>44</v>
      </c>
      <c r="J2328" s="7"/>
      <c r="K2328" s="7" t="s">
        <v>35</v>
      </c>
      <c r="L2328" s="7" t="s">
        <v>31</v>
      </c>
      <c r="M2328" s="7" t="s">
        <v>32</v>
      </c>
      <c r="N2328" s="7" t="s">
        <v>33</v>
      </c>
      <c r="O2328" s="7" t="s">
        <v>47</v>
      </c>
      <c r="P2328" s="25">
        <f t="shared" si="517"/>
        <v>2327</v>
      </c>
      <c r="Q2328" s="28">
        <f t="shared" si="514"/>
        <v>45108</v>
      </c>
      <c r="R2328" s="28" t="str">
        <f t="shared" si="504"/>
        <v>OTA</v>
      </c>
      <c r="S2328" s="28" t="str">
        <f t="shared" si="505"/>
        <v>OTA</v>
      </c>
      <c r="T2328" s="29">
        <f t="shared" si="506"/>
        <v>7.326007326007326E-4</v>
      </c>
      <c r="U2328" s="29">
        <f t="shared" si="515"/>
        <v>7.326007326007326E-4</v>
      </c>
      <c r="V2328" s="30">
        <f t="shared" si="507"/>
        <v>348.34649999999999</v>
      </c>
      <c r="W2328" s="30">
        <f t="shared" si="508"/>
        <v>0</v>
      </c>
      <c r="X2328" s="30">
        <f t="shared" si="509"/>
        <v>0</v>
      </c>
      <c r="Y2328" s="30">
        <f t="shared" si="510"/>
        <v>41.801579999999994</v>
      </c>
      <c r="Z2328" s="30">
        <f t="shared" si="511"/>
        <v>115</v>
      </c>
      <c r="AA2328" s="30">
        <f t="shared" si="512"/>
        <v>1.4652014652014651</v>
      </c>
      <c r="AB2328" s="30">
        <f t="shared" si="513"/>
        <v>0</v>
      </c>
      <c r="AC2328" s="30">
        <f t="shared" si="516"/>
        <v>1815.6967185347985</v>
      </c>
    </row>
    <row r="2329" spans="1:29" x14ac:dyDescent="0.35">
      <c r="A2329" s="5">
        <v>45134.778895555559</v>
      </c>
      <c r="B2329" s="1">
        <v>1</v>
      </c>
      <c r="C2329" s="6">
        <v>2307.89</v>
      </c>
      <c r="D2329" s="6">
        <v>1</v>
      </c>
      <c r="E2329" s="7" t="s">
        <v>19</v>
      </c>
      <c r="F2329" s="5">
        <v>45135.458333333336</v>
      </c>
      <c r="G2329" s="1">
        <v>2</v>
      </c>
      <c r="H2329" s="5">
        <v>44986.602222905094</v>
      </c>
      <c r="I2329" s="7" t="s">
        <v>44</v>
      </c>
      <c r="J2329" s="7"/>
      <c r="K2329" s="7" t="s">
        <v>30</v>
      </c>
      <c r="L2329" s="7" t="s">
        <v>31</v>
      </c>
      <c r="M2329" s="7" t="s">
        <v>58</v>
      </c>
      <c r="N2329" s="7" t="s">
        <v>33</v>
      </c>
      <c r="O2329" s="7" t="s">
        <v>30</v>
      </c>
      <c r="P2329" s="25">
        <f t="shared" si="517"/>
        <v>2328</v>
      </c>
      <c r="Q2329" s="28">
        <f t="shared" si="514"/>
        <v>45108</v>
      </c>
      <c r="R2329" s="28" t="str">
        <f t="shared" si="504"/>
        <v>OTA</v>
      </c>
      <c r="S2329" s="28" t="str">
        <f t="shared" si="505"/>
        <v>OTA</v>
      </c>
      <c r="T2329" s="29">
        <f t="shared" si="506"/>
        <v>7.326007326007326E-4</v>
      </c>
      <c r="U2329" s="29">
        <f t="shared" si="515"/>
        <v>7.326007326007326E-4</v>
      </c>
      <c r="V2329" s="30">
        <f t="shared" si="507"/>
        <v>346.18349999999998</v>
      </c>
      <c r="W2329" s="30">
        <f t="shared" si="508"/>
        <v>0</v>
      </c>
      <c r="X2329" s="30">
        <f t="shared" si="509"/>
        <v>0</v>
      </c>
      <c r="Y2329" s="30">
        <f t="shared" si="510"/>
        <v>41.542019999999994</v>
      </c>
      <c r="Z2329" s="30">
        <f t="shared" si="511"/>
        <v>115</v>
      </c>
      <c r="AA2329" s="30">
        <f t="shared" si="512"/>
        <v>1.4652014652014651</v>
      </c>
      <c r="AB2329" s="30">
        <f t="shared" si="513"/>
        <v>0</v>
      </c>
      <c r="AC2329" s="30">
        <f t="shared" si="516"/>
        <v>1803.6992785347984</v>
      </c>
    </row>
    <row r="2330" spans="1:29" x14ac:dyDescent="0.35">
      <c r="A2330" s="5">
        <v>45134.649249826391</v>
      </c>
      <c r="B2330" s="1">
        <v>1</v>
      </c>
      <c r="C2330" s="6">
        <v>863.47</v>
      </c>
      <c r="D2330" s="6">
        <v>1</v>
      </c>
      <c r="E2330" s="7" t="s">
        <v>19</v>
      </c>
      <c r="F2330" s="5">
        <v>45135.421803576392</v>
      </c>
      <c r="G2330" s="1">
        <v>2</v>
      </c>
      <c r="H2330" s="5">
        <v>45126.916516307872</v>
      </c>
      <c r="I2330" s="7" t="s">
        <v>48</v>
      </c>
      <c r="J2330" s="7"/>
      <c r="K2330" s="7"/>
      <c r="L2330" s="7" t="s">
        <v>21</v>
      </c>
      <c r="M2330" s="7" t="s">
        <v>52</v>
      </c>
      <c r="N2330" s="7" t="s">
        <v>28</v>
      </c>
      <c r="O2330" s="7" t="s">
        <v>24</v>
      </c>
      <c r="P2330" s="25">
        <f t="shared" si="517"/>
        <v>2329</v>
      </c>
      <c r="Q2330" s="28">
        <f t="shared" si="514"/>
        <v>45108</v>
      </c>
      <c r="R2330" s="28" t="str">
        <f t="shared" si="504"/>
        <v>WEB</v>
      </c>
      <c r="S2330" s="28" t="str">
        <f t="shared" si="505"/>
        <v>OFFLINE</v>
      </c>
      <c r="T2330" s="29">
        <f t="shared" si="506"/>
        <v>1.6863406408094434E-3</v>
      </c>
      <c r="U2330" s="29">
        <f t="shared" si="515"/>
        <v>1.6863406408094434E-3</v>
      </c>
      <c r="V2330" s="30">
        <f t="shared" si="507"/>
        <v>0</v>
      </c>
      <c r="W2330" s="30">
        <f t="shared" si="508"/>
        <v>0</v>
      </c>
      <c r="X2330" s="30">
        <f t="shared" si="509"/>
        <v>0</v>
      </c>
      <c r="Y2330" s="30">
        <f t="shared" si="510"/>
        <v>12.08858</v>
      </c>
      <c r="Z2330" s="30">
        <f t="shared" si="511"/>
        <v>115</v>
      </c>
      <c r="AA2330" s="30">
        <f t="shared" si="512"/>
        <v>0</v>
      </c>
      <c r="AB2330" s="30">
        <f t="shared" si="513"/>
        <v>0</v>
      </c>
      <c r="AC2330" s="30">
        <f t="shared" si="516"/>
        <v>736.38142000000005</v>
      </c>
    </row>
    <row r="2331" spans="1:29" x14ac:dyDescent="0.35">
      <c r="A2331" s="5">
        <v>45134.905143923614</v>
      </c>
      <c r="B2331" s="1">
        <v>1</v>
      </c>
      <c r="C2331" s="6">
        <v>1669.36</v>
      </c>
      <c r="D2331" s="6">
        <v>1</v>
      </c>
      <c r="E2331" s="7" t="s">
        <v>19</v>
      </c>
      <c r="F2331" s="5">
        <v>45135.249038194444</v>
      </c>
      <c r="G2331" s="1">
        <v>3</v>
      </c>
      <c r="H2331" s="5">
        <v>45089.975692071763</v>
      </c>
      <c r="I2331" s="7" t="s">
        <v>63</v>
      </c>
      <c r="J2331" s="7"/>
      <c r="K2331" s="7"/>
      <c r="L2331" s="7" t="s">
        <v>21</v>
      </c>
      <c r="M2331" s="7" t="s">
        <v>52</v>
      </c>
      <c r="N2331" s="7" t="s">
        <v>104</v>
      </c>
      <c r="O2331" s="7" t="s">
        <v>46</v>
      </c>
      <c r="P2331" s="25">
        <f t="shared" si="517"/>
        <v>2330</v>
      </c>
      <c r="Q2331" s="28">
        <f t="shared" si="514"/>
        <v>45108</v>
      </c>
      <c r="R2331" s="28" t="str">
        <f t="shared" si="504"/>
        <v>WEB</v>
      </c>
      <c r="S2331" s="28" t="str">
        <f t="shared" si="505"/>
        <v>WEBSITE</v>
      </c>
      <c r="T2331" s="29">
        <f t="shared" si="506"/>
        <v>1.6863406408094434E-3</v>
      </c>
      <c r="U2331" s="29">
        <f t="shared" si="515"/>
        <v>1.6863406408094434E-3</v>
      </c>
      <c r="V2331" s="30">
        <f t="shared" si="507"/>
        <v>16.6936</v>
      </c>
      <c r="W2331" s="30">
        <f t="shared" si="508"/>
        <v>50</v>
      </c>
      <c r="X2331" s="30">
        <f t="shared" si="509"/>
        <v>0</v>
      </c>
      <c r="Y2331" s="30">
        <f t="shared" si="510"/>
        <v>23.371040000000001</v>
      </c>
      <c r="Z2331" s="30">
        <f t="shared" si="511"/>
        <v>115</v>
      </c>
      <c r="AA2331" s="30">
        <f t="shared" si="512"/>
        <v>16.863406408094434</v>
      </c>
      <c r="AB2331" s="30">
        <f t="shared" si="513"/>
        <v>0</v>
      </c>
      <c r="AC2331" s="30">
        <f t="shared" si="516"/>
        <v>1447.4319535919055</v>
      </c>
    </row>
    <row r="2332" spans="1:29" x14ac:dyDescent="0.35">
      <c r="A2332" s="5">
        <v>45134.679047361111</v>
      </c>
      <c r="B2332" s="1">
        <v>4</v>
      </c>
      <c r="C2332" s="6">
        <v>5922.32</v>
      </c>
      <c r="D2332" s="6">
        <v>1</v>
      </c>
      <c r="E2332" s="7" t="s">
        <v>19</v>
      </c>
      <c r="F2332" s="5">
        <v>45138.41030708333</v>
      </c>
      <c r="G2332" s="1">
        <v>4</v>
      </c>
      <c r="H2332" s="5">
        <v>45004.395273263886</v>
      </c>
      <c r="I2332" s="7" t="s">
        <v>63</v>
      </c>
      <c r="J2332" s="7"/>
      <c r="K2332" s="7" t="s">
        <v>30</v>
      </c>
      <c r="L2332" s="7" t="s">
        <v>31</v>
      </c>
      <c r="M2332" s="7" t="s">
        <v>34</v>
      </c>
      <c r="N2332" s="7" t="s">
        <v>33</v>
      </c>
      <c r="O2332" s="7" t="s">
        <v>30</v>
      </c>
      <c r="P2332" s="25">
        <f t="shared" si="517"/>
        <v>2331</v>
      </c>
      <c r="Q2332" s="28">
        <f t="shared" si="514"/>
        <v>45108</v>
      </c>
      <c r="R2332" s="28" t="str">
        <f t="shared" si="504"/>
        <v>OTA</v>
      </c>
      <c r="S2332" s="28" t="str">
        <f t="shared" si="505"/>
        <v>OTA</v>
      </c>
      <c r="T2332" s="29">
        <f t="shared" si="506"/>
        <v>2.9304029304029304E-3</v>
      </c>
      <c r="U2332" s="29">
        <f t="shared" si="515"/>
        <v>2.9304029304029304E-3</v>
      </c>
      <c r="V2332" s="30">
        <f t="shared" si="507"/>
        <v>888.34799999999996</v>
      </c>
      <c r="W2332" s="30">
        <f t="shared" si="508"/>
        <v>0</v>
      </c>
      <c r="X2332" s="30">
        <f t="shared" si="509"/>
        <v>0</v>
      </c>
      <c r="Y2332" s="30">
        <f t="shared" si="510"/>
        <v>106.60175999999998</v>
      </c>
      <c r="Z2332" s="30">
        <f t="shared" si="511"/>
        <v>230</v>
      </c>
      <c r="AA2332" s="30">
        <f t="shared" si="512"/>
        <v>5.8608058608058604</v>
      </c>
      <c r="AB2332" s="30">
        <f t="shared" si="513"/>
        <v>0</v>
      </c>
      <c r="AC2332" s="30">
        <f t="shared" si="516"/>
        <v>4691.5094341391941</v>
      </c>
    </row>
    <row r="2333" spans="1:29" x14ac:dyDescent="0.35">
      <c r="A2333" s="5">
        <v>45134.903634814815</v>
      </c>
      <c r="B2333" s="1">
        <v>1</v>
      </c>
      <c r="C2333" s="6">
        <v>1582.59</v>
      </c>
      <c r="D2333" s="6">
        <v>1</v>
      </c>
      <c r="E2333" s="7" t="s">
        <v>19</v>
      </c>
      <c r="F2333" s="5">
        <v>45135.415206053243</v>
      </c>
      <c r="G2333" s="1">
        <v>4</v>
      </c>
      <c r="H2333" s="5">
        <v>45130.377563726855</v>
      </c>
      <c r="I2333" s="7" t="s">
        <v>63</v>
      </c>
      <c r="J2333" s="7"/>
      <c r="K2333" s="7" t="s">
        <v>30</v>
      </c>
      <c r="L2333" s="7" t="s">
        <v>31</v>
      </c>
      <c r="M2333" s="7" t="s">
        <v>32</v>
      </c>
      <c r="N2333" s="7" t="s">
        <v>33</v>
      </c>
      <c r="O2333" s="7" t="s">
        <v>30</v>
      </c>
      <c r="P2333" s="25">
        <f t="shared" si="517"/>
        <v>2332</v>
      </c>
      <c r="Q2333" s="28">
        <f t="shared" si="514"/>
        <v>45108</v>
      </c>
      <c r="R2333" s="28" t="str">
        <f t="shared" si="504"/>
        <v>OTA</v>
      </c>
      <c r="S2333" s="28" t="str">
        <f t="shared" si="505"/>
        <v>OTA</v>
      </c>
      <c r="T2333" s="29">
        <f t="shared" si="506"/>
        <v>7.326007326007326E-4</v>
      </c>
      <c r="U2333" s="29">
        <f t="shared" si="515"/>
        <v>7.326007326007326E-4</v>
      </c>
      <c r="V2333" s="30">
        <f t="shared" si="507"/>
        <v>237.38849999999996</v>
      </c>
      <c r="W2333" s="30">
        <f t="shared" si="508"/>
        <v>0</v>
      </c>
      <c r="X2333" s="30">
        <f t="shared" si="509"/>
        <v>0</v>
      </c>
      <c r="Y2333" s="30">
        <f t="shared" si="510"/>
        <v>28.486619999999995</v>
      </c>
      <c r="Z2333" s="30">
        <f t="shared" si="511"/>
        <v>115</v>
      </c>
      <c r="AA2333" s="30">
        <f t="shared" si="512"/>
        <v>1.4652014652014651</v>
      </c>
      <c r="AB2333" s="30">
        <f t="shared" si="513"/>
        <v>0</v>
      </c>
      <c r="AC2333" s="30">
        <f t="shared" si="516"/>
        <v>1200.2496785347985</v>
      </c>
    </row>
    <row r="2334" spans="1:29" x14ac:dyDescent="0.35">
      <c r="A2334" s="5">
        <v>45134.641946620373</v>
      </c>
      <c r="B2334" s="1">
        <v>1</v>
      </c>
      <c r="C2334" s="6">
        <v>405.8</v>
      </c>
      <c r="D2334" s="6">
        <v>1</v>
      </c>
      <c r="E2334" s="7" t="s">
        <v>19</v>
      </c>
      <c r="F2334" s="5">
        <v>45135.457654004633</v>
      </c>
      <c r="G2334" s="1">
        <v>1</v>
      </c>
      <c r="H2334" s="5">
        <v>44883.2431009375</v>
      </c>
      <c r="I2334" s="7" t="s">
        <v>49</v>
      </c>
      <c r="J2334" s="7"/>
      <c r="K2334" s="7" t="s">
        <v>30</v>
      </c>
      <c r="L2334" s="7" t="s">
        <v>31</v>
      </c>
      <c r="M2334" s="7" t="s">
        <v>34</v>
      </c>
      <c r="N2334" s="7" t="s">
        <v>33</v>
      </c>
      <c r="O2334" s="7" t="s">
        <v>30</v>
      </c>
      <c r="P2334" s="25">
        <f t="shared" si="517"/>
        <v>2333</v>
      </c>
      <c r="Q2334" s="28">
        <f t="shared" si="514"/>
        <v>45108</v>
      </c>
      <c r="R2334" s="28" t="str">
        <f t="shared" si="504"/>
        <v>OTA</v>
      </c>
      <c r="S2334" s="28" t="str">
        <f t="shared" si="505"/>
        <v>OTA</v>
      </c>
      <c r="T2334" s="29">
        <f t="shared" si="506"/>
        <v>7.326007326007326E-4</v>
      </c>
      <c r="U2334" s="29">
        <f t="shared" si="515"/>
        <v>7.326007326007326E-4</v>
      </c>
      <c r="V2334" s="30">
        <f t="shared" si="507"/>
        <v>60.87</v>
      </c>
      <c r="W2334" s="30">
        <f t="shared" si="508"/>
        <v>0</v>
      </c>
      <c r="X2334" s="30">
        <f t="shared" si="509"/>
        <v>0</v>
      </c>
      <c r="Y2334" s="30">
        <f t="shared" si="510"/>
        <v>7.3043999999999993</v>
      </c>
      <c r="Z2334" s="30">
        <f t="shared" si="511"/>
        <v>115</v>
      </c>
      <c r="AA2334" s="30">
        <f t="shared" si="512"/>
        <v>1.4652014652014651</v>
      </c>
      <c r="AB2334" s="30">
        <f t="shared" si="513"/>
        <v>0</v>
      </c>
      <c r="AC2334" s="30">
        <f t="shared" si="516"/>
        <v>221.16039853479856</v>
      </c>
    </row>
    <row r="2335" spans="1:29" x14ac:dyDescent="0.35">
      <c r="A2335" s="5">
        <v>45134.674536574072</v>
      </c>
      <c r="B2335" s="1">
        <v>1</v>
      </c>
      <c r="C2335" s="6">
        <v>896.55</v>
      </c>
      <c r="D2335" s="6">
        <v>1</v>
      </c>
      <c r="E2335" s="7" t="s">
        <v>19</v>
      </c>
      <c r="F2335" s="5">
        <v>45135.458333333336</v>
      </c>
      <c r="G2335" s="1">
        <v>1</v>
      </c>
      <c r="H2335" s="5">
        <v>44947.110542662034</v>
      </c>
      <c r="I2335" s="7" t="s">
        <v>49</v>
      </c>
      <c r="J2335" s="7"/>
      <c r="K2335" s="7" t="s">
        <v>50</v>
      </c>
      <c r="L2335" s="7" t="s">
        <v>31</v>
      </c>
      <c r="M2335" s="7" t="s">
        <v>32</v>
      </c>
      <c r="N2335" s="7" t="s">
        <v>28</v>
      </c>
      <c r="O2335" s="7" t="s">
        <v>51</v>
      </c>
      <c r="P2335" s="25">
        <f t="shared" si="517"/>
        <v>2334</v>
      </c>
      <c r="Q2335" s="28">
        <f t="shared" si="514"/>
        <v>45108</v>
      </c>
      <c r="R2335" s="28" t="str">
        <f t="shared" si="504"/>
        <v>OTA</v>
      </c>
      <c r="S2335" s="28" t="str">
        <f t="shared" si="505"/>
        <v>OTA</v>
      </c>
      <c r="T2335" s="29">
        <f t="shared" si="506"/>
        <v>7.326007326007326E-4</v>
      </c>
      <c r="U2335" s="29">
        <f t="shared" si="515"/>
        <v>7.326007326007326E-4</v>
      </c>
      <c r="V2335" s="30">
        <f t="shared" si="507"/>
        <v>134.48249999999999</v>
      </c>
      <c r="W2335" s="30">
        <f t="shared" si="508"/>
        <v>0</v>
      </c>
      <c r="X2335" s="30">
        <f t="shared" si="509"/>
        <v>0</v>
      </c>
      <c r="Y2335" s="30">
        <f t="shared" si="510"/>
        <v>16.137899999999998</v>
      </c>
      <c r="Z2335" s="30">
        <f t="shared" si="511"/>
        <v>115</v>
      </c>
      <c r="AA2335" s="30">
        <f t="shared" si="512"/>
        <v>1.4652014652014651</v>
      </c>
      <c r="AB2335" s="30">
        <f t="shared" si="513"/>
        <v>0</v>
      </c>
      <c r="AC2335" s="30">
        <f t="shared" si="516"/>
        <v>629.46439853479842</v>
      </c>
    </row>
    <row r="2336" spans="1:29" x14ac:dyDescent="0.35">
      <c r="A2336" s="5">
        <v>45134.710898113422</v>
      </c>
      <c r="B2336" s="1">
        <v>1</v>
      </c>
      <c r="C2336" s="6">
        <v>486.61</v>
      </c>
      <c r="D2336" s="6">
        <v>1</v>
      </c>
      <c r="E2336" s="7" t="s">
        <v>19</v>
      </c>
      <c r="F2336" s="5">
        <v>45135.438571064813</v>
      </c>
      <c r="G2336" s="1">
        <v>1</v>
      </c>
      <c r="H2336" s="5">
        <v>45134.550145081019</v>
      </c>
      <c r="I2336" s="7" t="s">
        <v>49</v>
      </c>
      <c r="J2336" s="7"/>
      <c r="K2336" s="7" t="s">
        <v>30</v>
      </c>
      <c r="L2336" s="7" t="s">
        <v>31</v>
      </c>
      <c r="M2336" s="7" t="s">
        <v>32</v>
      </c>
      <c r="N2336" s="7" t="s">
        <v>33</v>
      </c>
      <c r="O2336" s="7" t="s">
        <v>30</v>
      </c>
      <c r="P2336" s="25">
        <f t="shared" si="517"/>
        <v>2335</v>
      </c>
      <c r="Q2336" s="28">
        <f t="shared" si="514"/>
        <v>45108</v>
      </c>
      <c r="R2336" s="28" t="str">
        <f t="shared" si="504"/>
        <v>OTA</v>
      </c>
      <c r="S2336" s="28" t="str">
        <f t="shared" si="505"/>
        <v>OTA</v>
      </c>
      <c r="T2336" s="29">
        <f t="shared" si="506"/>
        <v>7.326007326007326E-4</v>
      </c>
      <c r="U2336" s="29">
        <f t="shared" si="515"/>
        <v>7.326007326007326E-4</v>
      </c>
      <c r="V2336" s="30">
        <f t="shared" si="507"/>
        <v>72.991500000000002</v>
      </c>
      <c r="W2336" s="30">
        <f t="shared" si="508"/>
        <v>0</v>
      </c>
      <c r="X2336" s="30">
        <f t="shared" si="509"/>
        <v>0</v>
      </c>
      <c r="Y2336" s="30">
        <f t="shared" si="510"/>
        <v>8.7589799999999993</v>
      </c>
      <c r="Z2336" s="30">
        <f t="shared" si="511"/>
        <v>115</v>
      </c>
      <c r="AA2336" s="30">
        <f t="shared" si="512"/>
        <v>1.4652014652014651</v>
      </c>
      <c r="AB2336" s="30">
        <f t="shared" si="513"/>
        <v>0</v>
      </c>
      <c r="AC2336" s="30">
        <f t="shared" si="516"/>
        <v>288.39431853479857</v>
      </c>
    </row>
    <row r="2337" spans="1:29" x14ac:dyDescent="0.35">
      <c r="A2337" s="5">
        <v>45134.504537893517</v>
      </c>
      <c r="B2337" s="1">
        <v>1</v>
      </c>
      <c r="C2337" s="6">
        <v>486.61</v>
      </c>
      <c r="D2337" s="6">
        <v>1</v>
      </c>
      <c r="E2337" s="7" t="s">
        <v>19</v>
      </c>
      <c r="F2337" s="5">
        <v>45135.458333333336</v>
      </c>
      <c r="G2337" s="1">
        <v>1</v>
      </c>
      <c r="H2337" s="5">
        <v>45134.483122847225</v>
      </c>
      <c r="I2337" s="7" t="s">
        <v>49</v>
      </c>
      <c r="J2337" s="7"/>
      <c r="K2337" s="7" t="s">
        <v>30</v>
      </c>
      <c r="L2337" s="7" t="s">
        <v>31</v>
      </c>
      <c r="M2337" s="7" t="s">
        <v>32</v>
      </c>
      <c r="N2337" s="7" t="s">
        <v>33</v>
      </c>
      <c r="O2337" s="7" t="s">
        <v>30</v>
      </c>
      <c r="P2337" s="25">
        <f t="shared" si="517"/>
        <v>2336</v>
      </c>
      <c r="Q2337" s="28">
        <f t="shared" si="514"/>
        <v>45108</v>
      </c>
      <c r="R2337" s="28" t="str">
        <f t="shared" si="504"/>
        <v>OTA</v>
      </c>
      <c r="S2337" s="28" t="str">
        <f t="shared" si="505"/>
        <v>OTA</v>
      </c>
      <c r="T2337" s="29">
        <f t="shared" si="506"/>
        <v>7.326007326007326E-4</v>
      </c>
      <c r="U2337" s="29">
        <f t="shared" si="515"/>
        <v>7.326007326007326E-4</v>
      </c>
      <c r="V2337" s="30">
        <f t="shared" si="507"/>
        <v>72.991500000000002</v>
      </c>
      <c r="W2337" s="30">
        <f t="shared" si="508"/>
        <v>0</v>
      </c>
      <c r="X2337" s="30">
        <f t="shared" si="509"/>
        <v>0</v>
      </c>
      <c r="Y2337" s="30">
        <f t="shared" si="510"/>
        <v>8.7589799999999993</v>
      </c>
      <c r="Z2337" s="30">
        <f t="shared" si="511"/>
        <v>115</v>
      </c>
      <c r="AA2337" s="30">
        <f t="shared" si="512"/>
        <v>1.4652014652014651</v>
      </c>
      <c r="AB2337" s="30">
        <f t="shared" si="513"/>
        <v>0</v>
      </c>
      <c r="AC2337" s="30">
        <f t="shared" si="516"/>
        <v>288.39431853479857</v>
      </c>
    </row>
    <row r="2338" spans="1:29" x14ac:dyDescent="0.35">
      <c r="A2338" s="5">
        <v>45134.886872025461</v>
      </c>
      <c r="B2338" s="1">
        <v>1</v>
      </c>
      <c r="C2338" s="6">
        <v>486.61</v>
      </c>
      <c r="D2338" s="6">
        <v>1</v>
      </c>
      <c r="E2338" s="7" t="s">
        <v>19</v>
      </c>
      <c r="F2338" s="5">
        <v>45135.408941203706</v>
      </c>
      <c r="G2338" s="1">
        <v>1</v>
      </c>
      <c r="H2338" s="5">
        <v>45134.87894652778</v>
      </c>
      <c r="I2338" s="7" t="s">
        <v>49</v>
      </c>
      <c r="J2338" s="7"/>
      <c r="K2338" s="7" t="s">
        <v>30</v>
      </c>
      <c r="L2338" s="7" t="s">
        <v>31</v>
      </c>
      <c r="M2338" s="7" t="s">
        <v>32</v>
      </c>
      <c r="N2338" s="7" t="s">
        <v>33</v>
      </c>
      <c r="O2338" s="7" t="s">
        <v>30</v>
      </c>
      <c r="P2338" s="25">
        <f t="shared" si="517"/>
        <v>2337</v>
      </c>
      <c r="Q2338" s="28">
        <f t="shared" si="514"/>
        <v>45108</v>
      </c>
      <c r="R2338" s="28" t="str">
        <f t="shared" si="504"/>
        <v>OTA</v>
      </c>
      <c r="S2338" s="28" t="str">
        <f t="shared" si="505"/>
        <v>OTA</v>
      </c>
      <c r="T2338" s="29">
        <f t="shared" si="506"/>
        <v>7.326007326007326E-4</v>
      </c>
      <c r="U2338" s="29">
        <f t="shared" si="515"/>
        <v>7.326007326007326E-4</v>
      </c>
      <c r="V2338" s="30">
        <f t="shared" si="507"/>
        <v>72.991500000000002</v>
      </c>
      <c r="W2338" s="30">
        <f t="shared" si="508"/>
        <v>0</v>
      </c>
      <c r="X2338" s="30">
        <f t="shared" si="509"/>
        <v>0</v>
      </c>
      <c r="Y2338" s="30">
        <f t="shared" si="510"/>
        <v>8.7589799999999993</v>
      </c>
      <c r="Z2338" s="30">
        <f t="shared" si="511"/>
        <v>115</v>
      </c>
      <c r="AA2338" s="30">
        <f t="shared" si="512"/>
        <v>1.4652014652014651</v>
      </c>
      <c r="AB2338" s="30">
        <f t="shared" si="513"/>
        <v>0</v>
      </c>
      <c r="AC2338" s="30">
        <f t="shared" si="516"/>
        <v>288.39431853479857</v>
      </c>
    </row>
    <row r="2339" spans="1:29" x14ac:dyDescent="0.35">
      <c r="A2339" s="5">
        <v>45134.910355138891</v>
      </c>
      <c r="B2339" s="1">
        <v>1</v>
      </c>
      <c r="C2339" s="6">
        <v>486.61</v>
      </c>
      <c r="D2339" s="6">
        <v>1</v>
      </c>
      <c r="E2339" s="7" t="s">
        <v>19</v>
      </c>
      <c r="F2339" s="5">
        <v>45135.416758252315</v>
      </c>
      <c r="G2339" s="1">
        <v>1</v>
      </c>
      <c r="H2339" s="5">
        <v>45134.895989629629</v>
      </c>
      <c r="I2339" s="7" t="s">
        <v>49</v>
      </c>
      <c r="J2339" s="7"/>
      <c r="K2339" s="7" t="s">
        <v>30</v>
      </c>
      <c r="L2339" s="7" t="s">
        <v>31</v>
      </c>
      <c r="M2339" s="7" t="s">
        <v>32</v>
      </c>
      <c r="N2339" s="7" t="s">
        <v>33</v>
      </c>
      <c r="O2339" s="7" t="s">
        <v>30</v>
      </c>
      <c r="P2339" s="25">
        <f t="shared" si="517"/>
        <v>2338</v>
      </c>
      <c r="Q2339" s="28">
        <f t="shared" si="514"/>
        <v>45108</v>
      </c>
      <c r="R2339" s="28" t="str">
        <f t="shared" si="504"/>
        <v>OTA</v>
      </c>
      <c r="S2339" s="28" t="str">
        <f t="shared" si="505"/>
        <v>OTA</v>
      </c>
      <c r="T2339" s="29">
        <f t="shared" si="506"/>
        <v>7.326007326007326E-4</v>
      </c>
      <c r="U2339" s="29">
        <f t="shared" si="515"/>
        <v>7.326007326007326E-4</v>
      </c>
      <c r="V2339" s="30">
        <f t="shared" si="507"/>
        <v>72.991500000000002</v>
      </c>
      <c r="W2339" s="30">
        <f t="shared" si="508"/>
        <v>0</v>
      </c>
      <c r="X2339" s="30">
        <f t="shared" si="509"/>
        <v>0</v>
      </c>
      <c r="Y2339" s="30">
        <f t="shared" si="510"/>
        <v>8.7589799999999993</v>
      </c>
      <c r="Z2339" s="30">
        <f t="shared" si="511"/>
        <v>115</v>
      </c>
      <c r="AA2339" s="30">
        <f t="shared" si="512"/>
        <v>1.4652014652014651</v>
      </c>
      <c r="AB2339" s="30">
        <f t="shared" si="513"/>
        <v>0</v>
      </c>
      <c r="AC2339" s="30">
        <f t="shared" si="516"/>
        <v>288.39431853479857</v>
      </c>
    </row>
    <row r="2340" spans="1:29" x14ac:dyDescent="0.35">
      <c r="A2340" s="5">
        <v>45134.988043900463</v>
      </c>
      <c r="B2340" s="1">
        <v>2</v>
      </c>
      <c r="C2340" s="6">
        <v>1151.79</v>
      </c>
      <c r="D2340" s="6">
        <v>1</v>
      </c>
      <c r="E2340" s="7" t="s">
        <v>19</v>
      </c>
      <c r="F2340" s="5">
        <v>45136.442395219907</v>
      </c>
      <c r="G2340" s="1">
        <v>1</v>
      </c>
      <c r="H2340" s="5">
        <v>45134.986262465274</v>
      </c>
      <c r="I2340" s="7" t="s">
        <v>49</v>
      </c>
      <c r="J2340" s="7"/>
      <c r="K2340" s="7" t="s">
        <v>30</v>
      </c>
      <c r="L2340" s="7" t="s">
        <v>31</v>
      </c>
      <c r="M2340" s="7" t="s">
        <v>32</v>
      </c>
      <c r="N2340" s="7" t="s">
        <v>33</v>
      </c>
      <c r="O2340" s="7" t="s">
        <v>30</v>
      </c>
      <c r="P2340" s="25">
        <f t="shared" si="517"/>
        <v>2339</v>
      </c>
      <c r="Q2340" s="28">
        <f t="shared" si="514"/>
        <v>45108</v>
      </c>
      <c r="R2340" s="28" t="str">
        <f t="shared" si="504"/>
        <v>OTA</v>
      </c>
      <c r="S2340" s="28" t="str">
        <f t="shared" si="505"/>
        <v>OTA</v>
      </c>
      <c r="T2340" s="29">
        <f t="shared" si="506"/>
        <v>1.4652014652014652E-3</v>
      </c>
      <c r="U2340" s="29">
        <f t="shared" si="515"/>
        <v>1.4652014652014652E-3</v>
      </c>
      <c r="V2340" s="30">
        <f t="shared" si="507"/>
        <v>172.76849999999999</v>
      </c>
      <c r="W2340" s="30">
        <f t="shared" si="508"/>
        <v>0</v>
      </c>
      <c r="X2340" s="30">
        <f t="shared" si="509"/>
        <v>0</v>
      </c>
      <c r="Y2340" s="30">
        <f t="shared" si="510"/>
        <v>20.732219999999998</v>
      </c>
      <c r="Z2340" s="30">
        <f t="shared" si="511"/>
        <v>153.33333333333331</v>
      </c>
      <c r="AA2340" s="30">
        <f t="shared" si="512"/>
        <v>2.9304029304029302</v>
      </c>
      <c r="AB2340" s="30">
        <f t="shared" si="513"/>
        <v>0</v>
      </c>
      <c r="AC2340" s="30">
        <f t="shared" si="516"/>
        <v>802.02554373626367</v>
      </c>
    </row>
    <row r="2341" spans="1:29" x14ac:dyDescent="0.35">
      <c r="A2341" s="5">
        <v>45134.71524675926</v>
      </c>
      <c r="B2341" s="1">
        <v>1</v>
      </c>
      <c r="C2341" s="6">
        <v>516.83000000000004</v>
      </c>
      <c r="D2341" s="6">
        <v>1</v>
      </c>
      <c r="E2341" s="7" t="s">
        <v>19</v>
      </c>
      <c r="F2341" s="5">
        <v>45135.445186238423</v>
      </c>
      <c r="G2341" s="1">
        <v>1</v>
      </c>
      <c r="H2341" s="5">
        <v>45109.808470706019</v>
      </c>
      <c r="I2341" s="7" t="s">
        <v>49</v>
      </c>
      <c r="J2341" s="7"/>
      <c r="K2341" s="7" t="s">
        <v>50</v>
      </c>
      <c r="L2341" s="7" t="s">
        <v>31</v>
      </c>
      <c r="M2341" s="7" t="s">
        <v>32</v>
      </c>
      <c r="N2341" s="7" t="s">
        <v>28</v>
      </c>
      <c r="O2341" s="7" t="s">
        <v>51</v>
      </c>
      <c r="P2341" s="25">
        <f t="shared" si="517"/>
        <v>2340</v>
      </c>
      <c r="Q2341" s="28">
        <f t="shared" si="514"/>
        <v>45108</v>
      </c>
      <c r="R2341" s="28" t="str">
        <f t="shared" si="504"/>
        <v>OTA</v>
      </c>
      <c r="S2341" s="28" t="str">
        <f t="shared" si="505"/>
        <v>OTA</v>
      </c>
      <c r="T2341" s="29">
        <f t="shared" si="506"/>
        <v>7.326007326007326E-4</v>
      </c>
      <c r="U2341" s="29">
        <f t="shared" si="515"/>
        <v>7.326007326007326E-4</v>
      </c>
      <c r="V2341" s="30">
        <f t="shared" si="507"/>
        <v>77.524500000000003</v>
      </c>
      <c r="W2341" s="30">
        <f t="shared" si="508"/>
        <v>0</v>
      </c>
      <c r="X2341" s="30">
        <f t="shared" si="509"/>
        <v>0</v>
      </c>
      <c r="Y2341" s="30">
        <f t="shared" si="510"/>
        <v>9.3029399999999995</v>
      </c>
      <c r="Z2341" s="30">
        <f t="shared" si="511"/>
        <v>115</v>
      </c>
      <c r="AA2341" s="30">
        <f t="shared" si="512"/>
        <v>1.4652014652014651</v>
      </c>
      <c r="AB2341" s="30">
        <f t="shared" si="513"/>
        <v>0</v>
      </c>
      <c r="AC2341" s="30">
        <f t="shared" si="516"/>
        <v>313.53735853479861</v>
      </c>
    </row>
    <row r="2342" spans="1:29" x14ac:dyDescent="0.35">
      <c r="A2342" s="5">
        <v>45134.690395891201</v>
      </c>
      <c r="B2342" s="1">
        <v>2</v>
      </c>
      <c r="C2342" s="6">
        <v>1054.1600000000001</v>
      </c>
      <c r="D2342" s="6">
        <v>1</v>
      </c>
      <c r="E2342" s="7" t="s">
        <v>19</v>
      </c>
      <c r="F2342" s="5">
        <v>45136.282668969907</v>
      </c>
      <c r="G2342" s="1">
        <v>1</v>
      </c>
      <c r="H2342" s="5">
        <v>45131.518897430557</v>
      </c>
      <c r="I2342" s="7" t="s">
        <v>49</v>
      </c>
      <c r="J2342" s="7"/>
      <c r="K2342" s="7" t="s">
        <v>50</v>
      </c>
      <c r="L2342" s="7" t="s">
        <v>31</v>
      </c>
      <c r="M2342" s="7" t="s">
        <v>32</v>
      </c>
      <c r="N2342" s="7" t="s">
        <v>28</v>
      </c>
      <c r="O2342" s="7" t="s">
        <v>51</v>
      </c>
      <c r="P2342" s="25">
        <f t="shared" si="517"/>
        <v>2341</v>
      </c>
      <c r="Q2342" s="28">
        <f t="shared" si="514"/>
        <v>45108</v>
      </c>
      <c r="R2342" s="28" t="str">
        <f t="shared" si="504"/>
        <v>OTA</v>
      </c>
      <c r="S2342" s="28" t="str">
        <f t="shared" si="505"/>
        <v>OTA</v>
      </c>
      <c r="T2342" s="29">
        <f t="shared" si="506"/>
        <v>1.4652014652014652E-3</v>
      </c>
      <c r="U2342" s="29">
        <f t="shared" si="515"/>
        <v>1.4652014652014652E-3</v>
      </c>
      <c r="V2342" s="30">
        <f t="shared" si="507"/>
        <v>158.124</v>
      </c>
      <c r="W2342" s="30">
        <f t="shared" si="508"/>
        <v>0</v>
      </c>
      <c r="X2342" s="30">
        <f t="shared" si="509"/>
        <v>0</v>
      </c>
      <c r="Y2342" s="30">
        <f t="shared" si="510"/>
        <v>18.974879999999999</v>
      </c>
      <c r="Z2342" s="30">
        <f t="shared" si="511"/>
        <v>153.33333333333331</v>
      </c>
      <c r="AA2342" s="30">
        <f t="shared" si="512"/>
        <v>2.9304029304029302</v>
      </c>
      <c r="AB2342" s="30">
        <f t="shared" si="513"/>
        <v>0</v>
      </c>
      <c r="AC2342" s="30">
        <f t="shared" si="516"/>
        <v>720.79738373626378</v>
      </c>
    </row>
    <row r="2343" spans="1:29" x14ac:dyDescent="0.35">
      <c r="A2343" s="5">
        <v>45134.718190624997</v>
      </c>
      <c r="B2343" s="1">
        <v>2</v>
      </c>
      <c r="C2343" s="6">
        <v>1240.18</v>
      </c>
      <c r="D2343" s="6">
        <v>1</v>
      </c>
      <c r="E2343" s="7" t="s">
        <v>19</v>
      </c>
      <c r="F2343" s="5">
        <v>45136.333365694445</v>
      </c>
      <c r="G2343" s="1">
        <v>1</v>
      </c>
      <c r="H2343" s="5">
        <v>45127.772021701392</v>
      </c>
      <c r="I2343" s="7" t="s">
        <v>49</v>
      </c>
      <c r="J2343" s="7"/>
      <c r="K2343" s="7" t="s">
        <v>30</v>
      </c>
      <c r="L2343" s="7" t="s">
        <v>31</v>
      </c>
      <c r="M2343" s="7" t="s">
        <v>32</v>
      </c>
      <c r="N2343" s="7" t="s">
        <v>33</v>
      </c>
      <c r="O2343" s="7" t="s">
        <v>30</v>
      </c>
      <c r="P2343" s="25">
        <f t="shared" si="517"/>
        <v>2342</v>
      </c>
      <c r="Q2343" s="28">
        <f t="shared" si="514"/>
        <v>45108</v>
      </c>
      <c r="R2343" s="28" t="str">
        <f t="shared" si="504"/>
        <v>OTA</v>
      </c>
      <c r="S2343" s="28" t="str">
        <f t="shared" si="505"/>
        <v>OTA</v>
      </c>
      <c r="T2343" s="29">
        <f t="shared" si="506"/>
        <v>1.4652014652014652E-3</v>
      </c>
      <c r="U2343" s="29">
        <f t="shared" si="515"/>
        <v>1.4652014652014652E-3</v>
      </c>
      <c r="V2343" s="30">
        <f t="shared" si="507"/>
        <v>186.02700000000002</v>
      </c>
      <c r="W2343" s="30">
        <f t="shared" si="508"/>
        <v>0</v>
      </c>
      <c r="X2343" s="30">
        <f t="shared" si="509"/>
        <v>0</v>
      </c>
      <c r="Y2343" s="30">
        <f t="shared" si="510"/>
        <v>22.323239999999998</v>
      </c>
      <c r="Z2343" s="30">
        <f t="shared" si="511"/>
        <v>153.33333333333331</v>
      </c>
      <c r="AA2343" s="30">
        <f t="shared" si="512"/>
        <v>2.9304029304029302</v>
      </c>
      <c r="AB2343" s="30">
        <f t="shared" si="513"/>
        <v>0</v>
      </c>
      <c r="AC2343" s="30">
        <f t="shared" si="516"/>
        <v>875.56602373626379</v>
      </c>
    </row>
    <row r="2344" spans="1:29" x14ac:dyDescent="0.35">
      <c r="A2344" s="5">
        <v>45134.867606192129</v>
      </c>
      <c r="B2344" s="1">
        <v>1</v>
      </c>
      <c r="C2344" s="6">
        <v>585.13</v>
      </c>
      <c r="D2344" s="6">
        <v>1</v>
      </c>
      <c r="E2344" s="7" t="s">
        <v>19</v>
      </c>
      <c r="F2344" s="5">
        <v>45135.416454386577</v>
      </c>
      <c r="G2344" s="1">
        <v>1</v>
      </c>
      <c r="H2344" s="5">
        <v>45105.579315173614</v>
      </c>
      <c r="I2344" s="7" t="s">
        <v>53</v>
      </c>
      <c r="J2344" s="7"/>
      <c r="K2344" s="7" t="s">
        <v>50</v>
      </c>
      <c r="L2344" s="7" t="s">
        <v>31</v>
      </c>
      <c r="M2344" s="7" t="s">
        <v>32</v>
      </c>
      <c r="N2344" s="7" t="s">
        <v>28</v>
      </c>
      <c r="O2344" s="7" t="s">
        <v>51</v>
      </c>
      <c r="P2344" s="25">
        <f t="shared" si="517"/>
        <v>2343</v>
      </c>
      <c r="Q2344" s="28">
        <f t="shared" si="514"/>
        <v>45108</v>
      </c>
      <c r="R2344" s="28" t="str">
        <f t="shared" si="504"/>
        <v>OTA</v>
      </c>
      <c r="S2344" s="28" t="str">
        <f t="shared" si="505"/>
        <v>OTA</v>
      </c>
      <c r="T2344" s="29">
        <f t="shared" si="506"/>
        <v>7.326007326007326E-4</v>
      </c>
      <c r="U2344" s="29">
        <f t="shared" si="515"/>
        <v>7.326007326007326E-4</v>
      </c>
      <c r="V2344" s="30">
        <f t="shared" si="507"/>
        <v>87.769499999999994</v>
      </c>
      <c r="W2344" s="30">
        <f t="shared" si="508"/>
        <v>0</v>
      </c>
      <c r="X2344" s="30">
        <f t="shared" si="509"/>
        <v>0</v>
      </c>
      <c r="Y2344" s="30">
        <f t="shared" si="510"/>
        <v>10.53234</v>
      </c>
      <c r="Z2344" s="30">
        <f t="shared" si="511"/>
        <v>115</v>
      </c>
      <c r="AA2344" s="30">
        <f t="shared" si="512"/>
        <v>1.4652014652014651</v>
      </c>
      <c r="AB2344" s="30">
        <f t="shared" si="513"/>
        <v>0</v>
      </c>
      <c r="AC2344" s="30">
        <f t="shared" si="516"/>
        <v>370.36295853479851</v>
      </c>
    </row>
    <row r="2345" spans="1:29" x14ac:dyDescent="0.35">
      <c r="A2345" s="5">
        <v>45134.986167152776</v>
      </c>
      <c r="B2345" s="1">
        <v>1</v>
      </c>
      <c r="C2345" s="6">
        <v>585.13</v>
      </c>
      <c r="D2345" s="6">
        <v>1</v>
      </c>
      <c r="E2345" s="7" t="s">
        <v>19</v>
      </c>
      <c r="F2345" s="5">
        <v>45135.458333333336</v>
      </c>
      <c r="G2345" s="1">
        <v>1</v>
      </c>
      <c r="H2345" s="5">
        <v>45105.579315173614</v>
      </c>
      <c r="I2345" s="7" t="s">
        <v>53</v>
      </c>
      <c r="J2345" s="7"/>
      <c r="K2345" s="7" t="s">
        <v>50</v>
      </c>
      <c r="L2345" s="7" t="s">
        <v>31</v>
      </c>
      <c r="M2345" s="7" t="s">
        <v>32</v>
      </c>
      <c r="N2345" s="7" t="s">
        <v>28</v>
      </c>
      <c r="O2345" s="7" t="s">
        <v>51</v>
      </c>
      <c r="P2345" s="25">
        <f t="shared" si="517"/>
        <v>2344</v>
      </c>
      <c r="Q2345" s="28">
        <f t="shared" si="514"/>
        <v>45108</v>
      </c>
      <c r="R2345" s="28" t="str">
        <f t="shared" si="504"/>
        <v>OTA</v>
      </c>
      <c r="S2345" s="28" t="str">
        <f t="shared" si="505"/>
        <v>OTA</v>
      </c>
      <c r="T2345" s="29">
        <f t="shared" si="506"/>
        <v>7.326007326007326E-4</v>
      </c>
      <c r="U2345" s="29">
        <f t="shared" si="515"/>
        <v>7.326007326007326E-4</v>
      </c>
      <c r="V2345" s="30">
        <f t="shared" si="507"/>
        <v>87.769499999999994</v>
      </c>
      <c r="W2345" s="30">
        <f t="shared" si="508"/>
        <v>0</v>
      </c>
      <c r="X2345" s="30">
        <f t="shared" si="509"/>
        <v>0</v>
      </c>
      <c r="Y2345" s="30">
        <f t="shared" si="510"/>
        <v>10.53234</v>
      </c>
      <c r="Z2345" s="30">
        <f t="shared" si="511"/>
        <v>115</v>
      </c>
      <c r="AA2345" s="30">
        <f t="shared" si="512"/>
        <v>1.4652014652014651</v>
      </c>
      <c r="AB2345" s="30">
        <f t="shared" si="513"/>
        <v>0</v>
      </c>
      <c r="AC2345" s="30">
        <f t="shared" si="516"/>
        <v>370.36295853479851</v>
      </c>
    </row>
    <row r="2346" spans="1:29" x14ac:dyDescent="0.35">
      <c r="A2346" s="5">
        <v>45134.699953252311</v>
      </c>
      <c r="B2346" s="1">
        <v>3</v>
      </c>
      <c r="C2346" s="6">
        <v>1746.97</v>
      </c>
      <c r="D2346" s="6">
        <v>1</v>
      </c>
      <c r="E2346" s="7" t="s">
        <v>19</v>
      </c>
      <c r="F2346" s="5">
        <v>45137.319467256944</v>
      </c>
      <c r="G2346" s="1">
        <v>1</v>
      </c>
      <c r="H2346" s="5">
        <v>44997.421666180555</v>
      </c>
      <c r="I2346" s="7" t="s">
        <v>53</v>
      </c>
      <c r="J2346" s="7"/>
      <c r="K2346" s="7" t="s">
        <v>30</v>
      </c>
      <c r="L2346" s="7" t="s">
        <v>31</v>
      </c>
      <c r="M2346" s="7" t="s">
        <v>34</v>
      </c>
      <c r="N2346" s="7" t="s">
        <v>33</v>
      </c>
      <c r="O2346" s="7" t="s">
        <v>30</v>
      </c>
      <c r="P2346" s="25">
        <f t="shared" si="517"/>
        <v>2345</v>
      </c>
      <c r="Q2346" s="28">
        <f t="shared" si="514"/>
        <v>45108</v>
      </c>
      <c r="R2346" s="28" t="str">
        <f t="shared" si="504"/>
        <v>OTA</v>
      </c>
      <c r="S2346" s="28" t="str">
        <f t="shared" si="505"/>
        <v>OTA</v>
      </c>
      <c r="T2346" s="29">
        <f t="shared" si="506"/>
        <v>2.1978021978021978E-3</v>
      </c>
      <c r="U2346" s="29">
        <f t="shared" si="515"/>
        <v>2.1978021978021978E-3</v>
      </c>
      <c r="V2346" s="30">
        <f t="shared" si="507"/>
        <v>262.0455</v>
      </c>
      <c r="W2346" s="30">
        <f t="shared" si="508"/>
        <v>0</v>
      </c>
      <c r="X2346" s="30">
        <f t="shared" si="509"/>
        <v>0</v>
      </c>
      <c r="Y2346" s="30">
        <f t="shared" si="510"/>
        <v>31.445459999999997</v>
      </c>
      <c r="Z2346" s="30">
        <f t="shared" si="511"/>
        <v>191.66666666666666</v>
      </c>
      <c r="AA2346" s="30">
        <f t="shared" si="512"/>
        <v>4.395604395604396</v>
      </c>
      <c r="AB2346" s="30">
        <f t="shared" si="513"/>
        <v>0</v>
      </c>
      <c r="AC2346" s="30">
        <f t="shared" si="516"/>
        <v>1257.4167689377291</v>
      </c>
    </row>
    <row r="2347" spans="1:29" x14ac:dyDescent="0.35">
      <c r="A2347" s="5">
        <v>45134.981328148147</v>
      </c>
      <c r="B2347" s="1">
        <v>1</v>
      </c>
      <c r="C2347" s="6">
        <v>527.14</v>
      </c>
      <c r="D2347" s="6">
        <v>1</v>
      </c>
      <c r="E2347" s="7" t="s">
        <v>19</v>
      </c>
      <c r="F2347" s="5">
        <v>45135.32578259259</v>
      </c>
      <c r="G2347" s="1">
        <v>1</v>
      </c>
      <c r="H2347" s="5">
        <v>45101.838338831018</v>
      </c>
      <c r="I2347" s="7" t="s">
        <v>49</v>
      </c>
      <c r="J2347" s="7"/>
      <c r="K2347" s="7" t="s">
        <v>30</v>
      </c>
      <c r="L2347" s="7" t="s">
        <v>31</v>
      </c>
      <c r="M2347" s="7" t="s">
        <v>34</v>
      </c>
      <c r="N2347" s="7" t="s">
        <v>33</v>
      </c>
      <c r="O2347" s="7" t="s">
        <v>30</v>
      </c>
      <c r="P2347" s="25">
        <f t="shared" si="517"/>
        <v>2346</v>
      </c>
      <c r="Q2347" s="28">
        <f t="shared" si="514"/>
        <v>45108</v>
      </c>
      <c r="R2347" s="28" t="str">
        <f t="shared" si="504"/>
        <v>OTA</v>
      </c>
      <c r="S2347" s="28" t="str">
        <f t="shared" si="505"/>
        <v>OTA</v>
      </c>
      <c r="T2347" s="29">
        <f t="shared" si="506"/>
        <v>7.326007326007326E-4</v>
      </c>
      <c r="U2347" s="29">
        <f t="shared" si="515"/>
        <v>7.326007326007326E-4</v>
      </c>
      <c r="V2347" s="30">
        <f t="shared" si="507"/>
        <v>79.070999999999998</v>
      </c>
      <c r="W2347" s="30">
        <f t="shared" si="508"/>
        <v>0</v>
      </c>
      <c r="X2347" s="30">
        <f t="shared" si="509"/>
        <v>0</v>
      </c>
      <c r="Y2347" s="30">
        <f t="shared" si="510"/>
        <v>9.4885199999999994</v>
      </c>
      <c r="Z2347" s="30">
        <f t="shared" si="511"/>
        <v>115</v>
      </c>
      <c r="AA2347" s="30">
        <f t="shared" si="512"/>
        <v>1.4652014652014651</v>
      </c>
      <c r="AB2347" s="30">
        <f t="shared" si="513"/>
        <v>0</v>
      </c>
      <c r="AC2347" s="30">
        <f t="shared" si="516"/>
        <v>322.11527853479856</v>
      </c>
    </row>
    <row r="2348" spans="1:29" x14ac:dyDescent="0.35">
      <c r="A2348" s="5">
        <v>45135.31959796296</v>
      </c>
      <c r="B2348" s="1">
        <v>1</v>
      </c>
      <c r="C2348" s="6">
        <v>0</v>
      </c>
      <c r="D2348" s="6">
        <v>1</v>
      </c>
      <c r="E2348" s="7" t="s">
        <v>19</v>
      </c>
      <c r="F2348" s="5">
        <v>45135.546378206018</v>
      </c>
      <c r="G2348" s="1">
        <v>2</v>
      </c>
      <c r="H2348" s="5">
        <v>45134.37329171296</v>
      </c>
      <c r="I2348" s="7" t="s">
        <v>20</v>
      </c>
      <c r="J2348" s="7"/>
      <c r="K2348" s="7"/>
      <c r="L2348" s="7" t="s">
        <v>21</v>
      </c>
      <c r="M2348" s="7" t="s">
        <v>52</v>
      </c>
      <c r="N2348" s="7" t="s">
        <v>23</v>
      </c>
      <c r="O2348" s="7" t="s">
        <v>24</v>
      </c>
      <c r="P2348" s="25">
        <f t="shared" si="517"/>
        <v>2347</v>
      </c>
      <c r="Q2348" s="28">
        <f t="shared" si="514"/>
        <v>45108</v>
      </c>
      <c r="R2348" s="28" t="str">
        <f t="shared" si="504"/>
        <v>WEB</v>
      </c>
      <c r="S2348" s="28" t="str">
        <f t="shared" si="505"/>
        <v>OFFLINE</v>
      </c>
      <c r="T2348" s="29">
        <f t="shared" si="506"/>
        <v>1.6863406408094434E-3</v>
      </c>
      <c r="U2348" s="29">
        <f t="shared" si="515"/>
        <v>1.6863406408094434E-3</v>
      </c>
      <c r="V2348" s="30">
        <f t="shared" si="507"/>
        <v>0</v>
      </c>
      <c r="W2348" s="30">
        <f t="shared" si="508"/>
        <v>0</v>
      </c>
      <c r="X2348" s="30">
        <f t="shared" si="509"/>
        <v>0</v>
      </c>
      <c r="Y2348" s="30">
        <f t="shared" si="510"/>
        <v>0</v>
      </c>
      <c r="Z2348" s="30">
        <f t="shared" si="511"/>
        <v>115</v>
      </c>
      <c r="AA2348" s="30">
        <f t="shared" si="512"/>
        <v>0</v>
      </c>
      <c r="AB2348" s="30">
        <f t="shared" si="513"/>
        <v>0</v>
      </c>
      <c r="AC2348" s="30">
        <f t="shared" si="516"/>
        <v>-115</v>
      </c>
    </row>
    <row r="2349" spans="1:29" x14ac:dyDescent="0.35">
      <c r="A2349" s="5">
        <v>45135.659856064813</v>
      </c>
      <c r="B2349" s="1">
        <v>2</v>
      </c>
      <c r="C2349" s="6">
        <v>1828.92</v>
      </c>
      <c r="D2349" s="6">
        <v>1</v>
      </c>
      <c r="E2349" s="7" t="s">
        <v>19</v>
      </c>
      <c r="F2349" s="5">
        <v>45137.452817083336</v>
      </c>
      <c r="G2349" s="1">
        <v>2</v>
      </c>
      <c r="H2349" s="5">
        <v>44857.668162118054</v>
      </c>
      <c r="I2349" s="7" t="s">
        <v>20</v>
      </c>
      <c r="J2349" s="7"/>
      <c r="K2349" s="7" t="s">
        <v>30</v>
      </c>
      <c r="L2349" s="7" t="s">
        <v>31</v>
      </c>
      <c r="M2349" s="7" t="s">
        <v>34</v>
      </c>
      <c r="N2349" s="7" t="s">
        <v>33</v>
      </c>
      <c r="O2349" s="7" t="s">
        <v>30</v>
      </c>
      <c r="P2349" s="25">
        <f t="shared" si="517"/>
        <v>2348</v>
      </c>
      <c r="Q2349" s="28">
        <f t="shared" si="514"/>
        <v>45108</v>
      </c>
      <c r="R2349" s="28" t="str">
        <f t="shared" si="504"/>
        <v>OTA</v>
      </c>
      <c r="S2349" s="28" t="str">
        <f t="shared" si="505"/>
        <v>OTA</v>
      </c>
      <c r="T2349" s="29">
        <f t="shared" si="506"/>
        <v>1.4652014652014652E-3</v>
      </c>
      <c r="U2349" s="29">
        <f t="shared" si="515"/>
        <v>1.4652014652014652E-3</v>
      </c>
      <c r="V2349" s="30">
        <f t="shared" si="507"/>
        <v>274.33800000000002</v>
      </c>
      <c r="W2349" s="30">
        <f t="shared" si="508"/>
        <v>0</v>
      </c>
      <c r="X2349" s="30">
        <f t="shared" si="509"/>
        <v>0</v>
      </c>
      <c r="Y2349" s="30">
        <f t="shared" si="510"/>
        <v>32.920560000000002</v>
      </c>
      <c r="Z2349" s="30">
        <f t="shared" si="511"/>
        <v>153.33333333333331</v>
      </c>
      <c r="AA2349" s="30">
        <f t="shared" si="512"/>
        <v>2.9304029304029302</v>
      </c>
      <c r="AB2349" s="30">
        <f t="shared" si="513"/>
        <v>0</v>
      </c>
      <c r="AC2349" s="30">
        <f t="shared" si="516"/>
        <v>1365.3977037362638</v>
      </c>
    </row>
    <row r="2350" spans="1:29" x14ac:dyDescent="0.35">
      <c r="A2350" s="5">
        <v>45136.149044710648</v>
      </c>
      <c r="B2350" s="1">
        <v>1</v>
      </c>
      <c r="C2350" s="6">
        <v>1178.72</v>
      </c>
      <c r="D2350" s="6">
        <v>1</v>
      </c>
      <c r="E2350" s="7" t="s">
        <v>19</v>
      </c>
      <c r="F2350" s="5">
        <v>45136.454977245368</v>
      </c>
      <c r="G2350" s="1">
        <v>2</v>
      </c>
      <c r="H2350" s="5">
        <v>45136.148705115738</v>
      </c>
      <c r="I2350" s="7" t="s">
        <v>20</v>
      </c>
      <c r="J2350" s="7"/>
      <c r="K2350" s="7"/>
      <c r="L2350" s="7" t="s">
        <v>21</v>
      </c>
      <c r="M2350" s="7" t="s">
        <v>52</v>
      </c>
      <c r="N2350" s="7" t="s">
        <v>23</v>
      </c>
      <c r="O2350" s="7" t="s">
        <v>24</v>
      </c>
      <c r="P2350" s="25">
        <f t="shared" si="517"/>
        <v>2349</v>
      </c>
      <c r="Q2350" s="28">
        <f t="shared" si="514"/>
        <v>45108</v>
      </c>
      <c r="R2350" s="28" t="str">
        <f t="shared" si="504"/>
        <v>WEB</v>
      </c>
      <c r="S2350" s="28" t="str">
        <f t="shared" si="505"/>
        <v>OFFLINE</v>
      </c>
      <c r="T2350" s="29">
        <f t="shared" si="506"/>
        <v>1.6863406408094434E-3</v>
      </c>
      <c r="U2350" s="29">
        <f t="shared" si="515"/>
        <v>1.6863406408094434E-3</v>
      </c>
      <c r="V2350" s="30">
        <f t="shared" si="507"/>
        <v>0</v>
      </c>
      <c r="W2350" s="30">
        <f t="shared" si="508"/>
        <v>0</v>
      </c>
      <c r="X2350" s="30">
        <f t="shared" si="509"/>
        <v>0</v>
      </c>
      <c r="Y2350" s="30">
        <f t="shared" si="510"/>
        <v>16.502079999999999</v>
      </c>
      <c r="Z2350" s="30">
        <f t="shared" si="511"/>
        <v>115</v>
      </c>
      <c r="AA2350" s="30">
        <f t="shared" si="512"/>
        <v>0</v>
      </c>
      <c r="AB2350" s="30">
        <f t="shared" si="513"/>
        <v>0</v>
      </c>
      <c r="AC2350" s="30">
        <f t="shared" si="516"/>
        <v>1047.21792</v>
      </c>
    </row>
    <row r="2351" spans="1:29" x14ac:dyDescent="0.35">
      <c r="A2351" s="5">
        <v>45135.708376365743</v>
      </c>
      <c r="B2351" s="1">
        <v>2</v>
      </c>
      <c r="C2351" s="6">
        <v>3010.43</v>
      </c>
      <c r="D2351" s="6">
        <v>1</v>
      </c>
      <c r="E2351" s="7" t="s">
        <v>19</v>
      </c>
      <c r="F2351" s="5">
        <v>45137.455838136571</v>
      </c>
      <c r="G2351" s="1">
        <v>2</v>
      </c>
      <c r="H2351" s="5">
        <v>45111.904959039355</v>
      </c>
      <c r="I2351" s="7" t="s">
        <v>20</v>
      </c>
      <c r="J2351" s="7"/>
      <c r="K2351" s="7" t="s">
        <v>60</v>
      </c>
      <c r="L2351" s="7" t="s">
        <v>21</v>
      </c>
      <c r="M2351" s="7" t="s">
        <v>22</v>
      </c>
      <c r="N2351" s="7" t="s">
        <v>23</v>
      </c>
      <c r="O2351" s="7" t="s">
        <v>61</v>
      </c>
      <c r="P2351" s="25">
        <f t="shared" si="517"/>
        <v>2350</v>
      </c>
      <c r="Q2351" s="28">
        <f t="shared" si="514"/>
        <v>45108</v>
      </c>
      <c r="R2351" s="28" t="str">
        <f t="shared" si="504"/>
        <v>WEB</v>
      </c>
      <c r="S2351" s="28" t="str">
        <f t="shared" si="505"/>
        <v>META</v>
      </c>
      <c r="T2351" s="29">
        <f t="shared" si="506"/>
        <v>3.3726812816188868E-3</v>
      </c>
      <c r="U2351" s="29">
        <f t="shared" si="515"/>
        <v>3.3726812816188868E-3</v>
      </c>
      <c r="V2351" s="30">
        <f t="shared" si="507"/>
        <v>0</v>
      </c>
      <c r="W2351" s="30">
        <f t="shared" si="508"/>
        <v>0</v>
      </c>
      <c r="X2351" s="30">
        <f t="shared" si="509"/>
        <v>0</v>
      </c>
      <c r="Y2351" s="30">
        <f t="shared" si="510"/>
        <v>54.187739999999991</v>
      </c>
      <c r="Z2351" s="30">
        <f t="shared" si="511"/>
        <v>153.33333333333331</v>
      </c>
      <c r="AA2351" s="30">
        <f t="shared" si="512"/>
        <v>0</v>
      </c>
      <c r="AB2351" s="30">
        <f t="shared" si="513"/>
        <v>0</v>
      </c>
      <c r="AC2351" s="30">
        <f t="shared" si="516"/>
        <v>2802.9089266666665</v>
      </c>
    </row>
    <row r="2352" spans="1:29" x14ac:dyDescent="0.35">
      <c r="A2352" s="5">
        <v>45135.735632870368</v>
      </c>
      <c r="B2352" s="1">
        <v>2</v>
      </c>
      <c r="C2352" s="6">
        <v>2738.04</v>
      </c>
      <c r="D2352" s="6">
        <v>1</v>
      </c>
      <c r="E2352" s="7" t="s">
        <v>19</v>
      </c>
      <c r="F2352" s="5">
        <v>45137.404385543981</v>
      </c>
      <c r="G2352" s="1">
        <v>2</v>
      </c>
      <c r="H2352" s="5">
        <v>45130.650351597222</v>
      </c>
      <c r="I2352" s="7" t="s">
        <v>41</v>
      </c>
      <c r="J2352" s="7"/>
      <c r="K2352" s="7"/>
      <c r="L2352" s="7" t="s">
        <v>21</v>
      </c>
      <c r="M2352" s="7" t="s">
        <v>66</v>
      </c>
      <c r="N2352" s="7" t="s">
        <v>28</v>
      </c>
      <c r="O2352" s="7" t="s">
        <v>46</v>
      </c>
      <c r="P2352" s="25">
        <f t="shared" si="517"/>
        <v>2351</v>
      </c>
      <c r="Q2352" s="28">
        <f t="shared" si="514"/>
        <v>45108</v>
      </c>
      <c r="R2352" s="28" t="str">
        <f t="shared" si="504"/>
        <v>WEB</v>
      </c>
      <c r="S2352" s="28" t="str">
        <f t="shared" si="505"/>
        <v>WEBSITE</v>
      </c>
      <c r="T2352" s="29">
        <f t="shared" si="506"/>
        <v>3.3726812816188868E-3</v>
      </c>
      <c r="U2352" s="29">
        <f t="shared" si="515"/>
        <v>3.3726812816188868E-3</v>
      </c>
      <c r="V2352" s="30">
        <f t="shared" si="507"/>
        <v>27.380400000000002</v>
      </c>
      <c r="W2352" s="30">
        <f t="shared" si="508"/>
        <v>50</v>
      </c>
      <c r="X2352" s="30">
        <f t="shared" si="509"/>
        <v>0</v>
      </c>
      <c r="Y2352" s="30">
        <f t="shared" si="510"/>
        <v>38.332560000000001</v>
      </c>
      <c r="Z2352" s="30">
        <f t="shared" si="511"/>
        <v>153.33333333333331</v>
      </c>
      <c r="AA2352" s="30">
        <f t="shared" si="512"/>
        <v>33.726812816188868</v>
      </c>
      <c r="AB2352" s="30">
        <f t="shared" si="513"/>
        <v>0</v>
      </c>
      <c r="AC2352" s="30">
        <f t="shared" si="516"/>
        <v>2435.2668938504776</v>
      </c>
    </row>
    <row r="2353" spans="1:29" x14ac:dyDescent="0.35">
      <c r="A2353" s="5">
        <v>45135.633165763888</v>
      </c>
      <c r="B2353" s="1">
        <v>2</v>
      </c>
      <c r="C2353" s="6">
        <v>2751.79</v>
      </c>
      <c r="D2353" s="6">
        <v>1</v>
      </c>
      <c r="E2353" s="7" t="s">
        <v>19</v>
      </c>
      <c r="F2353" s="5">
        <v>45137.458333333336</v>
      </c>
      <c r="G2353" s="1">
        <v>2</v>
      </c>
      <c r="H2353" s="5">
        <v>45027.915061828702</v>
      </c>
      <c r="I2353" s="7" t="s">
        <v>41</v>
      </c>
      <c r="J2353" s="7"/>
      <c r="K2353" s="7" t="s">
        <v>35</v>
      </c>
      <c r="L2353" s="7" t="s">
        <v>31</v>
      </c>
      <c r="M2353" s="7" t="s">
        <v>32</v>
      </c>
      <c r="N2353" s="7" t="s">
        <v>33</v>
      </c>
      <c r="O2353" s="7" t="s">
        <v>47</v>
      </c>
      <c r="P2353" s="25">
        <f t="shared" si="517"/>
        <v>2352</v>
      </c>
      <c r="Q2353" s="28">
        <f t="shared" si="514"/>
        <v>45108</v>
      </c>
      <c r="R2353" s="28" t="str">
        <f t="shared" si="504"/>
        <v>OTA</v>
      </c>
      <c r="S2353" s="28" t="str">
        <f t="shared" si="505"/>
        <v>OTA</v>
      </c>
      <c r="T2353" s="29">
        <f t="shared" si="506"/>
        <v>1.4652014652014652E-3</v>
      </c>
      <c r="U2353" s="29">
        <f t="shared" si="515"/>
        <v>1.4652014652014652E-3</v>
      </c>
      <c r="V2353" s="30">
        <f t="shared" si="507"/>
        <v>412.76849999999996</v>
      </c>
      <c r="W2353" s="30">
        <f t="shared" si="508"/>
        <v>0</v>
      </c>
      <c r="X2353" s="30">
        <f t="shared" si="509"/>
        <v>0</v>
      </c>
      <c r="Y2353" s="30">
        <f t="shared" si="510"/>
        <v>49.532219999999995</v>
      </c>
      <c r="Z2353" s="30">
        <f t="shared" si="511"/>
        <v>153.33333333333331</v>
      </c>
      <c r="AA2353" s="30">
        <f t="shared" si="512"/>
        <v>2.9304029304029302</v>
      </c>
      <c r="AB2353" s="30">
        <f t="shared" si="513"/>
        <v>0</v>
      </c>
      <c r="AC2353" s="30">
        <f t="shared" si="516"/>
        <v>2133.2255437362637</v>
      </c>
    </row>
    <row r="2354" spans="1:29" x14ac:dyDescent="0.35">
      <c r="A2354" s="5">
        <v>45136.006557418979</v>
      </c>
      <c r="B2354" s="1">
        <v>1</v>
      </c>
      <c r="C2354" s="6">
        <v>1188.48</v>
      </c>
      <c r="D2354" s="6">
        <v>1</v>
      </c>
      <c r="E2354" s="7" t="s">
        <v>19</v>
      </c>
      <c r="F2354" s="5">
        <v>45136.458333333336</v>
      </c>
      <c r="G2354" s="1">
        <v>2</v>
      </c>
      <c r="H2354" s="5">
        <v>45131.69840494213</v>
      </c>
      <c r="I2354" s="7" t="s">
        <v>41</v>
      </c>
      <c r="J2354" s="7"/>
      <c r="K2354" s="7" t="s">
        <v>50</v>
      </c>
      <c r="L2354" s="7" t="s">
        <v>31</v>
      </c>
      <c r="M2354" s="7" t="s">
        <v>32</v>
      </c>
      <c r="N2354" s="7" t="s">
        <v>28</v>
      </c>
      <c r="O2354" s="7" t="s">
        <v>51</v>
      </c>
      <c r="P2354" s="25">
        <f t="shared" si="517"/>
        <v>2353</v>
      </c>
      <c r="Q2354" s="28">
        <f t="shared" si="514"/>
        <v>45108</v>
      </c>
      <c r="R2354" s="28" t="str">
        <f t="shared" si="504"/>
        <v>OTA</v>
      </c>
      <c r="S2354" s="28" t="str">
        <f t="shared" si="505"/>
        <v>OTA</v>
      </c>
      <c r="T2354" s="29">
        <f t="shared" si="506"/>
        <v>7.326007326007326E-4</v>
      </c>
      <c r="U2354" s="29">
        <f t="shared" si="515"/>
        <v>7.326007326007326E-4</v>
      </c>
      <c r="V2354" s="30">
        <f t="shared" si="507"/>
        <v>178.27199999999999</v>
      </c>
      <c r="W2354" s="30">
        <f t="shared" si="508"/>
        <v>0</v>
      </c>
      <c r="X2354" s="30">
        <f t="shared" si="509"/>
        <v>0</v>
      </c>
      <c r="Y2354" s="30">
        <f t="shared" si="510"/>
        <v>21.39264</v>
      </c>
      <c r="Z2354" s="30">
        <f t="shared" si="511"/>
        <v>115</v>
      </c>
      <c r="AA2354" s="30">
        <f t="shared" si="512"/>
        <v>1.4652014652014651</v>
      </c>
      <c r="AB2354" s="30">
        <f t="shared" si="513"/>
        <v>0</v>
      </c>
      <c r="AC2354" s="30">
        <f t="shared" si="516"/>
        <v>872.35015853479854</v>
      </c>
    </row>
    <row r="2355" spans="1:29" x14ac:dyDescent="0.35">
      <c r="A2355" s="5">
        <v>45135.836778090277</v>
      </c>
      <c r="B2355" s="1">
        <v>3</v>
      </c>
      <c r="C2355" s="6">
        <v>4107.05</v>
      </c>
      <c r="D2355" s="6">
        <v>1</v>
      </c>
      <c r="E2355" s="7" t="s">
        <v>19</v>
      </c>
      <c r="F2355" s="5">
        <v>45138.386567199072</v>
      </c>
      <c r="G2355" s="1">
        <v>1</v>
      </c>
      <c r="H2355" s="5">
        <v>45128.737986759261</v>
      </c>
      <c r="I2355" s="7" t="s">
        <v>41</v>
      </c>
      <c r="J2355" s="7"/>
      <c r="K2355" s="7" t="s">
        <v>30</v>
      </c>
      <c r="L2355" s="7" t="s">
        <v>31</v>
      </c>
      <c r="M2355" s="7" t="s">
        <v>34</v>
      </c>
      <c r="N2355" s="7" t="s">
        <v>33</v>
      </c>
      <c r="O2355" s="7" t="s">
        <v>30</v>
      </c>
      <c r="P2355" s="25">
        <f t="shared" si="517"/>
        <v>2354</v>
      </c>
      <c r="Q2355" s="28">
        <f t="shared" si="514"/>
        <v>45108</v>
      </c>
      <c r="R2355" s="28" t="str">
        <f t="shared" si="504"/>
        <v>OTA</v>
      </c>
      <c r="S2355" s="28" t="str">
        <f t="shared" si="505"/>
        <v>OTA</v>
      </c>
      <c r="T2355" s="29">
        <f t="shared" si="506"/>
        <v>2.1978021978021978E-3</v>
      </c>
      <c r="U2355" s="29">
        <f t="shared" si="515"/>
        <v>2.1978021978021978E-3</v>
      </c>
      <c r="V2355" s="30">
        <f t="shared" si="507"/>
        <v>616.0575</v>
      </c>
      <c r="W2355" s="30">
        <f t="shared" si="508"/>
        <v>0</v>
      </c>
      <c r="X2355" s="30">
        <f t="shared" si="509"/>
        <v>0</v>
      </c>
      <c r="Y2355" s="30">
        <f t="shared" si="510"/>
        <v>73.926900000000003</v>
      </c>
      <c r="Z2355" s="30">
        <f t="shared" si="511"/>
        <v>191.66666666666666</v>
      </c>
      <c r="AA2355" s="30">
        <f t="shared" si="512"/>
        <v>4.395604395604396</v>
      </c>
      <c r="AB2355" s="30">
        <f t="shared" si="513"/>
        <v>0</v>
      </c>
      <c r="AC2355" s="30">
        <f t="shared" si="516"/>
        <v>3221.0033289377288</v>
      </c>
    </row>
    <row r="2356" spans="1:29" x14ac:dyDescent="0.35">
      <c r="A2356" s="5">
        <v>45135.674115671296</v>
      </c>
      <c r="B2356" s="1">
        <v>2</v>
      </c>
      <c r="C2356" s="6">
        <v>2791.07</v>
      </c>
      <c r="D2356" s="6">
        <v>1</v>
      </c>
      <c r="E2356" s="7" t="s">
        <v>19</v>
      </c>
      <c r="F2356" s="5">
        <v>45137.455453796298</v>
      </c>
      <c r="G2356" s="1">
        <v>2</v>
      </c>
      <c r="H2356" s="5">
        <v>45132.833815925929</v>
      </c>
      <c r="I2356" s="7" t="s">
        <v>41</v>
      </c>
      <c r="J2356" s="7"/>
      <c r="K2356" s="7" t="s">
        <v>35</v>
      </c>
      <c r="L2356" s="7" t="s">
        <v>31</v>
      </c>
      <c r="M2356" s="7" t="s">
        <v>32</v>
      </c>
      <c r="N2356" s="7" t="s">
        <v>33</v>
      </c>
      <c r="O2356" s="7" t="s">
        <v>47</v>
      </c>
      <c r="P2356" s="25">
        <f t="shared" si="517"/>
        <v>2355</v>
      </c>
      <c r="Q2356" s="28">
        <f t="shared" si="514"/>
        <v>45108</v>
      </c>
      <c r="R2356" s="28" t="str">
        <f t="shared" si="504"/>
        <v>OTA</v>
      </c>
      <c r="S2356" s="28" t="str">
        <f t="shared" si="505"/>
        <v>OTA</v>
      </c>
      <c r="T2356" s="29">
        <f t="shared" si="506"/>
        <v>1.4652014652014652E-3</v>
      </c>
      <c r="U2356" s="29">
        <f t="shared" si="515"/>
        <v>1.4652014652014652E-3</v>
      </c>
      <c r="V2356" s="30">
        <f t="shared" si="507"/>
        <v>418.66050000000001</v>
      </c>
      <c r="W2356" s="30">
        <f t="shared" si="508"/>
        <v>0</v>
      </c>
      <c r="X2356" s="30">
        <f t="shared" si="509"/>
        <v>0</v>
      </c>
      <c r="Y2356" s="30">
        <f t="shared" si="510"/>
        <v>50.239260000000002</v>
      </c>
      <c r="Z2356" s="30">
        <f t="shared" si="511"/>
        <v>153.33333333333331</v>
      </c>
      <c r="AA2356" s="30">
        <f t="shared" si="512"/>
        <v>2.9304029304029302</v>
      </c>
      <c r="AB2356" s="30">
        <f t="shared" si="513"/>
        <v>0</v>
      </c>
      <c r="AC2356" s="30">
        <f t="shared" si="516"/>
        <v>2165.9065037362639</v>
      </c>
    </row>
    <row r="2357" spans="1:29" x14ac:dyDescent="0.35">
      <c r="A2357" s="5">
        <v>45135.827606724539</v>
      </c>
      <c r="B2357" s="1">
        <v>1</v>
      </c>
      <c r="C2357" s="6">
        <v>1350</v>
      </c>
      <c r="D2357" s="6">
        <v>1</v>
      </c>
      <c r="E2357" s="7" t="s">
        <v>19</v>
      </c>
      <c r="F2357" s="5">
        <v>45136.458333333336</v>
      </c>
      <c r="G2357" s="1">
        <v>2</v>
      </c>
      <c r="H2357" s="5">
        <v>45135.699907407405</v>
      </c>
      <c r="I2357" s="7" t="s">
        <v>41</v>
      </c>
      <c r="J2357" s="7"/>
      <c r="K2357" s="7" t="s">
        <v>30</v>
      </c>
      <c r="L2357" s="7" t="s">
        <v>31</v>
      </c>
      <c r="M2357" s="7" t="s">
        <v>32</v>
      </c>
      <c r="N2357" s="7" t="s">
        <v>33</v>
      </c>
      <c r="O2357" s="7" t="s">
        <v>30</v>
      </c>
      <c r="P2357" s="25">
        <f t="shared" si="517"/>
        <v>2356</v>
      </c>
      <c r="Q2357" s="28">
        <f t="shared" si="514"/>
        <v>45108</v>
      </c>
      <c r="R2357" s="28" t="str">
        <f t="shared" si="504"/>
        <v>OTA</v>
      </c>
      <c r="S2357" s="28" t="str">
        <f t="shared" si="505"/>
        <v>OTA</v>
      </c>
      <c r="T2357" s="29">
        <f t="shared" si="506"/>
        <v>7.326007326007326E-4</v>
      </c>
      <c r="U2357" s="29">
        <f t="shared" si="515"/>
        <v>7.326007326007326E-4</v>
      </c>
      <c r="V2357" s="30">
        <f t="shared" si="507"/>
        <v>202.5</v>
      </c>
      <c r="W2357" s="30">
        <f t="shared" si="508"/>
        <v>0</v>
      </c>
      <c r="X2357" s="30">
        <f t="shared" si="509"/>
        <v>0</v>
      </c>
      <c r="Y2357" s="30">
        <f t="shared" si="510"/>
        <v>24.299999999999997</v>
      </c>
      <c r="Z2357" s="30">
        <f t="shared" si="511"/>
        <v>115</v>
      </c>
      <c r="AA2357" s="30">
        <f t="shared" si="512"/>
        <v>1.4652014652014651</v>
      </c>
      <c r="AB2357" s="30">
        <f t="shared" si="513"/>
        <v>0</v>
      </c>
      <c r="AC2357" s="30">
        <f t="shared" si="516"/>
        <v>1006.7347985347985</v>
      </c>
    </row>
    <row r="2358" spans="1:29" x14ac:dyDescent="0.35">
      <c r="A2358" s="5">
        <v>45135.8278121412</v>
      </c>
      <c r="B2358" s="1">
        <v>1</v>
      </c>
      <c r="C2358" s="6">
        <v>1350</v>
      </c>
      <c r="D2358" s="6">
        <v>1</v>
      </c>
      <c r="E2358" s="7" t="s">
        <v>19</v>
      </c>
      <c r="F2358" s="5">
        <v>45136.458333333336</v>
      </c>
      <c r="G2358" s="1">
        <v>2</v>
      </c>
      <c r="H2358" s="5">
        <v>45135.699907407405</v>
      </c>
      <c r="I2358" s="7" t="s">
        <v>41</v>
      </c>
      <c r="J2358" s="7"/>
      <c r="K2358" s="7" t="s">
        <v>30</v>
      </c>
      <c r="L2358" s="7" t="s">
        <v>31</v>
      </c>
      <c r="M2358" s="7" t="s">
        <v>32</v>
      </c>
      <c r="N2358" s="7" t="s">
        <v>33</v>
      </c>
      <c r="O2358" s="7" t="s">
        <v>30</v>
      </c>
      <c r="P2358" s="25">
        <f t="shared" si="517"/>
        <v>2357</v>
      </c>
      <c r="Q2358" s="28">
        <f t="shared" si="514"/>
        <v>45108</v>
      </c>
      <c r="R2358" s="28" t="str">
        <f t="shared" si="504"/>
        <v>OTA</v>
      </c>
      <c r="S2358" s="28" t="str">
        <f t="shared" si="505"/>
        <v>OTA</v>
      </c>
      <c r="T2358" s="29">
        <f t="shared" si="506"/>
        <v>7.326007326007326E-4</v>
      </c>
      <c r="U2358" s="29">
        <f t="shared" si="515"/>
        <v>7.326007326007326E-4</v>
      </c>
      <c r="V2358" s="30">
        <f t="shared" si="507"/>
        <v>202.5</v>
      </c>
      <c r="W2358" s="30">
        <f t="shared" si="508"/>
        <v>0</v>
      </c>
      <c r="X2358" s="30">
        <f t="shared" si="509"/>
        <v>0</v>
      </c>
      <c r="Y2358" s="30">
        <f t="shared" si="510"/>
        <v>24.299999999999997</v>
      </c>
      <c r="Z2358" s="30">
        <f t="shared" si="511"/>
        <v>115</v>
      </c>
      <c r="AA2358" s="30">
        <f t="shared" si="512"/>
        <v>1.4652014652014651</v>
      </c>
      <c r="AB2358" s="30">
        <f t="shared" si="513"/>
        <v>0</v>
      </c>
      <c r="AC2358" s="30">
        <f t="shared" si="516"/>
        <v>1006.7347985347985</v>
      </c>
    </row>
    <row r="2359" spans="1:29" x14ac:dyDescent="0.35">
      <c r="A2359" s="5">
        <v>45135.467310381944</v>
      </c>
      <c r="B2359" s="1">
        <v>1</v>
      </c>
      <c r="C2359" s="6">
        <v>1266.2</v>
      </c>
      <c r="D2359" s="6">
        <v>1</v>
      </c>
      <c r="E2359" s="7" t="s">
        <v>19</v>
      </c>
      <c r="F2359" s="5">
        <v>45136.379226990743</v>
      </c>
      <c r="G2359" s="1">
        <v>2</v>
      </c>
      <c r="H2359" s="5">
        <v>45135.463866527774</v>
      </c>
      <c r="I2359" s="7" t="s">
        <v>41</v>
      </c>
      <c r="J2359" s="7"/>
      <c r="K2359" s="7"/>
      <c r="L2359" s="7" t="s">
        <v>21</v>
      </c>
      <c r="M2359" s="7" t="s">
        <v>52</v>
      </c>
      <c r="N2359" s="7" t="s">
        <v>23</v>
      </c>
      <c r="O2359" s="7" t="s">
        <v>24</v>
      </c>
      <c r="P2359" s="25">
        <f t="shared" si="517"/>
        <v>2358</v>
      </c>
      <c r="Q2359" s="28">
        <f t="shared" si="514"/>
        <v>45108</v>
      </c>
      <c r="R2359" s="28" t="str">
        <f t="shared" si="504"/>
        <v>WEB</v>
      </c>
      <c r="S2359" s="28" t="str">
        <f t="shared" si="505"/>
        <v>OFFLINE</v>
      </c>
      <c r="T2359" s="29">
        <f t="shared" si="506"/>
        <v>1.6863406408094434E-3</v>
      </c>
      <c r="U2359" s="29">
        <f t="shared" si="515"/>
        <v>1.6863406408094434E-3</v>
      </c>
      <c r="V2359" s="30">
        <f t="shared" si="507"/>
        <v>0</v>
      </c>
      <c r="W2359" s="30">
        <f t="shared" si="508"/>
        <v>0</v>
      </c>
      <c r="X2359" s="30">
        <f t="shared" si="509"/>
        <v>0</v>
      </c>
      <c r="Y2359" s="30">
        <f t="shared" si="510"/>
        <v>17.726800000000001</v>
      </c>
      <c r="Z2359" s="30">
        <f t="shared" si="511"/>
        <v>115</v>
      </c>
      <c r="AA2359" s="30">
        <f t="shared" si="512"/>
        <v>0</v>
      </c>
      <c r="AB2359" s="30">
        <f t="shared" si="513"/>
        <v>0</v>
      </c>
      <c r="AC2359" s="30">
        <f t="shared" si="516"/>
        <v>1133.4732000000001</v>
      </c>
    </row>
    <row r="2360" spans="1:29" x14ac:dyDescent="0.35">
      <c r="A2360" s="5">
        <v>45135.760929467593</v>
      </c>
      <c r="B2360" s="1">
        <v>1</v>
      </c>
      <c r="C2360" s="6">
        <v>2072.34</v>
      </c>
      <c r="D2360" s="6">
        <v>1</v>
      </c>
      <c r="E2360" s="7" t="s">
        <v>19</v>
      </c>
      <c r="F2360" s="5">
        <v>45136.458333333336</v>
      </c>
      <c r="G2360" s="1">
        <v>4</v>
      </c>
      <c r="H2360" s="5">
        <v>45135.037986099538</v>
      </c>
      <c r="I2360" s="7" t="s">
        <v>44</v>
      </c>
      <c r="J2360" s="7"/>
      <c r="K2360" s="7" t="s">
        <v>35</v>
      </c>
      <c r="L2360" s="7" t="s">
        <v>31</v>
      </c>
      <c r="M2360" s="7" t="s">
        <v>32</v>
      </c>
      <c r="N2360" s="7" t="s">
        <v>33</v>
      </c>
      <c r="O2360" s="7" t="s">
        <v>47</v>
      </c>
      <c r="P2360" s="25">
        <f t="shared" si="517"/>
        <v>2359</v>
      </c>
      <c r="Q2360" s="28">
        <f t="shared" si="514"/>
        <v>45108</v>
      </c>
      <c r="R2360" s="28" t="str">
        <f t="shared" si="504"/>
        <v>OTA</v>
      </c>
      <c r="S2360" s="28" t="str">
        <f t="shared" si="505"/>
        <v>OTA</v>
      </c>
      <c r="T2360" s="29">
        <f t="shared" si="506"/>
        <v>7.326007326007326E-4</v>
      </c>
      <c r="U2360" s="29">
        <f t="shared" si="515"/>
        <v>7.326007326007326E-4</v>
      </c>
      <c r="V2360" s="30">
        <f t="shared" si="507"/>
        <v>310.851</v>
      </c>
      <c r="W2360" s="30">
        <f t="shared" si="508"/>
        <v>0</v>
      </c>
      <c r="X2360" s="30">
        <f t="shared" si="509"/>
        <v>0</v>
      </c>
      <c r="Y2360" s="30">
        <f t="shared" si="510"/>
        <v>37.302120000000002</v>
      </c>
      <c r="Z2360" s="30">
        <f t="shared" si="511"/>
        <v>115</v>
      </c>
      <c r="AA2360" s="30">
        <f t="shared" si="512"/>
        <v>1.4652014652014651</v>
      </c>
      <c r="AB2360" s="30">
        <f t="shared" si="513"/>
        <v>0</v>
      </c>
      <c r="AC2360" s="30">
        <f t="shared" si="516"/>
        <v>1607.7216785347987</v>
      </c>
    </row>
    <row r="2361" spans="1:29" x14ac:dyDescent="0.35">
      <c r="A2361" s="5">
        <v>45135.745887951387</v>
      </c>
      <c r="B2361" s="1">
        <v>2</v>
      </c>
      <c r="C2361" s="6">
        <v>4743.46</v>
      </c>
      <c r="D2361" s="6">
        <v>1</v>
      </c>
      <c r="E2361" s="7" t="s">
        <v>19</v>
      </c>
      <c r="F2361" s="5">
        <v>45137.418344618054</v>
      </c>
      <c r="G2361" s="1">
        <v>2</v>
      </c>
      <c r="H2361" s="5">
        <v>45134.837286782407</v>
      </c>
      <c r="I2361" s="7" t="s">
        <v>44</v>
      </c>
      <c r="J2361" s="7"/>
      <c r="K2361" s="7" t="s">
        <v>30</v>
      </c>
      <c r="L2361" s="7" t="s">
        <v>31</v>
      </c>
      <c r="M2361" s="7" t="s">
        <v>58</v>
      </c>
      <c r="N2361" s="7" t="s">
        <v>33</v>
      </c>
      <c r="O2361" s="7" t="s">
        <v>23</v>
      </c>
      <c r="P2361" s="25">
        <f t="shared" si="517"/>
        <v>2360</v>
      </c>
      <c r="Q2361" s="28">
        <f t="shared" si="514"/>
        <v>45108</v>
      </c>
      <c r="R2361" s="28" t="str">
        <f t="shared" si="504"/>
        <v>OTA</v>
      </c>
      <c r="S2361" s="28" t="str">
        <f t="shared" si="505"/>
        <v/>
      </c>
      <c r="T2361" s="29">
        <f t="shared" si="506"/>
        <v>1.4652014652014652E-3</v>
      </c>
      <c r="U2361" s="29">
        <f t="shared" si="515"/>
        <v>1.4652014652014652E-3</v>
      </c>
      <c r="V2361" s="30">
        <f t="shared" si="507"/>
        <v>711.51900000000001</v>
      </c>
      <c r="W2361" s="30">
        <f t="shared" si="508"/>
        <v>0</v>
      </c>
      <c r="X2361" s="30">
        <f t="shared" si="509"/>
        <v>0</v>
      </c>
      <c r="Y2361" s="30">
        <f t="shared" si="510"/>
        <v>85.382279999999994</v>
      </c>
      <c r="Z2361" s="30">
        <f t="shared" si="511"/>
        <v>153.33333333333331</v>
      </c>
      <c r="AA2361" s="30">
        <f t="shared" si="512"/>
        <v>0</v>
      </c>
      <c r="AB2361" s="30">
        <f t="shared" si="513"/>
        <v>0</v>
      </c>
      <c r="AC2361" s="30">
        <f t="shared" si="516"/>
        <v>3793.225386666667</v>
      </c>
    </row>
    <row r="2362" spans="1:29" x14ac:dyDescent="0.35">
      <c r="A2362" s="5">
        <v>45135.530903009261</v>
      </c>
      <c r="B2362" s="1">
        <v>1</v>
      </c>
      <c r="C2362" s="6">
        <v>1550.71</v>
      </c>
      <c r="D2362" s="6">
        <v>1</v>
      </c>
      <c r="E2362" s="7" t="s">
        <v>19</v>
      </c>
      <c r="F2362" s="5">
        <v>45136.458333333336</v>
      </c>
      <c r="G2362" s="1">
        <v>5</v>
      </c>
      <c r="H2362" s="5">
        <v>45135.527808009261</v>
      </c>
      <c r="I2362" s="7" t="s">
        <v>44</v>
      </c>
      <c r="J2362" s="7"/>
      <c r="K2362" s="7"/>
      <c r="L2362" s="7" t="s">
        <v>21</v>
      </c>
      <c r="M2362" s="7" t="s">
        <v>99</v>
      </c>
      <c r="N2362" s="7" t="s">
        <v>28</v>
      </c>
      <c r="O2362" s="7" t="s">
        <v>46</v>
      </c>
      <c r="P2362" s="25">
        <f t="shared" si="517"/>
        <v>2361</v>
      </c>
      <c r="Q2362" s="28">
        <f t="shared" si="514"/>
        <v>45108</v>
      </c>
      <c r="R2362" s="28" t="str">
        <f t="shared" si="504"/>
        <v>WEB</v>
      </c>
      <c r="S2362" s="28" t="str">
        <f t="shared" si="505"/>
        <v>WEBSITE</v>
      </c>
      <c r="T2362" s="29">
        <f t="shared" si="506"/>
        <v>1.6863406408094434E-3</v>
      </c>
      <c r="U2362" s="29">
        <f t="shared" si="515"/>
        <v>1.6863406408094434E-3</v>
      </c>
      <c r="V2362" s="30">
        <f t="shared" si="507"/>
        <v>15.507100000000001</v>
      </c>
      <c r="W2362" s="30">
        <f t="shared" si="508"/>
        <v>50</v>
      </c>
      <c r="X2362" s="30">
        <f t="shared" si="509"/>
        <v>0</v>
      </c>
      <c r="Y2362" s="30">
        <f t="shared" si="510"/>
        <v>21.70994</v>
      </c>
      <c r="Z2362" s="30">
        <f t="shared" si="511"/>
        <v>115</v>
      </c>
      <c r="AA2362" s="30">
        <f t="shared" si="512"/>
        <v>16.863406408094434</v>
      </c>
      <c r="AB2362" s="30">
        <f t="shared" si="513"/>
        <v>0</v>
      </c>
      <c r="AC2362" s="30">
        <f t="shared" si="516"/>
        <v>1331.6295535919057</v>
      </c>
    </row>
    <row r="2363" spans="1:29" x14ac:dyDescent="0.35">
      <c r="A2363" s="5">
        <v>45135.958928483793</v>
      </c>
      <c r="B2363" s="1">
        <v>1</v>
      </c>
      <c r="C2363" s="6">
        <v>2072.2600000000002</v>
      </c>
      <c r="D2363" s="6">
        <v>1</v>
      </c>
      <c r="E2363" s="7" t="s">
        <v>19</v>
      </c>
      <c r="F2363" s="5">
        <v>45136.357540925928</v>
      </c>
      <c r="G2363" s="1">
        <v>4</v>
      </c>
      <c r="H2363" s="5">
        <v>45134.389529085645</v>
      </c>
      <c r="I2363" s="7" t="s">
        <v>44</v>
      </c>
      <c r="J2363" s="7"/>
      <c r="K2363" s="7" t="s">
        <v>35</v>
      </c>
      <c r="L2363" s="7" t="s">
        <v>31</v>
      </c>
      <c r="M2363" s="7" t="s">
        <v>32</v>
      </c>
      <c r="N2363" s="7" t="s">
        <v>33</v>
      </c>
      <c r="O2363" s="7" t="s">
        <v>35</v>
      </c>
      <c r="P2363" s="25">
        <f t="shared" si="517"/>
        <v>2362</v>
      </c>
      <c r="Q2363" s="28">
        <f t="shared" si="514"/>
        <v>45108</v>
      </c>
      <c r="R2363" s="28" t="str">
        <f t="shared" si="504"/>
        <v>OTA</v>
      </c>
      <c r="S2363" s="28" t="str">
        <f t="shared" si="505"/>
        <v>OTA</v>
      </c>
      <c r="T2363" s="29">
        <f t="shared" si="506"/>
        <v>7.326007326007326E-4</v>
      </c>
      <c r="U2363" s="29">
        <f t="shared" si="515"/>
        <v>7.326007326007326E-4</v>
      </c>
      <c r="V2363" s="30">
        <f t="shared" si="507"/>
        <v>310.839</v>
      </c>
      <c r="W2363" s="30">
        <f t="shared" si="508"/>
        <v>0</v>
      </c>
      <c r="X2363" s="30">
        <f t="shared" si="509"/>
        <v>0</v>
      </c>
      <c r="Y2363" s="30">
        <f t="shared" si="510"/>
        <v>37.30068</v>
      </c>
      <c r="Z2363" s="30">
        <f t="shared" si="511"/>
        <v>115</v>
      </c>
      <c r="AA2363" s="30">
        <f t="shared" si="512"/>
        <v>1.4652014652014651</v>
      </c>
      <c r="AB2363" s="30">
        <f t="shared" si="513"/>
        <v>0</v>
      </c>
      <c r="AC2363" s="30">
        <f t="shared" si="516"/>
        <v>1607.6551185347987</v>
      </c>
    </row>
    <row r="2364" spans="1:29" x14ac:dyDescent="0.35">
      <c r="A2364" s="5">
        <v>45135.825992384256</v>
      </c>
      <c r="B2364" s="1">
        <v>1</v>
      </c>
      <c r="C2364" s="6">
        <v>899.29</v>
      </c>
      <c r="D2364" s="6">
        <v>1</v>
      </c>
      <c r="E2364" s="7" t="s">
        <v>19</v>
      </c>
      <c r="F2364" s="5">
        <v>45136.458333333336</v>
      </c>
      <c r="G2364" s="1">
        <v>2</v>
      </c>
      <c r="H2364" s="5">
        <v>45126.407024803244</v>
      </c>
      <c r="I2364" s="7" t="s">
        <v>48</v>
      </c>
      <c r="J2364" s="7"/>
      <c r="K2364" s="7" t="s">
        <v>60</v>
      </c>
      <c r="L2364" s="7" t="s">
        <v>21</v>
      </c>
      <c r="M2364" s="7" t="s">
        <v>22</v>
      </c>
      <c r="N2364" s="7" t="s">
        <v>23</v>
      </c>
      <c r="O2364" s="7" t="s">
        <v>61</v>
      </c>
      <c r="P2364" s="25">
        <f t="shared" si="517"/>
        <v>2363</v>
      </c>
      <c r="Q2364" s="28">
        <f t="shared" si="514"/>
        <v>45108</v>
      </c>
      <c r="R2364" s="28" t="str">
        <f t="shared" si="504"/>
        <v>WEB</v>
      </c>
      <c r="S2364" s="28" t="str">
        <f t="shared" si="505"/>
        <v>META</v>
      </c>
      <c r="T2364" s="29">
        <f t="shared" si="506"/>
        <v>1.6863406408094434E-3</v>
      </c>
      <c r="U2364" s="29">
        <f t="shared" si="515"/>
        <v>1.6863406408094434E-3</v>
      </c>
      <c r="V2364" s="30">
        <f t="shared" si="507"/>
        <v>0</v>
      </c>
      <c r="W2364" s="30">
        <f t="shared" si="508"/>
        <v>0</v>
      </c>
      <c r="X2364" s="30">
        <f t="shared" si="509"/>
        <v>0</v>
      </c>
      <c r="Y2364" s="30">
        <f t="shared" si="510"/>
        <v>16.187219999999996</v>
      </c>
      <c r="Z2364" s="30">
        <f t="shared" si="511"/>
        <v>115</v>
      </c>
      <c r="AA2364" s="30">
        <f t="shared" si="512"/>
        <v>0</v>
      </c>
      <c r="AB2364" s="30">
        <f t="shared" si="513"/>
        <v>0</v>
      </c>
      <c r="AC2364" s="30">
        <f t="shared" si="516"/>
        <v>768.10277999999994</v>
      </c>
    </row>
    <row r="2365" spans="1:29" x14ac:dyDescent="0.35">
      <c r="A2365" s="5">
        <v>45135.757828703703</v>
      </c>
      <c r="B2365" s="1">
        <v>2</v>
      </c>
      <c r="C2365" s="6">
        <v>2414.29</v>
      </c>
      <c r="D2365" s="6">
        <v>1</v>
      </c>
      <c r="E2365" s="7" t="s">
        <v>19</v>
      </c>
      <c r="F2365" s="5">
        <v>45137.282002372682</v>
      </c>
      <c r="G2365" s="1">
        <v>2</v>
      </c>
      <c r="H2365" s="5">
        <v>45132.780697222224</v>
      </c>
      <c r="I2365" s="7" t="s">
        <v>48</v>
      </c>
      <c r="J2365" s="7"/>
      <c r="K2365" s="7" t="s">
        <v>30</v>
      </c>
      <c r="L2365" s="7" t="s">
        <v>31</v>
      </c>
      <c r="M2365" s="7" t="s">
        <v>32</v>
      </c>
      <c r="N2365" s="7" t="s">
        <v>33</v>
      </c>
      <c r="O2365" s="7" t="s">
        <v>30</v>
      </c>
      <c r="P2365" s="25">
        <f t="shared" si="517"/>
        <v>2364</v>
      </c>
      <c r="Q2365" s="28">
        <f t="shared" si="514"/>
        <v>45108</v>
      </c>
      <c r="R2365" s="28" t="str">
        <f t="shared" si="504"/>
        <v>OTA</v>
      </c>
      <c r="S2365" s="28" t="str">
        <f t="shared" si="505"/>
        <v>OTA</v>
      </c>
      <c r="T2365" s="29">
        <f t="shared" si="506"/>
        <v>1.4652014652014652E-3</v>
      </c>
      <c r="U2365" s="29">
        <f t="shared" si="515"/>
        <v>1.4652014652014652E-3</v>
      </c>
      <c r="V2365" s="30">
        <f t="shared" si="507"/>
        <v>362.14349999999996</v>
      </c>
      <c r="W2365" s="30">
        <f t="shared" si="508"/>
        <v>0</v>
      </c>
      <c r="X2365" s="30">
        <f t="shared" si="509"/>
        <v>0</v>
      </c>
      <c r="Y2365" s="30">
        <f t="shared" si="510"/>
        <v>43.45722</v>
      </c>
      <c r="Z2365" s="30">
        <f t="shared" si="511"/>
        <v>153.33333333333331</v>
      </c>
      <c r="AA2365" s="30">
        <f t="shared" si="512"/>
        <v>2.9304029304029302</v>
      </c>
      <c r="AB2365" s="30">
        <f t="shared" si="513"/>
        <v>0</v>
      </c>
      <c r="AC2365" s="30">
        <f t="shared" si="516"/>
        <v>1852.4255437362638</v>
      </c>
    </row>
    <row r="2366" spans="1:29" x14ac:dyDescent="0.35">
      <c r="A2366" s="5">
        <v>45135.842849652778</v>
      </c>
      <c r="B2366" s="1">
        <v>2</v>
      </c>
      <c r="C2366" s="6">
        <v>2805.85</v>
      </c>
      <c r="D2366" s="6">
        <v>1</v>
      </c>
      <c r="E2366" s="7" t="s">
        <v>19</v>
      </c>
      <c r="F2366" s="5">
        <v>45137.418867222223</v>
      </c>
      <c r="G2366" s="1">
        <v>2</v>
      </c>
      <c r="H2366" s="5">
        <v>45131.739003055554</v>
      </c>
      <c r="I2366" s="7" t="s">
        <v>48</v>
      </c>
      <c r="J2366" s="7"/>
      <c r="K2366" s="7"/>
      <c r="L2366" s="7" t="s">
        <v>21</v>
      </c>
      <c r="M2366" s="7" t="s">
        <v>52</v>
      </c>
      <c r="N2366" s="7" t="s">
        <v>23</v>
      </c>
      <c r="O2366" s="7" t="s">
        <v>46</v>
      </c>
      <c r="P2366" s="25">
        <f t="shared" si="517"/>
        <v>2365</v>
      </c>
      <c r="Q2366" s="28">
        <f t="shared" si="514"/>
        <v>45108</v>
      </c>
      <c r="R2366" s="28" t="str">
        <f t="shared" si="504"/>
        <v>WEB</v>
      </c>
      <c r="S2366" s="28" t="str">
        <f t="shared" si="505"/>
        <v>WEBSITE</v>
      </c>
      <c r="T2366" s="29">
        <f t="shared" si="506"/>
        <v>3.3726812816188868E-3</v>
      </c>
      <c r="U2366" s="29">
        <f t="shared" si="515"/>
        <v>3.3726812816188868E-3</v>
      </c>
      <c r="V2366" s="30">
        <f t="shared" si="507"/>
        <v>28.058499999999999</v>
      </c>
      <c r="W2366" s="30">
        <f t="shared" si="508"/>
        <v>50</v>
      </c>
      <c r="X2366" s="30">
        <f t="shared" si="509"/>
        <v>0</v>
      </c>
      <c r="Y2366" s="30">
        <f t="shared" si="510"/>
        <v>39.2819</v>
      </c>
      <c r="Z2366" s="30">
        <f t="shared" si="511"/>
        <v>153.33333333333331</v>
      </c>
      <c r="AA2366" s="30">
        <f t="shared" si="512"/>
        <v>33.726812816188868</v>
      </c>
      <c r="AB2366" s="30">
        <f t="shared" si="513"/>
        <v>0</v>
      </c>
      <c r="AC2366" s="30">
        <f t="shared" si="516"/>
        <v>2501.4494538504778</v>
      </c>
    </row>
    <row r="2367" spans="1:29" x14ac:dyDescent="0.35">
      <c r="A2367" s="5">
        <v>45135.561634814818</v>
      </c>
      <c r="B2367" s="1">
        <v>2</v>
      </c>
      <c r="C2367" s="6">
        <v>2622.86</v>
      </c>
      <c r="D2367" s="6">
        <v>1</v>
      </c>
      <c r="E2367" s="7" t="s">
        <v>19</v>
      </c>
      <c r="F2367" s="5">
        <v>45137.458333333336</v>
      </c>
      <c r="G2367" s="1">
        <v>2</v>
      </c>
      <c r="H2367" s="5">
        <v>45106.821324421297</v>
      </c>
      <c r="I2367" s="7" t="s">
        <v>48</v>
      </c>
      <c r="J2367" s="7"/>
      <c r="K2367" s="7" t="s">
        <v>30</v>
      </c>
      <c r="L2367" s="7" t="s">
        <v>31</v>
      </c>
      <c r="M2367" s="7" t="s">
        <v>34</v>
      </c>
      <c r="N2367" s="7" t="s">
        <v>33</v>
      </c>
      <c r="O2367" s="7" t="s">
        <v>30</v>
      </c>
      <c r="P2367" s="25">
        <f t="shared" si="517"/>
        <v>2366</v>
      </c>
      <c r="Q2367" s="28">
        <f t="shared" si="514"/>
        <v>45108</v>
      </c>
      <c r="R2367" s="28" t="str">
        <f t="shared" si="504"/>
        <v>OTA</v>
      </c>
      <c r="S2367" s="28" t="str">
        <f t="shared" si="505"/>
        <v>OTA</v>
      </c>
      <c r="T2367" s="29">
        <f t="shared" si="506"/>
        <v>1.4652014652014652E-3</v>
      </c>
      <c r="U2367" s="29">
        <f t="shared" si="515"/>
        <v>1.4652014652014652E-3</v>
      </c>
      <c r="V2367" s="30">
        <f t="shared" si="507"/>
        <v>393.42900000000003</v>
      </c>
      <c r="W2367" s="30">
        <f t="shared" si="508"/>
        <v>0</v>
      </c>
      <c r="X2367" s="30">
        <f t="shared" si="509"/>
        <v>0</v>
      </c>
      <c r="Y2367" s="30">
        <f t="shared" si="510"/>
        <v>47.211480000000002</v>
      </c>
      <c r="Z2367" s="30">
        <f t="shared" si="511"/>
        <v>153.33333333333331</v>
      </c>
      <c r="AA2367" s="30">
        <f t="shared" si="512"/>
        <v>2.9304029304029302</v>
      </c>
      <c r="AB2367" s="30">
        <f t="shared" si="513"/>
        <v>0</v>
      </c>
      <c r="AC2367" s="30">
        <f t="shared" si="516"/>
        <v>2025.955783736264</v>
      </c>
    </row>
    <row r="2368" spans="1:29" x14ac:dyDescent="0.35">
      <c r="A2368" s="5">
        <v>45135.823084618052</v>
      </c>
      <c r="B2368" s="1">
        <v>1</v>
      </c>
      <c r="C2368" s="6">
        <v>1124.1099999999999</v>
      </c>
      <c r="D2368" s="6">
        <v>1</v>
      </c>
      <c r="E2368" s="7" t="s">
        <v>19</v>
      </c>
      <c r="F2368" s="5">
        <v>45136.458333333336</v>
      </c>
      <c r="G2368" s="1">
        <v>1</v>
      </c>
      <c r="H2368" s="5">
        <v>45135.657419768519</v>
      </c>
      <c r="I2368" s="7" t="s">
        <v>48</v>
      </c>
      <c r="J2368" s="7"/>
      <c r="K2368" s="7" t="s">
        <v>30</v>
      </c>
      <c r="L2368" s="7" t="s">
        <v>31</v>
      </c>
      <c r="M2368" s="7" t="s">
        <v>32</v>
      </c>
      <c r="N2368" s="7" t="s">
        <v>33</v>
      </c>
      <c r="O2368" s="7" t="s">
        <v>30</v>
      </c>
      <c r="P2368" s="25">
        <f t="shared" si="517"/>
        <v>2367</v>
      </c>
      <c r="Q2368" s="28">
        <f t="shared" si="514"/>
        <v>45108</v>
      </c>
      <c r="R2368" s="28" t="str">
        <f t="shared" si="504"/>
        <v>OTA</v>
      </c>
      <c r="S2368" s="28" t="str">
        <f t="shared" si="505"/>
        <v>OTA</v>
      </c>
      <c r="T2368" s="29">
        <f t="shared" si="506"/>
        <v>7.326007326007326E-4</v>
      </c>
      <c r="U2368" s="29">
        <f t="shared" si="515"/>
        <v>7.326007326007326E-4</v>
      </c>
      <c r="V2368" s="30">
        <f t="shared" si="507"/>
        <v>168.61649999999997</v>
      </c>
      <c r="W2368" s="30">
        <f t="shared" si="508"/>
        <v>0</v>
      </c>
      <c r="X2368" s="30">
        <f t="shared" si="509"/>
        <v>0</v>
      </c>
      <c r="Y2368" s="30">
        <f t="shared" si="510"/>
        <v>20.233979999999995</v>
      </c>
      <c r="Z2368" s="30">
        <f t="shared" si="511"/>
        <v>115</v>
      </c>
      <c r="AA2368" s="30">
        <f t="shared" si="512"/>
        <v>1.4652014652014651</v>
      </c>
      <c r="AB2368" s="30">
        <f t="shared" si="513"/>
        <v>0</v>
      </c>
      <c r="AC2368" s="30">
        <f t="shared" si="516"/>
        <v>818.79431853479855</v>
      </c>
    </row>
    <row r="2369" spans="1:29" x14ac:dyDescent="0.35">
      <c r="A2369" s="5">
        <v>45135.822898634258</v>
      </c>
      <c r="B2369" s="1">
        <v>1</v>
      </c>
      <c r="C2369" s="6">
        <v>1124.1099999999999</v>
      </c>
      <c r="D2369" s="6">
        <v>1</v>
      </c>
      <c r="E2369" s="7" t="s">
        <v>19</v>
      </c>
      <c r="F2369" s="5">
        <v>45136.458333333336</v>
      </c>
      <c r="G2369" s="1">
        <v>1</v>
      </c>
      <c r="H2369" s="5">
        <v>45135.657419756943</v>
      </c>
      <c r="I2369" s="7" t="s">
        <v>48</v>
      </c>
      <c r="J2369" s="7"/>
      <c r="K2369" s="7" t="s">
        <v>30</v>
      </c>
      <c r="L2369" s="7" t="s">
        <v>31</v>
      </c>
      <c r="M2369" s="7" t="s">
        <v>32</v>
      </c>
      <c r="N2369" s="7" t="s">
        <v>33</v>
      </c>
      <c r="O2369" s="7" t="s">
        <v>30</v>
      </c>
      <c r="P2369" s="25">
        <f t="shared" si="517"/>
        <v>2368</v>
      </c>
      <c r="Q2369" s="28">
        <f t="shared" si="514"/>
        <v>45108</v>
      </c>
      <c r="R2369" s="28" t="str">
        <f t="shared" si="504"/>
        <v>OTA</v>
      </c>
      <c r="S2369" s="28" t="str">
        <f t="shared" si="505"/>
        <v>OTA</v>
      </c>
      <c r="T2369" s="29">
        <f t="shared" si="506"/>
        <v>7.326007326007326E-4</v>
      </c>
      <c r="U2369" s="29">
        <f t="shared" si="515"/>
        <v>7.326007326007326E-4</v>
      </c>
      <c r="V2369" s="30">
        <f t="shared" si="507"/>
        <v>168.61649999999997</v>
      </c>
      <c r="W2369" s="30">
        <f t="shared" si="508"/>
        <v>0</v>
      </c>
      <c r="X2369" s="30">
        <f t="shared" si="509"/>
        <v>0</v>
      </c>
      <c r="Y2369" s="30">
        <f t="shared" si="510"/>
        <v>20.233979999999995</v>
      </c>
      <c r="Z2369" s="30">
        <f t="shared" si="511"/>
        <v>115</v>
      </c>
      <c r="AA2369" s="30">
        <f t="shared" si="512"/>
        <v>1.4652014652014651</v>
      </c>
      <c r="AB2369" s="30">
        <f t="shared" si="513"/>
        <v>0</v>
      </c>
      <c r="AC2369" s="30">
        <f t="shared" si="516"/>
        <v>818.79431853479855</v>
      </c>
    </row>
    <row r="2370" spans="1:29" x14ac:dyDescent="0.35">
      <c r="A2370" s="5">
        <v>45135.634627129628</v>
      </c>
      <c r="B2370" s="1">
        <v>2</v>
      </c>
      <c r="C2370" s="6">
        <v>3997.02</v>
      </c>
      <c r="D2370" s="6">
        <v>1</v>
      </c>
      <c r="E2370" s="7" t="s">
        <v>19</v>
      </c>
      <c r="F2370" s="5">
        <v>45137.378779432867</v>
      </c>
      <c r="G2370" s="1">
        <v>6</v>
      </c>
      <c r="H2370" s="5">
        <v>45002.778611770831</v>
      </c>
      <c r="I2370" s="7" t="s">
        <v>80</v>
      </c>
      <c r="J2370" s="7"/>
      <c r="K2370" s="7" t="s">
        <v>30</v>
      </c>
      <c r="L2370" s="7" t="s">
        <v>31</v>
      </c>
      <c r="M2370" s="7" t="s">
        <v>32</v>
      </c>
      <c r="N2370" s="7" t="s">
        <v>33</v>
      </c>
      <c r="O2370" s="7" t="s">
        <v>30</v>
      </c>
      <c r="P2370" s="25">
        <f t="shared" si="517"/>
        <v>2369</v>
      </c>
      <c r="Q2370" s="28">
        <f t="shared" si="514"/>
        <v>45108</v>
      </c>
      <c r="R2370" s="28" t="str">
        <f t="shared" ref="R2370:R2433" si="518">IFERROR(VLOOKUP($M2370,rate_mapping,2,FALSE),"")</f>
        <v>OTA</v>
      </c>
      <c r="S2370" s="28" t="str">
        <f t="shared" ref="S2370:S2433" si="519">IFERROR(VLOOKUP($O2370,source_mapping,2,FALSE),"")</f>
        <v>OTA</v>
      </c>
      <c r="T2370" s="29">
        <f t="shared" ref="T2370:T2433" si="520">IFERROR($B2370/SUMIFS($B:$B,$L:$L,$L2370,$Q:$Q,$Q2370),0)</f>
        <v>1.4652014652014652E-3</v>
      </c>
      <c r="U2370" s="29">
        <f t="shared" si="515"/>
        <v>1.4652014652014652E-3</v>
      </c>
      <c r="V2370" s="30">
        <f t="shared" ref="V2370:V2433" si="521">MAX(IFERROR(VLOOKUP($S2370,channel_code_cost,3,FALSE)*$C2370,0),IFERROR(VLOOKUP($R2370,rate_code_cost,3,FALSE)*$C2370,0))</f>
        <v>599.553</v>
      </c>
      <c r="W2370" s="30">
        <f t="shared" ref="W2370:W2433" si="522">MAX(IFERROR(VLOOKUP($S2370,channel_code_cost,2,FALSE)*$D2370,0),IFERROR(VLOOKUP($R2370,rate_code_cost,2,FALSE)*$D2370,0))</f>
        <v>0</v>
      </c>
      <c r="X2370" s="30">
        <f t="shared" ref="X2370:X2433" si="523">MAX(IFERROR(VLOOKUP($S2370,channel_code_cost,4,FALSE)*$C2370,0),IFERROR(VLOOKUP($R2370,rate_code_cost,4,FALSE)*$C2370,0))</f>
        <v>0</v>
      </c>
      <c r="Y2370" s="30">
        <f t="shared" ref="Y2370:Y2433" si="524">MAX(IFERROR(VLOOKUP($S2370,channel_code_cost,5,FALSE)*$C2370,0),IFERROR(VLOOKUP($R2370,rate_code_cost,5,FALSE)*$C2370,0))</f>
        <v>71.946359999999999</v>
      </c>
      <c r="Z2370" s="30">
        <f t="shared" ref="Z2370:Z2433" si="525">hk_departure_cost+(($B2370-1)*hk_stay_cost)</f>
        <v>153.33333333333331</v>
      </c>
      <c r="AA2370" s="30">
        <f t="shared" ref="AA2370:AA2433" si="526">IFERROR(VLOOKUP($S2370,channel_code_cost,6,FALSE)*$U2370,0)</f>
        <v>2.9304029304029302</v>
      </c>
      <c r="AB2370" s="30">
        <f t="shared" ref="AB2370:AB2433" si="527">IFERROR(VLOOKUP($L2370,segment_p_cost,2,FALSE)*$T2370,0)</f>
        <v>0</v>
      </c>
      <c r="AC2370" s="30">
        <f t="shared" si="516"/>
        <v>3169.2569037362637</v>
      </c>
    </row>
    <row r="2371" spans="1:29" x14ac:dyDescent="0.35">
      <c r="A2371" s="5">
        <v>45135.837600381943</v>
      </c>
      <c r="B2371" s="1">
        <v>1</v>
      </c>
      <c r="C2371" s="6">
        <v>665.18</v>
      </c>
      <c r="D2371" s="6">
        <v>1</v>
      </c>
      <c r="E2371" s="7" t="s">
        <v>19</v>
      </c>
      <c r="F2371" s="5">
        <v>45136.441693692126</v>
      </c>
      <c r="G2371" s="1">
        <v>1</v>
      </c>
      <c r="H2371" s="5">
        <v>45134.574121863428</v>
      </c>
      <c r="I2371" s="7" t="s">
        <v>49</v>
      </c>
      <c r="J2371" s="7"/>
      <c r="K2371" s="7" t="s">
        <v>30</v>
      </c>
      <c r="L2371" s="7" t="s">
        <v>31</v>
      </c>
      <c r="M2371" s="7" t="s">
        <v>32</v>
      </c>
      <c r="N2371" s="7" t="s">
        <v>33</v>
      </c>
      <c r="O2371" s="7" t="s">
        <v>30</v>
      </c>
      <c r="P2371" s="25">
        <f t="shared" si="517"/>
        <v>2370</v>
      </c>
      <c r="Q2371" s="28">
        <f t="shared" ref="Q2371:Q2434" si="528">DATE(YEAR($A2371),MONTH($A2371),1)</f>
        <v>45108</v>
      </c>
      <c r="R2371" s="28" t="str">
        <f t="shared" si="518"/>
        <v>OTA</v>
      </c>
      <c r="S2371" s="28" t="str">
        <f t="shared" si="519"/>
        <v>OTA</v>
      </c>
      <c r="T2371" s="29">
        <f t="shared" si="520"/>
        <v>7.326007326007326E-4</v>
      </c>
      <c r="U2371" s="29">
        <f t="shared" ref="U2371:U2434" si="529">IFERROR($B2371/SUMIFS($B:$B,$L:$L,$L2371,$Q:$Q,$Q2371),0)</f>
        <v>7.326007326007326E-4</v>
      </c>
      <c r="V2371" s="30">
        <f t="shared" si="521"/>
        <v>99.776999999999987</v>
      </c>
      <c r="W2371" s="30">
        <f t="shared" si="522"/>
        <v>0</v>
      </c>
      <c r="X2371" s="30">
        <f t="shared" si="523"/>
        <v>0</v>
      </c>
      <c r="Y2371" s="30">
        <f t="shared" si="524"/>
        <v>11.973239999999999</v>
      </c>
      <c r="Z2371" s="30">
        <f t="shared" si="525"/>
        <v>115</v>
      </c>
      <c r="AA2371" s="30">
        <f t="shared" si="526"/>
        <v>1.4652014652014651</v>
      </c>
      <c r="AB2371" s="30">
        <f t="shared" si="527"/>
        <v>0</v>
      </c>
      <c r="AC2371" s="30">
        <f t="shared" ref="AC2371:AC2434" si="530">C2371-SUM(V2371:AB2371)</f>
        <v>436.96455853479847</v>
      </c>
    </row>
    <row r="2372" spans="1:29" x14ac:dyDescent="0.35">
      <c r="A2372" s="5">
        <v>45135.956610277775</v>
      </c>
      <c r="B2372" s="1">
        <v>1</v>
      </c>
      <c r="C2372" s="6">
        <v>665.18</v>
      </c>
      <c r="D2372" s="6">
        <v>1</v>
      </c>
      <c r="E2372" s="7" t="s">
        <v>19</v>
      </c>
      <c r="F2372" s="5">
        <v>45136.281386770832</v>
      </c>
      <c r="G2372" s="1">
        <v>1</v>
      </c>
      <c r="H2372" s="5">
        <v>45135.483468854167</v>
      </c>
      <c r="I2372" s="7" t="s">
        <v>49</v>
      </c>
      <c r="J2372" s="7"/>
      <c r="K2372" s="7" t="s">
        <v>30</v>
      </c>
      <c r="L2372" s="7" t="s">
        <v>31</v>
      </c>
      <c r="M2372" s="7" t="s">
        <v>32</v>
      </c>
      <c r="N2372" s="7" t="s">
        <v>33</v>
      </c>
      <c r="O2372" s="7" t="s">
        <v>30</v>
      </c>
      <c r="P2372" s="25">
        <f t="shared" ref="P2372:P2435" si="531">P2371+1</f>
        <v>2371</v>
      </c>
      <c r="Q2372" s="28">
        <f t="shared" si="528"/>
        <v>45108</v>
      </c>
      <c r="R2372" s="28" t="str">
        <f t="shared" si="518"/>
        <v>OTA</v>
      </c>
      <c r="S2372" s="28" t="str">
        <f t="shared" si="519"/>
        <v>OTA</v>
      </c>
      <c r="T2372" s="29">
        <f t="shared" si="520"/>
        <v>7.326007326007326E-4</v>
      </c>
      <c r="U2372" s="29">
        <f t="shared" si="529"/>
        <v>7.326007326007326E-4</v>
      </c>
      <c r="V2372" s="30">
        <f t="shared" si="521"/>
        <v>99.776999999999987</v>
      </c>
      <c r="W2372" s="30">
        <f t="shared" si="522"/>
        <v>0</v>
      </c>
      <c r="X2372" s="30">
        <f t="shared" si="523"/>
        <v>0</v>
      </c>
      <c r="Y2372" s="30">
        <f t="shared" si="524"/>
        <v>11.973239999999999</v>
      </c>
      <c r="Z2372" s="30">
        <f t="shared" si="525"/>
        <v>115</v>
      </c>
      <c r="AA2372" s="30">
        <f t="shared" si="526"/>
        <v>1.4652014652014651</v>
      </c>
      <c r="AB2372" s="30">
        <f t="shared" si="527"/>
        <v>0</v>
      </c>
      <c r="AC2372" s="30">
        <f t="shared" si="530"/>
        <v>436.96455853479847</v>
      </c>
    </row>
    <row r="2373" spans="1:29" x14ac:dyDescent="0.35">
      <c r="A2373" s="5">
        <v>45135.423574050925</v>
      </c>
      <c r="B2373" s="1">
        <v>2</v>
      </c>
      <c r="C2373" s="6">
        <v>1591.87</v>
      </c>
      <c r="D2373" s="6">
        <v>1</v>
      </c>
      <c r="E2373" s="7" t="s">
        <v>19</v>
      </c>
      <c r="F2373" s="5">
        <v>45137.409988425927</v>
      </c>
      <c r="G2373" s="1">
        <v>1</v>
      </c>
      <c r="H2373" s="5">
        <v>45096.710902650462</v>
      </c>
      <c r="I2373" s="7" t="s">
        <v>49</v>
      </c>
      <c r="J2373" s="7"/>
      <c r="K2373" s="7" t="s">
        <v>30</v>
      </c>
      <c r="L2373" s="7" t="s">
        <v>31</v>
      </c>
      <c r="M2373" s="7" t="s">
        <v>34</v>
      </c>
      <c r="N2373" s="7" t="s">
        <v>33</v>
      </c>
      <c r="O2373" s="7" t="s">
        <v>30</v>
      </c>
      <c r="P2373" s="25">
        <f t="shared" si="531"/>
        <v>2372</v>
      </c>
      <c r="Q2373" s="28">
        <f t="shared" si="528"/>
        <v>45108</v>
      </c>
      <c r="R2373" s="28" t="str">
        <f t="shared" si="518"/>
        <v>OTA</v>
      </c>
      <c r="S2373" s="28" t="str">
        <f t="shared" si="519"/>
        <v>OTA</v>
      </c>
      <c r="T2373" s="29">
        <f t="shared" si="520"/>
        <v>1.4652014652014652E-3</v>
      </c>
      <c r="U2373" s="29">
        <f t="shared" si="529"/>
        <v>1.4652014652014652E-3</v>
      </c>
      <c r="V2373" s="30">
        <f t="shared" si="521"/>
        <v>238.78049999999996</v>
      </c>
      <c r="W2373" s="30">
        <f t="shared" si="522"/>
        <v>0</v>
      </c>
      <c r="X2373" s="30">
        <f t="shared" si="523"/>
        <v>0</v>
      </c>
      <c r="Y2373" s="30">
        <f t="shared" si="524"/>
        <v>28.653659999999995</v>
      </c>
      <c r="Z2373" s="30">
        <f t="shared" si="525"/>
        <v>153.33333333333331</v>
      </c>
      <c r="AA2373" s="30">
        <f t="shared" si="526"/>
        <v>2.9304029304029302</v>
      </c>
      <c r="AB2373" s="30">
        <f t="shared" si="527"/>
        <v>0</v>
      </c>
      <c r="AC2373" s="30">
        <f t="shared" si="530"/>
        <v>1168.1721037362636</v>
      </c>
    </row>
    <row r="2374" spans="1:29" x14ac:dyDescent="0.35">
      <c r="A2374" s="5">
        <v>45136.115513842589</v>
      </c>
      <c r="B2374" s="1">
        <v>1</v>
      </c>
      <c r="C2374" s="6">
        <v>665.18</v>
      </c>
      <c r="D2374" s="6">
        <v>1</v>
      </c>
      <c r="E2374" s="7" t="s">
        <v>19</v>
      </c>
      <c r="F2374" s="5">
        <v>45136.458333333336</v>
      </c>
      <c r="G2374" s="1">
        <v>1</v>
      </c>
      <c r="H2374" s="5">
        <v>45135.467843275466</v>
      </c>
      <c r="I2374" s="7" t="s">
        <v>49</v>
      </c>
      <c r="J2374" s="7"/>
      <c r="K2374" s="7" t="s">
        <v>30</v>
      </c>
      <c r="L2374" s="7" t="s">
        <v>31</v>
      </c>
      <c r="M2374" s="7" t="s">
        <v>32</v>
      </c>
      <c r="N2374" s="7" t="s">
        <v>33</v>
      </c>
      <c r="O2374" s="7" t="s">
        <v>30</v>
      </c>
      <c r="P2374" s="25">
        <f t="shared" si="531"/>
        <v>2373</v>
      </c>
      <c r="Q2374" s="28">
        <f t="shared" si="528"/>
        <v>45108</v>
      </c>
      <c r="R2374" s="28" t="str">
        <f t="shared" si="518"/>
        <v>OTA</v>
      </c>
      <c r="S2374" s="28" t="str">
        <f t="shared" si="519"/>
        <v>OTA</v>
      </c>
      <c r="T2374" s="29">
        <f t="shared" si="520"/>
        <v>7.326007326007326E-4</v>
      </c>
      <c r="U2374" s="29">
        <f t="shared" si="529"/>
        <v>7.326007326007326E-4</v>
      </c>
      <c r="V2374" s="30">
        <f t="shared" si="521"/>
        <v>99.776999999999987</v>
      </c>
      <c r="W2374" s="30">
        <f t="shared" si="522"/>
        <v>0</v>
      </c>
      <c r="X2374" s="30">
        <f t="shared" si="523"/>
        <v>0</v>
      </c>
      <c r="Y2374" s="30">
        <f t="shared" si="524"/>
        <v>11.973239999999999</v>
      </c>
      <c r="Z2374" s="30">
        <f t="shared" si="525"/>
        <v>115</v>
      </c>
      <c r="AA2374" s="30">
        <f t="shared" si="526"/>
        <v>1.4652014652014651</v>
      </c>
      <c r="AB2374" s="30">
        <f t="shared" si="527"/>
        <v>0</v>
      </c>
      <c r="AC2374" s="30">
        <f t="shared" si="530"/>
        <v>436.96455853479847</v>
      </c>
    </row>
    <row r="2375" spans="1:29" x14ac:dyDescent="0.35">
      <c r="A2375" s="5">
        <v>45135.781356238425</v>
      </c>
      <c r="B2375" s="1">
        <v>3</v>
      </c>
      <c r="C2375" s="6">
        <v>2073.21</v>
      </c>
      <c r="D2375" s="6">
        <v>1</v>
      </c>
      <c r="E2375" s="7" t="s">
        <v>19</v>
      </c>
      <c r="F2375" s="5">
        <v>45138.395061967596</v>
      </c>
      <c r="G2375" s="1">
        <v>1</v>
      </c>
      <c r="H2375" s="5">
        <v>45134.479075497686</v>
      </c>
      <c r="I2375" s="7" t="s">
        <v>49</v>
      </c>
      <c r="J2375" s="7"/>
      <c r="K2375" s="7" t="s">
        <v>30</v>
      </c>
      <c r="L2375" s="7" t="s">
        <v>31</v>
      </c>
      <c r="M2375" s="7" t="s">
        <v>32</v>
      </c>
      <c r="N2375" s="7" t="s">
        <v>33</v>
      </c>
      <c r="O2375" s="7" t="s">
        <v>30</v>
      </c>
      <c r="P2375" s="25">
        <f t="shared" si="531"/>
        <v>2374</v>
      </c>
      <c r="Q2375" s="28">
        <f t="shared" si="528"/>
        <v>45108</v>
      </c>
      <c r="R2375" s="28" t="str">
        <f t="shared" si="518"/>
        <v>OTA</v>
      </c>
      <c r="S2375" s="28" t="str">
        <f t="shared" si="519"/>
        <v>OTA</v>
      </c>
      <c r="T2375" s="29">
        <f t="shared" si="520"/>
        <v>2.1978021978021978E-3</v>
      </c>
      <c r="U2375" s="29">
        <f t="shared" si="529"/>
        <v>2.1978021978021978E-3</v>
      </c>
      <c r="V2375" s="30">
        <f t="shared" si="521"/>
        <v>310.98149999999998</v>
      </c>
      <c r="W2375" s="30">
        <f t="shared" si="522"/>
        <v>0</v>
      </c>
      <c r="X2375" s="30">
        <f t="shared" si="523"/>
        <v>0</v>
      </c>
      <c r="Y2375" s="30">
        <f t="shared" si="524"/>
        <v>37.317779999999999</v>
      </c>
      <c r="Z2375" s="30">
        <f t="shared" si="525"/>
        <v>191.66666666666666</v>
      </c>
      <c r="AA2375" s="30">
        <f t="shared" si="526"/>
        <v>4.395604395604396</v>
      </c>
      <c r="AB2375" s="30">
        <f t="shared" si="527"/>
        <v>0</v>
      </c>
      <c r="AC2375" s="30">
        <f t="shared" si="530"/>
        <v>1528.848448937729</v>
      </c>
    </row>
    <row r="2376" spans="1:29" x14ac:dyDescent="0.35">
      <c r="A2376" s="5">
        <v>45135.767952187503</v>
      </c>
      <c r="B2376" s="1">
        <v>2</v>
      </c>
      <c r="C2376" s="6">
        <v>1312.95</v>
      </c>
      <c r="D2376" s="6">
        <v>1</v>
      </c>
      <c r="E2376" s="7" t="s">
        <v>19</v>
      </c>
      <c r="F2376" s="5">
        <v>45137.391718599538</v>
      </c>
      <c r="G2376" s="1">
        <v>1</v>
      </c>
      <c r="H2376" s="5">
        <v>45134.465088356483</v>
      </c>
      <c r="I2376" s="7" t="s">
        <v>49</v>
      </c>
      <c r="J2376" s="7"/>
      <c r="K2376" s="7" t="s">
        <v>50</v>
      </c>
      <c r="L2376" s="7" t="s">
        <v>31</v>
      </c>
      <c r="M2376" s="7" t="s">
        <v>32</v>
      </c>
      <c r="N2376" s="7" t="s">
        <v>33</v>
      </c>
      <c r="O2376" s="7" t="s">
        <v>51</v>
      </c>
      <c r="P2376" s="25">
        <f t="shared" si="531"/>
        <v>2375</v>
      </c>
      <c r="Q2376" s="28">
        <f t="shared" si="528"/>
        <v>45108</v>
      </c>
      <c r="R2376" s="28" t="str">
        <f t="shared" si="518"/>
        <v>OTA</v>
      </c>
      <c r="S2376" s="28" t="str">
        <f t="shared" si="519"/>
        <v>OTA</v>
      </c>
      <c r="T2376" s="29">
        <f t="shared" si="520"/>
        <v>1.4652014652014652E-3</v>
      </c>
      <c r="U2376" s="29">
        <f t="shared" si="529"/>
        <v>1.4652014652014652E-3</v>
      </c>
      <c r="V2376" s="30">
        <f t="shared" si="521"/>
        <v>196.9425</v>
      </c>
      <c r="W2376" s="30">
        <f t="shared" si="522"/>
        <v>0</v>
      </c>
      <c r="X2376" s="30">
        <f t="shared" si="523"/>
        <v>0</v>
      </c>
      <c r="Y2376" s="30">
        <f t="shared" si="524"/>
        <v>23.633099999999999</v>
      </c>
      <c r="Z2376" s="30">
        <f t="shared" si="525"/>
        <v>153.33333333333331</v>
      </c>
      <c r="AA2376" s="30">
        <f t="shared" si="526"/>
        <v>2.9304029304029302</v>
      </c>
      <c r="AB2376" s="30">
        <f t="shared" si="527"/>
        <v>0</v>
      </c>
      <c r="AC2376" s="30">
        <f t="shared" si="530"/>
        <v>936.11066373626386</v>
      </c>
    </row>
    <row r="2377" spans="1:29" x14ac:dyDescent="0.35">
      <c r="A2377" s="5">
        <v>45135.644883113426</v>
      </c>
      <c r="B2377" s="1">
        <v>2</v>
      </c>
      <c r="C2377" s="6">
        <v>1075</v>
      </c>
      <c r="D2377" s="6">
        <v>1</v>
      </c>
      <c r="E2377" s="7" t="s">
        <v>19</v>
      </c>
      <c r="F2377" s="5">
        <v>45137.301296979167</v>
      </c>
      <c r="G2377" s="1">
        <v>1</v>
      </c>
      <c r="H2377" s="5">
        <v>45008.672707210651</v>
      </c>
      <c r="I2377" s="7" t="s">
        <v>49</v>
      </c>
      <c r="J2377" s="7"/>
      <c r="K2377" s="7" t="s">
        <v>30</v>
      </c>
      <c r="L2377" s="7" t="s">
        <v>31</v>
      </c>
      <c r="M2377" s="7" t="s">
        <v>32</v>
      </c>
      <c r="N2377" s="7" t="s">
        <v>33</v>
      </c>
      <c r="O2377" s="7" t="s">
        <v>30</v>
      </c>
      <c r="P2377" s="25">
        <f t="shared" si="531"/>
        <v>2376</v>
      </c>
      <c r="Q2377" s="28">
        <f t="shared" si="528"/>
        <v>45108</v>
      </c>
      <c r="R2377" s="28" t="str">
        <f t="shared" si="518"/>
        <v>OTA</v>
      </c>
      <c r="S2377" s="28" t="str">
        <f t="shared" si="519"/>
        <v>OTA</v>
      </c>
      <c r="T2377" s="29">
        <f t="shared" si="520"/>
        <v>1.4652014652014652E-3</v>
      </c>
      <c r="U2377" s="29">
        <f t="shared" si="529"/>
        <v>1.4652014652014652E-3</v>
      </c>
      <c r="V2377" s="30">
        <f t="shared" si="521"/>
        <v>161.25</v>
      </c>
      <c r="W2377" s="30">
        <f t="shared" si="522"/>
        <v>0</v>
      </c>
      <c r="X2377" s="30">
        <f t="shared" si="523"/>
        <v>0</v>
      </c>
      <c r="Y2377" s="30">
        <f t="shared" si="524"/>
        <v>19.349999999999998</v>
      </c>
      <c r="Z2377" s="30">
        <f t="shared" si="525"/>
        <v>153.33333333333331</v>
      </c>
      <c r="AA2377" s="30">
        <f t="shared" si="526"/>
        <v>2.9304029304029302</v>
      </c>
      <c r="AB2377" s="30">
        <f t="shared" si="527"/>
        <v>0</v>
      </c>
      <c r="AC2377" s="30">
        <f t="shared" si="530"/>
        <v>738.1362637362638</v>
      </c>
    </row>
    <row r="2378" spans="1:29" x14ac:dyDescent="0.35">
      <c r="A2378" s="5">
        <v>45136.046267245372</v>
      </c>
      <c r="B2378" s="1">
        <v>1</v>
      </c>
      <c r="C2378" s="6">
        <v>652.67999999999995</v>
      </c>
      <c r="D2378" s="6">
        <v>1</v>
      </c>
      <c r="E2378" s="7" t="s">
        <v>19</v>
      </c>
      <c r="F2378" s="5">
        <v>45136.388862129628</v>
      </c>
      <c r="G2378" s="1">
        <v>1</v>
      </c>
      <c r="H2378" s="5">
        <v>45102.832255925925</v>
      </c>
      <c r="I2378" s="7" t="s">
        <v>53</v>
      </c>
      <c r="J2378" s="7"/>
      <c r="K2378" s="7"/>
      <c r="L2378" s="7" t="s">
        <v>21</v>
      </c>
      <c r="M2378" s="7" t="s">
        <v>70</v>
      </c>
      <c r="N2378" s="7" t="s">
        <v>33</v>
      </c>
      <c r="O2378" s="7" t="s">
        <v>46</v>
      </c>
      <c r="P2378" s="25">
        <f t="shared" si="531"/>
        <v>2377</v>
      </c>
      <c r="Q2378" s="28">
        <f t="shared" si="528"/>
        <v>45108</v>
      </c>
      <c r="R2378" s="28" t="str">
        <f t="shared" si="518"/>
        <v>WEB</v>
      </c>
      <c r="S2378" s="28" t="str">
        <f t="shared" si="519"/>
        <v>WEBSITE</v>
      </c>
      <c r="T2378" s="29">
        <f t="shared" si="520"/>
        <v>1.6863406408094434E-3</v>
      </c>
      <c r="U2378" s="29">
        <f t="shared" si="529"/>
        <v>1.6863406408094434E-3</v>
      </c>
      <c r="V2378" s="30">
        <f t="shared" si="521"/>
        <v>6.5267999999999997</v>
      </c>
      <c r="W2378" s="30">
        <f t="shared" si="522"/>
        <v>50</v>
      </c>
      <c r="X2378" s="30">
        <f t="shared" si="523"/>
        <v>0</v>
      </c>
      <c r="Y2378" s="30">
        <f t="shared" si="524"/>
        <v>9.1375200000000003</v>
      </c>
      <c r="Z2378" s="30">
        <f t="shared" si="525"/>
        <v>115</v>
      </c>
      <c r="AA2378" s="30">
        <f t="shared" si="526"/>
        <v>16.863406408094434</v>
      </c>
      <c r="AB2378" s="30">
        <f t="shared" si="527"/>
        <v>0</v>
      </c>
      <c r="AC2378" s="30">
        <f t="shared" si="530"/>
        <v>455.1522735919055</v>
      </c>
    </row>
    <row r="2379" spans="1:29" x14ac:dyDescent="0.35">
      <c r="A2379" s="5">
        <v>45135.650368530092</v>
      </c>
      <c r="B2379" s="1">
        <v>4</v>
      </c>
      <c r="C2379" s="6">
        <v>3098.22</v>
      </c>
      <c r="D2379" s="6">
        <v>1</v>
      </c>
      <c r="E2379" s="7" t="s">
        <v>19</v>
      </c>
      <c r="F2379" s="5">
        <v>45139.458333333336</v>
      </c>
      <c r="G2379" s="1">
        <v>1</v>
      </c>
      <c r="H2379" s="5">
        <v>45135.494228946758</v>
      </c>
      <c r="I2379" s="7" t="s">
        <v>53</v>
      </c>
      <c r="J2379" s="7"/>
      <c r="K2379" s="7" t="s">
        <v>30</v>
      </c>
      <c r="L2379" s="7" t="s">
        <v>31</v>
      </c>
      <c r="M2379" s="7" t="s">
        <v>32</v>
      </c>
      <c r="N2379" s="7" t="s">
        <v>33</v>
      </c>
      <c r="O2379" s="7" t="s">
        <v>30</v>
      </c>
      <c r="P2379" s="25">
        <f t="shared" si="531"/>
        <v>2378</v>
      </c>
      <c r="Q2379" s="28">
        <f t="shared" si="528"/>
        <v>45108</v>
      </c>
      <c r="R2379" s="28" t="str">
        <f t="shared" si="518"/>
        <v>OTA</v>
      </c>
      <c r="S2379" s="28" t="str">
        <f t="shared" si="519"/>
        <v>OTA</v>
      </c>
      <c r="T2379" s="29">
        <f t="shared" si="520"/>
        <v>2.9304029304029304E-3</v>
      </c>
      <c r="U2379" s="29">
        <f t="shared" si="529"/>
        <v>2.9304029304029304E-3</v>
      </c>
      <c r="V2379" s="30">
        <f t="shared" si="521"/>
        <v>464.73299999999995</v>
      </c>
      <c r="W2379" s="30">
        <f t="shared" si="522"/>
        <v>0</v>
      </c>
      <c r="X2379" s="30">
        <f t="shared" si="523"/>
        <v>0</v>
      </c>
      <c r="Y2379" s="30">
        <f t="shared" si="524"/>
        <v>55.767959999999995</v>
      </c>
      <c r="Z2379" s="30">
        <f t="shared" si="525"/>
        <v>230</v>
      </c>
      <c r="AA2379" s="30">
        <f t="shared" si="526"/>
        <v>5.8608058608058604</v>
      </c>
      <c r="AB2379" s="30">
        <f t="shared" si="527"/>
        <v>0</v>
      </c>
      <c r="AC2379" s="30">
        <f t="shared" si="530"/>
        <v>2341.8582341391939</v>
      </c>
    </row>
    <row r="2380" spans="1:29" x14ac:dyDescent="0.35">
      <c r="A2380" s="5">
        <v>45136.104434872686</v>
      </c>
      <c r="B2380" s="1">
        <v>2</v>
      </c>
      <c r="C2380" s="6">
        <v>2013.97</v>
      </c>
      <c r="D2380" s="6">
        <v>1</v>
      </c>
      <c r="E2380" s="7" t="s">
        <v>19</v>
      </c>
      <c r="F2380" s="5">
        <v>45137.327245868059</v>
      </c>
      <c r="G2380" s="1">
        <v>1</v>
      </c>
      <c r="H2380" s="5">
        <v>45107.667743182872</v>
      </c>
      <c r="I2380" s="7" t="s">
        <v>53</v>
      </c>
      <c r="J2380" s="7"/>
      <c r="K2380" s="7"/>
      <c r="L2380" s="7" t="s">
        <v>21</v>
      </c>
      <c r="M2380" s="7" t="s">
        <v>70</v>
      </c>
      <c r="N2380" s="7" t="s">
        <v>28</v>
      </c>
      <c r="O2380" s="7" t="s">
        <v>46</v>
      </c>
      <c r="P2380" s="25">
        <f t="shared" si="531"/>
        <v>2379</v>
      </c>
      <c r="Q2380" s="28">
        <f t="shared" si="528"/>
        <v>45108</v>
      </c>
      <c r="R2380" s="28" t="str">
        <f t="shared" si="518"/>
        <v>WEB</v>
      </c>
      <c r="S2380" s="28" t="str">
        <f t="shared" si="519"/>
        <v>WEBSITE</v>
      </c>
      <c r="T2380" s="29">
        <f t="shared" si="520"/>
        <v>3.3726812816188868E-3</v>
      </c>
      <c r="U2380" s="29">
        <f t="shared" si="529"/>
        <v>3.3726812816188868E-3</v>
      </c>
      <c r="V2380" s="30">
        <f t="shared" si="521"/>
        <v>20.139700000000001</v>
      </c>
      <c r="W2380" s="30">
        <f t="shared" si="522"/>
        <v>50</v>
      </c>
      <c r="X2380" s="30">
        <f t="shared" si="523"/>
        <v>0</v>
      </c>
      <c r="Y2380" s="30">
        <f t="shared" si="524"/>
        <v>28.19558</v>
      </c>
      <c r="Z2380" s="30">
        <f t="shared" si="525"/>
        <v>153.33333333333331</v>
      </c>
      <c r="AA2380" s="30">
        <f t="shared" si="526"/>
        <v>33.726812816188868</v>
      </c>
      <c r="AB2380" s="30">
        <f t="shared" si="527"/>
        <v>0</v>
      </c>
      <c r="AC2380" s="30">
        <f t="shared" si="530"/>
        <v>1728.5745738504779</v>
      </c>
    </row>
    <row r="2381" spans="1:29" x14ac:dyDescent="0.35">
      <c r="A2381" s="5">
        <v>45135.685640601849</v>
      </c>
      <c r="B2381" s="1">
        <v>3</v>
      </c>
      <c r="C2381" s="6">
        <v>2233.9299999999998</v>
      </c>
      <c r="D2381" s="6">
        <v>1</v>
      </c>
      <c r="E2381" s="7" t="s">
        <v>19</v>
      </c>
      <c r="F2381" s="5">
        <v>45138.312779733795</v>
      </c>
      <c r="G2381" s="1">
        <v>1</v>
      </c>
      <c r="H2381" s="5">
        <v>45013.942839594907</v>
      </c>
      <c r="I2381" s="7" t="s">
        <v>53</v>
      </c>
      <c r="J2381" s="7"/>
      <c r="K2381" s="7" t="s">
        <v>30</v>
      </c>
      <c r="L2381" s="7" t="s">
        <v>31</v>
      </c>
      <c r="M2381" s="7" t="s">
        <v>32</v>
      </c>
      <c r="N2381" s="7" t="s">
        <v>33</v>
      </c>
      <c r="O2381" s="7" t="s">
        <v>30</v>
      </c>
      <c r="P2381" s="25">
        <f t="shared" si="531"/>
        <v>2380</v>
      </c>
      <c r="Q2381" s="28">
        <f t="shared" si="528"/>
        <v>45108</v>
      </c>
      <c r="R2381" s="28" t="str">
        <f t="shared" si="518"/>
        <v>OTA</v>
      </c>
      <c r="S2381" s="28" t="str">
        <f t="shared" si="519"/>
        <v>OTA</v>
      </c>
      <c r="T2381" s="29">
        <f t="shared" si="520"/>
        <v>2.1978021978021978E-3</v>
      </c>
      <c r="U2381" s="29">
        <f t="shared" si="529"/>
        <v>2.1978021978021978E-3</v>
      </c>
      <c r="V2381" s="30">
        <f t="shared" si="521"/>
        <v>335.08949999999999</v>
      </c>
      <c r="W2381" s="30">
        <f t="shared" si="522"/>
        <v>0</v>
      </c>
      <c r="X2381" s="30">
        <f t="shared" si="523"/>
        <v>0</v>
      </c>
      <c r="Y2381" s="30">
        <f t="shared" si="524"/>
        <v>40.210739999999994</v>
      </c>
      <c r="Z2381" s="30">
        <f t="shared" si="525"/>
        <v>191.66666666666666</v>
      </c>
      <c r="AA2381" s="30">
        <f t="shared" si="526"/>
        <v>4.395604395604396</v>
      </c>
      <c r="AB2381" s="30">
        <f t="shared" si="527"/>
        <v>0</v>
      </c>
      <c r="AC2381" s="30">
        <f t="shared" si="530"/>
        <v>1662.5674889377287</v>
      </c>
    </row>
    <row r="2382" spans="1:29" x14ac:dyDescent="0.35">
      <c r="A2382" s="5">
        <v>45135.951661087965</v>
      </c>
      <c r="B2382" s="1">
        <v>2</v>
      </c>
      <c r="C2382" s="6">
        <v>2096.4299999999998</v>
      </c>
      <c r="D2382" s="6">
        <v>1</v>
      </c>
      <c r="E2382" s="7" t="s">
        <v>19</v>
      </c>
      <c r="F2382" s="5">
        <v>45137.448989317127</v>
      </c>
      <c r="G2382" s="1">
        <v>1</v>
      </c>
      <c r="H2382" s="5">
        <v>45102.844226203706</v>
      </c>
      <c r="I2382" s="7" t="s">
        <v>53</v>
      </c>
      <c r="J2382" s="7"/>
      <c r="K2382" s="7" t="s">
        <v>30</v>
      </c>
      <c r="L2382" s="7" t="s">
        <v>31</v>
      </c>
      <c r="M2382" s="7" t="s">
        <v>32</v>
      </c>
      <c r="N2382" s="7" t="s">
        <v>33</v>
      </c>
      <c r="O2382" s="7" t="s">
        <v>30</v>
      </c>
      <c r="P2382" s="25">
        <f t="shared" si="531"/>
        <v>2381</v>
      </c>
      <c r="Q2382" s="28">
        <f t="shared" si="528"/>
        <v>45108</v>
      </c>
      <c r="R2382" s="28" t="str">
        <f t="shared" si="518"/>
        <v>OTA</v>
      </c>
      <c r="S2382" s="28" t="str">
        <f t="shared" si="519"/>
        <v>OTA</v>
      </c>
      <c r="T2382" s="29">
        <f t="shared" si="520"/>
        <v>1.4652014652014652E-3</v>
      </c>
      <c r="U2382" s="29">
        <f t="shared" si="529"/>
        <v>1.4652014652014652E-3</v>
      </c>
      <c r="V2382" s="30">
        <f t="shared" si="521"/>
        <v>314.46449999999999</v>
      </c>
      <c r="W2382" s="30">
        <f t="shared" si="522"/>
        <v>0</v>
      </c>
      <c r="X2382" s="30">
        <f t="shared" si="523"/>
        <v>0</v>
      </c>
      <c r="Y2382" s="30">
        <f t="shared" si="524"/>
        <v>37.735739999999993</v>
      </c>
      <c r="Z2382" s="30">
        <f t="shared" si="525"/>
        <v>153.33333333333331</v>
      </c>
      <c r="AA2382" s="30">
        <f t="shared" si="526"/>
        <v>2.9304029304029302</v>
      </c>
      <c r="AB2382" s="30">
        <f t="shared" si="527"/>
        <v>0</v>
      </c>
      <c r="AC2382" s="30">
        <f t="shared" si="530"/>
        <v>1587.9660237362637</v>
      </c>
    </row>
    <row r="2383" spans="1:29" x14ac:dyDescent="0.35">
      <c r="A2383" s="5">
        <v>45135.813713020834</v>
      </c>
      <c r="B2383" s="1">
        <v>4</v>
      </c>
      <c r="C2383" s="6">
        <v>2791.35</v>
      </c>
      <c r="D2383" s="6">
        <v>1</v>
      </c>
      <c r="E2383" s="7" t="s">
        <v>19</v>
      </c>
      <c r="F2383" s="5">
        <v>45139.375735381946</v>
      </c>
      <c r="G2383" s="1">
        <v>1</v>
      </c>
      <c r="H2383" s="5">
        <v>45129.921314780091</v>
      </c>
      <c r="I2383" s="7" t="s">
        <v>53</v>
      </c>
      <c r="J2383" s="7"/>
      <c r="K2383" s="7" t="s">
        <v>50</v>
      </c>
      <c r="L2383" s="7" t="s">
        <v>31</v>
      </c>
      <c r="M2383" s="7" t="s">
        <v>32</v>
      </c>
      <c r="N2383" s="7" t="s">
        <v>33</v>
      </c>
      <c r="O2383" s="7" t="s">
        <v>51</v>
      </c>
      <c r="P2383" s="25">
        <f t="shared" si="531"/>
        <v>2382</v>
      </c>
      <c r="Q2383" s="28">
        <f t="shared" si="528"/>
        <v>45108</v>
      </c>
      <c r="R2383" s="28" t="str">
        <f t="shared" si="518"/>
        <v>OTA</v>
      </c>
      <c r="S2383" s="28" t="str">
        <f t="shared" si="519"/>
        <v>OTA</v>
      </c>
      <c r="T2383" s="29">
        <f t="shared" si="520"/>
        <v>2.9304029304029304E-3</v>
      </c>
      <c r="U2383" s="29">
        <f t="shared" si="529"/>
        <v>2.9304029304029304E-3</v>
      </c>
      <c r="V2383" s="30">
        <f t="shared" si="521"/>
        <v>418.70249999999999</v>
      </c>
      <c r="W2383" s="30">
        <f t="shared" si="522"/>
        <v>0</v>
      </c>
      <c r="X2383" s="30">
        <f t="shared" si="523"/>
        <v>0</v>
      </c>
      <c r="Y2383" s="30">
        <f t="shared" si="524"/>
        <v>50.244299999999996</v>
      </c>
      <c r="Z2383" s="30">
        <f t="shared" si="525"/>
        <v>230</v>
      </c>
      <c r="AA2383" s="30">
        <f t="shared" si="526"/>
        <v>5.8608058608058604</v>
      </c>
      <c r="AB2383" s="30">
        <f t="shared" si="527"/>
        <v>0</v>
      </c>
      <c r="AC2383" s="30">
        <f t="shared" si="530"/>
        <v>2086.5423941391941</v>
      </c>
    </row>
    <row r="2384" spans="1:29" x14ac:dyDescent="0.35">
      <c r="A2384" s="5">
        <v>45136.433391423612</v>
      </c>
      <c r="B2384" s="1">
        <v>1</v>
      </c>
      <c r="C2384" s="6">
        <v>1520.78</v>
      </c>
      <c r="D2384" s="6">
        <v>1</v>
      </c>
      <c r="E2384" s="7" t="s">
        <v>19</v>
      </c>
      <c r="F2384" s="5">
        <v>45137.453968587964</v>
      </c>
      <c r="G2384" s="1">
        <v>2</v>
      </c>
      <c r="H2384" s="5">
        <v>45128.507903356483</v>
      </c>
      <c r="I2384" s="7" t="s">
        <v>20</v>
      </c>
      <c r="J2384" s="7"/>
      <c r="K2384" s="7" t="s">
        <v>35</v>
      </c>
      <c r="L2384" s="7" t="s">
        <v>31</v>
      </c>
      <c r="M2384" s="7" t="s">
        <v>34</v>
      </c>
      <c r="N2384" s="7" t="s">
        <v>33</v>
      </c>
      <c r="O2384" s="7" t="s">
        <v>37</v>
      </c>
      <c r="P2384" s="25">
        <f t="shared" si="531"/>
        <v>2383</v>
      </c>
      <c r="Q2384" s="28">
        <f t="shared" si="528"/>
        <v>45108</v>
      </c>
      <c r="R2384" s="28" t="str">
        <f t="shared" si="518"/>
        <v>OTA</v>
      </c>
      <c r="S2384" s="28" t="str">
        <f t="shared" si="519"/>
        <v>OTA</v>
      </c>
      <c r="T2384" s="29">
        <f t="shared" si="520"/>
        <v>7.326007326007326E-4</v>
      </c>
      <c r="U2384" s="29">
        <f t="shared" si="529"/>
        <v>7.326007326007326E-4</v>
      </c>
      <c r="V2384" s="30">
        <f t="shared" si="521"/>
        <v>228.11699999999999</v>
      </c>
      <c r="W2384" s="30">
        <f t="shared" si="522"/>
        <v>0</v>
      </c>
      <c r="X2384" s="30">
        <f t="shared" si="523"/>
        <v>0</v>
      </c>
      <c r="Y2384" s="30">
        <f t="shared" si="524"/>
        <v>27.374039999999997</v>
      </c>
      <c r="Z2384" s="30">
        <f t="shared" si="525"/>
        <v>115</v>
      </c>
      <c r="AA2384" s="30">
        <f t="shared" si="526"/>
        <v>1.4652014652014651</v>
      </c>
      <c r="AB2384" s="30">
        <f t="shared" si="527"/>
        <v>0</v>
      </c>
      <c r="AC2384" s="30">
        <f t="shared" si="530"/>
        <v>1148.8237585347986</v>
      </c>
    </row>
    <row r="2385" spans="1:29" x14ac:dyDescent="0.35">
      <c r="A2385" s="5">
        <v>45137.045177152781</v>
      </c>
      <c r="B2385" s="1">
        <v>2</v>
      </c>
      <c r="C2385" s="6">
        <v>2544.3200000000002</v>
      </c>
      <c r="D2385" s="6">
        <v>1</v>
      </c>
      <c r="E2385" s="7" t="s">
        <v>19</v>
      </c>
      <c r="F2385" s="5">
        <v>45138.419991238428</v>
      </c>
      <c r="G2385" s="1">
        <v>2</v>
      </c>
      <c r="H2385" s="5">
        <v>45136.508474212962</v>
      </c>
      <c r="I2385" s="7" t="s">
        <v>20</v>
      </c>
      <c r="J2385" s="7"/>
      <c r="K2385" s="7" t="s">
        <v>38</v>
      </c>
      <c r="L2385" s="7" t="s">
        <v>31</v>
      </c>
      <c r="M2385" s="7" t="s">
        <v>32</v>
      </c>
      <c r="N2385" s="7" t="s">
        <v>23</v>
      </c>
      <c r="O2385" s="7" t="s">
        <v>38</v>
      </c>
      <c r="P2385" s="25">
        <f t="shared" si="531"/>
        <v>2384</v>
      </c>
      <c r="Q2385" s="28">
        <f t="shared" si="528"/>
        <v>45108</v>
      </c>
      <c r="R2385" s="28" t="str">
        <f t="shared" si="518"/>
        <v>OTA</v>
      </c>
      <c r="S2385" s="28" t="str">
        <f t="shared" si="519"/>
        <v>OTA</v>
      </c>
      <c r="T2385" s="29">
        <f t="shared" si="520"/>
        <v>1.4652014652014652E-3</v>
      </c>
      <c r="U2385" s="29">
        <f t="shared" si="529"/>
        <v>1.4652014652014652E-3</v>
      </c>
      <c r="V2385" s="30">
        <f t="shared" si="521"/>
        <v>381.64800000000002</v>
      </c>
      <c r="W2385" s="30">
        <f t="shared" si="522"/>
        <v>0</v>
      </c>
      <c r="X2385" s="30">
        <f t="shared" si="523"/>
        <v>0</v>
      </c>
      <c r="Y2385" s="30">
        <f t="shared" si="524"/>
        <v>45.797759999999997</v>
      </c>
      <c r="Z2385" s="30">
        <f t="shared" si="525"/>
        <v>153.33333333333331</v>
      </c>
      <c r="AA2385" s="30">
        <f t="shared" si="526"/>
        <v>2.9304029304029302</v>
      </c>
      <c r="AB2385" s="30">
        <f t="shared" si="527"/>
        <v>0</v>
      </c>
      <c r="AC2385" s="30">
        <f t="shared" si="530"/>
        <v>1960.610503736264</v>
      </c>
    </row>
    <row r="2386" spans="1:29" x14ac:dyDescent="0.35">
      <c r="A2386" s="5">
        <v>45136.664293229165</v>
      </c>
      <c r="B2386" s="1">
        <v>1</v>
      </c>
      <c r="C2386" s="6">
        <v>1531.22</v>
      </c>
      <c r="D2386" s="6">
        <v>1</v>
      </c>
      <c r="E2386" s="7" t="s">
        <v>19</v>
      </c>
      <c r="F2386" s="5">
        <v>45137.413643831016</v>
      </c>
      <c r="G2386" s="1">
        <v>2</v>
      </c>
      <c r="H2386" s="5">
        <v>45133.607969687502</v>
      </c>
      <c r="I2386" s="7" t="s">
        <v>20</v>
      </c>
      <c r="J2386" s="7"/>
      <c r="K2386" s="7" t="s">
        <v>35</v>
      </c>
      <c r="L2386" s="7" t="s">
        <v>31</v>
      </c>
      <c r="M2386" s="7" t="s">
        <v>32</v>
      </c>
      <c r="N2386" s="7" t="s">
        <v>33</v>
      </c>
      <c r="O2386" s="7" t="s">
        <v>37</v>
      </c>
      <c r="P2386" s="25">
        <f t="shared" si="531"/>
        <v>2385</v>
      </c>
      <c r="Q2386" s="28">
        <f t="shared" si="528"/>
        <v>45108</v>
      </c>
      <c r="R2386" s="28" t="str">
        <f t="shared" si="518"/>
        <v>OTA</v>
      </c>
      <c r="S2386" s="28" t="str">
        <f t="shared" si="519"/>
        <v>OTA</v>
      </c>
      <c r="T2386" s="29">
        <f t="shared" si="520"/>
        <v>7.326007326007326E-4</v>
      </c>
      <c r="U2386" s="29">
        <f t="shared" si="529"/>
        <v>7.326007326007326E-4</v>
      </c>
      <c r="V2386" s="30">
        <f t="shared" si="521"/>
        <v>229.68299999999999</v>
      </c>
      <c r="W2386" s="30">
        <f t="shared" si="522"/>
        <v>0</v>
      </c>
      <c r="X2386" s="30">
        <f t="shared" si="523"/>
        <v>0</v>
      </c>
      <c r="Y2386" s="30">
        <f t="shared" si="524"/>
        <v>27.561959999999999</v>
      </c>
      <c r="Z2386" s="30">
        <f t="shared" si="525"/>
        <v>115</v>
      </c>
      <c r="AA2386" s="30">
        <f t="shared" si="526"/>
        <v>1.4652014652014651</v>
      </c>
      <c r="AB2386" s="30">
        <f t="shared" si="527"/>
        <v>0</v>
      </c>
      <c r="AC2386" s="30">
        <f t="shared" si="530"/>
        <v>1157.5098385347985</v>
      </c>
    </row>
    <row r="2387" spans="1:29" x14ac:dyDescent="0.35">
      <c r="A2387" s="5">
        <v>45136.80378065972</v>
      </c>
      <c r="B2387" s="1">
        <v>1</v>
      </c>
      <c r="C2387" s="6">
        <v>919.64</v>
      </c>
      <c r="D2387" s="6">
        <v>1</v>
      </c>
      <c r="E2387" s="7" t="s">
        <v>19</v>
      </c>
      <c r="F2387" s="5">
        <v>45137.377274375001</v>
      </c>
      <c r="G2387" s="1">
        <v>2</v>
      </c>
      <c r="H2387" s="5">
        <v>44926.722922175926</v>
      </c>
      <c r="I2387" s="7" t="s">
        <v>20</v>
      </c>
      <c r="J2387" s="7"/>
      <c r="K2387" s="7"/>
      <c r="L2387" s="7" t="s">
        <v>21</v>
      </c>
      <c r="M2387" s="7" t="s">
        <v>57</v>
      </c>
      <c r="N2387" s="7" t="s">
        <v>33</v>
      </c>
      <c r="O2387" s="7" t="s">
        <v>46</v>
      </c>
      <c r="P2387" s="25">
        <f t="shared" si="531"/>
        <v>2386</v>
      </c>
      <c r="Q2387" s="28">
        <f t="shared" si="528"/>
        <v>45108</v>
      </c>
      <c r="R2387" s="28" t="str">
        <f t="shared" si="518"/>
        <v>WEB</v>
      </c>
      <c r="S2387" s="28" t="str">
        <f t="shared" si="519"/>
        <v>WEBSITE</v>
      </c>
      <c r="T2387" s="29">
        <f t="shared" si="520"/>
        <v>1.6863406408094434E-3</v>
      </c>
      <c r="U2387" s="29">
        <f t="shared" si="529"/>
        <v>1.6863406408094434E-3</v>
      </c>
      <c r="V2387" s="30">
        <f t="shared" si="521"/>
        <v>9.1964000000000006</v>
      </c>
      <c r="W2387" s="30">
        <f t="shared" si="522"/>
        <v>50</v>
      </c>
      <c r="X2387" s="30">
        <f t="shared" si="523"/>
        <v>0</v>
      </c>
      <c r="Y2387" s="30">
        <f t="shared" si="524"/>
        <v>12.87496</v>
      </c>
      <c r="Z2387" s="30">
        <f t="shared" si="525"/>
        <v>115</v>
      </c>
      <c r="AA2387" s="30">
        <f t="shared" si="526"/>
        <v>16.863406408094434</v>
      </c>
      <c r="AB2387" s="30">
        <f t="shared" si="527"/>
        <v>0</v>
      </c>
      <c r="AC2387" s="30">
        <f t="shared" si="530"/>
        <v>715.70523359190554</v>
      </c>
    </row>
    <row r="2388" spans="1:29" x14ac:dyDescent="0.35">
      <c r="A2388" s="5">
        <v>45136.686685162036</v>
      </c>
      <c r="B2388" s="1">
        <v>3</v>
      </c>
      <c r="C2388" s="6">
        <v>4201.5600000000004</v>
      </c>
      <c r="D2388" s="6">
        <v>1</v>
      </c>
      <c r="E2388" s="7" t="s">
        <v>19</v>
      </c>
      <c r="F2388" s="5">
        <v>45139.319993703706</v>
      </c>
      <c r="G2388" s="1">
        <v>2</v>
      </c>
      <c r="H2388" s="5">
        <v>45077.956035057869</v>
      </c>
      <c r="I2388" s="7" t="s">
        <v>20</v>
      </c>
      <c r="J2388" s="7"/>
      <c r="K2388" s="7" t="s">
        <v>35</v>
      </c>
      <c r="L2388" s="7" t="s">
        <v>31</v>
      </c>
      <c r="M2388" s="7" t="s">
        <v>34</v>
      </c>
      <c r="N2388" s="7" t="s">
        <v>33</v>
      </c>
      <c r="O2388" s="7" t="s">
        <v>35</v>
      </c>
      <c r="P2388" s="25">
        <f t="shared" si="531"/>
        <v>2387</v>
      </c>
      <c r="Q2388" s="28">
        <f t="shared" si="528"/>
        <v>45108</v>
      </c>
      <c r="R2388" s="28" t="str">
        <f t="shared" si="518"/>
        <v>OTA</v>
      </c>
      <c r="S2388" s="28" t="str">
        <f t="shared" si="519"/>
        <v>OTA</v>
      </c>
      <c r="T2388" s="29">
        <f t="shared" si="520"/>
        <v>2.1978021978021978E-3</v>
      </c>
      <c r="U2388" s="29">
        <f t="shared" si="529"/>
        <v>2.1978021978021978E-3</v>
      </c>
      <c r="V2388" s="30">
        <f t="shared" si="521"/>
        <v>630.23400000000004</v>
      </c>
      <c r="W2388" s="30">
        <f t="shared" si="522"/>
        <v>0</v>
      </c>
      <c r="X2388" s="30">
        <f t="shared" si="523"/>
        <v>0</v>
      </c>
      <c r="Y2388" s="30">
        <f t="shared" si="524"/>
        <v>75.628079999999997</v>
      </c>
      <c r="Z2388" s="30">
        <f t="shared" si="525"/>
        <v>191.66666666666666</v>
      </c>
      <c r="AA2388" s="30">
        <f t="shared" si="526"/>
        <v>4.395604395604396</v>
      </c>
      <c r="AB2388" s="30">
        <f t="shared" si="527"/>
        <v>0</v>
      </c>
      <c r="AC2388" s="30">
        <f t="shared" si="530"/>
        <v>3299.6356489377295</v>
      </c>
    </row>
    <row r="2389" spans="1:29" x14ac:dyDescent="0.35">
      <c r="A2389" s="5">
        <v>45136.762884131946</v>
      </c>
      <c r="B2389" s="1">
        <v>1</v>
      </c>
      <c r="C2389" s="6">
        <v>1509.68</v>
      </c>
      <c r="D2389" s="6">
        <v>1</v>
      </c>
      <c r="E2389" s="7" t="s">
        <v>19</v>
      </c>
      <c r="F2389" s="5">
        <v>45137.458333333336</v>
      </c>
      <c r="G2389" s="1">
        <v>1</v>
      </c>
      <c r="H2389" s="5">
        <v>45091.699127546293</v>
      </c>
      <c r="I2389" s="7" t="s">
        <v>20</v>
      </c>
      <c r="J2389" s="7"/>
      <c r="K2389" s="7"/>
      <c r="L2389" s="7" t="s">
        <v>21</v>
      </c>
      <c r="M2389" s="7" t="s">
        <v>45</v>
      </c>
      <c r="N2389" s="7" t="s">
        <v>28</v>
      </c>
      <c r="O2389" s="7" t="s">
        <v>46</v>
      </c>
      <c r="P2389" s="25">
        <f t="shared" si="531"/>
        <v>2388</v>
      </c>
      <c r="Q2389" s="28">
        <f t="shared" si="528"/>
        <v>45108</v>
      </c>
      <c r="R2389" s="28" t="str">
        <f t="shared" si="518"/>
        <v>WEB</v>
      </c>
      <c r="S2389" s="28" t="str">
        <f t="shared" si="519"/>
        <v>WEBSITE</v>
      </c>
      <c r="T2389" s="29">
        <f t="shared" si="520"/>
        <v>1.6863406408094434E-3</v>
      </c>
      <c r="U2389" s="29">
        <f t="shared" si="529"/>
        <v>1.6863406408094434E-3</v>
      </c>
      <c r="V2389" s="30">
        <f t="shared" si="521"/>
        <v>15.096800000000002</v>
      </c>
      <c r="W2389" s="30">
        <f t="shared" si="522"/>
        <v>50</v>
      </c>
      <c r="X2389" s="30">
        <f t="shared" si="523"/>
        <v>0</v>
      </c>
      <c r="Y2389" s="30">
        <f t="shared" si="524"/>
        <v>21.13552</v>
      </c>
      <c r="Z2389" s="30">
        <f t="shared" si="525"/>
        <v>115</v>
      </c>
      <c r="AA2389" s="30">
        <f t="shared" si="526"/>
        <v>16.863406408094434</v>
      </c>
      <c r="AB2389" s="30">
        <f t="shared" si="527"/>
        <v>0</v>
      </c>
      <c r="AC2389" s="30">
        <f t="shared" si="530"/>
        <v>1291.5842735919057</v>
      </c>
    </row>
    <row r="2390" spans="1:29" x14ac:dyDescent="0.35">
      <c r="A2390" s="5">
        <v>45136.764345902775</v>
      </c>
      <c r="B2390" s="1">
        <v>1</v>
      </c>
      <c r="C2390" s="6">
        <v>1509.68</v>
      </c>
      <c r="D2390" s="6">
        <v>1</v>
      </c>
      <c r="E2390" s="7" t="s">
        <v>19</v>
      </c>
      <c r="F2390" s="5">
        <v>45137.458333333336</v>
      </c>
      <c r="G2390" s="1">
        <v>1</v>
      </c>
      <c r="H2390" s="5">
        <v>45091.699127557869</v>
      </c>
      <c r="I2390" s="7" t="s">
        <v>20</v>
      </c>
      <c r="J2390" s="7"/>
      <c r="K2390" s="7"/>
      <c r="L2390" s="7" t="s">
        <v>21</v>
      </c>
      <c r="M2390" s="7" t="s">
        <v>45</v>
      </c>
      <c r="N2390" s="7" t="s">
        <v>28</v>
      </c>
      <c r="O2390" s="7" t="s">
        <v>46</v>
      </c>
      <c r="P2390" s="25">
        <f t="shared" si="531"/>
        <v>2389</v>
      </c>
      <c r="Q2390" s="28">
        <f t="shared" si="528"/>
        <v>45108</v>
      </c>
      <c r="R2390" s="28" t="str">
        <f t="shared" si="518"/>
        <v>WEB</v>
      </c>
      <c r="S2390" s="28" t="str">
        <f t="shared" si="519"/>
        <v>WEBSITE</v>
      </c>
      <c r="T2390" s="29">
        <f t="shared" si="520"/>
        <v>1.6863406408094434E-3</v>
      </c>
      <c r="U2390" s="29">
        <f t="shared" si="529"/>
        <v>1.6863406408094434E-3</v>
      </c>
      <c r="V2390" s="30">
        <f t="shared" si="521"/>
        <v>15.096800000000002</v>
      </c>
      <c r="W2390" s="30">
        <f t="shared" si="522"/>
        <v>50</v>
      </c>
      <c r="X2390" s="30">
        <f t="shared" si="523"/>
        <v>0</v>
      </c>
      <c r="Y2390" s="30">
        <f t="shared" si="524"/>
        <v>21.13552</v>
      </c>
      <c r="Z2390" s="30">
        <f t="shared" si="525"/>
        <v>115</v>
      </c>
      <c r="AA2390" s="30">
        <f t="shared" si="526"/>
        <v>16.863406408094434</v>
      </c>
      <c r="AB2390" s="30">
        <f t="shared" si="527"/>
        <v>0</v>
      </c>
      <c r="AC2390" s="30">
        <f t="shared" si="530"/>
        <v>1291.5842735919057</v>
      </c>
    </row>
    <row r="2391" spans="1:29" x14ac:dyDescent="0.35">
      <c r="A2391" s="5">
        <v>45136.548587245372</v>
      </c>
      <c r="B2391" s="1">
        <v>3</v>
      </c>
      <c r="C2391" s="6">
        <v>4533.16</v>
      </c>
      <c r="D2391" s="6">
        <v>1</v>
      </c>
      <c r="E2391" s="7" t="s">
        <v>19</v>
      </c>
      <c r="F2391" s="5">
        <v>45139.248431423614</v>
      </c>
      <c r="G2391" s="1">
        <v>2</v>
      </c>
      <c r="H2391" s="5">
        <v>45043.254989224537</v>
      </c>
      <c r="I2391" s="7" t="s">
        <v>20</v>
      </c>
      <c r="J2391" s="7"/>
      <c r="K2391" s="7" t="s">
        <v>35</v>
      </c>
      <c r="L2391" s="7" t="s">
        <v>31</v>
      </c>
      <c r="M2391" s="7" t="s">
        <v>32</v>
      </c>
      <c r="N2391" s="7" t="s">
        <v>33</v>
      </c>
      <c r="O2391" s="7" t="s">
        <v>35</v>
      </c>
      <c r="P2391" s="25">
        <f t="shared" si="531"/>
        <v>2390</v>
      </c>
      <c r="Q2391" s="28">
        <f t="shared" si="528"/>
        <v>45108</v>
      </c>
      <c r="R2391" s="28" t="str">
        <f t="shared" si="518"/>
        <v>OTA</v>
      </c>
      <c r="S2391" s="28" t="str">
        <f t="shared" si="519"/>
        <v>OTA</v>
      </c>
      <c r="T2391" s="29">
        <f t="shared" si="520"/>
        <v>2.1978021978021978E-3</v>
      </c>
      <c r="U2391" s="29">
        <f t="shared" si="529"/>
        <v>2.1978021978021978E-3</v>
      </c>
      <c r="V2391" s="30">
        <f t="shared" si="521"/>
        <v>679.97399999999993</v>
      </c>
      <c r="W2391" s="30">
        <f t="shared" si="522"/>
        <v>0</v>
      </c>
      <c r="X2391" s="30">
        <f t="shared" si="523"/>
        <v>0</v>
      </c>
      <c r="Y2391" s="30">
        <f t="shared" si="524"/>
        <v>81.596879999999985</v>
      </c>
      <c r="Z2391" s="30">
        <f t="shared" si="525"/>
        <v>191.66666666666666</v>
      </c>
      <c r="AA2391" s="30">
        <f t="shared" si="526"/>
        <v>4.395604395604396</v>
      </c>
      <c r="AB2391" s="30">
        <f t="shared" si="527"/>
        <v>0</v>
      </c>
      <c r="AC2391" s="30">
        <f t="shared" si="530"/>
        <v>3575.526848937729</v>
      </c>
    </row>
    <row r="2392" spans="1:29" x14ac:dyDescent="0.35">
      <c r="A2392" s="5">
        <v>45136.310845868058</v>
      </c>
      <c r="B2392" s="1">
        <v>1</v>
      </c>
      <c r="C2392" s="6">
        <v>1151.8399999999999</v>
      </c>
      <c r="D2392" s="6">
        <v>1</v>
      </c>
      <c r="E2392" s="7" t="s">
        <v>19</v>
      </c>
      <c r="F2392" s="5">
        <v>45137.309119641206</v>
      </c>
      <c r="G2392" s="1">
        <v>2</v>
      </c>
      <c r="H2392" s="5">
        <v>44997.872730648145</v>
      </c>
      <c r="I2392" s="7" t="s">
        <v>20</v>
      </c>
      <c r="J2392" s="7"/>
      <c r="K2392" s="7" t="s">
        <v>35</v>
      </c>
      <c r="L2392" s="7" t="s">
        <v>31</v>
      </c>
      <c r="M2392" s="7" t="s">
        <v>32</v>
      </c>
      <c r="N2392" s="7" t="s">
        <v>33</v>
      </c>
      <c r="O2392" s="7" t="s">
        <v>35</v>
      </c>
      <c r="P2392" s="25">
        <f t="shared" si="531"/>
        <v>2391</v>
      </c>
      <c r="Q2392" s="28">
        <f t="shared" si="528"/>
        <v>45108</v>
      </c>
      <c r="R2392" s="28" t="str">
        <f t="shared" si="518"/>
        <v>OTA</v>
      </c>
      <c r="S2392" s="28" t="str">
        <f t="shared" si="519"/>
        <v>OTA</v>
      </c>
      <c r="T2392" s="29">
        <f t="shared" si="520"/>
        <v>7.326007326007326E-4</v>
      </c>
      <c r="U2392" s="29">
        <f t="shared" si="529"/>
        <v>7.326007326007326E-4</v>
      </c>
      <c r="V2392" s="30">
        <f t="shared" si="521"/>
        <v>172.77599999999998</v>
      </c>
      <c r="W2392" s="30">
        <f t="shared" si="522"/>
        <v>0</v>
      </c>
      <c r="X2392" s="30">
        <f t="shared" si="523"/>
        <v>0</v>
      </c>
      <c r="Y2392" s="30">
        <f t="shared" si="524"/>
        <v>20.733119999999996</v>
      </c>
      <c r="Z2392" s="30">
        <f t="shared" si="525"/>
        <v>115</v>
      </c>
      <c r="AA2392" s="30">
        <f t="shared" si="526"/>
        <v>1.4652014652014651</v>
      </c>
      <c r="AB2392" s="30">
        <f t="shared" si="527"/>
        <v>0</v>
      </c>
      <c r="AC2392" s="30">
        <f t="shared" si="530"/>
        <v>841.86567853479846</v>
      </c>
    </row>
    <row r="2393" spans="1:29" x14ac:dyDescent="0.35">
      <c r="A2393" s="5">
        <v>45136.61752482639</v>
      </c>
      <c r="B2393" s="1">
        <v>1</v>
      </c>
      <c r="C2393" s="6">
        <v>1107.1400000000001</v>
      </c>
      <c r="D2393" s="6">
        <v>1</v>
      </c>
      <c r="E2393" s="7" t="s">
        <v>19</v>
      </c>
      <c r="F2393" s="5">
        <v>45137.336009513892</v>
      </c>
      <c r="G2393" s="1">
        <v>2</v>
      </c>
      <c r="H2393" s="5">
        <v>44908.099006990742</v>
      </c>
      <c r="I2393" s="7" t="s">
        <v>20</v>
      </c>
      <c r="J2393" s="7"/>
      <c r="K2393" s="7"/>
      <c r="L2393" s="7" t="s">
        <v>21</v>
      </c>
      <c r="M2393" s="7" t="s">
        <v>55</v>
      </c>
      <c r="N2393" s="7" t="s">
        <v>23</v>
      </c>
      <c r="O2393" s="7" t="s">
        <v>46</v>
      </c>
      <c r="P2393" s="25">
        <f t="shared" si="531"/>
        <v>2392</v>
      </c>
      <c r="Q2393" s="28">
        <f t="shared" si="528"/>
        <v>45108</v>
      </c>
      <c r="R2393" s="28" t="str">
        <f t="shared" si="518"/>
        <v>WEB</v>
      </c>
      <c r="S2393" s="28" t="str">
        <f t="shared" si="519"/>
        <v>WEBSITE</v>
      </c>
      <c r="T2393" s="29">
        <f t="shared" si="520"/>
        <v>1.6863406408094434E-3</v>
      </c>
      <c r="U2393" s="29">
        <f t="shared" si="529"/>
        <v>1.6863406408094434E-3</v>
      </c>
      <c r="V2393" s="30">
        <f t="shared" si="521"/>
        <v>11.071400000000001</v>
      </c>
      <c r="W2393" s="30">
        <f t="shared" si="522"/>
        <v>50</v>
      </c>
      <c r="X2393" s="30">
        <f t="shared" si="523"/>
        <v>0</v>
      </c>
      <c r="Y2393" s="30">
        <f t="shared" si="524"/>
        <v>15.499960000000002</v>
      </c>
      <c r="Z2393" s="30">
        <f t="shared" si="525"/>
        <v>115</v>
      </c>
      <c r="AA2393" s="30">
        <f t="shared" si="526"/>
        <v>16.863406408094434</v>
      </c>
      <c r="AB2393" s="30">
        <f t="shared" si="527"/>
        <v>0</v>
      </c>
      <c r="AC2393" s="30">
        <f t="shared" si="530"/>
        <v>898.70523359190565</v>
      </c>
    </row>
    <row r="2394" spans="1:29" x14ac:dyDescent="0.35">
      <c r="A2394" s="5">
        <v>45136.621747939818</v>
      </c>
      <c r="B2394" s="1">
        <v>1</v>
      </c>
      <c r="C2394" s="6">
        <v>1509.68</v>
      </c>
      <c r="D2394" s="6">
        <v>1</v>
      </c>
      <c r="E2394" s="7" t="s">
        <v>19</v>
      </c>
      <c r="F2394" s="5">
        <v>45137.456680057869</v>
      </c>
      <c r="G2394" s="1">
        <v>2</v>
      </c>
      <c r="H2394" s="5">
        <v>45091.696247499996</v>
      </c>
      <c r="I2394" s="7" t="s">
        <v>20</v>
      </c>
      <c r="J2394" s="7"/>
      <c r="K2394" s="7"/>
      <c r="L2394" s="7" t="s">
        <v>21</v>
      </c>
      <c r="M2394" s="7" t="s">
        <v>45</v>
      </c>
      <c r="N2394" s="7" t="s">
        <v>33</v>
      </c>
      <c r="O2394" s="7" t="s">
        <v>46</v>
      </c>
      <c r="P2394" s="25">
        <f t="shared" si="531"/>
        <v>2393</v>
      </c>
      <c r="Q2394" s="28">
        <f t="shared" si="528"/>
        <v>45108</v>
      </c>
      <c r="R2394" s="28" t="str">
        <f t="shared" si="518"/>
        <v>WEB</v>
      </c>
      <c r="S2394" s="28" t="str">
        <f t="shared" si="519"/>
        <v>WEBSITE</v>
      </c>
      <c r="T2394" s="29">
        <f t="shared" si="520"/>
        <v>1.6863406408094434E-3</v>
      </c>
      <c r="U2394" s="29">
        <f t="shared" si="529"/>
        <v>1.6863406408094434E-3</v>
      </c>
      <c r="V2394" s="30">
        <f t="shared" si="521"/>
        <v>15.096800000000002</v>
      </c>
      <c r="W2394" s="30">
        <f t="shared" si="522"/>
        <v>50</v>
      </c>
      <c r="X2394" s="30">
        <f t="shared" si="523"/>
        <v>0</v>
      </c>
      <c r="Y2394" s="30">
        <f t="shared" si="524"/>
        <v>21.13552</v>
      </c>
      <c r="Z2394" s="30">
        <f t="shared" si="525"/>
        <v>115</v>
      </c>
      <c r="AA2394" s="30">
        <f t="shared" si="526"/>
        <v>16.863406408094434</v>
      </c>
      <c r="AB2394" s="30">
        <f t="shared" si="527"/>
        <v>0</v>
      </c>
      <c r="AC2394" s="30">
        <f t="shared" si="530"/>
        <v>1291.5842735919057</v>
      </c>
    </row>
    <row r="2395" spans="1:29" x14ac:dyDescent="0.35">
      <c r="A2395" s="5">
        <v>45136.763258252315</v>
      </c>
      <c r="B2395" s="1">
        <v>1</v>
      </c>
      <c r="C2395" s="6">
        <v>1623.89</v>
      </c>
      <c r="D2395" s="6">
        <v>1</v>
      </c>
      <c r="E2395" s="7" t="s">
        <v>19</v>
      </c>
      <c r="F2395" s="5">
        <v>45137.455321296293</v>
      </c>
      <c r="G2395" s="1">
        <v>2</v>
      </c>
      <c r="H2395" s="5">
        <v>45091.687831030089</v>
      </c>
      <c r="I2395" s="7" t="s">
        <v>41</v>
      </c>
      <c r="J2395" s="7"/>
      <c r="K2395" s="7"/>
      <c r="L2395" s="7" t="s">
        <v>21</v>
      </c>
      <c r="M2395" s="7" t="s">
        <v>45</v>
      </c>
      <c r="N2395" s="7" t="s">
        <v>28</v>
      </c>
      <c r="O2395" s="7" t="s">
        <v>46</v>
      </c>
      <c r="P2395" s="25">
        <f t="shared" si="531"/>
        <v>2394</v>
      </c>
      <c r="Q2395" s="28">
        <f t="shared" si="528"/>
        <v>45108</v>
      </c>
      <c r="R2395" s="28" t="str">
        <f t="shared" si="518"/>
        <v>WEB</v>
      </c>
      <c r="S2395" s="28" t="str">
        <f t="shared" si="519"/>
        <v>WEBSITE</v>
      </c>
      <c r="T2395" s="29">
        <f t="shared" si="520"/>
        <v>1.6863406408094434E-3</v>
      </c>
      <c r="U2395" s="29">
        <f t="shared" si="529"/>
        <v>1.6863406408094434E-3</v>
      </c>
      <c r="V2395" s="30">
        <f t="shared" si="521"/>
        <v>16.238900000000001</v>
      </c>
      <c r="W2395" s="30">
        <f t="shared" si="522"/>
        <v>50</v>
      </c>
      <c r="X2395" s="30">
        <f t="shared" si="523"/>
        <v>0</v>
      </c>
      <c r="Y2395" s="30">
        <f t="shared" si="524"/>
        <v>22.734460000000002</v>
      </c>
      <c r="Z2395" s="30">
        <f t="shared" si="525"/>
        <v>115</v>
      </c>
      <c r="AA2395" s="30">
        <f t="shared" si="526"/>
        <v>16.863406408094434</v>
      </c>
      <c r="AB2395" s="30">
        <f t="shared" si="527"/>
        <v>0</v>
      </c>
      <c r="AC2395" s="30">
        <f t="shared" si="530"/>
        <v>1403.0532335919056</v>
      </c>
    </row>
    <row r="2396" spans="1:29" x14ac:dyDescent="0.35">
      <c r="A2396" s="5">
        <v>45136.939852442127</v>
      </c>
      <c r="B2396" s="1">
        <v>5</v>
      </c>
      <c r="C2396" s="6">
        <v>6973.57</v>
      </c>
      <c r="D2396" s="6">
        <v>1</v>
      </c>
      <c r="E2396" s="7" t="s">
        <v>19</v>
      </c>
      <c r="F2396" s="5">
        <v>45141.448298831019</v>
      </c>
      <c r="G2396" s="1">
        <v>2</v>
      </c>
      <c r="H2396" s="5">
        <v>45118.814572546296</v>
      </c>
      <c r="I2396" s="7" t="s">
        <v>41</v>
      </c>
      <c r="J2396" s="7"/>
      <c r="K2396" s="7" t="s">
        <v>60</v>
      </c>
      <c r="L2396" s="7" t="s">
        <v>21</v>
      </c>
      <c r="M2396" s="7" t="s">
        <v>22</v>
      </c>
      <c r="N2396" s="7" t="s">
        <v>28</v>
      </c>
      <c r="O2396" s="7" t="s">
        <v>61</v>
      </c>
      <c r="P2396" s="25">
        <f t="shared" si="531"/>
        <v>2395</v>
      </c>
      <c r="Q2396" s="28">
        <f t="shared" si="528"/>
        <v>45108</v>
      </c>
      <c r="R2396" s="28" t="str">
        <f t="shared" si="518"/>
        <v>WEB</v>
      </c>
      <c r="S2396" s="28" t="str">
        <f t="shared" si="519"/>
        <v>META</v>
      </c>
      <c r="T2396" s="29">
        <f t="shared" si="520"/>
        <v>8.4317032040472171E-3</v>
      </c>
      <c r="U2396" s="29">
        <f t="shared" si="529"/>
        <v>8.4317032040472171E-3</v>
      </c>
      <c r="V2396" s="30">
        <f t="shared" si="521"/>
        <v>0</v>
      </c>
      <c r="W2396" s="30">
        <f t="shared" si="522"/>
        <v>0</v>
      </c>
      <c r="X2396" s="30">
        <f t="shared" si="523"/>
        <v>0</v>
      </c>
      <c r="Y2396" s="30">
        <f t="shared" si="524"/>
        <v>125.52425999999998</v>
      </c>
      <c r="Z2396" s="30">
        <f t="shared" si="525"/>
        <v>268.33333333333331</v>
      </c>
      <c r="AA2396" s="30">
        <f t="shared" si="526"/>
        <v>0</v>
      </c>
      <c r="AB2396" s="30">
        <f t="shared" si="527"/>
        <v>0</v>
      </c>
      <c r="AC2396" s="30">
        <f t="shared" si="530"/>
        <v>6579.7124066666665</v>
      </c>
    </row>
    <row r="2397" spans="1:29" x14ac:dyDescent="0.35">
      <c r="A2397" s="5">
        <v>45136.70902465278</v>
      </c>
      <c r="B2397" s="1">
        <v>2</v>
      </c>
      <c r="C2397" s="6">
        <v>1785.72</v>
      </c>
      <c r="D2397" s="6">
        <v>1</v>
      </c>
      <c r="E2397" s="7" t="s">
        <v>19</v>
      </c>
      <c r="F2397" s="5">
        <v>45138.458333333336</v>
      </c>
      <c r="G2397" s="1">
        <v>2</v>
      </c>
      <c r="H2397" s="5">
        <v>45073.533328229169</v>
      </c>
      <c r="I2397" s="7" t="s">
        <v>41</v>
      </c>
      <c r="J2397" s="7"/>
      <c r="K2397" s="7"/>
      <c r="L2397" s="7" t="s">
        <v>21</v>
      </c>
      <c r="M2397" s="7" t="s">
        <v>52</v>
      </c>
      <c r="N2397" s="7" t="s">
        <v>28</v>
      </c>
      <c r="O2397" s="7" t="s">
        <v>13</v>
      </c>
      <c r="P2397" s="25">
        <f t="shared" si="531"/>
        <v>2396</v>
      </c>
      <c r="Q2397" s="28">
        <f t="shared" si="528"/>
        <v>45108</v>
      </c>
      <c r="R2397" s="28" t="str">
        <f t="shared" si="518"/>
        <v>WEB</v>
      </c>
      <c r="S2397" s="28" t="str">
        <f t="shared" si="519"/>
        <v>OFFLINE</v>
      </c>
      <c r="T2397" s="29">
        <f t="shared" si="520"/>
        <v>3.3726812816188868E-3</v>
      </c>
      <c r="U2397" s="29">
        <f t="shared" si="529"/>
        <v>3.3726812816188868E-3</v>
      </c>
      <c r="V2397" s="30">
        <f t="shared" si="521"/>
        <v>0</v>
      </c>
      <c r="W2397" s="30">
        <f t="shared" si="522"/>
        <v>0</v>
      </c>
      <c r="X2397" s="30">
        <f t="shared" si="523"/>
        <v>0</v>
      </c>
      <c r="Y2397" s="30">
        <f t="shared" si="524"/>
        <v>25.000080000000001</v>
      </c>
      <c r="Z2397" s="30">
        <f t="shared" si="525"/>
        <v>153.33333333333331</v>
      </c>
      <c r="AA2397" s="30">
        <f t="shared" si="526"/>
        <v>0</v>
      </c>
      <c r="AB2397" s="30">
        <f t="shared" si="527"/>
        <v>0</v>
      </c>
      <c r="AC2397" s="30">
        <f t="shared" si="530"/>
        <v>1607.3865866666667</v>
      </c>
    </row>
    <row r="2398" spans="1:29" x14ac:dyDescent="0.35">
      <c r="A2398" s="5">
        <v>45136.753705925927</v>
      </c>
      <c r="B2398" s="1">
        <v>2</v>
      </c>
      <c r="C2398" s="6">
        <v>3104.46</v>
      </c>
      <c r="D2398" s="6">
        <v>1</v>
      </c>
      <c r="E2398" s="7" t="s">
        <v>19</v>
      </c>
      <c r="F2398" s="5">
        <v>45138.394895277779</v>
      </c>
      <c r="G2398" s="1">
        <v>2</v>
      </c>
      <c r="H2398" s="5">
        <v>45135.906728240741</v>
      </c>
      <c r="I2398" s="7" t="s">
        <v>41</v>
      </c>
      <c r="J2398" s="7"/>
      <c r="K2398" s="7" t="s">
        <v>35</v>
      </c>
      <c r="L2398" s="7" t="s">
        <v>31</v>
      </c>
      <c r="M2398" s="7" t="s">
        <v>32</v>
      </c>
      <c r="N2398" s="7" t="s">
        <v>33</v>
      </c>
      <c r="O2398" s="7" t="s">
        <v>35</v>
      </c>
      <c r="P2398" s="25">
        <f t="shared" si="531"/>
        <v>2397</v>
      </c>
      <c r="Q2398" s="28">
        <f t="shared" si="528"/>
        <v>45108</v>
      </c>
      <c r="R2398" s="28" t="str">
        <f t="shared" si="518"/>
        <v>OTA</v>
      </c>
      <c r="S2398" s="28" t="str">
        <f t="shared" si="519"/>
        <v>OTA</v>
      </c>
      <c r="T2398" s="29">
        <f t="shared" si="520"/>
        <v>1.4652014652014652E-3</v>
      </c>
      <c r="U2398" s="29">
        <f t="shared" si="529"/>
        <v>1.4652014652014652E-3</v>
      </c>
      <c r="V2398" s="30">
        <f t="shared" si="521"/>
        <v>465.66899999999998</v>
      </c>
      <c r="W2398" s="30">
        <f t="shared" si="522"/>
        <v>0</v>
      </c>
      <c r="X2398" s="30">
        <f t="shared" si="523"/>
        <v>0</v>
      </c>
      <c r="Y2398" s="30">
        <f t="shared" si="524"/>
        <v>55.880279999999999</v>
      </c>
      <c r="Z2398" s="30">
        <f t="shared" si="525"/>
        <v>153.33333333333331</v>
      </c>
      <c r="AA2398" s="30">
        <f t="shared" si="526"/>
        <v>2.9304029304029302</v>
      </c>
      <c r="AB2398" s="30">
        <f t="shared" si="527"/>
        <v>0</v>
      </c>
      <c r="AC2398" s="30">
        <f t="shared" si="530"/>
        <v>2426.6469837362638</v>
      </c>
    </row>
    <row r="2399" spans="1:29" x14ac:dyDescent="0.35">
      <c r="A2399" s="5">
        <v>45136.627528553239</v>
      </c>
      <c r="B2399" s="1">
        <v>2</v>
      </c>
      <c r="C2399" s="6">
        <v>2412.14</v>
      </c>
      <c r="D2399" s="6">
        <v>1</v>
      </c>
      <c r="E2399" s="7" t="s">
        <v>19</v>
      </c>
      <c r="F2399" s="5">
        <v>45138.416666666664</v>
      </c>
      <c r="G2399" s="1">
        <v>2</v>
      </c>
      <c r="H2399" s="5">
        <v>45135.861147743053</v>
      </c>
      <c r="I2399" s="7" t="s">
        <v>41</v>
      </c>
      <c r="J2399" s="7"/>
      <c r="K2399" s="7"/>
      <c r="L2399" s="7" t="s">
        <v>21</v>
      </c>
      <c r="M2399" s="7" t="s">
        <v>99</v>
      </c>
      <c r="N2399" s="7" t="s">
        <v>28</v>
      </c>
      <c r="O2399" s="7" t="s">
        <v>46</v>
      </c>
      <c r="P2399" s="25">
        <f t="shared" si="531"/>
        <v>2398</v>
      </c>
      <c r="Q2399" s="28">
        <f t="shared" si="528"/>
        <v>45108</v>
      </c>
      <c r="R2399" s="28" t="str">
        <f t="shared" si="518"/>
        <v>WEB</v>
      </c>
      <c r="S2399" s="28" t="str">
        <f t="shared" si="519"/>
        <v>WEBSITE</v>
      </c>
      <c r="T2399" s="29">
        <f t="shared" si="520"/>
        <v>3.3726812816188868E-3</v>
      </c>
      <c r="U2399" s="29">
        <f t="shared" si="529"/>
        <v>3.3726812816188868E-3</v>
      </c>
      <c r="V2399" s="30">
        <f t="shared" si="521"/>
        <v>24.121399999999998</v>
      </c>
      <c r="W2399" s="30">
        <f t="shared" si="522"/>
        <v>50</v>
      </c>
      <c r="X2399" s="30">
        <f t="shared" si="523"/>
        <v>0</v>
      </c>
      <c r="Y2399" s="30">
        <f t="shared" si="524"/>
        <v>33.769959999999998</v>
      </c>
      <c r="Z2399" s="30">
        <f t="shared" si="525"/>
        <v>153.33333333333331</v>
      </c>
      <c r="AA2399" s="30">
        <f t="shared" si="526"/>
        <v>33.726812816188868</v>
      </c>
      <c r="AB2399" s="30">
        <f t="shared" si="527"/>
        <v>0</v>
      </c>
      <c r="AC2399" s="30">
        <f t="shared" si="530"/>
        <v>2117.1884938504777</v>
      </c>
    </row>
    <row r="2400" spans="1:29" x14ac:dyDescent="0.35">
      <c r="A2400" s="5">
        <v>45136.723562291663</v>
      </c>
      <c r="B2400" s="1">
        <v>2</v>
      </c>
      <c r="C2400" s="6">
        <v>3401.81</v>
      </c>
      <c r="D2400" s="6">
        <v>1</v>
      </c>
      <c r="E2400" s="7" t="s">
        <v>19</v>
      </c>
      <c r="F2400" s="5">
        <v>45138.333333333336</v>
      </c>
      <c r="G2400" s="1">
        <v>2</v>
      </c>
      <c r="H2400" s="5">
        <v>45109.774584953702</v>
      </c>
      <c r="I2400" s="7" t="s">
        <v>41</v>
      </c>
      <c r="J2400" s="7"/>
      <c r="K2400" s="7"/>
      <c r="L2400" s="7" t="s">
        <v>21</v>
      </c>
      <c r="M2400" s="7" t="s">
        <v>70</v>
      </c>
      <c r="N2400" s="7" t="s">
        <v>33</v>
      </c>
      <c r="O2400" s="7" t="s">
        <v>46</v>
      </c>
      <c r="P2400" s="25">
        <f t="shared" si="531"/>
        <v>2399</v>
      </c>
      <c r="Q2400" s="28">
        <f t="shared" si="528"/>
        <v>45108</v>
      </c>
      <c r="R2400" s="28" t="str">
        <f t="shared" si="518"/>
        <v>WEB</v>
      </c>
      <c r="S2400" s="28" t="str">
        <f t="shared" si="519"/>
        <v>WEBSITE</v>
      </c>
      <c r="T2400" s="29">
        <f t="shared" si="520"/>
        <v>3.3726812816188868E-3</v>
      </c>
      <c r="U2400" s="29">
        <f t="shared" si="529"/>
        <v>3.3726812816188868E-3</v>
      </c>
      <c r="V2400" s="30">
        <f t="shared" si="521"/>
        <v>34.018099999999997</v>
      </c>
      <c r="W2400" s="30">
        <f t="shared" si="522"/>
        <v>50</v>
      </c>
      <c r="X2400" s="30">
        <f t="shared" si="523"/>
        <v>0</v>
      </c>
      <c r="Y2400" s="30">
        <f t="shared" si="524"/>
        <v>47.625340000000001</v>
      </c>
      <c r="Z2400" s="30">
        <f t="shared" si="525"/>
        <v>153.33333333333331</v>
      </c>
      <c r="AA2400" s="30">
        <f t="shared" si="526"/>
        <v>33.726812816188868</v>
      </c>
      <c r="AB2400" s="30">
        <f t="shared" si="527"/>
        <v>0</v>
      </c>
      <c r="AC2400" s="30">
        <f t="shared" si="530"/>
        <v>3083.106413850478</v>
      </c>
    </row>
    <row r="2401" spans="1:29" x14ac:dyDescent="0.35">
      <c r="A2401" s="5">
        <v>45136.770108969904</v>
      </c>
      <c r="B2401" s="1">
        <v>1</v>
      </c>
      <c r="C2401" s="6">
        <v>1826.96</v>
      </c>
      <c r="D2401" s="6">
        <v>1</v>
      </c>
      <c r="E2401" s="7" t="s">
        <v>19</v>
      </c>
      <c r="F2401" s="5">
        <v>45137.346415162036</v>
      </c>
      <c r="G2401" s="1">
        <v>2</v>
      </c>
      <c r="H2401" s="5">
        <v>45095.768534629628</v>
      </c>
      <c r="I2401" s="7" t="s">
        <v>41</v>
      </c>
      <c r="J2401" s="7"/>
      <c r="K2401" s="7" t="s">
        <v>30</v>
      </c>
      <c r="L2401" s="7" t="s">
        <v>31</v>
      </c>
      <c r="M2401" s="7" t="s">
        <v>34</v>
      </c>
      <c r="N2401" s="7" t="s">
        <v>33</v>
      </c>
      <c r="O2401" s="7" t="s">
        <v>30</v>
      </c>
      <c r="P2401" s="25">
        <f t="shared" si="531"/>
        <v>2400</v>
      </c>
      <c r="Q2401" s="28">
        <f t="shared" si="528"/>
        <v>45108</v>
      </c>
      <c r="R2401" s="28" t="str">
        <f t="shared" si="518"/>
        <v>OTA</v>
      </c>
      <c r="S2401" s="28" t="str">
        <f t="shared" si="519"/>
        <v>OTA</v>
      </c>
      <c r="T2401" s="29">
        <f t="shared" si="520"/>
        <v>7.326007326007326E-4</v>
      </c>
      <c r="U2401" s="29">
        <f t="shared" si="529"/>
        <v>7.326007326007326E-4</v>
      </c>
      <c r="V2401" s="30">
        <f t="shared" si="521"/>
        <v>274.04399999999998</v>
      </c>
      <c r="W2401" s="30">
        <f t="shared" si="522"/>
        <v>0</v>
      </c>
      <c r="X2401" s="30">
        <f t="shared" si="523"/>
        <v>0</v>
      </c>
      <c r="Y2401" s="30">
        <f t="shared" si="524"/>
        <v>32.885280000000002</v>
      </c>
      <c r="Z2401" s="30">
        <f t="shared" si="525"/>
        <v>115</v>
      </c>
      <c r="AA2401" s="30">
        <f t="shared" si="526"/>
        <v>1.4652014652014651</v>
      </c>
      <c r="AB2401" s="30">
        <f t="shared" si="527"/>
        <v>0</v>
      </c>
      <c r="AC2401" s="30">
        <f t="shared" si="530"/>
        <v>1403.5655185347987</v>
      </c>
    </row>
    <row r="2402" spans="1:29" x14ac:dyDescent="0.35">
      <c r="A2402" s="5">
        <v>45136.929388101853</v>
      </c>
      <c r="B2402" s="1">
        <v>1</v>
      </c>
      <c r="C2402" s="6">
        <v>1651.11</v>
      </c>
      <c r="D2402" s="6">
        <v>1</v>
      </c>
      <c r="E2402" s="7" t="s">
        <v>19</v>
      </c>
      <c r="F2402" s="5">
        <v>45137.390136678237</v>
      </c>
      <c r="G2402" s="1">
        <v>2</v>
      </c>
      <c r="H2402" s="5">
        <v>45128.837416342591</v>
      </c>
      <c r="I2402" s="7" t="s">
        <v>41</v>
      </c>
      <c r="J2402" s="7"/>
      <c r="K2402" s="7"/>
      <c r="L2402" s="7" t="s">
        <v>21</v>
      </c>
      <c r="M2402" s="7" t="s">
        <v>54</v>
      </c>
      <c r="N2402" s="7" t="s">
        <v>33</v>
      </c>
      <c r="O2402" s="7" t="s">
        <v>46</v>
      </c>
      <c r="P2402" s="25">
        <f t="shared" si="531"/>
        <v>2401</v>
      </c>
      <c r="Q2402" s="28">
        <f t="shared" si="528"/>
        <v>45108</v>
      </c>
      <c r="R2402" s="28" t="str">
        <f t="shared" si="518"/>
        <v>WEB</v>
      </c>
      <c r="S2402" s="28" t="str">
        <f t="shared" si="519"/>
        <v>WEBSITE</v>
      </c>
      <c r="T2402" s="29">
        <f t="shared" si="520"/>
        <v>1.6863406408094434E-3</v>
      </c>
      <c r="U2402" s="29">
        <f t="shared" si="529"/>
        <v>1.6863406408094434E-3</v>
      </c>
      <c r="V2402" s="30">
        <f t="shared" si="521"/>
        <v>16.511099999999999</v>
      </c>
      <c r="W2402" s="30">
        <f t="shared" si="522"/>
        <v>50</v>
      </c>
      <c r="X2402" s="30">
        <f t="shared" si="523"/>
        <v>0</v>
      </c>
      <c r="Y2402" s="30">
        <f t="shared" si="524"/>
        <v>23.115539999999999</v>
      </c>
      <c r="Z2402" s="30">
        <f t="shared" si="525"/>
        <v>115</v>
      </c>
      <c r="AA2402" s="30">
        <f t="shared" si="526"/>
        <v>16.863406408094434</v>
      </c>
      <c r="AB2402" s="30">
        <f t="shared" si="527"/>
        <v>0</v>
      </c>
      <c r="AC2402" s="30">
        <f t="shared" si="530"/>
        <v>1429.6199535919054</v>
      </c>
    </row>
    <row r="2403" spans="1:29" x14ac:dyDescent="0.35">
      <c r="A2403" s="5">
        <v>45136.692612407409</v>
      </c>
      <c r="B2403" s="1">
        <v>1</v>
      </c>
      <c r="C2403" s="6">
        <v>1517.86</v>
      </c>
      <c r="D2403" s="6">
        <v>1</v>
      </c>
      <c r="E2403" s="7" t="s">
        <v>19</v>
      </c>
      <c r="F2403" s="5">
        <v>45137.458333333336</v>
      </c>
      <c r="G2403" s="1">
        <v>2</v>
      </c>
      <c r="H2403" s="5">
        <v>45136.50744908565</v>
      </c>
      <c r="I2403" s="7" t="s">
        <v>42</v>
      </c>
      <c r="J2403" s="7"/>
      <c r="K2403" s="7"/>
      <c r="L2403" s="7" t="s">
        <v>21</v>
      </c>
      <c r="M2403" s="7" t="s">
        <v>99</v>
      </c>
      <c r="N2403" s="7" t="s">
        <v>28</v>
      </c>
      <c r="O2403" s="7" t="s">
        <v>46</v>
      </c>
      <c r="P2403" s="25">
        <f t="shared" si="531"/>
        <v>2402</v>
      </c>
      <c r="Q2403" s="28">
        <f t="shared" si="528"/>
        <v>45108</v>
      </c>
      <c r="R2403" s="28" t="str">
        <f t="shared" si="518"/>
        <v>WEB</v>
      </c>
      <c r="S2403" s="28" t="str">
        <f t="shared" si="519"/>
        <v>WEBSITE</v>
      </c>
      <c r="T2403" s="29">
        <f t="shared" si="520"/>
        <v>1.6863406408094434E-3</v>
      </c>
      <c r="U2403" s="29">
        <f t="shared" si="529"/>
        <v>1.6863406408094434E-3</v>
      </c>
      <c r="V2403" s="30">
        <f t="shared" si="521"/>
        <v>15.178599999999999</v>
      </c>
      <c r="W2403" s="30">
        <f t="shared" si="522"/>
        <v>50</v>
      </c>
      <c r="X2403" s="30">
        <f t="shared" si="523"/>
        <v>0</v>
      </c>
      <c r="Y2403" s="30">
        <f t="shared" si="524"/>
        <v>21.250039999999998</v>
      </c>
      <c r="Z2403" s="30">
        <f t="shared" si="525"/>
        <v>115</v>
      </c>
      <c r="AA2403" s="30">
        <f t="shared" si="526"/>
        <v>16.863406408094434</v>
      </c>
      <c r="AB2403" s="30">
        <f t="shared" si="527"/>
        <v>0</v>
      </c>
      <c r="AC2403" s="30">
        <f t="shared" si="530"/>
        <v>1299.5679535919055</v>
      </c>
    </row>
    <row r="2404" spans="1:29" x14ac:dyDescent="0.35">
      <c r="A2404" s="5">
        <v>45136.48427734954</v>
      </c>
      <c r="B2404" s="1">
        <v>1</v>
      </c>
      <c r="C2404" s="6">
        <v>1462.46</v>
      </c>
      <c r="D2404" s="6">
        <v>1</v>
      </c>
      <c r="E2404" s="7" t="s">
        <v>19</v>
      </c>
      <c r="F2404" s="5">
        <v>45137.458199826389</v>
      </c>
      <c r="G2404" s="1">
        <v>2</v>
      </c>
      <c r="H2404" s="5">
        <v>45135.44597572917</v>
      </c>
      <c r="I2404" s="7" t="s">
        <v>42</v>
      </c>
      <c r="J2404" s="7"/>
      <c r="K2404" s="7" t="s">
        <v>62</v>
      </c>
      <c r="L2404" s="7" t="s">
        <v>31</v>
      </c>
      <c r="M2404" s="7" t="s">
        <v>32</v>
      </c>
      <c r="N2404" s="7" t="s">
        <v>23</v>
      </c>
      <c r="O2404" s="7" t="s">
        <v>62</v>
      </c>
      <c r="P2404" s="25">
        <f t="shared" si="531"/>
        <v>2403</v>
      </c>
      <c r="Q2404" s="28">
        <f t="shared" si="528"/>
        <v>45108</v>
      </c>
      <c r="R2404" s="28" t="str">
        <f t="shared" si="518"/>
        <v>OTA</v>
      </c>
      <c r="S2404" s="28" t="str">
        <f t="shared" si="519"/>
        <v>OTA</v>
      </c>
      <c r="T2404" s="29">
        <f t="shared" si="520"/>
        <v>7.326007326007326E-4</v>
      </c>
      <c r="U2404" s="29">
        <f t="shared" si="529"/>
        <v>7.326007326007326E-4</v>
      </c>
      <c r="V2404" s="30">
        <f t="shared" si="521"/>
        <v>219.369</v>
      </c>
      <c r="W2404" s="30">
        <f t="shared" si="522"/>
        <v>0</v>
      </c>
      <c r="X2404" s="30">
        <f t="shared" si="523"/>
        <v>0</v>
      </c>
      <c r="Y2404" s="30">
        <f t="shared" si="524"/>
        <v>26.324279999999998</v>
      </c>
      <c r="Z2404" s="30">
        <f t="shared" si="525"/>
        <v>115</v>
      </c>
      <c r="AA2404" s="30">
        <f t="shared" si="526"/>
        <v>1.4652014652014651</v>
      </c>
      <c r="AB2404" s="30">
        <f t="shared" si="527"/>
        <v>0</v>
      </c>
      <c r="AC2404" s="30">
        <f t="shared" si="530"/>
        <v>1100.3015185347986</v>
      </c>
    </row>
    <row r="2405" spans="1:29" x14ac:dyDescent="0.35">
      <c r="A2405" s="5">
        <v>45136.665537199071</v>
      </c>
      <c r="B2405" s="1">
        <v>2</v>
      </c>
      <c r="C2405" s="6">
        <v>2764.14</v>
      </c>
      <c r="D2405" s="6">
        <v>1</v>
      </c>
      <c r="E2405" s="7" t="s">
        <v>19</v>
      </c>
      <c r="F2405" s="5">
        <v>45138.431576921299</v>
      </c>
      <c r="G2405" s="1">
        <v>1</v>
      </c>
      <c r="H2405" s="5">
        <v>45134.859732314813</v>
      </c>
      <c r="I2405" s="7" t="s">
        <v>42</v>
      </c>
      <c r="J2405" s="7"/>
      <c r="K2405" s="7" t="s">
        <v>60</v>
      </c>
      <c r="L2405" s="7" t="s">
        <v>21</v>
      </c>
      <c r="M2405" s="7" t="s">
        <v>22</v>
      </c>
      <c r="N2405" s="7" t="s">
        <v>28</v>
      </c>
      <c r="O2405" s="7" t="s">
        <v>61</v>
      </c>
      <c r="P2405" s="25">
        <f t="shared" si="531"/>
        <v>2404</v>
      </c>
      <c r="Q2405" s="28">
        <f t="shared" si="528"/>
        <v>45108</v>
      </c>
      <c r="R2405" s="28" t="str">
        <f t="shared" si="518"/>
        <v>WEB</v>
      </c>
      <c r="S2405" s="28" t="str">
        <f t="shared" si="519"/>
        <v>META</v>
      </c>
      <c r="T2405" s="29">
        <f t="shared" si="520"/>
        <v>3.3726812816188868E-3</v>
      </c>
      <c r="U2405" s="29">
        <f t="shared" si="529"/>
        <v>3.3726812816188868E-3</v>
      </c>
      <c r="V2405" s="30">
        <f t="shared" si="521"/>
        <v>0</v>
      </c>
      <c r="W2405" s="30">
        <f t="shared" si="522"/>
        <v>0</v>
      </c>
      <c r="X2405" s="30">
        <f t="shared" si="523"/>
        <v>0</v>
      </c>
      <c r="Y2405" s="30">
        <f t="shared" si="524"/>
        <v>49.754519999999992</v>
      </c>
      <c r="Z2405" s="30">
        <f t="shared" si="525"/>
        <v>153.33333333333331</v>
      </c>
      <c r="AA2405" s="30">
        <f t="shared" si="526"/>
        <v>0</v>
      </c>
      <c r="AB2405" s="30">
        <f t="shared" si="527"/>
        <v>0</v>
      </c>
      <c r="AC2405" s="30">
        <f t="shared" si="530"/>
        <v>2561.0521466666664</v>
      </c>
    </row>
    <row r="2406" spans="1:29" x14ac:dyDescent="0.35">
      <c r="A2406" s="5">
        <v>45136.930359456019</v>
      </c>
      <c r="B2406" s="1">
        <v>2</v>
      </c>
      <c r="C2406" s="6">
        <v>2690.4</v>
      </c>
      <c r="D2406" s="6">
        <v>1</v>
      </c>
      <c r="E2406" s="7" t="s">
        <v>19</v>
      </c>
      <c r="F2406" s="5">
        <v>45138.25</v>
      </c>
      <c r="G2406" s="1">
        <v>2</v>
      </c>
      <c r="H2406" s="5">
        <v>45134.577567905093</v>
      </c>
      <c r="I2406" s="7" t="s">
        <v>42</v>
      </c>
      <c r="J2406" s="7"/>
      <c r="K2406" s="7" t="s">
        <v>50</v>
      </c>
      <c r="L2406" s="7" t="s">
        <v>31</v>
      </c>
      <c r="M2406" s="7" t="s">
        <v>32</v>
      </c>
      <c r="N2406" s="7" t="s">
        <v>28</v>
      </c>
      <c r="O2406" s="7" t="s">
        <v>51</v>
      </c>
      <c r="P2406" s="25">
        <f t="shared" si="531"/>
        <v>2405</v>
      </c>
      <c r="Q2406" s="28">
        <f t="shared" si="528"/>
        <v>45108</v>
      </c>
      <c r="R2406" s="28" t="str">
        <f t="shared" si="518"/>
        <v>OTA</v>
      </c>
      <c r="S2406" s="28" t="str">
        <f t="shared" si="519"/>
        <v>OTA</v>
      </c>
      <c r="T2406" s="29">
        <f t="shared" si="520"/>
        <v>1.4652014652014652E-3</v>
      </c>
      <c r="U2406" s="29">
        <f t="shared" si="529"/>
        <v>1.4652014652014652E-3</v>
      </c>
      <c r="V2406" s="30">
        <f t="shared" si="521"/>
        <v>403.56</v>
      </c>
      <c r="W2406" s="30">
        <f t="shared" si="522"/>
        <v>0</v>
      </c>
      <c r="X2406" s="30">
        <f t="shared" si="523"/>
        <v>0</v>
      </c>
      <c r="Y2406" s="30">
        <f t="shared" si="524"/>
        <v>48.427199999999999</v>
      </c>
      <c r="Z2406" s="30">
        <f t="shared" si="525"/>
        <v>153.33333333333331</v>
      </c>
      <c r="AA2406" s="30">
        <f t="shared" si="526"/>
        <v>2.9304029304029302</v>
      </c>
      <c r="AB2406" s="30">
        <f t="shared" si="527"/>
        <v>0</v>
      </c>
      <c r="AC2406" s="30">
        <f t="shared" si="530"/>
        <v>2082.149063736264</v>
      </c>
    </row>
    <row r="2407" spans="1:29" x14ac:dyDescent="0.35">
      <c r="A2407" s="5">
        <v>45137.025585370371</v>
      </c>
      <c r="B2407" s="1">
        <v>1</v>
      </c>
      <c r="C2407" s="6">
        <v>2432.09</v>
      </c>
      <c r="D2407" s="6">
        <v>1</v>
      </c>
      <c r="E2407" s="7" t="s">
        <v>19</v>
      </c>
      <c r="F2407" s="5">
        <v>45137.408417060185</v>
      </c>
      <c r="G2407" s="1">
        <v>4</v>
      </c>
      <c r="H2407" s="5">
        <v>45018.945617268517</v>
      </c>
      <c r="I2407" s="7" t="s">
        <v>44</v>
      </c>
      <c r="J2407" s="7"/>
      <c r="K2407" s="7" t="s">
        <v>35</v>
      </c>
      <c r="L2407" s="7" t="s">
        <v>31</v>
      </c>
      <c r="M2407" s="7" t="s">
        <v>34</v>
      </c>
      <c r="N2407" s="7" t="s">
        <v>33</v>
      </c>
      <c r="O2407" s="7" t="s">
        <v>37</v>
      </c>
      <c r="P2407" s="25">
        <f t="shared" si="531"/>
        <v>2406</v>
      </c>
      <c r="Q2407" s="28">
        <f t="shared" si="528"/>
        <v>45108</v>
      </c>
      <c r="R2407" s="28" t="str">
        <f t="shared" si="518"/>
        <v>OTA</v>
      </c>
      <c r="S2407" s="28" t="str">
        <f t="shared" si="519"/>
        <v>OTA</v>
      </c>
      <c r="T2407" s="29">
        <f t="shared" si="520"/>
        <v>7.326007326007326E-4</v>
      </c>
      <c r="U2407" s="29">
        <f t="shared" si="529"/>
        <v>7.326007326007326E-4</v>
      </c>
      <c r="V2407" s="30">
        <f t="shared" si="521"/>
        <v>364.81350000000003</v>
      </c>
      <c r="W2407" s="30">
        <f t="shared" si="522"/>
        <v>0</v>
      </c>
      <c r="X2407" s="30">
        <f t="shared" si="523"/>
        <v>0</v>
      </c>
      <c r="Y2407" s="30">
        <f t="shared" si="524"/>
        <v>43.777619999999999</v>
      </c>
      <c r="Z2407" s="30">
        <f t="shared" si="525"/>
        <v>115</v>
      </c>
      <c r="AA2407" s="30">
        <f t="shared" si="526"/>
        <v>1.4652014652014651</v>
      </c>
      <c r="AB2407" s="30">
        <f t="shared" si="527"/>
        <v>0</v>
      </c>
      <c r="AC2407" s="30">
        <f t="shared" si="530"/>
        <v>1907.0336785347986</v>
      </c>
    </row>
    <row r="2408" spans="1:29" x14ac:dyDescent="0.35">
      <c r="A2408" s="5">
        <v>45136.800260543983</v>
      </c>
      <c r="B2408" s="1">
        <v>1</v>
      </c>
      <c r="C2408" s="6">
        <v>2387.4299999999998</v>
      </c>
      <c r="D2408" s="6">
        <v>1</v>
      </c>
      <c r="E2408" s="7" t="s">
        <v>19</v>
      </c>
      <c r="F2408" s="5">
        <v>45137.31966458333</v>
      </c>
      <c r="G2408" s="1">
        <v>3</v>
      </c>
      <c r="H2408" s="5">
        <v>45058.53659826389</v>
      </c>
      <c r="I2408" s="7" t="s">
        <v>44</v>
      </c>
      <c r="J2408" s="7"/>
      <c r="K2408" s="7" t="s">
        <v>35</v>
      </c>
      <c r="L2408" s="7" t="s">
        <v>31</v>
      </c>
      <c r="M2408" s="7" t="s">
        <v>34</v>
      </c>
      <c r="N2408" s="7" t="s">
        <v>33</v>
      </c>
      <c r="O2408" s="7" t="s">
        <v>35</v>
      </c>
      <c r="P2408" s="25">
        <f t="shared" si="531"/>
        <v>2407</v>
      </c>
      <c r="Q2408" s="28">
        <f t="shared" si="528"/>
        <v>45108</v>
      </c>
      <c r="R2408" s="28" t="str">
        <f t="shared" si="518"/>
        <v>OTA</v>
      </c>
      <c r="S2408" s="28" t="str">
        <f t="shared" si="519"/>
        <v>OTA</v>
      </c>
      <c r="T2408" s="29">
        <f t="shared" si="520"/>
        <v>7.326007326007326E-4</v>
      </c>
      <c r="U2408" s="29">
        <f t="shared" si="529"/>
        <v>7.326007326007326E-4</v>
      </c>
      <c r="V2408" s="30">
        <f t="shared" si="521"/>
        <v>358.11449999999996</v>
      </c>
      <c r="W2408" s="30">
        <f t="shared" si="522"/>
        <v>0</v>
      </c>
      <c r="X2408" s="30">
        <f t="shared" si="523"/>
        <v>0</v>
      </c>
      <c r="Y2408" s="30">
        <f t="shared" si="524"/>
        <v>42.973739999999992</v>
      </c>
      <c r="Z2408" s="30">
        <f t="shared" si="525"/>
        <v>115</v>
      </c>
      <c r="AA2408" s="30">
        <f t="shared" si="526"/>
        <v>1.4652014652014651</v>
      </c>
      <c r="AB2408" s="30">
        <f t="shared" si="527"/>
        <v>0</v>
      </c>
      <c r="AC2408" s="30">
        <f t="shared" si="530"/>
        <v>1869.8765585347983</v>
      </c>
    </row>
    <row r="2409" spans="1:29" x14ac:dyDescent="0.35">
      <c r="A2409" s="5">
        <v>45136.792591469908</v>
      </c>
      <c r="B2409" s="1">
        <v>2</v>
      </c>
      <c r="C2409" s="6">
        <v>4226.26</v>
      </c>
      <c r="D2409" s="6">
        <v>1</v>
      </c>
      <c r="E2409" s="7" t="s">
        <v>19</v>
      </c>
      <c r="F2409" s="5">
        <v>45138.432239178241</v>
      </c>
      <c r="G2409" s="1">
        <v>4</v>
      </c>
      <c r="H2409" s="5">
        <v>45015.342841365738</v>
      </c>
      <c r="I2409" s="7" t="s">
        <v>44</v>
      </c>
      <c r="J2409" s="7"/>
      <c r="K2409" s="7" t="s">
        <v>30</v>
      </c>
      <c r="L2409" s="7" t="s">
        <v>31</v>
      </c>
      <c r="M2409" s="7" t="s">
        <v>34</v>
      </c>
      <c r="N2409" s="7" t="s">
        <v>33</v>
      </c>
      <c r="O2409" s="7" t="s">
        <v>30</v>
      </c>
      <c r="P2409" s="25">
        <f t="shared" si="531"/>
        <v>2408</v>
      </c>
      <c r="Q2409" s="28">
        <f t="shared" si="528"/>
        <v>45108</v>
      </c>
      <c r="R2409" s="28" t="str">
        <f t="shared" si="518"/>
        <v>OTA</v>
      </c>
      <c r="S2409" s="28" t="str">
        <f t="shared" si="519"/>
        <v>OTA</v>
      </c>
      <c r="T2409" s="29">
        <f t="shared" si="520"/>
        <v>1.4652014652014652E-3</v>
      </c>
      <c r="U2409" s="29">
        <f t="shared" si="529"/>
        <v>1.4652014652014652E-3</v>
      </c>
      <c r="V2409" s="30">
        <f t="shared" si="521"/>
        <v>633.93899999999996</v>
      </c>
      <c r="W2409" s="30">
        <f t="shared" si="522"/>
        <v>0</v>
      </c>
      <c r="X2409" s="30">
        <f t="shared" si="523"/>
        <v>0</v>
      </c>
      <c r="Y2409" s="30">
        <f t="shared" si="524"/>
        <v>76.072679999999991</v>
      </c>
      <c r="Z2409" s="30">
        <f t="shared" si="525"/>
        <v>153.33333333333331</v>
      </c>
      <c r="AA2409" s="30">
        <f t="shared" si="526"/>
        <v>2.9304029304029302</v>
      </c>
      <c r="AB2409" s="30">
        <f t="shared" si="527"/>
        <v>0</v>
      </c>
      <c r="AC2409" s="30">
        <f t="shared" si="530"/>
        <v>3359.9845837362641</v>
      </c>
    </row>
    <row r="2410" spans="1:29" x14ac:dyDescent="0.35">
      <c r="A2410" s="5">
        <v>45136.68601986111</v>
      </c>
      <c r="B2410" s="1">
        <v>8</v>
      </c>
      <c r="C2410" s="6">
        <v>13873.14</v>
      </c>
      <c r="D2410" s="6">
        <v>1</v>
      </c>
      <c r="E2410" s="7" t="s">
        <v>19</v>
      </c>
      <c r="F2410" s="5">
        <v>45144.454943194447</v>
      </c>
      <c r="G2410" s="1">
        <v>4</v>
      </c>
      <c r="H2410" s="5">
        <v>44909.893348344907</v>
      </c>
      <c r="I2410" s="7" t="s">
        <v>44</v>
      </c>
      <c r="J2410" s="7"/>
      <c r="K2410" s="7"/>
      <c r="L2410" s="7" t="s">
        <v>21</v>
      </c>
      <c r="M2410" s="7" t="s">
        <v>71</v>
      </c>
      <c r="N2410" s="7" t="s">
        <v>28</v>
      </c>
      <c r="O2410" s="7" t="s">
        <v>46</v>
      </c>
      <c r="P2410" s="25">
        <f t="shared" si="531"/>
        <v>2409</v>
      </c>
      <c r="Q2410" s="28">
        <f t="shared" si="528"/>
        <v>45108</v>
      </c>
      <c r="R2410" s="28" t="str">
        <f t="shared" si="518"/>
        <v>WEB</v>
      </c>
      <c r="S2410" s="28" t="str">
        <f t="shared" si="519"/>
        <v>WEBSITE</v>
      </c>
      <c r="T2410" s="29">
        <f t="shared" si="520"/>
        <v>1.3490725126475547E-2</v>
      </c>
      <c r="U2410" s="29">
        <f t="shared" si="529"/>
        <v>1.3490725126475547E-2</v>
      </c>
      <c r="V2410" s="30">
        <f t="shared" si="521"/>
        <v>138.73140000000001</v>
      </c>
      <c r="W2410" s="30">
        <f t="shared" si="522"/>
        <v>50</v>
      </c>
      <c r="X2410" s="30">
        <f t="shared" si="523"/>
        <v>0</v>
      </c>
      <c r="Y2410" s="30">
        <f t="shared" si="524"/>
        <v>194.22396000000001</v>
      </c>
      <c r="Z2410" s="30">
        <f t="shared" si="525"/>
        <v>383.33333333333331</v>
      </c>
      <c r="AA2410" s="30">
        <f t="shared" si="526"/>
        <v>134.90725126475547</v>
      </c>
      <c r="AB2410" s="30">
        <f t="shared" si="527"/>
        <v>0</v>
      </c>
      <c r="AC2410" s="30">
        <f t="shared" si="530"/>
        <v>12971.944055401911</v>
      </c>
    </row>
    <row r="2411" spans="1:29" x14ac:dyDescent="0.35">
      <c r="A2411" s="5">
        <v>45136.683893437497</v>
      </c>
      <c r="B2411" s="1">
        <v>2</v>
      </c>
      <c r="C2411" s="6">
        <v>1837.15</v>
      </c>
      <c r="D2411" s="6">
        <v>1</v>
      </c>
      <c r="E2411" s="7" t="s">
        <v>19</v>
      </c>
      <c r="F2411" s="5">
        <v>45138.458333333336</v>
      </c>
      <c r="G2411" s="1">
        <v>2</v>
      </c>
      <c r="H2411" s="5">
        <v>45136.683546215281</v>
      </c>
      <c r="I2411" s="7" t="s">
        <v>48</v>
      </c>
      <c r="J2411" s="7"/>
      <c r="K2411" s="7" t="s">
        <v>60</v>
      </c>
      <c r="L2411" s="7" t="s">
        <v>21</v>
      </c>
      <c r="M2411" s="7" t="s">
        <v>22</v>
      </c>
      <c r="N2411" s="7" t="s">
        <v>23</v>
      </c>
      <c r="O2411" s="7" t="s">
        <v>23</v>
      </c>
      <c r="P2411" s="25">
        <f t="shared" si="531"/>
        <v>2410</v>
      </c>
      <c r="Q2411" s="28">
        <f t="shared" si="528"/>
        <v>45108</v>
      </c>
      <c r="R2411" s="28" t="str">
        <f t="shared" si="518"/>
        <v>WEB</v>
      </c>
      <c r="S2411" s="28" t="str">
        <f t="shared" si="519"/>
        <v/>
      </c>
      <c r="T2411" s="29">
        <f t="shared" si="520"/>
        <v>3.3726812816188868E-3</v>
      </c>
      <c r="U2411" s="29">
        <f t="shared" si="529"/>
        <v>3.3726812816188868E-3</v>
      </c>
      <c r="V2411" s="30">
        <f t="shared" si="521"/>
        <v>0</v>
      </c>
      <c r="W2411" s="30">
        <f t="shared" si="522"/>
        <v>0</v>
      </c>
      <c r="X2411" s="30">
        <f t="shared" si="523"/>
        <v>0</v>
      </c>
      <c r="Y2411" s="30">
        <f t="shared" si="524"/>
        <v>25.720100000000002</v>
      </c>
      <c r="Z2411" s="30">
        <f t="shared" si="525"/>
        <v>153.33333333333331</v>
      </c>
      <c r="AA2411" s="30">
        <f t="shared" si="526"/>
        <v>0</v>
      </c>
      <c r="AB2411" s="30">
        <f t="shared" si="527"/>
        <v>0</v>
      </c>
      <c r="AC2411" s="30">
        <f t="shared" si="530"/>
        <v>1658.0965666666668</v>
      </c>
    </row>
    <row r="2412" spans="1:29" x14ac:dyDescent="0.35">
      <c r="A2412" s="5">
        <v>45136.829438541667</v>
      </c>
      <c r="B2412" s="1">
        <v>1</v>
      </c>
      <c r="C2412" s="6">
        <v>1270</v>
      </c>
      <c r="D2412" s="6">
        <v>1</v>
      </c>
      <c r="E2412" s="7" t="s">
        <v>19</v>
      </c>
      <c r="F2412" s="5">
        <v>45137.371337395831</v>
      </c>
      <c r="G2412" s="1">
        <v>2</v>
      </c>
      <c r="H2412" s="5">
        <v>45117.889971539349</v>
      </c>
      <c r="I2412" s="7" t="s">
        <v>48</v>
      </c>
      <c r="J2412" s="7"/>
      <c r="K2412" s="7" t="s">
        <v>60</v>
      </c>
      <c r="L2412" s="7" t="s">
        <v>21</v>
      </c>
      <c r="M2412" s="7" t="s">
        <v>22</v>
      </c>
      <c r="N2412" s="7" t="s">
        <v>28</v>
      </c>
      <c r="O2412" s="7" t="s">
        <v>61</v>
      </c>
      <c r="P2412" s="25">
        <f t="shared" si="531"/>
        <v>2411</v>
      </c>
      <c r="Q2412" s="28">
        <f t="shared" si="528"/>
        <v>45108</v>
      </c>
      <c r="R2412" s="28" t="str">
        <f t="shared" si="518"/>
        <v>WEB</v>
      </c>
      <c r="S2412" s="28" t="str">
        <f t="shared" si="519"/>
        <v>META</v>
      </c>
      <c r="T2412" s="29">
        <f t="shared" si="520"/>
        <v>1.6863406408094434E-3</v>
      </c>
      <c r="U2412" s="29">
        <f t="shared" si="529"/>
        <v>1.6863406408094434E-3</v>
      </c>
      <c r="V2412" s="30">
        <f t="shared" si="521"/>
        <v>0</v>
      </c>
      <c r="W2412" s="30">
        <f t="shared" si="522"/>
        <v>0</v>
      </c>
      <c r="X2412" s="30">
        <f t="shared" si="523"/>
        <v>0</v>
      </c>
      <c r="Y2412" s="30">
        <f t="shared" si="524"/>
        <v>22.86</v>
      </c>
      <c r="Z2412" s="30">
        <f t="shared" si="525"/>
        <v>115</v>
      </c>
      <c r="AA2412" s="30">
        <f t="shared" si="526"/>
        <v>0</v>
      </c>
      <c r="AB2412" s="30">
        <f t="shared" si="527"/>
        <v>0</v>
      </c>
      <c r="AC2412" s="30">
        <f t="shared" si="530"/>
        <v>1132.1399999999999</v>
      </c>
    </row>
    <row r="2413" spans="1:29" x14ac:dyDescent="0.35">
      <c r="A2413" s="5">
        <v>45136.724899768516</v>
      </c>
      <c r="B2413" s="1">
        <v>1</v>
      </c>
      <c r="C2413" s="6">
        <v>1216.07</v>
      </c>
      <c r="D2413" s="6">
        <v>1</v>
      </c>
      <c r="E2413" s="7" t="s">
        <v>19</v>
      </c>
      <c r="F2413" s="5">
        <v>45137.45165383102</v>
      </c>
      <c r="G2413" s="1">
        <v>2</v>
      </c>
      <c r="H2413" s="5">
        <v>45136.505348738428</v>
      </c>
      <c r="I2413" s="7" t="s">
        <v>48</v>
      </c>
      <c r="J2413" s="7"/>
      <c r="K2413" s="7" t="s">
        <v>30</v>
      </c>
      <c r="L2413" s="7" t="s">
        <v>31</v>
      </c>
      <c r="M2413" s="7" t="s">
        <v>32</v>
      </c>
      <c r="N2413" s="7" t="s">
        <v>33</v>
      </c>
      <c r="O2413" s="7" t="s">
        <v>30</v>
      </c>
      <c r="P2413" s="25">
        <f t="shared" si="531"/>
        <v>2412</v>
      </c>
      <c r="Q2413" s="28">
        <f t="shared" si="528"/>
        <v>45108</v>
      </c>
      <c r="R2413" s="28" t="str">
        <f t="shared" si="518"/>
        <v>OTA</v>
      </c>
      <c r="S2413" s="28" t="str">
        <f t="shared" si="519"/>
        <v>OTA</v>
      </c>
      <c r="T2413" s="29">
        <f t="shared" si="520"/>
        <v>7.326007326007326E-4</v>
      </c>
      <c r="U2413" s="29">
        <f t="shared" si="529"/>
        <v>7.326007326007326E-4</v>
      </c>
      <c r="V2413" s="30">
        <f t="shared" si="521"/>
        <v>182.41049999999998</v>
      </c>
      <c r="W2413" s="30">
        <f t="shared" si="522"/>
        <v>0</v>
      </c>
      <c r="X2413" s="30">
        <f t="shared" si="523"/>
        <v>0</v>
      </c>
      <c r="Y2413" s="30">
        <f t="shared" si="524"/>
        <v>21.889259999999997</v>
      </c>
      <c r="Z2413" s="30">
        <f t="shared" si="525"/>
        <v>115</v>
      </c>
      <c r="AA2413" s="30">
        <f t="shared" si="526"/>
        <v>1.4652014652014651</v>
      </c>
      <c r="AB2413" s="30">
        <f t="shared" si="527"/>
        <v>0</v>
      </c>
      <c r="AC2413" s="30">
        <f t="shared" si="530"/>
        <v>895.30503853479854</v>
      </c>
    </row>
    <row r="2414" spans="1:29" x14ac:dyDescent="0.35">
      <c r="A2414" s="5">
        <v>45136.694084120369</v>
      </c>
      <c r="B2414" s="1">
        <v>2</v>
      </c>
      <c r="C2414" s="6">
        <v>1707.15</v>
      </c>
      <c r="D2414" s="6">
        <v>1</v>
      </c>
      <c r="E2414" s="7" t="s">
        <v>19</v>
      </c>
      <c r="F2414" s="5">
        <v>45138.37468627315</v>
      </c>
      <c r="G2414" s="1">
        <v>2</v>
      </c>
      <c r="H2414" s="5">
        <v>45136.315382384259</v>
      </c>
      <c r="I2414" s="7" t="s">
        <v>48</v>
      </c>
      <c r="J2414" s="7"/>
      <c r="K2414" s="7"/>
      <c r="L2414" s="7" t="s">
        <v>21</v>
      </c>
      <c r="M2414" s="7" t="s">
        <v>22</v>
      </c>
      <c r="N2414" s="7" t="s">
        <v>23</v>
      </c>
      <c r="O2414" s="7" t="s">
        <v>24</v>
      </c>
      <c r="P2414" s="25">
        <f t="shared" si="531"/>
        <v>2413</v>
      </c>
      <c r="Q2414" s="28">
        <f t="shared" si="528"/>
        <v>45108</v>
      </c>
      <c r="R2414" s="28" t="str">
        <f t="shared" si="518"/>
        <v>WEB</v>
      </c>
      <c r="S2414" s="28" t="str">
        <f t="shared" si="519"/>
        <v>OFFLINE</v>
      </c>
      <c r="T2414" s="29">
        <f t="shared" si="520"/>
        <v>3.3726812816188868E-3</v>
      </c>
      <c r="U2414" s="29">
        <f t="shared" si="529"/>
        <v>3.3726812816188868E-3</v>
      </c>
      <c r="V2414" s="30">
        <f t="shared" si="521"/>
        <v>0</v>
      </c>
      <c r="W2414" s="30">
        <f t="shared" si="522"/>
        <v>0</v>
      </c>
      <c r="X2414" s="30">
        <f t="shared" si="523"/>
        <v>0</v>
      </c>
      <c r="Y2414" s="30">
        <f t="shared" si="524"/>
        <v>23.900100000000002</v>
      </c>
      <c r="Z2414" s="30">
        <f t="shared" si="525"/>
        <v>153.33333333333331</v>
      </c>
      <c r="AA2414" s="30">
        <f t="shared" si="526"/>
        <v>0</v>
      </c>
      <c r="AB2414" s="30">
        <f t="shared" si="527"/>
        <v>0</v>
      </c>
      <c r="AC2414" s="30">
        <f t="shared" si="530"/>
        <v>1529.9165666666668</v>
      </c>
    </row>
    <row r="2415" spans="1:29" x14ac:dyDescent="0.35">
      <c r="A2415" s="5">
        <v>45136.861979363428</v>
      </c>
      <c r="B2415" s="1">
        <v>1</v>
      </c>
      <c r="C2415" s="6">
        <v>2080.36</v>
      </c>
      <c r="D2415" s="6">
        <v>1</v>
      </c>
      <c r="E2415" s="7" t="s">
        <v>19</v>
      </c>
      <c r="F2415" s="5">
        <v>45137.458333333336</v>
      </c>
      <c r="G2415" s="1">
        <v>3</v>
      </c>
      <c r="H2415" s="5">
        <v>45136.853949432872</v>
      </c>
      <c r="I2415" s="7" t="s">
        <v>63</v>
      </c>
      <c r="J2415" s="7"/>
      <c r="K2415" s="7" t="s">
        <v>30</v>
      </c>
      <c r="L2415" s="7" t="s">
        <v>31</v>
      </c>
      <c r="M2415" s="7" t="s">
        <v>32</v>
      </c>
      <c r="N2415" s="7" t="s">
        <v>33</v>
      </c>
      <c r="O2415" s="7" t="s">
        <v>30</v>
      </c>
      <c r="P2415" s="25">
        <f t="shared" si="531"/>
        <v>2414</v>
      </c>
      <c r="Q2415" s="28">
        <f t="shared" si="528"/>
        <v>45108</v>
      </c>
      <c r="R2415" s="28" t="str">
        <f t="shared" si="518"/>
        <v>OTA</v>
      </c>
      <c r="S2415" s="28" t="str">
        <f t="shared" si="519"/>
        <v>OTA</v>
      </c>
      <c r="T2415" s="29">
        <f t="shared" si="520"/>
        <v>7.326007326007326E-4</v>
      </c>
      <c r="U2415" s="29">
        <f t="shared" si="529"/>
        <v>7.326007326007326E-4</v>
      </c>
      <c r="V2415" s="30">
        <f t="shared" si="521"/>
        <v>312.05400000000003</v>
      </c>
      <c r="W2415" s="30">
        <f t="shared" si="522"/>
        <v>0</v>
      </c>
      <c r="X2415" s="30">
        <f t="shared" si="523"/>
        <v>0</v>
      </c>
      <c r="Y2415" s="30">
        <f t="shared" si="524"/>
        <v>37.446480000000001</v>
      </c>
      <c r="Z2415" s="30">
        <f t="shared" si="525"/>
        <v>115</v>
      </c>
      <c r="AA2415" s="30">
        <f t="shared" si="526"/>
        <v>1.4652014652014651</v>
      </c>
      <c r="AB2415" s="30">
        <f t="shared" si="527"/>
        <v>0</v>
      </c>
      <c r="AC2415" s="30">
        <f t="shared" si="530"/>
        <v>1614.3943185347987</v>
      </c>
    </row>
    <row r="2416" spans="1:29" x14ac:dyDescent="0.35">
      <c r="A2416" s="5">
        <v>45136.844252800925</v>
      </c>
      <c r="B2416" s="1">
        <v>1</v>
      </c>
      <c r="C2416" s="6">
        <v>2080.36</v>
      </c>
      <c r="D2416" s="6">
        <v>1</v>
      </c>
      <c r="E2416" s="7" t="s">
        <v>19</v>
      </c>
      <c r="F2416" s="5">
        <v>45137.40195122685</v>
      </c>
      <c r="G2416" s="1">
        <v>4</v>
      </c>
      <c r="H2416" s="5">
        <v>45136.829650115738</v>
      </c>
      <c r="I2416" s="7" t="s">
        <v>63</v>
      </c>
      <c r="J2416" s="7"/>
      <c r="K2416" s="7" t="s">
        <v>30</v>
      </c>
      <c r="L2416" s="7" t="s">
        <v>31</v>
      </c>
      <c r="M2416" s="7" t="s">
        <v>32</v>
      </c>
      <c r="N2416" s="7" t="s">
        <v>33</v>
      </c>
      <c r="O2416" s="7" t="s">
        <v>30</v>
      </c>
      <c r="P2416" s="25">
        <f t="shared" si="531"/>
        <v>2415</v>
      </c>
      <c r="Q2416" s="28">
        <f t="shared" si="528"/>
        <v>45108</v>
      </c>
      <c r="R2416" s="28" t="str">
        <f t="shared" si="518"/>
        <v>OTA</v>
      </c>
      <c r="S2416" s="28" t="str">
        <f t="shared" si="519"/>
        <v>OTA</v>
      </c>
      <c r="T2416" s="29">
        <f t="shared" si="520"/>
        <v>7.326007326007326E-4</v>
      </c>
      <c r="U2416" s="29">
        <f t="shared" si="529"/>
        <v>7.326007326007326E-4</v>
      </c>
      <c r="V2416" s="30">
        <f t="shared" si="521"/>
        <v>312.05400000000003</v>
      </c>
      <c r="W2416" s="30">
        <f t="shared" si="522"/>
        <v>0</v>
      </c>
      <c r="X2416" s="30">
        <f t="shared" si="523"/>
        <v>0</v>
      </c>
      <c r="Y2416" s="30">
        <f t="shared" si="524"/>
        <v>37.446480000000001</v>
      </c>
      <c r="Z2416" s="30">
        <f t="shared" si="525"/>
        <v>115</v>
      </c>
      <c r="AA2416" s="30">
        <f t="shared" si="526"/>
        <v>1.4652014652014651</v>
      </c>
      <c r="AB2416" s="30">
        <f t="shared" si="527"/>
        <v>0</v>
      </c>
      <c r="AC2416" s="30">
        <f t="shared" si="530"/>
        <v>1614.3943185347987</v>
      </c>
    </row>
    <row r="2417" spans="1:29" x14ac:dyDescent="0.35">
      <c r="A2417" s="5">
        <v>45136.846504004629</v>
      </c>
      <c r="B2417" s="1">
        <v>1</v>
      </c>
      <c r="C2417" s="6">
        <v>2080.36</v>
      </c>
      <c r="D2417" s="6">
        <v>1</v>
      </c>
      <c r="E2417" s="7" t="s">
        <v>19</v>
      </c>
      <c r="F2417" s="5">
        <v>45137.402061678244</v>
      </c>
      <c r="G2417" s="1">
        <v>4</v>
      </c>
      <c r="H2417" s="5">
        <v>45136.829650115738</v>
      </c>
      <c r="I2417" s="7" t="s">
        <v>63</v>
      </c>
      <c r="J2417" s="7"/>
      <c r="K2417" s="7" t="s">
        <v>30</v>
      </c>
      <c r="L2417" s="7" t="s">
        <v>31</v>
      </c>
      <c r="M2417" s="7" t="s">
        <v>32</v>
      </c>
      <c r="N2417" s="7" t="s">
        <v>33</v>
      </c>
      <c r="O2417" s="7" t="s">
        <v>30</v>
      </c>
      <c r="P2417" s="25">
        <f t="shared" si="531"/>
        <v>2416</v>
      </c>
      <c r="Q2417" s="28">
        <f t="shared" si="528"/>
        <v>45108</v>
      </c>
      <c r="R2417" s="28" t="str">
        <f t="shared" si="518"/>
        <v>OTA</v>
      </c>
      <c r="S2417" s="28" t="str">
        <f t="shared" si="519"/>
        <v>OTA</v>
      </c>
      <c r="T2417" s="29">
        <f t="shared" si="520"/>
        <v>7.326007326007326E-4</v>
      </c>
      <c r="U2417" s="29">
        <f t="shared" si="529"/>
        <v>7.326007326007326E-4</v>
      </c>
      <c r="V2417" s="30">
        <f t="shared" si="521"/>
        <v>312.05400000000003</v>
      </c>
      <c r="W2417" s="30">
        <f t="shared" si="522"/>
        <v>0</v>
      </c>
      <c r="X2417" s="30">
        <f t="shared" si="523"/>
        <v>0</v>
      </c>
      <c r="Y2417" s="30">
        <f t="shared" si="524"/>
        <v>37.446480000000001</v>
      </c>
      <c r="Z2417" s="30">
        <f t="shared" si="525"/>
        <v>115</v>
      </c>
      <c r="AA2417" s="30">
        <f t="shared" si="526"/>
        <v>1.4652014652014651</v>
      </c>
      <c r="AB2417" s="30">
        <f t="shared" si="527"/>
        <v>0</v>
      </c>
      <c r="AC2417" s="30">
        <f t="shared" si="530"/>
        <v>1614.3943185347987</v>
      </c>
    </row>
    <row r="2418" spans="1:29" x14ac:dyDescent="0.35">
      <c r="A2418" s="5">
        <v>45136.794471909721</v>
      </c>
      <c r="B2418" s="1">
        <v>1</v>
      </c>
      <c r="C2418" s="6">
        <v>2017.95</v>
      </c>
      <c r="D2418" s="6">
        <v>1</v>
      </c>
      <c r="E2418" s="7" t="s">
        <v>19</v>
      </c>
      <c r="F2418" s="5">
        <v>45137.448721180554</v>
      </c>
      <c r="G2418" s="1">
        <v>4</v>
      </c>
      <c r="H2418" s="5">
        <v>45136.708700555559</v>
      </c>
      <c r="I2418" s="7" t="s">
        <v>63</v>
      </c>
      <c r="J2418" s="7"/>
      <c r="K2418" s="7"/>
      <c r="L2418" s="7" t="s">
        <v>21</v>
      </c>
      <c r="M2418" s="7" t="s">
        <v>52</v>
      </c>
      <c r="N2418" s="7" t="s">
        <v>23</v>
      </c>
      <c r="O2418" s="7" t="s">
        <v>56</v>
      </c>
      <c r="P2418" s="25">
        <f t="shared" si="531"/>
        <v>2417</v>
      </c>
      <c r="Q2418" s="28">
        <f t="shared" si="528"/>
        <v>45108</v>
      </c>
      <c r="R2418" s="28" t="str">
        <f t="shared" si="518"/>
        <v>WEB</v>
      </c>
      <c r="S2418" s="28" t="str">
        <f t="shared" si="519"/>
        <v>OFFLINE</v>
      </c>
      <c r="T2418" s="29">
        <f t="shared" si="520"/>
        <v>1.6863406408094434E-3</v>
      </c>
      <c r="U2418" s="29">
        <f t="shared" si="529"/>
        <v>1.6863406408094434E-3</v>
      </c>
      <c r="V2418" s="30">
        <f t="shared" si="521"/>
        <v>0</v>
      </c>
      <c r="W2418" s="30">
        <f t="shared" si="522"/>
        <v>0</v>
      </c>
      <c r="X2418" s="30">
        <f t="shared" si="523"/>
        <v>0</v>
      </c>
      <c r="Y2418" s="30">
        <f t="shared" si="524"/>
        <v>28.251300000000001</v>
      </c>
      <c r="Z2418" s="30">
        <f t="shared" si="525"/>
        <v>115</v>
      </c>
      <c r="AA2418" s="30">
        <f t="shared" si="526"/>
        <v>0</v>
      </c>
      <c r="AB2418" s="30">
        <f t="shared" si="527"/>
        <v>0</v>
      </c>
      <c r="AC2418" s="30">
        <f t="shared" si="530"/>
        <v>1874.6986999999999</v>
      </c>
    </row>
    <row r="2419" spans="1:29" x14ac:dyDescent="0.35">
      <c r="A2419" s="5">
        <v>45136.85168104167</v>
      </c>
      <c r="B2419" s="1">
        <v>2</v>
      </c>
      <c r="C2419" s="6">
        <v>2914.96</v>
      </c>
      <c r="D2419" s="6">
        <v>1</v>
      </c>
      <c r="E2419" s="7" t="s">
        <v>19</v>
      </c>
      <c r="F2419" s="5">
        <v>45138.343686793982</v>
      </c>
      <c r="G2419" s="1">
        <v>4</v>
      </c>
      <c r="H2419" s="5">
        <v>45003.936939837964</v>
      </c>
      <c r="I2419" s="7" t="s">
        <v>63</v>
      </c>
      <c r="J2419" s="7"/>
      <c r="K2419" s="7" t="s">
        <v>30</v>
      </c>
      <c r="L2419" s="7" t="s">
        <v>31</v>
      </c>
      <c r="M2419" s="7" t="s">
        <v>34</v>
      </c>
      <c r="N2419" s="7" t="s">
        <v>33</v>
      </c>
      <c r="O2419" s="7" t="s">
        <v>30</v>
      </c>
      <c r="P2419" s="25">
        <f t="shared" si="531"/>
        <v>2418</v>
      </c>
      <c r="Q2419" s="28">
        <f t="shared" si="528"/>
        <v>45108</v>
      </c>
      <c r="R2419" s="28" t="str">
        <f t="shared" si="518"/>
        <v>OTA</v>
      </c>
      <c r="S2419" s="28" t="str">
        <f t="shared" si="519"/>
        <v>OTA</v>
      </c>
      <c r="T2419" s="29">
        <f t="shared" si="520"/>
        <v>1.4652014652014652E-3</v>
      </c>
      <c r="U2419" s="29">
        <f t="shared" si="529"/>
        <v>1.4652014652014652E-3</v>
      </c>
      <c r="V2419" s="30">
        <f t="shared" si="521"/>
        <v>437.24399999999997</v>
      </c>
      <c r="W2419" s="30">
        <f t="shared" si="522"/>
        <v>0</v>
      </c>
      <c r="X2419" s="30">
        <f t="shared" si="523"/>
        <v>0</v>
      </c>
      <c r="Y2419" s="30">
        <f t="shared" si="524"/>
        <v>52.469279999999998</v>
      </c>
      <c r="Z2419" s="30">
        <f t="shared" si="525"/>
        <v>153.33333333333331</v>
      </c>
      <c r="AA2419" s="30">
        <f t="shared" si="526"/>
        <v>2.9304029304029302</v>
      </c>
      <c r="AB2419" s="30">
        <f t="shared" si="527"/>
        <v>0</v>
      </c>
      <c r="AC2419" s="30">
        <f t="shared" si="530"/>
        <v>2268.982983736264</v>
      </c>
    </row>
    <row r="2420" spans="1:29" x14ac:dyDescent="0.35">
      <c r="A2420" s="5">
        <v>45136.604625335647</v>
      </c>
      <c r="B2420" s="1">
        <v>1</v>
      </c>
      <c r="C2420" s="6">
        <v>2404.02</v>
      </c>
      <c r="D2420" s="6">
        <v>1</v>
      </c>
      <c r="E2420" s="7" t="s">
        <v>19</v>
      </c>
      <c r="F2420" s="5">
        <v>45137.44462574074</v>
      </c>
      <c r="G2420" s="1">
        <v>3</v>
      </c>
      <c r="H2420" s="5">
        <v>45135.899798495368</v>
      </c>
      <c r="I2420" s="7" t="s">
        <v>63</v>
      </c>
      <c r="J2420" s="7"/>
      <c r="K2420" s="7" t="s">
        <v>30</v>
      </c>
      <c r="L2420" s="7" t="s">
        <v>31</v>
      </c>
      <c r="M2420" s="7" t="s">
        <v>32</v>
      </c>
      <c r="N2420" s="7" t="s">
        <v>33</v>
      </c>
      <c r="O2420" s="7" t="s">
        <v>30</v>
      </c>
      <c r="P2420" s="25">
        <f t="shared" si="531"/>
        <v>2419</v>
      </c>
      <c r="Q2420" s="28">
        <f t="shared" si="528"/>
        <v>45108</v>
      </c>
      <c r="R2420" s="28" t="str">
        <f t="shared" si="518"/>
        <v>OTA</v>
      </c>
      <c r="S2420" s="28" t="str">
        <f t="shared" si="519"/>
        <v>OTA</v>
      </c>
      <c r="T2420" s="29">
        <f t="shared" si="520"/>
        <v>7.326007326007326E-4</v>
      </c>
      <c r="U2420" s="29">
        <f t="shared" si="529"/>
        <v>7.326007326007326E-4</v>
      </c>
      <c r="V2420" s="30">
        <f t="shared" si="521"/>
        <v>360.60300000000001</v>
      </c>
      <c r="W2420" s="30">
        <f t="shared" si="522"/>
        <v>0</v>
      </c>
      <c r="X2420" s="30">
        <f t="shared" si="523"/>
        <v>0</v>
      </c>
      <c r="Y2420" s="30">
        <f t="shared" si="524"/>
        <v>43.272359999999999</v>
      </c>
      <c r="Z2420" s="30">
        <f t="shared" si="525"/>
        <v>115</v>
      </c>
      <c r="AA2420" s="30">
        <f t="shared" si="526"/>
        <v>1.4652014652014651</v>
      </c>
      <c r="AB2420" s="30">
        <f t="shared" si="527"/>
        <v>0</v>
      </c>
      <c r="AC2420" s="30">
        <f t="shared" si="530"/>
        <v>1883.6794385347985</v>
      </c>
    </row>
    <row r="2421" spans="1:29" x14ac:dyDescent="0.35">
      <c r="A2421" s="5">
        <v>45136.764535405091</v>
      </c>
      <c r="B2421" s="1">
        <v>1</v>
      </c>
      <c r="C2421" s="6">
        <v>1667.41</v>
      </c>
      <c r="D2421" s="6">
        <v>1</v>
      </c>
      <c r="E2421" s="7" t="s">
        <v>19</v>
      </c>
      <c r="F2421" s="5">
        <v>45137.253423553244</v>
      </c>
      <c r="G2421" s="1">
        <v>4</v>
      </c>
      <c r="H2421" s="5">
        <v>44976.797358715281</v>
      </c>
      <c r="I2421" s="7" t="s">
        <v>63</v>
      </c>
      <c r="J2421" s="7"/>
      <c r="K2421" s="7" t="s">
        <v>30</v>
      </c>
      <c r="L2421" s="7" t="s">
        <v>31</v>
      </c>
      <c r="M2421" s="7" t="s">
        <v>32</v>
      </c>
      <c r="N2421" s="7" t="s">
        <v>33</v>
      </c>
      <c r="O2421" s="7" t="s">
        <v>30</v>
      </c>
      <c r="P2421" s="25">
        <f t="shared" si="531"/>
        <v>2420</v>
      </c>
      <c r="Q2421" s="28">
        <f t="shared" si="528"/>
        <v>45108</v>
      </c>
      <c r="R2421" s="28" t="str">
        <f t="shared" si="518"/>
        <v>OTA</v>
      </c>
      <c r="S2421" s="28" t="str">
        <f t="shared" si="519"/>
        <v>OTA</v>
      </c>
      <c r="T2421" s="29">
        <f t="shared" si="520"/>
        <v>7.326007326007326E-4</v>
      </c>
      <c r="U2421" s="29">
        <f t="shared" si="529"/>
        <v>7.326007326007326E-4</v>
      </c>
      <c r="V2421" s="30">
        <f t="shared" si="521"/>
        <v>250.11150000000001</v>
      </c>
      <c r="W2421" s="30">
        <f t="shared" si="522"/>
        <v>0</v>
      </c>
      <c r="X2421" s="30">
        <f t="shared" si="523"/>
        <v>0</v>
      </c>
      <c r="Y2421" s="30">
        <f t="shared" si="524"/>
        <v>30.013379999999998</v>
      </c>
      <c r="Z2421" s="30">
        <f t="shared" si="525"/>
        <v>115</v>
      </c>
      <c r="AA2421" s="30">
        <f t="shared" si="526"/>
        <v>1.4652014652014651</v>
      </c>
      <c r="AB2421" s="30">
        <f t="shared" si="527"/>
        <v>0</v>
      </c>
      <c r="AC2421" s="30">
        <f t="shared" si="530"/>
        <v>1270.8199185347985</v>
      </c>
    </row>
    <row r="2422" spans="1:29" x14ac:dyDescent="0.35">
      <c r="A2422" s="5">
        <v>45136.867059201388</v>
      </c>
      <c r="B2422" s="1">
        <v>2</v>
      </c>
      <c r="C2422" s="6">
        <v>1488.21</v>
      </c>
      <c r="D2422" s="6">
        <v>1</v>
      </c>
      <c r="E2422" s="7" t="s">
        <v>19</v>
      </c>
      <c r="F2422" s="5">
        <v>45138.382992013889</v>
      </c>
      <c r="G2422" s="1">
        <v>1</v>
      </c>
      <c r="H2422" s="5">
        <v>45047.603964965281</v>
      </c>
      <c r="I2422" s="7" t="s">
        <v>49</v>
      </c>
      <c r="J2422" s="7"/>
      <c r="K2422" s="7" t="s">
        <v>30</v>
      </c>
      <c r="L2422" s="7" t="s">
        <v>31</v>
      </c>
      <c r="M2422" s="7" t="s">
        <v>34</v>
      </c>
      <c r="N2422" s="7" t="s">
        <v>33</v>
      </c>
      <c r="O2422" s="7" t="s">
        <v>30</v>
      </c>
      <c r="P2422" s="25">
        <f t="shared" si="531"/>
        <v>2421</v>
      </c>
      <c r="Q2422" s="28">
        <f t="shared" si="528"/>
        <v>45108</v>
      </c>
      <c r="R2422" s="28" t="str">
        <f t="shared" si="518"/>
        <v>OTA</v>
      </c>
      <c r="S2422" s="28" t="str">
        <f t="shared" si="519"/>
        <v>OTA</v>
      </c>
      <c r="T2422" s="29">
        <f t="shared" si="520"/>
        <v>1.4652014652014652E-3</v>
      </c>
      <c r="U2422" s="29">
        <f t="shared" si="529"/>
        <v>1.4652014652014652E-3</v>
      </c>
      <c r="V2422" s="30">
        <f t="shared" si="521"/>
        <v>223.23150000000001</v>
      </c>
      <c r="W2422" s="30">
        <f t="shared" si="522"/>
        <v>0</v>
      </c>
      <c r="X2422" s="30">
        <f t="shared" si="523"/>
        <v>0</v>
      </c>
      <c r="Y2422" s="30">
        <f t="shared" si="524"/>
        <v>26.787779999999998</v>
      </c>
      <c r="Z2422" s="30">
        <f t="shared" si="525"/>
        <v>153.33333333333331</v>
      </c>
      <c r="AA2422" s="30">
        <f t="shared" si="526"/>
        <v>2.9304029304029302</v>
      </c>
      <c r="AB2422" s="30">
        <f t="shared" si="527"/>
        <v>0</v>
      </c>
      <c r="AC2422" s="30">
        <f t="shared" si="530"/>
        <v>1081.9269837362638</v>
      </c>
    </row>
    <row r="2423" spans="1:29" x14ac:dyDescent="0.35">
      <c r="A2423" s="5">
        <v>45136.963856655093</v>
      </c>
      <c r="B2423" s="1">
        <v>1</v>
      </c>
      <c r="C2423" s="6">
        <v>717.86</v>
      </c>
      <c r="D2423" s="6">
        <v>1</v>
      </c>
      <c r="E2423" s="7" t="s">
        <v>19</v>
      </c>
      <c r="F2423" s="5">
        <v>45137.458333333336</v>
      </c>
      <c r="G2423" s="1">
        <v>1</v>
      </c>
      <c r="H2423" s="5">
        <v>45136.859549641202</v>
      </c>
      <c r="I2423" s="7" t="s">
        <v>49</v>
      </c>
      <c r="J2423" s="7"/>
      <c r="K2423" s="7" t="s">
        <v>30</v>
      </c>
      <c r="L2423" s="7" t="s">
        <v>31</v>
      </c>
      <c r="M2423" s="7" t="s">
        <v>32</v>
      </c>
      <c r="N2423" s="7" t="s">
        <v>33</v>
      </c>
      <c r="O2423" s="7" t="s">
        <v>30</v>
      </c>
      <c r="P2423" s="25">
        <f t="shared" si="531"/>
        <v>2422</v>
      </c>
      <c r="Q2423" s="28">
        <f t="shared" si="528"/>
        <v>45108</v>
      </c>
      <c r="R2423" s="28" t="str">
        <f t="shared" si="518"/>
        <v>OTA</v>
      </c>
      <c r="S2423" s="28" t="str">
        <f t="shared" si="519"/>
        <v>OTA</v>
      </c>
      <c r="T2423" s="29">
        <f t="shared" si="520"/>
        <v>7.326007326007326E-4</v>
      </c>
      <c r="U2423" s="29">
        <f t="shared" si="529"/>
        <v>7.326007326007326E-4</v>
      </c>
      <c r="V2423" s="30">
        <f t="shared" si="521"/>
        <v>107.679</v>
      </c>
      <c r="W2423" s="30">
        <f t="shared" si="522"/>
        <v>0</v>
      </c>
      <c r="X2423" s="30">
        <f t="shared" si="523"/>
        <v>0</v>
      </c>
      <c r="Y2423" s="30">
        <f t="shared" si="524"/>
        <v>12.921479999999999</v>
      </c>
      <c r="Z2423" s="30">
        <f t="shared" si="525"/>
        <v>115</v>
      </c>
      <c r="AA2423" s="30">
        <f t="shared" si="526"/>
        <v>1.4652014652014651</v>
      </c>
      <c r="AB2423" s="30">
        <f t="shared" si="527"/>
        <v>0</v>
      </c>
      <c r="AC2423" s="30">
        <f t="shared" si="530"/>
        <v>480.79431853479855</v>
      </c>
    </row>
    <row r="2424" spans="1:29" x14ac:dyDescent="0.35">
      <c r="A2424" s="5">
        <v>45136.673939224536</v>
      </c>
      <c r="B2424" s="1">
        <v>2</v>
      </c>
      <c r="C2424" s="6">
        <v>1572.32</v>
      </c>
      <c r="D2424" s="6">
        <v>1</v>
      </c>
      <c r="E2424" s="7" t="s">
        <v>19</v>
      </c>
      <c r="F2424" s="5">
        <v>45138.416384155091</v>
      </c>
      <c r="G2424" s="1">
        <v>1</v>
      </c>
      <c r="H2424" s="5">
        <v>45111.680340196763</v>
      </c>
      <c r="I2424" s="7" t="s">
        <v>49</v>
      </c>
      <c r="J2424" s="7"/>
      <c r="K2424" s="7" t="s">
        <v>30</v>
      </c>
      <c r="L2424" s="7" t="s">
        <v>31</v>
      </c>
      <c r="M2424" s="7" t="s">
        <v>32</v>
      </c>
      <c r="N2424" s="7" t="s">
        <v>33</v>
      </c>
      <c r="O2424" s="7" t="s">
        <v>30</v>
      </c>
      <c r="P2424" s="25">
        <f t="shared" si="531"/>
        <v>2423</v>
      </c>
      <c r="Q2424" s="28">
        <f t="shared" si="528"/>
        <v>45108</v>
      </c>
      <c r="R2424" s="28" t="str">
        <f t="shared" si="518"/>
        <v>OTA</v>
      </c>
      <c r="S2424" s="28" t="str">
        <f t="shared" si="519"/>
        <v>OTA</v>
      </c>
      <c r="T2424" s="29">
        <f t="shared" si="520"/>
        <v>1.4652014652014652E-3</v>
      </c>
      <c r="U2424" s="29">
        <f t="shared" si="529"/>
        <v>1.4652014652014652E-3</v>
      </c>
      <c r="V2424" s="30">
        <f t="shared" si="521"/>
        <v>235.84799999999998</v>
      </c>
      <c r="W2424" s="30">
        <f t="shared" si="522"/>
        <v>0</v>
      </c>
      <c r="X2424" s="30">
        <f t="shared" si="523"/>
        <v>0</v>
      </c>
      <c r="Y2424" s="30">
        <f t="shared" si="524"/>
        <v>28.301759999999998</v>
      </c>
      <c r="Z2424" s="30">
        <f t="shared" si="525"/>
        <v>153.33333333333331</v>
      </c>
      <c r="AA2424" s="30">
        <f t="shared" si="526"/>
        <v>2.9304029304029302</v>
      </c>
      <c r="AB2424" s="30">
        <f t="shared" si="527"/>
        <v>0</v>
      </c>
      <c r="AC2424" s="30">
        <f t="shared" si="530"/>
        <v>1151.9065037362639</v>
      </c>
    </row>
    <row r="2425" spans="1:29" x14ac:dyDescent="0.35">
      <c r="A2425" s="5">
        <v>45137.005098657406</v>
      </c>
      <c r="B2425" s="1">
        <v>1</v>
      </c>
      <c r="C2425" s="6">
        <v>696.32</v>
      </c>
      <c r="D2425" s="6">
        <v>1</v>
      </c>
      <c r="E2425" s="7" t="s">
        <v>19</v>
      </c>
      <c r="F2425" s="5">
        <v>45137.427433206016</v>
      </c>
      <c r="G2425" s="1">
        <v>1</v>
      </c>
      <c r="H2425" s="5">
        <v>45137.004545601849</v>
      </c>
      <c r="I2425" s="7" t="s">
        <v>49</v>
      </c>
      <c r="J2425" s="7"/>
      <c r="K2425" s="7"/>
      <c r="L2425" s="7" t="s">
        <v>21</v>
      </c>
      <c r="M2425" s="7" t="s">
        <v>52</v>
      </c>
      <c r="N2425" s="7" t="s">
        <v>23</v>
      </c>
      <c r="O2425" s="7" t="s">
        <v>24</v>
      </c>
      <c r="P2425" s="25">
        <f t="shared" si="531"/>
        <v>2424</v>
      </c>
      <c r="Q2425" s="28">
        <f t="shared" si="528"/>
        <v>45108</v>
      </c>
      <c r="R2425" s="28" t="str">
        <f t="shared" si="518"/>
        <v>WEB</v>
      </c>
      <c r="S2425" s="28" t="str">
        <f t="shared" si="519"/>
        <v>OFFLINE</v>
      </c>
      <c r="T2425" s="29">
        <f t="shared" si="520"/>
        <v>1.6863406408094434E-3</v>
      </c>
      <c r="U2425" s="29">
        <f t="shared" si="529"/>
        <v>1.6863406408094434E-3</v>
      </c>
      <c r="V2425" s="30">
        <f t="shared" si="521"/>
        <v>0</v>
      </c>
      <c r="W2425" s="30">
        <f t="shared" si="522"/>
        <v>0</v>
      </c>
      <c r="X2425" s="30">
        <f t="shared" si="523"/>
        <v>0</v>
      </c>
      <c r="Y2425" s="30">
        <f t="shared" si="524"/>
        <v>9.7484800000000007</v>
      </c>
      <c r="Z2425" s="30">
        <f t="shared" si="525"/>
        <v>115</v>
      </c>
      <c r="AA2425" s="30">
        <f t="shared" si="526"/>
        <v>0</v>
      </c>
      <c r="AB2425" s="30">
        <f t="shared" si="527"/>
        <v>0</v>
      </c>
      <c r="AC2425" s="30">
        <f t="shared" si="530"/>
        <v>571.57152000000008</v>
      </c>
    </row>
    <row r="2426" spans="1:29" x14ac:dyDescent="0.35">
      <c r="A2426" s="5">
        <v>45136.69380778935</v>
      </c>
      <c r="B2426" s="1">
        <v>1</v>
      </c>
      <c r="C2426" s="6">
        <v>696.32</v>
      </c>
      <c r="D2426" s="6">
        <v>1</v>
      </c>
      <c r="E2426" s="7" t="s">
        <v>19</v>
      </c>
      <c r="F2426" s="5">
        <v>45137.208489386576</v>
      </c>
      <c r="G2426" s="1">
        <v>1</v>
      </c>
      <c r="H2426" s="5">
        <v>45136.659969699074</v>
      </c>
      <c r="I2426" s="7" t="s">
        <v>49</v>
      </c>
      <c r="J2426" s="7"/>
      <c r="K2426" s="7"/>
      <c r="L2426" s="7" t="s">
        <v>21</v>
      </c>
      <c r="M2426" s="7" t="s">
        <v>52</v>
      </c>
      <c r="N2426" s="7" t="s">
        <v>28</v>
      </c>
      <c r="O2426" s="7" t="s">
        <v>56</v>
      </c>
      <c r="P2426" s="25">
        <f t="shared" si="531"/>
        <v>2425</v>
      </c>
      <c r="Q2426" s="28">
        <f t="shared" si="528"/>
        <v>45108</v>
      </c>
      <c r="R2426" s="28" t="str">
        <f t="shared" si="518"/>
        <v>WEB</v>
      </c>
      <c r="S2426" s="28" t="str">
        <f t="shared" si="519"/>
        <v>OFFLINE</v>
      </c>
      <c r="T2426" s="29">
        <f t="shared" si="520"/>
        <v>1.6863406408094434E-3</v>
      </c>
      <c r="U2426" s="29">
        <f t="shared" si="529"/>
        <v>1.6863406408094434E-3</v>
      </c>
      <c r="V2426" s="30">
        <f t="shared" si="521"/>
        <v>0</v>
      </c>
      <c r="W2426" s="30">
        <f t="shared" si="522"/>
        <v>0</v>
      </c>
      <c r="X2426" s="30">
        <f t="shared" si="523"/>
        <v>0</v>
      </c>
      <c r="Y2426" s="30">
        <f t="shared" si="524"/>
        <v>9.7484800000000007</v>
      </c>
      <c r="Z2426" s="30">
        <f t="shared" si="525"/>
        <v>115</v>
      </c>
      <c r="AA2426" s="30">
        <f t="shared" si="526"/>
        <v>0</v>
      </c>
      <c r="AB2426" s="30">
        <f t="shared" si="527"/>
        <v>0</v>
      </c>
      <c r="AC2426" s="30">
        <f t="shared" si="530"/>
        <v>571.57152000000008</v>
      </c>
    </row>
    <row r="2427" spans="1:29" x14ac:dyDescent="0.35">
      <c r="A2427" s="5">
        <v>45136.645358113426</v>
      </c>
      <c r="B2427" s="1">
        <v>1</v>
      </c>
      <c r="C2427" s="6">
        <v>863.93</v>
      </c>
      <c r="D2427" s="6">
        <v>1</v>
      </c>
      <c r="E2427" s="7" t="s">
        <v>19</v>
      </c>
      <c r="F2427" s="5">
        <v>45137.30325247685</v>
      </c>
      <c r="G2427" s="1">
        <v>1</v>
      </c>
      <c r="H2427" s="5">
        <v>45058.611686365737</v>
      </c>
      <c r="I2427" s="7" t="s">
        <v>49</v>
      </c>
      <c r="J2427" s="7"/>
      <c r="K2427" s="7"/>
      <c r="L2427" s="7" t="s">
        <v>21</v>
      </c>
      <c r="M2427" s="7" t="s">
        <v>45</v>
      </c>
      <c r="N2427" s="7" t="s">
        <v>28</v>
      </c>
      <c r="O2427" s="7" t="s">
        <v>46</v>
      </c>
      <c r="P2427" s="25">
        <f t="shared" si="531"/>
        <v>2426</v>
      </c>
      <c r="Q2427" s="28">
        <f t="shared" si="528"/>
        <v>45108</v>
      </c>
      <c r="R2427" s="28" t="str">
        <f t="shared" si="518"/>
        <v>WEB</v>
      </c>
      <c r="S2427" s="28" t="str">
        <f t="shared" si="519"/>
        <v>WEBSITE</v>
      </c>
      <c r="T2427" s="29">
        <f t="shared" si="520"/>
        <v>1.6863406408094434E-3</v>
      </c>
      <c r="U2427" s="29">
        <f t="shared" si="529"/>
        <v>1.6863406408094434E-3</v>
      </c>
      <c r="V2427" s="30">
        <f t="shared" si="521"/>
        <v>8.6393000000000004</v>
      </c>
      <c r="W2427" s="30">
        <f t="shared" si="522"/>
        <v>50</v>
      </c>
      <c r="X2427" s="30">
        <f t="shared" si="523"/>
        <v>0</v>
      </c>
      <c r="Y2427" s="30">
        <f t="shared" si="524"/>
        <v>12.09502</v>
      </c>
      <c r="Z2427" s="30">
        <f t="shared" si="525"/>
        <v>115</v>
      </c>
      <c r="AA2427" s="30">
        <f t="shared" si="526"/>
        <v>16.863406408094434</v>
      </c>
      <c r="AB2427" s="30">
        <f t="shared" si="527"/>
        <v>0</v>
      </c>
      <c r="AC2427" s="30">
        <f t="shared" si="530"/>
        <v>661.3322735919055</v>
      </c>
    </row>
    <row r="2428" spans="1:29" x14ac:dyDescent="0.35">
      <c r="A2428" s="5">
        <v>45137.001535416668</v>
      </c>
      <c r="B2428" s="1">
        <v>1</v>
      </c>
      <c r="C2428" s="6">
        <v>728.57</v>
      </c>
      <c r="D2428" s="6">
        <v>1</v>
      </c>
      <c r="E2428" s="7" t="s">
        <v>19</v>
      </c>
      <c r="F2428" s="5">
        <v>45137.258882824077</v>
      </c>
      <c r="G2428" s="1">
        <v>1</v>
      </c>
      <c r="H2428" s="5">
        <v>45126.204986215278</v>
      </c>
      <c r="I2428" s="7" t="s">
        <v>49</v>
      </c>
      <c r="J2428" s="7"/>
      <c r="K2428" s="7" t="s">
        <v>50</v>
      </c>
      <c r="L2428" s="7" t="s">
        <v>31</v>
      </c>
      <c r="M2428" s="7" t="s">
        <v>32</v>
      </c>
      <c r="N2428" s="7" t="s">
        <v>28</v>
      </c>
      <c r="O2428" s="7" t="s">
        <v>51</v>
      </c>
      <c r="P2428" s="25">
        <f t="shared" si="531"/>
        <v>2427</v>
      </c>
      <c r="Q2428" s="28">
        <f t="shared" si="528"/>
        <v>45108</v>
      </c>
      <c r="R2428" s="28" t="str">
        <f t="shared" si="518"/>
        <v>OTA</v>
      </c>
      <c r="S2428" s="28" t="str">
        <f t="shared" si="519"/>
        <v>OTA</v>
      </c>
      <c r="T2428" s="29">
        <f t="shared" si="520"/>
        <v>7.326007326007326E-4</v>
      </c>
      <c r="U2428" s="29">
        <f t="shared" si="529"/>
        <v>7.326007326007326E-4</v>
      </c>
      <c r="V2428" s="30">
        <f t="shared" si="521"/>
        <v>109.2855</v>
      </c>
      <c r="W2428" s="30">
        <f t="shared" si="522"/>
        <v>0</v>
      </c>
      <c r="X2428" s="30">
        <f t="shared" si="523"/>
        <v>0</v>
      </c>
      <c r="Y2428" s="30">
        <f t="shared" si="524"/>
        <v>13.11426</v>
      </c>
      <c r="Z2428" s="30">
        <f t="shared" si="525"/>
        <v>115</v>
      </c>
      <c r="AA2428" s="30">
        <f t="shared" si="526"/>
        <v>1.4652014652014651</v>
      </c>
      <c r="AB2428" s="30">
        <f t="shared" si="527"/>
        <v>0</v>
      </c>
      <c r="AC2428" s="30">
        <f t="shared" si="530"/>
        <v>489.70503853479858</v>
      </c>
    </row>
    <row r="2429" spans="1:29" x14ac:dyDescent="0.35">
      <c r="A2429" s="5">
        <v>45137.008901261572</v>
      </c>
      <c r="B2429" s="1">
        <v>2</v>
      </c>
      <c r="C2429" s="6">
        <v>903.88</v>
      </c>
      <c r="D2429" s="6">
        <v>1</v>
      </c>
      <c r="E2429" s="7" t="s">
        <v>19</v>
      </c>
      <c r="F2429" s="5">
        <v>45138.166666666664</v>
      </c>
      <c r="G2429" s="1">
        <v>1</v>
      </c>
      <c r="H2429" s="5">
        <v>44994.621335729164</v>
      </c>
      <c r="I2429" s="7" t="s">
        <v>49</v>
      </c>
      <c r="J2429" s="7"/>
      <c r="K2429" s="7" t="s">
        <v>50</v>
      </c>
      <c r="L2429" s="7" t="s">
        <v>31</v>
      </c>
      <c r="M2429" s="7" t="s">
        <v>32</v>
      </c>
      <c r="N2429" s="7" t="s">
        <v>28</v>
      </c>
      <c r="O2429" s="7" t="s">
        <v>51</v>
      </c>
      <c r="P2429" s="25">
        <f t="shared" si="531"/>
        <v>2428</v>
      </c>
      <c r="Q2429" s="28">
        <f t="shared" si="528"/>
        <v>45108</v>
      </c>
      <c r="R2429" s="28" t="str">
        <f t="shared" si="518"/>
        <v>OTA</v>
      </c>
      <c r="S2429" s="28" t="str">
        <f t="shared" si="519"/>
        <v>OTA</v>
      </c>
      <c r="T2429" s="29">
        <f t="shared" si="520"/>
        <v>1.4652014652014652E-3</v>
      </c>
      <c r="U2429" s="29">
        <f t="shared" si="529"/>
        <v>1.4652014652014652E-3</v>
      </c>
      <c r="V2429" s="30">
        <f t="shared" si="521"/>
        <v>135.58199999999999</v>
      </c>
      <c r="W2429" s="30">
        <f t="shared" si="522"/>
        <v>0</v>
      </c>
      <c r="X2429" s="30">
        <f t="shared" si="523"/>
        <v>0</v>
      </c>
      <c r="Y2429" s="30">
        <f t="shared" si="524"/>
        <v>16.269839999999999</v>
      </c>
      <c r="Z2429" s="30">
        <f t="shared" si="525"/>
        <v>153.33333333333331</v>
      </c>
      <c r="AA2429" s="30">
        <f t="shared" si="526"/>
        <v>2.9304029304029302</v>
      </c>
      <c r="AB2429" s="30">
        <f t="shared" si="527"/>
        <v>0</v>
      </c>
      <c r="AC2429" s="30">
        <f t="shared" si="530"/>
        <v>595.76442373626378</v>
      </c>
    </row>
    <row r="2430" spans="1:29" x14ac:dyDescent="0.35">
      <c r="A2430" s="5">
        <v>45137.091705949075</v>
      </c>
      <c r="B2430" s="1">
        <v>1</v>
      </c>
      <c r="C2430" s="6">
        <v>807.18</v>
      </c>
      <c r="D2430" s="6">
        <v>1</v>
      </c>
      <c r="E2430" s="7" t="s">
        <v>19</v>
      </c>
      <c r="F2430" s="5">
        <v>45137.349054918981</v>
      </c>
      <c r="G2430" s="1">
        <v>1</v>
      </c>
      <c r="H2430" s="5">
        <v>45137.091018692132</v>
      </c>
      <c r="I2430" s="7" t="s">
        <v>53</v>
      </c>
      <c r="J2430" s="7"/>
      <c r="K2430" s="7"/>
      <c r="L2430" s="7" t="s">
        <v>21</v>
      </c>
      <c r="M2430" s="7" t="s">
        <v>52</v>
      </c>
      <c r="N2430" s="7" t="s">
        <v>23</v>
      </c>
      <c r="O2430" s="7" t="s">
        <v>24</v>
      </c>
      <c r="P2430" s="25">
        <f t="shared" si="531"/>
        <v>2429</v>
      </c>
      <c r="Q2430" s="28">
        <f t="shared" si="528"/>
        <v>45108</v>
      </c>
      <c r="R2430" s="28" t="str">
        <f t="shared" si="518"/>
        <v>WEB</v>
      </c>
      <c r="S2430" s="28" t="str">
        <f t="shared" si="519"/>
        <v>OFFLINE</v>
      </c>
      <c r="T2430" s="29">
        <f t="shared" si="520"/>
        <v>1.6863406408094434E-3</v>
      </c>
      <c r="U2430" s="29">
        <f t="shared" si="529"/>
        <v>1.6863406408094434E-3</v>
      </c>
      <c r="V2430" s="30">
        <f t="shared" si="521"/>
        <v>0</v>
      </c>
      <c r="W2430" s="30">
        <f t="shared" si="522"/>
        <v>0</v>
      </c>
      <c r="X2430" s="30">
        <f t="shared" si="523"/>
        <v>0</v>
      </c>
      <c r="Y2430" s="30">
        <f t="shared" si="524"/>
        <v>11.300519999999999</v>
      </c>
      <c r="Z2430" s="30">
        <f t="shared" si="525"/>
        <v>115</v>
      </c>
      <c r="AA2430" s="30">
        <f t="shared" si="526"/>
        <v>0</v>
      </c>
      <c r="AB2430" s="30">
        <f t="shared" si="527"/>
        <v>0</v>
      </c>
      <c r="AC2430" s="30">
        <f t="shared" si="530"/>
        <v>680.87947999999994</v>
      </c>
    </row>
    <row r="2431" spans="1:29" x14ac:dyDescent="0.35">
      <c r="A2431" s="5">
        <v>45136.652101134256</v>
      </c>
      <c r="B2431" s="1">
        <v>2</v>
      </c>
      <c r="C2431" s="6">
        <v>1508.75</v>
      </c>
      <c r="D2431" s="6">
        <v>1</v>
      </c>
      <c r="E2431" s="7" t="s">
        <v>19</v>
      </c>
      <c r="F2431" s="5">
        <v>45138.427357812499</v>
      </c>
      <c r="G2431" s="1">
        <v>1</v>
      </c>
      <c r="H2431" s="5">
        <v>45131.90638915509</v>
      </c>
      <c r="I2431" s="7" t="s">
        <v>53</v>
      </c>
      <c r="J2431" s="7"/>
      <c r="K2431" s="7" t="s">
        <v>50</v>
      </c>
      <c r="L2431" s="7" t="s">
        <v>31</v>
      </c>
      <c r="M2431" s="7" t="s">
        <v>32</v>
      </c>
      <c r="N2431" s="7" t="s">
        <v>23</v>
      </c>
      <c r="O2431" s="7" t="s">
        <v>51</v>
      </c>
      <c r="P2431" s="25">
        <f t="shared" si="531"/>
        <v>2430</v>
      </c>
      <c r="Q2431" s="28">
        <f t="shared" si="528"/>
        <v>45108</v>
      </c>
      <c r="R2431" s="28" t="str">
        <f t="shared" si="518"/>
        <v>OTA</v>
      </c>
      <c r="S2431" s="28" t="str">
        <f t="shared" si="519"/>
        <v>OTA</v>
      </c>
      <c r="T2431" s="29">
        <f t="shared" si="520"/>
        <v>1.4652014652014652E-3</v>
      </c>
      <c r="U2431" s="29">
        <f t="shared" si="529"/>
        <v>1.4652014652014652E-3</v>
      </c>
      <c r="V2431" s="30">
        <f t="shared" si="521"/>
        <v>226.3125</v>
      </c>
      <c r="W2431" s="30">
        <f t="shared" si="522"/>
        <v>0</v>
      </c>
      <c r="X2431" s="30">
        <f t="shared" si="523"/>
        <v>0</v>
      </c>
      <c r="Y2431" s="30">
        <f t="shared" si="524"/>
        <v>27.157499999999999</v>
      </c>
      <c r="Z2431" s="30">
        <f t="shared" si="525"/>
        <v>153.33333333333331</v>
      </c>
      <c r="AA2431" s="30">
        <f t="shared" si="526"/>
        <v>2.9304029304029302</v>
      </c>
      <c r="AB2431" s="30">
        <f t="shared" si="527"/>
        <v>0</v>
      </c>
      <c r="AC2431" s="30">
        <f t="shared" si="530"/>
        <v>1099.0162637362637</v>
      </c>
    </row>
    <row r="2432" spans="1:29" x14ac:dyDescent="0.35">
      <c r="A2432" s="5">
        <v>45136.386803726855</v>
      </c>
      <c r="B2432" s="1">
        <v>3</v>
      </c>
      <c r="C2432" s="6">
        <v>1893.56</v>
      </c>
      <c r="D2432" s="6">
        <v>1</v>
      </c>
      <c r="E2432" s="7" t="s">
        <v>19</v>
      </c>
      <c r="F2432" s="5">
        <v>45139.22672017361</v>
      </c>
      <c r="G2432" s="1">
        <v>1</v>
      </c>
      <c r="H2432" s="5">
        <v>45136.385276608795</v>
      </c>
      <c r="I2432" s="7" t="s">
        <v>53</v>
      </c>
      <c r="J2432" s="7"/>
      <c r="K2432" s="7"/>
      <c r="L2432" s="7" t="s">
        <v>21</v>
      </c>
      <c r="M2432" s="7" t="s">
        <v>22</v>
      </c>
      <c r="N2432" s="7" t="s">
        <v>23</v>
      </c>
      <c r="O2432" s="7" t="s">
        <v>24</v>
      </c>
      <c r="P2432" s="25">
        <f t="shared" si="531"/>
        <v>2431</v>
      </c>
      <c r="Q2432" s="28">
        <f t="shared" si="528"/>
        <v>45108</v>
      </c>
      <c r="R2432" s="28" t="str">
        <f t="shared" si="518"/>
        <v>WEB</v>
      </c>
      <c r="S2432" s="28" t="str">
        <f t="shared" si="519"/>
        <v>OFFLINE</v>
      </c>
      <c r="T2432" s="29">
        <f t="shared" si="520"/>
        <v>5.0590219224283303E-3</v>
      </c>
      <c r="U2432" s="29">
        <f t="shared" si="529"/>
        <v>5.0590219224283303E-3</v>
      </c>
      <c r="V2432" s="30">
        <f t="shared" si="521"/>
        <v>0</v>
      </c>
      <c r="W2432" s="30">
        <f t="shared" si="522"/>
        <v>0</v>
      </c>
      <c r="X2432" s="30">
        <f t="shared" si="523"/>
        <v>0</v>
      </c>
      <c r="Y2432" s="30">
        <f t="shared" si="524"/>
        <v>26.509840000000001</v>
      </c>
      <c r="Z2432" s="30">
        <f t="shared" si="525"/>
        <v>191.66666666666666</v>
      </c>
      <c r="AA2432" s="30">
        <f t="shared" si="526"/>
        <v>0</v>
      </c>
      <c r="AB2432" s="30">
        <f t="shared" si="527"/>
        <v>0</v>
      </c>
      <c r="AC2432" s="30">
        <f t="shared" si="530"/>
        <v>1675.3834933333333</v>
      </c>
    </row>
    <row r="2433" spans="1:29" x14ac:dyDescent="0.35">
      <c r="A2433" s="5">
        <v>45137.993777083335</v>
      </c>
      <c r="B2433" s="1">
        <v>1</v>
      </c>
      <c r="C2433" s="6">
        <v>977.79</v>
      </c>
      <c r="D2433" s="6">
        <v>1</v>
      </c>
      <c r="E2433" s="7" t="s">
        <v>19</v>
      </c>
      <c r="F2433" s="5">
        <v>45138.385380509259</v>
      </c>
      <c r="G2433" s="1">
        <v>2</v>
      </c>
      <c r="H2433" s="5">
        <v>45137.992555983794</v>
      </c>
      <c r="I2433" s="7" t="s">
        <v>20</v>
      </c>
      <c r="J2433" s="7"/>
      <c r="K2433" s="7"/>
      <c r="L2433" s="7" t="s">
        <v>21</v>
      </c>
      <c r="M2433" s="7" t="s">
        <v>52</v>
      </c>
      <c r="N2433" s="7" t="s">
        <v>23</v>
      </c>
      <c r="O2433" s="7" t="s">
        <v>24</v>
      </c>
      <c r="P2433" s="25">
        <f t="shared" si="531"/>
        <v>2432</v>
      </c>
      <c r="Q2433" s="28">
        <f t="shared" si="528"/>
        <v>45108</v>
      </c>
      <c r="R2433" s="28" t="str">
        <f t="shared" si="518"/>
        <v>WEB</v>
      </c>
      <c r="S2433" s="28" t="str">
        <f t="shared" si="519"/>
        <v>OFFLINE</v>
      </c>
      <c r="T2433" s="29">
        <f t="shared" si="520"/>
        <v>1.6863406408094434E-3</v>
      </c>
      <c r="U2433" s="29">
        <f t="shared" si="529"/>
        <v>1.6863406408094434E-3</v>
      </c>
      <c r="V2433" s="30">
        <f t="shared" si="521"/>
        <v>0</v>
      </c>
      <c r="W2433" s="30">
        <f t="shared" si="522"/>
        <v>0</v>
      </c>
      <c r="X2433" s="30">
        <f t="shared" si="523"/>
        <v>0</v>
      </c>
      <c r="Y2433" s="30">
        <f t="shared" si="524"/>
        <v>13.68906</v>
      </c>
      <c r="Z2433" s="30">
        <f t="shared" si="525"/>
        <v>115</v>
      </c>
      <c r="AA2433" s="30">
        <f t="shared" si="526"/>
        <v>0</v>
      </c>
      <c r="AB2433" s="30">
        <f t="shared" si="527"/>
        <v>0</v>
      </c>
      <c r="AC2433" s="30">
        <f t="shared" si="530"/>
        <v>849.10093999999992</v>
      </c>
    </row>
    <row r="2434" spans="1:29" x14ac:dyDescent="0.35">
      <c r="A2434" s="5">
        <v>45137.842035879628</v>
      </c>
      <c r="B2434" s="1">
        <v>1</v>
      </c>
      <c r="C2434" s="6">
        <v>1008.04</v>
      </c>
      <c r="D2434" s="6">
        <v>1</v>
      </c>
      <c r="E2434" s="7" t="s">
        <v>19</v>
      </c>
      <c r="F2434" s="5">
        <v>45138.458333333336</v>
      </c>
      <c r="G2434" s="1">
        <v>1</v>
      </c>
      <c r="H2434" s="5">
        <v>45137.7012068287</v>
      </c>
      <c r="I2434" s="7" t="s">
        <v>20</v>
      </c>
      <c r="J2434" s="7"/>
      <c r="K2434" s="7" t="s">
        <v>30</v>
      </c>
      <c r="L2434" s="7" t="s">
        <v>31</v>
      </c>
      <c r="M2434" s="7" t="s">
        <v>32</v>
      </c>
      <c r="N2434" s="7" t="s">
        <v>33</v>
      </c>
      <c r="O2434" s="7" t="s">
        <v>30</v>
      </c>
      <c r="P2434" s="25">
        <f t="shared" si="531"/>
        <v>2433</v>
      </c>
      <c r="Q2434" s="28">
        <f t="shared" si="528"/>
        <v>45108</v>
      </c>
      <c r="R2434" s="28" t="str">
        <f t="shared" ref="R2434:R2497" si="532">IFERROR(VLOOKUP($M2434,rate_mapping,2,FALSE),"")</f>
        <v>OTA</v>
      </c>
      <c r="S2434" s="28" t="str">
        <f t="shared" ref="S2434:S2497" si="533">IFERROR(VLOOKUP($O2434,source_mapping,2,FALSE),"")</f>
        <v>OTA</v>
      </c>
      <c r="T2434" s="29">
        <f t="shared" ref="T2434:T2497" si="534">IFERROR($B2434/SUMIFS($B:$B,$L:$L,$L2434,$Q:$Q,$Q2434),0)</f>
        <v>7.326007326007326E-4</v>
      </c>
      <c r="U2434" s="29">
        <f t="shared" si="529"/>
        <v>7.326007326007326E-4</v>
      </c>
      <c r="V2434" s="30">
        <f t="shared" ref="V2434:V2497" si="535">MAX(IFERROR(VLOOKUP($S2434,channel_code_cost,3,FALSE)*$C2434,0),IFERROR(VLOOKUP($R2434,rate_code_cost,3,FALSE)*$C2434,0))</f>
        <v>151.20599999999999</v>
      </c>
      <c r="W2434" s="30">
        <f t="shared" ref="W2434:W2497" si="536">MAX(IFERROR(VLOOKUP($S2434,channel_code_cost,2,FALSE)*$D2434,0),IFERROR(VLOOKUP($R2434,rate_code_cost,2,FALSE)*$D2434,0))</f>
        <v>0</v>
      </c>
      <c r="X2434" s="30">
        <f t="shared" ref="X2434:X2497" si="537">MAX(IFERROR(VLOOKUP($S2434,channel_code_cost,4,FALSE)*$C2434,0),IFERROR(VLOOKUP($R2434,rate_code_cost,4,FALSE)*$C2434,0))</f>
        <v>0</v>
      </c>
      <c r="Y2434" s="30">
        <f t="shared" ref="Y2434:Y2497" si="538">MAX(IFERROR(VLOOKUP($S2434,channel_code_cost,5,FALSE)*$C2434,0),IFERROR(VLOOKUP($R2434,rate_code_cost,5,FALSE)*$C2434,0))</f>
        <v>18.14472</v>
      </c>
      <c r="Z2434" s="30">
        <f t="shared" ref="Z2434:Z2497" si="539">hk_departure_cost+(($B2434-1)*hk_stay_cost)</f>
        <v>115</v>
      </c>
      <c r="AA2434" s="30">
        <f t="shared" ref="AA2434:AA2497" si="540">IFERROR(VLOOKUP($S2434,channel_code_cost,6,FALSE)*$U2434,0)</f>
        <v>1.4652014652014651</v>
      </c>
      <c r="AB2434" s="30">
        <f t="shared" ref="AB2434:AB2497" si="541">IFERROR(VLOOKUP($L2434,segment_p_cost,2,FALSE)*$T2434,0)</f>
        <v>0</v>
      </c>
      <c r="AC2434" s="30">
        <f t="shared" si="530"/>
        <v>722.22407853479854</v>
      </c>
    </row>
    <row r="2435" spans="1:29" x14ac:dyDescent="0.35">
      <c r="A2435" s="5">
        <v>45137.850814722224</v>
      </c>
      <c r="B2435" s="1">
        <v>1</v>
      </c>
      <c r="C2435" s="6">
        <v>1346.29</v>
      </c>
      <c r="D2435" s="6">
        <v>1</v>
      </c>
      <c r="E2435" s="7" t="s">
        <v>19</v>
      </c>
      <c r="F2435" s="5">
        <v>45138.420707592595</v>
      </c>
      <c r="G2435" s="1">
        <v>2</v>
      </c>
      <c r="H2435" s="5">
        <v>45129.689565324072</v>
      </c>
      <c r="I2435" s="7" t="s">
        <v>20</v>
      </c>
      <c r="J2435" s="7"/>
      <c r="K2435" s="7"/>
      <c r="L2435" s="7" t="s">
        <v>87</v>
      </c>
      <c r="M2435" s="7" t="s">
        <v>105</v>
      </c>
      <c r="N2435" s="7" t="s">
        <v>28</v>
      </c>
      <c r="O2435" s="7" t="s">
        <v>56</v>
      </c>
      <c r="P2435" s="25">
        <f t="shared" si="531"/>
        <v>2434</v>
      </c>
      <c r="Q2435" s="28">
        <f t="shared" ref="Q2435:Q2498" si="542">DATE(YEAR($A2435),MONTH($A2435),1)</f>
        <v>45108</v>
      </c>
      <c r="R2435" s="28" t="str">
        <f t="shared" si="532"/>
        <v>GROUP</v>
      </c>
      <c r="S2435" s="28" t="str">
        <f t="shared" si="533"/>
        <v>OFFLINE</v>
      </c>
      <c r="T2435" s="29">
        <f t="shared" si="534"/>
        <v>0.33333333333333331</v>
      </c>
      <c r="U2435" s="29">
        <f t="shared" ref="U2435:U2498" si="543">IFERROR($B2435/SUMIFS($B:$B,$L:$L,$L2435,$Q:$Q,$Q2435),0)</f>
        <v>0.33333333333333331</v>
      </c>
      <c r="V2435" s="30">
        <f t="shared" si="535"/>
        <v>0</v>
      </c>
      <c r="W2435" s="30">
        <f t="shared" si="536"/>
        <v>0</v>
      </c>
      <c r="X2435" s="30">
        <f t="shared" si="537"/>
        <v>0</v>
      </c>
      <c r="Y2435" s="30">
        <f t="shared" si="538"/>
        <v>6.7314499999999997</v>
      </c>
      <c r="Z2435" s="30">
        <f t="shared" si="539"/>
        <v>115</v>
      </c>
      <c r="AA2435" s="30">
        <f t="shared" si="540"/>
        <v>0</v>
      </c>
      <c r="AB2435" s="30">
        <f t="shared" si="541"/>
        <v>3333.333333333333</v>
      </c>
      <c r="AC2435" s="30">
        <f t="shared" ref="AC2435:AC2498" si="544">C2435-SUM(V2435:AB2435)</f>
        <v>-2108.7747833333333</v>
      </c>
    </row>
    <row r="2436" spans="1:29" x14ac:dyDescent="0.35">
      <c r="A2436" s="5">
        <v>45137.802830891203</v>
      </c>
      <c r="B2436" s="1">
        <v>1</v>
      </c>
      <c r="C2436" s="6">
        <v>806.43</v>
      </c>
      <c r="D2436" s="6">
        <v>1</v>
      </c>
      <c r="E2436" s="7" t="s">
        <v>19</v>
      </c>
      <c r="F2436" s="5">
        <v>45138.457062476853</v>
      </c>
      <c r="G2436" s="1">
        <v>2</v>
      </c>
      <c r="H2436" s="5">
        <v>45137.801910416667</v>
      </c>
      <c r="I2436" s="7" t="s">
        <v>20</v>
      </c>
      <c r="J2436" s="7"/>
      <c r="K2436" s="7"/>
      <c r="L2436" s="7" t="s">
        <v>21</v>
      </c>
      <c r="M2436" s="7" t="s">
        <v>22</v>
      </c>
      <c r="N2436" s="7" t="s">
        <v>23</v>
      </c>
      <c r="O2436" s="7" t="s">
        <v>24</v>
      </c>
      <c r="P2436" s="25">
        <f t="shared" ref="P2436:P2499" si="545">P2435+1</f>
        <v>2435</v>
      </c>
      <c r="Q2436" s="28">
        <f t="shared" si="542"/>
        <v>45108</v>
      </c>
      <c r="R2436" s="28" t="str">
        <f t="shared" si="532"/>
        <v>WEB</v>
      </c>
      <c r="S2436" s="28" t="str">
        <f t="shared" si="533"/>
        <v>OFFLINE</v>
      </c>
      <c r="T2436" s="29">
        <f t="shared" si="534"/>
        <v>1.6863406408094434E-3</v>
      </c>
      <c r="U2436" s="29">
        <f t="shared" si="543"/>
        <v>1.6863406408094434E-3</v>
      </c>
      <c r="V2436" s="30">
        <f t="shared" si="535"/>
        <v>0</v>
      </c>
      <c r="W2436" s="30">
        <f t="shared" si="536"/>
        <v>0</v>
      </c>
      <c r="X2436" s="30">
        <f t="shared" si="537"/>
        <v>0</v>
      </c>
      <c r="Y2436" s="30">
        <f t="shared" si="538"/>
        <v>11.29002</v>
      </c>
      <c r="Z2436" s="30">
        <f t="shared" si="539"/>
        <v>115</v>
      </c>
      <c r="AA2436" s="30">
        <f t="shared" si="540"/>
        <v>0</v>
      </c>
      <c r="AB2436" s="30">
        <f t="shared" si="541"/>
        <v>0</v>
      </c>
      <c r="AC2436" s="30">
        <f t="shared" si="544"/>
        <v>680.13997999999992</v>
      </c>
    </row>
    <row r="2437" spans="1:29" x14ac:dyDescent="0.35">
      <c r="A2437" s="5">
        <v>45137.954031365742</v>
      </c>
      <c r="B2437" s="1">
        <v>1</v>
      </c>
      <c r="C2437" s="6">
        <v>806.43</v>
      </c>
      <c r="D2437" s="6">
        <v>1</v>
      </c>
      <c r="E2437" s="7" t="s">
        <v>19</v>
      </c>
      <c r="F2437" s="5">
        <v>45138.452750208337</v>
      </c>
      <c r="G2437" s="1">
        <v>1</v>
      </c>
      <c r="H2437" s="5">
        <v>45135.80163159722</v>
      </c>
      <c r="I2437" s="7" t="s">
        <v>20</v>
      </c>
      <c r="J2437" s="7"/>
      <c r="K2437" s="7" t="s">
        <v>60</v>
      </c>
      <c r="L2437" s="7" t="s">
        <v>21</v>
      </c>
      <c r="M2437" s="7" t="s">
        <v>22</v>
      </c>
      <c r="N2437" s="7" t="s">
        <v>43</v>
      </c>
      <c r="O2437" s="7" t="s">
        <v>61</v>
      </c>
      <c r="P2437" s="25">
        <f t="shared" si="545"/>
        <v>2436</v>
      </c>
      <c r="Q2437" s="28">
        <f t="shared" si="542"/>
        <v>45108</v>
      </c>
      <c r="R2437" s="28" t="str">
        <f t="shared" si="532"/>
        <v>WEB</v>
      </c>
      <c r="S2437" s="28" t="str">
        <f t="shared" si="533"/>
        <v>META</v>
      </c>
      <c r="T2437" s="29">
        <f t="shared" si="534"/>
        <v>1.6863406408094434E-3</v>
      </c>
      <c r="U2437" s="29">
        <f t="shared" si="543"/>
        <v>1.6863406408094434E-3</v>
      </c>
      <c r="V2437" s="30">
        <f t="shared" si="535"/>
        <v>0</v>
      </c>
      <c r="W2437" s="30">
        <f t="shared" si="536"/>
        <v>0</v>
      </c>
      <c r="X2437" s="30">
        <f t="shared" si="537"/>
        <v>0</v>
      </c>
      <c r="Y2437" s="30">
        <f t="shared" si="538"/>
        <v>14.515739999999997</v>
      </c>
      <c r="Z2437" s="30">
        <f t="shared" si="539"/>
        <v>115</v>
      </c>
      <c r="AA2437" s="30">
        <f t="shared" si="540"/>
        <v>0</v>
      </c>
      <c r="AB2437" s="30">
        <f t="shared" si="541"/>
        <v>0</v>
      </c>
      <c r="AC2437" s="30">
        <f t="shared" si="544"/>
        <v>676.91426000000001</v>
      </c>
    </row>
    <row r="2438" spans="1:29" x14ac:dyDescent="0.35">
      <c r="A2438" s="5">
        <v>45137.702439386572</v>
      </c>
      <c r="B2438" s="1">
        <v>1</v>
      </c>
      <c r="C2438" s="6">
        <v>1249.2</v>
      </c>
      <c r="D2438" s="6">
        <v>1</v>
      </c>
      <c r="E2438" s="7" t="s">
        <v>19</v>
      </c>
      <c r="F2438" s="5">
        <v>45138.307309074073</v>
      </c>
      <c r="G2438" s="1">
        <v>2</v>
      </c>
      <c r="H2438" s="5">
        <v>45069.919583483796</v>
      </c>
      <c r="I2438" s="7" t="s">
        <v>20</v>
      </c>
      <c r="J2438" s="7"/>
      <c r="K2438" s="7" t="s">
        <v>30</v>
      </c>
      <c r="L2438" s="7" t="s">
        <v>31</v>
      </c>
      <c r="M2438" s="7" t="s">
        <v>34</v>
      </c>
      <c r="N2438" s="7" t="s">
        <v>33</v>
      </c>
      <c r="O2438" s="7" t="s">
        <v>30</v>
      </c>
      <c r="P2438" s="25">
        <f t="shared" si="545"/>
        <v>2437</v>
      </c>
      <c r="Q2438" s="28">
        <f t="shared" si="542"/>
        <v>45108</v>
      </c>
      <c r="R2438" s="28" t="str">
        <f t="shared" si="532"/>
        <v>OTA</v>
      </c>
      <c r="S2438" s="28" t="str">
        <f t="shared" si="533"/>
        <v>OTA</v>
      </c>
      <c r="T2438" s="29">
        <f t="shared" si="534"/>
        <v>7.326007326007326E-4</v>
      </c>
      <c r="U2438" s="29">
        <f t="shared" si="543"/>
        <v>7.326007326007326E-4</v>
      </c>
      <c r="V2438" s="30">
        <f t="shared" si="535"/>
        <v>187.38</v>
      </c>
      <c r="W2438" s="30">
        <f t="shared" si="536"/>
        <v>0</v>
      </c>
      <c r="X2438" s="30">
        <f t="shared" si="537"/>
        <v>0</v>
      </c>
      <c r="Y2438" s="30">
        <f t="shared" si="538"/>
        <v>22.485599999999998</v>
      </c>
      <c r="Z2438" s="30">
        <f t="shared" si="539"/>
        <v>115</v>
      </c>
      <c r="AA2438" s="30">
        <f t="shared" si="540"/>
        <v>1.4652014652014651</v>
      </c>
      <c r="AB2438" s="30">
        <f t="shared" si="541"/>
        <v>0</v>
      </c>
      <c r="AC2438" s="30">
        <f t="shared" si="544"/>
        <v>922.86919853479867</v>
      </c>
    </row>
    <row r="2439" spans="1:29" x14ac:dyDescent="0.35">
      <c r="A2439" s="5">
        <v>45137.545151574071</v>
      </c>
      <c r="B2439" s="1">
        <v>2</v>
      </c>
      <c r="C2439" s="6">
        <v>2781.25</v>
      </c>
      <c r="D2439" s="6">
        <v>1</v>
      </c>
      <c r="E2439" s="7" t="s">
        <v>19</v>
      </c>
      <c r="F2439" s="5">
        <v>45139.273218263887</v>
      </c>
      <c r="G2439" s="1">
        <v>2</v>
      </c>
      <c r="H2439" s="5">
        <v>45122.517139768519</v>
      </c>
      <c r="I2439" s="7" t="s">
        <v>20</v>
      </c>
      <c r="J2439" s="7"/>
      <c r="K2439" s="7" t="s">
        <v>30</v>
      </c>
      <c r="L2439" s="7" t="s">
        <v>31</v>
      </c>
      <c r="M2439" s="7" t="s">
        <v>32</v>
      </c>
      <c r="N2439" s="7" t="s">
        <v>33</v>
      </c>
      <c r="O2439" s="7" t="s">
        <v>30</v>
      </c>
      <c r="P2439" s="25">
        <f t="shared" si="545"/>
        <v>2438</v>
      </c>
      <c r="Q2439" s="28">
        <f t="shared" si="542"/>
        <v>45108</v>
      </c>
      <c r="R2439" s="28" t="str">
        <f t="shared" si="532"/>
        <v>OTA</v>
      </c>
      <c r="S2439" s="28" t="str">
        <f t="shared" si="533"/>
        <v>OTA</v>
      </c>
      <c r="T2439" s="29">
        <f t="shared" si="534"/>
        <v>1.4652014652014652E-3</v>
      </c>
      <c r="U2439" s="29">
        <f t="shared" si="543"/>
        <v>1.4652014652014652E-3</v>
      </c>
      <c r="V2439" s="30">
        <f t="shared" si="535"/>
        <v>417.1875</v>
      </c>
      <c r="W2439" s="30">
        <f t="shared" si="536"/>
        <v>0</v>
      </c>
      <c r="X2439" s="30">
        <f t="shared" si="537"/>
        <v>0</v>
      </c>
      <c r="Y2439" s="30">
        <f t="shared" si="538"/>
        <v>50.062499999999993</v>
      </c>
      <c r="Z2439" s="30">
        <f t="shared" si="539"/>
        <v>153.33333333333331</v>
      </c>
      <c r="AA2439" s="30">
        <f t="shared" si="540"/>
        <v>2.9304029304029302</v>
      </c>
      <c r="AB2439" s="30">
        <f t="shared" si="541"/>
        <v>0</v>
      </c>
      <c r="AC2439" s="30">
        <f t="shared" si="544"/>
        <v>2157.7362637362639</v>
      </c>
    </row>
    <row r="2440" spans="1:29" x14ac:dyDescent="0.35">
      <c r="A2440" s="5">
        <v>45137.692783819446</v>
      </c>
      <c r="B2440" s="1">
        <v>1</v>
      </c>
      <c r="C2440" s="6">
        <v>1140.71</v>
      </c>
      <c r="D2440" s="6">
        <v>1</v>
      </c>
      <c r="E2440" s="7" t="s">
        <v>19</v>
      </c>
      <c r="F2440" s="5">
        <v>45138.376688009259</v>
      </c>
      <c r="G2440" s="1">
        <v>2</v>
      </c>
      <c r="H2440" s="5">
        <v>45036.939021203703</v>
      </c>
      <c r="I2440" s="7" t="s">
        <v>20</v>
      </c>
      <c r="J2440" s="7"/>
      <c r="K2440" s="7" t="s">
        <v>30</v>
      </c>
      <c r="L2440" s="7" t="s">
        <v>31</v>
      </c>
      <c r="M2440" s="7" t="s">
        <v>34</v>
      </c>
      <c r="N2440" s="7" t="s">
        <v>33</v>
      </c>
      <c r="O2440" s="7" t="s">
        <v>30</v>
      </c>
      <c r="P2440" s="25">
        <f t="shared" si="545"/>
        <v>2439</v>
      </c>
      <c r="Q2440" s="28">
        <f t="shared" si="542"/>
        <v>45108</v>
      </c>
      <c r="R2440" s="28" t="str">
        <f t="shared" si="532"/>
        <v>OTA</v>
      </c>
      <c r="S2440" s="28" t="str">
        <f t="shared" si="533"/>
        <v>OTA</v>
      </c>
      <c r="T2440" s="29">
        <f t="shared" si="534"/>
        <v>7.326007326007326E-4</v>
      </c>
      <c r="U2440" s="29">
        <f t="shared" si="543"/>
        <v>7.326007326007326E-4</v>
      </c>
      <c r="V2440" s="30">
        <f t="shared" si="535"/>
        <v>171.10650000000001</v>
      </c>
      <c r="W2440" s="30">
        <f t="shared" si="536"/>
        <v>0</v>
      </c>
      <c r="X2440" s="30">
        <f t="shared" si="537"/>
        <v>0</v>
      </c>
      <c r="Y2440" s="30">
        <f t="shared" si="538"/>
        <v>20.532779999999999</v>
      </c>
      <c r="Z2440" s="30">
        <f t="shared" si="539"/>
        <v>115</v>
      </c>
      <c r="AA2440" s="30">
        <f t="shared" si="540"/>
        <v>1.4652014652014651</v>
      </c>
      <c r="AB2440" s="30">
        <f t="shared" si="541"/>
        <v>0</v>
      </c>
      <c r="AC2440" s="30">
        <f t="shared" si="544"/>
        <v>832.60551853479865</v>
      </c>
    </row>
    <row r="2441" spans="1:29" x14ac:dyDescent="0.35">
      <c r="A2441" s="5">
        <v>45137.819627407407</v>
      </c>
      <c r="B2441" s="1">
        <v>1</v>
      </c>
      <c r="C2441" s="6">
        <v>1141.52</v>
      </c>
      <c r="D2441" s="6">
        <v>1</v>
      </c>
      <c r="E2441" s="7" t="s">
        <v>19</v>
      </c>
      <c r="F2441" s="5">
        <v>45138.452893877315</v>
      </c>
      <c r="G2441" s="1">
        <v>2</v>
      </c>
      <c r="H2441" s="5">
        <v>45124.858600451385</v>
      </c>
      <c r="I2441" s="7" t="s">
        <v>20</v>
      </c>
      <c r="J2441" s="7"/>
      <c r="K2441" s="7" t="s">
        <v>35</v>
      </c>
      <c r="L2441" s="7" t="s">
        <v>31</v>
      </c>
      <c r="M2441" s="7" t="s">
        <v>34</v>
      </c>
      <c r="N2441" s="7" t="s">
        <v>33</v>
      </c>
      <c r="O2441" s="7" t="s">
        <v>47</v>
      </c>
      <c r="P2441" s="25">
        <f t="shared" si="545"/>
        <v>2440</v>
      </c>
      <c r="Q2441" s="28">
        <f t="shared" si="542"/>
        <v>45108</v>
      </c>
      <c r="R2441" s="28" t="str">
        <f t="shared" si="532"/>
        <v>OTA</v>
      </c>
      <c r="S2441" s="28" t="str">
        <f t="shared" si="533"/>
        <v>OTA</v>
      </c>
      <c r="T2441" s="29">
        <f t="shared" si="534"/>
        <v>7.326007326007326E-4</v>
      </c>
      <c r="U2441" s="29">
        <f t="shared" si="543"/>
        <v>7.326007326007326E-4</v>
      </c>
      <c r="V2441" s="30">
        <f t="shared" si="535"/>
        <v>171.22799999999998</v>
      </c>
      <c r="W2441" s="30">
        <f t="shared" si="536"/>
        <v>0</v>
      </c>
      <c r="X2441" s="30">
        <f t="shared" si="537"/>
        <v>0</v>
      </c>
      <c r="Y2441" s="30">
        <f t="shared" si="538"/>
        <v>20.547359999999998</v>
      </c>
      <c r="Z2441" s="30">
        <f t="shared" si="539"/>
        <v>115</v>
      </c>
      <c r="AA2441" s="30">
        <f t="shared" si="540"/>
        <v>1.4652014652014651</v>
      </c>
      <c r="AB2441" s="30">
        <f t="shared" si="541"/>
        <v>0</v>
      </c>
      <c r="AC2441" s="30">
        <f t="shared" si="544"/>
        <v>833.2794385347986</v>
      </c>
    </row>
    <row r="2442" spans="1:29" x14ac:dyDescent="0.35">
      <c r="A2442" s="5">
        <v>45137.745319618058</v>
      </c>
      <c r="B2442" s="1">
        <v>2</v>
      </c>
      <c r="C2442" s="6">
        <v>3435.43</v>
      </c>
      <c r="D2442" s="6">
        <v>1</v>
      </c>
      <c r="E2442" s="7" t="s">
        <v>19</v>
      </c>
      <c r="F2442" s="5">
        <v>45139.415092013885</v>
      </c>
      <c r="G2442" s="1">
        <v>2</v>
      </c>
      <c r="H2442" s="5">
        <v>45006.682453194444</v>
      </c>
      <c r="I2442" s="7" t="s">
        <v>41</v>
      </c>
      <c r="J2442" s="7"/>
      <c r="K2442" s="7" t="s">
        <v>35</v>
      </c>
      <c r="L2442" s="7" t="s">
        <v>31</v>
      </c>
      <c r="M2442" s="7" t="s">
        <v>58</v>
      </c>
      <c r="N2442" s="7" t="s">
        <v>33</v>
      </c>
      <c r="O2442" s="7" t="s">
        <v>65</v>
      </c>
      <c r="P2442" s="25">
        <f t="shared" si="545"/>
        <v>2441</v>
      </c>
      <c r="Q2442" s="28">
        <f t="shared" si="542"/>
        <v>45108</v>
      </c>
      <c r="R2442" s="28" t="str">
        <f t="shared" si="532"/>
        <v>OTA</v>
      </c>
      <c r="S2442" s="28" t="str">
        <f t="shared" si="533"/>
        <v>OTA</v>
      </c>
      <c r="T2442" s="29">
        <f t="shared" si="534"/>
        <v>1.4652014652014652E-3</v>
      </c>
      <c r="U2442" s="29">
        <f t="shared" si="543"/>
        <v>1.4652014652014652E-3</v>
      </c>
      <c r="V2442" s="30">
        <f t="shared" si="535"/>
        <v>515.31449999999995</v>
      </c>
      <c r="W2442" s="30">
        <f t="shared" si="536"/>
        <v>0</v>
      </c>
      <c r="X2442" s="30">
        <f t="shared" si="537"/>
        <v>0</v>
      </c>
      <c r="Y2442" s="30">
        <f t="shared" si="538"/>
        <v>61.837739999999989</v>
      </c>
      <c r="Z2442" s="30">
        <f t="shared" si="539"/>
        <v>153.33333333333331</v>
      </c>
      <c r="AA2442" s="30">
        <f t="shared" si="540"/>
        <v>2.9304029304029302</v>
      </c>
      <c r="AB2442" s="30">
        <f t="shared" si="541"/>
        <v>0</v>
      </c>
      <c r="AC2442" s="30">
        <f t="shared" si="544"/>
        <v>2702.0140237362639</v>
      </c>
    </row>
    <row r="2443" spans="1:29" x14ac:dyDescent="0.35">
      <c r="A2443" s="5">
        <v>45137.742846956018</v>
      </c>
      <c r="B2443" s="1">
        <v>2</v>
      </c>
      <c r="C2443" s="6">
        <v>3540.79</v>
      </c>
      <c r="D2443" s="6">
        <v>1</v>
      </c>
      <c r="E2443" s="7" t="s">
        <v>19</v>
      </c>
      <c r="F2443" s="5">
        <v>45139.415266990742</v>
      </c>
      <c r="G2443" s="1">
        <v>2</v>
      </c>
      <c r="H2443" s="5">
        <v>45113.693536087965</v>
      </c>
      <c r="I2443" s="7" t="s">
        <v>41</v>
      </c>
      <c r="J2443" s="7"/>
      <c r="K2443" s="7" t="s">
        <v>35</v>
      </c>
      <c r="L2443" s="7" t="s">
        <v>31</v>
      </c>
      <c r="M2443" s="7" t="s">
        <v>58</v>
      </c>
      <c r="N2443" s="7" t="s">
        <v>33</v>
      </c>
      <c r="O2443" s="7" t="s">
        <v>65</v>
      </c>
      <c r="P2443" s="25">
        <f t="shared" si="545"/>
        <v>2442</v>
      </c>
      <c r="Q2443" s="28">
        <f t="shared" si="542"/>
        <v>45108</v>
      </c>
      <c r="R2443" s="28" t="str">
        <f t="shared" si="532"/>
        <v>OTA</v>
      </c>
      <c r="S2443" s="28" t="str">
        <f t="shared" si="533"/>
        <v>OTA</v>
      </c>
      <c r="T2443" s="29">
        <f t="shared" si="534"/>
        <v>1.4652014652014652E-3</v>
      </c>
      <c r="U2443" s="29">
        <f t="shared" si="543"/>
        <v>1.4652014652014652E-3</v>
      </c>
      <c r="V2443" s="30">
        <f t="shared" si="535"/>
        <v>531.11849999999993</v>
      </c>
      <c r="W2443" s="30">
        <f t="shared" si="536"/>
        <v>0</v>
      </c>
      <c r="X2443" s="30">
        <f t="shared" si="537"/>
        <v>0</v>
      </c>
      <c r="Y2443" s="30">
        <f t="shared" si="538"/>
        <v>63.734219999999993</v>
      </c>
      <c r="Z2443" s="30">
        <f t="shared" si="539"/>
        <v>153.33333333333331</v>
      </c>
      <c r="AA2443" s="30">
        <f t="shared" si="540"/>
        <v>2.9304029304029302</v>
      </c>
      <c r="AB2443" s="30">
        <f t="shared" si="541"/>
        <v>0</v>
      </c>
      <c r="AC2443" s="30">
        <f t="shared" si="544"/>
        <v>2789.673543736264</v>
      </c>
    </row>
    <row r="2444" spans="1:29" x14ac:dyDescent="0.35">
      <c r="A2444" s="5">
        <v>45137.66471607639</v>
      </c>
      <c r="B2444" s="1">
        <v>2</v>
      </c>
      <c r="C2444" s="6">
        <v>2353.2800000000002</v>
      </c>
      <c r="D2444" s="6">
        <v>1</v>
      </c>
      <c r="E2444" s="7" t="s">
        <v>19</v>
      </c>
      <c r="F2444" s="5">
        <v>45139.388010023147</v>
      </c>
      <c r="G2444" s="1">
        <v>2</v>
      </c>
      <c r="H2444" s="5">
        <v>45137.627134756942</v>
      </c>
      <c r="I2444" s="7" t="s">
        <v>41</v>
      </c>
      <c r="J2444" s="7"/>
      <c r="K2444" s="7"/>
      <c r="L2444" s="7" t="s">
        <v>21</v>
      </c>
      <c r="M2444" s="7" t="s">
        <v>99</v>
      </c>
      <c r="N2444" s="7" t="s">
        <v>28</v>
      </c>
      <c r="O2444" s="7" t="s">
        <v>46</v>
      </c>
      <c r="P2444" s="25">
        <f t="shared" si="545"/>
        <v>2443</v>
      </c>
      <c r="Q2444" s="28">
        <f t="shared" si="542"/>
        <v>45108</v>
      </c>
      <c r="R2444" s="28" t="str">
        <f t="shared" si="532"/>
        <v>WEB</v>
      </c>
      <c r="S2444" s="28" t="str">
        <f t="shared" si="533"/>
        <v>WEBSITE</v>
      </c>
      <c r="T2444" s="29">
        <f t="shared" si="534"/>
        <v>3.3726812816188868E-3</v>
      </c>
      <c r="U2444" s="29">
        <f t="shared" si="543"/>
        <v>3.3726812816188868E-3</v>
      </c>
      <c r="V2444" s="30">
        <f t="shared" si="535"/>
        <v>23.532800000000002</v>
      </c>
      <c r="W2444" s="30">
        <f t="shared" si="536"/>
        <v>50</v>
      </c>
      <c r="X2444" s="30">
        <f t="shared" si="537"/>
        <v>0</v>
      </c>
      <c r="Y2444" s="30">
        <f t="shared" si="538"/>
        <v>32.945920000000001</v>
      </c>
      <c r="Z2444" s="30">
        <f t="shared" si="539"/>
        <v>153.33333333333331</v>
      </c>
      <c r="AA2444" s="30">
        <f t="shared" si="540"/>
        <v>33.726812816188868</v>
      </c>
      <c r="AB2444" s="30">
        <f t="shared" si="541"/>
        <v>0</v>
      </c>
      <c r="AC2444" s="30">
        <f t="shared" si="544"/>
        <v>2059.741133850478</v>
      </c>
    </row>
    <row r="2445" spans="1:29" x14ac:dyDescent="0.35">
      <c r="A2445" s="5">
        <v>45137.654469050925</v>
      </c>
      <c r="B2445" s="1">
        <v>2</v>
      </c>
      <c r="C2445" s="6">
        <v>2987.57</v>
      </c>
      <c r="D2445" s="6">
        <v>1</v>
      </c>
      <c r="E2445" s="7" t="s">
        <v>19</v>
      </c>
      <c r="F2445" s="5">
        <v>45139.405949594904</v>
      </c>
      <c r="G2445" s="1">
        <v>2</v>
      </c>
      <c r="H2445" s="5">
        <v>45115.043880787038</v>
      </c>
      <c r="I2445" s="7" t="s">
        <v>41</v>
      </c>
      <c r="J2445" s="7"/>
      <c r="K2445" s="7" t="s">
        <v>35</v>
      </c>
      <c r="L2445" s="7" t="s">
        <v>31</v>
      </c>
      <c r="M2445" s="7" t="s">
        <v>32</v>
      </c>
      <c r="N2445" s="7" t="s">
        <v>33</v>
      </c>
      <c r="O2445" s="7" t="s">
        <v>47</v>
      </c>
      <c r="P2445" s="25">
        <f t="shared" si="545"/>
        <v>2444</v>
      </c>
      <c r="Q2445" s="28">
        <f t="shared" si="542"/>
        <v>45108</v>
      </c>
      <c r="R2445" s="28" t="str">
        <f t="shared" si="532"/>
        <v>OTA</v>
      </c>
      <c r="S2445" s="28" t="str">
        <f t="shared" si="533"/>
        <v>OTA</v>
      </c>
      <c r="T2445" s="29">
        <f t="shared" si="534"/>
        <v>1.4652014652014652E-3</v>
      </c>
      <c r="U2445" s="29">
        <f t="shared" si="543"/>
        <v>1.4652014652014652E-3</v>
      </c>
      <c r="V2445" s="30">
        <f t="shared" si="535"/>
        <v>448.13550000000004</v>
      </c>
      <c r="W2445" s="30">
        <f t="shared" si="536"/>
        <v>0</v>
      </c>
      <c r="X2445" s="30">
        <f t="shared" si="537"/>
        <v>0</v>
      </c>
      <c r="Y2445" s="30">
        <f t="shared" si="538"/>
        <v>53.776260000000001</v>
      </c>
      <c r="Z2445" s="30">
        <f t="shared" si="539"/>
        <v>153.33333333333331</v>
      </c>
      <c r="AA2445" s="30">
        <f t="shared" si="540"/>
        <v>2.9304029304029302</v>
      </c>
      <c r="AB2445" s="30">
        <f t="shared" si="541"/>
        <v>0</v>
      </c>
      <c r="AC2445" s="30">
        <f t="shared" si="544"/>
        <v>2329.3945037362637</v>
      </c>
    </row>
    <row r="2446" spans="1:29" x14ac:dyDescent="0.35">
      <c r="A2446" s="5">
        <v>45137.653367233797</v>
      </c>
      <c r="B2446" s="1">
        <v>1</v>
      </c>
      <c r="C2446" s="6">
        <v>1489.29</v>
      </c>
      <c r="D2446" s="6">
        <v>1</v>
      </c>
      <c r="E2446" s="7" t="s">
        <v>19</v>
      </c>
      <c r="F2446" s="5">
        <v>45138.228184837964</v>
      </c>
      <c r="G2446" s="1">
        <v>1</v>
      </c>
      <c r="H2446" s="5">
        <v>45134.997010949075</v>
      </c>
      <c r="I2446" s="7" t="s">
        <v>42</v>
      </c>
      <c r="J2446" s="7"/>
      <c r="K2446" s="7" t="s">
        <v>35</v>
      </c>
      <c r="L2446" s="7" t="s">
        <v>31</v>
      </c>
      <c r="M2446" s="7" t="s">
        <v>32</v>
      </c>
      <c r="N2446" s="7" t="s">
        <v>33</v>
      </c>
      <c r="O2446" s="7" t="s">
        <v>47</v>
      </c>
      <c r="P2446" s="25">
        <f t="shared" si="545"/>
        <v>2445</v>
      </c>
      <c r="Q2446" s="28">
        <f t="shared" si="542"/>
        <v>45108</v>
      </c>
      <c r="R2446" s="28" t="str">
        <f t="shared" si="532"/>
        <v>OTA</v>
      </c>
      <c r="S2446" s="28" t="str">
        <f t="shared" si="533"/>
        <v>OTA</v>
      </c>
      <c r="T2446" s="29">
        <f t="shared" si="534"/>
        <v>7.326007326007326E-4</v>
      </c>
      <c r="U2446" s="29">
        <f t="shared" si="543"/>
        <v>7.326007326007326E-4</v>
      </c>
      <c r="V2446" s="30">
        <f t="shared" si="535"/>
        <v>223.39349999999999</v>
      </c>
      <c r="W2446" s="30">
        <f t="shared" si="536"/>
        <v>0</v>
      </c>
      <c r="X2446" s="30">
        <f t="shared" si="537"/>
        <v>0</v>
      </c>
      <c r="Y2446" s="30">
        <f t="shared" si="538"/>
        <v>26.807219999999997</v>
      </c>
      <c r="Z2446" s="30">
        <f t="shared" si="539"/>
        <v>115</v>
      </c>
      <c r="AA2446" s="30">
        <f t="shared" si="540"/>
        <v>1.4652014652014651</v>
      </c>
      <c r="AB2446" s="30">
        <f t="shared" si="541"/>
        <v>0</v>
      </c>
      <c r="AC2446" s="30">
        <f t="shared" si="544"/>
        <v>1122.6240785347986</v>
      </c>
    </row>
    <row r="2447" spans="1:29" x14ac:dyDescent="0.35">
      <c r="A2447" s="5">
        <v>45137.712866921298</v>
      </c>
      <c r="B2447" s="1">
        <v>1</v>
      </c>
      <c r="C2447" s="6">
        <v>1956.93</v>
      </c>
      <c r="D2447" s="6">
        <v>1</v>
      </c>
      <c r="E2447" s="7" t="s">
        <v>19</v>
      </c>
      <c r="F2447" s="5">
        <v>45138.400180243058</v>
      </c>
      <c r="G2447" s="1">
        <v>3</v>
      </c>
      <c r="H2447" s="5">
        <v>44968.830593749997</v>
      </c>
      <c r="I2447" s="7" t="s">
        <v>44</v>
      </c>
      <c r="J2447" s="7"/>
      <c r="K2447" s="7"/>
      <c r="L2447" s="7" t="s">
        <v>21</v>
      </c>
      <c r="M2447" s="7" t="s">
        <v>57</v>
      </c>
      <c r="N2447" s="7" t="s">
        <v>28</v>
      </c>
      <c r="O2447" s="7" t="s">
        <v>46</v>
      </c>
      <c r="P2447" s="25">
        <f t="shared" si="545"/>
        <v>2446</v>
      </c>
      <c r="Q2447" s="28">
        <f t="shared" si="542"/>
        <v>45108</v>
      </c>
      <c r="R2447" s="28" t="str">
        <f t="shared" si="532"/>
        <v>WEB</v>
      </c>
      <c r="S2447" s="28" t="str">
        <f t="shared" si="533"/>
        <v>WEBSITE</v>
      </c>
      <c r="T2447" s="29">
        <f t="shared" si="534"/>
        <v>1.6863406408094434E-3</v>
      </c>
      <c r="U2447" s="29">
        <f t="shared" si="543"/>
        <v>1.6863406408094434E-3</v>
      </c>
      <c r="V2447" s="30">
        <f t="shared" si="535"/>
        <v>19.569300000000002</v>
      </c>
      <c r="W2447" s="30">
        <f t="shared" si="536"/>
        <v>50</v>
      </c>
      <c r="X2447" s="30">
        <f t="shared" si="537"/>
        <v>0</v>
      </c>
      <c r="Y2447" s="30">
        <f t="shared" si="538"/>
        <v>27.397020000000001</v>
      </c>
      <c r="Z2447" s="30">
        <f t="shared" si="539"/>
        <v>115</v>
      </c>
      <c r="AA2447" s="30">
        <f t="shared" si="540"/>
        <v>16.863406408094434</v>
      </c>
      <c r="AB2447" s="30">
        <f t="shared" si="541"/>
        <v>0</v>
      </c>
      <c r="AC2447" s="30">
        <f t="shared" si="544"/>
        <v>1728.1002735919055</v>
      </c>
    </row>
    <row r="2448" spans="1:29" x14ac:dyDescent="0.35">
      <c r="A2448" s="5">
        <v>45137.650668761577</v>
      </c>
      <c r="B2448" s="1">
        <v>5</v>
      </c>
      <c r="C2448" s="6">
        <v>15392.32</v>
      </c>
      <c r="D2448" s="6">
        <v>1</v>
      </c>
      <c r="E2448" s="7" t="s">
        <v>19</v>
      </c>
      <c r="F2448" s="5">
        <v>45142.390675636576</v>
      </c>
      <c r="G2448" s="1">
        <v>4</v>
      </c>
      <c r="H2448" s="5">
        <v>45013.885566249999</v>
      </c>
      <c r="I2448" s="7" t="s">
        <v>44</v>
      </c>
      <c r="J2448" s="7"/>
      <c r="K2448" s="7" t="s">
        <v>35</v>
      </c>
      <c r="L2448" s="7" t="s">
        <v>31</v>
      </c>
      <c r="M2448" s="7" t="s">
        <v>58</v>
      </c>
      <c r="N2448" s="7" t="s">
        <v>33</v>
      </c>
      <c r="O2448" s="7" t="s">
        <v>36</v>
      </c>
      <c r="P2448" s="25">
        <f t="shared" si="545"/>
        <v>2447</v>
      </c>
      <c r="Q2448" s="28">
        <f t="shared" si="542"/>
        <v>45108</v>
      </c>
      <c r="R2448" s="28" t="str">
        <f t="shared" si="532"/>
        <v>OTA</v>
      </c>
      <c r="S2448" s="28" t="str">
        <f t="shared" si="533"/>
        <v>OTA</v>
      </c>
      <c r="T2448" s="29">
        <f t="shared" si="534"/>
        <v>3.663003663003663E-3</v>
      </c>
      <c r="U2448" s="29">
        <f t="shared" si="543"/>
        <v>3.663003663003663E-3</v>
      </c>
      <c r="V2448" s="30">
        <f t="shared" si="535"/>
        <v>2308.848</v>
      </c>
      <c r="W2448" s="30">
        <f t="shared" si="536"/>
        <v>0</v>
      </c>
      <c r="X2448" s="30">
        <f t="shared" si="537"/>
        <v>0</v>
      </c>
      <c r="Y2448" s="30">
        <f t="shared" si="538"/>
        <v>277.06175999999999</v>
      </c>
      <c r="Z2448" s="30">
        <f t="shared" si="539"/>
        <v>268.33333333333331</v>
      </c>
      <c r="AA2448" s="30">
        <f t="shared" si="540"/>
        <v>7.3260073260073257</v>
      </c>
      <c r="AB2448" s="30">
        <f t="shared" si="541"/>
        <v>0</v>
      </c>
      <c r="AC2448" s="30">
        <f t="shared" si="544"/>
        <v>12530.750899340659</v>
      </c>
    </row>
    <row r="2449" spans="1:29" x14ac:dyDescent="0.35">
      <c r="A2449" s="5">
        <v>45137.676874305558</v>
      </c>
      <c r="B2449" s="1">
        <v>5</v>
      </c>
      <c r="C2449" s="6">
        <v>13339.46</v>
      </c>
      <c r="D2449" s="6">
        <v>1</v>
      </c>
      <c r="E2449" s="7" t="s">
        <v>19</v>
      </c>
      <c r="F2449" s="5">
        <v>45142.390211053244</v>
      </c>
      <c r="G2449" s="1">
        <v>2</v>
      </c>
      <c r="H2449" s="5">
        <v>45013.885544097226</v>
      </c>
      <c r="I2449" s="7" t="s">
        <v>44</v>
      </c>
      <c r="J2449" s="7"/>
      <c r="K2449" s="7" t="s">
        <v>35</v>
      </c>
      <c r="L2449" s="7" t="s">
        <v>31</v>
      </c>
      <c r="M2449" s="7" t="s">
        <v>58</v>
      </c>
      <c r="N2449" s="7" t="s">
        <v>33</v>
      </c>
      <c r="O2449" s="7" t="s">
        <v>36</v>
      </c>
      <c r="P2449" s="25">
        <f t="shared" si="545"/>
        <v>2448</v>
      </c>
      <c r="Q2449" s="28">
        <f t="shared" si="542"/>
        <v>45108</v>
      </c>
      <c r="R2449" s="28" t="str">
        <f t="shared" si="532"/>
        <v>OTA</v>
      </c>
      <c r="S2449" s="28" t="str">
        <f t="shared" si="533"/>
        <v>OTA</v>
      </c>
      <c r="T2449" s="29">
        <f t="shared" si="534"/>
        <v>3.663003663003663E-3</v>
      </c>
      <c r="U2449" s="29">
        <f t="shared" si="543"/>
        <v>3.663003663003663E-3</v>
      </c>
      <c r="V2449" s="30">
        <f t="shared" si="535"/>
        <v>2000.9189999999999</v>
      </c>
      <c r="W2449" s="30">
        <f t="shared" si="536"/>
        <v>0</v>
      </c>
      <c r="X2449" s="30">
        <f t="shared" si="537"/>
        <v>0</v>
      </c>
      <c r="Y2449" s="30">
        <f t="shared" si="538"/>
        <v>240.11027999999996</v>
      </c>
      <c r="Z2449" s="30">
        <f t="shared" si="539"/>
        <v>268.33333333333331</v>
      </c>
      <c r="AA2449" s="30">
        <f t="shared" si="540"/>
        <v>7.3260073260073257</v>
      </c>
      <c r="AB2449" s="30">
        <f t="shared" si="541"/>
        <v>0</v>
      </c>
      <c r="AC2449" s="30">
        <f t="shared" si="544"/>
        <v>10822.771379340658</v>
      </c>
    </row>
    <row r="2450" spans="1:29" x14ac:dyDescent="0.35">
      <c r="A2450" s="5">
        <v>45137.898559768517</v>
      </c>
      <c r="B2450" s="1">
        <v>3</v>
      </c>
      <c r="C2450" s="6">
        <v>3022.33</v>
      </c>
      <c r="D2450" s="6">
        <v>1</v>
      </c>
      <c r="E2450" s="7" t="s">
        <v>19</v>
      </c>
      <c r="F2450" s="5">
        <v>45140.458333333336</v>
      </c>
      <c r="G2450" s="1">
        <v>2</v>
      </c>
      <c r="H2450" s="5">
        <v>45137.606794004627</v>
      </c>
      <c r="I2450" s="7" t="s">
        <v>48</v>
      </c>
      <c r="J2450" s="7"/>
      <c r="K2450" s="7" t="s">
        <v>30</v>
      </c>
      <c r="L2450" s="7" t="s">
        <v>31</v>
      </c>
      <c r="M2450" s="7" t="s">
        <v>32</v>
      </c>
      <c r="N2450" s="7" t="s">
        <v>33</v>
      </c>
      <c r="O2450" s="7" t="s">
        <v>30</v>
      </c>
      <c r="P2450" s="25">
        <f t="shared" si="545"/>
        <v>2449</v>
      </c>
      <c r="Q2450" s="28">
        <f t="shared" si="542"/>
        <v>45108</v>
      </c>
      <c r="R2450" s="28" t="str">
        <f t="shared" si="532"/>
        <v>OTA</v>
      </c>
      <c r="S2450" s="28" t="str">
        <f t="shared" si="533"/>
        <v>OTA</v>
      </c>
      <c r="T2450" s="29">
        <f t="shared" si="534"/>
        <v>2.1978021978021978E-3</v>
      </c>
      <c r="U2450" s="29">
        <f t="shared" si="543"/>
        <v>2.1978021978021978E-3</v>
      </c>
      <c r="V2450" s="30">
        <f t="shared" si="535"/>
        <v>453.34949999999998</v>
      </c>
      <c r="W2450" s="30">
        <f t="shared" si="536"/>
        <v>0</v>
      </c>
      <c r="X2450" s="30">
        <f t="shared" si="537"/>
        <v>0</v>
      </c>
      <c r="Y2450" s="30">
        <f t="shared" si="538"/>
        <v>54.401939999999996</v>
      </c>
      <c r="Z2450" s="30">
        <f t="shared" si="539"/>
        <v>191.66666666666666</v>
      </c>
      <c r="AA2450" s="30">
        <f t="shared" si="540"/>
        <v>4.395604395604396</v>
      </c>
      <c r="AB2450" s="30">
        <f t="shared" si="541"/>
        <v>0</v>
      </c>
      <c r="AC2450" s="30">
        <f t="shared" si="544"/>
        <v>2318.5162889377289</v>
      </c>
    </row>
    <row r="2451" spans="1:29" x14ac:dyDescent="0.35">
      <c r="A2451" s="5">
        <v>45137.762261620373</v>
      </c>
      <c r="B2451" s="1">
        <v>2</v>
      </c>
      <c r="C2451" s="6">
        <v>2086.0700000000002</v>
      </c>
      <c r="D2451" s="6">
        <v>1</v>
      </c>
      <c r="E2451" s="7" t="s">
        <v>19</v>
      </c>
      <c r="F2451" s="5">
        <v>45139.454183773145</v>
      </c>
      <c r="G2451" s="1">
        <v>2</v>
      </c>
      <c r="H2451" s="5">
        <v>45109.695617187499</v>
      </c>
      <c r="I2451" s="7" t="s">
        <v>48</v>
      </c>
      <c r="J2451" s="7"/>
      <c r="K2451" s="7" t="s">
        <v>30</v>
      </c>
      <c r="L2451" s="7" t="s">
        <v>31</v>
      </c>
      <c r="M2451" s="7" t="s">
        <v>34</v>
      </c>
      <c r="N2451" s="7" t="s">
        <v>33</v>
      </c>
      <c r="O2451" s="7" t="s">
        <v>30</v>
      </c>
      <c r="P2451" s="25">
        <f t="shared" si="545"/>
        <v>2450</v>
      </c>
      <c r="Q2451" s="28">
        <f t="shared" si="542"/>
        <v>45108</v>
      </c>
      <c r="R2451" s="28" t="str">
        <f t="shared" si="532"/>
        <v>OTA</v>
      </c>
      <c r="S2451" s="28" t="str">
        <f t="shared" si="533"/>
        <v>OTA</v>
      </c>
      <c r="T2451" s="29">
        <f t="shared" si="534"/>
        <v>1.4652014652014652E-3</v>
      </c>
      <c r="U2451" s="29">
        <f t="shared" si="543"/>
        <v>1.4652014652014652E-3</v>
      </c>
      <c r="V2451" s="30">
        <f t="shared" si="535"/>
        <v>312.91050000000001</v>
      </c>
      <c r="W2451" s="30">
        <f t="shared" si="536"/>
        <v>0</v>
      </c>
      <c r="X2451" s="30">
        <f t="shared" si="537"/>
        <v>0</v>
      </c>
      <c r="Y2451" s="30">
        <f t="shared" si="538"/>
        <v>37.549259999999997</v>
      </c>
      <c r="Z2451" s="30">
        <f t="shared" si="539"/>
        <v>153.33333333333331</v>
      </c>
      <c r="AA2451" s="30">
        <f t="shared" si="540"/>
        <v>2.9304029304029302</v>
      </c>
      <c r="AB2451" s="30">
        <f t="shared" si="541"/>
        <v>0</v>
      </c>
      <c r="AC2451" s="30">
        <f t="shared" si="544"/>
        <v>1579.3465037362639</v>
      </c>
    </row>
    <row r="2452" spans="1:29" x14ac:dyDescent="0.35">
      <c r="A2452" s="5">
        <v>45138.054085567128</v>
      </c>
      <c r="B2452" s="1">
        <v>1</v>
      </c>
      <c r="C2452" s="6">
        <v>890.32</v>
      </c>
      <c r="D2452" s="6">
        <v>1</v>
      </c>
      <c r="E2452" s="7" t="s">
        <v>19</v>
      </c>
      <c r="F2452" s="5">
        <v>45138.413122800928</v>
      </c>
      <c r="G2452" s="1">
        <v>2</v>
      </c>
      <c r="H2452" s="5">
        <v>45138.053385590276</v>
      </c>
      <c r="I2452" s="7" t="s">
        <v>48</v>
      </c>
      <c r="J2452" s="7"/>
      <c r="K2452" s="7"/>
      <c r="L2452" s="7" t="s">
        <v>21</v>
      </c>
      <c r="M2452" s="7" t="s">
        <v>52</v>
      </c>
      <c r="N2452" s="7" t="s">
        <v>23</v>
      </c>
      <c r="O2452" s="7" t="s">
        <v>24</v>
      </c>
      <c r="P2452" s="25">
        <f t="shared" si="545"/>
        <v>2451</v>
      </c>
      <c r="Q2452" s="28">
        <f t="shared" si="542"/>
        <v>45108</v>
      </c>
      <c r="R2452" s="28" t="str">
        <f t="shared" si="532"/>
        <v>WEB</v>
      </c>
      <c r="S2452" s="28" t="str">
        <f t="shared" si="533"/>
        <v>OFFLINE</v>
      </c>
      <c r="T2452" s="29">
        <f t="shared" si="534"/>
        <v>1.6863406408094434E-3</v>
      </c>
      <c r="U2452" s="29">
        <f t="shared" si="543"/>
        <v>1.6863406408094434E-3</v>
      </c>
      <c r="V2452" s="30">
        <f t="shared" si="535"/>
        <v>0</v>
      </c>
      <c r="W2452" s="30">
        <f t="shared" si="536"/>
        <v>0</v>
      </c>
      <c r="X2452" s="30">
        <f t="shared" si="537"/>
        <v>0</v>
      </c>
      <c r="Y2452" s="30">
        <f t="shared" si="538"/>
        <v>12.464480000000002</v>
      </c>
      <c r="Z2452" s="30">
        <f t="shared" si="539"/>
        <v>115</v>
      </c>
      <c r="AA2452" s="30">
        <f t="shared" si="540"/>
        <v>0</v>
      </c>
      <c r="AB2452" s="30">
        <f t="shared" si="541"/>
        <v>0</v>
      </c>
      <c r="AC2452" s="30">
        <f t="shared" si="544"/>
        <v>762.85552000000007</v>
      </c>
    </row>
    <row r="2453" spans="1:29" x14ac:dyDescent="0.35">
      <c r="A2453" s="5">
        <v>45137.851055335646</v>
      </c>
      <c r="B2453" s="1">
        <v>2</v>
      </c>
      <c r="C2453" s="6">
        <v>4992.74</v>
      </c>
      <c r="D2453" s="6">
        <v>1</v>
      </c>
      <c r="E2453" s="7" t="s">
        <v>19</v>
      </c>
      <c r="F2453" s="5">
        <v>45139.429454293982</v>
      </c>
      <c r="G2453" s="1">
        <v>4</v>
      </c>
      <c r="H2453" s="5">
        <v>45129.689565324072</v>
      </c>
      <c r="I2453" s="7" t="s">
        <v>63</v>
      </c>
      <c r="J2453" s="7"/>
      <c r="K2453" s="7"/>
      <c r="L2453" s="7" t="s">
        <v>87</v>
      </c>
      <c r="M2453" s="7" t="s">
        <v>105</v>
      </c>
      <c r="N2453" s="7" t="s">
        <v>28</v>
      </c>
      <c r="O2453" s="7" t="s">
        <v>56</v>
      </c>
      <c r="P2453" s="25">
        <f t="shared" si="545"/>
        <v>2452</v>
      </c>
      <c r="Q2453" s="28">
        <f t="shared" si="542"/>
        <v>45108</v>
      </c>
      <c r="R2453" s="28" t="str">
        <f t="shared" si="532"/>
        <v>GROUP</v>
      </c>
      <c r="S2453" s="28" t="str">
        <f t="shared" si="533"/>
        <v>OFFLINE</v>
      </c>
      <c r="T2453" s="29">
        <f t="shared" si="534"/>
        <v>0.66666666666666663</v>
      </c>
      <c r="U2453" s="29">
        <f t="shared" si="543"/>
        <v>0.66666666666666663</v>
      </c>
      <c r="V2453" s="30">
        <f t="shared" si="535"/>
        <v>0</v>
      </c>
      <c r="W2453" s="30">
        <f t="shared" si="536"/>
        <v>0</v>
      </c>
      <c r="X2453" s="30">
        <f t="shared" si="537"/>
        <v>0</v>
      </c>
      <c r="Y2453" s="30">
        <f t="shared" si="538"/>
        <v>24.963699999999999</v>
      </c>
      <c r="Z2453" s="30">
        <f t="shared" si="539"/>
        <v>153.33333333333331</v>
      </c>
      <c r="AA2453" s="30">
        <f t="shared" si="540"/>
        <v>0</v>
      </c>
      <c r="AB2453" s="30">
        <f t="shared" si="541"/>
        <v>6666.6666666666661</v>
      </c>
      <c r="AC2453" s="30">
        <f t="shared" si="544"/>
        <v>-1852.2236999999996</v>
      </c>
    </row>
    <row r="2454" spans="1:29" x14ac:dyDescent="0.35">
      <c r="A2454" s="5">
        <v>45138.050641122682</v>
      </c>
      <c r="B2454" s="1">
        <v>1</v>
      </c>
      <c r="C2454" s="6">
        <v>1834.02</v>
      </c>
      <c r="D2454" s="6">
        <v>1</v>
      </c>
      <c r="E2454" s="7" t="s">
        <v>19</v>
      </c>
      <c r="F2454" s="5">
        <v>45138.426531203702</v>
      </c>
      <c r="G2454" s="1">
        <v>4</v>
      </c>
      <c r="H2454" s="5">
        <v>45062.482947986115</v>
      </c>
      <c r="I2454" s="7" t="s">
        <v>63</v>
      </c>
      <c r="J2454" s="7"/>
      <c r="K2454" s="7"/>
      <c r="L2454" s="7" t="s">
        <v>21</v>
      </c>
      <c r="M2454" s="7" t="s">
        <v>45</v>
      </c>
      <c r="N2454" s="7" t="s">
        <v>33</v>
      </c>
      <c r="O2454" s="7" t="s">
        <v>46</v>
      </c>
      <c r="P2454" s="25">
        <f t="shared" si="545"/>
        <v>2453</v>
      </c>
      <c r="Q2454" s="28">
        <f t="shared" si="542"/>
        <v>45108</v>
      </c>
      <c r="R2454" s="28" t="str">
        <f t="shared" si="532"/>
        <v>WEB</v>
      </c>
      <c r="S2454" s="28" t="str">
        <f t="shared" si="533"/>
        <v>WEBSITE</v>
      </c>
      <c r="T2454" s="29">
        <f t="shared" si="534"/>
        <v>1.6863406408094434E-3</v>
      </c>
      <c r="U2454" s="29">
        <f t="shared" si="543"/>
        <v>1.6863406408094434E-3</v>
      </c>
      <c r="V2454" s="30">
        <f t="shared" si="535"/>
        <v>18.340199999999999</v>
      </c>
      <c r="W2454" s="30">
        <f t="shared" si="536"/>
        <v>50</v>
      </c>
      <c r="X2454" s="30">
        <f t="shared" si="537"/>
        <v>0</v>
      </c>
      <c r="Y2454" s="30">
        <f t="shared" si="538"/>
        <v>25.676280000000002</v>
      </c>
      <c r="Z2454" s="30">
        <f t="shared" si="539"/>
        <v>115</v>
      </c>
      <c r="AA2454" s="30">
        <f t="shared" si="540"/>
        <v>16.863406408094434</v>
      </c>
      <c r="AB2454" s="30">
        <f t="shared" si="541"/>
        <v>0</v>
      </c>
      <c r="AC2454" s="30">
        <f t="shared" si="544"/>
        <v>1608.1401135919054</v>
      </c>
    </row>
    <row r="2455" spans="1:29" x14ac:dyDescent="0.35">
      <c r="A2455" s="5">
        <v>45137.673859780094</v>
      </c>
      <c r="B2455" s="1">
        <v>1</v>
      </c>
      <c r="C2455" s="6">
        <v>1727.68</v>
      </c>
      <c r="D2455" s="6">
        <v>1</v>
      </c>
      <c r="E2455" s="7" t="s">
        <v>19</v>
      </c>
      <c r="F2455" s="5">
        <v>45138.458333333336</v>
      </c>
      <c r="G2455" s="1">
        <v>4</v>
      </c>
      <c r="H2455" s="5">
        <v>45054.615763761576</v>
      </c>
      <c r="I2455" s="7" t="s">
        <v>63</v>
      </c>
      <c r="J2455" s="7"/>
      <c r="K2455" s="7" t="s">
        <v>30</v>
      </c>
      <c r="L2455" s="7" t="s">
        <v>31</v>
      </c>
      <c r="M2455" s="7" t="s">
        <v>34</v>
      </c>
      <c r="N2455" s="7" t="s">
        <v>33</v>
      </c>
      <c r="O2455" s="7" t="s">
        <v>30</v>
      </c>
      <c r="P2455" s="25">
        <f t="shared" si="545"/>
        <v>2454</v>
      </c>
      <c r="Q2455" s="28">
        <f t="shared" si="542"/>
        <v>45108</v>
      </c>
      <c r="R2455" s="28" t="str">
        <f t="shared" si="532"/>
        <v>OTA</v>
      </c>
      <c r="S2455" s="28" t="str">
        <f t="shared" si="533"/>
        <v>OTA</v>
      </c>
      <c r="T2455" s="29">
        <f t="shared" si="534"/>
        <v>7.326007326007326E-4</v>
      </c>
      <c r="U2455" s="29">
        <f t="shared" si="543"/>
        <v>7.326007326007326E-4</v>
      </c>
      <c r="V2455" s="30">
        <f t="shared" si="535"/>
        <v>259.15199999999999</v>
      </c>
      <c r="W2455" s="30">
        <f t="shared" si="536"/>
        <v>0</v>
      </c>
      <c r="X2455" s="30">
        <f t="shared" si="537"/>
        <v>0</v>
      </c>
      <c r="Y2455" s="30">
        <f t="shared" si="538"/>
        <v>31.098240000000001</v>
      </c>
      <c r="Z2455" s="30">
        <f t="shared" si="539"/>
        <v>115</v>
      </c>
      <c r="AA2455" s="30">
        <f t="shared" si="540"/>
        <v>1.4652014652014651</v>
      </c>
      <c r="AB2455" s="30">
        <f t="shared" si="541"/>
        <v>0</v>
      </c>
      <c r="AC2455" s="30">
        <f t="shared" si="544"/>
        <v>1320.9645585347987</v>
      </c>
    </row>
    <row r="2456" spans="1:29" x14ac:dyDescent="0.35">
      <c r="A2456" s="5">
        <v>45137.791570289352</v>
      </c>
      <c r="B2456" s="1">
        <v>1</v>
      </c>
      <c r="C2456" s="6">
        <v>1423.11</v>
      </c>
      <c r="D2456" s="6">
        <v>1</v>
      </c>
      <c r="E2456" s="7" t="s">
        <v>19</v>
      </c>
      <c r="F2456" s="5">
        <v>45138.246101192133</v>
      </c>
      <c r="G2456" s="1">
        <v>4</v>
      </c>
      <c r="H2456" s="5">
        <v>45103.224011365739</v>
      </c>
      <c r="I2456" s="7" t="s">
        <v>63</v>
      </c>
      <c r="J2456" s="7"/>
      <c r="K2456" s="7" t="s">
        <v>38</v>
      </c>
      <c r="L2456" s="7" t="s">
        <v>31</v>
      </c>
      <c r="M2456" s="7" t="s">
        <v>34</v>
      </c>
      <c r="N2456" s="7" t="s">
        <v>23</v>
      </c>
      <c r="O2456" s="7" t="s">
        <v>38</v>
      </c>
      <c r="P2456" s="25">
        <f t="shared" si="545"/>
        <v>2455</v>
      </c>
      <c r="Q2456" s="28">
        <f t="shared" si="542"/>
        <v>45108</v>
      </c>
      <c r="R2456" s="28" t="str">
        <f t="shared" si="532"/>
        <v>OTA</v>
      </c>
      <c r="S2456" s="28" t="str">
        <f t="shared" si="533"/>
        <v>OTA</v>
      </c>
      <c r="T2456" s="29">
        <f t="shared" si="534"/>
        <v>7.326007326007326E-4</v>
      </c>
      <c r="U2456" s="29">
        <f t="shared" si="543"/>
        <v>7.326007326007326E-4</v>
      </c>
      <c r="V2456" s="30">
        <f t="shared" si="535"/>
        <v>213.46649999999997</v>
      </c>
      <c r="W2456" s="30">
        <f t="shared" si="536"/>
        <v>0</v>
      </c>
      <c r="X2456" s="30">
        <f t="shared" si="537"/>
        <v>0</v>
      </c>
      <c r="Y2456" s="30">
        <f t="shared" si="538"/>
        <v>25.615979999999997</v>
      </c>
      <c r="Z2456" s="30">
        <f t="shared" si="539"/>
        <v>115</v>
      </c>
      <c r="AA2456" s="30">
        <f t="shared" si="540"/>
        <v>1.4652014652014651</v>
      </c>
      <c r="AB2456" s="30">
        <f t="shared" si="541"/>
        <v>0</v>
      </c>
      <c r="AC2456" s="30">
        <f t="shared" si="544"/>
        <v>1067.5623185347986</v>
      </c>
    </row>
    <row r="2457" spans="1:29" x14ac:dyDescent="0.35">
      <c r="A2457" s="5">
        <v>45137.638226226853</v>
      </c>
      <c r="B2457" s="1">
        <v>2</v>
      </c>
      <c r="C2457" s="6">
        <v>2925</v>
      </c>
      <c r="D2457" s="6">
        <v>1</v>
      </c>
      <c r="E2457" s="7" t="s">
        <v>19</v>
      </c>
      <c r="F2457" s="5">
        <v>45139.278685902776</v>
      </c>
      <c r="G2457" s="1">
        <v>4</v>
      </c>
      <c r="H2457" s="5">
        <v>44996.705005000003</v>
      </c>
      <c r="I2457" s="7" t="s">
        <v>63</v>
      </c>
      <c r="J2457" s="7"/>
      <c r="K2457" s="7" t="s">
        <v>30</v>
      </c>
      <c r="L2457" s="7" t="s">
        <v>31</v>
      </c>
      <c r="M2457" s="7" t="s">
        <v>34</v>
      </c>
      <c r="N2457" s="7" t="s">
        <v>33</v>
      </c>
      <c r="O2457" s="7" t="s">
        <v>30</v>
      </c>
      <c r="P2457" s="25">
        <f t="shared" si="545"/>
        <v>2456</v>
      </c>
      <c r="Q2457" s="28">
        <f t="shared" si="542"/>
        <v>45108</v>
      </c>
      <c r="R2457" s="28" t="str">
        <f t="shared" si="532"/>
        <v>OTA</v>
      </c>
      <c r="S2457" s="28" t="str">
        <f t="shared" si="533"/>
        <v>OTA</v>
      </c>
      <c r="T2457" s="29">
        <f t="shared" si="534"/>
        <v>1.4652014652014652E-3</v>
      </c>
      <c r="U2457" s="29">
        <f t="shared" si="543"/>
        <v>1.4652014652014652E-3</v>
      </c>
      <c r="V2457" s="30">
        <f t="shared" si="535"/>
        <v>438.75</v>
      </c>
      <c r="W2457" s="30">
        <f t="shared" si="536"/>
        <v>0</v>
      </c>
      <c r="X2457" s="30">
        <f t="shared" si="537"/>
        <v>0</v>
      </c>
      <c r="Y2457" s="30">
        <f t="shared" si="538"/>
        <v>52.65</v>
      </c>
      <c r="Z2457" s="30">
        <f t="shared" si="539"/>
        <v>153.33333333333331</v>
      </c>
      <c r="AA2457" s="30">
        <f t="shared" si="540"/>
        <v>2.9304029304029302</v>
      </c>
      <c r="AB2457" s="30">
        <f t="shared" si="541"/>
        <v>0</v>
      </c>
      <c r="AC2457" s="30">
        <f t="shared" si="544"/>
        <v>2277.3362637362638</v>
      </c>
    </row>
    <row r="2458" spans="1:29" x14ac:dyDescent="0.35">
      <c r="A2458" s="5">
        <v>45137.587285833331</v>
      </c>
      <c r="B2458" s="1">
        <v>1</v>
      </c>
      <c r="C2458" s="6">
        <v>1756.7</v>
      </c>
      <c r="D2458" s="6">
        <v>1</v>
      </c>
      <c r="E2458" s="7" t="s">
        <v>19</v>
      </c>
      <c r="F2458" s="5">
        <v>45138.34402084491</v>
      </c>
      <c r="G2458" s="1">
        <v>3</v>
      </c>
      <c r="H2458" s="5">
        <v>45127.026172627317</v>
      </c>
      <c r="I2458" s="7" t="s">
        <v>63</v>
      </c>
      <c r="J2458" s="7"/>
      <c r="K2458" s="7" t="s">
        <v>30</v>
      </c>
      <c r="L2458" s="7" t="s">
        <v>31</v>
      </c>
      <c r="M2458" s="7" t="s">
        <v>32</v>
      </c>
      <c r="N2458" s="7" t="s">
        <v>33</v>
      </c>
      <c r="O2458" s="7" t="s">
        <v>30</v>
      </c>
      <c r="P2458" s="25">
        <f t="shared" si="545"/>
        <v>2457</v>
      </c>
      <c r="Q2458" s="28">
        <f t="shared" si="542"/>
        <v>45108</v>
      </c>
      <c r="R2458" s="28" t="str">
        <f t="shared" si="532"/>
        <v>OTA</v>
      </c>
      <c r="S2458" s="28" t="str">
        <f t="shared" si="533"/>
        <v>OTA</v>
      </c>
      <c r="T2458" s="29">
        <f t="shared" si="534"/>
        <v>7.326007326007326E-4</v>
      </c>
      <c r="U2458" s="29">
        <f t="shared" si="543"/>
        <v>7.326007326007326E-4</v>
      </c>
      <c r="V2458" s="30">
        <f t="shared" si="535"/>
        <v>263.505</v>
      </c>
      <c r="W2458" s="30">
        <f t="shared" si="536"/>
        <v>0</v>
      </c>
      <c r="X2458" s="30">
        <f t="shared" si="537"/>
        <v>0</v>
      </c>
      <c r="Y2458" s="30">
        <f t="shared" si="538"/>
        <v>31.6206</v>
      </c>
      <c r="Z2458" s="30">
        <f t="shared" si="539"/>
        <v>115</v>
      </c>
      <c r="AA2458" s="30">
        <f t="shared" si="540"/>
        <v>1.4652014652014651</v>
      </c>
      <c r="AB2458" s="30">
        <f t="shared" si="541"/>
        <v>0</v>
      </c>
      <c r="AC2458" s="30">
        <f t="shared" si="544"/>
        <v>1345.1091985347985</v>
      </c>
    </row>
    <row r="2459" spans="1:29" x14ac:dyDescent="0.35">
      <c r="A2459" s="5">
        <v>45137.595200787036</v>
      </c>
      <c r="B2459" s="1">
        <v>2</v>
      </c>
      <c r="C2459" s="6">
        <v>3250</v>
      </c>
      <c r="D2459" s="6">
        <v>1</v>
      </c>
      <c r="E2459" s="7" t="s">
        <v>19</v>
      </c>
      <c r="F2459" s="5">
        <v>45139.291424189818</v>
      </c>
      <c r="G2459" s="1">
        <v>4</v>
      </c>
      <c r="H2459" s="5">
        <v>44993.425836168979</v>
      </c>
      <c r="I2459" s="7" t="s">
        <v>63</v>
      </c>
      <c r="J2459" s="7"/>
      <c r="K2459" s="7" t="s">
        <v>30</v>
      </c>
      <c r="L2459" s="7" t="s">
        <v>31</v>
      </c>
      <c r="M2459" s="7" t="s">
        <v>32</v>
      </c>
      <c r="N2459" s="7" t="s">
        <v>33</v>
      </c>
      <c r="O2459" s="7" t="s">
        <v>30</v>
      </c>
      <c r="P2459" s="25">
        <f t="shared" si="545"/>
        <v>2458</v>
      </c>
      <c r="Q2459" s="28">
        <f t="shared" si="542"/>
        <v>45108</v>
      </c>
      <c r="R2459" s="28" t="str">
        <f t="shared" si="532"/>
        <v>OTA</v>
      </c>
      <c r="S2459" s="28" t="str">
        <f t="shared" si="533"/>
        <v>OTA</v>
      </c>
      <c r="T2459" s="29">
        <f t="shared" si="534"/>
        <v>1.4652014652014652E-3</v>
      </c>
      <c r="U2459" s="29">
        <f t="shared" si="543"/>
        <v>1.4652014652014652E-3</v>
      </c>
      <c r="V2459" s="30">
        <f t="shared" si="535"/>
        <v>487.5</v>
      </c>
      <c r="W2459" s="30">
        <f t="shared" si="536"/>
        <v>0</v>
      </c>
      <c r="X2459" s="30">
        <f t="shared" si="537"/>
        <v>0</v>
      </c>
      <c r="Y2459" s="30">
        <f t="shared" si="538"/>
        <v>58.499999999999993</v>
      </c>
      <c r="Z2459" s="30">
        <f t="shared" si="539"/>
        <v>153.33333333333331</v>
      </c>
      <c r="AA2459" s="30">
        <f t="shared" si="540"/>
        <v>2.9304029304029302</v>
      </c>
      <c r="AB2459" s="30">
        <f t="shared" si="541"/>
        <v>0</v>
      </c>
      <c r="AC2459" s="30">
        <f t="shared" si="544"/>
        <v>2547.7362637362639</v>
      </c>
    </row>
    <row r="2460" spans="1:29" x14ac:dyDescent="0.35">
      <c r="A2460" s="5">
        <v>45138.068698738425</v>
      </c>
      <c r="B2460" s="1">
        <v>1</v>
      </c>
      <c r="C2460" s="6">
        <v>2062.5</v>
      </c>
      <c r="D2460" s="6">
        <v>1</v>
      </c>
      <c r="E2460" s="7" t="s">
        <v>19</v>
      </c>
      <c r="F2460" s="5">
        <v>45138.431189131945</v>
      </c>
      <c r="G2460" s="1">
        <v>5</v>
      </c>
      <c r="H2460" s="5">
        <v>45035.821659953705</v>
      </c>
      <c r="I2460" s="7" t="s">
        <v>80</v>
      </c>
      <c r="J2460" s="7"/>
      <c r="K2460" s="7" t="s">
        <v>30</v>
      </c>
      <c r="L2460" s="7" t="s">
        <v>31</v>
      </c>
      <c r="M2460" s="7" t="s">
        <v>34</v>
      </c>
      <c r="N2460" s="7" t="s">
        <v>33</v>
      </c>
      <c r="O2460" s="7" t="s">
        <v>30</v>
      </c>
      <c r="P2460" s="25">
        <f t="shared" si="545"/>
        <v>2459</v>
      </c>
      <c r="Q2460" s="28">
        <f t="shared" si="542"/>
        <v>45108</v>
      </c>
      <c r="R2460" s="28" t="str">
        <f t="shared" si="532"/>
        <v>OTA</v>
      </c>
      <c r="S2460" s="28" t="str">
        <f t="shared" si="533"/>
        <v>OTA</v>
      </c>
      <c r="T2460" s="29">
        <f t="shared" si="534"/>
        <v>7.326007326007326E-4</v>
      </c>
      <c r="U2460" s="29">
        <f t="shared" si="543"/>
        <v>7.326007326007326E-4</v>
      </c>
      <c r="V2460" s="30">
        <f t="shared" si="535"/>
        <v>309.375</v>
      </c>
      <c r="W2460" s="30">
        <f t="shared" si="536"/>
        <v>0</v>
      </c>
      <c r="X2460" s="30">
        <f t="shared" si="537"/>
        <v>0</v>
      </c>
      <c r="Y2460" s="30">
        <f t="shared" si="538"/>
        <v>37.125</v>
      </c>
      <c r="Z2460" s="30">
        <f t="shared" si="539"/>
        <v>115</v>
      </c>
      <c r="AA2460" s="30">
        <f t="shared" si="540"/>
        <v>1.4652014652014651</v>
      </c>
      <c r="AB2460" s="30">
        <f t="shared" si="541"/>
        <v>0</v>
      </c>
      <c r="AC2460" s="30">
        <f t="shared" si="544"/>
        <v>1599.5347985347985</v>
      </c>
    </row>
    <row r="2461" spans="1:29" x14ac:dyDescent="0.35">
      <c r="A2461" s="5">
        <v>45137.740965092591</v>
      </c>
      <c r="B2461" s="1">
        <v>1</v>
      </c>
      <c r="C2461" s="6">
        <v>486.61</v>
      </c>
      <c r="D2461" s="6">
        <v>1</v>
      </c>
      <c r="E2461" s="7" t="s">
        <v>19</v>
      </c>
      <c r="F2461" s="5">
        <v>45138.236730046294</v>
      </c>
      <c r="G2461" s="1">
        <v>1</v>
      </c>
      <c r="H2461" s="5">
        <v>45136.442852453707</v>
      </c>
      <c r="I2461" s="7" t="s">
        <v>49</v>
      </c>
      <c r="J2461" s="7"/>
      <c r="K2461" s="7" t="s">
        <v>30</v>
      </c>
      <c r="L2461" s="7" t="s">
        <v>31</v>
      </c>
      <c r="M2461" s="7" t="s">
        <v>32</v>
      </c>
      <c r="N2461" s="7" t="s">
        <v>33</v>
      </c>
      <c r="O2461" s="7" t="s">
        <v>30</v>
      </c>
      <c r="P2461" s="25">
        <f t="shared" si="545"/>
        <v>2460</v>
      </c>
      <c r="Q2461" s="28">
        <f t="shared" si="542"/>
        <v>45108</v>
      </c>
      <c r="R2461" s="28" t="str">
        <f t="shared" si="532"/>
        <v>OTA</v>
      </c>
      <c r="S2461" s="28" t="str">
        <f t="shared" si="533"/>
        <v>OTA</v>
      </c>
      <c r="T2461" s="29">
        <f t="shared" si="534"/>
        <v>7.326007326007326E-4</v>
      </c>
      <c r="U2461" s="29">
        <f t="shared" si="543"/>
        <v>7.326007326007326E-4</v>
      </c>
      <c r="V2461" s="30">
        <f t="shared" si="535"/>
        <v>72.991500000000002</v>
      </c>
      <c r="W2461" s="30">
        <f t="shared" si="536"/>
        <v>0</v>
      </c>
      <c r="X2461" s="30">
        <f t="shared" si="537"/>
        <v>0</v>
      </c>
      <c r="Y2461" s="30">
        <f t="shared" si="538"/>
        <v>8.7589799999999993</v>
      </c>
      <c r="Z2461" s="30">
        <f t="shared" si="539"/>
        <v>115</v>
      </c>
      <c r="AA2461" s="30">
        <f t="shared" si="540"/>
        <v>1.4652014652014651</v>
      </c>
      <c r="AB2461" s="30">
        <f t="shared" si="541"/>
        <v>0</v>
      </c>
      <c r="AC2461" s="30">
        <f t="shared" si="544"/>
        <v>288.39431853479857</v>
      </c>
    </row>
    <row r="2462" spans="1:29" x14ac:dyDescent="0.35">
      <c r="A2462" s="5">
        <v>45137.721448136574</v>
      </c>
      <c r="B2462" s="1">
        <v>4</v>
      </c>
      <c r="C2462" s="6">
        <v>1908.57</v>
      </c>
      <c r="D2462" s="6">
        <v>1</v>
      </c>
      <c r="E2462" s="7" t="s">
        <v>19</v>
      </c>
      <c r="F2462" s="5">
        <v>45141.422978379633</v>
      </c>
      <c r="G2462" s="1">
        <v>1</v>
      </c>
      <c r="H2462" s="5">
        <v>45133.656070625002</v>
      </c>
      <c r="I2462" s="7" t="s">
        <v>49</v>
      </c>
      <c r="J2462" s="7"/>
      <c r="K2462" s="7"/>
      <c r="L2462" s="7" t="s">
        <v>21</v>
      </c>
      <c r="M2462" s="7" t="s">
        <v>64</v>
      </c>
      <c r="N2462" s="7" t="s">
        <v>28</v>
      </c>
      <c r="O2462" s="7" t="s">
        <v>46</v>
      </c>
      <c r="P2462" s="25">
        <f t="shared" si="545"/>
        <v>2461</v>
      </c>
      <c r="Q2462" s="28">
        <f t="shared" si="542"/>
        <v>45108</v>
      </c>
      <c r="R2462" s="28" t="str">
        <f t="shared" si="532"/>
        <v>WEB</v>
      </c>
      <c r="S2462" s="28" t="str">
        <f t="shared" si="533"/>
        <v>WEBSITE</v>
      </c>
      <c r="T2462" s="29">
        <f t="shared" si="534"/>
        <v>6.7453625632377737E-3</v>
      </c>
      <c r="U2462" s="29">
        <f t="shared" si="543"/>
        <v>6.7453625632377737E-3</v>
      </c>
      <c r="V2462" s="30">
        <f t="shared" si="535"/>
        <v>19.085699999999999</v>
      </c>
      <c r="W2462" s="30">
        <f t="shared" si="536"/>
        <v>50</v>
      </c>
      <c r="X2462" s="30">
        <f t="shared" si="537"/>
        <v>0</v>
      </c>
      <c r="Y2462" s="30">
        <f t="shared" si="538"/>
        <v>26.71998</v>
      </c>
      <c r="Z2462" s="30">
        <f t="shared" si="539"/>
        <v>230</v>
      </c>
      <c r="AA2462" s="30">
        <f t="shared" si="540"/>
        <v>67.453625632377737</v>
      </c>
      <c r="AB2462" s="30">
        <f t="shared" si="541"/>
        <v>0</v>
      </c>
      <c r="AC2462" s="30">
        <f t="shared" si="544"/>
        <v>1515.3106943676221</v>
      </c>
    </row>
    <row r="2463" spans="1:29" x14ac:dyDescent="0.35">
      <c r="A2463" s="5">
        <v>45137.984378900466</v>
      </c>
      <c r="B2463" s="1">
        <v>3</v>
      </c>
      <c r="C2463" s="6">
        <v>1352.86</v>
      </c>
      <c r="D2463" s="6">
        <v>1</v>
      </c>
      <c r="E2463" s="7" t="s">
        <v>19</v>
      </c>
      <c r="F2463" s="5">
        <v>45140.446213796298</v>
      </c>
      <c r="G2463" s="1">
        <v>1</v>
      </c>
      <c r="H2463" s="5">
        <v>45134.706233391204</v>
      </c>
      <c r="I2463" s="7" t="s">
        <v>49</v>
      </c>
      <c r="J2463" s="7"/>
      <c r="K2463" s="7"/>
      <c r="L2463" s="7" t="s">
        <v>21</v>
      </c>
      <c r="M2463" s="7" t="s">
        <v>64</v>
      </c>
      <c r="N2463" s="7" t="s">
        <v>33</v>
      </c>
      <c r="O2463" s="7" t="s">
        <v>46</v>
      </c>
      <c r="P2463" s="25">
        <f t="shared" si="545"/>
        <v>2462</v>
      </c>
      <c r="Q2463" s="28">
        <f t="shared" si="542"/>
        <v>45108</v>
      </c>
      <c r="R2463" s="28" t="str">
        <f t="shared" si="532"/>
        <v>WEB</v>
      </c>
      <c r="S2463" s="28" t="str">
        <f t="shared" si="533"/>
        <v>WEBSITE</v>
      </c>
      <c r="T2463" s="29">
        <f t="shared" si="534"/>
        <v>5.0590219224283303E-3</v>
      </c>
      <c r="U2463" s="29">
        <f t="shared" si="543"/>
        <v>5.0590219224283303E-3</v>
      </c>
      <c r="V2463" s="30">
        <f t="shared" si="535"/>
        <v>13.528599999999999</v>
      </c>
      <c r="W2463" s="30">
        <f t="shared" si="536"/>
        <v>50</v>
      </c>
      <c r="X2463" s="30">
        <f t="shared" si="537"/>
        <v>0</v>
      </c>
      <c r="Y2463" s="30">
        <f t="shared" si="538"/>
        <v>18.94004</v>
      </c>
      <c r="Z2463" s="30">
        <f t="shared" si="539"/>
        <v>191.66666666666666</v>
      </c>
      <c r="AA2463" s="30">
        <f t="shared" si="540"/>
        <v>50.590219224283302</v>
      </c>
      <c r="AB2463" s="30">
        <f t="shared" si="541"/>
        <v>0</v>
      </c>
      <c r="AC2463" s="30">
        <f t="shared" si="544"/>
        <v>1028.13447410905</v>
      </c>
    </row>
    <row r="2464" spans="1:29" x14ac:dyDescent="0.35">
      <c r="A2464" s="5">
        <v>45137.925895451386</v>
      </c>
      <c r="B2464" s="1">
        <v>5</v>
      </c>
      <c r="C2464" s="6">
        <v>2619.08</v>
      </c>
      <c r="D2464" s="6">
        <v>1</v>
      </c>
      <c r="E2464" s="7" t="s">
        <v>19</v>
      </c>
      <c r="F2464" s="5">
        <v>45142.447387349537</v>
      </c>
      <c r="G2464" s="1">
        <v>1</v>
      </c>
      <c r="H2464" s="5">
        <v>45133.84982236111</v>
      </c>
      <c r="I2464" s="7" t="s">
        <v>49</v>
      </c>
      <c r="J2464" s="7"/>
      <c r="K2464" s="7" t="s">
        <v>50</v>
      </c>
      <c r="L2464" s="7" t="s">
        <v>31</v>
      </c>
      <c r="M2464" s="7" t="s">
        <v>32</v>
      </c>
      <c r="N2464" s="7" t="s">
        <v>23</v>
      </c>
      <c r="O2464" s="7" t="s">
        <v>51</v>
      </c>
      <c r="P2464" s="25">
        <f t="shared" si="545"/>
        <v>2463</v>
      </c>
      <c r="Q2464" s="28">
        <f t="shared" si="542"/>
        <v>45108</v>
      </c>
      <c r="R2464" s="28" t="str">
        <f t="shared" si="532"/>
        <v>OTA</v>
      </c>
      <c r="S2464" s="28" t="str">
        <f t="shared" si="533"/>
        <v>OTA</v>
      </c>
      <c r="T2464" s="29">
        <f t="shared" si="534"/>
        <v>3.663003663003663E-3</v>
      </c>
      <c r="U2464" s="29">
        <f t="shared" si="543"/>
        <v>3.663003663003663E-3</v>
      </c>
      <c r="V2464" s="30">
        <f t="shared" si="535"/>
        <v>392.86199999999997</v>
      </c>
      <c r="W2464" s="30">
        <f t="shared" si="536"/>
        <v>0</v>
      </c>
      <c r="X2464" s="30">
        <f t="shared" si="537"/>
        <v>0</v>
      </c>
      <c r="Y2464" s="30">
        <f t="shared" si="538"/>
        <v>47.143439999999998</v>
      </c>
      <c r="Z2464" s="30">
        <f t="shared" si="539"/>
        <v>268.33333333333331</v>
      </c>
      <c r="AA2464" s="30">
        <f t="shared" si="540"/>
        <v>7.3260073260073257</v>
      </c>
      <c r="AB2464" s="30">
        <f t="shared" si="541"/>
        <v>0</v>
      </c>
      <c r="AC2464" s="30">
        <f t="shared" si="544"/>
        <v>1903.4152193406594</v>
      </c>
    </row>
    <row r="2465" spans="1:29" x14ac:dyDescent="0.35">
      <c r="A2465" s="5">
        <v>45137.697113796297</v>
      </c>
      <c r="B2465" s="1">
        <v>2</v>
      </c>
      <c r="C2465" s="6">
        <v>1012.5</v>
      </c>
      <c r="D2465" s="6">
        <v>1</v>
      </c>
      <c r="E2465" s="7" t="s">
        <v>19</v>
      </c>
      <c r="F2465" s="5">
        <v>45139.404881099537</v>
      </c>
      <c r="G2465" s="1">
        <v>1</v>
      </c>
      <c r="H2465" s="5">
        <v>45133.625879085645</v>
      </c>
      <c r="I2465" s="7" t="s">
        <v>49</v>
      </c>
      <c r="J2465" s="7"/>
      <c r="K2465" s="7" t="s">
        <v>30</v>
      </c>
      <c r="L2465" s="7" t="s">
        <v>31</v>
      </c>
      <c r="M2465" s="7" t="s">
        <v>32</v>
      </c>
      <c r="N2465" s="7" t="s">
        <v>33</v>
      </c>
      <c r="O2465" s="7" t="s">
        <v>30</v>
      </c>
      <c r="P2465" s="25">
        <f t="shared" si="545"/>
        <v>2464</v>
      </c>
      <c r="Q2465" s="28">
        <f t="shared" si="542"/>
        <v>45108</v>
      </c>
      <c r="R2465" s="28" t="str">
        <f t="shared" si="532"/>
        <v>OTA</v>
      </c>
      <c r="S2465" s="28" t="str">
        <f t="shared" si="533"/>
        <v>OTA</v>
      </c>
      <c r="T2465" s="29">
        <f t="shared" si="534"/>
        <v>1.4652014652014652E-3</v>
      </c>
      <c r="U2465" s="29">
        <f t="shared" si="543"/>
        <v>1.4652014652014652E-3</v>
      </c>
      <c r="V2465" s="30">
        <f t="shared" si="535"/>
        <v>151.875</v>
      </c>
      <c r="W2465" s="30">
        <f t="shared" si="536"/>
        <v>0</v>
      </c>
      <c r="X2465" s="30">
        <f t="shared" si="537"/>
        <v>0</v>
      </c>
      <c r="Y2465" s="30">
        <f t="shared" si="538"/>
        <v>18.224999999999998</v>
      </c>
      <c r="Z2465" s="30">
        <f t="shared" si="539"/>
        <v>153.33333333333331</v>
      </c>
      <c r="AA2465" s="30">
        <f t="shared" si="540"/>
        <v>2.9304029304029302</v>
      </c>
      <c r="AB2465" s="30">
        <f t="shared" si="541"/>
        <v>0</v>
      </c>
      <c r="AC2465" s="30">
        <f t="shared" si="544"/>
        <v>686.1362637362638</v>
      </c>
    </row>
    <row r="2466" spans="1:29" x14ac:dyDescent="0.35">
      <c r="A2466" s="5">
        <v>45137.92082363426</v>
      </c>
      <c r="B2466" s="1">
        <v>2</v>
      </c>
      <c r="C2466" s="6">
        <v>774.57</v>
      </c>
      <c r="D2466" s="6">
        <v>1</v>
      </c>
      <c r="E2466" s="7" t="s">
        <v>19</v>
      </c>
      <c r="F2466" s="5">
        <v>45139.458333333336</v>
      </c>
      <c r="G2466" s="1">
        <v>1</v>
      </c>
      <c r="H2466" s="5">
        <v>45117.551192650462</v>
      </c>
      <c r="I2466" s="7" t="s">
        <v>49</v>
      </c>
      <c r="J2466" s="7"/>
      <c r="K2466" s="7" t="s">
        <v>38</v>
      </c>
      <c r="L2466" s="7" t="s">
        <v>31</v>
      </c>
      <c r="M2466" s="7" t="s">
        <v>32</v>
      </c>
      <c r="N2466" s="7" t="s">
        <v>23</v>
      </c>
      <c r="O2466" s="7" t="s">
        <v>38</v>
      </c>
      <c r="P2466" s="25">
        <f t="shared" si="545"/>
        <v>2465</v>
      </c>
      <c r="Q2466" s="28">
        <f t="shared" si="542"/>
        <v>45108</v>
      </c>
      <c r="R2466" s="28" t="str">
        <f t="shared" si="532"/>
        <v>OTA</v>
      </c>
      <c r="S2466" s="28" t="str">
        <f t="shared" si="533"/>
        <v>OTA</v>
      </c>
      <c r="T2466" s="29">
        <f t="shared" si="534"/>
        <v>1.4652014652014652E-3</v>
      </c>
      <c r="U2466" s="29">
        <f t="shared" si="543"/>
        <v>1.4652014652014652E-3</v>
      </c>
      <c r="V2466" s="30">
        <f t="shared" si="535"/>
        <v>116.1855</v>
      </c>
      <c r="W2466" s="30">
        <f t="shared" si="536"/>
        <v>0</v>
      </c>
      <c r="X2466" s="30">
        <f t="shared" si="537"/>
        <v>0</v>
      </c>
      <c r="Y2466" s="30">
        <f t="shared" si="538"/>
        <v>13.942259999999999</v>
      </c>
      <c r="Z2466" s="30">
        <f t="shared" si="539"/>
        <v>153.33333333333331</v>
      </c>
      <c r="AA2466" s="30">
        <f t="shared" si="540"/>
        <v>2.9304029304029302</v>
      </c>
      <c r="AB2466" s="30">
        <f t="shared" si="541"/>
        <v>0</v>
      </c>
      <c r="AC2466" s="30">
        <f t="shared" si="544"/>
        <v>488.17850373626379</v>
      </c>
    </row>
    <row r="2467" spans="1:29" x14ac:dyDescent="0.35">
      <c r="A2467" s="5">
        <v>45137.761173148145</v>
      </c>
      <c r="B2467" s="1">
        <v>2</v>
      </c>
      <c r="C2467" s="6">
        <v>1150.9000000000001</v>
      </c>
      <c r="D2467" s="6">
        <v>1</v>
      </c>
      <c r="E2467" s="7" t="s">
        <v>19</v>
      </c>
      <c r="F2467" s="5">
        <v>45139.455859756941</v>
      </c>
      <c r="G2467" s="1">
        <v>1</v>
      </c>
      <c r="H2467" s="5">
        <v>45136.85950658565</v>
      </c>
      <c r="I2467" s="7" t="s">
        <v>49</v>
      </c>
      <c r="J2467" s="7"/>
      <c r="K2467" s="7" t="s">
        <v>30</v>
      </c>
      <c r="L2467" s="7" t="s">
        <v>31</v>
      </c>
      <c r="M2467" s="7" t="s">
        <v>32</v>
      </c>
      <c r="N2467" s="7" t="s">
        <v>33</v>
      </c>
      <c r="O2467" s="7" t="s">
        <v>30</v>
      </c>
      <c r="P2467" s="25">
        <f t="shared" si="545"/>
        <v>2466</v>
      </c>
      <c r="Q2467" s="28">
        <f t="shared" si="542"/>
        <v>45108</v>
      </c>
      <c r="R2467" s="28" t="str">
        <f t="shared" si="532"/>
        <v>OTA</v>
      </c>
      <c r="S2467" s="28" t="str">
        <f t="shared" si="533"/>
        <v>OTA</v>
      </c>
      <c r="T2467" s="29">
        <f t="shared" si="534"/>
        <v>1.4652014652014652E-3</v>
      </c>
      <c r="U2467" s="29">
        <f t="shared" si="543"/>
        <v>1.4652014652014652E-3</v>
      </c>
      <c r="V2467" s="30">
        <f t="shared" si="535"/>
        <v>172.63500000000002</v>
      </c>
      <c r="W2467" s="30">
        <f t="shared" si="536"/>
        <v>0</v>
      </c>
      <c r="X2467" s="30">
        <f t="shared" si="537"/>
        <v>0</v>
      </c>
      <c r="Y2467" s="30">
        <f t="shared" si="538"/>
        <v>20.716200000000001</v>
      </c>
      <c r="Z2467" s="30">
        <f t="shared" si="539"/>
        <v>153.33333333333331</v>
      </c>
      <c r="AA2467" s="30">
        <f t="shared" si="540"/>
        <v>2.9304029304029302</v>
      </c>
      <c r="AB2467" s="30">
        <f t="shared" si="541"/>
        <v>0</v>
      </c>
      <c r="AC2467" s="30">
        <f t="shared" si="544"/>
        <v>801.28506373626385</v>
      </c>
    </row>
    <row r="2468" spans="1:29" x14ac:dyDescent="0.35">
      <c r="A2468" s="5">
        <v>45137.960649768516</v>
      </c>
      <c r="B2468" s="1">
        <v>1</v>
      </c>
      <c r="C2468" s="6">
        <v>486.61</v>
      </c>
      <c r="D2468" s="6">
        <v>1</v>
      </c>
      <c r="E2468" s="7" t="s">
        <v>19</v>
      </c>
      <c r="F2468" s="5">
        <v>45138.350865624998</v>
      </c>
      <c r="G2468" s="1">
        <v>1</v>
      </c>
      <c r="H2468" s="5">
        <v>45136.851171145834</v>
      </c>
      <c r="I2468" s="7" t="s">
        <v>49</v>
      </c>
      <c r="J2468" s="7"/>
      <c r="K2468" s="7" t="s">
        <v>30</v>
      </c>
      <c r="L2468" s="7" t="s">
        <v>31</v>
      </c>
      <c r="M2468" s="7" t="s">
        <v>32</v>
      </c>
      <c r="N2468" s="7" t="s">
        <v>33</v>
      </c>
      <c r="O2468" s="7" t="s">
        <v>30</v>
      </c>
      <c r="P2468" s="25">
        <f t="shared" si="545"/>
        <v>2467</v>
      </c>
      <c r="Q2468" s="28">
        <f t="shared" si="542"/>
        <v>45108</v>
      </c>
      <c r="R2468" s="28" t="str">
        <f t="shared" si="532"/>
        <v>OTA</v>
      </c>
      <c r="S2468" s="28" t="str">
        <f t="shared" si="533"/>
        <v>OTA</v>
      </c>
      <c r="T2468" s="29">
        <f t="shared" si="534"/>
        <v>7.326007326007326E-4</v>
      </c>
      <c r="U2468" s="29">
        <f t="shared" si="543"/>
        <v>7.326007326007326E-4</v>
      </c>
      <c r="V2468" s="30">
        <f t="shared" si="535"/>
        <v>72.991500000000002</v>
      </c>
      <c r="W2468" s="30">
        <f t="shared" si="536"/>
        <v>0</v>
      </c>
      <c r="X2468" s="30">
        <f t="shared" si="537"/>
        <v>0</v>
      </c>
      <c r="Y2468" s="30">
        <f t="shared" si="538"/>
        <v>8.7589799999999993</v>
      </c>
      <c r="Z2468" s="30">
        <f t="shared" si="539"/>
        <v>115</v>
      </c>
      <c r="AA2468" s="30">
        <f t="shared" si="540"/>
        <v>1.4652014652014651</v>
      </c>
      <c r="AB2468" s="30">
        <f t="shared" si="541"/>
        <v>0</v>
      </c>
      <c r="AC2468" s="30">
        <f t="shared" si="544"/>
        <v>288.39431853479857</v>
      </c>
    </row>
    <row r="2469" spans="1:29" x14ac:dyDescent="0.35">
      <c r="A2469" s="5">
        <v>45138.006267187498</v>
      </c>
      <c r="B2469" s="1">
        <v>7</v>
      </c>
      <c r="C2469" s="6">
        <v>3745.31</v>
      </c>
      <c r="D2469" s="6">
        <v>1</v>
      </c>
      <c r="E2469" s="7" t="s">
        <v>19</v>
      </c>
      <c r="F2469" s="5">
        <v>45144.458333333336</v>
      </c>
      <c r="G2469" s="1">
        <v>1</v>
      </c>
      <c r="H2469" s="5">
        <v>45137.498387916668</v>
      </c>
      <c r="I2469" s="7" t="s">
        <v>49</v>
      </c>
      <c r="J2469" s="7"/>
      <c r="K2469" s="7"/>
      <c r="L2469" s="7" t="s">
        <v>21</v>
      </c>
      <c r="M2469" s="7" t="s">
        <v>71</v>
      </c>
      <c r="N2469" s="7" t="s">
        <v>28</v>
      </c>
      <c r="O2469" s="7" t="s">
        <v>46</v>
      </c>
      <c r="P2469" s="25">
        <f t="shared" si="545"/>
        <v>2468</v>
      </c>
      <c r="Q2469" s="28">
        <f t="shared" si="542"/>
        <v>45108</v>
      </c>
      <c r="R2469" s="28" t="str">
        <f t="shared" si="532"/>
        <v>WEB</v>
      </c>
      <c r="S2469" s="28" t="str">
        <f t="shared" si="533"/>
        <v>WEBSITE</v>
      </c>
      <c r="T2469" s="29">
        <f t="shared" si="534"/>
        <v>1.1804384485666104E-2</v>
      </c>
      <c r="U2469" s="29">
        <f t="shared" si="543"/>
        <v>1.1804384485666104E-2</v>
      </c>
      <c r="V2469" s="30">
        <f t="shared" si="535"/>
        <v>37.453099999999999</v>
      </c>
      <c r="W2469" s="30">
        <f t="shared" si="536"/>
        <v>50</v>
      </c>
      <c r="X2469" s="30">
        <f t="shared" si="537"/>
        <v>0</v>
      </c>
      <c r="Y2469" s="30">
        <f t="shared" si="538"/>
        <v>52.434339999999999</v>
      </c>
      <c r="Z2469" s="30">
        <f t="shared" si="539"/>
        <v>345</v>
      </c>
      <c r="AA2469" s="30">
        <f t="shared" si="540"/>
        <v>118.04384485666104</v>
      </c>
      <c r="AB2469" s="30">
        <f t="shared" si="541"/>
        <v>0</v>
      </c>
      <c r="AC2469" s="30">
        <f t="shared" si="544"/>
        <v>3142.3787151433389</v>
      </c>
    </row>
    <row r="2470" spans="1:29" x14ac:dyDescent="0.35">
      <c r="A2470" s="5">
        <v>45137.734156168983</v>
      </c>
      <c r="B2470" s="1">
        <v>1</v>
      </c>
      <c r="C2470" s="6">
        <v>449.29</v>
      </c>
      <c r="D2470" s="6">
        <v>1</v>
      </c>
      <c r="E2470" s="7" t="s">
        <v>19</v>
      </c>
      <c r="F2470" s="5">
        <v>45138.458333333336</v>
      </c>
      <c r="G2470" s="1">
        <v>1</v>
      </c>
      <c r="H2470" s="5">
        <v>45134.020626481484</v>
      </c>
      <c r="I2470" s="7" t="s">
        <v>49</v>
      </c>
      <c r="J2470" s="7"/>
      <c r="K2470" s="7" t="s">
        <v>50</v>
      </c>
      <c r="L2470" s="7" t="s">
        <v>31</v>
      </c>
      <c r="M2470" s="7" t="s">
        <v>32</v>
      </c>
      <c r="N2470" s="7" t="s">
        <v>28</v>
      </c>
      <c r="O2470" s="7" t="s">
        <v>51</v>
      </c>
      <c r="P2470" s="25">
        <f t="shared" si="545"/>
        <v>2469</v>
      </c>
      <c r="Q2470" s="28">
        <f t="shared" si="542"/>
        <v>45108</v>
      </c>
      <c r="R2470" s="28" t="str">
        <f t="shared" si="532"/>
        <v>OTA</v>
      </c>
      <c r="S2470" s="28" t="str">
        <f t="shared" si="533"/>
        <v>OTA</v>
      </c>
      <c r="T2470" s="29">
        <f t="shared" si="534"/>
        <v>7.326007326007326E-4</v>
      </c>
      <c r="U2470" s="29">
        <f t="shared" si="543"/>
        <v>7.326007326007326E-4</v>
      </c>
      <c r="V2470" s="30">
        <f t="shared" si="535"/>
        <v>67.393500000000003</v>
      </c>
      <c r="W2470" s="30">
        <f t="shared" si="536"/>
        <v>0</v>
      </c>
      <c r="X2470" s="30">
        <f t="shared" si="537"/>
        <v>0</v>
      </c>
      <c r="Y2470" s="30">
        <f t="shared" si="538"/>
        <v>8.0872200000000003</v>
      </c>
      <c r="Z2470" s="30">
        <f t="shared" si="539"/>
        <v>115</v>
      </c>
      <c r="AA2470" s="30">
        <f t="shared" si="540"/>
        <v>1.4652014652014651</v>
      </c>
      <c r="AB2470" s="30">
        <f t="shared" si="541"/>
        <v>0</v>
      </c>
      <c r="AC2470" s="30">
        <f t="shared" si="544"/>
        <v>257.34407853479854</v>
      </c>
    </row>
    <row r="2471" spans="1:29" x14ac:dyDescent="0.35">
      <c r="A2471" s="5">
        <v>45138.012731446761</v>
      </c>
      <c r="B2471" s="1">
        <v>1</v>
      </c>
      <c r="C2471" s="6">
        <v>389.33</v>
      </c>
      <c r="D2471" s="6">
        <v>1</v>
      </c>
      <c r="E2471" s="7" t="s">
        <v>19</v>
      </c>
      <c r="F2471" s="5">
        <v>45138.458333333336</v>
      </c>
      <c r="G2471" s="1">
        <v>1</v>
      </c>
      <c r="H2471" s="5">
        <v>45137.966800752314</v>
      </c>
      <c r="I2471" s="7" t="s">
        <v>49</v>
      </c>
      <c r="J2471" s="7"/>
      <c r="K2471" s="7" t="s">
        <v>38</v>
      </c>
      <c r="L2471" s="7" t="s">
        <v>31</v>
      </c>
      <c r="M2471" s="7" t="s">
        <v>32</v>
      </c>
      <c r="N2471" s="7" t="s">
        <v>23</v>
      </c>
      <c r="O2471" s="7" t="s">
        <v>38</v>
      </c>
      <c r="P2471" s="25">
        <f t="shared" si="545"/>
        <v>2470</v>
      </c>
      <c r="Q2471" s="28">
        <f t="shared" si="542"/>
        <v>45108</v>
      </c>
      <c r="R2471" s="28" t="str">
        <f t="shared" si="532"/>
        <v>OTA</v>
      </c>
      <c r="S2471" s="28" t="str">
        <f t="shared" si="533"/>
        <v>OTA</v>
      </c>
      <c r="T2471" s="29">
        <f t="shared" si="534"/>
        <v>7.326007326007326E-4</v>
      </c>
      <c r="U2471" s="29">
        <f t="shared" si="543"/>
        <v>7.326007326007326E-4</v>
      </c>
      <c r="V2471" s="30">
        <f t="shared" si="535"/>
        <v>58.399499999999996</v>
      </c>
      <c r="W2471" s="30">
        <f t="shared" si="536"/>
        <v>0</v>
      </c>
      <c r="X2471" s="30">
        <f t="shared" si="537"/>
        <v>0</v>
      </c>
      <c r="Y2471" s="30">
        <f t="shared" si="538"/>
        <v>7.0079399999999996</v>
      </c>
      <c r="Z2471" s="30">
        <f t="shared" si="539"/>
        <v>115</v>
      </c>
      <c r="AA2471" s="30">
        <f t="shared" si="540"/>
        <v>1.4652014652014651</v>
      </c>
      <c r="AB2471" s="30">
        <f t="shared" si="541"/>
        <v>0</v>
      </c>
      <c r="AC2471" s="30">
        <f t="shared" si="544"/>
        <v>207.45735853479852</v>
      </c>
    </row>
    <row r="2472" spans="1:29" x14ac:dyDescent="0.35">
      <c r="A2472" s="5">
        <v>45137.719047060185</v>
      </c>
      <c r="B2472" s="1">
        <v>1</v>
      </c>
      <c r="C2472" s="6">
        <v>564.91</v>
      </c>
      <c r="D2472" s="6">
        <v>1</v>
      </c>
      <c r="E2472" s="7" t="s">
        <v>19</v>
      </c>
      <c r="F2472" s="5">
        <v>45138.439273067132</v>
      </c>
      <c r="G2472" s="1">
        <v>1</v>
      </c>
      <c r="H2472" s="5">
        <v>45105.985203865741</v>
      </c>
      <c r="I2472" s="7" t="s">
        <v>49</v>
      </c>
      <c r="J2472" s="7"/>
      <c r="K2472" s="7" t="s">
        <v>30</v>
      </c>
      <c r="L2472" s="7" t="s">
        <v>31</v>
      </c>
      <c r="M2472" s="7" t="s">
        <v>34</v>
      </c>
      <c r="N2472" s="7" t="s">
        <v>23</v>
      </c>
      <c r="O2472" s="7" t="s">
        <v>30</v>
      </c>
      <c r="P2472" s="25">
        <f t="shared" si="545"/>
        <v>2471</v>
      </c>
      <c r="Q2472" s="28">
        <f t="shared" si="542"/>
        <v>45108</v>
      </c>
      <c r="R2472" s="28" t="str">
        <f t="shared" si="532"/>
        <v>OTA</v>
      </c>
      <c r="S2472" s="28" t="str">
        <f t="shared" si="533"/>
        <v>OTA</v>
      </c>
      <c r="T2472" s="29">
        <f t="shared" si="534"/>
        <v>7.326007326007326E-4</v>
      </c>
      <c r="U2472" s="29">
        <f t="shared" si="543"/>
        <v>7.326007326007326E-4</v>
      </c>
      <c r="V2472" s="30">
        <f t="shared" si="535"/>
        <v>84.736499999999992</v>
      </c>
      <c r="W2472" s="30">
        <f t="shared" si="536"/>
        <v>0</v>
      </c>
      <c r="X2472" s="30">
        <f t="shared" si="537"/>
        <v>0</v>
      </c>
      <c r="Y2472" s="30">
        <f t="shared" si="538"/>
        <v>10.168379999999999</v>
      </c>
      <c r="Z2472" s="30">
        <f t="shared" si="539"/>
        <v>115</v>
      </c>
      <c r="AA2472" s="30">
        <f t="shared" si="540"/>
        <v>1.4652014652014651</v>
      </c>
      <c r="AB2472" s="30">
        <f t="shared" si="541"/>
        <v>0</v>
      </c>
      <c r="AC2472" s="30">
        <f t="shared" si="544"/>
        <v>353.53991853479852</v>
      </c>
    </row>
    <row r="2473" spans="1:29" x14ac:dyDescent="0.35">
      <c r="A2473" s="5">
        <v>45137.718601122688</v>
      </c>
      <c r="B2473" s="1">
        <v>1</v>
      </c>
      <c r="C2473" s="6">
        <v>564.91</v>
      </c>
      <c r="D2473" s="6">
        <v>1</v>
      </c>
      <c r="E2473" s="7" t="s">
        <v>19</v>
      </c>
      <c r="F2473" s="5">
        <v>45138.439234155092</v>
      </c>
      <c r="G2473" s="1">
        <v>1</v>
      </c>
      <c r="H2473" s="5">
        <v>45105.985203877317</v>
      </c>
      <c r="I2473" s="7" t="s">
        <v>49</v>
      </c>
      <c r="J2473" s="7"/>
      <c r="K2473" s="7" t="s">
        <v>30</v>
      </c>
      <c r="L2473" s="7" t="s">
        <v>31</v>
      </c>
      <c r="M2473" s="7" t="s">
        <v>34</v>
      </c>
      <c r="N2473" s="7" t="s">
        <v>23</v>
      </c>
      <c r="O2473" s="7" t="s">
        <v>30</v>
      </c>
      <c r="P2473" s="25">
        <f t="shared" si="545"/>
        <v>2472</v>
      </c>
      <c r="Q2473" s="28">
        <f t="shared" si="542"/>
        <v>45108</v>
      </c>
      <c r="R2473" s="28" t="str">
        <f t="shared" si="532"/>
        <v>OTA</v>
      </c>
      <c r="S2473" s="28" t="str">
        <f t="shared" si="533"/>
        <v>OTA</v>
      </c>
      <c r="T2473" s="29">
        <f t="shared" si="534"/>
        <v>7.326007326007326E-4</v>
      </c>
      <c r="U2473" s="29">
        <f t="shared" si="543"/>
        <v>7.326007326007326E-4</v>
      </c>
      <c r="V2473" s="30">
        <f t="shared" si="535"/>
        <v>84.736499999999992</v>
      </c>
      <c r="W2473" s="30">
        <f t="shared" si="536"/>
        <v>0</v>
      </c>
      <c r="X2473" s="30">
        <f t="shared" si="537"/>
        <v>0</v>
      </c>
      <c r="Y2473" s="30">
        <f t="shared" si="538"/>
        <v>10.168379999999999</v>
      </c>
      <c r="Z2473" s="30">
        <f t="shared" si="539"/>
        <v>115</v>
      </c>
      <c r="AA2473" s="30">
        <f t="shared" si="540"/>
        <v>1.4652014652014651</v>
      </c>
      <c r="AB2473" s="30">
        <f t="shared" si="541"/>
        <v>0</v>
      </c>
      <c r="AC2473" s="30">
        <f t="shared" si="544"/>
        <v>353.53991853479852</v>
      </c>
    </row>
    <row r="2474" spans="1:29" x14ac:dyDescent="0.35">
      <c r="A2474" s="5">
        <v>45137.718852106482</v>
      </c>
      <c r="B2474" s="1">
        <v>1</v>
      </c>
      <c r="C2474" s="6">
        <v>564.91</v>
      </c>
      <c r="D2474" s="6">
        <v>1</v>
      </c>
      <c r="E2474" s="7" t="s">
        <v>19</v>
      </c>
      <c r="F2474" s="5">
        <v>45138.439194722225</v>
      </c>
      <c r="G2474" s="1">
        <v>1</v>
      </c>
      <c r="H2474" s="5">
        <v>45105.985203877317</v>
      </c>
      <c r="I2474" s="7" t="s">
        <v>49</v>
      </c>
      <c r="J2474" s="7"/>
      <c r="K2474" s="7" t="s">
        <v>30</v>
      </c>
      <c r="L2474" s="7" t="s">
        <v>31</v>
      </c>
      <c r="M2474" s="7" t="s">
        <v>34</v>
      </c>
      <c r="N2474" s="7" t="s">
        <v>23</v>
      </c>
      <c r="O2474" s="7" t="s">
        <v>30</v>
      </c>
      <c r="P2474" s="25">
        <f t="shared" si="545"/>
        <v>2473</v>
      </c>
      <c r="Q2474" s="28">
        <f t="shared" si="542"/>
        <v>45108</v>
      </c>
      <c r="R2474" s="28" t="str">
        <f t="shared" si="532"/>
        <v>OTA</v>
      </c>
      <c r="S2474" s="28" t="str">
        <f t="shared" si="533"/>
        <v>OTA</v>
      </c>
      <c r="T2474" s="29">
        <f t="shared" si="534"/>
        <v>7.326007326007326E-4</v>
      </c>
      <c r="U2474" s="29">
        <f t="shared" si="543"/>
        <v>7.326007326007326E-4</v>
      </c>
      <c r="V2474" s="30">
        <f t="shared" si="535"/>
        <v>84.736499999999992</v>
      </c>
      <c r="W2474" s="30">
        <f t="shared" si="536"/>
        <v>0</v>
      </c>
      <c r="X2474" s="30">
        <f t="shared" si="537"/>
        <v>0</v>
      </c>
      <c r="Y2474" s="30">
        <f t="shared" si="538"/>
        <v>10.168379999999999</v>
      </c>
      <c r="Z2474" s="30">
        <f t="shared" si="539"/>
        <v>115</v>
      </c>
      <c r="AA2474" s="30">
        <f t="shared" si="540"/>
        <v>1.4652014652014651</v>
      </c>
      <c r="AB2474" s="30">
        <f t="shared" si="541"/>
        <v>0</v>
      </c>
      <c r="AC2474" s="30">
        <f t="shared" si="544"/>
        <v>353.53991853479852</v>
      </c>
    </row>
    <row r="2475" spans="1:29" x14ac:dyDescent="0.35">
      <c r="A2475" s="5">
        <v>45137.927527569445</v>
      </c>
      <c r="B2475" s="1">
        <v>1</v>
      </c>
      <c r="C2475" s="6">
        <v>508.93</v>
      </c>
      <c r="D2475" s="6">
        <v>1</v>
      </c>
      <c r="E2475" s="7" t="s">
        <v>19</v>
      </c>
      <c r="F2475" s="5">
        <v>45138.458333333336</v>
      </c>
      <c r="G2475" s="1">
        <v>1</v>
      </c>
      <c r="H2475" s="5">
        <v>45137.899444560186</v>
      </c>
      <c r="I2475" s="7" t="s">
        <v>49</v>
      </c>
      <c r="J2475" s="7"/>
      <c r="K2475" s="7" t="s">
        <v>30</v>
      </c>
      <c r="L2475" s="7" t="s">
        <v>31</v>
      </c>
      <c r="M2475" s="7" t="s">
        <v>32</v>
      </c>
      <c r="N2475" s="7" t="s">
        <v>33</v>
      </c>
      <c r="O2475" s="7" t="s">
        <v>30</v>
      </c>
      <c r="P2475" s="25">
        <f t="shared" si="545"/>
        <v>2474</v>
      </c>
      <c r="Q2475" s="28">
        <f t="shared" si="542"/>
        <v>45108</v>
      </c>
      <c r="R2475" s="28" t="str">
        <f t="shared" si="532"/>
        <v>OTA</v>
      </c>
      <c r="S2475" s="28" t="str">
        <f t="shared" si="533"/>
        <v>OTA</v>
      </c>
      <c r="T2475" s="29">
        <f t="shared" si="534"/>
        <v>7.326007326007326E-4</v>
      </c>
      <c r="U2475" s="29">
        <f t="shared" si="543"/>
        <v>7.326007326007326E-4</v>
      </c>
      <c r="V2475" s="30">
        <f t="shared" si="535"/>
        <v>76.339500000000001</v>
      </c>
      <c r="W2475" s="30">
        <f t="shared" si="536"/>
        <v>0</v>
      </c>
      <c r="X2475" s="30">
        <f t="shared" si="537"/>
        <v>0</v>
      </c>
      <c r="Y2475" s="30">
        <f t="shared" si="538"/>
        <v>9.1607399999999988</v>
      </c>
      <c r="Z2475" s="30">
        <f t="shared" si="539"/>
        <v>115</v>
      </c>
      <c r="AA2475" s="30">
        <f t="shared" si="540"/>
        <v>1.4652014652014651</v>
      </c>
      <c r="AB2475" s="30">
        <f t="shared" si="541"/>
        <v>0</v>
      </c>
      <c r="AC2475" s="30">
        <f t="shared" si="544"/>
        <v>306.96455853479853</v>
      </c>
    </row>
    <row r="2476" spans="1:29" x14ac:dyDescent="0.35">
      <c r="A2476" s="5">
        <v>45137.846695300927</v>
      </c>
      <c r="B2476" s="1">
        <v>2</v>
      </c>
      <c r="C2476" s="6">
        <v>1308.4000000000001</v>
      </c>
      <c r="D2476" s="6">
        <v>1</v>
      </c>
      <c r="E2476" s="7" t="s">
        <v>19</v>
      </c>
      <c r="F2476" s="5">
        <v>45139.391059178241</v>
      </c>
      <c r="G2476" s="1">
        <v>1</v>
      </c>
      <c r="H2476" s="5">
        <v>45104.161587743052</v>
      </c>
      <c r="I2476" s="7" t="s">
        <v>53</v>
      </c>
      <c r="J2476" s="7"/>
      <c r="K2476" s="7" t="s">
        <v>50</v>
      </c>
      <c r="L2476" s="7" t="s">
        <v>31</v>
      </c>
      <c r="M2476" s="7" t="s">
        <v>32</v>
      </c>
      <c r="N2476" s="7" t="s">
        <v>28</v>
      </c>
      <c r="O2476" s="7" t="s">
        <v>51</v>
      </c>
      <c r="P2476" s="25">
        <f t="shared" si="545"/>
        <v>2475</v>
      </c>
      <c r="Q2476" s="28">
        <f t="shared" si="542"/>
        <v>45108</v>
      </c>
      <c r="R2476" s="28" t="str">
        <f t="shared" si="532"/>
        <v>OTA</v>
      </c>
      <c r="S2476" s="28" t="str">
        <f t="shared" si="533"/>
        <v>OTA</v>
      </c>
      <c r="T2476" s="29">
        <f t="shared" si="534"/>
        <v>1.4652014652014652E-3</v>
      </c>
      <c r="U2476" s="29">
        <f t="shared" si="543"/>
        <v>1.4652014652014652E-3</v>
      </c>
      <c r="V2476" s="30">
        <f t="shared" si="535"/>
        <v>196.26000000000002</v>
      </c>
      <c r="W2476" s="30">
        <f t="shared" si="536"/>
        <v>0</v>
      </c>
      <c r="X2476" s="30">
        <f t="shared" si="537"/>
        <v>0</v>
      </c>
      <c r="Y2476" s="30">
        <f t="shared" si="538"/>
        <v>23.551200000000001</v>
      </c>
      <c r="Z2476" s="30">
        <f t="shared" si="539"/>
        <v>153.33333333333331</v>
      </c>
      <c r="AA2476" s="30">
        <f t="shared" si="540"/>
        <v>2.9304029304029302</v>
      </c>
      <c r="AB2476" s="30">
        <f t="shared" si="541"/>
        <v>0</v>
      </c>
      <c r="AC2476" s="30">
        <f t="shared" si="544"/>
        <v>932.32506373626381</v>
      </c>
    </row>
    <row r="2477" spans="1:29" x14ac:dyDescent="0.35">
      <c r="A2477" s="5">
        <v>45137.728388159725</v>
      </c>
      <c r="B2477" s="1">
        <v>2</v>
      </c>
      <c r="C2477" s="6">
        <v>1308.4000000000001</v>
      </c>
      <c r="D2477" s="6">
        <v>1</v>
      </c>
      <c r="E2477" s="7" t="s">
        <v>19</v>
      </c>
      <c r="F2477" s="5">
        <v>45139.378979930552</v>
      </c>
      <c r="G2477" s="1">
        <v>1</v>
      </c>
      <c r="H2477" s="5">
        <v>45104.171658981482</v>
      </c>
      <c r="I2477" s="7" t="s">
        <v>53</v>
      </c>
      <c r="J2477" s="7"/>
      <c r="K2477" s="7" t="s">
        <v>50</v>
      </c>
      <c r="L2477" s="7" t="s">
        <v>31</v>
      </c>
      <c r="M2477" s="7" t="s">
        <v>32</v>
      </c>
      <c r="N2477" s="7" t="s">
        <v>28</v>
      </c>
      <c r="O2477" s="7" t="s">
        <v>51</v>
      </c>
      <c r="P2477" s="25">
        <f t="shared" si="545"/>
        <v>2476</v>
      </c>
      <c r="Q2477" s="28">
        <f t="shared" si="542"/>
        <v>45108</v>
      </c>
      <c r="R2477" s="28" t="str">
        <f t="shared" si="532"/>
        <v>OTA</v>
      </c>
      <c r="S2477" s="28" t="str">
        <f t="shared" si="533"/>
        <v>OTA</v>
      </c>
      <c r="T2477" s="29">
        <f t="shared" si="534"/>
        <v>1.4652014652014652E-3</v>
      </c>
      <c r="U2477" s="29">
        <f t="shared" si="543"/>
        <v>1.4652014652014652E-3</v>
      </c>
      <c r="V2477" s="30">
        <f t="shared" si="535"/>
        <v>196.26000000000002</v>
      </c>
      <c r="W2477" s="30">
        <f t="shared" si="536"/>
        <v>0</v>
      </c>
      <c r="X2477" s="30">
        <f t="shared" si="537"/>
        <v>0</v>
      </c>
      <c r="Y2477" s="30">
        <f t="shared" si="538"/>
        <v>23.551200000000001</v>
      </c>
      <c r="Z2477" s="30">
        <f t="shared" si="539"/>
        <v>153.33333333333331</v>
      </c>
      <c r="AA2477" s="30">
        <f t="shared" si="540"/>
        <v>2.9304029304029302</v>
      </c>
      <c r="AB2477" s="30">
        <f t="shared" si="541"/>
        <v>0</v>
      </c>
      <c r="AC2477" s="30">
        <f t="shared" si="544"/>
        <v>932.32506373626381</v>
      </c>
    </row>
    <row r="2478" spans="1:29" x14ac:dyDescent="0.35">
      <c r="A2478" s="5">
        <v>45137.652394074074</v>
      </c>
      <c r="B2478" s="1">
        <v>2</v>
      </c>
      <c r="C2478" s="6">
        <v>1483.39</v>
      </c>
      <c r="D2478" s="6">
        <v>1</v>
      </c>
      <c r="E2478" s="7" t="s">
        <v>19</v>
      </c>
      <c r="F2478" s="5">
        <v>45139.32326474537</v>
      </c>
      <c r="G2478" s="1">
        <v>1</v>
      </c>
      <c r="H2478" s="5">
        <v>45105.064034571762</v>
      </c>
      <c r="I2478" s="7" t="s">
        <v>53</v>
      </c>
      <c r="J2478" s="7"/>
      <c r="K2478" s="7" t="s">
        <v>30</v>
      </c>
      <c r="L2478" s="7" t="s">
        <v>31</v>
      </c>
      <c r="M2478" s="7" t="s">
        <v>34</v>
      </c>
      <c r="N2478" s="7" t="s">
        <v>33</v>
      </c>
      <c r="O2478" s="7" t="s">
        <v>30</v>
      </c>
      <c r="P2478" s="25">
        <f t="shared" si="545"/>
        <v>2477</v>
      </c>
      <c r="Q2478" s="28">
        <f t="shared" si="542"/>
        <v>45108</v>
      </c>
      <c r="R2478" s="28" t="str">
        <f t="shared" si="532"/>
        <v>OTA</v>
      </c>
      <c r="S2478" s="28" t="str">
        <f t="shared" si="533"/>
        <v>OTA</v>
      </c>
      <c r="T2478" s="29">
        <f t="shared" si="534"/>
        <v>1.4652014652014652E-3</v>
      </c>
      <c r="U2478" s="29">
        <f t="shared" si="543"/>
        <v>1.4652014652014652E-3</v>
      </c>
      <c r="V2478" s="30">
        <f t="shared" si="535"/>
        <v>222.5085</v>
      </c>
      <c r="W2478" s="30">
        <f t="shared" si="536"/>
        <v>0</v>
      </c>
      <c r="X2478" s="30">
        <f t="shared" si="537"/>
        <v>0</v>
      </c>
      <c r="Y2478" s="30">
        <f t="shared" si="538"/>
        <v>26.70102</v>
      </c>
      <c r="Z2478" s="30">
        <f t="shared" si="539"/>
        <v>153.33333333333331</v>
      </c>
      <c r="AA2478" s="30">
        <f t="shared" si="540"/>
        <v>2.9304029304029302</v>
      </c>
      <c r="AB2478" s="30">
        <f t="shared" si="541"/>
        <v>0</v>
      </c>
      <c r="AC2478" s="30">
        <f t="shared" si="544"/>
        <v>1077.9167437362639</v>
      </c>
    </row>
    <row r="2479" spans="1:29" x14ac:dyDescent="0.35">
      <c r="A2479" s="5">
        <v>45137.855013009263</v>
      </c>
      <c r="B2479" s="1">
        <v>2</v>
      </c>
      <c r="C2479" s="6">
        <v>1368.75</v>
      </c>
      <c r="D2479" s="6">
        <v>1</v>
      </c>
      <c r="E2479" s="7" t="s">
        <v>19</v>
      </c>
      <c r="F2479" s="5">
        <v>45139.363583472223</v>
      </c>
      <c r="G2479" s="1">
        <v>1</v>
      </c>
      <c r="H2479" s="5">
        <v>45135.833926886575</v>
      </c>
      <c r="I2479" s="7" t="s">
        <v>53</v>
      </c>
      <c r="J2479" s="7"/>
      <c r="K2479" s="7" t="s">
        <v>30</v>
      </c>
      <c r="L2479" s="7" t="s">
        <v>31</v>
      </c>
      <c r="M2479" s="7" t="s">
        <v>32</v>
      </c>
      <c r="N2479" s="7" t="s">
        <v>33</v>
      </c>
      <c r="O2479" s="7" t="s">
        <v>30</v>
      </c>
      <c r="P2479" s="25">
        <f t="shared" si="545"/>
        <v>2478</v>
      </c>
      <c r="Q2479" s="28">
        <f t="shared" si="542"/>
        <v>45108</v>
      </c>
      <c r="R2479" s="28" t="str">
        <f t="shared" si="532"/>
        <v>OTA</v>
      </c>
      <c r="S2479" s="28" t="str">
        <f t="shared" si="533"/>
        <v>OTA</v>
      </c>
      <c r="T2479" s="29">
        <f t="shared" si="534"/>
        <v>1.4652014652014652E-3</v>
      </c>
      <c r="U2479" s="29">
        <f t="shared" si="543"/>
        <v>1.4652014652014652E-3</v>
      </c>
      <c r="V2479" s="30">
        <f t="shared" si="535"/>
        <v>205.3125</v>
      </c>
      <c r="W2479" s="30">
        <f t="shared" si="536"/>
        <v>0</v>
      </c>
      <c r="X2479" s="30">
        <f t="shared" si="537"/>
        <v>0</v>
      </c>
      <c r="Y2479" s="30">
        <f t="shared" si="538"/>
        <v>24.637499999999999</v>
      </c>
      <c r="Z2479" s="30">
        <f t="shared" si="539"/>
        <v>153.33333333333331</v>
      </c>
      <c r="AA2479" s="30">
        <f t="shared" si="540"/>
        <v>2.9304029304029302</v>
      </c>
      <c r="AB2479" s="30">
        <f t="shared" si="541"/>
        <v>0</v>
      </c>
      <c r="AC2479" s="30">
        <f t="shared" si="544"/>
        <v>982.53626373626378</v>
      </c>
    </row>
    <row r="2480" spans="1:29" x14ac:dyDescent="0.35">
      <c r="A2480" s="5">
        <v>45137.764477731478</v>
      </c>
      <c r="B2480" s="1">
        <v>3</v>
      </c>
      <c r="C2480" s="6">
        <v>2103.75</v>
      </c>
      <c r="D2480" s="6">
        <v>1</v>
      </c>
      <c r="E2480" s="7" t="s">
        <v>19</v>
      </c>
      <c r="F2480" s="5">
        <v>45140.458333333336</v>
      </c>
      <c r="G2480" s="1">
        <v>1</v>
      </c>
      <c r="H2480" s="5">
        <v>45126.572712233799</v>
      </c>
      <c r="I2480" s="7" t="s">
        <v>53</v>
      </c>
      <c r="J2480" s="7"/>
      <c r="K2480" s="7" t="s">
        <v>30</v>
      </c>
      <c r="L2480" s="7" t="s">
        <v>31</v>
      </c>
      <c r="M2480" s="7" t="s">
        <v>34</v>
      </c>
      <c r="N2480" s="7" t="s">
        <v>33</v>
      </c>
      <c r="O2480" s="7" t="s">
        <v>30</v>
      </c>
      <c r="P2480" s="25">
        <f t="shared" si="545"/>
        <v>2479</v>
      </c>
      <c r="Q2480" s="28">
        <f t="shared" si="542"/>
        <v>45108</v>
      </c>
      <c r="R2480" s="28" t="str">
        <f t="shared" si="532"/>
        <v>OTA</v>
      </c>
      <c r="S2480" s="28" t="str">
        <f t="shared" si="533"/>
        <v>OTA</v>
      </c>
      <c r="T2480" s="29">
        <f t="shared" si="534"/>
        <v>2.1978021978021978E-3</v>
      </c>
      <c r="U2480" s="29">
        <f t="shared" si="543"/>
        <v>2.1978021978021978E-3</v>
      </c>
      <c r="V2480" s="30">
        <f t="shared" si="535"/>
        <v>315.5625</v>
      </c>
      <c r="W2480" s="30">
        <f t="shared" si="536"/>
        <v>0</v>
      </c>
      <c r="X2480" s="30">
        <f t="shared" si="537"/>
        <v>0</v>
      </c>
      <c r="Y2480" s="30">
        <f t="shared" si="538"/>
        <v>37.8675</v>
      </c>
      <c r="Z2480" s="30">
        <f t="shared" si="539"/>
        <v>191.66666666666666</v>
      </c>
      <c r="AA2480" s="30">
        <f t="shared" si="540"/>
        <v>4.395604395604396</v>
      </c>
      <c r="AB2480" s="30">
        <f t="shared" si="541"/>
        <v>0</v>
      </c>
      <c r="AC2480" s="30">
        <f t="shared" si="544"/>
        <v>1554.2577289377289</v>
      </c>
    </row>
    <row r="2481" spans="1:29" x14ac:dyDescent="0.35">
      <c r="A2481" s="5">
        <v>45137.630692719904</v>
      </c>
      <c r="B2481" s="1">
        <v>3</v>
      </c>
      <c r="C2481" s="6">
        <v>2074.29</v>
      </c>
      <c r="D2481" s="6">
        <v>1</v>
      </c>
      <c r="E2481" s="7" t="s">
        <v>19</v>
      </c>
      <c r="F2481" s="5">
        <v>45140.399464201386</v>
      </c>
      <c r="G2481" s="1">
        <v>1</v>
      </c>
      <c r="H2481" s="5">
        <v>45082.005144537034</v>
      </c>
      <c r="I2481" s="7" t="s">
        <v>53</v>
      </c>
      <c r="J2481" s="7"/>
      <c r="K2481" s="7"/>
      <c r="L2481" s="7" t="s">
        <v>21</v>
      </c>
      <c r="M2481" s="7" t="s">
        <v>64</v>
      </c>
      <c r="N2481" s="7" t="s">
        <v>33</v>
      </c>
      <c r="O2481" s="7" t="s">
        <v>46</v>
      </c>
      <c r="P2481" s="25">
        <f t="shared" si="545"/>
        <v>2480</v>
      </c>
      <c r="Q2481" s="28">
        <f t="shared" si="542"/>
        <v>45108</v>
      </c>
      <c r="R2481" s="28" t="str">
        <f t="shared" si="532"/>
        <v>WEB</v>
      </c>
      <c r="S2481" s="28" t="str">
        <f t="shared" si="533"/>
        <v>WEBSITE</v>
      </c>
      <c r="T2481" s="29">
        <f t="shared" si="534"/>
        <v>5.0590219224283303E-3</v>
      </c>
      <c r="U2481" s="29">
        <f t="shared" si="543"/>
        <v>5.0590219224283303E-3</v>
      </c>
      <c r="V2481" s="30">
        <f t="shared" si="535"/>
        <v>20.742899999999999</v>
      </c>
      <c r="W2481" s="30">
        <f t="shared" si="536"/>
        <v>50</v>
      </c>
      <c r="X2481" s="30">
        <f t="shared" si="537"/>
        <v>0</v>
      </c>
      <c r="Y2481" s="30">
        <f t="shared" si="538"/>
        <v>29.04006</v>
      </c>
      <c r="Z2481" s="30">
        <f t="shared" si="539"/>
        <v>191.66666666666666</v>
      </c>
      <c r="AA2481" s="30">
        <f t="shared" si="540"/>
        <v>50.590219224283302</v>
      </c>
      <c r="AB2481" s="30">
        <f t="shared" si="541"/>
        <v>0</v>
      </c>
      <c r="AC2481" s="30">
        <f t="shared" si="544"/>
        <v>1732.2501541090501</v>
      </c>
    </row>
    <row r="2482" spans="1:29" x14ac:dyDescent="0.35">
      <c r="A2482" s="5">
        <v>45138.286184062497</v>
      </c>
      <c r="B2482" s="1">
        <v>1</v>
      </c>
      <c r="C2482" s="6">
        <v>949.82</v>
      </c>
      <c r="D2482" s="6">
        <v>1</v>
      </c>
      <c r="E2482" s="7" t="s">
        <v>19</v>
      </c>
      <c r="F2482" s="5">
        <v>45139.404346180556</v>
      </c>
      <c r="G2482" s="1">
        <v>2</v>
      </c>
      <c r="H2482" s="5">
        <v>45094.470273043982</v>
      </c>
      <c r="I2482" s="7" t="s">
        <v>48</v>
      </c>
      <c r="J2482" s="7"/>
      <c r="K2482" s="7" t="s">
        <v>30</v>
      </c>
      <c r="L2482" s="7" t="s">
        <v>31</v>
      </c>
      <c r="M2482" s="7" t="s">
        <v>34</v>
      </c>
      <c r="N2482" s="7" t="s">
        <v>33</v>
      </c>
      <c r="O2482" s="7" t="s">
        <v>30</v>
      </c>
      <c r="P2482" s="25">
        <f t="shared" si="545"/>
        <v>2481</v>
      </c>
      <c r="Q2482" s="28">
        <f t="shared" si="542"/>
        <v>45108</v>
      </c>
      <c r="R2482" s="28" t="str">
        <f t="shared" si="532"/>
        <v>OTA</v>
      </c>
      <c r="S2482" s="28" t="str">
        <f t="shared" si="533"/>
        <v>OTA</v>
      </c>
      <c r="T2482" s="29">
        <f t="shared" si="534"/>
        <v>7.326007326007326E-4</v>
      </c>
      <c r="U2482" s="29">
        <f t="shared" si="543"/>
        <v>7.326007326007326E-4</v>
      </c>
      <c r="V2482" s="30">
        <f t="shared" si="535"/>
        <v>142.47300000000001</v>
      </c>
      <c r="W2482" s="30">
        <f t="shared" si="536"/>
        <v>0</v>
      </c>
      <c r="X2482" s="30">
        <f t="shared" si="537"/>
        <v>0</v>
      </c>
      <c r="Y2482" s="30">
        <f t="shared" si="538"/>
        <v>17.09676</v>
      </c>
      <c r="Z2482" s="30">
        <f t="shared" si="539"/>
        <v>115</v>
      </c>
      <c r="AA2482" s="30">
        <f t="shared" si="540"/>
        <v>1.4652014652014651</v>
      </c>
      <c r="AB2482" s="30">
        <f t="shared" si="541"/>
        <v>0</v>
      </c>
      <c r="AC2482" s="30">
        <f t="shared" si="544"/>
        <v>673.78503853479856</v>
      </c>
    </row>
    <row r="2483" spans="1:29" x14ac:dyDescent="0.35">
      <c r="A2483" s="5">
        <v>45444</v>
      </c>
      <c r="B2483" s="1">
        <v>2</v>
      </c>
      <c r="C2483" s="6">
        <v>20000</v>
      </c>
      <c r="D2483" s="6">
        <v>10</v>
      </c>
      <c r="E2483" s="7" t="s">
        <v>19</v>
      </c>
      <c r="F2483" s="5">
        <v>45079.666666666664</v>
      </c>
      <c r="G2483" s="1">
        <v>2</v>
      </c>
      <c r="H2483" s="5">
        <v>45055.623271087963</v>
      </c>
      <c r="I2483" s="7" t="s">
        <v>20</v>
      </c>
      <c r="J2483" s="7"/>
      <c r="K2483" s="7" t="s">
        <v>125</v>
      </c>
      <c r="L2483" s="7" t="s">
        <v>129</v>
      </c>
      <c r="M2483" s="7" t="s">
        <v>124</v>
      </c>
      <c r="N2483" s="7" t="s">
        <v>126</v>
      </c>
      <c r="O2483" s="7" t="s">
        <v>127</v>
      </c>
      <c r="P2483" s="25">
        <f t="shared" si="545"/>
        <v>2482</v>
      </c>
      <c r="Q2483" s="28">
        <f t="shared" si="542"/>
        <v>45444</v>
      </c>
      <c r="R2483" s="28" t="str">
        <f t="shared" si="532"/>
        <v>GROUP</v>
      </c>
      <c r="S2483" s="28" t="str">
        <f t="shared" si="533"/>
        <v>OFFLINE</v>
      </c>
      <c r="T2483" s="29">
        <f t="shared" si="534"/>
        <v>3.1152647975077881E-3</v>
      </c>
      <c r="U2483" s="29">
        <f t="shared" si="543"/>
        <v>3.1152647975077881E-3</v>
      </c>
      <c r="V2483" s="30">
        <f t="shared" si="535"/>
        <v>0</v>
      </c>
      <c r="W2483" s="30">
        <f t="shared" si="536"/>
        <v>0</v>
      </c>
      <c r="X2483" s="30">
        <f t="shared" si="537"/>
        <v>0</v>
      </c>
      <c r="Y2483" s="30">
        <f t="shared" si="538"/>
        <v>100</v>
      </c>
      <c r="Z2483" s="30">
        <f t="shared" si="539"/>
        <v>153.33333333333331</v>
      </c>
      <c r="AA2483" s="30">
        <f t="shared" si="540"/>
        <v>0</v>
      </c>
      <c r="AB2483" s="30">
        <f t="shared" si="541"/>
        <v>202.49221183800623</v>
      </c>
      <c r="AC2483" s="30">
        <f t="shared" si="544"/>
        <v>19544.174454828659</v>
      </c>
    </row>
    <row r="2484" spans="1:29" x14ac:dyDescent="0.35">
      <c r="A2484" s="5">
        <f>A2483+1</f>
        <v>45445</v>
      </c>
      <c r="B2484" s="1">
        <v>20</v>
      </c>
      <c r="C2484" s="6">
        <v>20000</v>
      </c>
      <c r="D2484" s="6">
        <v>10</v>
      </c>
      <c r="E2484" s="7" t="s">
        <v>19</v>
      </c>
      <c r="F2484" s="5">
        <v>45079.347582916664</v>
      </c>
      <c r="G2484" s="1">
        <v>2</v>
      </c>
      <c r="H2484" s="5">
        <v>45078.498074166666</v>
      </c>
      <c r="I2484" s="7" t="s">
        <v>20</v>
      </c>
      <c r="J2484" s="7"/>
      <c r="K2484" s="7" t="s">
        <v>125</v>
      </c>
      <c r="L2484" s="7" t="s">
        <v>129</v>
      </c>
      <c r="M2484" s="7" t="s">
        <v>124</v>
      </c>
      <c r="N2484" s="7" t="s">
        <v>126</v>
      </c>
      <c r="O2484" s="7" t="s">
        <v>127</v>
      </c>
      <c r="P2484" s="25">
        <f t="shared" si="545"/>
        <v>2483</v>
      </c>
      <c r="Q2484" s="28">
        <f t="shared" si="542"/>
        <v>45444</v>
      </c>
      <c r="R2484" s="28" t="str">
        <f t="shared" si="532"/>
        <v>GROUP</v>
      </c>
      <c r="S2484" s="28" t="str">
        <f t="shared" si="533"/>
        <v>OFFLINE</v>
      </c>
      <c r="T2484" s="29">
        <f t="shared" si="534"/>
        <v>3.1152647975077882E-2</v>
      </c>
      <c r="U2484" s="29">
        <f t="shared" si="543"/>
        <v>3.1152647975077882E-2</v>
      </c>
      <c r="V2484" s="30">
        <f t="shared" si="535"/>
        <v>0</v>
      </c>
      <c r="W2484" s="30">
        <f t="shared" si="536"/>
        <v>0</v>
      </c>
      <c r="X2484" s="30">
        <f t="shared" si="537"/>
        <v>0</v>
      </c>
      <c r="Y2484" s="30">
        <f t="shared" si="538"/>
        <v>100</v>
      </c>
      <c r="Z2484" s="30">
        <f t="shared" si="539"/>
        <v>843.33333333333326</v>
      </c>
      <c r="AA2484" s="30">
        <f t="shared" si="540"/>
        <v>0</v>
      </c>
      <c r="AB2484" s="30">
        <f t="shared" si="541"/>
        <v>2024.9221183800623</v>
      </c>
      <c r="AC2484" s="30">
        <f t="shared" si="544"/>
        <v>17031.744548286602</v>
      </c>
    </row>
    <row r="2485" spans="1:29" x14ac:dyDescent="0.35">
      <c r="A2485" s="5">
        <f t="shared" ref="A2485:A2548" si="546">A2484+1</f>
        <v>45446</v>
      </c>
      <c r="B2485" s="1">
        <v>20</v>
      </c>
      <c r="C2485" s="6">
        <v>20000</v>
      </c>
      <c r="D2485" s="6">
        <v>10</v>
      </c>
      <c r="E2485" s="7" t="s">
        <v>19</v>
      </c>
      <c r="F2485" s="5">
        <v>45081.349567800928</v>
      </c>
      <c r="G2485" s="1">
        <v>2</v>
      </c>
      <c r="H2485" s="5">
        <v>44962.680009965276</v>
      </c>
      <c r="I2485" s="7" t="s">
        <v>20</v>
      </c>
      <c r="J2485" s="7"/>
      <c r="K2485" s="7" t="s">
        <v>125</v>
      </c>
      <c r="L2485" s="7" t="s">
        <v>129</v>
      </c>
      <c r="M2485" s="7" t="s">
        <v>124</v>
      </c>
      <c r="N2485" s="7" t="s">
        <v>126</v>
      </c>
      <c r="O2485" s="7" t="s">
        <v>127</v>
      </c>
      <c r="P2485" s="25">
        <f t="shared" si="545"/>
        <v>2484</v>
      </c>
      <c r="Q2485" s="28">
        <f t="shared" si="542"/>
        <v>45444</v>
      </c>
      <c r="R2485" s="28" t="str">
        <f t="shared" si="532"/>
        <v>GROUP</v>
      </c>
      <c r="S2485" s="28" t="str">
        <f t="shared" si="533"/>
        <v>OFFLINE</v>
      </c>
      <c r="T2485" s="29">
        <f t="shared" si="534"/>
        <v>3.1152647975077882E-2</v>
      </c>
      <c r="U2485" s="29">
        <f t="shared" si="543"/>
        <v>3.1152647975077882E-2</v>
      </c>
      <c r="V2485" s="30">
        <f t="shared" si="535"/>
        <v>0</v>
      </c>
      <c r="W2485" s="30">
        <f t="shared" si="536"/>
        <v>0</v>
      </c>
      <c r="X2485" s="30">
        <f t="shared" si="537"/>
        <v>0</v>
      </c>
      <c r="Y2485" s="30">
        <f t="shared" si="538"/>
        <v>100</v>
      </c>
      <c r="Z2485" s="30">
        <f t="shared" si="539"/>
        <v>843.33333333333326</v>
      </c>
      <c r="AA2485" s="30">
        <f t="shared" si="540"/>
        <v>0</v>
      </c>
      <c r="AB2485" s="30">
        <f t="shared" si="541"/>
        <v>2024.9221183800623</v>
      </c>
      <c r="AC2485" s="30">
        <f t="shared" si="544"/>
        <v>17031.744548286602</v>
      </c>
    </row>
    <row r="2486" spans="1:29" x14ac:dyDescent="0.35">
      <c r="A2486" s="5">
        <f t="shared" si="546"/>
        <v>45447</v>
      </c>
      <c r="B2486" s="1">
        <v>20</v>
      </c>
      <c r="C2486" s="6">
        <v>20000</v>
      </c>
      <c r="D2486" s="6">
        <v>10</v>
      </c>
      <c r="E2486" s="7" t="s">
        <v>19</v>
      </c>
      <c r="F2486" s="5">
        <v>45081.371120393516</v>
      </c>
      <c r="G2486" s="1">
        <v>2</v>
      </c>
      <c r="H2486" s="5">
        <v>45043.67653409722</v>
      </c>
      <c r="I2486" s="7" t="s">
        <v>20</v>
      </c>
      <c r="J2486" s="7"/>
      <c r="K2486" s="7" t="s">
        <v>125</v>
      </c>
      <c r="L2486" s="7" t="s">
        <v>129</v>
      </c>
      <c r="M2486" s="7" t="s">
        <v>124</v>
      </c>
      <c r="N2486" s="7" t="s">
        <v>126</v>
      </c>
      <c r="O2486" s="7" t="s">
        <v>127</v>
      </c>
      <c r="P2486" s="25">
        <f t="shared" si="545"/>
        <v>2485</v>
      </c>
      <c r="Q2486" s="28">
        <f t="shared" si="542"/>
        <v>45444</v>
      </c>
      <c r="R2486" s="28" t="str">
        <f t="shared" si="532"/>
        <v>GROUP</v>
      </c>
      <c r="S2486" s="28" t="str">
        <f t="shared" si="533"/>
        <v>OFFLINE</v>
      </c>
      <c r="T2486" s="29">
        <f t="shared" si="534"/>
        <v>3.1152647975077882E-2</v>
      </c>
      <c r="U2486" s="29">
        <f t="shared" si="543"/>
        <v>3.1152647975077882E-2</v>
      </c>
      <c r="V2486" s="30">
        <f t="shared" si="535"/>
        <v>0</v>
      </c>
      <c r="W2486" s="30">
        <f t="shared" si="536"/>
        <v>0</v>
      </c>
      <c r="X2486" s="30">
        <f t="shared" si="537"/>
        <v>0</v>
      </c>
      <c r="Y2486" s="30">
        <f t="shared" si="538"/>
        <v>100</v>
      </c>
      <c r="Z2486" s="30">
        <f t="shared" si="539"/>
        <v>843.33333333333326</v>
      </c>
      <c r="AA2486" s="30">
        <f t="shared" si="540"/>
        <v>0</v>
      </c>
      <c r="AB2486" s="30">
        <f t="shared" si="541"/>
        <v>2024.9221183800623</v>
      </c>
      <c r="AC2486" s="30">
        <f t="shared" si="544"/>
        <v>17031.744548286602</v>
      </c>
    </row>
    <row r="2487" spans="1:29" x14ac:dyDescent="0.35">
      <c r="A2487" s="5">
        <f t="shared" si="546"/>
        <v>45448</v>
      </c>
      <c r="B2487" s="1">
        <v>20</v>
      </c>
      <c r="C2487" s="6">
        <v>20000</v>
      </c>
      <c r="D2487" s="6">
        <v>10</v>
      </c>
      <c r="E2487" s="7" t="s">
        <v>19</v>
      </c>
      <c r="F2487" s="5">
        <v>45079.375</v>
      </c>
      <c r="G2487" s="1">
        <v>2</v>
      </c>
      <c r="H2487" s="5">
        <v>45068.553607094909</v>
      </c>
      <c r="I2487" s="7" t="s">
        <v>20</v>
      </c>
      <c r="J2487" s="7"/>
      <c r="K2487" s="7" t="s">
        <v>125</v>
      </c>
      <c r="L2487" s="7" t="s">
        <v>129</v>
      </c>
      <c r="M2487" s="7" t="s">
        <v>124</v>
      </c>
      <c r="N2487" s="7" t="s">
        <v>126</v>
      </c>
      <c r="O2487" s="7" t="s">
        <v>127</v>
      </c>
      <c r="P2487" s="25">
        <f t="shared" si="545"/>
        <v>2486</v>
      </c>
      <c r="Q2487" s="28">
        <f t="shared" si="542"/>
        <v>45444</v>
      </c>
      <c r="R2487" s="28" t="str">
        <f t="shared" si="532"/>
        <v>GROUP</v>
      </c>
      <c r="S2487" s="28" t="str">
        <f t="shared" si="533"/>
        <v>OFFLINE</v>
      </c>
      <c r="T2487" s="29">
        <f t="shared" si="534"/>
        <v>3.1152647975077882E-2</v>
      </c>
      <c r="U2487" s="29">
        <f t="shared" si="543"/>
        <v>3.1152647975077882E-2</v>
      </c>
      <c r="V2487" s="30">
        <f t="shared" si="535"/>
        <v>0</v>
      </c>
      <c r="W2487" s="30">
        <f t="shared" si="536"/>
        <v>0</v>
      </c>
      <c r="X2487" s="30">
        <f t="shared" si="537"/>
        <v>0</v>
      </c>
      <c r="Y2487" s="30">
        <f t="shared" si="538"/>
        <v>100</v>
      </c>
      <c r="Z2487" s="30">
        <f t="shared" si="539"/>
        <v>843.33333333333326</v>
      </c>
      <c r="AA2487" s="30">
        <f t="shared" si="540"/>
        <v>0</v>
      </c>
      <c r="AB2487" s="30">
        <f t="shared" si="541"/>
        <v>2024.9221183800623</v>
      </c>
      <c r="AC2487" s="30">
        <f t="shared" si="544"/>
        <v>17031.744548286602</v>
      </c>
    </row>
    <row r="2488" spans="1:29" x14ac:dyDescent="0.35">
      <c r="A2488" s="5">
        <f t="shared" si="546"/>
        <v>45449</v>
      </c>
      <c r="B2488" s="1">
        <v>20</v>
      </c>
      <c r="C2488" s="6">
        <v>20000</v>
      </c>
      <c r="D2488" s="6">
        <v>10</v>
      </c>
      <c r="E2488" s="7" t="s">
        <v>19</v>
      </c>
      <c r="F2488" s="5">
        <v>45079.401627673615</v>
      </c>
      <c r="G2488" s="1">
        <v>2</v>
      </c>
      <c r="H2488" s="5">
        <v>45064.686252372689</v>
      </c>
      <c r="I2488" s="7" t="s">
        <v>20</v>
      </c>
      <c r="J2488" s="7"/>
      <c r="K2488" s="7" t="s">
        <v>125</v>
      </c>
      <c r="L2488" s="7" t="s">
        <v>129</v>
      </c>
      <c r="M2488" s="7" t="s">
        <v>124</v>
      </c>
      <c r="N2488" s="7" t="s">
        <v>126</v>
      </c>
      <c r="O2488" s="7" t="s">
        <v>127</v>
      </c>
      <c r="P2488" s="25">
        <f t="shared" si="545"/>
        <v>2487</v>
      </c>
      <c r="Q2488" s="28">
        <f t="shared" si="542"/>
        <v>45444</v>
      </c>
      <c r="R2488" s="28" t="str">
        <f t="shared" si="532"/>
        <v>GROUP</v>
      </c>
      <c r="S2488" s="28" t="str">
        <f t="shared" si="533"/>
        <v>OFFLINE</v>
      </c>
      <c r="T2488" s="29">
        <f t="shared" si="534"/>
        <v>3.1152647975077882E-2</v>
      </c>
      <c r="U2488" s="29">
        <f t="shared" si="543"/>
        <v>3.1152647975077882E-2</v>
      </c>
      <c r="V2488" s="30">
        <f t="shared" si="535"/>
        <v>0</v>
      </c>
      <c r="W2488" s="30">
        <f t="shared" si="536"/>
        <v>0</v>
      </c>
      <c r="X2488" s="30">
        <f t="shared" si="537"/>
        <v>0</v>
      </c>
      <c r="Y2488" s="30">
        <f t="shared" si="538"/>
        <v>100</v>
      </c>
      <c r="Z2488" s="30">
        <f t="shared" si="539"/>
        <v>843.33333333333326</v>
      </c>
      <c r="AA2488" s="30">
        <f t="shared" si="540"/>
        <v>0</v>
      </c>
      <c r="AB2488" s="30">
        <f t="shared" si="541"/>
        <v>2024.9221183800623</v>
      </c>
      <c r="AC2488" s="30">
        <f t="shared" si="544"/>
        <v>17031.744548286602</v>
      </c>
    </row>
    <row r="2489" spans="1:29" x14ac:dyDescent="0.35">
      <c r="A2489" s="5">
        <f t="shared" si="546"/>
        <v>45450</v>
      </c>
      <c r="B2489" s="1">
        <v>20</v>
      </c>
      <c r="C2489" s="6">
        <v>20000</v>
      </c>
      <c r="D2489" s="6">
        <v>10</v>
      </c>
      <c r="E2489" s="7" t="s">
        <v>19</v>
      </c>
      <c r="F2489" s="5">
        <v>45080.283119814812</v>
      </c>
      <c r="G2489" s="1">
        <v>2</v>
      </c>
      <c r="H2489" s="5">
        <v>44949.197698356482</v>
      </c>
      <c r="I2489" s="7" t="s">
        <v>20</v>
      </c>
      <c r="J2489" s="7"/>
      <c r="K2489" s="7" t="s">
        <v>125</v>
      </c>
      <c r="L2489" s="7" t="s">
        <v>129</v>
      </c>
      <c r="M2489" s="7" t="s">
        <v>124</v>
      </c>
      <c r="N2489" s="7" t="s">
        <v>126</v>
      </c>
      <c r="O2489" s="7" t="s">
        <v>127</v>
      </c>
      <c r="P2489" s="25">
        <f t="shared" si="545"/>
        <v>2488</v>
      </c>
      <c r="Q2489" s="28">
        <f t="shared" si="542"/>
        <v>45444</v>
      </c>
      <c r="R2489" s="28" t="str">
        <f t="shared" si="532"/>
        <v>GROUP</v>
      </c>
      <c r="S2489" s="28" t="str">
        <f t="shared" si="533"/>
        <v>OFFLINE</v>
      </c>
      <c r="T2489" s="29">
        <f t="shared" si="534"/>
        <v>3.1152647975077882E-2</v>
      </c>
      <c r="U2489" s="29">
        <f t="shared" si="543"/>
        <v>3.1152647975077882E-2</v>
      </c>
      <c r="V2489" s="30">
        <f t="shared" si="535"/>
        <v>0</v>
      </c>
      <c r="W2489" s="30">
        <f t="shared" si="536"/>
        <v>0</v>
      </c>
      <c r="X2489" s="30">
        <f t="shared" si="537"/>
        <v>0</v>
      </c>
      <c r="Y2489" s="30">
        <f t="shared" si="538"/>
        <v>100</v>
      </c>
      <c r="Z2489" s="30">
        <f t="shared" si="539"/>
        <v>843.33333333333326</v>
      </c>
      <c r="AA2489" s="30">
        <f t="shared" si="540"/>
        <v>0</v>
      </c>
      <c r="AB2489" s="30">
        <f t="shared" si="541"/>
        <v>2024.9221183800623</v>
      </c>
      <c r="AC2489" s="30">
        <f t="shared" si="544"/>
        <v>17031.744548286602</v>
      </c>
    </row>
    <row r="2490" spans="1:29" x14ac:dyDescent="0.35">
      <c r="A2490" s="5">
        <f t="shared" si="546"/>
        <v>45451</v>
      </c>
      <c r="B2490" s="1">
        <v>20</v>
      </c>
      <c r="C2490" s="6">
        <v>20000</v>
      </c>
      <c r="D2490" s="6">
        <v>10</v>
      </c>
      <c r="E2490" s="7" t="s">
        <v>19</v>
      </c>
      <c r="F2490" s="5">
        <v>45079.434776898146</v>
      </c>
      <c r="G2490" s="1">
        <v>2</v>
      </c>
      <c r="H2490" s="5">
        <v>45068.448042812503</v>
      </c>
      <c r="I2490" s="7" t="s">
        <v>20</v>
      </c>
      <c r="J2490" s="7"/>
      <c r="K2490" s="7" t="s">
        <v>125</v>
      </c>
      <c r="L2490" s="7" t="s">
        <v>129</v>
      </c>
      <c r="M2490" s="7" t="s">
        <v>124</v>
      </c>
      <c r="N2490" s="7" t="s">
        <v>126</v>
      </c>
      <c r="O2490" s="7" t="s">
        <v>127</v>
      </c>
      <c r="P2490" s="25">
        <f t="shared" si="545"/>
        <v>2489</v>
      </c>
      <c r="Q2490" s="28">
        <f t="shared" si="542"/>
        <v>45444</v>
      </c>
      <c r="R2490" s="28" t="str">
        <f t="shared" si="532"/>
        <v>GROUP</v>
      </c>
      <c r="S2490" s="28" t="str">
        <f t="shared" si="533"/>
        <v>OFFLINE</v>
      </c>
      <c r="T2490" s="29">
        <f t="shared" si="534"/>
        <v>3.1152647975077882E-2</v>
      </c>
      <c r="U2490" s="29">
        <f t="shared" si="543"/>
        <v>3.1152647975077882E-2</v>
      </c>
      <c r="V2490" s="30">
        <f t="shared" si="535"/>
        <v>0</v>
      </c>
      <c r="W2490" s="30">
        <f t="shared" si="536"/>
        <v>0</v>
      </c>
      <c r="X2490" s="30">
        <f t="shared" si="537"/>
        <v>0</v>
      </c>
      <c r="Y2490" s="30">
        <f t="shared" si="538"/>
        <v>100</v>
      </c>
      <c r="Z2490" s="30">
        <f t="shared" si="539"/>
        <v>843.33333333333326</v>
      </c>
      <c r="AA2490" s="30">
        <f t="shared" si="540"/>
        <v>0</v>
      </c>
      <c r="AB2490" s="30">
        <f t="shared" si="541"/>
        <v>2024.9221183800623</v>
      </c>
      <c r="AC2490" s="30">
        <f t="shared" si="544"/>
        <v>17031.744548286602</v>
      </c>
    </row>
    <row r="2491" spans="1:29" x14ac:dyDescent="0.35">
      <c r="A2491" s="5">
        <f t="shared" si="546"/>
        <v>45452</v>
      </c>
      <c r="B2491" s="1">
        <v>20</v>
      </c>
      <c r="C2491" s="6">
        <v>20000</v>
      </c>
      <c r="D2491" s="6">
        <v>10</v>
      </c>
      <c r="E2491" s="7" t="s">
        <v>19</v>
      </c>
      <c r="F2491" s="5">
        <v>45079.457064560185</v>
      </c>
      <c r="G2491" s="1">
        <v>2</v>
      </c>
      <c r="H2491" s="5">
        <v>45077.626882812503</v>
      </c>
      <c r="I2491" s="7" t="s">
        <v>41</v>
      </c>
      <c r="J2491" s="7"/>
      <c r="K2491" s="7" t="s">
        <v>125</v>
      </c>
      <c r="L2491" s="7" t="s">
        <v>129</v>
      </c>
      <c r="M2491" s="7" t="s">
        <v>124</v>
      </c>
      <c r="N2491" s="7" t="s">
        <v>126</v>
      </c>
      <c r="O2491" s="7" t="s">
        <v>127</v>
      </c>
      <c r="P2491" s="25">
        <f t="shared" si="545"/>
        <v>2490</v>
      </c>
      <c r="Q2491" s="28">
        <f t="shared" si="542"/>
        <v>45444</v>
      </c>
      <c r="R2491" s="28" t="str">
        <f t="shared" si="532"/>
        <v>GROUP</v>
      </c>
      <c r="S2491" s="28" t="str">
        <f t="shared" si="533"/>
        <v>OFFLINE</v>
      </c>
      <c r="T2491" s="29">
        <f t="shared" si="534"/>
        <v>3.1152647975077882E-2</v>
      </c>
      <c r="U2491" s="29">
        <f t="shared" si="543"/>
        <v>3.1152647975077882E-2</v>
      </c>
      <c r="V2491" s="30">
        <f t="shared" si="535"/>
        <v>0</v>
      </c>
      <c r="W2491" s="30">
        <f t="shared" si="536"/>
        <v>0</v>
      </c>
      <c r="X2491" s="30">
        <f t="shared" si="537"/>
        <v>0</v>
      </c>
      <c r="Y2491" s="30">
        <f t="shared" si="538"/>
        <v>100</v>
      </c>
      <c r="Z2491" s="30">
        <f t="shared" si="539"/>
        <v>843.33333333333326</v>
      </c>
      <c r="AA2491" s="30">
        <f t="shared" si="540"/>
        <v>0</v>
      </c>
      <c r="AB2491" s="30">
        <f t="shared" si="541"/>
        <v>2024.9221183800623</v>
      </c>
      <c r="AC2491" s="30">
        <f t="shared" si="544"/>
        <v>17031.744548286602</v>
      </c>
    </row>
    <row r="2492" spans="1:29" x14ac:dyDescent="0.35">
      <c r="A2492" s="5">
        <f t="shared" si="546"/>
        <v>45453</v>
      </c>
      <c r="B2492" s="1">
        <v>20</v>
      </c>
      <c r="C2492" s="6">
        <v>20000</v>
      </c>
      <c r="D2492" s="6">
        <v>10</v>
      </c>
      <c r="E2492" s="7" t="s">
        <v>19</v>
      </c>
      <c r="F2492" s="5">
        <v>45080.208333333336</v>
      </c>
      <c r="G2492" s="1">
        <v>2</v>
      </c>
      <c r="H2492" s="5">
        <v>45078.472319398148</v>
      </c>
      <c r="I2492" s="7" t="s">
        <v>42</v>
      </c>
      <c r="J2492" s="7"/>
      <c r="K2492" s="7" t="s">
        <v>125</v>
      </c>
      <c r="L2492" s="7" t="s">
        <v>129</v>
      </c>
      <c r="M2492" s="7" t="s">
        <v>124</v>
      </c>
      <c r="N2492" s="7" t="s">
        <v>126</v>
      </c>
      <c r="O2492" s="7" t="s">
        <v>127</v>
      </c>
      <c r="P2492" s="25">
        <f t="shared" si="545"/>
        <v>2491</v>
      </c>
      <c r="Q2492" s="28">
        <f t="shared" si="542"/>
        <v>45444</v>
      </c>
      <c r="R2492" s="28" t="str">
        <f t="shared" si="532"/>
        <v>GROUP</v>
      </c>
      <c r="S2492" s="28" t="str">
        <f t="shared" si="533"/>
        <v>OFFLINE</v>
      </c>
      <c r="T2492" s="29">
        <f t="shared" si="534"/>
        <v>3.1152647975077882E-2</v>
      </c>
      <c r="U2492" s="29">
        <f t="shared" si="543"/>
        <v>3.1152647975077882E-2</v>
      </c>
      <c r="V2492" s="30">
        <f t="shared" si="535"/>
        <v>0</v>
      </c>
      <c r="W2492" s="30">
        <f t="shared" si="536"/>
        <v>0</v>
      </c>
      <c r="X2492" s="30">
        <f t="shared" si="537"/>
        <v>0</v>
      </c>
      <c r="Y2492" s="30">
        <f t="shared" si="538"/>
        <v>100</v>
      </c>
      <c r="Z2492" s="30">
        <f t="shared" si="539"/>
        <v>843.33333333333326</v>
      </c>
      <c r="AA2492" s="30">
        <f t="shared" si="540"/>
        <v>0</v>
      </c>
      <c r="AB2492" s="30">
        <f t="shared" si="541"/>
        <v>2024.9221183800623</v>
      </c>
      <c r="AC2492" s="30">
        <f t="shared" si="544"/>
        <v>17031.744548286602</v>
      </c>
    </row>
    <row r="2493" spans="1:29" x14ac:dyDescent="0.35">
      <c r="A2493" s="5">
        <f t="shared" si="546"/>
        <v>45454</v>
      </c>
      <c r="B2493" s="1">
        <v>20</v>
      </c>
      <c r="C2493" s="6">
        <v>20000</v>
      </c>
      <c r="D2493" s="6">
        <v>10</v>
      </c>
      <c r="E2493" s="7" t="s">
        <v>19</v>
      </c>
      <c r="F2493" s="5">
        <v>45081.373248055555</v>
      </c>
      <c r="G2493" s="1">
        <v>2</v>
      </c>
      <c r="H2493" s="5">
        <v>45026.024161666668</v>
      </c>
      <c r="I2493" s="7" t="s">
        <v>44</v>
      </c>
      <c r="J2493" s="7"/>
      <c r="K2493" s="7" t="s">
        <v>125</v>
      </c>
      <c r="L2493" s="7" t="s">
        <v>129</v>
      </c>
      <c r="M2493" s="7" t="s">
        <v>124</v>
      </c>
      <c r="N2493" s="7" t="s">
        <v>126</v>
      </c>
      <c r="O2493" s="7" t="s">
        <v>127</v>
      </c>
      <c r="P2493" s="25">
        <f t="shared" si="545"/>
        <v>2492</v>
      </c>
      <c r="Q2493" s="28">
        <f t="shared" si="542"/>
        <v>45444</v>
      </c>
      <c r="R2493" s="28" t="str">
        <f t="shared" si="532"/>
        <v>GROUP</v>
      </c>
      <c r="S2493" s="28" t="str">
        <f t="shared" si="533"/>
        <v>OFFLINE</v>
      </c>
      <c r="T2493" s="29">
        <f t="shared" si="534"/>
        <v>3.1152647975077882E-2</v>
      </c>
      <c r="U2493" s="29">
        <f t="shared" si="543"/>
        <v>3.1152647975077882E-2</v>
      </c>
      <c r="V2493" s="30">
        <f t="shared" si="535"/>
        <v>0</v>
      </c>
      <c r="W2493" s="30">
        <f t="shared" si="536"/>
        <v>0</v>
      </c>
      <c r="X2493" s="30">
        <f t="shared" si="537"/>
        <v>0</v>
      </c>
      <c r="Y2493" s="30">
        <f t="shared" si="538"/>
        <v>100</v>
      </c>
      <c r="Z2493" s="30">
        <f t="shared" si="539"/>
        <v>843.33333333333326</v>
      </c>
      <c r="AA2493" s="30">
        <f t="shared" si="540"/>
        <v>0</v>
      </c>
      <c r="AB2493" s="30">
        <f t="shared" si="541"/>
        <v>2024.9221183800623</v>
      </c>
      <c r="AC2493" s="30">
        <f t="shared" si="544"/>
        <v>17031.744548286602</v>
      </c>
    </row>
    <row r="2494" spans="1:29" x14ac:dyDescent="0.35">
      <c r="A2494" s="5">
        <f t="shared" si="546"/>
        <v>45455</v>
      </c>
      <c r="B2494" s="1">
        <v>20</v>
      </c>
      <c r="C2494" s="6">
        <v>20000</v>
      </c>
      <c r="D2494" s="6">
        <v>10</v>
      </c>
      <c r="E2494" s="7" t="s">
        <v>19</v>
      </c>
      <c r="F2494" s="5">
        <v>45079.434977164354</v>
      </c>
      <c r="G2494" s="1">
        <v>2</v>
      </c>
      <c r="H2494" s="5">
        <v>45078.574109340276</v>
      </c>
      <c r="I2494" s="7" t="s">
        <v>44</v>
      </c>
      <c r="J2494" s="7"/>
      <c r="K2494" s="7" t="s">
        <v>125</v>
      </c>
      <c r="L2494" s="7" t="s">
        <v>129</v>
      </c>
      <c r="M2494" s="7" t="s">
        <v>124</v>
      </c>
      <c r="N2494" s="7" t="s">
        <v>126</v>
      </c>
      <c r="O2494" s="7" t="s">
        <v>127</v>
      </c>
      <c r="P2494" s="25">
        <f t="shared" si="545"/>
        <v>2493</v>
      </c>
      <c r="Q2494" s="28">
        <f t="shared" si="542"/>
        <v>45444</v>
      </c>
      <c r="R2494" s="28" t="str">
        <f t="shared" si="532"/>
        <v>GROUP</v>
      </c>
      <c r="S2494" s="28" t="str">
        <f t="shared" si="533"/>
        <v>OFFLINE</v>
      </c>
      <c r="T2494" s="29">
        <f t="shared" si="534"/>
        <v>3.1152647975077882E-2</v>
      </c>
      <c r="U2494" s="29">
        <f t="shared" si="543"/>
        <v>3.1152647975077882E-2</v>
      </c>
      <c r="V2494" s="30">
        <f t="shared" si="535"/>
        <v>0</v>
      </c>
      <c r="W2494" s="30">
        <f t="shared" si="536"/>
        <v>0</v>
      </c>
      <c r="X2494" s="30">
        <f t="shared" si="537"/>
        <v>0</v>
      </c>
      <c r="Y2494" s="30">
        <f t="shared" si="538"/>
        <v>100</v>
      </c>
      <c r="Z2494" s="30">
        <f t="shared" si="539"/>
        <v>843.33333333333326</v>
      </c>
      <c r="AA2494" s="30">
        <f t="shared" si="540"/>
        <v>0</v>
      </c>
      <c r="AB2494" s="30">
        <f t="shared" si="541"/>
        <v>2024.9221183800623</v>
      </c>
      <c r="AC2494" s="30">
        <f t="shared" si="544"/>
        <v>17031.744548286602</v>
      </c>
    </row>
    <row r="2495" spans="1:29" x14ac:dyDescent="0.35">
      <c r="A2495" s="5">
        <f t="shared" si="546"/>
        <v>45456</v>
      </c>
      <c r="B2495" s="1">
        <v>20</v>
      </c>
      <c r="C2495" s="6">
        <v>20000</v>
      </c>
      <c r="D2495" s="6">
        <v>10</v>
      </c>
      <c r="E2495" s="7" t="s">
        <v>19</v>
      </c>
      <c r="F2495" s="5">
        <v>45080.389818460651</v>
      </c>
      <c r="G2495" s="1">
        <v>2</v>
      </c>
      <c r="H2495" s="5">
        <v>45035.331035659721</v>
      </c>
      <c r="I2495" s="7" t="s">
        <v>48</v>
      </c>
      <c r="J2495" s="7"/>
      <c r="K2495" s="7" t="s">
        <v>125</v>
      </c>
      <c r="L2495" s="7" t="s">
        <v>129</v>
      </c>
      <c r="M2495" s="7" t="s">
        <v>124</v>
      </c>
      <c r="N2495" s="7" t="s">
        <v>126</v>
      </c>
      <c r="O2495" s="7" t="s">
        <v>127</v>
      </c>
      <c r="P2495" s="25">
        <f t="shared" si="545"/>
        <v>2494</v>
      </c>
      <c r="Q2495" s="28">
        <f t="shared" si="542"/>
        <v>45444</v>
      </c>
      <c r="R2495" s="28" t="str">
        <f t="shared" si="532"/>
        <v>GROUP</v>
      </c>
      <c r="S2495" s="28" t="str">
        <f t="shared" si="533"/>
        <v>OFFLINE</v>
      </c>
      <c r="T2495" s="29">
        <f t="shared" si="534"/>
        <v>3.1152647975077882E-2</v>
      </c>
      <c r="U2495" s="29">
        <f t="shared" si="543"/>
        <v>3.1152647975077882E-2</v>
      </c>
      <c r="V2495" s="30">
        <f t="shared" si="535"/>
        <v>0</v>
      </c>
      <c r="W2495" s="30">
        <f t="shared" si="536"/>
        <v>0</v>
      </c>
      <c r="X2495" s="30">
        <f t="shared" si="537"/>
        <v>0</v>
      </c>
      <c r="Y2495" s="30">
        <f t="shared" si="538"/>
        <v>100</v>
      </c>
      <c r="Z2495" s="30">
        <f t="shared" si="539"/>
        <v>843.33333333333326</v>
      </c>
      <c r="AA2495" s="30">
        <f t="shared" si="540"/>
        <v>0</v>
      </c>
      <c r="AB2495" s="30">
        <f t="shared" si="541"/>
        <v>2024.9221183800623</v>
      </c>
      <c r="AC2495" s="30">
        <f t="shared" si="544"/>
        <v>17031.744548286602</v>
      </c>
    </row>
    <row r="2496" spans="1:29" x14ac:dyDescent="0.35">
      <c r="A2496" s="5">
        <f t="shared" si="546"/>
        <v>45457</v>
      </c>
      <c r="B2496" s="1">
        <v>20</v>
      </c>
      <c r="C2496" s="6">
        <v>20000</v>
      </c>
      <c r="D2496" s="6">
        <v>10</v>
      </c>
      <c r="E2496" s="7" t="s">
        <v>19</v>
      </c>
      <c r="F2496" s="5">
        <v>45080.458333333336</v>
      </c>
      <c r="G2496" s="1">
        <v>2</v>
      </c>
      <c r="H2496" s="5">
        <v>45025.629299502318</v>
      </c>
      <c r="I2496" s="7" t="s">
        <v>48</v>
      </c>
      <c r="J2496" s="7"/>
      <c r="K2496" s="7" t="s">
        <v>125</v>
      </c>
      <c r="L2496" s="7" t="s">
        <v>129</v>
      </c>
      <c r="M2496" s="7" t="s">
        <v>124</v>
      </c>
      <c r="N2496" s="7" t="s">
        <v>126</v>
      </c>
      <c r="O2496" s="7" t="s">
        <v>127</v>
      </c>
      <c r="P2496" s="25">
        <f t="shared" si="545"/>
        <v>2495</v>
      </c>
      <c r="Q2496" s="28">
        <f t="shared" si="542"/>
        <v>45444</v>
      </c>
      <c r="R2496" s="28" t="str">
        <f t="shared" si="532"/>
        <v>GROUP</v>
      </c>
      <c r="S2496" s="28" t="str">
        <f t="shared" si="533"/>
        <v>OFFLINE</v>
      </c>
      <c r="T2496" s="29">
        <f t="shared" si="534"/>
        <v>3.1152647975077882E-2</v>
      </c>
      <c r="U2496" s="29">
        <f t="shared" si="543"/>
        <v>3.1152647975077882E-2</v>
      </c>
      <c r="V2496" s="30">
        <f t="shared" si="535"/>
        <v>0</v>
      </c>
      <c r="W2496" s="30">
        <f t="shared" si="536"/>
        <v>0</v>
      </c>
      <c r="X2496" s="30">
        <f t="shared" si="537"/>
        <v>0</v>
      </c>
      <c r="Y2496" s="30">
        <f t="shared" si="538"/>
        <v>100</v>
      </c>
      <c r="Z2496" s="30">
        <f t="shared" si="539"/>
        <v>843.33333333333326</v>
      </c>
      <c r="AA2496" s="30">
        <f t="shared" si="540"/>
        <v>0</v>
      </c>
      <c r="AB2496" s="30">
        <f t="shared" si="541"/>
        <v>2024.9221183800623</v>
      </c>
      <c r="AC2496" s="30">
        <f t="shared" si="544"/>
        <v>17031.744548286602</v>
      </c>
    </row>
    <row r="2497" spans="1:29" x14ac:dyDescent="0.35">
      <c r="A2497" s="5">
        <f t="shared" si="546"/>
        <v>45458</v>
      </c>
      <c r="B2497" s="1">
        <v>20</v>
      </c>
      <c r="C2497" s="6">
        <v>20000</v>
      </c>
      <c r="D2497" s="6">
        <v>10</v>
      </c>
      <c r="E2497" s="7" t="s">
        <v>19</v>
      </c>
      <c r="F2497" s="5">
        <v>45079.375</v>
      </c>
      <c r="G2497" s="1">
        <v>2</v>
      </c>
      <c r="H2497" s="5">
        <v>45075.724461319442</v>
      </c>
      <c r="I2497" s="7" t="s">
        <v>49</v>
      </c>
      <c r="J2497" s="7"/>
      <c r="K2497" s="7" t="s">
        <v>125</v>
      </c>
      <c r="L2497" s="7" t="s">
        <v>129</v>
      </c>
      <c r="M2497" s="7" t="s">
        <v>124</v>
      </c>
      <c r="N2497" s="7" t="s">
        <v>126</v>
      </c>
      <c r="O2497" s="7" t="s">
        <v>127</v>
      </c>
      <c r="P2497" s="25">
        <f t="shared" si="545"/>
        <v>2496</v>
      </c>
      <c r="Q2497" s="28">
        <f t="shared" si="542"/>
        <v>45444</v>
      </c>
      <c r="R2497" s="28" t="str">
        <f t="shared" si="532"/>
        <v>GROUP</v>
      </c>
      <c r="S2497" s="28" t="str">
        <f t="shared" si="533"/>
        <v>OFFLINE</v>
      </c>
      <c r="T2497" s="29">
        <f t="shared" si="534"/>
        <v>3.1152647975077882E-2</v>
      </c>
      <c r="U2497" s="29">
        <f t="shared" si="543"/>
        <v>3.1152647975077882E-2</v>
      </c>
      <c r="V2497" s="30">
        <f t="shared" si="535"/>
        <v>0</v>
      </c>
      <c r="W2497" s="30">
        <f t="shared" si="536"/>
        <v>0</v>
      </c>
      <c r="X2497" s="30">
        <f t="shared" si="537"/>
        <v>0</v>
      </c>
      <c r="Y2497" s="30">
        <f t="shared" si="538"/>
        <v>100</v>
      </c>
      <c r="Z2497" s="30">
        <f t="shared" si="539"/>
        <v>843.33333333333326</v>
      </c>
      <c r="AA2497" s="30">
        <f t="shared" si="540"/>
        <v>0</v>
      </c>
      <c r="AB2497" s="30">
        <f t="shared" si="541"/>
        <v>2024.9221183800623</v>
      </c>
      <c r="AC2497" s="30">
        <f t="shared" si="544"/>
        <v>17031.744548286602</v>
      </c>
    </row>
    <row r="2498" spans="1:29" x14ac:dyDescent="0.35">
      <c r="A2498" s="5">
        <f t="shared" si="546"/>
        <v>45459</v>
      </c>
      <c r="B2498" s="1">
        <v>20</v>
      </c>
      <c r="C2498" s="6">
        <v>20000</v>
      </c>
      <c r="D2498" s="6">
        <v>10</v>
      </c>
      <c r="E2498" s="7" t="s">
        <v>19</v>
      </c>
      <c r="F2498" s="5">
        <v>45081.354964733793</v>
      </c>
      <c r="G2498" s="1">
        <v>2</v>
      </c>
      <c r="H2498" s="5">
        <v>45072.325475324076</v>
      </c>
      <c r="I2498" s="7" t="s">
        <v>49</v>
      </c>
      <c r="J2498" s="7"/>
      <c r="K2498" s="7" t="s">
        <v>125</v>
      </c>
      <c r="L2498" s="7" t="s">
        <v>129</v>
      </c>
      <c r="M2498" s="7" t="s">
        <v>124</v>
      </c>
      <c r="N2498" s="7" t="s">
        <v>126</v>
      </c>
      <c r="O2498" s="7" t="s">
        <v>127</v>
      </c>
      <c r="P2498" s="25">
        <f t="shared" si="545"/>
        <v>2497</v>
      </c>
      <c r="Q2498" s="28">
        <f t="shared" si="542"/>
        <v>45444</v>
      </c>
      <c r="R2498" s="28" t="str">
        <f t="shared" ref="R2498:R2561" si="547">IFERROR(VLOOKUP($M2498,rate_mapping,2,FALSE),"")</f>
        <v>GROUP</v>
      </c>
      <c r="S2498" s="28" t="str">
        <f t="shared" ref="S2498:S2561" si="548">IFERROR(VLOOKUP($O2498,source_mapping,2,FALSE),"")</f>
        <v>OFFLINE</v>
      </c>
      <c r="T2498" s="29">
        <f t="shared" ref="T2498:T2561" si="549">IFERROR($B2498/SUMIFS($B:$B,$L:$L,$L2498,$Q:$Q,$Q2498),0)</f>
        <v>3.1152647975077882E-2</v>
      </c>
      <c r="U2498" s="29">
        <f t="shared" si="543"/>
        <v>3.1152647975077882E-2</v>
      </c>
      <c r="V2498" s="30">
        <f t="shared" ref="V2498:V2561" si="550">MAX(IFERROR(VLOOKUP($S2498,channel_code_cost,3,FALSE)*$C2498,0),IFERROR(VLOOKUP($R2498,rate_code_cost,3,FALSE)*$C2498,0))</f>
        <v>0</v>
      </c>
      <c r="W2498" s="30">
        <f t="shared" ref="W2498:W2561" si="551">MAX(IFERROR(VLOOKUP($S2498,channel_code_cost,2,FALSE)*$D2498,0),IFERROR(VLOOKUP($R2498,rate_code_cost,2,FALSE)*$D2498,0))</f>
        <v>0</v>
      </c>
      <c r="X2498" s="30">
        <f t="shared" ref="X2498:X2561" si="552">MAX(IFERROR(VLOOKUP($S2498,channel_code_cost,4,FALSE)*$C2498,0),IFERROR(VLOOKUP($R2498,rate_code_cost,4,FALSE)*$C2498,0))</f>
        <v>0</v>
      </c>
      <c r="Y2498" s="30">
        <f t="shared" ref="Y2498:Y2561" si="553">MAX(IFERROR(VLOOKUP($S2498,channel_code_cost,5,FALSE)*$C2498,0),IFERROR(VLOOKUP($R2498,rate_code_cost,5,FALSE)*$C2498,0))</f>
        <v>100</v>
      </c>
      <c r="Z2498" s="30">
        <f t="shared" ref="Z2498:Z2561" si="554">hk_departure_cost+(($B2498-1)*hk_stay_cost)</f>
        <v>843.33333333333326</v>
      </c>
      <c r="AA2498" s="30">
        <f t="shared" ref="AA2498:AA2561" si="555">IFERROR(VLOOKUP($S2498,channel_code_cost,6,FALSE)*$U2498,0)</f>
        <v>0</v>
      </c>
      <c r="AB2498" s="30">
        <f t="shared" ref="AB2498:AB2561" si="556">IFERROR(VLOOKUP($L2498,segment_p_cost,2,FALSE)*$T2498,0)</f>
        <v>2024.9221183800623</v>
      </c>
      <c r="AC2498" s="30">
        <f t="shared" si="544"/>
        <v>17031.744548286602</v>
      </c>
    </row>
    <row r="2499" spans="1:29" x14ac:dyDescent="0.35">
      <c r="A2499" s="5">
        <f t="shared" si="546"/>
        <v>45460</v>
      </c>
      <c r="B2499" s="1">
        <v>20</v>
      </c>
      <c r="C2499" s="6">
        <v>20000</v>
      </c>
      <c r="D2499" s="6">
        <v>10</v>
      </c>
      <c r="E2499" s="7" t="s">
        <v>19</v>
      </c>
      <c r="F2499" s="5">
        <v>45079.347423796295</v>
      </c>
      <c r="G2499" s="1">
        <v>2</v>
      </c>
      <c r="H2499" s="5">
        <v>45071.363675601853</v>
      </c>
      <c r="I2499" s="7" t="s">
        <v>49</v>
      </c>
      <c r="J2499" s="7"/>
      <c r="K2499" s="7" t="s">
        <v>125</v>
      </c>
      <c r="L2499" s="7" t="s">
        <v>129</v>
      </c>
      <c r="M2499" s="7" t="s">
        <v>124</v>
      </c>
      <c r="N2499" s="7" t="s">
        <v>126</v>
      </c>
      <c r="O2499" s="7" t="s">
        <v>127</v>
      </c>
      <c r="P2499" s="25">
        <f t="shared" si="545"/>
        <v>2498</v>
      </c>
      <c r="Q2499" s="28">
        <f t="shared" ref="Q2499:Q2562" si="557">DATE(YEAR($A2499),MONTH($A2499),1)</f>
        <v>45444</v>
      </c>
      <c r="R2499" s="28" t="str">
        <f t="shared" si="547"/>
        <v>GROUP</v>
      </c>
      <c r="S2499" s="28" t="str">
        <f t="shared" si="548"/>
        <v>OFFLINE</v>
      </c>
      <c r="T2499" s="29">
        <f t="shared" si="549"/>
        <v>3.1152647975077882E-2</v>
      </c>
      <c r="U2499" s="29">
        <f t="shared" ref="U2499:U2562" si="558">IFERROR($B2499/SUMIFS($B:$B,$L:$L,$L2499,$Q:$Q,$Q2499),0)</f>
        <v>3.1152647975077882E-2</v>
      </c>
      <c r="V2499" s="30">
        <f t="shared" si="550"/>
        <v>0</v>
      </c>
      <c r="W2499" s="30">
        <f t="shared" si="551"/>
        <v>0</v>
      </c>
      <c r="X2499" s="30">
        <f t="shared" si="552"/>
        <v>0</v>
      </c>
      <c r="Y2499" s="30">
        <f t="shared" si="553"/>
        <v>100</v>
      </c>
      <c r="Z2499" s="30">
        <f t="shared" si="554"/>
        <v>843.33333333333326</v>
      </c>
      <c r="AA2499" s="30">
        <f t="shared" si="555"/>
        <v>0</v>
      </c>
      <c r="AB2499" s="30">
        <f t="shared" si="556"/>
        <v>2024.9221183800623</v>
      </c>
      <c r="AC2499" s="30">
        <f t="shared" ref="AC2499:AC2562" si="559">C2499-SUM(V2499:AB2499)</f>
        <v>17031.744548286602</v>
      </c>
    </row>
    <row r="2500" spans="1:29" x14ac:dyDescent="0.35">
      <c r="A2500" s="5">
        <f t="shared" si="546"/>
        <v>45461</v>
      </c>
      <c r="B2500" s="1">
        <v>20</v>
      </c>
      <c r="C2500" s="6">
        <v>20000</v>
      </c>
      <c r="D2500" s="6">
        <v>10</v>
      </c>
      <c r="E2500" s="7" t="s">
        <v>19</v>
      </c>
      <c r="F2500" s="5">
        <v>45081.458333333336</v>
      </c>
      <c r="G2500" s="1">
        <v>2</v>
      </c>
      <c r="H2500" s="5">
        <v>44970.926519687499</v>
      </c>
      <c r="I2500" s="7" t="s">
        <v>49</v>
      </c>
      <c r="J2500" s="7"/>
      <c r="K2500" s="7" t="s">
        <v>125</v>
      </c>
      <c r="L2500" s="7" t="s">
        <v>129</v>
      </c>
      <c r="M2500" s="7" t="s">
        <v>124</v>
      </c>
      <c r="N2500" s="7" t="s">
        <v>126</v>
      </c>
      <c r="O2500" s="7" t="s">
        <v>127</v>
      </c>
      <c r="P2500" s="25">
        <f t="shared" ref="P2500:P2563" si="560">P2499+1</f>
        <v>2499</v>
      </c>
      <c r="Q2500" s="28">
        <f t="shared" si="557"/>
        <v>45444</v>
      </c>
      <c r="R2500" s="28" t="str">
        <f t="shared" si="547"/>
        <v>GROUP</v>
      </c>
      <c r="S2500" s="28" t="str">
        <f t="shared" si="548"/>
        <v>OFFLINE</v>
      </c>
      <c r="T2500" s="29">
        <f t="shared" si="549"/>
        <v>3.1152647975077882E-2</v>
      </c>
      <c r="U2500" s="29">
        <f t="shared" si="558"/>
        <v>3.1152647975077882E-2</v>
      </c>
      <c r="V2500" s="30">
        <f t="shared" si="550"/>
        <v>0</v>
      </c>
      <c r="W2500" s="30">
        <f t="shared" si="551"/>
        <v>0</v>
      </c>
      <c r="X2500" s="30">
        <f t="shared" si="552"/>
        <v>0</v>
      </c>
      <c r="Y2500" s="30">
        <f t="shared" si="553"/>
        <v>100</v>
      </c>
      <c r="Z2500" s="30">
        <f t="shared" si="554"/>
        <v>843.33333333333326</v>
      </c>
      <c r="AA2500" s="30">
        <f t="shared" si="555"/>
        <v>0</v>
      </c>
      <c r="AB2500" s="30">
        <f t="shared" si="556"/>
        <v>2024.9221183800623</v>
      </c>
      <c r="AC2500" s="30">
        <f t="shared" si="559"/>
        <v>17031.744548286602</v>
      </c>
    </row>
    <row r="2501" spans="1:29" x14ac:dyDescent="0.35">
      <c r="A2501" s="5">
        <f t="shared" si="546"/>
        <v>45462</v>
      </c>
      <c r="B2501" s="1">
        <v>20</v>
      </c>
      <c r="C2501" s="6">
        <v>20000</v>
      </c>
      <c r="D2501" s="6">
        <v>10</v>
      </c>
      <c r="E2501" s="7" t="s">
        <v>19</v>
      </c>
      <c r="F2501" s="5">
        <v>45080.333333333336</v>
      </c>
      <c r="G2501" s="1">
        <v>2</v>
      </c>
      <c r="H2501" s="5">
        <v>45018.508144583335</v>
      </c>
      <c r="I2501" s="7" t="s">
        <v>49</v>
      </c>
      <c r="J2501" s="7"/>
      <c r="K2501" s="7" t="s">
        <v>125</v>
      </c>
      <c r="L2501" s="7" t="s">
        <v>129</v>
      </c>
      <c r="M2501" s="7" t="s">
        <v>124</v>
      </c>
      <c r="N2501" s="7" t="s">
        <v>126</v>
      </c>
      <c r="O2501" s="7" t="s">
        <v>127</v>
      </c>
      <c r="P2501" s="25">
        <f t="shared" si="560"/>
        <v>2500</v>
      </c>
      <c r="Q2501" s="28">
        <f t="shared" si="557"/>
        <v>45444</v>
      </c>
      <c r="R2501" s="28" t="str">
        <f t="shared" si="547"/>
        <v>GROUP</v>
      </c>
      <c r="S2501" s="28" t="str">
        <f t="shared" si="548"/>
        <v>OFFLINE</v>
      </c>
      <c r="T2501" s="29">
        <f t="shared" si="549"/>
        <v>3.1152647975077882E-2</v>
      </c>
      <c r="U2501" s="29">
        <f t="shared" si="558"/>
        <v>3.1152647975077882E-2</v>
      </c>
      <c r="V2501" s="30">
        <f t="shared" si="550"/>
        <v>0</v>
      </c>
      <c r="W2501" s="30">
        <f t="shared" si="551"/>
        <v>0</v>
      </c>
      <c r="X2501" s="30">
        <f t="shared" si="552"/>
        <v>0</v>
      </c>
      <c r="Y2501" s="30">
        <f t="shared" si="553"/>
        <v>100</v>
      </c>
      <c r="Z2501" s="30">
        <f t="shared" si="554"/>
        <v>843.33333333333326</v>
      </c>
      <c r="AA2501" s="30">
        <f t="shared" si="555"/>
        <v>0</v>
      </c>
      <c r="AB2501" s="30">
        <f t="shared" si="556"/>
        <v>2024.9221183800623</v>
      </c>
      <c r="AC2501" s="30">
        <f t="shared" si="559"/>
        <v>17031.744548286602</v>
      </c>
    </row>
    <row r="2502" spans="1:29" x14ac:dyDescent="0.35">
      <c r="A2502" s="5">
        <f t="shared" si="546"/>
        <v>45463</v>
      </c>
      <c r="B2502" s="1">
        <v>20</v>
      </c>
      <c r="C2502" s="6">
        <v>20000</v>
      </c>
      <c r="D2502" s="6">
        <v>10</v>
      </c>
      <c r="E2502" s="7" t="s">
        <v>19</v>
      </c>
      <c r="F2502" s="5">
        <v>45079.431861030091</v>
      </c>
      <c r="G2502" s="1">
        <v>2</v>
      </c>
      <c r="H2502" s="5">
        <v>45068.726177800927</v>
      </c>
      <c r="I2502" s="7" t="s">
        <v>49</v>
      </c>
      <c r="J2502" s="7"/>
      <c r="K2502" s="7" t="s">
        <v>125</v>
      </c>
      <c r="L2502" s="7" t="s">
        <v>129</v>
      </c>
      <c r="M2502" s="7" t="s">
        <v>124</v>
      </c>
      <c r="N2502" s="7" t="s">
        <v>126</v>
      </c>
      <c r="O2502" s="7" t="s">
        <v>127</v>
      </c>
      <c r="P2502" s="25">
        <f t="shared" si="560"/>
        <v>2501</v>
      </c>
      <c r="Q2502" s="28">
        <f t="shared" si="557"/>
        <v>45444</v>
      </c>
      <c r="R2502" s="28" t="str">
        <f t="shared" si="547"/>
        <v>GROUP</v>
      </c>
      <c r="S2502" s="28" t="str">
        <f t="shared" si="548"/>
        <v>OFFLINE</v>
      </c>
      <c r="T2502" s="29">
        <f t="shared" si="549"/>
        <v>3.1152647975077882E-2</v>
      </c>
      <c r="U2502" s="29">
        <f t="shared" si="558"/>
        <v>3.1152647975077882E-2</v>
      </c>
      <c r="V2502" s="30">
        <f t="shared" si="550"/>
        <v>0</v>
      </c>
      <c r="W2502" s="30">
        <f t="shared" si="551"/>
        <v>0</v>
      </c>
      <c r="X2502" s="30">
        <f t="shared" si="552"/>
        <v>0</v>
      </c>
      <c r="Y2502" s="30">
        <f t="shared" si="553"/>
        <v>100</v>
      </c>
      <c r="Z2502" s="30">
        <f t="shared" si="554"/>
        <v>843.33333333333326</v>
      </c>
      <c r="AA2502" s="30">
        <f t="shared" si="555"/>
        <v>0</v>
      </c>
      <c r="AB2502" s="30">
        <f t="shared" si="556"/>
        <v>2024.9221183800623</v>
      </c>
      <c r="AC2502" s="30">
        <f t="shared" si="559"/>
        <v>17031.744548286602</v>
      </c>
    </row>
    <row r="2503" spans="1:29" x14ac:dyDescent="0.35">
      <c r="A2503" s="5">
        <f t="shared" si="546"/>
        <v>45464</v>
      </c>
      <c r="B2503" s="1">
        <v>20</v>
      </c>
      <c r="C2503" s="6">
        <v>20000</v>
      </c>
      <c r="D2503" s="6">
        <v>10</v>
      </c>
      <c r="E2503" s="7" t="s">
        <v>19</v>
      </c>
      <c r="F2503" s="5">
        <v>45079.34777119213</v>
      </c>
      <c r="G2503" s="1">
        <v>2</v>
      </c>
      <c r="H2503" s="5">
        <v>45078.873855798614</v>
      </c>
      <c r="I2503" s="7" t="s">
        <v>49</v>
      </c>
      <c r="J2503" s="7"/>
      <c r="K2503" s="7" t="s">
        <v>125</v>
      </c>
      <c r="L2503" s="7" t="s">
        <v>129</v>
      </c>
      <c r="M2503" s="7" t="s">
        <v>124</v>
      </c>
      <c r="N2503" s="7" t="s">
        <v>126</v>
      </c>
      <c r="O2503" s="7" t="s">
        <v>127</v>
      </c>
      <c r="P2503" s="25">
        <f t="shared" si="560"/>
        <v>2502</v>
      </c>
      <c r="Q2503" s="28">
        <f t="shared" si="557"/>
        <v>45444</v>
      </c>
      <c r="R2503" s="28" t="str">
        <f t="shared" si="547"/>
        <v>GROUP</v>
      </c>
      <c r="S2503" s="28" t="str">
        <f t="shared" si="548"/>
        <v>OFFLINE</v>
      </c>
      <c r="T2503" s="29">
        <f t="shared" si="549"/>
        <v>3.1152647975077882E-2</v>
      </c>
      <c r="U2503" s="29">
        <f t="shared" si="558"/>
        <v>3.1152647975077882E-2</v>
      </c>
      <c r="V2503" s="30">
        <f t="shared" si="550"/>
        <v>0</v>
      </c>
      <c r="W2503" s="30">
        <f t="shared" si="551"/>
        <v>0</v>
      </c>
      <c r="X2503" s="30">
        <f t="shared" si="552"/>
        <v>0</v>
      </c>
      <c r="Y2503" s="30">
        <f t="shared" si="553"/>
        <v>100</v>
      </c>
      <c r="Z2503" s="30">
        <f t="shared" si="554"/>
        <v>843.33333333333326</v>
      </c>
      <c r="AA2503" s="30">
        <f t="shared" si="555"/>
        <v>0</v>
      </c>
      <c r="AB2503" s="30">
        <f t="shared" si="556"/>
        <v>2024.9221183800623</v>
      </c>
      <c r="AC2503" s="30">
        <f t="shared" si="559"/>
        <v>17031.744548286602</v>
      </c>
    </row>
    <row r="2504" spans="1:29" x14ac:dyDescent="0.35">
      <c r="A2504" s="5">
        <f t="shared" si="546"/>
        <v>45465</v>
      </c>
      <c r="B2504" s="1">
        <v>20</v>
      </c>
      <c r="C2504" s="6">
        <v>20000</v>
      </c>
      <c r="D2504" s="6">
        <v>10</v>
      </c>
      <c r="E2504" s="7" t="s">
        <v>19</v>
      </c>
      <c r="F2504" s="5">
        <v>45079.348004143518</v>
      </c>
      <c r="G2504" s="1">
        <v>2</v>
      </c>
      <c r="H2504" s="5">
        <v>45078.871657546297</v>
      </c>
      <c r="I2504" s="7" t="s">
        <v>49</v>
      </c>
      <c r="J2504" s="7"/>
      <c r="K2504" s="7" t="s">
        <v>125</v>
      </c>
      <c r="L2504" s="7" t="s">
        <v>129</v>
      </c>
      <c r="M2504" s="7" t="s">
        <v>124</v>
      </c>
      <c r="N2504" s="7" t="s">
        <v>126</v>
      </c>
      <c r="O2504" s="7" t="s">
        <v>127</v>
      </c>
      <c r="P2504" s="25">
        <f t="shared" si="560"/>
        <v>2503</v>
      </c>
      <c r="Q2504" s="28">
        <f t="shared" si="557"/>
        <v>45444</v>
      </c>
      <c r="R2504" s="28" t="str">
        <f t="shared" si="547"/>
        <v>GROUP</v>
      </c>
      <c r="S2504" s="28" t="str">
        <f t="shared" si="548"/>
        <v>OFFLINE</v>
      </c>
      <c r="T2504" s="29">
        <f t="shared" si="549"/>
        <v>3.1152647975077882E-2</v>
      </c>
      <c r="U2504" s="29">
        <f t="shared" si="558"/>
        <v>3.1152647975077882E-2</v>
      </c>
      <c r="V2504" s="30">
        <f t="shared" si="550"/>
        <v>0</v>
      </c>
      <c r="W2504" s="30">
        <f t="shared" si="551"/>
        <v>0</v>
      </c>
      <c r="X2504" s="30">
        <f t="shared" si="552"/>
        <v>0</v>
      </c>
      <c r="Y2504" s="30">
        <f t="shared" si="553"/>
        <v>100</v>
      </c>
      <c r="Z2504" s="30">
        <f t="shared" si="554"/>
        <v>843.33333333333326</v>
      </c>
      <c r="AA2504" s="30">
        <f t="shared" si="555"/>
        <v>0</v>
      </c>
      <c r="AB2504" s="30">
        <f t="shared" si="556"/>
        <v>2024.9221183800623</v>
      </c>
      <c r="AC2504" s="30">
        <f t="shared" si="559"/>
        <v>17031.744548286602</v>
      </c>
    </row>
    <row r="2505" spans="1:29" x14ac:dyDescent="0.35">
      <c r="A2505" s="5">
        <f t="shared" si="546"/>
        <v>45466</v>
      </c>
      <c r="B2505" s="1">
        <v>20</v>
      </c>
      <c r="C2505" s="6">
        <v>20000</v>
      </c>
      <c r="D2505" s="6">
        <v>10</v>
      </c>
      <c r="E2505" s="7" t="s">
        <v>19</v>
      </c>
      <c r="F2505" s="5">
        <v>45079.423784247687</v>
      </c>
      <c r="G2505" s="1">
        <v>2</v>
      </c>
      <c r="H2505" s="5">
        <v>45078.774046273145</v>
      </c>
      <c r="I2505" s="7" t="s">
        <v>49</v>
      </c>
      <c r="J2505" s="7"/>
      <c r="K2505" s="7" t="s">
        <v>125</v>
      </c>
      <c r="L2505" s="7" t="s">
        <v>129</v>
      </c>
      <c r="M2505" s="7" t="s">
        <v>124</v>
      </c>
      <c r="N2505" s="7" t="s">
        <v>126</v>
      </c>
      <c r="O2505" s="7" t="s">
        <v>127</v>
      </c>
      <c r="P2505" s="25">
        <f t="shared" si="560"/>
        <v>2504</v>
      </c>
      <c r="Q2505" s="28">
        <f t="shared" si="557"/>
        <v>45444</v>
      </c>
      <c r="R2505" s="28" t="str">
        <f t="shared" si="547"/>
        <v>GROUP</v>
      </c>
      <c r="S2505" s="28" t="str">
        <f t="shared" si="548"/>
        <v>OFFLINE</v>
      </c>
      <c r="T2505" s="29">
        <f t="shared" si="549"/>
        <v>3.1152647975077882E-2</v>
      </c>
      <c r="U2505" s="29">
        <f t="shared" si="558"/>
        <v>3.1152647975077882E-2</v>
      </c>
      <c r="V2505" s="30">
        <f t="shared" si="550"/>
        <v>0</v>
      </c>
      <c r="W2505" s="30">
        <f t="shared" si="551"/>
        <v>0</v>
      </c>
      <c r="X2505" s="30">
        <f t="shared" si="552"/>
        <v>0</v>
      </c>
      <c r="Y2505" s="30">
        <f t="shared" si="553"/>
        <v>100</v>
      </c>
      <c r="Z2505" s="30">
        <f t="shared" si="554"/>
        <v>843.33333333333326</v>
      </c>
      <c r="AA2505" s="30">
        <f t="shared" si="555"/>
        <v>0</v>
      </c>
      <c r="AB2505" s="30">
        <f t="shared" si="556"/>
        <v>2024.9221183800623</v>
      </c>
      <c r="AC2505" s="30">
        <f t="shared" si="559"/>
        <v>17031.744548286602</v>
      </c>
    </row>
    <row r="2506" spans="1:29" x14ac:dyDescent="0.35">
      <c r="A2506" s="5">
        <f t="shared" si="546"/>
        <v>45467</v>
      </c>
      <c r="B2506" s="1">
        <v>20</v>
      </c>
      <c r="C2506" s="6">
        <v>20000</v>
      </c>
      <c r="D2506" s="6">
        <v>10</v>
      </c>
      <c r="E2506" s="7" t="s">
        <v>19</v>
      </c>
      <c r="F2506" s="5">
        <v>45079.17474328704</v>
      </c>
      <c r="G2506" s="1">
        <v>2</v>
      </c>
      <c r="H2506" s="5">
        <v>45054.9459780787</v>
      </c>
      <c r="I2506" s="7" t="s">
        <v>49</v>
      </c>
      <c r="J2506" s="7"/>
      <c r="K2506" s="7" t="s">
        <v>125</v>
      </c>
      <c r="L2506" s="7" t="s">
        <v>129</v>
      </c>
      <c r="M2506" s="7" t="s">
        <v>124</v>
      </c>
      <c r="N2506" s="7" t="s">
        <v>126</v>
      </c>
      <c r="O2506" s="7" t="s">
        <v>127</v>
      </c>
      <c r="P2506" s="25">
        <f t="shared" si="560"/>
        <v>2505</v>
      </c>
      <c r="Q2506" s="28">
        <f t="shared" si="557"/>
        <v>45444</v>
      </c>
      <c r="R2506" s="28" t="str">
        <f t="shared" si="547"/>
        <v>GROUP</v>
      </c>
      <c r="S2506" s="28" t="str">
        <f t="shared" si="548"/>
        <v>OFFLINE</v>
      </c>
      <c r="T2506" s="29">
        <f t="shared" si="549"/>
        <v>3.1152647975077882E-2</v>
      </c>
      <c r="U2506" s="29">
        <f t="shared" si="558"/>
        <v>3.1152647975077882E-2</v>
      </c>
      <c r="V2506" s="30">
        <f t="shared" si="550"/>
        <v>0</v>
      </c>
      <c r="W2506" s="30">
        <f t="shared" si="551"/>
        <v>0</v>
      </c>
      <c r="X2506" s="30">
        <f t="shared" si="552"/>
        <v>0</v>
      </c>
      <c r="Y2506" s="30">
        <f t="shared" si="553"/>
        <v>100</v>
      </c>
      <c r="Z2506" s="30">
        <f t="shared" si="554"/>
        <v>843.33333333333326</v>
      </c>
      <c r="AA2506" s="30">
        <f t="shared" si="555"/>
        <v>0</v>
      </c>
      <c r="AB2506" s="30">
        <f t="shared" si="556"/>
        <v>2024.9221183800623</v>
      </c>
      <c r="AC2506" s="30">
        <f t="shared" si="559"/>
        <v>17031.744548286602</v>
      </c>
    </row>
    <row r="2507" spans="1:29" x14ac:dyDescent="0.35">
      <c r="A2507" s="5">
        <f t="shared" si="546"/>
        <v>45468</v>
      </c>
      <c r="B2507" s="1">
        <v>20</v>
      </c>
      <c r="C2507" s="6">
        <v>20000</v>
      </c>
      <c r="D2507" s="6">
        <v>10</v>
      </c>
      <c r="E2507" s="7" t="s">
        <v>19</v>
      </c>
      <c r="F2507" s="5">
        <v>45080.379264710646</v>
      </c>
      <c r="G2507" s="1">
        <v>2</v>
      </c>
      <c r="H2507" s="5">
        <v>45063.991100243053</v>
      </c>
      <c r="I2507" s="7" t="s">
        <v>53</v>
      </c>
      <c r="J2507" s="7"/>
      <c r="K2507" s="7" t="s">
        <v>125</v>
      </c>
      <c r="L2507" s="7" t="s">
        <v>129</v>
      </c>
      <c r="M2507" s="7" t="s">
        <v>124</v>
      </c>
      <c r="N2507" s="7" t="s">
        <v>126</v>
      </c>
      <c r="O2507" s="7" t="s">
        <v>127</v>
      </c>
      <c r="P2507" s="25">
        <f t="shared" si="560"/>
        <v>2506</v>
      </c>
      <c r="Q2507" s="28">
        <f t="shared" si="557"/>
        <v>45444</v>
      </c>
      <c r="R2507" s="28" t="str">
        <f t="shared" si="547"/>
        <v>GROUP</v>
      </c>
      <c r="S2507" s="28" t="str">
        <f t="shared" si="548"/>
        <v>OFFLINE</v>
      </c>
      <c r="T2507" s="29">
        <f t="shared" si="549"/>
        <v>3.1152647975077882E-2</v>
      </c>
      <c r="U2507" s="29">
        <f t="shared" si="558"/>
        <v>3.1152647975077882E-2</v>
      </c>
      <c r="V2507" s="30">
        <f t="shared" si="550"/>
        <v>0</v>
      </c>
      <c r="W2507" s="30">
        <f t="shared" si="551"/>
        <v>0</v>
      </c>
      <c r="X2507" s="30">
        <f t="shared" si="552"/>
        <v>0</v>
      </c>
      <c r="Y2507" s="30">
        <f t="shared" si="553"/>
        <v>100</v>
      </c>
      <c r="Z2507" s="30">
        <f t="shared" si="554"/>
        <v>843.33333333333326</v>
      </c>
      <c r="AA2507" s="30">
        <f t="shared" si="555"/>
        <v>0</v>
      </c>
      <c r="AB2507" s="30">
        <f t="shared" si="556"/>
        <v>2024.9221183800623</v>
      </c>
      <c r="AC2507" s="30">
        <f t="shared" si="559"/>
        <v>17031.744548286602</v>
      </c>
    </row>
    <row r="2508" spans="1:29" x14ac:dyDescent="0.35">
      <c r="A2508" s="5">
        <f t="shared" si="546"/>
        <v>45469</v>
      </c>
      <c r="B2508" s="1">
        <v>20</v>
      </c>
      <c r="C2508" s="6">
        <v>20000</v>
      </c>
      <c r="D2508" s="6">
        <v>10</v>
      </c>
      <c r="E2508" s="7" t="s">
        <v>19</v>
      </c>
      <c r="F2508" s="5">
        <v>45080.458333333336</v>
      </c>
      <c r="G2508" s="1">
        <v>2</v>
      </c>
      <c r="H2508" s="5">
        <v>45062.194580127318</v>
      </c>
      <c r="I2508" s="7" t="s">
        <v>53</v>
      </c>
      <c r="J2508" s="7"/>
      <c r="K2508" s="7" t="s">
        <v>125</v>
      </c>
      <c r="L2508" s="7" t="s">
        <v>129</v>
      </c>
      <c r="M2508" s="7" t="s">
        <v>124</v>
      </c>
      <c r="N2508" s="7" t="s">
        <v>126</v>
      </c>
      <c r="O2508" s="7" t="s">
        <v>127</v>
      </c>
      <c r="P2508" s="25">
        <f t="shared" si="560"/>
        <v>2507</v>
      </c>
      <c r="Q2508" s="28">
        <f t="shared" si="557"/>
        <v>45444</v>
      </c>
      <c r="R2508" s="28" t="str">
        <f t="shared" si="547"/>
        <v>GROUP</v>
      </c>
      <c r="S2508" s="28" t="str">
        <f t="shared" si="548"/>
        <v>OFFLINE</v>
      </c>
      <c r="T2508" s="29">
        <f t="shared" si="549"/>
        <v>3.1152647975077882E-2</v>
      </c>
      <c r="U2508" s="29">
        <f t="shared" si="558"/>
        <v>3.1152647975077882E-2</v>
      </c>
      <c r="V2508" s="30">
        <f t="shared" si="550"/>
        <v>0</v>
      </c>
      <c r="W2508" s="30">
        <f t="shared" si="551"/>
        <v>0</v>
      </c>
      <c r="X2508" s="30">
        <f t="shared" si="552"/>
        <v>0</v>
      </c>
      <c r="Y2508" s="30">
        <f t="shared" si="553"/>
        <v>100</v>
      </c>
      <c r="Z2508" s="30">
        <f t="shared" si="554"/>
        <v>843.33333333333326</v>
      </c>
      <c r="AA2508" s="30">
        <f t="shared" si="555"/>
        <v>0</v>
      </c>
      <c r="AB2508" s="30">
        <f t="shared" si="556"/>
        <v>2024.9221183800623</v>
      </c>
      <c r="AC2508" s="30">
        <f t="shared" si="559"/>
        <v>17031.744548286602</v>
      </c>
    </row>
    <row r="2509" spans="1:29" x14ac:dyDescent="0.35">
      <c r="A2509" s="5">
        <f t="shared" si="546"/>
        <v>45470</v>
      </c>
      <c r="B2509" s="1">
        <v>20</v>
      </c>
      <c r="C2509" s="6">
        <v>20000</v>
      </c>
      <c r="D2509" s="6">
        <v>10</v>
      </c>
      <c r="E2509" s="7" t="s">
        <v>19</v>
      </c>
      <c r="F2509" s="5">
        <v>45079.424181296294</v>
      </c>
      <c r="G2509" s="1">
        <v>2</v>
      </c>
      <c r="H2509" s="5">
        <v>45069.954646203703</v>
      </c>
      <c r="I2509" s="7" t="s">
        <v>53</v>
      </c>
      <c r="J2509" s="7"/>
      <c r="K2509" s="7" t="s">
        <v>125</v>
      </c>
      <c r="L2509" s="7" t="s">
        <v>129</v>
      </c>
      <c r="M2509" s="7" t="s">
        <v>124</v>
      </c>
      <c r="N2509" s="7" t="s">
        <v>126</v>
      </c>
      <c r="O2509" s="7" t="s">
        <v>127</v>
      </c>
      <c r="P2509" s="25">
        <f t="shared" si="560"/>
        <v>2508</v>
      </c>
      <c r="Q2509" s="28">
        <f t="shared" si="557"/>
        <v>45444</v>
      </c>
      <c r="R2509" s="28" t="str">
        <f t="shared" si="547"/>
        <v>GROUP</v>
      </c>
      <c r="S2509" s="28" t="str">
        <f t="shared" si="548"/>
        <v>OFFLINE</v>
      </c>
      <c r="T2509" s="29">
        <f t="shared" si="549"/>
        <v>3.1152647975077882E-2</v>
      </c>
      <c r="U2509" s="29">
        <f t="shared" si="558"/>
        <v>3.1152647975077882E-2</v>
      </c>
      <c r="V2509" s="30">
        <f t="shared" si="550"/>
        <v>0</v>
      </c>
      <c r="W2509" s="30">
        <f t="shared" si="551"/>
        <v>0</v>
      </c>
      <c r="X2509" s="30">
        <f t="shared" si="552"/>
        <v>0</v>
      </c>
      <c r="Y2509" s="30">
        <f t="shared" si="553"/>
        <v>100</v>
      </c>
      <c r="Z2509" s="30">
        <f t="shared" si="554"/>
        <v>843.33333333333326</v>
      </c>
      <c r="AA2509" s="30">
        <f t="shared" si="555"/>
        <v>0</v>
      </c>
      <c r="AB2509" s="30">
        <f t="shared" si="556"/>
        <v>2024.9221183800623</v>
      </c>
      <c r="AC2509" s="30">
        <f t="shared" si="559"/>
        <v>17031.744548286602</v>
      </c>
    </row>
    <row r="2510" spans="1:29" x14ac:dyDescent="0.35">
      <c r="A2510" s="5">
        <f t="shared" si="546"/>
        <v>45471</v>
      </c>
      <c r="B2510" s="1">
        <v>20</v>
      </c>
      <c r="C2510" s="6">
        <v>20000</v>
      </c>
      <c r="D2510" s="6">
        <v>10</v>
      </c>
      <c r="E2510" s="7" t="s">
        <v>19</v>
      </c>
      <c r="F2510" s="5">
        <v>45080.4084328588</v>
      </c>
      <c r="G2510" s="1">
        <v>2</v>
      </c>
      <c r="H2510" s="5">
        <v>45078.446543240738</v>
      </c>
      <c r="I2510" s="7" t="s">
        <v>53</v>
      </c>
      <c r="J2510" s="7"/>
      <c r="K2510" s="7" t="s">
        <v>125</v>
      </c>
      <c r="L2510" s="7" t="s">
        <v>129</v>
      </c>
      <c r="M2510" s="7" t="s">
        <v>124</v>
      </c>
      <c r="N2510" s="7" t="s">
        <v>126</v>
      </c>
      <c r="O2510" s="7" t="s">
        <v>127</v>
      </c>
      <c r="P2510" s="25">
        <f t="shared" si="560"/>
        <v>2509</v>
      </c>
      <c r="Q2510" s="28">
        <f t="shared" si="557"/>
        <v>45444</v>
      </c>
      <c r="R2510" s="28" t="str">
        <f t="shared" si="547"/>
        <v>GROUP</v>
      </c>
      <c r="S2510" s="28" t="str">
        <f t="shared" si="548"/>
        <v>OFFLINE</v>
      </c>
      <c r="T2510" s="29">
        <f t="shared" si="549"/>
        <v>3.1152647975077882E-2</v>
      </c>
      <c r="U2510" s="29">
        <f t="shared" si="558"/>
        <v>3.1152647975077882E-2</v>
      </c>
      <c r="V2510" s="30">
        <f t="shared" si="550"/>
        <v>0</v>
      </c>
      <c r="W2510" s="30">
        <f t="shared" si="551"/>
        <v>0</v>
      </c>
      <c r="X2510" s="30">
        <f t="shared" si="552"/>
        <v>0</v>
      </c>
      <c r="Y2510" s="30">
        <f t="shared" si="553"/>
        <v>100</v>
      </c>
      <c r="Z2510" s="30">
        <f t="shared" si="554"/>
        <v>843.33333333333326</v>
      </c>
      <c r="AA2510" s="30">
        <f t="shared" si="555"/>
        <v>0</v>
      </c>
      <c r="AB2510" s="30">
        <f t="shared" si="556"/>
        <v>2024.9221183800623</v>
      </c>
      <c r="AC2510" s="30">
        <f t="shared" si="559"/>
        <v>17031.744548286602</v>
      </c>
    </row>
    <row r="2511" spans="1:29" x14ac:dyDescent="0.35">
      <c r="A2511" s="5">
        <f t="shared" si="546"/>
        <v>45472</v>
      </c>
      <c r="B2511" s="1">
        <v>20</v>
      </c>
      <c r="C2511" s="6">
        <v>20000</v>
      </c>
      <c r="D2511" s="6">
        <v>10</v>
      </c>
      <c r="E2511" s="7" t="s">
        <v>19</v>
      </c>
      <c r="F2511" s="5">
        <v>45079.376912835651</v>
      </c>
      <c r="G2511" s="1">
        <v>2</v>
      </c>
      <c r="H2511" s="5">
        <v>45078.628094050924</v>
      </c>
      <c r="I2511" s="7" t="s">
        <v>53</v>
      </c>
      <c r="J2511" s="7"/>
      <c r="K2511" s="7" t="s">
        <v>125</v>
      </c>
      <c r="L2511" s="7" t="s">
        <v>129</v>
      </c>
      <c r="M2511" s="7" t="s">
        <v>124</v>
      </c>
      <c r="N2511" s="7" t="s">
        <v>126</v>
      </c>
      <c r="O2511" s="7" t="s">
        <v>127</v>
      </c>
      <c r="P2511" s="25">
        <f t="shared" si="560"/>
        <v>2510</v>
      </c>
      <c r="Q2511" s="28">
        <f t="shared" si="557"/>
        <v>45444</v>
      </c>
      <c r="R2511" s="28" t="str">
        <f t="shared" si="547"/>
        <v>GROUP</v>
      </c>
      <c r="S2511" s="28" t="str">
        <f t="shared" si="548"/>
        <v>OFFLINE</v>
      </c>
      <c r="T2511" s="29">
        <f t="shared" si="549"/>
        <v>3.1152647975077882E-2</v>
      </c>
      <c r="U2511" s="29">
        <f t="shared" si="558"/>
        <v>3.1152647975077882E-2</v>
      </c>
      <c r="V2511" s="30">
        <f t="shared" si="550"/>
        <v>0</v>
      </c>
      <c r="W2511" s="30">
        <f t="shared" si="551"/>
        <v>0</v>
      </c>
      <c r="X2511" s="30">
        <f t="shared" si="552"/>
        <v>0</v>
      </c>
      <c r="Y2511" s="30">
        <f t="shared" si="553"/>
        <v>100</v>
      </c>
      <c r="Z2511" s="30">
        <f t="shared" si="554"/>
        <v>843.33333333333326</v>
      </c>
      <c r="AA2511" s="30">
        <f t="shared" si="555"/>
        <v>0</v>
      </c>
      <c r="AB2511" s="30">
        <f t="shared" si="556"/>
        <v>2024.9221183800623</v>
      </c>
      <c r="AC2511" s="30">
        <f t="shared" si="559"/>
        <v>17031.744548286602</v>
      </c>
    </row>
    <row r="2512" spans="1:29" x14ac:dyDescent="0.35">
      <c r="A2512" s="5">
        <f t="shared" si="546"/>
        <v>45473</v>
      </c>
      <c r="B2512" s="1">
        <v>20</v>
      </c>
      <c r="C2512" s="6">
        <v>20000</v>
      </c>
      <c r="D2512" s="6">
        <v>10</v>
      </c>
      <c r="E2512" s="7" t="s">
        <v>19</v>
      </c>
      <c r="F2512" s="5">
        <v>45081.388317233796</v>
      </c>
      <c r="G2512" s="1">
        <v>2</v>
      </c>
      <c r="H2512" s="5">
        <v>44972.717836192132</v>
      </c>
      <c r="I2512" s="7" t="s">
        <v>20</v>
      </c>
      <c r="J2512" s="7"/>
      <c r="K2512" s="7" t="s">
        <v>125</v>
      </c>
      <c r="L2512" s="7" t="s">
        <v>129</v>
      </c>
      <c r="M2512" s="7" t="s">
        <v>124</v>
      </c>
      <c r="N2512" s="7" t="s">
        <v>126</v>
      </c>
      <c r="O2512" s="7" t="s">
        <v>127</v>
      </c>
      <c r="P2512" s="25">
        <f t="shared" si="560"/>
        <v>2511</v>
      </c>
      <c r="Q2512" s="28">
        <f t="shared" si="557"/>
        <v>45444</v>
      </c>
      <c r="R2512" s="28" t="str">
        <f t="shared" si="547"/>
        <v>GROUP</v>
      </c>
      <c r="S2512" s="28" t="str">
        <f t="shared" si="548"/>
        <v>OFFLINE</v>
      </c>
      <c r="T2512" s="29">
        <f t="shared" si="549"/>
        <v>3.1152647975077882E-2</v>
      </c>
      <c r="U2512" s="29">
        <f t="shared" si="558"/>
        <v>3.1152647975077882E-2</v>
      </c>
      <c r="V2512" s="30">
        <f t="shared" si="550"/>
        <v>0</v>
      </c>
      <c r="W2512" s="30">
        <f t="shared" si="551"/>
        <v>0</v>
      </c>
      <c r="X2512" s="30">
        <f t="shared" si="552"/>
        <v>0</v>
      </c>
      <c r="Y2512" s="30">
        <f t="shared" si="553"/>
        <v>100</v>
      </c>
      <c r="Z2512" s="30">
        <f t="shared" si="554"/>
        <v>843.33333333333326</v>
      </c>
      <c r="AA2512" s="30">
        <f t="shared" si="555"/>
        <v>0</v>
      </c>
      <c r="AB2512" s="30">
        <f t="shared" si="556"/>
        <v>2024.9221183800623</v>
      </c>
      <c r="AC2512" s="30">
        <f t="shared" si="559"/>
        <v>17031.744548286602</v>
      </c>
    </row>
    <row r="2513" spans="1:29" x14ac:dyDescent="0.35">
      <c r="A2513" s="5">
        <f t="shared" si="546"/>
        <v>45474</v>
      </c>
      <c r="B2513" s="1">
        <v>20</v>
      </c>
      <c r="C2513" s="6">
        <v>20000</v>
      </c>
      <c r="D2513" s="6">
        <v>10</v>
      </c>
      <c r="E2513" s="7" t="s">
        <v>19</v>
      </c>
      <c r="F2513" s="5">
        <v>45081.458333333336</v>
      </c>
      <c r="G2513" s="1">
        <v>2</v>
      </c>
      <c r="H2513" s="5">
        <v>45066.864369861112</v>
      </c>
      <c r="I2513" s="7" t="s">
        <v>20</v>
      </c>
      <c r="J2513" s="7"/>
      <c r="K2513" s="7" t="s">
        <v>125</v>
      </c>
      <c r="L2513" s="7" t="s">
        <v>129</v>
      </c>
      <c r="M2513" s="7" t="s">
        <v>124</v>
      </c>
      <c r="N2513" s="7" t="s">
        <v>126</v>
      </c>
      <c r="O2513" s="7" t="s">
        <v>127</v>
      </c>
      <c r="P2513" s="25">
        <f t="shared" si="560"/>
        <v>2512</v>
      </c>
      <c r="Q2513" s="28">
        <f t="shared" si="557"/>
        <v>45474</v>
      </c>
      <c r="R2513" s="28" t="str">
        <f t="shared" si="547"/>
        <v>GROUP</v>
      </c>
      <c r="S2513" s="28" t="str">
        <f t="shared" si="548"/>
        <v>OFFLINE</v>
      </c>
      <c r="T2513" s="29">
        <f t="shared" si="549"/>
        <v>2.932551319648094E-2</v>
      </c>
      <c r="U2513" s="29">
        <f t="shared" si="558"/>
        <v>2.932551319648094E-2</v>
      </c>
      <c r="V2513" s="30">
        <f t="shared" si="550"/>
        <v>0</v>
      </c>
      <c r="W2513" s="30">
        <f t="shared" si="551"/>
        <v>0</v>
      </c>
      <c r="X2513" s="30">
        <f t="shared" si="552"/>
        <v>0</v>
      </c>
      <c r="Y2513" s="30">
        <f t="shared" si="553"/>
        <v>100</v>
      </c>
      <c r="Z2513" s="30">
        <f t="shared" si="554"/>
        <v>843.33333333333326</v>
      </c>
      <c r="AA2513" s="30">
        <f t="shared" si="555"/>
        <v>0</v>
      </c>
      <c r="AB2513" s="30">
        <f t="shared" si="556"/>
        <v>1906.1583577712611</v>
      </c>
      <c r="AC2513" s="30">
        <f t="shared" si="559"/>
        <v>17150.508308895405</v>
      </c>
    </row>
    <row r="2514" spans="1:29" x14ac:dyDescent="0.35">
      <c r="A2514" s="5">
        <f t="shared" si="546"/>
        <v>45475</v>
      </c>
      <c r="B2514" s="1">
        <v>20</v>
      </c>
      <c r="C2514" s="6">
        <v>20000</v>
      </c>
      <c r="D2514" s="6">
        <v>10</v>
      </c>
      <c r="E2514" s="7" t="s">
        <v>19</v>
      </c>
      <c r="F2514" s="5">
        <v>45080.458333333336</v>
      </c>
      <c r="G2514" s="1">
        <v>2</v>
      </c>
      <c r="H2514" s="5">
        <v>45080.068566192131</v>
      </c>
      <c r="I2514" s="7" t="s">
        <v>20</v>
      </c>
      <c r="J2514" s="7"/>
      <c r="K2514" s="7" t="s">
        <v>125</v>
      </c>
      <c r="L2514" s="7" t="s">
        <v>129</v>
      </c>
      <c r="M2514" s="7" t="s">
        <v>124</v>
      </c>
      <c r="N2514" s="7" t="s">
        <v>126</v>
      </c>
      <c r="O2514" s="7" t="s">
        <v>127</v>
      </c>
      <c r="P2514" s="25">
        <f t="shared" si="560"/>
        <v>2513</v>
      </c>
      <c r="Q2514" s="28">
        <f t="shared" si="557"/>
        <v>45474</v>
      </c>
      <c r="R2514" s="28" t="str">
        <f t="shared" si="547"/>
        <v>GROUP</v>
      </c>
      <c r="S2514" s="28" t="str">
        <f t="shared" si="548"/>
        <v>OFFLINE</v>
      </c>
      <c r="T2514" s="29">
        <f t="shared" si="549"/>
        <v>2.932551319648094E-2</v>
      </c>
      <c r="U2514" s="29">
        <f t="shared" si="558"/>
        <v>2.932551319648094E-2</v>
      </c>
      <c r="V2514" s="30">
        <f t="shared" si="550"/>
        <v>0</v>
      </c>
      <c r="W2514" s="30">
        <f t="shared" si="551"/>
        <v>0</v>
      </c>
      <c r="X2514" s="30">
        <f t="shared" si="552"/>
        <v>0</v>
      </c>
      <c r="Y2514" s="30">
        <f t="shared" si="553"/>
        <v>100</v>
      </c>
      <c r="Z2514" s="30">
        <f t="shared" si="554"/>
        <v>843.33333333333326</v>
      </c>
      <c r="AA2514" s="30">
        <f t="shared" si="555"/>
        <v>0</v>
      </c>
      <c r="AB2514" s="30">
        <f t="shared" si="556"/>
        <v>1906.1583577712611</v>
      </c>
      <c r="AC2514" s="30">
        <f t="shared" si="559"/>
        <v>17150.508308895405</v>
      </c>
    </row>
    <row r="2515" spans="1:29" x14ac:dyDescent="0.35">
      <c r="A2515" s="5">
        <f t="shared" si="546"/>
        <v>45476</v>
      </c>
      <c r="B2515" s="1">
        <v>20</v>
      </c>
      <c r="C2515" s="6">
        <v>20000</v>
      </c>
      <c r="D2515" s="6">
        <v>10</v>
      </c>
      <c r="E2515" s="7" t="s">
        <v>19</v>
      </c>
      <c r="F2515" s="5">
        <v>45080.575693530096</v>
      </c>
      <c r="G2515" s="1">
        <v>2</v>
      </c>
      <c r="H2515" s="5">
        <v>45079.765763877316</v>
      </c>
      <c r="I2515" s="7" t="s">
        <v>20</v>
      </c>
      <c r="J2515" s="7"/>
      <c r="K2515" s="7" t="s">
        <v>125</v>
      </c>
      <c r="L2515" s="7" t="s">
        <v>129</v>
      </c>
      <c r="M2515" s="7" t="s">
        <v>124</v>
      </c>
      <c r="N2515" s="7" t="s">
        <v>126</v>
      </c>
      <c r="O2515" s="7" t="s">
        <v>127</v>
      </c>
      <c r="P2515" s="25">
        <f t="shared" si="560"/>
        <v>2514</v>
      </c>
      <c r="Q2515" s="28">
        <f t="shared" si="557"/>
        <v>45474</v>
      </c>
      <c r="R2515" s="28" t="str">
        <f t="shared" si="547"/>
        <v>GROUP</v>
      </c>
      <c r="S2515" s="28" t="str">
        <f t="shared" si="548"/>
        <v>OFFLINE</v>
      </c>
      <c r="T2515" s="29">
        <f t="shared" si="549"/>
        <v>2.932551319648094E-2</v>
      </c>
      <c r="U2515" s="29">
        <f t="shared" si="558"/>
        <v>2.932551319648094E-2</v>
      </c>
      <c r="V2515" s="30">
        <f t="shared" si="550"/>
        <v>0</v>
      </c>
      <c r="W2515" s="30">
        <f t="shared" si="551"/>
        <v>0</v>
      </c>
      <c r="X2515" s="30">
        <f t="shared" si="552"/>
        <v>0</v>
      </c>
      <c r="Y2515" s="30">
        <f t="shared" si="553"/>
        <v>100</v>
      </c>
      <c r="Z2515" s="30">
        <f t="shared" si="554"/>
        <v>843.33333333333326</v>
      </c>
      <c r="AA2515" s="30">
        <f t="shared" si="555"/>
        <v>0</v>
      </c>
      <c r="AB2515" s="30">
        <f t="shared" si="556"/>
        <v>1906.1583577712611</v>
      </c>
      <c r="AC2515" s="30">
        <f t="shared" si="559"/>
        <v>17150.508308895405</v>
      </c>
    </row>
    <row r="2516" spans="1:29" x14ac:dyDescent="0.35">
      <c r="A2516" s="5">
        <f t="shared" si="546"/>
        <v>45477</v>
      </c>
      <c r="B2516" s="1">
        <v>20</v>
      </c>
      <c r="C2516" s="6">
        <v>20000</v>
      </c>
      <c r="D2516" s="6">
        <v>10</v>
      </c>
      <c r="E2516" s="7" t="s">
        <v>19</v>
      </c>
      <c r="F2516" s="5">
        <v>45081.344952546293</v>
      </c>
      <c r="G2516" s="1">
        <v>2</v>
      </c>
      <c r="H2516" s="5">
        <v>44928.933627175924</v>
      </c>
      <c r="I2516" s="7" t="s">
        <v>20</v>
      </c>
      <c r="J2516" s="7"/>
      <c r="K2516" s="7" t="s">
        <v>125</v>
      </c>
      <c r="L2516" s="7" t="s">
        <v>129</v>
      </c>
      <c r="M2516" s="7" t="s">
        <v>124</v>
      </c>
      <c r="N2516" s="7" t="s">
        <v>126</v>
      </c>
      <c r="O2516" s="7" t="s">
        <v>127</v>
      </c>
      <c r="P2516" s="25">
        <f t="shared" si="560"/>
        <v>2515</v>
      </c>
      <c r="Q2516" s="28">
        <f t="shared" si="557"/>
        <v>45474</v>
      </c>
      <c r="R2516" s="28" t="str">
        <f t="shared" si="547"/>
        <v>GROUP</v>
      </c>
      <c r="S2516" s="28" t="str">
        <f t="shared" si="548"/>
        <v>OFFLINE</v>
      </c>
      <c r="T2516" s="29">
        <f t="shared" si="549"/>
        <v>2.932551319648094E-2</v>
      </c>
      <c r="U2516" s="29">
        <f t="shared" si="558"/>
        <v>2.932551319648094E-2</v>
      </c>
      <c r="V2516" s="30">
        <f t="shared" si="550"/>
        <v>0</v>
      </c>
      <c r="W2516" s="30">
        <f t="shared" si="551"/>
        <v>0</v>
      </c>
      <c r="X2516" s="30">
        <f t="shared" si="552"/>
        <v>0</v>
      </c>
      <c r="Y2516" s="30">
        <f t="shared" si="553"/>
        <v>100</v>
      </c>
      <c r="Z2516" s="30">
        <f t="shared" si="554"/>
        <v>843.33333333333326</v>
      </c>
      <c r="AA2516" s="30">
        <f t="shared" si="555"/>
        <v>0</v>
      </c>
      <c r="AB2516" s="30">
        <f t="shared" si="556"/>
        <v>1906.1583577712611</v>
      </c>
      <c r="AC2516" s="30">
        <f t="shared" si="559"/>
        <v>17150.508308895405</v>
      </c>
    </row>
    <row r="2517" spans="1:29" x14ac:dyDescent="0.35">
      <c r="A2517" s="5">
        <f t="shared" si="546"/>
        <v>45478</v>
      </c>
      <c r="B2517" s="1">
        <v>20</v>
      </c>
      <c r="C2517" s="6">
        <v>20000</v>
      </c>
      <c r="D2517" s="6">
        <v>10</v>
      </c>
      <c r="E2517" s="7" t="s">
        <v>19</v>
      </c>
      <c r="F2517" s="5">
        <v>45080.391161331019</v>
      </c>
      <c r="G2517" s="1">
        <v>2</v>
      </c>
      <c r="H2517" s="5">
        <v>45031.935894895832</v>
      </c>
      <c r="I2517" s="7" t="s">
        <v>20</v>
      </c>
      <c r="J2517" s="7"/>
      <c r="K2517" s="7" t="s">
        <v>125</v>
      </c>
      <c r="L2517" s="7" t="s">
        <v>129</v>
      </c>
      <c r="M2517" s="7" t="s">
        <v>124</v>
      </c>
      <c r="N2517" s="7" t="s">
        <v>126</v>
      </c>
      <c r="O2517" s="7" t="s">
        <v>127</v>
      </c>
      <c r="P2517" s="25">
        <f t="shared" si="560"/>
        <v>2516</v>
      </c>
      <c r="Q2517" s="28">
        <f t="shared" si="557"/>
        <v>45474</v>
      </c>
      <c r="R2517" s="28" t="str">
        <f t="shared" si="547"/>
        <v>GROUP</v>
      </c>
      <c r="S2517" s="28" t="str">
        <f t="shared" si="548"/>
        <v>OFFLINE</v>
      </c>
      <c r="T2517" s="29">
        <f t="shared" si="549"/>
        <v>2.932551319648094E-2</v>
      </c>
      <c r="U2517" s="29">
        <f t="shared" si="558"/>
        <v>2.932551319648094E-2</v>
      </c>
      <c r="V2517" s="30">
        <f t="shared" si="550"/>
        <v>0</v>
      </c>
      <c r="W2517" s="30">
        <f t="shared" si="551"/>
        <v>0</v>
      </c>
      <c r="X2517" s="30">
        <f t="shared" si="552"/>
        <v>0</v>
      </c>
      <c r="Y2517" s="30">
        <f t="shared" si="553"/>
        <v>100</v>
      </c>
      <c r="Z2517" s="30">
        <f t="shared" si="554"/>
        <v>843.33333333333326</v>
      </c>
      <c r="AA2517" s="30">
        <f t="shared" si="555"/>
        <v>0</v>
      </c>
      <c r="AB2517" s="30">
        <f t="shared" si="556"/>
        <v>1906.1583577712611</v>
      </c>
      <c r="AC2517" s="30">
        <f t="shared" si="559"/>
        <v>17150.508308895405</v>
      </c>
    </row>
    <row r="2518" spans="1:29" x14ac:dyDescent="0.35">
      <c r="A2518" s="5">
        <f t="shared" si="546"/>
        <v>45479</v>
      </c>
      <c r="B2518" s="1">
        <v>20</v>
      </c>
      <c r="C2518" s="6">
        <v>20000</v>
      </c>
      <c r="D2518" s="6">
        <v>10</v>
      </c>
      <c r="E2518" s="7" t="s">
        <v>19</v>
      </c>
      <c r="F2518" s="5">
        <v>45080.458333333336</v>
      </c>
      <c r="G2518" s="1">
        <v>2</v>
      </c>
      <c r="H2518" s="5">
        <v>45079.584864872682</v>
      </c>
      <c r="I2518" s="7" t="s">
        <v>20</v>
      </c>
      <c r="J2518" s="7"/>
      <c r="K2518" s="7" t="s">
        <v>125</v>
      </c>
      <c r="L2518" s="7" t="s">
        <v>129</v>
      </c>
      <c r="M2518" s="7" t="s">
        <v>124</v>
      </c>
      <c r="N2518" s="7" t="s">
        <v>126</v>
      </c>
      <c r="O2518" s="7" t="s">
        <v>127</v>
      </c>
      <c r="P2518" s="25">
        <f t="shared" si="560"/>
        <v>2517</v>
      </c>
      <c r="Q2518" s="28">
        <f t="shared" si="557"/>
        <v>45474</v>
      </c>
      <c r="R2518" s="28" t="str">
        <f t="shared" si="547"/>
        <v>GROUP</v>
      </c>
      <c r="S2518" s="28" t="str">
        <f t="shared" si="548"/>
        <v>OFFLINE</v>
      </c>
      <c r="T2518" s="29">
        <f t="shared" si="549"/>
        <v>2.932551319648094E-2</v>
      </c>
      <c r="U2518" s="29">
        <f t="shared" si="558"/>
        <v>2.932551319648094E-2</v>
      </c>
      <c r="V2518" s="30">
        <f t="shared" si="550"/>
        <v>0</v>
      </c>
      <c r="W2518" s="30">
        <f t="shared" si="551"/>
        <v>0</v>
      </c>
      <c r="X2518" s="30">
        <f t="shared" si="552"/>
        <v>0</v>
      </c>
      <c r="Y2518" s="30">
        <f t="shared" si="553"/>
        <v>100</v>
      </c>
      <c r="Z2518" s="30">
        <f t="shared" si="554"/>
        <v>843.33333333333326</v>
      </c>
      <c r="AA2518" s="30">
        <f t="shared" si="555"/>
        <v>0</v>
      </c>
      <c r="AB2518" s="30">
        <f t="shared" si="556"/>
        <v>1906.1583577712611</v>
      </c>
      <c r="AC2518" s="30">
        <f t="shared" si="559"/>
        <v>17150.508308895405</v>
      </c>
    </row>
    <row r="2519" spans="1:29" x14ac:dyDescent="0.35">
      <c r="A2519" s="5">
        <f t="shared" si="546"/>
        <v>45480</v>
      </c>
      <c r="B2519" s="1">
        <v>20</v>
      </c>
      <c r="C2519" s="6">
        <v>20000</v>
      </c>
      <c r="D2519" s="6">
        <v>10</v>
      </c>
      <c r="E2519" s="7" t="s">
        <v>19</v>
      </c>
      <c r="F2519" s="5">
        <v>45080.199620995372</v>
      </c>
      <c r="G2519" s="1">
        <v>2</v>
      </c>
      <c r="H2519" s="5">
        <v>45078.511604699073</v>
      </c>
      <c r="I2519" s="7" t="s">
        <v>20</v>
      </c>
      <c r="J2519" s="7"/>
      <c r="K2519" s="7" t="s">
        <v>125</v>
      </c>
      <c r="L2519" s="7" t="s">
        <v>129</v>
      </c>
      <c r="M2519" s="7" t="s">
        <v>124</v>
      </c>
      <c r="N2519" s="7" t="s">
        <v>126</v>
      </c>
      <c r="O2519" s="7" t="s">
        <v>127</v>
      </c>
      <c r="P2519" s="25">
        <f t="shared" si="560"/>
        <v>2518</v>
      </c>
      <c r="Q2519" s="28">
        <f t="shared" si="557"/>
        <v>45474</v>
      </c>
      <c r="R2519" s="28" t="str">
        <f t="shared" si="547"/>
        <v>GROUP</v>
      </c>
      <c r="S2519" s="28" t="str">
        <f t="shared" si="548"/>
        <v>OFFLINE</v>
      </c>
      <c r="T2519" s="29">
        <f t="shared" si="549"/>
        <v>2.932551319648094E-2</v>
      </c>
      <c r="U2519" s="29">
        <f t="shared" si="558"/>
        <v>2.932551319648094E-2</v>
      </c>
      <c r="V2519" s="30">
        <f t="shared" si="550"/>
        <v>0</v>
      </c>
      <c r="W2519" s="30">
        <f t="shared" si="551"/>
        <v>0</v>
      </c>
      <c r="X2519" s="30">
        <f t="shared" si="552"/>
        <v>0</v>
      </c>
      <c r="Y2519" s="30">
        <f t="shared" si="553"/>
        <v>100</v>
      </c>
      <c r="Z2519" s="30">
        <f t="shared" si="554"/>
        <v>843.33333333333326</v>
      </c>
      <c r="AA2519" s="30">
        <f t="shared" si="555"/>
        <v>0</v>
      </c>
      <c r="AB2519" s="30">
        <f t="shared" si="556"/>
        <v>1906.1583577712611</v>
      </c>
      <c r="AC2519" s="30">
        <f t="shared" si="559"/>
        <v>17150.508308895405</v>
      </c>
    </row>
    <row r="2520" spans="1:29" x14ac:dyDescent="0.35">
      <c r="A2520" s="5">
        <f t="shared" si="546"/>
        <v>45481</v>
      </c>
      <c r="B2520" s="1">
        <v>20</v>
      </c>
      <c r="C2520" s="6">
        <v>20000</v>
      </c>
      <c r="D2520" s="6">
        <v>10</v>
      </c>
      <c r="E2520" s="7" t="s">
        <v>19</v>
      </c>
      <c r="F2520" s="5">
        <v>45081.374818773147</v>
      </c>
      <c r="G2520" s="1">
        <v>2</v>
      </c>
      <c r="H2520" s="5">
        <v>45034.830312835649</v>
      </c>
      <c r="I2520" s="7" t="s">
        <v>20</v>
      </c>
      <c r="J2520" s="7"/>
      <c r="K2520" s="7" t="s">
        <v>125</v>
      </c>
      <c r="L2520" s="7" t="s">
        <v>129</v>
      </c>
      <c r="M2520" s="7" t="s">
        <v>124</v>
      </c>
      <c r="N2520" s="7" t="s">
        <v>126</v>
      </c>
      <c r="O2520" s="7" t="s">
        <v>127</v>
      </c>
      <c r="P2520" s="25">
        <f t="shared" si="560"/>
        <v>2519</v>
      </c>
      <c r="Q2520" s="28">
        <f t="shared" si="557"/>
        <v>45474</v>
      </c>
      <c r="R2520" s="28" t="str">
        <f t="shared" si="547"/>
        <v>GROUP</v>
      </c>
      <c r="S2520" s="28" t="str">
        <f t="shared" si="548"/>
        <v>OFFLINE</v>
      </c>
      <c r="T2520" s="29">
        <f t="shared" si="549"/>
        <v>2.932551319648094E-2</v>
      </c>
      <c r="U2520" s="29">
        <f t="shared" si="558"/>
        <v>2.932551319648094E-2</v>
      </c>
      <c r="V2520" s="30">
        <f t="shared" si="550"/>
        <v>0</v>
      </c>
      <c r="W2520" s="30">
        <f t="shared" si="551"/>
        <v>0</v>
      </c>
      <c r="X2520" s="30">
        <f t="shared" si="552"/>
        <v>0</v>
      </c>
      <c r="Y2520" s="30">
        <f t="shared" si="553"/>
        <v>100</v>
      </c>
      <c r="Z2520" s="30">
        <f t="shared" si="554"/>
        <v>843.33333333333326</v>
      </c>
      <c r="AA2520" s="30">
        <f t="shared" si="555"/>
        <v>0</v>
      </c>
      <c r="AB2520" s="30">
        <f t="shared" si="556"/>
        <v>1906.1583577712611</v>
      </c>
      <c r="AC2520" s="30">
        <f t="shared" si="559"/>
        <v>17150.508308895405</v>
      </c>
    </row>
    <row r="2521" spans="1:29" x14ac:dyDescent="0.35">
      <c r="A2521" s="5">
        <f t="shared" si="546"/>
        <v>45482</v>
      </c>
      <c r="B2521" s="1">
        <v>20</v>
      </c>
      <c r="C2521" s="6">
        <v>20000</v>
      </c>
      <c r="D2521" s="6">
        <v>10</v>
      </c>
      <c r="E2521" s="7" t="s">
        <v>19</v>
      </c>
      <c r="F2521" s="5">
        <v>45082.373119571763</v>
      </c>
      <c r="G2521" s="1">
        <v>2</v>
      </c>
      <c r="H2521" s="5">
        <v>45077.398750590277</v>
      </c>
      <c r="I2521" s="7" t="s">
        <v>41</v>
      </c>
      <c r="J2521" s="7"/>
      <c r="K2521" s="7" t="s">
        <v>125</v>
      </c>
      <c r="L2521" s="7" t="s">
        <v>129</v>
      </c>
      <c r="M2521" s="7" t="s">
        <v>124</v>
      </c>
      <c r="N2521" s="7" t="s">
        <v>126</v>
      </c>
      <c r="O2521" s="7" t="s">
        <v>127</v>
      </c>
      <c r="P2521" s="25">
        <f t="shared" si="560"/>
        <v>2520</v>
      </c>
      <c r="Q2521" s="28">
        <f t="shared" si="557"/>
        <v>45474</v>
      </c>
      <c r="R2521" s="28" t="str">
        <f t="shared" si="547"/>
        <v>GROUP</v>
      </c>
      <c r="S2521" s="28" t="str">
        <f t="shared" si="548"/>
        <v>OFFLINE</v>
      </c>
      <c r="T2521" s="29">
        <f t="shared" si="549"/>
        <v>2.932551319648094E-2</v>
      </c>
      <c r="U2521" s="29">
        <f t="shared" si="558"/>
        <v>2.932551319648094E-2</v>
      </c>
      <c r="V2521" s="30">
        <f t="shared" si="550"/>
        <v>0</v>
      </c>
      <c r="W2521" s="30">
        <f t="shared" si="551"/>
        <v>0</v>
      </c>
      <c r="X2521" s="30">
        <f t="shared" si="552"/>
        <v>0</v>
      </c>
      <c r="Y2521" s="30">
        <f t="shared" si="553"/>
        <v>100</v>
      </c>
      <c r="Z2521" s="30">
        <f t="shared" si="554"/>
        <v>843.33333333333326</v>
      </c>
      <c r="AA2521" s="30">
        <f t="shared" si="555"/>
        <v>0</v>
      </c>
      <c r="AB2521" s="30">
        <f t="shared" si="556"/>
        <v>1906.1583577712611</v>
      </c>
      <c r="AC2521" s="30">
        <f t="shared" si="559"/>
        <v>17150.508308895405</v>
      </c>
    </row>
    <row r="2522" spans="1:29" x14ac:dyDescent="0.35">
      <c r="A2522" s="5">
        <f t="shared" si="546"/>
        <v>45483</v>
      </c>
      <c r="B2522" s="1">
        <v>20</v>
      </c>
      <c r="C2522" s="6">
        <v>20000</v>
      </c>
      <c r="D2522" s="6">
        <v>10</v>
      </c>
      <c r="E2522" s="7" t="s">
        <v>19</v>
      </c>
      <c r="F2522" s="5">
        <v>45080.318783333336</v>
      </c>
      <c r="G2522" s="1">
        <v>2</v>
      </c>
      <c r="H2522" s="5">
        <v>45014.843160428238</v>
      </c>
      <c r="I2522" s="7" t="s">
        <v>41</v>
      </c>
      <c r="J2522" s="7"/>
      <c r="K2522" s="7" t="s">
        <v>125</v>
      </c>
      <c r="L2522" s="7" t="s">
        <v>129</v>
      </c>
      <c r="M2522" s="7" t="s">
        <v>124</v>
      </c>
      <c r="N2522" s="7" t="s">
        <v>126</v>
      </c>
      <c r="O2522" s="7" t="s">
        <v>127</v>
      </c>
      <c r="P2522" s="25">
        <f t="shared" si="560"/>
        <v>2521</v>
      </c>
      <c r="Q2522" s="28">
        <f t="shared" si="557"/>
        <v>45474</v>
      </c>
      <c r="R2522" s="28" t="str">
        <f t="shared" si="547"/>
        <v>GROUP</v>
      </c>
      <c r="S2522" s="28" t="str">
        <f t="shared" si="548"/>
        <v>OFFLINE</v>
      </c>
      <c r="T2522" s="29">
        <f t="shared" si="549"/>
        <v>2.932551319648094E-2</v>
      </c>
      <c r="U2522" s="29">
        <f t="shared" si="558"/>
        <v>2.932551319648094E-2</v>
      </c>
      <c r="V2522" s="30">
        <f t="shared" si="550"/>
        <v>0</v>
      </c>
      <c r="W2522" s="30">
        <f t="shared" si="551"/>
        <v>0</v>
      </c>
      <c r="X2522" s="30">
        <f t="shared" si="552"/>
        <v>0</v>
      </c>
      <c r="Y2522" s="30">
        <f t="shared" si="553"/>
        <v>100</v>
      </c>
      <c r="Z2522" s="30">
        <f t="shared" si="554"/>
        <v>843.33333333333326</v>
      </c>
      <c r="AA2522" s="30">
        <f t="shared" si="555"/>
        <v>0</v>
      </c>
      <c r="AB2522" s="30">
        <f t="shared" si="556"/>
        <v>1906.1583577712611</v>
      </c>
      <c r="AC2522" s="30">
        <f t="shared" si="559"/>
        <v>17150.508308895405</v>
      </c>
    </row>
    <row r="2523" spans="1:29" x14ac:dyDescent="0.35">
      <c r="A2523" s="5">
        <f t="shared" si="546"/>
        <v>45484</v>
      </c>
      <c r="B2523" s="1">
        <v>20</v>
      </c>
      <c r="C2523" s="6">
        <v>20000</v>
      </c>
      <c r="D2523" s="6">
        <v>10</v>
      </c>
      <c r="E2523" s="7" t="s">
        <v>19</v>
      </c>
      <c r="F2523" s="5">
        <v>45080.399262199076</v>
      </c>
      <c r="G2523" s="1">
        <v>2</v>
      </c>
      <c r="H2523" s="5">
        <v>44947.839036793979</v>
      </c>
      <c r="I2523" s="7" t="s">
        <v>41</v>
      </c>
      <c r="J2523" s="7"/>
      <c r="K2523" s="7" t="s">
        <v>125</v>
      </c>
      <c r="L2523" s="7" t="s">
        <v>129</v>
      </c>
      <c r="M2523" s="7" t="s">
        <v>124</v>
      </c>
      <c r="N2523" s="7" t="s">
        <v>126</v>
      </c>
      <c r="O2523" s="7" t="s">
        <v>127</v>
      </c>
      <c r="P2523" s="25">
        <f t="shared" si="560"/>
        <v>2522</v>
      </c>
      <c r="Q2523" s="28">
        <f t="shared" si="557"/>
        <v>45474</v>
      </c>
      <c r="R2523" s="28" t="str">
        <f t="shared" si="547"/>
        <v>GROUP</v>
      </c>
      <c r="S2523" s="28" t="str">
        <f t="shared" si="548"/>
        <v>OFFLINE</v>
      </c>
      <c r="T2523" s="29">
        <f t="shared" si="549"/>
        <v>2.932551319648094E-2</v>
      </c>
      <c r="U2523" s="29">
        <f t="shared" si="558"/>
        <v>2.932551319648094E-2</v>
      </c>
      <c r="V2523" s="30">
        <f t="shared" si="550"/>
        <v>0</v>
      </c>
      <c r="W2523" s="30">
        <f t="shared" si="551"/>
        <v>0</v>
      </c>
      <c r="X2523" s="30">
        <f t="shared" si="552"/>
        <v>0</v>
      </c>
      <c r="Y2523" s="30">
        <f t="shared" si="553"/>
        <v>100</v>
      </c>
      <c r="Z2523" s="30">
        <f t="shared" si="554"/>
        <v>843.33333333333326</v>
      </c>
      <c r="AA2523" s="30">
        <f t="shared" si="555"/>
        <v>0</v>
      </c>
      <c r="AB2523" s="30">
        <f t="shared" si="556"/>
        <v>1906.1583577712611</v>
      </c>
      <c r="AC2523" s="30">
        <f t="shared" si="559"/>
        <v>17150.508308895405</v>
      </c>
    </row>
    <row r="2524" spans="1:29" x14ac:dyDescent="0.35">
      <c r="A2524" s="5">
        <f t="shared" si="546"/>
        <v>45485</v>
      </c>
      <c r="B2524" s="1">
        <v>20</v>
      </c>
      <c r="C2524" s="6">
        <v>20000</v>
      </c>
      <c r="D2524" s="6">
        <v>10</v>
      </c>
      <c r="E2524" s="7" t="s">
        <v>19</v>
      </c>
      <c r="F2524" s="5">
        <v>45081.363904016202</v>
      </c>
      <c r="G2524" s="1">
        <v>2</v>
      </c>
      <c r="H2524" s="5">
        <v>45076.605838067131</v>
      </c>
      <c r="I2524" s="7" t="s">
        <v>41</v>
      </c>
      <c r="J2524" s="7"/>
      <c r="K2524" s="7" t="s">
        <v>125</v>
      </c>
      <c r="L2524" s="7" t="s">
        <v>129</v>
      </c>
      <c r="M2524" s="7" t="s">
        <v>124</v>
      </c>
      <c r="N2524" s="7" t="s">
        <v>126</v>
      </c>
      <c r="O2524" s="7" t="s">
        <v>127</v>
      </c>
      <c r="P2524" s="25">
        <f t="shared" si="560"/>
        <v>2523</v>
      </c>
      <c r="Q2524" s="28">
        <f t="shared" si="557"/>
        <v>45474</v>
      </c>
      <c r="R2524" s="28" t="str">
        <f t="shared" si="547"/>
        <v>GROUP</v>
      </c>
      <c r="S2524" s="28" t="str">
        <f t="shared" si="548"/>
        <v>OFFLINE</v>
      </c>
      <c r="T2524" s="29">
        <f t="shared" si="549"/>
        <v>2.932551319648094E-2</v>
      </c>
      <c r="U2524" s="29">
        <f t="shared" si="558"/>
        <v>2.932551319648094E-2</v>
      </c>
      <c r="V2524" s="30">
        <f t="shared" si="550"/>
        <v>0</v>
      </c>
      <c r="W2524" s="30">
        <f t="shared" si="551"/>
        <v>0</v>
      </c>
      <c r="X2524" s="30">
        <f t="shared" si="552"/>
        <v>0</v>
      </c>
      <c r="Y2524" s="30">
        <f t="shared" si="553"/>
        <v>100</v>
      </c>
      <c r="Z2524" s="30">
        <f t="shared" si="554"/>
        <v>843.33333333333326</v>
      </c>
      <c r="AA2524" s="30">
        <f t="shared" si="555"/>
        <v>0</v>
      </c>
      <c r="AB2524" s="30">
        <f t="shared" si="556"/>
        <v>1906.1583577712611</v>
      </c>
      <c r="AC2524" s="30">
        <f t="shared" si="559"/>
        <v>17150.508308895405</v>
      </c>
    </row>
    <row r="2525" spans="1:29" x14ac:dyDescent="0.35">
      <c r="A2525" s="5">
        <f t="shared" si="546"/>
        <v>45486</v>
      </c>
      <c r="B2525" s="1">
        <v>20</v>
      </c>
      <c r="C2525" s="6">
        <v>20000</v>
      </c>
      <c r="D2525" s="6">
        <v>10</v>
      </c>
      <c r="E2525" s="7" t="s">
        <v>19</v>
      </c>
      <c r="F2525" s="5">
        <v>45080.359571006942</v>
      </c>
      <c r="G2525" s="1">
        <v>2</v>
      </c>
      <c r="H2525" s="5">
        <v>45080.040527407407</v>
      </c>
      <c r="I2525" s="7" t="s">
        <v>42</v>
      </c>
      <c r="J2525" s="7"/>
      <c r="K2525" s="7" t="s">
        <v>125</v>
      </c>
      <c r="L2525" s="7" t="s">
        <v>129</v>
      </c>
      <c r="M2525" s="7" t="s">
        <v>124</v>
      </c>
      <c r="N2525" s="7" t="s">
        <v>126</v>
      </c>
      <c r="O2525" s="7" t="s">
        <v>127</v>
      </c>
      <c r="P2525" s="25">
        <f t="shared" si="560"/>
        <v>2524</v>
      </c>
      <c r="Q2525" s="28">
        <f t="shared" si="557"/>
        <v>45474</v>
      </c>
      <c r="R2525" s="28" t="str">
        <f t="shared" si="547"/>
        <v>GROUP</v>
      </c>
      <c r="S2525" s="28" t="str">
        <f t="shared" si="548"/>
        <v>OFFLINE</v>
      </c>
      <c r="T2525" s="29">
        <f t="shared" si="549"/>
        <v>2.932551319648094E-2</v>
      </c>
      <c r="U2525" s="29">
        <f t="shared" si="558"/>
        <v>2.932551319648094E-2</v>
      </c>
      <c r="V2525" s="30">
        <f t="shared" si="550"/>
        <v>0</v>
      </c>
      <c r="W2525" s="30">
        <f t="shared" si="551"/>
        <v>0</v>
      </c>
      <c r="X2525" s="30">
        <f t="shared" si="552"/>
        <v>0</v>
      </c>
      <c r="Y2525" s="30">
        <f t="shared" si="553"/>
        <v>100</v>
      </c>
      <c r="Z2525" s="30">
        <f t="shared" si="554"/>
        <v>843.33333333333326</v>
      </c>
      <c r="AA2525" s="30">
        <f t="shared" si="555"/>
        <v>0</v>
      </c>
      <c r="AB2525" s="30">
        <f t="shared" si="556"/>
        <v>1906.1583577712611</v>
      </c>
      <c r="AC2525" s="30">
        <f t="shared" si="559"/>
        <v>17150.508308895405</v>
      </c>
    </row>
    <row r="2526" spans="1:29" x14ac:dyDescent="0.35">
      <c r="A2526" s="5">
        <f t="shared" si="546"/>
        <v>45487</v>
      </c>
      <c r="B2526" s="1">
        <v>20</v>
      </c>
      <c r="C2526" s="6">
        <v>20000</v>
      </c>
      <c r="D2526" s="6">
        <v>10</v>
      </c>
      <c r="E2526" s="7" t="s">
        <v>19</v>
      </c>
      <c r="F2526" s="5">
        <v>45081.308711874997</v>
      </c>
      <c r="G2526" s="1">
        <v>2</v>
      </c>
      <c r="H2526" s="5">
        <v>44977.695986550927</v>
      </c>
      <c r="I2526" s="7" t="s">
        <v>44</v>
      </c>
      <c r="J2526" s="7"/>
      <c r="K2526" s="7" t="s">
        <v>125</v>
      </c>
      <c r="L2526" s="7" t="s">
        <v>129</v>
      </c>
      <c r="M2526" s="7" t="s">
        <v>124</v>
      </c>
      <c r="N2526" s="7" t="s">
        <v>126</v>
      </c>
      <c r="O2526" s="7" t="s">
        <v>127</v>
      </c>
      <c r="P2526" s="25">
        <f t="shared" si="560"/>
        <v>2525</v>
      </c>
      <c r="Q2526" s="28">
        <f t="shared" si="557"/>
        <v>45474</v>
      </c>
      <c r="R2526" s="28" t="str">
        <f t="shared" si="547"/>
        <v>GROUP</v>
      </c>
      <c r="S2526" s="28" t="str">
        <f t="shared" si="548"/>
        <v>OFFLINE</v>
      </c>
      <c r="T2526" s="29">
        <f t="shared" si="549"/>
        <v>2.932551319648094E-2</v>
      </c>
      <c r="U2526" s="29">
        <f t="shared" si="558"/>
        <v>2.932551319648094E-2</v>
      </c>
      <c r="V2526" s="30">
        <f t="shared" si="550"/>
        <v>0</v>
      </c>
      <c r="W2526" s="30">
        <f t="shared" si="551"/>
        <v>0</v>
      </c>
      <c r="X2526" s="30">
        <f t="shared" si="552"/>
        <v>0</v>
      </c>
      <c r="Y2526" s="30">
        <f t="shared" si="553"/>
        <v>100</v>
      </c>
      <c r="Z2526" s="30">
        <f t="shared" si="554"/>
        <v>843.33333333333326</v>
      </c>
      <c r="AA2526" s="30">
        <f t="shared" si="555"/>
        <v>0</v>
      </c>
      <c r="AB2526" s="30">
        <f t="shared" si="556"/>
        <v>1906.1583577712611</v>
      </c>
      <c r="AC2526" s="30">
        <f t="shared" si="559"/>
        <v>17150.508308895405</v>
      </c>
    </row>
    <row r="2527" spans="1:29" x14ac:dyDescent="0.35">
      <c r="A2527" s="5">
        <f t="shared" si="546"/>
        <v>45488</v>
      </c>
      <c r="B2527" s="1">
        <v>20</v>
      </c>
      <c r="C2527" s="6">
        <v>20000</v>
      </c>
      <c r="D2527" s="6">
        <v>10</v>
      </c>
      <c r="E2527" s="7" t="s">
        <v>19</v>
      </c>
      <c r="F2527" s="5">
        <v>45081.457745775464</v>
      </c>
      <c r="G2527" s="1">
        <v>2</v>
      </c>
      <c r="H2527" s="5">
        <v>44977.695986562503</v>
      </c>
      <c r="I2527" s="7" t="s">
        <v>44</v>
      </c>
      <c r="J2527" s="7"/>
      <c r="K2527" s="7" t="s">
        <v>125</v>
      </c>
      <c r="L2527" s="7" t="s">
        <v>129</v>
      </c>
      <c r="M2527" s="7" t="s">
        <v>124</v>
      </c>
      <c r="N2527" s="7" t="s">
        <v>126</v>
      </c>
      <c r="O2527" s="7" t="s">
        <v>127</v>
      </c>
      <c r="P2527" s="25">
        <f t="shared" si="560"/>
        <v>2526</v>
      </c>
      <c r="Q2527" s="28">
        <f t="shared" si="557"/>
        <v>45474</v>
      </c>
      <c r="R2527" s="28" t="str">
        <f t="shared" si="547"/>
        <v>GROUP</v>
      </c>
      <c r="S2527" s="28" t="str">
        <f t="shared" si="548"/>
        <v>OFFLINE</v>
      </c>
      <c r="T2527" s="29">
        <f t="shared" si="549"/>
        <v>2.932551319648094E-2</v>
      </c>
      <c r="U2527" s="29">
        <f t="shared" si="558"/>
        <v>2.932551319648094E-2</v>
      </c>
      <c r="V2527" s="30">
        <f t="shared" si="550"/>
        <v>0</v>
      </c>
      <c r="W2527" s="30">
        <f t="shared" si="551"/>
        <v>0</v>
      </c>
      <c r="X2527" s="30">
        <f t="shared" si="552"/>
        <v>0</v>
      </c>
      <c r="Y2527" s="30">
        <f t="shared" si="553"/>
        <v>100</v>
      </c>
      <c r="Z2527" s="30">
        <f t="shared" si="554"/>
        <v>843.33333333333326</v>
      </c>
      <c r="AA2527" s="30">
        <f t="shared" si="555"/>
        <v>0</v>
      </c>
      <c r="AB2527" s="30">
        <f t="shared" si="556"/>
        <v>1906.1583577712611</v>
      </c>
      <c r="AC2527" s="30">
        <f t="shared" si="559"/>
        <v>17150.508308895405</v>
      </c>
    </row>
    <row r="2528" spans="1:29" x14ac:dyDescent="0.35">
      <c r="A2528" s="5">
        <f t="shared" si="546"/>
        <v>45489</v>
      </c>
      <c r="B2528" s="1">
        <v>20</v>
      </c>
      <c r="C2528" s="6">
        <v>20000</v>
      </c>
      <c r="D2528" s="6">
        <v>10</v>
      </c>
      <c r="E2528" s="7" t="s">
        <v>19</v>
      </c>
      <c r="F2528" s="5">
        <v>45081.293606273146</v>
      </c>
      <c r="G2528" s="1">
        <v>2</v>
      </c>
      <c r="H2528" s="5">
        <v>45068.639140983796</v>
      </c>
      <c r="I2528" s="7" t="s">
        <v>48</v>
      </c>
      <c r="J2528" s="7"/>
      <c r="K2528" s="7" t="s">
        <v>125</v>
      </c>
      <c r="L2528" s="7" t="s">
        <v>129</v>
      </c>
      <c r="M2528" s="7" t="s">
        <v>124</v>
      </c>
      <c r="N2528" s="7" t="s">
        <v>126</v>
      </c>
      <c r="O2528" s="7" t="s">
        <v>127</v>
      </c>
      <c r="P2528" s="25">
        <f t="shared" si="560"/>
        <v>2527</v>
      </c>
      <c r="Q2528" s="28">
        <f t="shared" si="557"/>
        <v>45474</v>
      </c>
      <c r="R2528" s="28" t="str">
        <f t="shared" si="547"/>
        <v>GROUP</v>
      </c>
      <c r="S2528" s="28" t="str">
        <f t="shared" si="548"/>
        <v>OFFLINE</v>
      </c>
      <c r="T2528" s="29">
        <f t="shared" si="549"/>
        <v>2.932551319648094E-2</v>
      </c>
      <c r="U2528" s="29">
        <f t="shared" si="558"/>
        <v>2.932551319648094E-2</v>
      </c>
      <c r="V2528" s="30">
        <f t="shared" si="550"/>
        <v>0</v>
      </c>
      <c r="W2528" s="30">
        <f t="shared" si="551"/>
        <v>0</v>
      </c>
      <c r="X2528" s="30">
        <f t="shared" si="552"/>
        <v>0</v>
      </c>
      <c r="Y2528" s="30">
        <f t="shared" si="553"/>
        <v>100</v>
      </c>
      <c r="Z2528" s="30">
        <f t="shared" si="554"/>
        <v>843.33333333333326</v>
      </c>
      <c r="AA2528" s="30">
        <f t="shared" si="555"/>
        <v>0</v>
      </c>
      <c r="AB2528" s="30">
        <f t="shared" si="556"/>
        <v>1906.1583577712611</v>
      </c>
      <c r="AC2528" s="30">
        <f t="shared" si="559"/>
        <v>17150.508308895405</v>
      </c>
    </row>
    <row r="2529" spans="1:29" x14ac:dyDescent="0.35">
      <c r="A2529" s="5">
        <f t="shared" si="546"/>
        <v>45490</v>
      </c>
      <c r="B2529" s="1">
        <v>20</v>
      </c>
      <c r="C2529" s="6">
        <v>20000</v>
      </c>
      <c r="D2529" s="6">
        <v>10</v>
      </c>
      <c r="E2529" s="7" t="s">
        <v>19</v>
      </c>
      <c r="F2529" s="5">
        <v>45081.321145462964</v>
      </c>
      <c r="G2529" s="1">
        <v>2</v>
      </c>
      <c r="H2529" s="5">
        <v>44953.573392847225</v>
      </c>
      <c r="I2529" s="7" t="s">
        <v>48</v>
      </c>
      <c r="J2529" s="7"/>
      <c r="K2529" s="7" t="s">
        <v>125</v>
      </c>
      <c r="L2529" s="7" t="s">
        <v>129</v>
      </c>
      <c r="M2529" s="7" t="s">
        <v>124</v>
      </c>
      <c r="N2529" s="7" t="s">
        <v>126</v>
      </c>
      <c r="O2529" s="7" t="s">
        <v>127</v>
      </c>
      <c r="P2529" s="25">
        <f t="shared" si="560"/>
        <v>2528</v>
      </c>
      <c r="Q2529" s="28">
        <f t="shared" si="557"/>
        <v>45474</v>
      </c>
      <c r="R2529" s="28" t="str">
        <f t="shared" si="547"/>
        <v>GROUP</v>
      </c>
      <c r="S2529" s="28" t="str">
        <f t="shared" si="548"/>
        <v>OFFLINE</v>
      </c>
      <c r="T2529" s="29">
        <f t="shared" si="549"/>
        <v>2.932551319648094E-2</v>
      </c>
      <c r="U2529" s="29">
        <f t="shared" si="558"/>
        <v>2.932551319648094E-2</v>
      </c>
      <c r="V2529" s="30">
        <f t="shared" si="550"/>
        <v>0</v>
      </c>
      <c r="W2529" s="30">
        <f t="shared" si="551"/>
        <v>0</v>
      </c>
      <c r="X2529" s="30">
        <f t="shared" si="552"/>
        <v>0</v>
      </c>
      <c r="Y2529" s="30">
        <f t="shared" si="553"/>
        <v>100</v>
      </c>
      <c r="Z2529" s="30">
        <f t="shared" si="554"/>
        <v>843.33333333333326</v>
      </c>
      <c r="AA2529" s="30">
        <f t="shared" si="555"/>
        <v>0</v>
      </c>
      <c r="AB2529" s="30">
        <f t="shared" si="556"/>
        <v>1906.1583577712611</v>
      </c>
      <c r="AC2529" s="30">
        <f t="shared" si="559"/>
        <v>17150.508308895405</v>
      </c>
    </row>
    <row r="2530" spans="1:29" x14ac:dyDescent="0.35">
      <c r="A2530" s="5">
        <f t="shared" si="546"/>
        <v>45491</v>
      </c>
      <c r="B2530" s="1">
        <v>20</v>
      </c>
      <c r="C2530" s="6">
        <v>20000</v>
      </c>
      <c r="D2530" s="6">
        <v>10</v>
      </c>
      <c r="E2530" s="7" t="s">
        <v>19</v>
      </c>
      <c r="F2530" s="5">
        <v>45080.282767777775</v>
      </c>
      <c r="G2530" s="1">
        <v>2</v>
      </c>
      <c r="H2530" s="5">
        <v>45064.91124465278</v>
      </c>
      <c r="I2530" s="7" t="s">
        <v>48</v>
      </c>
      <c r="J2530" s="7"/>
      <c r="K2530" s="7" t="s">
        <v>125</v>
      </c>
      <c r="L2530" s="7" t="s">
        <v>129</v>
      </c>
      <c r="M2530" s="7" t="s">
        <v>124</v>
      </c>
      <c r="N2530" s="7" t="s">
        <v>126</v>
      </c>
      <c r="O2530" s="7" t="s">
        <v>127</v>
      </c>
      <c r="P2530" s="25">
        <f t="shared" si="560"/>
        <v>2529</v>
      </c>
      <c r="Q2530" s="28">
        <f t="shared" si="557"/>
        <v>45474</v>
      </c>
      <c r="R2530" s="28" t="str">
        <f t="shared" si="547"/>
        <v>GROUP</v>
      </c>
      <c r="S2530" s="28" t="str">
        <f t="shared" si="548"/>
        <v>OFFLINE</v>
      </c>
      <c r="T2530" s="29">
        <f t="shared" si="549"/>
        <v>2.932551319648094E-2</v>
      </c>
      <c r="U2530" s="29">
        <f t="shared" si="558"/>
        <v>2.932551319648094E-2</v>
      </c>
      <c r="V2530" s="30">
        <f t="shared" si="550"/>
        <v>0</v>
      </c>
      <c r="W2530" s="30">
        <f t="shared" si="551"/>
        <v>0</v>
      </c>
      <c r="X2530" s="30">
        <f t="shared" si="552"/>
        <v>0</v>
      </c>
      <c r="Y2530" s="30">
        <f t="shared" si="553"/>
        <v>100</v>
      </c>
      <c r="Z2530" s="30">
        <f t="shared" si="554"/>
        <v>843.33333333333326</v>
      </c>
      <c r="AA2530" s="30">
        <f t="shared" si="555"/>
        <v>0</v>
      </c>
      <c r="AB2530" s="30">
        <f t="shared" si="556"/>
        <v>1906.1583577712611</v>
      </c>
      <c r="AC2530" s="30">
        <f t="shared" si="559"/>
        <v>17150.508308895405</v>
      </c>
    </row>
    <row r="2531" spans="1:29" x14ac:dyDescent="0.35">
      <c r="A2531" s="5">
        <f t="shared" si="546"/>
        <v>45492</v>
      </c>
      <c r="B2531" s="1">
        <v>20</v>
      </c>
      <c r="C2531" s="6">
        <v>20000</v>
      </c>
      <c r="D2531" s="6">
        <v>10</v>
      </c>
      <c r="E2531" s="7" t="s">
        <v>19</v>
      </c>
      <c r="F2531" s="5">
        <v>45082.411122962963</v>
      </c>
      <c r="G2531" s="1">
        <v>2</v>
      </c>
      <c r="H2531" s="5">
        <v>45070.980686377312</v>
      </c>
      <c r="I2531" s="7" t="s">
        <v>48</v>
      </c>
      <c r="J2531" s="7"/>
      <c r="K2531" s="7" t="s">
        <v>125</v>
      </c>
      <c r="L2531" s="7" t="s">
        <v>129</v>
      </c>
      <c r="M2531" s="7" t="s">
        <v>124</v>
      </c>
      <c r="N2531" s="7" t="s">
        <v>126</v>
      </c>
      <c r="O2531" s="7" t="s">
        <v>127</v>
      </c>
      <c r="P2531" s="25">
        <f t="shared" si="560"/>
        <v>2530</v>
      </c>
      <c r="Q2531" s="28">
        <f t="shared" si="557"/>
        <v>45474</v>
      </c>
      <c r="R2531" s="28" t="str">
        <f t="shared" si="547"/>
        <v>GROUP</v>
      </c>
      <c r="S2531" s="28" t="str">
        <f t="shared" si="548"/>
        <v>OFFLINE</v>
      </c>
      <c r="T2531" s="29">
        <f t="shared" si="549"/>
        <v>2.932551319648094E-2</v>
      </c>
      <c r="U2531" s="29">
        <f t="shared" si="558"/>
        <v>2.932551319648094E-2</v>
      </c>
      <c r="V2531" s="30">
        <f t="shared" si="550"/>
        <v>0</v>
      </c>
      <c r="W2531" s="30">
        <f t="shared" si="551"/>
        <v>0</v>
      </c>
      <c r="X2531" s="30">
        <f t="shared" si="552"/>
        <v>0</v>
      </c>
      <c r="Y2531" s="30">
        <f t="shared" si="553"/>
        <v>100</v>
      </c>
      <c r="Z2531" s="30">
        <f t="shared" si="554"/>
        <v>843.33333333333326</v>
      </c>
      <c r="AA2531" s="30">
        <f t="shared" si="555"/>
        <v>0</v>
      </c>
      <c r="AB2531" s="30">
        <f t="shared" si="556"/>
        <v>1906.1583577712611</v>
      </c>
      <c r="AC2531" s="30">
        <f t="shared" si="559"/>
        <v>17150.508308895405</v>
      </c>
    </row>
    <row r="2532" spans="1:29" x14ac:dyDescent="0.35">
      <c r="A2532" s="5">
        <f t="shared" si="546"/>
        <v>45493</v>
      </c>
      <c r="B2532" s="1">
        <v>20</v>
      </c>
      <c r="C2532" s="6">
        <v>20000</v>
      </c>
      <c r="D2532" s="6">
        <v>10</v>
      </c>
      <c r="E2532" s="7" t="s">
        <v>19</v>
      </c>
      <c r="F2532" s="5">
        <v>45082.409942222221</v>
      </c>
      <c r="G2532" s="1">
        <v>2</v>
      </c>
      <c r="H2532" s="5">
        <v>45079.570111145833</v>
      </c>
      <c r="I2532" s="7" t="s">
        <v>48</v>
      </c>
      <c r="J2532" s="7"/>
      <c r="K2532" s="7" t="s">
        <v>125</v>
      </c>
      <c r="L2532" s="7" t="s">
        <v>129</v>
      </c>
      <c r="M2532" s="7" t="s">
        <v>124</v>
      </c>
      <c r="N2532" s="7" t="s">
        <v>126</v>
      </c>
      <c r="O2532" s="7" t="s">
        <v>127</v>
      </c>
      <c r="P2532" s="25">
        <f t="shared" si="560"/>
        <v>2531</v>
      </c>
      <c r="Q2532" s="28">
        <f t="shared" si="557"/>
        <v>45474</v>
      </c>
      <c r="R2532" s="28" t="str">
        <f t="shared" si="547"/>
        <v>GROUP</v>
      </c>
      <c r="S2532" s="28" t="str">
        <f t="shared" si="548"/>
        <v>OFFLINE</v>
      </c>
      <c r="T2532" s="29">
        <f t="shared" si="549"/>
        <v>2.932551319648094E-2</v>
      </c>
      <c r="U2532" s="29">
        <f t="shared" si="558"/>
        <v>2.932551319648094E-2</v>
      </c>
      <c r="V2532" s="30">
        <f t="shared" si="550"/>
        <v>0</v>
      </c>
      <c r="W2532" s="30">
        <f t="shared" si="551"/>
        <v>0</v>
      </c>
      <c r="X2532" s="30">
        <f t="shared" si="552"/>
        <v>0</v>
      </c>
      <c r="Y2532" s="30">
        <f t="shared" si="553"/>
        <v>100</v>
      </c>
      <c r="Z2532" s="30">
        <f t="shared" si="554"/>
        <v>843.33333333333326</v>
      </c>
      <c r="AA2532" s="30">
        <f t="shared" si="555"/>
        <v>0</v>
      </c>
      <c r="AB2532" s="30">
        <f t="shared" si="556"/>
        <v>1906.1583577712611</v>
      </c>
      <c r="AC2532" s="30">
        <f t="shared" si="559"/>
        <v>17150.508308895405</v>
      </c>
    </row>
    <row r="2533" spans="1:29" x14ac:dyDescent="0.35">
      <c r="A2533" s="5">
        <f t="shared" si="546"/>
        <v>45494</v>
      </c>
      <c r="B2533" s="1">
        <v>20</v>
      </c>
      <c r="C2533" s="6">
        <v>20000</v>
      </c>
      <c r="D2533" s="6">
        <v>10</v>
      </c>
      <c r="E2533" s="7" t="s">
        <v>19</v>
      </c>
      <c r="F2533" s="5">
        <v>45083.296094039353</v>
      </c>
      <c r="G2533" s="1">
        <v>2</v>
      </c>
      <c r="H2533" s="5">
        <v>45077.067496689815</v>
      </c>
      <c r="I2533" s="7" t="s">
        <v>48</v>
      </c>
      <c r="J2533" s="7"/>
      <c r="K2533" s="7" t="s">
        <v>125</v>
      </c>
      <c r="L2533" s="7" t="s">
        <v>129</v>
      </c>
      <c r="M2533" s="7" t="s">
        <v>124</v>
      </c>
      <c r="N2533" s="7" t="s">
        <v>126</v>
      </c>
      <c r="O2533" s="7" t="s">
        <v>127</v>
      </c>
      <c r="P2533" s="25">
        <f t="shared" si="560"/>
        <v>2532</v>
      </c>
      <c r="Q2533" s="28">
        <f t="shared" si="557"/>
        <v>45474</v>
      </c>
      <c r="R2533" s="28" t="str">
        <f t="shared" si="547"/>
        <v>GROUP</v>
      </c>
      <c r="S2533" s="28" t="str">
        <f t="shared" si="548"/>
        <v>OFFLINE</v>
      </c>
      <c r="T2533" s="29">
        <f t="shared" si="549"/>
        <v>2.932551319648094E-2</v>
      </c>
      <c r="U2533" s="29">
        <f t="shared" si="558"/>
        <v>2.932551319648094E-2</v>
      </c>
      <c r="V2533" s="30">
        <f t="shared" si="550"/>
        <v>0</v>
      </c>
      <c r="W2533" s="30">
        <f t="shared" si="551"/>
        <v>0</v>
      </c>
      <c r="X2533" s="30">
        <f t="shared" si="552"/>
        <v>0</v>
      </c>
      <c r="Y2533" s="30">
        <f t="shared" si="553"/>
        <v>100</v>
      </c>
      <c r="Z2533" s="30">
        <f t="shared" si="554"/>
        <v>843.33333333333326</v>
      </c>
      <c r="AA2533" s="30">
        <f t="shared" si="555"/>
        <v>0</v>
      </c>
      <c r="AB2533" s="30">
        <f t="shared" si="556"/>
        <v>1906.1583577712611</v>
      </c>
      <c r="AC2533" s="30">
        <f t="shared" si="559"/>
        <v>17150.508308895405</v>
      </c>
    </row>
    <row r="2534" spans="1:29" x14ac:dyDescent="0.35">
      <c r="A2534" s="5">
        <f t="shared" si="546"/>
        <v>45495</v>
      </c>
      <c r="B2534" s="1">
        <v>20</v>
      </c>
      <c r="C2534" s="6">
        <v>20000</v>
      </c>
      <c r="D2534" s="6">
        <v>10</v>
      </c>
      <c r="E2534" s="7" t="s">
        <v>19</v>
      </c>
      <c r="F2534" s="5">
        <v>45080.25</v>
      </c>
      <c r="G2534" s="1">
        <v>2</v>
      </c>
      <c r="H2534" s="5">
        <v>45029.698336458336</v>
      </c>
      <c r="I2534" s="7" t="s">
        <v>63</v>
      </c>
      <c r="J2534" s="7"/>
      <c r="K2534" s="7" t="s">
        <v>125</v>
      </c>
      <c r="L2534" s="7" t="s">
        <v>129</v>
      </c>
      <c r="M2534" s="7" t="s">
        <v>124</v>
      </c>
      <c r="N2534" s="7" t="s">
        <v>126</v>
      </c>
      <c r="O2534" s="7" t="s">
        <v>127</v>
      </c>
      <c r="P2534" s="25">
        <f t="shared" si="560"/>
        <v>2533</v>
      </c>
      <c r="Q2534" s="28">
        <f t="shared" si="557"/>
        <v>45474</v>
      </c>
      <c r="R2534" s="28" t="str">
        <f t="shared" si="547"/>
        <v>GROUP</v>
      </c>
      <c r="S2534" s="28" t="str">
        <f t="shared" si="548"/>
        <v>OFFLINE</v>
      </c>
      <c r="T2534" s="29">
        <f t="shared" si="549"/>
        <v>2.932551319648094E-2</v>
      </c>
      <c r="U2534" s="29">
        <f t="shared" si="558"/>
        <v>2.932551319648094E-2</v>
      </c>
      <c r="V2534" s="30">
        <f t="shared" si="550"/>
        <v>0</v>
      </c>
      <c r="W2534" s="30">
        <f t="shared" si="551"/>
        <v>0</v>
      </c>
      <c r="X2534" s="30">
        <f t="shared" si="552"/>
        <v>0</v>
      </c>
      <c r="Y2534" s="30">
        <f t="shared" si="553"/>
        <v>100</v>
      </c>
      <c r="Z2534" s="30">
        <f t="shared" si="554"/>
        <v>843.33333333333326</v>
      </c>
      <c r="AA2534" s="30">
        <f t="shared" si="555"/>
        <v>0</v>
      </c>
      <c r="AB2534" s="30">
        <f t="shared" si="556"/>
        <v>1906.1583577712611</v>
      </c>
      <c r="AC2534" s="30">
        <f t="shared" si="559"/>
        <v>17150.508308895405</v>
      </c>
    </row>
    <row r="2535" spans="1:29" x14ac:dyDescent="0.35">
      <c r="A2535" s="5">
        <f t="shared" si="546"/>
        <v>45496</v>
      </c>
      <c r="B2535" s="1">
        <v>20</v>
      </c>
      <c r="C2535" s="6">
        <v>20000</v>
      </c>
      <c r="D2535" s="6">
        <v>10</v>
      </c>
      <c r="E2535" s="7" t="s">
        <v>19</v>
      </c>
      <c r="F2535" s="5">
        <v>45083.291666666664</v>
      </c>
      <c r="G2535" s="1">
        <v>2</v>
      </c>
      <c r="H2535" s="5">
        <v>44962.105699201391</v>
      </c>
      <c r="I2535" s="7" t="s">
        <v>49</v>
      </c>
      <c r="J2535" s="7"/>
      <c r="K2535" s="7" t="s">
        <v>125</v>
      </c>
      <c r="L2535" s="7" t="s">
        <v>129</v>
      </c>
      <c r="M2535" s="7" t="s">
        <v>124</v>
      </c>
      <c r="N2535" s="7" t="s">
        <v>126</v>
      </c>
      <c r="O2535" s="7" t="s">
        <v>127</v>
      </c>
      <c r="P2535" s="25">
        <f t="shared" si="560"/>
        <v>2534</v>
      </c>
      <c r="Q2535" s="28">
        <f t="shared" si="557"/>
        <v>45474</v>
      </c>
      <c r="R2535" s="28" t="str">
        <f t="shared" si="547"/>
        <v>GROUP</v>
      </c>
      <c r="S2535" s="28" t="str">
        <f t="shared" si="548"/>
        <v>OFFLINE</v>
      </c>
      <c r="T2535" s="29">
        <f t="shared" si="549"/>
        <v>2.932551319648094E-2</v>
      </c>
      <c r="U2535" s="29">
        <f t="shared" si="558"/>
        <v>2.932551319648094E-2</v>
      </c>
      <c r="V2535" s="30">
        <f t="shared" si="550"/>
        <v>0</v>
      </c>
      <c r="W2535" s="30">
        <f t="shared" si="551"/>
        <v>0</v>
      </c>
      <c r="X2535" s="30">
        <f t="shared" si="552"/>
        <v>0</v>
      </c>
      <c r="Y2535" s="30">
        <f t="shared" si="553"/>
        <v>100</v>
      </c>
      <c r="Z2535" s="30">
        <f t="shared" si="554"/>
        <v>843.33333333333326</v>
      </c>
      <c r="AA2535" s="30">
        <f t="shared" si="555"/>
        <v>0</v>
      </c>
      <c r="AB2535" s="30">
        <f t="shared" si="556"/>
        <v>1906.1583577712611</v>
      </c>
      <c r="AC2535" s="30">
        <f t="shared" si="559"/>
        <v>17150.508308895405</v>
      </c>
    </row>
    <row r="2536" spans="1:29" x14ac:dyDescent="0.35">
      <c r="A2536" s="5">
        <f t="shared" si="546"/>
        <v>45497</v>
      </c>
      <c r="B2536" s="1">
        <v>20</v>
      </c>
      <c r="C2536" s="6">
        <v>20000</v>
      </c>
      <c r="D2536" s="6">
        <v>10</v>
      </c>
      <c r="E2536" s="7" t="s">
        <v>19</v>
      </c>
      <c r="F2536" s="5">
        <v>45081.457007314813</v>
      </c>
      <c r="G2536" s="1">
        <v>2</v>
      </c>
      <c r="H2536" s="5">
        <v>45078.813681562497</v>
      </c>
      <c r="I2536" s="7" t="s">
        <v>49</v>
      </c>
      <c r="J2536" s="7"/>
      <c r="K2536" s="7" t="s">
        <v>125</v>
      </c>
      <c r="L2536" s="7" t="s">
        <v>129</v>
      </c>
      <c r="M2536" s="7" t="s">
        <v>124</v>
      </c>
      <c r="N2536" s="7" t="s">
        <v>126</v>
      </c>
      <c r="O2536" s="7" t="s">
        <v>127</v>
      </c>
      <c r="P2536" s="25">
        <f t="shared" si="560"/>
        <v>2535</v>
      </c>
      <c r="Q2536" s="28">
        <f t="shared" si="557"/>
        <v>45474</v>
      </c>
      <c r="R2536" s="28" t="str">
        <f t="shared" si="547"/>
        <v>GROUP</v>
      </c>
      <c r="S2536" s="28" t="str">
        <f t="shared" si="548"/>
        <v>OFFLINE</v>
      </c>
      <c r="T2536" s="29">
        <f t="shared" si="549"/>
        <v>2.932551319648094E-2</v>
      </c>
      <c r="U2536" s="29">
        <f t="shared" si="558"/>
        <v>2.932551319648094E-2</v>
      </c>
      <c r="V2536" s="30">
        <f t="shared" si="550"/>
        <v>0</v>
      </c>
      <c r="W2536" s="30">
        <f t="shared" si="551"/>
        <v>0</v>
      </c>
      <c r="X2536" s="30">
        <f t="shared" si="552"/>
        <v>0</v>
      </c>
      <c r="Y2536" s="30">
        <f t="shared" si="553"/>
        <v>100</v>
      </c>
      <c r="Z2536" s="30">
        <f t="shared" si="554"/>
        <v>843.33333333333326</v>
      </c>
      <c r="AA2536" s="30">
        <f t="shared" si="555"/>
        <v>0</v>
      </c>
      <c r="AB2536" s="30">
        <f t="shared" si="556"/>
        <v>1906.1583577712611</v>
      </c>
      <c r="AC2536" s="30">
        <f t="shared" si="559"/>
        <v>17150.508308895405</v>
      </c>
    </row>
    <row r="2537" spans="1:29" x14ac:dyDescent="0.35">
      <c r="A2537" s="5">
        <f t="shared" si="546"/>
        <v>45498</v>
      </c>
      <c r="B2537" s="1">
        <v>20</v>
      </c>
      <c r="C2537" s="6">
        <v>20000</v>
      </c>
      <c r="D2537" s="6">
        <v>10</v>
      </c>
      <c r="E2537" s="7" t="s">
        <v>19</v>
      </c>
      <c r="F2537" s="5">
        <v>45080.381809467595</v>
      </c>
      <c r="G2537" s="1">
        <v>2</v>
      </c>
      <c r="H2537" s="5">
        <v>45078.732905833334</v>
      </c>
      <c r="I2537" s="7" t="s">
        <v>49</v>
      </c>
      <c r="J2537" s="7"/>
      <c r="K2537" s="7" t="s">
        <v>125</v>
      </c>
      <c r="L2537" s="7" t="s">
        <v>129</v>
      </c>
      <c r="M2537" s="7" t="s">
        <v>124</v>
      </c>
      <c r="N2537" s="7" t="s">
        <v>126</v>
      </c>
      <c r="O2537" s="7" t="s">
        <v>127</v>
      </c>
      <c r="P2537" s="25">
        <f t="shared" si="560"/>
        <v>2536</v>
      </c>
      <c r="Q2537" s="28">
        <f t="shared" si="557"/>
        <v>45474</v>
      </c>
      <c r="R2537" s="28" t="str">
        <f t="shared" si="547"/>
        <v>GROUP</v>
      </c>
      <c r="S2537" s="28" t="str">
        <f t="shared" si="548"/>
        <v>OFFLINE</v>
      </c>
      <c r="T2537" s="29">
        <f t="shared" si="549"/>
        <v>2.932551319648094E-2</v>
      </c>
      <c r="U2537" s="29">
        <f t="shared" si="558"/>
        <v>2.932551319648094E-2</v>
      </c>
      <c r="V2537" s="30">
        <f t="shared" si="550"/>
        <v>0</v>
      </c>
      <c r="W2537" s="30">
        <f t="shared" si="551"/>
        <v>0</v>
      </c>
      <c r="X2537" s="30">
        <f t="shared" si="552"/>
        <v>0</v>
      </c>
      <c r="Y2537" s="30">
        <f t="shared" si="553"/>
        <v>100</v>
      </c>
      <c r="Z2537" s="30">
        <f t="shared" si="554"/>
        <v>843.33333333333326</v>
      </c>
      <c r="AA2537" s="30">
        <f t="shared" si="555"/>
        <v>0</v>
      </c>
      <c r="AB2537" s="30">
        <f t="shared" si="556"/>
        <v>1906.1583577712611</v>
      </c>
      <c r="AC2537" s="30">
        <f t="shared" si="559"/>
        <v>17150.508308895405</v>
      </c>
    </row>
    <row r="2538" spans="1:29" x14ac:dyDescent="0.35">
      <c r="A2538" s="5">
        <f t="shared" si="546"/>
        <v>45499</v>
      </c>
      <c r="B2538" s="1">
        <v>20</v>
      </c>
      <c r="C2538" s="6">
        <v>20000</v>
      </c>
      <c r="D2538" s="6">
        <v>10</v>
      </c>
      <c r="E2538" s="7" t="s">
        <v>19</v>
      </c>
      <c r="F2538" s="5">
        <v>45081.328164282408</v>
      </c>
      <c r="G2538" s="1">
        <v>2</v>
      </c>
      <c r="H2538" s="5">
        <v>45077.10117047454</v>
      </c>
      <c r="I2538" s="7" t="s">
        <v>49</v>
      </c>
      <c r="J2538" s="7"/>
      <c r="K2538" s="7" t="s">
        <v>125</v>
      </c>
      <c r="L2538" s="7" t="s">
        <v>129</v>
      </c>
      <c r="M2538" s="7" t="s">
        <v>124</v>
      </c>
      <c r="N2538" s="7" t="s">
        <v>126</v>
      </c>
      <c r="O2538" s="7" t="s">
        <v>127</v>
      </c>
      <c r="P2538" s="25">
        <f t="shared" si="560"/>
        <v>2537</v>
      </c>
      <c r="Q2538" s="28">
        <f t="shared" si="557"/>
        <v>45474</v>
      </c>
      <c r="R2538" s="28" t="str">
        <f t="shared" si="547"/>
        <v>GROUP</v>
      </c>
      <c r="S2538" s="28" t="str">
        <f t="shared" si="548"/>
        <v>OFFLINE</v>
      </c>
      <c r="T2538" s="29">
        <f t="shared" si="549"/>
        <v>2.932551319648094E-2</v>
      </c>
      <c r="U2538" s="29">
        <f t="shared" si="558"/>
        <v>2.932551319648094E-2</v>
      </c>
      <c r="V2538" s="30">
        <f t="shared" si="550"/>
        <v>0</v>
      </c>
      <c r="W2538" s="30">
        <f t="shared" si="551"/>
        <v>0</v>
      </c>
      <c r="X2538" s="30">
        <f t="shared" si="552"/>
        <v>0</v>
      </c>
      <c r="Y2538" s="30">
        <f t="shared" si="553"/>
        <v>100</v>
      </c>
      <c r="Z2538" s="30">
        <f t="shared" si="554"/>
        <v>843.33333333333326</v>
      </c>
      <c r="AA2538" s="30">
        <f t="shared" si="555"/>
        <v>0</v>
      </c>
      <c r="AB2538" s="30">
        <f t="shared" si="556"/>
        <v>1906.1583577712611</v>
      </c>
      <c r="AC2538" s="30">
        <f t="shared" si="559"/>
        <v>17150.508308895405</v>
      </c>
    </row>
    <row r="2539" spans="1:29" x14ac:dyDescent="0.35">
      <c r="A2539" s="5">
        <f t="shared" si="546"/>
        <v>45500</v>
      </c>
      <c r="B2539" s="1">
        <v>20</v>
      </c>
      <c r="C2539" s="6">
        <v>20000</v>
      </c>
      <c r="D2539" s="6">
        <v>10</v>
      </c>
      <c r="E2539" s="7" t="s">
        <v>19</v>
      </c>
      <c r="F2539" s="5">
        <v>45080.199055324076</v>
      </c>
      <c r="G2539" s="1">
        <v>2</v>
      </c>
      <c r="H2539" s="5">
        <v>45068.383469895831</v>
      </c>
      <c r="I2539" s="7" t="s">
        <v>49</v>
      </c>
      <c r="J2539" s="7"/>
      <c r="K2539" s="7" t="s">
        <v>125</v>
      </c>
      <c r="L2539" s="7" t="s">
        <v>129</v>
      </c>
      <c r="M2539" s="7" t="s">
        <v>124</v>
      </c>
      <c r="N2539" s="7" t="s">
        <v>126</v>
      </c>
      <c r="O2539" s="7" t="s">
        <v>127</v>
      </c>
      <c r="P2539" s="25">
        <f t="shared" si="560"/>
        <v>2538</v>
      </c>
      <c r="Q2539" s="28">
        <f t="shared" si="557"/>
        <v>45474</v>
      </c>
      <c r="R2539" s="28" t="str">
        <f t="shared" si="547"/>
        <v>GROUP</v>
      </c>
      <c r="S2539" s="28" t="str">
        <f t="shared" si="548"/>
        <v>OFFLINE</v>
      </c>
      <c r="T2539" s="29">
        <f t="shared" si="549"/>
        <v>2.932551319648094E-2</v>
      </c>
      <c r="U2539" s="29">
        <f t="shared" si="558"/>
        <v>2.932551319648094E-2</v>
      </c>
      <c r="V2539" s="30">
        <f t="shared" si="550"/>
        <v>0</v>
      </c>
      <c r="W2539" s="30">
        <f t="shared" si="551"/>
        <v>0</v>
      </c>
      <c r="X2539" s="30">
        <f t="shared" si="552"/>
        <v>0</v>
      </c>
      <c r="Y2539" s="30">
        <f t="shared" si="553"/>
        <v>100</v>
      </c>
      <c r="Z2539" s="30">
        <f t="shared" si="554"/>
        <v>843.33333333333326</v>
      </c>
      <c r="AA2539" s="30">
        <f t="shared" si="555"/>
        <v>0</v>
      </c>
      <c r="AB2539" s="30">
        <f t="shared" si="556"/>
        <v>1906.1583577712611</v>
      </c>
      <c r="AC2539" s="30">
        <f t="shared" si="559"/>
        <v>17150.508308895405</v>
      </c>
    </row>
    <row r="2540" spans="1:29" x14ac:dyDescent="0.35">
      <c r="A2540" s="5">
        <f t="shared" si="546"/>
        <v>45501</v>
      </c>
      <c r="B2540" s="1">
        <v>20</v>
      </c>
      <c r="C2540" s="6">
        <v>20000</v>
      </c>
      <c r="D2540" s="6">
        <v>10</v>
      </c>
      <c r="E2540" s="7" t="s">
        <v>19</v>
      </c>
      <c r="F2540" s="5">
        <v>45081.25</v>
      </c>
      <c r="G2540" s="1">
        <v>2</v>
      </c>
      <c r="H2540" s="5">
        <v>45074.806380983799</v>
      </c>
      <c r="I2540" s="7" t="s">
        <v>49</v>
      </c>
      <c r="J2540" s="7"/>
      <c r="K2540" s="7" t="s">
        <v>125</v>
      </c>
      <c r="L2540" s="7" t="s">
        <v>129</v>
      </c>
      <c r="M2540" s="7" t="s">
        <v>124</v>
      </c>
      <c r="N2540" s="7" t="s">
        <v>126</v>
      </c>
      <c r="O2540" s="7" t="s">
        <v>127</v>
      </c>
      <c r="P2540" s="25">
        <f t="shared" si="560"/>
        <v>2539</v>
      </c>
      <c r="Q2540" s="28">
        <f t="shared" si="557"/>
        <v>45474</v>
      </c>
      <c r="R2540" s="28" t="str">
        <f t="shared" si="547"/>
        <v>GROUP</v>
      </c>
      <c r="S2540" s="28" t="str">
        <f t="shared" si="548"/>
        <v>OFFLINE</v>
      </c>
      <c r="T2540" s="29">
        <f t="shared" si="549"/>
        <v>2.932551319648094E-2</v>
      </c>
      <c r="U2540" s="29">
        <f t="shared" si="558"/>
        <v>2.932551319648094E-2</v>
      </c>
      <c r="V2540" s="30">
        <f t="shared" si="550"/>
        <v>0</v>
      </c>
      <c r="W2540" s="30">
        <f t="shared" si="551"/>
        <v>0</v>
      </c>
      <c r="X2540" s="30">
        <f t="shared" si="552"/>
        <v>0</v>
      </c>
      <c r="Y2540" s="30">
        <f t="shared" si="553"/>
        <v>100</v>
      </c>
      <c r="Z2540" s="30">
        <f t="shared" si="554"/>
        <v>843.33333333333326</v>
      </c>
      <c r="AA2540" s="30">
        <f t="shared" si="555"/>
        <v>0</v>
      </c>
      <c r="AB2540" s="30">
        <f t="shared" si="556"/>
        <v>1906.1583577712611</v>
      </c>
      <c r="AC2540" s="30">
        <f t="shared" si="559"/>
        <v>17150.508308895405</v>
      </c>
    </row>
    <row r="2541" spans="1:29" x14ac:dyDescent="0.35">
      <c r="A2541" s="5">
        <f t="shared" si="546"/>
        <v>45502</v>
      </c>
      <c r="B2541" s="1">
        <v>20</v>
      </c>
      <c r="C2541" s="6">
        <v>20000</v>
      </c>
      <c r="D2541" s="6">
        <v>10</v>
      </c>
      <c r="E2541" s="7" t="s">
        <v>19</v>
      </c>
      <c r="F2541" s="5">
        <v>45080.458333333336</v>
      </c>
      <c r="G2541" s="1">
        <v>2</v>
      </c>
      <c r="H2541" s="5">
        <v>45079.929639756941</v>
      </c>
      <c r="I2541" s="7" t="s">
        <v>49</v>
      </c>
      <c r="J2541" s="7"/>
      <c r="K2541" s="7" t="s">
        <v>125</v>
      </c>
      <c r="L2541" s="7" t="s">
        <v>129</v>
      </c>
      <c r="M2541" s="7" t="s">
        <v>124</v>
      </c>
      <c r="N2541" s="7" t="s">
        <v>126</v>
      </c>
      <c r="O2541" s="7" t="s">
        <v>127</v>
      </c>
      <c r="P2541" s="25">
        <f t="shared" si="560"/>
        <v>2540</v>
      </c>
      <c r="Q2541" s="28">
        <f t="shared" si="557"/>
        <v>45474</v>
      </c>
      <c r="R2541" s="28" t="str">
        <f t="shared" si="547"/>
        <v>GROUP</v>
      </c>
      <c r="S2541" s="28" t="str">
        <f t="shared" si="548"/>
        <v>OFFLINE</v>
      </c>
      <c r="T2541" s="29">
        <f t="shared" si="549"/>
        <v>2.932551319648094E-2</v>
      </c>
      <c r="U2541" s="29">
        <f t="shared" si="558"/>
        <v>2.932551319648094E-2</v>
      </c>
      <c r="V2541" s="30">
        <f t="shared" si="550"/>
        <v>0</v>
      </c>
      <c r="W2541" s="30">
        <f t="shared" si="551"/>
        <v>0</v>
      </c>
      <c r="X2541" s="30">
        <f t="shared" si="552"/>
        <v>0</v>
      </c>
      <c r="Y2541" s="30">
        <f t="shared" si="553"/>
        <v>100</v>
      </c>
      <c r="Z2541" s="30">
        <f t="shared" si="554"/>
        <v>843.33333333333326</v>
      </c>
      <c r="AA2541" s="30">
        <f t="shared" si="555"/>
        <v>0</v>
      </c>
      <c r="AB2541" s="30">
        <f t="shared" si="556"/>
        <v>1906.1583577712611</v>
      </c>
      <c r="AC2541" s="30">
        <f t="shared" si="559"/>
        <v>17150.508308895405</v>
      </c>
    </row>
    <row r="2542" spans="1:29" x14ac:dyDescent="0.35">
      <c r="A2542" s="5">
        <f t="shared" si="546"/>
        <v>45503</v>
      </c>
      <c r="B2542" s="1">
        <v>20</v>
      </c>
      <c r="C2542" s="6">
        <v>20000</v>
      </c>
      <c r="D2542" s="6">
        <v>10</v>
      </c>
      <c r="E2542" s="7" t="s">
        <v>19</v>
      </c>
      <c r="F2542" s="5">
        <v>45082.332682673608</v>
      </c>
      <c r="G2542" s="1">
        <v>2</v>
      </c>
      <c r="H2542" s="5">
        <v>45051.504307523152</v>
      </c>
      <c r="I2542" s="7" t="s">
        <v>49</v>
      </c>
      <c r="J2542" s="7"/>
      <c r="K2542" s="7" t="s">
        <v>125</v>
      </c>
      <c r="L2542" s="7" t="s">
        <v>129</v>
      </c>
      <c r="M2542" s="7" t="s">
        <v>124</v>
      </c>
      <c r="N2542" s="7" t="s">
        <v>126</v>
      </c>
      <c r="O2542" s="7" t="s">
        <v>127</v>
      </c>
      <c r="P2542" s="25">
        <f t="shared" si="560"/>
        <v>2541</v>
      </c>
      <c r="Q2542" s="28">
        <f t="shared" si="557"/>
        <v>45474</v>
      </c>
      <c r="R2542" s="28" t="str">
        <f t="shared" si="547"/>
        <v>GROUP</v>
      </c>
      <c r="S2542" s="28" t="str">
        <f t="shared" si="548"/>
        <v>OFFLINE</v>
      </c>
      <c r="T2542" s="29">
        <f t="shared" si="549"/>
        <v>2.932551319648094E-2</v>
      </c>
      <c r="U2542" s="29">
        <f t="shared" si="558"/>
        <v>2.932551319648094E-2</v>
      </c>
      <c r="V2542" s="30">
        <f t="shared" si="550"/>
        <v>0</v>
      </c>
      <c r="W2542" s="30">
        <f t="shared" si="551"/>
        <v>0</v>
      </c>
      <c r="X2542" s="30">
        <f t="shared" si="552"/>
        <v>0</v>
      </c>
      <c r="Y2542" s="30">
        <f t="shared" si="553"/>
        <v>100</v>
      </c>
      <c r="Z2542" s="30">
        <f t="shared" si="554"/>
        <v>843.33333333333326</v>
      </c>
      <c r="AA2542" s="30">
        <f t="shared" si="555"/>
        <v>0</v>
      </c>
      <c r="AB2542" s="30">
        <f t="shared" si="556"/>
        <v>1906.1583577712611</v>
      </c>
      <c r="AC2542" s="30">
        <f t="shared" si="559"/>
        <v>17150.508308895405</v>
      </c>
    </row>
    <row r="2543" spans="1:29" x14ac:dyDescent="0.35">
      <c r="A2543" s="5">
        <f t="shared" si="546"/>
        <v>45504</v>
      </c>
      <c r="B2543" s="1">
        <v>20</v>
      </c>
      <c r="C2543" s="6">
        <v>20000</v>
      </c>
      <c r="D2543" s="6">
        <v>10</v>
      </c>
      <c r="E2543" s="7" t="s">
        <v>19</v>
      </c>
      <c r="F2543" s="5">
        <v>45081.308413668979</v>
      </c>
      <c r="G2543" s="1">
        <v>2</v>
      </c>
      <c r="H2543" s="5">
        <v>45049.562556631943</v>
      </c>
      <c r="I2543" s="7" t="s">
        <v>20</v>
      </c>
      <c r="J2543" s="7"/>
      <c r="K2543" s="7" t="s">
        <v>125</v>
      </c>
      <c r="L2543" s="7" t="s">
        <v>129</v>
      </c>
      <c r="M2543" s="7" t="s">
        <v>124</v>
      </c>
      <c r="N2543" s="7" t="s">
        <v>126</v>
      </c>
      <c r="O2543" s="7" t="s">
        <v>127</v>
      </c>
      <c r="P2543" s="25">
        <f t="shared" si="560"/>
        <v>2542</v>
      </c>
      <c r="Q2543" s="28">
        <f t="shared" si="557"/>
        <v>45474</v>
      </c>
      <c r="R2543" s="28" t="str">
        <f t="shared" si="547"/>
        <v>GROUP</v>
      </c>
      <c r="S2543" s="28" t="str">
        <f t="shared" si="548"/>
        <v>OFFLINE</v>
      </c>
      <c r="T2543" s="29">
        <f t="shared" si="549"/>
        <v>2.932551319648094E-2</v>
      </c>
      <c r="U2543" s="29">
        <f t="shared" si="558"/>
        <v>2.932551319648094E-2</v>
      </c>
      <c r="V2543" s="30">
        <f t="shared" si="550"/>
        <v>0</v>
      </c>
      <c r="W2543" s="30">
        <f t="shared" si="551"/>
        <v>0</v>
      </c>
      <c r="X2543" s="30">
        <f t="shared" si="552"/>
        <v>0</v>
      </c>
      <c r="Y2543" s="30">
        <f t="shared" si="553"/>
        <v>100</v>
      </c>
      <c r="Z2543" s="30">
        <f t="shared" si="554"/>
        <v>843.33333333333326</v>
      </c>
      <c r="AA2543" s="30">
        <f t="shared" si="555"/>
        <v>0</v>
      </c>
      <c r="AB2543" s="30">
        <f t="shared" si="556"/>
        <v>1906.1583577712611</v>
      </c>
      <c r="AC2543" s="30">
        <f t="shared" si="559"/>
        <v>17150.508308895405</v>
      </c>
    </row>
    <row r="2544" spans="1:29" x14ac:dyDescent="0.35">
      <c r="A2544" s="5">
        <f t="shared" si="546"/>
        <v>45505</v>
      </c>
      <c r="B2544" s="1">
        <v>20</v>
      </c>
      <c r="C2544" s="6">
        <v>20000</v>
      </c>
      <c r="D2544" s="6">
        <v>10</v>
      </c>
      <c r="E2544" s="7" t="s">
        <v>19</v>
      </c>
      <c r="F2544" s="5">
        <v>45081.458333333336</v>
      </c>
      <c r="G2544" s="1">
        <v>2</v>
      </c>
      <c r="H2544" s="5">
        <v>45028.747705046299</v>
      </c>
      <c r="I2544" s="7" t="s">
        <v>20</v>
      </c>
      <c r="J2544" s="7"/>
      <c r="K2544" s="7" t="s">
        <v>125</v>
      </c>
      <c r="L2544" s="7" t="s">
        <v>129</v>
      </c>
      <c r="M2544" s="7" t="s">
        <v>124</v>
      </c>
      <c r="N2544" s="7" t="s">
        <v>126</v>
      </c>
      <c r="O2544" s="7" t="s">
        <v>127</v>
      </c>
      <c r="P2544" s="25">
        <f t="shared" si="560"/>
        <v>2543</v>
      </c>
      <c r="Q2544" s="28">
        <f t="shared" si="557"/>
        <v>45505</v>
      </c>
      <c r="R2544" s="28" t="str">
        <f t="shared" si="547"/>
        <v>GROUP</v>
      </c>
      <c r="S2544" s="28" t="str">
        <f t="shared" si="548"/>
        <v>OFFLINE</v>
      </c>
      <c r="T2544" s="29">
        <f t="shared" si="549"/>
        <v>8.2644628099173556E-2</v>
      </c>
      <c r="U2544" s="29">
        <f t="shared" si="558"/>
        <v>8.2644628099173556E-2</v>
      </c>
      <c r="V2544" s="30">
        <f t="shared" si="550"/>
        <v>0</v>
      </c>
      <c r="W2544" s="30">
        <f t="shared" si="551"/>
        <v>0</v>
      </c>
      <c r="X2544" s="30">
        <f t="shared" si="552"/>
        <v>0</v>
      </c>
      <c r="Y2544" s="30">
        <f t="shared" si="553"/>
        <v>100</v>
      </c>
      <c r="Z2544" s="30">
        <f t="shared" si="554"/>
        <v>843.33333333333326</v>
      </c>
      <c r="AA2544" s="30">
        <f t="shared" si="555"/>
        <v>0</v>
      </c>
      <c r="AB2544" s="30">
        <f t="shared" si="556"/>
        <v>5371.9008264462809</v>
      </c>
      <c r="AC2544" s="30">
        <f t="shared" si="559"/>
        <v>13684.765840220385</v>
      </c>
    </row>
    <row r="2545" spans="1:29" x14ac:dyDescent="0.35">
      <c r="A2545" s="5">
        <f t="shared" si="546"/>
        <v>45506</v>
      </c>
      <c r="B2545" s="1">
        <v>20</v>
      </c>
      <c r="C2545" s="6">
        <v>20000</v>
      </c>
      <c r="D2545" s="6">
        <v>10</v>
      </c>
      <c r="E2545" s="7" t="s">
        <v>19</v>
      </c>
      <c r="F2545" s="5">
        <v>45081.326808113423</v>
      </c>
      <c r="G2545" s="1">
        <v>2</v>
      </c>
      <c r="H2545" s="5">
        <v>45063.744226828705</v>
      </c>
      <c r="I2545" s="7" t="s">
        <v>20</v>
      </c>
      <c r="J2545" s="7"/>
      <c r="K2545" s="7" t="s">
        <v>125</v>
      </c>
      <c r="L2545" s="7" t="s">
        <v>129</v>
      </c>
      <c r="M2545" s="7" t="s">
        <v>124</v>
      </c>
      <c r="N2545" s="7" t="s">
        <v>126</v>
      </c>
      <c r="O2545" s="7" t="s">
        <v>127</v>
      </c>
      <c r="P2545" s="25">
        <f t="shared" si="560"/>
        <v>2544</v>
      </c>
      <c r="Q2545" s="28">
        <f t="shared" si="557"/>
        <v>45505</v>
      </c>
      <c r="R2545" s="28" t="str">
        <f t="shared" si="547"/>
        <v>GROUP</v>
      </c>
      <c r="S2545" s="28" t="str">
        <f t="shared" si="548"/>
        <v>OFFLINE</v>
      </c>
      <c r="T2545" s="29">
        <f t="shared" si="549"/>
        <v>8.2644628099173556E-2</v>
      </c>
      <c r="U2545" s="29">
        <f t="shared" si="558"/>
        <v>8.2644628099173556E-2</v>
      </c>
      <c r="V2545" s="30">
        <f t="shared" si="550"/>
        <v>0</v>
      </c>
      <c r="W2545" s="30">
        <f t="shared" si="551"/>
        <v>0</v>
      </c>
      <c r="X2545" s="30">
        <f t="shared" si="552"/>
        <v>0</v>
      </c>
      <c r="Y2545" s="30">
        <f t="shared" si="553"/>
        <v>100</v>
      </c>
      <c r="Z2545" s="30">
        <f t="shared" si="554"/>
        <v>843.33333333333326</v>
      </c>
      <c r="AA2545" s="30">
        <f t="shared" si="555"/>
        <v>0</v>
      </c>
      <c r="AB2545" s="30">
        <f t="shared" si="556"/>
        <v>5371.9008264462809</v>
      </c>
      <c r="AC2545" s="30">
        <f t="shared" si="559"/>
        <v>13684.765840220385</v>
      </c>
    </row>
    <row r="2546" spans="1:29" x14ac:dyDescent="0.35">
      <c r="A2546" s="5">
        <f t="shared" si="546"/>
        <v>45507</v>
      </c>
      <c r="B2546" s="1">
        <v>20</v>
      </c>
      <c r="C2546" s="6">
        <v>20000</v>
      </c>
      <c r="D2546" s="6">
        <v>10</v>
      </c>
      <c r="E2546" s="7" t="s">
        <v>19</v>
      </c>
      <c r="F2546" s="5">
        <v>45082.332416226855</v>
      </c>
      <c r="G2546" s="1">
        <v>2</v>
      </c>
      <c r="H2546" s="5">
        <v>44932.204213738427</v>
      </c>
      <c r="I2546" s="7" t="s">
        <v>20</v>
      </c>
      <c r="J2546" s="7"/>
      <c r="K2546" s="7" t="s">
        <v>125</v>
      </c>
      <c r="L2546" s="7" t="s">
        <v>129</v>
      </c>
      <c r="M2546" s="7" t="s">
        <v>124</v>
      </c>
      <c r="N2546" s="7" t="s">
        <v>126</v>
      </c>
      <c r="O2546" s="7" t="s">
        <v>127</v>
      </c>
      <c r="P2546" s="25">
        <f t="shared" si="560"/>
        <v>2545</v>
      </c>
      <c r="Q2546" s="28">
        <f t="shared" si="557"/>
        <v>45505</v>
      </c>
      <c r="R2546" s="28" t="str">
        <f t="shared" si="547"/>
        <v>GROUP</v>
      </c>
      <c r="S2546" s="28" t="str">
        <f t="shared" si="548"/>
        <v>OFFLINE</v>
      </c>
      <c r="T2546" s="29">
        <f t="shared" si="549"/>
        <v>8.2644628099173556E-2</v>
      </c>
      <c r="U2546" s="29">
        <f t="shared" si="558"/>
        <v>8.2644628099173556E-2</v>
      </c>
      <c r="V2546" s="30">
        <f t="shared" si="550"/>
        <v>0</v>
      </c>
      <c r="W2546" s="30">
        <f t="shared" si="551"/>
        <v>0</v>
      </c>
      <c r="X2546" s="30">
        <f t="shared" si="552"/>
        <v>0</v>
      </c>
      <c r="Y2546" s="30">
        <f t="shared" si="553"/>
        <v>100</v>
      </c>
      <c r="Z2546" s="30">
        <f t="shared" si="554"/>
        <v>843.33333333333326</v>
      </c>
      <c r="AA2546" s="30">
        <f t="shared" si="555"/>
        <v>0</v>
      </c>
      <c r="AB2546" s="30">
        <f t="shared" si="556"/>
        <v>5371.9008264462809</v>
      </c>
      <c r="AC2546" s="30">
        <f t="shared" si="559"/>
        <v>13684.765840220385</v>
      </c>
    </row>
    <row r="2547" spans="1:29" x14ac:dyDescent="0.35">
      <c r="A2547" s="5">
        <f t="shared" si="546"/>
        <v>45508</v>
      </c>
      <c r="B2547" s="1">
        <v>20</v>
      </c>
      <c r="C2547" s="6">
        <v>20000</v>
      </c>
      <c r="D2547" s="6">
        <v>10</v>
      </c>
      <c r="E2547" s="7" t="s">
        <v>19</v>
      </c>
      <c r="F2547" s="5">
        <v>45081.311290937498</v>
      </c>
      <c r="G2547" s="1">
        <v>2</v>
      </c>
      <c r="H2547" s="5">
        <v>45025.005374004628</v>
      </c>
      <c r="I2547" s="7" t="s">
        <v>20</v>
      </c>
      <c r="J2547" s="7"/>
      <c r="K2547" s="7" t="s">
        <v>125</v>
      </c>
      <c r="L2547" s="7" t="s">
        <v>129</v>
      </c>
      <c r="M2547" s="7" t="s">
        <v>124</v>
      </c>
      <c r="N2547" s="7" t="s">
        <v>126</v>
      </c>
      <c r="O2547" s="7" t="s">
        <v>127</v>
      </c>
      <c r="P2547" s="25">
        <f t="shared" si="560"/>
        <v>2546</v>
      </c>
      <c r="Q2547" s="28">
        <f t="shared" si="557"/>
        <v>45505</v>
      </c>
      <c r="R2547" s="28" t="str">
        <f t="shared" si="547"/>
        <v>GROUP</v>
      </c>
      <c r="S2547" s="28" t="str">
        <f t="shared" si="548"/>
        <v>OFFLINE</v>
      </c>
      <c r="T2547" s="29">
        <f t="shared" si="549"/>
        <v>8.2644628099173556E-2</v>
      </c>
      <c r="U2547" s="29">
        <f t="shared" si="558"/>
        <v>8.2644628099173556E-2</v>
      </c>
      <c r="V2547" s="30">
        <f t="shared" si="550"/>
        <v>0</v>
      </c>
      <c r="W2547" s="30">
        <f t="shared" si="551"/>
        <v>0</v>
      </c>
      <c r="X2547" s="30">
        <f t="shared" si="552"/>
        <v>0</v>
      </c>
      <c r="Y2547" s="30">
        <f t="shared" si="553"/>
        <v>100</v>
      </c>
      <c r="Z2547" s="30">
        <f t="shared" si="554"/>
        <v>843.33333333333326</v>
      </c>
      <c r="AA2547" s="30">
        <f t="shared" si="555"/>
        <v>0</v>
      </c>
      <c r="AB2547" s="30">
        <f t="shared" si="556"/>
        <v>5371.9008264462809</v>
      </c>
      <c r="AC2547" s="30">
        <f t="shared" si="559"/>
        <v>13684.765840220385</v>
      </c>
    </row>
    <row r="2548" spans="1:29" x14ac:dyDescent="0.35">
      <c r="A2548" s="5">
        <f t="shared" si="546"/>
        <v>45509</v>
      </c>
      <c r="B2548" s="1">
        <v>20</v>
      </c>
      <c r="C2548" s="6">
        <v>20000</v>
      </c>
      <c r="D2548" s="6">
        <v>10</v>
      </c>
      <c r="E2548" s="7" t="s">
        <v>19</v>
      </c>
      <c r="F2548" s="5">
        <v>45081.311562037037</v>
      </c>
      <c r="G2548" s="1">
        <v>2</v>
      </c>
      <c r="H2548" s="5">
        <v>45025.005374004628</v>
      </c>
      <c r="I2548" s="7" t="s">
        <v>20</v>
      </c>
      <c r="J2548" s="7"/>
      <c r="K2548" s="7" t="s">
        <v>125</v>
      </c>
      <c r="L2548" s="7" t="s">
        <v>129</v>
      </c>
      <c r="M2548" s="7" t="s">
        <v>124</v>
      </c>
      <c r="N2548" s="7" t="s">
        <v>126</v>
      </c>
      <c r="O2548" s="7" t="s">
        <v>127</v>
      </c>
      <c r="P2548" s="25">
        <f t="shared" si="560"/>
        <v>2547</v>
      </c>
      <c r="Q2548" s="28">
        <f t="shared" si="557"/>
        <v>45505</v>
      </c>
      <c r="R2548" s="28" t="str">
        <f t="shared" si="547"/>
        <v>GROUP</v>
      </c>
      <c r="S2548" s="28" t="str">
        <f t="shared" si="548"/>
        <v>OFFLINE</v>
      </c>
      <c r="T2548" s="29">
        <f t="shared" si="549"/>
        <v>8.2644628099173556E-2</v>
      </c>
      <c r="U2548" s="29">
        <f t="shared" si="558"/>
        <v>8.2644628099173556E-2</v>
      </c>
      <c r="V2548" s="30">
        <f t="shared" si="550"/>
        <v>0</v>
      </c>
      <c r="W2548" s="30">
        <f t="shared" si="551"/>
        <v>0</v>
      </c>
      <c r="X2548" s="30">
        <f t="shared" si="552"/>
        <v>0</v>
      </c>
      <c r="Y2548" s="30">
        <f t="shared" si="553"/>
        <v>100</v>
      </c>
      <c r="Z2548" s="30">
        <f t="shared" si="554"/>
        <v>843.33333333333326</v>
      </c>
      <c r="AA2548" s="30">
        <f t="shared" si="555"/>
        <v>0</v>
      </c>
      <c r="AB2548" s="30">
        <f t="shared" si="556"/>
        <v>5371.9008264462809</v>
      </c>
      <c r="AC2548" s="30">
        <f t="shared" si="559"/>
        <v>13684.765840220385</v>
      </c>
    </row>
    <row r="2549" spans="1:29" x14ac:dyDescent="0.35">
      <c r="A2549" s="5">
        <f t="shared" ref="A2549:A2554" si="561">A2548+1</f>
        <v>45510</v>
      </c>
      <c r="B2549" s="1">
        <v>20</v>
      </c>
      <c r="C2549" s="6">
        <v>20000</v>
      </c>
      <c r="D2549" s="6">
        <v>10</v>
      </c>
      <c r="E2549" s="7" t="s">
        <v>19</v>
      </c>
      <c r="F2549" s="5">
        <v>45081.5</v>
      </c>
      <c r="G2549" s="1">
        <v>2</v>
      </c>
      <c r="H2549" s="5">
        <v>45080.699787442129</v>
      </c>
      <c r="I2549" s="7" t="s">
        <v>20</v>
      </c>
      <c r="J2549" s="7"/>
      <c r="K2549" s="7" t="s">
        <v>125</v>
      </c>
      <c r="L2549" s="7" t="s">
        <v>129</v>
      </c>
      <c r="M2549" s="7" t="s">
        <v>124</v>
      </c>
      <c r="N2549" s="7" t="s">
        <v>126</v>
      </c>
      <c r="O2549" s="7" t="s">
        <v>127</v>
      </c>
      <c r="P2549" s="25">
        <f t="shared" si="560"/>
        <v>2548</v>
      </c>
      <c r="Q2549" s="28">
        <f t="shared" si="557"/>
        <v>45505</v>
      </c>
      <c r="R2549" s="28" t="str">
        <f t="shared" si="547"/>
        <v>GROUP</v>
      </c>
      <c r="S2549" s="28" t="str">
        <f t="shared" si="548"/>
        <v>OFFLINE</v>
      </c>
      <c r="T2549" s="29">
        <f t="shared" si="549"/>
        <v>8.2644628099173556E-2</v>
      </c>
      <c r="U2549" s="29">
        <f t="shared" si="558"/>
        <v>8.2644628099173556E-2</v>
      </c>
      <c r="V2549" s="30">
        <f t="shared" si="550"/>
        <v>0</v>
      </c>
      <c r="W2549" s="30">
        <f t="shared" si="551"/>
        <v>0</v>
      </c>
      <c r="X2549" s="30">
        <f t="shared" si="552"/>
        <v>0</v>
      </c>
      <c r="Y2549" s="30">
        <f t="shared" si="553"/>
        <v>100</v>
      </c>
      <c r="Z2549" s="30">
        <f t="shared" si="554"/>
        <v>843.33333333333326</v>
      </c>
      <c r="AA2549" s="30">
        <f t="shared" si="555"/>
        <v>0</v>
      </c>
      <c r="AB2549" s="30">
        <f t="shared" si="556"/>
        <v>5371.9008264462809</v>
      </c>
      <c r="AC2549" s="30">
        <f t="shared" si="559"/>
        <v>13684.765840220385</v>
      </c>
    </row>
    <row r="2550" spans="1:29" x14ac:dyDescent="0.35">
      <c r="A2550" s="5">
        <f t="shared" si="561"/>
        <v>45511</v>
      </c>
      <c r="B2550" s="1">
        <v>20</v>
      </c>
      <c r="C2550" s="6">
        <v>20000</v>
      </c>
      <c r="D2550" s="6">
        <v>10</v>
      </c>
      <c r="E2550" s="7" t="s">
        <v>19</v>
      </c>
      <c r="F2550" s="5">
        <v>45081.458333333336</v>
      </c>
      <c r="G2550" s="1">
        <v>2</v>
      </c>
      <c r="H2550" s="5">
        <v>45076.905700416668</v>
      </c>
      <c r="I2550" s="7" t="s">
        <v>41</v>
      </c>
      <c r="J2550" s="7"/>
      <c r="K2550" s="7" t="s">
        <v>125</v>
      </c>
      <c r="L2550" s="7" t="s">
        <v>129</v>
      </c>
      <c r="M2550" s="7" t="s">
        <v>124</v>
      </c>
      <c r="N2550" s="7" t="s">
        <v>126</v>
      </c>
      <c r="O2550" s="7" t="s">
        <v>127</v>
      </c>
      <c r="P2550" s="25">
        <f t="shared" si="560"/>
        <v>2549</v>
      </c>
      <c r="Q2550" s="28">
        <f t="shared" si="557"/>
        <v>45505</v>
      </c>
      <c r="R2550" s="28" t="str">
        <f t="shared" si="547"/>
        <v>GROUP</v>
      </c>
      <c r="S2550" s="28" t="str">
        <f t="shared" si="548"/>
        <v>OFFLINE</v>
      </c>
      <c r="T2550" s="29">
        <f t="shared" si="549"/>
        <v>8.2644628099173556E-2</v>
      </c>
      <c r="U2550" s="29">
        <f t="shared" si="558"/>
        <v>8.2644628099173556E-2</v>
      </c>
      <c r="V2550" s="30">
        <f t="shared" si="550"/>
        <v>0</v>
      </c>
      <c r="W2550" s="30">
        <f t="shared" si="551"/>
        <v>0</v>
      </c>
      <c r="X2550" s="30">
        <f t="shared" si="552"/>
        <v>0</v>
      </c>
      <c r="Y2550" s="30">
        <f t="shared" si="553"/>
        <v>100</v>
      </c>
      <c r="Z2550" s="30">
        <f t="shared" si="554"/>
        <v>843.33333333333326</v>
      </c>
      <c r="AA2550" s="30">
        <f t="shared" si="555"/>
        <v>0</v>
      </c>
      <c r="AB2550" s="30">
        <f t="shared" si="556"/>
        <v>5371.9008264462809</v>
      </c>
      <c r="AC2550" s="30">
        <f t="shared" si="559"/>
        <v>13684.765840220385</v>
      </c>
    </row>
    <row r="2551" spans="1:29" x14ac:dyDescent="0.35">
      <c r="A2551" s="5">
        <f t="shared" si="561"/>
        <v>45512</v>
      </c>
      <c r="B2551" s="1">
        <v>20</v>
      </c>
      <c r="C2551" s="6">
        <v>20000</v>
      </c>
      <c r="D2551" s="6">
        <v>10</v>
      </c>
      <c r="E2551" s="7" t="s">
        <v>19</v>
      </c>
      <c r="F2551" s="5">
        <v>45081.458333333336</v>
      </c>
      <c r="G2551" s="1">
        <v>2</v>
      </c>
      <c r="H2551" s="5">
        <v>45076.442500763886</v>
      </c>
      <c r="I2551" s="7" t="s">
        <v>41</v>
      </c>
      <c r="J2551" s="7"/>
      <c r="K2551" s="7" t="s">
        <v>125</v>
      </c>
      <c r="L2551" s="7" t="s">
        <v>129</v>
      </c>
      <c r="M2551" s="7" t="s">
        <v>124</v>
      </c>
      <c r="N2551" s="7" t="s">
        <v>126</v>
      </c>
      <c r="O2551" s="7" t="s">
        <v>127</v>
      </c>
      <c r="P2551" s="25">
        <f t="shared" si="560"/>
        <v>2550</v>
      </c>
      <c r="Q2551" s="28">
        <f t="shared" si="557"/>
        <v>45505</v>
      </c>
      <c r="R2551" s="28" t="str">
        <f t="shared" si="547"/>
        <v>GROUP</v>
      </c>
      <c r="S2551" s="28" t="str">
        <f t="shared" si="548"/>
        <v>OFFLINE</v>
      </c>
      <c r="T2551" s="29">
        <f t="shared" si="549"/>
        <v>8.2644628099173556E-2</v>
      </c>
      <c r="U2551" s="29">
        <f t="shared" si="558"/>
        <v>8.2644628099173556E-2</v>
      </c>
      <c r="V2551" s="30">
        <f t="shared" si="550"/>
        <v>0</v>
      </c>
      <c r="W2551" s="30">
        <f t="shared" si="551"/>
        <v>0</v>
      </c>
      <c r="X2551" s="30">
        <f t="shared" si="552"/>
        <v>0</v>
      </c>
      <c r="Y2551" s="30">
        <f t="shared" si="553"/>
        <v>100</v>
      </c>
      <c r="Z2551" s="30">
        <f t="shared" si="554"/>
        <v>843.33333333333326</v>
      </c>
      <c r="AA2551" s="30">
        <f t="shared" si="555"/>
        <v>0</v>
      </c>
      <c r="AB2551" s="30">
        <f t="shared" si="556"/>
        <v>5371.9008264462809</v>
      </c>
      <c r="AC2551" s="30">
        <f t="shared" si="559"/>
        <v>13684.765840220385</v>
      </c>
    </row>
    <row r="2552" spans="1:29" x14ac:dyDescent="0.35">
      <c r="A2552" s="5">
        <f t="shared" si="561"/>
        <v>45513</v>
      </c>
      <c r="B2552" s="1">
        <v>20</v>
      </c>
      <c r="C2552" s="6">
        <v>20000</v>
      </c>
      <c r="D2552" s="6">
        <v>10</v>
      </c>
      <c r="E2552" s="7" t="s">
        <v>19</v>
      </c>
      <c r="F2552" s="5">
        <v>45081.397671608793</v>
      </c>
      <c r="G2552" s="1">
        <v>2</v>
      </c>
      <c r="H2552" s="5">
        <v>45078.727216944448</v>
      </c>
      <c r="I2552" s="7" t="s">
        <v>41</v>
      </c>
      <c r="J2552" s="7"/>
      <c r="K2552" s="7" t="s">
        <v>125</v>
      </c>
      <c r="L2552" s="7" t="s">
        <v>129</v>
      </c>
      <c r="M2552" s="7" t="s">
        <v>124</v>
      </c>
      <c r="N2552" s="7" t="s">
        <v>126</v>
      </c>
      <c r="O2552" s="7" t="s">
        <v>127</v>
      </c>
      <c r="P2552" s="25">
        <f t="shared" si="560"/>
        <v>2551</v>
      </c>
      <c r="Q2552" s="28">
        <f t="shared" si="557"/>
        <v>45505</v>
      </c>
      <c r="R2552" s="28" t="str">
        <f t="shared" si="547"/>
        <v>GROUP</v>
      </c>
      <c r="S2552" s="28" t="str">
        <f t="shared" si="548"/>
        <v>OFFLINE</v>
      </c>
      <c r="T2552" s="29">
        <f t="shared" si="549"/>
        <v>8.2644628099173556E-2</v>
      </c>
      <c r="U2552" s="29">
        <f t="shared" si="558"/>
        <v>8.2644628099173556E-2</v>
      </c>
      <c r="V2552" s="30">
        <f t="shared" si="550"/>
        <v>0</v>
      </c>
      <c r="W2552" s="30">
        <f t="shared" si="551"/>
        <v>0</v>
      </c>
      <c r="X2552" s="30">
        <f t="shared" si="552"/>
        <v>0</v>
      </c>
      <c r="Y2552" s="30">
        <f t="shared" si="553"/>
        <v>100</v>
      </c>
      <c r="Z2552" s="30">
        <f t="shared" si="554"/>
        <v>843.33333333333326</v>
      </c>
      <c r="AA2552" s="30">
        <f t="shared" si="555"/>
        <v>0</v>
      </c>
      <c r="AB2552" s="30">
        <f t="shared" si="556"/>
        <v>5371.9008264462809</v>
      </c>
      <c r="AC2552" s="30">
        <f t="shared" si="559"/>
        <v>13684.765840220385</v>
      </c>
    </row>
    <row r="2553" spans="1:29" x14ac:dyDescent="0.35">
      <c r="A2553" s="5">
        <f t="shared" si="561"/>
        <v>45514</v>
      </c>
      <c r="B2553" s="1">
        <v>20</v>
      </c>
      <c r="C2553" s="6">
        <v>20000</v>
      </c>
      <c r="D2553" s="6">
        <v>10</v>
      </c>
      <c r="E2553" s="7" t="s">
        <v>19</v>
      </c>
      <c r="F2553" s="5">
        <v>45081.395386238422</v>
      </c>
      <c r="G2553" s="1">
        <v>2</v>
      </c>
      <c r="H2553" s="5">
        <v>45078.661246793985</v>
      </c>
      <c r="I2553" s="7" t="s">
        <v>41</v>
      </c>
      <c r="J2553" s="7"/>
      <c r="K2553" s="7" t="s">
        <v>125</v>
      </c>
      <c r="L2553" s="7" t="s">
        <v>129</v>
      </c>
      <c r="M2553" s="7" t="s">
        <v>124</v>
      </c>
      <c r="N2553" s="7" t="s">
        <v>126</v>
      </c>
      <c r="O2553" s="7" t="s">
        <v>127</v>
      </c>
      <c r="P2553" s="25">
        <f t="shared" si="560"/>
        <v>2552</v>
      </c>
      <c r="Q2553" s="28">
        <f t="shared" si="557"/>
        <v>45505</v>
      </c>
      <c r="R2553" s="28" t="str">
        <f t="shared" si="547"/>
        <v>GROUP</v>
      </c>
      <c r="S2553" s="28" t="str">
        <f t="shared" si="548"/>
        <v>OFFLINE</v>
      </c>
      <c r="T2553" s="29">
        <f t="shared" si="549"/>
        <v>8.2644628099173556E-2</v>
      </c>
      <c r="U2553" s="29">
        <f t="shared" si="558"/>
        <v>8.2644628099173556E-2</v>
      </c>
      <c r="V2553" s="30">
        <f t="shared" si="550"/>
        <v>0</v>
      </c>
      <c r="W2553" s="30">
        <f t="shared" si="551"/>
        <v>0</v>
      </c>
      <c r="X2553" s="30">
        <f t="shared" si="552"/>
        <v>0</v>
      </c>
      <c r="Y2553" s="30">
        <f t="shared" si="553"/>
        <v>100</v>
      </c>
      <c r="Z2553" s="30">
        <f t="shared" si="554"/>
        <v>843.33333333333326</v>
      </c>
      <c r="AA2553" s="30">
        <f t="shared" si="555"/>
        <v>0</v>
      </c>
      <c r="AB2553" s="30">
        <f t="shared" si="556"/>
        <v>5371.9008264462809</v>
      </c>
      <c r="AC2553" s="30">
        <f t="shared" si="559"/>
        <v>13684.765840220385</v>
      </c>
    </row>
    <row r="2554" spans="1:29" x14ac:dyDescent="0.35">
      <c r="A2554" s="5">
        <f t="shared" si="561"/>
        <v>45515</v>
      </c>
      <c r="B2554" s="1">
        <v>20</v>
      </c>
      <c r="C2554" s="6">
        <v>20000</v>
      </c>
      <c r="D2554" s="6">
        <v>10</v>
      </c>
      <c r="E2554" s="7" t="s">
        <v>19</v>
      </c>
      <c r="F2554" s="5">
        <v>45081.458333333336</v>
      </c>
      <c r="G2554" s="1">
        <v>2</v>
      </c>
      <c r="H2554" s="5">
        <v>45078.758648553237</v>
      </c>
      <c r="I2554" s="7" t="s">
        <v>41</v>
      </c>
      <c r="J2554" s="7"/>
      <c r="K2554" s="7" t="s">
        <v>125</v>
      </c>
      <c r="L2554" s="7" t="s">
        <v>129</v>
      </c>
      <c r="M2554" s="7" t="s">
        <v>124</v>
      </c>
      <c r="N2554" s="7" t="s">
        <v>126</v>
      </c>
      <c r="O2554" s="7" t="s">
        <v>127</v>
      </c>
      <c r="P2554" s="25">
        <f t="shared" si="560"/>
        <v>2553</v>
      </c>
      <c r="Q2554" s="28">
        <f t="shared" si="557"/>
        <v>45505</v>
      </c>
      <c r="R2554" s="28" t="str">
        <f t="shared" si="547"/>
        <v>GROUP</v>
      </c>
      <c r="S2554" s="28" t="str">
        <f t="shared" si="548"/>
        <v>OFFLINE</v>
      </c>
      <c r="T2554" s="29">
        <f t="shared" si="549"/>
        <v>8.2644628099173556E-2</v>
      </c>
      <c r="U2554" s="29">
        <f t="shared" si="558"/>
        <v>8.2644628099173556E-2</v>
      </c>
      <c r="V2554" s="30">
        <f t="shared" si="550"/>
        <v>0</v>
      </c>
      <c r="W2554" s="30">
        <f t="shared" si="551"/>
        <v>0</v>
      </c>
      <c r="X2554" s="30">
        <f t="shared" si="552"/>
        <v>0</v>
      </c>
      <c r="Y2554" s="30">
        <f t="shared" si="553"/>
        <v>100</v>
      </c>
      <c r="Z2554" s="30">
        <f t="shared" si="554"/>
        <v>843.33333333333326</v>
      </c>
      <c r="AA2554" s="30">
        <f t="shared" si="555"/>
        <v>0</v>
      </c>
      <c r="AB2554" s="30">
        <f t="shared" si="556"/>
        <v>5371.9008264462809</v>
      </c>
      <c r="AC2554" s="30">
        <f t="shared" si="559"/>
        <v>13684.765840220385</v>
      </c>
    </row>
    <row r="2555" spans="1:29" x14ac:dyDescent="0.35">
      <c r="A2555" s="5">
        <v>45444</v>
      </c>
      <c r="B2555" s="1">
        <v>2</v>
      </c>
      <c r="C2555" s="6">
        <v>0</v>
      </c>
      <c r="D2555" s="6">
        <v>1</v>
      </c>
      <c r="E2555" s="7" t="s">
        <v>19</v>
      </c>
      <c r="F2555" s="5">
        <v>45079.666666666664</v>
      </c>
      <c r="G2555" s="1">
        <v>2</v>
      </c>
      <c r="H2555" s="5">
        <v>45055.623271087963</v>
      </c>
      <c r="I2555" s="7" t="s">
        <v>20</v>
      </c>
      <c r="J2555" s="7"/>
      <c r="K2555" s="7" t="s">
        <v>125</v>
      </c>
      <c r="L2555" s="7" t="s">
        <v>129</v>
      </c>
      <c r="M2555" s="7" t="s">
        <v>128</v>
      </c>
      <c r="N2555" s="7" t="s">
        <v>126</v>
      </c>
      <c r="O2555" s="7" t="s">
        <v>127</v>
      </c>
      <c r="P2555" s="25">
        <f t="shared" si="560"/>
        <v>2554</v>
      </c>
      <c r="Q2555" s="28">
        <f t="shared" si="557"/>
        <v>45444</v>
      </c>
      <c r="R2555" s="28" t="str">
        <f t="shared" si="547"/>
        <v/>
      </c>
      <c r="S2555" s="28" t="str">
        <f t="shared" si="548"/>
        <v>OFFLINE</v>
      </c>
      <c r="T2555" s="29">
        <f t="shared" si="549"/>
        <v>3.1152647975077881E-3</v>
      </c>
      <c r="U2555" s="29">
        <f t="shared" si="558"/>
        <v>3.1152647975077881E-3</v>
      </c>
      <c r="V2555" s="30">
        <f t="shared" si="550"/>
        <v>0</v>
      </c>
      <c r="W2555" s="30">
        <f t="shared" si="551"/>
        <v>0</v>
      </c>
      <c r="X2555" s="30">
        <f t="shared" si="552"/>
        <v>0</v>
      </c>
      <c r="Y2555" s="30">
        <f t="shared" si="553"/>
        <v>0</v>
      </c>
      <c r="Z2555" s="30">
        <f t="shared" si="554"/>
        <v>153.33333333333331</v>
      </c>
      <c r="AA2555" s="30">
        <f t="shared" si="555"/>
        <v>0</v>
      </c>
      <c r="AB2555" s="30">
        <f t="shared" si="556"/>
        <v>202.49221183800623</v>
      </c>
      <c r="AC2555" s="30">
        <f t="shared" si="559"/>
        <v>-355.82554517133951</v>
      </c>
    </row>
    <row r="2556" spans="1:29" x14ac:dyDescent="0.35">
      <c r="A2556" s="5">
        <f>A2555+1</f>
        <v>45445</v>
      </c>
      <c r="B2556" s="1">
        <v>2</v>
      </c>
      <c r="C2556" s="6">
        <v>0</v>
      </c>
      <c r="D2556" s="6">
        <v>1</v>
      </c>
      <c r="E2556" s="7" t="s">
        <v>19</v>
      </c>
      <c r="F2556" s="5">
        <v>45079.347582916664</v>
      </c>
      <c r="G2556" s="1">
        <v>2</v>
      </c>
      <c r="H2556" s="5">
        <v>45078.498074166666</v>
      </c>
      <c r="I2556" s="7" t="s">
        <v>20</v>
      </c>
      <c r="J2556" s="7"/>
      <c r="K2556" s="7" t="s">
        <v>125</v>
      </c>
      <c r="L2556" s="7" t="s">
        <v>129</v>
      </c>
      <c r="M2556" s="7" t="s">
        <v>128</v>
      </c>
      <c r="N2556" s="7" t="s">
        <v>126</v>
      </c>
      <c r="O2556" s="7" t="s">
        <v>127</v>
      </c>
      <c r="P2556" s="25">
        <f t="shared" si="560"/>
        <v>2555</v>
      </c>
      <c r="Q2556" s="28">
        <f t="shared" si="557"/>
        <v>45444</v>
      </c>
      <c r="R2556" s="28" t="str">
        <f t="shared" si="547"/>
        <v/>
      </c>
      <c r="S2556" s="28" t="str">
        <f t="shared" si="548"/>
        <v>OFFLINE</v>
      </c>
      <c r="T2556" s="29">
        <f t="shared" si="549"/>
        <v>3.1152647975077881E-3</v>
      </c>
      <c r="U2556" s="29">
        <f t="shared" si="558"/>
        <v>3.1152647975077881E-3</v>
      </c>
      <c r="V2556" s="30">
        <f t="shared" si="550"/>
        <v>0</v>
      </c>
      <c r="W2556" s="30">
        <f t="shared" si="551"/>
        <v>0</v>
      </c>
      <c r="X2556" s="30">
        <f t="shared" si="552"/>
        <v>0</v>
      </c>
      <c r="Y2556" s="30">
        <f t="shared" si="553"/>
        <v>0</v>
      </c>
      <c r="Z2556" s="30">
        <f t="shared" si="554"/>
        <v>153.33333333333331</v>
      </c>
      <c r="AA2556" s="30">
        <f t="shared" si="555"/>
        <v>0</v>
      </c>
      <c r="AB2556" s="30">
        <f t="shared" si="556"/>
        <v>202.49221183800623</v>
      </c>
      <c r="AC2556" s="30">
        <f t="shared" si="559"/>
        <v>-355.82554517133951</v>
      </c>
    </row>
    <row r="2557" spans="1:29" x14ac:dyDescent="0.35">
      <c r="A2557" s="5">
        <f t="shared" ref="A2557:A2620" si="562">A2556+1</f>
        <v>45446</v>
      </c>
      <c r="B2557" s="1">
        <v>2</v>
      </c>
      <c r="C2557" s="6">
        <v>0</v>
      </c>
      <c r="D2557" s="6">
        <v>1</v>
      </c>
      <c r="E2557" s="7" t="s">
        <v>19</v>
      </c>
      <c r="F2557" s="5">
        <v>45081.349567800928</v>
      </c>
      <c r="G2557" s="1">
        <v>2</v>
      </c>
      <c r="H2557" s="5">
        <v>44962.680009965276</v>
      </c>
      <c r="I2557" s="7" t="s">
        <v>20</v>
      </c>
      <c r="J2557" s="7"/>
      <c r="K2557" s="7" t="s">
        <v>125</v>
      </c>
      <c r="L2557" s="7" t="s">
        <v>129</v>
      </c>
      <c r="M2557" s="7" t="s">
        <v>128</v>
      </c>
      <c r="N2557" s="7" t="s">
        <v>126</v>
      </c>
      <c r="O2557" s="7" t="s">
        <v>127</v>
      </c>
      <c r="P2557" s="25">
        <f t="shared" si="560"/>
        <v>2556</v>
      </c>
      <c r="Q2557" s="28">
        <f t="shared" si="557"/>
        <v>45444</v>
      </c>
      <c r="R2557" s="28" t="str">
        <f t="shared" si="547"/>
        <v/>
      </c>
      <c r="S2557" s="28" t="str">
        <f t="shared" si="548"/>
        <v>OFFLINE</v>
      </c>
      <c r="T2557" s="29">
        <f t="shared" si="549"/>
        <v>3.1152647975077881E-3</v>
      </c>
      <c r="U2557" s="29">
        <f t="shared" si="558"/>
        <v>3.1152647975077881E-3</v>
      </c>
      <c r="V2557" s="30">
        <f t="shared" si="550"/>
        <v>0</v>
      </c>
      <c r="W2557" s="30">
        <f t="shared" si="551"/>
        <v>0</v>
      </c>
      <c r="X2557" s="30">
        <f t="shared" si="552"/>
        <v>0</v>
      </c>
      <c r="Y2557" s="30">
        <f t="shared" si="553"/>
        <v>0</v>
      </c>
      <c r="Z2557" s="30">
        <f t="shared" si="554"/>
        <v>153.33333333333331</v>
      </c>
      <c r="AA2557" s="30">
        <f t="shared" si="555"/>
        <v>0</v>
      </c>
      <c r="AB2557" s="30">
        <f t="shared" si="556"/>
        <v>202.49221183800623</v>
      </c>
      <c r="AC2557" s="30">
        <f t="shared" si="559"/>
        <v>-355.82554517133951</v>
      </c>
    </row>
    <row r="2558" spans="1:29" x14ac:dyDescent="0.35">
      <c r="A2558" s="5">
        <f t="shared" si="562"/>
        <v>45447</v>
      </c>
      <c r="B2558" s="1">
        <v>2</v>
      </c>
      <c r="C2558" s="6">
        <v>0</v>
      </c>
      <c r="D2558" s="6">
        <v>1</v>
      </c>
      <c r="E2558" s="7" t="s">
        <v>19</v>
      </c>
      <c r="F2558" s="5">
        <v>45081.371120393516</v>
      </c>
      <c r="G2558" s="1">
        <v>2</v>
      </c>
      <c r="H2558" s="5">
        <v>45043.67653409722</v>
      </c>
      <c r="I2558" s="7" t="s">
        <v>20</v>
      </c>
      <c r="J2558" s="7"/>
      <c r="K2558" s="7" t="s">
        <v>125</v>
      </c>
      <c r="L2558" s="7" t="s">
        <v>129</v>
      </c>
      <c r="M2558" s="7" t="s">
        <v>128</v>
      </c>
      <c r="N2558" s="7" t="s">
        <v>126</v>
      </c>
      <c r="O2558" s="7" t="s">
        <v>127</v>
      </c>
      <c r="P2558" s="25">
        <f t="shared" si="560"/>
        <v>2557</v>
      </c>
      <c r="Q2558" s="28">
        <f t="shared" si="557"/>
        <v>45444</v>
      </c>
      <c r="R2558" s="28" t="str">
        <f t="shared" si="547"/>
        <v/>
      </c>
      <c r="S2558" s="28" t="str">
        <f t="shared" si="548"/>
        <v>OFFLINE</v>
      </c>
      <c r="T2558" s="29">
        <f t="shared" si="549"/>
        <v>3.1152647975077881E-3</v>
      </c>
      <c r="U2558" s="29">
        <f t="shared" si="558"/>
        <v>3.1152647975077881E-3</v>
      </c>
      <c r="V2558" s="30">
        <f t="shared" si="550"/>
        <v>0</v>
      </c>
      <c r="W2558" s="30">
        <f t="shared" si="551"/>
        <v>0</v>
      </c>
      <c r="X2558" s="30">
        <f t="shared" si="552"/>
        <v>0</v>
      </c>
      <c r="Y2558" s="30">
        <f t="shared" si="553"/>
        <v>0</v>
      </c>
      <c r="Z2558" s="30">
        <f t="shared" si="554"/>
        <v>153.33333333333331</v>
      </c>
      <c r="AA2558" s="30">
        <f t="shared" si="555"/>
        <v>0</v>
      </c>
      <c r="AB2558" s="30">
        <f t="shared" si="556"/>
        <v>202.49221183800623</v>
      </c>
      <c r="AC2558" s="30">
        <f t="shared" si="559"/>
        <v>-355.82554517133951</v>
      </c>
    </row>
    <row r="2559" spans="1:29" x14ac:dyDescent="0.35">
      <c r="A2559" s="5">
        <f t="shared" si="562"/>
        <v>45448</v>
      </c>
      <c r="B2559" s="1">
        <v>2</v>
      </c>
      <c r="C2559" s="6">
        <v>0</v>
      </c>
      <c r="D2559" s="6">
        <v>1</v>
      </c>
      <c r="E2559" s="7" t="s">
        <v>19</v>
      </c>
      <c r="F2559" s="5">
        <v>45079.375</v>
      </c>
      <c r="G2559" s="1">
        <v>2</v>
      </c>
      <c r="H2559" s="5">
        <v>45068.553607094909</v>
      </c>
      <c r="I2559" s="7" t="s">
        <v>20</v>
      </c>
      <c r="J2559" s="7"/>
      <c r="K2559" s="7" t="s">
        <v>125</v>
      </c>
      <c r="L2559" s="7" t="s">
        <v>129</v>
      </c>
      <c r="M2559" s="7" t="s">
        <v>128</v>
      </c>
      <c r="N2559" s="7" t="s">
        <v>126</v>
      </c>
      <c r="O2559" s="7" t="s">
        <v>127</v>
      </c>
      <c r="P2559" s="25">
        <f t="shared" si="560"/>
        <v>2558</v>
      </c>
      <c r="Q2559" s="28">
        <f t="shared" si="557"/>
        <v>45444</v>
      </c>
      <c r="R2559" s="28" t="str">
        <f t="shared" si="547"/>
        <v/>
      </c>
      <c r="S2559" s="28" t="str">
        <f t="shared" si="548"/>
        <v>OFFLINE</v>
      </c>
      <c r="T2559" s="29">
        <f t="shared" si="549"/>
        <v>3.1152647975077881E-3</v>
      </c>
      <c r="U2559" s="29">
        <f t="shared" si="558"/>
        <v>3.1152647975077881E-3</v>
      </c>
      <c r="V2559" s="30">
        <f t="shared" si="550"/>
        <v>0</v>
      </c>
      <c r="W2559" s="30">
        <f t="shared" si="551"/>
        <v>0</v>
      </c>
      <c r="X2559" s="30">
        <f t="shared" si="552"/>
        <v>0</v>
      </c>
      <c r="Y2559" s="30">
        <f t="shared" si="553"/>
        <v>0</v>
      </c>
      <c r="Z2559" s="30">
        <f t="shared" si="554"/>
        <v>153.33333333333331</v>
      </c>
      <c r="AA2559" s="30">
        <f t="shared" si="555"/>
        <v>0</v>
      </c>
      <c r="AB2559" s="30">
        <f t="shared" si="556"/>
        <v>202.49221183800623</v>
      </c>
      <c r="AC2559" s="30">
        <f t="shared" si="559"/>
        <v>-355.82554517133951</v>
      </c>
    </row>
    <row r="2560" spans="1:29" x14ac:dyDescent="0.35">
      <c r="A2560" s="5">
        <f t="shared" si="562"/>
        <v>45449</v>
      </c>
      <c r="B2560" s="1">
        <v>2</v>
      </c>
      <c r="C2560" s="6">
        <v>0</v>
      </c>
      <c r="D2560" s="6">
        <v>1</v>
      </c>
      <c r="E2560" s="7" t="s">
        <v>19</v>
      </c>
      <c r="F2560" s="5">
        <v>45079.401627673615</v>
      </c>
      <c r="G2560" s="1">
        <v>2</v>
      </c>
      <c r="H2560" s="5">
        <v>45064.686252372689</v>
      </c>
      <c r="I2560" s="7" t="s">
        <v>20</v>
      </c>
      <c r="J2560" s="7"/>
      <c r="K2560" s="7" t="s">
        <v>125</v>
      </c>
      <c r="L2560" s="7" t="s">
        <v>129</v>
      </c>
      <c r="M2560" s="7" t="s">
        <v>128</v>
      </c>
      <c r="N2560" s="7" t="s">
        <v>126</v>
      </c>
      <c r="O2560" s="7" t="s">
        <v>127</v>
      </c>
      <c r="P2560" s="25">
        <f t="shared" si="560"/>
        <v>2559</v>
      </c>
      <c r="Q2560" s="28">
        <f t="shared" si="557"/>
        <v>45444</v>
      </c>
      <c r="R2560" s="28" t="str">
        <f t="shared" si="547"/>
        <v/>
      </c>
      <c r="S2560" s="28" t="str">
        <f t="shared" si="548"/>
        <v>OFFLINE</v>
      </c>
      <c r="T2560" s="29">
        <f t="shared" si="549"/>
        <v>3.1152647975077881E-3</v>
      </c>
      <c r="U2560" s="29">
        <f t="shared" si="558"/>
        <v>3.1152647975077881E-3</v>
      </c>
      <c r="V2560" s="30">
        <f t="shared" si="550"/>
        <v>0</v>
      </c>
      <c r="W2560" s="30">
        <f t="shared" si="551"/>
        <v>0</v>
      </c>
      <c r="X2560" s="30">
        <f t="shared" si="552"/>
        <v>0</v>
      </c>
      <c r="Y2560" s="30">
        <f t="shared" si="553"/>
        <v>0</v>
      </c>
      <c r="Z2560" s="30">
        <f t="shared" si="554"/>
        <v>153.33333333333331</v>
      </c>
      <c r="AA2560" s="30">
        <f t="shared" si="555"/>
        <v>0</v>
      </c>
      <c r="AB2560" s="30">
        <f t="shared" si="556"/>
        <v>202.49221183800623</v>
      </c>
      <c r="AC2560" s="30">
        <f t="shared" si="559"/>
        <v>-355.82554517133951</v>
      </c>
    </row>
    <row r="2561" spans="1:29" x14ac:dyDescent="0.35">
      <c r="A2561" s="5">
        <f t="shared" si="562"/>
        <v>45450</v>
      </c>
      <c r="B2561" s="1">
        <v>2</v>
      </c>
      <c r="C2561" s="6">
        <v>0</v>
      </c>
      <c r="D2561" s="6">
        <v>1</v>
      </c>
      <c r="E2561" s="7" t="s">
        <v>19</v>
      </c>
      <c r="F2561" s="5">
        <v>45080.283119814812</v>
      </c>
      <c r="G2561" s="1">
        <v>2</v>
      </c>
      <c r="H2561" s="5">
        <v>44949.197698356482</v>
      </c>
      <c r="I2561" s="7" t="s">
        <v>20</v>
      </c>
      <c r="J2561" s="7"/>
      <c r="K2561" s="7" t="s">
        <v>125</v>
      </c>
      <c r="L2561" s="7" t="s">
        <v>129</v>
      </c>
      <c r="M2561" s="7" t="s">
        <v>128</v>
      </c>
      <c r="N2561" s="7" t="s">
        <v>126</v>
      </c>
      <c r="O2561" s="7" t="s">
        <v>127</v>
      </c>
      <c r="P2561" s="25">
        <f t="shared" si="560"/>
        <v>2560</v>
      </c>
      <c r="Q2561" s="28">
        <f t="shared" si="557"/>
        <v>45444</v>
      </c>
      <c r="R2561" s="28" t="str">
        <f t="shared" si="547"/>
        <v/>
      </c>
      <c r="S2561" s="28" t="str">
        <f t="shared" si="548"/>
        <v>OFFLINE</v>
      </c>
      <c r="T2561" s="29">
        <f t="shared" si="549"/>
        <v>3.1152647975077881E-3</v>
      </c>
      <c r="U2561" s="29">
        <f t="shared" si="558"/>
        <v>3.1152647975077881E-3</v>
      </c>
      <c r="V2561" s="30">
        <f t="shared" si="550"/>
        <v>0</v>
      </c>
      <c r="W2561" s="30">
        <f t="shared" si="551"/>
        <v>0</v>
      </c>
      <c r="X2561" s="30">
        <f t="shared" si="552"/>
        <v>0</v>
      </c>
      <c r="Y2561" s="30">
        <f t="shared" si="553"/>
        <v>0</v>
      </c>
      <c r="Z2561" s="30">
        <f t="shared" si="554"/>
        <v>153.33333333333331</v>
      </c>
      <c r="AA2561" s="30">
        <f t="shared" si="555"/>
        <v>0</v>
      </c>
      <c r="AB2561" s="30">
        <f t="shared" si="556"/>
        <v>202.49221183800623</v>
      </c>
      <c r="AC2561" s="30">
        <f t="shared" si="559"/>
        <v>-355.82554517133951</v>
      </c>
    </row>
    <row r="2562" spans="1:29" x14ac:dyDescent="0.35">
      <c r="A2562" s="5">
        <f t="shared" si="562"/>
        <v>45451</v>
      </c>
      <c r="B2562" s="1">
        <v>2</v>
      </c>
      <c r="C2562" s="6">
        <v>0</v>
      </c>
      <c r="D2562" s="6">
        <v>1</v>
      </c>
      <c r="E2562" s="7" t="s">
        <v>19</v>
      </c>
      <c r="F2562" s="5">
        <v>45079.434776898146</v>
      </c>
      <c r="G2562" s="1">
        <v>2</v>
      </c>
      <c r="H2562" s="5">
        <v>45068.448042812503</v>
      </c>
      <c r="I2562" s="7" t="s">
        <v>20</v>
      </c>
      <c r="J2562" s="7"/>
      <c r="K2562" s="7" t="s">
        <v>125</v>
      </c>
      <c r="L2562" s="7" t="s">
        <v>129</v>
      </c>
      <c r="M2562" s="7" t="s">
        <v>128</v>
      </c>
      <c r="N2562" s="7" t="s">
        <v>126</v>
      </c>
      <c r="O2562" s="7" t="s">
        <v>127</v>
      </c>
      <c r="P2562" s="25">
        <f t="shared" si="560"/>
        <v>2561</v>
      </c>
      <c r="Q2562" s="28">
        <f t="shared" si="557"/>
        <v>45444</v>
      </c>
      <c r="R2562" s="28" t="str">
        <f t="shared" ref="R2562:R2626" si="563">IFERROR(VLOOKUP($M2562,rate_mapping,2,FALSE),"")</f>
        <v/>
      </c>
      <c r="S2562" s="28" t="str">
        <f t="shared" ref="S2562:S2626" si="564">IFERROR(VLOOKUP($O2562,source_mapping,2,FALSE),"")</f>
        <v>OFFLINE</v>
      </c>
      <c r="T2562" s="29">
        <f t="shared" ref="T2562:T2626" si="565">IFERROR($B2562/SUMIFS($B:$B,$L:$L,$L2562,$Q:$Q,$Q2562),0)</f>
        <v>3.1152647975077881E-3</v>
      </c>
      <c r="U2562" s="29">
        <f t="shared" si="558"/>
        <v>3.1152647975077881E-3</v>
      </c>
      <c r="V2562" s="30">
        <f t="shared" ref="V2562:V2626" si="566">MAX(IFERROR(VLOOKUP($S2562,channel_code_cost,3,FALSE)*$C2562,0),IFERROR(VLOOKUP($R2562,rate_code_cost,3,FALSE)*$C2562,0))</f>
        <v>0</v>
      </c>
      <c r="W2562" s="30">
        <f t="shared" ref="W2562:W2626" si="567">MAX(IFERROR(VLOOKUP($S2562,channel_code_cost,2,FALSE)*$D2562,0),IFERROR(VLOOKUP($R2562,rate_code_cost,2,FALSE)*$D2562,0))</f>
        <v>0</v>
      </c>
      <c r="X2562" s="30">
        <f t="shared" ref="X2562:X2626" si="568">MAX(IFERROR(VLOOKUP($S2562,channel_code_cost,4,FALSE)*$C2562,0),IFERROR(VLOOKUP($R2562,rate_code_cost,4,FALSE)*$C2562,0))</f>
        <v>0</v>
      </c>
      <c r="Y2562" s="30">
        <f t="shared" ref="Y2562:Y2626" si="569">MAX(IFERROR(VLOOKUP($S2562,channel_code_cost,5,FALSE)*$C2562,0),IFERROR(VLOOKUP($R2562,rate_code_cost,5,FALSE)*$C2562,0))</f>
        <v>0</v>
      </c>
      <c r="Z2562" s="30">
        <f t="shared" ref="Z2562:Z2626" si="570">hk_departure_cost+(($B2562-1)*hk_stay_cost)</f>
        <v>153.33333333333331</v>
      </c>
      <c r="AA2562" s="30">
        <f t="shared" ref="AA2562:AA2626" si="571">IFERROR(VLOOKUP($S2562,channel_code_cost,6,FALSE)*$U2562,0)</f>
        <v>0</v>
      </c>
      <c r="AB2562" s="30">
        <f t="shared" ref="AB2562:AB2626" si="572">IFERROR(VLOOKUP($L2562,segment_p_cost,2,FALSE)*$T2562,0)</f>
        <v>202.49221183800623</v>
      </c>
      <c r="AC2562" s="30">
        <f t="shared" si="559"/>
        <v>-355.82554517133951</v>
      </c>
    </row>
    <row r="2563" spans="1:29" x14ac:dyDescent="0.35">
      <c r="A2563" s="5">
        <f t="shared" si="562"/>
        <v>45452</v>
      </c>
      <c r="B2563" s="1">
        <v>2</v>
      </c>
      <c r="C2563" s="6">
        <v>0</v>
      </c>
      <c r="D2563" s="6">
        <v>1</v>
      </c>
      <c r="E2563" s="7" t="s">
        <v>19</v>
      </c>
      <c r="F2563" s="5">
        <v>45079.457064560185</v>
      </c>
      <c r="G2563" s="1">
        <v>2</v>
      </c>
      <c r="H2563" s="5">
        <v>45077.626882812503</v>
      </c>
      <c r="I2563" s="7" t="s">
        <v>41</v>
      </c>
      <c r="J2563" s="7"/>
      <c r="K2563" s="7" t="s">
        <v>125</v>
      </c>
      <c r="L2563" s="7" t="s">
        <v>129</v>
      </c>
      <c r="M2563" s="7" t="s">
        <v>128</v>
      </c>
      <c r="N2563" s="7" t="s">
        <v>126</v>
      </c>
      <c r="O2563" s="7" t="s">
        <v>127</v>
      </c>
      <c r="P2563" s="25">
        <f t="shared" si="560"/>
        <v>2562</v>
      </c>
      <c r="Q2563" s="28">
        <f t="shared" ref="Q2563:Q2626" si="573">DATE(YEAR($A2563),MONTH($A2563),1)</f>
        <v>45444</v>
      </c>
      <c r="R2563" s="28" t="str">
        <f t="shared" si="563"/>
        <v/>
      </c>
      <c r="S2563" s="28" t="str">
        <f t="shared" si="564"/>
        <v>OFFLINE</v>
      </c>
      <c r="T2563" s="29">
        <f t="shared" si="565"/>
        <v>3.1152647975077881E-3</v>
      </c>
      <c r="U2563" s="29">
        <f t="shared" ref="U2563:U2626" si="574">IFERROR($B2563/SUMIFS($B:$B,$L:$L,$L2563,$Q:$Q,$Q2563),0)</f>
        <v>3.1152647975077881E-3</v>
      </c>
      <c r="V2563" s="30">
        <f t="shared" si="566"/>
        <v>0</v>
      </c>
      <c r="W2563" s="30">
        <f t="shared" si="567"/>
        <v>0</v>
      </c>
      <c r="X2563" s="30">
        <f t="shared" si="568"/>
        <v>0</v>
      </c>
      <c r="Y2563" s="30">
        <f t="shared" si="569"/>
        <v>0</v>
      </c>
      <c r="Z2563" s="30">
        <f t="shared" si="570"/>
        <v>153.33333333333331</v>
      </c>
      <c r="AA2563" s="30">
        <f t="shared" si="571"/>
        <v>0</v>
      </c>
      <c r="AB2563" s="30">
        <f t="shared" si="572"/>
        <v>202.49221183800623</v>
      </c>
      <c r="AC2563" s="30">
        <f t="shared" ref="AC2563:AC2626" si="575">C2563-SUM(V2563:AB2563)</f>
        <v>-355.82554517133951</v>
      </c>
    </row>
    <row r="2564" spans="1:29" x14ac:dyDescent="0.35">
      <c r="A2564" s="5">
        <f t="shared" si="562"/>
        <v>45453</v>
      </c>
      <c r="B2564" s="1">
        <v>2</v>
      </c>
      <c r="C2564" s="6">
        <v>0</v>
      </c>
      <c r="D2564" s="6">
        <v>1</v>
      </c>
      <c r="E2564" s="7" t="s">
        <v>19</v>
      </c>
      <c r="F2564" s="5">
        <v>45080.208333333336</v>
      </c>
      <c r="G2564" s="1">
        <v>2</v>
      </c>
      <c r="H2564" s="5">
        <v>45078.472319398148</v>
      </c>
      <c r="I2564" s="7" t="s">
        <v>42</v>
      </c>
      <c r="J2564" s="7"/>
      <c r="K2564" s="7" t="s">
        <v>125</v>
      </c>
      <c r="L2564" s="7" t="s">
        <v>129</v>
      </c>
      <c r="M2564" s="7" t="s">
        <v>128</v>
      </c>
      <c r="N2564" s="7" t="s">
        <v>126</v>
      </c>
      <c r="O2564" s="7" t="s">
        <v>127</v>
      </c>
      <c r="P2564" s="25">
        <f t="shared" ref="P2564:P2626" si="576">P2563+1</f>
        <v>2563</v>
      </c>
      <c r="Q2564" s="28">
        <f t="shared" si="573"/>
        <v>45444</v>
      </c>
      <c r="R2564" s="28" t="str">
        <f t="shared" si="563"/>
        <v/>
      </c>
      <c r="S2564" s="28" t="str">
        <f t="shared" si="564"/>
        <v>OFFLINE</v>
      </c>
      <c r="T2564" s="29">
        <f t="shared" si="565"/>
        <v>3.1152647975077881E-3</v>
      </c>
      <c r="U2564" s="29">
        <f t="shared" si="574"/>
        <v>3.1152647975077881E-3</v>
      </c>
      <c r="V2564" s="30">
        <f t="shared" si="566"/>
        <v>0</v>
      </c>
      <c r="W2564" s="30">
        <f t="shared" si="567"/>
        <v>0</v>
      </c>
      <c r="X2564" s="30">
        <f t="shared" si="568"/>
        <v>0</v>
      </c>
      <c r="Y2564" s="30">
        <f t="shared" si="569"/>
        <v>0</v>
      </c>
      <c r="Z2564" s="30">
        <f t="shared" si="570"/>
        <v>153.33333333333331</v>
      </c>
      <c r="AA2564" s="30">
        <f t="shared" si="571"/>
        <v>0</v>
      </c>
      <c r="AB2564" s="30">
        <f t="shared" si="572"/>
        <v>202.49221183800623</v>
      </c>
      <c r="AC2564" s="30">
        <f t="shared" si="575"/>
        <v>-355.82554517133951</v>
      </c>
    </row>
    <row r="2565" spans="1:29" x14ac:dyDescent="0.35">
      <c r="A2565" s="5">
        <f t="shared" si="562"/>
        <v>45454</v>
      </c>
      <c r="B2565" s="1">
        <v>2</v>
      </c>
      <c r="C2565" s="6">
        <v>0</v>
      </c>
      <c r="D2565" s="6">
        <v>1</v>
      </c>
      <c r="E2565" s="7" t="s">
        <v>19</v>
      </c>
      <c r="F2565" s="5">
        <v>45081.373248055555</v>
      </c>
      <c r="G2565" s="1">
        <v>2</v>
      </c>
      <c r="H2565" s="5">
        <v>45026.024161666668</v>
      </c>
      <c r="I2565" s="7" t="s">
        <v>44</v>
      </c>
      <c r="J2565" s="7"/>
      <c r="K2565" s="7" t="s">
        <v>125</v>
      </c>
      <c r="L2565" s="7" t="s">
        <v>129</v>
      </c>
      <c r="M2565" s="7" t="s">
        <v>128</v>
      </c>
      <c r="N2565" s="7" t="s">
        <v>126</v>
      </c>
      <c r="O2565" s="7" t="s">
        <v>127</v>
      </c>
      <c r="P2565" s="25">
        <f t="shared" si="576"/>
        <v>2564</v>
      </c>
      <c r="Q2565" s="28">
        <f t="shared" si="573"/>
        <v>45444</v>
      </c>
      <c r="R2565" s="28" t="str">
        <f t="shared" si="563"/>
        <v/>
      </c>
      <c r="S2565" s="28" t="str">
        <f t="shared" si="564"/>
        <v>OFFLINE</v>
      </c>
      <c r="T2565" s="29">
        <f t="shared" si="565"/>
        <v>3.1152647975077881E-3</v>
      </c>
      <c r="U2565" s="29">
        <f t="shared" si="574"/>
        <v>3.1152647975077881E-3</v>
      </c>
      <c r="V2565" s="30">
        <f t="shared" si="566"/>
        <v>0</v>
      </c>
      <c r="W2565" s="30">
        <f t="shared" si="567"/>
        <v>0</v>
      </c>
      <c r="X2565" s="30">
        <f t="shared" si="568"/>
        <v>0</v>
      </c>
      <c r="Y2565" s="30">
        <f t="shared" si="569"/>
        <v>0</v>
      </c>
      <c r="Z2565" s="30">
        <f t="shared" si="570"/>
        <v>153.33333333333331</v>
      </c>
      <c r="AA2565" s="30">
        <f t="shared" si="571"/>
        <v>0</v>
      </c>
      <c r="AB2565" s="30">
        <f t="shared" si="572"/>
        <v>202.49221183800623</v>
      </c>
      <c r="AC2565" s="30">
        <f t="shared" si="575"/>
        <v>-355.82554517133951</v>
      </c>
    </row>
    <row r="2566" spans="1:29" x14ac:dyDescent="0.35">
      <c r="A2566" s="5">
        <f t="shared" si="562"/>
        <v>45455</v>
      </c>
      <c r="B2566" s="1">
        <v>2</v>
      </c>
      <c r="C2566" s="6">
        <v>0</v>
      </c>
      <c r="D2566" s="6">
        <v>1</v>
      </c>
      <c r="E2566" s="7" t="s">
        <v>19</v>
      </c>
      <c r="F2566" s="5">
        <v>45079.434977164354</v>
      </c>
      <c r="G2566" s="1">
        <v>2</v>
      </c>
      <c r="H2566" s="5">
        <v>45078.574109340276</v>
      </c>
      <c r="I2566" s="7" t="s">
        <v>44</v>
      </c>
      <c r="J2566" s="7"/>
      <c r="K2566" s="7" t="s">
        <v>125</v>
      </c>
      <c r="L2566" s="7" t="s">
        <v>129</v>
      </c>
      <c r="M2566" s="7" t="s">
        <v>128</v>
      </c>
      <c r="N2566" s="7" t="s">
        <v>126</v>
      </c>
      <c r="O2566" s="7" t="s">
        <v>127</v>
      </c>
      <c r="P2566" s="25">
        <f t="shared" si="576"/>
        <v>2565</v>
      </c>
      <c r="Q2566" s="28">
        <f t="shared" si="573"/>
        <v>45444</v>
      </c>
      <c r="R2566" s="28" t="str">
        <f t="shared" si="563"/>
        <v/>
      </c>
      <c r="S2566" s="28" t="str">
        <f t="shared" si="564"/>
        <v>OFFLINE</v>
      </c>
      <c r="T2566" s="29">
        <f t="shared" si="565"/>
        <v>3.1152647975077881E-3</v>
      </c>
      <c r="U2566" s="29">
        <f t="shared" si="574"/>
        <v>3.1152647975077881E-3</v>
      </c>
      <c r="V2566" s="30">
        <f t="shared" si="566"/>
        <v>0</v>
      </c>
      <c r="W2566" s="30">
        <f t="shared" si="567"/>
        <v>0</v>
      </c>
      <c r="X2566" s="30">
        <f t="shared" si="568"/>
        <v>0</v>
      </c>
      <c r="Y2566" s="30">
        <f t="shared" si="569"/>
        <v>0</v>
      </c>
      <c r="Z2566" s="30">
        <f t="shared" si="570"/>
        <v>153.33333333333331</v>
      </c>
      <c r="AA2566" s="30">
        <f t="shared" si="571"/>
        <v>0</v>
      </c>
      <c r="AB2566" s="30">
        <f t="shared" si="572"/>
        <v>202.49221183800623</v>
      </c>
      <c r="AC2566" s="30">
        <f t="shared" si="575"/>
        <v>-355.82554517133951</v>
      </c>
    </row>
    <row r="2567" spans="1:29" x14ac:dyDescent="0.35">
      <c r="A2567" s="5">
        <f t="shared" si="562"/>
        <v>45456</v>
      </c>
      <c r="B2567" s="1">
        <v>2</v>
      </c>
      <c r="C2567" s="6">
        <v>0</v>
      </c>
      <c r="D2567" s="6">
        <v>1</v>
      </c>
      <c r="E2567" s="7" t="s">
        <v>19</v>
      </c>
      <c r="F2567" s="5">
        <v>45080.389818460651</v>
      </c>
      <c r="G2567" s="1">
        <v>2</v>
      </c>
      <c r="H2567" s="5">
        <v>45035.331035659721</v>
      </c>
      <c r="I2567" s="7" t="s">
        <v>48</v>
      </c>
      <c r="J2567" s="7"/>
      <c r="K2567" s="7" t="s">
        <v>125</v>
      </c>
      <c r="L2567" s="7" t="s">
        <v>129</v>
      </c>
      <c r="M2567" s="7" t="s">
        <v>128</v>
      </c>
      <c r="N2567" s="7" t="s">
        <v>126</v>
      </c>
      <c r="O2567" s="7" t="s">
        <v>127</v>
      </c>
      <c r="P2567" s="25">
        <f t="shared" si="576"/>
        <v>2566</v>
      </c>
      <c r="Q2567" s="28">
        <f t="shared" si="573"/>
        <v>45444</v>
      </c>
      <c r="R2567" s="28" t="str">
        <f t="shared" si="563"/>
        <v/>
      </c>
      <c r="S2567" s="28" t="str">
        <f t="shared" si="564"/>
        <v>OFFLINE</v>
      </c>
      <c r="T2567" s="29">
        <f t="shared" si="565"/>
        <v>3.1152647975077881E-3</v>
      </c>
      <c r="U2567" s="29">
        <f t="shared" si="574"/>
        <v>3.1152647975077881E-3</v>
      </c>
      <c r="V2567" s="30">
        <f t="shared" si="566"/>
        <v>0</v>
      </c>
      <c r="W2567" s="30">
        <f t="shared" si="567"/>
        <v>0</v>
      </c>
      <c r="X2567" s="30">
        <f t="shared" si="568"/>
        <v>0</v>
      </c>
      <c r="Y2567" s="30">
        <f t="shared" si="569"/>
        <v>0</v>
      </c>
      <c r="Z2567" s="30">
        <f t="shared" si="570"/>
        <v>153.33333333333331</v>
      </c>
      <c r="AA2567" s="30">
        <f t="shared" si="571"/>
        <v>0</v>
      </c>
      <c r="AB2567" s="30">
        <f t="shared" si="572"/>
        <v>202.49221183800623</v>
      </c>
      <c r="AC2567" s="30">
        <f t="shared" si="575"/>
        <v>-355.82554517133951</v>
      </c>
    </row>
    <row r="2568" spans="1:29" x14ac:dyDescent="0.35">
      <c r="A2568" s="5">
        <f t="shared" si="562"/>
        <v>45457</v>
      </c>
      <c r="B2568" s="1">
        <v>2</v>
      </c>
      <c r="C2568" s="6">
        <v>0</v>
      </c>
      <c r="D2568" s="6">
        <v>1</v>
      </c>
      <c r="E2568" s="7" t="s">
        <v>19</v>
      </c>
      <c r="F2568" s="5">
        <v>45080.458333333336</v>
      </c>
      <c r="G2568" s="1">
        <v>2</v>
      </c>
      <c r="H2568" s="5">
        <v>45025.629299502318</v>
      </c>
      <c r="I2568" s="7" t="s">
        <v>48</v>
      </c>
      <c r="J2568" s="7"/>
      <c r="K2568" s="7" t="s">
        <v>125</v>
      </c>
      <c r="L2568" s="7" t="s">
        <v>129</v>
      </c>
      <c r="M2568" s="7" t="s">
        <v>128</v>
      </c>
      <c r="N2568" s="7" t="s">
        <v>126</v>
      </c>
      <c r="O2568" s="7" t="s">
        <v>127</v>
      </c>
      <c r="P2568" s="25">
        <f t="shared" si="576"/>
        <v>2567</v>
      </c>
      <c r="Q2568" s="28">
        <f t="shared" si="573"/>
        <v>45444</v>
      </c>
      <c r="R2568" s="28" t="str">
        <f t="shared" si="563"/>
        <v/>
      </c>
      <c r="S2568" s="28" t="str">
        <f t="shared" si="564"/>
        <v>OFFLINE</v>
      </c>
      <c r="T2568" s="29">
        <f t="shared" si="565"/>
        <v>3.1152647975077881E-3</v>
      </c>
      <c r="U2568" s="29">
        <f t="shared" si="574"/>
        <v>3.1152647975077881E-3</v>
      </c>
      <c r="V2568" s="30">
        <f t="shared" si="566"/>
        <v>0</v>
      </c>
      <c r="W2568" s="30">
        <f t="shared" si="567"/>
        <v>0</v>
      </c>
      <c r="X2568" s="30">
        <f t="shared" si="568"/>
        <v>0</v>
      </c>
      <c r="Y2568" s="30">
        <f t="shared" si="569"/>
        <v>0</v>
      </c>
      <c r="Z2568" s="30">
        <f t="shared" si="570"/>
        <v>153.33333333333331</v>
      </c>
      <c r="AA2568" s="30">
        <f t="shared" si="571"/>
        <v>0</v>
      </c>
      <c r="AB2568" s="30">
        <f t="shared" si="572"/>
        <v>202.49221183800623</v>
      </c>
      <c r="AC2568" s="30">
        <f t="shared" si="575"/>
        <v>-355.82554517133951</v>
      </c>
    </row>
    <row r="2569" spans="1:29" x14ac:dyDescent="0.35">
      <c r="A2569" s="5">
        <f t="shared" si="562"/>
        <v>45458</v>
      </c>
      <c r="B2569" s="1">
        <v>2</v>
      </c>
      <c r="C2569" s="6">
        <v>0</v>
      </c>
      <c r="D2569" s="6">
        <v>1</v>
      </c>
      <c r="E2569" s="7" t="s">
        <v>19</v>
      </c>
      <c r="F2569" s="5">
        <v>45079.375</v>
      </c>
      <c r="G2569" s="1">
        <v>2</v>
      </c>
      <c r="H2569" s="5">
        <v>45075.724461319442</v>
      </c>
      <c r="I2569" s="7" t="s">
        <v>49</v>
      </c>
      <c r="J2569" s="7"/>
      <c r="K2569" s="7" t="s">
        <v>125</v>
      </c>
      <c r="L2569" s="7" t="s">
        <v>129</v>
      </c>
      <c r="M2569" s="7" t="s">
        <v>128</v>
      </c>
      <c r="N2569" s="7" t="s">
        <v>126</v>
      </c>
      <c r="O2569" s="7" t="s">
        <v>127</v>
      </c>
      <c r="P2569" s="25">
        <f t="shared" si="576"/>
        <v>2568</v>
      </c>
      <c r="Q2569" s="28">
        <f t="shared" si="573"/>
        <v>45444</v>
      </c>
      <c r="R2569" s="28" t="str">
        <f t="shared" si="563"/>
        <v/>
      </c>
      <c r="S2569" s="28" t="str">
        <f t="shared" si="564"/>
        <v>OFFLINE</v>
      </c>
      <c r="T2569" s="29">
        <f t="shared" si="565"/>
        <v>3.1152647975077881E-3</v>
      </c>
      <c r="U2569" s="29">
        <f t="shared" si="574"/>
        <v>3.1152647975077881E-3</v>
      </c>
      <c r="V2569" s="30">
        <f t="shared" si="566"/>
        <v>0</v>
      </c>
      <c r="W2569" s="30">
        <f t="shared" si="567"/>
        <v>0</v>
      </c>
      <c r="X2569" s="30">
        <f t="shared" si="568"/>
        <v>0</v>
      </c>
      <c r="Y2569" s="30">
        <f t="shared" si="569"/>
        <v>0</v>
      </c>
      <c r="Z2569" s="30">
        <f t="shared" si="570"/>
        <v>153.33333333333331</v>
      </c>
      <c r="AA2569" s="30">
        <f t="shared" si="571"/>
        <v>0</v>
      </c>
      <c r="AB2569" s="30">
        <f t="shared" si="572"/>
        <v>202.49221183800623</v>
      </c>
      <c r="AC2569" s="30">
        <f t="shared" si="575"/>
        <v>-355.82554517133951</v>
      </c>
    </row>
    <row r="2570" spans="1:29" x14ac:dyDescent="0.35">
      <c r="A2570" s="5">
        <f t="shared" si="562"/>
        <v>45459</v>
      </c>
      <c r="B2570" s="1">
        <v>2</v>
      </c>
      <c r="C2570" s="6">
        <v>0</v>
      </c>
      <c r="D2570" s="6">
        <v>1</v>
      </c>
      <c r="E2570" s="7" t="s">
        <v>19</v>
      </c>
      <c r="F2570" s="5">
        <v>45081.354964733793</v>
      </c>
      <c r="G2570" s="1">
        <v>2</v>
      </c>
      <c r="H2570" s="5">
        <v>45072.325475324076</v>
      </c>
      <c r="I2570" s="7" t="s">
        <v>49</v>
      </c>
      <c r="J2570" s="7"/>
      <c r="K2570" s="7" t="s">
        <v>125</v>
      </c>
      <c r="L2570" s="7" t="s">
        <v>129</v>
      </c>
      <c r="M2570" s="7" t="s">
        <v>128</v>
      </c>
      <c r="N2570" s="7" t="s">
        <v>126</v>
      </c>
      <c r="O2570" s="7" t="s">
        <v>127</v>
      </c>
      <c r="P2570" s="25">
        <f t="shared" si="576"/>
        <v>2569</v>
      </c>
      <c r="Q2570" s="28">
        <f t="shared" si="573"/>
        <v>45444</v>
      </c>
      <c r="R2570" s="28" t="str">
        <f t="shared" si="563"/>
        <v/>
      </c>
      <c r="S2570" s="28" t="str">
        <f t="shared" si="564"/>
        <v>OFFLINE</v>
      </c>
      <c r="T2570" s="29">
        <f t="shared" si="565"/>
        <v>3.1152647975077881E-3</v>
      </c>
      <c r="U2570" s="29">
        <f t="shared" si="574"/>
        <v>3.1152647975077881E-3</v>
      </c>
      <c r="V2570" s="30">
        <f t="shared" si="566"/>
        <v>0</v>
      </c>
      <c r="W2570" s="30">
        <f t="shared" si="567"/>
        <v>0</v>
      </c>
      <c r="X2570" s="30">
        <f t="shared" si="568"/>
        <v>0</v>
      </c>
      <c r="Y2570" s="30">
        <f t="shared" si="569"/>
        <v>0</v>
      </c>
      <c r="Z2570" s="30">
        <f t="shared" si="570"/>
        <v>153.33333333333331</v>
      </c>
      <c r="AA2570" s="30">
        <f t="shared" si="571"/>
        <v>0</v>
      </c>
      <c r="AB2570" s="30">
        <f t="shared" si="572"/>
        <v>202.49221183800623</v>
      </c>
      <c r="AC2570" s="30">
        <f t="shared" si="575"/>
        <v>-355.82554517133951</v>
      </c>
    </row>
    <row r="2571" spans="1:29" x14ac:dyDescent="0.35">
      <c r="A2571" s="5">
        <f t="shared" si="562"/>
        <v>45460</v>
      </c>
      <c r="B2571" s="1">
        <v>2</v>
      </c>
      <c r="C2571" s="6">
        <v>0</v>
      </c>
      <c r="D2571" s="6">
        <v>1</v>
      </c>
      <c r="E2571" s="7" t="s">
        <v>19</v>
      </c>
      <c r="F2571" s="5">
        <v>45079.347423796295</v>
      </c>
      <c r="G2571" s="1">
        <v>2</v>
      </c>
      <c r="H2571" s="5">
        <v>45071.363675601853</v>
      </c>
      <c r="I2571" s="7" t="s">
        <v>49</v>
      </c>
      <c r="J2571" s="7"/>
      <c r="K2571" s="7" t="s">
        <v>125</v>
      </c>
      <c r="L2571" s="7" t="s">
        <v>129</v>
      </c>
      <c r="M2571" s="7" t="s">
        <v>128</v>
      </c>
      <c r="N2571" s="7" t="s">
        <v>126</v>
      </c>
      <c r="O2571" s="7" t="s">
        <v>127</v>
      </c>
      <c r="P2571" s="25">
        <f t="shared" si="576"/>
        <v>2570</v>
      </c>
      <c r="Q2571" s="28">
        <f t="shared" si="573"/>
        <v>45444</v>
      </c>
      <c r="R2571" s="28" t="str">
        <f t="shared" si="563"/>
        <v/>
      </c>
      <c r="S2571" s="28" t="str">
        <f t="shared" si="564"/>
        <v>OFFLINE</v>
      </c>
      <c r="T2571" s="29">
        <f t="shared" si="565"/>
        <v>3.1152647975077881E-3</v>
      </c>
      <c r="U2571" s="29">
        <f t="shared" si="574"/>
        <v>3.1152647975077881E-3</v>
      </c>
      <c r="V2571" s="30">
        <f t="shared" si="566"/>
        <v>0</v>
      </c>
      <c r="W2571" s="30">
        <f t="shared" si="567"/>
        <v>0</v>
      </c>
      <c r="X2571" s="30">
        <f t="shared" si="568"/>
        <v>0</v>
      </c>
      <c r="Y2571" s="30">
        <f t="shared" si="569"/>
        <v>0</v>
      </c>
      <c r="Z2571" s="30">
        <f t="shared" si="570"/>
        <v>153.33333333333331</v>
      </c>
      <c r="AA2571" s="30">
        <f t="shared" si="571"/>
        <v>0</v>
      </c>
      <c r="AB2571" s="30">
        <f t="shared" si="572"/>
        <v>202.49221183800623</v>
      </c>
      <c r="AC2571" s="30">
        <f t="shared" si="575"/>
        <v>-355.82554517133951</v>
      </c>
    </row>
    <row r="2572" spans="1:29" x14ac:dyDescent="0.35">
      <c r="A2572" s="5">
        <f t="shared" si="562"/>
        <v>45461</v>
      </c>
      <c r="B2572" s="1">
        <v>2</v>
      </c>
      <c r="C2572" s="6">
        <v>0</v>
      </c>
      <c r="D2572" s="6">
        <v>1</v>
      </c>
      <c r="E2572" s="7" t="s">
        <v>19</v>
      </c>
      <c r="F2572" s="5">
        <v>45081.458333333336</v>
      </c>
      <c r="G2572" s="1">
        <v>2</v>
      </c>
      <c r="H2572" s="5">
        <v>44970.926519687499</v>
      </c>
      <c r="I2572" s="7" t="s">
        <v>49</v>
      </c>
      <c r="J2572" s="7"/>
      <c r="K2572" s="7" t="s">
        <v>125</v>
      </c>
      <c r="L2572" s="7" t="s">
        <v>129</v>
      </c>
      <c r="M2572" s="7" t="s">
        <v>128</v>
      </c>
      <c r="N2572" s="7" t="s">
        <v>126</v>
      </c>
      <c r="O2572" s="7" t="s">
        <v>127</v>
      </c>
      <c r="P2572" s="25">
        <f t="shared" si="576"/>
        <v>2571</v>
      </c>
      <c r="Q2572" s="28">
        <f t="shared" si="573"/>
        <v>45444</v>
      </c>
      <c r="R2572" s="28" t="str">
        <f t="shared" si="563"/>
        <v/>
      </c>
      <c r="S2572" s="28" t="str">
        <f t="shared" si="564"/>
        <v>OFFLINE</v>
      </c>
      <c r="T2572" s="29">
        <f t="shared" si="565"/>
        <v>3.1152647975077881E-3</v>
      </c>
      <c r="U2572" s="29">
        <f t="shared" si="574"/>
        <v>3.1152647975077881E-3</v>
      </c>
      <c r="V2572" s="30">
        <f t="shared" si="566"/>
        <v>0</v>
      </c>
      <c r="W2572" s="30">
        <f t="shared" si="567"/>
        <v>0</v>
      </c>
      <c r="X2572" s="30">
        <f t="shared" si="568"/>
        <v>0</v>
      </c>
      <c r="Y2572" s="30">
        <f t="shared" si="569"/>
        <v>0</v>
      </c>
      <c r="Z2572" s="30">
        <f t="shared" si="570"/>
        <v>153.33333333333331</v>
      </c>
      <c r="AA2572" s="30">
        <f t="shared" si="571"/>
        <v>0</v>
      </c>
      <c r="AB2572" s="30">
        <f t="shared" si="572"/>
        <v>202.49221183800623</v>
      </c>
      <c r="AC2572" s="30">
        <f t="shared" si="575"/>
        <v>-355.82554517133951</v>
      </c>
    </row>
    <row r="2573" spans="1:29" x14ac:dyDescent="0.35">
      <c r="A2573" s="5">
        <f t="shared" si="562"/>
        <v>45462</v>
      </c>
      <c r="B2573" s="1">
        <v>2</v>
      </c>
      <c r="C2573" s="6">
        <v>0</v>
      </c>
      <c r="D2573" s="6">
        <v>1</v>
      </c>
      <c r="E2573" s="7" t="s">
        <v>19</v>
      </c>
      <c r="F2573" s="5">
        <v>45080.333333333336</v>
      </c>
      <c r="G2573" s="1">
        <v>2</v>
      </c>
      <c r="H2573" s="5">
        <v>45018.508144583335</v>
      </c>
      <c r="I2573" s="7" t="s">
        <v>49</v>
      </c>
      <c r="J2573" s="7"/>
      <c r="K2573" s="7" t="s">
        <v>125</v>
      </c>
      <c r="L2573" s="7" t="s">
        <v>129</v>
      </c>
      <c r="M2573" s="7" t="s">
        <v>128</v>
      </c>
      <c r="N2573" s="7" t="s">
        <v>126</v>
      </c>
      <c r="O2573" s="7" t="s">
        <v>127</v>
      </c>
      <c r="P2573" s="25">
        <f t="shared" si="576"/>
        <v>2572</v>
      </c>
      <c r="Q2573" s="28">
        <f t="shared" si="573"/>
        <v>45444</v>
      </c>
      <c r="R2573" s="28" t="str">
        <f t="shared" si="563"/>
        <v/>
      </c>
      <c r="S2573" s="28" t="str">
        <f t="shared" si="564"/>
        <v>OFFLINE</v>
      </c>
      <c r="T2573" s="29">
        <f t="shared" si="565"/>
        <v>3.1152647975077881E-3</v>
      </c>
      <c r="U2573" s="29">
        <f t="shared" si="574"/>
        <v>3.1152647975077881E-3</v>
      </c>
      <c r="V2573" s="30">
        <f t="shared" si="566"/>
        <v>0</v>
      </c>
      <c r="W2573" s="30">
        <f t="shared" si="567"/>
        <v>0</v>
      </c>
      <c r="X2573" s="30">
        <f t="shared" si="568"/>
        <v>0</v>
      </c>
      <c r="Y2573" s="30">
        <f t="shared" si="569"/>
        <v>0</v>
      </c>
      <c r="Z2573" s="30">
        <f t="shared" si="570"/>
        <v>153.33333333333331</v>
      </c>
      <c r="AA2573" s="30">
        <f t="shared" si="571"/>
        <v>0</v>
      </c>
      <c r="AB2573" s="30">
        <f t="shared" si="572"/>
        <v>202.49221183800623</v>
      </c>
      <c r="AC2573" s="30">
        <f t="shared" si="575"/>
        <v>-355.82554517133951</v>
      </c>
    </row>
    <row r="2574" spans="1:29" x14ac:dyDescent="0.35">
      <c r="A2574" s="5">
        <f t="shared" si="562"/>
        <v>45463</v>
      </c>
      <c r="B2574" s="1">
        <v>2</v>
      </c>
      <c r="C2574" s="6">
        <v>0</v>
      </c>
      <c r="D2574" s="6">
        <v>1</v>
      </c>
      <c r="E2574" s="7" t="s">
        <v>19</v>
      </c>
      <c r="F2574" s="5">
        <v>45079.431861030091</v>
      </c>
      <c r="G2574" s="1">
        <v>2</v>
      </c>
      <c r="H2574" s="5">
        <v>45068.726177800927</v>
      </c>
      <c r="I2574" s="7" t="s">
        <v>49</v>
      </c>
      <c r="J2574" s="7"/>
      <c r="K2574" s="7" t="s">
        <v>125</v>
      </c>
      <c r="L2574" s="7" t="s">
        <v>129</v>
      </c>
      <c r="M2574" s="7" t="s">
        <v>128</v>
      </c>
      <c r="N2574" s="7" t="s">
        <v>126</v>
      </c>
      <c r="O2574" s="7" t="s">
        <v>127</v>
      </c>
      <c r="P2574" s="25">
        <f t="shared" si="576"/>
        <v>2573</v>
      </c>
      <c r="Q2574" s="28">
        <f t="shared" si="573"/>
        <v>45444</v>
      </c>
      <c r="R2574" s="28" t="str">
        <f t="shared" si="563"/>
        <v/>
      </c>
      <c r="S2574" s="28" t="str">
        <f t="shared" si="564"/>
        <v>OFFLINE</v>
      </c>
      <c r="T2574" s="29">
        <f t="shared" si="565"/>
        <v>3.1152647975077881E-3</v>
      </c>
      <c r="U2574" s="29">
        <f t="shared" si="574"/>
        <v>3.1152647975077881E-3</v>
      </c>
      <c r="V2574" s="30">
        <f t="shared" si="566"/>
        <v>0</v>
      </c>
      <c r="W2574" s="30">
        <f t="shared" si="567"/>
        <v>0</v>
      </c>
      <c r="X2574" s="30">
        <f t="shared" si="568"/>
        <v>0</v>
      </c>
      <c r="Y2574" s="30">
        <f t="shared" si="569"/>
        <v>0</v>
      </c>
      <c r="Z2574" s="30">
        <f t="shared" si="570"/>
        <v>153.33333333333331</v>
      </c>
      <c r="AA2574" s="30">
        <f t="shared" si="571"/>
        <v>0</v>
      </c>
      <c r="AB2574" s="30">
        <f t="shared" si="572"/>
        <v>202.49221183800623</v>
      </c>
      <c r="AC2574" s="30">
        <f t="shared" si="575"/>
        <v>-355.82554517133951</v>
      </c>
    </row>
    <row r="2575" spans="1:29" x14ac:dyDescent="0.35">
      <c r="A2575" s="5">
        <f t="shared" si="562"/>
        <v>45464</v>
      </c>
      <c r="B2575" s="1">
        <v>2</v>
      </c>
      <c r="C2575" s="6">
        <v>0</v>
      </c>
      <c r="D2575" s="6">
        <v>1</v>
      </c>
      <c r="E2575" s="7" t="s">
        <v>19</v>
      </c>
      <c r="F2575" s="5">
        <v>45079.34777119213</v>
      </c>
      <c r="G2575" s="1">
        <v>2</v>
      </c>
      <c r="H2575" s="5">
        <v>45078.873855798614</v>
      </c>
      <c r="I2575" s="7" t="s">
        <v>49</v>
      </c>
      <c r="J2575" s="7"/>
      <c r="K2575" s="7" t="s">
        <v>125</v>
      </c>
      <c r="L2575" s="7" t="s">
        <v>129</v>
      </c>
      <c r="M2575" s="7" t="s">
        <v>128</v>
      </c>
      <c r="N2575" s="7" t="s">
        <v>126</v>
      </c>
      <c r="O2575" s="7" t="s">
        <v>127</v>
      </c>
      <c r="P2575" s="25">
        <f t="shared" si="576"/>
        <v>2574</v>
      </c>
      <c r="Q2575" s="28">
        <f t="shared" si="573"/>
        <v>45444</v>
      </c>
      <c r="R2575" s="28" t="str">
        <f t="shared" si="563"/>
        <v/>
      </c>
      <c r="S2575" s="28" t="str">
        <f t="shared" si="564"/>
        <v>OFFLINE</v>
      </c>
      <c r="T2575" s="29">
        <f t="shared" si="565"/>
        <v>3.1152647975077881E-3</v>
      </c>
      <c r="U2575" s="29">
        <f t="shared" si="574"/>
        <v>3.1152647975077881E-3</v>
      </c>
      <c r="V2575" s="30">
        <f t="shared" si="566"/>
        <v>0</v>
      </c>
      <c r="W2575" s="30">
        <f t="shared" si="567"/>
        <v>0</v>
      </c>
      <c r="X2575" s="30">
        <f t="shared" si="568"/>
        <v>0</v>
      </c>
      <c r="Y2575" s="30">
        <f t="shared" si="569"/>
        <v>0</v>
      </c>
      <c r="Z2575" s="30">
        <f t="shared" si="570"/>
        <v>153.33333333333331</v>
      </c>
      <c r="AA2575" s="30">
        <f t="shared" si="571"/>
        <v>0</v>
      </c>
      <c r="AB2575" s="30">
        <f t="shared" si="572"/>
        <v>202.49221183800623</v>
      </c>
      <c r="AC2575" s="30">
        <f t="shared" si="575"/>
        <v>-355.82554517133951</v>
      </c>
    </row>
    <row r="2576" spans="1:29" x14ac:dyDescent="0.35">
      <c r="A2576" s="5">
        <f t="shared" si="562"/>
        <v>45465</v>
      </c>
      <c r="B2576" s="1">
        <v>2</v>
      </c>
      <c r="C2576" s="6">
        <v>0</v>
      </c>
      <c r="D2576" s="6">
        <v>1</v>
      </c>
      <c r="E2576" s="7" t="s">
        <v>19</v>
      </c>
      <c r="F2576" s="5">
        <v>45079.348004143518</v>
      </c>
      <c r="G2576" s="1">
        <v>2</v>
      </c>
      <c r="H2576" s="5">
        <v>45078.871657546297</v>
      </c>
      <c r="I2576" s="7" t="s">
        <v>49</v>
      </c>
      <c r="J2576" s="7"/>
      <c r="K2576" s="7" t="s">
        <v>125</v>
      </c>
      <c r="L2576" s="7" t="s">
        <v>129</v>
      </c>
      <c r="M2576" s="7" t="s">
        <v>128</v>
      </c>
      <c r="N2576" s="7" t="s">
        <v>126</v>
      </c>
      <c r="O2576" s="7" t="s">
        <v>127</v>
      </c>
      <c r="P2576" s="25">
        <f t="shared" si="576"/>
        <v>2575</v>
      </c>
      <c r="Q2576" s="28">
        <f t="shared" si="573"/>
        <v>45444</v>
      </c>
      <c r="R2576" s="28" t="str">
        <f t="shared" si="563"/>
        <v/>
      </c>
      <c r="S2576" s="28" t="str">
        <f t="shared" si="564"/>
        <v>OFFLINE</v>
      </c>
      <c r="T2576" s="29">
        <f t="shared" si="565"/>
        <v>3.1152647975077881E-3</v>
      </c>
      <c r="U2576" s="29">
        <f t="shared" si="574"/>
        <v>3.1152647975077881E-3</v>
      </c>
      <c r="V2576" s="30">
        <f t="shared" si="566"/>
        <v>0</v>
      </c>
      <c r="W2576" s="30">
        <f t="shared" si="567"/>
        <v>0</v>
      </c>
      <c r="X2576" s="30">
        <f t="shared" si="568"/>
        <v>0</v>
      </c>
      <c r="Y2576" s="30">
        <f t="shared" si="569"/>
        <v>0</v>
      </c>
      <c r="Z2576" s="30">
        <f t="shared" si="570"/>
        <v>153.33333333333331</v>
      </c>
      <c r="AA2576" s="30">
        <f t="shared" si="571"/>
        <v>0</v>
      </c>
      <c r="AB2576" s="30">
        <f t="shared" si="572"/>
        <v>202.49221183800623</v>
      </c>
      <c r="AC2576" s="30">
        <f t="shared" si="575"/>
        <v>-355.82554517133951</v>
      </c>
    </row>
    <row r="2577" spans="1:29" x14ac:dyDescent="0.35">
      <c r="A2577" s="5">
        <f t="shared" si="562"/>
        <v>45466</v>
      </c>
      <c r="B2577" s="1">
        <v>2</v>
      </c>
      <c r="C2577" s="6">
        <v>0</v>
      </c>
      <c r="D2577" s="6">
        <v>1</v>
      </c>
      <c r="E2577" s="7" t="s">
        <v>19</v>
      </c>
      <c r="F2577" s="5">
        <v>45079.423784247687</v>
      </c>
      <c r="G2577" s="1">
        <v>2</v>
      </c>
      <c r="H2577" s="5">
        <v>45078.774046273145</v>
      </c>
      <c r="I2577" s="7" t="s">
        <v>49</v>
      </c>
      <c r="J2577" s="7"/>
      <c r="K2577" s="7" t="s">
        <v>125</v>
      </c>
      <c r="L2577" s="7" t="s">
        <v>129</v>
      </c>
      <c r="M2577" s="7" t="s">
        <v>128</v>
      </c>
      <c r="N2577" s="7" t="s">
        <v>126</v>
      </c>
      <c r="O2577" s="7" t="s">
        <v>127</v>
      </c>
      <c r="P2577" s="25">
        <f t="shared" si="576"/>
        <v>2576</v>
      </c>
      <c r="Q2577" s="28">
        <f t="shared" si="573"/>
        <v>45444</v>
      </c>
      <c r="R2577" s="28" t="str">
        <f t="shared" si="563"/>
        <v/>
      </c>
      <c r="S2577" s="28" t="str">
        <f t="shared" si="564"/>
        <v>OFFLINE</v>
      </c>
      <c r="T2577" s="29">
        <f t="shared" si="565"/>
        <v>3.1152647975077881E-3</v>
      </c>
      <c r="U2577" s="29">
        <f t="shared" si="574"/>
        <v>3.1152647975077881E-3</v>
      </c>
      <c r="V2577" s="30">
        <f t="shared" si="566"/>
        <v>0</v>
      </c>
      <c r="W2577" s="30">
        <f t="shared" si="567"/>
        <v>0</v>
      </c>
      <c r="X2577" s="30">
        <f t="shared" si="568"/>
        <v>0</v>
      </c>
      <c r="Y2577" s="30">
        <f t="shared" si="569"/>
        <v>0</v>
      </c>
      <c r="Z2577" s="30">
        <f t="shared" si="570"/>
        <v>153.33333333333331</v>
      </c>
      <c r="AA2577" s="30">
        <f t="shared" si="571"/>
        <v>0</v>
      </c>
      <c r="AB2577" s="30">
        <f t="shared" si="572"/>
        <v>202.49221183800623</v>
      </c>
      <c r="AC2577" s="30">
        <f t="shared" si="575"/>
        <v>-355.82554517133951</v>
      </c>
    </row>
    <row r="2578" spans="1:29" x14ac:dyDescent="0.35">
      <c r="A2578" s="5">
        <f t="shared" si="562"/>
        <v>45467</v>
      </c>
      <c r="B2578" s="1">
        <v>2</v>
      </c>
      <c r="C2578" s="6">
        <v>0</v>
      </c>
      <c r="D2578" s="6">
        <v>1</v>
      </c>
      <c r="E2578" s="7" t="s">
        <v>19</v>
      </c>
      <c r="F2578" s="5">
        <v>45079.17474328704</v>
      </c>
      <c r="G2578" s="1">
        <v>2</v>
      </c>
      <c r="H2578" s="5">
        <v>45054.9459780787</v>
      </c>
      <c r="I2578" s="7" t="s">
        <v>49</v>
      </c>
      <c r="J2578" s="7"/>
      <c r="K2578" s="7" t="s">
        <v>125</v>
      </c>
      <c r="L2578" s="7" t="s">
        <v>129</v>
      </c>
      <c r="M2578" s="7" t="s">
        <v>128</v>
      </c>
      <c r="N2578" s="7" t="s">
        <v>126</v>
      </c>
      <c r="O2578" s="7" t="s">
        <v>127</v>
      </c>
      <c r="P2578" s="25">
        <f t="shared" si="576"/>
        <v>2577</v>
      </c>
      <c r="Q2578" s="28">
        <f t="shared" si="573"/>
        <v>45444</v>
      </c>
      <c r="R2578" s="28" t="str">
        <f t="shared" si="563"/>
        <v/>
      </c>
      <c r="S2578" s="28" t="str">
        <f t="shared" si="564"/>
        <v>OFFLINE</v>
      </c>
      <c r="T2578" s="29">
        <f t="shared" si="565"/>
        <v>3.1152647975077881E-3</v>
      </c>
      <c r="U2578" s="29">
        <f t="shared" si="574"/>
        <v>3.1152647975077881E-3</v>
      </c>
      <c r="V2578" s="30">
        <f t="shared" si="566"/>
        <v>0</v>
      </c>
      <c r="W2578" s="30">
        <f t="shared" si="567"/>
        <v>0</v>
      </c>
      <c r="X2578" s="30">
        <f t="shared" si="568"/>
        <v>0</v>
      </c>
      <c r="Y2578" s="30">
        <f t="shared" si="569"/>
        <v>0</v>
      </c>
      <c r="Z2578" s="30">
        <f t="shared" si="570"/>
        <v>153.33333333333331</v>
      </c>
      <c r="AA2578" s="30">
        <f t="shared" si="571"/>
        <v>0</v>
      </c>
      <c r="AB2578" s="30">
        <f t="shared" si="572"/>
        <v>202.49221183800623</v>
      </c>
      <c r="AC2578" s="30">
        <f t="shared" si="575"/>
        <v>-355.82554517133951</v>
      </c>
    </row>
    <row r="2579" spans="1:29" x14ac:dyDescent="0.35">
      <c r="A2579" s="5">
        <f t="shared" si="562"/>
        <v>45468</v>
      </c>
      <c r="B2579" s="1">
        <v>2</v>
      </c>
      <c r="C2579" s="6">
        <v>0</v>
      </c>
      <c r="D2579" s="6">
        <v>1</v>
      </c>
      <c r="E2579" s="7" t="s">
        <v>19</v>
      </c>
      <c r="F2579" s="5">
        <v>45080.379264710646</v>
      </c>
      <c r="G2579" s="1">
        <v>2</v>
      </c>
      <c r="H2579" s="5">
        <v>45063.991100243053</v>
      </c>
      <c r="I2579" s="7" t="s">
        <v>53</v>
      </c>
      <c r="J2579" s="7"/>
      <c r="K2579" s="7" t="s">
        <v>125</v>
      </c>
      <c r="L2579" s="7" t="s">
        <v>129</v>
      </c>
      <c r="M2579" s="7" t="s">
        <v>128</v>
      </c>
      <c r="N2579" s="7" t="s">
        <v>126</v>
      </c>
      <c r="O2579" s="7" t="s">
        <v>127</v>
      </c>
      <c r="P2579" s="25">
        <f t="shared" si="576"/>
        <v>2578</v>
      </c>
      <c r="Q2579" s="28">
        <f t="shared" si="573"/>
        <v>45444</v>
      </c>
      <c r="R2579" s="28" t="str">
        <f t="shared" si="563"/>
        <v/>
      </c>
      <c r="S2579" s="28" t="str">
        <f t="shared" si="564"/>
        <v>OFFLINE</v>
      </c>
      <c r="T2579" s="29">
        <f t="shared" si="565"/>
        <v>3.1152647975077881E-3</v>
      </c>
      <c r="U2579" s="29">
        <f t="shared" si="574"/>
        <v>3.1152647975077881E-3</v>
      </c>
      <c r="V2579" s="30">
        <f t="shared" si="566"/>
        <v>0</v>
      </c>
      <c r="W2579" s="30">
        <f t="shared" si="567"/>
        <v>0</v>
      </c>
      <c r="X2579" s="30">
        <f t="shared" si="568"/>
        <v>0</v>
      </c>
      <c r="Y2579" s="30">
        <f t="shared" si="569"/>
        <v>0</v>
      </c>
      <c r="Z2579" s="30">
        <f t="shared" si="570"/>
        <v>153.33333333333331</v>
      </c>
      <c r="AA2579" s="30">
        <f t="shared" si="571"/>
        <v>0</v>
      </c>
      <c r="AB2579" s="30">
        <f t="shared" si="572"/>
        <v>202.49221183800623</v>
      </c>
      <c r="AC2579" s="30">
        <f t="shared" si="575"/>
        <v>-355.82554517133951</v>
      </c>
    </row>
    <row r="2580" spans="1:29" x14ac:dyDescent="0.35">
      <c r="A2580" s="5">
        <f t="shared" si="562"/>
        <v>45469</v>
      </c>
      <c r="B2580" s="1">
        <v>2</v>
      </c>
      <c r="C2580" s="6">
        <v>0</v>
      </c>
      <c r="D2580" s="6">
        <v>1</v>
      </c>
      <c r="E2580" s="7" t="s">
        <v>19</v>
      </c>
      <c r="F2580" s="5">
        <v>45080.458333333336</v>
      </c>
      <c r="G2580" s="1">
        <v>2</v>
      </c>
      <c r="H2580" s="5">
        <v>45062.194580127318</v>
      </c>
      <c r="I2580" s="7" t="s">
        <v>53</v>
      </c>
      <c r="J2580" s="7"/>
      <c r="K2580" s="7" t="s">
        <v>125</v>
      </c>
      <c r="L2580" s="7" t="s">
        <v>129</v>
      </c>
      <c r="M2580" s="7" t="s">
        <v>128</v>
      </c>
      <c r="N2580" s="7" t="s">
        <v>126</v>
      </c>
      <c r="O2580" s="7" t="s">
        <v>127</v>
      </c>
      <c r="P2580" s="25">
        <f t="shared" si="576"/>
        <v>2579</v>
      </c>
      <c r="Q2580" s="28">
        <f t="shared" si="573"/>
        <v>45444</v>
      </c>
      <c r="R2580" s="28" t="str">
        <f t="shared" si="563"/>
        <v/>
      </c>
      <c r="S2580" s="28" t="str">
        <f t="shared" si="564"/>
        <v>OFFLINE</v>
      </c>
      <c r="T2580" s="29">
        <f t="shared" si="565"/>
        <v>3.1152647975077881E-3</v>
      </c>
      <c r="U2580" s="29">
        <f t="shared" si="574"/>
        <v>3.1152647975077881E-3</v>
      </c>
      <c r="V2580" s="30">
        <f t="shared" si="566"/>
        <v>0</v>
      </c>
      <c r="W2580" s="30">
        <f t="shared" si="567"/>
        <v>0</v>
      </c>
      <c r="X2580" s="30">
        <f t="shared" si="568"/>
        <v>0</v>
      </c>
      <c r="Y2580" s="30">
        <f t="shared" si="569"/>
        <v>0</v>
      </c>
      <c r="Z2580" s="30">
        <f t="shared" si="570"/>
        <v>153.33333333333331</v>
      </c>
      <c r="AA2580" s="30">
        <f t="shared" si="571"/>
        <v>0</v>
      </c>
      <c r="AB2580" s="30">
        <f t="shared" si="572"/>
        <v>202.49221183800623</v>
      </c>
      <c r="AC2580" s="30">
        <f t="shared" si="575"/>
        <v>-355.82554517133951</v>
      </c>
    </row>
    <row r="2581" spans="1:29" x14ac:dyDescent="0.35">
      <c r="A2581" s="5">
        <f t="shared" si="562"/>
        <v>45470</v>
      </c>
      <c r="B2581" s="1">
        <v>2</v>
      </c>
      <c r="C2581" s="6">
        <v>0</v>
      </c>
      <c r="D2581" s="6">
        <v>1</v>
      </c>
      <c r="E2581" s="7" t="s">
        <v>19</v>
      </c>
      <c r="F2581" s="5">
        <v>45079.424181296294</v>
      </c>
      <c r="G2581" s="1">
        <v>2</v>
      </c>
      <c r="H2581" s="5">
        <v>45069.954646203703</v>
      </c>
      <c r="I2581" s="7" t="s">
        <v>53</v>
      </c>
      <c r="J2581" s="7"/>
      <c r="K2581" s="7" t="s">
        <v>125</v>
      </c>
      <c r="L2581" s="7" t="s">
        <v>129</v>
      </c>
      <c r="M2581" s="7" t="s">
        <v>128</v>
      </c>
      <c r="N2581" s="7" t="s">
        <v>126</v>
      </c>
      <c r="O2581" s="7" t="s">
        <v>127</v>
      </c>
      <c r="P2581" s="25">
        <f t="shared" si="576"/>
        <v>2580</v>
      </c>
      <c r="Q2581" s="28">
        <f t="shared" si="573"/>
        <v>45444</v>
      </c>
      <c r="R2581" s="28" t="str">
        <f t="shared" si="563"/>
        <v/>
      </c>
      <c r="S2581" s="28" t="str">
        <f t="shared" si="564"/>
        <v>OFFLINE</v>
      </c>
      <c r="T2581" s="29">
        <f t="shared" si="565"/>
        <v>3.1152647975077881E-3</v>
      </c>
      <c r="U2581" s="29">
        <f t="shared" si="574"/>
        <v>3.1152647975077881E-3</v>
      </c>
      <c r="V2581" s="30">
        <f t="shared" si="566"/>
        <v>0</v>
      </c>
      <c r="W2581" s="30">
        <f t="shared" si="567"/>
        <v>0</v>
      </c>
      <c r="X2581" s="30">
        <f t="shared" si="568"/>
        <v>0</v>
      </c>
      <c r="Y2581" s="30">
        <f t="shared" si="569"/>
        <v>0</v>
      </c>
      <c r="Z2581" s="30">
        <f t="shared" si="570"/>
        <v>153.33333333333331</v>
      </c>
      <c r="AA2581" s="30">
        <f t="shared" si="571"/>
        <v>0</v>
      </c>
      <c r="AB2581" s="30">
        <f t="shared" si="572"/>
        <v>202.49221183800623</v>
      </c>
      <c r="AC2581" s="30">
        <f t="shared" si="575"/>
        <v>-355.82554517133951</v>
      </c>
    </row>
    <row r="2582" spans="1:29" x14ac:dyDescent="0.35">
      <c r="A2582" s="5">
        <f t="shared" si="562"/>
        <v>45471</v>
      </c>
      <c r="B2582" s="1">
        <v>2</v>
      </c>
      <c r="C2582" s="6">
        <v>0</v>
      </c>
      <c r="D2582" s="6">
        <v>1</v>
      </c>
      <c r="E2582" s="7" t="s">
        <v>19</v>
      </c>
      <c r="F2582" s="5">
        <v>45080.4084328588</v>
      </c>
      <c r="G2582" s="1">
        <v>2</v>
      </c>
      <c r="H2582" s="5">
        <v>45078.446543240738</v>
      </c>
      <c r="I2582" s="7" t="s">
        <v>53</v>
      </c>
      <c r="J2582" s="7"/>
      <c r="K2582" s="7" t="s">
        <v>125</v>
      </c>
      <c r="L2582" s="7" t="s">
        <v>129</v>
      </c>
      <c r="M2582" s="7" t="s">
        <v>128</v>
      </c>
      <c r="N2582" s="7" t="s">
        <v>126</v>
      </c>
      <c r="O2582" s="7" t="s">
        <v>127</v>
      </c>
      <c r="P2582" s="25">
        <f t="shared" si="576"/>
        <v>2581</v>
      </c>
      <c r="Q2582" s="28">
        <f t="shared" si="573"/>
        <v>45444</v>
      </c>
      <c r="R2582" s="28" t="str">
        <f t="shared" si="563"/>
        <v/>
      </c>
      <c r="S2582" s="28" t="str">
        <f t="shared" si="564"/>
        <v>OFFLINE</v>
      </c>
      <c r="T2582" s="29">
        <f t="shared" si="565"/>
        <v>3.1152647975077881E-3</v>
      </c>
      <c r="U2582" s="29">
        <f t="shared" si="574"/>
        <v>3.1152647975077881E-3</v>
      </c>
      <c r="V2582" s="30">
        <f t="shared" si="566"/>
        <v>0</v>
      </c>
      <c r="W2582" s="30">
        <f t="shared" si="567"/>
        <v>0</v>
      </c>
      <c r="X2582" s="30">
        <f t="shared" si="568"/>
        <v>0</v>
      </c>
      <c r="Y2582" s="30">
        <f t="shared" si="569"/>
        <v>0</v>
      </c>
      <c r="Z2582" s="30">
        <f t="shared" si="570"/>
        <v>153.33333333333331</v>
      </c>
      <c r="AA2582" s="30">
        <f t="shared" si="571"/>
        <v>0</v>
      </c>
      <c r="AB2582" s="30">
        <f t="shared" si="572"/>
        <v>202.49221183800623</v>
      </c>
      <c r="AC2582" s="30">
        <f t="shared" si="575"/>
        <v>-355.82554517133951</v>
      </c>
    </row>
    <row r="2583" spans="1:29" x14ac:dyDescent="0.35">
      <c r="A2583" s="5">
        <f t="shared" si="562"/>
        <v>45472</v>
      </c>
      <c r="B2583" s="1">
        <v>2</v>
      </c>
      <c r="C2583" s="6">
        <v>0</v>
      </c>
      <c r="D2583" s="6">
        <v>1</v>
      </c>
      <c r="E2583" s="7" t="s">
        <v>19</v>
      </c>
      <c r="F2583" s="5">
        <v>45079.376912835651</v>
      </c>
      <c r="G2583" s="1">
        <v>2</v>
      </c>
      <c r="H2583" s="5">
        <v>45078.628094050924</v>
      </c>
      <c r="I2583" s="7" t="s">
        <v>53</v>
      </c>
      <c r="J2583" s="7"/>
      <c r="K2583" s="7" t="s">
        <v>125</v>
      </c>
      <c r="L2583" s="7" t="s">
        <v>129</v>
      </c>
      <c r="M2583" s="7" t="s">
        <v>128</v>
      </c>
      <c r="N2583" s="7" t="s">
        <v>126</v>
      </c>
      <c r="O2583" s="7" t="s">
        <v>127</v>
      </c>
      <c r="P2583" s="25">
        <f t="shared" si="576"/>
        <v>2582</v>
      </c>
      <c r="Q2583" s="28">
        <f t="shared" si="573"/>
        <v>45444</v>
      </c>
      <c r="R2583" s="28" t="str">
        <f t="shared" si="563"/>
        <v/>
      </c>
      <c r="S2583" s="28" t="str">
        <f t="shared" si="564"/>
        <v>OFFLINE</v>
      </c>
      <c r="T2583" s="29">
        <f t="shared" si="565"/>
        <v>3.1152647975077881E-3</v>
      </c>
      <c r="U2583" s="29">
        <f t="shared" si="574"/>
        <v>3.1152647975077881E-3</v>
      </c>
      <c r="V2583" s="30">
        <f t="shared" si="566"/>
        <v>0</v>
      </c>
      <c r="W2583" s="30">
        <f t="shared" si="567"/>
        <v>0</v>
      </c>
      <c r="X2583" s="30">
        <f t="shared" si="568"/>
        <v>0</v>
      </c>
      <c r="Y2583" s="30">
        <f t="shared" si="569"/>
        <v>0</v>
      </c>
      <c r="Z2583" s="30">
        <f t="shared" si="570"/>
        <v>153.33333333333331</v>
      </c>
      <c r="AA2583" s="30">
        <f t="shared" si="571"/>
        <v>0</v>
      </c>
      <c r="AB2583" s="30">
        <f t="shared" si="572"/>
        <v>202.49221183800623</v>
      </c>
      <c r="AC2583" s="30">
        <f t="shared" si="575"/>
        <v>-355.82554517133951</v>
      </c>
    </row>
    <row r="2584" spans="1:29" x14ac:dyDescent="0.35">
      <c r="A2584" s="5">
        <f t="shared" si="562"/>
        <v>45473</v>
      </c>
      <c r="B2584" s="1">
        <v>2</v>
      </c>
      <c r="C2584" s="6">
        <v>0</v>
      </c>
      <c r="D2584" s="6">
        <v>1</v>
      </c>
      <c r="E2584" s="7" t="s">
        <v>19</v>
      </c>
      <c r="F2584" s="5">
        <v>45081.388317233796</v>
      </c>
      <c r="G2584" s="1">
        <v>2</v>
      </c>
      <c r="H2584" s="5">
        <v>44972.717836192132</v>
      </c>
      <c r="I2584" s="7" t="s">
        <v>20</v>
      </c>
      <c r="J2584" s="7"/>
      <c r="K2584" s="7" t="s">
        <v>125</v>
      </c>
      <c r="L2584" s="7" t="s">
        <v>129</v>
      </c>
      <c r="M2584" s="7" t="s">
        <v>128</v>
      </c>
      <c r="N2584" s="7" t="s">
        <v>126</v>
      </c>
      <c r="O2584" s="7" t="s">
        <v>127</v>
      </c>
      <c r="P2584" s="25">
        <f t="shared" si="576"/>
        <v>2583</v>
      </c>
      <c r="Q2584" s="28">
        <f t="shared" si="573"/>
        <v>45444</v>
      </c>
      <c r="R2584" s="28" t="str">
        <f t="shared" si="563"/>
        <v/>
      </c>
      <c r="S2584" s="28" t="str">
        <f t="shared" si="564"/>
        <v>OFFLINE</v>
      </c>
      <c r="T2584" s="29">
        <f t="shared" si="565"/>
        <v>3.1152647975077881E-3</v>
      </c>
      <c r="U2584" s="29">
        <f t="shared" si="574"/>
        <v>3.1152647975077881E-3</v>
      </c>
      <c r="V2584" s="30">
        <f t="shared" si="566"/>
        <v>0</v>
      </c>
      <c r="W2584" s="30">
        <f t="shared" si="567"/>
        <v>0</v>
      </c>
      <c r="X2584" s="30">
        <f t="shared" si="568"/>
        <v>0</v>
      </c>
      <c r="Y2584" s="30">
        <f t="shared" si="569"/>
        <v>0</v>
      </c>
      <c r="Z2584" s="30">
        <f t="shared" si="570"/>
        <v>153.33333333333331</v>
      </c>
      <c r="AA2584" s="30">
        <f t="shared" si="571"/>
        <v>0</v>
      </c>
      <c r="AB2584" s="30">
        <f t="shared" si="572"/>
        <v>202.49221183800623</v>
      </c>
      <c r="AC2584" s="30">
        <f t="shared" si="575"/>
        <v>-355.82554517133951</v>
      </c>
    </row>
    <row r="2585" spans="1:29" x14ac:dyDescent="0.35">
      <c r="A2585" s="5">
        <f t="shared" si="562"/>
        <v>45474</v>
      </c>
      <c r="B2585" s="1">
        <v>2</v>
      </c>
      <c r="C2585" s="6">
        <v>0</v>
      </c>
      <c r="D2585" s="6">
        <v>1</v>
      </c>
      <c r="E2585" s="7" t="s">
        <v>19</v>
      </c>
      <c r="F2585" s="5">
        <v>45081.458333333336</v>
      </c>
      <c r="G2585" s="1">
        <v>2</v>
      </c>
      <c r="H2585" s="5">
        <v>45066.864369861112</v>
      </c>
      <c r="I2585" s="7" t="s">
        <v>20</v>
      </c>
      <c r="J2585" s="7"/>
      <c r="K2585" s="7" t="s">
        <v>125</v>
      </c>
      <c r="L2585" s="7" t="s">
        <v>129</v>
      </c>
      <c r="M2585" s="7" t="s">
        <v>128</v>
      </c>
      <c r="N2585" s="7" t="s">
        <v>126</v>
      </c>
      <c r="O2585" s="7" t="s">
        <v>127</v>
      </c>
      <c r="P2585" s="25">
        <f t="shared" si="576"/>
        <v>2584</v>
      </c>
      <c r="Q2585" s="28">
        <f t="shared" si="573"/>
        <v>45474</v>
      </c>
      <c r="R2585" s="28" t="str">
        <f t="shared" si="563"/>
        <v/>
      </c>
      <c r="S2585" s="28" t="str">
        <f t="shared" si="564"/>
        <v>OFFLINE</v>
      </c>
      <c r="T2585" s="29">
        <f t="shared" si="565"/>
        <v>2.9325513196480938E-3</v>
      </c>
      <c r="U2585" s="29">
        <f t="shared" si="574"/>
        <v>2.9325513196480938E-3</v>
      </c>
      <c r="V2585" s="30">
        <f t="shared" si="566"/>
        <v>0</v>
      </c>
      <c r="W2585" s="30">
        <f t="shared" si="567"/>
        <v>0</v>
      </c>
      <c r="X2585" s="30">
        <f t="shared" si="568"/>
        <v>0</v>
      </c>
      <c r="Y2585" s="30">
        <f t="shared" si="569"/>
        <v>0</v>
      </c>
      <c r="Z2585" s="30">
        <f t="shared" si="570"/>
        <v>153.33333333333331</v>
      </c>
      <c r="AA2585" s="30">
        <f t="shared" si="571"/>
        <v>0</v>
      </c>
      <c r="AB2585" s="30">
        <f t="shared" si="572"/>
        <v>190.61583577712611</v>
      </c>
      <c r="AC2585" s="30">
        <f t="shared" si="575"/>
        <v>-343.94916911045942</v>
      </c>
    </row>
    <row r="2586" spans="1:29" x14ac:dyDescent="0.35">
      <c r="A2586" s="5">
        <f t="shared" si="562"/>
        <v>45475</v>
      </c>
      <c r="B2586" s="1">
        <v>2</v>
      </c>
      <c r="C2586" s="6">
        <v>0</v>
      </c>
      <c r="D2586" s="6">
        <v>1</v>
      </c>
      <c r="E2586" s="7" t="s">
        <v>19</v>
      </c>
      <c r="F2586" s="5">
        <v>45080.458333333336</v>
      </c>
      <c r="G2586" s="1">
        <v>2</v>
      </c>
      <c r="H2586" s="5">
        <v>45080.068566192131</v>
      </c>
      <c r="I2586" s="7" t="s">
        <v>20</v>
      </c>
      <c r="J2586" s="7"/>
      <c r="K2586" s="7" t="s">
        <v>125</v>
      </c>
      <c r="L2586" s="7" t="s">
        <v>129</v>
      </c>
      <c r="M2586" s="7" t="s">
        <v>128</v>
      </c>
      <c r="N2586" s="7" t="s">
        <v>126</v>
      </c>
      <c r="O2586" s="7" t="s">
        <v>127</v>
      </c>
      <c r="P2586" s="25">
        <f t="shared" si="576"/>
        <v>2585</v>
      </c>
      <c r="Q2586" s="28">
        <f t="shared" si="573"/>
        <v>45474</v>
      </c>
      <c r="R2586" s="28" t="str">
        <f t="shared" si="563"/>
        <v/>
      </c>
      <c r="S2586" s="28" t="str">
        <f t="shared" si="564"/>
        <v>OFFLINE</v>
      </c>
      <c r="T2586" s="29">
        <f t="shared" si="565"/>
        <v>2.9325513196480938E-3</v>
      </c>
      <c r="U2586" s="29">
        <f t="shared" si="574"/>
        <v>2.9325513196480938E-3</v>
      </c>
      <c r="V2586" s="30">
        <f t="shared" si="566"/>
        <v>0</v>
      </c>
      <c r="W2586" s="30">
        <f t="shared" si="567"/>
        <v>0</v>
      </c>
      <c r="X2586" s="30">
        <f t="shared" si="568"/>
        <v>0</v>
      </c>
      <c r="Y2586" s="30">
        <f t="shared" si="569"/>
        <v>0</v>
      </c>
      <c r="Z2586" s="30">
        <f t="shared" si="570"/>
        <v>153.33333333333331</v>
      </c>
      <c r="AA2586" s="30">
        <f t="shared" si="571"/>
        <v>0</v>
      </c>
      <c r="AB2586" s="30">
        <f t="shared" si="572"/>
        <v>190.61583577712611</v>
      </c>
      <c r="AC2586" s="30">
        <f t="shared" si="575"/>
        <v>-343.94916911045942</v>
      </c>
    </row>
    <row r="2587" spans="1:29" x14ac:dyDescent="0.35">
      <c r="A2587" s="5">
        <f t="shared" si="562"/>
        <v>45476</v>
      </c>
      <c r="B2587" s="1">
        <v>2</v>
      </c>
      <c r="C2587" s="6">
        <v>0</v>
      </c>
      <c r="D2587" s="6">
        <v>1</v>
      </c>
      <c r="E2587" s="7" t="s">
        <v>19</v>
      </c>
      <c r="F2587" s="5">
        <v>45080.575693530096</v>
      </c>
      <c r="G2587" s="1">
        <v>2</v>
      </c>
      <c r="H2587" s="5">
        <v>45079.765763877316</v>
      </c>
      <c r="I2587" s="7" t="s">
        <v>20</v>
      </c>
      <c r="J2587" s="7"/>
      <c r="K2587" s="7" t="s">
        <v>125</v>
      </c>
      <c r="L2587" s="7" t="s">
        <v>129</v>
      </c>
      <c r="M2587" s="7" t="s">
        <v>128</v>
      </c>
      <c r="N2587" s="7" t="s">
        <v>126</v>
      </c>
      <c r="O2587" s="7" t="s">
        <v>127</v>
      </c>
      <c r="P2587" s="25">
        <f t="shared" si="576"/>
        <v>2586</v>
      </c>
      <c r="Q2587" s="28">
        <f t="shared" si="573"/>
        <v>45474</v>
      </c>
      <c r="R2587" s="28" t="str">
        <f t="shared" si="563"/>
        <v/>
      </c>
      <c r="S2587" s="28" t="str">
        <f t="shared" si="564"/>
        <v>OFFLINE</v>
      </c>
      <c r="T2587" s="29">
        <f t="shared" si="565"/>
        <v>2.9325513196480938E-3</v>
      </c>
      <c r="U2587" s="29">
        <f t="shared" si="574"/>
        <v>2.9325513196480938E-3</v>
      </c>
      <c r="V2587" s="30">
        <f t="shared" si="566"/>
        <v>0</v>
      </c>
      <c r="W2587" s="30">
        <f t="shared" si="567"/>
        <v>0</v>
      </c>
      <c r="X2587" s="30">
        <f t="shared" si="568"/>
        <v>0</v>
      </c>
      <c r="Y2587" s="30">
        <f t="shared" si="569"/>
        <v>0</v>
      </c>
      <c r="Z2587" s="30">
        <f t="shared" si="570"/>
        <v>153.33333333333331</v>
      </c>
      <c r="AA2587" s="30">
        <f t="shared" si="571"/>
        <v>0</v>
      </c>
      <c r="AB2587" s="30">
        <f t="shared" si="572"/>
        <v>190.61583577712611</v>
      </c>
      <c r="AC2587" s="30">
        <f t="shared" si="575"/>
        <v>-343.94916911045942</v>
      </c>
    </row>
    <row r="2588" spans="1:29" x14ac:dyDescent="0.35">
      <c r="A2588" s="5">
        <f t="shared" si="562"/>
        <v>45477</v>
      </c>
      <c r="B2588" s="1">
        <v>2</v>
      </c>
      <c r="C2588" s="6">
        <v>0</v>
      </c>
      <c r="D2588" s="6">
        <v>1</v>
      </c>
      <c r="E2588" s="7" t="s">
        <v>19</v>
      </c>
      <c r="F2588" s="5">
        <v>45081.344952546293</v>
      </c>
      <c r="G2588" s="1">
        <v>2</v>
      </c>
      <c r="H2588" s="5">
        <v>44928.933627175924</v>
      </c>
      <c r="I2588" s="7" t="s">
        <v>20</v>
      </c>
      <c r="J2588" s="7"/>
      <c r="K2588" s="7" t="s">
        <v>125</v>
      </c>
      <c r="L2588" s="7" t="s">
        <v>129</v>
      </c>
      <c r="M2588" s="7" t="s">
        <v>128</v>
      </c>
      <c r="N2588" s="7" t="s">
        <v>126</v>
      </c>
      <c r="O2588" s="7" t="s">
        <v>127</v>
      </c>
      <c r="P2588" s="25">
        <f t="shared" si="576"/>
        <v>2587</v>
      </c>
      <c r="Q2588" s="28">
        <f t="shared" si="573"/>
        <v>45474</v>
      </c>
      <c r="R2588" s="28" t="str">
        <f t="shared" si="563"/>
        <v/>
      </c>
      <c r="S2588" s="28" t="str">
        <f t="shared" si="564"/>
        <v>OFFLINE</v>
      </c>
      <c r="T2588" s="29">
        <f t="shared" si="565"/>
        <v>2.9325513196480938E-3</v>
      </c>
      <c r="U2588" s="29">
        <f t="shared" si="574"/>
        <v>2.9325513196480938E-3</v>
      </c>
      <c r="V2588" s="30">
        <f t="shared" si="566"/>
        <v>0</v>
      </c>
      <c r="W2588" s="30">
        <f t="shared" si="567"/>
        <v>0</v>
      </c>
      <c r="X2588" s="30">
        <f t="shared" si="568"/>
        <v>0</v>
      </c>
      <c r="Y2588" s="30">
        <f t="shared" si="569"/>
        <v>0</v>
      </c>
      <c r="Z2588" s="30">
        <f t="shared" si="570"/>
        <v>153.33333333333331</v>
      </c>
      <c r="AA2588" s="30">
        <f t="shared" si="571"/>
        <v>0</v>
      </c>
      <c r="AB2588" s="30">
        <f t="shared" si="572"/>
        <v>190.61583577712611</v>
      </c>
      <c r="AC2588" s="30">
        <f t="shared" si="575"/>
        <v>-343.94916911045942</v>
      </c>
    </row>
    <row r="2589" spans="1:29" x14ac:dyDescent="0.35">
      <c r="A2589" s="5">
        <f t="shared" si="562"/>
        <v>45478</v>
      </c>
      <c r="B2589" s="1">
        <v>2</v>
      </c>
      <c r="C2589" s="6">
        <v>0</v>
      </c>
      <c r="D2589" s="6">
        <v>1</v>
      </c>
      <c r="E2589" s="7" t="s">
        <v>19</v>
      </c>
      <c r="F2589" s="5">
        <v>45080.391161331019</v>
      </c>
      <c r="G2589" s="1">
        <v>2</v>
      </c>
      <c r="H2589" s="5">
        <v>45031.935894895832</v>
      </c>
      <c r="I2589" s="7" t="s">
        <v>20</v>
      </c>
      <c r="J2589" s="7"/>
      <c r="K2589" s="7" t="s">
        <v>125</v>
      </c>
      <c r="L2589" s="7" t="s">
        <v>129</v>
      </c>
      <c r="M2589" s="7" t="s">
        <v>128</v>
      </c>
      <c r="N2589" s="7" t="s">
        <v>126</v>
      </c>
      <c r="O2589" s="7" t="s">
        <v>127</v>
      </c>
      <c r="P2589" s="25">
        <f t="shared" si="576"/>
        <v>2588</v>
      </c>
      <c r="Q2589" s="28">
        <f t="shared" si="573"/>
        <v>45474</v>
      </c>
      <c r="R2589" s="28" t="str">
        <f t="shared" si="563"/>
        <v/>
      </c>
      <c r="S2589" s="28" t="str">
        <f t="shared" si="564"/>
        <v>OFFLINE</v>
      </c>
      <c r="T2589" s="29">
        <f t="shared" si="565"/>
        <v>2.9325513196480938E-3</v>
      </c>
      <c r="U2589" s="29">
        <f t="shared" si="574"/>
        <v>2.9325513196480938E-3</v>
      </c>
      <c r="V2589" s="30">
        <f t="shared" si="566"/>
        <v>0</v>
      </c>
      <c r="W2589" s="30">
        <f t="shared" si="567"/>
        <v>0</v>
      </c>
      <c r="X2589" s="30">
        <f t="shared" si="568"/>
        <v>0</v>
      </c>
      <c r="Y2589" s="30">
        <f t="shared" si="569"/>
        <v>0</v>
      </c>
      <c r="Z2589" s="30">
        <f t="shared" si="570"/>
        <v>153.33333333333331</v>
      </c>
      <c r="AA2589" s="30">
        <f t="shared" si="571"/>
        <v>0</v>
      </c>
      <c r="AB2589" s="30">
        <f t="shared" si="572"/>
        <v>190.61583577712611</v>
      </c>
      <c r="AC2589" s="30">
        <f t="shared" si="575"/>
        <v>-343.94916911045942</v>
      </c>
    </row>
    <row r="2590" spans="1:29" x14ac:dyDescent="0.35">
      <c r="A2590" s="5">
        <f t="shared" si="562"/>
        <v>45479</v>
      </c>
      <c r="B2590" s="1">
        <v>2</v>
      </c>
      <c r="C2590" s="6">
        <v>0</v>
      </c>
      <c r="D2590" s="6">
        <v>1</v>
      </c>
      <c r="E2590" s="7" t="s">
        <v>19</v>
      </c>
      <c r="F2590" s="5">
        <v>45080.458333333336</v>
      </c>
      <c r="G2590" s="1">
        <v>2</v>
      </c>
      <c r="H2590" s="5">
        <v>45079.584864872682</v>
      </c>
      <c r="I2590" s="7" t="s">
        <v>20</v>
      </c>
      <c r="J2590" s="7"/>
      <c r="K2590" s="7" t="s">
        <v>125</v>
      </c>
      <c r="L2590" s="7" t="s">
        <v>129</v>
      </c>
      <c r="M2590" s="7" t="s">
        <v>128</v>
      </c>
      <c r="N2590" s="7" t="s">
        <v>126</v>
      </c>
      <c r="O2590" s="7" t="s">
        <v>127</v>
      </c>
      <c r="P2590" s="25">
        <f t="shared" si="576"/>
        <v>2589</v>
      </c>
      <c r="Q2590" s="28">
        <f t="shared" si="573"/>
        <v>45474</v>
      </c>
      <c r="R2590" s="28" t="str">
        <f t="shared" si="563"/>
        <v/>
      </c>
      <c r="S2590" s="28" t="str">
        <f t="shared" si="564"/>
        <v>OFFLINE</v>
      </c>
      <c r="T2590" s="29">
        <f t="shared" si="565"/>
        <v>2.9325513196480938E-3</v>
      </c>
      <c r="U2590" s="29">
        <f t="shared" si="574"/>
        <v>2.9325513196480938E-3</v>
      </c>
      <c r="V2590" s="30">
        <f t="shared" si="566"/>
        <v>0</v>
      </c>
      <c r="W2590" s="30">
        <f t="shared" si="567"/>
        <v>0</v>
      </c>
      <c r="X2590" s="30">
        <f t="shared" si="568"/>
        <v>0</v>
      </c>
      <c r="Y2590" s="30">
        <f t="shared" si="569"/>
        <v>0</v>
      </c>
      <c r="Z2590" s="30">
        <f t="shared" si="570"/>
        <v>153.33333333333331</v>
      </c>
      <c r="AA2590" s="30">
        <f t="shared" si="571"/>
        <v>0</v>
      </c>
      <c r="AB2590" s="30">
        <f t="shared" si="572"/>
        <v>190.61583577712611</v>
      </c>
      <c r="AC2590" s="30">
        <f t="shared" si="575"/>
        <v>-343.94916911045942</v>
      </c>
    </row>
    <row r="2591" spans="1:29" x14ac:dyDescent="0.35">
      <c r="A2591" s="5">
        <f t="shared" si="562"/>
        <v>45480</v>
      </c>
      <c r="B2591" s="1">
        <v>2</v>
      </c>
      <c r="C2591" s="6">
        <v>0</v>
      </c>
      <c r="D2591" s="6">
        <v>1</v>
      </c>
      <c r="E2591" s="7" t="s">
        <v>19</v>
      </c>
      <c r="F2591" s="5">
        <v>45080.199620995372</v>
      </c>
      <c r="G2591" s="1">
        <v>2</v>
      </c>
      <c r="H2591" s="5">
        <v>45078.511604699073</v>
      </c>
      <c r="I2591" s="7" t="s">
        <v>20</v>
      </c>
      <c r="J2591" s="7"/>
      <c r="K2591" s="7" t="s">
        <v>125</v>
      </c>
      <c r="L2591" s="7" t="s">
        <v>129</v>
      </c>
      <c r="M2591" s="7" t="s">
        <v>128</v>
      </c>
      <c r="N2591" s="7" t="s">
        <v>126</v>
      </c>
      <c r="O2591" s="7" t="s">
        <v>127</v>
      </c>
      <c r="P2591" s="25">
        <f t="shared" si="576"/>
        <v>2590</v>
      </c>
      <c r="Q2591" s="28">
        <f t="shared" si="573"/>
        <v>45474</v>
      </c>
      <c r="R2591" s="28" t="str">
        <f t="shared" si="563"/>
        <v/>
      </c>
      <c r="S2591" s="28" t="str">
        <f t="shared" si="564"/>
        <v>OFFLINE</v>
      </c>
      <c r="T2591" s="29">
        <f t="shared" si="565"/>
        <v>2.9325513196480938E-3</v>
      </c>
      <c r="U2591" s="29">
        <f t="shared" si="574"/>
        <v>2.9325513196480938E-3</v>
      </c>
      <c r="V2591" s="30">
        <f t="shared" si="566"/>
        <v>0</v>
      </c>
      <c r="W2591" s="30">
        <f t="shared" si="567"/>
        <v>0</v>
      </c>
      <c r="X2591" s="30">
        <f t="shared" si="568"/>
        <v>0</v>
      </c>
      <c r="Y2591" s="30">
        <f t="shared" si="569"/>
        <v>0</v>
      </c>
      <c r="Z2591" s="30">
        <f t="shared" si="570"/>
        <v>153.33333333333331</v>
      </c>
      <c r="AA2591" s="30">
        <f t="shared" si="571"/>
        <v>0</v>
      </c>
      <c r="AB2591" s="30">
        <f t="shared" si="572"/>
        <v>190.61583577712611</v>
      </c>
      <c r="AC2591" s="30">
        <f t="shared" si="575"/>
        <v>-343.94916911045942</v>
      </c>
    </row>
    <row r="2592" spans="1:29" x14ac:dyDescent="0.35">
      <c r="A2592" s="5">
        <f t="shared" si="562"/>
        <v>45481</v>
      </c>
      <c r="B2592" s="1">
        <v>2</v>
      </c>
      <c r="C2592" s="6">
        <v>0</v>
      </c>
      <c r="D2592" s="6">
        <v>1</v>
      </c>
      <c r="E2592" s="7" t="s">
        <v>19</v>
      </c>
      <c r="F2592" s="5">
        <v>45081.374818773147</v>
      </c>
      <c r="G2592" s="1">
        <v>2</v>
      </c>
      <c r="H2592" s="5">
        <v>45034.830312835649</v>
      </c>
      <c r="I2592" s="7" t="s">
        <v>20</v>
      </c>
      <c r="J2592" s="7"/>
      <c r="K2592" s="7" t="s">
        <v>125</v>
      </c>
      <c r="L2592" s="7" t="s">
        <v>129</v>
      </c>
      <c r="M2592" s="7" t="s">
        <v>128</v>
      </c>
      <c r="N2592" s="7" t="s">
        <v>126</v>
      </c>
      <c r="O2592" s="7" t="s">
        <v>127</v>
      </c>
      <c r="P2592" s="25">
        <f t="shared" si="576"/>
        <v>2591</v>
      </c>
      <c r="Q2592" s="28">
        <f t="shared" si="573"/>
        <v>45474</v>
      </c>
      <c r="R2592" s="28" t="str">
        <f t="shared" si="563"/>
        <v/>
      </c>
      <c r="S2592" s="28" t="str">
        <f t="shared" si="564"/>
        <v>OFFLINE</v>
      </c>
      <c r="T2592" s="29">
        <f t="shared" si="565"/>
        <v>2.9325513196480938E-3</v>
      </c>
      <c r="U2592" s="29">
        <f t="shared" si="574"/>
        <v>2.9325513196480938E-3</v>
      </c>
      <c r="V2592" s="30">
        <f t="shared" si="566"/>
        <v>0</v>
      </c>
      <c r="W2592" s="30">
        <f t="shared" si="567"/>
        <v>0</v>
      </c>
      <c r="X2592" s="30">
        <f t="shared" si="568"/>
        <v>0</v>
      </c>
      <c r="Y2592" s="30">
        <f t="shared" si="569"/>
        <v>0</v>
      </c>
      <c r="Z2592" s="30">
        <f t="shared" si="570"/>
        <v>153.33333333333331</v>
      </c>
      <c r="AA2592" s="30">
        <f t="shared" si="571"/>
        <v>0</v>
      </c>
      <c r="AB2592" s="30">
        <f t="shared" si="572"/>
        <v>190.61583577712611</v>
      </c>
      <c r="AC2592" s="30">
        <f t="shared" si="575"/>
        <v>-343.94916911045942</v>
      </c>
    </row>
    <row r="2593" spans="1:29" x14ac:dyDescent="0.35">
      <c r="A2593" s="5">
        <f t="shared" si="562"/>
        <v>45482</v>
      </c>
      <c r="B2593" s="1">
        <v>2</v>
      </c>
      <c r="C2593" s="6">
        <v>0</v>
      </c>
      <c r="D2593" s="6">
        <v>1</v>
      </c>
      <c r="E2593" s="7" t="s">
        <v>19</v>
      </c>
      <c r="F2593" s="5">
        <v>45082.373119571763</v>
      </c>
      <c r="G2593" s="1">
        <v>2</v>
      </c>
      <c r="H2593" s="5">
        <v>45077.398750590277</v>
      </c>
      <c r="I2593" s="7" t="s">
        <v>41</v>
      </c>
      <c r="J2593" s="7"/>
      <c r="K2593" s="7" t="s">
        <v>125</v>
      </c>
      <c r="L2593" s="7" t="s">
        <v>129</v>
      </c>
      <c r="M2593" s="7" t="s">
        <v>128</v>
      </c>
      <c r="N2593" s="7" t="s">
        <v>126</v>
      </c>
      <c r="O2593" s="7" t="s">
        <v>127</v>
      </c>
      <c r="P2593" s="25">
        <f t="shared" si="576"/>
        <v>2592</v>
      </c>
      <c r="Q2593" s="28">
        <f t="shared" si="573"/>
        <v>45474</v>
      </c>
      <c r="R2593" s="28" t="str">
        <f t="shared" si="563"/>
        <v/>
      </c>
      <c r="S2593" s="28" t="str">
        <f t="shared" si="564"/>
        <v>OFFLINE</v>
      </c>
      <c r="T2593" s="29">
        <f t="shared" si="565"/>
        <v>2.9325513196480938E-3</v>
      </c>
      <c r="U2593" s="29">
        <f t="shared" si="574"/>
        <v>2.9325513196480938E-3</v>
      </c>
      <c r="V2593" s="30">
        <f t="shared" si="566"/>
        <v>0</v>
      </c>
      <c r="W2593" s="30">
        <f t="shared" si="567"/>
        <v>0</v>
      </c>
      <c r="X2593" s="30">
        <f t="shared" si="568"/>
        <v>0</v>
      </c>
      <c r="Y2593" s="30">
        <f t="shared" si="569"/>
        <v>0</v>
      </c>
      <c r="Z2593" s="30">
        <f t="shared" si="570"/>
        <v>153.33333333333331</v>
      </c>
      <c r="AA2593" s="30">
        <f t="shared" si="571"/>
        <v>0</v>
      </c>
      <c r="AB2593" s="30">
        <f t="shared" si="572"/>
        <v>190.61583577712611</v>
      </c>
      <c r="AC2593" s="30">
        <f t="shared" si="575"/>
        <v>-343.94916911045942</v>
      </c>
    </row>
    <row r="2594" spans="1:29" x14ac:dyDescent="0.35">
      <c r="A2594" s="5">
        <f t="shared" si="562"/>
        <v>45483</v>
      </c>
      <c r="B2594" s="1">
        <v>2</v>
      </c>
      <c r="C2594" s="6">
        <v>0</v>
      </c>
      <c r="D2594" s="6">
        <v>1</v>
      </c>
      <c r="E2594" s="7" t="s">
        <v>19</v>
      </c>
      <c r="F2594" s="5">
        <v>45080.318783333336</v>
      </c>
      <c r="G2594" s="1">
        <v>2</v>
      </c>
      <c r="H2594" s="5">
        <v>45014.843160428238</v>
      </c>
      <c r="I2594" s="7" t="s">
        <v>41</v>
      </c>
      <c r="J2594" s="7"/>
      <c r="K2594" s="7" t="s">
        <v>125</v>
      </c>
      <c r="L2594" s="7" t="s">
        <v>129</v>
      </c>
      <c r="M2594" s="7" t="s">
        <v>128</v>
      </c>
      <c r="N2594" s="7" t="s">
        <v>126</v>
      </c>
      <c r="O2594" s="7" t="s">
        <v>127</v>
      </c>
      <c r="P2594" s="25">
        <f t="shared" si="576"/>
        <v>2593</v>
      </c>
      <c r="Q2594" s="28">
        <f t="shared" si="573"/>
        <v>45474</v>
      </c>
      <c r="R2594" s="28" t="str">
        <f t="shared" si="563"/>
        <v/>
      </c>
      <c r="S2594" s="28" t="str">
        <f t="shared" si="564"/>
        <v>OFFLINE</v>
      </c>
      <c r="T2594" s="29">
        <f t="shared" si="565"/>
        <v>2.9325513196480938E-3</v>
      </c>
      <c r="U2594" s="29">
        <f t="shared" si="574"/>
        <v>2.9325513196480938E-3</v>
      </c>
      <c r="V2594" s="30">
        <f t="shared" si="566"/>
        <v>0</v>
      </c>
      <c r="W2594" s="30">
        <f t="shared" si="567"/>
        <v>0</v>
      </c>
      <c r="X2594" s="30">
        <f t="shared" si="568"/>
        <v>0</v>
      </c>
      <c r="Y2594" s="30">
        <f t="shared" si="569"/>
        <v>0</v>
      </c>
      <c r="Z2594" s="30">
        <f t="shared" si="570"/>
        <v>153.33333333333331</v>
      </c>
      <c r="AA2594" s="30">
        <f t="shared" si="571"/>
        <v>0</v>
      </c>
      <c r="AB2594" s="30">
        <f t="shared" si="572"/>
        <v>190.61583577712611</v>
      </c>
      <c r="AC2594" s="30">
        <f t="shared" si="575"/>
        <v>-343.94916911045942</v>
      </c>
    </row>
    <row r="2595" spans="1:29" x14ac:dyDescent="0.35">
      <c r="A2595" s="5">
        <f t="shared" si="562"/>
        <v>45484</v>
      </c>
      <c r="B2595" s="1">
        <v>2</v>
      </c>
      <c r="C2595" s="6">
        <v>0</v>
      </c>
      <c r="D2595" s="6">
        <v>1</v>
      </c>
      <c r="E2595" s="7" t="s">
        <v>19</v>
      </c>
      <c r="F2595" s="5">
        <v>45080.399262199076</v>
      </c>
      <c r="G2595" s="1">
        <v>2</v>
      </c>
      <c r="H2595" s="5">
        <v>44947.839036793979</v>
      </c>
      <c r="I2595" s="7" t="s">
        <v>41</v>
      </c>
      <c r="J2595" s="7"/>
      <c r="K2595" s="7" t="s">
        <v>125</v>
      </c>
      <c r="L2595" s="7" t="s">
        <v>129</v>
      </c>
      <c r="M2595" s="7" t="s">
        <v>128</v>
      </c>
      <c r="N2595" s="7" t="s">
        <v>126</v>
      </c>
      <c r="O2595" s="7" t="s">
        <v>127</v>
      </c>
      <c r="P2595" s="25">
        <f t="shared" si="576"/>
        <v>2594</v>
      </c>
      <c r="Q2595" s="28">
        <f t="shared" si="573"/>
        <v>45474</v>
      </c>
      <c r="R2595" s="28" t="str">
        <f t="shared" si="563"/>
        <v/>
      </c>
      <c r="S2595" s="28" t="str">
        <f t="shared" si="564"/>
        <v>OFFLINE</v>
      </c>
      <c r="T2595" s="29">
        <f t="shared" si="565"/>
        <v>2.9325513196480938E-3</v>
      </c>
      <c r="U2595" s="29">
        <f t="shared" si="574"/>
        <v>2.9325513196480938E-3</v>
      </c>
      <c r="V2595" s="30">
        <f t="shared" si="566"/>
        <v>0</v>
      </c>
      <c r="W2595" s="30">
        <f t="shared" si="567"/>
        <v>0</v>
      </c>
      <c r="X2595" s="30">
        <f t="shared" si="568"/>
        <v>0</v>
      </c>
      <c r="Y2595" s="30">
        <f t="shared" si="569"/>
        <v>0</v>
      </c>
      <c r="Z2595" s="30">
        <f t="shared" si="570"/>
        <v>153.33333333333331</v>
      </c>
      <c r="AA2595" s="30">
        <f t="shared" si="571"/>
        <v>0</v>
      </c>
      <c r="AB2595" s="30">
        <f t="shared" si="572"/>
        <v>190.61583577712611</v>
      </c>
      <c r="AC2595" s="30">
        <f t="shared" si="575"/>
        <v>-343.94916911045942</v>
      </c>
    </row>
    <row r="2596" spans="1:29" x14ac:dyDescent="0.35">
      <c r="A2596" s="5">
        <f t="shared" si="562"/>
        <v>45485</v>
      </c>
      <c r="B2596" s="1">
        <v>2</v>
      </c>
      <c r="C2596" s="6">
        <v>0</v>
      </c>
      <c r="D2596" s="6">
        <v>1</v>
      </c>
      <c r="E2596" s="7" t="s">
        <v>19</v>
      </c>
      <c r="F2596" s="5">
        <v>45081.363904016202</v>
      </c>
      <c r="G2596" s="1">
        <v>2</v>
      </c>
      <c r="H2596" s="5">
        <v>45076.605838067131</v>
      </c>
      <c r="I2596" s="7" t="s">
        <v>41</v>
      </c>
      <c r="J2596" s="7"/>
      <c r="K2596" s="7" t="s">
        <v>125</v>
      </c>
      <c r="L2596" s="7" t="s">
        <v>129</v>
      </c>
      <c r="M2596" s="7" t="s">
        <v>128</v>
      </c>
      <c r="N2596" s="7" t="s">
        <v>126</v>
      </c>
      <c r="O2596" s="7" t="s">
        <v>127</v>
      </c>
      <c r="P2596" s="25">
        <f t="shared" si="576"/>
        <v>2595</v>
      </c>
      <c r="Q2596" s="28">
        <f t="shared" si="573"/>
        <v>45474</v>
      </c>
      <c r="R2596" s="28" t="str">
        <f t="shared" si="563"/>
        <v/>
      </c>
      <c r="S2596" s="28" t="str">
        <f t="shared" si="564"/>
        <v>OFFLINE</v>
      </c>
      <c r="T2596" s="29">
        <f t="shared" si="565"/>
        <v>2.9325513196480938E-3</v>
      </c>
      <c r="U2596" s="29">
        <f t="shared" si="574"/>
        <v>2.9325513196480938E-3</v>
      </c>
      <c r="V2596" s="30">
        <f t="shared" si="566"/>
        <v>0</v>
      </c>
      <c r="W2596" s="30">
        <f t="shared" si="567"/>
        <v>0</v>
      </c>
      <c r="X2596" s="30">
        <f t="shared" si="568"/>
        <v>0</v>
      </c>
      <c r="Y2596" s="30">
        <f t="shared" si="569"/>
        <v>0</v>
      </c>
      <c r="Z2596" s="30">
        <f t="shared" si="570"/>
        <v>153.33333333333331</v>
      </c>
      <c r="AA2596" s="30">
        <f t="shared" si="571"/>
        <v>0</v>
      </c>
      <c r="AB2596" s="30">
        <f t="shared" si="572"/>
        <v>190.61583577712611</v>
      </c>
      <c r="AC2596" s="30">
        <f t="shared" si="575"/>
        <v>-343.94916911045942</v>
      </c>
    </row>
    <row r="2597" spans="1:29" x14ac:dyDescent="0.35">
      <c r="A2597" s="5">
        <f t="shared" si="562"/>
        <v>45486</v>
      </c>
      <c r="B2597" s="1">
        <v>2</v>
      </c>
      <c r="C2597" s="6">
        <v>0</v>
      </c>
      <c r="D2597" s="6">
        <v>1</v>
      </c>
      <c r="E2597" s="7" t="s">
        <v>19</v>
      </c>
      <c r="F2597" s="5">
        <v>45080.359571006942</v>
      </c>
      <c r="G2597" s="1">
        <v>2</v>
      </c>
      <c r="H2597" s="5">
        <v>45080.040527407407</v>
      </c>
      <c r="I2597" s="7" t="s">
        <v>42</v>
      </c>
      <c r="J2597" s="7"/>
      <c r="K2597" s="7" t="s">
        <v>125</v>
      </c>
      <c r="L2597" s="7" t="s">
        <v>129</v>
      </c>
      <c r="M2597" s="7" t="s">
        <v>128</v>
      </c>
      <c r="N2597" s="7" t="s">
        <v>126</v>
      </c>
      <c r="O2597" s="7" t="s">
        <v>127</v>
      </c>
      <c r="P2597" s="25">
        <f t="shared" si="576"/>
        <v>2596</v>
      </c>
      <c r="Q2597" s="28">
        <f t="shared" si="573"/>
        <v>45474</v>
      </c>
      <c r="R2597" s="28" t="str">
        <f t="shared" si="563"/>
        <v/>
      </c>
      <c r="S2597" s="28" t="str">
        <f t="shared" si="564"/>
        <v>OFFLINE</v>
      </c>
      <c r="T2597" s="29">
        <f t="shared" si="565"/>
        <v>2.9325513196480938E-3</v>
      </c>
      <c r="U2597" s="29">
        <f t="shared" si="574"/>
        <v>2.9325513196480938E-3</v>
      </c>
      <c r="V2597" s="30">
        <f t="shared" si="566"/>
        <v>0</v>
      </c>
      <c r="W2597" s="30">
        <f t="shared" si="567"/>
        <v>0</v>
      </c>
      <c r="X2597" s="30">
        <f t="shared" si="568"/>
        <v>0</v>
      </c>
      <c r="Y2597" s="30">
        <f t="shared" si="569"/>
        <v>0</v>
      </c>
      <c r="Z2597" s="30">
        <f t="shared" si="570"/>
        <v>153.33333333333331</v>
      </c>
      <c r="AA2597" s="30">
        <f t="shared" si="571"/>
        <v>0</v>
      </c>
      <c r="AB2597" s="30">
        <f t="shared" si="572"/>
        <v>190.61583577712611</v>
      </c>
      <c r="AC2597" s="30">
        <f t="shared" si="575"/>
        <v>-343.94916911045942</v>
      </c>
    </row>
    <row r="2598" spans="1:29" x14ac:dyDescent="0.35">
      <c r="A2598" s="5">
        <f t="shared" si="562"/>
        <v>45487</v>
      </c>
      <c r="B2598" s="1">
        <v>2</v>
      </c>
      <c r="C2598" s="6">
        <v>0</v>
      </c>
      <c r="D2598" s="6">
        <v>1</v>
      </c>
      <c r="E2598" s="7" t="s">
        <v>19</v>
      </c>
      <c r="F2598" s="5">
        <v>45081.308711874997</v>
      </c>
      <c r="G2598" s="1">
        <v>2</v>
      </c>
      <c r="H2598" s="5">
        <v>44977.695986550927</v>
      </c>
      <c r="I2598" s="7" t="s">
        <v>44</v>
      </c>
      <c r="J2598" s="7"/>
      <c r="K2598" s="7" t="s">
        <v>125</v>
      </c>
      <c r="L2598" s="7" t="s">
        <v>129</v>
      </c>
      <c r="M2598" s="7" t="s">
        <v>128</v>
      </c>
      <c r="N2598" s="7" t="s">
        <v>126</v>
      </c>
      <c r="O2598" s="7" t="s">
        <v>127</v>
      </c>
      <c r="P2598" s="25">
        <f t="shared" si="576"/>
        <v>2597</v>
      </c>
      <c r="Q2598" s="28">
        <f t="shared" si="573"/>
        <v>45474</v>
      </c>
      <c r="R2598" s="28" t="str">
        <f t="shared" si="563"/>
        <v/>
      </c>
      <c r="S2598" s="28" t="str">
        <f t="shared" si="564"/>
        <v>OFFLINE</v>
      </c>
      <c r="T2598" s="29">
        <f t="shared" si="565"/>
        <v>2.9325513196480938E-3</v>
      </c>
      <c r="U2598" s="29">
        <f t="shared" si="574"/>
        <v>2.9325513196480938E-3</v>
      </c>
      <c r="V2598" s="30">
        <f t="shared" si="566"/>
        <v>0</v>
      </c>
      <c r="W2598" s="30">
        <f t="shared" si="567"/>
        <v>0</v>
      </c>
      <c r="X2598" s="30">
        <f t="shared" si="568"/>
        <v>0</v>
      </c>
      <c r="Y2598" s="30">
        <f t="shared" si="569"/>
        <v>0</v>
      </c>
      <c r="Z2598" s="30">
        <f t="shared" si="570"/>
        <v>153.33333333333331</v>
      </c>
      <c r="AA2598" s="30">
        <f t="shared" si="571"/>
        <v>0</v>
      </c>
      <c r="AB2598" s="30">
        <f t="shared" si="572"/>
        <v>190.61583577712611</v>
      </c>
      <c r="AC2598" s="30">
        <f t="shared" si="575"/>
        <v>-343.94916911045942</v>
      </c>
    </row>
    <row r="2599" spans="1:29" x14ac:dyDescent="0.35">
      <c r="A2599" s="5">
        <f t="shared" si="562"/>
        <v>45488</v>
      </c>
      <c r="B2599" s="1">
        <v>2</v>
      </c>
      <c r="C2599" s="6">
        <v>0</v>
      </c>
      <c r="D2599" s="6">
        <v>1</v>
      </c>
      <c r="E2599" s="7" t="s">
        <v>19</v>
      </c>
      <c r="F2599" s="5">
        <v>45081.457745775464</v>
      </c>
      <c r="G2599" s="1">
        <v>2</v>
      </c>
      <c r="H2599" s="5">
        <v>44977.695986562503</v>
      </c>
      <c r="I2599" s="7" t="s">
        <v>44</v>
      </c>
      <c r="J2599" s="7"/>
      <c r="K2599" s="7" t="s">
        <v>125</v>
      </c>
      <c r="L2599" s="7" t="s">
        <v>129</v>
      </c>
      <c r="M2599" s="7" t="s">
        <v>128</v>
      </c>
      <c r="N2599" s="7" t="s">
        <v>126</v>
      </c>
      <c r="O2599" s="7" t="s">
        <v>127</v>
      </c>
      <c r="P2599" s="25">
        <f t="shared" si="576"/>
        <v>2598</v>
      </c>
      <c r="Q2599" s="28">
        <f t="shared" si="573"/>
        <v>45474</v>
      </c>
      <c r="R2599" s="28" t="str">
        <f t="shared" si="563"/>
        <v/>
      </c>
      <c r="S2599" s="28" t="str">
        <f t="shared" si="564"/>
        <v>OFFLINE</v>
      </c>
      <c r="T2599" s="29">
        <f t="shared" si="565"/>
        <v>2.9325513196480938E-3</v>
      </c>
      <c r="U2599" s="29">
        <f t="shared" si="574"/>
        <v>2.9325513196480938E-3</v>
      </c>
      <c r="V2599" s="30">
        <f t="shared" si="566"/>
        <v>0</v>
      </c>
      <c r="W2599" s="30">
        <f t="shared" si="567"/>
        <v>0</v>
      </c>
      <c r="X2599" s="30">
        <f t="shared" si="568"/>
        <v>0</v>
      </c>
      <c r="Y2599" s="30">
        <f t="shared" si="569"/>
        <v>0</v>
      </c>
      <c r="Z2599" s="30">
        <f t="shared" si="570"/>
        <v>153.33333333333331</v>
      </c>
      <c r="AA2599" s="30">
        <f t="shared" si="571"/>
        <v>0</v>
      </c>
      <c r="AB2599" s="30">
        <f t="shared" si="572"/>
        <v>190.61583577712611</v>
      </c>
      <c r="AC2599" s="30">
        <f t="shared" si="575"/>
        <v>-343.94916911045942</v>
      </c>
    </row>
    <row r="2600" spans="1:29" x14ac:dyDescent="0.35">
      <c r="A2600" s="5">
        <f t="shared" si="562"/>
        <v>45489</v>
      </c>
      <c r="B2600" s="1">
        <v>2</v>
      </c>
      <c r="C2600" s="6">
        <v>0</v>
      </c>
      <c r="D2600" s="6">
        <v>1</v>
      </c>
      <c r="E2600" s="7" t="s">
        <v>19</v>
      </c>
      <c r="F2600" s="5">
        <v>45081.293606273146</v>
      </c>
      <c r="G2600" s="1">
        <v>2</v>
      </c>
      <c r="H2600" s="5">
        <v>45068.639140983796</v>
      </c>
      <c r="I2600" s="7" t="s">
        <v>48</v>
      </c>
      <c r="J2600" s="7"/>
      <c r="K2600" s="7" t="s">
        <v>125</v>
      </c>
      <c r="L2600" s="7" t="s">
        <v>129</v>
      </c>
      <c r="M2600" s="7" t="s">
        <v>128</v>
      </c>
      <c r="N2600" s="7" t="s">
        <v>126</v>
      </c>
      <c r="O2600" s="7" t="s">
        <v>127</v>
      </c>
      <c r="P2600" s="25">
        <f t="shared" si="576"/>
        <v>2599</v>
      </c>
      <c r="Q2600" s="28">
        <f t="shared" si="573"/>
        <v>45474</v>
      </c>
      <c r="R2600" s="28" t="str">
        <f t="shared" si="563"/>
        <v/>
      </c>
      <c r="S2600" s="28" t="str">
        <f t="shared" si="564"/>
        <v>OFFLINE</v>
      </c>
      <c r="T2600" s="29">
        <f t="shared" si="565"/>
        <v>2.9325513196480938E-3</v>
      </c>
      <c r="U2600" s="29">
        <f t="shared" si="574"/>
        <v>2.9325513196480938E-3</v>
      </c>
      <c r="V2600" s="30">
        <f t="shared" si="566"/>
        <v>0</v>
      </c>
      <c r="W2600" s="30">
        <f t="shared" si="567"/>
        <v>0</v>
      </c>
      <c r="X2600" s="30">
        <f t="shared" si="568"/>
        <v>0</v>
      </c>
      <c r="Y2600" s="30">
        <f t="shared" si="569"/>
        <v>0</v>
      </c>
      <c r="Z2600" s="30">
        <f t="shared" si="570"/>
        <v>153.33333333333331</v>
      </c>
      <c r="AA2600" s="30">
        <f t="shared" si="571"/>
        <v>0</v>
      </c>
      <c r="AB2600" s="30">
        <f t="shared" si="572"/>
        <v>190.61583577712611</v>
      </c>
      <c r="AC2600" s="30">
        <f t="shared" si="575"/>
        <v>-343.94916911045942</v>
      </c>
    </row>
    <row r="2601" spans="1:29" x14ac:dyDescent="0.35">
      <c r="A2601" s="5">
        <f t="shared" si="562"/>
        <v>45490</v>
      </c>
      <c r="B2601" s="1">
        <v>2</v>
      </c>
      <c r="C2601" s="6">
        <v>0</v>
      </c>
      <c r="D2601" s="6">
        <v>1</v>
      </c>
      <c r="E2601" s="7" t="s">
        <v>19</v>
      </c>
      <c r="F2601" s="5">
        <v>45081.321145462964</v>
      </c>
      <c r="G2601" s="1">
        <v>2</v>
      </c>
      <c r="H2601" s="5">
        <v>44953.573392847225</v>
      </c>
      <c r="I2601" s="7" t="s">
        <v>48</v>
      </c>
      <c r="J2601" s="7"/>
      <c r="K2601" s="7" t="s">
        <v>125</v>
      </c>
      <c r="L2601" s="7" t="s">
        <v>129</v>
      </c>
      <c r="M2601" s="7" t="s">
        <v>128</v>
      </c>
      <c r="N2601" s="7" t="s">
        <v>126</v>
      </c>
      <c r="O2601" s="7" t="s">
        <v>127</v>
      </c>
      <c r="P2601" s="25">
        <f t="shared" si="576"/>
        <v>2600</v>
      </c>
      <c r="Q2601" s="28">
        <f t="shared" si="573"/>
        <v>45474</v>
      </c>
      <c r="R2601" s="28" t="str">
        <f t="shared" si="563"/>
        <v/>
      </c>
      <c r="S2601" s="28" t="str">
        <f t="shared" si="564"/>
        <v>OFFLINE</v>
      </c>
      <c r="T2601" s="29">
        <f t="shared" si="565"/>
        <v>2.9325513196480938E-3</v>
      </c>
      <c r="U2601" s="29">
        <f t="shared" si="574"/>
        <v>2.9325513196480938E-3</v>
      </c>
      <c r="V2601" s="30">
        <f t="shared" si="566"/>
        <v>0</v>
      </c>
      <c r="W2601" s="30">
        <f t="shared" si="567"/>
        <v>0</v>
      </c>
      <c r="X2601" s="30">
        <f t="shared" si="568"/>
        <v>0</v>
      </c>
      <c r="Y2601" s="30">
        <f t="shared" si="569"/>
        <v>0</v>
      </c>
      <c r="Z2601" s="30">
        <f t="shared" si="570"/>
        <v>153.33333333333331</v>
      </c>
      <c r="AA2601" s="30">
        <f t="shared" si="571"/>
        <v>0</v>
      </c>
      <c r="AB2601" s="30">
        <f t="shared" si="572"/>
        <v>190.61583577712611</v>
      </c>
      <c r="AC2601" s="30">
        <f t="shared" si="575"/>
        <v>-343.94916911045942</v>
      </c>
    </row>
    <row r="2602" spans="1:29" x14ac:dyDescent="0.35">
      <c r="A2602" s="5">
        <f t="shared" si="562"/>
        <v>45491</v>
      </c>
      <c r="B2602" s="1">
        <v>2</v>
      </c>
      <c r="C2602" s="6">
        <v>0</v>
      </c>
      <c r="D2602" s="6">
        <v>1</v>
      </c>
      <c r="E2602" s="7" t="s">
        <v>19</v>
      </c>
      <c r="F2602" s="5">
        <v>45080.282767777775</v>
      </c>
      <c r="G2602" s="1">
        <v>2</v>
      </c>
      <c r="H2602" s="5">
        <v>45064.91124465278</v>
      </c>
      <c r="I2602" s="7" t="s">
        <v>48</v>
      </c>
      <c r="J2602" s="7"/>
      <c r="K2602" s="7" t="s">
        <v>125</v>
      </c>
      <c r="L2602" s="7" t="s">
        <v>129</v>
      </c>
      <c r="M2602" s="7" t="s">
        <v>128</v>
      </c>
      <c r="N2602" s="7" t="s">
        <v>126</v>
      </c>
      <c r="O2602" s="7" t="s">
        <v>127</v>
      </c>
      <c r="P2602" s="25">
        <f t="shared" si="576"/>
        <v>2601</v>
      </c>
      <c r="Q2602" s="28">
        <f t="shared" si="573"/>
        <v>45474</v>
      </c>
      <c r="R2602" s="28" t="str">
        <f t="shared" si="563"/>
        <v/>
      </c>
      <c r="S2602" s="28" t="str">
        <f t="shared" si="564"/>
        <v>OFFLINE</v>
      </c>
      <c r="T2602" s="29">
        <f t="shared" si="565"/>
        <v>2.9325513196480938E-3</v>
      </c>
      <c r="U2602" s="29">
        <f t="shared" si="574"/>
        <v>2.9325513196480938E-3</v>
      </c>
      <c r="V2602" s="30">
        <f t="shared" si="566"/>
        <v>0</v>
      </c>
      <c r="W2602" s="30">
        <f t="shared" si="567"/>
        <v>0</v>
      </c>
      <c r="X2602" s="30">
        <f t="shared" si="568"/>
        <v>0</v>
      </c>
      <c r="Y2602" s="30">
        <f t="shared" si="569"/>
        <v>0</v>
      </c>
      <c r="Z2602" s="30">
        <f t="shared" si="570"/>
        <v>153.33333333333331</v>
      </c>
      <c r="AA2602" s="30">
        <f t="shared" si="571"/>
        <v>0</v>
      </c>
      <c r="AB2602" s="30">
        <f t="shared" si="572"/>
        <v>190.61583577712611</v>
      </c>
      <c r="AC2602" s="30">
        <f t="shared" si="575"/>
        <v>-343.94916911045942</v>
      </c>
    </row>
    <row r="2603" spans="1:29" x14ac:dyDescent="0.35">
      <c r="A2603" s="5">
        <f t="shared" si="562"/>
        <v>45492</v>
      </c>
      <c r="B2603" s="1">
        <v>2</v>
      </c>
      <c r="C2603" s="6">
        <v>0</v>
      </c>
      <c r="D2603" s="6">
        <v>1</v>
      </c>
      <c r="E2603" s="7" t="s">
        <v>19</v>
      </c>
      <c r="F2603" s="5">
        <v>45082.411122962963</v>
      </c>
      <c r="G2603" s="1">
        <v>2</v>
      </c>
      <c r="H2603" s="5">
        <v>45070.980686377312</v>
      </c>
      <c r="I2603" s="7" t="s">
        <v>48</v>
      </c>
      <c r="J2603" s="7"/>
      <c r="K2603" s="7" t="s">
        <v>125</v>
      </c>
      <c r="L2603" s="7" t="s">
        <v>129</v>
      </c>
      <c r="M2603" s="7" t="s">
        <v>128</v>
      </c>
      <c r="N2603" s="7" t="s">
        <v>126</v>
      </c>
      <c r="O2603" s="7" t="s">
        <v>127</v>
      </c>
      <c r="P2603" s="25">
        <f t="shared" si="576"/>
        <v>2602</v>
      </c>
      <c r="Q2603" s="28">
        <f t="shared" si="573"/>
        <v>45474</v>
      </c>
      <c r="R2603" s="28" t="str">
        <f t="shared" si="563"/>
        <v/>
      </c>
      <c r="S2603" s="28" t="str">
        <f t="shared" si="564"/>
        <v>OFFLINE</v>
      </c>
      <c r="T2603" s="29">
        <f t="shared" si="565"/>
        <v>2.9325513196480938E-3</v>
      </c>
      <c r="U2603" s="29">
        <f t="shared" si="574"/>
        <v>2.9325513196480938E-3</v>
      </c>
      <c r="V2603" s="30">
        <f t="shared" si="566"/>
        <v>0</v>
      </c>
      <c r="W2603" s="30">
        <f t="shared" si="567"/>
        <v>0</v>
      </c>
      <c r="X2603" s="30">
        <f t="shared" si="568"/>
        <v>0</v>
      </c>
      <c r="Y2603" s="30">
        <f t="shared" si="569"/>
        <v>0</v>
      </c>
      <c r="Z2603" s="30">
        <f t="shared" si="570"/>
        <v>153.33333333333331</v>
      </c>
      <c r="AA2603" s="30">
        <f t="shared" si="571"/>
        <v>0</v>
      </c>
      <c r="AB2603" s="30">
        <f t="shared" si="572"/>
        <v>190.61583577712611</v>
      </c>
      <c r="AC2603" s="30">
        <f t="shared" si="575"/>
        <v>-343.94916911045942</v>
      </c>
    </row>
    <row r="2604" spans="1:29" x14ac:dyDescent="0.35">
      <c r="A2604" s="5">
        <f t="shared" si="562"/>
        <v>45493</v>
      </c>
      <c r="B2604" s="1">
        <v>2</v>
      </c>
      <c r="C2604" s="6">
        <v>0</v>
      </c>
      <c r="D2604" s="6">
        <v>1</v>
      </c>
      <c r="E2604" s="7" t="s">
        <v>19</v>
      </c>
      <c r="F2604" s="5">
        <v>45082.409942222221</v>
      </c>
      <c r="G2604" s="1">
        <v>2</v>
      </c>
      <c r="H2604" s="5">
        <v>45079.570111145833</v>
      </c>
      <c r="I2604" s="7" t="s">
        <v>48</v>
      </c>
      <c r="J2604" s="7"/>
      <c r="K2604" s="7" t="s">
        <v>125</v>
      </c>
      <c r="L2604" s="7" t="s">
        <v>129</v>
      </c>
      <c r="M2604" s="7" t="s">
        <v>128</v>
      </c>
      <c r="N2604" s="7" t="s">
        <v>126</v>
      </c>
      <c r="O2604" s="7" t="s">
        <v>127</v>
      </c>
      <c r="P2604" s="25">
        <f t="shared" si="576"/>
        <v>2603</v>
      </c>
      <c r="Q2604" s="28">
        <f t="shared" si="573"/>
        <v>45474</v>
      </c>
      <c r="R2604" s="28" t="str">
        <f t="shared" si="563"/>
        <v/>
      </c>
      <c r="S2604" s="28" t="str">
        <f t="shared" si="564"/>
        <v>OFFLINE</v>
      </c>
      <c r="T2604" s="29">
        <f t="shared" si="565"/>
        <v>2.9325513196480938E-3</v>
      </c>
      <c r="U2604" s="29">
        <f t="shared" si="574"/>
        <v>2.9325513196480938E-3</v>
      </c>
      <c r="V2604" s="30">
        <f t="shared" si="566"/>
        <v>0</v>
      </c>
      <c r="W2604" s="30">
        <f t="shared" si="567"/>
        <v>0</v>
      </c>
      <c r="X2604" s="30">
        <f t="shared" si="568"/>
        <v>0</v>
      </c>
      <c r="Y2604" s="30">
        <f t="shared" si="569"/>
        <v>0</v>
      </c>
      <c r="Z2604" s="30">
        <f t="shared" si="570"/>
        <v>153.33333333333331</v>
      </c>
      <c r="AA2604" s="30">
        <f t="shared" si="571"/>
        <v>0</v>
      </c>
      <c r="AB2604" s="30">
        <f t="shared" si="572"/>
        <v>190.61583577712611</v>
      </c>
      <c r="AC2604" s="30">
        <f t="shared" si="575"/>
        <v>-343.94916911045942</v>
      </c>
    </row>
    <row r="2605" spans="1:29" x14ac:dyDescent="0.35">
      <c r="A2605" s="5">
        <f t="shared" si="562"/>
        <v>45494</v>
      </c>
      <c r="B2605" s="1">
        <v>2</v>
      </c>
      <c r="C2605" s="6">
        <v>0</v>
      </c>
      <c r="D2605" s="6">
        <v>1</v>
      </c>
      <c r="E2605" s="7" t="s">
        <v>19</v>
      </c>
      <c r="F2605" s="5">
        <v>45083.296094039353</v>
      </c>
      <c r="G2605" s="1">
        <v>2</v>
      </c>
      <c r="H2605" s="5">
        <v>45077.067496689815</v>
      </c>
      <c r="I2605" s="7" t="s">
        <v>48</v>
      </c>
      <c r="J2605" s="7"/>
      <c r="K2605" s="7" t="s">
        <v>125</v>
      </c>
      <c r="L2605" s="7" t="s">
        <v>129</v>
      </c>
      <c r="M2605" s="7" t="s">
        <v>128</v>
      </c>
      <c r="N2605" s="7" t="s">
        <v>126</v>
      </c>
      <c r="O2605" s="7" t="s">
        <v>127</v>
      </c>
      <c r="P2605" s="25">
        <f t="shared" si="576"/>
        <v>2604</v>
      </c>
      <c r="Q2605" s="28">
        <f t="shared" si="573"/>
        <v>45474</v>
      </c>
      <c r="R2605" s="28" t="str">
        <f t="shared" si="563"/>
        <v/>
      </c>
      <c r="S2605" s="28" t="str">
        <f t="shared" si="564"/>
        <v>OFFLINE</v>
      </c>
      <c r="T2605" s="29">
        <f t="shared" si="565"/>
        <v>2.9325513196480938E-3</v>
      </c>
      <c r="U2605" s="29">
        <f t="shared" si="574"/>
        <v>2.9325513196480938E-3</v>
      </c>
      <c r="V2605" s="30">
        <f t="shared" si="566"/>
        <v>0</v>
      </c>
      <c r="W2605" s="30">
        <f t="shared" si="567"/>
        <v>0</v>
      </c>
      <c r="X2605" s="30">
        <f t="shared" si="568"/>
        <v>0</v>
      </c>
      <c r="Y2605" s="30">
        <f t="shared" si="569"/>
        <v>0</v>
      </c>
      <c r="Z2605" s="30">
        <f t="shared" si="570"/>
        <v>153.33333333333331</v>
      </c>
      <c r="AA2605" s="30">
        <f t="shared" si="571"/>
        <v>0</v>
      </c>
      <c r="AB2605" s="30">
        <f t="shared" si="572"/>
        <v>190.61583577712611</v>
      </c>
      <c r="AC2605" s="30">
        <f t="shared" si="575"/>
        <v>-343.94916911045942</v>
      </c>
    </row>
    <row r="2606" spans="1:29" x14ac:dyDescent="0.35">
      <c r="A2606" s="5">
        <f t="shared" si="562"/>
        <v>45495</v>
      </c>
      <c r="B2606" s="1">
        <v>2</v>
      </c>
      <c r="C2606" s="6">
        <v>0</v>
      </c>
      <c r="D2606" s="6">
        <v>1</v>
      </c>
      <c r="E2606" s="7" t="s">
        <v>19</v>
      </c>
      <c r="F2606" s="5">
        <v>45080.25</v>
      </c>
      <c r="G2606" s="1">
        <v>2</v>
      </c>
      <c r="H2606" s="5">
        <v>45029.698336458336</v>
      </c>
      <c r="I2606" s="7" t="s">
        <v>63</v>
      </c>
      <c r="J2606" s="7"/>
      <c r="K2606" s="7" t="s">
        <v>125</v>
      </c>
      <c r="L2606" s="7" t="s">
        <v>129</v>
      </c>
      <c r="M2606" s="7" t="s">
        <v>128</v>
      </c>
      <c r="N2606" s="7" t="s">
        <v>126</v>
      </c>
      <c r="O2606" s="7" t="s">
        <v>127</v>
      </c>
      <c r="P2606" s="25">
        <f t="shared" si="576"/>
        <v>2605</v>
      </c>
      <c r="Q2606" s="28">
        <f t="shared" si="573"/>
        <v>45474</v>
      </c>
      <c r="R2606" s="28" t="str">
        <f t="shared" si="563"/>
        <v/>
      </c>
      <c r="S2606" s="28" t="str">
        <f t="shared" si="564"/>
        <v>OFFLINE</v>
      </c>
      <c r="T2606" s="29">
        <f t="shared" si="565"/>
        <v>2.9325513196480938E-3</v>
      </c>
      <c r="U2606" s="29">
        <f t="shared" si="574"/>
        <v>2.9325513196480938E-3</v>
      </c>
      <c r="V2606" s="30">
        <f t="shared" si="566"/>
        <v>0</v>
      </c>
      <c r="W2606" s="30">
        <f t="shared" si="567"/>
        <v>0</v>
      </c>
      <c r="X2606" s="30">
        <f t="shared" si="568"/>
        <v>0</v>
      </c>
      <c r="Y2606" s="30">
        <f t="shared" si="569"/>
        <v>0</v>
      </c>
      <c r="Z2606" s="30">
        <f t="shared" si="570"/>
        <v>153.33333333333331</v>
      </c>
      <c r="AA2606" s="30">
        <f t="shared" si="571"/>
        <v>0</v>
      </c>
      <c r="AB2606" s="30">
        <f t="shared" si="572"/>
        <v>190.61583577712611</v>
      </c>
      <c r="AC2606" s="30">
        <f t="shared" si="575"/>
        <v>-343.94916911045942</v>
      </c>
    </row>
    <row r="2607" spans="1:29" x14ac:dyDescent="0.35">
      <c r="A2607" s="5">
        <f t="shared" si="562"/>
        <v>45496</v>
      </c>
      <c r="B2607" s="1">
        <v>2</v>
      </c>
      <c r="C2607" s="6">
        <v>0</v>
      </c>
      <c r="D2607" s="6">
        <v>1</v>
      </c>
      <c r="E2607" s="7" t="s">
        <v>19</v>
      </c>
      <c r="F2607" s="5">
        <v>45083.291666666664</v>
      </c>
      <c r="G2607" s="1">
        <v>2</v>
      </c>
      <c r="H2607" s="5">
        <v>44962.105699201391</v>
      </c>
      <c r="I2607" s="7" t="s">
        <v>49</v>
      </c>
      <c r="J2607" s="7"/>
      <c r="K2607" s="7" t="s">
        <v>125</v>
      </c>
      <c r="L2607" s="7" t="s">
        <v>129</v>
      </c>
      <c r="M2607" s="7" t="s">
        <v>128</v>
      </c>
      <c r="N2607" s="7" t="s">
        <v>126</v>
      </c>
      <c r="O2607" s="7" t="s">
        <v>127</v>
      </c>
      <c r="P2607" s="25">
        <f t="shared" si="576"/>
        <v>2606</v>
      </c>
      <c r="Q2607" s="28">
        <f t="shared" si="573"/>
        <v>45474</v>
      </c>
      <c r="R2607" s="28" t="str">
        <f t="shared" si="563"/>
        <v/>
      </c>
      <c r="S2607" s="28" t="str">
        <f t="shared" si="564"/>
        <v>OFFLINE</v>
      </c>
      <c r="T2607" s="29">
        <f t="shared" si="565"/>
        <v>2.9325513196480938E-3</v>
      </c>
      <c r="U2607" s="29">
        <f t="shared" si="574"/>
        <v>2.9325513196480938E-3</v>
      </c>
      <c r="V2607" s="30">
        <f t="shared" si="566"/>
        <v>0</v>
      </c>
      <c r="W2607" s="30">
        <f t="shared" si="567"/>
        <v>0</v>
      </c>
      <c r="X2607" s="30">
        <f t="shared" si="568"/>
        <v>0</v>
      </c>
      <c r="Y2607" s="30">
        <f t="shared" si="569"/>
        <v>0</v>
      </c>
      <c r="Z2607" s="30">
        <f t="shared" si="570"/>
        <v>153.33333333333331</v>
      </c>
      <c r="AA2607" s="30">
        <f t="shared" si="571"/>
        <v>0</v>
      </c>
      <c r="AB2607" s="30">
        <f t="shared" si="572"/>
        <v>190.61583577712611</v>
      </c>
      <c r="AC2607" s="30">
        <f t="shared" si="575"/>
        <v>-343.94916911045942</v>
      </c>
    </row>
    <row r="2608" spans="1:29" x14ac:dyDescent="0.35">
      <c r="A2608" s="5">
        <f t="shared" si="562"/>
        <v>45497</v>
      </c>
      <c r="B2608" s="1">
        <v>2</v>
      </c>
      <c r="C2608" s="6">
        <v>0</v>
      </c>
      <c r="D2608" s="6">
        <v>1</v>
      </c>
      <c r="E2608" s="7" t="s">
        <v>19</v>
      </c>
      <c r="F2608" s="5">
        <v>45081.457007314813</v>
      </c>
      <c r="G2608" s="1">
        <v>2</v>
      </c>
      <c r="H2608" s="5">
        <v>45078.813681562497</v>
      </c>
      <c r="I2608" s="7" t="s">
        <v>49</v>
      </c>
      <c r="J2608" s="7"/>
      <c r="K2608" s="7" t="s">
        <v>125</v>
      </c>
      <c r="L2608" s="7" t="s">
        <v>129</v>
      </c>
      <c r="M2608" s="7" t="s">
        <v>128</v>
      </c>
      <c r="N2608" s="7" t="s">
        <v>126</v>
      </c>
      <c r="O2608" s="7" t="s">
        <v>127</v>
      </c>
      <c r="P2608" s="25">
        <f t="shared" si="576"/>
        <v>2607</v>
      </c>
      <c r="Q2608" s="28">
        <f t="shared" si="573"/>
        <v>45474</v>
      </c>
      <c r="R2608" s="28" t="str">
        <f t="shared" si="563"/>
        <v/>
      </c>
      <c r="S2608" s="28" t="str">
        <f t="shared" si="564"/>
        <v>OFFLINE</v>
      </c>
      <c r="T2608" s="29">
        <f t="shared" si="565"/>
        <v>2.9325513196480938E-3</v>
      </c>
      <c r="U2608" s="29">
        <f t="shared" si="574"/>
        <v>2.9325513196480938E-3</v>
      </c>
      <c r="V2608" s="30">
        <f t="shared" si="566"/>
        <v>0</v>
      </c>
      <c r="W2608" s="30">
        <f t="shared" si="567"/>
        <v>0</v>
      </c>
      <c r="X2608" s="30">
        <f t="shared" si="568"/>
        <v>0</v>
      </c>
      <c r="Y2608" s="30">
        <f t="shared" si="569"/>
        <v>0</v>
      </c>
      <c r="Z2608" s="30">
        <f t="shared" si="570"/>
        <v>153.33333333333331</v>
      </c>
      <c r="AA2608" s="30">
        <f t="shared" si="571"/>
        <v>0</v>
      </c>
      <c r="AB2608" s="30">
        <f t="shared" si="572"/>
        <v>190.61583577712611</v>
      </c>
      <c r="AC2608" s="30">
        <f t="shared" si="575"/>
        <v>-343.94916911045942</v>
      </c>
    </row>
    <row r="2609" spans="1:29" x14ac:dyDescent="0.35">
      <c r="A2609" s="5">
        <f t="shared" si="562"/>
        <v>45498</v>
      </c>
      <c r="B2609" s="1">
        <v>2</v>
      </c>
      <c r="C2609" s="6">
        <v>0</v>
      </c>
      <c r="D2609" s="6">
        <v>1</v>
      </c>
      <c r="E2609" s="7" t="s">
        <v>19</v>
      </c>
      <c r="F2609" s="5">
        <v>45080.381809467595</v>
      </c>
      <c r="G2609" s="1">
        <v>2</v>
      </c>
      <c r="H2609" s="5">
        <v>45078.732905833334</v>
      </c>
      <c r="I2609" s="7" t="s">
        <v>49</v>
      </c>
      <c r="J2609" s="7"/>
      <c r="K2609" s="7" t="s">
        <v>125</v>
      </c>
      <c r="L2609" s="7" t="s">
        <v>129</v>
      </c>
      <c r="M2609" s="7" t="s">
        <v>128</v>
      </c>
      <c r="N2609" s="7" t="s">
        <v>126</v>
      </c>
      <c r="O2609" s="7" t="s">
        <v>127</v>
      </c>
      <c r="P2609" s="25">
        <f t="shared" si="576"/>
        <v>2608</v>
      </c>
      <c r="Q2609" s="28">
        <f t="shared" si="573"/>
        <v>45474</v>
      </c>
      <c r="R2609" s="28" t="str">
        <f t="shared" si="563"/>
        <v/>
      </c>
      <c r="S2609" s="28" t="str">
        <f t="shared" si="564"/>
        <v>OFFLINE</v>
      </c>
      <c r="T2609" s="29">
        <f t="shared" si="565"/>
        <v>2.9325513196480938E-3</v>
      </c>
      <c r="U2609" s="29">
        <f t="shared" si="574"/>
        <v>2.9325513196480938E-3</v>
      </c>
      <c r="V2609" s="30">
        <f t="shared" si="566"/>
        <v>0</v>
      </c>
      <c r="W2609" s="30">
        <f t="shared" si="567"/>
        <v>0</v>
      </c>
      <c r="X2609" s="30">
        <f t="shared" si="568"/>
        <v>0</v>
      </c>
      <c r="Y2609" s="30">
        <f t="shared" si="569"/>
        <v>0</v>
      </c>
      <c r="Z2609" s="30">
        <f t="shared" si="570"/>
        <v>153.33333333333331</v>
      </c>
      <c r="AA2609" s="30">
        <f t="shared" si="571"/>
        <v>0</v>
      </c>
      <c r="AB2609" s="30">
        <f t="shared" si="572"/>
        <v>190.61583577712611</v>
      </c>
      <c r="AC2609" s="30">
        <f t="shared" si="575"/>
        <v>-343.94916911045942</v>
      </c>
    </row>
    <row r="2610" spans="1:29" x14ac:dyDescent="0.35">
      <c r="A2610" s="5">
        <f t="shared" si="562"/>
        <v>45499</v>
      </c>
      <c r="B2610" s="1">
        <v>2</v>
      </c>
      <c r="C2610" s="6">
        <v>0</v>
      </c>
      <c r="D2610" s="6">
        <v>1</v>
      </c>
      <c r="E2610" s="7" t="s">
        <v>19</v>
      </c>
      <c r="F2610" s="5">
        <v>45081.328164282408</v>
      </c>
      <c r="G2610" s="1">
        <v>2</v>
      </c>
      <c r="H2610" s="5">
        <v>45077.10117047454</v>
      </c>
      <c r="I2610" s="7" t="s">
        <v>49</v>
      </c>
      <c r="J2610" s="7"/>
      <c r="K2610" s="7" t="s">
        <v>125</v>
      </c>
      <c r="L2610" s="7" t="s">
        <v>129</v>
      </c>
      <c r="M2610" s="7" t="s">
        <v>128</v>
      </c>
      <c r="N2610" s="7" t="s">
        <v>126</v>
      </c>
      <c r="O2610" s="7" t="s">
        <v>127</v>
      </c>
      <c r="P2610" s="25">
        <f t="shared" si="576"/>
        <v>2609</v>
      </c>
      <c r="Q2610" s="28">
        <f t="shared" si="573"/>
        <v>45474</v>
      </c>
      <c r="R2610" s="28" t="str">
        <f t="shared" si="563"/>
        <v/>
      </c>
      <c r="S2610" s="28" t="str">
        <f t="shared" si="564"/>
        <v>OFFLINE</v>
      </c>
      <c r="T2610" s="29">
        <f t="shared" si="565"/>
        <v>2.9325513196480938E-3</v>
      </c>
      <c r="U2610" s="29">
        <f t="shared" si="574"/>
        <v>2.9325513196480938E-3</v>
      </c>
      <c r="V2610" s="30">
        <f t="shared" si="566"/>
        <v>0</v>
      </c>
      <c r="W2610" s="30">
        <f t="shared" si="567"/>
        <v>0</v>
      </c>
      <c r="X2610" s="30">
        <f t="shared" si="568"/>
        <v>0</v>
      </c>
      <c r="Y2610" s="30">
        <f t="shared" si="569"/>
        <v>0</v>
      </c>
      <c r="Z2610" s="30">
        <f t="shared" si="570"/>
        <v>153.33333333333331</v>
      </c>
      <c r="AA2610" s="30">
        <f t="shared" si="571"/>
        <v>0</v>
      </c>
      <c r="AB2610" s="30">
        <f t="shared" si="572"/>
        <v>190.61583577712611</v>
      </c>
      <c r="AC2610" s="30">
        <f t="shared" si="575"/>
        <v>-343.94916911045942</v>
      </c>
    </row>
    <row r="2611" spans="1:29" x14ac:dyDescent="0.35">
      <c r="A2611" s="5">
        <f t="shared" si="562"/>
        <v>45500</v>
      </c>
      <c r="B2611" s="1">
        <v>2</v>
      </c>
      <c r="C2611" s="6">
        <v>0</v>
      </c>
      <c r="D2611" s="6">
        <v>1</v>
      </c>
      <c r="E2611" s="7" t="s">
        <v>19</v>
      </c>
      <c r="F2611" s="5">
        <v>45080.199055324076</v>
      </c>
      <c r="G2611" s="1">
        <v>2</v>
      </c>
      <c r="H2611" s="5">
        <v>45068.383469895831</v>
      </c>
      <c r="I2611" s="7" t="s">
        <v>49</v>
      </c>
      <c r="J2611" s="7"/>
      <c r="K2611" s="7" t="s">
        <v>125</v>
      </c>
      <c r="L2611" s="7" t="s">
        <v>129</v>
      </c>
      <c r="M2611" s="7" t="s">
        <v>128</v>
      </c>
      <c r="N2611" s="7" t="s">
        <v>126</v>
      </c>
      <c r="O2611" s="7" t="s">
        <v>127</v>
      </c>
      <c r="P2611" s="25">
        <f t="shared" si="576"/>
        <v>2610</v>
      </c>
      <c r="Q2611" s="28">
        <f t="shared" si="573"/>
        <v>45474</v>
      </c>
      <c r="R2611" s="28" t="str">
        <f t="shared" si="563"/>
        <v/>
      </c>
      <c r="S2611" s="28" t="str">
        <f t="shared" si="564"/>
        <v>OFFLINE</v>
      </c>
      <c r="T2611" s="29">
        <f t="shared" si="565"/>
        <v>2.9325513196480938E-3</v>
      </c>
      <c r="U2611" s="29">
        <f t="shared" si="574"/>
        <v>2.9325513196480938E-3</v>
      </c>
      <c r="V2611" s="30">
        <f t="shared" si="566"/>
        <v>0</v>
      </c>
      <c r="W2611" s="30">
        <f t="shared" si="567"/>
        <v>0</v>
      </c>
      <c r="X2611" s="30">
        <f t="shared" si="568"/>
        <v>0</v>
      </c>
      <c r="Y2611" s="30">
        <f t="shared" si="569"/>
        <v>0</v>
      </c>
      <c r="Z2611" s="30">
        <f t="shared" si="570"/>
        <v>153.33333333333331</v>
      </c>
      <c r="AA2611" s="30">
        <f t="shared" si="571"/>
        <v>0</v>
      </c>
      <c r="AB2611" s="30">
        <f t="shared" si="572"/>
        <v>190.61583577712611</v>
      </c>
      <c r="AC2611" s="30">
        <f t="shared" si="575"/>
        <v>-343.94916911045942</v>
      </c>
    </row>
    <row r="2612" spans="1:29" x14ac:dyDescent="0.35">
      <c r="A2612" s="5">
        <f t="shared" si="562"/>
        <v>45501</v>
      </c>
      <c r="B2612" s="1">
        <v>2</v>
      </c>
      <c r="C2612" s="6">
        <v>0</v>
      </c>
      <c r="D2612" s="6">
        <v>1</v>
      </c>
      <c r="E2612" s="7" t="s">
        <v>19</v>
      </c>
      <c r="F2612" s="5">
        <v>45081.25</v>
      </c>
      <c r="G2612" s="1">
        <v>2</v>
      </c>
      <c r="H2612" s="5">
        <v>45074.806380983799</v>
      </c>
      <c r="I2612" s="7" t="s">
        <v>49</v>
      </c>
      <c r="J2612" s="7"/>
      <c r="K2612" s="7" t="s">
        <v>125</v>
      </c>
      <c r="L2612" s="7" t="s">
        <v>129</v>
      </c>
      <c r="M2612" s="7" t="s">
        <v>128</v>
      </c>
      <c r="N2612" s="7" t="s">
        <v>126</v>
      </c>
      <c r="O2612" s="7" t="s">
        <v>127</v>
      </c>
      <c r="P2612" s="25">
        <f t="shared" si="576"/>
        <v>2611</v>
      </c>
      <c r="Q2612" s="28">
        <f t="shared" si="573"/>
        <v>45474</v>
      </c>
      <c r="R2612" s="28" t="str">
        <f t="shared" si="563"/>
        <v/>
      </c>
      <c r="S2612" s="28" t="str">
        <f t="shared" si="564"/>
        <v>OFFLINE</v>
      </c>
      <c r="T2612" s="29">
        <f t="shared" si="565"/>
        <v>2.9325513196480938E-3</v>
      </c>
      <c r="U2612" s="29">
        <f t="shared" si="574"/>
        <v>2.9325513196480938E-3</v>
      </c>
      <c r="V2612" s="30">
        <f t="shared" si="566"/>
        <v>0</v>
      </c>
      <c r="W2612" s="30">
        <f t="shared" si="567"/>
        <v>0</v>
      </c>
      <c r="X2612" s="30">
        <f t="shared" si="568"/>
        <v>0</v>
      </c>
      <c r="Y2612" s="30">
        <f t="shared" si="569"/>
        <v>0</v>
      </c>
      <c r="Z2612" s="30">
        <f t="shared" si="570"/>
        <v>153.33333333333331</v>
      </c>
      <c r="AA2612" s="30">
        <f t="shared" si="571"/>
        <v>0</v>
      </c>
      <c r="AB2612" s="30">
        <f t="shared" si="572"/>
        <v>190.61583577712611</v>
      </c>
      <c r="AC2612" s="30">
        <f t="shared" si="575"/>
        <v>-343.94916911045942</v>
      </c>
    </row>
    <row r="2613" spans="1:29" x14ac:dyDescent="0.35">
      <c r="A2613" s="5">
        <f t="shared" si="562"/>
        <v>45502</v>
      </c>
      <c r="B2613" s="1">
        <v>2</v>
      </c>
      <c r="C2613" s="6">
        <v>0</v>
      </c>
      <c r="D2613" s="6">
        <v>1</v>
      </c>
      <c r="E2613" s="7" t="s">
        <v>19</v>
      </c>
      <c r="F2613" s="5">
        <v>45080.458333333336</v>
      </c>
      <c r="G2613" s="1">
        <v>2</v>
      </c>
      <c r="H2613" s="5">
        <v>45079.929639756941</v>
      </c>
      <c r="I2613" s="7" t="s">
        <v>49</v>
      </c>
      <c r="J2613" s="7"/>
      <c r="K2613" s="7" t="s">
        <v>125</v>
      </c>
      <c r="L2613" s="7" t="s">
        <v>129</v>
      </c>
      <c r="M2613" s="7" t="s">
        <v>128</v>
      </c>
      <c r="N2613" s="7" t="s">
        <v>126</v>
      </c>
      <c r="O2613" s="7" t="s">
        <v>127</v>
      </c>
      <c r="P2613" s="25">
        <f t="shared" si="576"/>
        <v>2612</v>
      </c>
      <c r="Q2613" s="28">
        <f t="shared" si="573"/>
        <v>45474</v>
      </c>
      <c r="R2613" s="28" t="str">
        <f t="shared" si="563"/>
        <v/>
      </c>
      <c r="S2613" s="28" t="str">
        <f t="shared" si="564"/>
        <v>OFFLINE</v>
      </c>
      <c r="T2613" s="29">
        <f t="shared" si="565"/>
        <v>2.9325513196480938E-3</v>
      </c>
      <c r="U2613" s="29">
        <f t="shared" si="574"/>
        <v>2.9325513196480938E-3</v>
      </c>
      <c r="V2613" s="30">
        <f t="shared" si="566"/>
        <v>0</v>
      </c>
      <c r="W2613" s="30">
        <f t="shared" si="567"/>
        <v>0</v>
      </c>
      <c r="X2613" s="30">
        <f t="shared" si="568"/>
        <v>0</v>
      </c>
      <c r="Y2613" s="30">
        <f t="shared" si="569"/>
        <v>0</v>
      </c>
      <c r="Z2613" s="30">
        <f t="shared" si="570"/>
        <v>153.33333333333331</v>
      </c>
      <c r="AA2613" s="30">
        <f t="shared" si="571"/>
        <v>0</v>
      </c>
      <c r="AB2613" s="30">
        <f t="shared" si="572"/>
        <v>190.61583577712611</v>
      </c>
      <c r="AC2613" s="30">
        <f t="shared" si="575"/>
        <v>-343.94916911045942</v>
      </c>
    </row>
    <row r="2614" spans="1:29" x14ac:dyDescent="0.35">
      <c r="A2614" s="5">
        <f t="shared" si="562"/>
        <v>45503</v>
      </c>
      <c r="B2614" s="1">
        <v>2</v>
      </c>
      <c r="C2614" s="6">
        <v>0</v>
      </c>
      <c r="D2614" s="6">
        <v>1</v>
      </c>
      <c r="E2614" s="7" t="s">
        <v>19</v>
      </c>
      <c r="F2614" s="5">
        <v>45082.332682673608</v>
      </c>
      <c r="G2614" s="1">
        <v>2</v>
      </c>
      <c r="H2614" s="5">
        <v>45051.504307523152</v>
      </c>
      <c r="I2614" s="7" t="s">
        <v>49</v>
      </c>
      <c r="J2614" s="7"/>
      <c r="K2614" s="7" t="s">
        <v>125</v>
      </c>
      <c r="L2614" s="7" t="s">
        <v>129</v>
      </c>
      <c r="M2614" s="7" t="s">
        <v>128</v>
      </c>
      <c r="N2614" s="7" t="s">
        <v>126</v>
      </c>
      <c r="O2614" s="7" t="s">
        <v>127</v>
      </c>
      <c r="P2614" s="25">
        <f t="shared" si="576"/>
        <v>2613</v>
      </c>
      <c r="Q2614" s="28">
        <f t="shared" si="573"/>
        <v>45474</v>
      </c>
      <c r="R2614" s="28" t="str">
        <f t="shared" si="563"/>
        <v/>
      </c>
      <c r="S2614" s="28" t="str">
        <f t="shared" si="564"/>
        <v>OFFLINE</v>
      </c>
      <c r="T2614" s="29">
        <f t="shared" si="565"/>
        <v>2.9325513196480938E-3</v>
      </c>
      <c r="U2614" s="29">
        <f t="shared" si="574"/>
        <v>2.9325513196480938E-3</v>
      </c>
      <c r="V2614" s="30">
        <f t="shared" si="566"/>
        <v>0</v>
      </c>
      <c r="W2614" s="30">
        <f t="shared" si="567"/>
        <v>0</v>
      </c>
      <c r="X2614" s="30">
        <f t="shared" si="568"/>
        <v>0</v>
      </c>
      <c r="Y2614" s="30">
        <f t="shared" si="569"/>
        <v>0</v>
      </c>
      <c r="Z2614" s="30">
        <f t="shared" si="570"/>
        <v>153.33333333333331</v>
      </c>
      <c r="AA2614" s="30">
        <f t="shared" si="571"/>
        <v>0</v>
      </c>
      <c r="AB2614" s="30">
        <f t="shared" si="572"/>
        <v>190.61583577712611</v>
      </c>
      <c r="AC2614" s="30">
        <f t="shared" si="575"/>
        <v>-343.94916911045942</v>
      </c>
    </row>
    <row r="2615" spans="1:29" x14ac:dyDescent="0.35">
      <c r="A2615" s="5">
        <f t="shared" si="562"/>
        <v>45504</v>
      </c>
      <c r="B2615" s="1">
        <v>2</v>
      </c>
      <c r="C2615" s="6">
        <v>0</v>
      </c>
      <c r="D2615" s="6">
        <v>1</v>
      </c>
      <c r="E2615" s="7" t="s">
        <v>19</v>
      </c>
      <c r="F2615" s="5">
        <v>45081.308413668979</v>
      </c>
      <c r="G2615" s="1">
        <v>2</v>
      </c>
      <c r="H2615" s="5">
        <v>45049.562556631943</v>
      </c>
      <c r="I2615" s="7" t="s">
        <v>20</v>
      </c>
      <c r="J2615" s="7"/>
      <c r="K2615" s="7" t="s">
        <v>125</v>
      </c>
      <c r="L2615" s="7" t="s">
        <v>129</v>
      </c>
      <c r="M2615" s="7" t="s">
        <v>128</v>
      </c>
      <c r="N2615" s="7" t="s">
        <v>126</v>
      </c>
      <c r="O2615" s="7" t="s">
        <v>127</v>
      </c>
      <c r="P2615" s="25">
        <f t="shared" si="576"/>
        <v>2614</v>
      </c>
      <c r="Q2615" s="28">
        <f t="shared" si="573"/>
        <v>45474</v>
      </c>
      <c r="R2615" s="28" t="str">
        <f t="shared" si="563"/>
        <v/>
      </c>
      <c r="S2615" s="28" t="str">
        <f t="shared" si="564"/>
        <v>OFFLINE</v>
      </c>
      <c r="T2615" s="29">
        <f t="shared" si="565"/>
        <v>2.9325513196480938E-3</v>
      </c>
      <c r="U2615" s="29">
        <f t="shared" si="574"/>
        <v>2.9325513196480938E-3</v>
      </c>
      <c r="V2615" s="30">
        <f t="shared" si="566"/>
        <v>0</v>
      </c>
      <c r="W2615" s="30">
        <f t="shared" si="567"/>
        <v>0</v>
      </c>
      <c r="X2615" s="30">
        <f t="shared" si="568"/>
        <v>0</v>
      </c>
      <c r="Y2615" s="30">
        <f t="shared" si="569"/>
        <v>0</v>
      </c>
      <c r="Z2615" s="30">
        <f t="shared" si="570"/>
        <v>153.33333333333331</v>
      </c>
      <c r="AA2615" s="30">
        <f t="shared" si="571"/>
        <v>0</v>
      </c>
      <c r="AB2615" s="30">
        <f t="shared" si="572"/>
        <v>190.61583577712611</v>
      </c>
      <c r="AC2615" s="30">
        <f t="shared" si="575"/>
        <v>-343.94916911045942</v>
      </c>
    </row>
    <row r="2616" spans="1:29" x14ac:dyDescent="0.35">
      <c r="A2616" s="5">
        <f t="shared" si="562"/>
        <v>45505</v>
      </c>
      <c r="B2616" s="1">
        <v>2</v>
      </c>
      <c r="C2616" s="6">
        <v>0</v>
      </c>
      <c r="D2616" s="6">
        <v>1</v>
      </c>
      <c r="E2616" s="7" t="s">
        <v>19</v>
      </c>
      <c r="F2616" s="5">
        <v>45081.458333333336</v>
      </c>
      <c r="G2616" s="1">
        <v>2</v>
      </c>
      <c r="H2616" s="5">
        <v>45028.747705046299</v>
      </c>
      <c r="I2616" s="7" t="s">
        <v>20</v>
      </c>
      <c r="J2616" s="7"/>
      <c r="K2616" s="7" t="s">
        <v>125</v>
      </c>
      <c r="L2616" s="7" t="s">
        <v>129</v>
      </c>
      <c r="M2616" s="7" t="s">
        <v>128</v>
      </c>
      <c r="N2616" s="7" t="s">
        <v>126</v>
      </c>
      <c r="O2616" s="7" t="s">
        <v>127</v>
      </c>
      <c r="P2616" s="25">
        <f t="shared" si="576"/>
        <v>2615</v>
      </c>
      <c r="Q2616" s="28">
        <f t="shared" si="573"/>
        <v>45505</v>
      </c>
      <c r="R2616" s="28" t="str">
        <f t="shared" si="563"/>
        <v/>
      </c>
      <c r="S2616" s="28" t="str">
        <f t="shared" si="564"/>
        <v>OFFLINE</v>
      </c>
      <c r="T2616" s="29">
        <f t="shared" si="565"/>
        <v>8.2644628099173556E-3</v>
      </c>
      <c r="U2616" s="29">
        <f t="shared" si="574"/>
        <v>8.2644628099173556E-3</v>
      </c>
      <c r="V2616" s="30">
        <f t="shared" si="566"/>
        <v>0</v>
      </c>
      <c r="W2616" s="30">
        <f t="shared" si="567"/>
        <v>0</v>
      </c>
      <c r="X2616" s="30">
        <f t="shared" si="568"/>
        <v>0</v>
      </c>
      <c r="Y2616" s="30">
        <f t="shared" si="569"/>
        <v>0</v>
      </c>
      <c r="Z2616" s="30">
        <f t="shared" si="570"/>
        <v>153.33333333333331</v>
      </c>
      <c r="AA2616" s="30">
        <f t="shared" si="571"/>
        <v>0</v>
      </c>
      <c r="AB2616" s="30">
        <f t="shared" si="572"/>
        <v>537.19008264462809</v>
      </c>
      <c r="AC2616" s="30">
        <f t="shared" si="575"/>
        <v>-690.52341597796135</v>
      </c>
    </row>
    <row r="2617" spans="1:29" x14ac:dyDescent="0.35">
      <c r="A2617" s="5">
        <f t="shared" si="562"/>
        <v>45506</v>
      </c>
      <c r="B2617" s="1">
        <v>2</v>
      </c>
      <c r="C2617" s="6">
        <v>0</v>
      </c>
      <c r="D2617" s="6">
        <v>1</v>
      </c>
      <c r="E2617" s="7" t="s">
        <v>19</v>
      </c>
      <c r="F2617" s="5">
        <v>45081.326808113423</v>
      </c>
      <c r="G2617" s="1">
        <v>2</v>
      </c>
      <c r="H2617" s="5">
        <v>45063.744226828705</v>
      </c>
      <c r="I2617" s="7" t="s">
        <v>20</v>
      </c>
      <c r="J2617" s="7"/>
      <c r="K2617" s="7" t="s">
        <v>125</v>
      </c>
      <c r="L2617" s="7" t="s">
        <v>129</v>
      </c>
      <c r="M2617" s="7" t="s">
        <v>128</v>
      </c>
      <c r="N2617" s="7" t="s">
        <v>126</v>
      </c>
      <c r="O2617" s="7" t="s">
        <v>127</v>
      </c>
      <c r="P2617" s="25">
        <f t="shared" si="576"/>
        <v>2616</v>
      </c>
      <c r="Q2617" s="28">
        <f t="shared" si="573"/>
        <v>45505</v>
      </c>
      <c r="R2617" s="28" t="str">
        <f t="shared" si="563"/>
        <v/>
      </c>
      <c r="S2617" s="28" t="str">
        <f t="shared" si="564"/>
        <v>OFFLINE</v>
      </c>
      <c r="T2617" s="29">
        <f t="shared" si="565"/>
        <v>8.2644628099173556E-3</v>
      </c>
      <c r="U2617" s="29">
        <f t="shared" si="574"/>
        <v>8.2644628099173556E-3</v>
      </c>
      <c r="V2617" s="30">
        <f t="shared" si="566"/>
        <v>0</v>
      </c>
      <c r="W2617" s="30">
        <f t="shared" si="567"/>
        <v>0</v>
      </c>
      <c r="X2617" s="30">
        <f t="shared" si="568"/>
        <v>0</v>
      </c>
      <c r="Y2617" s="30">
        <f t="shared" si="569"/>
        <v>0</v>
      </c>
      <c r="Z2617" s="30">
        <f t="shared" si="570"/>
        <v>153.33333333333331</v>
      </c>
      <c r="AA2617" s="30">
        <f t="shared" si="571"/>
        <v>0</v>
      </c>
      <c r="AB2617" s="30">
        <f t="shared" si="572"/>
        <v>537.19008264462809</v>
      </c>
      <c r="AC2617" s="30">
        <f t="shared" si="575"/>
        <v>-690.52341597796135</v>
      </c>
    </row>
    <row r="2618" spans="1:29" x14ac:dyDescent="0.35">
      <c r="A2618" s="5">
        <f t="shared" si="562"/>
        <v>45507</v>
      </c>
      <c r="B2618" s="1">
        <v>2</v>
      </c>
      <c r="C2618" s="6">
        <v>0</v>
      </c>
      <c r="D2618" s="6">
        <v>1</v>
      </c>
      <c r="E2618" s="7" t="s">
        <v>19</v>
      </c>
      <c r="F2618" s="5">
        <v>45082.332416226855</v>
      </c>
      <c r="G2618" s="1">
        <v>2</v>
      </c>
      <c r="H2618" s="5">
        <v>44932.204213738427</v>
      </c>
      <c r="I2618" s="7" t="s">
        <v>20</v>
      </c>
      <c r="J2618" s="7"/>
      <c r="K2618" s="7" t="s">
        <v>125</v>
      </c>
      <c r="L2618" s="7" t="s">
        <v>129</v>
      </c>
      <c r="M2618" s="7" t="s">
        <v>128</v>
      </c>
      <c r="N2618" s="7" t="s">
        <v>126</v>
      </c>
      <c r="O2618" s="7" t="s">
        <v>127</v>
      </c>
      <c r="P2618" s="25">
        <f t="shared" si="576"/>
        <v>2617</v>
      </c>
      <c r="Q2618" s="28">
        <f t="shared" si="573"/>
        <v>45505</v>
      </c>
      <c r="R2618" s="28" t="str">
        <f t="shared" si="563"/>
        <v/>
      </c>
      <c r="S2618" s="28" t="str">
        <f t="shared" si="564"/>
        <v>OFFLINE</v>
      </c>
      <c r="T2618" s="29">
        <f t="shared" si="565"/>
        <v>8.2644628099173556E-3</v>
      </c>
      <c r="U2618" s="29">
        <f t="shared" si="574"/>
        <v>8.2644628099173556E-3</v>
      </c>
      <c r="V2618" s="30">
        <f t="shared" si="566"/>
        <v>0</v>
      </c>
      <c r="W2618" s="30">
        <f t="shared" si="567"/>
        <v>0</v>
      </c>
      <c r="X2618" s="30">
        <f t="shared" si="568"/>
        <v>0</v>
      </c>
      <c r="Y2618" s="30">
        <f t="shared" si="569"/>
        <v>0</v>
      </c>
      <c r="Z2618" s="30">
        <f t="shared" si="570"/>
        <v>153.33333333333331</v>
      </c>
      <c r="AA2618" s="30">
        <f t="shared" si="571"/>
        <v>0</v>
      </c>
      <c r="AB2618" s="30">
        <f t="shared" si="572"/>
        <v>537.19008264462809</v>
      </c>
      <c r="AC2618" s="30">
        <f t="shared" si="575"/>
        <v>-690.52341597796135</v>
      </c>
    </row>
    <row r="2619" spans="1:29" x14ac:dyDescent="0.35">
      <c r="A2619" s="5">
        <f t="shared" si="562"/>
        <v>45508</v>
      </c>
      <c r="B2619" s="1">
        <v>2</v>
      </c>
      <c r="C2619" s="6">
        <v>0</v>
      </c>
      <c r="D2619" s="6">
        <v>1</v>
      </c>
      <c r="E2619" s="7" t="s">
        <v>19</v>
      </c>
      <c r="F2619" s="5">
        <v>45081.311290937498</v>
      </c>
      <c r="G2619" s="1">
        <v>2</v>
      </c>
      <c r="H2619" s="5">
        <v>45025.005374004628</v>
      </c>
      <c r="I2619" s="7" t="s">
        <v>20</v>
      </c>
      <c r="J2619" s="7"/>
      <c r="K2619" s="7" t="s">
        <v>125</v>
      </c>
      <c r="L2619" s="7" t="s">
        <v>129</v>
      </c>
      <c r="M2619" s="7" t="s">
        <v>128</v>
      </c>
      <c r="N2619" s="7" t="s">
        <v>126</v>
      </c>
      <c r="O2619" s="7" t="s">
        <v>127</v>
      </c>
      <c r="P2619" s="25">
        <f t="shared" si="576"/>
        <v>2618</v>
      </c>
      <c r="Q2619" s="28">
        <f t="shared" si="573"/>
        <v>45505</v>
      </c>
      <c r="R2619" s="28" t="str">
        <f t="shared" si="563"/>
        <v/>
      </c>
      <c r="S2619" s="28" t="str">
        <f t="shared" si="564"/>
        <v>OFFLINE</v>
      </c>
      <c r="T2619" s="29">
        <f t="shared" si="565"/>
        <v>8.2644628099173556E-3</v>
      </c>
      <c r="U2619" s="29">
        <f t="shared" si="574"/>
        <v>8.2644628099173556E-3</v>
      </c>
      <c r="V2619" s="30">
        <f t="shared" si="566"/>
        <v>0</v>
      </c>
      <c r="W2619" s="30">
        <f t="shared" si="567"/>
        <v>0</v>
      </c>
      <c r="X2619" s="30">
        <f t="shared" si="568"/>
        <v>0</v>
      </c>
      <c r="Y2619" s="30">
        <f t="shared" si="569"/>
        <v>0</v>
      </c>
      <c r="Z2619" s="30">
        <f t="shared" si="570"/>
        <v>153.33333333333331</v>
      </c>
      <c r="AA2619" s="30">
        <f t="shared" si="571"/>
        <v>0</v>
      </c>
      <c r="AB2619" s="30">
        <f t="shared" si="572"/>
        <v>537.19008264462809</v>
      </c>
      <c r="AC2619" s="30">
        <f t="shared" si="575"/>
        <v>-690.52341597796135</v>
      </c>
    </row>
    <row r="2620" spans="1:29" x14ac:dyDescent="0.35">
      <c r="A2620" s="5">
        <f t="shared" si="562"/>
        <v>45509</v>
      </c>
      <c r="B2620" s="1">
        <v>2</v>
      </c>
      <c r="C2620" s="6">
        <v>0</v>
      </c>
      <c r="D2620" s="6">
        <v>1</v>
      </c>
      <c r="E2620" s="7" t="s">
        <v>19</v>
      </c>
      <c r="F2620" s="5">
        <v>45081.311562037037</v>
      </c>
      <c r="G2620" s="1">
        <v>2</v>
      </c>
      <c r="H2620" s="5">
        <v>45025.005374004628</v>
      </c>
      <c r="I2620" s="7" t="s">
        <v>20</v>
      </c>
      <c r="J2620" s="7"/>
      <c r="K2620" s="7" t="s">
        <v>125</v>
      </c>
      <c r="L2620" s="7" t="s">
        <v>129</v>
      </c>
      <c r="M2620" s="7" t="s">
        <v>128</v>
      </c>
      <c r="N2620" s="7" t="s">
        <v>126</v>
      </c>
      <c r="O2620" s="7" t="s">
        <v>127</v>
      </c>
      <c r="P2620" s="25">
        <f t="shared" si="576"/>
        <v>2619</v>
      </c>
      <c r="Q2620" s="28">
        <f t="shared" si="573"/>
        <v>45505</v>
      </c>
      <c r="R2620" s="28" t="str">
        <f t="shared" si="563"/>
        <v/>
      </c>
      <c r="S2620" s="28" t="str">
        <f t="shared" si="564"/>
        <v>OFFLINE</v>
      </c>
      <c r="T2620" s="29">
        <f t="shared" si="565"/>
        <v>8.2644628099173556E-3</v>
      </c>
      <c r="U2620" s="29">
        <f t="shared" si="574"/>
        <v>8.2644628099173556E-3</v>
      </c>
      <c r="V2620" s="30">
        <f t="shared" si="566"/>
        <v>0</v>
      </c>
      <c r="W2620" s="30">
        <f t="shared" si="567"/>
        <v>0</v>
      </c>
      <c r="X2620" s="30">
        <f t="shared" si="568"/>
        <v>0</v>
      </c>
      <c r="Y2620" s="30">
        <f t="shared" si="569"/>
        <v>0</v>
      </c>
      <c r="Z2620" s="30">
        <f t="shared" si="570"/>
        <v>153.33333333333331</v>
      </c>
      <c r="AA2620" s="30">
        <f t="shared" si="571"/>
        <v>0</v>
      </c>
      <c r="AB2620" s="30">
        <f t="shared" si="572"/>
        <v>537.19008264462809</v>
      </c>
      <c r="AC2620" s="30">
        <f t="shared" si="575"/>
        <v>-690.52341597796135</v>
      </c>
    </row>
    <row r="2621" spans="1:29" x14ac:dyDescent="0.35">
      <c r="A2621" s="5">
        <f t="shared" ref="A2621:A2626" si="577">A2620+1</f>
        <v>45510</v>
      </c>
      <c r="B2621" s="1">
        <v>2</v>
      </c>
      <c r="C2621" s="6">
        <v>0</v>
      </c>
      <c r="D2621" s="6">
        <v>1</v>
      </c>
      <c r="E2621" s="7" t="s">
        <v>19</v>
      </c>
      <c r="F2621" s="5">
        <v>45081.5</v>
      </c>
      <c r="G2621" s="1">
        <v>2</v>
      </c>
      <c r="H2621" s="5">
        <v>45080.699787442129</v>
      </c>
      <c r="I2621" s="7" t="s">
        <v>20</v>
      </c>
      <c r="J2621" s="7"/>
      <c r="K2621" s="7" t="s">
        <v>125</v>
      </c>
      <c r="L2621" s="7" t="s">
        <v>129</v>
      </c>
      <c r="M2621" s="7" t="s">
        <v>128</v>
      </c>
      <c r="N2621" s="7" t="s">
        <v>126</v>
      </c>
      <c r="O2621" s="7" t="s">
        <v>127</v>
      </c>
      <c r="P2621" s="25">
        <f t="shared" si="576"/>
        <v>2620</v>
      </c>
      <c r="Q2621" s="28">
        <f t="shared" si="573"/>
        <v>45505</v>
      </c>
      <c r="R2621" s="28" t="str">
        <f t="shared" si="563"/>
        <v/>
      </c>
      <c r="S2621" s="28" t="str">
        <f t="shared" si="564"/>
        <v>OFFLINE</v>
      </c>
      <c r="T2621" s="29">
        <f t="shared" si="565"/>
        <v>8.2644628099173556E-3</v>
      </c>
      <c r="U2621" s="29">
        <f t="shared" si="574"/>
        <v>8.2644628099173556E-3</v>
      </c>
      <c r="V2621" s="30">
        <f t="shared" si="566"/>
        <v>0</v>
      </c>
      <c r="W2621" s="30">
        <f t="shared" si="567"/>
        <v>0</v>
      </c>
      <c r="X2621" s="30">
        <f t="shared" si="568"/>
        <v>0</v>
      </c>
      <c r="Y2621" s="30">
        <f t="shared" si="569"/>
        <v>0</v>
      </c>
      <c r="Z2621" s="30">
        <f t="shared" si="570"/>
        <v>153.33333333333331</v>
      </c>
      <c r="AA2621" s="30">
        <f t="shared" si="571"/>
        <v>0</v>
      </c>
      <c r="AB2621" s="30">
        <f t="shared" si="572"/>
        <v>537.19008264462809</v>
      </c>
      <c r="AC2621" s="30">
        <f t="shared" si="575"/>
        <v>-690.52341597796135</v>
      </c>
    </row>
    <row r="2622" spans="1:29" x14ac:dyDescent="0.35">
      <c r="A2622" s="5">
        <f t="shared" si="577"/>
        <v>45511</v>
      </c>
      <c r="B2622" s="1">
        <v>2</v>
      </c>
      <c r="C2622" s="6">
        <v>0</v>
      </c>
      <c r="D2622" s="6">
        <v>1</v>
      </c>
      <c r="E2622" s="7" t="s">
        <v>19</v>
      </c>
      <c r="F2622" s="5">
        <v>45081.458333333336</v>
      </c>
      <c r="G2622" s="1">
        <v>2</v>
      </c>
      <c r="H2622" s="5">
        <v>45076.905700416668</v>
      </c>
      <c r="I2622" s="7" t="s">
        <v>41</v>
      </c>
      <c r="J2622" s="7"/>
      <c r="K2622" s="7" t="s">
        <v>125</v>
      </c>
      <c r="L2622" s="7" t="s">
        <v>129</v>
      </c>
      <c r="M2622" s="7" t="s">
        <v>128</v>
      </c>
      <c r="N2622" s="7" t="s">
        <v>126</v>
      </c>
      <c r="O2622" s="7" t="s">
        <v>127</v>
      </c>
      <c r="P2622" s="25">
        <f t="shared" si="576"/>
        <v>2621</v>
      </c>
      <c r="Q2622" s="28">
        <f t="shared" si="573"/>
        <v>45505</v>
      </c>
      <c r="R2622" s="28" t="str">
        <f t="shared" si="563"/>
        <v/>
      </c>
      <c r="S2622" s="28" t="str">
        <f t="shared" si="564"/>
        <v>OFFLINE</v>
      </c>
      <c r="T2622" s="29">
        <f t="shared" si="565"/>
        <v>8.2644628099173556E-3</v>
      </c>
      <c r="U2622" s="29">
        <f t="shared" si="574"/>
        <v>8.2644628099173556E-3</v>
      </c>
      <c r="V2622" s="30">
        <f t="shared" si="566"/>
        <v>0</v>
      </c>
      <c r="W2622" s="30">
        <f t="shared" si="567"/>
        <v>0</v>
      </c>
      <c r="X2622" s="30">
        <f t="shared" si="568"/>
        <v>0</v>
      </c>
      <c r="Y2622" s="30">
        <f t="shared" si="569"/>
        <v>0</v>
      </c>
      <c r="Z2622" s="30">
        <f t="shared" si="570"/>
        <v>153.33333333333331</v>
      </c>
      <c r="AA2622" s="30">
        <f t="shared" si="571"/>
        <v>0</v>
      </c>
      <c r="AB2622" s="30">
        <f t="shared" si="572"/>
        <v>537.19008264462809</v>
      </c>
      <c r="AC2622" s="30">
        <f t="shared" si="575"/>
        <v>-690.52341597796135</v>
      </c>
    </row>
    <row r="2623" spans="1:29" x14ac:dyDescent="0.35">
      <c r="A2623" s="5">
        <f t="shared" si="577"/>
        <v>45512</v>
      </c>
      <c r="B2623" s="1">
        <v>2</v>
      </c>
      <c r="C2623" s="6">
        <v>0</v>
      </c>
      <c r="D2623" s="6">
        <v>1</v>
      </c>
      <c r="E2623" s="7" t="s">
        <v>19</v>
      </c>
      <c r="F2623" s="5">
        <v>45081.458333333336</v>
      </c>
      <c r="G2623" s="1">
        <v>2</v>
      </c>
      <c r="H2623" s="5">
        <v>45076.442500763886</v>
      </c>
      <c r="I2623" s="7" t="s">
        <v>41</v>
      </c>
      <c r="J2623" s="7"/>
      <c r="K2623" s="7" t="s">
        <v>125</v>
      </c>
      <c r="L2623" s="7" t="s">
        <v>129</v>
      </c>
      <c r="M2623" s="7" t="s">
        <v>128</v>
      </c>
      <c r="N2623" s="7" t="s">
        <v>126</v>
      </c>
      <c r="O2623" s="7" t="s">
        <v>127</v>
      </c>
      <c r="P2623" s="25">
        <f t="shared" si="576"/>
        <v>2622</v>
      </c>
      <c r="Q2623" s="28">
        <f t="shared" si="573"/>
        <v>45505</v>
      </c>
      <c r="R2623" s="28" t="str">
        <f t="shared" si="563"/>
        <v/>
      </c>
      <c r="S2623" s="28" t="str">
        <f t="shared" si="564"/>
        <v>OFFLINE</v>
      </c>
      <c r="T2623" s="29">
        <f t="shared" si="565"/>
        <v>8.2644628099173556E-3</v>
      </c>
      <c r="U2623" s="29">
        <f t="shared" si="574"/>
        <v>8.2644628099173556E-3</v>
      </c>
      <c r="V2623" s="30">
        <f t="shared" si="566"/>
        <v>0</v>
      </c>
      <c r="W2623" s="30">
        <f t="shared" si="567"/>
        <v>0</v>
      </c>
      <c r="X2623" s="30">
        <f t="shared" si="568"/>
        <v>0</v>
      </c>
      <c r="Y2623" s="30">
        <f t="shared" si="569"/>
        <v>0</v>
      </c>
      <c r="Z2623" s="30">
        <f t="shared" si="570"/>
        <v>153.33333333333331</v>
      </c>
      <c r="AA2623" s="30">
        <f t="shared" si="571"/>
        <v>0</v>
      </c>
      <c r="AB2623" s="30">
        <f t="shared" si="572"/>
        <v>537.19008264462809</v>
      </c>
      <c r="AC2623" s="30">
        <f t="shared" si="575"/>
        <v>-690.52341597796135</v>
      </c>
    </row>
    <row r="2624" spans="1:29" x14ac:dyDescent="0.35">
      <c r="A2624" s="5">
        <f t="shared" si="577"/>
        <v>45513</v>
      </c>
      <c r="B2624" s="1">
        <v>2</v>
      </c>
      <c r="C2624" s="6">
        <v>0</v>
      </c>
      <c r="D2624" s="6">
        <v>1</v>
      </c>
      <c r="E2624" s="7" t="s">
        <v>19</v>
      </c>
      <c r="F2624" s="5">
        <v>45081.397671608793</v>
      </c>
      <c r="G2624" s="1">
        <v>2</v>
      </c>
      <c r="H2624" s="5">
        <v>45078.727216944448</v>
      </c>
      <c r="I2624" s="7" t="s">
        <v>41</v>
      </c>
      <c r="J2624" s="7"/>
      <c r="K2624" s="7" t="s">
        <v>125</v>
      </c>
      <c r="L2624" s="7" t="s">
        <v>129</v>
      </c>
      <c r="M2624" s="7" t="s">
        <v>128</v>
      </c>
      <c r="N2624" s="7" t="s">
        <v>126</v>
      </c>
      <c r="O2624" s="7" t="s">
        <v>127</v>
      </c>
      <c r="P2624" s="25">
        <f t="shared" si="576"/>
        <v>2623</v>
      </c>
      <c r="Q2624" s="28">
        <f t="shared" si="573"/>
        <v>45505</v>
      </c>
      <c r="R2624" s="28" t="str">
        <f t="shared" si="563"/>
        <v/>
      </c>
      <c r="S2624" s="28" t="str">
        <f t="shared" si="564"/>
        <v>OFFLINE</v>
      </c>
      <c r="T2624" s="29">
        <f t="shared" si="565"/>
        <v>8.2644628099173556E-3</v>
      </c>
      <c r="U2624" s="29">
        <f t="shared" si="574"/>
        <v>8.2644628099173556E-3</v>
      </c>
      <c r="V2624" s="30">
        <f t="shared" si="566"/>
        <v>0</v>
      </c>
      <c r="W2624" s="30">
        <f t="shared" si="567"/>
        <v>0</v>
      </c>
      <c r="X2624" s="30">
        <f t="shared" si="568"/>
        <v>0</v>
      </c>
      <c r="Y2624" s="30">
        <f t="shared" si="569"/>
        <v>0</v>
      </c>
      <c r="Z2624" s="30">
        <f t="shared" si="570"/>
        <v>153.33333333333331</v>
      </c>
      <c r="AA2624" s="30">
        <f t="shared" si="571"/>
        <v>0</v>
      </c>
      <c r="AB2624" s="30">
        <f t="shared" si="572"/>
        <v>537.19008264462809</v>
      </c>
      <c r="AC2624" s="30">
        <f t="shared" si="575"/>
        <v>-690.52341597796135</v>
      </c>
    </row>
    <row r="2625" spans="1:29" x14ac:dyDescent="0.35">
      <c r="A2625" s="5">
        <f t="shared" si="577"/>
        <v>45514</v>
      </c>
      <c r="B2625" s="1">
        <v>2</v>
      </c>
      <c r="C2625" s="6">
        <v>0</v>
      </c>
      <c r="D2625" s="6">
        <v>1</v>
      </c>
      <c r="E2625" s="7" t="s">
        <v>19</v>
      </c>
      <c r="F2625" s="5">
        <v>45081.395386238422</v>
      </c>
      <c r="G2625" s="1">
        <v>2</v>
      </c>
      <c r="H2625" s="5">
        <v>45078.661246793985</v>
      </c>
      <c r="I2625" s="7" t="s">
        <v>41</v>
      </c>
      <c r="J2625" s="7"/>
      <c r="K2625" s="7" t="s">
        <v>125</v>
      </c>
      <c r="L2625" s="7" t="s">
        <v>129</v>
      </c>
      <c r="M2625" s="7" t="s">
        <v>128</v>
      </c>
      <c r="N2625" s="7" t="s">
        <v>126</v>
      </c>
      <c r="O2625" s="7" t="s">
        <v>127</v>
      </c>
      <c r="P2625" s="25">
        <f t="shared" si="576"/>
        <v>2624</v>
      </c>
      <c r="Q2625" s="28">
        <f t="shared" si="573"/>
        <v>45505</v>
      </c>
      <c r="R2625" s="28" t="str">
        <f t="shared" si="563"/>
        <v/>
      </c>
      <c r="S2625" s="28" t="str">
        <f t="shared" si="564"/>
        <v>OFFLINE</v>
      </c>
      <c r="T2625" s="29">
        <f t="shared" si="565"/>
        <v>8.2644628099173556E-3</v>
      </c>
      <c r="U2625" s="29">
        <f t="shared" si="574"/>
        <v>8.2644628099173556E-3</v>
      </c>
      <c r="V2625" s="30">
        <f t="shared" si="566"/>
        <v>0</v>
      </c>
      <c r="W2625" s="30">
        <f t="shared" si="567"/>
        <v>0</v>
      </c>
      <c r="X2625" s="30">
        <f t="shared" si="568"/>
        <v>0</v>
      </c>
      <c r="Y2625" s="30">
        <f t="shared" si="569"/>
        <v>0</v>
      </c>
      <c r="Z2625" s="30">
        <f t="shared" si="570"/>
        <v>153.33333333333331</v>
      </c>
      <c r="AA2625" s="30">
        <f t="shared" si="571"/>
        <v>0</v>
      </c>
      <c r="AB2625" s="30">
        <f t="shared" si="572"/>
        <v>537.19008264462809</v>
      </c>
      <c r="AC2625" s="30">
        <f t="shared" si="575"/>
        <v>-690.52341597796135</v>
      </c>
    </row>
    <row r="2626" spans="1:29" x14ac:dyDescent="0.35">
      <c r="A2626" s="5">
        <f t="shared" si="577"/>
        <v>45515</v>
      </c>
      <c r="B2626" s="1">
        <v>2</v>
      </c>
      <c r="C2626" s="6">
        <v>0</v>
      </c>
      <c r="D2626" s="6">
        <v>1</v>
      </c>
      <c r="E2626" s="7" t="s">
        <v>19</v>
      </c>
      <c r="F2626" s="5">
        <v>45081.458333333336</v>
      </c>
      <c r="G2626" s="1">
        <v>2</v>
      </c>
      <c r="H2626" s="5">
        <v>45078.758648553237</v>
      </c>
      <c r="I2626" s="7" t="s">
        <v>41</v>
      </c>
      <c r="J2626" s="7"/>
      <c r="K2626" s="7" t="s">
        <v>125</v>
      </c>
      <c r="L2626" s="7" t="s">
        <v>129</v>
      </c>
      <c r="M2626" s="7" t="s">
        <v>128</v>
      </c>
      <c r="N2626" s="7" t="s">
        <v>126</v>
      </c>
      <c r="O2626" s="7" t="s">
        <v>127</v>
      </c>
      <c r="P2626" s="25">
        <f t="shared" si="576"/>
        <v>2625</v>
      </c>
      <c r="Q2626" s="28">
        <f t="shared" si="573"/>
        <v>45505</v>
      </c>
      <c r="R2626" s="28" t="str">
        <f t="shared" si="563"/>
        <v/>
      </c>
      <c r="S2626" s="28" t="str">
        <f t="shared" si="564"/>
        <v>OFFLINE</v>
      </c>
      <c r="T2626" s="29">
        <f t="shared" si="565"/>
        <v>8.2644628099173556E-3</v>
      </c>
      <c r="U2626" s="29">
        <f t="shared" si="574"/>
        <v>8.2644628099173556E-3</v>
      </c>
      <c r="V2626" s="30">
        <f t="shared" si="566"/>
        <v>0</v>
      </c>
      <c r="W2626" s="30">
        <f t="shared" si="567"/>
        <v>0</v>
      </c>
      <c r="X2626" s="30">
        <f t="shared" si="568"/>
        <v>0</v>
      </c>
      <c r="Y2626" s="30">
        <f t="shared" si="569"/>
        <v>0</v>
      </c>
      <c r="Z2626" s="30">
        <f t="shared" si="570"/>
        <v>153.33333333333331</v>
      </c>
      <c r="AA2626" s="30">
        <f t="shared" si="571"/>
        <v>0</v>
      </c>
      <c r="AB2626" s="30">
        <f t="shared" si="572"/>
        <v>537.19008264462809</v>
      </c>
      <c r="AC2626" s="30">
        <f t="shared" si="575"/>
        <v>-690.52341597796135</v>
      </c>
    </row>
    <row r="2627" spans="1:29" x14ac:dyDescent="0.35">
      <c r="A2627" s="5"/>
      <c r="C2627" s="6"/>
      <c r="D2627" s="6"/>
      <c r="E2627" s="7"/>
      <c r="F2627" s="5"/>
      <c r="H2627" s="5"/>
      <c r="I2627" s="7"/>
      <c r="J2627" s="7"/>
      <c r="K2627" s="7"/>
      <c r="L2627" s="7"/>
      <c r="M2627" s="7"/>
      <c r="N2627" s="7"/>
      <c r="O2627" s="7"/>
      <c r="T2627" s="29"/>
      <c r="U2627" s="29"/>
    </row>
    <row r="2628" spans="1:29" x14ac:dyDescent="0.35">
      <c r="A2628" s="5"/>
      <c r="C2628" s="6"/>
      <c r="D2628" s="6"/>
      <c r="E2628" s="7"/>
      <c r="F2628" s="5"/>
      <c r="H2628" s="5"/>
      <c r="I2628" s="7"/>
      <c r="J2628" s="7"/>
      <c r="K2628" s="7"/>
      <c r="L2628" s="7"/>
      <c r="M2628" s="7"/>
      <c r="N2628" s="7"/>
      <c r="O2628" s="7"/>
      <c r="T2628" s="29"/>
      <c r="U2628" s="29"/>
    </row>
    <row r="2629" spans="1:29" x14ac:dyDescent="0.35">
      <c r="A2629" s="5"/>
      <c r="C2629" s="6"/>
      <c r="D2629" s="6"/>
      <c r="E2629" s="7"/>
      <c r="F2629" s="5"/>
      <c r="H2629" s="5"/>
      <c r="I2629" s="7"/>
      <c r="J2629" s="7"/>
      <c r="K2629" s="7"/>
      <c r="L2629" s="7"/>
      <c r="M2629" s="7"/>
      <c r="N2629" s="7"/>
      <c r="O2629" s="7"/>
      <c r="T2629" s="29"/>
      <c r="U2629" s="29"/>
    </row>
    <row r="2630" spans="1:29" x14ac:dyDescent="0.35">
      <c r="A2630" s="5"/>
      <c r="C2630" s="6"/>
      <c r="D2630" s="6"/>
      <c r="E2630" s="7"/>
      <c r="F2630" s="5"/>
      <c r="H2630" s="5"/>
      <c r="I2630" s="7"/>
      <c r="J2630" s="7"/>
      <c r="K2630" s="7"/>
      <c r="L2630" s="7"/>
      <c r="M2630" s="7"/>
      <c r="N2630" s="7"/>
      <c r="O2630" s="7"/>
      <c r="T2630" s="29"/>
      <c r="U2630" s="29"/>
    </row>
    <row r="2631" spans="1:29" x14ac:dyDescent="0.35">
      <c r="A2631" s="5"/>
      <c r="C2631" s="6"/>
      <c r="D2631" s="6"/>
      <c r="E2631" s="7"/>
      <c r="F2631" s="5"/>
      <c r="H2631" s="5"/>
      <c r="I2631" s="7"/>
      <c r="J2631" s="7"/>
      <c r="K2631" s="7"/>
      <c r="L2631" s="7"/>
      <c r="M2631" s="7"/>
      <c r="N2631" s="7"/>
      <c r="O2631" s="7"/>
      <c r="T2631" s="29"/>
      <c r="U2631" s="29"/>
    </row>
    <row r="2632" spans="1:29" x14ac:dyDescent="0.35">
      <c r="A2632" s="5"/>
      <c r="C2632" s="6"/>
      <c r="D2632" s="6"/>
      <c r="E2632" s="7"/>
      <c r="F2632" s="5"/>
      <c r="H2632" s="5"/>
      <c r="I2632" s="7"/>
      <c r="J2632" s="7"/>
      <c r="K2632" s="7"/>
      <c r="L2632" s="7"/>
      <c r="M2632" s="7"/>
      <c r="N2632" s="7"/>
      <c r="O2632" s="7"/>
      <c r="T2632" s="29"/>
      <c r="U2632" s="29"/>
    </row>
    <row r="2633" spans="1:29" x14ac:dyDescent="0.35">
      <c r="A2633" s="5"/>
      <c r="C2633" s="6"/>
      <c r="D2633" s="6"/>
      <c r="E2633" s="7"/>
      <c r="F2633" s="5"/>
      <c r="H2633" s="5"/>
      <c r="I2633" s="7"/>
      <c r="J2633" s="7"/>
      <c r="K2633" s="7"/>
      <c r="L2633" s="7"/>
      <c r="M2633" s="7"/>
      <c r="N2633" s="7"/>
      <c r="O2633" s="7"/>
      <c r="T2633" s="29"/>
      <c r="U2633" s="29"/>
    </row>
    <row r="2634" spans="1:29" x14ac:dyDescent="0.35">
      <c r="A2634" s="5"/>
      <c r="C2634" s="6"/>
      <c r="D2634" s="6"/>
      <c r="E2634" s="7"/>
      <c r="F2634" s="5"/>
      <c r="H2634" s="5"/>
      <c r="I2634" s="7"/>
      <c r="J2634" s="7"/>
      <c r="K2634" s="7"/>
      <c r="L2634" s="7"/>
      <c r="M2634" s="7"/>
      <c r="N2634" s="7"/>
      <c r="O2634" s="7"/>
      <c r="T2634" s="29"/>
      <c r="U2634" s="29"/>
    </row>
    <row r="2635" spans="1:29" x14ac:dyDescent="0.35">
      <c r="A2635" s="5"/>
      <c r="C2635" s="6"/>
      <c r="D2635" s="6"/>
      <c r="E2635" s="7"/>
      <c r="F2635" s="5"/>
      <c r="H2635" s="5"/>
      <c r="I2635" s="7"/>
      <c r="J2635" s="7"/>
      <c r="K2635" s="7"/>
      <c r="L2635" s="7"/>
      <c r="M2635" s="7"/>
      <c r="N2635" s="7"/>
      <c r="O2635" s="7"/>
      <c r="T2635" s="29"/>
      <c r="U2635" s="29"/>
    </row>
    <row r="2636" spans="1:29" x14ac:dyDescent="0.35">
      <c r="A2636" s="5"/>
      <c r="C2636" s="6"/>
      <c r="D2636" s="6"/>
      <c r="E2636" s="7"/>
      <c r="F2636" s="5"/>
      <c r="H2636" s="5"/>
      <c r="I2636" s="7"/>
      <c r="J2636" s="7"/>
      <c r="K2636" s="7"/>
      <c r="L2636" s="7"/>
      <c r="M2636" s="7"/>
      <c r="N2636" s="7"/>
      <c r="O2636" s="7"/>
      <c r="T2636" s="29"/>
      <c r="U2636" s="29"/>
    </row>
    <row r="2637" spans="1:29" x14ac:dyDescent="0.35">
      <c r="A2637" s="5"/>
      <c r="C2637" s="6"/>
      <c r="D2637" s="6"/>
      <c r="E2637" s="7"/>
      <c r="F2637" s="5"/>
      <c r="H2637" s="5"/>
      <c r="I2637" s="7"/>
      <c r="J2637" s="7"/>
      <c r="K2637" s="7"/>
      <c r="L2637" s="7"/>
      <c r="M2637" s="7"/>
      <c r="N2637" s="7"/>
      <c r="O2637" s="7"/>
      <c r="T2637" s="29"/>
      <c r="U2637" s="29"/>
    </row>
    <row r="2638" spans="1:29" x14ac:dyDescent="0.35">
      <c r="A2638" s="5"/>
      <c r="C2638" s="6"/>
      <c r="D2638" s="6"/>
      <c r="E2638" s="7"/>
      <c r="F2638" s="5"/>
      <c r="H2638" s="5"/>
      <c r="I2638" s="7"/>
      <c r="J2638" s="7"/>
      <c r="K2638" s="7"/>
      <c r="L2638" s="7"/>
      <c r="M2638" s="7"/>
      <c r="N2638" s="7"/>
      <c r="O2638" s="7"/>
      <c r="T2638" s="29"/>
      <c r="U2638" s="29"/>
    </row>
    <row r="2639" spans="1:29" x14ac:dyDescent="0.35">
      <c r="A2639" s="5"/>
      <c r="C2639" s="6"/>
      <c r="D2639" s="6"/>
      <c r="E2639" s="7"/>
      <c r="F2639" s="5"/>
      <c r="H2639" s="5"/>
      <c r="I2639" s="7"/>
      <c r="J2639" s="7"/>
      <c r="K2639" s="7"/>
      <c r="L2639" s="7"/>
      <c r="M2639" s="7"/>
      <c r="N2639" s="7"/>
      <c r="O2639" s="7"/>
      <c r="T2639" s="29"/>
      <c r="U2639" s="29"/>
    </row>
    <row r="2640" spans="1:29" x14ac:dyDescent="0.35">
      <c r="A2640" s="5"/>
      <c r="C2640" s="6"/>
      <c r="D2640" s="6"/>
      <c r="E2640" s="7"/>
      <c r="F2640" s="5"/>
      <c r="H2640" s="5"/>
      <c r="I2640" s="7"/>
      <c r="J2640" s="7"/>
      <c r="K2640" s="7"/>
      <c r="L2640" s="7"/>
      <c r="M2640" s="7"/>
      <c r="N2640" s="7"/>
      <c r="O2640" s="7"/>
      <c r="T2640" s="29"/>
      <c r="U2640" s="29"/>
    </row>
    <row r="2641" spans="1:21" x14ac:dyDescent="0.35">
      <c r="A2641" s="5"/>
      <c r="C2641" s="6"/>
      <c r="D2641" s="6"/>
      <c r="E2641" s="7"/>
      <c r="F2641" s="5"/>
      <c r="H2641" s="5"/>
      <c r="I2641" s="7"/>
      <c r="J2641" s="7"/>
      <c r="K2641" s="7"/>
      <c r="L2641" s="7"/>
      <c r="M2641" s="7"/>
      <c r="N2641" s="7"/>
      <c r="O2641" s="7"/>
      <c r="T2641" s="29"/>
      <c r="U2641" s="29"/>
    </row>
    <row r="2642" spans="1:21" x14ac:dyDescent="0.35">
      <c r="A2642" s="5"/>
      <c r="C2642" s="6"/>
      <c r="D2642" s="6"/>
      <c r="E2642" s="7"/>
      <c r="F2642" s="5"/>
      <c r="H2642" s="5"/>
      <c r="I2642" s="7"/>
      <c r="J2642" s="7"/>
      <c r="K2642" s="7"/>
      <c r="L2642" s="7"/>
      <c r="M2642" s="7"/>
      <c r="N2642" s="7"/>
      <c r="O2642" s="7"/>
      <c r="T2642" s="29"/>
      <c r="U2642" s="29"/>
    </row>
    <row r="2643" spans="1:21" x14ac:dyDescent="0.35">
      <c r="A2643" s="5"/>
      <c r="C2643" s="6"/>
      <c r="D2643" s="6"/>
      <c r="E2643" s="7"/>
      <c r="F2643" s="5"/>
      <c r="H2643" s="5"/>
      <c r="I2643" s="7"/>
      <c r="J2643" s="7"/>
      <c r="K2643" s="7"/>
      <c r="L2643" s="7"/>
      <c r="M2643" s="7"/>
      <c r="N2643" s="7"/>
      <c r="O2643" s="7"/>
      <c r="T2643" s="29"/>
      <c r="U2643" s="29"/>
    </row>
    <row r="2644" spans="1:21" x14ac:dyDescent="0.35">
      <c r="A2644" s="5"/>
      <c r="C2644" s="6"/>
      <c r="D2644" s="6"/>
      <c r="E2644" s="7"/>
      <c r="F2644" s="5"/>
      <c r="H2644" s="5"/>
      <c r="I2644" s="7"/>
      <c r="J2644" s="7"/>
      <c r="K2644" s="7"/>
      <c r="L2644" s="7"/>
      <c r="M2644" s="7"/>
      <c r="N2644" s="7"/>
      <c r="O2644" s="7"/>
      <c r="T2644" s="29"/>
      <c r="U2644" s="29"/>
    </row>
    <row r="2645" spans="1:21" x14ac:dyDescent="0.35">
      <c r="A2645" s="5"/>
      <c r="C2645" s="6"/>
      <c r="D2645" s="6"/>
      <c r="E2645" s="7"/>
      <c r="F2645" s="5"/>
      <c r="H2645" s="5"/>
      <c r="I2645" s="7"/>
      <c r="J2645" s="7"/>
      <c r="K2645" s="7"/>
      <c r="L2645" s="7"/>
      <c r="M2645" s="7"/>
      <c r="N2645" s="7"/>
      <c r="O2645" s="7"/>
      <c r="T2645" s="29"/>
      <c r="U2645" s="29"/>
    </row>
    <row r="2646" spans="1:21" x14ac:dyDescent="0.35">
      <c r="A2646" s="5"/>
      <c r="C2646" s="6"/>
      <c r="D2646" s="6"/>
      <c r="E2646" s="7"/>
      <c r="F2646" s="5"/>
      <c r="H2646" s="5"/>
      <c r="I2646" s="7"/>
      <c r="J2646" s="7"/>
      <c r="K2646" s="7"/>
      <c r="L2646" s="7"/>
      <c r="M2646" s="7"/>
      <c r="N2646" s="7"/>
      <c r="O2646" s="7"/>
      <c r="T2646" s="29"/>
      <c r="U2646" s="29"/>
    </row>
    <row r="2647" spans="1:21" x14ac:dyDescent="0.35">
      <c r="A2647" s="5"/>
      <c r="C2647" s="6"/>
      <c r="D2647" s="6"/>
      <c r="E2647" s="7"/>
      <c r="F2647" s="5"/>
      <c r="H2647" s="5"/>
      <c r="I2647" s="7"/>
      <c r="J2647" s="7"/>
      <c r="K2647" s="7"/>
      <c r="L2647" s="7"/>
      <c r="M2647" s="7"/>
      <c r="N2647" s="7"/>
      <c r="O2647" s="7"/>
      <c r="T2647" s="29"/>
      <c r="U2647" s="29"/>
    </row>
    <row r="2648" spans="1:21" x14ac:dyDescent="0.35">
      <c r="A2648" s="5"/>
      <c r="C2648" s="6"/>
      <c r="D2648" s="6"/>
      <c r="E2648" s="7"/>
      <c r="F2648" s="5"/>
      <c r="H2648" s="5"/>
      <c r="I2648" s="7"/>
      <c r="J2648" s="7"/>
      <c r="K2648" s="7"/>
      <c r="L2648" s="7"/>
      <c r="M2648" s="7"/>
      <c r="N2648" s="7"/>
      <c r="O2648" s="7"/>
      <c r="T2648" s="29"/>
      <c r="U2648" s="29"/>
    </row>
    <row r="2649" spans="1:21" x14ac:dyDescent="0.35">
      <c r="A2649" s="5"/>
      <c r="C2649" s="6"/>
      <c r="D2649" s="6"/>
      <c r="E2649" s="7"/>
      <c r="F2649" s="5"/>
      <c r="H2649" s="5"/>
      <c r="I2649" s="7"/>
      <c r="J2649" s="7"/>
      <c r="K2649" s="7"/>
      <c r="L2649" s="7"/>
      <c r="M2649" s="7"/>
      <c r="N2649" s="7"/>
      <c r="O2649" s="7"/>
      <c r="T2649" s="29"/>
      <c r="U2649" s="29"/>
    </row>
    <row r="2650" spans="1:21" x14ac:dyDescent="0.35">
      <c r="A2650" s="5"/>
      <c r="C2650" s="6"/>
      <c r="D2650" s="6"/>
      <c r="E2650" s="7"/>
      <c r="F2650" s="5"/>
      <c r="H2650" s="5"/>
      <c r="I2650" s="7"/>
      <c r="J2650" s="7"/>
      <c r="K2650" s="7"/>
      <c r="L2650" s="7"/>
      <c r="M2650" s="7"/>
      <c r="N2650" s="7"/>
      <c r="O2650" s="7"/>
      <c r="T2650" s="29"/>
      <c r="U2650" s="29"/>
    </row>
    <row r="2651" spans="1:21" x14ac:dyDescent="0.35">
      <c r="A2651" s="5"/>
      <c r="C2651" s="6"/>
      <c r="D2651" s="6"/>
      <c r="E2651" s="7"/>
      <c r="F2651" s="5"/>
      <c r="H2651" s="5"/>
      <c r="I2651" s="7"/>
      <c r="J2651" s="7"/>
      <c r="K2651" s="7"/>
      <c r="L2651" s="7"/>
      <c r="M2651" s="7"/>
      <c r="N2651" s="7"/>
      <c r="O2651" s="7"/>
      <c r="T2651" s="29"/>
      <c r="U2651" s="29"/>
    </row>
    <row r="2652" spans="1:21" x14ac:dyDescent="0.35">
      <c r="A2652" s="5"/>
      <c r="C2652" s="6"/>
      <c r="D2652" s="6"/>
      <c r="E2652" s="7"/>
      <c r="F2652" s="5"/>
      <c r="H2652" s="5"/>
      <c r="I2652" s="7"/>
      <c r="J2652" s="7"/>
      <c r="K2652" s="7"/>
      <c r="L2652" s="7"/>
      <c r="M2652" s="7"/>
      <c r="N2652" s="7"/>
      <c r="O2652" s="7"/>
      <c r="T2652" s="29"/>
      <c r="U2652" s="29"/>
    </row>
    <row r="2653" spans="1:21" x14ac:dyDescent="0.35">
      <c r="A2653" s="5"/>
      <c r="C2653" s="6"/>
      <c r="D2653" s="6"/>
      <c r="E2653" s="7"/>
      <c r="F2653" s="5"/>
      <c r="H2653" s="5"/>
      <c r="I2653" s="7"/>
      <c r="J2653" s="7"/>
      <c r="K2653" s="7"/>
      <c r="L2653" s="7"/>
      <c r="M2653" s="7"/>
      <c r="N2653" s="7"/>
      <c r="O2653" s="7"/>
    </row>
    <row r="2654" spans="1:21" x14ac:dyDescent="0.35">
      <c r="A2654" s="5"/>
      <c r="C2654" s="6"/>
      <c r="D2654" s="6"/>
      <c r="E2654" s="7"/>
      <c r="F2654" s="5"/>
      <c r="H2654" s="5"/>
      <c r="I2654" s="7"/>
      <c r="J2654" s="7"/>
      <c r="K2654" s="7"/>
      <c r="L2654" s="7"/>
      <c r="M2654" s="7"/>
      <c r="N2654" s="7"/>
      <c r="O2654" s="7"/>
    </row>
    <row r="2655" spans="1:21" x14ac:dyDescent="0.35">
      <c r="A2655" s="5"/>
      <c r="C2655" s="6"/>
      <c r="D2655" s="6"/>
      <c r="E2655" s="7"/>
      <c r="F2655" s="5"/>
      <c r="H2655" s="5"/>
      <c r="I2655" s="7"/>
      <c r="J2655" s="7"/>
      <c r="K2655" s="7"/>
      <c r="L2655" s="7"/>
      <c r="M2655" s="7"/>
      <c r="N2655" s="7"/>
      <c r="O2655" s="7"/>
    </row>
    <row r="2656" spans="1:21" x14ac:dyDescent="0.35">
      <c r="A2656" s="5"/>
      <c r="C2656" s="6"/>
      <c r="D2656" s="6"/>
      <c r="E2656" s="7"/>
      <c r="F2656" s="5"/>
      <c r="H2656" s="5"/>
      <c r="I2656" s="7"/>
      <c r="J2656" s="7"/>
      <c r="K2656" s="7"/>
      <c r="L2656" s="7"/>
      <c r="M2656" s="7"/>
      <c r="N2656" s="7"/>
      <c r="O2656" s="7"/>
    </row>
    <row r="2657" spans="1:15" x14ac:dyDescent="0.35">
      <c r="A2657" s="5"/>
      <c r="C2657" s="6"/>
      <c r="D2657" s="6"/>
      <c r="E2657" s="7"/>
      <c r="F2657" s="5"/>
      <c r="H2657" s="5"/>
      <c r="I2657" s="7"/>
      <c r="J2657" s="7"/>
      <c r="K2657" s="7"/>
      <c r="L2657" s="7"/>
      <c r="M2657" s="7"/>
      <c r="N2657" s="7"/>
      <c r="O2657" s="7"/>
    </row>
    <row r="2658" spans="1:15" x14ac:dyDescent="0.35">
      <c r="A2658" s="5"/>
      <c r="C2658" s="6"/>
      <c r="D2658" s="6"/>
      <c r="E2658" s="7"/>
      <c r="F2658" s="5"/>
      <c r="H2658" s="5"/>
      <c r="I2658" s="7"/>
      <c r="J2658" s="7"/>
      <c r="K2658" s="7"/>
      <c r="L2658" s="7"/>
      <c r="M2658" s="7"/>
      <c r="N2658" s="7"/>
      <c r="O2658" s="7"/>
    </row>
    <row r="2659" spans="1:15" x14ac:dyDescent="0.35">
      <c r="A2659" s="5"/>
      <c r="C2659" s="6"/>
      <c r="D2659" s="6"/>
      <c r="E2659" s="7"/>
      <c r="F2659" s="5"/>
      <c r="H2659" s="5"/>
      <c r="I2659" s="7"/>
      <c r="J2659" s="7"/>
      <c r="K2659" s="7"/>
      <c r="L2659" s="7"/>
      <c r="M2659" s="7"/>
      <c r="N2659" s="7"/>
      <c r="O2659" s="7"/>
    </row>
    <row r="2660" spans="1:15" x14ac:dyDescent="0.35">
      <c r="A2660" s="5"/>
      <c r="C2660" s="6"/>
      <c r="D2660" s="6"/>
      <c r="E2660" s="7"/>
      <c r="F2660" s="5"/>
      <c r="H2660" s="5"/>
      <c r="I2660" s="7"/>
      <c r="J2660" s="7"/>
      <c r="K2660" s="7"/>
      <c r="L2660" s="7"/>
      <c r="M2660" s="7"/>
      <c r="N2660" s="7"/>
      <c r="O2660" s="7"/>
    </row>
    <row r="2661" spans="1:15" x14ac:dyDescent="0.35">
      <c r="A2661" s="5"/>
      <c r="C2661" s="6"/>
      <c r="D2661" s="6"/>
      <c r="E2661" s="7"/>
      <c r="F2661" s="5"/>
      <c r="H2661" s="5"/>
      <c r="I2661" s="7"/>
      <c r="J2661" s="7"/>
      <c r="K2661" s="7"/>
      <c r="L2661" s="7"/>
      <c r="M2661" s="7"/>
      <c r="N2661" s="7"/>
      <c r="O2661" s="7"/>
    </row>
    <row r="2662" spans="1:15" x14ac:dyDescent="0.35">
      <c r="A2662" s="5"/>
      <c r="C2662" s="6"/>
      <c r="D2662" s="6"/>
      <c r="E2662" s="7"/>
      <c r="F2662" s="5"/>
      <c r="H2662" s="5"/>
      <c r="I2662" s="7"/>
      <c r="J2662" s="7"/>
      <c r="K2662" s="7"/>
      <c r="L2662" s="7"/>
      <c r="M2662" s="7"/>
      <c r="N2662" s="7"/>
      <c r="O2662" s="7"/>
    </row>
    <row r="2663" spans="1:15" x14ac:dyDescent="0.35">
      <c r="A2663" s="5"/>
      <c r="C2663" s="6"/>
      <c r="D2663" s="6"/>
      <c r="E2663" s="7"/>
      <c r="F2663" s="5"/>
      <c r="H2663" s="5"/>
      <c r="I2663" s="7"/>
      <c r="J2663" s="7"/>
      <c r="K2663" s="7"/>
      <c r="L2663" s="7"/>
      <c r="M2663" s="7"/>
      <c r="N2663" s="7"/>
      <c r="O2663" s="7"/>
    </row>
    <row r="2664" spans="1:15" x14ac:dyDescent="0.35">
      <c r="A2664" s="5"/>
      <c r="C2664" s="6"/>
      <c r="D2664" s="6"/>
      <c r="E2664" s="7"/>
      <c r="F2664" s="5"/>
      <c r="H2664" s="5"/>
      <c r="I2664" s="7"/>
      <c r="J2664" s="7"/>
      <c r="K2664" s="7"/>
      <c r="L2664" s="7"/>
      <c r="M2664" s="7"/>
      <c r="N2664" s="7"/>
      <c r="O2664" s="7"/>
    </row>
    <row r="2665" spans="1:15" x14ac:dyDescent="0.35">
      <c r="A2665" s="5"/>
      <c r="C2665" s="6"/>
      <c r="D2665" s="6"/>
      <c r="E2665" s="7"/>
      <c r="F2665" s="5"/>
      <c r="H2665" s="5"/>
      <c r="I2665" s="7"/>
      <c r="J2665" s="7"/>
      <c r="K2665" s="7"/>
      <c r="L2665" s="7"/>
      <c r="M2665" s="7"/>
      <c r="N2665" s="7"/>
      <c r="O2665" s="7"/>
    </row>
    <row r="2666" spans="1:15" x14ac:dyDescent="0.35">
      <c r="A2666" s="5"/>
      <c r="C2666" s="6"/>
      <c r="D2666" s="6"/>
      <c r="E2666" s="7"/>
      <c r="F2666" s="5"/>
      <c r="H2666" s="5"/>
      <c r="I2666" s="7"/>
      <c r="J2666" s="7"/>
      <c r="K2666" s="7"/>
      <c r="L2666" s="7"/>
      <c r="M2666" s="7"/>
      <c r="N2666" s="7"/>
      <c r="O2666" s="7"/>
    </row>
    <row r="2667" spans="1:15" x14ac:dyDescent="0.35">
      <c r="A2667" s="5"/>
      <c r="C2667" s="6"/>
      <c r="D2667" s="6"/>
      <c r="E2667" s="7"/>
      <c r="F2667" s="5"/>
      <c r="H2667" s="5"/>
      <c r="I2667" s="7"/>
      <c r="J2667" s="7"/>
      <c r="K2667" s="7"/>
      <c r="L2667" s="7"/>
      <c r="M2667" s="7"/>
      <c r="N2667" s="7"/>
      <c r="O2667" s="7"/>
    </row>
    <row r="2668" spans="1:15" x14ac:dyDescent="0.35">
      <c r="A2668" s="5"/>
      <c r="C2668" s="6"/>
      <c r="D2668" s="6"/>
      <c r="E2668" s="7"/>
      <c r="F2668" s="5"/>
      <c r="H2668" s="5"/>
      <c r="I2668" s="7"/>
      <c r="J2668" s="7"/>
      <c r="K2668" s="7"/>
      <c r="L2668" s="7"/>
      <c r="M2668" s="7"/>
      <c r="N2668" s="7"/>
      <c r="O2668" s="7"/>
    </row>
    <row r="2669" spans="1:15" x14ac:dyDescent="0.35">
      <c r="A2669" s="5"/>
      <c r="C2669" s="6"/>
      <c r="D2669" s="6"/>
      <c r="E2669" s="7"/>
      <c r="F2669" s="5"/>
      <c r="H2669" s="5"/>
      <c r="I2669" s="7"/>
      <c r="J2669" s="7"/>
      <c r="K2669" s="7"/>
      <c r="L2669" s="7"/>
      <c r="M2669" s="7"/>
      <c r="N2669" s="7"/>
      <c r="O2669" s="7"/>
    </row>
    <row r="2670" spans="1:15" x14ac:dyDescent="0.35">
      <c r="A2670" s="5"/>
      <c r="C2670" s="6"/>
      <c r="D2670" s="6"/>
      <c r="E2670" s="7"/>
      <c r="F2670" s="5"/>
      <c r="H2670" s="5"/>
      <c r="I2670" s="7"/>
      <c r="J2670" s="7"/>
      <c r="K2670" s="7"/>
      <c r="L2670" s="7"/>
      <c r="M2670" s="7"/>
      <c r="N2670" s="7"/>
      <c r="O2670" s="7"/>
    </row>
    <row r="2671" spans="1:15" x14ac:dyDescent="0.35">
      <c r="A2671" s="5"/>
      <c r="C2671" s="6"/>
      <c r="D2671" s="6"/>
      <c r="E2671" s="7"/>
      <c r="F2671" s="5"/>
      <c r="H2671" s="5"/>
      <c r="I2671" s="7"/>
      <c r="J2671" s="7"/>
      <c r="K2671" s="7"/>
      <c r="L2671" s="7"/>
      <c r="M2671" s="7"/>
      <c r="N2671" s="7"/>
      <c r="O2671" s="7"/>
    </row>
    <row r="2672" spans="1:15" x14ac:dyDescent="0.35">
      <c r="A2672" s="5"/>
      <c r="C2672" s="6"/>
      <c r="D2672" s="6"/>
      <c r="E2672" s="7"/>
      <c r="F2672" s="5"/>
      <c r="H2672" s="5"/>
      <c r="I2672" s="7"/>
      <c r="J2672" s="7"/>
      <c r="K2672" s="7"/>
      <c r="L2672" s="7"/>
      <c r="M2672" s="7"/>
      <c r="N2672" s="7"/>
      <c r="O2672" s="7"/>
    </row>
    <row r="2673" spans="1:15" x14ac:dyDescent="0.35">
      <c r="A2673" s="5"/>
      <c r="C2673" s="6"/>
      <c r="D2673" s="6"/>
      <c r="E2673" s="7"/>
      <c r="F2673" s="5"/>
      <c r="H2673" s="5"/>
      <c r="I2673" s="7"/>
      <c r="J2673" s="7"/>
      <c r="K2673" s="7"/>
      <c r="L2673" s="7"/>
      <c r="M2673" s="7"/>
      <c r="N2673" s="7"/>
      <c r="O2673" s="7"/>
    </row>
    <row r="2674" spans="1:15" x14ac:dyDescent="0.35">
      <c r="A2674" s="5"/>
      <c r="C2674" s="6"/>
      <c r="D2674" s="6"/>
      <c r="E2674" s="7"/>
      <c r="F2674" s="5"/>
      <c r="H2674" s="5"/>
      <c r="I2674" s="7"/>
      <c r="J2674" s="7"/>
      <c r="K2674" s="7"/>
      <c r="L2674" s="7"/>
      <c r="M2674" s="7"/>
      <c r="N2674" s="7"/>
      <c r="O2674" s="7"/>
    </row>
    <row r="2675" spans="1:15" x14ac:dyDescent="0.35">
      <c r="A2675" s="5"/>
      <c r="C2675" s="6"/>
      <c r="D2675" s="6"/>
      <c r="E2675" s="7"/>
      <c r="F2675" s="5"/>
      <c r="H2675" s="5"/>
      <c r="I2675" s="7"/>
      <c r="J2675" s="7"/>
      <c r="K2675" s="7"/>
      <c r="L2675" s="7"/>
      <c r="M2675" s="7"/>
      <c r="N2675" s="7"/>
      <c r="O2675" s="7"/>
    </row>
    <row r="2676" spans="1:15" x14ac:dyDescent="0.35">
      <c r="A2676" s="5"/>
      <c r="C2676" s="6"/>
      <c r="D2676" s="6"/>
      <c r="E2676" s="7"/>
      <c r="F2676" s="5"/>
      <c r="H2676" s="5"/>
      <c r="I2676" s="7"/>
      <c r="J2676" s="7"/>
      <c r="K2676" s="7"/>
      <c r="L2676" s="7"/>
      <c r="M2676" s="7"/>
      <c r="N2676" s="7"/>
      <c r="O2676" s="7"/>
    </row>
    <row r="2677" spans="1:15" x14ac:dyDescent="0.35">
      <c r="A2677" s="5"/>
      <c r="C2677" s="6"/>
      <c r="D2677" s="6"/>
      <c r="E2677" s="7"/>
      <c r="F2677" s="5"/>
      <c r="H2677" s="5"/>
      <c r="I2677" s="7"/>
      <c r="J2677" s="7"/>
      <c r="K2677" s="7"/>
      <c r="L2677" s="7"/>
      <c r="M2677" s="7"/>
      <c r="N2677" s="7"/>
      <c r="O2677" s="7"/>
    </row>
    <row r="2678" spans="1:15" x14ac:dyDescent="0.35">
      <c r="A2678" s="5"/>
      <c r="C2678" s="6"/>
      <c r="D2678" s="6"/>
      <c r="E2678" s="7"/>
      <c r="F2678" s="5"/>
      <c r="H2678" s="5"/>
      <c r="I2678" s="7"/>
      <c r="J2678" s="7"/>
      <c r="K2678" s="7"/>
      <c r="L2678" s="7"/>
      <c r="M2678" s="7"/>
      <c r="N2678" s="7"/>
      <c r="O2678" s="7"/>
    </row>
    <row r="2679" spans="1:15" x14ac:dyDescent="0.35">
      <c r="A2679" s="5"/>
      <c r="C2679" s="6"/>
      <c r="D2679" s="6"/>
      <c r="E2679" s="7"/>
      <c r="F2679" s="5"/>
      <c r="H2679" s="5"/>
      <c r="I2679" s="7"/>
      <c r="J2679" s="7"/>
      <c r="K2679" s="7"/>
      <c r="L2679" s="7"/>
      <c r="M2679" s="7"/>
      <c r="N2679" s="7"/>
      <c r="O2679" s="7"/>
    </row>
    <row r="2680" spans="1:15" x14ac:dyDescent="0.35">
      <c r="A2680" s="5"/>
      <c r="C2680" s="6"/>
      <c r="D2680" s="6"/>
      <c r="E2680" s="7"/>
      <c r="F2680" s="5"/>
      <c r="H2680" s="5"/>
      <c r="I2680" s="7"/>
      <c r="J2680" s="7"/>
      <c r="K2680" s="7"/>
      <c r="L2680" s="7"/>
      <c r="M2680" s="7"/>
      <c r="N2680" s="7"/>
      <c r="O2680" s="7"/>
    </row>
    <row r="2681" spans="1:15" x14ac:dyDescent="0.35">
      <c r="A2681" s="5"/>
      <c r="C2681" s="6"/>
      <c r="D2681" s="6"/>
      <c r="E2681" s="7"/>
      <c r="F2681" s="5"/>
      <c r="H2681" s="5"/>
      <c r="I2681" s="7"/>
      <c r="J2681" s="7"/>
      <c r="K2681" s="7"/>
      <c r="L2681" s="7"/>
      <c r="M2681" s="7"/>
      <c r="N2681" s="7"/>
      <c r="O2681" s="7"/>
    </row>
    <row r="2682" spans="1:15" x14ac:dyDescent="0.35">
      <c r="A2682" s="5"/>
      <c r="C2682" s="6"/>
      <c r="D2682" s="6"/>
      <c r="E2682" s="7"/>
      <c r="F2682" s="5"/>
      <c r="H2682" s="5"/>
      <c r="I2682" s="7"/>
      <c r="J2682" s="7"/>
      <c r="K2682" s="7"/>
      <c r="L2682" s="7"/>
      <c r="M2682" s="7"/>
      <c r="N2682" s="7"/>
      <c r="O2682" s="7"/>
    </row>
    <row r="2683" spans="1:15" x14ac:dyDescent="0.35">
      <c r="A2683" s="5"/>
      <c r="C2683" s="6"/>
      <c r="D2683" s="6"/>
      <c r="E2683" s="7"/>
      <c r="F2683" s="5"/>
      <c r="H2683" s="5"/>
      <c r="I2683" s="7"/>
      <c r="J2683" s="7"/>
      <c r="K2683" s="7"/>
      <c r="L2683" s="7"/>
      <c r="M2683" s="7"/>
      <c r="N2683" s="7"/>
      <c r="O2683" s="7"/>
    </row>
    <row r="2684" spans="1:15" x14ac:dyDescent="0.35">
      <c r="A2684" s="5"/>
      <c r="C2684" s="6"/>
      <c r="D2684" s="6"/>
      <c r="E2684" s="7"/>
      <c r="F2684" s="5"/>
      <c r="H2684" s="5"/>
      <c r="I2684" s="7"/>
      <c r="J2684" s="7"/>
      <c r="K2684" s="7"/>
      <c r="L2684" s="7"/>
      <c r="M2684" s="7"/>
      <c r="N2684" s="7"/>
      <c r="O2684" s="7"/>
    </row>
    <row r="2685" spans="1:15" x14ac:dyDescent="0.35">
      <c r="A2685" s="5"/>
      <c r="C2685" s="6"/>
      <c r="D2685" s="6"/>
      <c r="E2685" s="7"/>
      <c r="F2685" s="5"/>
      <c r="H2685" s="5"/>
      <c r="I2685" s="7"/>
      <c r="J2685" s="7"/>
      <c r="K2685" s="7"/>
      <c r="L2685" s="7"/>
      <c r="M2685" s="7"/>
      <c r="N2685" s="7"/>
      <c r="O2685" s="7"/>
    </row>
    <row r="2686" spans="1:15" x14ac:dyDescent="0.35">
      <c r="A2686" s="5"/>
      <c r="C2686" s="6"/>
      <c r="D2686" s="6"/>
      <c r="E2686" s="7"/>
      <c r="F2686" s="5"/>
      <c r="H2686" s="5"/>
      <c r="I2686" s="7"/>
      <c r="J2686" s="7"/>
      <c r="K2686" s="7"/>
      <c r="L2686" s="7"/>
      <c r="M2686" s="7"/>
      <c r="N2686" s="7"/>
      <c r="O2686" s="7"/>
    </row>
    <row r="2687" spans="1:15" x14ac:dyDescent="0.35">
      <c r="A2687" s="5"/>
      <c r="C2687" s="6"/>
      <c r="D2687" s="6"/>
      <c r="E2687" s="7"/>
      <c r="F2687" s="5"/>
      <c r="H2687" s="5"/>
      <c r="I2687" s="7"/>
      <c r="J2687" s="7"/>
      <c r="K2687" s="7"/>
      <c r="L2687" s="7"/>
      <c r="M2687" s="7"/>
      <c r="N2687" s="7"/>
      <c r="O2687" s="7"/>
    </row>
    <row r="2688" spans="1:15" x14ac:dyDescent="0.35">
      <c r="A2688" s="5"/>
      <c r="C2688" s="6"/>
      <c r="D2688" s="6"/>
      <c r="E2688" s="7"/>
      <c r="F2688" s="5"/>
      <c r="H2688" s="5"/>
      <c r="I2688" s="7"/>
      <c r="J2688" s="7"/>
      <c r="K2688" s="7"/>
      <c r="L2688" s="7"/>
      <c r="M2688" s="7"/>
      <c r="N2688" s="7"/>
      <c r="O2688" s="7"/>
    </row>
    <row r="2689" spans="1:15" x14ac:dyDescent="0.35">
      <c r="A2689" s="5"/>
      <c r="C2689" s="6"/>
      <c r="D2689" s="6"/>
      <c r="E2689" s="7"/>
      <c r="F2689" s="5"/>
      <c r="H2689" s="5"/>
      <c r="I2689" s="7"/>
      <c r="J2689" s="7"/>
      <c r="K2689" s="7"/>
      <c r="L2689" s="7"/>
      <c r="M2689" s="7"/>
      <c r="N2689" s="7"/>
      <c r="O2689" s="7"/>
    </row>
    <row r="2690" spans="1:15" x14ac:dyDescent="0.35">
      <c r="A2690" s="5"/>
      <c r="C2690" s="6"/>
      <c r="D2690" s="6"/>
      <c r="E2690" s="7"/>
      <c r="F2690" s="5"/>
      <c r="H2690" s="5"/>
      <c r="I2690" s="7"/>
      <c r="J2690" s="7"/>
      <c r="K2690" s="7"/>
      <c r="L2690" s="7"/>
      <c r="M2690" s="7"/>
      <c r="N2690" s="7"/>
      <c r="O2690" s="7"/>
    </row>
    <row r="2691" spans="1:15" x14ac:dyDescent="0.35">
      <c r="A2691" s="5"/>
      <c r="C2691" s="6"/>
      <c r="D2691" s="6"/>
      <c r="E2691" s="7"/>
      <c r="F2691" s="5"/>
      <c r="H2691" s="5"/>
      <c r="I2691" s="7"/>
      <c r="J2691" s="7"/>
      <c r="K2691" s="7"/>
      <c r="L2691" s="7"/>
      <c r="M2691" s="7"/>
      <c r="N2691" s="7"/>
      <c r="O2691" s="7"/>
    </row>
    <row r="2692" spans="1:15" x14ac:dyDescent="0.35">
      <c r="A2692" s="5"/>
      <c r="C2692" s="6"/>
      <c r="D2692" s="6"/>
      <c r="E2692" s="7"/>
      <c r="F2692" s="5"/>
      <c r="H2692" s="5"/>
      <c r="I2692" s="7"/>
      <c r="J2692" s="7"/>
      <c r="K2692" s="7"/>
      <c r="L2692" s="7"/>
      <c r="M2692" s="7"/>
      <c r="N2692" s="7"/>
      <c r="O2692" s="7"/>
    </row>
    <row r="2693" spans="1:15" x14ac:dyDescent="0.35">
      <c r="A2693" s="5"/>
      <c r="C2693" s="6"/>
      <c r="D2693" s="6"/>
      <c r="E2693" s="7"/>
      <c r="F2693" s="5"/>
      <c r="H2693" s="5"/>
      <c r="I2693" s="7"/>
      <c r="J2693" s="7"/>
      <c r="K2693" s="7"/>
      <c r="L2693" s="7"/>
      <c r="M2693" s="7"/>
      <c r="N2693" s="7"/>
      <c r="O2693" s="7"/>
    </row>
    <row r="2694" spans="1:15" x14ac:dyDescent="0.35">
      <c r="A2694" s="5"/>
      <c r="C2694" s="6"/>
      <c r="D2694" s="6"/>
      <c r="E2694" s="7"/>
      <c r="F2694" s="5"/>
      <c r="H2694" s="5"/>
      <c r="I2694" s="7"/>
      <c r="J2694" s="7"/>
      <c r="K2694" s="7"/>
      <c r="L2694" s="7"/>
      <c r="M2694" s="7"/>
      <c r="N2694" s="7"/>
      <c r="O2694" s="7"/>
    </row>
    <row r="2695" spans="1:15" x14ac:dyDescent="0.35">
      <c r="A2695" s="5"/>
      <c r="C2695" s="6"/>
      <c r="D2695" s="6"/>
      <c r="E2695" s="7"/>
      <c r="F2695" s="5"/>
      <c r="H2695" s="5"/>
      <c r="I2695" s="7"/>
      <c r="J2695" s="7"/>
      <c r="K2695" s="7"/>
      <c r="L2695" s="7"/>
      <c r="M2695" s="7"/>
      <c r="N2695" s="7"/>
      <c r="O2695" s="7"/>
    </row>
    <row r="2696" spans="1:15" x14ac:dyDescent="0.35">
      <c r="A2696" s="5"/>
      <c r="C2696" s="6"/>
      <c r="D2696" s="6"/>
      <c r="E2696" s="7"/>
      <c r="F2696" s="5"/>
      <c r="H2696" s="5"/>
      <c r="I2696" s="7"/>
      <c r="J2696" s="7"/>
      <c r="K2696" s="7"/>
      <c r="L2696" s="7"/>
      <c r="M2696" s="7"/>
      <c r="N2696" s="7"/>
      <c r="O2696" s="7"/>
    </row>
    <row r="2697" spans="1:15" x14ac:dyDescent="0.35">
      <c r="A2697" s="5"/>
      <c r="C2697" s="6"/>
      <c r="D2697" s="6"/>
      <c r="E2697" s="7"/>
      <c r="F2697" s="5"/>
      <c r="H2697" s="5"/>
      <c r="I2697" s="7"/>
      <c r="J2697" s="7"/>
      <c r="K2697" s="7"/>
      <c r="L2697" s="7"/>
      <c r="M2697" s="7"/>
      <c r="N2697" s="7"/>
      <c r="O2697" s="7"/>
    </row>
    <row r="2698" spans="1:15" x14ac:dyDescent="0.35">
      <c r="A2698" s="5"/>
      <c r="C2698" s="6"/>
      <c r="D2698" s="6"/>
      <c r="E2698" s="7"/>
      <c r="F2698" s="5"/>
      <c r="H2698" s="5"/>
      <c r="I2698" s="7"/>
      <c r="J2698" s="7"/>
      <c r="K2698" s="7"/>
      <c r="L2698" s="7"/>
      <c r="M2698" s="7"/>
      <c r="N2698" s="7"/>
      <c r="O2698" s="7"/>
    </row>
    <row r="2699" spans="1:15" x14ac:dyDescent="0.35">
      <c r="A2699" s="5"/>
      <c r="C2699" s="6"/>
      <c r="D2699" s="6"/>
      <c r="E2699" s="7"/>
      <c r="F2699" s="5"/>
      <c r="H2699" s="5"/>
      <c r="I2699" s="7"/>
      <c r="J2699" s="7"/>
      <c r="K2699" s="7"/>
      <c r="L2699" s="7"/>
      <c r="M2699" s="7"/>
      <c r="N2699" s="7"/>
      <c r="O2699" s="7"/>
    </row>
    <row r="2700" spans="1:15" x14ac:dyDescent="0.35">
      <c r="A2700" s="5"/>
      <c r="C2700" s="6"/>
      <c r="D2700" s="6"/>
      <c r="E2700" s="7"/>
      <c r="F2700" s="5"/>
      <c r="H2700" s="5"/>
      <c r="I2700" s="7"/>
      <c r="J2700" s="7"/>
      <c r="K2700" s="7"/>
      <c r="L2700" s="7"/>
      <c r="M2700" s="7"/>
      <c r="N2700" s="7"/>
      <c r="O2700" s="7"/>
    </row>
    <row r="2701" spans="1:15" x14ac:dyDescent="0.35">
      <c r="A2701" s="5"/>
      <c r="C2701" s="6"/>
      <c r="D2701" s="6"/>
      <c r="E2701" s="7"/>
      <c r="F2701" s="5"/>
      <c r="H2701" s="5"/>
      <c r="I2701" s="7"/>
      <c r="J2701" s="7"/>
      <c r="K2701" s="7"/>
      <c r="L2701" s="7"/>
      <c r="M2701" s="7"/>
      <c r="N2701" s="7"/>
      <c r="O2701" s="7"/>
    </row>
    <row r="2702" spans="1:15" x14ac:dyDescent="0.35">
      <c r="A2702" s="5"/>
      <c r="C2702" s="6"/>
      <c r="D2702" s="6"/>
      <c r="E2702" s="7"/>
      <c r="F2702" s="5"/>
      <c r="H2702" s="5"/>
      <c r="I2702" s="7"/>
      <c r="J2702" s="7"/>
      <c r="K2702" s="7"/>
      <c r="L2702" s="7"/>
      <c r="M2702" s="7"/>
      <c r="N2702" s="7"/>
      <c r="O2702" s="7"/>
    </row>
    <row r="2703" spans="1:15" x14ac:dyDescent="0.35">
      <c r="A2703" s="5"/>
      <c r="C2703" s="6"/>
      <c r="D2703" s="6"/>
      <c r="E2703" s="7"/>
      <c r="F2703" s="5"/>
      <c r="H2703" s="5"/>
      <c r="I2703" s="7"/>
      <c r="J2703" s="7"/>
      <c r="K2703" s="7"/>
      <c r="L2703" s="7"/>
      <c r="M2703" s="7"/>
      <c r="N2703" s="7"/>
      <c r="O2703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DFE4-1E98-4E90-B164-FFCC8F5313E4}">
  <sheetPr codeName="Sheet2"/>
  <dimension ref="A1:X102"/>
  <sheetViews>
    <sheetView topLeftCell="F1" workbookViewId="0">
      <pane ySplit="2" topLeftCell="A3" activePane="bottomLeft" state="frozen"/>
      <selection pane="bottomLeft" activeCell="O3" sqref="O3"/>
    </sheetView>
  </sheetViews>
  <sheetFormatPr baseColWidth="10" defaultColWidth="8.7265625" defaultRowHeight="14.5" x14ac:dyDescent="0.35"/>
  <cols>
    <col min="1" max="1" width="27.54296875" style="12" bestFit="1" customWidth="1"/>
    <col min="2" max="4" width="8.1796875" style="12" customWidth="1"/>
    <col min="5" max="5" width="8.1796875" style="23" customWidth="1"/>
    <col min="6" max="6" width="8.7265625" style="12"/>
    <col min="7" max="7" width="27.54296875" style="12" bestFit="1" customWidth="1"/>
    <col min="8" max="11" width="8.1796875" style="12" customWidth="1"/>
    <col min="12" max="12" width="8.1796875" style="23" customWidth="1"/>
    <col min="13" max="13" width="8.7265625" style="12"/>
    <col min="14" max="14" width="28" style="12" customWidth="1"/>
    <col min="15" max="15" width="15.7265625" style="12" customWidth="1"/>
    <col min="16" max="16" width="0.1796875" style="12" customWidth="1"/>
    <col min="17" max="18" width="15.7265625" style="12" customWidth="1"/>
    <col min="19" max="19" width="8.7265625" style="12"/>
    <col min="20" max="21" width="14" style="14" customWidth="1"/>
    <col min="22" max="22" width="8.7265625" style="12"/>
    <col min="23" max="23" width="20.1796875" style="12" customWidth="1"/>
    <col min="24" max="24" width="14.1796875" style="12" customWidth="1"/>
    <col min="25" max="16384" width="8.7265625" style="12"/>
  </cols>
  <sheetData>
    <row r="1" spans="1:24" x14ac:dyDescent="0.35">
      <c r="A1" s="67" t="s">
        <v>140</v>
      </c>
      <c r="B1" s="67"/>
      <c r="C1" s="67"/>
      <c r="D1" s="67"/>
      <c r="E1" s="67"/>
      <c r="G1" s="67" t="s">
        <v>141</v>
      </c>
      <c r="H1" s="67"/>
      <c r="I1" s="67"/>
      <c r="J1" s="67"/>
      <c r="K1" s="67"/>
      <c r="L1" s="67"/>
      <c r="N1" s="67" t="s">
        <v>150</v>
      </c>
      <c r="O1" s="67"/>
      <c r="P1" s="67"/>
      <c r="Q1" s="67"/>
      <c r="R1" s="67"/>
      <c r="T1" s="67" t="s">
        <v>111</v>
      </c>
      <c r="U1" s="67"/>
      <c r="W1" s="67" t="s">
        <v>122</v>
      </c>
      <c r="X1" s="67"/>
    </row>
    <row r="2" spans="1:24" s="36" customFormat="1" ht="39" customHeight="1" x14ac:dyDescent="0.35">
      <c r="A2" s="33" t="s">
        <v>142</v>
      </c>
      <c r="B2" s="34" t="s">
        <v>106</v>
      </c>
      <c r="C2" s="34" t="s">
        <v>15</v>
      </c>
      <c r="D2" s="34" t="s">
        <v>110</v>
      </c>
      <c r="E2" s="35" t="s">
        <v>116</v>
      </c>
      <c r="G2" s="33" t="s">
        <v>143</v>
      </c>
      <c r="H2" s="34" t="s">
        <v>106</v>
      </c>
      <c r="I2" s="34" t="s">
        <v>15</v>
      </c>
      <c r="J2" s="34" t="s">
        <v>110</v>
      </c>
      <c r="K2" s="35" t="s">
        <v>116</v>
      </c>
      <c r="L2" s="35" t="s">
        <v>132</v>
      </c>
      <c r="N2" s="34" t="s">
        <v>136</v>
      </c>
      <c r="O2" s="34" t="s">
        <v>137</v>
      </c>
      <c r="Q2" s="34" t="s">
        <v>138</v>
      </c>
      <c r="R2" s="34" t="s">
        <v>139</v>
      </c>
      <c r="T2" s="37" t="s">
        <v>112</v>
      </c>
      <c r="U2" s="37" t="s">
        <v>113</v>
      </c>
      <c r="W2" s="37" t="s">
        <v>123</v>
      </c>
      <c r="X2" s="37" t="s">
        <v>132</v>
      </c>
    </row>
    <row r="3" spans="1:24" x14ac:dyDescent="0.35">
      <c r="A3" s="11" t="s">
        <v>144</v>
      </c>
      <c r="B3" s="11"/>
      <c r="C3" s="13"/>
      <c r="D3" s="13"/>
      <c r="E3" s="22">
        <v>1.4E-2</v>
      </c>
      <c r="G3" s="11" t="s">
        <v>153</v>
      </c>
      <c r="H3" s="11">
        <v>50</v>
      </c>
      <c r="I3" s="13">
        <v>0.01</v>
      </c>
      <c r="J3" s="22"/>
      <c r="K3" s="22">
        <v>7.0000000000000001E-3</v>
      </c>
      <c r="L3" s="39">
        <v>10000</v>
      </c>
      <c r="N3" s="11" t="s">
        <v>55</v>
      </c>
      <c r="O3" s="11" t="s">
        <v>144</v>
      </c>
      <c r="Q3" s="11" t="s">
        <v>98</v>
      </c>
      <c r="R3" s="11" t="s">
        <v>153</v>
      </c>
      <c r="T3" s="40">
        <f>10/60*230</f>
        <v>38.333333333333329</v>
      </c>
      <c r="U3" s="40">
        <f>30/60*230</f>
        <v>115</v>
      </c>
      <c r="W3" s="11" t="s">
        <v>87</v>
      </c>
      <c r="X3" s="40">
        <v>10000</v>
      </c>
    </row>
    <row r="4" spans="1:24" x14ac:dyDescent="0.35">
      <c r="A4" s="11" t="s">
        <v>145</v>
      </c>
      <c r="B4" s="11"/>
      <c r="C4" s="13"/>
      <c r="D4" s="13">
        <v>0.02</v>
      </c>
      <c r="E4" s="22">
        <v>1.4E-2</v>
      </c>
      <c r="G4" s="11" t="s">
        <v>146</v>
      </c>
      <c r="H4" s="11">
        <v>100</v>
      </c>
      <c r="I4" s="13">
        <v>0.1</v>
      </c>
      <c r="J4" s="22"/>
      <c r="K4" s="22">
        <v>0.01</v>
      </c>
      <c r="L4" s="39">
        <v>2500</v>
      </c>
      <c r="N4" s="11" t="s">
        <v>99</v>
      </c>
      <c r="O4" s="11" t="s">
        <v>144</v>
      </c>
      <c r="Q4" s="11" t="s">
        <v>40</v>
      </c>
      <c r="R4" s="11" t="s">
        <v>146</v>
      </c>
      <c r="W4" s="11" t="s">
        <v>129</v>
      </c>
      <c r="X4" s="40">
        <v>65000</v>
      </c>
    </row>
    <row r="5" spans="1:24" x14ac:dyDescent="0.35">
      <c r="A5" s="11" t="s">
        <v>27</v>
      </c>
      <c r="B5" s="11">
        <v>100</v>
      </c>
      <c r="C5" s="13">
        <v>0.1</v>
      </c>
      <c r="D5" s="13">
        <v>0.02</v>
      </c>
      <c r="E5" s="22">
        <v>0.01</v>
      </c>
      <c r="G5" s="11" t="s">
        <v>149</v>
      </c>
      <c r="H5" s="11"/>
      <c r="I5" s="13">
        <v>0.15</v>
      </c>
      <c r="J5" s="22"/>
      <c r="K5" s="22">
        <v>1.7999999999999999E-2</v>
      </c>
      <c r="L5" s="39">
        <v>2000</v>
      </c>
      <c r="N5" s="11" t="s">
        <v>57</v>
      </c>
      <c r="O5" s="11" t="s">
        <v>144</v>
      </c>
      <c r="Q5" s="11" t="s">
        <v>29</v>
      </c>
      <c r="R5" s="11" t="s">
        <v>146</v>
      </c>
      <c r="W5" s="11" t="s">
        <v>26</v>
      </c>
      <c r="X5" s="40">
        <v>5000</v>
      </c>
    </row>
    <row r="6" spans="1:24" x14ac:dyDescent="0.35">
      <c r="A6" s="11" t="s">
        <v>152</v>
      </c>
      <c r="B6" s="11">
        <v>100</v>
      </c>
      <c r="C6" s="13">
        <v>0</v>
      </c>
      <c r="D6" s="13">
        <v>0.02</v>
      </c>
      <c r="E6" s="22">
        <v>0.01</v>
      </c>
      <c r="G6" s="11" t="s">
        <v>151</v>
      </c>
      <c r="H6" s="11"/>
      <c r="I6" s="13"/>
      <c r="J6" s="22"/>
      <c r="K6" s="22"/>
      <c r="L6" s="39"/>
      <c r="N6" s="11" t="s">
        <v>64</v>
      </c>
      <c r="O6" s="11" t="s">
        <v>144</v>
      </c>
      <c r="Q6" s="11" t="s">
        <v>77</v>
      </c>
      <c r="R6" s="11" t="s">
        <v>149</v>
      </c>
      <c r="W6" s="11"/>
      <c r="X6" s="40"/>
    </row>
    <row r="7" spans="1:24" x14ac:dyDescent="0.35">
      <c r="A7" s="11" t="s">
        <v>147</v>
      </c>
      <c r="B7" s="11"/>
      <c r="C7" s="13"/>
      <c r="D7" s="13"/>
      <c r="E7" s="22">
        <v>5.0000000000000001E-3</v>
      </c>
      <c r="G7" s="11" t="s">
        <v>154</v>
      </c>
      <c r="H7" s="11">
        <v>0</v>
      </c>
      <c r="I7" s="13">
        <v>0</v>
      </c>
      <c r="J7" s="22"/>
      <c r="K7" s="22">
        <v>1.7999999999999999E-2</v>
      </c>
      <c r="L7" s="39">
        <v>0</v>
      </c>
      <c r="N7" s="11" t="s">
        <v>66</v>
      </c>
      <c r="O7" s="11" t="s">
        <v>144</v>
      </c>
      <c r="Q7" s="11" t="s">
        <v>36</v>
      </c>
      <c r="R7" s="11" t="s">
        <v>149</v>
      </c>
      <c r="W7" s="11"/>
      <c r="X7" s="40"/>
    </row>
    <row r="8" spans="1:24" x14ac:dyDescent="0.35">
      <c r="A8" s="11" t="s">
        <v>148</v>
      </c>
      <c r="B8" s="11"/>
      <c r="C8" s="13">
        <v>0</v>
      </c>
      <c r="D8" s="13">
        <v>0.02</v>
      </c>
      <c r="E8" s="22">
        <v>7.0000000000000001E-3</v>
      </c>
      <c r="G8" s="11"/>
      <c r="H8" s="11"/>
      <c r="I8" s="13"/>
      <c r="J8" s="22"/>
      <c r="K8" s="22"/>
      <c r="L8" s="39"/>
      <c r="N8" s="11" t="s">
        <v>70</v>
      </c>
      <c r="O8" s="11" t="s">
        <v>144</v>
      </c>
      <c r="Q8" s="11" t="s">
        <v>76</v>
      </c>
      <c r="R8" s="11" t="s">
        <v>149</v>
      </c>
      <c r="W8" s="11"/>
      <c r="X8" s="40"/>
    </row>
    <row r="9" spans="1:24" x14ac:dyDescent="0.35">
      <c r="A9" s="11" t="s">
        <v>149</v>
      </c>
      <c r="B9" s="11">
        <v>0</v>
      </c>
      <c r="C9" s="13">
        <v>0.15</v>
      </c>
      <c r="D9" s="13"/>
      <c r="E9" s="22">
        <v>1.7999999999999999E-2</v>
      </c>
      <c r="G9" s="11"/>
      <c r="H9" s="11"/>
      <c r="I9" s="13"/>
      <c r="J9" s="22"/>
      <c r="K9" s="22"/>
      <c r="L9" s="39"/>
      <c r="N9" s="11" t="s">
        <v>45</v>
      </c>
      <c r="O9" s="11" t="s">
        <v>144</v>
      </c>
      <c r="Q9" s="11" t="s">
        <v>13</v>
      </c>
      <c r="R9" s="11" t="s">
        <v>151</v>
      </c>
      <c r="W9" s="11"/>
      <c r="X9" s="40"/>
    </row>
    <row r="10" spans="1:24" x14ac:dyDescent="0.35">
      <c r="A10" s="11"/>
      <c r="B10" s="11"/>
      <c r="C10" s="13"/>
      <c r="D10" s="13"/>
      <c r="E10" s="22"/>
      <c r="G10" s="11"/>
      <c r="H10" s="11"/>
      <c r="I10" s="13"/>
      <c r="J10" s="22"/>
      <c r="K10" s="22"/>
      <c r="L10" s="39"/>
      <c r="N10" s="11" t="s">
        <v>54</v>
      </c>
      <c r="O10" s="11" t="s">
        <v>144</v>
      </c>
      <c r="Q10" s="11" t="s">
        <v>73</v>
      </c>
      <c r="R10" s="11" t="s">
        <v>146</v>
      </c>
      <c r="W10" s="11"/>
      <c r="X10" s="40"/>
    </row>
    <row r="11" spans="1:24" x14ac:dyDescent="0.35">
      <c r="A11" s="11"/>
      <c r="B11" s="11"/>
      <c r="C11" s="13"/>
      <c r="D11" s="13"/>
      <c r="E11" s="22"/>
      <c r="G11" s="11"/>
      <c r="H11" s="11"/>
      <c r="I11" s="13"/>
      <c r="J11" s="22"/>
      <c r="K11" s="22"/>
      <c r="L11" s="39"/>
      <c r="N11" s="11" t="s">
        <v>22</v>
      </c>
      <c r="O11" s="11" t="s">
        <v>144</v>
      </c>
      <c r="Q11" s="11" t="s">
        <v>78</v>
      </c>
      <c r="R11" s="11" t="s">
        <v>146</v>
      </c>
      <c r="W11" s="11"/>
      <c r="X11" s="40"/>
    </row>
    <row r="12" spans="1:24" x14ac:dyDescent="0.35">
      <c r="A12" s="11"/>
      <c r="B12" s="11"/>
      <c r="C12" s="13"/>
      <c r="D12" s="13"/>
      <c r="E12" s="22"/>
      <c r="G12" s="11"/>
      <c r="H12" s="11"/>
      <c r="I12" s="13"/>
      <c r="J12" s="22"/>
      <c r="K12" s="22"/>
      <c r="L12" s="39"/>
      <c r="N12" s="11" t="s">
        <v>27</v>
      </c>
      <c r="O12" s="11" t="s">
        <v>27</v>
      </c>
      <c r="Q12" s="11" t="s">
        <v>35</v>
      </c>
      <c r="R12" s="11" t="s">
        <v>149</v>
      </c>
      <c r="W12" s="11"/>
      <c r="X12" s="40"/>
    </row>
    <row r="13" spans="1:24" x14ac:dyDescent="0.35">
      <c r="A13" s="11"/>
      <c r="B13" s="11"/>
      <c r="C13" s="13"/>
      <c r="D13" s="13"/>
      <c r="E13" s="22"/>
      <c r="G13" s="11"/>
      <c r="H13" s="11"/>
      <c r="I13" s="13"/>
      <c r="J13" s="22"/>
      <c r="K13" s="22"/>
      <c r="L13" s="39"/>
      <c r="N13" s="11" t="s">
        <v>105</v>
      </c>
      <c r="O13" s="11" t="s">
        <v>147</v>
      </c>
      <c r="Q13" s="11" t="s">
        <v>81</v>
      </c>
      <c r="R13" s="11" t="s">
        <v>149</v>
      </c>
      <c r="W13" s="11"/>
      <c r="X13" s="40"/>
    </row>
    <row r="14" spans="1:24" x14ac:dyDescent="0.35">
      <c r="A14" s="11"/>
      <c r="B14" s="11"/>
      <c r="C14" s="13"/>
      <c r="D14" s="13"/>
      <c r="E14" s="22"/>
      <c r="G14" s="11"/>
      <c r="H14" s="11"/>
      <c r="I14" s="13"/>
      <c r="J14" s="22"/>
      <c r="K14" s="22"/>
      <c r="L14" s="39"/>
      <c r="N14" s="11" t="s">
        <v>88</v>
      </c>
      <c r="O14" s="11" t="s">
        <v>147</v>
      </c>
      <c r="Q14" s="11" t="s">
        <v>37</v>
      </c>
      <c r="R14" s="11" t="s">
        <v>149</v>
      </c>
      <c r="W14" s="11"/>
      <c r="X14" s="40"/>
    </row>
    <row r="15" spans="1:24" x14ac:dyDescent="0.35">
      <c r="A15" s="11"/>
      <c r="B15" s="11"/>
      <c r="C15" s="13"/>
      <c r="D15" s="13"/>
      <c r="E15" s="22"/>
      <c r="G15" s="11"/>
      <c r="H15" s="11"/>
      <c r="I15" s="13"/>
      <c r="J15" s="22"/>
      <c r="K15" s="22"/>
      <c r="L15" s="39"/>
      <c r="N15" s="11" t="s">
        <v>377</v>
      </c>
      <c r="O15" s="11" t="s">
        <v>148</v>
      </c>
      <c r="Q15" s="11" t="s">
        <v>47</v>
      </c>
      <c r="R15" s="11" t="s">
        <v>149</v>
      </c>
      <c r="W15" s="11"/>
      <c r="X15" s="40"/>
    </row>
    <row r="16" spans="1:24" x14ac:dyDescent="0.35">
      <c r="A16" s="11"/>
      <c r="B16" s="11"/>
      <c r="C16" s="13"/>
      <c r="D16" s="13"/>
      <c r="E16" s="22"/>
      <c r="G16" s="11"/>
      <c r="H16" s="11"/>
      <c r="I16" s="13"/>
      <c r="J16" s="22"/>
      <c r="K16" s="22"/>
      <c r="L16" s="39"/>
      <c r="N16" s="11" t="s">
        <v>71</v>
      </c>
      <c r="O16" s="11" t="s">
        <v>144</v>
      </c>
      <c r="Q16" s="11" t="s">
        <v>68</v>
      </c>
      <c r="R16" s="11" t="s">
        <v>149</v>
      </c>
      <c r="W16" s="11"/>
      <c r="X16" s="40"/>
    </row>
    <row r="17" spans="1:24" x14ac:dyDescent="0.35">
      <c r="A17" s="11"/>
      <c r="B17" s="11"/>
      <c r="C17" s="13"/>
      <c r="D17" s="13"/>
      <c r="E17" s="22"/>
      <c r="G17" s="11"/>
      <c r="H17" s="11"/>
      <c r="I17" s="13"/>
      <c r="J17" s="22"/>
      <c r="K17" s="22"/>
      <c r="L17" s="39"/>
      <c r="N17" s="11" t="s">
        <v>97</v>
      </c>
      <c r="O17" s="11" t="s">
        <v>149</v>
      </c>
      <c r="Q17" s="11" t="s">
        <v>103</v>
      </c>
      <c r="R17" s="11" t="s">
        <v>151</v>
      </c>
      <c r="W17" s="11"/>
      <c r="X17" s="40"/>
    </row>
    <row r="18" spans="1:24" x14ac:dyDescent="0.35">
      <c r="A18" s="11"/>
      <c r="B18" s="11"/>
      <c r="C18" s="13"/>
      <c r="D18" s="13"/>
      <c r="E18" s="22"/>
      <c r="G18" s="11"/>
      <c r="H18" s="11"/>
      <c r="I18" s="13"/>
      <c r="J18" s="22"/>
      <c r="K18" s="22"/>
      <c r="L18" s="39"/>
      <c r="N18" s="11" t="s">
        <v>32</v>
      </c>
      <c r="O18" s="11" t="s">
        <v>149</v>
      </c>
      <c r="Q18" s="11" t="s">
        <v>86</v>
      </c>
      <c r="R18" s="11" t="s">
        <v>149</v>
      </c>
      <c r="W18" s="11"/>
      <c r="X18" s="40"/>
    </row>
    <row r="19" spans="1:24" x14ac:dyDescent="0.35">
      <c r="A19" s="11"/>
      <c r="B19" s="11"/>
      <c r="C19" s="13"/>
      <c r="D19" s="13"/>
      <c r="E19" s="22"/>
      <c r="G19" s="11"/>
      <c r="H19" s="11"/>
      <c r="I19" s="13"/>
      <c r="J19" s="22"/>
      <c r="K19" s="22"/>
      <c r="L19" s="39"/>
      <c r="N19" s="11" t="s">
        <v>34</v>
      </c>
      <c r="O19" s="11" t="s">
        <v>149</v>
      </c>
      <c r="Q19" s="11" t="s">
        <v>59</v>
      </c>
      <c r="R19" s="11" t="s">
        <v>149</v>
      </c>
    </row>
    <row r="20" spans="1:24" x14ac:dyDescent="0.35">
      <c r="A20" s="11"/>
      <c r="B20" s="11"/>
      <c r="C20" s="13"/>
      <c r="D20" s="13"/>
      <c r="E20" s="22"/>
      <c r="G20" s="11"/>
      <c r="H20" s="11"/>
      <c r="I20" s="13"/>
      <c r="J20" s="22"/>
      <c r="K20" s="22"/>
      <c r="L20" s="39"/>
      <c r="N20" s="11" t="s">
        <v>58</v>
      </c>
      <c r="O20" s="11" t="s">
        <v>149</v>
      </c>
      <c r="Q20" s="11" t="s">
        <v>56</v>
      </c>
      <c r="R20" s="11" t="s">
        <v>151</v>
      </c>
    </row>
    <row r="21" spans="1:24" x14ac:dyDescent="0.35">
      <c r="A21" s="11"/>
      <c r="B21" s="11"/>
      <c r="C21" s="13"/>
      <c r="D21" s="13"/>
      <c r="E21" s="22"/>
      <c r="G21" s="11"/>
      <c r="H21" s="11"/>
      <c r="I21" s="13"/>
      <c r="J21" s="22"/>
      <c r="K21" s="22"/>
      <c r="L21" s="39"/>
      <c r="N21" s="11" t="s">
        <v>96</v>
      </c>
      <c r="O21" s="11" t="s">
        <v>149</v>
      </c>
      <c r="Q21" s="11" t="s">
        <v>65</v>
      </c>
      <c r="R21" s="11" t="s">
        <v>149</v>
      </c>
    </row>
    <row r="22" spans="1:24" x14ac:dyDescent="0.35">
      <c r="A22" s="11"/>
      <c r="B22" s="11"/>
      <c r="C22" s="13"/>
      <c r="D22" s="13"/>
      <c r="E22" s="22"/>
      <c r="G22" s="11"/>
      <c r="H22" s="11"/>
      <c r="I22" s="13"/>
      <c r="J22" s="22"/>
      <c r="K22" s="22"/>
      <c r="L22" s="39"/>
      <c r="N22" s="11" t="s">
        <v>69</v>
      </c>
      <c r="O22" s="11" t="s">
        <v>149</v>
      </c>
      <c r="Q22" s="11" t="s">
        <v>46</v>
      </c>
      <c r="R22" s="11" t="s">
        <v>153</v>
      </c>
    </row>
    <row r="23" spans="1:24" x14ac:dyDescent="0.35">
      <c r="A23" s="11"/>
      <c r="B23" s="11"/>
      <c r="C23" s="13"/>
      <c r="D23" s="13"/>
      <c r="E23" s="22"/>
      <c r="G23" s="11"/>
      <c r="H23" s="11"/>
      <c r="I23" s="13"/>
      <c r="J23" s="22"/>
      <c r="K23" s="22"/>
      <c r="L23" s="39"/>
      <c r="N23" s="11" t="s">
        <v>52</v>
      </c>
      <c r="O23" s="11" t="s">
        <v>144</v>
      </c>
      <c r="Q23" s="11" t="s">
        <v>82</v>
      </c>
      <c r="R23" s="11" t="s">
        <v>149</v>
      </c>
    </row>
    <row r="24" spans="1:24" x14ac:dyDescent="0.35">
      <c r="A24" s="38"/>
      <c r="B24" s="11"/>
      <c r="C24" s="13"/>
      <c r="D24" s="13"/>
      <c r="E24" s="22"/>
      <c r="G24" s="38"/>
      <c r="H24" s="11"/>
      <c r="I24" s="13"/>
      <c r="J24" s="22"/>
      <c r="K24" s="22"/>
      <c r="L24" s="39"/>
      <c r="N24" s="11" t="s">
        <v>124</v>
      </c>
      <c r="O24" s="11" t="s">
        <v>147</v>
      </c>
      <c r="Q24" s="11" t="s">
        <v>61</v>
      </c>
      <c r="R24" s="11" t="s">
        <v>154</v>
      </c>
    </row>
    <row r="25" spans="1:24" x14ac:dyDescent="0.35">
      <c r="A25" s="11"/>
      <c r="B25" s="11"/>
      <c r="C25" s="13"/>
      <c r="D25" s="13"/>
      <c r="E25" s="22"/>
      <c r="G25" s="11"/>
      <c r="H25" s="11"/>
      <c r="I25" s="13"/>
      <c r="J25" s="22"/>
      <c r="K25" s="22"/>
      <c r="L25" s="39"/>
      <c r="N25" s="11"/>
      <c r="O25" s="11"/>
      <c r="Q25" s="11" t="s">
        <v>30</v>
      </c>
      <c r="R25" s="11" t="s">
        <v>149</v>
      </c>
    </row>
    <row r="26" spans="1:24" x14ac:dyDescent="0.35">
      <c r="A26" s="11"/>
      <c r="B26" s="11"/>
      <c r="C26" s="13"/>
      <c r="D26" s="13"/>
      <c r="E26" s="22"/>
      <c r="G26" s="11"/>
      <c r="H26" s="11"/>
      <c r="I26" s="13"/>
      <c r="J26" s="22"/>
      <c r="K26" s="22"/>
      <c r="L26" s="39"/>
      <c r="N26" s="11"/>
      <c r="O26" s="11"/>
      <c r="Q26" s="11" t="s">
        <v>100</v>
      </c>
      <c r="R26" s="11" t="s">
        <v>149</v>
      </c>
    </row>
    <row r="27" spans="1:24" x14ac:dyDescent="0.35">
      <c r="A27" s="11"/>
      <c r="B27" s="11"/>
      <c r="C27" s="13"/>
      <c r="D27" s="13"/>
      <c r="E27" s="22"/>
      <c r="G27" s="11"/>
      <c r="H27" s="11"/>
      <c r="I27" s="13"/>
      <c r="J27" s="22"/>
      <c r="K27" s="22"/>
      <c r="L27" s="39"/>
      <c r="N27" s="11"/>
      <c r="O27" s="11"/>
      <c r="Q27" s="11" t="s">
        <v>24</v>
      </c>
      <c r="R27" s="11" t="s">
        <v>151</v>
      </c>
    </row>
    <row r="28" spans="1:24" x14ac:dyDescent="0.35">
      <c r="A28" s="11"/>
      <c r="B28" s="11"/>
      <c r="C28" s="13"/>
      <c r="D28" s="13"/>
      <c r="E28" s="22"/>
      <c r="G28" s="11"/>
      <c r="H28" s="11"/>
      <c r="I28" s="13"/>
      <c r="J28" s="22"/>
      <c r="K28" s="22"/>
      <c r="L28" s="39"/>
      <c r="N28" s="11"/>
      <c r="O28" s="11"/>
      <c r="Q28" s="11" t="s">
        <v>38</v>
      </c>
      <c r="R28" s="11" t="s">
        <v>149</v>
      </c>
    </row>
    <row r="29" spans="1:24" x14ac:dyDescent="0.35">
      <c r="A29" s="11"/>
      <c r="B29" s="11"/>
      <c r="C29" s="13"/>
      <c r="D29" s="13"/>
      <c r="E29" s="22"/>
      <c r="G29" s="11"/>
      <c r="H29" s="11"/>
      <c r="I29" s="13"/>
      <c r="J29" s="22"/>
      <c r="K29" s="22"/>
      <c r="L29" s="39"/>
      <c r="N29" s="11"/>
      <c r="O29" s="11"/>
      <c r="Q29" s="11" t="s">
        <v>62</v>
      </c>
      <c r="R29" s="11" t="s">
        <v>149</v>
      </c>
    </row>
    <row r="30" spans="1:24" x14ac:dyDescent="0.35">
      <c r="A30" s="11"/>
      <c r="B30" s="11"/>
      <c r="C30" s="13"/>
      <c r="D30" s="13"/>
      <c r="E30" s="22"/>
      <c r="G30" s="11"/>
      <c r="H30" s="11"/>
      <c r="I30" s="13"/>
      <c r="J30" s="22"/>
      <c r="K30" s="22"/>
      <c r="L30" s="39"/>
      <c r="N30" s="11"/>
      <c r="O30" s="11"/>
      <c r="Q30" s="11" t="s">
        <v>51</v>
      </c>
      <c r="R30" s="11" t="s">
        <v>149</v>
      </c>
    </row>
    <row r="31" spans="1:24" x14ac:dyDescent="0.35">
      <c r="A31" s="11"/>
      <c r="B31" s="11"/>
      <c r="C31" s="13"/>
      <c r="D31" s="13"/>
      <c r="E31" s="22"/>
      <c r="G31" s="11"/>
      <c r="H31" s="11"/>
      <c r="I31" s="13"/>
      <c r="J31" s="22"/>
      <c r="K31" s="22"/>
      <c r="L31" s="39"/>
      <c r="N31" s="11"/>
      <c r="O31" s="11"/>
      <c r="Q31" s="11" t="s">
        <v>127</v>
      </c>
      <c r="R31" s="11" t="s">
        <v>151</v>
      </c>
    </row>
    <row r="32" spans="1:24" x14ac:dyDescent="0.35">
      <c r="A32" s="11"/>
      <c r="B32" s="11"/>
      <c r="C32" s="13"/>
      <c r="D32" s="13"/>
      <c r="E32" s="22"/>
      <c r="G32" s="11"/>
      <c r="H32" s="11"/>
      <c r="I32" s="13"/>
      <c r="J32" s="22"/>
      <c r="K32" s="22"/>
      <c r="L32" s="39"/>
      <c r="N32" s="11"/>
      <c r="O32" s="11"/>
      <c r="Q32" s="11"/>
      <c r="R32" s="11"/>
    </row>
    <row r="33" spans="1:18" x14ac:dyDescent="0.35">
      <c r="A33" s="11"/>
      <c r="B33" s="11"/>
      <c r="C33" s="13"/>
      <c r="D33" s="13"/>
      <c r="E33" s="22"/>
      <c r="G33" s="11"/>
      <c r="H33" s="11"/>
      <c r="I33" s="13"/>
      <c r="J33" s="22"/>
      <c r="K33" s="22"/>
      <c r="L33" s="39"/>
      <c r="N33" s="11"/>
      <c r="O33" s="11"/>
      <c r="Q33" s="11"/>
      <c r="R33" s="11"/>
    </row>
    <row r="34" spans="1:18" x14ac:dyDescent="0.35">
      <c r="A34" s="11"/>
      <c r="B34" s="11"/>
      <c r="C34" s="13"/>
      <c r="D34" s="13"/>
      <c r="E34" s="22"/>
      <c r="G34" s="11"/>
      <c r="H34" s="11"/>
      <c r="I34" s="13"/>
      <c r="J34" s="22"/>
      <c r="K34" s="22"/>
      <c r="L34" s="39"/>
      <c r="N34" s="11"/>
      <c r="O34" s="11"/>
      <c r="Q34" s="11"/>
      <c r="R34" s="11"/>
    </row>
    <row r="35" spans="1:18" x14ac:dyDescent="0.35">
      <c r="A35" s="11"/>
      <c r="B35" s="11"/>
      <c r="C35" s="13"/>
      <c r="D35" s="13"/>
      <c r="E35" s="22"/>
      <c r="G35" s="11"/>
      <c r="H35" s="11"/>
      <c r="I35" s="13"/>
      <c r="J35" s="22"/>
      <c r="K35" s="22"/>
      <c r="L35" s="39"/>
      <c r="N35" s="11"/>
      <c r="O35" s="11"/>
      <c r="Q35" s="11"/>
      <c r="R35" s="11"/>
    </row>
    <row r="36" spans="1:18" x14ac:dyDescent="0.35">
      <c r="A36" s="11"/>
      <c r="B36" s="11"/>
      <c r="C36" s="13"/>
      <c r="D36" s="13"/>
      <c r="E36" s="22"/>
      <c r="G36" s="11"/>
      <c r="H36" s="11"/>
      <c r="I36" s="13"/>
      <c r="J36" s="22"/>
      <c r="K36" s="22"/>
      <c r="L36" s="39"/>
      <c r="N36" s="11"/>
      <c r="O36" s="11"/>
      <c r="Q36" s="11"/>
      <c r="R36" s="11"/>
    </row>
    <row r="37" spans="1:18" x14ac:dyDescent="0.35">
      <c r="A37" s="11"/>
      <c r="B37" s="11"/>
      <c r="C37" s="13"/>
      <c r="D37" s="13"/>
      <c r="E37" s="22"/>
      <c r="G37" s="11"/>
      <c r="H37" s="11"/>
      <c r="I37" s="13"/>
      <c r="J37" s="22"/>
      <c r="K37" s="22"/>
      <c r="L37" s="39"/>
      <c r="N37" s="11"/>
      <c r="O37" s="11"/>
      <c r="Q37" s="11"/>
      <c r="R37" s="11"/>
    </row>
    <row r="38" spans="1:18" x14ac:dyDescent="0.35">
      <c r="A38" s="11"/>
      <c r="B38" s="11"/>
      <c r="C38" s="13"/>
      <c r="D38" s="13"/>
      <c r="E38" s="22"/>
      <c r="G38" s="11"/>
      <c r="H38" s="11"/>
      <c r="I38" s="13"/>
      <c r="J38" s="22"/>
      <c r="K38" s="22"/>
      <c r="L38" s="39"/>
      <c r="N38" s="11"/>
      <c r="O38" s="11"/>
      <c r="Q38" s="11"/>
      <c r="R38" s="11"/>
    </row>
    <row r="39" spans="1:18" x14ac:dyDescent="0.35">
      <c r="A39" s="11"/>
      <c r="B39" s="11"/>
      <c r="C39" s="13"/>
      <c r="D39" s="13"/>
      <c r="E39" s="22"/>
      <c r="G39" s="11"/>
      <c r="H39" s="11"/>
      <c r="I39" s="13"/>
      <c r="J39" s="22"/>
      <c r="K39" s="22"/>
      <c r="L39" s="39"/>
      <c r="N39" s="11"/>
      <c r="O39" s="11"/>
      <c r="Q39" s="11"/>
      <c r="R39" s="11"/>
    </row>
    <row r="40" spans="1:18" x14ac:dyDescent="0.35">
      <c r="A40" s="11"/>
      <c r="B40" s="11"/>
      <c r="C40" s="13"/>
      <c r="D40" s="13"/>
      <c r="E40" s="22"/>
      <c r="G40" s="11"/>
      <c r="H40" s="11"/>
      <c r="I40" s="13"/>
      <c r="J40" s="22"/>
      <c r="K40" s="22"/>
      <c r="L40" s="39"/>
      <c r="N40" s="11"/>
      <c r="O40" s="11"/>
      <c r="Q40" s="11"/>
      <c r="R40" s="11"/>
    </row>
    <row r="41" spans="1:18" x14ac:dyDescent="0.35">
      <c r="A41" s="11"/>
      <c r="B41" s="11"/>
      <c r="C41" s="13"/>
      <c r="D41" s="13"/>
      <c r="E41" s="22"/>
      <c r="G41" s="11"/>
      <c r="H41" s="11"/>
      <c r="I41" s="13"/>
      <c r="J41" s="22"/>
      <c r="K41" s="22"/>
      <c r="L41" s="39"/>
      <c r="N41" s="11"/>
      <c r="O41" s="11"/>
      <c r="Q41" s="11"/>
      <c r="R41" s="11"/>
    </row>
    <row r="42" spans="1:18" x14ac:dyDescent="0.35">
      <c r="A42" s="11"/>
      <c r="B42" s="11"/>
      <c r="C42" s="13"/>
      <c r="D42" s="13"/>
      <c r="E42" s="22"/>
      <c r="G42" s="11"/>
      <c r="H42" s="11"/>
      <c r="I42" s="13"/>
      <c r="J42" s="22"/>
      <c r="K42" s="22"/>
      <c r="L42" s="39"/>
      <c r="N42" s="11"/>
      <c r="O42" s="11"/>
      <c r="Q42" s="11"/>
      <c r="R42" s="11"/>
    </row>
    <row r="43" spans="1:18" x14ac:dyDescent="0.35">
      <c r="A43" s="11"/>
      <c r="B43" s="11"/>
      <c r="C43" s="13"/>
      <c r="D43" s="13"/>
      <c r="E43" s="22"/>
      <c r="G43" s="11"/>
      <c r="H43" s="11"/>
      <c r="I43" s="13"/>
      <c r="J43" s="22"/>
      <c r="K43" s="22"/>
      <c r="L43" s="39"/>
      <c r="N43" s="11"/>
      <c r="O43" s="11"/>
      <c r="Q43" s="11"/>
      <c r="R43" s="11"/>
    </row>
    <row r="44" spans="1:18" x14ac:dyDescent="0.35">
      <c r="A44" s="11"/>
      <c r="B44" s="11"/>
      <c r="C44" s="13"/>
      <c r="D44" s="13"/>
      <c r="E44" s="22"/>
      <c r="G44" s="11"/>
      <c r="H44" s="11"/>
      <c r="I44" s="13"/>
      <c r="J44" s="22"/>
      <c r="K44" s="22"/>
      <c r="L44" s="39"/>
      <c r="N44" s="11"/>
      <c r="O44" s="11"/>
      <c r="Q44" s="11"/>
      <c r="R44" s="11"/>
    </row>
    <row r="45" spans="1:18" x14ac:dyDescent="0.35">
      <c r="A45" s="11"/>
      <c r="B45" s="11"/>
      <c r="C45" s="13"/>
      <c r="D45" s="13"/>
      <c r="E45" s="22"/>
      <c r="G45" s="11"/>
      <c r="H45" s="11"/>
      <c r="I45" s="13"/>
      <c r="J45" s="22"/>
      <c r="K45" s="22"/>
      <c r="L45" s="39"/>
      <c r="N45" s="11"/>
      <c r="O45" s="11"/>
      <c r="Q45" s="11"/>
      <c r="R45" s="11"/>
    </row>
    <row r="46" spans="1:18" x14ac:dyDescent="0.35">
      <c r="A46" s="11"/>
      <c r="B46" s="11"/>
      <c r="C46" s="13"/>
      <c r="D46" s="13"/>
      <c r="E46" s="22"/>
      <c r="G46" s="11"/>
      <c r="H46" s="11"/>
      <c r="I46" s="13"/>
      <c r="J46" s="22"/>
      <c r="K46" s="22"/>
      <c r="L46" s="39"/>
      <c r="N46" s="11"/>
      <c r="O46" s="11"/>
      <c r="Q46" s="11"/>
      <c r="R46" s="11"/>
    </row>
    <row r="47" spans="1:18" x14ac:dyDescent="0.35">
      <c r="A47" s="11"/>
      <c r="B47" s="11"/>
      <c r="C47" s="13"/>
      <c r="D47" s="13"/>
      <c r="E47" s="22"/>
      <c r="G47" s="11"/>
      <c r="H47" s="11"/>
      <c r="I47" s="13"/>
      <c r="J47" s="22"/>
      <c r="K47" s="22"/>
      <c r="L47" s="39"/>
      <c r="N47" s="11"/>
      <c r="O47" s="11"/>
      <c r="Q47" s="11"/>
      <c r="R47" s="11"/>
    </row>
    <row r="48" spans="1:18" x14ac:dyDescent="0.35">
      <c r="A48" s="11"/>
      <c r="B48" s="11"/>
      <c r="C48" s="13"/>
      <c r="D48" s="13"/>
      <c r="E48" s="22"/>
      <c r="G48" s="11"/>
      <c r="H48" s="11"/>
      <c r="I48" s="13"/>
      <c r="J48" s="22"/>
      <c r="K48" s="22"/>
      <c r="L48" s="39"/>
      <c r="N48" s="11"/>
      <c r="O48" s="11"/>
      <c r="Q48" s="11"/>
      <c r="R48" s="11"/>
    </row>
    <row r="49" spans="1:18" x14ac:dyDescent="0.35">
      <c r="A49" s="11"/>
      <c r="B49" s="11"/>
      <c r="C49" s="13"/>
      <c r="D49" s="13"/>
      <c r="E49" s="22"/>
      <c r="G49" s="11"/>
      <c r="H49" s="11"/>
      <c r="I49" s="13"/>
      <c r="J49" s="22"/>
      <c r="K49" s="22"/>
      <c r="L49" s="39"/>
      <c r="N49" s="11"/>
      <c r="O49" s="11"/>
      <c r="Q49" s="11"/>
      <c r="R49" s="11"/>
    </row>
    <row r="50" spans="1:18" x14ac:dyDescent="0.35">
      <c r="A50" s="11"/>
      <c r="B50" s="11"/>
      <c r="C50" s="13"/>
      <c r="D50" s="13"/>
      <c r="E50" s="22"/>
      <c r="G50" s="11"/>
      <c r="H50" s="11"/>
      <c r="I50" s="13"/>
      <c r="J50" s="22"/>
      <c r="K50" s="22"/>
      <c r="L50" s="39"/>
      <c r="N50" s="11"/>
      <c r="O50" s="11"/>
      <c r="Q50" s="11"/>
      <c r="R50" s="11"/>
    </row>
    <row r="51" spans="1:18" x14ac:dyDescent="0.35">
      <c r="A51" s="11"/>
      <c r="B51" s="11"/>
      <c r="C51" s="13"/>
      <c r="D51" s="13"/>
      <c r="E51" s="22"/>
      <c r="G51" s="11"/>
      <c r="H51" s="11"/>
      <c r="I51" s="13"/>
      <c r="J51" s="22"/>
      <c r="K51" s="22"/>
      <c r="L51" s="39"/>
      <c r="N51" s="11"/>
      <c r="O51" s="11"/>
      <c r="Q51" s="11"/>
      <c r="R51" s="11"/>
    </row>
    <row r="52" spans="1:18" x14ac:dyDescent="0.35">
      <c r="A52" s="11"/>
      <c r="B52" s="11"/>
      <c r="C52" s="13"/>
      <c r="D52" s="13"/>
      <c r="E52" s="22"/>
      <c r="G52" s="11"/>
      <c r="H52" s="11"/>
      <c r="I52" s="13"/>
      <c r="J52" s="22"/>
      <c r="K52" s="22"/>
      <c r="L52" s="39"/>
      <c r="N52" s="11"/>
      <c r="O52" s="11"/>
      <c r="Q52" s="11"/>
      <c r="R52" s="11"/>
    </row>
    <row r="53" spans="1:18" x14ac:dyDescent="0.35">
      <c r="A53" s="11"/>
      <c r="B53" s="11"/>
      <c r="C53" s="13"/>
      <c r="D53" s="13"/>
      <c r="E53" s="22"/>
      <c r="G53" s="11"/>
      <c r="H53" s="11"/>
      <c r="I53" s="13"/>
      <c r="J53" s="22"/>
      <c r="K53" s="22"/>
      <c r="L53" s="39"/>
      <c r="N53" s="11"/>
      <c r="O53" s="11"/>
      <c r="Q53" s="11"/>
      <c r="R53" s="11"/>
    </row>
    <row r="54" spans="1:18" x14ac:dyDescent="0.35">
      <c r="A54" s="11"/>
      <c r="B54" s="11"/>
      <c r="C54" s="13"/>
      <c r="D54" s="13"/>
      <c r="E54" s="22"/>
      <c r="G54" s="11"/>
      <c r="H54" s="11"/>
      <c r="I54" s="13"/>
      <c r="J54" s="22"/>
      <c r="K54" s="22"/>
      <c r="L54" s="39"/>
      <c r="N54" s="11"/>
      <c r="O54" s="11"/>
      <c r="Q54" s="11"/>
      <c r="R54" s="11"/>
    </row>
    <row r="55" spans="1:18" x14ac:dyDescent="0.35">
      <c r="A55" s="11"/>
      <c r="B55" s="11"/>
      <c r="C55" s="13"/>
      <c r="D55" s="13"/>
      <c r="E55" s="22"/>
      <c r="G55" s="11"/>
      <c r="H55" s="11"/>
      <c r="I55" s="13"/>
      <c r="J55" s="22"/>
      <c r="K55" s="22"/>
      <c r="L55" s="39"/>
      <c r="N55" s="11"/>
      <c r="O55" s="11"/>
      <c r="Q55" s="11"/>
      <c r="R55" s="11"/>
    </row>
    <row r="56" spans="1:18" x14ac:dyDescent="0.35">
      <c r="A56" s="11"/>
      <c r="B56" s="11"/>
      <c r="C56" s="13"/>
      <c r="D56" s="13"/>
      <c r="E56" s="22"/>
      <c r="G56" s="11"/>
      <c r="H56" s="11"/>
      <c r="I56" s="13"/>
      <c r="J56" s="22"/>
      <c r="K56" s="22"/>
      <c r="L56" s="39"/>
      <c r="N56" s="11"/>
      <c r="O56" s="11"/>
      <c r="Q56" s="11"/>
      <c r="R56" s="11"/>
    </row>
    <row r="57" spans="1:18" x14ac:dyDescent="0.35">
      <c r="A57" s="11"/>
      <c r="B57" s="11"/>
      <c r="C57" s="13"/>
      <c r="D57" s="13"/>
      <c r="E57" s="22"/>
      <c r="G57" s="11"/>
      <c r="H57" s="11"/>
      <c r="I57" s="13"/>
      <c r="J57" s="22"/>
      <c r="K57" s="22"/>
      <c r="L57" s="39"/>
      <c r="N57" s="11"/>
      <c r="O57" s="11"/>
      <c r="Q57" s="11"/>
      <c r="R57" s="11"/>
    </row>
    <row r="58" spans="1:18" x14ac:dyDescent="0.35">
      <c r="A58" s="11"/>
      <c r="B58" s="11"/>
      <c r="C58" s="13"/>
      <c r="D58" s="13"/>
      <c r="E58" s="22"/>
      <c r="G58" s="11"/>
      <c r="H58" s="11"/>
      <c r="I58" s="13"/>
      <c r="J58" s="22"/>
      <c r="K58" s="22"/>
      <c r="L58" s="39"/>
      <c r="N58" s="11"/>
      <c r="O58" s="11"/>
      <c r="Q58" s="11"/>
      <c r="R58" s="11"/>
    </row>
    <row r="59" spans="1:18" x14ac:dyDescent="0.35">
      <c r="A59" s="11"/>
      <c r="B59" s="11"/>
      <c r="C59" s="13"/>
      <c r="D59" s="13"/>
      <c r="E59" s="22"/>
      <c r="G59" s="11"/>
      <c r="H59" s="11"/>
      <c r="I59" s="13"/>
      <c r="J59" s="22"/>
      <c r="K59" s="22"/>
      <c r="L59" s="39"/>
      <c r="N59" s="11"/>
      <c r="O59" s="11"/>
      <c r="Q59" s="11"/>
      <c r="R59" s="11"/>
    </row>
    <row r="60" spans="1:18" x14ac:dyDescent="0.35">
      <c r="A60" s="11"/>
      <c r="B60" s="11"/>
      <c r="C60" s="13"/>
      <c r="D60" s="13"/>
      <c r="E60" s="22"/>
      <c r="G60" s="11"/>
      <c r="H60" s="11"/>
      <c r="I60" s="13"/>
      <c r="J60" s="22"/>
      <c r="K60" s="22"/>
      <c r="L60" s="39"/>
      <c r="N60" s="11"/>
      <c r="O60" s="11"/>
      <c r="Q60" s="11"/>
      <c r="R60" s="11"/>
    </row>
    <row r="61" spans="1:18" x14ac:dyDescent="0.35">
      <c r="A61" s="11"/>
      <c r="B61" s="11"/>
      <c r="C61" s="13"/>
      <c r="D61" s="13"/>
      <c r="E61" s="22"/>
      <c r="G61" s="11"/>
      <c r="H61" s="11"/>
      <c r="I61" s="13"/>
      <c r="J61" s="22"/>
      <c r="K61" s="22"/>
      <c r="L61" s="39"/>
      <c r="N61" s="11"/>
      <c r="O61" s="11"/>
      <c r="Q61" s="11"/>
      <c r="R61" s="11"/>
    </row>
    <row r="62" spans="1:18" x14ac:dyDescent="0.35">
      <c r="A62" s="11"/>
      <c r="B62" s="11"/>
      <c r="C62" s="13"/>
      <c r="D62" s="13"/>
      <c r="E62" s="22"/>
      <c r="G62" s="11"/>
      <c r="H62" s="11"/>
      <c r="I62" s="13"/>
      <c r="J62" s="22"/>
      <c r="K62" s="22"/>
      <c r="L62" s="39"/>
      <c r="N62" s="11"/>
      <c r="O62" s="11"/>
      <c r="Q62" s="11"/>
      <c r="R62" s="11"/>
    </row>
    <row r="63" spans="1:18" x14ac:dyDescent="0.35">
      <c r="A63" s="11"/>
      <c r="B63" s="11"/>
      <c r="C63" s="13"/>
      <c r="D63" s="13"/>
      <c r="E63" s="22"/>
      <c r="G63" s="11"/>
      <c r="H63" s="11"/>
      <c r="I63" s="13"/>
      <c r="J63" s="22"/>
      <c r="K63" s="22"/>
      <c r="L63" s="39"/>
      <c r="N63" s="11"/>
      <c r="O63" s="11"/>
      <c r="Q63" s="11"/>
      <c r="R63" s="11"/>
    </row>
    <row r="64" spans="1:18" x14ac:dyDescent="0.35">
      <c r="A64" s="11"/>
      <c r="B64" s="11"/>
      <c r="C64" s="13"/>
      <c r="D64" s="13"/>
      <c r="E64" s="22"/>
      <c r="G64" s="11"/>
      <c r="H64" s="11"/>
      <c r="I64" s="13"/>
      <c r="J64" s="22"/>
      <c r="K64" s="22"/>
      <c r="L64" s="39"/>
      <c r="N64" s="11"/>
      <c r="O64" s="11"/>
      <c r="Q64" s="11"/>
      <c r="R64" s="11"/>
    </row>
    <row r="65" spans="1:18" x14ac:dyDescent="0.35">
      <c r="A65" s="11"/>
      <c r="B65" s="11"/>
      <c r="C65" s="13"/>
      <c r="D65" s="13"/>
      <c r="E65" s="22"/>
      <c r="G65" s="11"/>
      <c r="H65" s="11"/>
      <c r="I65" s="13"/>
      <c r="J65" s="22"/>
      <c r="K65" s="22"/>
      <c r="L65" s="39"/>
      <c r="N65" s="11"/>
      <c r="O65" s="11"/>
      <c r="Q65" s="11"/>
      <c r="R65" s="11"/>
    </row>
    <row r="66" spans="1:18" x14ac:dyDescent="0.35">
      <c r="A66" s="11"/>
      <c r="B66" s="11"/>
      <c r="C66" s="13"/>
      <c r="D66" s="13"/>
      <c r="E66" s="22"/>
      <c r="G66" s="11"/>
      <c r="H66" s="11"/>
      <c r="I66" s="13"/>
      <c r="J66" s="22"/>
      <c r="K66" s="22"/>
      <c r="L66" s="39"/>
      <c r="N66" s="11"/>
      <c r="O66" s="11"/>
      <c r="Q66" s="11"/>
      <c r="R66" s="11"/>
    </row>
    <row r="67" spans="1:18" x14ac:dyDescent="0.35">
      <c r="A67" s="11"/>
      <c r="B67" s="11"/>
      <c r="C67" s="13"/>
      <c r="D67" s="13"/>
      <c r="E67" s="22"/>
      <c r="G67" s="11"/>
      <c r="H67" s="11"/>
      <c r="I67" s="13"/>
      <c r="J67" s="22"/>
      <c r="K67" s="22"/>
      <c r="L67" s="39"/>
      <c r="N67" s="11"/>
      <c r="O67" s="11"/>
      <c r="Q67" s="11"/>
      <c r="R67" s="11"/>
    </row>
    <row r="68" spans="1:18" x14ac:dyDescent="0.35">
      <c r="A68" s="11"/>
      <c r="B68" s="11"/>
      <c r="C68" s="13"/>
      <c r="D68" s="13"/>
      <c r="E68" s="22"/>
      <c r="G68" s="11"/>
      <c r="H68" s="11"/>
      <c r="I68" s="13"/>
      <c r="J68" s="22"/>
      <c r="K68" s="22"/>
      <c r="L68" s="39"/>
      <c r="N68" s="11"/>
      <c r="O68" s="11"/>
      <c r="Q68" s="11"/>
      <c r="R68" s="11"/>
    </row>
    <row r="69" spans="1:18" x14ac:dyDescent="0.35">
      <c r="A69" s="11"/>
      <c r="B69" s="11"/>
      <c r="C69" s="13"/>
      <c r="D69" s="13"/>
      <c r="E69" s="22"/>
      <c r="G69" s="11"/>
      <c r="H69" s="11"/>
      <c r="I69" s="13"/>
      <c r="J69" s="22"/>
      <c r="K69" s="22"/>
      <c r="L69" s="39"/>
      <c r="N69" s="11"/>
      <c r="O69" s="11"/>
      <c r="Q69" s="11"/>
      <c r="R69" s="11"/>
    </row>
    <row r="70" spans="1:18" x14ac:dyDescent="0.35">
      <c r="A70" s="11"/>
      <c r="B70" s="11"/>
      <c r="C70" s="13"/>
      <c r="D70" s="13"/>
      <c r="E70" s="22"/>
      <c r="G70" s="11"/>
      <c r="H70" s="11"/>
      <c r="I70" s="13"/>
      <c r="J70" s="22"/>
      <c r="K70" s="22"/>
      <c r="L70" s="39"/>
      <c r="N70" s="11"/>
      <c r="O70" s="11"/>
      <c r="Q70" s="11"/>
      <c r="R70" s="11"/>
    </row>
    <row r="71" spans="1:18" x14ac:dyDescent="0.35">
      <c r="A71" s="11"/>
      <c r="B71" s="11"/>
      <c r="C71" s="13"/>
      <c r="D71" s="13"/>
      <c r="E71" s="22"/>
      <c r="G71" s="11"/>
      <c r="H71" s="11"/>
      <c r="I71" s="13"/>
      <c r="J71" s="22"/>
      <c r="K71" s="22"/>
      <c r="L71" s="39"/>
      <c r="N71" s="11"/>
      <c r="O71" s="11"/>
      <c r="Q71" s="11"/>
      <c r="R71" s="11"/>
    </row>
    <row r="72" spans="1:18" x14ac:dyDescent="0.35">
      <c r="A72" s="11"/>
      <c r="B72" s="11"/>
      <c r="C72" s="13"/>
      <c r="D72" s="13"/>
      <c r="E72" s="22"/>
      <c r="G72" s="11"/>
      <c r="H72" s="11"/>
      <c r="I72" s="13"/>
      <c r="J72" s="22"/>
      <c r="K72" s="22"/>
      <c r="L72" s="39"/>
      <c r="N72" s="11"/>
      <c r="O72" s="11"/>
      <c r="Q72" s="11"/>
      <c r="R72" s="11"/>
    </row>
    <row r="73" spans="1:18" x14ac:dyDescent="0.35">
      <c r="A73" s="11"/>
      <c r="B73" s="11"/>
      <c r="C73" s="13"/>
      <c r="D73" s="13"/>
      <c r="E73" s="22"/>
      <c r="G73" s="11"/>
      <c r="H73" s="11"/>
      <c r="I73" s="13"/>
      <c r="J73" s="22"/>
      <c r="K73" s="22"/>
      <c r="L73" s="39"/>
      <c r="N73" s="11"/>
      <c r="O73" s="11"/>
      <c r="Q73" s="11"/>
      <c r="R73" s="11"/>
    </row>
    <row r="74" spans="1:18" x14ac:dyDescent="0.35">
      <c r="A74" s="11"/>
      <c r="B74" s="11"/>
      <c r="C74" s="13"/>
      <c r="D74" s="13"/>
      <c r="E74" s="22"/>
      <c r="G74" s="11"/>
      <c r="H74" s="11"/>
      <c r="I74" s="13"/>
      <c r="J74" s="22"/>
      <c r="K74" s="22"/>
      <c r="L74" s="39"/>
      <c r="N74" s="11"/>
      <c r="O74" s="11"/>
      <c r="Q74" s="11"/>
      <c r="R74" s="11"/>
    </row>
    <row r="75" spans="1:18" x14ac:dyDescent="0.35">
      <c r="A75" s="11"/>
      <c r="B75" s="11"/>
      <c r="C75" s="13"/>
      <c r="D75" s="13"/>
      <c r="E75" s="22"/>
      <c r="G75" s="11"/>
      <c r="H75" s="11"/>
      <c r="I75" s="13"/>
      <c r="J75" s="22"/>
      <c r="K75" s="22"/>
      <c r="L75" s="39"/>
      <c r="N75" s="11"/>
      <c r="O75" s="11"/>
      <c r="Q75" s="11"/>
      <c r="R75" s="11"/>
    </row>
    <row r="76" spans="1:18" x14ac:dyDescent="0.35">
      <c r="A76" s="11"/>
      <c r="B76" s="11"/>
      <c r="C76" s="13"/>
      <c r="D76" s="13"/>
      <c r="E76" s="22"/>
      <c r="G76" s="11"/>
      <c r="H76" s="11"/>
      <c r="I76" s="13"/>
      <c r="J76" s="22"/>
      <c r="K76" s="22"/>
      <c r="L76" s="39"/>
      <c r="N76" s="11"/>
      <c r="O76" s="11"/>
      <c r="Q76" s="11"/>
      <c r="R76" s="11"/>
    </row>
    <row r="77" spans="1:18" x14ac:dyDescent="0.35">
      <c r="A77" s="11"/>
      <c r="B77" s="11"/>
      <c r="C77" s="13"/>
      <c r="D77" s="13"/>
      <c r="E77" s="22"/>
      <c r="G77" s="11"/>
      <c r="H77" s="11"/>
      <c r="I77" s="13"/>
      <c r="J77" s="22"/>
      <c r="K77" s="22"/>
      <c r="L77" s="39"/>
      <c r="N77" s="11"/>
      <c r="O77" s="11"/>
      <c r="Q77" s="11"/>
      <c r="R77" s="11"/>
    </row>
    <row r="78" spans="1:18" x14ac:dyDescent="0.35">
      <c r="A78" s="11"/>
      <c r="B78" s="11"/>
      <c r="C78" s="13"/>
      <c r="D78" s="13"/>
      <c r="E78" s="22"/>
      <c r="G78" s="11"/>
      <c r="H78" s="11"/>
      <c r="I78" s="13"/>
      <c r="J78" s="22"/>
      <c r="K78" s="22"/>
      <c r="L78" s="39"/>
      <c r="N78" s="11"/>
      <c r="O78" s="11"/>
      <c r="Q78" s="11"/>
      <c r="R78" s="11"/>
    </row>
    <row r="79" spans="1:18" x14ac:dyDescent="0.35">
      <c r="A79" s="11"/>
      <c r="B79" s="11"/>
      <c r="C79" s="13"/>
      <c r="D79" s="13"/>
      <c r="E79" s="22"/>
      <c r="G79" s="11"/>
      <c r="H79" s="11"/>
      <c r="I79" s="13"/>
      <c r="J79" s="22"/>
      <c r="K79" s="22"/>
      <c r="L79" s="39"/>
      <c r="N79" s="11"/>
      <c r="O79" s="11"/>
      <c r="Q79" s="11"/>
      <c r="R79" s="11"/>
    </row>
    <row r="80" spans="1:18" x14ac:dyDescent="0.35">
      <c r="A80" s="11"/>
      <c r="B80" s="11"/>
      <c r="C80" s="13"/>
      <c r="D80" s="13"/>
      <c r="E80" s="22"/>
      <c r="G80" s="11"/>
      <c r="H80" s="11"/>
      <c r="I80" s="13"/>
      <c r="J80" s="22"/>
      <c r="K80" s="22"/>
      <c r="L80" s="39"/>
      <c r="N80" s="11"/>
      <c r="O80" s="11"/>
      <c r="Q80" s="11"/>
      <c r="R80" s="11"/>
    </row>
    <row r="81" spans="1:18" x14ac:dyDescent="0.35">
      <c r="A81" s="11"/>
      <c r="B81" s="11"/>
      <c r="C81" s="13"/>
      <c r="D81" s="13"/>
      <c r="E81" s="22"/>
      <c r="G81" s="11"/>
      <c r="H81" s="11"/>
      <c r="I81" s="13"/>
      <c r="J81" s="22"/>
      <c r="K81" s="22"/>
      <c r="L81" s="39"/>
      <c r="N81" s="11"/>
      <c r="O81" s="11"/>
      <c r="Q81" s="11"/>
      <c r="R81" s="11"/>
    </row>
    <row r="82" spans="1:18" x14ac:dyDescent="0.35">
      <c r="A82" s="11"/>
      <c r="B82" s="11"/>
      <c r="C82" s="13"/>
      <c r="D82" s="13"/>
      <c r="E82" s="22"/>
      <c r="G82" s="11"/>
      <c r="H82" s="11"/>
      <c r="I82" s="13"/>
      <c r="J82" s="22"/>
      <c r="K82" s="22"/>
      <c r="L82" s="39"/>
      <c r="N82" s="11"/>
      <c r="O82" s="11"/>
      <c r="Q82" s="11"/>
      <c r="R82" s="11"/>
    </row>
    <row r="83" spans="1:18" x14ac:dyDescent="0.35">
      <c r="A83" s="11"/>
      <c r="B83" s="11"/>
      <c r="C83" s="13"/>
      <c r="D83" s="13"/>
      <c r="E83" s="22"/>
      <c r="G83" s="11"/>
      <c r="H83" s="11"/>
      <c r="I83" s="13"/>
      <c r="J83" s="22"/>
      <c r="K83" s="22"/>
      <c r="L83" s="39"/>
      <c r="N83" s="11"/>
      <c r="O83" s="11"/>
      <c r="Q83" s="11"/>
      <c r="R83" s="11"/>
    </row>
    <row r="84" spans="1:18" x14ac:dyDescent="0.35">
      <c r="A84" s="11"/>
      <c r="B84" s="11"/>
      <c r="C84" s="13"/>
      <c r="D84" s="13"/>
      <c r="E84" s="22"/>
      <c r="G84" s="11"/>
      <c r="H84" s="11"/>
      <c r="I84" s="13"/>
      <c r="J84" s="22"/>
      <c r="K84" s="22"/>
      <c r="L84" s="39"/>
      <c r="N84" s="11"/>
      <c r="O84" s="11"/>
      <c r="Q84" s="11"/>
      <c r="R84" s="11"/>
    </row>
    <row r="85" spans="1:18" x14ac:dyDescent="0.35">
      <c r="A85" s="11"/>
      <c r="B85" s="11"/>
      <c r="C85" s="13"/>
      <c r="D85" s="13"/>
      <c r="E85" s="22"/>
      <c r="G85" s="11"/>
      <c r="H85" s="11"/>
      <c r="I85" s="13"/>
      <c r="J85" s="22"/>
      <c r="K85" s="22"/>
      <c r="L85" s="39"/>
      <c r="N85" s="11"/>
      <c r="O85" s="11"/>
      <c r="Q85" s="11"/>
      <c r="R85" s="11"/>
    </row>
    <row r="86" spans="1:18" x14ac:dyDescent="0.35">
      <c r="A86" s="11"/>
      <c r="B86" s="11"/>
      <c r="C86" s="13"/>
      <c r="D86" s="13"/>
      <c r="E86" s="22"/>
      <c r="G86" s="11"/>
      <c r="H86" s="11"/>
      <c r="I86" s="13"/>
      <c r="J86" s="22"/>
      <c r="K86" s="22"/>
      <c r="L86" s="39"/>
      <c r="N86" s="11"/>
      <c r="O86" s="11"/>
      <c r="Q86" s="11"/>
      <c r="R86" s="11"/>
    </row>
    <row r="87" spans="1:18" x14ac:dyDescent="0.35">
      <c r="A87" s="11"/>
      <c r="B87" s="11"/>
      <c r="C87" s="13"/>
      <c r="D87" s="13"/>
      <c r="E87" s="22"/>
      <c r="G87" s="11"/>
      <c r="H87" s="11"/>
      <c r="I87" s="13"/>
      <c r="J87" s="22"/>
      <c r="K87" s="22"/>
      <c r="L87" s="39"/>
      <c r="N87" s="11"/>
      <c r="O87" s="11"/>
      <c r="Q87" s="11"/>
      <c r="R87" s="11"/>
    </row>
    <row r="88" spans="1:18" x14ac:dyDescent="0.35">
      <c r="A88" s="11"/>
      <c r="B88" s="11"/>
      <c r="C88" s="13"/>
      <c r="D88" s="13"/>
      <c r="E88" s="22"/>
      <c r="G88" s="11"/>
      <c r="H88" s="11"/>
      <c r="I88" s="13"/>
      <c r="J88" s="22"/>
      <c r="K88" s="22"/>
      <c r="L88" s="39"/>
      <c r="N88" s="11"/>
      <c r="O88" s="11"/>
      <c r="Q88" s="11"/>
      <c r="R88" s="11"/>
    </row>
    <row r="89" spans="1:18" x14ac:dyDescent="0.35">
      <c r="A89" s="11"/>
      <c r="B89" s="11"/>
      <c r="C89" s="13"/>
      <c r="D89" s="13"/>
      <c r="E89" s="22"/>
      <c r="G89" s="11"/>
      <c r="H89" s="11"/>
      <c r="I89" s="13"/>
      <c r="J89" s="22"/>
      <c r="K89" s="22"/>
      <c r="L89" s="39"/>
      <c r="N89" s="11"/>
      <c r="O89" s="11"/>
      <c r="Q89" s="11"/>
      <c r="R89" s="11"/>
    </row>
    <row r="90" spans="1:18" x14ac:dyDescent="0.35">
      <c r="A90" s="11"/>
      <c r="B90" s="11"/>
      <c r="C90" s="13"/>
      <c r="D90" s="13"/>
      <c r="E90" s="22"/>
      <c r="G90" s="11"/>
      <c r="H90" s="11"/>
      <c r="I90" s="13"/>
      <c r="J90" s="22"/>
      <c r="K90" s="22"/>
      <c r="L90" s="39"/>
      <c r="N90" s="11"/>
      <c r="O90" s="11"/>
      <c r="Q90" s="11"/>
      <c r="R90" s="11"/>
    </row>
    <row r="91" spans="1:18" x14ac:dyDescent="0.35">
      <c r="A91" s="11"/>
      <c r="B91" s="11"/>
      <c r="C91" s="13"/>
      <c r="D91" s="13"/>
      <c r="E91" s="22"/>
      <c r="G91" s="11"/>
      <c r="H91" s="11"/>
      <c r="I91" s="13"/>
      <c r="J91" s="22"/>
      <c r="K91" s="22"/>
      <c r="L91" s="39"/>
      <c r="N91" s="11"/>
      <c r="O91" s="11"/>
      <c r="Q91" s="11"/>
      <c r="R91" s="11"/>
    </row>
    <row r="92" spans="1:18" x14ac:dyDescent="0.35">
      <c r="A92" s="11"/>
      <c r="B92" s="11"/>
      <c r="C92" s="13"/>
      <c r="D92" s="13"/>
      <c r="E92" s="22"/>
      <c r="G92" s="11"/>
      <c r="H92" s="11"/>
      <c r="I92" s="13"/>
      <c r="J92" s="22"/>
      <c r="K92" s="22"/>
      <c r="L92" s="39"/>
      <c r="N92" s="11"/>
      <c r="O92" s="11"/>
      <c r="Q92" s="11"/>
      <c r="R92" s="11"/>
    </row>
    <row r="93" spans="1:18" x14ac:dyDescent="0.35">
      <c r="A93" s="11"/>
      <c r="B93" s="11"/>
      <c r="C93" s="13"/>
      <c r="D93" s="13"/>
      <c r="E93" s="22"/>
      <c r="G93" s="11"/>
      <c r="H93" s="11"/>
      <c r="I93" s="13"/>
      <c r="J93" s="22"/>
      <c r="K93" s="22"/>
      <c r="L93" s="39"/>
      <c r="N93" s="11"/>
      <c r="O93" s="11"/>
      <c r="Q93" s="11"/>
      <c r="R93" s="11"/>
    </row>
    <row r="94" spans="1:18" x14ac:dyDescent="0.35">
      <c r="A94" s="11"/>
      <c r="B94" s="11"/>
      <c r="C94" s="13"/>
      <c r="D94" s="13"/>
      <c r="E94" s="22"/>
      <c r="G94" s="11"/>
      <c r="H94" s="11"/>
      <c r="I94" s="13"/>
      <c r="J94" s="22"/>
      <c r="K94" s="22"/>
      <c r="L94" s="39"/>
      <c r="N94" s="11"/>
      <c r="O94" s="11"/>
      <c r="Q94" s="11"/>
      <c r="R94" s="11"/>
    </row>
    <row r="95" spans="1:18" x14ac:dyDescent="0.35">
      <c r="A95" s="11"/>
      <c r="B95" s="11"/>
      <c r="C95" s="13"/>
      <c r="D95" s="13"/>
      <c r="E95" s="22"/>
      <c r="G95" s="11"/>
      <c r="H95" s="11"/>
      <c r="I95" s="13"/>
      <c r="J95" s="22"/>
      <c r="K95" s="22"/>
      <c r="L95" s="39"/>
      <c r="N95" s="11"/>
      <c r="O95" s="11"/>
      <c r="Q95" s="11"/>
      <c r="R95" s="11"/>
    </row>
    <row r="96" spans="1:18" x14ac:dyDescent="0.35">
      <c r="A96" s="11"/>
      <c r="B96" s="11"/>
      <c r="C96" s="13"/>
      <c r="D96" s="13"/>
      <c r="E96" s="22"/>
      <c r="G96" s="11"/>
      <c r="H96" s="11"/>
      <c r="I96" s="13"/>
      <c r="J96" s="22"/>
      <c r="K96" s="22"/>
      <c r="L96" s="39"/>
      <c r="N96" s="11"/>
      <c r="O96" s="11"/>
      <c r="Q96" s="11"/>
      <c r="R96" s="11"/>
    </row>
    <row r="97" spans="1:18" x14ac:dyDescent="0.35">
      <c r="A97" s="11"/>
      <c r="B97" s="11"/>
      <c r="C97" s="13"/>
      <c r="D97" s="13"/>
      <c r="E97" s="22"/>
      <c r="G97" s="11"/>
      <c r="H97" s="11"/>
      <c r="I97" s="13"/>
      <c r="J97" s="22"/>
      <c r="K97" s="22"/>
      <c r="L97" s="39"/>
      <c r="N97" s="11"/>
      <c r="O97" s="11"/>
      <c r="Q97" s="11"/>
      <c r="R97" s="11"/>
    </row>
    <row r="98" spans="1:18" x14ac:dyDescent="0.35">
      <c r="A98" s="11"/>
      <c r="B98" s="11"/>
      <c r="C98" s="13"/>
      <c r="D98" s="13"/>
      <c r="E98" s="22"/>
      <c r="G98" s="11"/>
      <c r="H98" s="11"/>
      <c r="I98" s="13"/>
      <c r="J98" s="22"/>
      <c r="K98" s="22"/>
      <c r="L98" s="39"/>
      <c r="N98" s="11"/>
      <c r="O98" s="11"/>
      <c r="Q98" s="11"/>
      <c r="R98" s="11"/>
    </row>
    <row r="99" spans="1:18" x14ac:dyDescent="0.35">
      <c r="A99" s="11"/>
      <c r="B99" s="11"/>
      <c r="C99" s="13"/>
      <c r="D99" s="13"/>
      <c r="E99" s="22"/>
      <c r="G99" s="11"/>
      <c r="H99" s="11"/>
      <c r="I99" s="13"/>
      <c r="J99" s="22"/>
      <c r="K99" s="22"/>
      <c r="L99" s="39"/>
      <c r="N99" s="11"/>
      <c r="O99" s="11"/>
      <c r="Q99" s="11"/>
      <c r="R99" s="11"/>
    </row>
    <row r="100" spans="1:18" x14ac:dyDescent="0.35">
      <c r="A100" s="11"/>
      <c r="B100" s="11"/>
      <c r="C100" s="13"/>
      <c r="D100" s="13"/>
      <c r="E100" s="22"/>
      <c r="G100" s="11"/>
      <c r="H100" s="11"/>
      <c r="I100" s="13"/>
      <c r="J100" s="22"/>
      <c r="K100" s="22"/>
      <c r="L100" s="39"/>
      <c r="N100" s="11"/>
      <c r="O100" s="11"/>
      <c r="Q100" s="11"/>
      <c r="R100" s="11"/>
    </row>
    <row r="102" spans="1:18" x14ac:dyDescent="0.35">
      <c r="A102" s="32" t="s">
        <v>109</v>
      </c>
      <c r="B102" s="32" t="s">
        <v>109</v>
      </c>
      <c r="C102" s="32" t="s">
        <v>109</v>
      </c>
      <c r="D102" s="32" t="s">
        <v>109</v>
      </c>
      <c r="E102" s="32" t="s">
        <v>109</v>
      </c>
      <c r="F102" s="32" t="s">
        <v>109</v>
      </c>
      <c r="G102" s="32" t="s">
        <v>109</v>
      </c>
      <c r="H102" s="32" t="s">
        <v>109</v>
      </c>
      <c r="I102" s="32" t="s">
        <v>109</v>
      </c>
      <c r="J102" s="32" t="s">
        <v>109</v>
      </c>
      <c r="K102" s="32" t="s">
        <v>109</v>
      </c>
      <c r="L102" s="32" t="s">
        <v>109</v>
      </c>
      <c r="M102" s="32" t="s">
        <v>109</v>
      </c>
      <c r="N102" s="32" t="s">
        <v>109</v>
      </c>
      <c r="O102" s="32" t="s">
        <v>109</v>
      </c>
      <c r="Q102" s="32" t="s">
        <v>109</v>
      </c>
      <c r="R102" s="32" t="s">
        <v>109</v>
      </c>
    </row>
  </sheetData>
  <mergeCells count="5">
    <mergeCell ref="A1:E1"/>
    <mergeCell ref="T1:U1"/>
    <mergeCell ref="W1:X1"/>
    <mergeCell ref="G1:L1"/>
    <mergeCell ref="N1:R1"/>
  </mergeCells>
  <dataValidations count="4">
    <dataValidation type="decimal" allowBlank="1" showInputMessage="1" showErrorMessage="1" sqref="C3:E100 I3:K100" xr:uid="{3B6FC247-54D6-48EC-867E-7B3AF424C445}">
      <formula1>0</formula1>
      <formula2>0.25</formula2>
    </dataValidation>
    <dataValidation type="list" allowBlank="1" showInputMessage="1" showErrorMessage="1" sqref="O3:O100" xr:uid="{E35AAA69-0A72-4274-8208-78240F156E76}">
      <formula1>rate_code_group</formula1>
    </dataValidation>
    <dataValidation type="whole" operator="greaterThanOrEqual" allowBlank="1" showInputMessage="1" showErrorMessage="1" sqref="L3:L100" xr:uid="{2AF05A2A-89E5-4DB2-A218-EAA7BCB920E4}">
      <formula1>0</formula1>
    </dataValidation>
    <dataValidation type="list" allowBlank="1" showInputMessage="1" showErrorMessage="1" sqref="R3:R100" xr:uid="{E561C0D8-AB69-42F5-8F5F-8987B0CBFF8A}">
      <formula1>channel_code_group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5AA35-A0EE-4FDD-9424-DDDF908F8221}">
  <sheetPr codeName="Sheet3"/>
  <dimension ref="A3:N28"/>
  <sheetViews>
    <sheetView workbookViewId="0">
      <selection activeCell="A3" sqref="A3"/>
    </sheetView>
  </sheetViews>
  <sheetFormatPr baseColWidth="10" defaultColWidth="18.453125" defaultRowHeight="14.5" x14ac:dyDescent="0.35"/>
  <cols>
    <col min="6" max="6" width="4.54296875" customWidth="1"/>
  </cols>
  <sheetData>
    <row r="3" spans="1:11" s="21" customFormat="1" ht="43.5" customHeight="1" x14ac:dyDescent="0.35">
      <c r="A3" s="9" t="s">
        <v>0</v>
      </c>
      <c r="B3" s="21" t="s">
        <v>119</v>
      </c>
      <c r="C3" s="21" t="s">
        <v>121</v>
      </c>
      <c r="D3" s="21" t="s">
        <v>120</v>
      </c>
      <c r="E3" s="21" t="s">
        <v>133</v>
      </c>
      <c r="F3"/>
      <c r="G3" s="20" t="s">
        <v>17</v>
      </c>
      <c r="H3" s="21" t="s">
        <v>119</v>
      </c>
      <c r="I3" s="21" t="s">
        <v>121</v>
      </c>
      <c r="J3" s="21" t="s">
        <v>120</v>
      </c>
      <c r="K3" s="21" t="s">
        <v>133</v>
      </c>
    </row>
    <row r="4" spans="1:11" x14ac:dyDescent="0.35">
      <c r="A4" s="10" t="s">
        <v>55</v>
      </c>
      <c r="B4" s="75">
        <v>133</v>
      </c>
      <c r="C4" s="4">
        <v>238696.5499999999</v>
      </c>
      <c r="D4" s="4">
        <v>223811.86036908979</v>
      </c>
      <c r="E4" s="4">
        <v>1682.7959426247353</v>
      </c>
      <c r="G4" s="10" t="s">
        <v>146</v>
      </c>
      <c r="H4">
        <v>30</v>
      </c>
      <c r="I4" s="4">
        <v>69881.14</v>
      </c>
      <c r="J4" s="4">
        <v>47524.048205247207</v>
      </c>
      <c r="K4" s="4">
        <v>1584.1349401749069</v>
      </c>
    </row>
    <row r="5" spans="1:11" x14ac:dyDescent="0.35">
      <c r="A5" s="10" t="s">
        <v>99</v>
      </c>
      <c r="B5" s="75">
        <v>49</v>
      </c>
      <c r="C5" s="4">
        <v>44659.67</v>
      </c>
      <c r="D5" s="4">
        <v>36542.199311894314</v>
      </c>
      <c r="E5" s="4">
        <v>745.75916963049622</v>
      </c>
      <c r="G5" s="10" t="s">
        <v>154</v>
      </c>
      <c r="H5">
        <v>124</v>
      </c>
      <c r="I5" s="4">
        <v>151544.48000000007</v>
      </c>
      <c r="J5" s="4">
        <v>138466.67936000004</v>
      </c>
      <c r="K5" s="4">
        <v>1116.6667690322583</v>
      </c>
    </row>
    <row r="6" spans="1:11" x14ac:dyDescent="0.35">
      <c r="A6" s="10" t="s">
        <v>57</v>
      </c>
      <c r="B6" s="75">
        <v>57</v>
      </c>
      <c r="C6" s="4">
        <v>72371.289999999994</v>
      </c>
      <c r="D6" s="4">
        <v>63330.722775643408</v>
      </c>
      <c r="E6" s="4">
        <v>1111.065311853393</v>
      </c>
      <c r="G6" s="10" t="s">
        <v>153</v>
      </c>
      <c r="H6">
        <v>638</v>
      </c>
      <c r="I6" s="4">
        <v>796301.74</v>
      </c>
      <c r="J6" s="4">
        <v>694967.51108892157</v>
      </c>
      <c r="K6" s="4">
        <v>1089.2907697318519</v>
      </c>
    </row>
    <row r="7" spans="1:11" x14ac:dyDescent="0.35">
      <c r="A7" s="10" t="s">
        <v>64</v>
      </c>
      <c r="B7" s="75">
        <v>210</v>
      </c>
      <c r="C7" s="4">
        <v>229201.71999999991</v>
      </c>
      <c r="D7" s="4">
        <v>204864.49054986952</v>
      </c>
      <c r="E7" s="4">
        <v>975.54519309461671</v>
      </c>
      <c r="G7" s="10" t="s">
        <v>149</v>
      </c>
      <c r="H7">
        <v>3025</v>
      </c>
      <c r="I7" s="4">
        <v>3872975.62</v>
      </c>
      <c r="J7" s="4">
        <v>2968161.6686526625</v>
      </c>
      <c r="K7" s="4">
        <v>981.21046897608676</v>
      </c>
    </row>
    <row r="8" spans="1:11" x14ac:dyDescent="0.35">
      <c r="A8" s="10" t="s">
        <v>128</v>
      </c>
      <c r="B8" s="75">
        <v>144</v>
      </c>
      <c r="C8" s="4">
        <v>0</v>
      </c>
      <c r="D8" s="4">
        <v>-28932.948173321998</v>
      </c>
      <c r="E8" s="4">
        <v>-200.923251203625</v>
      </c>
      <c r="G8" s="10" t="s">
        <v>151</v>
      </c>
      <c r="H8">
        <v>2011</v>
      </c>
      <c r="I8" s="4">
        <v>1980167.87</v>
      </c>
      <c r="J8" s="4">
        <v>1637109.3644495225</v>
      </c>
      <c r="K8" s="4">
        <v>814.0772573095586</v>
      </c>
    </row>
    <row r="9" spans="1:11" x14ac:dyDescent="0.35">
      <c r="A9" s="10" t="s">
        <v>377</v>
      </c>
      <c r="B9" s="75">
        <v>8</v>
      </c>
      <c r="C9" s="4">
        <v>11097.8</v>
      </c>
      <c r="D9" s="4">
        <v>1591.6970268398277</v>
      </c>
      <c r="E9" s="4">
        <v>198.96212835497846</v>
      </c>
      <c r="G9" s="10" t="s">
        <v>107</v>
      </c>
      <c r="I9" s="4"/>
      <c r="J9" s="4"/>
      <c r="K9" s="4"/>
    </row>
    <row r="10" spans="1:11" x14ac:dyDescent="0.35">
      <c r="A10" s="10" t="s">
        <v>66</v>
      </c>
      <c r="B10" s="75">
        <v>35</v>
      </c>
      <c r="C10" s="4">
        <v>39262.520000000004</v>
      </c>
      <c r="D10" s="4">
        <v>33192.401956224683</v>
      </c>
      <c r="E10" s="4">
        <v>948.35434160641955</v>
      </c>
      <c r="G10" s="10" t="s">
        <v>108</v>
      </c>
      <c r="H10">
        <v>5828</v>
      </c>
      <c r="I10" s="4">
        <v>6870870.8500000006</v>
      </c>
      <c r="J10" s="4">
        <v>5486229.2717563538</v>
      </c>
      <c r="K10" s="4">
        <v>941.35711594995712</v>
      </c>
    </row>
    <row r="11" spans="1:11" x14ac:dyDescent="0.35">
      <c r="A11" s="10" t="s">
        <v>70</v>
      </c>
      <c r="B11" s="75">
        <v>29</v>
      </c>
      <c r="C11" s="4">
        <v>39821.870000000003</v>
      </c>
      <c r="D11" s="4">
        <v>34611.491787253537</v>
      </c>
      <c r="E11" s="4">
        <v>1193.499716801846</v>
      </c>
    </row>
    <row r="12" spans="1:11" x14ac:dyDescent="0.35">
      <c r="A12" s="10" t="s">
        <v>45</v>
      </c>
      <c r="B12" s="75">
        <v>109</v>
      </c>
      <c r="C12" s="4">
        <v>155789.49999999997</v>
      </c>
      <c r="D12" s="4">
        <v>138087.11893048405</v>
      </c>
      <c r="E12" s="4">
        <v>1266.8543021145326</v>
      </c>
    </row>
    <row r="13" spans="1:11" x14ac:dyDescent="0.35">
      <c r="A13" s="10" t="s">
        <v>54</v>
      </c>
      <c r="B13" s="75">
        <v>46</v>
      </c>
      <c r="C13" s="4">
        <v>55477.039999999986</v>
      </c>
      <c r="D13" s="4">
        <v>47908.374772402327</v>
      </c>
      <c r="E13" s="4">
        <v>1041.4864080957027</v>
      </c>
    </row>
    <row r="14" spans="1:11" x14ac:dyDescent="0.35">
      <c r="A14" s="10" t="s">
        <v>22</v>
      </c>
      <c r="B14" s="75">
        <v>163</v>
      </c>
      <c r="C14" s="4">
        <v>184796.21000000002</v>
      </c>
      <c r="D14" s="4">
        <v>168124.49699333333</v>
      </c>
      <c r="E14" s="4">
        <v>1031.4386318609406</v>
      </c>
    </row>
    <row r="15" spans="1:11" x14ac:dyDescent="0.35">
      <c r="A15" s="10" t="s">
        <v>27</v>
      </c>
      <c r="B15" s="75">
        <v>21</v>
      </c>
      <c r="C15" s="4">
        <v>51819.53</v>
      </c>
      <c r="D15" s="4">
        <v>33738.380710389618</v>
      </c>
      <c r="E15" s="4">
        <v>1606.5895576376008</v>
      </c>
    </row>
    <row r="16" spans="1:11" x14ac:dyDescent="0.35">
      <c r="A16" s="10" t="s">
        <v>105</v>
      </c>
      <c r="B16" s="75">
        <v>3</v>
      </c>
      <c r="C16" s="4">
        <v>6339.03</v>
      </c>
      <c r="D16" s="4">
        <v>-3960.9984833333328</v>
      </c>
      <c r="E16" s="4">
        <v>-1320.3328277777775</v>
      </c>
    </row>
    <row r="17" spans="1:14" x14ac:dyDescent="0.35">
      <c r="A17" s="10" t="s">
        <v>88</v>
      </c>
      <c r="B17" s="75">
        <v>1</v>
      </c>
      <c r="C17" s="4">
        <v>472.01</v>
      </c>
      <c r="D17" s="4">
        <v>-9645.3500499999991</v>
      </c>
      <c r="E17" s="4">
        <v>-9645.3500499999991</v>
      </c>
    </row>
    <row r="18" spans="1:14" x14ac:dyDescent="0.35">
      <c r="A18" s="10" t="s">
        <v>71</v>
      </c>
      <c r="B18" s="75">
        <v>30</v>
      </c>
      <c r="C18" s="4">
        <v>30634</v>
      </c>
      <c r="D18" s="4">
        <v>27780.720033514255</v>
      </c>
      <c r="E18" s="4">
        <v>926.02400111714189</v>
      </c>
    </row>
    <row r="19" spans="1:14" x14ac:dyDescent="0.35">
      <c r="A19" s="10" t="s">
        <v>97</v>
      </c>
      <c r="B19" s="75">
        <v>1</v>
      </c>
      <c r="C19" s="4">
        <v>1919.64</v>
      </c>
      <c r="D19" s="4">
        <v>1480.9619296169712</v>
      </c>
      <c r="E19" s="4">
        <v>1480.9619296169712</v>
      </c>
    </row>
    <row r="20" spans="1:14" x14ac:dyDescent="0.35">
      <c r="A20" s="10" t="s">
        <v>32</v>
      </c>
      <c r="B20" s="75">
        <v>1758</v>
      </c>
      <c r="C20" s="4">
        <v>1988238.7800000014</v>
      </c>
      <c r="D20" s="4">
        <v>1501533.0833712842</v>
      </c>
      <c r="E20" s="4">
        <v>854.11438189492844</v>
      </c>
    </row>
    <row r="21" spans="1:14" x14ac:dyDescent="0.35">
      <c r="A21" s="10" t="s">
        <v>34</v>
      </c>
      <c r="B21" s="75">
        <v>980</v>
      </c>
      <c r="C21" s="4">
        <v>1239340.679999999</v>
      </c>
      <c r="D21" s="4">
        <v>952122.94446165196</v>
      </c>
      <c r="E21" s="4">
        <v>971.55402496086936</v>
      </c>
    </row>
    <row r="22" spans="1:14" x14ac:dyDescent="0.35">
      <c r="A22" s="10" t="s">
        <v>58</v>
      </c>
      <c r="B22" s="75">
        <v>279</v>
      </c>
      <c r="C22" s="4">
        <v>606356.99999999988</v>
      </c>
      <c r="D22" s="4">
        <v>482487.06509169168</v>
      </c>
      <c r="E22" s="4">
        <v>1729.3443193250598</v>
      </c>
    </row>
    <row r="23" spans="1:14" x14ac:dyDescent="0.35">
      <c r="A23" s="10" t="s">
        <v>96</v>
      </c>
      <c r="B23" s="75">
        <v>12</v>
      </c>
      <c r="C23" s="4">
        <v>23964.300000000003</v>
      </c>
      <c r="D23" s="4">
        <v>18925.768422243953</v>
      </c>
      <c r="E23" s="4">
        <v>1577.1473685203293</v>
      </c>
    </row>
    <row r="24" spans="1:14" x14ac:dyDescent="0.35">
      <c r="A24" s="10" t="s">
        <v>69</v>
      </c>
      <c r="B24" s="75">
        <v>30</v>
      </c>
      <c r="C24" s="4">
        <v>62076.740000000013</v>
      </c>
      <c r="D24" s="4">
        <v>49002.957991020754</v>
      </c>
      <c r="E24" s="4">
        <v>1633.4319330340252</v>
      </c>
    </row>
    <row r="25" spans="1:14" x14ac:dyDescent="0.35">
      <c r="A25" s="10" t="s">
        <v>124</v>
      </c>
      <c r="B25" s="75">
        <v>1422</v>
      </c>
      <c r="C25" s="4">
        <v>1440000</v>
      </c>
      <c r="D25" s="4">
        <v>1195662.9481733229</v>
      </c>
      <c r="E25" s="4">
        <v>840.8318904172454</v>
      </c>
    </row>
    <row r="26" spans="1:14" x14ac:dyDescent="0.35">
      <c r="A26" s="10" t="s">
        <v>52</v>
      </c>
      <c r="B26" s="75">
        <v>347</v>
      </c>
      <c r="C26" s="4">
        <v>393321.11999999988</v>
      </c>
      <c r="D26" s="4">
        <v>350500.60156522924</v>
      </c>
      <c r="E26" s="4">
        <v>1010.0881889487874</v>
      </c>
      <c r="N26">
        <v>40</v>
      </c>
    </row>
    <row r="27" spans="1:14" x14ac:dyDescent="0.35">
      <c r="A27" s="10" t="s">
        <v>379</v>
      </c>
      <c r="B27" s="75"/>
      <c r="C27" s="4"/>
      <c r="D27" s="4"/>
      <c r="E27" s="4"/>
      <c r="N27">
        <f>N26*10%</f>
        <v>4</v>
      </c>
    </row>
    <row r="28" spans="1:14" x14ac:dyDescent="0.35">
      <c r="A28" s="10" t="s">
        <v>380</v>
      </c>
      <c r="B28" s="75">
        <v>5867</v>
      </c>
      <c r="C28" s="4">
        <v>6915657</v>
      </c>
      <c r="D28" s="4">
        <v>5522760.9895163458</v>
      </c>
      <c r="E28" s="4">
        <v>941.32622967724149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7E33-C4B5-4740-B25C-5B9031959A0C}">
  <sheetPr codeName="Sheet4"/>
  <dimension ref="A1:BD5002"/>
  <sheetViews>
    <sheetView tabSelected="1" topLeftCell="E1" zoomScale="80" zoomScaleNormal="80" workbookViewId="0">
      <pane ySplit="2" topLeftCell="A3" activePane="bottomLeft" state="frozen"/>
      <selection pane="bottomLeft" activeCell="E10" sqref="E10"/>
    </sheetView>
  </sheetViews>
  <sheetFormatPr baseColWidth="10" defaultColWidth="8.7265625" defaultRowHeight="14.5" x14ac:dyDescent="0.35"/>
  <cols>
    <col min="1" max="4" width="0" style="2" hidden="1" customWidth="1"/>
    <col min="5" max="5" width="14.81640625" style="2" bestFit="1" customWidth="1"/>
    <col min="6" max="6" width="9.54296875" style="44" customWidth="1"/>
    <col min="7" max="7" width="9.54296875" style="44" hidden="1" customWidth="1"/>
    <col min="8" max="8" width="9.54296875" style="55" customWidth="1"/>
    <col min="9" max="9" width="9.54296875" style="44" customWidth="1"/>
    <col min="10" max="10" width="7.1796875" style="44" customWidth="1"/>
    <col min="11" max="12" width="7.1796875" style="44" hidden="1" customWidth="1"/>
    <col min="13" max="13" width="3.1796875" style="44" customWidth="1"/>
    <col min="14" max="14" width="7.81640625" style="44" hidden="1" customWidth="1"/>
    <col min="15" max="15" width="28" style="44" customWidth="1"/>
    <col min="16" max="16" width="15.7265625" style="44" customWidth="1"/>
    <col min="17" max="17" width="9.54296875" style="44" customWidth="1"/>
    <col min="18" max="18" width="16.1796875" style="44" customWidth="1"/>
    <col min="19" max="19" width="7" style="44" customWidth="1"/>
    <col min="20" max="20" width="7" style="44" hidden="1" customWidth="1"/>
    <col min="21" max="21" width="5.54296875" style="44" hidden="1" customWidth="1"/>
    <col min="22" max="22" width="2.81640625" style="2" customWidth="1"/>
    <col min="23" max="23" width="8.7265625" style="2"/>
    <col min="24" max="24" width="25.81640625" style="2" customWidth="1"/>
    <col min="25" max="25" width="32.453125" style="2" customWidth="1"/>
    <col min="26" max="26" width="8.54296875" style="2" customWidth="1"/>
    <col min="27" max="27" width="9.54296875" style="2" customWidth="1"/>
    <col min="28" max="30" width="23.7265625" style="2" hidden="1" customWidth="1"/>
    <col min="31" max="31" width="7.54296875" style="2" customWidth="1"/>
    <col min="32" max="32" width="9.7265625" style="2" hidden="1" customWidth="1"/>
    <col min="33" max="33" width="7.54296875" style="2" hidden="1" customWidth="1"/>
    <col min="34" max="34" width="8.7265625" style="2"/>
    <col min="35" max="37" width="11.1796875" style="2" customWidth="1"/>
    <col min="38" max="38" width="11.1796875" style="44" customWidth="1"/>
    <col min="39" max="39" width="18.1796875" style="2" customWidth="1"/>
    <col min="40" max="40" width="21.1796875" style="2" customWidth="1"/>
    <col min="41" max="49" width="8.7265625" style="2" customWidth="1"/>
    <col min="50" max="51" width="8.7265625" style="44" customWidth="1"/>
    <col min="52" max="16384" width="8.7265625" style="2"/>
  </cols>
  <sheetData>
    <row r="1" spans="1:56" x14ac:dyDescent="0.35">
      <c r="A1" s="2" t="s">
        <v>330</v>
      </c>
      <c r="E1" s="69" t="s">
        <v>338</v>
      </c>
      <c r="F1" s="70"/>
      <c r="G1" s="50"/>
      <c r="H1" s="68" t="s">
        <v>341</v>
      </c>
      <c r="I1" s="68"/>
      <c r="J1" s="68"/>
      <c r="K1" s="69" t="s">
        <v>353</v>
      </c>
      <c r="L1" s="74"/>
      <c r="M1" s="56"/>
      <c r="N1" s="68" t="s">
        <v>339</v>
      </c>
      <c r="O1" s="68"/>
      <c r="P1" s="68"/>
      <c r="Q1" s="69" t="s">
        <v>341</v>
      </c>
      <c r="R1" s="70"/>
      <c r="S1" s="74"/>
      <c r="T1" s="69" t="s">
        <v>353</v>
      </c>
      <c r="U1" s="74"/>
      <c r="V1" s="58"/>
      <c r="W1" s="68" t="s">
        <v>356</v>
      </c>
      <c r="X1" s="68"/>
      <c r="Y1" s="68"/>
      <c r="Z1" s="68" t="s">
        <v>341</v>
      </c>
      <c r="AA1" s="68"/>
      <c r="AB1" s="68"/>
      <c r="AC1" s="68"/>
      <c r="AD1" s="68"/>
      <c r="AE1" s="68"/>
      <c r="AF1" s="68" t="s">
        <v>353</v>
      </c>
      <c r="AG1" s="68"/>
      <c r="AI1" s="71" t="s">
        <v>303</v>
      </c>
      <c r="AJ1" s="72"/>
      <c r="AK1" s="72"/>
      <c r="AL1" s="73"/>
      <c r="AM1" s="69" t="s">
        <v>361</v>
      </c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BA1" s="71" t="s">
        <v>370</v>
      </c>
      <c r="BB1" s="72"/>
      <c r="BC1" s="72"/>
      <c r="BD1" s="73"/>
    </row>
    <row r="2" spans="1:56" x14ac:dyDescent="0.35">
      <c r="A2" s="2" t="s">
        <v>330</v>
      </c>
      <c r="B2" s="2" t="s">
        <v>360</v>
      </c>
      <c r="E2" s="43" t="s">
        <v>337</v>
      </c>
      <c r="F2" s="52" t="s">
        <v>330</v>
      </c>
      <c r="G2" s="43" t="s">
        <v>304</v>
      </c>
      <c r="H2" s="51" t="s">
        <v>342</v>
      </c>
      <c r="I2" s="51" t="s">
        <v>343</v>
      </c>
      <c r="J2" s="51" t="s">
        <v>352</v>
      </c>
      <c r="K2" s="51" t="s">
        <v>355</v>
      </c>
      <c r="L2" s="51" t="s">
        <v>351</v>
      </c>
      <c r="N2" s="49" t="s">
        <v>344</v>
      </c>
      <c r="O2" s="49" t="s">
        <v>340</v>
      </c>
      <c r="P2" s="49" t="s">
        <v>337</v>
      </c>
      <c r="Q2" s="51" t="s">
        <v>342</v>
      </c>
      <c r="R2" s="51" t="s">
        <v>343</v>
      </c>
      <c r="S2" s="51" t="s">
        <v>352</v>
      </c>
      <c r="T2" s="51" t="s">
        <v>354</v>
      </c>
      <c r="U2" s="51" t="s">
        <v>351</v>
      </c>
      <c r="W2" s="43" t="s">
        <v>301</v>
      </c>
      <c r="X2" s="43" t="s">
        <v>302</v>
      </c>
      <c r="Y2" s="43" t="s">
        <v>337</v>
      </c>
      <c r="Z2" s="51" t="s">
        <v>349</v>
      </c>
      <c r="AA2" s="51" t="s">
        <v>343</v>
      </c>
      <c r="AB2" s="43" t="s">
        <v>347</v>
      </c>
      <c r="AC2" s="43" t="s">
        <v>337</v>
      </c>
      <c r="AD2" s="43" t="s">
        <v>330</v>
      </c>
      <c r="AE2" s="51" t="s">
        <v>352</v>
      </c>
      <c r="AF2" s="59" t="s">
        <v>354</v>
      </c>
      <c r="AG2" s="51" t="s">
        <v>351</v>
      </c>
      <c r="AI2" s="41" t="s">
        <v>1</v>
      </c>
      <c r="AJ2" s="41" t="s">
        <v>2</v>
      </c>
      <c r="AK2" s="41" t="s">
        <v>157</v>
      </c>
      <c r="AL2" s="42" t="s">
        <v>348</v>
      </c>
      <c r="AM2" s="41" t="s">
        <v>158</v>
      </c>
      <c r="AN2" s="41" t="s">
        <v>160</v>
      </c>
      <c r="AO2" s="41" t="s">
        <v>159</v>
      </c>
      <c r="AP2" s="41" t="s">
        <v>330</v>
      </c>
      <c r="AQ2" s="41" t="s">
        <v>364</v>
      </c>
      <c r="AR2" s="41" t="s">
        <v>350</v>
      </c>
      <c r="AS2" s="41" t="s">
        <v>351</v>
      </c>
      <c r="AT2" s="41" t="s">
        <v>359</v>
      </c>
      <c r="AU2" s="41" t="s">
        <v>371</v>
      </c>
      <c r="AV2" s="41" t="s">
        <v>331</v>
      </c>
      <c r="AW2" s="41" t="s">
        <v>373</v>
      </c>
      <c r="AX2" s="42" t="s">
        <v>357</v>
      </c>
      <c r="AY2" s="42" t="s">
        <v>358</v>
      </c>
      <c r="BA2" s="41" t="s">
        <v>1</v>
      </c>
      <c r="BB2" s="41" t="s">
        <v>2</v>
      </c>
      <c r="BC2" s="41" t="s">
        <v>371</v>
      </c>
      <c r="BD2" s="41" t="s">
        <v>331</v>
      </c>
    </row>
    <row r="3" spans="1:56" x14ac:dyDescent="0.35">
      <c r="A3" s="2" t="s">
        <v>332</v>
      </c>
      <c r="B3" s="2">
        <v>1</v>
      </c>
      <c r="E3" s="11" t="s">
        <v>162</v>
      </c>
      <c r="F3" s="11" t="s">
        <v>332</v>
      </c>
      <c r="G3" s="11">
        <v>-1</v>
      </c>
      <c r="H3" s="64"/>
      <c r="I3" s="11"/>
      <c r="J3" s="48" t="str">
        <f t="shared" ref="J3:J50" si="0">IF(E3="","",IFERROR(SUMIFS($AR$3:$AR$5000,$AO$3:$AO$5000,$E3)/SUMIFS($AR$3:$AR$5000,$AO$3:$AO$5000,$I3),""))</f>
        <v/>
      </c>
      <c r="K3" s="48" t="str">
        <f>IF(J3="","",E3)</f>
        <v/>
      </c>
      <c r="L3" s="48">
        <f>IFERROR(H3/J3,1)</f>
        <v>1</v>
      </c>
      <c r="N3" s="47" t="str">
        <f>IF(P3="","",P3&amp;" - "&amp;O3)</f>
        <v>Inntekter - Losji</v>
      </c>
      <c r="O3" s="11" t="s">
        <v>169</v>
      </c>
      <c r="P3" s="11" t="s">
        <v>162</v>
      </c>
      <c r="Q3" s="65"/>
      <c r="R3" s="11"/>
      <c r="S3" s="60" t="str">
        <f>IF($O3="","",IFERROR(SUMIFS($AR$3:$AR$5000,$AN$3:$AN$5000,$O3)/SUMIFS($AR$3:$AR$5000,$AN$3:$AN$5000,$R3),""))</f>
        <v/>
      </c>
      <c r="T3" s="60" t="str">
        <f>IF(Q3="","",O3)</f>
        <v/>
      </c>
      <c r="U3" s="48">
        <f>IFERROR(Q3/S3,1)</f>
        <v>1</v>
      </c>
      <c r="W3" s="11">
        <v>3000</v>
      </c>
      <c r="X3" s="11" t="s">
        <v>161</v>
      </c>
      <c r="Y3" s="11" t="s">
        <v>307</v>
      </c>
      <c r="Z3" s="64"/>
      <c r="AA3" s="11"/>
      <c r="AB3" s="57" t="str">
        <f t="shared" ref="AB3:AB66" si="1">IFERROR(VLOOKUP($Y3,pnl_subkategori_table,2,FALSE),"")</f>
        <v>Salg mat og drikke</v>
      </c>
      <c r="AC3" s="57" t="str">
        <f t="shared" ref="AC3:AC66" si="2">IFERROR(VLOOKUP($Y3,pnl_subkategori_table,3,FALSE),"")</f>
        <v>Inntekter</v>
      </c>
      <c r="AD3" s="57" t="str">
        <f t="shared" ref="AD3:AD66" si="3">IFERROR(VLOOKUP(AC3,pnl_kategori_table,2,FALSE),"")</f>
        <v>Inntekt</v>
      </c>
      <c r="AE3" s="60" t="str">
        <f t="shared" ref="AE3:AE66" si="4">IF(W3="","",IFERROR(SUMIFS($AR$3:$AR$5000,$AK$4:$AK$5001,$W3)/SUMIFS($AR$3:$AR$5000,$AK$3:$AK$5000,$AA3),""))</f>
        <v/>
      </c>
      <c r="AF3" s="61" t="str">
        <f t="shared" ref="AF3:AF66" si="5">IF(AE3="","",W3)</f>
        <v/>
      </c>
      <c r="AG3" s="48">
        <f t="shared" ref="AG3:AG66" si="6">IFERROR(Z3/AE3,1)</f>
        <v>1</v>
      </c>
      <c r="AI3" s="11">
        <v>2023</v>
      </c>
      <c r="AJ3" s="11">
        <v>1</v>
      </c>
      <c r="AK3" s="11">
        <v>3000</v>
      </c>
      <c r="AL3" s="63">
        <v>-49316</v>
      </c>
      <c r="AM3" s="46" t="str">
        <f t="shared" ref="AM3:AM66" si="7">IFERROR(VLOOKUP($AK3,pnl_konto_table,2,FALSE),"")</f>
        <v>Salg mat 25%</v>
      </c>
      <c r="AN3" s="46" t="str">
        <f t="shared" ref="AN3:AN66" si="8">IFERROR(VLOOKUP($AK3,pnl_konto_table,6,FALSE),"")</f>
        <v>Salg mat og drikke</v>
      </c>
      <c r="AO3" s="46" t="str">
        <f t="shared" ref="AO3:AO66" si="9">IFERROR(VLOOKUP($AK3,pnl_konto_table,7,FALSE),"")</f>
        <v>Inntekter</v>
      </c>
      <c r="AP3" s="46" t="str">
        <f t="shared" ref="AP3:AP66" si="10">IFERROR(VLOOKUP(AO3,pnl_kategori_table,2,FALSE),0)</f>
        <v>Inntekt</v>
      </c>
      <c r="AQ3" s="46">
        <f t="shared" ref="AQ3:AQ66" si="11">IFERROR(MATCH(AN3,pnl_subkategori,0),"")</f>
        <v>2</v>
      </c>
      <c r="AR3" s="46">
        <f t="shared" ref="AR3:AR66" si="12">IF(AP3=$A$3,-$AL3,$AL3)</f>
        <v>49316</v>
      </c>
      <c r="AS3" s="48">
        <f t="shared" ref="AS3:AS66" si="13">IFERROR(VLOOKUP($AK3,lookup_konto_index,2,FALSE),IFERROR(VLOOKUP(AN3,lookup_subkategori_index,2,FALSE),IFERROR(VLOOKUP(AO3,lookup_kategori_index,2,FALSE),1)))</f>
        <v>1</v>
      </c>
      <c r="AT3" s="46">
        <f>AS3*AR3</f>
        <v>49316</v>
      </c>
      <c r="AU3" s="46">
        <f t="shared" ref="AU3:AU66" si="14">SUMIFS($BC$3:$BC$50,$BA$3:$BA$50,$AI3,$BB$3:$BB$50,$AJ3)</f>
        <v>2803</v>
      </c>
      <c r="AV3" s="46">
        <f t="shared" ref="AV3:AV66" si="15">SUMIFS($BD$3:$BD$50,$BA$3:$BA$50,$AI3,$BB$3:$BB$50,$AJ3)</f>
        <v>1698.7</v>
      </c>
      <c r="AW3" s="46">
        <f>IF(AU3=0,0,1)</f>
        <v>1</v>
      </c>
      <c r="AX3" s="47">
        <f t="shared" ref="AX3:AX66" si="16">IFERROR(VLOOKUP($AP3,table_type_kostnad,2,FALSE)*AR3,"")</f>
        <v>49316</v>
      </c>
      <c r="AY3" s="47">
        <f>IFERROR(AX3*AS3,"")</f>
        <v>49316</v>
      </c>
      <c r="BA3" s="11">
        <v>2023</v>
      </c>
      <c r="BB3" s="11">
        <v>1</v>
      </c>
      <c r="BC3" s="63">
        <v>2803</v>
      </c>
      <c r="BD3" s="63">
        <v>1698.7</v>
      </c>
    </row>
    <row r="4" spans="1:56" x14ac:dyDescent="0.35">
      <c r="A4" s="2" t="s">
        <v>333</v>
      </c>
      <c r="B4" s="2">
        <v>-1</v>
      </c>
      <c r="E4" s="11" t="s">
        <v>179</v>
      </c>
      <c r="F4" s="11" t="s">
        <v>333</v>
      </c>
      <c r="G4" s="11">
        <v>-1</v>
      </c>
      <c r="H4" s="64"/>
      <c r="I4" s="11"/>
      <c r="J4" s="48" t="str">
        <f t="shared" si="0"/>
        <v/>
      </c>
      <c r="K4" s="48" t="str">
        <f t="shared" ref="K4:K50" si="17">IF(J4="","",E4)</f>
        <v/>
      </c>
      <c r="L4" s="48">
        <f t="shared" ref="L4:L50" si="18">IFERROR(H4/J4,1)</f>
        <v>1</v>
      </c>
      <c r="N4" s="47" t="str">
        <f t="shared" ref="N4:N50" si="19">IF(P4="","",P4&amp;" - "&amp;O4)</f>
        <v>Inntekter - Salg mat og drikke</v>
      </c>
      <c r="O4" s="11" t="s">
        <v>163</v>
      </c>
      <c r="P4" s="11" t="s">
        <v>162</v>
      </c>
      <c r="Q4" s="65"/>
      <c r="R4" s="11"/>
      <c r="S4" s="60" t="str">
        <f t="shared" ref="S4:S50" si="20">IF(O4="","",IFERROR(SUMIFS($AR$3:$AR$5000,$AN$3:$AN$5000,$O4)/SUMIFS($AR$3:$AR$5000,$AN$3:$AN$5000,$R4),""))</f>
        <v/>
      </c>
      <c r="T4" s="60" t="str">
        <f t="shared" ref="T4:T50" si="21">IF(Q4="","",O4)</f>
        <v/>
      </c>
      <c r="U4" s="48">
        <f t="shared" ref="U4:U50" si="22">IFERROR(Q4/S4,1)</f>
        <v>1</v>
      </c>
      <c r="W4" s="11">
        <v>3001</v>
      </c>
      <c r="X4" s="11" t="s">
        <v>164</v>
      </c>
      <c r="Y4" s="11" t="s">
        <v>307</v>
      </c>
      <c r="Z4" s="64"/>
      <c r="AA4" s="11"/>
      <c r="AB4" s="57" t="str">
        <f t="shared" si="1"/>
        <v>Salg mat og drikke</v>
      </c>
      <c r="AC4" s="57" t="str">
        <f t="shared" si="2"/>
        <v>Inntekter</v>
      </c>
      <c r="AD4" s="57" t="str">
        <f t="shared" si="3"/>
        <v>Inntekt</v>
      </c>
      <c r="AE4" s="60" t="str">
        <f t="shared" si="4"/>
        <v/>
      </c>
      <c r="AF4" s="61" t="str">
        <f t="shared" si="5"/>
        <v/>
      </c>
      <c r="AG4" s="48">
        <f t="shared" si="6"/>
        <v>1</v>
      </c>
      <c r="AI4" s="11">
        <v>2023</v>
      </c>
      <c r="AJ4" s="11">
        <v>2</v>
      </c>
      <c r="AK4" s="11">
        <v>3000</v>
      </c>
      <c r="AL4" s="63">
        <v>-59980</v>
      </c>
      <c r="AM4" s="46" t="str">
        <f t="shared" si="7"/>
        <v>Salg mat 25%</v>
      </c>
      <c r="AN4" s="46" t="str">
        <f t="shared" si="8"/>
        <v>Salg mat og drikke</v>
      </c>
      <c r="AO4" s="46" t="str">
        <f t="shared" si="9"/>
        <v>Inntekter</v>
      </c>
      <c r="AP4" s="46" t="str">
        <f t="shared" si="10"/>
        <v>Inntekt</v>
      </c>
      <c r="AQ4" s="46">
        <f t="shared" si="11"/>
        <v>2</v>
      </c>
      <c r="AR4" s="46">
        <f t="shared" si="12"/>
        <v>59980</v>
      </c>
      <c r="AS4" s="48">
        <f t="shared" si="13"/>
        <v>1</v>
      </c>
      <c r="AT4" s="46">
        <f t="shared" ref="AT4:AT67" si="23">AS4*AR4</f>
        <v>59980</v>
      </c>
      <c r="AU4" s="46">
        <f t="shared" si="14"/>
        <v>2750</v>
      </c>
      <c r="AV4" s="46">
        <f t="shared" si="15"/>
        <v>1620.817</v>
      </c>
      <c r="AW4" s="46">
        <f t="shared" ref="AW4:AW67" si="24">IF(AU4=0,0,1)</f>
        <v>1</v>
      </c>
      <c r="AX4" s="47">
        <f t="shared" si="16"/>
        <v>59980</v>
      </c>
      <c r="AY4" s="47">
        <f t="shared" ref="AY4:AY67" si="25">IFERROR(AX4*AS4,"")</f>
        <v>59980</v>
      </c>
      <c r="BA4" s="11">
        <v>2023</v>
      </c>
      <c r="BB4" s="11">
        <v>2</v>
      </c>
      <c r="BC4" s="63">
        <v>2750</v>
      </c>
      <c r="BD4" s="63">
        <v>1620.817</v>
      </c>
    </row>
    <row r="5" spans="1:56" x14ac:dyDescent="0.35">
      <c r="A5" s="2" t="s">
        <v>334</v>
      </c>
      <c r="B5" s="2">
        <v>0</v>
      </c>
      <c r="E5" s="11" t="s">
        <v>182</v>
      </c>
      <c r="F5" s="11" t="s">
        <v>333</v>
      </c>
      <c r="G5" s="11">
        <v>-1</v>
      </c>
      <c r="H5" s="64"/>
      <c r="I5" s="11"/>
      <c r="J5" s="48" t="str">
        <f t="shared" si="0"/>
        <v/>
      </c>
      <c r="K5" s="48" t="str">
        <f t="shared" si="17"/>
        <v/>
      </c>
      <c r="L5" s="48">
        <f t="shared" si="18"/>
        <v>1</v>
      </c>
      <c r="N5" s="47" t="str">
        <f t="shared" si="19"/>
        <v>Inntekter - Salg annet</v>
      </c>
      <c r="O5" s="11" t="s">
        <v>166</v>
      </c>
      <c r="P5" s="11" t="s">
        <v>162</v>
      </c>
      <c r="Q5" s="65"/>
      <c r="R5" s="11"/>
      <c r="S5" s="60" t="str">
        <f t="shared" si="20"/>
        <v/>
      </c>
      <c r="T5" s="60" t="str">
        <f t="shared" si="21"/>
        <v/>
      </c>
      <c r="U5" s="48">
        <f t="shared" si="22"/>
        <v>1</v>
      </c>
      <c r="W5" s="11">
        <v>3060</v>
      </c>
      <c r="X5" s="11" t="s">
        <v>165</v>
      </c>
      <c r="Y5" s="11" t="s">
        <v>308</v>
      </c>
      <c r="Z5" s="64"/>
      <c r="AA5" s="11"/>
      <c r="AB5" s="57" t="str">
        <f t="shared" si="1"/>
        <v>Salg annet</v>
      </c>
      <c r="AC5" s="57" t="str">
        <f t="shared" si="2"/>
        <v>Inntekter</v>
      </c>
      <c r="AD5" s="57" t="str">
        <f t="shared" si="3"/>
        <v>Inntekt</v>
      </c>
      <c r="AE5" s="60" t="str">
        <f t="shared" si="4"/>
        <v/>
      </c>
      <c r="AF5" s="61" t="str">
        <f t="shared" si="5"/>
        <v/>
      </c>
      <c r="AG5" s="48">
        <f t="shared" si="6"/>
        <v>1</v>
      </c>
      <c r="AI5" s="11">
        <v>2023</v>
      </c>
      <c r="AJ5" s="11">
        <v>3</v>
      </c>
      <c r="AK5" s="11">
        <v>3000</v>
      </c>
      <c r="AL5" s="63">
        <v>-54424</v>
      </c>
      <c r="AM5" s="46" t="str">
        <f t="shared" si="7"/>
        <v>Salg mat 25%</v>
      </c>
      <c r="AN5" s="46" t="str">
        <f t="shared" si="8"/>
        <v>Salg mat og drikke</v>
      </c>
      <c r="AO5" s="46" t="str">
        <f t="shared" si="9"/>
        <v>Inntekter</v>
      </c>
      <c r="AP5" s="46" t="str">
        <f t="shared" si="10"/>
        <v>Inntekt</v>
      </c>
      <c r="AQ5" s="46">
        <f t="shared" si="11"/>
        <v>2</v>
      </c>
      <c r="AR5" s="46">
        <f t="shared" si="12"/>
        <v>54424</v>
      </c>
      <c r="AS5" s="48">
        <f t="shared" si="13"/>
        <v>1</v>
      </c>
      <c r="AT5" s="46">
        <f t="shared" si="23"/>
        <v>54424</v>
      </c>
      <c r="AU5" s="46">
        <f t="shared" si="14"/>
        <v>3043</v>
      </c>
      <c r="AV5" s="46">
        <f t="shared" si="15"/>
        <v>1839.2840000000001</v>
      </c>
      <c r="AW5" s="46">
        <f t="shared" si="24"/>
        <v>1</v>
      </c>
      <c r="AX5" s="47">
        <f t="shared" si="16"/>
        <v>54424</v>
      </c>
      <c r="AY5" s="47">
        <f t="shared" si="25"/>
        <v>54424</v>
      </c>
      <c r="BA5" s="11">
        <v>2023</v>
      </c>
      <c r="BB5" s="11">
        <v>3</v>
      </c>
      <c r="BC5" s="63">
        <v>3043</v>
      </c>
      <c r="BD5" s="63">
        <v>1839.2840000000001</v>
      </c>
    </row>
    <row r="6" spans="1:56" x14ac:dyDescent="0.35">
      <c r="A6" s="2" t="s">
        <v>345</v>
      </c>
      <c r="E6" s="11" t="s">
        <v>193</v>
      </c>
      <c r="F6" s="11" t="s">
        <v>333</v>
      </c>
      <c r="G6" s="11">
        <v>-1</v>
      </c>
      <c r="H6" s="64">
        <v>0.25</v>
      </c>
      <c r="I6" s="11" t="s">
        <v>162</v>
      </c>
      <c r="J6" s="48">
        <f t="shared" si="0"/>
        <v>0.25454469194943002</v>
      </c>
      <c r="K6" s="48" t="str">
        <f t="shared" si="17"/>
        <v>Personalkost</v>
      </c>
      <c r="L6" s="48">
        <f t="shared" si="18"/>
        <v>0.98214579956618031</v>
      </c>
      <c r="N6" s="47" t="str">
        <f t="shared" si="19"/>
        <v>Provisjoner - Provisjoner</v>
      </c>
      <c r="O6" s="11" t="s">
        <v>179</v>
      </c>
      <c r="P6" s="11" t="s">
        <v>179</v>
      </c>
      <c r="Q6" s="65">
        <v>0.1</v>
      </c>
      <c r="R6" s="11" t="s">
        <v>169</v>
      </c>
      <c r="S6" s="60">
        <f t="shared" si="20"/>
        <v>0.13795718641282578</v>
      </c>
      <c r="T6" s="60" t="str">
        <f t="shared" si="21"/>
        <v>Provisjoner</v>
      </c>
      <c r="U6" s="48">
        <f t="shared" si="22"/>
        <v>0.7248625649754703</v>
      </c>
      <c r="W6" s="11">
        <v>3065</v>
      </c>
      <c r="X6" s="11" t="s">
        <v>167</v>
      </c>
      <c r="Y6" s="11" t="s">
        <v>308</v>
      </c>
      <c r="Z6" s="64"/>
      <c r="AA6" s="11"/>
      <c r="AB6" s="57" t="str">
        <f t="shared" si="1"/>
        <v>Salg annet</v>
      </c>
      <c r="AC6" s="57" t="str">
        <f t="shared" si="2"/>
        <v>Inntekter</v>
      </c>
      <c r="AD6" s="57" t="str">
        <f t="shared" si="3"/>
        <v>Inntekt</v>
      </c>
      <c r="AE6" s="60" t="str">
        <f t="shared" si="4"/>
        <v/>
      </c>
      <c r="AF6" s="61" t="str">
        <f t="shared" si="5"/>
        <v/>
      </c>
      <c r="AG6" s="48">
        <f t="shared" si="6"/>
        <v>1</v>
      </c>
      <c r="AI6" s="11">
        <v>2023</v>
      </c>
      <c r="AJ6" s="11">
        <v>4</v>
      </c>
      <c r="AK6" s="11">
        <v>3000</v>
      </c>
      <c r="AL6" s="63">
        <v>-55356</v>
      </c>
      <c r="AM6" s="46" t="str">
        <f t="shared" si="7"/>
        <v>Salg mat 25%</v>
      </c>
      <c r="AN6" s="46" t="str">
        <f t="shared" si="8"/>
        <v>Salg mat og drikke</v>
      </c>
      <c r="AO6" s="46" t="str">
        <f t="shared" si="9"/>
        <v>Inntekter</v>
      </c>
      <c r="AP6" s="46" t="str">
        <f t="shared" si="10"/>
        <v>Inntekt</v>
      </c>
      <c r="AQ6" s="46">
        <f t="shared" si="11"/>
        <v>2</v>
      </c>
      <c r="AR6" s="46">
        <f t="shared" si="12"/>
        <v>55356</v>
      </c>
      <c r="AS6" s="48">
        <f t="shared" si="13"/>
        <v>1</v>
      </c>
      <c r="AT6" s="46">
        <f t="shared" si="23"/>
        <v>55356</v>
      </c>
      <c r="AU6" s="46">
        <f t="shared" si="14"/>
        <v>2916</v>
      </c>
      <c r="AV6" s="46">
        <f t="shared" si="15"/>
        <v>1763.2</v>
      </c>
      <c r="AW6" s="46">
        <f t="shared" si="24"/>
        <v>1</v>
      </c>
      <c r="AX6" s="47">
        <f t="shared" si="16"/>
        <v>55356</v>
      </c>
      <c r="AY6" s="47">
        <f t="shared" si="25"/>
        <v>55356</v>
      </c>
      <c r="BA6" s="11">
        <v>2023</v>
      </c>
      <c r="BB6" s="11">
        <v>4</v>
      </c>
      <c r="BC6" s="63">
        <v>2916</v>
      </c>
      <c r="BD6" s="63">
        <v>1763.2</v>
      </c>
    </row>
    <row r="7" spans="1:56" x14ac:dyDescent="0.35">
      <c r="A7" s="2" t="s">
        <v>346</v>
      </c>
      <c r="E7" s="11" t="s">
        <v>219</v>
      </c>
      <c r="F7" s="11" t="s">
        <v>333</v>
      </c>
      <c r="G7" s="11">
        <v>-1</v>
      </c>
      <c r="H7" s="64">
        <v>0.18</v>
      </c>
      <c r="I7" s="11" t="s">
        <v>162</v>
      </c>
      <c r="J7" s="48">
        <f t="shared" si="0"/>
        <v>0.19933294335804796</v>
      </c>
      <c r="K7" s="48" t="str">
        <f t="shared" si="17"/>
        <v>Driftsutgifter</v>
      </c>
      <c r="L7" s="48">
        <f t="shared" si="18"/>
        <v>0.90301180009507243</v>
      </c>
      <c r="N7" s="47" t="str">
        <f t="shared" si="19"/>
        <v>Varekost - Varekost mat</v>
      </c>
      <c r="O7" s="11" t="s">
        <v>183</v>
      </c>
      <c r="P7" s="11" t="s">
        <v>182</v>
      </c>
      <c r="Q7" s="65">
        <v>0.35</v>
      </c>
      <c r="R7" s="11" t="s">
        <v>163</v>
      </c>
      <c r="S7" s="60">
        <f t="shared" si="20"/>
        <v>1.1838261315894261</v>
      </c>
      <c r="T7" s="60" t="str">
        <f t="shared" si="21"/>
        <v>Varekost mat</v>
      </c>
      <c r="U7" s="48">
        <f t="shared" si="22"/>
        <v>0.29565152403764206</v>
      </c>
      <c r="W7" s="11">
        <v>3100</v>
      </c>
      <c r="X7" s="11" t="s">
        <v>168</v>
      </c>
      <c r="Y7" s="11" t="s">
        <v>309</v>
      </c>
      <c r="Z7" s="64"/>
      <c r="AA7" s="11"/>
      <c r="AB7" s="57" t="str">
        <f t="shared" si="1"/>
        <v>Losji</v>
      </c>
      <c r="AC7" s="57" t="str">
        <f t="shared" si="2"/>
        <v>Inntekter</v>
      </c>
      <c r="AD7" s="57" t="str">
        <f t="shared" si="3"/>
        <v>Inntekt</v>
      </c>
      <c r="AE7" s="60" t="str">
        <f t="shared" si="4"/>
        <v/>
      </c>
      <c r="AF7" s="61" t="str">
        <f t="shared" si="5"/>
        <v/>
      </c>
      <c r="AG7" s="48">
        <f t="shared" si="6"/>
        <v>1</v>
      </c>
      <c r="AI7" s="11">
        <v>2023</v>
      </c>
      <c r="AJ7" s="11">
        <v>5</v>
      </c>
      <c r="AK7" s="11">
        <v>3000</v>
      </c>
      <c r="AL7" s="63">
        <v>-79664</v>
      </c>
      <c r="AM7" s="46" t="str">
        <f t="shared" si="7"/>
        <v>Salg mat 25%</v>
      </c>
      <c r="AN7" s="46" t="str">
        <f t="shared" si="8"/>
        <v>Salg mat og drikke</v>
      </c>
      <c r="AO7" s="46" t="str">
        <f t="shared" si="9"/>
        <v>Inntekter</v>
      </c>
      <c r="AP7" s="46" t="str">
        <f t="shared" si="10"/>
        <v>Inntekt</v>
      </c>
      <c r="AQ7" s="46">
        <f t="shared" si="11"/>
        <v>2</v>
      </c>
      <c r="AR7" s="46">
        <f t="shared" si="12"/>
        <v>79664</v>
      </c>
      <c r="AS7" s="48">
        <f t="shared" si="13"/>
        <v>1</v>
      </c>
      <c r="AT7" s="46">
        <f t="shared" si="23"/>
        <v>79664</v>
      </c>
      <c r="AU7" s="46">
        <f t="shared" si="14"/>
        <v>3578</v>
      </c>
      <c r="AV7" s="46">
        <f t="shared" si="15"/>
        <v>1816.85</v>
      </c>
      <c r="AW7" s="46">
        <f t="shared" si="24"/>
        <v>1</v>
      </c>
      <c r="AX7" s="47">
        <f t="shared" si="16"/>
        <v>79664</v>
      </c>
      <c r="AY7" s="47">
        <f t="shared" si="25"/>
        <v>79664</v>
      </c>
      <c r="BA7" s="11">
        <v>2023</v>
      </c>
      <c r="BB7" s="11">
        <v>5</v>
      </c>
      <c r="BC7" s="63">
        <v>3578</v>
      </c>
      <c r="BD7" s="63">
        <v>1816.85</v>
      </c>
    </row>
    <row r="8" spans="1:56" x14ac:dyDescent="0.35">
      <c r="E8" s="11" t="s">
        <v>293</v>
      </c>
      <c r="F8" s="11" t="s">
        <v>333</v>
      </c>
      <c r="G8" s="11">
        <v>-1</v>
      </c>
      <c r="H8" s="64"/>
      <c r="I8" s="11"/>
      <c r="J8" s="48" t="str">
        <f t="shared" si="0"/>
        <v/>
      </c>
      <c r="K8" s="48" t="str">
        <f t="shared" si="17"/>
        <v/>
      </c>
      <c r="L8" s="48">
        <f t="shared" si="18"/>
        <v>1</v>
      </c>
      <c r="N8" s="47" t="str">
        <f t="shared" si="19"/>
        <v>Varekost - Varekost drikke</v>
      </c>
      <c r="O8" s="11" t="s">
        <v>186</v>
      </c>
      <c r="P8" s="11" t="s">
        <v>182</v>
      </c>
      <c r="Q8" s="65">
        <v>0.04</v>
      </c>
      <c r="R8" s="11" t="s">
        <v>163</v>
      </c>
      <c r="S8" s="60">
        <f t="shared" si="20"/>
        <v>7.2429232107587282E-2</v>
      </c>
      <c r="T8" s="60" t="str">
        <f t="shared" si="21"/>
        <v>Varekost drikke</v>
      </c>
      <c r="U8" s="48">
        <f t="shared" si="22"/>
        <v>0.55226320694085917</v>
      </c>
      <c r="W8" s="11">
        <v>3101</v>
      </c>
      <c r="X8" s="11" t="s">
        <v>170</v>
      </c>
      <c r="Y8" s="11" t="s">
        <v>309</v>
      </c>
      <c r="Z8" s="64">
        <v>0.04</v>
      </c>
      <c r="AA8" s="11">
        <v>3100</v>
      </c>
      <c r="AB8" s="57" t="str">
        <f t="shared" si="1"/>
        <v>Losji</v>
      </c>
      <c r="AC8" s="57" t="str">
        <f t="shared" si="2"/>
        <v>Inntekter</v>
      </c>
      <c r="AD8" s="57" t="str">
        <f t="shared" si="3"/>
        <v>Inntekt</v>
      </c>
      <c r="AE8" s="60">
        <f t="shared" si="4"/>
        <v>6.4142607545061431E-2</v>
      </c>
      <c r="AF8" s="61">
        <f t="shared" si="5"/>
        <v>3101</v>
      </c>
      <c r="AG8" s="48">
        <f t="shared" si="6"/>
        <v>0.6236104444600139</v>
      </c>
      <c r="AI8" s="11">
        <v>2023</v>
      </c>
      <c r="AJ8" s="11">
        <v>6</v>
      </c>
      <c r="AK8" s="11">
        <v>3000</v>
      </c>
      <c r="AL8" s="63">
        <v>-89280</v>
      </c>
      <c r="AM8" s="46" t="str">
        <f t="shared" si="7"/>
        <v>Salg mat 25%</v>
      </c>
      <c r="AN8" s="46" t="str">
        <f t="shared" si="8"/>
        <v>Salg mat og drikke</v>
      </c>
      <c r="AO8" s="46" t="str">
        <f t="shared" si="9"/>
        <v>Inntekter</v>
      </c>
      <c r="AP8" s="46" t="str">
        <f t="shared" si="10"/>
        <v>Inntekt</v>
      </c>
      <c r="AQ8" s="46">
        <f t="shared" si="11"/>
        <v>2</v>
      </c>
      <c r="AR8" s="46">
        <f t="shared" si="12"/>
        <v>89280</v>
      </c>
      <c r="AS8" s="48">
        <f t="shared" si="13"/>
        <v>1</v>
      </c>
      <c r="AT8" s="46">
        <f t="shared" si="23"/>
        <v>89280</v>
      </c>
      <c r="AU8" s="46">
        <f t="shared" si="14"/>
        <v>3708</v>
      </c>
      <c r="AV8" s="46">
        <f t="shared" si="15"/>
        <v>1858.8330000000001</v>
      </c>
      <c r="AW8" s="46">
        <f t="shared" si="24"/>
        <v>1</v>
      </c>
      <c r="AX8" s="47">
        <f t="shared" si="16"/>
        <v>89280</v>
      </c>
      <c r="AY8" s="47">
        <f t="shared" si="25"/>
        <v>89280</v>
      </c>
      <c r="BA8" s="11">
        <v>2023</v>
      </c>
      <c r="BB8" s="11">
        <v>6</v>
      </c>
      <c r="BC8" s="63">
        <v>3708</v>
      </c>
      <c r="BD8" s="63">
        <v>1858.8330000000001</v>
      </c>
    </row>
    <row r="9" spans="1:56" x14ac:dyDescent="0.35">
      <c r="E9" s="11" t="s">
        <v>336</v>
      </c>
      <c r="F9" s="11" t="s">
        <v>333</v>
      </c>
      <c r="G9" s="11">
        <v>-1</v>
      </c>
      <c r="H9" s="64"/>
      <c r="I9" s="11"/>
      <c r="J9" s="48" t="str">
        <f t="shared" si="0"/>
        <v/>
      </c>
      <c r="K9" s="48" t="str">
        <f t="shared" si="17"/>
        <v/>
      </c>
      <c r="L9" s="48">
        <f t="shared" si="18"/>
        <v>1</v>
      </c>
      <c r="N9" s="47" t="str">
        <f t="shared" si="19"/>
        <v>Varekost - Varekost annet</v>
      </c>
      <c r="O9" s="11" t="s">
        <v>188</v>
      </c>
      <c r="P9" s="11" t="s">
        <v>182</v>
      </c>
      <c r="Q9" s="65"/>
      <c r="R9" s="11"/>
      <c r="S9" s="60" t="str">
        <f t="shared" si="20"/>
        <v/>
      </c>
      <c r="T9" s="60" t="str">
        <f t="shared" si="21"/>
        <v/>
      </c>
      <c r="U9" s="48">
        <f t="shared" si="22"/>
        <v>1</v>
      </c>
      <c r="W9" s="11">
        <v>3180</v>
      </c>
      <c r="X9" s="11" t="s">
        <v>171</v>
      </c>
      <c r="Y9" s="11" t="s">
        <v>308</v>
      </c>
      <c r="Z9" s="64"/>
      <c r="AA9" s="11"/>
      <c r="AB9" s="57" t="str">
        <f t="shared" si="1"/>
        <v>Salg annet</v>
      </c>
      <c r="AC9" s="57" t="str">
        <f t="shared" si="2"/>
        <v>Inntekter</v>
      </c>
      <c r="AD9" s="57" t="str">
        <f t="shared" si="3"/>
        <v>Inntekt</v>
      </c>
      <c r="AE9" s="60" t="str">
        <f t="shared" si="4"/>
        <v/>
      </c>
      <c r="AF9" s="61" t="str">
        <f t="shared" si="5"/>
        <v/>
      </c>
      <c r="AG9" s="48">
        <f t="shared" si="6"/>
        <v>1</v>
      </c>
      <c r="AI9" s="11">
        <v>2023</v>
      </c>
      <c r="AJ9" s="11">
        <v>7</v>
      </c>
      <c r="AK9" s="11">
        <v>3000</v>
      </c>
      <c r="AL9" s="63">
        <v>-72067.199999999997</v>
      </c>
      <c r="AM9" s="46" t="str">
        <f t="shared" si="7"/>
        <v>Salg mat 25%</v>
      </c>
      <c r="AN9" s="46" t="str">
        <f t="shared" si="8"/>
        <v>Salg mat og drikke</v>
      </c>
      <c r="AO9" s="46" t="str">
        <f t="shared" si="9"/>
        <v>Inntekter</v>
      </c>
      <c r="AP9" s="46" t="str">
        <f t="shared" si="10"/>
        <v>Inntekt</v>
      </c>
      <c r="AQ9" s="46">
        <f t="shared" si="11"/>
        <v>2</v>
      </c>
      <c r="AR9" s="46">
        <f t="shared" si="12"/>
        <v>72067.199999999997</v>
      </c>
      <c r="AS9" s="48">
        <f t="shared" si="13"/>
        <v>1</v>
      </c>
      <c r="AT9" s="46">
        <f t="shared" si="23"/>
        <v>72067.199999999997</v>
      </c>
      <c r="AU9" s="46">
        <f t="shared" si="14"/>
        <v>3431</v>
      </c>
      <c r="AV9" s="46">
        <f t="shared" si="15"/>
        <v>1813.0340000000001</v>
      </c>
      <c r="AW9" s="46">
        <f t="shared" si="24"/>
        <v>1</v>
      </c>
      <c r="AX9" s="47">
        <f t="shared" si="16"/>
        <v>72067.199999999997</v>
      </c>
      <c r="AY9" s="47">
        <f t="shared" si="25"/>
        <v>72067.199999999997</v>
      </c>
      <c r="BA9" s="11">
        <v>2023</v>
      </c>
      <c r="BB9" s="11">
        <v>7</v>
      </c>
      <c r="BC9" s="63">
        <v>3431</v>
      </c>
      <c r="BD9" s="63">
        <v>1813.0340000000001</v>
      </c>
    </row>
    <row r="10" spans="1:56" x14ac:dyDescent="0.35">
      <c r="E10" s="11" t="s">
        <v>226</v>
      </c>
      <c r="F10" s="11" t="s">
        <v>333</v>
      </c>
      <c r="G10" s="11">
        <v>-1</v>
      </c>
      <c r="H10" s="64"/>
      <c r="I10" s="11"/>
      <c r="J10" s="48" t="str">
        <f t="shared" si="0"/>
        <v/>
      </c>
      <c r="K10" s="48" t="str">
        <f t="shared" si="17"/>
        <v/>
      </c>
      <c r="L10" s="48">
        <f t="shared" si="18"/>
        <v>1</v>
      </c>
      <c r="N10" s="47" t="str">
        <f t="shared" si="19"/>
        <v>Personalkost - Lønn</v>
      </c>
      <c r="O10" s="11" t="s">
        <v>194</v>
      </c>
      <c r="P10" s="11" t="s">
        <v>193</v>
      </c>
      <c r="Q10" s="65"/>
      <c r="R10" s="11"/>
      <c r="S10" s="60" t="str">
        <f t="shared" si="20"/>
        <v/>
      </c>
      <c r="T10" s="60" t="str">
        <f t="shared" si="21"/>
        <v/>
      </c>
      <c r="U10" s="48">
        <f t="shared" si="22"/>
        <v>1</v>
      </c>
      <c r="W10" s="11">
        <v>3199</v>
      </c>
      <c r="X10" s="11" t="s">
        <v>172</v>
      </c>
      <c r="Y10" s="11" t="s">
        <v>309</v>
      </c>
      <c r="Z10" s="64"/>
      <c r="AA10" s="11"/>
      <c r="AB10" s="57" t="str">
        <f t="shared" si="1"/>
        <v>Losji</v>
      </c>
      <c r="AC10" s="57" t="str">
        <f t="shared" si="2"/>
        <v>Inntekter</v>
      </c>
      <c r="AD10" s="57" t="str">
        <f t="shared" si="3"/>
        <v>Inntekt</v>
      </c>
      <c r="AE10" s="60" t="str">
        <f t="shared" si="4"/>
        <v/>
      </c>
      <c r="AF10" s="61" t="str">
        <f t="shared" si="5"/>
        <v/>
      </c>
      <c r="AG10" s="48">
        <f t="shared" si="6"/>
        <v>1</v>
      </c>
      <c r="AI10" s="11">
        <v>2023</v>
      </c>
      <c r="AJ10" s="11">
        <v>8</v>
      </c>
      <c r="AK10" s="11">
        <v>3000</v>
      </c>
      <c r="AL10" s="63">
        <v>-100596</v>
      </c>
      <c r="AM10" s="46" t="str">
        <f t="shared" si="7"/>
        <v>Salg mat 25%</v>
      </c>
      <c r="AN10" s="46" t="str">
        <f t="shared" si="8"/>
        <v>Salg mat og drikke</v>
      </c>
      <c r="AO10" s="46" t="str">
        <f t="shared" si="9"/>
        <v>Inntekter</v>
      </c>
      <c r="AP10" s="46" t="str">
        <f t="shared" si="10"/>
        <v>Inntekt</v>
      </c>
      <c r="AQ10" s="46">
        <f t="shared" si="11"/>
        <v>2</v>
      </c>
      <c r="AR10" s="46">
        <f t="shared" si="12"/>
        <v>100596</v>
      </c>
      <c r="AS10" s="48">
        <f t="shared" si="13"/>
        <v>1</v>
      </c>
      <c r="AT10" s="46">
        <f t="shared" si="23"/>
        <v>100596</v>
      </c>
      <c r="AU10" s="46">
        <f t="shared" si="14"/>
        <v>4323</v>
      </c>
      <c r="AV10" s="46">
        <f t="shared" si="15"/>
        <v>1943.6659999999999</v>
      </c>
      <c r="AW10" s="46">
        <f t="shared" si="24"/>
        <v>1</v>
      </c>
      <c r="AX10" s="47">
        <f t="shared" si="16"/>
        <v>100596</v>
      </c>
      <c r="AY10" s="47">
        <f t="shared" si="25"/>
        <v>100596</v>
      </c>
      <c r="BA10" s="11">
        <v>2023</v>
      </c>
      <c r="BB10" s="11">
        <v>8</v>
      </c>
      <c r="BC10" s="63">
        <v>4323</v>
      </c>
      <c r="BD10" s="63">
        <v>1943.6659999999999</v>
      </c>
    </row>
    <row r="11" spans="1:56" x14ac:dyDescent="0.35">
      <c r="E11" s="11"/>
      <c r="F11" s="11"/>
      <c r="G11" s="11"/>
      <c r="H11" s="64"/>
      <c r="I11" s="11"/>
      <c r="J11" s="48" t="str">
        <f t="shared" si="0"/>
        <v/>
      </c>
      <c r="K11" s="48" t="str">
        <f t="shared" si="17"/>
        <v/>
      </c>
      <c r="L11" s="48">
        <f t="shared" si="18"/>
        <v>1</v>
      </c>
      <c r="N11" s="47" t="str">
        <f t="shared" si="19"/>
        <v>Personalkost - Sosiale avgifter</v>
      </c>
      <c r="O11" s="11" t="s">
        <v>203</v>
      </c>
      <c r="P11" s="11" t="s">
        <v>193</v>
      </c>
      <c r="Q11" s="65">
        <v>0.14000000000000001</v>
      </c>
      <c r="R11" s="11" t="s">
        <v>194</v>
      </c>
      <c r="S11" s="60">
        <f t="shared" si="20"/>
        <v>0.14232003163462667</v>
      </c>
      <c r="T11" s="60" t="str">
        <f t="shared" si="21"/>
        <v>Sosiale avgifter</v>
      </c>
      <c r="U11" s="48">
        <f t="shared" si="22"/>
        <v>0.98369848848415942</v>
      </c>
      <c r="W11" s="11">
        <v>3301</v>
      </c>
      <c r="X11" s="11" t="s">
        <v>173</v>
      </c>
      <c r="Y11" s="11" t="s">
        <v>308</v>
      </c>
      <c r="Z11" s="64"/>
      <c r="AA11" s="11"/>
      <c r="AB11" s="57" t="str">
        <f t="shared" si="1"/>
        <v>Salg annet</v>
      </c>
      <c r="AC11" s="57" t="str">
        <f t="shared" si="2"/>
        <v>Inntekter</v>
      </c>
      <c r="AD11" s="57" t="str">
        <f t="shared" si="3"/>
        <v>Inntekt</v>
      </c>
      <c r="AE11" s="60" t="str">
        <f t="shared" si="4"/>
        <v/>
      </c>
      <c r="AF11" s="61" t="str">
        <f t="shared" si="5"/>
        <v/>
      </c>
      <c r="AG11" s="48">
        <f t="shared" si="6"/>
        <v>1</v>
      </c>
      <c r="AI11" s="11">
        <v>2023</v>
      </c>
      <c r="AJ11" s="11">
        <v>9</v>
      </c>
      <c r="AK11" s="11">
        <v>3000</v>
      </c>
      <c r="AL11" s="63">
        <v>-81564.800000000003</v>
      </c>
      <c r="AM11" s="46" t="str">
        <f t="shared" si="7"/>
        <v>Salg mat 25%</v>
      </c>
      <c r="AN11" s="46" t="str">
        <f t="shared" si="8"/>
        <v>Salg mat og drikke</v>
      </c>
      <c r="AO11" s="46" t="str">
        <f t="shared" si="9"/>
        <v>Inntekter</v>
      </c>
      <c r="AP11" s="46" t="str">
        <f t="shared" si="10"/>
        <v>Inntekt</v>
      </c>
      <c r="AQ11" s="46">
        <f t="shared" si="11"/>
        <v>2</v>
      </c>
      <c r="AR11" s="46">
        <f t="shared" si="12"/>
        <v>81564.800000000003</v>
      </c>
      <c r="AS11" s="48">
        <f t="shared" si="13"/>
        <v>1</v>
      </c>
      <c r="AT11" s="46">
        <f t="shared" si="23"/>
        <v>81564.800000000003</v>
      </c>
      <c r="AU11" s="46">
        <f t="shared" si="14"/>
        <v>3531</v>
      </c>
      <c r="AV11" s="46">
        <f t="shared" si="15"/>
        <v>1846.634</v>
      </c>
      <c r="AW11" s="46">
        <f t="shared" si="24"/>
        <v>1</v>
      </c>
      <c r="AX11" s="47">
        <f t="shared" si="16"/>
        <v>81564.800000000003</v>
      </c>
      <c r="AY11" s="47">
        <f t="shared" si="25"/>
        <v>81564.800000000003</v>
      </c>
      <c r="BA11" s="11">
        <v>2023</v>
      </c>
      <c r="BB11" s="11">
        <v>9</v>
      </c>
      <c r="BC11" s="63">
        <v>3531</v>
      </c>
      <c r="BD11" s="63">
        <v>1846.634</v>
      </c>
    </row>
    <row r="12" spans="1:56" x14ac:dyDescent="0.35">
      <c r="E12" s="11"/>
      <c r="F12" s="11"/>
      <c r="G12" s="11"/>
      <c r="H12" s="64"/>
      <c r="I12" s="11"/>
      <c r="J12" s="48" t="str">
        <f t="shared" si="0"/>
        <v/>
      </c>
      <c r="K12" s="48" t="str">
        <f t="shared" si="17"/>
        <v/>
      </c>
      <c r="L12" s="48">
        <f t="shared" si="18"/>
        <v>1</v>
      </c>
      <c r="N12" s="47" t="str">
        <f t="shared" si="19"/>
        <v>Personalkost - Andre personalkostnader</v>
      </c>
      <c r="O12" s="11" t="s">
        <v>201</v>
      </c>
      <c r="P12" s="11" t="s">
        <v>193</v>
      </c>
      <c r="Q12" s="65">
        <v>0.03</v>
      </c>
      <c r="R12" s="11" t="s">
        <v>194</v>
      </c>
      <c r="S12" s="60">
        <f t="shared" si="20"/>
        <v>5.6246053641937681E-2</v>
      </c>
      <c r="T12" s="60" t="str">
        <f t="shared" si="21"/>
        <v>Andre personalkostnader</v>
      </c>
      <c r="U12" s="48">
        <f t="shared" si="22"/>
        <v>0.53337075327950945</v>
      </c>
      <c r="W12" s="11">
        <v>3800</v>
      </c>
      <c r="X12" s="11" t="s">
        <v>174</v>
      </c>
      <c r="Y12" s="11" t="s">
        <v>307</v>
      </c>
      <c r="Z12" s="64"/>
      <c r="AA12" s="11"/>
      <c r="AB12" s="57" t="str">
        <f t="shared" si="1"/>
        <v>Salg mat og drikke</v>
      </c>
      <c r="AC12" s="57" t="str">
        <f t="shared" si="2"/>
        <v>Inntekter</v>
      </c>
      <c r="AD12" s="57" t="str">
        <f t="shared" si="3"/>
        <v>Inntekt</v>
      </c>
      <c r="AE12" s="60" t="str">
        <f t="shared" si="4"/>
        <v/>
      </c>
      <c r="AF12" s="61" t="str">
        <f t="shared" si="5"/>
        <v/>
      </c>
      <c r="AG12" s="48">
        <f t="shared" si="6"/>
        <v>1</v>
      </c>
      <c r="AI12" s="11">
        <v>2023</v>
      </c>
      <c r="AJ12" s="11">
        <v>10</v>
      </c>
      <c r="AK12" s="11">
        <v>3000</v>
      </c>
      <c r="AL12" s="63">
        <v>-127120.8</v>
      </c>
      <c r="AM12" s="46" t="str">
        <f t="shared" si="7"/>
        <v>Salg mat 25%</v>
      </c>
      <c r="AN12" s="46" t="str">
        <f t="shared" si="8"/>
        <v>Salg mat og drikke</v>
      </c>
      <c r="AO12" s="46" t="str">
        <f t="shared" si="9"/>
        <v>Inntekter</v>
      </c>
      <c r="AP12" s="46" t="str">
        <f t="shared" si="10"/>
        <v>Inntekt</v>
      </c>
      <c r="AQ12" s="46">
        <f t="shared" si="11"/>
        <v>2</v>
      </c>
      <c r="AR12" s="46">
        <f t="shared" si="12"/>
        <v>127120.8</v>
      </c>
      <c r="AS12" s="48">
        <f t="shared" si="13"/>
        <v>1</v>
      </c>
      <c r="AT12" s="46">
        <f t="shared" si="23"/>
        <v>127120.8</v>
      </c>
      <c r="AU12" s="46">
        <f t="shared" si="14"/>
        <v>3338</v>
      </c>
      <c r="AV12" s="46">
        <f t="shared" si="15"/>
        <v>1851.3</v>
      </c>
      <c r="AW12" s="46">
        <f t="shared" si="24"/>
        <v>1</v>
      </c>
      <c r="AX12" s="47">
        <f t="shared" si="16"/>
        <v>127120.8</v>
      </c>
      <c r="AY12" s="47">
        <f t="shared" si="25"/>
        <v>127120.8</v>
      </c>
      <c r="BA12" s="11">
        <v>2023</v>
      </c>
      <c r="BB12" s="11">
        <v>10</v>
      </c>
      <c r="BC12" s="63">
        <v>3338</v>
      </c>
      <c r="BD12" s="63">
        <v>1851.3</v>
      </c>
    </row>
    <row r="13" spans="1:56" x14ac:dyDescent="0.35">
      <c r="E13" s="11"/>
      <c r="F13" s="11"/>
      <c r="G13" s="11"/>
      <c r="H13" s="64"/>
      <c r="I13" s="11"/>
      <c r="J13" s="48" t="str">
        <f t="shared" si="0"/>
        <v/>
      </c>
      <c r="K13" s="48" t="str">
        <f t="shared" si="17"/>
        <v/>
      </c>
      <c r="L13" s="48">
        <f t="shared" si="18"/>
        <v>1</v>
      </c>
      <c r="N13" s="47" t="str">
        <f t="shared" si="19"/>
        <v>Driftsutgifter - Administrasjonskostnader</v>
      </c>
      <c r="O13" s="11" t="s">
        <v>220</v>
      </c>
      <c r="P13" s="11" t="s">
        <v>219</v>
      </c>
      <c r="Q13" s="65"/>
      <c r="R13" s="11"/>
      <c r="S13" s="60" t="str">
        <f t="shared" si="20"/>
        <v/>
      </c>
      <c r="T13" s="60" t="str">
        <f t="shared" si="21"/>
        <v/>
      </c>
      <c r="U13" s="48">
        <f t="shared" si="22"/>
        <v>1</v>
      </c>
      <c r="W13" s="11">
        <v>3860</v>
      </c>
      <c r="X13" s="11" t="s">
        <v>175</v>
      </c>
      <c r="Y13" s="11" t="s">
        <v>309</v>
      </c>
      <c r="Z13" s="64"/>
      <c r="AA13" s="11"/>
      <c r="AB13" s="57" t="str">
        <f t="shared" si="1"/>
        <v>Losji</v>
      </c>
      <c r="AC13" s="57" t="str">
        <f t="shared" si="2"/>
        <v>Inntekter</v>
      </c>
      <c r="AD13" s="57" t="str">
        <f t="shared" si="3"/>
        <v>Inntekt</v>
      </c>
      <c r="AE13" s="60" t="str">
        <f t="shared" si="4"/>
        <v/>
      </c>
      <c r="AF13" s="61" t="str">
        <f t="shared" si="5"/>
        <v/>
      </c>
      <c r="AG13" s="48">
        <f t="shared" si="6"/>
        <v>1</v>
      </c>
      <c r="AI13" s="11">
        <v>2023</v>
      </c>
      <c r="AJ13" s="11">
        <v>11</v>
      </c>
      <c r="AK13" s="11">
        <v>3000</v>
      </c>
      <c r="AL13" s="63">
        <v>-84307.199999999997</v>
      </c>
      <c r="AM13" s="46" t="str">
        <f t="shared" si="7"/>
        <v>Salg mat 25%</v>
      </c>
      <c r="AN13" s="46" t="str">
        <f t="shared" si="8"/>
        <v>Salg mat og drikke</v>
      </c>
      <c r="AO13" s="46" t="str">
        <f t="shared" si="9"/>
        <v>Inntekter</v>
      </c>
      <c r="AP13" s="46" t="str">
        <f t="shared" si="10"/>
        <v>Inntekt</v>
      </c>
      <c r="AQ13" s="46">
        <f t="shared" si="11"/>
        <v>2</v>
      </c>
      <c r="AR13" s="46">
        <f t="shared" si="12"/>
        <v>84307.199999999997</v>
      </c>
      <c r="AS13" s="48">
        <f t="shared" si="13"/>
        <v>1</v>
      </c>
      <c r="AT13" s="46">
        <f t="shared" si="23"/>
        <v>84307.199999999997</v>
      </c>
      <c r="AU13" s="46">
        <f t="shared" si="14"/>
        <v>3267</v>
      </c>
      <c r="AV13" s="46">
        <f t="shared" si="15"/>
        <v>1752.55</v>
      </c>
      <c r="AW13" s="46">
        <f t="shared" si="24"/>
        <v>1</v>
      </c>
      <c r="AX13" s="47">
        <f t="shared" si="16"/>
        <v>84307.199999999997</v>
      </c>
      <c r="AY13" s="47">
        <f t="shared" si="25"/>
        <v>84307.199999999997</v>
      </c>
      <c r="BA13" s="11">
        <v>2023</v>
      </c>
      <c r="BB13" s="11">
        <v>11</v>
      </c>
      <c r="BC13" s="63">
        <v>3267</v>
      </c>
      <c r="BD13" s="63">
        <v>1752.55</v>
      </c>
    </row>
    <row r="14" spans="1:56" x14ac:dyDescent="0.35">
      <c r="E14" s="11"/>
      <c r="F14" s="11"/>
      <c r="G14" s="11"/>
      <c r="H14" s="64"/>
      <c r="I14" s="11"/>
      <c r="J14" s="48" t="str">
        <f t="shared" si="0"/>
        <v/>
      </c>
      <c r="K14" s="48" t="str">
        <f t="shared" si="17"/>
        <v/>
      </c>
      <c r="L14" s="48">
        <f t="shared" si="18"/>
        <v>1</v>
      </c>
      <c r="N14" s="47" t="str">
        <f t="shared" si="19"/>
        <v>Driftsutgifter - Avg./lisenser/gebyrer</v>
      </c>
      <c r="O14" s="11" t="s">
        <v>224</v>
      </c>
      <c r="P14" s="11" t="s">
        <v>219</v>
      </c>
      <c r="Q14" s="65">
        <v>0.01</v>
      </c>
      <c r="R14" s="11" t="s">
        <v>169</v>
      </c>
      <c r="S14" s="60">
        <f t="shared" si="20"/>
        <v>1.6468105960453915E-2</v>
      </c>
      <c r="T14" s="60" t="str">
        <f t="shared" si="21"/>
        <v>Avg./lisenser/gebyrer</v>
      </c>
      <c r="U14" s="48">
        <f t="shared" si="22"/>
        <v>0.60723437315825768</v>
      </c>
      <c r="W14" s="11">
        <v>3861</v>
      </c>
      <c r="X14" s="11" t="s">
        <v>176</v>
      </c>
      <c r="Y14" s="11" t="s">
        <v>309</v>
      </c>
      <c r="Z14" s="64"/>
      <c r="AA14" s="11"/>
      <c r="AB14" s="57" t="str">
        <f t="shared" si="1"/>
        <v>Losji</v>
      </c>
      <c r="AC14" s="57" t="str">
        <f t="shared" si="2"/>
        <v>Inntekter</v>
      </c>
      <c r="AD14" s="57" t="str">
        <f t="shared" si="3"/>
        <v>Inntekt</v>
      </c>
      <c r="AE14" s="60" t="str">
        <f t="shared" si="4"/>
        <v/>
      </c>
      <c r="AF14" s="61" t="str">
        <f t="shared" si="5"/>
        <v/>
      </c>
      <c r="AG14" s="48">
        <f t="shared" si="6"/>
        <v>1</v>
      </c>
      <c r="AI14" s="11">
        <v>2023</v>
      </c>
      <c r="AJ14" s="11">
        <v>12</v>
      </c>
      <c r="AK14" s="11">
        <v>3000</v>
      </c>
      <c r="AL14" s="63">
        <v>-39816.400000000001</v>
      </c>
      <c r="AM14" s="46" t="str">
        <f t="shared" si="7"/>
        <v>Salg mat 25%</v>
      </c>
      <c r="AN14" s="46" t="str">
        <f t="shared" si="8"/>
        <v>Salg mat og drikke</v>
      </c>
      <c r="AO14" s="46" t="str">
        <f t="shared" si="9"/>
        <v>Inntekter</v>
      </c>
      <c r="AP14" s="46" t="str">
        <f t="shared" si="10"/>
        <v>Inntekt</v>
      </c>
      <c r="AQ14" s="46">
        <f t="shared" si="11"/>
        <v>2</v>
      </c>
      <c r="AR14" s="46">
        <f t="shared" si="12"/>
        <v>39816.400000000001</v>
      </c>
      <c r="AS14" s="48">
        <f t="shared" si="13"/>
        <v>1</v>
      </c>
      <c r="AT14" s="46">
        <f t="shared" si="23"/>
        <v>39816.400000000001</v>
      </c>
      <c r="AU14" s="46">
        <f t="shared" si="14"/>
        <v>2003</v>
      </c>
      <c r="AV14" s="46">
        <f t="shared" si="15"/>
        <v>1365.15</v>
      </c>
      <c r="AW14" s="46">
        <f t="shared" si="24"/>
        <v>1</v>
      </c>
      <c r="AX14" s="47">
        <f t="shared" si="16"/>
        <v>39816.400000000001</v>
      </c>
      <c r="AY14" s="47">
        <f t="shared" si="25"/>
        <v>39816.400000000001</v>
      </c>
      <c r="BA14" s="11">
        <v>2023</v>
      </c>
      <c r="BB14" s="11">
        <v>12</v>
      </c>
      <c r="BC14" s="63">
        <v>2003</v>
      </c>
      <c r="BD14" s="63">
        <v>1365.15</v>
      </c>
    </row>
    <row r="15" spans="1:56" x14ac:dyDescent="0.35">
      <c r="E15" s="11"/>
      <c r="F15" s="11"/>
      <c r="G15" s="11"/>
      <c r="H15" s="64"/>
      <c r="I15" s="11"/>
      <c r="J15" s="48" t="str">
        <f t="shared" si="0"/>
        <v/>
      </c>
      <c r="K15" s="48" t="str">
        <f t="shared" si="17"/>
        <v/>
      </c>
      <c r="L15" s="48">
        <f t="shared" si="18"/>
        <v>1</v>
      </c>
      <c r="N15" s="47" t="str">
        <f t="shared" si="19"/>
        <v>Driftsutgifter - Driftsmatriell</v>
      </c>
      <c r="O15" s="11" t="s">
        <v>231</v>
      </c>
      <c r="P15" s="11" t="s">
        <v>219</v>
      </c>
      <c r="Q15" s="65"/>
      <c r="R15" s="11"/>
      <c r="S15" s="60" t="str">
        <f t="shared" si="20"/>
        <v/>
      </c>
      <c r="T15" s="60" t="str">
        <f t="shared" si="21"/>
        <v/>
      </c>
      <c r="U15" s="48">
        <f t="shared" si="22"/>
        <v>1</v>
      </c>
      <c r="W15" s="11">
        <v>3900</v>
      </c>
      <c r="X15" s="11" t="s">
        <v>177</v>
      </c>
      <c r="Y15" s="11" t="s">
        <v>308</v>
      </c>
      <c r="Z15" s="64"/>
      <c r="AA15" s="11"/>
      <c r="AB15" s="57" t="str">
        <f t="shared" si="1"/>
        <v>Salg annet</v>
      </c>
      <c r="AC15" s="57" t="str">
        <f t="shared" si="2"/>
        <v>Inntekter</v>
      </c>
      <c r="AD15" s="57" t="str">
        <f t="shared" si="3"/>
        <v>Inntekt</v>
      </c>
      <c r="AE15" s="60" t="str">
        <f t="shared" si="4"/>
        <v/>
      </c>
      <c r="AF15" s="61" t="str">
        <f t="shared" si="5"/>
        <v/>
      </c>
      <c r="AG15" s="48">
        <f t="shared" si="6"/>
        <v>1</v>
      </c>
      <c r="AI15" s="11">
        <v>2023</v>
      </c>
      <c r="AJ15" s="11">
        <v>1</v>
      </c>
      <c r="AK15" s="11">
        <v>3001</v>
      </c>
      <c r="AL15" s="63">
        <v>0</v>
      </c>
      <c r="AM15" s="46" t="str">
        <f t="shared" si="7"/>
        <v>Salg mat 15%</v>
      </c>
      <c r="AN15" s="46" t="str">
        <f t="shared" si="8"/>
        <v>Salg mat og drikke</v>
      </c>
      <c r="AO15" s="46" t="str">
        <f t="shared" si="9"/>
        <v>Inntekter</v>
      </c>
      <c r="AP15" s="46" t="str">
        <f t="shared" si="10"/>
        <v>Inntekt</v>
      </c>
      <c r="AQ15" s="46">
        <f t="shared" si="11"/>
        <v>2</v>
      </c>
      <c r="AR15" s="46">
        <f t="shared" si="12"/>
        <v>0</v>
      </c>
      <c r="AS15" s="48">
        <f t="shared" si="13"/>
        <v>1</v>
      </c>
      <c r="AT15" s="46">
        <f t="shared" si="23"/>
        <v>0</v>
      </c>
      <c r="AU15" s="46">
        <f t="shared" si="14"/>
        <v>2803</v>
      </c>
      <c r="AV15" s="46">
        <f t="shared" si="15"/>
        <v>1698.7</v>
      </c>
      <c r="AW15" s="46">
        <f t="shared" si="24"/>
        <v>1</v>
      </c>
      <c r="AX15" s="47">
        <f t="shared" si="16"/>
        <v>0</v>
      </c>
      <c r="AY15" s="47">
        <f t="shared" si="25"/>
        <v>0</v>
      </c>
      <c r="BA15" s="11"/>
      <c r="BB15" s="11"/>
      <c r="BC15" s="63"/>
      <c r="BD15" s="63"/>
    </row>
    <row r="16" spans="1:56" x14ac:dyDescent="0.35">
      <c r="E16" s="11"/>
      <c r="F16" s="11"/>
      <c r="G16" s="11"/>
      <c r="H16" s="64"/>
      <c r="I16" s="11"/>
      <c r="J16" s="48" t="str">
        <f t="shared" si="0"/>
        <v/>
      </c>
      <c r="K16" s="48" t="str">
        <f t="shared" si="17"/>
        <v/>
      </c>
      <c r="L16" s="48">
        <f t="shared" si="18"/>
        <v>1</v>
      </c>
      <c r="N16" s="47" t="str">
        <f t="shared" si="19"/>
        <v>Driftsutgifter - Eksterne honorarer</v>
      </c>
      <c r="O16" s="11" t="s">
        <v>262</v>
      </c>
      <c r="P16" s="11" t="s">
        <v>219</v>
      </c>
      <c r="Q16" s="65">
        <v>0.02</v>
      </c>
      <c r="R16" s="11" t="s">
        <v>169</v>
      </c>
      <c r="S16" s="60">
        <f t="shared" si="20"/>
        <v>3.7834447606995614E-2</v>
      </c>
      <c r="T16" s="60" t="str">
        <f t="shared" si="21"/>
        <v>Eksterne honorarer</v>
      </c>
      <c r="U16" s="48">
        <f t="shared" si="22"/>
        <v>0.52861879226438047</v>
      </c>
      <c r="W16" s="11">
        <v>3950</v>
      </c>
      <c r="X16" s="11" t="s">
        <v>178</v>
      </c>
      <c r="Y16" s="11" t="s">
        <v>305</v>
      </c>
      <c r="Z16" s="64"/>
      <c r="AA16" s="11"/>
      <c r="AB16" s="57" t="str">
        <f t="shared" si="1"/>
        <v>Provisjoner</v>
      </c>
      <c r="AC16" s="57" t="str">
        <f t="shared" si="2"/>
        <v>Provisjoner</v>
      </c>
      <c r="AD16" s="57" t="str">
        <f t="shared" si="3"/>
        <v>Kostnad</v>
      </c>
      <c r="AE16" s="60" t="str">
        <f t="shared" si="4"/>
        <v/>
      </c>
      <c r="AF16" s="61" t="str">
        <f t="shared" si="5"/>
        <v/>
      </c>
      <c r="AG16" s="48">
        <f t="shared" si="6"/>
        <v>1</v>
      </c>
      <c r="AI16" s="11">
        <v>2023</v>
      </c>
      <c r="AJ16" s="11">
        <v>2</v>
      </c>
      <c r="AK16" s="11">
        <v>3001</v>
      </c>
      <c r="AL16" s="63">
        <v>0</v>
      </c>
      <c r="AM16" s="46" t="str">
        <f t="shared" si="7"/>
        <v>Salg mat 15%</v>
      </c>
      <c r="AN16" s="46" t="str">
        <f t="shared" si="8"/>
        <v>Salg mat og drikke</v>
      </c>
      <c r="AO16" s="46" t="str">
        <f t="shared" si="9"/>
        <v>Inntekter</v>
      </c>
      <c r="AP16" s="46" t="str">
        <f t="shared" si="10"/>
        <v>Inntekt</v>
      </c>
      <c r="AQ16" s="46">
        <f t="shared" si="11"/>
        <v>2</v>
      </c>
      <c r="AR16" s="46">
        <f t="shared" si="12"/>
        <v>0</v>
      </c>
      <c r="AS16" s="48">
        <f t="shared" si="13"/>
        <v>1</v>
      </c>
      <c r="AT16" s="46">
        <f t="shared" si="23"/>
        <v>0</v>
      </c>
      <c r="AU16" s="46">
        <f t="shared" si="14"/>
        <v>2750</v>
      </c>
      <c r="AV16" s="46">
        <f t="shared" si="15"/>
        <v>1620.817</v>
      </c>
      <c r="AW16" s="46">
        <f t="shared" si="24"/>
        <v>1</v>
      </c>
      <c r="AX16" s="47">
        <f t="shared" si="16"/>
        <v>0</v>
      </c>
      <c r="AY16" s="47">
        <f t="shared" si="25"/>
        <v>0</v>
      </c>
      <c r="BA16" s="11"/>
      <c r="BB16" s="11"/>
      <c r="BC16" s="63"/>
      <c r="BD16" s="63"/>
    </row>
    <row r="17" spans="5:56" x14ac:dyDescent="0.35">
      <c r="E17" s="11"/>
      <c r="F17" s="11"/>
      <c r="G17" s="11"/>
      <c r="H17" s="64"/>
      <c r="I17" s="11"/>
      <c r="J17" s="48" t="str">
        <f t="shared" si="0"/>
        <v/>
      </c>
      <c r="K17" s="48" t="str">
        <f t="shared" si="17"/>
        <v/>
      </c>
      <c r="L17" s="48">
        <f t="shared" si="18"/>
        <v>1</v>
      </c>
      <c r="N17" s="47" t="str">
        <f t="shared" si="19"/>
        <v>Driftsutgifter - Energi</v>
      </c>
      <c r="O17" s="11" t="s">
        <v>222</v>
      </c>
      <c r="P17" s="11" t="s">
        <v>219</v>
      </c>
      <c r="Q17" s="65"/>
      <c r="R17" s="11"/>
      <c r="S17" s="60" t="str">
        <f t="shared" si="20"/>
        <v/>
      </c>
      <c r="T17" s="60" t="str">
        <f t="shared" si="21"/>
        <v/>
      </c>
      <c r="U17" s="48">
        <f t="shared" si="22"/>
        <v>1</v>
      </c>
      <c r="W17" s="11">
        <v>3960</v>
      </c>
      <c r="X17" s="11" t="s">
        <v>180</v>
      </c>
      <c r="Y17" s="11" t="s">
        <v>305</v>
      </c>
      <c r="Z17" s="64"/>
      <c r="AA17" s="11"/>
      <c r="AB17" s="57" t="str">
        <f t="shared" si="1"/>
        <v>Provisjoner</v>
      </c>
      <c r="AC17" s="57" t="str">
        <f t="shared" si="2"/>
        <v>Provisjoner</v>
      </c>
      <c r="AD17" s="57" t="str">
        <f t="shared" si="3"/>
        <v>Kostnad</v>
      </c>
      <c r="AE17" s="60" t="str">
        <f t="shared" si="4"/>
        <v/>
      </c>
      <c r="AF17" s="61" t="str">
        <f t="shared" si="5"/>
        <v/>
      </c>
      <c r="AG17" s="48">
        <f t="shared" si="6"/>
        <v>1</v>
      </c>
      <c r="AI17" s="11">
        <v>2023</v>
      </c>
      <c r="AJ17" s="11">
        <v>3</v>
      </c>
      <c r="AK17" s="11">
        <v>3001</v>
      </c>
      <c r="AL17" s="63">
        <v>-8748.48</v>
      </c>
      <c r="AM17" s="46" t="str">
        <f t="shared" si="7"/>
        <v>Salg mat 15%</v>
      </c>
      <c r="AN17" s="46" t="str">
        <f t="shared" si="8"/>
        <v>Salg mat og drikke</v>
      </c>
      <c r="AO17" s="46" t="str">
        <f t="shared" si="9"/>
        <v>Inntekter</v>
      </c>
      <c r="AP17" s="46" t="str">
        <f t="shared" si="10"/>
        <v>Inntekt</v>
      </c>
      <c r="AQ17" s="46">
        <f t="shared" si="11"/>
        <v>2</v>
      </c>
      <c r="AR17" s="46">
        <f t="shared" si="12"/>
        <v>8748.48</v>
      </c>
      <c r="AS17" s="48">
        <f t="shared" si="13"/>
        <v>1</v>
      </c>
      <c r="AT17" s="46">
        <f t="shared" si="23"/>
        <v>8748.48</v>
      </c>
      <c r="AU17" s="46">
        <f t="shared" si="14"/>
        <v>3043</v>
      </c>
      <c r="AV17" s="46">
        <f t="shared" si="15"/>
        <v>1839.2840000000001</v>
      </c>
      <c r="AW17" s="46">
        <f t="shared" si="24"/>
        <v>1</v>
      </c>
      <c r="AX17" s="47">
        <f t="shared" si="16"/>
        <v>8748.48</v>
      </c>
      <c r="AY17" s="47">
        <f t="shared" si="25"/>
        <v>8748.48</v>
      </c>
      <c r="BA17" s="11"/>
      <c r="BB17" s="11"/>
      <c r="BC17" s="63"/>
      <c r="BD17" s="63"/>
    </row>
    <row r="18" spans="5:56" x14ac:dyDescent="0.35">
      <c r="E18" s="11"/>
      <c r="F18" s="11"/>
      <c r="G18" s="11"/>
      <c r="H18" s="64"/>
      <c r="I18" s="11"/>
      <c r="J18" s="48" t="str">
        <f t="shared" si="0"/>
        <v/>
      </c>
      <c r="K18" s="48" t="str">
        <f t="shared" si="17"/>
        <v/>
      </c>
      <c r="L18" s="48">
        <f t="shared" si="18"/>
        <v>1</v>
      </c>
      <c r="N18" s="47" t="str">
        <f t="shared" si="19"/>
        <v>Driftsutgifter - IT kostnader</v>
      </c>
      <c r="O18" s="11" t="s">
        <v>254</v>
      </c>
      <c r="P18" s="11" t="s">
        <v>219</v>
      </c>
      <c r="Q18" s="65"/>
      <c r="R18" s="11"/>
      <c r="S18" s="60" t="str">
        <f t="shared" si="20"/>
        <v/>
      </c>
      <c r="T18" s="60" t="str">
        <f t="shared" si="21"/>
        <v/>
      </c>
      <c r="U18" s="48">
        <f t="shared" si="22"/>
        <v>1</v>
      </c>
      <c r="W18" s="11">
        <v>4000</v>
      </c>
      <c r="X18" s="11" t="s">
        <v>181</v>
      </c>
      <c r="Y18" s="11" t="s">
        <v>310</v>
      </c>
      <c r="Z18" s="64">
        <v>0.3</v>
      </c>
      <c r="AA18" s="11">
        <v>3000</v>
      </c>
      <c r="AB18" s="57" t="str">
        <f t="shared" si="1"/>
        <v>Varekost mat</v>
      </c>
      <c r="AC18" s="57" t="str">
        <f t="shared" si="2"/>
        <v>Varekost</v>
      </c>
      <c r="AD18" s="57" t="str">
        <f t="shared" si="3"/>
        <v>Kostnad</v>
      </c>
      <c r="AE18" s="60">
        <f t="shared" si="4"/>
        <v>1.0363103592151428</v>
      </c>
      <c r="AF18" s="61">
        <f t="shared" si="5"/>
        <v>4000</v>
      </c>
      <c r="AG18" s="48">
        <f t="shared" si="6"/>
        <v>0.28948856617356133</v>
      </c>
      <c r="AI18" s="11">
        <v>2023</v>
      </c>
      <c r="AJ18" s="11">
        <v>4</v>
      </c>
      <c r="AK18" s="11">
        <v>3001</v>
      </c>
      <c r="AL18" s="63">
        <v>0</v>
      </c>
      <c r="AM18" s="46" t="str">
        <f t="shared" si="7"/>
        <v>Salg mat 15%</v>
      </c>
      <c r="AN18" s="46" t="str">
        <f t="shared" si="8"/>
        <v>Salg mat og drikke</v>
      </c>
      <c r="AO18" s="46" t="str">
        <f t="shared" si="9"/>
        <v>Inntekter</v>
      </c>
      <c r="AP18" s="46" t="str">
        <f t="shared" si="10"/>
        <v>Inntekt</v>
      </c>
      <c r="AQ18" s="46">
        <f t="shared" si="11"/>
        <v>2</v>
      </c>
      <c r="AR18" s="46">
        <f t="shared" si="12"/>
        <v>0</v>
      </c>
      <c r="AS18" s="48">
        <f t="shared" si="13"/>
        <v>1</v>
      </c>
      <c r="AT18" s="46">
        <f t="shared" si="23"/>
        <v>0</v>
      </c>
      <c r="AU18" s="46">
        <f t="shared" si="14"/>
        <v>2916</v>
      </c>
      <c r="AV18" s="46">
        <f t="shared" si="15"/>
        <v>1763.2</v>
      </c>
      <c r="AW18" s="46">
        <f t="shared" si="24"/>
        <v>1</v>
      </c>
      <c r="AX18" s="47">
        <f t="shared" si="16"/>
        <v>0</v>
      </c>
      <c r="AY18" s="47">
        <f t="shared" si="25"/>
        <v>0</v>
      </c>
      <c r="BA18" s="11"/>
      <c r="BB18" s="11"/>
      <c r="BC18" s="63"/>
      <c r="BD18" s="63"/>
    </row>
    <row r="19" spans="5:56" x14ac:dyDescent="0.35">
      <c r="E19" s="11"/>
      <c r="F19" s="11"/>
      <c r="G19" s="11"/>
      <c r="H19" s="64"/>
      <c r="I19" s="11"/>
      <c r="J19" s="48" t="str">
        <f t="shared" si="0"/>
        <v/>
      </c>
      <c r="K19" s="48" t="str">
        <f t="shared" si="17"/>
        <v/>
      </c>
      <c r="L19" s="48">
        <f t="shared" si="18"/>
        <v>1</v>
      </c>
      <c r="N19" s="47" t="str">
        <f t="shared" si="19"/>
        <v>Driftsutgifter - Leasing</v>
      </c>
      <c r="O19" s="11" t="s">
        <v>259</v>
      </c>
      <c r="P19" s="11" t="s">
        <v>219</v>
      </c>
      <c r="Q19" s="65"/>
      <c r="R19" s="11"/>
      <c r="S19" s="60" t="str">
        <f t="shared" si="20"/>
        <v/>
      </c>
      <c r="T19" s="60" t="str">
        <f t="shared" si="21"/>
        <v/>
      </c>
      <c r="U19" s="48">
        <f t="shared" si="22"/>
        <v>1</v>
      </c>
      <c r="W19" s="11">
        <v>4002</v>
      </c>
      <c r="X19" s="11" t="s">
        <v>184</v>
      </c>
      <c r="Y19" s="11" t="s">
        <v>310</v>
      </c>
      <c r="Z19" s="64"/>
      <c r="AA19" s="11"/>
      <c r="AB19" s="57" t="str">
        <f t="shared" si="1"/>
        <v>Varekost mat</v>
      </c>
      <c r="AC19" s="57" t="str">
        <f t="shared" si="2"/>
        <v>Varekost</v>
      </c>
      <c r="AD19" s="57" t="str">
        <f t="shared" si="3"/>
        <v>Kostnad</v>
      </c>
      <c r="AE19" s="60" t="str">
        <f t="shared" si="4"/>
        <v/>
      </c>
      <c r="AF19" s="61" t="str">
        <f t="shared" si="5"/>
        <v/>
      </c>
      <c r="AG19" s="48">
        <f t="shared" si="6"/>
        <v>1</v>
      </c>
      <c r="AI19" s="11">
        <v>2023</v>
      </c>
      <c r="AJ19" s="11">
        <v>5</v>
      </c>
      <c r="AK19" s="11">
        <v>3001</v>
      </c>
      <c r="AL19" s="63">
        <v>0</v>
      </c>
      <c r="AM19" s="46" t="str">
        <f t="shared" si="7"/>
        <v>Salg mat 15%</v>
      </c>
      <c r="AN19" s="46" t="str">
        <f t="shared" si="8"/>
        <v>Salg mat og drikke</v>
      </c>
      <c r="AO19" s="46" t="str">
        <f t="shared" si="9"/>
        <v>Inntekter</v>
      </c>
      <c r="AP19" s="46" t="str">
        <f t="shared" si="10"/>
        <v>Inntekt</v>
      </c>
      <c r="AQ19" s="46">
        <f t="shared" si="11"/>
        <v>2</v>
      </c>
      <c r="AR19" s="46">
        <f t="shared" si="12"/>
        <v>0</v>
      </c>
      <c r="AS19" s="48">
        <f t="shared" si="13"/>
        <v>1</v>
      </c>
      <c r="AT19" s="46">
        <f t="shared" si="23"/>
        <v>0</v>
      </c>
      <c r="AU19" s="46">
        <f t="shared" si="14"/>
        <v>3578</v>
      </c>
      <c r="AV19" s="46">
        <f t="shared" si="15"/>
        <v>1816.85</v>
      </c>
      <c r="AW19" s="46">
        <f t="shared" si="24"/>
        <v>1</v>
      </c>
      <c r="AX19" s="47">
        <f t="shared" si="16"/>
        <v>0</v>
      </c>
      <c r="AY19" s="47">
        <f t="shared" si="25"/>
        <v>0</v>
      </c>
      <c r="BA19" s="11"/>
      <c r="BB19" s="11"/>
      <c r="BC19" s="63"/>
      <c r="BD19" s="63"/>
    </row>
    <row r="20" spans="5:56" x14ac:dyDescent="0.35">
      <c r="E20" s="11"/>
      <c r="F20" s="11"/>
      <c r="G20" s="11"/>
      <c r="H20" s="64"/>
      <c r="I20" s="11"/>
      <c r="J20" s="48" t="str">
        <f t="shared" si="0"/>
        <v/>
      </c>
      <c r="K20" s="48" t="str">
        <f t="shared" si="17"/>
        <v/>
      </c>
      <c r="L20" s="48">
        <f t="shared" si="18"/>
        <v>1</v>
      </c>
      <c r="N20" s="47" t="str">
        <f t="shared" si="19"/>
        <v>Driftsutgifter - Markedsføring</v>
      </c>
      <c r="O20" s="11" t="s">
        <v>244</v>
      </c>
      <c r="P20" s="11" t="s">
        <v>219</v>
      </c>
      <c r="Q20" s="65">
        <v>0.01</v>
      </c>
      <c r="R20" s="11" t="s">
        <v>169</v>
      </c>
      <c r="S20" s="60">
        <f t="shared" si="20"/>
        <v>9.6120162805566987E-3</v>
      </c>
      <c r="T20" s="60" t="str">
        <f t="shared" si="21"/>
        <v>Markedsføring</v>
      </c>
      <c r="U20" s="48">
        <f t="shared" si="22"/>
        <v>1.040364446763175</v>
      </c>
      <c r="W20" s="11">
        <v>4030</v>
      </c>
      <c r="X20" s="11" t="s">
        <v>185</v>
      </c>
      <c r="Y20" s="11" t="s">
        <v>311</v>
      </c>
      <c r="Z20" s="64"/>
      <c r="AA20" s="11"/>
      <c r="AB20" s="57" t="str">
        <f t="shared" si="1"/>
        <v>Varekost drikke</v>
      </c>
      <c r="AC20" s="57" t="str">
        <f t="shared" si="2"/>
        <v>Varekost</v>
      </c>
      <c r="AD20" s="57" t="str">
        <f t="shared" si="3"/>
        <v>Kostnad</v>
      </c>
      <c r="AE20" s="60" t="str">
        <f t="shared" si="4"/>
        <v/>
      </c>
      <c r="AF20" s="61" t="str">
        <f t="shared" si="5"/>
        <v/>
      </c>
      <c r="AG20" s="48">
        <f t="shared" si="6"/>
        <v>1</v>
      </c>
      <c r="AI20" s="11">
        <v>2023</v>
      </c>
      <c r="AJ20" s="11">
        <v>6</v>
      </c>
      <c r="AK20" s="11">
        <v>3001</v>
      </c>
      <c r="AL20" s="63">
        <v>0</v>
      </c>
      <c r="AM20" s="46" t="str">
        <f t="shared" si="7"/>
        <v>Salg mat 15%</v>
      </c>
      <c r="AN20" s="46" t="str">
        <f t="shared" si="8"/>
        <v>Salg mat og drikke</v>
      </c>
      <c r="AO20" s="46" t="str">
        <f t="shared" si="9"/>
        <v>Inntekter</v>
      </c>
      <c r="AP20" s="46" t="str">
        <f t="shared" si="10"/>
        <v>Inntekt</v>
      </c>
      <c r="AQ20" s="46">
        <f t="shared" si="11"/>
        <v>2</v>
      </c>
      <c r="AR20" s="46">
        <f t="shared" si="12"/>
        <v>0</v>
      </c>
      <c r="AS20" s="48">
        <f t="shared" si="13"/>
        <v>1</v>
      </c>
      <c r="AT20" s="46">
        <f t="shared" si="23"/>
        <v>0</v>
      </c>
      <c r="AU20" s="46">
        <f t="shared" si="14"/>
        <v>3708</v>
      </c>
      <c r="AV20" s="46">
        <f t="shared" si="15"/>
        <v>1858.8330000000001</v>
      </c>
      <c r="AW20" s="46">
        <f t="shared" si="24"/>
        <v>1</v>
      </c>
      <c r="AX20" s="47">
        <f t="shared" si="16"/>
        <v>0</v>
      </c>
      <c r="AY20" s="47">
        <f t="shared" si="25"/>
        <v>0</v>
      </c>
      <c r="BA20" s="11"/>
      <c r="BB20" s="11"/>
      <c r="BC20" s="63"/>
      <c r="BD20" s="63"/>
    </row>
    <row r="21" spans="5:56" x14ac:dyDescent="0.35">
      <c r="E21" s="11"/>
      <c r="F21" s="11"/>
      <c r="G21" s="11"/>
      <c r="H21" s="64"/>
      <c r="I21" s="11"/>
      <c r="J21" s="48" t="str">
        <f t="shared" si="0"/>
        <v/>
      </c>
      <c r="K21" s="48" t="str">
        <f t="shared" si="17"/>
        <v/>
      </c>
      <c r="L21" s="48">
        <f t="shared" si="18"/>
        <v>1</v>
      </c>
      <c r="N21" s="47" t="str">
        <f t="shared" si="19"/>
        <v>Driftsutgifter - Reise</v>
      </c>
      <c r="O21" s="11" t="s">
        <v>274</v>
      </c>
      <c r="P21" s="11" t="s">
        <v>219</v>
      </c>
      <c r="Q21" s="65"/>
      <c r="R21" s="11"/>
      <c r="S21" s="60" t="str">
        <f t="shared" si="20"/>
        <v/>
      </c>
      <c r="T21" s="60" t="str">
        <f t="shared" si="21"/>
        <v/>
      </c>
      <c r="U21" s="48">
        <f t="shared" si="22"/>
        <v>1</v>
      </c>
      <c r="W21" s="11">
        <v>4066</v>
      </c>
      <c r="X21" s="11" t="s">
        <v>187</v>
      </c>
      <c r="Y21" s="11" t="s">
        <v>312</v>
      </c>
      <c r="Z21" s="64"/>
      <c r="AA21" s="11"/>
      <c r="AB21" s="57" t="str">
        <f t="shared" si="1"/>
        <v>Varekost annet</v>
      </c>
      <c r="AC21" s="57" t="str">
        <f t="shared" si="2"/>
        <v>Varekost</v>
      </c>
      <c r="AD21" s="57" t="str">
        <f t="shared" si="3"/>
        <v>Kostnad</v>
      </c>
      <c r="AE21" s="60" t="str">
        <f t="shared" si="4"/>
        <v/>
      </c>
      <c r="AF21" s="61" t="str">
        <f t="shared" si="5"/>
        <v/>
      </c>
      <c r="AG21" s="48">
        <f t="shared" si="6"/>
        <v>1</v>
      </c>
      <c r="AI21" s="11">
        <v>2023</v>
      </c>
      <c r="AJ21" s="11">
        <v>7</v>
      </c>
      <c r="AK21" s="11">
        <v>3001</v>
      </c>
      <c r="AL21" s="63">
        <v>0</v>
      </c>
      <c r="AM21" s="46" t="str">
        <f t="shared" si="7"/>
        <v>Salg mat 15%</v>
      </c>
      <c r="AN21" s="46" t="str">
        <f t="shared" si="8"/>
        <v>Salg mat og drikke</v>
      </c>
      <c r="AO21" s="46" t="str">
        <f t="shared" si="9"/>
        <v>Inntekter</v>
      </c>
      <c r="AP21" s="46" t="str">
        <f t="shared" si="10"/>
        <v>Inntekt</v>
      </c>
      <c r="AQ21" s="46">
        <f t="shared" si="11"/>
        <v>2</v>
      </c>
      <c r="AR21" s="46">
        <f t="shared" si="12"/>
        <v>0</v>
      </c>
      <c r="AS21" s="48">
        <f t="shared" si="13"/>
        <v>1</v>
      </c>
      <c r="AT21" s="46">
        <f t="shared" si="23"/>
        <v>0</v>
      </c>
      <c r="AU21" s="46">
        <f t="shared" si="14"/>
        <v>3431</v>
      </c>
      <c r="AV21" s="46">
        <f t="shared" si="15"/>
        <v>1813.0340000000001</v>
      </c>
      <c r="AW21" s="46">
        <f t="shared" si="24"/>
        <v>1</v>
      </c>
      <c r="AX21" s="47">
        <f t="shared" si="16"/>
        <v>0</v>
      </c>
      <c r="AY21" s="47">
        <f t="shared" si="25"/>
        <v>0</v>
      </c>
      <c r="BA21" s="11"/>
      <c r="BB21" s="11"/>
      <c r="BC21" s="63"/>
      <c r="BD21" s="63"/>
    </row>
    <row r="22" spans="5:56" x14ac:dyDescent="0.35">
      <c r="E22" s="11"/>
      <c r="F22" s="11"/>
      <c r="G22" s="11"/>
      <c r="H22" s="64"/>
      <c r="I22" s="11"/>
      <c r="J22" s="48" t="str">
        <f t="shared" si="0"/>
        <v/>
      </c>
      <c r="K22" s="48" t="str">
        <f t="shared" si="17"/>
        <v/>
      </c>
      <c r="L22" s="48">
        <f t="shared" si="18"/>
        <v>1</v>
      </c>
      <c r="N22" s="47" t="str">
        <f t="shared" si="19"/>
        <v>Driftsutgifter - Renhold</v>
      </c>
      <c r="O22" s="11" t="s">
        <v>230</v>
      </c>
      <c r="P22" s="11" t="s">
        <v>219</v>
      </c>
      <c r="Q22" s="65">
        <v>5.0000000000000001E-3</v>
      </c>
      <c r="R22" s="11" t="s">
        <v>169</v>
      </c>
      <c r="S22" s="60">
        <f t="shared" si="20"/>
        <v>3.8031941698623366E-3</v>
      </c>
      <c r="T22" s="60" t="str">
        <f t="shared" si="21"/>
        <v>Renhold</v>
      </c>
      <c r="U22" s="48">
        <f t="shared" si="22"/>
        <v>1.3146843880918613</v>
      </c>
      <c r="W22" s="11">
        <v>4076</v>
      </c>
      <c r="X22" s="11" t="s">
        <v>189</v>
      </c>
      <c r="Y22" s="11" t="s">
        <v>310</v>
      </c>
      <c r="Z22" s="64"/>
      <c r="AA22" s="11"/>
      <c r="AB22" s="57" t="str">
        <f t="shared" si="1"/>
        <v>Varekost mat</v>
      </c>
      <c r="AC22" s="57" t="str">
        <f t="shared" si="2"/>
        <v>Varekost</v>
      </c>
      <c r="AD22" s="57" t="str">
        <f t="shared" si="3"/>
        <v>Kostnad</v>
      </c>
      <c r="AE22" s="60" t="str">
        <f t="shared" si="4"/>
        <v/>
      </c>
      <c r="AF22" s="61" t="str">
        <f t="shared" si="5"/>
        <v/>
      </c>
      <c r="AG22" s="48">
        <f t="shared" si="6"/>
        <v>1</v>
      </c>
      <c r="AI22" s="11">
        <v>2023</v>
      </c>
      <c r="AJ22" s="11">
        <v>8</v>
      </c>
      <c r="AK22" s="11">
        <v>3001</v>
      </c>
      <c r="AL22" s="63">
        <v>0</v>
      </c>
      <c r="AM22" s="46" t="str">
        <f t="shared" si="7"/>
        <v>Salg mat 15%</v>
      </c>
      <c r="AN22" s="46" t="str">
        <f t="shared" si="8"/>
        <v>Salg mat og drikke</v>
      </c>
      <c r="AO22" s="46" t="str">
        <f t="shared" si="9"/>
        <v>Inntekter</v>
      </c>
      <c r="AP22" s="46" t="str">
        <f t="shared" si="10"/>
        <v>Inntekt</v>
      </c>
      <c r="AQ22" s="46">
        <f t="shared" si="11"/>
        <v>2</v>
      </c>
      <c r="AR22" s="46">
        <f t="shared" si="12"/>
        <v>0</v>
      </c>
      <c r="AS22" s="48">
        <f t="shared" si="13"/>
        <v>1</v>
      </c>
      <c r="AT22" s="46">
        <f t="shared" si="23"/>
        <v>0</v>
      </c>
      <c r="AU22" s="46">
        <f t="shared" si="14"/>
        <v>4323</v>
      </c>
      <c r="AV22" s="46">
        <f t="shared" si="15"/>
        <v>1943.6659999999999</v>
      </c>
      <c r="AW22" s="46">
        <f t="shared" si="24"/>
        <v>1</v>
      </c>
      <c r="AX22" s="47">
        <f t="shared" si="16"/>
        <v>0</v>
      </c>
      <c r="AY22" s="47">
        <f t="shared" si="25"/>
        <v>0</v>
      </c>
      <c r="BA22" s="11"/>
      <c r="BB22" s="11"/>
      <c r="BC22" s="63"/>
      <c r="BD22" s="63"/>
    </row>
    <row r="23" spans="5:56" x14ac:dyDescent="0.35">
      <c r="E23" s="11"/>
      <c r="F23" s="11"/>
      <c r="G23" s="11"/>
      <c r="H23" s="64"/>
      <c r="I23" s="11"/>
      <c r="J23" s="48" t="str">
        <f t="shared" si="0"/>
        <v/>
      </c>
      <c r="K23" s="48" t="str">
        <f t="shared" si="17"/>
        <v/>
      </c>
      <c r="L23" s="48">
        <f t="shared" si="18"/>
        <v>1</v>
      </c>
      <c r="N23" s="47" t="str">
        <f t="shared" si="19"/>
        <v>Driftsutgifter - Reparasjon og vedlikehold</v>
      </c>
      <c r="O23" s="11" t="s">
        <v>229</v>
      </c>
      <c r="P23" s="11" t="s">
        <v>219</v>
      </c>
      <c r="Q23" s="65"/>
      <c r="R23" s="11"/>
      <c r="S23" s="60" t="str">
        <f t="shared" si="20"/>
        <v/>
      </c>
      <c r="T23" s="60" t="str">
        <f t="shared" si="21"/>
        <v/>
      </c>
      <c r="U23" s="48">
        <f t="shared" si="22"/>
        <v>1</v>
      </c>
      <c r="W23" s="11">
        <v>4300</v>
      </c>
      <c r="X23" s="11" t="s">
        <v>190</v>
      </c>
      <c r="Y23" s="11" t="s">
        <v>312</v>
      </c>
      <c r="Z23" s="64"/>
      <c r="AA23" s="11"/>
      <c r="AB23" s="57" t="str">
        <f t="shared" si="1"/>
        <v>Varekost annet</v>
      </c>
      <c r="AC23" s="57" t="str">
        <f t="shared" si="2"/>
        <v>Varekost</v>
      </c>
      <c r="AD23" s="57" t="str">
        <f t="shared" si="3"/>
        <v>Kostnad</v>
      </c>
      <c r="AE23" s="60" t="str">
        <f t="shared" si="4"/>
        <v/>
      </c>
      <c r="AF23" s="61" t="str">
        <f t="shared" si="5"/>
        <v/>
      </c>
      <c r="AG23" s="48">
        <f t="shared" si="6"/>
        <v>1</v>
      </c>
      <c r="AI23" s="11">
        <v>2023</v>
      </c>
      <c r="AJ23" s="11">
        <v>9</v>
      </c>
      <c r="AK23" s="11">
        <v>3001</v>
      </c>
      <c r="AL23" s="63">
        <v>0</v>
      </c>
      <c r="AM23" s="46" t="str">
        <f t="shared" si="7"/>
        <v>Salg mat 15%</v>
      </c>
      <c r="AN23" s="46" t="str">
        <f t="shared" si="8"/>
        <v>Salg mat og drikke</v>
      </c>
      <c r="AO23" s="46" t="str">
        <f t="shared" si="9"/>
        <v>Inntekter</v>
      </c>
      <c r="AP23" s="46" t="str">
        <f t="shared" si="10"/>
        <v>Inntekt</v>
      </c>
      <c r="AQ23" s="46">
        <f t="shared" si="11"/>
        <v>2</v>
      </c>
      <c r="AR23" s="46">
        <f t="shared" si="12"/>
        <v>0</v>
      </c>
      <c r="AS23" s="48">
        <f t="shared" si="13"/>
        <v>1</v>
      </c>
      <c r="AT23" s="46">
        <f t="shared" si="23"/>
        <v>0</v>
      </c>
      <c r="AU23" s="46">
        <f t="shared" si="14"/>
        <v>3531</v>
      </c>
      <c r="AV23" s="46">
        <f t="shared" si="15"/>
        <v>1846.634</v>
      </c>
      <c r="AW23" s="46">
        <f t="shared" si="24"/>
        <v>1</v>
      </c>
      <c r="AX23" s="47">
        <f t="shared" si="16"/>
        <v>0</v>
      </c>
      <c r="AY23" s="47">
        <f t="shared" si="25"/>
        <v>0</v>
      </c>
      <c r="BA23" s="11"/>
      <c r="BB23" s="11"/>
      <c r="BC23" s="63"/>
      <c r="BD23" s="63"/>
    </row>
    <row r="24" spans="5:56" x14ac:dyDescent="0.35">
      <c r="E24" s="11"/>
      <c r="F24" s="11"/>
      <c r="G24" s="11"/>
      <c r="H24" s="64"/>
      <c r="I24" s="11"/>
      <c r="J24" s="48" t="str">
        <f t="shared" si="0"/>
        <v/>
      </c>
      <c r="K24" s="48" t="str">
        <f t="shared" si="17"/>
        <v/>
      </c>
      <c r="L24" s="48">
        <f t="shared" si="18"/>
        <v>1</v>
      </c>
      <c r="N24" s="47" t="str">
        <f t="shared" si="19"/>
        <v>Finans - Finansinntekter</v>
      </c>
      <c r="O24" s="11" t="s">
        <v>294</v>
      </c>
      <c r="P24" s="11" t="s">
        <v>293</v>
      </c>
      <c r="Q24" s="65"/>
      <c r="R24" s="11"/>
      <c r="S24" s="60" t="str">
        <f t="shared" si="20"/>
        <v/>
      </c>
      <c r="T24" s="60" t="str">
        <f t="shared" si="21"/>
        <v/>
      </c>
      <c r="U24" s="48">
        <f t="shared" si="22"/>
        <v>1</v>
      </c>
      <c r="W24" s="11">
        <v>4355</v>
      </c>
      <c r="X24" s="11" t="s">
        <v>191</v>
      </c>
      <c r="Y24" s="11" t="s">
        <v>312</v>
      </c>
      <c r="Z24" s="64"/>
      <c r="AA24" s="11"/>
      <c r="AB24" s="57" t="str">
        <f t="shared" si="1"/>
        <v>Varekost annet</v>
      </c>
      <c r="AC24" s="57" t="str">
        <f t="shared" si="2"/>
        <v>Varekost</v>
      </c>
      <c r="AD24" s="57" t="str">
        <f t="shared" si="3"/>
        <v>Kostnad</v>
      </c>
      <c r="AE24" s="60" t="str">
        <f t="shared" si="4"/>
        <v/>
      </c>
      <c r="AF24" s="61" t="str">
        <f t="shared" si="5"/>
        <v/>
      </c>
      <c r="AG24" s="48">
        <f t="shared" si="6"/>
        <v>1</v>
      </c>
      <c r="AI24" s="11">
        <v>2023</v>
      </c>
      <c r="AJ24" s="11">
        <v>10</v>
      </c>
      <c r="AK24" s="11">
        <v>3001</v>
      </c>
      <c r="AL24" s="63">
        <v>0</v>
      </c>
      <c r="AM24" s="46" t="str">
        <f t="shared" si="7"/>
        <v>Salg mat 15%</v>
      </c>
      <c r="AN24" s="46" t="str">
        <f t="shared" si="8"/>
        <v>Salg mat og drikke</v>
      </c>
      <c r="AO24" s="46" t="str">
        <f t="shared" si="9"/>
        <v>Inntekter</v>
      </c>
      <c r="AP24" s="46" t="str">
        <f t="shared" si="10"/>
        <v>Inntekt</v>
      </c>
      <c r="AQ24" s="46">
        <f t="shared" si="11"/>
        <v>2</v>
      </c>
      <c r="AR24" s="46">
        <f t="shared" si="12"/>
        <v>0</v>
      </c>
      <c r="AS24" s="48">
        <f t="shared" si="13"/>
        <v>1</v>
      </c>
      <c r="AT24" s="46">
        <f t="shared" si="23"/>
        <v>0</v>
      </c>
      <c r="AU24" s="46">
        <f t="shared" si="14"/>
        <v>3338</v>
      </c>
      <c r="AV24" s="46">
        <f t="shared" si="15"/>
        <v>1851.3</v>
      </c>
      <c r="AW24" s="46">
        <f t="shared" si="24"/>
        <v>1</v>
      </c>
      <c r="AX24" s="47">
        <f t="shared" si="16"/>
        <v>0</v>
      </c>
      <c r="AY24" s="47">
        <f t="shared" si="25"/>
        <v>0</v>
      </c>
      <c r="BA24" s="11"/>
      <c r="BB24" s="11"/>
      <c r="BC24" s="63"/>
      <c r="BD24" s="63"/>
    </row>
    <row r="25" spans="5:56" x14ac:dyDescent="0.35">
      <c r="E25" s="11"/>
      <c r="F25" s="11"/>
      <c r="G25" s="11"/>
      <c r="H25" s="64"/>
      <c r="I25" s="11"/>
      <c r="J25" s="48" t="str">
        <f t="shared" si="0"/>
        <v/>
      </c>
      <c r="K25" s="48" t="str">
        <f t="shared" si="17"/>
        <v/>
      </c>
      <c r="L25" s="48">
        <f t="shared" si="18"/>
        <v>1</v>
      </c>
      <c r="N25" s="47" t="str">
        <f t="shared" si="19"/>
        <v>Finans - Finansutgifter</v>
      </c>
      <c r="O25" s="11" t="s">
        <v>297</v>
      </c>
      <c r="P25" s="11" t="s">
        <v>293</v>
      </c>
      <c r="Q25" s="65"/>
      <c r="R25" s="11"/>
      <c r="S25" s="60" t="str">
        <f t="shared" si="20"/>
        <v/>
      </c>
      <c r="T25" s="60" t="str">
        <f t="shared" si="21"/>
        <v/>
      </c>
      <c r="U25" s="48">
        <f t="shared" si="22"/>
        <v>1</v>
      </c>
      <c r="W25" s="11">
        <v>5000</v>
      </c>
      <c r="X25" s="11" t="s">
        <v>192</v>
      </c>
      <c r="Y25" s="11" t="s">
        <v>313</v>
      </c>
      <c r="Z25" s="64"/>
      <c r="AA25" s="11"/>
      <c r="AB25" s="57" t="str">
        <f t="shared" si="1"/>
        <v>Lønn</v>
      </c>
      <c r="AC25" s="57" t="str">
        <f t="shared" si="2"/>
        <v>Personalkost</v>
      </c>
      <c r="AD25" s="57" t="str">
        <f t="shared" si="3"/>
        <v>Kostnad</v>
      </c>
      <c r="AE25" s="60" t="str">
        <f t="shared" si="4"/>
        <v/>
      </c>
      <c r="AF25" s="61" t="str">
        <f t="shared" si="5"/>
        <v/>
      </c>
      <c r="AG25" s="48">
        <f t="shared" si="6"/>
        <v>1</v>
      </c>
      <c r="AI25" s="11">
        <v>2023</v>
      </c>
      <c r="AJ25" s="11">
        <v>11</v>
      </c>
      <c r="AK25" s="11">
        <v>3001</v>
      </c>
      <c r="AL25" s="63">
        <v>0</v>
      </c>
      <c r="AM25" s="46" t="str">
        <f t="shared" si="7"/>
        <v>Salg mat 15%</v>
      </c>
      <c r="AN25" s="46" t="str">
        <f t="shared" si="8"/>
        <v>Salg mat og drikke</v>
      </c>
      <c r="AO25" s="46" t="str">
        <f t="shared" si="9"/>
        <v>Inntekter</v>
      </c>
      <c r="AP25" s="46" t="str">
        <f t="shared" si="10"/>
        <v>Inntekt</v>
      </c>
      <c r="AQ25" s="46">
        <f t="shared" si="11"/>
        <v>2</v>
      </c>
      <c r="AR25" s="46">
        <f t="shared" si="12"/>
        <v>0</v>
      </c>
      <c r="AS25" s="48">
        <f t="shared" si="13"/>
        <v>1</v>
      </c>
      <c r="AT25" s="46">
        <f t="shared" si="23"/>
        <v>0</v>
      </c>
      <c r="AU25" s="46">
        <f t="shared" si="14"/>
        <v>3267</v>
      </c>
      <c r="AV25" s="46">
        <f t="shared" si="15"/>
        <v>1752.55</v>
      </c>
      <c r="AW25" s="46">
        <f t="shared" si="24"/>
        <v>1</v>
      </c>
      <c r="AX25" s="47">
        <f t="shared" si="16"/>
        <v>0</v>
      </c>
      <c r="AY25" s="47">
        <f t="shared" si="25"/>
        <v>0</v>
      </c>
      <c r="BA25" s="11"/>
      <c r="BB25" s="11"/>
      <c r="BC25" s="63"/>
      <c r="BD25" s="63"/>
    </row>
    <row r="26" spans="5:56" x14ac:dyDescent="0.35">
      <c r="E26" s="11"/>
      <c r="F26" s="11"/>
      <c r="G26" s="11"/>
      <c r="H26" s="64"/>
      <c r="I26" s="11"/>
      <c r="J26" s="48" t="str">
        <f t="shared" si="0"/>
        <v/>
      </c>
      <c r="K26" s="48" t="str">
        <f t="shared" si="17"/>
        <v/>
      </c>
      <c r="L26" s="48">
        <f t="shared" si="18"/>
        <v>1</v>
      </c>
      <c r="N26" s="47" t="str">
        <f t="shared" si="19"/>
        <v>Management fee - Management fee</v>
      </c>
      <c r="O26" s="11" t="s">
        <v>280</v>
      </c>
      <c r="P26" s="11" t="s">
        <v>280</v>
      </c>
      <c r="Q26" s="65"/>
      <c r="R26" s="11"/>
      <c r="S26" s="60" t="str">
        <f t="shared" si="20"/>
        <v/>
      </c>
      <c r="T26" s="60" t="str">
        <f t="shared" si="21"/>
        <v/>
      </c>
      <c r="U26" s="48">
        <f t="shared" si="22"/>
        <v>1</v>
      </c>
      <c r="W26" s="11">
        <v>5020</v>
      </c>
      <c r="X26" s="11" t="s">
        <v>195</v>
      </c>
      <c r="Y26" s="11" t="s">
        <v>313</v>
      </c>
      <c r="Z26" s="64"/>
      <c r="AA26" s="11"/>
      <c r="AB26" s="57" t="str">
        <f t="shared" si="1"/>
        <v>Lønn</v>
      </c>
      <c r="AC26" s="57" t="str">
        <f t="shared" si="2"/>
        <v>Personalkost</v>
      </c>
      <c r="AD26" s="57" t="str">
        <f t="shared" si="3"/>
        <v>Kostnad</v>
      </c>
      <c r="AE26" s="60" t="str">
        <f t="shared" si="4"/>
        <v/>
      </c>
      <c r="AF26" s="61" t="str">
        <f t="shared" si="5"/>
        <v/>
      </c>
      <c r="AG26" s="48">
        <f t="shared" si="6"/>
        <v>1</v>
      </c>
      <c r="AI26" s="11">
        <v>2023</v>
      </c>
      <c r="AJ26" s="11">
        <v>12</v>
      </c>
      <c r="AK26" s="11">
        <v>3001</v>
      </c>
      <c r="AL26" s="63">
        <v>0</v>
      </c>
      <c r="AM26" s="46" t="str">
        <f t="shared" si="7"/>
        <v>Salg mat 15%</v>
      </c>
      <c r="AN26" s="46" t="str">
        <f t="shared" si="8"/>
        <v>Salg mat og drikke</v>
      </c>
      <c r="AO26" s="46" t="str">
        <f t="shared" si="9"/>
        <v>Inntekter</v>
      </c>
      <c r="AP26" s="46" t="str">
        <f t="shared" si="10"/>
        <v>Inntekt</v>
      </c>
      <c r="AQ26" s="46">
        <f t="shared" si="11"/>
        <v>2</v>
      </c>
      <c r="AR26" s="46">
        <f t="shared" si="12"/>
        <v>0</v>
      </c>
      <c r="AS26" s="48">
        <f t="shared" si="13"/>
        <v>1</v>
      </c>
      <c r="AT26" s="46">
        <f t="shared" si="23"/>
        <v>0</v>
      </c>
      <c r="AU26" s="46">
        <f t="shared" si="14"/>
        <v>2003</v>
      </c>
      <c r="AV26" s="46">
        <f t="shared" si="15"/>
        <v>1365.15</v>
      </c>
      <c r="AW26" s="46">
        <f t="shared" si="24"/>
        <v>1</v>
      </c>
      <c r="AX26" s="47">
        <f t="shared" si="16"/>
        <v>0</v>
      </c>
      <c r="AY26" s="47">
        <f t="shared" si="25"/>
        <v>0</v>
      </c>
      <c r="BA26" s="11"/>
      <c r="BB26" s="11"/>
      <c r="BC26" s="63"/>
      <c r="BD26" s="63"/>
    </row>
    <row r="27" spans="5:56" x14ac:dyDescent="0.35">
      <c r="E27" s="11"/>
      <c r="F27" s="11"/>
      <c r="G27" s="11"/>
      <c r="H27" s="64"/>
      <c r="I27" s="11"/>
      <c r="J27" s="48" t="str">
        <f t="shared" si="0"/>
        <v/>
      </c>
      <c r="K27" s="48" t="str">
        <f t="shared" si="17"/>
        <v/>
      </c>
      <c r="L27" s="48">
        <f t="shared" si="18"/>
        <v>1</v>
      </c>
      <c r="N27" s="47" t="str">
        <f t="shared" si="19"/>
        <v>Husleie - Husleie</v>
      </c>
      <c r="O27" s="11" t="s">
        <v>226</v>
      </c>
      <c r="P27" s="11" t="s">
        <v>226</v>
      </c>
      <c r="Q27" s="65"/>
      <c r="R27" s="11"/>
      <c r="S27" s="60" t="str">
        <f t="shared" si="20"/>
        <v/>
      </c>
      <c r="T27" s="60" t="str">
        <f t="shared" si="21"/>
        <v/>
      </c>
      <c r="U27" s="48">
        <f t="shared" si="22"/>
        <v>1</v>
      </c>
      <c r="W27" s="11">
        <v>5030</v>
      </c>
      <c r="X27" s="11" t="s">
        <v>196</v>
      </c>
      <c r="Y27" s="11" t="s">
        <v>313</v>
      </c>
      <c r="Z27" s="64"/>
      <c r="AA27" s="11"/>
      <c r="AB27" s="57" t="str">
        <f t="shared" si="1"/>
        <v>Lønn</v>
      </c>
      <c r="AC27" s="57" t="str">
        <f t="shared" si="2"/>
        <v>Personalkost</v>
      </c>
      <c r="AD27" s="57" t="str">
        <f t="shared" si="3"/>
        <v>Kostnad</v>
      </c>
      <c r="AE27" s="60" t="str">
        <f t="shared" si="4"/>
        <v/>
      </c>
      <c r="AF27" s="61" t="str">
        <f t="shared" si="5"/>
        <v/>
      </c>
      <c r="AG27" s="48">
        <f t="shared" si="6"/>
        <v>1</v>
      </c>
      <c r="AI27" s="11">
        <v>2023</v>
      </c>
      <c r="AJ27" s="11">
        <v>1</v>
      </c>
      <c r="AK27" s="11">
        <v>3060</v>
      </c>
      <c r="AL27" s="63">
        <v>-556</v>
      </c>
      <c r="AM27" s="46" t="str">
        <f t="shared" si="7"/>
        <v>Salg Kiosk 25%</v>
      </c>
      <c r="AN27" s="46" t="str">
        <f t="shared" si="8"/>
        <v>Salg annet</v>
      </c>
      <c r="AO27" s="46" t="str">
        <f t="shared" si="9"/>
        <v>Inntekter</v>
      </c>
      <c r="AP27" s="46" t="str">
        <f t="shared" si="10"/>
        <v>Inntekt</v>
      </c>
      <c r="AQ27" s="46">
        <f t="shared" si="11"/>
        <v>3</v>
      </c>
      <c r="AR27" s="46">
        <f t="shared" si="12"/>
        <v>556</v>
      </c>
      <c r="AS27" s="48">
        <f t="shared" si="13"/>
        <v>1</v>
      </c>
      <c r="AT27" s="46">
        <f t="shared" si="23"/>
        <v>556</v>
      </c>
      <c r="AU27" s="46">
        <f t="shared" si="14"/>
        <v>2803</v>
      </c>
      <c r="AV27" s="46">
        <f t="shared" si="15"/>
        <v>1698.7</v>
      </c>
      <c r="AW27" s="46">
        <f t="shared" si="24"/>
        <v>1</v>
      </c>
      <c r="AX27" s="47">
        <f t="shared" si="16"/>
        <v>556</v>
      </c>
      <c r="AY27" s="47">
        <f t="shared" si="25"/>
        <v>556</v>
      </c>
      <c r="BA27" s="11"/>
      <c r="BB27" s="11"/>
      <c r="BC27" s="63"/>
      <c r="BD27" s="63"/>
    </row>
    <row r="28" spans="5:56" x14ac:dyDescent="0.35">
      <c r="E28" s="11"/>
      <c r="F28" s="11"/>
      <c r="G28" s="11"/>
      <c r="H28" s="64"/>
      <c r="I28" s="11"/>
      <c r="J28" s="48" t="str">
        <f t="shared" si="0"/>
        <v/>
      </c>
      <c r="K28" s="48" t="str">
        <f t="shared" si="17"/>
        <v/>
      </c>
      <c r="L28" s="48">
        <f t="shared" si="18"/>
        <v>1</v>
      </c>
      <c r="N28" s="47" t="str">
        <f t="shared" si="19"/>
        <v/>
      </c>
      <c r="O28" s="11"/>
      <c r="P28" s="11"/>
      <c r="Q28" s="65"/>
      <c r="R28" s="11"/>
      <c r="S28" s="60" t="str">
        <f t="shared" si="20"/>
        <v/>
      </c>
      <c r="T28" s="60" t="str">
        <f t="shared" si="21"/>
        <v/>
      </c>
      <c r="U28" s="48">
        <f t="shared" si="22"/>
        <v>1</v>
      </c>
      <c r="W28" s="11">
        <v>5095</v>
      </c>
      <c r="X28" s="11" t="s">
        <v>197</v>
      </c>
      <c r="Y28" s="11" t="s">
        <v>313</v>
      </c>
      <c r="Z28" s="64"/>
      <c r="AA28" s="11"/>
      <c r="AB28" s="57" t="str">
        <f t="shared" si="1"/>
        <v>Lønn</v>
      </c>
      <c r="AC28" s="57" t="str">
        <f t="shared" si="2"/>
        <v>Personalkost</v>
      </c>
      <c r="AD28" s="57" t="str">
        <f t="shared" si="3"/>
        <v>Kostnad</v>
      </c>
      <c r="AE28" s="60" t="str">
        <f t="shared" si="4"/>
        <v/>
      </c>
      <c r="AF28" s="61" t="str">
        <f t="shared" si="5"/>
        <v/>
      </c>
      <c r="AG28" s="48">
        <f t="shared" si="6"/>
        <v>1</v>
      </c>
      <c r="AI28" s="11">
        <v>2023</v>
      </c>
      <c r="AJ28" s="11">
        <v>2</v>
      </c>
      <c r="AK28" s="11">
        <v>3060</v>
      </c>
      <c r="AL28" s="63">
        <v>-412</v>
      </c>
      <c r="AM28" s="46" t="str">
        <f t="shared" si="7"/>
        <v>Salg Kiosk 25%</v>
      </c>
      <c r="AN28" s="46" t="str">
        <f t="shared" si="8"/>
        <v>Salg annet</v>
      </c>
      <c r="AO28" s="46" t="str">
        <f t="shared" si="9"/>
        <v>Inntekter</v>
      </c>
      <c r="AP28" s="46" t="str">
        <f t="shared" si="10"/>
        <v>Inntekt</v>
      </c>
      <c r="AQ28" s="46">
        <f t="shared" si="11"/>
        <v>3</v>
      </c>
      <c r="AR28" s="46">
        <f t="shared" si="12"/>
        <v>412</v>
      </c>
      <c r="AS28" s="48">
        <f t="shared" si="13"/>
        <v>1</v>
      </c>
      <c r="AT28" s="46">
        <f t="shared" si="23"/>
        <v>412</v>
      </c>
      <c r="AU28" s="46">
        <f t="shared" si="14"/>
        <v>2750</v>
      </c>
      <c r="AV28" s="46">
        <f t="shared" si="15"/>
        <v>1620.817</v>
      </c>
      <c r="AW28" s="46">
        <f t="shared" si="24"/>
        <v>1</v>
      </c>
      <c r="AX28" s="47">
        <f t="shared" si="16"/>
        <v>412</v>
      </c>
      <c r="AY28" s="47">
        <f t="shared" si="25"/>
        <v>412</v>
      </c>
      <c r="BA28" s="11"/>
      <c r="BB28" s="11"/>
      <c r="BC28" s="63"/>
      <c r="BD28" s="63"/>
    </row>
    <row r="29" spans="5:56" x14ac:dyDescent="0.35">
      <c r="E29" s="11"/>
      <c r="F29" s="11"/>
      <c r="G29" s="11"/>
      <c r="H29" s="64"/>
      <c r="I29" s="11"/>
      <c r="J29" s="48" t="str">
        <f t="shared" si="0"/>
        <v/>
      </c>
      <c r="K29" s="48" t="str">
        <f t="shared" si="17"/>
        <v/>
      </c>
      <c r="L29" s="48">
        <f t="shared" si="18"/>
        <v>1</v>
      </c>
      <c r="N29" s="47" t="str">
        <f t="shared" si="19"/>
        <v/>
      </c>
      <c r="O29" s="11"/>
      <c r="P29" s="11"/>
      <c r="Q29" s="65"/>
      <c r="R29" s="11"/>
      <c r="S29" s="60" t="str">
        <f t="shared" si="20"/>
        <v/>
      </c>
      <c r="T29" s="60" t="str">
        <f t="shared" si="21"/>
        <v/>
      </c>
      <c r="U29" s="48">
        <f t="shared" si="22"/>
        <v>1</v>
      </c>
      <c r="W29" s="11">
        <v>5096</v>
      </c>
      <c r="X29" s="11" t="s">
        <v>198</v>
      </c>
      <c r="Y29" s="11" t="s">
        <v>313</v>
      </c>
      <c r="Z29" s="64"/>
      <c r="AA29" s="11"/>
      <c r="AB29" s="57" t="str">
        <f t="shared" si="1"/>
        <v>Lønn</v>
      </c>
      <c r="AC29" s="57" t="str">
        <f t="shared" si="2"/>
        <v>Personalkost</v>
      </c>
      <c r="AD29" s="57" t="str">
        <f t="shared" si="3"/>
        <v>Kostnad</v>
      </c>
      <c r="AE29" s="60" t="str">
        <f t="shared" si="4"/>
        <v/>
      </c>
      <c r="AF29" s="61" t="str">
        <f t="shared" si="5"/>
        <v/>
      </c>
      <c r="AG29" s="48">
        <f t="shared" si="6"/>
        <v>1</v>
      </c>
      <c r="AI29" s="11">
        <v>2023</v>
      </c>
      <c r="AJ29" s="11">
        <v>3</v>
      </c>
      <c r="AK29" s="11">
        <v>3060</v>
      </c>
      <c r="AL29" s="63">
        <v>-951.2</v>
      </c>
      <c r="AM29" s="46" t="str">
        <f t="shared" si="7"/>
        <v>Salg Kiosk 25%</v>
      </c>
      <c r="AN29" s="46" t="str">
        <f t="shared" si="8"/>
        <v>Salg annet</v>
      </c>
      <c r="AO29" s="46" t="str">
        <f t="shared" si="9"/>
        <v>Inntekter</v>
      </c>
      <c r="AP29" s="46" t="str">
        <f t="shared" si="10"/>
        <v>Inntekt</v>
      </c>
      <c r="AQ29" s="46">
        <f t="shared" si="11"/>
        <v>3</v>
      </c>
      <c r="AR29" s="46">
        <f t="shared" si="12"/>
        <v>951.2</v>
      </c>
      <c r="AS29" s="48">
        <f t="shared" si="13"/>
        <v>1</v>
      </c>
      <c r="AT29" s="46">
        <f t="shared" si="23"/>
        <v>951.2</v>
      </c>
      <c r="AU29" s="46">
        <f t="shared" si="14"/>
        <v>3043</v>
      </c>
      <c r="AV29" s="46">
        <f t="shared" si="15"/>
        <v>1839.2840000000001</v>
      </c>
      <c r="AW29" s="46">
        <f t="shared" si="24"/>
        <v>1</v>
      </c>
      <c r="AX29" s="47">
        <f t="shared" si="16"/>
        <v>951.2</v>
      </c>
      <c r="AY29" s="47">
        <f t="shared" si="25"/>
        <v>951.2</v>
      </c>
      <c r="BA29" s="11"/>
      <c r="BB29" s="11"/>
      <c r="BC29" s="63"/>
      <c r="BD29" s="63"/>
    </row>
    <row r="30" spans="5:56" x14ac:dyDescent="0.35">
      <c r="E30" s="11"/>
      <c r="F30" s="11"/>
      <c r="G30" s="11"/>
      <c r="H30" s="64"/>
      <c r="I30" s="11"/>
      <c r="J30" s="48" t="str">
        <f t="shared" si="0"/>
        <v/>
      </c>
      <c r="K30" s="48" t="str">
        <f t="shared" si="17"/>
        <v/>
      </c>
      <c r="L30" s="48">
        <f t="shared" si="18"/>
        <v>1</v>
      </c>
      <c r="N30" s="47" t="str">
        <f t="shared" si="19"/>
        <v/>
      </c>
      <c r="O30" s="11"/>
      <c r="P30" s="11"/>
      <c r="Q30" s="65"/>
      <c r="R30" s="11"/>
      <c r="S30" s="60" t="str">
        <f t="shared" si="20"/>
        <v/>
      </c>
      <c r="T30" s="60" t="str">
        <f t="shared" si="21"/>
        <v/>
      </c>
      <c r="U30" s="48">
        <f t="shared" si="22"/>
        <v>1</v>
      </c>
      <c r="W30" s="11">
        <v>5141</v>
      </c>
      <c r="X30" s="11" t="s">
        <v>199</v>
      </c>
      <c r="Y30" s="11" t="s">
        <v>313</v>
      </c>
      <c r="Z30" s="64"/>
      <c r="AA30" s="11"/>
      <c r="AB30" s="57" t="str">
        <f t="shared" si="1"/>
        <v>Lønn</v>
      </c>
      <c r="AC30" s="57" t="str">
        <f t="shared" si="2"/>
        <v>Personalkost</v>
      </c>
      <c r="AD30" s="57" t="str">
        <f t="shared" si="3"/>
        <v>Kostnad</v>
      </c>
      <c r="AE30" s="60" t="str">
        <f t="shared" si="4"/>
        <v/>
      </c>
      <c r="AF30" s="61" t="str">
        <f t="shared" si="5"/>
        <v/>
      </c>
      <c r="AG30" s="48">
        <f t="shared" si="6"/>
        <v>1</v>
      </c>
      <c r="AI30" s="11">
        <v>2023</v>
      </c>
      <c r="AJ30" s="11">
        <v>4</v>
      </c>
      <c r="AK30" s="11">
        <v>3060</v>
      </c>
      <c r="AL30" s="63">
        <v>-727.2</v>
      </c>
      <c r="AM30" s="46" t="str">
        <f t="shared" si="7"/>
        <v>Salg Kiosk 25%</v>
      </c>
      <c r="AN30" s="46" t="str">
        <f t="shared" si="8"/>
        <v>Salg annet</v>
      </c>
      <c r="AO30" s="46" t="str">
        <f t="shared" si="9"/>
        <v>Inntekter</v>
      </c>
      <c r="AP30" s="46" t="str">
        <f t="shared" si="10"/>
        <v>Inntekt</v>
      </c>
      <c r="AQ30" s="46">
        <f t="shared" si="11"/>
        <v>3</v>
      </c>
      <c r="AR30" s="46">
        <f t="shared" si="12"/>
        <v>727.2</v>
      </c>
      <c r="AS30" s="48">
        <f t="shared" si="13"/>
        <v>1</v>
      </c>
      <c r="AT30" s="46">
        <f t="shared" si="23"/>
        <v>727.2</v>
      </c>
      <c r="AU30" s="46">
        <f t="shared" si="14"/>
        <v>2916</v>
      </c>
      <c r="AV30" s="46">
        <f t="shared" si="15"/>
        <v>1763.2</v>
      </c>
      <c r="AW30" s="46">
        <f t="shared" si="24"/>
        <v>1</v>
      </c>
      <c r="AX30" s="47">
        <f t="shared" si="16"/>
        <v>727.2</v>
      </c>
      <c r="AY30" s="47">
        <f t="shared" si="25"/>
        <v>727.2</v>
      </c>
      <c r="BA30" s="11"/>
      <c r="BB30" s="11"/>
      <c r="BC30" s="63"/>
      <c r="BD30" s="63"/>
    </row>
    <row r="31" spans="5:56" x14ac:dyDescent="0.35">
      <c r="E31" s="11"/>
      <c r="F31" s="11"/>
      <c r="G31" s="11"/>
      <c r="H31" s="64"/>
      <c r="I31" s="11"/>
      <c r="J31" s="48" t="str">
        <f t="shared" si="0"/>
        <v/>
      </c>
      <c r="K31" s="48" t="str">
        <f t="shared" si="17"/>
        <v/>
      </c>
      <c r="L31" s="48">
        <f t="shared" si="18"/>
        <v>1</v>
      </c>
      <c r="N31" s="47" t="str">
        <f t="shared" si="19"/>
        <v/>
      </c>
      <c r="O31" s="11"/>
      <c r="P31" s="11"/>
      <c r="Q31" s="65"/>
      <c r="R31" s="11"/>
      <c r="S31" s="60" t="str">
        <f t="shared" si="20"/>
        <v/>
      </c>
      <c r="T31" s="60" t="str">
        <f t="shared" si="21"/>
        <v/>
      </c>
      <c r="U31" s="48">
        <f t="shared" si="22"/>
        <v>1</v>
      </c>
      <c r="W31" s="11">
        <v>5200</v>
      </c>
      <c r="X31" s="11" t="s">
        <v>200</v>
      </c>
      <c r="Y31" s="11" t="s">
        <v>314</v>
      </c>
      <c r="Z31" s="64"/>
      <c r="AA31" s="11"/>
      <c r="AB31" s="57" t="str">
        <f t="shared" si="1"/>
        <v>Andre personalkostnader</v>
      </c>
      <c r="AC31" s="57" t="str">
        <f t="shared" si="2"/>
        <v>Personalkost</v>
      </c>
      <c r="AD31" s="57" t="str">
        <f t="shared" si="3"/>
        <v>Kostnad</v>
      </c>
      <c r="AE31" s="60" t="str">
        <f t="shared" si="4"/>
        <v/>
      </c>
      <c r="AF31" s="61" t="str">
        <f t="shared" si="5"/>
        <v/>
      </c>
      <c r="AG31" s="48">
        <f t="shared" si="6"/>
        <v>1</v>
      </c>
      <c r="AI31" s="11">
        <v>2023</v>
      </c>
      <c r="AJ31" s="11">
        <v>5</v>
      </c>
      <c r="AK31" s="11">
        <v>3060</v>
      </c>
      <c r="AL31" s="63">
        <v>-1152</v>
      </c>
      <c r="AM31" s="46" t="str">
        <f t="shared" si="7"/>
        <v>Salg Kiosk 25%</v>
      </c>
      <c r="AN31" s="46" t="str">
        <f t="shared" si="8"/>
        <v>Salg annet</v>
      </c>
      <c r="AO31" s="46" t="str">
        <f t="shared" si="9"/>
        <v>Inntekter</v>
      </c>
      <c r="AP31" s="46" t="str">
        <f t="shared" si="10"/>
        <v>Inntekt</v>
      </c>
      <c r="AQ31" s="46">
        <f t="shared" si="11"/>
        <v>3</v>
      </c>
      <c r="AR31" s="46">
        <f t="shared" si="12"/>
        <v>1152</v>
      </c>
      <c r="AS31" s="48">
        <f t="shared" si="13"/>
        <v>1</v>
      </c>
      <c r="AT31" s="46">
        <f t="shared" si="23"/>
        <v>1152</v>
      </c>
      <c r="AU31" s="46">
        <f t="shared" si="14"/>
        <v>3578</v>
      </c>
      <c r="AV31" s="46">
        <f t="shared" si="15"/>
        <v>1816.85</v>
      </c>
      <c r="AW31" s="46">
        <f t="shared" si="24"/>
        <v>1</v>
      </c>
      <c r="AX31" s="47">
        <f t="shared" si="16"/>
        <v>1152</v>
      </c>
      <c r="AY31" s="47">
        <f t="shared" si="25"/>
        <v>1152</v>
      </c>
      <c r="BA31" s="11"/>
      <c r="BB31" s="11"/>
      <c r="BC31" s="63"/>
      <c r="BD31" s="63"/>
    </row>
    <row r="32" spans="5:56" x14ac:dyDescent="0.35">
      <c r="E32" s="11"/>
      <c r="F32" s="11"/>
      <c r="G32" s="11"/>
      <c r="H32" s="64"/>
      <c r="I32" s="11"/>
      <c r="J32" s="48" t="str">
        <f t="shared" si="0"/>
        <v/>
      </c>
      <c r="K32" s="48" t="str">
        <f t="shared" si="17"/>
        <v/>
      </c>
      <c r="L32" s="48">
        <f t="shared" si="18"/>
        <v>1</v>
      </c>
      <c r="N32" s="47" t="str">
        <f t="shared" si="19"/>
        <v/>
      </c>
      <c r="O32" s="11"/>
      <c r="P32" s="11"/>
      <c r="Q32" s="65"/>
      <c r="R32" s="11"/>
      <c r="S32" s="60" t="str">
        <f t="shared" si="20"/>
        <v/>
      </c>
      <c r="T32" s="60" t="str">
        <f t="shared" si="21"/>
        <v/>
      </c>
      <c r="U32" s="48">
        <f t="shared" si="22"/>
        <v>1</v>
      </c>
      <c r="W32" s="11">
        <v>5400</v>
      </c>
      <c r="X32" s="11" t="s">
        <v>202</v>
      </c>
      <c r="Y32" s="11" t="s">
        <v>315</v>
      </c>
      <c r="Z32" s="64"/>
      <c r="AA32" s="11"/>
      <c r="AB32" s="57" t="str">
        <f t="shared" si="1"/>
        <v>Sosiale avgifter</v>
      </c>
      <c r="AC32" s="57" t="str">
        <f t="shared" si="2"/>
        <v>Personalkost</v>
      </c>
      <c r="AD32" s="57" t="str">
        <f t="shared" si="3"/>
        <v>Kostnad</v>
      </c>
      <c r="AE32" s="60" t="str">
        <f t="shared" si="4"/>
        <v/>
      </c>
      <c r="AF32" s="61" t="str">
        <f t="shared" si="5"/>
        <v/>
      </c>
      <c r="AG32" s="48">
        <f t="shared" si="6"/>
        <v>1</v>
      </c>
      <c r="AI32" s="11">
        <v>2023</v>
      </c>
      <c r="AJ32" s="11">
        <v>6</v>
      </c>
      <c r="AK32" s="11">
        <v>3060</v>
      </c>
      <c r="AL32" s="63">
        <v>-848</v>
      </c>
      <c r="AM32" s="46" t="str">
        <f t="shared" si="7"/>
        <v>Salg Kiosk 25%</v>
      </c>
      <c r="AN32" s="46" t="str">
        <f t="shared" si="8"/>
        <v>Salg annet</v>
      </c>
      <c r="AO32" s="46" t="str">
        <f t="shared" si="9"/>
        <v>Inntekter</v>
      </c>
      <c r="AP32" s="46" t="str">
        <f t="shared" si="10"/>
        <v>Inntekt</v>
      </c>
      <c r="AQ32" s="46">
        <f t="shared" si="11"/>
        <v>3</v>
      </c>
      <c r="AR32" s="46">
        <f t="shared" si="12"/>
        <v>848</v>
      </c>
      <c r="AS32" s="48">
        <f t="shared" si="13"/>
        <v>1</v>
      </c>
      <c r="AT32" s="46">
        <f t="shared" si="23"/>
        <v>848</v>
      </c>
      <c r="AU32" s="46">
        <f t="shared" si="14"/>
        <v>3708</v>
      </c>
      <c r="AV32" s="46">
        <f t="shared" si="15"/>
        <v>1858.8330000000001</v>
      </c>
      <c r="AW32" s="46">
        <f t="shared" si="24"/>
        <v>1</v>
      </c>
      <c r="AX32" s="47">
        <f t="shared" si="16"/>
        <v>848</v>
      </c>
      <c r="AY32" s="47">
        <f t="shared" si="25"/>
        <v>848</v>
      </c>
      <c r="BA32" s="11"/>
      <c r="BB32" s="11"/>
      <c r="BC32" s="63"/>
      <c r="BD32" s="63"/>
    </row>
    <row r="33" spans="5:56" x14ac:dyDescent="0.35">
      <c r="E33" s="11"/>
      <c r="F33" s="11"/>
      <c r="G33" s="11"/>
      <c r="H33" s="64"/>
      <c r="I33" s="11"/>
      <c r="J33" s="48" t="str">
        <f t="shared" si="0"/>
        <v/>
      </c>
      <c r="K33" s="48" t="str">
        <f t="shared" si="17"/>
        <v/>
      </c>
      <c r="L33" s="48">
        <f t="shared" si="18"/>
        <v>1</v>
      </c>
      <c r="N33" s="47" t="str">
        <f t="shared" si="19"/>
        <v/>
      </c>
      <c r="O33" s="11"/>
      <c r="P33" s="11"/>
      <c r="Q33" s="65"/>
      <c r="R33" s="11"/>
      <c r="S33" s="60" t="str">
        <f t="shared" si="20"/>
        <v/>
      </c>
      <c r="T33" s="60" t="str">
        <f t="shared" si="21"/>
        <v/>
      </c>
      <c r="U33" s="48">
        <f t="shared" si="22"/>
        <v>1</v>
      </c>
      <c r="W33" s="11">
        <v>5401</v>
      </c>
      <c r="X33" s="11" t="s">
        <v>204</v>
      </c>
      <c r="Y33" s="11" t="s">
        <v>315</v>
      </c>
      <c r="Z33" s="64"/>
      <c r="AA33" s="11"/>
      <c r="AB33" s="57" t="str">
        <f t="shared" si="1"/>
        <v>Sosiale avgifter</v>
      </c>
      <c r="AC33" s="57" t="str">
        <f t="shared" si="2"/>
        <v>Personalkost</v>
      </c>
      <c r="AD33" s="57" t="str">
        <f t="shared" si="3"/>
        <v>Kostnad</v>
      </c>
      <c r="AE33" s="60" t="str">
        <f t="shared" si="4"/>
        <v/>
      </c>
      <c r="AF33" s="61" t="str">
        <f t="shared" si="5"/>
        <v/>
      </c>
      <c r="AG33" s="48">
        <f t="shared" si="6"/>
        <v>1</v>
      </c>
      <c r="AI33" s="11">
        <v>2023</v>
      </c>
      <c r="AJ33" s="11">
        <v>7</v>
      </c>
      <c r="AK33" s="11">
        <v>3060</v>
      </c>
      <c r="AL33" s="63">
        <v>-120</v>
      </c>
      <c r="AM33" s="46" t="str">
        <f t="shared" si="7"/>
        <v>Salg Kiosk 25%</v>
      </c>
      <c r="AN33" s="46" t="str">
        <f t="shared" si="8"/>
        <v>Salg annet</v>
      </c>
      <c r="AO33" s="46" t="str">
        <f t="shared" si="9"/>
        <v>Inntekter</v>
      </c>
      <c r="AP33" s="46" t="str">
        <f t="shared" si="10"/>
        <v>Inntekt</v>
      </c>
      <c r="AQ33" s="46">
        <f t="shared" si="11"/>
        <v>3</v>
      </c>
      <c r="AR33" s="46">
        <f t="shared" si="12"/>
        <v>120</v>
      </c>
      <c r="AS33" s="48">
        <f t="shared" si="13"/>
        <v>1</v>
      </c>
      <c r="AT33" s="46">
        <f t="shared" si="23"/>
        <v>120</v>
      </c>
      <c r="AU33" s="46">
        <f t="shared" si="14"/>
        <v>3431</v>
      </c>
      <c r="AV33" s="46">
        <f t="shared" si="15"/>
        <v>1813.0340000000001</v>
      </c>
      <c r="AW33" s="46">
        <f t="shared" si="24"/>
        <v>1</v>
      </c>
      <c r="AX33" s="47">
        <f t="shared" si="16"/>
        <v>120</v>
      </c>
      <c r="AY33" s="47">
        <f t="shared" si="25"/>
        <v>120</v>
      </c>
      <c r="BA33" s="11"/>
      <c r="BB33" s="11"/>
      <c r="BC33" s="63"/>
      <c r="BD33" s="63"/>
    </row>
    <row r="34" spans="5:56" x14ac:dyDescent="0.35">
      <c r="E34" s="11"/>
      <c r="F34" s="11"/>
      <c r="G34" s="11"/>
      <c r="H34" s="64"/>
      <c r="I34" s="11"/>
      <c r="J34" s="48" t="str">
        <f t="shared" si="0"/>
        <v/>
      </c>
      <c r="K34" s="48" t="str">
        <f t="shared" si="17"/>
        <v/>
      </c>
      <c r="L34" s="48">
        <f t="shared" si="18"/>
        <v>1</v>
      </c>
      <c r="N34" s="47" t="str">
        <f t="shared" si="19"/>
        <v/>
      </c>
      <c r="O34" s="11"/>
      <c r="P34" s="11"/>
      <c r="Q34" s="65"/>
      <c r="R34" s="11"/>
      <c r="S34" s="60" t="str">
        <f t="shared" si="20"/>
        <v/>
      </c>
      <c r="T34" s="60" t="str">
        <f t="shared" si="21"/>
        <v/>
      </c>
      <c r="U34" s="48">
        <f t="shared" si="22"/>
        <v>1</v>
      </c>
      <c r="W34" s="11">
        <v>5495</v>
      </c>
      <c r="X34" s="11" t="s">
        <v>205</v>
      </c>
      <c r="Y34" s="11" t="s">
        <v>315</v>
      </c>
      <c r="Z34" s="64"/>
      <c r="AA34" s="11"/>
      <c r="AB34" s="57" t="str">
        <f t="shared" si="1"/>
        <v>Sosiale avgifter</v>
      </c>
      <c r="AC34" s="57" t="str">
        <f t="shared" si="2"/>
        <v>Personalkost</v>
      </c>
      <c r="AD34" s="57" t="str">
        <f t="shared" si="3"/>
        <v>Kostnad</v>
      </c>
      <c r="AE34" s="60" t="str">
        <f t="shared" si="4"/>
        <v/>
      </c>
      <c r="AF34" s="61" t="str">
        <f t="shared" si="5"/>
        <v/>
      </c>
      <c r="AG34" s="48">
        <f t="shared" si="6"/>
        <v>1</v>
      </c>
      <c r="AI34" s="11">
        <v>2023</v>
      </c>
      <c r="AJ34" s="11">
        <v>8</v>
      </c>
      <c r="AK34" s="11">
        <v>3060</v>
      </c>
      <c r="AL34" s="63">
        <v>-240</v>
      </c>
      <c r="AM34" s="46" t="str">
        <f t="shared" si="7"/>
        <v>Salg Kiosk 25%</v>
      </c>
      <c r="AN34" s="46" t="str">
        <f t="shared" si="8"/>
        <v>Salg annet</v>
      </c>
      <c r="AO34" s="46" t="str">
        <f t="shared" si="9"/>
        <v>Inntekter</v>
      </c>
      <c r="AP34" s="46" t="str">
        <f t="shared" si="10"/>
        <v>Inntekt</v>
      </c>
      <c r="AQ34" s="46">
        <f t="shared" si="11"/>
        <v>3</v>
      </c>
      <c r="AR34" s="46">
        <f t="shared" si="12"/>
        <v>240</v>
      </c>
      <c r="AS34" s="48">
        <f t="shared" si="13"/>
        <v>1</v>
      </c>
      <c r="AT34" s="46">
        <f t="shared" si="23"/>
        <v>240</v>
      </c>
      <c r="AU34" s="46">
        <f t="shared" si="14"/>
        <v>4323</v>
      </c>
      <c r="AV34" s="46">
        <f t="shared" si="15"/>
        <v>1943.6659999999999</v>
      </c>
      <c r="AW34" s="46">
        <f t="shared" si="24"/>
        <v>1</v>
      </c>
      <c r="AX34" s="47">
        <f t="shared" si="16"/>
        <v>240</v>
      </c>
      <c r="AY34" s="47">
        <f t="shared" si="25"/>
        <v>240</v>
      </c>
      <c r="BA34" s="11"/>
      <c r="BB34" s="11"/>
      <c r="BC34" s="63"/>
      <c r="BD34" s="63"/>
    </row>
    <row r="35" spans="5:56" x14ac:dyDescent="0.35">
      <c r="E35" s="11"/>
      <c r="F35" s="11"/>
      <c r="G35" s="11"/>
      <c r="H35" s="64"/>
      <c r="I35" s="11"/>
      <c r="J35" s="48" t="str">
        <f t="shared" si="0"/>
        <v/>
      </c>
      <c r="K35" s="48" t="str">
        <f t="shared" si="17"/>
        <v/>
      </c>
      <c r="L35" s="48">
        <f t="shared" si="18"/>
        <v>1</v>
      </c>
      <c r="N35" s="47" t="str">
        <f t="shared" si="19"/>
        <v/>
      </c>
      <c r="O35" s="11"/>
      <c r="P35" s="11"/>
      <c r="Q35" s="65"/>
      <c r="R35" s="11"/>
      <c r="S35" s="60" t="str">
        <f t="shared" si="20"/>
        <v/>
      </c>
      <c r="T35" s="60" t="str">
        <f t="shared" si="21"/>
        <v/>
      </c>
      <c r="U35" s="48">
        <f t="shared" si="22"/>
        <v>1</v>
      </c>
      <c r="W35" s="11">
        <v>5496</v>
      </c>
      <c r="X35" s="11" t="s">
        <v>206</v>
      </c>
      <c r="Y35" s="11" t="s">
        <v>315</v>
      </c>
      <c r="Z35" s="64"/>
      <c r="AA35" s="11"/>
      <c r="AB35" s="57" t="str">
        <f t="shared" si="1"/>
        <v>Sosiale avgifter</v>
      </c>
      <c r="AC35" s="57" t="str">
        <f t="shared" si="2"/>
        <v>Personalkost</v>
      </c>
      <c r="AD35" s="57" t="str">
        <f t="shared" si="3"/>
        <v>Kostnad</v>
      </c>
      <c r="AE35" s="60" t="str">
        <f t="shared" si="4"/>
        <v/>
      </c>
      <c r="AF35" s="61" t="str">
        <f t="shared" si="5"/>
        <v/>
      </c>
      <c r="AG35" s="48">
        <f t="shared" si="6"/>
        <v>1</v>
      </c>
      <c r="AI35" s="11">
        <v>2023</v>
      </c>
      <c r="AJ35" s="11">
        <v>9</v>
      </c>
      <c r="AK35" s="11">
        <v>3060</v>
      </c>
      <c r="AL35" s="63">
        <v>-1320</v>
      </c>
      <c r="AM35" s="46" t="str">
        <f t="shared" si="7"/>
        <v>Salg Kiosk 25%</v>
      </c>
      <c r="AN35" s="46" t="str">
        <f t="shared" si="8"/>
        <v>Salg annet</v>
      </c>
      <c r="AO35" s="46" t="str">
        <f t="shared" si="9"/>
        <v>Inntekter</v>
      </c>
      <c r="AP35" s="46" t="str">
        <f t="shared" si="10"/>
        <v>Inntekt</v>
      </c>
      <c r="AQ35" s="46">
        <f t="shared" si="11"/>
        <v>3</v>
      </c>
      <c r="AR35" s="46">
        <f t="shared" si="12"/>
        <v>1320</v>
      </c>
      <c r="AS35" s="48">
        <f t="shared" si="13"/>
        <v>1</v>
      </c>
      <c r="AT35" s="46">
        <f t="shared" si="23"/>
        <v>1320</v>
      </c>
      <c r="AU35" s="46">
        <f t="shared" si="14"/>
        <v>3531</v>
      </c>
      <c r="AV35" s="46">
        <f t="shared" si="15"/>
        <v>1846.634</v>
      </c>
      <c r="AW35" s="46">
        <f t="shared" si="24"/>
        <v>1</v>
      </c>
      <c r="AX35" s="47">
        <f t="shared" si="16"/>
        <v>1320</v>
      </c>
      <c r="AY35" s="47">
        <f t="shared" si="25"/>
        <v>1320</v>
      </c>
      <c r="BA35" s="11"/>
      <c r="BB35" s="11"/>
      <c r="BC35" s="63"/>
      <c r="BD35" s="63"/>
    </row>
    <row r="36" spans="5:56" x14ac:dyDescent="0.35">
      <c r="E36" s="11"/>
      <c r="F36" s="11"/>
      <c r="G36" s="11"/>
      <c r="H36" s="64"/>
      <c r="I36" s="11"/>
      <c r="J36" s="48" t="str">
        <f t="shared" si="0"/>
        <v/>
      </c>
      <c r="K36" s="48" t="str">
        <f t="shared" si="17"/>
        <v/>
      </c>
      <c r="L36" s="48">
        <f t="shared" si="18"/>
        <v>1</v>
      </c>
      <c r="N36" s="47" t="str">
        <f t="shared" si="19"/>
        <v/>
      </c>
      <c r="O36" s="11"/>
      <c r="P36" s="11"/>
      <c r="Q36" s="65"/>
      <c r="R36" s="11"/>
      <c r="S36" s="60" t="str">
        <f t="shared" si="20"/>
        <v/>
      </c>
      <c r="T36" s="60" t="str">
        <f t="shared" si="21"/>
        <v/>
      </c>
      <c r="U36" s="48">
        <f t="shared" si="22"/>
        <v>1</v>
      </c>
      <c r="W36" s="11">
        <v>5510</v>
      </c>
      <c r="X36" s="11" t="s">
        <v>207</v>
      </c>
      <c r="Y36" s="11" t="s">
        <v>314</v>
      </c>
      <c r="Z36" s="64"/>
      <c r="AA36" s="11"/>
      <c r="AB36" s="57" t="str">
        <f t="shared" si="1"/>
        <v>Andre personalkostnader</v>
      </c>
      <c r="AC36" s="57" t="str">
        <f t="shared" si="2"/>
        <v>Personalkost</v>
      </c>
      <c r="AD36" s="57" t="str">
        <f t="shared" si="3"/>
        <v>Kostnad</v>
      </c>
      <c r="AE36" s="60" t="str">
        <f t="shared" si="4"/>
        <v/>
      </c>
      <c r="AF36" s="61" t="str">
        <f t="shared" si="5"/>
        <v/>
      </c>
      <c r="AG36" s="48">
        <f t="shared" si="6"/>
        <v>1</v>
      </c>
      <c r="AI36" s="11">
        <v>2023</v>
      </c>
      <c r="AJ36" s="11">
        <v>10</v>
      </c>
      <c r="AK36" s="11">
        <v>3060</v>
      </c>
      <c r="AL36" s="63">
        <v>-950.4</v>
      </c>
      <c r="AM36" s="46" t="str">
        <f t="shared" si="7"/>
        <v>Salg Kiosk 25%</v>
      </c>
      <c r="AN36" s="46" t="str">
        <f t="shared" si="8"/>
        <v>Salg annet</v>
      </c>
      <c r="AO36" s="46" t="str">
        <f t="shared" si="9"/>
        <v>Inntekter</v>
      </c>
      <c r="AP36" s="46" t="str">
        <f t="shared" si="10"/>
        <v>Inntekt</v>
      </c>
      <c r="AQ36" s="46">
        <f t="shared" si="11"/>
        <v>3</v>
      </c>
      <c r="AR36" s="46">
        <f t="shared" si="12"/>
        <v>950.4</v>
      </c>
      <c r="AS36" s="48">
        <f t="shared" si="13"/>
        <v>1</v>
      </c>
      <c r="AT36" s="46">
        <f t="shared" si="23"/>
        <v>950.4</v>
      </c>
      <c r="AU36" s="46">
        <f t="shared" si="14"/>
        <v>3338</v>
      </c>
      <c r="AV36" s="46">
        <f t="shared" si="15"/>
        <v>1851.3</v>
      </c>
      <c r="AW36" s="46">
        <f t="shared" si="24"/>
        <v>1</v>
      </c>
      <c r="AX36" s="47">
        <f t="shared" si="16"/>
        <v>950.4</v>
      </c>
      <c r="AY36" s="47">
        <f t="shared" si="25"/>
        <v>950.4</v>
      </c>
      <c r="BA36" s="11"/>
      <c r="BB36" s="11"/>
      <c r="BC36" s="63"/>
      <c r="BD36" s="63"/>
    </row>
    <row r="37" spans="5:56" x14ac:dyDescent="0.35">
      <c r="E37" s="11"/>
      <c r="F37" s="11"/>
      <c r="G37" s="11"/>
      <c r="H37" s="64"/>
      <c r="I37" s="11"/>
      <c r="J37" s="48" t="str">
        <f t="shared" si="0"/>
        <v/>
      </c>
      <c r="K37" s="48" t="str">
        <f t="shared" si="17"/>
        <v/>
      </c>
      <c r="L37" s="48">
        <f t="shared" si="18"/>
        <v>1</v>
      </c>
      <c r="N37" s="47" t="str">
        <f t="shared" si="19"/>
        <v/>
      </c>
      <c r="O37" s="11"/>
      <c r="P37" s="11"/>
      <c r="Q37" s="65"/>
      <c r="R37" s="11"/>
      <c r="S37" s="60" t="str">
        <f t="shared" si="20"/>
        <v/>
      </c>
      <c r="T37" s="60" t="str">
        <f t="shared" si="21"/>
        <v/>
      </c>
      <c r="U37" s="48">
        <f t="shared" si="22"/>
        <v>1</v>
      </c>
      <c r="W37" s="11">
        <v>5600</v>
      </c>
      <c r="X37" s="11" t="s">
        <v>208</v>
      </c>
      <c r="Y37" s="11" t="s">
        <v>314</v>
      </c>
      <c r="Z37" s="64"/>
      <c r="AA37" s="11"/>
      <c r="AB37" s="57" t="str">
        <f t="shared" si="1"/>
        <v>Andre personalkostnader</v>
      </c>
      <c r="AC37" s="57" t="str">
        <f t="shared" si="2"/>
        <v>Personalkost</v>
      </c>
      <c r="AD37" s="57" t="str">
        <f t="shared" si="3"/>
        <v>Kostnad</v>
      </c>
      <c r="AE37" s="60" t="str">
        <f t="shared" si="4"/>
        <v/>
      </c>
      <c r="AF37" s="61" t="str">
        <f t="shared" si="5"/>
        <v/>
      </c>
      <c r="AG37" s="48">
        <f t="shared" si="6"/>
        <v>1</v>
      </c>
      <c r="AI37" s="11">
        <v>2023</v>
      </c>
      <c r="AJ37" s="11">
        <v>11</v>
      </c>
      <c r="AK37" s="11">
        <v>3060</v>
      </c>
      <c r="AL37" s="63">
        <v>-1266.4000000000001</v>
      </c>
      <c r="AM37" s="46" t="str">
        <f t="shared" si="7"/>
        <v>Salg Kiosk 25%</v>
      </c>
      <c r="AN37" s="46" t="str">
        <f t="shared" si="8"/>
        <v>Salg annet</v>
      </c>
      <c r="AO37" s="46" t="str">
        <f t="shared" si="9"/>
        <v>Inntekter</v>
      </c>
      <c r="AP37" s="46" t="str">
        <f t="shared" si="10"/>
        <v>Inntekt</v>
      </c>
      <c r="AQ37" s="46">
        <f t="shared" si="11"/>
        <v>3</v>
      </c>
      <c r="AR37" s="46">
        <f t="shared" si="12"/>
        <v>1266.4000000000001</v>
      </c>
      <c r="AS37" s="48">
        <f t="shared" si="13"/>
        <v>1</v>
      </c>
      <c r="AT37" s="46">
        <f t="shared" si="23"/>
        <v>1266.4000000000001</v>
      </c>
      <c r="AU37" s="46">
        <f t="shared" si="14"/>
        <v>3267</v>
      </c>
      <c r="AV37" s="46">
        <f t="shared" si="15"/>
        <v>1752.55</v>
      </c>
      <c r="AW37" s="46">
        <f t="shared" si="24"/>
        <v>1</v>
      </c>
      <c r="AX37" s="47">
        <f t="shared" si="16"/>
        <v>1266.4000000000001</v>
      </c>
      <c r="AY37" s="47">
        <f t="shared" si="25"/>
        <v>1266.4000000000001</v>
      </c>
      <c r="BA37" s="11"/>
      <c r="BB37" s="11"/>
      <c r="BC37" s="63"/>
      <c r="BD37" s="63"/>
    </row>
    <row r="38" spans="5:56" x14ac:dyDescent="0.35">
      <c r="E38" s="11"/>
      <c r="F38" s="11"/>
      <c r="G38" s="11"/>
      <c r="H38" s="64"/>
      <c r="I38" s="11"/>
      <c r="J38" s="48" t="str">
        <f t="shared" si="0"/>
        <v/>
      </c>
      <c r="K38" s="48" t="str">
        <f t="shared" si="17"/>
        <v/>
      </c>
      <c r="L38" s="48">
        <f t="shared" si="18"/>
        <v>1</v>
      </c>
      <c r="N38" s="47" t="str">
        <f t="shared" si="19"/>
        <v/>
      </c>
      <c r="O38" s="11"/>
      <c r="P38" s="11"/>
      <c r="Q38" s="65"/>
      <c r="R38" s="11"/>
      <c r="S38" s="60" t="str">
        <f t="shared" si="20"/>
        <v/>
      </c>
      <c r="T38" s="60" t="str">
        <f t="shared" si="21"/>
        <v/>
      </c>
      <c r="U38" s="48">
        <f t="shared" si="22"/>
        <v>1</v>
      </c>
      <c r="W38" s="11">
        <v>5601</v>
      </c>
      <c r="X38" s="11" t="s">
        <v>209</v>
      </c>
      <c r="Y38" s="11" t="s">
        <v>314</v>
      </c>
      <c r="Z38" s="64"/>
      <c r="AA38" s="11"/>
      <c r="AB38" s="57" t="str">
        <f t="shared" si="1"/>
        <v>Andre personalkostnader</v>
      </c>
      <c r="AC38" s="57" t="str">
        <f t="shared" si="2"/>
        <v>Personalkost</v>
      </c>
      <c r="AD38" s="57" t="str">
        <f t="shared" si="3"/>
        <v>Kostnad</v>
      </c>
      <c r="AE38" s="60" t="str">
        <f t="shared" si="4"/>
        <v/>
      </c>
      <c r="AF38" s="61" t="str">
        <f t="shared" si="5"/>
        <v/>
      </c>
      <c r="AG38" s="48">
        <f t="shared" si="6"/>
        <v>1</v>
      </c>
      <c r="AI38" s="11">
        <v>2023</v>
      </c>
      <c r="AJ38" s="11">
        <v>12</v>
      </c>
      <c r="AK38" s="11">
        <v>3060</v>
      </c>
      <c r="AL38" s="63">
        <v>-379.2</v>
      </c>
      <c r="AM38" s="46" t="str">
        <f t="shared" si="7"/>
        <v>Salg Kiosk 25%</v>
      </c>
      <c r="AN38" s="46" t="str">
        <f t="shared" si="8"/>
        <v>Salg annet</v>
      </c>
      <c r="AO38" s="46" t="str">
        <f t="shared" si="9"/>
        <v>Inntekter</v>
      </c>
      <c r="AP38" s="46" t="str">
        <f t="shared" si="10"/>
        <v>Inntekt</v>
      </c>
      <c r="AQ38" s="46">
        <f t="shared" si="11"/>
        <v>3</v>
      </c>
      <c r="AR38" s="46">
        <f t="shared" si="12"/>
        <v>379.2</v>
      </c>
      <c r="AS38" s="48">
        <f t="shared" si="13"/>
        <v>1</v>
      </c>
      <c r="AT38" s="46">
        <f t="shared" si="23"/>
        <v>379.2</v>
      </c>
      <c r="AU38" s="46">
        <f t="shared" si="14"/>
        <v>2003</v>
      </c>
      <c r="AV38" s="46">
        <f t="shared" si="15"/>
        <v>1365.15</v>
      </c>
      <c r="AW38" s="46">
        <f t="shared" si="24"/>
        <v>1</v>
      </c>
      <c r="AX38" s="47">
        <f t="shared" si="16"/>
        <v>379.2</v>
      </c>
      <c r="AY38" s="47">
        <f t="shared" si="25"/>
        <v>379.2</v>
      </c>
      <c r="BA38" s="11"/>
      <c r="BB38" s="11"/>
      <c r="BC38" s="63"/>
      <c r="BD38" s="63"/>
    </row>
    <row r="39" spans="5:56" x14ac:dyDescent="0.35">
      <c r="E39" s="11"/>
      <c r="F39" s="11"/>
      <c r="G39" s="11"/>
      <c r="H39" s="64"/>
      <c r="I39" s="11"/>
      <c r="J39" s="48" t="str">
        <f t="shared" si="0"/>
        <v/>
      </c>
      <c r="K39" s="48" t="str">
        <f t="shared" si="17"/>
        <v/>
      </c>
      <c r="L39" s="48">
        <f t="shared" si="18"/>
        <v>1</v>
      </c>
      <c r="N39" s="47" t="str">
        <f t="shared" si="19"/>
        <v/>
      </c>
      <c r="O39" s="11"/>
      <c r="P39" s="11"/>
      <c r="Q39" s="65"/>
      <c r="R39" s="11"/>
      <c r="S39" s="60" t="str">
        <f t="shared" si="20"/>
        <v/>
      </c>
      <c r="T39" s="60" t="str">
        <f t="shared" si="21"/>
        <v/>
      </c>
      <c r="U39" s="48">
        <f t="shared" si="22"/>
        <v>1</v>
      </c>
      <c r="W39" s="11">
        <v>5685</v>
      </c>
      <c r="X39" s="11" t="s">
        <v>210</v>
      </c>
      <c r="Y39" s="11" t="s">
        <v>314</v>
      </c>
      <c r="Z39" s="64"/>
      <c r="AA39" s="11"/>
      <c r="AB39" s="57" t="str">
        <f t="shared" si="1"/>
        <v>Andre personalkostnader</v>
      </c>
      <c r="AC39" s="57" t="str">
        <f t="shared" si="2"/>
        <v>Personalkost</v>
      </c>
      <c r="AD39" s="57" t="str">
        <f t="shared" si="3"/>
        <v>Kostnad</v>
      </c>
      <c r="AE39" s="60" t="str">
        <f t="shared" si="4"/>
        <v/>
      </c>
      <c r="AF39" s="61" t="str">
        <f t="shared" si="5"/>
        <v/>
      </c>
      <c r="AG39" s="48">
        <f t="shared" si="6"/>
        <v>1</v>
      </c>
      <c r="AI39" s="11">
        <v>2023</v>
      </c>
      <c r="AJ39" s="11">
        <v>1</v>
      </c>
      <c r="AK39" s="11">
        <v>3065</v>
      </c>
      <c r="AL39" s="63">
        <v>-4894.76</v>
      </c>
      <c r="AM39" s="46" t="str">
        <f t="shared" si="7"/>
        <v>Salg Kiosk 15%</v>
      </c>
      <c r="AN39" s="46" t="str">
        <f t="shared" si="8"/>
        <v>Salg annet</v>
      </c>
      <c r="AO39" s="46" t="str">
        <f t="shared" si="9"/>
        <v>Inntekter</v>
      </c>
      <c r="AP39" s="46" t="str">
        <f t="shared" si="10"/>
        <v>Inntekt</v>
      </c>
      <c r="AQ39" s="46">
        <f t="shared" si="11"/>
        <v>3</v>
      </c>
      <c r="AR39" s="46">
        <f t="shared" si="12"/>
        <v>4894.76</v>
      </c>
      <c r="AS39" s="48">
        <f t="shared" si="13"/>
        <v>1</v>
      </c>
      <c r="AT39" s="46">
        <f t="shared" si="23"/>
        <v>4894.76</v>
      </c>
      <c r="AU39" s="46">
        <f t="shared" si="14"/>
        <v>2803</v>
      </c>
      <c r="AV39" s="46">
        <f t="shared" si="15"/>
        <v>1698.7</v>
      </c>
      <c r="AW39" s="46">
        <f t="shared" si="24"/>
        <v>1</v>
      </c>
      <c r="AX39" s="47">
        <f t="shared" si="16"/>
        <v>4894.76</v>
      </c>
      <c r="AY39" s="47">
        <f t="shared" si="25"/>
        <v>4894.76</v>
      </c>
      <c r="BA39" s="11"/>
      <c r="BB39" s="11"/>
      <c r="BC39" s="63"/>
      <c r="BD39" s="63"/>
    </row>
    <row r="40" spans="5:56" x14ac:dyDescent="0.35">
      <c r="E40" s="11"/>
      <c r="F40" s="11"/>
      <c r="G40" s="11"/>
      <c r="H40" s="64"/>
      <c r="I40" s="11"/>
      <c r="J40" s="48" t="str">
        <f t="shared" si="0"/>
        <v/>
      </c>
      <c r="K40" s="48" t="str">
        <f t="shared" si="17"/>
        <v/>
      </c>
      <c r="L40" s="48">
        <f t="shared" si="18"/>
        <v>1</v>
      </c>
      <c r="N40" s="47" t="str">
        <f t="shared" si="19"/>
        <v/>
      </c>
      <c r="O40" s="11"/>
      <c r="P40" s="11"/>
      <c r="Q40" s="65"/>
      <c r="R40" s="11"/>
      <c r="S40" s="60" t="str">
        <f t="shared" si="20"/>
        <v/>
      </c>
      <c r="T40" s="60" t="str">
        <f t="shared" si="21"/>
        <v/>
      </c>
      <c r="U40" s="48">
        <f t="shared" si="22"/>
        <v>1</v>
      </c>
      <c r="W40" s="11">
        <v>5693</v>
      </c>
      <c r="X40" s="11" t="s">
        <v>211</v>
      </c>
      <c r="Y40" s="11" t="s">
        <v>314</v>
      </c>
      <c r="Z40" s="64"/>
      <c r="AA40" s="11"/>
      <c r="AB40" s="57" t="str">
        <f t="shared" si="1"/>
        <v>Andre personalkostnader</v>
      </c>
      <c r="AC40" s="57" t="str">
        <f t="shared" si="2"/>
        <v>Personalkost</v>
      </c>
      <c r="AD40" s="57" t="str">
        <f t="shared" si="3"/>
        <v>Kostnad</v>
      </c>
      <c r="AE40" s="60" t="str">
        <f t="shared" si="4"/>
        <v/>
      </c>
      <c r="AF40" s="61" t="str">
        <f t="shared" si="5"/>
        <v/>
      </c>
      <c r="AG40" s="48">
        <f t="shared" si="6"/>
        <v>1</v>
      </c>
      <c r="AI40" s="11">
        <v>2023</v>
      </c>
      <c r="AJ40" s="11">
        <v>2</v>
      </c>
      <c r="AK40" s="11">
        <v>3065</v>
      </c>
      <c r="AL40" s="63">
        <v>-3947.82</v>
      </c>
      <c r="AM40" s="46" t="str">
        <f t="shared" si="7"/>
        <v>Salg Kiosk 15%</v>
      </c>
      <c r="AN40" s="46" t="str">
        <f t="shared" si="8"/>
        <v>Salg annet</v>
      </c>
      <c r="AO40" s="46" t="str">
        <f t="shared" si="9"/>
        <v>Inntekter</v>
      </c>
      <c r="AP40" s="46" t="str">
        <f t="shared" si="10"/>
        <v>Inntekt</v>
      </c>
      <c r="AQ40" s="46">
        <f t="shared" si="11"/>
        <v>3</v>
      </c>
      <c r="AR40" s="46">
        <f t="shared" si="12"/>
        <v>3947.82</v>
      </c>
      <c r="AS40" s="48">
        <f t="shared" si="13"/>
        <v>1</v>
      </c>
      <c r="AT40" s="46">
        <f t="shared" si="23"/>
        <v>3947.82</v>
      </c>
      <c r="AU40" s="46">
        <f t="shared" si="14"/>
        <v>2750</v>
      </c>
      <c r="AV40" s="46">
        <f t="shared" si="15"/>
        <v>1620.817</v>
      </c>
      <c r="AW40" s="46">
        <f t="shared" si="24"/>
        <v>1</v>
      </c>
      <c r="AX40" s="47">
        <f t="shared" si="16"/>
        <v>3947.82</v>
      </c>
      <c r="AY40" s="47">
        <f t="shared" si="25"/>
        <v>3947.82</v>
      </c>
      <c r="BA40" s="11"/>
      <c r="BB40" s="11"/>
      <c r="BC40" s="63"/>
      <c r="BD40" s="63"/>
    </row>
    <row r="41" spans="5:56" x14ac:dyDescent="0.35">
      <c r="E41" s="11"/>
      <c r="F41" s="11"/>
      <c r="G41" s="11"/>
      <c r="H41" s="64"/>
      <c r="I41" s="11"/>
      <c r="J41" s="48" t="str">
        <f t="shared" si="0"/>
        <v/>
      </c>
      <c r="K41" s="48" t="str">
        <f t="shared" si="17"/>
        <v/>
      </c>
      <c r="L41" s="48">
        <f t="shared" si="18"/>
        <v>1</v>
      </c>
      <c r="N41" s="47" t="str">
        <f t="shared" si="19"/>
        <v/>
      </c>
      <c r="O41" s="11"/>
      <c r="P41" s="11"/>
      <c r="Q41" s="65"/>
      <c r="R41" s="11"/>
      <c r="S41" s="60" t="str">
        <f t="shared" si="20"/>
        <v/>
      </c>
      <c r="T41" s="60" t="str">
        <f t="shared" si="21"/>
        <v/>
      </c>
      <c r="U41" s="48">
        <f t="shared" si="22"/>
        <v>1</v>
      </c>
      <c r="W41" s="11">
        <v>5900</v>
      </c>
      <c r="X41" s="11" t="s">
        <v>212</v>
      </c>
      <c r="Y41" s="11" t="s">
        <v>314</v>
      </c>
      <c r="Z41" s="64"/>
      <c r="AA41" s="11"/>
      <c r="AB41" s="57" t="str">
        <f t="shared" si="1"/>
        <v>Andre personalkostnader</v>
      </c>
      <c r="AC41" s="57" t="str">
        <f t="shared" si="2"/>
        <v>Personalkost</v>
      </c>
      <c r="AD41" s="57" t="str">
        <f t="shared" si="3"/>
        <v>Kostnad</v>
      </c>
      <c r="AE41" s="60" t="str">
        <f t="shared" si="4"/>
        <v/>
      </c>
      <c r="AF41" s="61" t="str">
        <f t="shared" si="5"/>
        <v/>
      </c>
      <c r="AG41" s="48">
        <f t="shared" si="6"/>
        <v>1</v>
      </c>
      <c r="AI41" s="11">
        <v>2023</v>
      </c>
      <c r="AJ41" s="11">
        <v>3</v>
      </c>
      <c r="AK41" s="11">
        <v>3065</v>
      </c>
      <c r="AL41" s="63">
        <v>-5631.31</v>
      </c>
      <c r="AM41" s="46" t="str">
        <f t="shared" si="7"/>
        <v>Salg Kiosk 15%</v>
      </c>
      <c r="AN41" s="46" t="str">
        <f t="shared" si="8"/>
        <v>Salg annet</v>
      </c>
      <c r="AO41" s="46" t="str">
        <f t="shared" si="9"/>
        <v>Inntekter</v>
      </c>
      <c r="AP41" s="46" t="str">
        <f t="shared" si="10"/>
        <v>Inntekt</v>
      </c>
      <c r="AQ41" s="46">
        <f t="shared" si="11"/>
        <v>3</v>
      </c>
      <c r="AR41" s="46">
        <f t="shared" si="12"/>
        <v>5631.31</v>
      </c>
      <c r="AS41" s="48">
        <f t="shared" si="13"/>
        <v>1</v>
      </c>
      <c r="AT41" s="46">
        <f t="shared" si="23"/>
        <v>5631.31</v>
      </c>
      <c r="AU41" s="46">
        <f t="shared" si="14"/>
        <v>3043</v>
      </c>
      <c r="AV41" s="46">
        <f t="shared" si="15"/>
        <v>1839.2840000000001</v>
      </c>
      <c r="AW41" s="46">
        <f t="shared" si="24"/>
        <v>1</v>
      </c>
      <c r="AX41" s="47">
        <f t="shared" si="16"/>
        <v>5631.31</v>
      </c>
      <c r="AY41" s="47">
        <f t="shared" si="25"/>
        <v>5631.31</v>
      </c>
      <c r="BA41" s="11"/>
      <c r="BB41" s="11"/>
      <c r="BC41" s="63"/>
      <c r="BD41" s="63"/>
    </row>
    <row r="42" spans="5:56" x14ac:dyDescent="0.35">
      <c r="E42" s="11"/>
      <c r="F42" s="11"/>
      <c r="G42" s="11"/>
      <c r="H42" s="64"/>
      <c r="I42" s="11"/>
      <c r="J42" s="48" t="str">
        <f t="shared" si="0"/>
        <v/>
      </c>
      <c r="K42" s="48" t="str">
        <f t="shared" si="17"/>
        <v/>
      </c>
      <c r="L42" s="48">
        <f t="shared" si="18"/>
        <v>1</v>
      </c>
      <c r="N42" s="47" t="str">
        <f t="shared" si="19"/>
        <v/>
      </c>
      <c r="O42" s="11"/>
      <c r="P42" s="11"/>
      <c r="Q42" s="65"/>
      <c r="R42" s="11"/>
      <c r="S42" s="60" t="str">
        <f t="shared" si="20"/>
        <v/>
      </c>
      <c r="T42" s="60" t="str">
        <f t="shared" si="21"/>
        <v/>
      </c>
      <c r="U42" s="48">
        <f t="shared" si="22"/>
        <v>1</v>
      </c>
      <c r="W42" s="11">
        <v>5904</v>
      </c>
      <c r="X42" s="11" t="s">
        <v>213</v>
      </c>
      <c r="Y42" s="11" t="s">
        <v>314</v>
      </c>
      <c r="Z42" s="64"/>
      <c r="AA42" s="11"/>
      <c r="AB42" s="57" t="str">
        <f t="shared" si="1"/>
        <v>Andre personalkostnader</v>
      </c>
      <c r="AC42" s="57" t="str">
        <f t="shared" si="2"/>
        <v>Personalkost</v>
      </c>
      <c r="AD42" s="57" t="str">
        <f t="shared" si="3"/>
        <v>Kostnad</v>
      </c>
      <c r="AE42" s="60" t="str">
        <f t="shared" si="4"/>
        <v/>
      </c>
      <c r="AF42" s="61" t="str">
        <f t="shared" si="5"/>
        <v/>
      </c>
      <c r="AG42" s="48">
        <f t="shared" si="6"/>
        <v>1</v>
      </c>
      <c r="AI42" s="11">
        <v>2023</v>
      </c>
      <c r="AJ42" s="11">
        <v>4</v>
      </c>
      <c r="AK42" s="11">
        <v>3065</v>
      </c>
      <c r="AL42" s="63">
        <v>-8226.07</v>
      </c>
      <c r="AM42" s="46" t="str">
        <f t="shared" si="7"/>
        <v>Salg Kiosk 15%</v>
      </c>
      <c r="AN42" s="46" t="str">
        <f t="shared" si="8"/>
        <v>Salg annet</v>
      </c>
      <c r="AO42" s="46" t="str">
        <f t="shared" si="9"/>
        <v>Inntekter</v>
      </c>
      <c r="AP42" s="46" t="str">
        <f t="shared" si="10"/>
        <v>Inntekt</v>
      </c>
      <c r="AQ42" s="46">
        <f t="shared" si="11"/>
        <v>3</v>
      </c>
      <c r="AR42" s="46">
        <f t="shared" si="12"/>
        <v>8226.07</v>
      </c>
      <c r="AS42" s="48">
        <f t="shared" si="13"/>
        <v>1</v>
      </c>
      <c r="AT42" s="46">
        <f t="shared" si="23"/>
        <v>8226.07</v>
      </c>
      <c r="AU42" s="46">
        <f t="shared" si="14"/>
        <v>2916</v>
      </c>
      <c r="AV42" s="46">
        <f t="shared" si="15"/>
        <v>1763.2</v>
      </c>
      <c r="AW42" s="46">
        <f t="shared" si="24"/>
        <v>1</v>
      </c>
      <c r="AX42" s="47">
        <f t="shared" si="16"/>
        <v>8226.07</v>
      </c>
      <c r="AY42" s="47">
        <f t="shared" si="25"/>
        <v>8226.07</v>
      </c>
      <c r="BA42" s="11"/>
      <c r="BB42" s="11"/>
      <c r="BC42" s="63"/>
      <c r="BD42" s="63"/>
    </row>
    <row r="43" spans="5:56" x14ac:dyDescent="0.35">
      <c r="E43" s="11"/>
      <c r="F43" s="11"/>
      <c r="G43" s="11"/>
      <c r="H43" s="64"/>
      <c r="I43" s="11"/>
      <c r="J43" s="48" t="str">
        <f t="shared" si="0"/>
        <v/>
      </c>
      <c r="K43" s="48" t="str">
        <f t="shared" si="17"/>
        <v/>
      </c>
      <c r="L43" s="48">
        <f t="shared" si="18"/>
        <v>1</v>
      </c>
      <c r="N43" s="47" t="str">
        <f t="shared" si="19"/>
        <v/>
      </c>
      <c r="O43" s="11"/>
      <c r="P43" s="11"/>
      <c r="Q43" s="65"/>
      <c r="R43" s="11"/>
      <c r="S43" s="60" t="str">
        <f t="shared" si="20"/>
        <v/>
      </c>
      <c r="T43" s="60" t="str">
        <f t="shared" si="21"/>
        <v/>
      </c>
      <c r="U43" s="48">
        <f t="shared" si="22"/>
        <v>1</v>
      </c>
      <c r="W43" s="11">
        <v>5910</v>
      </c>
      <c r="X43" s="11" t="s">
        <v>214</v>
      </c>
      <c r="Y43" s="11" t="s">
        <v>314</v>
      </c>
      <c r="Z43" s="64"/>
      <c r="AA43" s="11"/>
      <c r="AB43" s="57" t="str">
        <f t="shared" si="1"/>
        <v>Andre personalkostnader</v>
      </c>
      <c r="AC43" s="57" t="str">
        <f t="shared" si="2"/>
        <v>Personalkost</v>
      </c>
      <c r="AD43" s="57" t="str">
        <f t="shared" si="3"/>
        <v>Kostnad</v>
      </c>
      <c r="AE43" s="60" t="str">
        <f t="shared" si="4"/>
        <v/>
      </c>
      <c r="AF43" s="61" t="str">
        <f t="shared" si="5"/>
        <v/>
      </c>
      <c r="AG43" s="48">
        <f t="shared" si="6"/>
        <v>1</v>
      </c>
      <c r="AI43" s="11">
        <v>2023</v>
      </c>
      <c r="AJ43" s="11">
        <v>5</v>
      </c>
      <c r="AK43" s="11">
        <v>3065</v>
      </c>
      <c r="AL43" s="63">
        <v>-7434.8</v>
      </c>
      <c r="AM43" s="46" t="str">
        <f t="shared" si="7"/>
        <v>Salg Kiosk 15%</v>
      </c>
      <c r="AN43" s="46" t="str">
        <f t="shared" si="8"/>
        <v>Salg annet</v>
      </c>
      <c r="AO43" s="46" t="str">
        <f t="shared" si="9"/>
        <v>Inntekter</v>
      </c>
      <c r="AP43" s="46" t="str">
        <f t="shared" si="10"/>
        <v>Inntekt</v>
      </c>
      <c r="AQ43" s="46">
        <f t="shared" si="11"/>
        <v>3</v>
      </c>
      <c r="AR43" s="46">
        <f t="shared" si="12"/>
        <v>7434.8</v>
      </c>
      <c r="AS43" s="48">
        <f t="shared" si="13"/>
        <v>1</v>
      </c>
      <c r="AT43" s="46">
        <f t="shared" si="23"/>
        <v>7434.8</v>
      </c>
      <c r="AU43" s="46">
        <f t="shared" si="14"/>
        <v>3578</v>
      </c>
      <c r="AV43" s="46">
        <f t="shared" si="15"/>
        <v>1816.85</v>
      </c>
      <c r="AW43" s="46">
        <f t="shared" si="24"/>
        <v>1</v>
      </c>
      <c r="AX43" s="47">
        <f t="shared" si="16"/>
        <v>7434.8</v>
      </c>
      <c r="AY43" s="47">
        <f t="shared" si="25"/>
        <v>7434.8</v>
      </c>
      <c r="BA43" s="11"/>
      <c r="BB43" s="11"/>
      <c r="BC43" s="63"/>
      <c r="BD43" s="63"/>
    </row>
    <row r="44" spans="5:56" x14ac:dyDescent="0.35">
      <c r="E44" s="11"/>
      <c r="F44" s="11"/>
      <c r="G44" s="11"/>
      <c r="H44" s="64"/>
      <c r="I44" s="11"/>
      <c r="J44" s="48" t="str">
        <f t="shared" si="0"/>
        <v/>
      </c>
      <c r="K44" s="48" t="str">
        <f t="shared" si="17"/>
        <v/>
      </c>
      <c r="L44" s="48">
        <f t="shared" si="18"/>
        <v>1</v>
      </c>
      <c r="N44" s="47" t="str">
        <f t="shared" si="19"/>
        <v/>
      </c>
      <c r="O44" s="11"/>
      <c r="P44" s="11"/>
      <c r="Q44" s="65"/>
      <c r="R44" s="11"/>
      <c r="S44" s="60" t="str">
        <f t="shared" si="20"/>
        <v/>
      </c>
      <c r="T44" s="60" t="str">
        <f t="shared" si="21"/>
        <v/>
      </c>
      <c r="U44" s="48">
        <f t="shared" si="22"/>
        <v>1</v>
      </c>
      <c r="W44" s="11">
        <v>5920</v>
      </c>
      <c r="X44" s="11" t="s">
        <v>215</v>
      </c>
      <c r="Y44" s="11" t="s">
        <v>314</v>
      </c>
      <c r="Z44" s="64"/>
      <c r="AA44" s="11"/>
      <c r="AB44" s="57" t="str">
        <f t="shared" si="1"/>
        <v>Andre personalkostnader</v>
      </c>
      <c r="AC44" s="57" t="str">
        <f t="shared" si="2"/>
        <v>Personalkost</v>
      </c>
      <c r="AD44" s="57" t="str">
        <f t="shared" si="3"/>
        <v>Kostnad</v>
      </c>
      <c r="AE44" s="60" t="str">
        <f t="shared" si="4"/>
        <v/>
      </c>
      <c r="AF44" s="61" t="str">
        <f t="shared" si="5"/>
        <v/>
      </c>
      <c r="AG44" s="48">
        <f t="shared" si="6"/>
        <v>1</v>
      </c>
      <c r="AI44" s="11">
        <v>2023</v>
      </c>
      <c r="AJ44" s="11">
        <v>6</v>
      </c>
      <c r="AK44" s="11">
        <v>3065</v>
      </c>
      <c r="AL44" s="63">
        <v>-18813.07</v>
      </c>
      <c r="AM44" s="46" t="str">
        <f t="shared" si="7"/>
        <v>Salg Kiosk 15%</v>
      </c>
      <c r="AN44" s="46" t="str">
        <f t="shared" si="8"/>
        <v>Salg annet</v>
      </c>
      <c r="AO44" s="46" t="str">
        <f t="shared" si="9"/>
        <v>Inntekter</v>
      </c>
      <c r="AP44" s="46" t="str">
        <f t="shared" si="10"/>
        <v>Inntekt</v>
      </c>
      <c r="AQ44" s="46">
        <f t="shared" si="11"/>
        <v>3</v>
      </c>
      <c r="AR44" s="46">
        <f t="shared" si="12"/>
        <v>18813.07</v>
      </c>
      <c r="AS44" s="48">
        <f t="shared" si="13"/>
        <v>1</v>
      </c>
      <c r="AT44" s="46">
        <f t="shared" si="23"/>
        <v>18813.07</v>
      </c>
      <c r="AU44" s="46">
        <f t="shared" si="14"/>
        <v>3708</v>
      </c>
      <c r="AV44" s="46">
        <f t="shared" si="15"/>
        <v>1858.8330000000001</v>
      </c>
      <c r="AW44" s="46">
        <f t="shared" si="24"/>
        <v>1</v>
      </c>
      <c r="AX44" s="47">
        <f t="shared" si="16"/>
        <v>18813.07</v>
      </c>
      <c r="AY44" s="47">
        <f t="shared" si="25"/>
        <v>18813.07</v>
      </c>
      <c r="BA44" s="11"/>
      <c r="BB44" s="11"/>
      <c r="BC44" s="63"/>
      <c r="BD44" s="63"/>
    </row>
    <row r="45" spans="5:56" x14ac:dyDescent="0.35">
      <c r="E45" s="11"/>
      <c r="F45" s="11"/>
      <c r="G45" s="11"/>
      <c r="H45" s="64"/>
      <c r="I45" s="11"/>
      <c r="J45" s="48" t="str">
        <f t="shared" si="0"/>
        <v/>
      </c>
      <c r="K45" s="48" t="str">
        <f t="shared" si="17"/>
        <v/>
      </c>
      <c r="L45" s="48">
        <f t="shared" si="18"/>
        <v>1</v>
      </c>
      <c r="N45" s="47" t="str">
        <f t="shared" si="19"/>
        <v/>
      </c>
      <c r="O45" s="11"/>
      <c r="P45" s="11"/>
      <c r="Q45" s="65"/>
      <c r="R45" s="11"/>
      <c r="S45" s="60" t="str">
        <f t="shared" si="20"/>
        <v/>
      </c>
      <c r="T45" s="60" t="str">
        <f t="shared" si="21"/>
        <v/>
      </c>
      <c r="U45" s="48">
        <f t="shared" si="22"/>
        <v>1</v>
      </c>
      <c r="W45" s="11">
        <v>5945</v>
      </c>
      <c r="X45" s="11" t="s">
        <v>216</v>
      </c>
      <c r="Y45" s="11" t="s">
        <v>314</v>
      </c>
      <c r="Z45" s="64"/>
      <c r="AA45" s="11"/>
      <c r="AB45" s="57" t="str">
        <f t="shared" si="1"/>
        <v>Andre personalkostnader</v>
      </c>
      <c r="AC45" s="57" t="str">
        <f t="shared" si="2"/>
        <v>Personalkost</v>
      </c>
      <c r="AD45" s="57" t="str">
        <f t="shared" si="3"/>
        <v>Kostnad</v>
      </c>
      <c r="AE45" s="60" t="str">
        <f t="shared" si="4"/>
        <v/>
      </c>
      <c r="AF45" s="61" t="str">
        <f t="shared" si="5"/>
        <v/>
      </c>
      <c r="AG45" s="48">
        <f t="shared" si="6"/>
        <v>1</v>
      </c>
      <c r="AI45" s="11">
        <v>2023</v>
      </c>
      <c r="AJ45" s="11">
        <v>7</v>
      </c>
      <c r="AK45" s="11">
        <v>3065</v>
      </c>
      <c r="AL45" s="63">
        <v>-11919.67</v>
      </c>
      <c r="AM45" s="46" t="str">
        <f t="shared" si="7"/>
        <v>Salg Kiosk 15%</v>
      </c>
      <c r="AN45" s="46" t="str">
        <f t="shared" si="8"/>
        <v>Salg annet</v>
      </c>
      <c r="AO45" s="46" t="str">
        <f t="shared" si="9"/>
        <v>Inntekter</v>
      </c>
      <c r="AP45" s="46" t="str">
        <f t="shared" si="10"/>
        <v>Inntekt</v>
      </c>
      <c r="AQ45" s="46">
        <f t="shared" si="11"/>
        <v>3</v>
      </c>
      <c r="AR45" s="46">
        <f t="shared" si="12"/>
        <v>11919.67</v>
      </c>
      <c r="AS45" s="48">
        <f t="shared" si="13"/>
        <v>1</v>
      </c>
      <c r="AT45" s="46">
        <f t="shared" si="23"/>
        <v>11919.67</v>
      </c>
      <c r="AU45" s="46">
        <f t="shared" si="14"/>
        <v>3431</v>
      </c>
      <c r="AV45" s="46">
        <f t="shared" si="15"/>
        <v>1813.0340000000001</v>
      </c>
      <c r="AW45" s="46">
        <f t="shared" si="24"/>
        <v>1</v>
      </c>
      <c r="AX45" s="47">
        <f t="shared" si="16"/>
        <v>11919.67</v>
      </c>
      <c r="AY45" s="47">
        <f t="shared" si="25"/>
        <v>11919.67</v>
      </c>
      <c r="BA45" s="11"/>
      <c r="BB45" s="11"/>
      <c r="BC45" s="63"/>
      <c r="BD45" s="63"/>
    </row>
    <row r="46" spans="5:56" x14ac:dyDescent="0.35">
      <c r="E46" s="11"/>
      <c r="F46" s="11"/>
      <c r="G46" s="11"/>
      <c r="H46" s="64"/>
      <c r="I46" s="11"/>
      <c r="J46" s="48" t="str">
        <f t="shared" si="0"/>
        <v/>
      </c>
      <c r="K46" s="48" t="str">
        <f t="shared" si="17"/>
        <v/>
      </c>
      <c r="L46" s="48">
        <f t="shared" si="18"/>
        <v>1</v>
      </c>
      <c r="N46" s="47" t="str">
        <f t="shared" si="19"/>
        <v/>
      </c>
      <c r="O46" s="11"/>
      <c r="P46" s="11"/>
      <c r="Q46" s="65"/>
      <c r="R46" s="11"/>
      <c r="S46" s="60" t="str">
        <f t="shared" si="20"/>
        <v/>
      </c>
      <c r="T46" s="60" t="str">
        <f t="shared" si="21"/>
        <v/>
      </c>
      <c r="U46" s="48">
        <f t="shared" si="22"/>
        <v>1</v>
      </c>
      <c r="W46" s="11">
        <v>5990</v>
      </c>
      <c r="X46" s="11" t="s">
        <v>217</v>
      </c>
      <c r="Y46" s="11" t="s">
        <v>314</v>
      </c>
      <c r="Z46" s="64"/>
      <c r="AA46" s="11"/>
      <c r="AB46" s="57" t="str">
        <f t="shared" si="1"/>
        <v>Andre personalkostnader</v>
      </c>
      <c r="AC46" s="57" t="str">
        <f t="shared" si="2"/>
        <v>Personalkost</v>
      </c>
      <c r="AD46" s="57" t="str">
        <f t="shared" si="3"/>
        <v>Kostnad</v>
      </c>
      <c r="AE46" s="60" t="str">
        <f t="shared" si="4"/>
        <v/>
      </c>
      <c r="AF46" s="61" t="str">
        <f t="shared" si="5"/>
        <v/>
      </c>
      <c r="AG46" s="48">
        <f t="shared" si="6"/>
        <v>1</v>
      </c>
      <c r="AI46" s="11">
        <v>2023</v>
      </c>
      <c r="AJ46" s="11">
        <v>8</v>
      </c>
      <c r="AK46" s="11">
        <v>3065</v>
      </c>
      <c r="AL46" s="63">
        <v>-13708.7</v>
      </c>
      <c r="AM46" s="46" t="str">
        <f t="shared" si="7"/>
        <v>Salg Kiosk 15%</v>
      </c>
      <c r="AN46" s="46" t="str">
        <f t="shared" si="8"/>
        <v>Salg annet</v>
      </c>
      <c r="AO46" s="46" t="str">
        <f t="shared" si="9"/>
        <v>Inntekter</v>
      </c>
      <c r="AP46" s="46" t="str">
        <f t="shared" si="10"/>
        <v>Inntekt</v>
      </c>
      <c r="AQ46" s="46">
        <f t="shared" si="11"/>
        <v>3</v>
      </c>
      <c r="AR46" s="46">
        <f t="shared" si="12"/>
        <v>13708.7</v>
      </c>
      <c r="AS46" s="48">
        <f t="shared" si="13"/>
        <v>1</v>
      </c>
      <c r="AT46" s="46">
        <f t="shared" si="23"/>
        <v>13708.7</v>
      </c>
      <c r="AU46" s="46">
        <f t="shared" si="14"/>
        <v>4323</v>
      </c>
      <c r="AV46" s="46">
        <f t="shared" si="15"/>
        <v>1943.6659999999999</v>
      </c>
      <c r="AW46" s="46">
        <f t="shared" si="24"/>
        <v>1</v>
      </c>
      <c r="AX46" s="47">
        <f t="shared" si="16"/>
        <v>13708.7</v>
      </c>
      <c r="AY46" s="47">
        <f t="shared" si="25"/>
        <v>13708.7</v>
      </c>
      <c r="BA46" s="11"/>
      <c r="BB46" s="11"/>
      <c r="BC46" s="63"/>
      <c r="BD46" s="63"/>
    </row>
    <row r="47" spans="5:56" x14ac:dyDescent="0.35">
      <c r="E47" s="11"/>
      <c r="F47" s="11"/>
      <c r="G47" s="11"/>
      <c r="H47" s="64"/>
      <c r="I47" s="11"/>
      <c r="J47" s="48" t="str">
        <f t="shared" si="0"/>
        <v/>
      </c>
      <c r="K47" s="48" t="str">
        <f t="shared" si="17"/>
        <v/>
      </c>
      <c r="L47" s="48">
        <f t="shared" si="18"/>
        <v>1</v>
      </c>
      <c r="N47" s="47" t="str">
        <f t="shared" si="19"/>
        <v/>
      </c>
      <c r="O47" s="11"/>
      <c r="P47" s="11"/>
      <c r="Q47" s="65"/>
      <c r="R47" s="11"/>
      <c r="S47" s="60" t="str">
        <f t="shared" si="20"/>
        <v/>
      </c>
      <c r="T47" s="60" t="str">
        <f t="shared" si="21"/>
        <v/>
      </c>
      <c r="U47" s="48">
        <f t="shared" si="22"/>
        <v>1</v>
      </c>
      <c r="W47" s="11">
        <v>6100</v>
      </c>
      <c r="X47" s="11" t="s">
        <v>218</v>
      </c>
      <c r="Y47" s="11" t="s">
        <v>316</v>
      </c>
      <c r="Z47" s="64"/>
      <c r="AA47" s="11"/>
      <c r="AB47" s="57" t="str">
        <f t="shared" si="1"/>
        <v>Administrasjonskostnader</v>
      </c>
      <c r="AC47" s="57" t="str">
        <f t="shared" si="2"/>
        <v>Driftsutgifter</v>
      </c>
      <c r="AD47" s="57" t="str">
        <f t="shared" si="3"/>
        <v>Kostnad</v>
      </c>
      <c r="AE47" s="60" t="str">
        <f t="shared" si="4"/>
        <v/>
      </c>
      <c r="AF47" s="61" t="str">
        <f t="shared" si="5"/>
        <v/>
      </c>
      <c r="AG47" s="48">
        <f t="shared" si="6"/>
        <v>1</v>
      </c>
      <c r="AI47" s="11">
        <v>2023</v>
      </c>
      <c r="AJ47" s="11">
        <v>9</v>
      </c>
      <c r="AK47" s="11">
        <v>3065</v>
      </c>
      <c r="AL47" s="63">
        <v>-14330.46</v>
      </c>
      <c r="AM47" s="46" t="str">
        <f t="shared" si="7"/>
        <v>Salg Kiosk 15%</v>
      </c>
      <c r="AN47" s="46" t="str">
        <f t="shared" si="8"/>
        <v>Salg annet</v>
      </c>
      <c r="AO47" s="46" t="str">
        <f t="shared" si="9"/>
        <v>Inntekter</v>
      </c>
      <c r="AP47" s="46" t="str">
        <f t="shared" si="10"/>
        <v>Inntekt</v>
      </c>
      <c r="AQ47" s="46">
        <f t="shared" si="11"/>
        <v>3</v>
      </c>
      <c r="AR47" s="46">
        <f t="shared" si="12"/>
        <v>14330.46</v>
      </c>
      <c r="AS47" s="48">
        <f t="shared" si="13"/>
        <v>1</v>
      </c>
      <c r="AT47" s="46">
        <f t="shared" si="23"/>
        <v>14330.46</v>
      </c>
      <c r="AU47" s="46">
        <f t="shared" si="14"/>
        <v>3531</v>
      </c>
      <c r="AV47" s="46">
        <f t="shared" si="15"/>
        <v>1846.634</v>
      </c>
      <c r="AW47" s="46">
        <f t="shared" si="24"/>
        <v>1</v>
      </c>
      <c r="AX47" s="47">
        <f t="shared" si="16"/>
        <v>14330.46</v>
      </c>
      <c r="AY47" s="47">
        <f t="shared" si="25"/>
        <v>14330.46</v>
      </c>
      <c r="BA47" s="11"/>
      <c r="BB47" s="11"/>
      <c r="BC47" s="63"/>
      <c r="BD47" s="63"/>
    </row>
    <row r="48" spans="5:56" x14ac:dyDescent="0.35">
      <c r="E48" s="11"/>
      <c r="F48" s="11"/>
      <c r="G48" s="11"/>
      <c r="H48" s="64"/>
      <c r="I48" s="11"/>
      <c r="J48" s="48" t="str">
        <f t="shared" si="0"/>
        <v/>
      </c>
      <c r="K48" s="48" t="str">
        <f t="shared" si="17"/>
        <v/>
      </c>
      <c r="L48" s="48">
        <f t="shared" si="18"/>
        <v>1</v>
      </c>
      <c r="N48" s="47" t="str">
        <f t="shared" si="19"/>
        <v/>
      </c>
      <c r="O48" s="11"/>
      <c r="P48" s="11"/>
      <c r="Q48" s="65"/>
      <c r="R48" s="11"/>
      <c r="S48" s="60" t="str">
        <f t="shared" si="20"/>
        <v/>
      </c>
      <c r="T48" s="60" t="str">
        <f t="shared" si="21"/>
        <v/>
      </c>
      <c r="U48" s="48">
        <f t="shared" si="22"/>
        <v>1</v>
      </c>
      <c r="W48" s="11">
        <v>6110</v>
      </c>
      <c r="X48" s="11" t="s">
        <v>221</v>
      </c>
      <c r="Y48" s="11" t="s">
        <v>317</v>
      </c>
      <c r="Z48" s="64"/>
      <c r="AA48" s="11"/>
      <c r="AB48" s="57" t="str">
        <f t="shared" si="1"/>
        <v>Energi</v>
      </c>
      <c r="AC48" s="57" t="str">
        <f t="shared" si="2"/>
        <v>Driftsutgifter</v>
      </c>
      <c r="AD48" s="57" t="str">
        <f t="shared" si="3"/>
        <v>Kostnad</v>
      </c>
      <c r="AE48" s="60" t="str">
        <f t="shared" si="4"/>
        <v/>
      </c>
      <c r="AF48" s="61" t="str">
        <f t="shared" si="5"/>
        <v/>
      </c>
      <c r="AG48" s="48">
        <f t="shared" si="6"/>
        <v>1</v>
      </c>
      <c r="AI48" s="11">
        <v>2023</v>
      </c>
      <c r="AJ48" s="11">
        <v>10</v>
      </c>
      <c r="AK48" s="11">
        <v>3065</v>
      </c>
      <c r="AL48" s="63">
        <v>-16288.68</v>
      </c>
      <c r="AM48" s="46" t="str">
        <f t="shared" si="7"/>
        <v>Salg Kiosk 15%</v>
      </c>
      <c r="AN48" s="46" t="str">
        <f t="shared" si="8"/>
        <v>Salg annet</v>
      </c>
      <c r="AO48" s="46" t="str">
        <f t="shared" si="9"/>
        <v>Inntekter</v>
      </c>
      <c r="AP48" s="46" t="str">
        <f t="shared" si="10"/>
        <v>Inntekt</v>
      </c>
      <c r="AQ48" s="46">
        <f t="shared" si="11"/>
        <v>3</v>
      </c>
      <c r="AR48" s="46">
        <f t="shared" si="12"/>
        <v>16288.68</v>
      </c>
      <c r="AS48" s="48">
        <f t="shared" si="13"/>
        <v>1</v>
      </c>
      <c r="AT48" s="46">
        <f t="shared" si="23"/>
        <v>16288.68</v>
      </c>
      <c r="AU48" s="46">
        <f t="shared" si="14"/>
        <v>3338</v>
      </c>
      <c r="AV48" s="46">
        <f t="shared" si="15"/>
        <v>1851.3</v>
      </c>
      <c r="AW48" s="46">
        <f t="shared" si="24"/>
        <v>1</v>
      </c>
      <c r="AX48" s="47">
        <f t="shared" si="16"/>
        <v>16288.68</v>
      </c>
      <c r="AY48" s="47">
        <f t="shared" si="25"/>
        <v>16288.68</v>
      </c>
      <c r="BA48" s="11"/>
      <c r="BB48" s="11"/>
      <c r="BC48" s="63"/>
      <c r="BD48" s="63"/>
    </row>
    <row r="49" spans="5:56" x14ac:dyDescent="0.35">
      <c r="E49" s="11"/>
      <c r="F49" s="11"/>
      <c r="G49" s="11"/>
      <c r="H49" s="64"/>
      <c r="I49" s="11"/>
      <c r="J49" s="48" t="str">
        <f t="shared" si="0"/>
        <v/>
      </c>
      <c r="K49" s="48" t="str">
        <f t="shared" si="17"/>
        <v/>
      </c>
      <c r="L49" s="48">
        <f t="shared" si="18"/>
        <v>1</v>
      </c>
      <c r="N49" s="47" t="str">
        <f t="shared" si="19"/>
        <v/>
      </c>
      <c r="O49" s="11"/>
      <c r="P49" s="11"/>
      <c r="Q49" s="65"/>
      <c r="R49" s="11"/>
      <c r="S49" s="60" t="str">
        <f t="shared" si="20"/>
        <v/>
      </c>
      <c r="T49" s="60" t="str">
        <f t="shared" si="21"/>
        <v/>
      </c>
      <c r="U49" s="48">
        <f t="shared" si="22"/>
        <v>1</v>
      </c>
      <c r="W49" s="11">
        <v>6200</v>
      </c>
      <c r="X49" s="11" t="s">
        <v>223</v>
      </c>
      <c r="Y49" s="11" t="s">
        <v>318</v>
      </c>
      <c r="Z49" s="64"/>
      <c r="AA49" s="11"/>
      <c r="AB49" s="57" t="str">
        <f t="shared" si="1"/>
        <v>Avg./lisenser/gebyrer</v>
      </c>
      <c r="AC49" s="57" t="str">
        <f t="shared" si="2"/>
        <v>Driftsutgifter</v>
      </c>
      <c r="AD49" s="57" t="str">
        <f t="shared" si="3"/>
        <v>Kostnad</v>
      </c>
      <c r="AE49" s="60" t="str">
        <f t="shared" si="4"/>
        <v/>
      </c>
      <c r="AF49" s="61" t="str">
        <f t="shared" si="5"/>
        <v/>
      </c>
      <c r="AG49" s="48">
        <f t="shared" si="6"/>
        <v>1</v>
      </c>
      <c r="AI49" s="11">
        <v>2023</v>
      </c>
      <c r="AJ49" s="11">
        <v>11</v>
      </c>
      <c r="AK49" s="11">
        <v>3065</v>
      </c>
      <c r="AL49" s="63">
        <v>-10214.780000000001</v>
      </c>
      <c r="AM49" s="46" t="str">
        <f t="shared" si="7"/>
        <v>Salg Kiosk 15%</v>
      </c>
      <c r="AN49" s="46" t="str">
        <f t="shared" si="8"/>
        <v>Salg annet</v>
      </c>
      <c r="AO49" s="46" t="str">
        <f t="shared" si="9"/>
        <v>Inntekter</v>
      </c>
      <c r="AP49" s="46" t="str">
        <f t="shared" si="10"/>
        <v>Inntekt</v>
      </c>
      <c r="AQ49" s="46">
        <f t="shared" si="11"/>
        <v>3</v>
      </c>
      <c r="AR49" s="46">
        <f t="shared" si="12"/>
        <v>10214.780000000001</v>
      </c>
      <c r="AS49" s="48">
        <f t="shared" si="13"/>
        <v>1</v>
      </c>
      <c r="AT49" s="46">
        <f t="shared" si="23"/>
        <v>10214.780000000001</v>
      </c>
      <c r="AU49" s="46">
        <f t="shared" si="14"/>
        <v>3267</v>
      </c>
      <c r="AV49" s="46">
        <f t="shared" si="15"/>
        <v>1752.55</v>
      </c>
      <c r="AW49" s="46">
        <f t="shared" si="24"/>
        <v>1</v>
      </c>
      <c r="AX49" s="47">
        <f t="shared" si="16"/>
        <v>10214.780000000001</v>
      </c>
      <c r="AY49" s="47">
        <f t="shared" si="25"/>
        <v>10214.780000000001</v>
      </c>
      <c r="BA49" s="11"/>
      <c r="BB49" s="11"/>
      <c r="BC49" s="63"/>
      <c r="BD49" s="63"/>
    </row>
    <row r="50" spans="5:56" x14ac:dyDescent="0.35">
      <c r="E50" s="11"/>
      <c r="F50" s="11"/>
      <c r="G50" s="11"/>
      <c r="H50" s="64"/>
      <c r="I50" s="11"/>
      <c r="J50" s="48" t="str">
        <f t="shared" si="0"/>
        <v/>
      </c>
      <c r="K50" s="48" t="str">
        <f t="shared" si="17"/>
        <v/>
      </c>
      <c r="L50" s="48">
        <f t="shared" si="18"/>
        <v>1</v>
      </c>
      <c r="N50" s="47" t="str">
        <f t="shared" si="19"/>
        <v/>
      </c>
      <c r="O50" s="11"/>
      <c r="P50" s="11"/>
      <c r="Q50" s="65"/>
      <c r="R50" s="11"/>
      <c r="S50" s="60" t="str">
        <f t="shared" si="20"/>
        <v/>
      </c>
      <c r="T50" s="60" t="str">
        <f t="shared" si="21"/>
        <v/>
      </c>
      <c r="U50" s="48">
        <f t="shared" si="22"/>
        <v>1</v>
      </c>
      <c r="W50" s="11">
        <v>6300</v>
      </c>
      <c r="X50" s="11" t="s">
        <v>225</v>
      </c>
      <c r="Y50" s="11" t="s">
        <v>306</v>
      </c>
      <c r="Z50" s="64"/>
      <c r="AA50" s="11"/>
      <c r="AB50" s="57" t="str">
        <f t="shared" si="1"/>
        <v>Husleie</v>
      </c>
      <c r="AC50" s="57" t="str">
        <f t="shared" si="2"/>
        <v>Husleie</v>
      </c>
      <c r="AD50" s="57" t="str">
        <f t="shared" si="3"/>
        <v>Kostnad</v>
      </c>
      <c r="AE50" s="60" t="str">
        <f t="shared" si="4"/>
        <v/>
      </c>
      <c r="AF50" s="61" t="str">
        <f t="shared" si="5"/>
        <v/>
      </c>
      <c r="AG50" s="48">
        <f t="shared" si="6"/>
        <v>1</v>
      </c>
      <c r="AI50" s="11">
        <v>2023</v>
      </c>
      <c r="AJ50" s="11">
        <v>12</v>
      </c>
      <c r="AK50" s="11">
        <v>3065</v>
      </c>
      <c r="AL50" s="63">
        <v>-5867.8</v>
      </c>
      <c r="AM50" s="46" t="str">
        <f t="shared" si="7"/>
        <v>Salg Kiosk 15%</v>
      </c>
      <c r="AN50" s="46" t="str">
        <f t="shared" si="8"/>
        <v>Salg annet</v>
      </c>
      <c r="AO50" s="46" t="str">
        <f t="shared" si="9"/>
        <v>Inntekter</v>
      </c>
      <c r="AP50" s="46" t="str">
        <f t="shared" si="10"/>
        <v>Inntekt</v>
      </c>
      <c r="AQ50" s="46">
        <f t="shared" si="11"/>
        <v>3</v>
      </c>
      <c r="AR50" s="46">
        <f t="shared" si="12"/>
        <v>5867.8</v>
      </c>
      <c r="AS50" s="48">
        <f t="shared" si="13"/>
        <v>1</v>
      </c>
      <c r="AT50" s="46">
        <f t="shared" si="23"/>
        <v>5867.8</v>
      </c>
      <c r="AU50" s="46">
        <f t="shared" si="14"/>
        <v>2003</v>
      </c>
      <c r="AV50" s="46">
        <f t="shared" si="15"/>
        <v>1365.15</v>
      </c>
      <c r="AW50" s="46">
        <f t="shared" si="24"/>
        <v>1</v>
      </c>
      <c r="AX50" s="47">
        <f t="shared" si="16"/>
        <v>5867.8</v>
      </c>
      <c r="AY50" s="47">
        <f t="shared" si="25"/>
        <v>5867.8</v>
      </c>
      <c r="BA50" s="11"/>
      <c r="BB50" s="11"/>
      <c r="BC50" s="63"/>
      <c r="BD50" s="63"/>
    </row>
    <row r="51" spans="5:56" x14ac:dyDescent="0.35">
      <c r="F51" s="2"/>
      <c r="G51" s="2"/>
      <c r="H51" s="53"/>
      <c r="I51" s="2"/>
      <c r="J51" s="2"/>
      <c r="K51" s="2"/>
      <c r="L51" s="2"/>
      <c r="Q51" s="53"/>
      <c r="R51" s="2"/>
      <c r="S51" s="2"/>
      <c r="T51" s="2"/>
      <c r="U51" s="2"/>
      <c r="W51" s="11">
        <v>6320</v>
      </c>
      <c r="X51" s="11" t="s">
        <v>227</v>
      </c>
      <c r="Y51" s="11" t="s">
        <v>318</v>
      </c>
      <c r="Z51" s="64"/>
      <c r="AA51" s="11"/>
      <c r="AB51" s="57" t="str">
        <f t="shared" si="1"/>
        <v>Avg./lisenser/gebyrer</v>
      </c>
      <c r="AC51" s="57" t="str">
        <f t="shared" si="2"/>
        <v>Driftsutgifter</v>
      </c>
      <c r="AD51" s="57" t="str">
        <f t="shared" si="3"/>
        <v>Kostnad</v>
      </c>
      <c r="AE51" s="60" t="str">
        <f t="shared" si="4"/>
        <v/>
      </c>
      <c r="AF51" s="61" t="str">
        <f t="shared" si="5"/>
        <v/>
      </c>
      <c r="AG51" s="48">
        <f t="shared" si="6"/>
        <v>1</v>
      </c>
      <c r="AI51" s="11">
        <v>2023</v>
      </c>
      <c r="AJ51" s="11">
        <v>1</v>
      </c>
      <c r="AK51" s="11">
        <v>3100</v>
      </c>
      <c r="AL51" s="63">
        <v>-1243632.05</v>
      </c>
      <c r="AM51" s="46" t="str">
        <f t="shared" si="7"/>
        <v>Losjiinntekter 12%</v>
      </c>
      <c r="AN51" s="46" t="str">
        <f t="shared" si="8"/>
        <v>Losji</v>
      </c>
      <c r="AO51" s="46" t="str">
        <f t="shared" si="9"/>
        <v>Inntekter</v>
      </c>
      <c r="AP51" s="46" t="str">
        <f t="shared" si="10"/>
        <v>Inntekt</v>
      </c>
      <c r="AQ51" s="46">
        <f t="shared" si="11"/>
        <v>1</v>
      </c>
      <c r="AR51" s="46">
        <f t="shared" si="12"/>
        <v>1243632.05</v>
      </c>
      <c r="AS51" s="48">
        <f t="shared" si="13"/>
        <v>1</v>
      </c>
      <c r="AT51" s="46">
        <f t="shared" si="23"/>
        <v>1243632.05</v>
      </c>
      <c r="AU51" s="46">
        <f t="shared" si="14"/>
        <v>2803</v>
      </c>
      <c r="AV51" s="46">
        <f t="shared" si="15"/>
        <v>1698.7</v>
      </c>
      <c r="AW51" s="46">
        <f t="shared" si="24"/>
        <v>1</v>
      </c>
      <c r="AX51" s="47">
        <f t="shared" si="16"/>
        <v>1243632.05</v>
      </c>
      <c r="AY51" s="47">
        <f t="shared" si="25"/>
        <v>1243632.05</v>
      </c>
    </row>
    <row r="52" spans="5:56" x14ac:dyDescent="0.35">
      <c r="E52" s="45" t="s">
        <v>109</v>
      </c>
      <c r="F52" s="45" t="s">
        <v>109</v>
      </c>
      <c r="G52" s="45" t="s">
        <v>109</v>
      </c>
      <c r="H52" s="54" t="s">
        <v>109</v>
      </c>
      <c r="I52" s="54" t="s">
        <v>109</v>
      </c>
      <c r="J52" s="54" t="s">
        <v>109</v>
      </c>
      <c r="K52" s="54"/>
      <c r="L52" s="54" t="s">
        <v>109</v>
      </c>
      <c r="N52" s="45" t="s">
        <v>109</v>
      </c>
      <c r="O52" s="45" t="s">
        <v>109</v>
      </c>
      <c r="P52" s="45" t="s">
        <v>109</v>
      </c>
      <c r="Q52" s="54" t="s">
        <v>109</v>
      </c>
      <c r="R52" s="45" t="s">
        <v>109</v>
      </c>
      <c r="S52" s="32"/>
      <c r="T52" s="32"/>
      <c r="U52" s="32"/>
      <c r="W52" s="11">
        <v>6340</v>
      </c>
      <c r="X52" s="11" t="s">
        <v>228</v>
      </c>
      <c r="Y52" s="11" t="s">
        <v>317</v>
      </c>
      <c r="Z52" s="64"/>
      <c r="AA52" s="11"/>
      <c r="AB52" s="57" t="str">
        <f t="shared" si="1"/>
        <v>Energi</v>
      </c>
      <c r="AC52" s="57" t="str">
        <f t="shared" si="2"/>
        <v>Driftsutgifter</v>
      </c>
      <c r="AD52" s="57" t="str">
        <f t="shared" si="3"/>
        <v>Kostnad</v>
      </c>
      <c r="AE52" s="60" t="str">
        <f t="shared" si="4"/>
        <v/>
      </c>
      <c r="AF52" s="61" t="str">
        <f t="shared" si="5"/>
        <v/>
      </c>
      <c r="AG52" s="48">
        <f t="shared" si="6"/>
        <v>1</v>
      </c>
      <c r="AI52" s="11">
        <v>2023</v>
      </c>
      <c r="AJ52" s="11">
        <v>2</v>
      </c>
      <c r="AK52" s="11">
        <v>3100</v>
      </c>
      <c r="AL52" s="63">
        <v>-1408664.95</v>
      </c>
      <c r="AM52" s="46" t="str">
        <f t="shared" si="7"/>
        <v>Losjiinntekter 12%</v>
      </c>
      <c r="AN52" s="46" t="str">
        <f t="shared" si="8"/>
        <v>Losji</v>
      </c>
      <c r="AO52" s="46" t="str">
        <f t="shared" si="9"/>
        <v>Inntekter</v>
      </c>
      <c r="AP52" s="46" t="str">
        <f t="shared" si="10"/>
        <v>Inntekt</v>
      </c>
      <c r="AQ52" s="46">
        <f t="shared" si="11"/>
        <v>1</v>
      </c>
      <c r="AR52" s="46">
        <f t="shared" si="12"/>
        <v>1408664.95</v>
      </c>
      <c r="AS52" s="48">
        <f t="shared" si="13"/>
        <v>1</v>
      </c>
      <c r="AT52" s="46">
        <f t="shared" si="23"/>
        <v>1408664.95</v>
      </c>
      <c r="AU52" s="46">
        <f t="shared" si="14"/>
        <v>2750</v>
      </c>
      <c r="AV52" s="46">
        <f t="shared" si="15"/>
        <v>1620.817</v>
      </c>
      <c r="AW52" s="46">
        <f t="shared" si="24"/>
        <v>1</v>
      </c>
      <c r="AX52" s="47">
        <f t="shared" si="16"/>
        <v>1408664.95</v>
      </c>
      <c r="AY52" s="47">
        <f t="shared" si="25"/>
        <v>1408664.95</v>
      </c>
    </row>
    <row r="53" spans="5:56" x14ac:dyDescent="0.35">
      <c r="W53" s="11">
        <v>6350</v>
      </c>
      <c r="X53" s="11" t="s">
        <v>229</v>
      </c>
      <c r="Y53" s="11" t="s">
        <v>319</v>
      </c>
      <c r="Z53" s="64"/>
      <c r="AA53" s="11"/>
      <c r="AB53" s="57" t="str">
        <f t="shared" si="1"/>
        <v>Reparasjon og vedlikehold</v>
      </c>
      <c r="AC53" s="57" t="str">
        <f t="shared" si="2"/>
        <v>Driftsutgifter</v>
      </c>
      <c r="AD53" s="57" t="str">
        <f t="shared" si="3"/>
        <v>Kostnad</v>
      </c>
      <c r="AE53" s="60" t="str">
        <f t="shared" si="4"/>
        <v/>
      </c>
      <c r="AF53" s="61" t="str">
        <f t="shared" si="5"/>
        <v/>
      </c>
      <c r="AG53" s="48">
        <f t="shared" si="6"/>
        <v>1</v>
      </c>
      <c r="AI53" s="11">
        <v>2023</v>
      </c>
      <c r="AJ53" s="11">
        <v>3</v>
      </c>
      <c r="AK53" s="11">
        <v>3100</v>
      </c>
      <c r="AL53" s="63">
        <v>-1560822.1</v>
      </c>
      <c r="AM53" s="46" t="str">
        <f t="shared" si="7"/>
        <v>Losjiinntekter 12%</v>
      </c>
      <c r="AN53" s="46" t="str">
        <f t="shared" si="8"/>
        <v>Losji</v>
      </c>
      <c r="AO53" s="46" t="str">
        <f t="shared" si="9"/>
        <v>Inntekter</v>
      </c>
      <c r="AP53" s="46" t="str">
        <f t="shared" si="10"/>
        <v>Inntekt</v>
      </c>
      <c r="AQ53" s="46">
        <f t="shared" si="11"/>
        <v>1</v>
      </c>
      <c r="AR53" s="46">
        <f t="shared" si="12"/>
        <v>1560822.1</v>
      </c>
      <c r="AS53" s="48">
        <f t="shared" si="13"/>
        <v>1</v>
      </c>
      <c r="AT53" s="46">
        <f t="shared" si="23"/>
        <v>1560822.1</v>
      </c>
      <c r="AU53" s="46">
        <f t="shared" si="14"/>
        <v>3043</v>
      </c>
      <c r="AV53" s="46">
        <f t="shared" si="15"/>
        <v>1839.2840000000001</v>
      </c>
      <c r="AW53" s="46">
        <f t="shared" si="24"/>
        <v>1</v>
      </c>
      <c r="AX53" s="47">
        <f t="shared" si="16"/>
        <v>1560822.1</v>
      </c>
      <c r="AY53" s="47">
        <f t="shared" si="25"/>
        <v>1560822.1</v>
      </c>
    </row>
    <row r="54" spans="5:56" x14ac:dyDescent="0.35">
      <c r="W54" s="11">
        <v>6360</v>
      </c>
      <c r="X54" s="11" t="s">
        <v>230</v>
      </c>
      <c r="Y54" s="11" t="s">
        <v>320</v>
      </c>
      <c r="Z54" s="64"/>
      <c r="AA54" s="11"/>
      <c r="AB54" s="57" t="str">
        <f t="shared" si="1"/>
        <v>Driftsmatriell</v>
      </c>
      <c r="AC54" s="57" t="str">
        <f t="shared" si="2"/>
        <v>Driftsutgifter</v>
      </c>
      <c r="AD54" s="57" t="str">
        <f t="shared" si="3"/>
        <v>Kostnad</v>
      </c>
      <c r="AE54" s="60" t="str">
        <f t="shared" si="4"/>
        <v/>
      </c>
      <c r="AF54" s="61" t="str">
        <f t="shared" si="5"/>
        <v/>
      </c>
      <c r="AG54" s="48">
        <f t="shared" si="6"/>
        <v>1</v>
      </c>
      <c r="AI54" s="11">
        <v>2023</v>
      </c>
      <c r="AJ54" s="11">
        <v>4</v>
      </c>
      <c r="AK54" s="11">
        <v>3100</v>
      </c>
      <c r="AL54" s="63">
        <v>-1719586.76</v>
      </c>
      <c r="AM54" s="46" t="str">
        <f t="shared" si="7"/>
        <v>Losjiinntekter 12%</v>
      </c>
      <c r="AN54" s="46" t="str">
        <f t="shared" si="8"/>
        <v>Losji</v>
      </c>
      <c r="AO54" s="46" t="str">
        <f t="shared" si="9"/>
        <v>Inntekter</v>
      </c>
      <c r="AP54" s="46" t="str">
        <f t="shared" si="10"/>
        <v>Inntekt</v>
      </c>
      <c r="AQ54" s="46">
        <f t="shared" si="11"/>
        <v>1</v>
      </c>
      <c r="AR54" s="46">
        <f t="shared" si="12"/>
        <v>1719586.76</v>
      </c>
      <c r="AS54" s="48">
        <f t="shared" si="13"/>
        <v>1</v>
      </c>
      <c r="AT54" s="46">
        <f t="shared" si="23"/>
        <v>1719586.76</v>
      </c>
      <c r="AU54" s="46">
        <f t="shared" si="14"/>
        <v>2916</v>
      </c>
      <c r="AV54" s="46">
        <f t="shared" si="15"/>
        <v>1763.2</v>
      </c>
      <c r="AW54" s="46">
        <f t="shared" si="24"/>
        <v>1</v>
      </c>
      <c r="AX54" s="47">
        <f t="shared" si="16"/>
        <v>1719586.76</v>
      </c>
      <c r="AY54" s="47">
        <f t="shared" si="25"/>
        <v>1719586.76</v>
      </c>
    </row>
    <row r="55" spans="5:56" x14ac:dyDescent="0.35">
      <c r="W55" s="11">
        <v>6390</v>
      </c>
      <c r="X55" s="11" t="s">
        <v>232</v>
      </c>
      <c r="Y55" s="11" t="s">
        <v>319</v>
      </c>
      <c r="Z55" s="64"/>
      <c r="AA55" s="11"/>
      <c r="AB55" s="57" t="str">
        <f t="shared" si="1"/>
        <v>Reparasjon og vedlikehold</v>
      </c>
      <c r="AC55" s="57" t="str">
        <f t="shared" si="2"/>
        <v>Driftsutgifter</v>
      </c>
      <c r="AD55" s="57" t="str">
        <f t="shared" si="3"/>
        <v>Kostnad</v>
      </c>
      <c r="AE55" s="60" t="str">
        <f t="shared" si="4"/>
        <v/>
      </c>
      <c r="AF55" s="61" t="str">
        <f t="shared" si="5"/>
        <v/>
      </c>
      <c r="AG55" s="48">
        <f t="shared" si="6"/>
        <v>1</v>
      </c>
      <c r="AI55" s="11">
        <v>2023</v>
      </c>
      <c r="AJ55" s="11">
        <v>5</v>
      </c>
      <c r="AK55" s="11">
        <v>3100</v>
      </c>
      <c r="AL55" s="63">
        <v>-2338300.64</v>
      </c>
      <c r="AM55" s="46" t="str">
        <f t="shared" si="7"/>
        <v>Losjiinntekter 12%</v>
      </c>
      <c r="AN55" s="46" t="str">
        <f t="shared" si="8"/>
        <v>Losji</v>
      </c>
      <c r="AO55" s="46" t="str">
        <f t="shared" si="9"/>
        <v>Inntekter</v>
      </c>
      <c r="AP55" s="46" t="str">
        <f t="shared" si="10"/>
        <v>Inntekt</v>
      </c>
      <c r="AQ55" s="46">
        <f t="shared" si="11"/>
        <v>1</v>
      </c>
      <c r="AR55" s="46">
        <f t="shared" si="12"/>
        <v>2338300.64</v>
      </c>
      <c r="AS55" s="48">
        <f t="shared" si="13"/>
        <v>1</v>
      </c>
      <c r="AT55" s="46">
        <f t="shared" si="23"/>
        <v>2338300.64</v>
      </c>
      <c r="AU55" s="46">
        <f t="shared" si="14"/>
        <v>3578</v>
      </c>
      <c r="AV55" s="46">
        <f t="shared" si="15"/>
        <v>1816.85</v>
      </c>
      <c r="AW55" s="46">
        <f t="shared" si="24"/>
        <v>1</v>
      </c>
      <c r="AX55" s="47">
        <f t="shared" si="16"/>
        <v>2338300.64</v>
      </c>
      <c r="AY55" s="47">
        <f t="shared" si="25"/>
        <v>2338300.64</v>
      </c>
    </row>
    <row r="56" spans="5:56" x14ac:dyDescent="0.35">
      <c r="W56" s="11">
        <v>6400</v>
      </c>
      <c r="X56" s="11" t="s">
        <v>233</v>
      </c>
      <c r="Y56" s="11" t="s">
        <v>321</v>
      </c>
      <c r="Z56" s="64"/>
      <c r="AA56" s="11"/>
      <c r="AB56" s="57" t="str">
        <f t="shared" si="1"/>
        <v>Renhold</v>
      </c>
      <c r="AC56" s="57" t="str">
        <f t="shared" si="2"/>
        <v>Driftsutgifter</v>
      </c>
      <c r="AD56" s="57" t="str">
        <f t="shared" si="3"/>
        <v>Kostnad</v>
      </c>
      <c r="AE56" s="60" t="str">
        <f t="shared" si="4"/>
        <v/>
      </c>
      <c r="AF56" s="61" t="str">
        <f t="shared" si="5"/>
        <v/>
      </c>
      <c r="AG56" s="48">
        <f t="shared" si="6"/>
        <v>1</v>
      </c>
      <c r="AI56" s="11">
        <v>2023</v>
      </c>
      <c r="AJ56" s="11">
        <v>6</v>
      </c>
      <c r="AK56" s="11">
        <v>3100</v>
      </c>
      <c r="AL56" s="63">
        <v>-3393132.3</v>
      </c>
      <c r="AM56" s="46" t="str">
        <f t="shared" si="7"/>
        <v>Losjiinntekter 12%</v>
      </c>
      <c r="AN56" s="46" t="str">
        <f t="shared" si="8"/>
        <v>Losji</v>
      </c>
      <c r="AO56" s="46" t="str">
        <f t="shared" si="9"/>
        <v>Inntekter</v>
      </c>
      <c r="AP56" s="46" t="str">
        <f t="shared" si="10"/>
        <v>Inntekt</v>
      </c>
      <c r="AQ56" s="46">
        <f t="shared" si="11"/>
        <v>1</v>
      </c>
      <c r="AR56" s="46">
        <f t="shared" si="12"/>
        <v>3393132.3</v>
      </c>
      <c r="AS56" s="48">
        <f t="shared" si="13"/>
        <v>1</v>
      </c>
      <c r="AT56" s="46">
        <f t="shared" si="23"/>
        <v>3393132.3</v>
      </c>
      <c r="AU56" s="46">
        <f t="shared" si="14"/>
        <v>3708</v>
      </c>
      <c r="AV56" s="46">
        <f t="shared" si="15"/>
        <v>1858.8330000000001</v>
      </c>
      <c r="AW56" s="46">
        <f t="shared" si="24"/>
        <v>1</v>
      </c>
      <c r="AX56" s="47">
        <f t="shared" si="16"/>
        <v>3393132.3</v>
      </c>
      <c r="AY56" s="47">
        <f t="shared" si="25"/>
        <v>3393132.3</v>
      </c>
    </row>
    <row r="57" spans="5:56" x14ac:dyDescent="0.35">
      <c r="W57" s="11">
        <v>6401</v>
      </c>
      <c r="X57" s="11" t="s">
        <v>234</v>
      </c>
      <c r="Y57" s="11" t="s">
        <v>321</v>
      </c>
      <c r="Z57" s="64"/>
      <c r="AA57" s="11"/>
      <c r="AB57" s="57" t="str">
        <f t="shared" si="1"/>
        <v>Renhold</v>
      </c>
      <c r="AC57" s="57" t="str">
        <f t="shared" si="2"/>
        <v>Driftsutgifter</v>
      </c>
      <c r="AD57" s="57" t="str">
        <f t="shared" si="3"/>
        <v>Kostnad</v>
      </c>
      <c r="AE57" s="60" t="str">
        <f t="shared" si="4"/>
        <v/>
      </c>
      <c r="AF57" s="61" t="str">
        <f t="shared" si="5"/>
        <v/>
      </c>
      <c r="AG57" s="48">
        <f t="shared" si="6"/>
        <v>1</v>
      </c>
      <c r="AI57" s="11">
        <v>2023</v>
      </c>
      <c r="AJ57" s="11">
        <v>7</v>
      </c>
      <c r="AK57" s="11">
        <v>3100</v>
      </c>
      <c r="AL57" s="63">
        <v>-2151533.88</v>
      </c>
      <c r="AM57" s="46" t="str">
        <f t="shared" si="7"/>
        <v>Losjiinntekter 12%</v>
      </c>
      <c r="AN57" s="46" t="str">
        <f t="shared" si="8"/>
        <v>Losji</v>
      </c>
      <c r="AO57" s="46" t="str">
        <f t="shared" si="9"/>
        <v>Inntekter</v>
      </c>
      <c r="AP57" s="46" t="str">
        <f t="shared" si="10"/>
        <v>Inntekt</v>
      </c>
      <c r="AQ57" s="46">
        <f t="shared" si="11"/>
        <v>1</v>
      </c>
      <c r="AR57" s="46">
        <f t="shared" si="12"/>
        <v>2151533.88</v>
      </c>
      <c r="AS57" s="48">
        <f t="shared" si="13"/>
        <v>1</v>
      </c>
      <c r="AT57" s="46">
        <f t="shared" si="23"/>
        <v>2151533.88</v>
      </c>
      <c r="AU57" s="46">
        <f t="shared" si="14"/>
        <v>3431</v>
      </c>
      <c r="AV57" s="46">
        <f t="shared" si="15"/>
        <v>1813.0340000000001</v>
      </c>
      <c r="AW57" s="46">
        <f t="shared" si="24"/>
        <v>1</v>
      </c>
      <c r="AX57" s="47">
        <f t="shared" si="16"/>
        <v>2151533.88</v>
      </c>
      <c r="AY57" s="47">
        <f t="shared" si="25"/>
        <v>2151533.88</v>
      </c>
    </row>
    <row r="58" spans="5:56" x14ac:dyDescent="0.35">
      <c r="W58" s="11">
        <v>6410</v>
      </c>
      <c r="X58" s="11" t="s">
        <v>235</v>
      </c>
      <c r="Y58" s="11" t="s">
        <v>320</v>
      </c>
      <c r="Z58" s="64"/>
      <c r="AA58" s="11"/>
      <c r="AB58" s="57" t="str">
        <f t="shared" si="1"/>
        <v>Driftsmatriell</v>
      </c>
      <c r="AC58" s="57" t="str">
        <f t="shared" si="2"/>
        <v>Driftsutgifter</v>
      </c>
      <c r="AD58" s="57" t="str">
        <f t="shared" si="3"/>
        <v>Kostnad</v>
      </c>
      <c r="AE58" s="60" t="str">
        <f t="shared" si="4"/>
        <v/>
      </c>
      <c r="AF58" s="61" t="str">
        <f t="shared" si="5"/>
        <v/>
      </c>
      <c r="AG58" s="48">
        <f t="shared" si="6"/>
        <v>1</v>
      </c>
      <c r="AI58" s="11">
        <v>2023</v>
      </c>
      <c r="AJ58" s="11">
        <v>8</v>
      </c>
      <c r="AK58" s="11">
        <v>3100</v>
      </c>
      <c r="AL58" s="63">
        <v>-3194028.78</v>
      </c>
      <c r="AM58" s="46" t="str">
        <f t="shared" si="7"/>
        <v>Losjiinntekter 12%</v>
      </c>
      <c r="AN58" s="46" t="str">
        <f t="shared" si="8"/>
        <v>Losji</v>
      </c>
      <c r="AO58" s="46" t="str">
        <f t="shared" si="9"/>
        <v>Inntekter</v>
      </c>
      <c r="AP58" s="46" t="str">
        <f t="shared" si="10"/>
        <v>Inntekt</v>
      </c>
      <c r="AQ58" s="46">
        <f t="shared" si="11"/>
        <v>1</v>
      </c>
      <c r="AR58" s="46">
        <f t="shared" si="12"/>
        <v>3194028.78</v>
      </c>
      <c r="AS58" s="48">
        <f t="shared" si="13"/>
        <v>1</v>
      </c>
      <c r="AT58" s="46">
        <f t="shared" si="23"/>
        <v>3194028.78</v>
      </c>
      <c r="AU58" s="46">
        <f t="shared" si="14"/>
        <v>4323</v>
      </c>
      <c r="AV58" s="46">
        <f t="shared" si="15"/>
        <v>1943.6659999999999</v>
      </c>
      <c r="AW58" s="46">
        <f t="shared" si="24"/>
        <v>1</v>
      </c>
      <c r="AX58" s="47">
        <f t="shared" si="16"/>
        <v>3194028.78</v>
      </c>
      <c r="AY58" s="47">
        <f t="shared" si="25"/>
        <v>3194028.78</v>
      </c>
    </row>
    <row r="59" spans="5:56" x14ac:dyDescent="0.35">
      <c r="W59" s="11">
        <v>6420</v>
      </c>
      <c r="X59" s="11" t="s">
        <v>236</v>
      </c>
      <c r="Y59" s="11" t="s">
        <v>320</v>
      </c>
      <c r="Z59" s="64"/>
      <c r="AA59" s="11"/>
      <c r="AB59" s="57" t="str">
        <f t="shared" si="1"/>
        <v>Driftsmatriell</v>
      </c>
      <c r="AC59" s="57" t="str">
        <f t="shared" si="2"/>
        <v>Driftsutgifter</v>
      </c>
      <c r="AD59" s="57" t="str">
        <f t="shared" si="3"/>
        <v>Kostnad</v>
      </c>
      <c r="AE59" s="60" t="str">
        <f t="shared" si="4"/>
        <v/>
      </c>
      <c r="AF59" s="61" t="str">
        <f t="shared" si="5"/>
        <v/>
      </c>
      <c r="AG59" s="48">
        <f t="shared" si="6"/>
        <v>1</v>
      </c>
      <c r="AI59" s="11">
        <v>2023</v>
      </c>
      <c r="AJ59" s="11">
        <v>9</v>
      </c>
      <c r="AK59" s="11">
        <v>3100</v>
      </c>
      <c r="AL59" s="63">
        <v>-2676017.48</v>
      </c>
      <c r="AM59" s="46" t="str">
        <f t="shared" si="7"/>
        <v>Losjiinntekter 12%</v>
      </c>
      <c r="AN59" s="46" t="str">
        <f t="shared" si="8"/>
        <v>Losji</v>
      </c>
      <c r="AO59" s="46" t="str">
        <f t="shared" si="9"/>
        <v>Inntekter</v>
      </c>
      <c r="AP59" s="46" t="str">
        <f t="shared" si="10"/>
        <v>Inntekt</v>
      </c>
      <c r="AQ59" s="46">
        <f t="shared" si="11"/>
        <v>1</v>
      </c>
      <c r="AR59" s="46">
        <f t="shared" si="12"/>
        <v>2676017.48</v>
      </c>
      <c r="AS59" s="48">
        <f t="shared" si="13"/>
        <v>1</v>
      </c>
      <c r="AT59" s="46">
        <f t="shared" si="23"/>
        <v>2676017.48</v>
      </c>
      <c r="AU59" s="46">
        <f t="shared" si="14"/>
        <v>3531</v>
      </c>
      <c r="AV59" s="46">
        <f t="shared" si="15"/>
        <v>1846.634</v>
      </c>
      <c r="AW59" s="46">
        <f t="shared" si="24"/>
        <v>1</v>
      </c>
      <c r="AX59" s="47">
        <f t="shared" si="16"/>
        <v>2676017.48</v>
      </c>
      <c r="AY59" s="47">
        <f t="shared" si="25"/>
        <v>2676017.48</v>
      </c>
    </row>
    <row r="60" spans="5:56" x14ac:dyDescent="0.35">
      <c r="W60" s="11">
        <v>6430</v>
      </c>
      <c r="X60" s="11" t="s">
        <v>237</v>
      </c>
      <c r="Y60" s="11" t="s">
        <v>320</v>
      </c>
      <c r="Z60" s="64"/>
      <c r="AA60" s="11"/>
      <c r="AB60" s="57" t="str">
        <f t="shared" si="1"/>
        <v>Driftsmatriell</v>
      </c>
      <c r="AC60" s="57" t="str">
        <f t="shared" si="2"/>
        <v>Driftsutgifter</v>
      </c>
      <c r="AD60" s="57" t="str">
        <f t="shared" si="3"/>
        <v>Kostnad</v>
      </c>
      <c r="AE60" s="60" t="str">
        <f t="shared" si="4"/>
        <v/>
      </c>
      <c r="AF60" s="61" t="str">
        <f t="shared" si="5"/>
        <v/>
      </c>
      <c r="AG60" s="48">
        <f t="shared" si="6"/>
        <v>1</v>
      </c>
      <c r="AI60" s="11">
        <v>2023</v>
      </c>
      <c r="AJ60" s="11">
        <v>10</v>
      </c>
      <c r="AK60" s="11">
        <v>3100</v>
      </c>
      <c r="AL60" s="63">
        <v>-1923594.12</v>
      </c>
      <c r="AM60" s="46" t="str">
        <f t="shared" si="7"/>
        <v>Losjiinntekter 12%</v>
      </c>
      <c r="AN60" s="46" t="str">
        <f t="shared" si="8"/>
        <v>Losji</v>
      </c>
      <c r="AO60" s="46" t="str">
        <f t="shared" si="9"/>
        <v>Inntekter</v>
      </c>
      <c r="AP60" s="46" t="str">
        <f t="shared" si="10"/>
        <v>Inntekt</v>
      </c>
      <c r="AQ60" s="46">
        <f t="shared" si="11"/>
        <v>1</v>
      </c>
      <c r="AR60" s="46">
        <f t="shared" si="12"/>
        <v>1923594.12</v>
      </c>
      <c r="AS60" s="48">
        <f t="shared" si="13"/>
        <v>1</v>
      </c>
      <c r="AT60" s="46">
        <f t="shared" si="23"/>
        <v>1923594.12</v>
      </c>
      <c r="AU60" s="46">
        <f t="shared" si="14"/>
        <v>3338</v>
      </c>
      <c r="AV60" s="46">
        <f t="shared" si="15"/>
        <v>1851.3</v>
      </c>
      <c r="AW60" s="46">
        <f t="shared" si="24"/>
        <v>1</v>
      </c>
      <c r="AX60" s="47">
        <f t="shared" si="16"/>
        <v>1923594.12</v>
      </c>
      <c r="AY60" s="47">
        <f t="shared" si="25"/>
        <v>1923594.12</v>
      </c>
    </row>
    <row r="61" spans="5:56" x14ac:dyDescent="0.35">
      <c r="W61" s="11">
        <v>6453</v>
      </c>
      <c r="X61" s="11" t="s">
        <v>238</v>
      </c>
      <c r="Y61" s="11" t="s">
        <v>320</v>
      </c>
      <c r="Z61" s="64"/>
      <c r="AA61" s="11"/>
      <c r="AB61" s="57" t="str">
        <f t="shared" si="1"/>
        <v>Driftsmatriell</v>
      </c>
      <c r="AC61" s="57" t="str">
        <f t="shared" si="2"/>
        <v>Driftsutgifter</v>
      </c>
      <c r="AD61" s="57" t="str">
        <f t="shared" si="3"/>
        <v>Kostnad</v>
      </c>
      <c r="AE61" s="60" t="str">
        <f t="shared" si="4"/>
        <v/>
      </c>
      <c r="AF61" s="61" t="str">
        <f t="shared" si="5"/>
        <v/>
      </c>
      <c r="AG61" s="48">
        <f t="shared" si="6"/>
        <v>1</v>
      </c>
      <c r="AI61" s="11">
        <v>2023</v>
      </c>
      <c r="AJ61" s="11">
        <v>11</v>
      </c>
      <c r="AK61" s="11">
        <v>3100</v>
      </c>
      <c r="AL61" s="63">
        <v>-1770441.53</v>
      </c>
      <c r="AM61" s="46" t="str">
        <f t="shared" si="7"/>
        <v>Losjiinntekter 12%</v>
      </c>
      <c r="AN61" s="46" t="str">
        <f t="shared" si="8"/>
        <v>Losji</v>
      </c>
      <c r="AO61" s="46" t="str">
        <f t="shared" si="9"/>
        <v>Inntekter</v>
      </c>
      <c r="AP61" s="46" t="str">
        <f t="shared" si="10"/>
        <v>Inntekt</v>
      </c>
      <c r="AQ61" s="46">
        <f t="shared" si="11"/>
        <v>1</v>
      </c>
      <c r="AR61" s="46">
        <f t="shared" si="12"/>
        <v>1770441.53</v>
      </c>
      <c r="AS61" s="48">
        <f t="shared" si="13"/>
        <v>1</v>
      </c>
      <c r="AT61" s="46">
        <f t="shared" si="23"/>
        <v>1770441.53</v>
      </c>
      <c r="AU61" s="46">
        <f t="shared" si="14"/>
        <v>3267</v>
      </c>
      <c r="AV61" s="46">
        <f t="shared" si="15"/>
        <v>1752.55</v>
      </c>
      <c r="AW61" s="46">
        <f t="shared" si="24"/>
        <v>1</v>
      </c>
      <c r="AX61" s="47">
        <f t="shared" si="16"/>
        <v>1770441.53</v>
      </c>
      <c r="AY61" s="47">
        <f t="shared" si="25"/>
        <v>1770441.53</v>
      </c>
    </row>
    <row r="62" spans="5:56" x14ac:dyDescent="0.35">
      <c r="W62" s="11">
        <v>6460</v>
      </c>
      <c r="X62" s="11" t="s">
        <v>239</v>
      </c>
      <c r="Y62" s="11" t="s">
        <v>318</v>
      </c>
      <c r="Z62" s="64"/>
      <c r="AA62" s="11"/>
      <c r="AB62" s="57" t="str">
        <f t="shared" si="1"/>
        <v>Avg./lisenser/gebyrer</v>
      </c>
      <c r="AC62" s="57" t="str">
        <f t="shared" si="2"/>
        <v>Driftsutgifter</v>
      </c>
      <c r="AD62" s="57" t="str">
        <f t="shared" si="3"/>
        <v>Kostnad</v>
      </c>
      <c r="AE62" s="60" t="str">
        <f t="shared" si="4"/>
        <v/>
      </c>
      <c r="AF62" s="61" t="str">
        <f t="shared" si="5"/>
        <v/>
      </c>
      <c r="AG62" s="48">
        <f t="shared" si="6"/>
        <v>1</v>
      </c>
      <c r="AI62" s="11">
        <v>2023</v>
      </c>
      <c r="AJ62" s="11">
        <v>12</v>
      </c>
      <c r="AK62" s="11">
        <v>3100</v>
      </c>
      <c r="AL62" s="63">
        <v>-977609.1</v>
      </c>
      <c r="AM62" s="46" t="str">
        <f t="shared" si="7"/>
        <v>Losjiinntekter 12%</v>
      </c>
      <c r="AN62" s="46" t="str">
        <f t="shared" si="8"/>
        <v>Losji</v>
      </c>
      <c r="AO62" s="46" t="str">
        <f t="shared" si="9"/>
        <v>Inntekter</v>
      </c>
      <c r="AP62" s="46" t="str">
        <f t="shared" si="10"/>
        <v>Inntekt</v>
      </c>
      <c r="AQ62" s="46">
        <f t="shared" si="11"/>
        <v>1</v>
      </c>
      <c r="AR62" s="46">
        <f t="shared" si="12"/>
        <v>977609.1</v>
      </c>
      <c r="AS62" s="48">
        <f t="shared" si="13"/>
        <v>1</v>
      </c>
      <c r="AT62" s="46">
        <f t="shared" si="23"/>
        <v>977609.1</v>
      </c>
      <c r="AU62" s="46">
        <f t="shared" si="14"/>
        <v>2003</v>
      </c>
      <c r="AV62" s="46">
        <f t="shared" si="15"/>
        <v>1365.15</v>
      </c>
      <c r="AW62" s="46">
        <f t="shared" si="24"/>
        <v>1</v>
      </c>
      <c r="AX62" s="47">
        <f t="shared" si="16"/>
        <v>977609.1</v>
      </c>
      <c r="AY62" s="47">
        <f t="shared" si="25"/>
        <v>977609.1</v>
      </c>
    </row>
    <row r="63" spans="5:56" x14ac:dyDescent="0.35">
      <c r="W63" s="11">
        <v>6470</v>
      </c>
      <c r="X63" s="11" t="s">
        <v>240</v>
      </c>
      <c r="Y63" s="11" t="s">
        <v>320</v>
      </c>
      <c r="Z63" s="64"/>
      <c r="AA63" s="11"/>
      <c r="AB63" s="57" t="str">
        <f t="shared" si="1"/>
        <v>Driftsmatriell</v>
      </c>
      <c r="AC63" s="57" t="str">
        <f t="shared" si="2"/>
        <v>Driftsutgifter</v>
      </c>
      <c r="AD63" s="57" t="str">
        <f t="shared" si="3"/>
        <v>Kostnad</v>
      </c>
      <c r="AE63" s="60" t="str">
        <f t="shared" si="4"/>
        <v/>
      </c>
      <c r="AF63" s="61" t="str">
        <f t="shared" si="5"/>
        <v/>
      </c>
      <c r="AG63" s="48">
        <f t="shared" si="6"/>
        <v>1</v>
      </c>
      <c r="AI63" s="11">
        <v>2023</v>
      </c>
      <c r="AJ63" s="11">
        <v>1</v>
      </c>
      <c r="AK63" s="11">
        <v>3101</v>
      </c>
      <c r="AL63" s="63">
        <v>-32716.67</v>
      </c>
      <c r="AM63" s="46" t="str">
        <f t="shared" si="7"/>
        <v>No show 0 %</v>
      </c>
      <c r="AN63" s="46" t="str">
        <f t="shared" si="8"/>
        <v>Losji</v>
      </c>
      <c r="AO63" s="46" t="str">
        <f t="shared" si="9"/>
        <v>Inntekter</v>
      </c>
      <c r="AP63" s="46" t="str">
        <f t="shared" si="10"/>
        <v>Inntekt</v>
      </c>
      <c r="AQ63" s="46">
        <f t="shared" si="11"/>
        <v>1</v>
      </c>
      <c r="AR63" s="46">
        <f t="shared" si="12"/>
        <v>32716.67</v>
      </c>
      <c r="AS63" s="48">
        <f t="shared" si="13"/>
        <v>0.6236104444600139</v>
      </c>
      <c r="AT63" s="46">
        <f t="shared" si="23"/>
        <v>20402.457119951603</v>
      </c>
      <c r="AU63" s="46">
        <f t="shared" si="14"/>
        <v>2803</v>
      </c>
      <c r="AV63" s="46">
        <f t="shared" si="15"/>
        <v>1698.7</v>
      </c>
      <c r="AW63" s="46">
        <f t="shared" si="24"/>
        <v>1</v>
      </c>
      <c r="AX63" s="47">
        <f t="shared" si="16"/>
        <v>32716.67</v>
      </c>
      <c r="AY63" s="47">
        <f t="shared" si="25"/>
        <v>20402.457119951603</v>
      </c>
    </row>
    <row r="64" spans="5:56" x14ac:dyDescent="0.35">
      <c r="W64" s="11">
        <v>6471</v>
      </c>
      <c r="X64" s="11" t="s">
        <v>241</v>
      </c>
      <c r="Y64" s="11" t="s">
        <v>320</v>
      </c>
      <c r="Z64" s="64"/>
      <c r="AA64" s="11"/>
      <c r="AB64" s="57" t="str">
        <f t="shared" si="1"/>
        <v>Driftsmatriell</v>
      </c>
      <c r="AC64" s="57" t="str">
        <f t="shared" si="2"/>
        <v>Driftsutgifter</v>
      </c>
      <c r="AD64" s="57" t="str">
        <f t="shared" si="3"/>
        <v>Kostnad</v>
      </c>
      <c r="AE64" s="60" t="str">
        <f t="shared" si="4"/>
        <v/>
      </c>
      <c r="AF64" s="61" t="str">
        <f t="shared" si="5"/>
        <v/>
      </c>
      <c r="AG64" s="48">
        <f t="shared" si="6"/>
        <v>1</v>
      </c>
      <c r="AI64" s="11">
        <v>2023</v>
      </c>
      <c r="AJ64" s="11">
        <v>2</v>
      </c>
      <c r="AK64" s="11">
        <v>3101</v>
      </c>
      <c r="AL64" s="63">
        <v>-44130.94</v>
      </c>
      <c r="AM64" s="46" t="str">
        <f t="shared" si="7"/>
        <v>No show 0 %</v>
      </c>
      <c r="AN64" s="46" t="str">
        <f t="shared" si="8"/>
        <v>Losji</v>
      </c>
      <c r="AO64" s="46" t="str">
        <f t="shared" si="9"/>
        <v>Inntekter</v>
      </c>
      <c r="AP64" s="46" t="str">
        <f t="shared" si="10"/>
        <v>Inntekt</v>
      </c>
      <c r="AQ64" s="46">
        <f t="shared" si="11"/>
        <v>1</v>
      </c>
      <c r="AR64" s="46">
        <f t="shared" si="12"/>
        <v>44130.94</v>
      </c>
      <c r="AS64" s="48">
        <f t="shared" si="13"/>
        <v>0.6236104444600139</v>
      </c>
      <c r="AT64" s="46">
        <f t="shared" si="23"/>
        <v>27520.515107838208</v>
      </c>
      <c r="AU64" s="46">
        <f t="shared" si="14"/>
        <v>2750</v>
      </c>
      <c r="AV64" s="46">
        <f t="shared" si="15"/>
        <v>1620.817</v>
      </c>
      <c r="AW64" s="46">
        <f t="shared" si="24"/>
        <v>1</v>
      </c>
      <c r="AX64" s="47">
        <f t="shared" si="16"/>
        <v>44130.94</v>
      </c>
      <c r="AY64" s="47">
        <f t="shared" si="25"/>
        <v>27520.515107838208</v>
      </c>
    </row>
    <row r="65" spans="23:51" x14ac:dyDescent="0.35">
      <c r="W65" s="11">
        <v>6490</v>
      </c>
      <c r="X65" s="11" t="s">
        <v>242</v>
      </c>
      <c r="Y65" s="11" t="s">
        <v>320</v>
      </c>
      <c r="Z65" s="64"/>
      <c r="AA65" s="11"/>
      <c r="AB65" s="57" t="str">
        <f t="shared" si="1"/>
        <v>Driftsmatriell</v>
      </c>
      <c r="AC65" s="57" t="str">
        <f t="shared" si="2"/>
        <v>Driftsutgifter</v>
      </c>
      <c r="AD65" s="57" t="str">
        <f t="shared" si="3"/>
        <v>Kostnad</v>
      </c>
      <c r="AE65" s="60" t="str">
        <f t="shared" si="4"/>
        <v/>
      </c>
      <c r="AF65" s="61" t="str">
        <f t="shared" si="5"/>
        <v/>
      </c>
      <c r="AG65" s="48">
        <f t="shared" si="6"/>
        <v>1</v>
      </c>
      <c r="AI65" s="11">
        <v>2023</v>
      </c>
      <c r="AJ65" s="11">
        <v>3</v>
      </c>
      <c r="AK65" s="11">
        <v>3101</v>
      </c>
      <c r="AL65" s="63">
        <v>-66850.570000000007</v>
      </c>
      <c r="AM65" s="46" t="str">
        <f t="shared" si="7"/>
        <v>No show 0 %</v>
      </c>
      <c r="AN65" s="46" t="str">
        <f t="shared" si="8"/>
        <v>Losji</v>
      </c>
      <c r="AO65" s="46" t="str">
        <f t="shared" si="9"/>
        <v>Inntekter</v>
      </c>
      <c r="AP65" s="46" t="str">
        <f t="shared" si="10"/>
        <v>Inntekt</v>
      </c>
      <c r="AQ65" s="46">
        <f t="shared" si="11"/>
        <v>1</v>
      </c>
      <c r="AR65" s="46">
        <f t="shared" si="12"/>
        <v>66850.570000000007</v>
      </c>
      <c r="AS65" s="48">
        <f t="shared" si="13"/>
        <v>0.6236104444600139</v>
      </c>
      <c r="AT65" s="46">
        <f t="shared" si="23"/>
        <v>41688.713670105273</v>
      </c>
      <c r="AU65" s="46">
        <f t="shared" si="14"/>
        <v>3043</v>
      </c>
      <c r="AV65" s="46">
        <f t="shared" si="15"/>
        <v>1839.2840000000001</v>
      </c>
      <c r="AW65" s="46">
        <f t="shared" si="24"/>
        <v>1</v>
      </c>
      <c r="AX65" s="47">
        <f t="shared" si="16"/>
        <v>66850.570000000007</v>
      </c>
      <c r="AY65" s="47">
        <f t="shared" si="25"/>
        <v>41688.713670105273</v>
      </c>
    </row>
    <row r="66" spans="23:51" x14ac:dyDescent="0.35">
      <c r="W66" s="11">
        <v>6499</v>
      </c>
      <c r="X66" s="11" t="s">
        <v>243</v>
      </c>
      <c r="Y66" s="11" t="s">
        <v>322</v>
      </c>
      <c r="Z66" s="64"/>
      <c r="AA66" s="11"/>
      <c r="AB66" s="57" t="str">
        <f t="shared" si="1"/>
        <v>Markedsføring</v>
      </c>
      <c r="AC66" s="57" t="str">
        <f t="shared" si="2"/>
        <v>Driftsutgifter</v>
      </c>
      <c r="AD66" s="57" t="str">
        <f t="shared" si="3"/>
        <v>Kostnad</v>
      </c>
      <c r="AE66" s="60" t="str">
        <f t="shared" si="4"/>
        <v/>
      </c>
      <c r="AF66" s="61" t="str">
        <f t="shared" si="5"/>
        <v/>
      </c>
      <c r="AG66" s="48">
        <f t="shared" si="6"/>
        <v>1</v>
      </c>
      <c r="AI66" s="11">
        <v>2023</v>
      </c>
      <c r="AJ66" s="11">
        <v>4</v>
      </c>
      <c r="AK66" s="11">
        <v>3101</v>
      </c>
      <c r="AL66" s="63">
        <v>-41895.65</v>
      </c>
      <c r="AM66" s="46" t="str">
        <f t="shared" si="7"/>
        <v>No show 0 %</v>
      </c>
      <c r="AN66" s="46" t="str">
        <f t="shared" si="8"/>
        <v>Losji</v>
      </c>
      <c r="AO66" s="46" t="str">
        <f t="shared" si="9"/>
        <v>Inntekter</v>
      </c>
      <c r="AP66" s="46" t="str">
        <f t="shared" si="10"/>
        <v>Inntekt</v>
      </c>
      <c r="AQ66" s="46">
        <f t="shared" si="11"/>
        <v>1</v>
      </c>
      <c r="AR66" s="46">
        <f t="shared" si="12"/>
        <v>41895.65</v>
      </c>
      <c r="AS66" s="48">
        <f t="shared" si="13"/>
        <v>0.6236104444600139</v>
      </c>
      <c r="AT66" s="46">
        <f t="shared" si="23"/>
        <v>26126.564917441181</v>
      </c>
      <c r="AU66" s="46">
        <f t="shared" si="14"/>
        <v>2916</v>
      </c>
      <c r="AV66" s="46">
        <f t="shared" si="15"/>
        <v>1763.2</v>
      </c>
      <c r="AW66" s="46">
        <f t="shared" si="24"/>
        <v>1</v>
      </c>
      <c r="AX66" s="47">
        <f t="shared" si="16"/>
        <v>41895.65</v>
      </c>
      <c r="AY66" s="47">
        <f t="shared" si="25"/>
        <v>26126.564917441181</v>
      </c>
    </row>
    <row r="67" spans="23:51" x14ac:dyDescent="0.35">
      <c r="W67" s="11">
        <v>6500</v>
      </c>
      <c r="X67" s="11" t="s">
        <v>245</v>
      </c>
      <c r="Y67" s="11" t="s">
        <v>319</v>
      </c>
      <c r="Z67" s="64"/>
      <c r="AA67" s="11"/>
      <c r="AB67" s="57" t="str">
        <f t="shared" ref="AB67:AB130" si="26">IFERROR(VLOOKUP($Y67,pnl_subkategori_table,2,FALSE),"")</f>
        <v>Reparasjon og vedlikehold</v>
      </c>
      <c r="AC67" s="57" t="str">
        <f t="shared" ref="AC67:AC130" si="27">IFERROR(VLOOKUP($Y67,pnl_subkategori_table,3,FALSE),"")</f>
        <v>Driftsutgifter</v>
      </c>
      <c r="AD67" s="57" t="str">
        <f t="shared" ref="AD67:AD130" si="28">IFERROR(VLOOKUP(AC67,pnl_kategori_table,2,FALSE),"")</f>
        <v>Kostnad</v>
      </c>
      <c r="AE67" s="60" t="str">
        <f t="shared" ref="AE67:AE130" si="29">IF(W67="","",IFERROR(SUMIFS($AR$3:$AR$5000,$AK$4:$AK$5001,$W67)/SUMIFS($AR$3:$AR$5000,$AK$3:$AK$5000,$AA67),""))</f>
        <v/>
      </c>
      <c r="AF67" s="61" t="str">
        <f t="shared" ref="AF67:AF130" si="30">IF(AE67="","",W67)</f>
        <v/>
      </c>
      <c r="AG67" s="48">
        <f t="shared" ref="AG67:AG130" si="31">IFERROR(Z67/AE67,1)</f>
        <v>1</v>
      </c>
      <c r="AI67" s="11">
        <v>2023</v>
      </c>
      <c r="AJ67" s="11">
        <v>5</v>
      </c>
      <c r="AK67" s="11">
        <v>3101</v>
      </c>
      <c r="AL67" s="63">
        <v>-64136.99</v>
      </c>
      <c r="AM67" s="46" t="str">
        <f t="shared" ref="AM67:AM130" si="32">IFERROR(VLOOKUP($AK67,pnl_konto_table,2,FALSE),"")</f>
        <v>No show 0 %</v>
      </c>
      <c r="AN67" s="46" t="str">
        <f t="shared" ref="AN67:AN130" si="33">IFERROR(VLOOKUP($AK67,pnl_konto_table,6,FALSE),"")</f>
        <v>Losji</v>
      </c>
      <c r="AO67" s="46" t="str">
        <f t="shared" ref="AO67:AO130" si="34">IFERROR(VLOOKUP($AK67,pnl_konto_table,7,FALSE),"")</f>
        <v>Inntekter</v>
      </c>
      <c r="AP67" s="46" t="str">
        <f t="shared" ref="AP67:AP130" si="35">IFERROR(VLOOKUP(AO67,pnl_kategori_table,2,FALSE),0)</f>
        <v>Inntekt</v>
      </c>
      <c r="AQ67" s="46">
        <f t="shared" ref="AQ67:AQ130" si="36">IFERROR(MATCH(AN67,pnl_subkategori,0),"")</f>
        <v>1</v>
      </c>
      <c r="AR67" s="46">
        <f t="shared" ref="AR67:AR130" si="37">IF(AP67=$A$3,-$AL67,$AL67)</f>
        <v>64136.99</v>
      </c>
      <c r="AS67" s="48">
        <f t="shared" ref="AS67:AS130" si="38">IFERROR(VLOOKUP($AK67,lookup_konto_index,2,FALSE),IFERROR(VLOOKUP(AN67,lookup_subkategori_index,2,FALSE),IFERROR(VLOOKUP(AO67,lookup_kategori_index,2,FALSE),1)))</f>
        <v>0.6236104444600139</v>
      </c>
      <c r="AT67" s="46">
        <f t="shared" si="23"/>
        <v>39996.496840227468</v>
      </c>
      <c r="AU67" s="46">
        <f t="shared" ref="AU67:AU130" si="39">SUMIFS($BC$3:$BC$50,$BA$3:$BA$50,$AI67,$BB$3:$BB$50,$AJ67)</f>
        <v>3578</v>
      </c>
      <c r="AV67" s="46">
        <f t="shared" ref="AV67:AV130" si="40">SUMIFS($BD$3:$BD$50,$BA$3:$BA$50,$AI67,$BB$3:$BB$50,$AJ67)</f>
        <v>1816.85</v>
      </c>
      <c r="AW67" s="46">
        <f t="shared" si="24"/>
        <v>1</v>
      </c>
      <c r="AX67" s="47">
        <f t="shared" ref="AX67:AX130" si="41">IFERROR(VLOOKUP($AP67,table_type_kostnad,2,FALSE)*AR67,"")</f>
        <v>64136.99</v>
      </c>
      <c r="AY67" s="47">
        <f t="shared" si="25"/>
        <v>39996.496840227468</v>
      </c>
    </row>
    <row r="68" spans="23:51" x14ac:dyDescent="0.35">
      <c r="W68" s="11">
        <v>6502</v>
      </c>
      <c r="X68" s="11" t="s">
        <v>246</v>
      </c>
      <c r="Y68" s="11" t="s">
        <v>319</v>
      </c>
      <c r="Z68" s="64"/>
      <c r="AA68" s="11"/>
      <c r="AB68" s="57" t="str">
        <f t="shared" si="26"/>
        <v>Reparasjon og vedlikehold</v>
      </c>
      <c r="AC68" s="57" t="str">
        <f t="shared" si="27"/>
        <v>Driftsutgifter</v>
      </c>
      <c r="AD68" s="57" t="str">
        <f t="shared" si="28"/>
        <v>Kostnad</v>
      </c>
      <c r="AE68" s="60" t="str">
        <f t="shared" si="29"/>
        <v/>
      </c>
      <c r="AF68" s="61" t="str">
        <f t="shared" si="30"/>
        <v/>
      </c>
      <c r="AG68" s="48">
        <f t="shared" si="31"/>
        <v>1</v>
      </c>
      <c r="AI68" s="11">
        <v>2023</v>
      </c>
      <c r="AJ68" s="11">
        <v>6</v>
      </c>
      <c r="AK68" s="11">
        <v>3101</v>
      </c>
      <c r="AL68" s="63">
        <v>-110399.13</v>
      </c>
      <c r="AM68" s="46" t="str">
        <f t="shared" si="32"/>
        <v>No show 0 %</v>
      </c>
      <c r="AN68" s="46" t="str">
        <f t="shared" si="33"/>
        <v>Losji</v>
      </c>
      <c r="AO68" s="46" t="str">
        <f t="shared" si="34"/>
        <v>Inntekter</v>
      </c>
      <c r="AP68" s="46" t="str">
        <f t="shared" si="35"/>
        <v>Inntekt</v>
      </c>
      <c r="AQ68" s="46">
        <f t="shared" si="36"/>
        <v>1</v>
      </c>
      <c r="AR68" s="46">
        <f t="shared" si="37"/>
        <v>110399.13</v>
      </c>
      <c r="AS68" s="48">
        <f t="shared" si="38"/>
        <v>0.6236104444600139</v>
      </c>
      <c r="AT68" s="46">
        <f t="shared" ref="AT68:AT131" si="42">AS68*AR68</f>
        <v>68846.050527298852</v>
      </c>
      <c r="AU68" s="46">
        <f t="shared" si="39"/>
        <v>3708</v>
      </c>
      <c r="AV68" s="46">
        <f t="shared" si="40"/>
        <v>1858.8330000000001</v>
      </c>
      <c r="AW68" s="46">
        <f t="shared" ref="AW68:AW131" si="43">IF(AU68=0,0,1)</f>
        <v>1</v>
      </c>
      <c r="AX68" s="47">
        <f t="shared" si="41"/>
        <v>110399.13</v>
      </c>
      <c r="AY68" s="47">
        <f t="shared" ref="AY68:AY131" si="44">IFERROR(AX68*AS68,"")</f>
        <v>68846.050527298852</v>
      </c>
    </row>
    <row r="69" spans="23:51" x14ac:dyDescent="0.35">
      <c r="W69" s="11">
        <v>6510</v>
      </c>
      <c r="X69" s="11" t="s">
        <v>247</v>
      </c>
      <c r="Y69" s="11" t="s">
        <v>318</v>
      </c>
      <c r="Z69" s="64"/>
      <c r="AA69" s="11"/>
      <c r="AB69" s="57" t="str">
        <f t="shared" si="26"/>
        <v>Avg./lisenser/gebyrer</v>
      </c>
      <c r="AC69" s="57" t="str">
        <f t="shared" si="27"/>
        <v>Driftsutgifter</v>
      </c>
      <c r="AD69" s="57" t="str">
        <f t="shared" si="28"/>
        <v>Kostnad</v>
      </c>
      <c r="AE69" s="60" t="str">
        <f t="shared" si="29"/>
        <v/>
      </c>
      <c r="AF69" s="61" t="str">
        <f t="shared" si="30"/>
        <v/>
      </c>
      <c r="AG69" s="48">
        <f t="shared" si="31"/>
        <v>1</v>
      </c>
      <c r="AI69" s="11">
        <v>2023</v>
      </c>
      <c r="AJ69" s="11">
        <v>7</v>
      </c>
      <c r="AK69" s="11">
        <v>3101</v>
      </c>
      <c r="AL69" s="63">
        <v>-41582.21</v>
      </c>
      <c r="AM69" s="46" t="str">
        <f t="shared" si="32"/>
        <v>No show 0 %</v>
      </c>
      <c r="AN69" s="46" t="str">
        <f t="shared" si="33"/>
        <v>Losji</v>
      </c>
      <c r="AO69" s="46" t="str">
        <f t="shared" si="34"/>
        <v>Inntekter</v>
      </c>
      <c r="AP69" s="46" t="str">
        <f t="shared" si="35"/>
        <v>Inntekt</v>
      </c>
      <c r="AQ69" s="46">
        <f t="shared" si="36"/>
        <v>1</v>
      </c>
      <c r="AR69" s="46">
        <f t="shared" si="37"/>
        <v>41582.21</v>
      </c>
      <c r="AS69" s="48">
        <f t="shared" si="38"/>
        <v>0.6236104444600139</v>
      </c>
      <c r="AT69" s="46">
        <f t="shared" si="42"/>
        <v>25931.100459729634</v>
      </c>
      <c r="AU69" s="46">
        <f t="shared" si="39"/>
        <v>3431</v>
      </c>
      <c r="AV69" s="46">
        <f t="shared" si="40"/>
        <v>1813.0340000000001</v>
      </c>
      <c r="AW69" s="46">
        <f t="shared" si="43"/>
        <v>1</v>
      </c>
      <c r="AX69" s="47">
        <f t="shared" si="41"/>
        <v>41582.21</v>
      </c>
      <c r="AY69" s="47">
        <f t="shared" si="44"/>
        <v>25931.100459729634</v>
      </c>
    </row>
    <row r="70" spans="23:51" x14ac:dyDescent="0.35">
      <c r="W70" s="11">
        <v>6520</v>
      </c>
      <c r="X70" s="11" t="s">
        <v>248</v>
      </c>
      <c r="Y70" s="11" t="s">
        <v>319</v>
      </c>
      <c r="Z70" s="64"/>
      <c r="AA70" s="11"/>
      <c r="AB70" s="57" t="str">
        <f t="shared" si="26"/>
        <v>Reparasjon og vedlikehold</v>
      </c>
      <c r="AC70" s="57" t="str">
        <f t="shared" si="27"/>
        <v>Driftsutgifter</v>
      </c>
      <c r="AD70" s="57" t="str">
        <f t="shared" si="28"/>
        <v>Kostnad</v>
      </c>
      <c r="AE70" s="60" t="str">
        <f t="shared" si="29"/>
        <v/>
      </c>
      <c r="AF70" s="61" t="str">
        <f t="shared" si="30"/>
        <v/>
      </c>
      <c r="AG70" s="48">
        <f t="shared" si="31"/>
        <v>1</v>
      </c>
      <c r="AI70" s="11">
        <v>2023</v>
      </c>
      <c r="AJ70" s="11">
        <v>8</v>
      </c>
      <c r="AK70" s="11">
        <v>3101</v>
      </c>
      <c r="AL70" s="63">
        <v>-62845.9</v>
      </c>
      <c r="AM70" s="46" t="str">
        <f t="shared" si="32"/>
        <v>No show 0 %</v>
      </c>
      <c r="AN70" s="46" t="str">
        <f t="shared" si="33"/>
        <v>Losji</v>
      </c>
      <c r="AO70" s="46" t="str">
        <f t="shared" si="34"/>
        <v>Inntekter</v>
      </c>
      <c r="AP70" s="46" t="str">
        <f t="shared" si="35"/>
        <v>Inntekt</v>
      </c>
      <c r="AQ70" s="46">
        <f t="shared" si="36"/>
        <v>1</v>
      </c>
      <c r="AR70" s="46">
        <f t="shared" si="37"/>
        <v>62845.9</v>
      </c>
      <c r="AS70" s="48">
        <f t="shared" si="38"/>
        <v>0.6236104444600139</v>
      </c>
      <c r="AT70" s="46">
        <f t="shared" si="42"/>
        <v>39191.359631489591</v>
      </c>
      <c r="AU70" s="46">
        <f t="shared" si="39"/>
        <v>4323</v>
      </c>
      <c r="AV70" s="46">
        <f t="shared" si="40"/>
        <v>1943.6659999999999</v>
      </c>
      <c r="AW70" s="46">
        <f t="shared" si="43"/>
        <v>1</v>
      </c>
      <c r="AX70" s="47">
        <f t="shared" si="41"/>
        <v>62845.9</v>
      </c>
      <c r="AY70" s="47">
        <f t="shared" si="44"/>
        <v>39191.359631489591</v>
      </c>
    </row>
    <row r="71" spans="23:51" x14ac:dyDescent="0.35">
      <c r="W71" s="11">
        <v>6525</v>
      </c>
      <c r="X71" s="11" t="s">
        <v>249</v>
      </c>
      <c r="Y71" s="11" t="s">
        <v>319</v>
      </c>
      <c r="Z71" s="64"/>
      <c r="AA71" s="11"/>
      <c r="AB71" s="57" t="str">
        <f t="shared" si="26"/>
        <v>Reparasjon og vedlikehold</v>
      </c>
      <c r="AC71" s="57" t="str">
        <f t="shared" si="27"/>
        <v>Driftsutgifter</v>
      </c>
      <c r="AD71" s="57" t="str">
        <f t="shared" si="28"/>
        <v>Kostnad</v>
      </c>
      <c r="AE71" s="60" t="str">
        <f t="shared" si="29"/>
        <v/>
      </c>
      <c r="AF71" s="61" t="str">
        <f t="shared" si="30"/>
        <v/>
      </c>
      <c r="AG71" s="48">
        <f t="shared" si="31"/>
        <v>1</v>
      </c>
      <c r="AI71" s="11">
        <v>2023</v>
      </c>
      <c r="AJ71" s="11">
        <v>9</v>
      </c>
      <c r="AK71" s="11">
        <v>3101</v>
      </c>
      <c r="AL71" s="63">
        <v>-64315.92</v>
      </c>
      <c r="AM71" s="46" t="str">
        <f t="shared" si="32"/>
        <v>No show 0 %</v>
      </c>
      <c r="AN71" s="46" t="str">
        <f t="shared" si="33"/>
        <v>Losji</v>
      </c>
      <c r="AO71" s="46" t="str">
        <f t="shared" si="34"/>
        <v>Inntekter</v>
      </c>
      <c r="AP71" s="46" t="str">
        <f t="shared" si="35"/>
        <v>Inntekt</v>
      </c>
      <c r="AQ71" s="46">
        <f t="shared" si="36"/>
        <v>1</v>
      </c>
      <c r="AR71" s="46">
        <f t="shared" si="37"/>
        <v>64315.92</v>
      </c>
      <c r="AS71" s="48">
        <f t="shared" si="38"/>
        <v>0.6236104444600139</v>
      </c>
      <c r="AT71" s="46">
        <f t="shared" si="42"/>
        <v>40108.079457054693</v>
      </c>
      <c r="AU71" s="46">
        <f t="shared" si="39"/>
        <v>3531</v>
      </c>
      <c r="AV71" s="46">
        <f t="shared" si="40"/>
        <v>1846.634</v>
      </c>
      <c r="AW71" s="46">
        <f t="shared" si="43"/>
        <v>1</v>
      </c>
      <c r="AX71" s="47">
        <f t="shared" si="41"/>
        <v>64315.92</v>
      </c>
      <c r="AY71" s="47">
        <f t="shared" si="44"/>
        <v>40108.079457054693</v>
      </c>
    </row>
    <row r="72" spans="23:51" x14ac:dyDescent="0.35">
      <c r="W72" s="11">
        <v>6526</v>
      </c>
      <c r="X72" s="11" t="s">
        <v>250</v>
      </c>
      <c r="Y72" s="11" t="s">
        <v>319</v>
      </c>
      <c r="Z72" s="64"/>
      <c r="AA72" s="11"/>
      <c r="AB72" s="57" t="str">
        <f t="shared" si="26"/>
        <v>Reparasjon og vedlikehold</v>
      </c>
      <c r="AC72" s="57" t="str">
        <f t="shared" si="27"/>
        <v>Driftsutgifter</v>
      </c>
      <c r="AD72" s="57" t="str">
        <f t="shared" si="28"/>
        <v>Kostnad</v>
      </c>
      <c r="AE72" s="60" t="str">
        <f t="shared" si="29"/>
        <v/>
      </c>
      <c r="AF72" s="61" t="str">
        <f t="shared" si="30"/>
        <v/>
      </c>
      <c r="AG72" s="48">
        <f t="shared" si="31"/>
        <v>1</v>
      </c>
      <c r="AI72" s="11">
        <v>2023</v>
      </c>
      <c r="AJ72" s="11">
        <v>10</v>
      </c>
      <c r="AK72" s="11">
        <v>3101</v>
      </c>
      <c r="AL72" s="63">
        <v>-34897.96</v>
      </c>
      <c r="AM72" s="46" t="str">
        <f t="shared" si="32"/>
        <v>No show 0 %</v>
      </c>
      <c r="AN72" s="46" t="str">
        <f t="shared" si="33"/>
        <v>Losji</v>
      </c>
      <c r="AO72" s="46" t="str">
        <f t="shared" si="34"/>
        <v>Inntekter</v>
      </c>
      <c r="AP72" s="46" t="str">
        <f t="shared" si="35"/>
        <v>Inntekt</v>
      </c>
      <c r="AQ72" s="46">
        <f t="shared" si="36"/>
        <v>1</v>
      </c>
      <c r="AR72" s="46">
        <f t="shared" si="37"/>
        <v>34897.96</v>
      </c>
      <c r="AS72" s="48">
        <f t="shared" si="38"/>
        <v>0.6236104444600139</v>
      </c>
      <c r="AT72" s="46">
        <f t="shared" si="42"/>
        <v>21762.732346347788</v>
      </c>
      <c r="AU72" s="46">
        <f t="shared" si="39"/>
        <v>3338</v>
      </c>
      <c r="AV72" s="46">
        <f t="shared" si="40"/>
        <v>1851.3</v>
      </c>
      <c r="AW72" s="46">
        <f t="shared" si="43"/>
        <v>1</v>
      </c>
      <c r="AX72" s="47">
        <f t="shared" si="41"/>
        <v>34897.96</v>
      </c>
      <c r="AY72" s="47">
        <f t="shared" si="44"/>
        <v>21762.732346347788</v>
      </c>
    </row>
    <row r="73" spans="23:51" x14ac:dyDescent="0.35">
      <c r="W73" s="11">
        <v>6530</v>
      </c>
      <c r="X73" s="11" t="s">
        <v>251</v>
      </c>
      <c r="Y73" s="11" t="s">
        <v>319</v>
      </c>
      <c r="Z73" s="64"/>
      <c r="AA73" s="11"/>
      <c r="AB73" s="57" t="str">
        <f t="shared" si="26"/>
        <v>Reparasjon og vedlikehold</v>
      </c>
      <c r="AC73" s="57" t="str">
        <f t="shared" si="27"/>
        <v>Driftsutgifter</v>
      </c>
      <c r="AD73" s="57" t="str">
        <f t="shared" si="28"/>
        <v>Kostnad</v>
      </c>
      <c r="AE73" s="60" t="str">
        <f t="shared" si="29"/>
        <v/>
      </c>
      <c r="AF73" s="61" t="str">
        <f t="shared" si="30"/>
        <v/>
      </c>
      <c r="AG73" s="48">
        <f t="shared" si="31"/>
        <v>1</v>
      </c>
      <c r="AI73" s="11">
        <v>2023</v>
      </c>
      <c r="AJ73" s="11">
        <v>11</v>
      </c>
      <c r="AK73" s="11">
        <v>3101</v>
      </c>
      <c r="AL73" s="63">
        <v>-20963.78</v>
      </c>
      <c r="AM73" s="46" t="str">
        <f t="shared" si="32"/>
        <v>No show 0 %</v>
      </c>
      <c r="AN73" s="46" t="str">
        <f t="shared" si="33"/>
        <v>Losji</v>
      </c>
      <c r="AO73" s="46" t="str">
        <f t="shared" si="34"/>
        <v>Inntekter</v>
      </c>
      <c r="AP73" s="46" t="str">
        <f t="shared" si="35"/>
        <v>Inntekt</v>
      </c>
      <c r="AQ73" s="46">
        <f t="shared" si="36"/>
        <v>1</v>
      </c>
      <c r="AR73" s="46">
        <f t="shared" si="37"/>
        <v>20963.78</v>
      </c>
      <c r="AS73" s="48">
        <f t="shared" si="38"/>
        <v>0.6236104444600139</v>
      </c>
      <c r="AT73" s="46">
        <f t="shared" si="42"/>
        <v>13073.23216336195</v>
      </c>
      <c r="AU73" s="46">
        <f t="shared" si="39"/>
        <v>3267</v>
      </c>
      <c r="AV73" s="46">
        <f t="shared" si="40"/>
        <v>1752.55</v>
      </c>
      <c r="AW73" s="46">
        <f t="shared" si="43"/>
        <v>1</v>
      </c>
      <c r="AX73" s="47">
        <f t="shared" si="41"/>
        <v>20963.78</v>
      </c>
      <c r="AY73" s="47">
        <f t="shared" si="44"/>
        <v>13073.23216336195</v>
      </c>
    </row>
    <row r="74" spans="23:51" x14ac:dyDescent="0.35">
      <c r="W74" s="11">
        <v>6540</v>
      </c>
      <c r="X74" s="11" t="s">
        <v>252</v>
      </c>
      <c r="Y74" s="11" t="s">
        <v>319</v>
      </c>
      <c r="Z74" s="64"/>
      <c r="AA74" s="11"/>
      <c r="AB74" s="57" t="str">
        <f t="shared" si="26"/>
        <v>Reparasjon og vedlikehold</v>
      </c>
      <c r="AC74" s="57" t="str">
        <f t="shared" si="27"/>
        <v>Driftsutgifter</v>
      </c>
      <c r="AD74" s="57" t="str">
        <f t="shared" si="28"/>
        <v>Kostnad</v>
      </c>
      <c r="AE74" s="60" t="str">
        <f t="shared" si="29"/>
        <v/>
      </c>
      <c r="AF74" s="61" t="str">
        <f t="shared" si="30"/>
        <v/>
      </c>
      <c r="AG74" s="48">
        <f t="shared" si="31"/>
        <v>1</v>
      </c>
      <c r="AI74" s="11">
        <v>2023</v>
      </c>
      <c r="AJ74" s="11">
        <v>12</v>
      </c>
      <c r="AK74" s="11">
        <v>3101</v>
      </c>
      <c r="AL74" s="63">
        <v>-18537.009999999998</v>
      </c>
      <c r="AM74" s="46" t="str">
        <f t="shared" si="32"/>
        <v>No show 0 %</v>
      </c>
      <c r="AN74" s="46" t="str">
        <f t="shared" si="33"/>
        <v>Losji</v>
      </c>
      <c r="AO74" s="46" t="str">
        <f t="shared" si="34"/>
        <v>Inntekter</v>
      </c>
      <c r="AP74" s="46" t="str">
        <f t="shared" si="35"/>
        <v>Inntekt</v>
      </c>
      <c r="AQ74" s="46">
        <f t="shared" si="36"/>
        <v>1</v>
      </c>
      <c r="AR74" s="46">
        <f t="shared" si="37"/>
        <v>18537.009999999998</v>
      </c>
      <c r="AS74" s="48">
        <f t="shared" si="38"/>
        <v>0.6236104444600139</v>
      </c>
      <c r="AT74" s="46">
        <f t="shared" si="42"/>
        <v>11559.873045059721</v>
      </c>
      <c r="AU74" s="46">
        <f t="shared" si="39"/>
        <v>2003</v>
      </c>
      <c r="AV74" s="46">
        <f t="shared" si="40"/>
        <v>1365.15</v>
      </c>
      <c r="AW74" s="46">
        <f t="shared" si="43"/>
        <v>1</v>
      </c>
      <c r="AX74" s="47">
        <f t="shared" si="41"/>
        <v>18537.009999999998</v>
      </c>
      <c r="AY74" s="47">
        <f t="shared" si="44"/>
        <v>11559.873045059721</v>
      </c>
    </row>
    <row r="75" spans="23:51" x14ac:dyDescent="0.35">
      <c r="W75" s="11">
        <v>6550</v>
      </c>
      <c r="X75" s="11" t="s">
        <v>253</v>
      </c>
      <c r="Y75" s="11" t="s">
        <v>323</v>
      </c>
      <c r="Z75" s="64"/>
      <c r="AA75" s="11"/>
      <c r="AB75" s="57" t="str">
        <f t="shared" si="26"/>
        <v>IT kostnader</v>
      </c>
      <c r="AC75" s="57" t="str">
        <f t="shared" si="27"/>
        <v>Driftsutgifter</v>
      </c>
      <c r="AD75" s="57" t="str">
        <f t="shared" si="28"/>
        <v>Kostnad</v>
      </c>
      <c r="AE75" s="60" t="str">
        <f t="shared" si="29"/>
        <v/>
      </c>
      <c r="AF75" s="61" t="str">
        <f t="shared" si="30"/>
        <v/>
      </c>
      <c r="AG75" s="48">
        <f t="shared" si="31"/>
        <v>1</v>
      </c>
      <c r="AI75" s="11">
        <v>2023</v>
      </c>
      <c r="AJ75" s="11">
        <v>1</v>
      </c>
      <c r="AK75" s="11">
        <v>3180</v>
      </c>
      <c r="AL75" s="63">
        <v>0</v>
      </c>
      <c r="AM75" s="46" t="str">
        <f t="shared" si="32"/>
        <v>Rabatt og annen salgsinntektsreduksjon</v>
      </c>
      <c r="AN75" s="46" t="str">
        <f t="shared" si="33"/>
        <v>Salg annet</v>
      </c>
      <c r="AO75" s="46" t="str">
        <f t="shared" si="34"/>
        <v>Inntekter</v>
      </c>
      <c r="AP75" s="46" t="str">
        <f t="shared" si="35"/>
        <v>Inntekt</v>
      </c>
      <c r="AQ75" s="46">
        <f t="shared" si="36"/>
        <v>3</v>
      </c>
      <c r="AR75" s="46">
        <f t="shared" si="37"/>
        <v>0</v>
      </c>
      <c r="AS75" s="48">
        <f t="shared" si="38"/>
        <v>1</v>
      </c>
      <c r="AT75" s="46">
        <f t="shared" si="42"/>
        <v>0</v>
      </c>
      <c r="AU75" s="46">
        <f t="shared" si="39"/>
        <v>2803</v>
      </c>
      <c r="AV75" s="46">
        <f t="shared" si="40"/>
        <v>1698.7</v>
      </c>
      <c r="AW75" s="46">
        <f t="shared" si="43"/>
        <v>1</v>
      </c>
      <c r="AX75" s="47">
        <f t="shared" si="41"/>
        <v>0</v>
      </c>
      <c r="AY75" s="47">
        <f t="shared" si="44"/>
        <v>0</v>
      </c>
    </row>
    <row r="76" spans="23:51" x14ac:dyDescent="0.35">
      <c r="W76" s="11">
        <v>6551</v>
      </c>
      <c r="X76" s="11" t="s">
        <v>255</v>
      </c>
      <c r="Y76" s="11" t="s">
        <v>323</v>
      </c>
      <c r="Z76" s="64"/>
      <c r="AA76" s="11"/>
      <c r="AB76" s="57" t="str">
        <f t="shared" si="26"/>
        <v>IT kostnader</v>
      </c>
      <c r="AC76" s="57" t="str">
        <f t="shared" si="27"/>
        <v>Driftsutgifter</v>
      </c>
      <c r="AD76" s="57" t="str">
        <f t="shared" si="28"/>
        <v>Kostnad</v>
      </c>
      <c r="AE76" s="60" t="str">
        <f t="shared" si="29"/>
        <v/>
      </c>
      <c r="AF76" s="61" t="str">
        <f t="shared" si="30"/>
        <v/>
      </c>
      <c r="AG76" s="48">
        <f t="shared" si="31"/>
        <v>1</v>
      </c>
      <c r="AI76" s="11">
        <v>2023</v>
      </c>
      <c r="AJ76" s="11">
        <v>2</v>
      </c>
      <c r="AK76" s="11">
        <v>3180</v>
      </c>
      <c r="AL76" s="63">
        <v>0</v>
      </c>
      <c r="AM76" s="46" t="str">
        <f t="shared" si="32"/>
        <v>Rabatt og annen salgsinntektsreduksjon</v>
      </c>
      <c r="AN76" s="46" t="str">
        <f t="shared" si="33"/>
        <v>Salg annet</v>
      </c>
      <c r="AO76" s="46" t="str">
        <f t="shared" si="34"/>
        <v>Inntekter</v>
      </c>
      <c r="AP76" s="46" t="str">
        <f t="shared" si="35"/>
        <v>Inntekt</v>
      </c>
      <c r="AQ76" s="46">
        <f t="shared" si="36"/>
        <v>3</v>
      </c>
      <c r="AR76" s="46">
        <f t="shared" si="37"/>
        <v>0</v>
      </c>
      <c r="AS76" s="48">
        <f t="shared" si="38"/>
        <v>1</v>
      </c>
      <c r="AT76" s="46">
        <f t="shared" si="42"/>
        <v>0</v>
      </c>
      <c r="AU76" s="46">
        <f t="shared" si="39"/>
        <v>2750</v>
      </c>
      <c r="AV76" s="46">
        <f t="shared" si="40"/>
        <v>1620.817</v>
      </c>
      <c r="AW76" s="46">
        <f t="shared" si="43"/>
        <v>1</v>
      </c>
      <c r="AX76" s="47">
        <f t="shared" si="41"/>
        <v>0</v>
      </c>
      <c r="AY76" s="47">
        <f t="shared" si="44"/>
        <v>0</v>
      </c>
    </row>
    <row r="77" spans="23:51" x14ac:dyDescent="0.35">
      <c r="W77" s="11">
        <v>6560</v>
      </c>
      <c r="X77" s="11" t="s">
        <v>256</v>
      </c>
      <c r="Y77" s="11" t="s">
        <v>320</v>
      </c>
      <c r="Z77" s="64"/>
      <c r="AA77" s="11"/>
      <c r="AB77" s="57" t="str">
        <f t="shared" si="26"/>
        <v>Driftsmatriell</v>
      </c>
      <c r="AC77" s="57" t="str">
        <f t="shared" si="27"/>
        <v>Driftsutgifter</v>
      </c>
      <c r="AD77" s="57" t="str">
        <f t="shared" si="28"/>
        <v>Kostnad</v>
      </c>
      <c r="AE77" s="60" t="str">
        <f t="shared" si="29"/>
        <v/>
      </c>
      <c r="AF77" s="61" t="str">
        <f t="shared" si="30"/>
        <v/>
      </c>
      <c r="AG77" s="48">
        <f t="shared" si="31"/>
        <v>1</v>
      </c>
      <c r="AI77" s="11">
        <v>2023</v>
      </c>
      <c r="AJ77" s="11">
        <v>3</v>
      </c>
      <c r="AK77" s="11">
        <v>3180</v>
      </c>
      <c r="AL77" s="63">
        <v>0</v>
      </c>
      <c r="AM77" s="46" t="str">
        <f t="shared" si="32"/>
        <v>Rabatt og annen salgsinntektsreduksjon</v>
      </c>
      <c r="AN77" s="46" t="str">
        <f t="shared" si="33"/>
        <v>Salg annet</v>
      </c>
      <c r="AO77" s="46" t="str">
        <f t="shared" si="34"/>
        <v>Inntekter</v>
      </c>
      <c r="AP77" s="46" t="str">
        <f t="shared" si="35"/>
        <v>Inntekt</v>
      </c>
      <c r="AQ77" s="46">
        <f t="shared" si="36"/>
        <v>3</v>
      </c>
      <c r="AR77" s="46">
        <f t="shared" si="37"/>
        <v>0</v>
      </c>
      <c r="AS77" s="48">
        <f t="shared" si="38"/>
        <v>1</v>
      </c>
      <c r="AT77" s="46">
        <f t="shared" si="42"/>
        <v>0</v>
      </c>
      <c r="AU77" s="46">
        <f t="shared" si="39"/>
        <v>3043</v>
      </c>
      <c r="AV77" s="46">
        <f t="shared" si="40"/>
        <v>1839.2840000000001</v>
      </c>
      <c r="AW77" s="46">
        <f t="shared" si="43"/>
        <v>1</v>
      </c>
      <c r="AX77" s="47">
        <f t="shared" si="41"/>
        <v>0</v>
      </c>
      <c r="AY77" s="47">
        <f t="shared" si="44"/>
        <v>0</v>
      </c>
    </row>
    <row r="78" spans="23:51" x14ac:dyDescent="0.35">
      <c r="W78" s="11">
        <v>6561</v>
      </c>
      <c r="X78" s="11" t="s">
        <v>257</v>
      </c>
      <c r="Y78" s="11" t="s">
        <v>323</v>
      </c>
      <c r="Z78" s="64"/>
      <c r="AA78" s="11"/>
      <c r="AB78" s="57" t="str">
        <f t="shared" si="26"/>
        <v>IT kostnader</v>
      </c>
      <c r="AC78" s="57" t="str">
        <f t="shared" si="27"/>
        <v>Driftsutgifter</v>
      </c>
      <c r="AD78" s="57" t="str">
        <f t="shared" si="28"/>
        <v>Kostnad</v>
      </c>
      <c r="AE78" s="60" t="str">
        <f t="shared" si="29"/>
        <v/>
      </c>
      <c r="AF78" s="61" t="str">
        <f t="shared" si="30"/>
        <v/>
      </c>
      <c r="AG78" s="48">
        <f t="shared" si="31"/>
        <v>1</v>
      </c>
      <c r="AI78" s="11">
        <v>2023</v>
      </c>
      <c r="AJ78" s="11">
        <v>4</v>
      </c>
      <c r="AK78" s="11">
        <v>3180</v>
      </c>
      <c r="AL78" s="63">
        <v>0</v>
      </c>
      <c r="AM78" s="46" t="str">
        <f t="shared" si="32"/>
        <v>Rabatt og annen salgsinntektsreduksjon</v>
      </c>
      <c r="AN78" s="46" t="str">
        <f t="shared" si="33"/>
        <v>Salg annet</v>
      </c>
      <c r="AO78" s="46" t="str">
        <f t="shared" si="34"/>
        <v>Inntekter</v>
      </c>
      <c r="AP78" s="46" t="str">
        <f t="shared" si="35"/>
        <v>Inntekt</v>
      </c>
      <c r="AQ78" s="46">
        <f t="shared" si="36"/>
        <v>3</v>
      </c>
      <c r="AR78" s="46">
        <f t="shared" si="37"/>
        <v>0</v>
      </c>
      <c r="AS78" s="48">
        <f t="shared" si="38"/>
        <v>1</v>
      </c>
      <c r="AT78" s="46">
        <f t="shared" si="42"/>
        <v>0</v>
      </c>
      <c r="AU78" s="46">
        <f t="shared" si="39"/>
        <v>2916</v>
      </c>
      <c r="AV78" s="46">
        <f t="shared" si="40"/>
        <v>1763.2</v>
      </c>
      <c r="AW78" s="46">
        <f t="shared" si="43"/>
        <v>1</v>
      </c>
      <c r="AX78" s="47">
        <f t="shared" si="41"/>
        <v>0</v>
      </c>
      <c r="AY78" s="47">
        <f t="shared" si="44"/>
        <v>0</v>
      </c>
    </row>
    <row r="79" spans="23:51" x14ac:dyDescent="0.35">
      <c r="W79" s="11">
        <v>6585</v>
      </c>
      <c r="X79" s="11" t="s">
        <v>258</v>
      </c>
      <c r="Y79" s="11" t="s">
        <v>324</v>
      </c>
      <c r="Z79" s="64"/>
      <c r="AA79" s="11"/>
      <c r="AB79" s="57" t="str">
        <f t="shared" si="26"/>
        <v>Leasing</v>
      </c>
      <c r="AC79" s="57" t="str">
        <f t="shared" si="27"/>
        <v>Driftsutgifter</v>
      </c>
      <c r="AD79" s="57" t="str">
        <f t="shared" si="28"/>
        <v>Kostnad</v>
      </c>
      <c r="AE79" s="60" t="str">
        <f t="shared" si="29"/>
        <v/>
      </c>
      <c r="AF79" s="61" t="str">
        <f t="shared" si="30"/>
        <v/>
      </c>
      <c r="AG79" s="48">
        <f t="shared" si="31"/>
        <v>1</v>
      </c>
      <c r="AI79" s="11">
        <v>2023</v>
      </c>
      <c r="AJ79" s="11">
        <v>5</v>
      </c>
      <c r="AK79" s="11">
        <v>3180</v>
      </c>
      <c r="AL79" s="63">
        <v>0</v>
      </c>
      <c r="AM79" s="46" t="str">
        <f t="shared" si="32"/>
        <v>Rabatt og annen salgsinntektsreduksjon</v>
      </c>
      <c r="AN79" s="46" t="str">
        <f t="shared" si="33"/>
        <v>Salg annet</v>
      </c>
      <c r="AO79" s="46" t="str">
        <f t="shared" si="34"/>
        <v>Inntekter</v>
      </c>
      <c r="AP79" s="46" t="str">
        <f t="shared" si="35"/>
        <v>Inntekt</v>
      </c>
      <c r="AQ79" s="46">
        <f t="shared" si="36"/>
        <v>3</v>
      </c>
      <c r="AR79" s="46">
        <f t="shared" si="37"/>
        <v>0</v>
      </c>
      <c r="AS79" s="48">
        <f t="shared" si="38"/>
        <v>1</v>
      </c>
      <c r="AT79" s="46">
        <f t="shared" si="42"/>
        <v>0</v>
      </c>
      <c r="AU79" s="46">
        <f t="shared" si="39"/>
        <v>3578</v>
      </c>
      <c r="AV79" s="46">
        <f t="shared" si="40"/>
        <v>1816.85</v>
      </c>
      <c r="AW79" s="46">
        <f t="shared" si="43"/>
        <v>1</v>
      </c>
      <c r="AX79" s="47">
        <f t="shared" si="41"/>
        <v>0</v>
      </c>
      <c r="AY79" s="47">
        <f t="shared" si="44"/>
        <v>0</v>
      </c>
    </row>
    <row r="80" spans="23:51" x14ac:dyDescent="0.35">
      <c r="W80" s="11">
        <v>6590</v>
      </c>
      <c r="X80" s="11" t="s">
        <v>260</v>
      </c>
      <c r="Y80" s="11" t="s">
        <v>320</v>
      </c>
      <c r="Z80" s="64"/>
      <c r="AA80" s="11"/>
      <c r="AB80" s="57" t="str">
        <f t="shared" si="26"/>
        <v>Driftsmatriell</v>
      </c>
      <c r="AC80" s="57" t="str">
        <f t="shared" si="27"/>
        <v>Driftsutgifter</v>
      </c>
      <c r="AD80" s="57" t="str">
        <f t="shared" si="28"/>
        <v>Kostnad</v>
      </c>
      <c r="AE80" s="60" t="str">
        <f t="shared" si="29"/>
        <v/>
      </c>
      <c r="AF80" s="61" t="str">
        <f t="shared" si="30"/>
        <v/>
      </c>
      <c r="AG80" s="48">
        <f t="shared" si="31"/>
        <v>1</v>
      </c>
      <c r="AI80" s="11">
        <v>2023</v>
      </c>
      <c r="AJ80" s="11">
        <v>6</v>
      </c>
      <c r="AK80" s="11">
        <v>3180</v>
      </c>
      <c r="AL80" s="63">
        <v>0</v>
      </c>
      <c r="AM80" s="46" t="str">
        <f t="shared" si="32"/>
        <v>Rabatt og annen salgsinntektsreduksjon</v>
      </c>
      <c r="AN80" s="46" t="str">
        <f t="shared" si="33"/>
        <v>Salg annet</v>
      </c>
      <c r="AO80" s="46" t="str">
        <f t="shared" si="34"/>
        <v>Inntekter</v>
      </c>
      <c r="AP80" s="46" t="str">
        <f t="shared" si="35"/>
        <v>Inntekt</v>
      </c>
      <c r="AQ80" s="46">
        <f t="shared" si="36"/>
        <v>3</v>
      </c>
      <c r="AR80" s="46">
        <f t="shared" si="37"/>
        <v>0</v>
      </c>
      <c r="AS80" s="48">
        <f t="shared" si="38"/>
        <v>1</v>
      </c>
      <c r="AT80" s="46">
        <f t="shared" si="42"/>
        <v>0</v>
      </c>
      <c r="AU80" s="46">
        <f t="shared" si="39"/>
        <v>3708</v>
      </c>
      <c r="AV80" s="46">
        <f t="shared" si="40"/>
        <v>1858.8330000000001</v>
      </c>
      <c r="AW80" s="46">
        <f t="shared" si="43"/>
        <v>1</v>
      </c>
      <c r="AX80" s="47">
        <f t="shared" si="41"/>
        <v>0</v>
      </c>
      <c r="AY80" s="47">
        <f t="shared" si="44"/>
        <v>0</v>
      </c>
    </row>
    <row r="81" spans="23:51" x14ac:dyDescent="0.35">
      <c r="W81" s="11">
        <v>6705</v>
      </c>
      <c r="X81" s="11" t="s">
        <v>261</v>
      </c>
      <c r="Y81" s="11" t="s">
        <v>325</v>
      </c>
      <c r="Z81" s="64"/>
      <c r="AA81" s="11"/>
      <c r="AB81" s="57" t="str">
        <f t="shared" si="26"/>
        <v>Eksterne honorarer</v>
      </c>
      <c r="AC81" s="57" t="str">
        <f t="shared" si="27"/>
        <v>Driftsutgifter</v>
      </c>
      <c r="AD81" s="57" t="str">
        <f t="shared" si="28"/>
        <v>Kostnad</v>
      </c>
      <c r="AE81" s="60" t="str">
        <f t="shared" si="29"/>
        <v/>
      </c>
      <c r="AF81" s="61" t="str">
        <f t="shared" si="30"/>
        <v/>
      </c>
      <c r="AG81" s="48">
        <f t="shared" si="31"/>
        <v>1</v>
      </c>
      <c r="AI81" s="11">
        <v>2023</v>
      </c>
      <c r="AJ81" s="11">
        <v>7</v>
      </c>
      <c r="AK81" s="11">
        <v>3180</v>
      </c>
      <c r="AL81" s="63">
        <v>0</v>
      </c>
      <c r="AM81" s="46" t="str">
        <f t="shared" si="32"/>
        <v>Rabatt og annen salgsinntektsreduksjon</v>
      </c>
      <c r="AN81" s="46" t="str">
        <f t="shared" si="33"/>
        <v>Salg annet</v>
      </c>
      <c r="AO81" s="46" t="str">
        <f t="shared" si="34"/>
        <v>Inntekter</v>
      </c>
      <c r="AP81" s="46" t="str">
        <f t="shared" si="35"/>
        <v>Inntekt</v>
      </c>
      <c r="AQ81" s="46">
        <f t="shared" si="36"/>
        <v>3</v>
      </c>
      <c r="AR81" s="46">
        <f t="shared" si="37"/>
        <v>0</v>
      </c>
      <c r="AS81" s="48">
        <f t="shared" si="38"/>
        <v>1</v>
      </c>
      <c r="AT81" s="46">
        <f t="shared" si="42"/>
        <v>0</v>
      </c>
      <c r="AU81" s="46">
        <f t="shared" si="39"/>
        <v>3431</v>
      </c>
      <c r="AV81" s="46">
        <f t="shared" si="40"/>
        <v>1813.0340000000001</v>
      </c>
      <c r="AW81" s="46">
        <f t="shared" si="43"/>
        <v>1</v>
      </c>
      <c r="AX81" s="47">
        <f t="shared" si="41"/>
        <v>0</v>
      </c>
      <c r="AY81" s="47">
        <f t="shared" si="44"/>
        <v>0</v>
      </c>
    </row>
    <row r="82" spans="23:51" x14ac:dyDescent="0.35">
      <c r="W82" s="11">
        <v>6740</v>
      </c>
      <c r="X82" s="11" t="s">
        <v>263</v>
      </c>
      <c r="Y82" s="11" t="s">
        <v>325</v>
      </c>
      <c r="Z82" s="64"/>
      <c r="AA82" s="11"/>
      <c r="AB82" s="57" t="str">
        <f t="shared" si="26"/>
        <v>Eksterne honorarer</v>
      </c>
      <c r="AC82" s="57" t="str">
        <f t="shared" si="27"/>
        <v>Driftsutgifter</v>
      </c>
      <c r="AD82" s="57" t="str">
        <f t="shared" si="28"/>
        <v>Kostnad</v>
      </c>
      <c r="AE82" s="60" t="str">
        <f t="shared" si="29"/>
        <v/>
      </c>
      <c r="AF82" s="61" t="str">
        <f t="shared" si="30"/>
        <v/>
      </c>
      <c r="AG82" s="48">
        <f t="shared" si="31"/>
        <v>1</v>
      </c>
      <c r="AI82" s="11">
        <v>2023</v>
      </c>
      <c r="AJ82" s="11">
        <v>8</v>
      </c>
      <c r="AK82" s="11">
        <v>3180</v>
      </c>
      <c r="AL82" s="63">
        <v>0</v>
      </c>
      <c r="AM82" s="46" t="str">
        <f t="shared" si="32"/>
        <v>Rabatt og annen salgsinntektsreduksjon</v>
      </c>
      <c r="AN82" s="46" t="str">
        <f t="shared" si="33"/>
        <v>Salg annet</v>
      </c>
      <c r="AO82" s="46" t="str">
        <f t="shared" si="34"/>
        <v>Inntekter</v>
      </c>
      <c r="AP82" s="46" t="str">
        <f t="shared" si="35"/>
        <v>Inntekt</v>
      </c>
      <c r="AQ82" s="46">
        <f t="shared" si="36"/>
        <v>3</v>
      </c>
      <c r="AR82" s="46">
        <f t="shared" si="37"/>
        <v>0</v>
      </c>
      <c r="AS82" s="48">
        <f t="shared" si="38"/>
        <v>1</v>
      </c>
      <c r="AT82" s="46">
        <f t="shared" si="42"/>
        <v>0</v>
      </c>
      <c r="AU82" s="46">
        <f t="shared" si="39"/>
        <v>4323</v>
      </c>
      <c r="AV82" s="46">
        <f t="shared" si="40"/>
        <v>1943.6659999999999</v>
      </c>
      <c r="AW82" s="46">
        <f t="shared" si="43"/>
        <v>1</v>
      </c>
      <c r="AX82" s="47">
        <f t="shared" si="41"/>
        <v>0</v>
      </c>
      <c r="AY82" s="47">
        <f t="shared" si="44"/>
        <v>0</v>
      </c>
    </row>
    <row r="83" spans="23:51" x14ac:dyDescent="0.35">
      <c r="W83" s="11">
        <v>6750</v>
      </c>
      <c r="X83" s="11" t="s">
        <v>264</v>
      </c>
      <c r="Y83" s="11" t="s">
        <v>325</v>
      </c>
      <c r="Z83" s="64"/>
      <c r="AA83" s="11"/>
      <c r="AB83" s="57" t="str">
        <f t="shared" si="26"/>
        <v>Eksterne honorarer</v>
      </c>
      <c r="AC83" s="57" t="str">
        <f t="shared" si="27"/>
        <v>Driftsutgifter</v>
      </c>
      <c r="AD83" s="57" t="str">
        <f t="shared" si="28"/>
        <v>Kostnad</v>
      </c>
      <c r="AE83" s="60" t="str">
        <f t="shared" si="29"/>
        <v/>
      </c>
      <c r="AF83" s="61" t="str">
        <f t="shared" si="30"/>
        <v/>
      </c>
      <c r="AG83" s="48">
        <f t="shared" si="31"/>
        <v>1</v>
      </c>
      <c r="AI83" s="11">
        <v>2023</v>
      </c>
      <c r="AJ83" s="11">
        <v>9</v>
      </c>
      <c r="AK83" s="11">
        <v>3180</v>
      </c>
      <c r="AL83" s="63">
        <v>0</v>
      </c>
      <c r="AM83" s="46" t="str">
        <f t="shared" si="32"/>
        <v>Rabatt og annen salgsinntektsreduksjon</v>
      </c>
      <c r="AN83" s="46" t="str">
        <f t="shared" si="33"/>
        <v>Salg annet</v>
      </c>
      <c r="AO83" s="46" t="str">
        <f t="shared" si="34"/>
        <v>Inntekter</v>
      </c>
      <c r="AP83" s="46" t="str">
        <f t="shared" si="35"/>
        <v>Inntekt</v>
      </c>
      <c r="AQ83" s="46">
        <f t="shared" si="36"/>
        <v>3</v>
      </c>
      <c r="AR83" s="46">
        <f t="shared" si="37"/>
        <v>0</v>
      </c>
      <c r="AS83" s="48">
        <f t="shared" si="38"/>
        <v>1</v>
      </c>
      <c r="AT83" s="46">
        <f t="shared" si="42"/>
        <v>0</v>
      </c>
      <c r="AU83" s="46">
        <f t="shared" si="39"/>
        <v>3531</v>
      </c>
      <c r="AV83" s="46">
        <f t="shared" si="40"/>
        <v>1846.634</v>
      </c>
      <c r="AW83" s="46">
        <f t="shared" si="43"/>
        <v>1</v>
      </c>
      <c r="AX83" s="47">
        <f t="shared" si="41"/>
        <v>0</v>
      </c>
      <c r="AY83" s="47">
        <f t="shared" si="44"/>
        <v>0</v>
      </c>
    </row>
    <row r="84" spans="23:51" x14ac:dyDescent="0.35">
      <c r="W84" s="11">
        <v>6790</v>
      </c>
      <c r="X84" s="11" t="s">
        <v>265</v>
      </c>
      <c r="Y84" s="11" t="s">
        <v>325</v>
      </c>
      <c r="Z84" s="64"/>
      <c r="AA84" s="11"/>
      <c r="AB84" s="57" t="str">
        <f t="shared" si="26"/>
        <v>Eksterne honorarer</v>
      </c>
      <c r="AC84" s="57" t="str">
        <f t="shared" si="27"/>
        <v>Driftsutgifter</v>
      </c>
      <c r="AD84" s="57" t="str">
        <f t="shared" si="28"/>
        <v>Kostnad</v>
      </c>
      <c r="AE84" s="60" t="str">
        <f t="shared" si="29"/>
        <v/>
      </c>
      <c r="AF84" s="61" t="str">
        <f t="shared" si="30"/>
        <v/>
      </c>
      <c r="AG84" s="48">
        <f t="shared" si="31"/>
        <v>1</v>
      </c>
      <c r="AI84" s="11">
        <v>2023</v>
      </c>
      <c r="AJ84" s="11">
        <v>10</v>
      </c>
      <c r="AK84" s="11">
        <v>3180</v>
      </c>
      <c r="AL84" s="63">
        <v>0</v>
      </c>
      <c r="AM84" s="46" t="str">
        <f t="shared" si="32"/>
        <v>Rabatt og annen salgsinntektsreduksjon</v>
      </c>
      <c r="AN84" s="46" t="str">
        <f t="shared" si="33"/>
        <v>Salg annet</v>
      </c>
      <c r="AO84" s="46" t="str">
        <f t="shared" si="34"/>
        <v>Inntekter</v>
      </c>
      <c r="AP84" s="46" t="str">
        <f t="shared" si="35"/>
        <v>Inntekt</v>
      </c>
      <c r="AQ84" s="46">
        <f t="shared" si="36"/>
        <v>3</v>
      </c>
      <c r="AR84" s="46">
        <f t="shared" si="37"/>
        <v>0</v>
      </c>
      <c r="AS84" s="48">
        <f t="shared" si="38"/>
        <v>1</v>
      </c>
      <c r="AT84" s="46">
        <f t="shared" si="42"/>
        <v>0</v>
      </c>
      <c r="AU84" s="46">
        <f t="shared" si="39"/>
        <v>3338</v>
      </c>
      <c r="AV84" s="46">
        <f t="shared" si="40"/>
        <v>1851.3</v>
      </c>
      <c r="AW84" s="46">
        <f t="shared" si="43"/>
        <v>1</v>
      </c>
      <c r="AX84" s="47">
        <f t="shared" si="41"/>
        <v>0</v>
      </c>
      <c r="AY84" s="47">
        <f t="shared" si="44"/>
        <v>0</v>
      </c>
    </row>
    <row r="85" spans="23:51" x14ac:dyDescent="0.35">
      <c r="W85" s="11">
        <v>6800</v>
      </c>
      <c r="X85" s="11" t="s">
        <v>266</v>
      </c>
      <c r="Y85" s="11" t="s">
        <v>323</v>
      </c>
      <c r="Z85" s="64"/>
      <c r="AA85" s="11"/>
      <c r="AB85" s="57" t="str">
        <f t="shared" si="26"/>
        <v>IT kostnader</v>
      </c>
      <c r="AC85" s="57" t="str">
        <f t="shared" si="27"/>
        <v>Driftsutgifter</v>
      </c>
      <c r="AD85" s="57" t="str">
        <f t="shared" si="28"/>
        <v>Kostnad</v>
      </c>
      <c r="AE85" s="60" t="str">
        <f t="shared" si="29"/>
        <v/>
      </c>
      <c r="AF85" s="61" t="str">
        <f t="shared" si="30"/>
        <v/>
      </c>
      <c r="AG85" s="48">
        <f t="shared" si="31"/>
        <v>1</v>
      </c>
      <c r="AI85" s="11">
        <v>2023</v>
      </c>
      <c r="AJ85" s="11">
        <v>11</v>
      </c>
      <c r="AK85" s="11">
        <v>3180</v>
      </c>
      <c r="AL85" s="63">
        <v>0</v>
      </c>
      <c r="AM85" s="46" t="str">
        <f t="shared" si="32"/>
        <v>Rabatt og annen salgsinntektsreduksjon</v>
      </c>
      <c r="AN85" s="46" t="str">
        <f t="shared" si="33"/>
        <v>Salg annet</v>
      </c>
      <c r="AO85" s="46" t="str">
        <f t="shared" si="34"/>
        <v>Inntekter</v>
      </c>
      <c r="AP85" s="46" t="str">
        <f t="shared" si="35"/>
        <v>Inntekt</v>
      </c>
      <c r="AQ85" s="46">
        <f t="shared" si="36"/>
        <v>3</v>
      </c>
      <c r="AR85" s="46">
        <f t="shared" si="37"/>
        <v>0</v>
      </c>
      <c r="AS85" s="48">
        <f t="shared" si="38"/>
        <v>1</v>
      </c>
      <c r="AT85" s="46">
        <f t="shared" si="42"/>
        <v>0</v>
      </c>
      <c r="AU85" s="46">
        <f t="shared" si="39"/>
        <v>3267</v>
      </c>
      <c r="AV85" s="46">
        <f t="shared" si="40"/>
        <v>1752.55</v>
      </c>
      <c r="AW85" s="46">
        <f t="shared" si="43"/>
        <v>1</v>
      </c>
      <c r="AX85" s="47">
        <f t="shared" si="41"/>
        <v>0</v>
      </c>
      <c r="AY85" s="47">
        <f t="shared" si="44"/>
        <v>0</v>
      </c>
    </row>
    <row r="86" spans="23:51" x14ac:dyDescent="0.35">
      <c r="W86" s="11">
        <v>6810</v>
      </c>
      <c r="X86" s="11" t="s">
        <v>267</v>
      </c>
      <c r="Y86" s="11" t="s">
        <v>323</v>
      </c>
      <c r="Z86" s="64"/>
      <c r="AA86" s="11"/>
      <c r="AB86" s="57" t="str">
        <f t="shared" si="26"/>
        <v>IT kostnader</v>
      </c>
      <c r="AC86" s="57" t="str">
        <f t="shared" si="27"/>
        <v>Driftsutgifter</v>
      </c>
      <c r="AD86" s="57" t="str">
        <f t="shared" si="28"/>
        <v>Kostnad</v>
      </c>
      <c r="AE86" s="60" t="str">
        <f t="shared" si="29"/>
        <v/>
      </c>
      <c r="AF86" s="61" t="str">
        <f t="shared" si="30"/>
        <v/>
      </c>
      <c r="AG86" s="48">
        <f t="shared" si="31"/>
        <v>1</v>
      </c>
      <c r="AI86" s="11">
        <v>2023</v>
      </c>
      <c r="AJ86" s="11">
        <v>12</v>
      </c>
      <c r="AK86" s="11">
        <v>3180</v>
      </c>
      <c r="AL86" s="63">
        <v>0</v>
      </c>
      <c r="AM86" s="46" t="str">
        <f t="shared" si="32"/>
        <v>Rabatt og annen salgsinntektsreduksjon</v>
      </c>
      <c r="AN86" s="46" t="str">
        <f t="shared" si="33"/>
        <v>Salg annet</v>
      </c>
      <c r="AO86" s="46" t="str">
        <f t="shared" si="34"/>
        <v>Inntekter</v>
      </c>
      <c r="AP86" s="46" t="str">
        <f t="shared" si="35"/>
        <v>Inntekt</v>
      </c>
      <c r="AQ86" s="46">
        <f t="shared" si="36"/>
        <v>3</v>
      </c>
      <c r="AR86" s="46">
        <f t="shared" si="37"/>
        <v>0</v>
      </c>
      <c r="AS86" s="48">
        <f t="shared" si="38"/>
        <v>1</v>
      </c>
      <c r="AT86" s="46">
        <f t="shared" si="42"/>
        <v>0</v>
      </c>
      <c r="AU86" s="46">
        <f t="shared" si="39"/>
        <v>2003</v>
      </c>
      <c r="AV86" s="46">
        <f t="shared" si="40"/>
        <v>1365.15</v>
      </c>
      <c r="AW86" s="46">
        <f t="shared" si="43"/>
        <v>1</v>
      </c>
      <c r="AX86" s="47">
        <f t="shared" si="41"/>
        <v>0</v>
      </c>
      <c r="AY86" s="47">
        <f t="shared" si="44"/>
        <v>0</v>
      </c>
    </row>
    <row r="87" spans="23:51" x14ac:dyDescent="0.35">
      <c r="W87" s="11">
        <v>6820</v>
      </c>
      <c r="X87" s="11" t="s">
        <v>268</v>
      </c>
      <c r="Y87" s="11" t="s">
        <v>320</v>
      </c>
      <c r="Z87" s="64"/>
      <c r="AA87" s="11"/>
      <c r="AB87" s="57" t="str">
        <f t="shared" si="26"/>
        <v>Driftsmatriell</v>
      </c>
      <c r="AC87" s="57" t="str">
        <f t="shared" si="27"/>
        <v>Driftsutgifter</v>
      </c>
      <c r="AD87" s="57" t="str">
        <f t="shared" si="28"/>
        <v>Kostnad</v>
      </c>
      <c r="AE87" s="60" t="str">
        <f t="shared" si="29"/>
        <v/>
      </c>
      <c r="AF87" s="61" t="str">
        <f t="shared" si="30"/>
        <v/>
      </c>
      <c r="AG87" s="48">
        <f t="shared" si="31"/>
        <v>1</v>
      </c>
      <c r="AI87" s="11">
        <v>2023</v>
      </c>
      <c r="AJ87" s="11">
        <v>1</v>
      </c>
      <c r="AK87" s="11">
        <v>3199</v>
      </c>
      <c r="AL87" s="63">
        <v>0</v>
      </c>
      <c r="AM87" s="46" t="str">
        <f t="shared" si="32"/>
        <v>Fallback Mews, revenue</v>
      </c>
      <c r="AN87" s="46" t="str">
        <f t="shared" si="33"/>
        <v>Losji</v>
      </c>
      <c r="AO87" s="46" t="str">
        <f t="shared" si="34"/>
        <v>Inntekter</v>
      </c>
      <c r="AP87" s="46" t="str">
        <f t="shared" si="35"/>
        <v>Inntekt</v>
      </c>
      <c r="AQ87" s="46">
        <f t="shared" si="36"/>
        <v>1</v>
      </c>
      <c r="AR87" s="46">
        <f t="shared" si="37"/>
        <v>0</v>
      </c>
      <c r="AS87" s="48">
        <f t="shared" si="38"/>
        <v>1</v>
      </c>
      <c r="AT87" s="46">
        <f t="shared" si="42"/>
        <v>0</v>
      </c>
      <c r="AU87" s="46">
        <f t="shared" si="39"/>
        <v>2803</v>
      </c>
      <c r="AV87" s="46">
        <f t="shared" si="40"/>
        <v>1698.7</v>
      </c>
      <c r="AW87" s="46">
        <f t="shared" si="43"/>
        <v>1</v>
      </c>
      <c r="AX87" s="47">
        <f t="shared" si="41"/>
        <v>0</v>
      </c>
      <c r="AY87" s="47">
        <f t="shared" si="44"/>
        <v>0</v>
      </c>
    </row>
    <row r="88" spans="23:51" x14ac:dyDescent="0.35">
      <c r="W88" s="11">
        <v>6840</v>
      </c>
      <c r="X88" s="11" t="s">
        <v>269</v>
      </c>
      <c r="Y88" s="11" t="s">
        <v>316</v>
      </c>
      <c r="Z88" s="64"/>
      <c r="AA88" s="11"/>
      <c r="AB88" s="57" t="str">
        <f t="shared" si="26"/>
        <v>Administrasjonskostnader</v>
      </c>
      <c r="AC88" s="57" t="str">
        <f t="shared" si="27"/>
        <v>Driftsutgifter</v>
      </c>
      <c r="AD88" s="57" t="str">
        <f t="shared" si="28"/>
        <v>Kostnad</v>
      </c>
      <c r="AE88" s="60" t="str">
        <f t="shared" si="29"/>
        <v/>
      </c>
      <c r="AF88" s="61" t="str">
        <f t="shared" si="30"/>
        <v/>
      </c>
      <c r="AG88" s="48">
        <f t="shared" si="31"/>
        <v>1</v>
      </c>
      <c r="AI88" s="11">
        <v>2023</v>
      </c>
      <c r="AJ88" s="11">
        <v>2</v>
      </c>
      <c r="AK88" s="11">
        <v>3199</v>
      </c>
      <c r="AL88" s="63">
        <v>-260.87</v>
      </c>
      <c r="AM88" s="46" t="str">
        <f t="shared" si="32"/>
        <v>Fallback Mews, revenue</v>
      </c>
      <c r="AN88" s="46" t="str">
        <f t="shared" si="33"/>
        <v>Losji</v>
      </c>
      <c r="AO88" s="46" t="str">
        <f t="shared" si="34"/>
        <v>Inntekter</v>
      </c>
      <c r="AP88" s="46" t="str">
        <f t="shared" si="35"/>
        <v>Inntekt</v>
      </c>
      <c r="AQ88" s="46">
        <f t="shared" si="36"/>
        <v>1</v>
      </c>
      <c r="AR88" s="46">
        <f t="shared" si="37"/>
        <v>260.87</v>
      </c>
      <c r="AS88" s="48">
        <f t="shared" si="38"/>
        <v>1</v>
      </c>
      <c r="AT88" s="46">
        <f t="shared" si="42"/>
        <v>260.87</v>
      </c>
      <c r="AU88" s="46">
        <f t="shared" si="39"/>
        <v>2750</v>
      </c>
      <c r="AV88" s="46">
        <f t="shared" si="40"/>
        <v>1620.817</v>
      </c>
      <c r="AW88" s="46">
        <f t="shared" si="43"/>
        <v>1</v>
      </c>
      <c r="AX88" s="47">
        <f t="shared" si="41"/>
        <v>260.87</v>
      </c>
      <c r="AY88" s="47">
        <f t="shared" si="44"/>
        <v>260.87</v>
      </c>
    </row>
    <row r="89" spans="23:51" x14ac:dyDescent="0.35">
      <c r="W89" s="11">
        <v>6860</v>
      </c>
      <c r="X89" s="11" t="s">
        <v>270</v>
      </c>
      <c r="Y89" s="11" t="s">
        <v>316</v>
      </c>
      <c r="Z89" s="64"/>
      <c r="AA89" s="11"/>
      <c r="AB89" s="57" t="str">
        <f t="shared" si="26"/>
        <v>Administrasjonskostnader</v>
      </c>
      <c r="AC89" s="57" t="str">
        <f t="shared" si="27"/>
        <v>Driftsutgifter</v>
      </c>
      <c r="AD89" s="57" t="str">
        <f t="shared" si="28"/>
        <v>Kostnad</v>
      </c>
      <c r="AE89" s="60" t="str">
        <f t="shared" si="29"/>
        <v/>
      </c>
      <c r="AF89" s="61" t="str">
        <f t="shared" si="30"/>
        <v/>
      </c>
      <c r="AG89" s="48">
        <f t="shared" si="31"/>
        <v>1</v>
      </c>
      <c r="AI89" s="11">
        <v>2023</v>
      </c>
      <c r="AJ89" s="11">
        <v>3</v>
      </c>
      <c r="AK89" s="11">
        <v>3199</v>
      </c>
      <c r="AL89" s="63">
        <v>0</v>
      </c>
      <c r="AM89" s="46" t="str">
        <f t="shared" si="32"/>
        <v>Fallback Mews, revenue</v>
      </c>
      <c r="AN89" s="46" t="str">
        <f t="shared" si="33"/>
        <v>Losji</v>
      </c>
      <c r="AO89" s="46" t="str">
        <f t="shared" si="34"/>
        <v>Inntekter</v>
      </c>
      <c r="AP89" s="46" t="str">
        <f t="shared" si="35"/>
        <v>Inntekt</v>
      </c>
      <c r="AQ89" s="46">
        <f t="shared" si="36"/>
        <v>1</v>
      </c>
      <c r="AR89" s="46">
        <f t="shared" si="37"/>
        <v>0</v>
      </c>
      <c r="AS89" s="48">
        <f t="shared" si="38"/>
        <v>1</v>
      </c>
      <c r="AT89" s="46">
        <f t="shared" si="42"/>
        <v>0</v>
      </c>
      <c r="AU89" s="46">
        <f t="shared" si="39"/>
        <v>3043</v>
      </c>
      <c r="AV89" s="46">
        <f t="shared" si="40"/>
        <v>1839.2840000000001</v>
      </c>
      <c r="AW89" s="46">
        <f t="shared" si="43"/>
        <v>1</v>
      </c>
      <c r="AX89" s="47">
        <f t="shared" si="41"/>
        <v>0</v>
      </c>
      <c r="AY89" s="47">
        <f t="shared" si="44"/>
        <v>0</v>
      </c>
    </row>
    <row r="90" spans="23:51" x14ac:dyDescent="0.35">
      <c r="W90" s="11">
        <v>6890</v>
      </c>
      <c r="X90" s="11" t="s">
        <v>271</v>
      </c>
      <c r="Y90" s="11" t="s">
        <v>316</v>
      </c>
      <c r="Z90" s="64"/>
      <c r="AA90" s="11"/>
      <c r="AB90" s="57" t="str">
        <f t="shared" si="26"/>
        <v>Administrasjonskostnader</v>
      </c>
      <c r="AC90" s="57" t="str">
        <f t="shared" si="27"/>
        <v>Driftsutgifter</v>
      </c>
      <c r="AD90" s="57" t="str">
        <f t="shared" si="28"/>
        <v>Kostnad</v>
      </c>
      <c r="AE90" s="60" t="str">
        <f t="shared" si="29"/>
        <v/>
      </c>
      <c r="AF90" s="61" t="str">
        <f t="shared" si="30"/>
        <v/>
      </c>
      <c r="AG90" s="48">
        <f t="shared" si="31"/>
        <v>1</v>
      </c>
      <c r="AI90" s="11">
        <v>2023</v>
      </c>
      <c r="AJ90" s="11">
        <v>4</v>
      </c>
      <c r="AK90" s="11">
        <v>3199</v>
      </c>
      <c r="AL90" s="63">
        <v>0</v>
      </c>
      <c r="AM90" s="46" t="str">
        <f t="shared" si="32"/>
        <v>Fallback Mews, revenue</v>
      </c>
      <c r="AN90" s="46" t="str">
        <f t="shared" si="33"/>
        <v>Losji</v>
      </c>
      <c r="AO90" s="46" t="str">
        <f t="shared" si="34"/>
        <v>Inntekter</v>
      </c>
      <c r="AP90" s="46" t="str">
        <f t="shared" si="35"/>
        <v>Inntekt</v>
      </c>
      <c r="AQ90" s="46">
        <f t="shared" si="36"/>
        <v>1</v>
      </c>
      <c r="AR90" s="46">
        <f t="shared" si="37"/>
        <v>0</v>
      </c>
      <c r="AS90" s="48">
        <f t="shared" si="38"/>
        <v>1</v>
      </c>
      <c r="AT90" s="46">
        <f t="shared" si="42"/>
        <v>0</v>
      </c>
      <c r="AU90" s="46">
        <f t="shared" si="39"/>
        <v>2916</v>
      </c>
      <c r="AV90" s="46">
        <f t="shared" si="40"/>
        <v>1763.2</v>
      </c>
      <c r="AW90" s="46">
        <f t="shared" si="43"/>
        <v>1</v>
      </c>
      <c r="AX90" s="47">
        <f t="shared" si="41"/>
        <v>0</v>
      </c>
      <c r="AY90" s="47">
        <f t="shared" si="44"/>
        <v>0</v>
      </c>
    </row>
    <row r="91" spans="23:51" x14ac:dyDescent="0.35">
      <c r="W91" s="11">
        <v>7040</v>
      </c>
      <c r="X91" s="11" t="s">
        <v>272</v>
      </c>
      <c r="Y91" s="11" t="s">
        <v>316</v>
      </c>
      <c r="Z91" s="64"/>
      <c r="AA91" s="11"/>
      <c r="AB91" s="57" t="str">
        <f t="shared" si="26"/>
        <v>Administrasjonskostnader</v>
      </c>
      <c r="AC91" s="57" t="str">
        <f t="shared" si="27"/>
        <v>Driftsutgifter</v>
      </c>
      <c r="AD91" s="57" t="str">
        <f t="shared" si="28"/>
        <v>Kostnad</v>
      </c>
      <c r="AE91" s="60" t="str">
        <f t="shared" si="29"/>
        <v/>
      </c>
      <c r="AF91" s="61" t="str">
        <f t="shared" si="30"/>
        <v/>
      </c>
      <c r="AG91" s="48">
        <f t="shared" si="31"/>
        <v>1</v>
      </c>
      <c r="AI91" s="11">
        <v>2023</v>
      </c>
      <c r="AJ91" s="11">
        <v>5</v>
      </c>
      <c r="AK91" s="11">
        <v>3199</v>
      </c>
      <c r="AL91" s="63">
        <v>0</v>
      </c>
      <c r="AM91" s="46" t="str">
        <f t="shared" si="32"/>
        <v>Fallback Mews, revenue</v>
      </c>
      <c r="AN91" s="46" t="str">
        <f t="shared" si="33"/>
        <v>Losji</v>
      </c>
      <c r="AO91" s="46" t="str">
        <f t="shared" si="34"/>
        <v>Inntekter</v>
      </c>
      <c r="AP91" s="46" t="str">
        <f t="shared" si="35"/>
        <v>Inntekt</v>
      </c>
      <c r="AQ91" s="46">
        <f t="shared" si="36"/>
        <v>1</v>
      </c>
      <c r="AR91" s="46">
        <f t="shared" si="37"/>
        <v>0</v>
      </c>
      <c r="AS91" s="48">
        <f t="shared" si="38"/>
        <v>1</v>
      </c>
      <c r="AT91" s="46">
        <f t="shared" si="42"/>
        <v>0</v>
      </c>
      <c r="AU91" s="46">
        <f t="shared" si="39"/>
        <v>3578</v>
      </c>
      <c r="AV91" s="46">
        <f t="shared" si="40"/>
        <v>1816.85</v>
      </c>
      <c r="AW91" s="46">
        <f t="shared" si="43"/>
        <v>1</v>
      </c>
      <c r="AX91" s="47">
        <f t="shared" si="41"/>
        <v>0</v>
      </c>
      <c r="AY91" s="47">
        <f t="shared" si="44"/>
        <v>0</v>
      </c>
    </row>
    <row r="92" spans="23:51" x14ac:dyDescent="0.35">
      <c r="W92" s="11">
        <v>7050</v>
      </c>
      <c r="X92" s="11" t="s">
        <v>273</v>
      </c>
      <c r="Y92" s="11" t="s">
        <v>326</v>
      </c>
      <c r="Z92" s="64"/>
      <c r="AA92" s="11"/>
      <c r="AB92" s="57" t="str">
        <f t="shared" si="26"/>
        <v>Reise</v>
      </c>
      <c r="AC92" s="57" t="str">
        <f t="shared" si="27"/>
        <v>Driftsutgifter</v>
      </c>
      <c r="AD92" s="57" t="str">
        <f t="shared" si="28"/>
        <v>Kostnad</v>
      </c>
      <c r="AE92" s="60" t="str">
        <f t="shared" si="29"/>
        <v/>
      </c>
      <c r="AF92" s="61" t="str">
        <f t="shared" si="30"/>
        <v/>
      </c>
      <c r="AG92" s="48">
        <f t="shared" si="31"/>
        <v>1</v>
      </c>
      <c r="AI92" s="11">
        <v>2023</v>
      </c>
      <c r="AJ92" s="11">
        <v>6</v>
      </c>
      <c r="AK92" s="11">
        <v>3199</v>
      </c>
      <c r="AL92" s="63">
        <v>0</v>
      </c>
      <c r="AM92" s="46" t="str">
        <f t="shared" si="32"/>
        <v>Fallback Mews, revenue</v>
      </c>
      <c r="AN92" s="46" t="str">
        <f t="shared" si="33"/>
        <v>Losji</v>
      </c>
      <c r="AO92" s="46" t="str">
        <f t="shared" si="34"/>
        <v>Inntekter</v>
      </c>
      <c r="AP92" s="46" t="str">
        <f t="shared" si="35"/>
        <v>Inntekt</v>
      </c>
      <c r="AQ92" s="46">
        <f t="shared" si="36"/>
        <v>1</v>
      </c>
      <c r="AR92" s="46">
        <f t="shared" si="37"/>
        <v>0</v>
      </c>
      <c r="AS92" s="48">
        <f t="shared" si="38"/>
        <v>1</v>
      </c>
      <c r="AT92" s="46">
        <f t="shared" si="42"/>
        <v>0</v>
      </c>
      <c r="AU92" s="46">
        <f t="shared" si="39"/>
        <v>3708</v>
      </c>
      <c r="AV92" s="46">
        <f t="shared" si="40"/>
        <v>1858.8330000000001</v>
      </c>
      <c r="AW92" s="46">
        <f t="shared" si="43"/>
        <v>1</v>
      </c>
      <c r="AX92" s="47">
        <f t="shared" si="41"/>
        <v>0</v>
      </c>
      <c r="AY92" s="47">
        <f t="shared" si="44"/>
        <v>0</v>
      </c>
    </row>
    <row r="93" spans="23:51" x14ac:dyDescent="0.35">
      <c r="W93" s="11">
        <v>7100</v>
      </c>
      <c r="X93" s="11" t="s">
        <v>275</v>
      </c>
      <c r="Y93" s="11" t="s">
        <v>322</v>
      </c>
      <c r="Z93" s="64"/>
      <c r="AA93" s="11"/>
      <c r="AB93" s="57" t="str">
        <f t="shared" si="26"/>
        <v>Markedsføring</v>
      </c>
      <c r="AC93" s="57" t="str">
        <f t="shared" si="27"/>
        <v>Driftsutgifter</v>
      </c>
      <c r="AD93" s="57" t="str">
        <f t="shared" si="28"/>
        <v>Kostnad</v>
      </c>
      <c r="AE93" s="60" t="str">
        <f t="shared" si="29"/>
        <v/>
      </c>
      <c r="AF93" s="61" t="str">
        <f t="shared" si="30"/>
        <v/>
      </c>
      <c r="AG93" s="48">
        <f t="shared" si="31"/>
        <v>1</v>
      </c>
      <c r="AI93" s="11">
        <v>2023</v>
      </c>
      <c r="AJ93" s="11">
        <v>7</v>
      </c>
      <c r="AK93" s="11">
        <v>3199</v>
      </c>
      <c r="AL93" s="63">
        <v>-803.58</v>
      </c>
      <c r="AM93" s="46" t="str">
        <f t="shared" si="32"/>
        <v>Fallback Mews, revenue</v>
      </c>
      <c r="AN93" s="46" t="str">
        <f t="shared" si="33"/>
        <v>Losji</v>
      </c>
      <c r="AO93" s="46" t="str">
        <f t="shared" si="34"/>
        <v>Inntekter</v>
      </c>
      <c r="AP93" s="46" t="str">
        <f t="shared" si="35"/>
        <v>Inntekt</v>
      </c>
      <c r="AQ93" s="46">
        <f t="shared" si="36"/>
        <v>1</v>
      </c>
      <c r="AR93" s="46">
        <f t="shared" si="37"/>
        <v>803.58</v>
      </c>
      <c r="AS93" s="48">
        <f t="shared" si="38"/>
        <v>1</v>
      </c>
      <c r="AT93" s="46">
        <f t="shared" si="42"/>
        <v>803.58</v>
      </c>
      <c r="AU93" s="46">
        <f t="shared" si="39"/>
        <v>3431</v>
      </c>
      <c r="AV93" s="46">
        <f t="shared" si="40"/>
        <v>1813.0340000000001</v>
      </c>
      <c r="AW93" s="46">
        <f t="shared" si="43"/>
        <v>1</v>
      </c>
      <c r="AX93" s="47">
        <f t="shared" si="41"/>
        <v>803.58</v>
      </c>
      <c r="AY93" s="47">
        <f t="shared" si="44"/>
        <v>803.58</v>
      </c>
    </row>
    <row r="94" spans="23:51" x14ac:dyDescent="0.35">
      <c r="W94" s="11">
        <v>7140</v>
      </c>
      <c r="X94" s="11" t="s">
        <v>276</v>
      </c>
      <c r="Y94" s="11" t="s">
        <v>326</v>
      </c>
      <c r="Z94" s="64"/>
      <c r="AA94" s="11"/>
      <c r="AB94" s="57" t="str">
        <f t="shared" si="26"/>
        <v>Reise</v>
      </c>
      <c r="AC94" s="57" t="str">
        <f t="shared" si="27"/>
        <v>Driftsutgifter</v>
      </c>
      <c r="AD94" s="57" t="str">
        <f t="shared" si="28"/>
        <v>Kostnad</v>
      </c>
      <c r="AE94" s="60" t="str">
        <f t="shared" si="29"/>
        <v/>
      </c>
      <c r="AF94" s="61" t="str">
        <f t="shared" si="30"/>
        <v/>
      </c>
      <c r="AG94" s="48">
        <f t="shared" si="31"/>
        <v>1</v>
      </c>
      <c r="AI94" s="11">
        <v>2023</v>
      </c>
      <c r="AJ94" s="11">
        <v>8</v>
      </c>
      <c r="AK94" s="11">
        <v>3199</v>
      </c>
      <c r="AL94" s="63">
        <v>0</v>
      </c>
      <c r="AM94" s="46" t="str">
        <f t="shared" si="32"/>
        <v>Fallback Mews, revenue</v>
      </c>
      <c r="AN94" s="46" t="str">
        <f t="shared" si="33"/>
        <v>Losji</v>
      </c>
      <c r="AO94" s="46" t="str">
        <f t="shared" si="34"/>
        <v>Inntekter</v>
      </c>
      <c r="AP94" s="46" t="str">
        <f t="shared" si="35"/>
        <v>Inntekt</v>
      </c>
      <c r="AQ94" s="46">
        <f t="shared" si="36"/>
        <v>1</v>
      </c>
      <c r="AR94" s="46">
        <f t="shared" si="37"/>
        <v>0</v>
      </c>
      <c r="AS94" s="48">
        <f t="shared" si="38"/>
        <v>1</v>
      </c>
      <c r="AT94" s="46">
        <f t="shared" si="42"/>
        <v>0</v>
      </c>
      <c r="AU94" s="46">
        <f t="shared" si="39"/>
        <v>4323</v>
      </c>
      <c r="AV94" s="46">
        <f t="shared" si="40"/>
        <v>1943.6659999999999</v>
      </c>
      <c r="AW94" s="46">
        <f t="shared" si="43"/>
        <v>1</v>
      </c>
      <c r="AX94" s="47">
        <f t="shared" si="41"/>
        <v>0</v>
      </c>
      <c r="AY94" s="47">
        <f t="shared" si="44"/>
        <v>0</v>
      </c>
    </row>
    <row r="95" spans="23:51" x14ac:dyDescent="0.35">
      <c r="W95" s="11">
        <v>7160</v>
      </c>
      <c r="X95" s="11" t="s">
        <v>277</v>
      </c>
      <c r="Y95" s="11" t="s">
        <v>326</v>
      </c>
      <c r="Z95" s="64"/>
      <c r="AA95" s="11"/>
      <c r="AB95" s="57" t="str">
        <f t="shared" si="26"/>
        <v>Reise</v>
      </c>
      <c r="AC95" s="57" t="str">
        <f t="shared" si="27"/>
        <v>Driftsutgifter</v>
      </c>
      <c r="AD95" s="57" t="str">
        <f t="shared" si="28"/>
        <v>Kostnad</v>
      </c>
      <c r="AE95" s="60" t="str">
        <f t="shared" si="29"/>
        <v/>
      </c>
      <c r="AF95" s="61" t="str">
        <f t="shared" si="30"/>
        <v/>
      </c>
      <c r="AG95" s="48">
        <f t="shared" si="31"/>
        <v>1</v>
      </c>
      <c r="AI95" s="11">
        <v>2023</v>
      </c>
      <c r="AJ95" s="11">
        <v>9</v>
      </c>
      <c r="AK95" s="11">
        <v>3199</v>
      </c>
      <c r="AL95" s="63">
        <v>0</v>
      </c>
      <c r="AM95" s="46" t="str">
        <f t="shared" si="32"/>
        <v>Fallback Mews, revenue</v>
      </c>
      <c r="AN95" s="46" t="str">
        <f t="shared" si="33"/>
        <v>Losji</v>
      </c>
      <c r="AO95" s="46" t="str">
        <f t="shared" si="34"/>
        <v>Inntekter</v>
      </c>
      <c r="AP95" s="46" t="str">
        <f t="shared" si="35"/>
        <v>Inntekt</v>
      </c>
      <c r="AQ95" s="46">
        <f t="shared" si="36"/>
        <v>1</v>
      </c>
      <c r="AR95" s="46">
        <f t="shared" si="37"/>
        <v>0</v>
      </c>
      <c r="AS95" s="48">
        <f t="shared" si="38"/>
        <v>1</v>
      </c>
      <c r="AT95" s="46">
        <f t="shared" si="42"/>
        <v>0</v>
      </c>
      <c r="AU95" s="46">
        <f t="shared" si="39"/>
        <v>3531</v>
      </c>
      <c r="AV95" s="46">
        <f t="shared" si="40"/>
        <v>1846.634</v>
      </c>
      <c r="AW95" s="46">
        <f t="shared" si="43"/>
        <v>1</v>
      </c>
      <c r="AX95" s="47">
        <f t="shared" si="41"/>
        <v>0</v>
      </c>
      <c r="AY95" s="47">
        <f t="shared" si="44"/>
        <v>0</v>
      </c>
    </row>
    <row r="96" spans="23:51" x14ac:dyDescent="0.35">
      <c r="W96" s="11">
        <v>7320</v>
      </c>
      <c r="X96" s="11" t="s">
        <v>278</v>
      </c>
      <c r="Y96" s="11" t="s">
        <v>322</v>
      </c>
      <c r="Z96" s="64"/>
      <c r="AA96" s="11"/>
      <c r="AB96" s="57" t="str">
        <f t="shared" si="26"/>
        <v>Markedsføring</v>
      </c>
      <c r="AC96" s="57" t="str">
        <f t="shared" si="27"/>
        <v>Driftsutgifter</v>
      </c>
      <c r="AD96" s="57" t="str">
        <f t="shared" si="28"/>
        <v>Kostnad</v>
      </c>
      <c r="AE96" s="60" t="str">
        <f t="shared" si="29"/>
        <v/>
      </c>
      <c r="AF96" s="61" t="str">
        <f t="shared" si="30"/>
        <v/>
      </c>
      <c r="AG96" s="48">
        <f t="shared" si="31"/>
        <v>1</v>
      </c>
      <c r="AI96" s="11">
        <v>2023</v>
      </c>
      <c r="AJ96" s="11">
        <v>10</v>
      </c>
      <c r="AK96" s="11">
        <v>3199</v>
      </c>
      <c r="AL96" s="63">
        <v>0</v>
      </c>
      <c r="AM96" s="46" t="str">
        <f t="shared" si="32"/>
        <v>Fallback Mews, revenue</v>
      </c>
      <c r="AN96" s="46" t="str">
        <f t="shared" si="33"/>
        <v>Losji</v>
      </c>
      <c r="AO96" s="46" t="str">
        <f t="shared" si="34"/>
        <v>Inntekter</v>
      </c>
      <c r="AP96" s="46" t="str">
        <f t="shared" si="35"/>
        <v>Inntekt</v>
      </c>
      <c r="AQ96" s="46">
        <f t="shared" si="36"/>
        <v>1</v>
      </c>
      <c r="AR96" s="46">
        <f t="shared" si="37"/>
        <v>0</v>
      </c>
      <c r="AS96" s="48">
        <f t="shared" si="38"/>
        <v>1</v>
      </c>
      <c r="AT96" s="46">
        <f t="shared" si="42"/>
        <v>0</v>
      </c>
      <c r="AU96" s="46">
        <f t="shared" si="39"/>
        <v>3338</v>
      </c>
      <c r="AV96" s="46">
        <f t="shared" si="40"/>
        <v>1851.3</v>
      </c>
      <c r="AW96" s="46">
        <f t="shared" si="43"/>
        <v>1</v>
      </c>
      <c r="AX96" s="47">
        <f t="shared" si="41"/>
        <v>0</v>
      </c>
      <c r="AY96" s="47">
        <f t="shared" si="44"/>
        <v>0</v>
      </c>
    </row>
    <row r="97" spans="23:51" x14ac:dyDescent="0.35">
      <c r="W97" s="11">
        <v>7390</v>
      </c>
      <c r="X97" s="11" t="s">
        <v>279</v>
      </c>
      <c r="Y97" s="11" t="s">
        <v>327</v>
      </c>
      <c r="Z97" s="64"/>
      <c r="AA97" s="11"/>
      <c r="AB97" s="57" t="str">
        <f t="shared" si="26"/>
        <v>Management fee</v>
      </c>
      <c r="AC97" s="57" t="str">
        <f t="shared" si="27"/>
        <v>Management fee</v>
      </c>
      <c r="AD97" s="57" t="str">
        <f t="shared" si="28"/>
        <v>Kostnad</v>
      </c>
      <c r="AE97" s="60" t="str">
        <f t="shared" si="29"/>
        <v/>
      </c>
      <c r="AF97" s="61" t="str">
        <f t="shared" si="30"/>
        <v/>
      </c>
      <c r="AG97" s="48">
        <f t="shared" si="31"/>
        <v>1</v>
      </c>
      <c r="AI97" s="11">
        <v>2023</v>
      </c>
      <c r="AJ97" s="11">
        <v>11</v>
      </c>
      <c r="AK97" s="11">
        <v>3199</v>
      </c>
      <c r="AL97" s="63">
        <v>0</v>
      </c>
      <c r="AM97" s="46" t="str">
        <f t="shared" si="32"/>
        <v>Fallback Mews, revenue</v>
      </c>
      <c r="AN97" s="46" t="str">
        <f t="shared" si="33"/>
        <v>Losji</v>
      </c>
      <c r="AO97" s="46" t="str">
        <f t="shared" si="34"/>
        <v>Inntekter</v>
      </c>
      <c r="AP97" s="46" t="str">
        <f t="shared" si="35"/>
        <v>Inntekt</v>
      </c>
      <c r="AQ97" s="46">
        <f t="shared" si="36"/>
        <v>1</v>
      </c>
      <c r="AR97" s="46">
        <f t="shared" si="37"/>
        <v>0</v>
      </c>
      <c r="AS97" s="48">
        <f t="shared" si="38"/>
        <v>1</v>
      </c>
      <c r="AT97" s="46">
        <f t="shared" si="42"/>
        <v>0</v>
      </c>
      <c r="AU97" s="46">
        <f t="shared" si="39"/>
        <v>3267</v>
      </c>
      <c r="AV97" s="46">
        <f t="shared" si="40"/>
        <v>1752.55</v>
      </c>
      <c r="AW97" s="46">
        <f t="shared" si="43"/>
        <v>1</v>
      </c>
      <c r="AX97" s="47">
        <f t="shared" si="41"/>
        <v>0</v>
      </c>
      <c r="AY97" s="47">
        <f t="shared" si="44"/>
        <v>0</v>
      </c>
    </row>
    <row r="98" spans="23:51" x14ac:dyDescent="0.35">
      <c r="W98" s="11">
        <v>7400</v>
      </c>
      <c r="X98" s="11" t="s">
        <v>281</v>
      </c>
      <c r="Y98" s="11" t="s">
        <v>318</v>
      </c>
      <c r="Z98" s="64"/>
      <c r="AA98" s="11"/>
      <c r="AB98" s="57" t="str">
        <f t="shared" si="26"/>
        <v>Avg./lisenser/gebyrer</v>
      </c>
      <c r="AC98" s="57" t="str">
        <f t="shared" si="27"/>
        <v>Driftsutgifter</v>
      </c>
      <c r="AD98" s="57" t="str">
        <f t="shared" si="28"/>
        <v>Kostnad</v>
      </c>
      <c r="AE98" s="60" t="str">
        <f t="shared" si="29"/>
        <v/>
      </c>
      <c r="AF98" s="61" t="str">
        <f t="shared" si="30"/>
        <v/>
      </c>
      <c r="AG98" s="48">
        <f t="shared" si="31"/>
        <v>1</v>
      </c>
      <c r="AI98" s="11">
        <v>2023</v>
      </c>
      <c r="AJ98" s="11">
        <v>12</v>
      </c>
      <c r="AK98" s="11">
        <v>3199</v>
      </c>
      <c r="AL98" s="63">
        <v>0</v>
      </c>
      <c r="AM98" s="46" t="str">
        <f t="shared" si="32"/>
        <v>Fallback Mews, revenue</v>
      </c>
      <c r="AN98" s="46" t="str">
        <f t="shared" si="33"/>
        <v>Losji</v>
      </c>
      <c r="AO98" s="46" t="str">
        <f t="shared" si="34"/>
        <v>Inntekter</v>
      </c>
      <c r="AP98" s="46" t="str">
        <f t="shared" si="35"/>
        <v>Inntekt</v>
      </c>
      <c r="AQ98" s="46">
        <f t="shared" si="36"/>
        <v>1</v>
      </c>
      <c r="AR98" s="46">
        <f t="shared" si="37"/>
        <v>0</v>
      </c>
      <c r="AS98" s="48">
        <f t="shared" si="38"/>
        <v>1</v>
      </c>
      <c r="AT98" s="46">
        <f t="shared" si="42"/>
        <v>0</v>
      </c>
      <c r="AU98" s="46">
        <f t="shared" si="39"/>
        <v>2003</v>
      </c>
      <c r="AV98" s="46">
        <f t="shared" si="40"/>
        <v>1365.15</v>
      </c>
      <c r="AW98" s="46">
        <f t="shared" si="43"/>
        <v>1</v>
      </c>
      <c r="AX98" s="47">
        <f t="shared" si="41"/>
        <v>0</v>
      </c>
      <c r="AY98" s="47">
        <f t="shared" si="44"/>
        <v>0</v>
      </c>
    </row>
    <row r="99" spans="23:51" x14ac:dyDescent="0.35">
      <c r="W99" s="11">
        <v>7500</v>
      </c>
      <c r="X99" s="11" t="s">
        <v>282</v>
      </c>
      <c r="Y99" s="11" t="s">
        <v>318</v>
      </c>
      <c r="Z99" s="64"/>
      <c r="AA99" s="11"/>
      <c r="AB99" s="57" t="str">
        <f t="shared" si="26"/>
        <v>Avg./lisenser/gebyrer</v>
      </c>
      <c r="AC99" s="57" t="str">
        <f t="shared" si="27"/>
        <v>Driftsutgifter</v>
      </c>
      <c r="AD99" s="57" t="str">
        <f t="shared" si="28"/>
        <v>Kostnad</v>
      </c>
      <c r="AE99" s="60" t="str">
        <f t="shared" si="29"/>
        <v/>
      </c>
      <c r="AF99" s="61" t="str">
        <f t="shared" si="30"/>
        <v/>
      </c>
      <c r="AG99" s="48">
        <f t="shared" si="31"/>
        <v>1</v>
      </c>
      <c r="AI99" s="11">
        <v>2023</v>
      </c>
      <c r="AJ99" s="11">
        <v>1</v>
      </c>
      <c r="AK99" s="11">
        <v>3301</v>
      </c>
      <c r="AL99" s="63">
        <v>0</v>
      </c>
      <c r="AM99" s="46" t="str">
        <f t="shared" si="32"/>
        <v>Diverse Inntekter 25 %</v>
      </c>
      <c r="AN99" s="46" t="str">
        <f t="shared" si="33"/>
        <v>Salg annet</v>
      </c>
      <c r="AO99" s="46" t="str">
        <f t="shared" si="34"/>
        <v>Inntekter</v>
      </c>
      <c r="AP99" s="46" t="str">
        <f t="shared" si="35"/>
        <v>Inntekt</v>
      </c>
      <c r="AQ99" s="46">
        <f t="shared" si="36"/>
        <v>3</v>
      </c>
      <c r="AR99" s="46">
        <f t="shared" si="37"/>
        <v>0</v>
      </c>
      <c r="AS99" s="48">
        <f t="shared" si="38"/>
        <v>1</v>
      </c>
      <c r="AT99" s="46">
        <f t="shared" si="42"/>
        <v>0</v>
      </c>
      <c r="AU99" s="46">
        <f t="shared" si="39"/>
        <v>2803</v>
      </c>
      <c r="AV99" s="46">
        <f t="shared" si="40"/>
        <v>1698.7</v>
      </c>
      <c r="AW99" s="46">
        <f t="shared" si="43"/>
        <v>1</v>
      </c>
      <c r="AX99" s="47">
        <f t="shared" si="41"/>
        <v>0</v>
      </c>
      <c r="AY99" s="47">
        <f t="shared" si="44"/>
        <v>0</v>
      </c>
    </row>
    <row r="100" spans="23:51" x14ac:dyDescent="0.35">
      <c r="W100" s="11">
        <v>7560</v>
      </c>
      <c r="X100" s="11" t="s">
        <v>283</v>
      </c>
      <c r="Y100" s="11" t="s">
        <v>318</v>
      </c>
      <c r="Z100" s="64"/>
      <c r="AA100" s="11"/>
      <c r="AB100" s="57" t="str">
        <f t="shared" si="26"/>
        <v>Avg./lisenser/gebyrer</v>
      </c>
      <c r="AC100" s="57" t="str">
        <f t="shared" si="27"/>
        <v>Driftsutgifter</v>
      </c>
      <c r="AD100" s="57" t="str">
        <f t="shared" si="28"/>
        <v>Kostnad</v>
      </c>
      <c r="AE100" s="60" t="str">
        <f t="shared" si="29"/>
        <v/>
      </c>
      <c r="AF100" s="61" t="str">
        <f t="shared" si="30"/>
        <v/>
      </c>
      <c r="AG100" s="48">
        <f t="shared" si="31"/>
        <v>1</v>
      </c>
      <c r="AI100" s="11">
        <v>2023</v>
      </c>
      <c r="AJ100" s="11">
        <v>2</v>
      </c>
      <c r="AK100" s="11">
        <v>3301</v>
      </c>
      <c r="AL100" s="63">
        <v>0</v>
      </c>
      <c r="AM100" s="46" t="str">
        <f t="shared" si="32"/>
        <v>Diverse Inntekter 25 %</v>
      </c>
      <c r="AN100" s="46" t="str">
        <f t="shared" si="33"/>
        <v>Salg annet</v>
      </c>
      <c r="AO100" s="46" t="str">
        <f t="shared" si="34"/>
        <v>Inntekter</v>
      </c>
      <c r="AP100" s="46" t="str">
        <f t="shared" si="35"/>
        <v>Inntekt</v>
      </c>
      <c r="AQ100" s="46">
        <f t="shared" si="36"/>
        <v>3</v>
      </c>
      <c r="AR100" s="46">
        <f t="shared" si="37"/>
        <v>0</v>
      </c>
      <c r="AS100" s="48">
        <f t="shared" si="38"/>
        <v>1</v>
      </c>
      <c r="AT100" s="46">
        <f t="shared" si="42"/>
        <v>0</v>
      </c>
      <c r="AU100" s="46">
        <f t="shared" si="39"/>
        <v>2750</v>
      </c>
      <c r="AV100" s="46">
        <f t="shared" si="40"/>
        <v>1620.817</v>
      </c>
      <c r="AW100" s="46">
        <f t="shared" si="43"/>
        <v>1</v>
      </c>
      <c r="AX100" s="47">
        <f t="shared" si="41"/>
        <v>0</v>
      </c>
      <c r="AY100" s="47">
        <f t="shared" si="44"/>
        <v>0</v>
      </c>
    </row>
    <row r="101" spans="23:51" x14ac:dyDescent="0.35">
      <c r="W101" s="11">
        <v>7600</v>
      </c>
      <c r="X101" s="11" t="s">
        <v>284</v>
      </c>
      <c r="Y101" s="11" t="s">
        <v>318</v>
      </c>
      <c r="Z101" s="64"/>
      <c r="AA101" s="11"/>
      <c r="AB101" s="57" t="str">
        <f t="shared" si="26"/>
        <v>Avg./lisenser/gebyrer</v>
      </c>
      <c r="AC101" s="57" t="str">
        <f t="shared" si="27"/>
        <v>Driftsutgifter</v>
      </c>
      <c r="AD101" s="57" t="str">
        <f t="shared" si="28"/>
        <v>Kostnad</v>
      </c>
      <c r="AE101" s="60" t="str">
        <f t="shared" si="29"/>
        <v/>
      </c>
      <c r="AF101" s="61" t="str">
        <f t="shared" si="30"/>
        <v/>
      </c>
      <c r="AG101" s="48">
        <f t="shared" si="31"/>
        <v>1</v>
      </c>
      <c r="AI101" s="11">
        <v>2023</v>
      </c>
      <c r="AJ101" s="11">
        <v>3</v>
      </c>
      <c r="AK101" s="11">
        <v>3301</v>
      </c>
      <c r="AL101" s="63">
        <v>0</v>
      </c>
      <c r="AM101" s="46" t="str">
        <f t="shared" si="32"/>
        <v>Diverse Inntekter 25 %</v>
      </c>
      <c r="AN101" s="46" t="str">
        <f t="shared" si="33"/>
        <v>Salg annet</v>
      </c>
      <c r="AO101" s="46" t="str">
        <f t="shared" si="34"/>
        <v>Inntekter</v>
      </c>
      <c r="AP101" s="46" t="str">
        <f t="shared" si="35"/>
        <v>Inntekt</v>
      </c>
      <c r="AQ101" s="46">
        <f t="shared" si="36"/>
        <v>3</v>
      </c>
      <c r="AR101" s="46">
        <f t="shared" si="37"/>
        <v>0</v>
      </c>
      <c r="AS101" s="48">
        <f t="shared" si="38"/>
        <v>1</v>
      </c>
      <c r="AT101" s="46">
        <f t="shared" si="42"/>
        <v>0</v>
      </c>
      <c r="AU101" s="46">
        <f t="shared" si="39"/>
        <v>3043</v>
      </c>
      <c r="AV101" s="46">
        <f t="shared" si="40"/>
        <v>1839.2840000000001</v>
      </c>
      <c r="AW101" s="46">
        <f t="shared" si="43"/>
        <v>1</v>
      </c>
      <c r="AX101" s="47">
        <f t="shared" si="41"/>
        <v>0</v>
      </c>
      <c r="AY101" s="47">
        <f t="shared" si="44"/>
        <v>0</v>
      </c>
    </row>
    <row r="102" spans="23:51" x14ac:dyDescent="0.35">
      <c r="W102" s="11">
        <v>7610</v>
      </c>
      <c r="X102" s="11" t="s">
        <v>285</v>
      </c>
      <c r="Y102" s="11" t="s">
        <v>318</v>
      </c>
      <c r="Z102" s="64"/>
      <c r="AA102" s="11"/>
      <c r="AB102" s="57" t="str">
        <f t="shared" si="26"/>
        <v>Avg./lisenser/gebyrer</v>
      </c>
      <c r="AC102" s="57" t="str">
        <f t="shared" si="27"/>
        <v>Driftsutgifter</v>
      </c>
      <c r="AD102" s="57" t="str">
        <f t="shared" si="28"/>
        <v>Kostnad</v>
      </c>
      <c r="AE102" s="60" t="str">
        <f t="shared" si="29"/>
        <v/>
      </c>
      <c r="AF102" s="61" t="str">
        <f t="shared" si="30"/>
        <v/>
      </c>
      <c r="AG102" s="48">
        <f t="shared" si="31"/>
        <v>1</v>
      </c>
      <c r="AI102" s="11">
        <v>2023</v>
      </c>
      <c r="AJ102" s="11">
        <v>4</v>
      </c>
      <c r="AK102" s="11">
        <v>3301</v>
      </c>
      <c r="AL102" s="63">
        <v>0</v>
      </c>
      <c r="AM102" s="46" t="str">
        <f t="shared" si="32"/>
        <v>Diverse Inntekter 25 %</v>
      </c>
      <c r="AN102" s="46" t="str">
        <f t="shared" si="33"/>
        <v>Salg annet</v>
      </c>
      <c r="AO102" s="46" t="str">
        <f t="shared" si="34"/>
        <v>Inntekter</v>
      </c>
      <c r="AP102" s="46" t="str">
        <f t="shared" si="35"/>
        <v>Inntekt</v>
      </c>
      <c r="AQ102" s="46">
        <f t="shared" si="36"/>
        <v>3</v>
      </c>
      <c r="AR102" s="46">
        <f t="shared" si="37"/>
        <v>0</v>
      </c>
      <c r="AS102" s="48">
        <f t="shared" si="38"/>
        <v>1</v>
      </c>
      <c r="AT102" s="46">
        <f t="shared" si="42"/>
        <v>0</v>
      </c>
      <c r="AU102" s="46">
        <f t="shared" si="39"/>
        <v>2916</v>
      </c>
      <c r="AV102" s="46">
        <f t="shared" si="40"/>
        <v>1763.2</v>
      </c>
      <c r="AW102" s="46">
        <f t="shared" si="43"/>
        <v>1</v>
      </c>
      <c r="AX102" s="47">
        <f t="shared" si="41"/>
        <v>0</v>
      </c>
      <c r="AY102" s="47">
        <f t="shared" si="44"/>
        <v>0</v>
      </c>
    </row>
    <row r="103" spans="23:51" x14ac:dyDescent="0.35">
      <c r="W103" s="11">
        <v>7620</v>
      </c>
      <c r="X103" s="11" t="s">
        <v>286</v>
      </c>
      <c r="Y103" s="11" t="s">
        <v>318</v>
      </c>
      <c r="Z103" s="64"/>
      <c r="AA103" s="11"/>
      <c r="AB103" s="57" t="str">
        <f t="shared" si="26"/>
        <v>Avg./lisenser/gebyrer</v>
      </c>
      <c r="AC103" s="57" t="str">
        <f t="shared" si="27"/>
        <v>Driftsutgifter</v>
      </c>
      <c r="AD103" s="57" t="str">
        <f t="shared" si="28"/>
        <v>Kostnad</v>
      </c>
      <c r="AE103" s="60" t="str">
        <f t="shared" si="29"/>
        <v/>
      </c>
      <c r="AF103" s="61" t="str">
        <f t="shared" si="30"/>
        <v/>
      </c>
      <c r="AG103" s="48">
        <f t="shared" si="31"/>
        <v>1</v>
      </c>
      <c r="AI103" s="11">
        <v>2023</v>
      </c>
      <c r="AJ103" s="11">
        <v>5</v>
      </c>
      <c r="AK103" s="11">
        <v>3301</v>
      </c>
      <c r="AL103" s="63">
        <v>0</v>
      </c>
      <c r="AM103" s="46" t="str">
        <f t="shared" si="32"/>
        <v>Diverse Inntekter 25 %</v>
      </c>
      <c r="AN103" s="46" t="str">
        <f t="shared" si="33"/>
        <v>Salg annet</v>
      </c>
      <c r="AO103" s="46" t="str">
        <f t="shared" si="34"/>
        <v>Inntekter</v>
      </c>
      <c r="AP103" s="46" t="str">
        <f t="shared" si="35"/>
        <v>Inntekt</v>
      </c>
      <c r="AQ103" s="46">
        <f t="shared" si="36"/>
        <v>3</v>
      </c>
      <c r="AR103" s="46">
        <f t="shared" si="37"/>
        <v>0</v>
      </c>
      <c r="AS103" s="48">
        <f t="shared" si="38"/>
        <v>1</v>
      </c>
      <c r="AT103" s="46">
        <f t="shared" si="42"/>
        <v>0</v>
      </c>
      <c r="AU103" s="46">
        <f t="shared" si="39"/>
        <v>3578</v>
      </c>
      <c r="AV103" s="46">
        <f t="shared" si="40"/>
        <v>1816.85</v>
      </c>
      <c r="AW103" s="46">
        <f t="shared" si="43"/>
        <v>1</v>
      </c>
      <c r="AX103" s="47">
        <f t="shared" si="41"/>
        <v>0</v>
      </c>
      <c r="AY103" s="47">
        <f t="shared" si="44"/>
        <v>0</v>
      </c>
    </row>
    <row r="104" spans="23:51" x14ac:dyDescent="0.35">
      <c r="W104" s="11">
        <v>7740</v>
      </c>
      <c r="X104" s="11" t="s">
        <v>287</v>
      </c>
      <c r="Y104" s="11" t="s">
        <v>316</v>
      </c>
      <c r="Z104" s="64"/>
      <c r="AA104" s="11"/>
      <c r="AB104" s="57" t="str">
        <f t="shared" si="26"/>
        <v>Administrasjonskostnader</v>
      </c>
      <c r="AC104" s="57" t="str">
        <f t="shared" si="27"/>
        <v>Driftsutgifter</v>
      </c>
      <c r="AD104" s="57" t="str">
        <f t="shared" si="28"/>
        <v>Kostnad</v>
      </c>
      <c r="AE104" s="60" t="str">
        <f t="shared" si="29"/>
        <v/>
      </c>
      <c r="AF104" s="61" t="str">
        <f t="shared" si="30"/>
        <v/>
      </c>
      <c r="AG104" s="48">
        <f t="shared" si="31"/>
        <v>1</v>
      </c>
      <c r="AI104" s="11">
        <v>2023</v>
      </c>
      <c r="AJ104" s="11">
        <v>6</v>
      </c>
      <c r="AK104" s="11">
        <v>3301</v>
      </c>
      <c r="AL104" s="63">
        <v>0</v>
      </c>
      <c r="AM104" s="46" t="str">
        <f t="shared" si="32"/>
        <v>Diverse Inntekter 25 %</v>
      </c>
      <c r="AN104" s="46" t="str">
        <f t="shared" si="33"/>
        <v>Salg annet</v>
      </c>
      <c r="AO104" s="46" t="str">
        <f t="shared" si="34"/>
        <v>Inntekter</v>
      </c>
      <c r="AP104" s="46" t="str">
        <f t="shared" si="35"/>
        <v>Inntekt</v>
      </c>
      <c r="AQ104" s="46">
        <f t="shared" si="36"/>
        <v>3</v>
      </c>
      <c r="AR104" s="46">
        <f t="shared" si="37"/>
        <v>0</v>
      </c>
      <c r="AS104" s="48">
        <f t="shared" si="38"/>
        <v>1</v>
      </c>
      <c r="AT104" s="46">
        <f t="shared" si="42"/>
        <v>0</v>
      </c>
      <c r="AU104" s="46">
        <f t="shared" si="39"/>
        <v>3708</v>
      </c>
      <c r="AV104" s="46">
        <f t="shared" si="40"/>
        <v>1858.8330000000001</v>
      </c>
      <c r="AW104" s="46">
        <f t="shared" si="43"/>
        <v>1</v>
      </c>
      <c r="AX104" s="47">
        <f t="shared" si="41"/>
        <v>0</v>
      </c>
      <c r="AY104" s="47">
        <f t="shared" si="44"/>
        <v>0</v>
      </c>
    </row>
    <row r="105" spans="23:51" x14ac:dyDescent="0.35">
      <c r="W105" s="11">
        <v>7750</v>
      </c>
      <c r="X105" s="11" t="s">
        <v>288</v>
      </c>
      <c r="Y105" s="11" t="s">
        <v>318</v>
      </c>
      <c r="Z105" s="64"/>
      <c r="AA105" s="11"/>
      <c r="AB105" s="57" t="str">
        <f t="shared" si="26"/>
        <v>Avg./lisenser/gebyrer</v>
      </c>
      <c r="AC105" s="57" t="str">
        <f t="shared" si="27"/>
        <v>Driftsutgifter</v>
      </c>
      <c r="AD105" s="57" t="str">
        <f t="shared" si="28"/>
        <v>Kostnad</v>
      </c>
      <c r="AE105" s="60" t="str">
        <f t="shared" si="29"/>
        <v/>
      </c>
      <c r="AF105" s="61" t="str">
        <f t="shared" si="30"/>
        <v/>
      </c>
      <c r="AG105" s="48">
        <f t="shared" si="31"/>
        <v>1</v>
      </c>
      <c r="AI105" s="11">
        <v>2023</v>
      </c>
      <c r="AJ105" s="11">
        <v>7</v>
      </c>
      <c r="AK105" s="11">
        <v>3301</v>
      </c>
      <c r="AL105" s="63">
        <v>0</v>
      </c>
      <c r="AM105" s="46" t="str">
        <f t="shared" si="32"/>
        <v>Diverse Inntekter 25 %</v>
      </c>
      <c r="AN105" s="46" t="str">
        <f t="shared" si="33"/>
        <v>Salg annet</v>
      </c>
      <c r="AO105" s="46" t="str">
        <f t="shared" si="34"/>
        <v>Inntekter</v>
      </c>
      <c r="AP105" s="46" t="str">
        <f t="shared" si="35"/>
        <v>Inntekt</v>
      </c>
      <c r="AQ105" s="46">
        <f t="shared" si="36"/>
        <v>3</v>
      </c>
      <c r="AR105" s="46">
        <f t="shared" si="37"/>
        <v>0</v>
      </c>
      <c r="AS105" s="48">
        <f t="shared" si="38"/>
        <v>1</v>
      </c>
      <c r="AT105" s="46">
        <f t="shared" si="42"/>
        <v>0</v>
      </c>
      <c r="AU105" s="46">
        <f t="shared" si="39"/>
        <v>3431</v>
      </c>
      <c r="AV105" s="46">
        <f t="shared" si="40"/>
        <v>1813.0340000000001</v>
      </c>
      <c r="AW105" s="46">
        <f t="shared" si="43"/>
        <v>1</v>
      </c>
      <c r="AX105" s="47">
        <f t="shared" si="41"/>
        <v>0</v>
      </c>
      <c r="AY105" s="47">
        <f t="shared" si="44"/>
        <v>0</v>
      </c>
    </row>
    <row r="106" spans="23:51" x14ac:dyDescent="0.35">
      <c r="W106" s="11">
        <v>7770</v>
      </c>
      <c r="X106" s="11" t="s">
        <v>289</v>
      </c>
      <c r="Y106" s="11" t="s">
        <v>318</v>
      </c>
      <c r="Z106" s="64"/>
      <c r="AA106" s="11"/>
      <c r="AB106" s="57" t="str">
        <f t="shared" si="26"/>
        <v>Avg./lisenser/gebyrer</v>
      </c>
      <c r="AC106" s="57" t="str">
        <f t="shared" si="27"/>
        <v>Driftsutgifter</v>
      </c>
      <c r="AD106" s="57" t="str">
        <f t="shared" si="28"/>
        <v>Kostnad</v>
      </c>
      <c r="AE106" s="60" t="str">
        <f t="shared" si="29"/>
        <v/>
      </c>
      <c r="AF106" s="61" t="str">
        <f t="shared" si="30"/>
        <v/>
      </c>
      <c r="AG106" s="48">
        <f t="shared" si="31"/>
        <v>1</v>
      </c>
      <c r="AI106" s="11">
        <v>2023</v>
      </c>
      <c r="AJ106" s="11">
        <v>8</v>
      </c>
      <c r="AK106" s="11">
        <v>3301</v>
      </c>
      <c r="AL106" s="63">
        <v>0</v>
      </c>
      <c r="AM106" s="46" t="str">
        <f t="shared" si="32"/>
        <v>Diverse Inntekter 25 %</v>
      </c>
      <c r="AN106" s="46" t="str">
        <f t="shared" si="33"/>
        <v>Salg annet</v>
      </c>
      <c r="AO106" s="46" t="str">
        <f t="shared" si="34"/>
        <v>Inntekter</v>
      </c>
      <c r="AP106" s="46" t="str">
        <f t="shared" si="35"/>
        <v>Inntekt</v>
      </c>
      <c r="AQ106" s="46">
        <f t="shared" si="36"/>
        <v>3</v>
      </c>
      <c r="AR106" s="46">
        <f t="shared" si="37"/>
        <v>0</v>
      </c>
      <c r="AS106" s="48">
        <f t="shared" si="38"/>
        <v>1</v>
      </c>
      <c r="AT106" s="46">
        <f t="shared" si="42"/>
        <v>0</v>
      </c>
      <c r="AU106" s="46">
        <f t="shared" si="39"/>
        <v>4323</v>
      </c>
      <c r="AV106" s="46">
        <f t="shared" si="40"/>
        <v>1943.6659999999999</v>
      </c>
      <c r="AW106" s="46">
        <f t="shared" si="43"/>
        <v>1</v>
      </c>
      <c r="AX106" s="47">
        <f t="shared" si="41"/>
        <v>0</v>
      </c>
      <c r="AY106" s="47">
        <f t="shared" si="44"/>
        <v>0</v>
      </c>
    </row>
    <row r="107" spans="23:51" x14ac:dyDescent="0.35">
      <c r="W107" s="11">
        <v>7790</v>
      </c>
      <c r="X107" s="11" t="s">
        <v>290</v>
      </c>
      <c r="Y107" s="11" t="s">
        <v>316</v>
      </c>
      <c r="Z107" s="64"/>
      <c r="AA107" s="11"/>
      <c r="AB107" s="57" t="str">
        <f t="shared" si="26"/>
        <v>Administrasjonskostnader</v>
      </c>
      <c r="AC107" s="57" t="str">
        <f t="shared" si="27"/>
        <v>Driftsutgifter</v>
      </c>
      <c r="AD107" s="57" t="str">
        <f t="shared" si="28"/>
        <v>Kostnad</v>
      </c>
      <c r="AE107" s="60" t="str">
        <f t="shared" si="29"/>
        <v/>
      </c>
      <c r="AF107" s="61" t="str">
        <f t="shared" si="30"/>
        <v/>
      </c>
      <c r="AG107" s="48">
        <f t="shared" si="31"/>
        <v>1</v>
      </c>
      <c r="AI107" s="11">
        <v>2023</v>
      </c>
      <c r="AJ107" s="11">
        <v>9</v>
      </c>
      <c r="AK107" s="11">
        <v>3301</v>
      </c>
      <c r="AL107" s="63">
        <v>0</v>
      </c>
      <c r="AM107" s="46" t="str">
        <f t="shared" si="32"/>
        <v>Diverse Inntekter 25 %</v>
      </c>
      <c r="AN107" s="46" t="str">
        <f t="shared" si="33"/>
        <v>Salg annet</v>
      </c>
      <c r="AO107" s="46" t="str">
        <f t="shared" si="34"/>
        <v>Inntekter</v>
      </c>
      <c r="AP107" s="46" t="str">
        <f t="shared" si="35"/>
        <v>Inntekt</v>
      </c>
      <c r="AQ107" s="46">
        <f t="shared" si="36"/>
        <v>3</v>
      </c>
      <c r="AR107" s="46">
        <f t="shared" si="37"/>
        <v>0</v>
      </c>
      <c r="AS107" s="48">
        <f t="shared" si="38"/>
        <v>1</v>
      </c>
      <c r="AT107" s="46">
        <f t="shared" si="42"/>
        <v>0</v>
      </c>
      <c r="AU107" s="46">
        <f t="shared" si="39"/>
        <v>3531</v>
      </c>
      <c r="AV107" s="46">
        <f t="shared" si="40"/>
        <v>1846.634</v>
      </c>
      <c r="AW107" s="46">
        <f t="shared" si="43"/>
        <v>1</v>
      </c>
      <c r="AX107" s="47">
        <f t="shared" si="41"/>
        <v>0</v>
      </c>
      <c r="AY107" s="47">
        <f t="shared" si="44"/>
        <v>0</v>
      </c>
    </row>
    <row r="108" spans="23:51" x14ac:dyDescent="0.35">
      <c r="W108" s="11">
        <v>7791</v>
      </c>
      <c r="X108" s="11" t="s">
        <v>291</v>
      </c>
      <c r="Y108" s="11" t="s">
        <v>316</v>
      </c>
      <c r="Z108" s="64"/>
      <c r="AA108" s="11"/>
      <c r="AB108" s="57" t="str">
        <f t="shared" si="26"/>
        <v>Administrasjonskostnader</v>
      </c>
      <c r="AC108" s="57" t="str">
        <f t="shared" si="27"/>
        <v>Driftsutgifter</v>
      </c>
      <c r="AD108" s="57" t="str">
        <f t="shared" si="28"/>
        <v>Kostnad</v>
      </c>
      <c r="AE108" s="60" t="str">
        <f t="shared" si="29"/>
        <v/>
      </c>
      <c r="AF108" s="61" t="str">
        <f t="shared" si="30"/>
        <v/>
      </c>
      <c r="AG108" s="48">
        <f t="shared" si="31"/>
        <v>1</v>
      </c>
      <c r="AI108" s="11">
        <v>2023</v>
      </c>
      <c r="AJ108" s="11">
        <v>10</v>
      </c>
      <c r="AK108" s="11">
        <v>3301</v>
      </c>
      <c r="AL108" s="63">
        <v>0</v>
      </c>
      <c r="AM108" s="46" t="str">
        <f t="shared" si="32"/>
        <v>Diverse Inntekter 25 %</v>
      </c>
      <c r="AN108" s="46" t="str">
        <f t="shared" si="33"/>
        <v>Salg annet</v>
      </c>
      <c r="AO108" s="46" t="str">
        <f t="shared" si="34"/>
        <v>Inntekter</v>
      </c>
      <c r="AP108" s="46" t="str">
        <f t="shared" si="35"/>
        <v>Inntekt</v>
      </c>
      <c r="AQ108" s="46">
        <f t="shared" si="36"/>
        <v>3</v>
      </c>
      <c r="AR108" s="46">
        <f t="shared" si="37"/>
        <v>0</v>
      </c>
      <c r="AS108" s="48">
        <f t="shared" si="38"/>
        <v>1</v>
      </c>
      <c r="AT108" s="46">
        <f t="shared" si="42"/>
        <v>0</v>
      </c>
      <c r="AU108" s="46">
        <f t="shared" si="39"/>
        <v>3338</v>
      </c>
      <c r="AV108" s="46">
        <f t="shared" si="40"/>
        <v>1851.3</v>
      </c>
      <c r="AW108" s="46">
        <f t="shared" si="43"/>
        <v>1</v>
      </c>
      <c r="AX108" s="47">
        <f t="shared" si="41"/>
        <v>0</v>
      </c>
      <c r="AY108" s="47">
        <f t="shared" si="44"/>
        <v>0</v>
      </c>
    </row>
    <row r="109" spans="23:51" x14ac:dyDescent="0.35">
      <c r="W109" s="11">
        <v>8050</v>
      </c>
      <c r="X109" s="11" t="s">
        <v>292</v>
      </c>
      <c r="Y109" s="11" t="s">
        <v>328</v>
      </c>
      <c r="Z109" s="64"/>
      <c r="AA109" s="11"/>
      <c r="AB109" s="57" t="str">
        <f t="shared" si="26"/>
        <v>Finansinntekter</v>
      </c>
      <c r="AC109" s="57" t="str">
        <f t="shared" si="27"/>
        <v>Finans</v>
      </c>
      <c r="AD109" s="57" t="str">
        <f t="shared" si="28"/>
        <v>Kostnad</v>
      </c>
      <c r="AE109" s="60" t="str">
        <f t="shared" si="29"/>
        <v/>
      </c>
      <c r="AF109" s="61" t="str">
        <f t="shared" si="30"/>
        <v/>
      </c>
      <c r="AG109" s="48">
        <f t="shared" si="31"/>
        <v>1</v>
      </c>
      <c r="AI109" s="11">
        <v>2023</v>
      </c>
      <c r="AJ109" s="11">
        <v>11</v>
      </c>
      <c r="AK109" s="11">
        <v>3301</v>
      </c>
      <c r="AL109" s="63">
        <v>0</v>
      </c>
      <c r="AM109" s="46" t="str">
        <f t="shared" si="32"/>
        <v>Diverse Inntekter 25 %</v>
      </c>
      <c r="AN109" s="46" t="str">
        <f t="shared" si="33"/>
        <v>Salg annet</v>
      </c>
      <c r="AO109" s="46" t="str">
        <f t="shared" si="34"/>
        <v>Inntekter</v>
      </c>
      <c r="AP109" s="46" t="str">
        <f t="shared" si="35"/>
        <v>Inntekt</v>
      </c>
      <c r="AQ109" s="46">
        <f t="shared" si="36"/>
        <v>3</v>
      </c>
      <c r="AR109" s="46">
        <f t="shared" si="37"/>
        <v>0</v>
      </c>
      <c r="AS109" s="48">
        <f t="shared" si="38"/>
        <v>1</v>
      </c>
      <c r="AT109" s="46">
        <f t="shared" si="42"/>
        <v>0</v>
      </c>
      <c r="AU109" s="46">
        <f t="shared" si="39"/>
        <v>3267</v>
      </c>
      <c r="AV109" s="46">
        <f t="shared" si="40"/>
        <v>1752.55</v>
      </c>
      <c r="AW109" s="46">
        <f t="shared" si="43"/>
        <v>1</v>
      </c>
      <c r="AX109" s="47">
        <f t="shared" si="41"/>
        <v>0</v>
      </c>
      <c r="AY109" s="47">
        <f t="shared" si="44"/>
        <v>0</v>
      </c>
    </row>
    <row r="110" spans="23:51" x14ac:dyDescent="0.35">
      <c r="W110" s="11">
        <v>8060</v>
      </c>
      <c r="X110" s="11" t="s">
        <v>295</v>
      </c>
      <c r="Y110" s="11" t="s">
        <v>328</v>
      </c>
      <c r="Z110" s="64"/>
      <c r="AA110" s="11"/>
      <c r="AB110" s="57" t="str">
        <f t="shared" si="26"/>
        <v>Finansinntekter</v>
      </c>
      <c r="AC110" s="57" t="str">
        <f t="shared" si="27"/>
        <v>Finans</v>
      </c>
      <c r="AD110" s="57" t="str">
        <f t="shared" si="28"/>
        <v>Kostnad</v>
      </c>
      <c r="AE110" s="60" t="str">
        <f t="shared" si="29"/>
        <v/>
      </c>
      <c r="AF110" s="61" t="str">
        <f t="shared" si="30"/>
        <v/>
      </c>
      <c r="AG110" s="48">
        <f t="shared" si="31"/>
        <v>1</v>
      </c>
      <c r="AI110" s="11">
        <v>2023</v>
      </c>
      <c r="AJ110" s="11">
        <v>12</v>
      </c>
      <c r="AK110" s="11">
        <v>3301</v>
      </c>
      <c r="AL110" s="63">
        <v>0</v>
      </c>
      <c r="AM110" s="46" t="str">
        <f t="shared" si="32"/>
        <v>Diverse Inntekter 25 %</v>
      </c>
      <c r="AN110" s="46" t="str">
        <f t="shared" si="33"/>
        <v>Salg annet</v>
      </c>
      <c r="AO110" s="46" t="str">
        <f t="shared" si="34"/>
        <v>Inntekter</v>
      </c>
      <c r="AP110" s="46" t="str">
        <f t="shared" si="35"/>
        <v>Inntekt</v>
      </c>
      <c r="AQ110" s="46">
        <f t="shared" si="36"/>
        <v>3</v>
      </c>
      <c r="AR110" s="46">
        <f t="shared" si="37"/>
        <v>0</v>
      </c>
      <c r="AS110" s="48">
        <f t="shared" si="38"/>
        <v>1</v>
      </c>
      <c r="AT110" s="46">
        <f t="shared" si="42"/>
        <v>0</v>
      </c>
      <c r="AU110" s="46">
        <f t="shared" si="39"/>
        <v>2003</v>
      </c>
      <c r="AV110" s="46">
        <f t="shared" si="40"/>
        <v>1365.15</v>
      </c>
      <c r="AW110" s="46">
        <f t="shared" si="43"/>
        <v>1</v>
      </c>
      <c r="AX110" s="47">
        <f t="shared" si="41"/>
        <v>0</v>
      </c>
      <c r="AY110" s="47">
        <f t="shared" si="44"/>
        <v>0</v>
      </c>
    </row>
    <row r="111" spans="23:51" x14ac:dyDescent="0.35">
      <c r="W111" s="11">
        <v>8155</v>
      </c>
      <c r="X111" s="11" t="s">
        <v>296</v>
      </c>
      <c r="Y111" s="11" t="s">
        <v>329</v>
      </c>
      <c r="Z111" s="64"/>
      <c r="AA111" s="11"/>
      <c r="AB111" s="57" t="str">
        <f t="shared" si="26"/>
        <v>Finansutgifter</v>
      </c>
      <c r="AC111" s="57" t="str">
        <f t="shared" si="27"/>
        <v>Finans</v>
      </c>
      <c r="AD111" s="57" t="str">
        <f t="shared" si="28"/>
        <v>Kostnad</v>
      </c>
      <c r="AE111" s="60" t="str">
        <f t="shared" si="29"/>
        <v/>
      </c>
      <c r="AF111" s="61" t="str">
        <f t="shared" si="30"/>
        <v/>
      </c>
      <c r="AG111" s="48">
        <f t="shared" si="31"/>
        <v>1</v>
      </c>
      <c r="AI111" s="11">
        <v>2023</v>
      </c>
      <c r="AJ111" s="11">
        <v>1</v>
      </c>
      <c r="AK111" s="11">
        <v>3800</v>
      </c>
      <c r="AL111" s="63">
        <v>216</v>
      </c>
      <c r="AM111" s="46" t="str">
        <f t="shared" si="32"/>
        <v>Rabatt mat</v>
      </c>
      <c r="AN111" s="46" t="str">
        <f t="shared" si="33"/>
        <v>Salg mat og drikke</v>
      </c>
      <c r="AO111" s="46" t="str">
        <f t="shared" si="34"/>
        <v>Inntekter</v>
      </c>
      <c r="AP111" s="46" t="str">
        <f t="shared" si="35"/>
        <v>Inntekt</v>
      </c>
      <c r="AQ111" s="46">
        <f t="shared" si="36"/>
        <v>2</v>
      </c>
      <c r="AR111" s="46">
        <f t="shared" si="37"/>
        <v>-216</v>
      </c>
      <c r="AS111" s="48">
        <f t="shared" si="38"/>
        <v>1</v>
      </c>
      <c r="AT111" s="46">
        <f t="shared" si="42"/>
        <v>-216</v>
      </c>
      <c r="AU111" s="46">
        <f t="shared" si="39"/>
        <v>2803</v>
      </c>
      <c r="AV111" s="46">
        <f t="shared" si="40"/>
        <v>1698.7</v>
      </c>
      <c r="AW111" s="46">
        <f t="shared" si="43"/>
        <v>1</v>
      </c>
      <c r="AX111" s="47">
        <f t="shared" si="41"/>
        <v>-216</v>
      </c>
      <c r="AY111" s="47">
        <f t="shared" si="44"/>
        <v>-216</v>
      </c>
    </row>
    <row r="112" spans="23:51" x14ac:dyDescent="0.35">
      <c r="W112" s="11">
        <v>8160</v>
      </c>
      <c r="X112" s="11" t="s">
        <v>298</v>
      </c>
      <c r="Y112" s="11" t="s">
        <v>329</v>
      </c>
      <c r="Z112" s="64"/>
      <c r="AA112" s="11"/>
      <c r="AB112" s="57" t="str">
        <f t="shared" si="26"/>
        <v>Finansutgifter</v>
      </c>
      <c r="AC112" s="57" t="str">
        <f t="shared" si="27"/>
        <v>Finans</v>
      </c>
      <c r="AD112" s="57" t="str">
        <f t="shared" si="28"/>
        <v>Kostnad</v>
      </c>
      <c r="AE112" s="60" t="str">
        <f t="shared" si="29"/>
        <v/>
      </c>
      <c r="AF112" s="61" t="str">
        <f t="shared" si="30"/>
        <v/>
      </c>
      <c r="AG112" s="48">
        <f t="shared" si="31"/>
        <v>1</v>
      </c>
      <c r="AI112" s="11">
        <v>2023</v>
      </c>
      <c r="AJ112" s="11">
        <v>2</v>
      </c>
      <c r="AK112" s="11">
        <v>3800</v>
      </c>
      <c r="AL112" s="63">
        <v>580</v>
      </c>
      <c r="AM112" s="46" t="str">
        <f t="shared" si="32"/>
        <v>Rabatt mat</v>
      </c>
      <c r="AN112" s="46" t="str">
        <f t="shared" si="33"/>
        <v>Salg mat og drikke</v>
      </c>
      <c r="AO112" s="46" t="str">
        <f t="shared" si="34"/>
        <v>Inntekter</v>
      </c>
      <c r="AP112" s="46" t="str">
        <f t="shared" si="35"/>
        <v>Inntekt</v>
      </c>
      <c r="AQ112" s="46">
        <f t="shared" si="36"/>
        <v>2</v>
      </c>
      <c r="AR112" s="46">
        <f t="shared" si="37"/>
        <v>-580</v>
      </c>
      <c r="AS112" s="48">
        <f t="shared" si="38"/>
        <v>1</v>
      </c>
      <c r="AT112" s="46">
        <f t="shared" si="42"/>
        <v>-580</v>
      </c>
      <c r="AU112" s="46">
        <f t="shared" si="39"/>
        <v>2750</v>
      </c>
      <c r="AV112" s="46">
        <f t="shared" si="40"/>
        <v>1620.817</v>
      </c>
      <c r="AW112" s="46">
        <f t="shared" si="43"/>
        <v>1</v>
      </c>
      <c r="AX112" s="47">
        <f t="shared" si="41"/>
        <v>-580</v>
      </c>
      <c r="AY112" s="47">
        <f t="shared" si="44"/>
        <v>-580</v>
      </c>
    </row>
    <row r="113" spans="23:51" x14ac:dyDescent="0.35">
      <c r="W113" s="11">
        <v>8170</v>
      </c>
      <c r="X113" s="11" t="s">
        <v>296</v>
      </c>
      <c r="Y113" s="11" t="s">
        <v>329</v>
      </c>
      <c r="Z113" s="64"/>
      <c r="AA113" s="11"/>
      <c r="AB113" s="57" t="str">
        <f t="shared" si="26"/>
        <v>Finansutgifter</v>
      </c>
      <c r="AC113" s="57" t="str">
        <f t="shared" si="27"/>
        <v>Finans</v>
      </c>
      <c r="AD113" s="57" t="str">
        <f t="shared" si="28"/>
        <v>Kostnad</v>
      </c>
      <c r="AE113" s="60" t="str">
        <f t="shared" si="29"/>
        <v/>
      </c>
      <c r="AF113" s="61" t="str">
        <f t="shared" si="30"/>
        <v/>
      </c>
      <c r="AG113" s="48">
        <f t="shared" si="31"/>
        <v>1</v>
      </c>
      <c r="AI113" s="11">
        <v>2023</v>
      </c>
      <c r="AJ113" s="11">
        <v>3</v>
      </c>
      <c r="AK113" s="11">
        <v>3800</v>
      </c>
      <c r="AL113" s="63">
        <v>0</v>
      </c>
      <c r="AM113" s="46" t="str">
        <f t="shared" si="32"/>
        <v>Rabatt mat</v>
      </c>
      <c r="AN113" s="46" t="str">
        <f t="shared" si="33"/>
        <v>Salg mat og drikke</v>
      </c>
      <c r="AO113" s="46" t="str">
        <f t="shared" si="34"/>
        <v>Inntekter</v>
      </c>
      <c r="AP113" s="46" t="str">
        <f t="shared" si="35"/>
        <v>Inntekt</v>
      </c>
      <c r="AQ113" s="46">
        <f t="shared" si="36"/>
        <v>2</v>
      </c>
      <c r="AR113" s="46">
        <f t="shared" si="37"/>
        <v>0</v>
      </c>
      <c r="AS113" s="48">
        <f t="shared" si="38"/>
        <v>1</v>
      </c>
      <c r="AT113" s="46">
        <f t="shared" si="42"/>
        <v>0</v>
      </c>
      <c r="AU113" s="46">
        <f t="shared" si="39"/>
        <v>3043</v>
      </c>
      <c r="AV113" s="46">
        <f t="shared" si="40"/>
        <v>1839.2840000000001</v>
      </c>
      <c r="AW113" s="46">
        <f t="shared" si="43"/>
        <v>1</v>
      </c>
      <c r="AX113" s="47">
        <f t="shared" si="41"/>
        <v>0</v>
      </c>
      <c r="AY113" s="47">
        <f t="shared" si="44"/>
        <v>0</v>
      </c>
    </row>
    <row r="114" spans="23:51" x14ac:dyDescent="0.35">
      <c r="W114" s="11">
        <v>8180</v>
      </c>
      <c r="X114" s="11" t="s">
        <v>299</v>
      </c>
      <c r="Y114" s="11" t="s">
        <v>329</v>
      </c>
      <c r="Z114" s="64"/>
      <c r="AA114" s="11"/>
      <c r="AB114" s="57" t="str">
        <f t="shared" si="26"/>
        <v>Finansutgifter</v>
      </c>
      <c r="AC114" s="57" t="str">
        <f t="shared" si="27"/>
        <v>Finans</v>
      </c>
      <c r="AD114" s="57" t="str">
        <f t="shared" si="28"/>
        <v>Kostnad</v>
      </c>
      <c r="AE114" s="60" t="str">
        <f t="shared" si="29"/>
        <v/>
      </c>
      <c r="AF114" s="61" t="str">
        <f t="shared" si="30"/>
        <v/>
      </c>
      <c r="AG114" s="48">
        <f t="shared" si="31"/>
        <v>1</v>
      </c>
      <c r="AI114" s="11">
        <v>2023</v>
      </c>
      <c r="AJ114" s="11">
        <v>4</v>
      </c>
      <c r="AK114" s="11">
        <v>3800</v>
      </c>
      <c r="AL114" s="63">
        <v>232</v>
      </c>
      <c r="AM114" s="46" t="str">
        <f t="shared" si="32"/>
        <v>Rabatt mat</v>
      </c>
      <c r="AN114" s="46" t="str">
        <f t="shared" si="33"/>
        <v>Salg mat og drikke</v>
      </c>
      <c r="AO114" s="46" t="str">
        <f t="shared" si="34"/>
        <v>Inntekter</v>
      </c>
      <c r="AP114" s="46" t="str">
        <f t="shared" si="35"/>
        <v>Inntekt</v>
      </c>
      <c r="AQ114" s="46">
        <f t="shared" si="36"/>
        <v>2</v>
      </c>
      <c r="AR114" s="46">
        <f t="shared" si="37"/>
        <v>-232</v>
      </c>
      <c r="AS114" s="48">
        <f t="shared" si="38"/>
        <v>1</v>
      </c>
      <c r="AT114" s="46">
        <f t="shared" si="42"/>
        <v>-232</v>
      </c>
      <c r="AU114" s="46">
        <f t="shared" si="39"/>
        <v>2916</v>
      </c>
      <c r="AV114" s="46">
        <f t="shared" si="40"/>
        <v>1763.2</v>
      </c>
      <c r="AW114" s="46">
        <f t="shared" si="43"/>
        <v>1</v>
      </c>
      <c r="AX114" s="47">
        <f t="shared" si="41"/>
        <v>-232</v>
      </c>
      <c r="AY114" s="47">
        <f t="shared" si="44"/>
        <v>-232</v>
      </c>
    </row>
    <row r="115" spans="23:51" x14ac:dyDescent="0.35">
      <c r="W115" s="11">
        <v>8190</v>
      </c>
      <c r="X115" s="11" t="s">
        <v>300</v>
      </c>
      <c r="Y115" s="11" t="s">
        <v>329</v>
      </c>
      <c r="Z115" s="64"/>
      <c r="AA115" s="11"/>
      <c r="AB115" s="57" t="str">
        <f t="shared" si="26"/>
        <v>Finansutgifter</v>
      </c>
      <c r="AC115" s="57" t="str">
        <f t="shared" si="27"/>
        <v>Finans</v>
      </c>
      <c r="AD115" s="57" t="str">
        <f t="shared" si="28"/>
        <v>Kostnad</v>
      </c>
      <c r="AE115" s="60" t="str">
        <f t="shared" si="29"/>
        <v/>
      </c>
      <c r="AF115" s="61" t="str">
        <f t="shared" si="30"/>
        <v/>
      </c>
      <c r="AG115" s="48">
        <f t="shared" si="31"/>
        <v>1</v>
      </c>
      <c r="AI115" s="11">
        <v>2023</v>
      </c>
      <c r="AJ115" s="11">
        <v>5</v>
      </c>
      <c r="AK115" s="11">
        <v>3800</v>
      </c>
      <c r="AL115" s="63">
        <v>0</v>
      </c>
      <c r="AM115" s="46" t="str">
        <f t="shared" si="32"/>
        <v>Rabatt mat</v>
      </c>
      <c r="AN115" s="46" t="str">
        <f t="shared" si="33"/>
        <v>Salg mat og drikke</v>
      </c>
      <c r="AO115" s="46" t="str">
        <f t="shared" si="34"/>
        <v>Inntekter</v>
      </c>
      <c r="AP115" s="46" t="str">
        <f t="shared" si="35"/>
        <v>Inntekt</v>
      </c>
      <c r="AQ115" s="46">
        <f t="shared" si="36"/>
        <v>2</v>
      </c>
      <c r="AR115" s="46">
        <f t="shared" si="37"/>
        <v>0</v>
      </c>
      <c r="AS115" s="48">
        <f t="shared" si="38"/>
        <v>1</v>
      </c>
      <c r="AT115" s="46">
        <f t="shared" si="42"/>
        <v>0</v>
      </c>
      <c r="AU115" s="46">
        <f t="shared" si="39"/>
        <v>3578</v>
      </c>
      <c r="AV115" s="46">
        <f t="shared" si="40"/>
        <v>1816.85</v>
      </c>
      <c r="AW115" s="46">
        <f t="shared" si="43"/>
        <v>1</v>
      </c>
      <c r="AX115" s="47">
        <f t="shared" si="41"/>
        <v>0</v>
      </c>
      <c r="AY115" s="47">
        <f t="shared" si="44"/>
        <v>0</v>
      </c>
    </row>
    <row r="116" spans="23:51" x14ac:dyDescent="0.35">
      <c r="W116" s="11"/>
      <c r="X116" s="11"/>
      <c r="Y116" s="11"/>
      <c r="Z116" s="64"/>
      <c r="AA116" s="11"/>
      <c r="AB116" s="57" t="str">
        <f t="shared" si="26"/>
        <v/>
      </c>
      <c r="AC116" s="57" t="str">
        <f t="shared" si="27"/>
        <v/>
      </c>
      <c r="AD116" s="57" t="str">
        <f t="shared" si="28"/>
        <v/>
      </c>
      <c r="AE116" s="60" t="str">
        <f t="shared" si="29"/>
        <v/>
      </c>
      <c r="AF116" s="61" t="str">
        <f t="shared" si="30"/>
        <v/>
      </c>
      <c r="AG116" s="48">
        <f t="shared" si="31"/>
        <v>1</v>
      </c>
      <c r="AI116" s="11">
        <v>2023</v>
      </c>
      <c r="AJ116" s="11">
        <v>6</v>
      </c>
      <c r="AK116" s="11">
        <v>3800</v>
      </c>
      <c r="AL116" s="63">
        <v>116</v>
      </c>
      <c r="AM116" s="46" t="str">
        <f t="shared" si="32"/>
        <v>Rabatt mat</v>
      </c>
      <c r="AN116" s="46" t="str">
        <f t="shared" si="33"/>
        <v>Salg mat og drikke</v>
      </c>
      <c r="AO116" s="46" t="str">
        <f t="shared" si="34"/>
        <v>Inntekter</v>
      </c>
      <c r="AP116" s="46" t="str">
        <f t="shared" si="35"/>
        <v>Inntekt</v>
      </c>
      <c r="AQ116" s="46">
        <f t="shared" si="36"/>
        <v>2</v>
      </c>
      <c r="AR116" s="46">
        <f t="shared" si="37"/>
        <v>-116</v>
      </c>
      <c r="AS116" s="48">
        <f t="shared" si="38"/>
        <v>1</v>
      </c>
      <c r="AT116" s="46">
        <f t="shared" si="42"/>
        <v>-116</v>
      </c>
      <c r="AU116" s="46">
        <f t="shared" si="39"/>
        <v>3708</v>
      </c>
      <c r="AV116" s="46">
        <f t="shared" si="40"/>
        <v>1858.8330000000001</v>
      </c>
      <c r="AW116" s="46">
        <f t="shared" si="43"/>
        <v>1</v>
      </c>
      <c r="AX116" s="47">
        <f t="shared" si="41"/>
        <v>-116</v>
      </c>
      <c r="AY116" s="47">
        <f t="shared" si="44"/>
        <v>-116</v>
      </c>
    </row>
    <row r="117" spans="23:51" x14ac:dyDescent="0.35">
      <c r="W117" s="11"/>
      <c r="X117" s="11"/>
      <c r="Y117" s="11"/>
      <c r="Z117" s="64"/>
      <c r="AA117" s="11"/>
      <c r="AB117" s="57" t="str">
        <f t="shared" si="26"/>
        <v/>
      </c>
      <c r="AC117" s="57" t="str">
        <f t="shared" si="27"/>
        <v/>
      </c>
      <c r="AD117" s="57" t="str">
        <f t="shared" si="28"/>
        <v/>
      </c>
      <c r="AE117" s="60" t="str">
        <f t="shared" si="29"/>
        <v/>
      </c>
      <c r="AF117" s="61" t="str">
        <f t="shared" si="30"/>
        <v/>
      </c>
      <c r="AG117" s="48">
        <f t="shared" si="31"/>
        <v>1</v>
      </c>
      <c r="AI117" s="11">
        <v>2023</v>
      </c>
      <c r="AJ117" s="11">
        <v>7</v>
      </c>
      <c r="AK117" s="11">
        <v>3800</v>
      </c>
      <c r="AL117" s="63">
        <v>812</v>
      </c>
      <c r="AM117" s="46" t="str">
        <f t="shared" si="32"/>
        <v>Rabatt mat</v>
      </c>
      <c r="AN117" s="46" t="str">
        <f t="shared" si="33"/>
        <v>Salg mat og drikke</v>
      </c>
      <c r="AO117" s="46" t="str">
        <f t="shared" si="34"/>
        <v>Inntekter</v>
      </c>
      <c r="AP117" s="46" t="str">
        <f t="shared" si="35"/>
        <v>Inntekt</v>
      </c>
      <c r="AQ117" s="46">
        <f t="shared" si="36"/>
        <v>2</v>
      </c>
      <c r="AR117" s="46">
        <f t="shared" si="37"/>
        <v>-812</v>
      </c>
      <c r="AS117" s="48">
        <f t="shared" si="38"/>
        <v>1</v>
      </c>
      <c r="AT117" s="46">
        <f t="shared" si="42"/>
        <v>-812</v>
      </c>
      <c r="AU117" s="46">
        <f t="shared" si="39"/>
        <v>3431</v>
      </c>
      <c r="AV117" s="46">
        <f t="shared" si="40"/>
        <v>1813.0340000000001</v>
      </c>
      <c r="AW117" s="46">
        <f t="shared" si="43"/>
        <v>1</v>
      </c>
      <c r="AX117" s="47">
        <f t="shared" si="41"/>
        <v>-812</v>
      </c>
      <c r="AY117" s="47">
        <f t="shared" si="44"/>
        <v>-812</v>
      </c>
    </row>
    <row r="118" spans="23:51" x14ac:dyDescent="0.35">
      <c r="W118" s="11"/>
      <c r="X118" s="11"/>
      <c r="Y118" s="11"/>
      <c r="Z118" s="64"/>
      <c r="AA118" s="11"/>
      <c r="AB118" s="57" t="str">
        <f t="shared" si="26"/>
        <v/>
      </c>
      <c r="AC118" s="57" t="str">
        <f t="shared" si="27"/>
        <v/>
      </c>
      <c r="AD118" s="57" t="str">
        <f t="shared" si="28"/>
        <v/>
      </c>
      <c r="AE118" s="60" t="str">
        <f t="shared" si="29"/>
        <v/>
      </c>
      <c r="AF118" s="61" t="str">
        <f t="shared" si="30"/>
        <v/>
      </c>
      <c r="AG118" s="48">
        <f t="shared" si="31"/>
        <v>1</v>
      </c>
      <c r="AI118" s="11">
        <v>2023</v>
      </c>
      <c r="AJ118" s="11">
        <v>8</v>
      </c>
      <c r="AK118" s="11">
        <v>3800</v>
      </c>
      <c r="AL118" s="63">
        <v>0</v>
      </c>
      <c r="AM118" s="46" t="str">
        <f t="shared" si="32"/>
        <v>Rabatt mat</v>
      </c>
      <c r="AN118" s="46" t="str">
        <f t="shared" si="33"/>
        <v>Salg mat og drikke</v>
      </c>
      <c r="AO118" s="46" t="str">
        <f t="shared" si="34"/>
        <v>Inntekter</v>
      </c>
      <c r="AP118" s="46" t="str">
        <f t="shared" si="35"/>
        <v>Inntekt</v>
      </c>
      <c r="AQ118" s="46">
        <f t="shared" si="36"/>
        <v>2</v>
      </c>
      <c r="AR118" s="46">
        <f t="shared" si="37"/>
        <v>0</v>
      </c>
      <c r="AS118" s="48">
        <f t="shared" si="38"/>
        <v>1</v>
      </c>
      <c r="AT118" s="46">
        <f t="shared" si="42"/>
        <v>0</v>
      </c>
      <c r="AU118" s="46">
        <f t="shared" si="39"/>
        <v>4323</v>
      </c>
      <c r="AV118" s="46">
        <f t="shared" si="40"/>
        <v>1943.6659999999999</v>
      </c>
      <c r="AW118" s="46">
        <f t="shared" si="43"/>
        <v>1</v>
      </c>
      <c r="AX118" s="47">
        <f t="shared" si="41"/>
        <v>0</v>
      </c>
      <c r="AY118" s="47">
        <f t="shared" si="44"/>
        <v>0</v>
      </c>
    </row>
    <row r="119" spans="23:51" x14ac:dyDescent="0.35">
      <c r="W119" s="11"/>
      <c r="X119" s="11"/>
      <c r="Y119" s="11"/>
      <c r="Z119" s="64"/>
      <c r="AA119" s="11"/>
      <c r="AB119" s="57" t="str">
        <f t="shared" si="26"/>
        <v/>
      </c>
      <c r="AC119" s="57" t="str">
        <f t="shared" si="27"/>
        <v/>
      </c>
      <c r="AD119" s="57" t="str">
        <f t="shared" si="28"/>
        <v/>
      </c>
      <c r="AE119" s="60" t="str">
        <f t="shared" si="29"/>
        <v/>
      </c>
      <c r="AF119" s="61" t="str">
        <f t="shared" si="30"/>
        <v/>
      </c>
      <c r="AG119" s="48">
        <f t="shared" si="31"/>
        <v>1</v>
      </c>
      <c r="AI119" s="11">
        <v>2023</v>
      </c>
      <c r="AJ119" s="11">
        <v>9</v>
      </c>
      <c r="AK119" s="11">
        <v>3800</v>
      </c>
      <c r="AL119" s="63">
        <v>0</v>
      </c>
      <c r="AM119" s="46" t="str">
        <f t="shared" si="32"/>
        <v>Rabatt mat</v>
      </c>
      <c r="AN119" s="46" t="str">
        <f t="shared" si="33"/>
        <v>Salg mat og drikke</v>
      </c>
      <c r="AO119" s="46" t="str">
        <f t="shared" si="34"/>
        <v>Inntekter</v>
      </c>
      <c r="AP119" s="46" t="str">
        <f t="shared" si="35"/>
        <v>Inntekt</v>
      </c>
      <c r="AQ119" s="46">
        <f t="shared" si="36"/>
        <v>2</v>
      </c>
      <c r="AR119" s="46">
        <f t="shared" si="37"/>
        <v>0</v>
      </c>
      <c r="AS119" s="48">
        <f t="shared" si="38"/>
        <v>1</v>
      </c>
      <c r="AT119" s="46">
        <f t="shared" si="42"/>
        <v>0</v>
      </c>
      <c r="AU119" s="46">
        <f t="shared" si="39"/>
        <v>3531</v>
      </c>
      <c r="AV119" s="46">
        <f t="shared" si="40"/>
        <v>1846.634</v>
      </c>
      <c r="AW119" s="46">
        <f t="shared" si="43"/>
        <v>1</v>
      </c>
      <c r="AX119" s="47">
        <f t="shared" si="41"/>
        <v>0</v>
      </c>
      <c r="AY119" s="47">
        <f t="shared" si="44"/>
        <v>0</v>
      </c>
    </row>
    <row r="120" spans="23:51" x14ac:dyDescent="0.35">
      <c r="W120" s="11"/>
      <c r="X120" s="11"/>
      <c r="Y120" s="11"/>
      <c r="Z120" s="64"/>
      <c r="AA120" s="11"/>
      <c r="AB120" s="57" t="str">
        <f t="shared" si="26"/>
        <v/>
      </c>
      <c r="AC120" s="57" t="str">
        <f t="shared" si="27"/>
        <v/>
      </c>
      <c r="AD120" s="57" t="str">
        <f t="shared" si="28"/>
        <v/>
      </c>
      <c r="AE120" s="60" t="str">
        <f t="shared" si="29"/>
        <v/>
      </c>
      <c r="AF120" s="61" t="str">
        <f t="shared" si="30"/>
        <v/>
      </c>
      <c r="AG120" s="48">
        <f t="shared" si="31"/>
        <v>1</v>
      </c>
      <c r="AI120" s="11">
        <v>2023</v>
      </c>
      <c r="AJ120" s="11">
        <v>10</v>
      </c>
      <c r="AK120" s="11">
        <v>3800</v>
      </c>
      <c r="AL120" s="63">
        <v>232</v>
      </c>
      <c r="AM120" s="46" t="str">
        <f t="shared" si="32"/>
        <v>Rabatt mat</v>
      </c>
      <c r="AN120" s="46" t="str">
        <f t="shared" si="33"/>
        <v>Salg mat og drikke</v>
      </c>
      <c r="AO120" s="46" t="str">
        <f t="shared" si="34"/>
        <v>Inntekter</v>
      </c>
      <c r="AP120" s="46" t="str">
        <f t="shared" si="35"/>
        <v>Inntekt</v>
      </c>
      <c r="AQ120" s="46">
        <f t="shared" si="36"/>
        <v>2</v>
      </c>
      <c r="AR120" s="46">
        <f t="shared" si="37"/>
        <v>-232</v>
      </c>
      <c r="AS120" s="48">
        <f t="shared" si="38"/>
        <v>1</v>
      </c>
      <c r="AT120" s="46">
        <f t="shared" si="42"/>
        <v>-232</v>
      </c>
      <c r="AU120" s="46">
        <f t="shared" si="39"/>
        <v>3338</v>
      </c>
      <c r="AV120" s="46">
        <f t="shared" si="40"/>
        <v>1851.3</v>
      </c>
      <c r="AW120" s="46">
        <f t="shared" si="43"/>
        <v>1</v>
      </c>
      <c r="AX120" s="47">
        <f t="shared" si="41"/>
        <v>-232</v>
      </c>
      <c r="AY120" s="47">
        <f t="shared" si="44"/>
        <v>-232</v>
      </c>
    </row>
    <row r="121" spans="23:51" x14ac:dyDescent="0.35">
      <c r="W121" s="11"/>
      <c r="X121" s="11"/>
      <c r="Y121" s="11"/>
      <c r="Z121" s="64"/>
      <c r="AA121" s="11"/>
      <c r="AB121" s="57" t="str">
        <f t="shared" si="26"/>
        <v/>
      </c>
      <c r="AC121" s="57" t="str">
        <f t="shared" si="27"/>
        <v/>
      </c>
      <c r="AD121" s="57" t="str">
        <f t="shared" si="28"/>
        <v/>
      </c>
      <c r="AE121" s="60" t="str">
        <f t="shared" si="29"/>
        <v/>
      </c>
      <c r="AF121" s="61" t="str">
        <f t="shared" si="30"/>
        <v/>
      </c>
      <c r="AG121" s="48">
        <f t="shared" si="31"/>
        <v>1</v>
      </c>
      <c r="AI121" s="11">
        <v>2023</v>
      </c>
      <c r="AJ121" s="11">
        <v>11</v>
      </c>
      <c r="AK121" s="11">
        <v>3800</v>
      </c>
      <c r="AL121" s="63">
        <v>580</v>
      </c>
      <c r="AM121" s="46" t="str">
        <f t="shared" si="32"/>
        <v>Rabatt mat</v>
      </c>
      <c r="AN121" s="46" t="str">
        <f t="shared" si="33"/>
        <v>Salg mat og drikke</v>
      </c>
      <c r="AO121" s="46" t="str">
        <f t="shared" si="34"/>
        <v>Inntekter</v>
      </c>
      <c r="AP121" s="46" t="str">
        <f t="shared" si="35"/>
        <v>Inntekt</v>
      </c>
      <c r="AQ121" s="46">
        <f t="shared" si="36"/>
        <v>2</v>
      </c>
      <c r="AR121" s="46">
        <f t="shared" si="37"/>
        <v>-580</v>
      </c>
      <c r="AS121" s="48">
        <f t="shared" si="38"/>
        <v>1</v>
      </c>
      <c r="AT121" s="46">
        <f t="shared" si="42"/>
        <v>-580</v>
      </c>
      <c r="AU121" s="46">
        <f t="shared" si="39"/>
        <v>3267</v>
      </c>
      <c r="AV121" s="46">
        <f t="shared" si="40"/>
        <v>1752.55</v>
      </c>
      <c r="AW121" s="46">
        <f t="shared" si="43"/>
        <v>1</v>
      </c>
      <c r="AX121" s="47">
        <f t="shared" si="41"/>
        <v>-580</v>
      </c>
      <c r="AY121" s="47">
        <f t="shared" si="44"/>
        <v>-580</v>
      </c>
    </row>
    <row r="122" spans="23:51" x14ac:dyDescent="0.35">
      <c r="W122" s="11"/>
      <c r="X122" s="11"/>
      <c r="Y122" s="11"/>
      <c r="Z122" s="64"/>
      <c r="AA122" s="11"/>
      <c r="AB122" s="57" t="str">
        <f t="shared" si="26"/>
        <v/>
      </c>
      <c r="AC122" s="57" t="str">
        <f t="shared" si="27"/>
        <v/>
      </c>
      <c r="AD122" s="57" t="str">
        <f t="shared" si="28"/>
        <v/>
      </c>
      <c r="AE122" s="60" t="str">
        <f t="shared" si="29"/>
        <v/>
      </c>
      <c r="AF122" s="61" t="str">
        <f t="shared" si="30"/>
        <v/>
      </c>
      <c r="AG122" s="48">
        <f t="shared" si="31"/>
        <v>1</v>
      </c>
      <c r="AI122" s="11">
        <v>2023</v>
      </c>
      <c r="AJ122" s="11">
        <v>12</v>
      </c>
      <c r="AK122" s="11">
        <v>3800</v>
      </c>
      <c r="AL122" s="63">
        <v>0</v>
      </c>
      <c r="AM122" s="46" t="str">
        <f t="shared" si="32"/>
        <v>Rabatt mat</v>
      </c>
      <c r="AN122" s="46" t="str">
        <f t="shared" si="33"/>
        <v>Salg mat og drikke</v>
      </c>
      <c r="AO122" s="46" t="str">
        <f t="shared" si="34"/>
        <v>Inntekter</v>
      </c>
      <c r="AP122" s="46" t="str">
        <f t="shared" si="35"/>
        <v>Inntekt</v>
      </c>
      <c r="AQ122" s="46">
        <f t="shared" si="36"/>
        <v>2</v>
      </c>
      <c r="AR122" s="46">
        <f t="shared" si="37"/>
        <v>0</v>
      </c>
      <c r="AS122" s="48">
        <f t="shared" si="38"/>
        <v>1</v>
      </c>
      <c r="AT122" s="46">
        <f t="shared" si="42"/>
        <v>0</v>
      </c>
      <c r="AU122" s="46">
        <f t="shared" si="39"/>
        <v>2003</v>
      </c>
      <c r="AV122" s="46">
        <f t="shared" si="40"/>
        <v>1365.15</v>
      </c>
      <c r="AW122" s="46">
        <f t="shared" si="43"/>
        <v>1</v>
      </c>
      <c r="AX122" s="47">
        <f t="shared" si="41"/>
        <v>0</v>
      </c>
      <c r="AY122" s="47">
        <f t="shared" si="44"/>
        <v>0</v>
      </c>
    </row>
    <row r="123" spans="23:51" x14ac:dyDescent="0.35">
      <c r="W123" s="11"/>
      <c r="X123" s="11"/>
      <c r="Y123" s="11"/>
      <c r="Z123" s="64"/>
      <c r="AA123" s="11"/>
      <c r="AB123" s="57" t="str">
        <f t="shared" si="26"/>
        <v/>
      </c>
      <c r="AC123" s="57" t="str">
        <f t="shared" si="27"/>
        <v/>
      </c>
      <c r="AD123" s="57" t="str">
        <f t="shared" si="28"/>
        <v/>
      </c>
      <c r="AE123" s="60" t="str">
        <f t="shared" si="29"/>
        <v/>
      </c>
      <c r="AF123" s="61" t="str">
        <f t="shared" si="30"/>
        <v/>
      </c>
      <c r="AG123" s="48">
        <f t="shared" si="31"/>
        <v>1</v>
      </c>
      <c r="AI123" s="11">
        <v>2023</v>
      </c>
      <c r="AJ123" s="11">
        <v>1</v>
      </c>
      <c r="AK123" s="11">
        <v>3860</v>
      </c>
      <c r="AL123" s="63">
        <v>0</v>
      </c>
      <c r="AM123" s="46" t="str">
        <f t="shared" si="32"/>
        <v>Rabatt losji 12 %</v>
      </c>
      <c r="AN123" s="46" t="str">
        <f t="shared" si="33"/>
        <v>Losji</v>
      </c>
      <c r="AO123" s="46" t="str">
        <f t="shared" si="34"/>
        <v>Inntekter</v>
      </c>
      <c r="AP123" s="46" t="str">
        <f t="shared" si="35"/>
        <v>Inntekt</v>
      </c>
      <c r="AQ123" s="46">
        <f t="shared" si="36"/>
        <v>1</v>
      </c>
      <c r="AR123" s="46">
        <f t="shared" si="37"/>
        <v>0</v>
      </c>
      <c r="AS123" s="48">
        <f t="shared" si="38"/>
        <v>1</v>
      </c>
      <c r="AT123" s="46">
        <f t="shared" si="42"/>
        <v>0</v>
      </c>
      <c r="AU123" s="46">
        <f t="shared" si="39"/>
        <v>2803</v>
      </c>
      <c r="AV123" s="46">
        <f t="shared" si="40"/>
        <v>1698.7</v>
      </c>
      <c r="AW123" s="46">
        <f t="shared" si="43"/>
        <v>1</v>
      </c>
      <c r="AX123" s="47">
        <f t="shared" si="41"/>
        <v>0</v>
      </c>
      <c r="AY123" s="47">
        <f t="shared" si="44"/>
        <v>0</v>
      </c>
    </row>
    <row r="124" spans="23:51" x14ac:dyDescent="0.35">
      <c r="W124" s="11"/>
      <c r="X124" s="11"/>
      <c r="Y124" s="11"/>
      <c r="Z124" s="64"/>
      <c r="AA124" s="11"/>
      <c r="AB124" s="57" t="str">
        <f t="shared" si="26"/>
        <v/>
      </c>
      <c r="AC124" s="57" t="str">
        <f t="shared" si="27"/>
        <v/>
      </c>
      <c r="AD124" s="57" t="str">
        <f t="shared" si="28"/>
        <v/>
      </c>
      <c r="AE124" s="60" t="str">
        <f t="shared" si="29"/>
        <v/>
      </c>
      <c r="AF124" s="61" t="str">
        <f t="shared" si="30"/>
        <v/>
      </c>
      <c r="AG124" s="48">
        <f t="shared" si="31"/>
        <v>1</v>
      </c>
      <c r="AI124" s="11">
        <v>2023</v>
      </c>
      <c r="AJ124" s="11">
        <v>2</v>
      </c>
      <c r="AK124" s="11">
        <v>3860</v>
      </c>
      <c r="AL124" s="63">
        <v>0</v>
      </c>
      <c r="AM124" s="46" t="str">
        <f t="shared" si="32"/>
        <v>Rabatt losji 12 %</v>
      </c>
      <c r="AN124" s="46" t="str">
        <f t="shared" si="33"/>
        <v>Losji</v>
      </c>
      <c r="AO124" s="46" t="str">
        <f t="shared" si="34"/>
        <v>Inntekter</v>
      </c>
      <c r="AP124" s="46" t="str">
        <f t="shared" si="35"/>
        <v>Inntekt</v>
      </c>
      <c r="AQ124" s="46">
        <f t="shared" si="36"/>
        <v>1</v>
      </c>
      <c r="AR124" s="46">
        <f t="shared" si="37"/>
        <v>0</v>
      </c>
      <c r="AS124" s="48">
        <f t="shared" si="38"/>
        <v>1</v>
      </c>
      <c r="AT124" s="46">
        <f t="shared" si="42"/>
        <v>0</v>
      </c>
      <c r="AU124" s="46">
        <f t="shared" si="39"/>
        <v>2750</v>
      </c>
      <c r="AV124" s="46">
        <f t="shared" si="40"/>
        <v>1620.817</v>
      </c>
      <c r="AW124" s="46">
        <f t="shared" si="43"/>
        <v>1</v>
      </c>
      <c r="AX124" s="47">
        <f t="shared" si="41"/>
        <v>0</v>
      </c>
      <c r="AY124" s="47">
        <f t="shared" si="44"/>
        <v>0</v>
      </c>
    </row>
    <row r="125" spans="23:51" x14ac:dyDescent="0.35">
      <c r="W125" s="11"/>
      <c r="X125" s="11"/>
      <c r="Y125" s="11"/>
      <c r="Z125" s="64"/>
      <c r="AA125" s="11"/>
      <c r="AB125" s="57" t="str">
        <f t="shared" si="26"/>
        <v/>
      </c>
      <c r="AC125" s="57" t="str">
        <f t="shared" si="27"/>
        <v/>
      </c>
      <c r="AD125" s="57" t="str">
        <f t="shared" si="28"/>
        <v/>
      </c>
      <c r="AE125" s="60" t="str">
        <f t="shared" si="29"/>
        <v/>
      </c>
      <c r="AF125" s="61" t="str">
        <f t="shared" si="30"/>
        <v/>
      </c>
      <c r="AG125" s="48">
        <f t="shared" si="31"/>
        <v>1</v>
      </c>
      <c r="AI125" s="11">
        <v>2023</v>
      </c>
      <c r="AJ125" s="11">
        <v>3</v>
      </c>
      <c r="AK125" s="11">
        <v>3860</v>
      </c>
      <c r="AL125" s="63">
        <v>0</v>
      </c>
      <c r="AM125" s="46" t="str">
        <f t="shared" si="32"/>
        <v>Rabatt losji 12 %</v>
      </c>
      <c r="AN125" s="46" t="str">
        <f t="shared" si="33"/>
        <v>Losji</v>
      </c>
      <c r="AO125" s="46" t="str">
        <f t="shared" si="34"/>
        <v>Inntekter</v>
      </c>
      <c r="AP125" s="46" t="str">
        <f t="shared" si="35"/>
        <v>Inntekt</v>
      </c>
      <c r="AQ125" s="46">
        <f t="shared" si="36"/>
        <v>1</v>
      </c>
      <c r="AR125" s="46">
        <f t="shared" si="37"/>
        <v>0</v>
      </c>
      <c r="AS125" s="48">
        <f t="shared" si="38"/>
        <v>1</v>
      </c>
      <c r="AT125" s="46">
        <f t="shared" si="42"/>
        <v>0</v>
      </c>
      <c r="AU125" s="46">
        <f t="shared" si="39"/>
        <v>3043</v>
      </c>
      <c r="AV125" s="46">
        <f t="shared" si="40"/>
        <v>1839.2840000000001</v>
      </c>
      <c r="AW125" s="46">
        <f t="shared" si="43"/>
        <v>1</v>
      </c>
      <c r="AX125" s="47">
        <f t="shared" si="41"/>
        <v>0</v>
      </c>
      <c r="AY125" s="47">
        <f t="shared" si="44"/>
        <v>0</v>
      </c>
    </row>
    <row r="126" spans="23:51" x14ac:dyDescent="0.35">
      <c r="W126" s="11"/>
      <c r="X126" s="11"/>
      <c r="Y126" s="11"/>
      <c r="Z126" s="64"/>
      <c r="AA126" s="11"/>
      <c r="AB126" s="57" t="str">
        <f t="shared" si="26"/>
        <v/>
      </c>
      <c r="AC126" s="57" t="str">
        <f t="shared" si="27"/>
        <v/>
      </c>
      <c r="AD126" s="57" t="str">
        <f t="shared" si="28"/>
        <v/>
      </c>
      <c r="AE126" s="60" t="str">
        <f t="shared" si="29"/>
        <v/>
      </c>
      <c r="AF126" s="61" t="str">
        <f t="shared" si="30"/>
        <v/>
      </c>
      <c r="AG126" s="48">
        <f t="shared" si="31"/>
        <v>1</v>
      </c>
      <c r="AI126" s="11">
        <v>2023</v>
      </c>
      <c r="AJ126" s="11">
        <v>4</v>
      </c>
      <c r="AK126" s="11">
        <v>3860</v>
      </c>
      <c r="AL126" s="63">
        <v>0</v>
      </c>
      <c r="AM126" s="46" t="str">
        <f t="shared" si="32"/>
        <v>Rabatt losji 12 %</v>
      </c>
      <c r="AN126" s="46" t="str">
        <f t="shared" si="33"/>
        <v>Losji</v>
      </c>
      <c r="AO126" s="46" t="str">
        <f t="shared" si="34"/>
        <v>Inntekter</v>
      </c>
      <c r="AP126" s="46" t="str">
        <f t="shared" si="35"/>
        <v>Inntekt</v>
      </c>
      <c r="AQ126" s="46">
        <f t="shared" si="36"/>
        <v>1</v>
      </c>
      <c r="AR126" s="46">
        <f t="shared" si="37"/>
        <v>0</v>
      </c>
      <c r="AS126" s="48">
        <f t="shared" si="38"/>
        <v>1</v>
      </c>
      <c r="AT126" s="46">
        <f t="shared" si="42"/>
        <v>0</v>
      </c>
      <c r="AU126" s="46">
        <f t="shared" si="39"/>
        <v>2916</v>
      </c>
      <c r="AV126" s="46">
        <f t="shared" si="40"/>
        <v>1763.2</v>
      </c>
      <c r="AW126" s="46">
        <f t="shared" si="43"/>
        <v>1</v>
      </c>
      <c r="AX126" s="47">
        <f t="shared" si="41"/>
        <v>0</v>
      </c>
      <c r="AY126" s="47">
        <f t="shared" si="44"/>
        <v>0</v>
      </c>
    </row>
    <row r="127" spans="23:51" x14ac:dyDescent="0.35">
      <c r="W127" s="11"/>
      <c r="X127" s="11"/>
      <c r="Y127" s="11"/>
      <c r="Z127" s="64"/>
      <c r="AA127" s="11"/>
      <c r="AB127" s="57" t="str">
        <f t="shared" si="26"/>
        <v/>
      </c>
      <c r="AC127" s="57" t="str">
        <f t="shared" si="27"/>
        <v/>
      </c>
      <c r="AD127" s="57" t="str">
        <f t="shared" si="28"/>
        <v/>
      </c>
      <c r="AE127" s="60" t="str">
        <f t="shared" si="29"/>
        <v/>
      </c>
      <c r="AF127" s="61" t="str">
        <f t="shared" si="30"/>
        <v/>
      </c>
      <c r="AG127" s="48">
        <f t="shared" si="31"/>
        <v>1</v>
      </c>
      <c r="AI127" s="11">
        <v>2023</v>
      </c>
      <c r="AJ127" s="11">
        <v>5</v>
      </c>
      <c r="AK127" s="11">
        <v>3860</v>
      </c>
      <c r="AL127" s="63">
        <v>0</v>
      </c>
      <c r="AM127" s="46" t="str">
        <f t="shared" si="32"/>
        <v>Rabatt losji 12 %</v>
      </c>
      <c r="AN127" s="46" t="str">
        <f t="shared" si="33"/>
        <v>Losji</v>
      </c>
      <c r="AO127" s="46" t="str">
        <f t="shared" si="34"/>
        <v>Inntekter</v>
      </c>
      <c r="AP127" s="46" t="str">
        <f t="shared" si="35"/>
        <v>Inntekt</v>
      </c>
      <c r="AQ127" s="46">
        <f t="shared" si="36"/>
        <v>1</v>
      </c>
      <c r="AR127" s="46">
        <f t="shared" si="37"/>
        <v>0</v>
      </c>
      <c r="AS127" s="48">
        <f t="shared" si="38"/>
        <v>1</v>
      </c>
      <c r="AT127" s="46">
        <f t="shared" si="42"/>
        <v>0</v>
      </c>
      <c r="AU127" s="46">
        <f t="shared" si="39"/>
        <v>3578</v>
      </c>
      <c r="AV127" s="46">
        <f t="shared" si="40"/>
        <v>1816.85</v>
      </c>
      <c r="AW127" s="46">
        <f t="shared" si="43"/>
        <v>1</v>
      </c>
      <c r="AX127" s="47">
        <f t="shared" si="41"/>
        <v>0</v>
      </c>
      <c r="AY127" s="47">
        <f t="shared" si="44"/>
        <v>0</v>
      </c>
    </row>
    <row r="128" spans="23:51" x14ac:dyDescent="0.35">
      <c r="W128" s="11"/>
      <c r="X128" s="11"/>
      <c r="Y128" s="11"/>
      <c r="Z128" s="64"/>
      <c r="AA128" s="11"/>
      <c r="AB128" s="57" t="str">
        <f t="shared" si="26"/>
        <v/>
      </c>
      <c r="AC128" s="57" t="str">
        <f t="shared" si="27"/>
        <v/>
      </c>
      <c r="AD128" s="57" t="str">
        <f t="shared" si="28"/>
        <v/>
      </c>
      <c r="AE128" s="60" t="str">
        <f t="shared" si="29"/>
        <v/>
      </c>
      <c r="AF128" s="61" t="str">
        <f t="shared" si="30"/>
        <v/>
      </c>
      <c r="AG128" s="48">
        <f t="shared" si="31"/>
        <v>1</v>
      </c>
      <c r="AI128" s="11">
        <v>2023</v>
      </c>
      <c r="AJ128" s="11">
        <v>6</v>
      </c>
      <c r="AK128" s="11">
        <v>3860</v>
      </c>
      <c r="AL128" s="63">
        <v>0</v>
      </c>
      <c r="AM128" s="46" t="str">
        <f t="shared" si="32"/>
        <v>Rabatt losji 12 %</v>
      </c>
      <c r="AN128" s="46" t="str">
        <f t="shared" si="33"/>
        <v>Losji</v>
      </c>
      <c r="AO128" s="46" t="str">
        <f t="shared" si="34"/>
        <v>Inntekter</v>
      </c>
      <c r="AP128" s="46" t="str">
        <f t="shared" si="35"/>
        <v>Inntekt</v>
      </c>
      <c r="AQ128" s="46">
        <f t="shared" si="36"/>
        <v>1</v>
      </c>
      <c r="AR128" s="46">
        <f t="shared" si="37"/>
        <v>0</v>
      </c>
      <c r="AS128" s="48">
        <f t="shared" si="38"/>
        <v>1</v>
      </c>
      <c r="AT128" s="46">
        <f t="shared" si="42"/>
        <v>0</v>
      </c>
      <c r="AU128" s="46">
        <f t="shared" si="39"/>
        <v>3708</v>
      </c>
      <c r="AV128" s="46">
        <f t="shared" si="40"/>
        <v>1858.8330000000001</v>
      </c>
      <c r="AW128" s="46">
        <f t="shared" si="43"/>
        <v>1</v>
      </c>
      <c r="AX128" s="47">
        <f t="shared" si="41"/>
        <v>0</v>
      </c>
      <c r="AY128" s="47">
        <f t="shared" si="44"/>
        <v>0</v>
      </c>
    </row>
    <row r="129" spans="23:51" x14ac:dyDescent="0.35">
      <c r="W129" s="11"/>
      <c r="X129" s="11"/>
      <c r="Y129" s="11"/>
      <c r="Z129" s="64"/>
      <c r="AA129" s="11"/>
      <c r="AB129" s="57" t="str">
        <f t="shared" si="26"/>
        <v/>
      </c>
      <c r="AC129" s="57" t="str">
        <f t="shared" si="27"/>
        <v/>
      </c>
      <c r="AD129" s="57" t="str">
        <f t="shared" si="28"/>
        <v/>
      </c>
      <c r="AE129" s="60" t="str">
        <f t="shared" si="29"/>
        <v/>
      </c>
      <c r="AF129" s="61" t="str">
        <f t="shared" si="30"/>
        <v/>
      </c>
      <c r="AG129" s="48">
        <f t="shared" si="31"/>
        <v>1</v>
      </c>
      <c r="AI129" s="11">
        <v>2023</v>
      </c>
      <c r="AJ129" s="11">
        <v>7</v>
      </c>
      <c r="AK129" s="11">
        <v>3860</v>
      </c>
      <c r="AL129" s="63">
        <v>0</v>
      </c>
      <c r="AM129" s="46" t="str">
        <f t="shared" si="32"/>
        <v>Rabatt losji 12 %</v>
      </c>
      <c r="AN129" s="46" t="str">
        <f t="shared" si="33"/>
        <v>Losji</v>
      </c>
      <c r="AO129" s="46" t="str">
        <f t="shared" si="34"/>
        <v>Inntekter</v>
      </c>
      <c r="AP129" s="46" t="str">
        <f t="shared" si="35"/>
        <v>Inntekt</v>
      </c>
      <c r="AQ129" s="46">
        <f t="shared" si="36"/>
        <v>1</v>
      </c>
      <c r="AR129" s="46">
        <f t="shared" si="37"/>
        <v>0</v>
      </c>
      <c r="AS129" s="48">
        <f t="shared" si="38"/>
        <v>1</v>
      </c>
      <c r="AT129" s="46">
        <f t="shared" si="42"/>
        <v>0</v>
      </c>
      <c r="AU129" s="46">
        <f t="shared" si="39"/>
        <v>3431</v>
      </c>
      <c r="AV129" s="46">
        <f t="shared" si="40"/>
        <v>1813.0340000000001</v>
      </c>
      <c r="AW129" s="46">
        <f t="shared" si="43"/>
        <v>1</v>
      </c>
      <c r="AX129" s="47">
        <f t="shared" si="41"/>
        <v>0</v>
      </c>
      <c r="AY129" s="47">
        <f t="shared" si="44"/>
        <v>0</v>
      </c>
    </row>
    <row r="130" spans="23:51" x14ac:dyDescent="0.35">
      <c r="W130" s="11"/>
      <c r="X130" s="11"/>
      <c r="Y130" s="11"/>
      <c r="Z130" s="64"/>
      <c r="AA130" s="11"/>
      <c r="AB130" s="57" t="str">
        <f t="shared" si="26"/>
        <v/>
      </c>
      <c r="AC130" s="57" t="str">
        <f t="shared" si="27"/>
        <v/>
      </c>
      <c r="AD130" s="57" t="str">
        <f t="shared" si="28"/>
        <v/>
      </c>
      <c r="AE130" s="60" t="str">
        <f t="shared" si="29"/>
        <v/>
      </c>
      <c r="AF130" s="61" t="str">
        <f t="shared" si="30"/>
        <v/>
      </c>
      <c r="AG130" s="48">
        <f t="shared" si="31"/>
        <v>1</v>
      </c>
      <c r="AI130" s="11">
        <v>2023</v>
      </c>
      <c r="AJ130" s="11">
        <v>8</v>
      </c>
      <c r="AK130" s="11">
        <v>3860</v>
      </c>
      <c r="AL130" s="63">
        <v>0</v>
      </c>
      <c r="AM130" s="46" t="str">
        <f t="shared" si="32"/>
        <v>Rabatt losji 12 %</v>
      </c>
      <c r="AN130" s="46" t="str">
        <f t="shared" si="33"/>
        <v>Losji</v>
      </c>
      <c r="AO130" s="46" t="str">
        <f t="shared" si="34"/>
        <v>Inntekter</v>
      </c>
      <c r="AP130" s="46" t="str">
        <f t="shared" si="35"/>
        <v>Inntekt</v>
      </c>
      <c r="AQ130" s="46">
        <f t="shared" si="36"/>
        <v>1</v>
      </c>
      <c r="AR130" s="46">
        <f t="shared" si="37"/>
        <v>0</v>
      </c>
      <c r="AS130" s="48">
        <f t="shared" si="38"/>
        <v>1</v>
      </c>
      <c r="AT130" s="46">
        <f t="shared" si="42"/>
        <v>0</v>
      </c>
      <c r="AU130" s="46">
        <f t="shared" si="39"/>
        <v>4323</v>
      </c>
      <c r="AV130" s="46">
        <f t="shared" si="40"/>
        <v>1943.6659999999999</v>
      </c>
      <c r="AW130" s="46">
        <f t="shared" si="43"/>
        <v>1</v>
      </c>
      <c r="AX130" s="47">
        <f t="shared" si="41"/>
        <v>0</v>
      </c>
      <c r="AY130" s="47">
        <f t="shared" si="44"/>
        <v>0</v>
      </c>
    </row>
    <row r="131" spans="23:51" x14ac:dyDescent="0.35">
      <c r="W131" s="11"/>
      <c r="X131" s="11"/>
      <c r="Y131" s="11"/>
      <c r="Z131" s="64"/>
      <c r="AA131" s="11"/>
      <c r="AB131" s="57" t="str">
        <f t="shared" ref="AB131:AB194" si="45">IFERROR(VLOOKUP($Y131,pnl_subkategori_table,2,FALSE),"")</f>
        <v/>
      </c>
      <c r="AC131" s="57" t="str">
        <f t="shared" ref="AC131:AC194" si="46">IFERROR(VLOOKUP($Y131,pnl_subkategori_table,3,FALSE),"")</f>
        <v/>
      </c>
      <c r="AD131" s="57" t="str">
        <f t="shared" ref="AD131:AD194" si="47">IFERROR(VLOOKUP(AC131,pnl_kategori_table,2,FALSE),"")</f>
        <v/>
      </c>
      <c r="AE131" s="60" t="str">
        <f t="shared" ref="AE131:AE194" si="48">IF(W131="","",IFERROR(SUMIFS($AR$3:$AR$5000,$AK$4:$AK$5001,$W131)/SUMIFS($AR$3:$AR$5000,$AK$3:$AK$5000,$AA131),""))</f>
        <v/>
      </c>
      <c r="AF131" s="61" t="str">
        <f t="shared" ref="AF131:AF194" si="49">IF(AE131="","",W131)</f>
        <v/>
      </c>
      <c r="AG131" s="48">
        <f t="shared" ref="AG131:AG194" si="50">IFERROR(Z131/AE131,1)</f>
        <v>1</v>
      </c>
      <c r="AI131" s="11">
        <v>2023</v>
      </c>
      <c r="AJ131" s="11">
        <v>9</v>
      </c>
      <c r="AK131" s="11">
        <v>3860</v>
      </c>
      <c r="AL131" s="63">
        <v>0</v>
      </c>
      <c r="AM131" s="46" t="str">
        <f t="shared" ref="AM131:AM194" si="51">IFERROR(VLOOKUP($AK131,pnl_konto_table,2,FALSE),"")</f>
        <v>Rabatt losji 12 %</v>
      </c>
      <c r="AN131" s="46" t="str">
        <f t="shared" ref="AN131:AN194" si="52">IFERROR(VLOOKUP($AK131,pnl_konto_table,6,FALSE),"")</f>
        <v>Losji</v>
      </c>
      <c r="AO131" s="46" t="str">
        <f t="shared" ref="AO131:AO194" si="53">IFERROR(VLOOKUP($AK131,pnl_konto_table,7,FALSE),"")</f>
        <v>Inntekter</v>
      </c>
      <c r="AP131" s="46" t="str">
        <f t="shared" ref="AP131:AP194" si="54">IFERROR(VLOOKUP(AO131,pnl_kategori_table,2,FALSE),0)</f>
        <v>Inntekt</v>
      </c>
      <c r="AQ131" s="46">
        <f t="shared" ref="AQ131:AQ194" si="55">IFERROR(MATCH(AN131,pnl_subkategori,0),"")</f>
        <v>1</v>
      </c>
      <c r="AR131" s="46">
        <f t="shared" ref="AR131:AR194" si="56">IF(AP131=$A$3,-$AL131,$AL131)</f>
        <v>0</v>
      </c>
      <c r="AS131" s="48">
        <f t="shared" ref="AS131:AS194" si="57">IFERROR(VLOOKUP($AK131,lookup_konto_index,2,FALSE),IFERROR(VLOOKUP(AN131,lookup_subkategori_index,2,FALSE),IFERROR(VLOOKUP(AO131,lookup_kategori_index,2,FALSE),1)))</f>
        <v>1</v>
      </c>
      <c r="AT131" s="46">
        <f t="shared" si="42"/>
        <v>0</v>
      </c>
      <c r="AU131" s="46">
        <f t="shared" ref="AU131:AU194" si="58">SUMIFS($BC$3:$BC$50,$BA$3:$BA$50,$AI131,$BB$3:$BB$50,$AJ131)</f>
        <v>3531</v>
      </c>
      <c r="AV131" s="46">
        <f t="shared" ref="AV131:AV194" si="59">SUMIFS($BD$3:$BD$50,$BA$3:$BA$50,$AI131,$BB$3:$BB$50,$AJ131)</f>
        <v>1846.634</v>
      </c>
      <c r="AW131" s="46">
        <f t="shared" si="43"/>
        <v>1</v>
      </c>
      <c r="AX131" s="47">
        <f t="shared" ref="AX131:AX194" si="60">IFERROR(VLOOKUP($AP131,table_type_kostnad,2,FALSE)*AR131,"")</f>
        <v>0</v>
      </c>
      <c r="AY131" s="47">
        <f t="shared" si="44"/>
        <v>0</v>
      </c>
    </row>
    <row r="132" spans="23:51" x14ac:dyDescent="0.35">
      <c r="W132" s="11"/>
      <c r="X132" s="11"/>
      <c r="Y132" s="11"/>
      <c r="Z132" s="64"/>
      <c r="AA132" s="11"/>
      <c r="AB132" s="57" t="str">
        <f t="shared" si="45"/>
        <v/>
      </c>
      <c r="AC132" s="57" t="str">
        <f t="shared" si="46"/>
        <v/>
      </c>
      <c r="AD132" s="57" t="str">
        <f t="shared" si="47"/>
        <v/>
      </c>
      <c r="AE132" s="60" t="str">
        <f t="shared" si="48"/>
        <v/>
      </c>
      <c r="AF132" s="61" t="str">
        <f t="shared" si="49"/>
        <v/>
      </c>
      <c r="AG132" s="48">
        <f t="shared" si="50"/>
        <v>1</v>
      </c>
      <c r="AI132" s="11">
        <v>2023</v>
      </c>
      <c r="AJ132" s="11">
        <v>10</v>
      </c>
      <c r="AK132" s="11">
        <v>3860</v>
      </c>
      <c r="AL132" s="63">
        <v>0</v>
      </c>
      <c r="AM132" s="46" t="str">
        <f t="shared" si="51"/>
        <v>Rabatt losji 12 %</v>
      </c>
      <c r="AN132" s="46" t="str">
        <f t="shared" si="52"/>
        <v>Losji</v>
      </c>
      <c r="AO132" s="46" t="str">
        <f t="shared" si="53"/>
        <v>Inntekter</v>
      </c>
      <c r="AP132" s="46" t="str">
        <f t="shared" si="54"/>
        <v>Inntekt</v>
      </c>
      <c r="AQ132" s="46">
        <f t="shared" si="55"/>
        <v>1</v>
      </c>
      <c r="AR132" s="46">
        <f t="shared" si="56"/>
        <v>0</v>
      </c>
      <c r="AS132" s="48">
        <f t="shared" si="57"/>
        <v>1</v>
      </c>
      <c r="AT132" s="46">
        <f t="shared" ref="AT132:AT195" si="61">AS132*AR132</f>
        <v>0</v>
      </c>
      <c r="AU132" s="46">
        <f t="shared" si="58"/>
        <v>3338</v>
      </c>
      <c r="AV132" s="46">
        <f t="shared" si="59"/>
        <v>1851.3</v>
      </c>
      <c r="AW132" s="46">
        <f t="shared" ref="AW132:AW195" si="62">IF(AU132=0,0,1)</f>
        <v>1</v>
      </c>
      <c r="AX132" s="47">
        <f t="shared" si="60"/>
        <v>0</v>
      </c>
      <c r="AY132" s="47">
        <f t="shared" ref="AY132:AY195" si="63">IFERROR(AX132*AS132,"")</f>
        <v>0</v>
      </c>
    </row>
    <row r="133" spans="23:51" x14ac:dyDescent="0.35">
      <c r="W133" s="11"/>
      <c r="X133" s="11"/>
      <c r="Y133" s="11"/>
      <c r="Z133" s="64"/>
      <c r="AA133" s="11"/>
      <c r="AB133" s="57" t="str">
        <f t="shared" si="45"/>
        <v/>
      </c>
      <c r="AC133" s="57" t="str">
        <f t="shared" si="46"/>
        <v/>
      </c>
      <c r="AD133" s="57" t="str">
        <f t="shared" si="47"/>
        <v/>
      </c>
      <c r="AE133" s="60" t="str">
        <f t="shared" si="48"/>
        <v/>
      </c>
      <c r="AF133" s="61" t="str">
        <f t="shared" si="49"/>
        <v/>
      </c>
      <c r="AG133" s="48">
        <f t="shared" si="50"/>
        <v>1</v>
      </c>
      <c r="AI133" s="11">
        <v>2023</v>
      </c>
      <c r="AJ133" s="11">
        <v>11</v>
      </c>
      <c r="AK133" s="11">
        <v>3860</v>
      </c>
      <c r="AL133" s="63">
        <v>0</v>
      </c>
      <c r="AM133" s="46" t="str">
        <f t="shared" si="51"/>
        <v>Rabatt losji 12 %</v>
      </c>
      <c r="AN133" s="46" t="str">
        <f t="shared" si="52"/>
        <v>Losji</v>
      </c>
      <c r="AO133" s="46" t="str">
        <f t="shared" si="53"/>
        <v>Inntekter</v>
      </c>
      <c r="AP133" s="46" t="str">
        <f t="shared" si="54"/>
        <v>Inntekt</v>
      </c>
      <c r="AQ133" s="46">
        <f t="shared" si="55"/>
        <v>1</v>
      </c>
      <c r="AR133" s="46">
        <f t="shared" si="56"/>
        <v>0</v>
      </c>
      <c r="AS133" s="48">
        <f t="shared" si="57"/>
        <v>1</v>
      </c>
      <c r="AT133" s="46">
        <f t="shared" si="61"/>
        <v>0</v>
      </c>
      <c r="AU133" s="46">
        <f t="shared" si="58"/>
        <v>3267</v>
      </c>
      <c r="AV133" s="46">
        <f t="shared" si="59"/>
        <v>1752.55</v>
      </c>
      <c r="AW133" s="46">
        <f t="shared" si="62"/>
        <v>1</v>
      </c>
      <c r="AX133" s="47">
        <f t="shared" si="60"/>
        <v>0</v>
      </c>
      <c r="AY133" s="47">
        <f t="shared" si="63"/>
        <v>0</v>
      </c>
    </row>
    <row r="134" spans="23:51" x14ac:dyDescent="0.35">
      <c r="W134" s="11"/>
      <c r="X134" s="11"/>
      <c r="Y134" s="11"/>
      <c r="Z134" s="64"/>
      <c r="AA134" s="11"/>
      <c r="AB134" s="57" t="str">
        <f t="shared" si="45"/>
        <v/>
      </c>
      <c r="AC134" s="57" t="str">
        <f t="shared" si="46"/>
        <v/>
      </c>
      <c r="AD134" s="57" t="str">
        <f t="shared" si="47"/>
        <v/>
      </c>
      <c r="AE134" s="60" t="str">
        <f t="shared" si="48"/>
        <v/>
      </c>
      <c r="AF134" s="61" t="str">
        <f t="shared" si="49"/>
        <v/>
      </c>
      <c r="AG134" s="48">
        <f t="shared" si="50"/>
        <v>1</v>
      </c>
      <c r="AI134" s="11">
        <v>2023</v>
      </c>
      <c r="AJ134" s="11">
        <v>12</v>
      </c>
      <c r="AK134" s="11">
        <v>3860</v>
      </c>
      <c r="AL134" s="63">
        <v>0</v>
      </c>
      <c r="AM134" s="46" t="str">
        <f t="shared" si="51"/>
        <v>Rabatt losji 12 %</v>
      </c>
      <c r="AN134" s="46" t="str">
        <f t="shared" si="52"/>
        <v>Losji</v>
      </c>
      <c r="AO134" s="46" t="str">
        <f t="shared" si="53"/>
        <v>Inntekter</v>
      </c>
      <c r="AP134" s="46" t="str">
        <f t="shared" si="54"/>
        <v>Inntekt</v>
      </c>
      <c r="AQ134" s="46">
        <f t="shared" si="55"/>
        <v>1</v>
      </c>
      <c r="AR134" s="46">
        <f t="shared" si="56"/>
        <v>0</v>
      </c>
      <c r="AS134" s="48">
        <f t="shared" si="57"/>
        <v>1</v>
      </c>
      <c r="AT134" s="46">
        <f t="shared" si="61"/>
        <v>0</v>
      </c>
      <c r="AU134" s="46">
        <f t="shared" si="58"/>
        <v>2003</v>
      </c>
      <c r="AV134" s="46">
        <f t="shared" si="59"/>
        <v>1365.15</v>
      </c>
      <c r="AW134" s="46">
        <f t="shared" si="62"/>
        <v>1</v>
      </c>
      <c r="AX134" s="47">
        <f t="shared" si="60"/>
        <v>0</v>
      </c>
      <c r="AY134" s="47">
        <f t="shared" si="63"/>
        <v>0</v>
      </c>
    </row>
    <row r="135" spans="23:51" x14ac:dyDescent="0.35">
      <c r="W135" s="11"/>
      <c r="X135" s="11"/>
      <c r="Y135" s="11"/>
      <c r="Z135" s="64"/>
      <c r="AA135" s="11"/>
      <c r="AB135" s="57" t="str">
        <f t="shared" si="45"/>
        <v/>
      </c>
      <c r="AC135" s="57" t="str">
        <f t="shared" si="46"/>
        <v/>
      </c>
      <c r="AD135" s="57" t="str">
        <f t="shared" si="47"/>
        <v/>
      </c>
      <c r="AE135" s="60" t="str">
        <f t="shared" si="48"/>
        <v/>
      </c>
      <c r="AF135" s="61" t="str">
        <f t="shared" si="49"/>
        <v/>
      </c>
      <c r="AG135" s="48">
        <f t="shared" si="50"/>
        <v>1</v>
      </c>
      <c r="AI135" s="11">
        <v>2023</v>
      </c>
      <c r="AJ135" s="11">
        <v>1</v>
      </c>
      <c r="AK135" s="11">
        <v>3861</v>
      </c>
      <c r="AL135" s="63">
        <v>-36670.839999999997</v>
      </c>
      <c r="AM135" s="46" t="str">
        <f t="shared" si="51"/>
        <v>Rabatt losji 0%</v>
      </c>
      <c r="AN135" s="46" t="str">
        <f t="shared" si="52"/>
        <v>Losji</v>
      </c>
      <c r="AO135" s="46" t="str">
        <f t="shared" si="53"/>
        <v>Inntekter</v>
      </c>
      <c r="AP135" s="46" t="str">
        <f t="shared" si="54"/>
        <v>Inntekt</v>
      </c>
      <c r="AQ135" s="46">
        <f t="shared" si="55"/>
        <v>1</v>
      </c>
      <c r="AR135" s="46">
        <f t="shared" si="56"/>
        <v>36670.839999999997</v>
      </c>
      <c r="AS135" s="48">
        <f t="shared" si="57"/>
        <v>1</v>
      </c>
      <c r="AT135" s="46">
        <f t="shared" si="61"/>
        <v>36670.839999999997</v>
      </c>
      <c r="AU135" s="46">
        <f t="shared" si="58"/>
        <v>2803</v>
      </c>
      <c r="AV135" s="46">
        <f t="shared" si="59"/>
        <v>1698.7</v>
      </c>
      <c r="AW135" s="46">
        <f t="shared" si="62"/>
        <v>1</v>
      </c>
      <c r="AX135" s="47">
        <f t="shared" si="60"/>
        <v>36670.839999999997</v>
      </c>
      <c r="AY135" s="47">
        <f t="shared" si="63"/>
        <v>36670.839999999997</v>
      </c>
    </row>
    <row r="136" spans="23:51" x14ac:dyDescent="0.35">
      <c r="W136" s="11"/>
      <c r="X136" s="11"/>
      <c r="Y136" s="11"/>
      <c r="Z136" s="64"/>
      <c r="AA136" s="11"/>
      <c r="AB136" s="57" t="str">
        <f t="shared" si="45"/>
        <v/>
      </c>
      <c r="AC136" s="57" t="str">
        <f t="shared" si="46"/>
        <v/>
      </c>
      <c r="AD136" s="57" t="str">
        <f t="shared" si="47"/>
        <v/>
      </c>
      <c r="AE136" s="60" t="str">
        <f t="shared" si="48"/>
        <v/>
      </c>
      <c r="AF136" s="61" t="str">
        <f t="shared" si="49"/>
        <v/>
      </c>
      <c r="AG136" s="48">
        <f t="shared" si="50"/>
        <v>1</v>
      </c>
      <c r="AI136" s="11">
        <v>2023</v>
      </c>
      <c r="AJ136" s="11">
        <v>2</v>
      </c>
      <c r="AK136" s="11">
        <v>3861</v>
      </c>
      <c r="AL136" s="63">
        <v>-31080.95</v>
      </c>
      <c r="AM136" s="46" t="str">
        <f t="shared" si="51"/>
        <v>Rabatt losji 0%</v>
      </c>
      <c r="AN136" s="46" t="str">
        <f t="shared" si="52"/>
        <v>Losji</v>
      </c>
      <c r="AO136" s="46" t="str">
        <f t="shared" si="53"/>
        <v>Inntekter</v>
      </c>
      <c r="AP136" s="46" t="str">
        <f t="shared" si="54"/>
        <v>Inntekt</v>
      </c>
      <c r="AQ136" s="46">
        <f t="shared" si="55"/>
        <v>1</v>
      </c>
      <c r="AR136" s="46">
        <f t="shared" si="56"/>
        <v>31080.95</v>
      </c>
      <c r="AS136" s="48">
        <f t="shared" si="57"/>
        <v>1</v>
      </c>
      <c r="AT136" s="46">
        <f t="shared" si="61"/>
        <v>31080.95</v>
      </c>
      <c r="AU136" s="46">
        <f t="shared" si="58"/>
        <v>2750</v>
      </c>
      <c r="AV136" s="46">
        <f t="shared" si="59"/>
        <v>1620.817</v>
      </c>
      <c r="AW136" s="46">
        <f t="shared" si="62"/>
        <v>1</v>
      </c>
      <c r="AX136" s="47">
        <f t="shared" si="60"/>
        <v>31080.95</v>
      </c>
      <c r="AY136" s="47">
        <f t="shared" si="63"/>
        <v>31080.95</v>
      </c>
    </row>
    <row r="137" spans="23:51" x14ac:dyDescent="0.35">
      <c r="W137" s="11"/>
      <c r="X137" s="11"/>
      <c r="Y137" s="11"/>
      <c r="Z137" s="64"/>
      <c r="AA137" s="11"/>
      <c r="AB137" s="57" t="str">
        <f t="shared" si="45"/>
        <v/>
      </c>
      <c r="AC137" s="57" t="str">
        <f t="shared" si="46"/>
        <v/>
      </c>
      <c r="AD137" s="57" t="str">
        <f t="shared" si="47"/>
        <v/>
      </c>
      <c r="AE137" s="60" t="str">
        <f t="shared" si="48"/>
        <v/>
      </c>
      <c r="AF137" s="61" t="str">
        <f t="shared" si="49"/>
        <v/>
      </c>
      <c r="AG137" s="48">
        <f t="shared" si="50"/>
        <v>1</v>
      </c>
      <c r="AI137" s="11">
        <v>2023</v>
      </c>
      <c r="AJ137" s="11">
        <v>3</v>
      </c>
      <c r="AK137" s="11">
        <v>3861</v>
      </c>
      <c r="AL137" s="63">
        <v>-15738.14</v>
      </c>
      <c r="AM137" s="46" t="str">
        <f t="shared" si="51"/>
        <v>Rabatt losji 0%</v>
      </c>
      <c r="AN137" s="46" t="str">
        <f t="shared" si="52"/>
        <v>Losji</v>
      </c>
      <c r="AO137" s="46" t="str">
        <f t="shared" si="53"/>
        <v>Inntekter</v>
      </c>
      <c r="AP137" s="46" t="str">
        <f t="shared" si="54"/>
        <v>Inntekt</v>
      </c>
      <c r="AQ137" s="46">
        <f t="shared" si="55"/>
        <v>1</v>
      </c>
      <c r="AR137" s="46">
        <f t="shared" si="56"/>
        <v>15738.14</v>
      </c>
      <c r="AS137" s="48">
        <f t="shared" si="57"/>
        <v>1</v>
      </c>
      <c r="AT137" s="46">
        <f t="shared" si="61"/>
        <v>15738.14</v>
      </c>
      <c r="AU137" s="46">
        <f t="shared" si="58"/>
        <v>3043</v>
      </c>
      <c r="AV137" s="46">
        <f t="shared" si="59"/>
        <v>1839.2840000000001</v>
      </c>
      <c r="AW137" s="46">
        <f t="shared" si="62"/>
        <v>1</v>
      </c>
      <c r="AX137" s="47">
        <f t="shared" si="60"/>
        <v>15738.14</v>
      </c>
      <c r="AY137" s="47">
        <f t="shared" si="63"/>
        <v>15738.14</v>
      </c>
    </row>
    <row r="138" spans="23:51" x14ac:dyDescent="0.35">
      <c r="W138" s="11"/>
      <c r="X138" s="11"/>
      <c r="Y138" s="11"/>
      <c r="Z138" s="64"/>
      <c r="AA138" s="11"/>
      <c r="AB138" s="57" t="str">
        <f t="shared" si="45"/>
        <v/>
      </c>
      <c r="AC138" s="57" t="str">
        <f t="shared" si="46"/>
        <v/>
      </c>
      <c r="AD138" s="57" t="str">
        <f t="shared" si="47"/>
        <v/>
      </c>
      <c r="AE138" s="60" t="str">
        <f t="shared" si="48"/>
        <v/>
      </c>
      <c r="AF138" s="61" t="str">
        <f t="shared" si="49"/>
        <v/>
      </c>
      <c r="AG138" s="48">
        <f t="shared" si="50"/>
        <v>1</v>
      </c>
      <c r="AI138" s="11">
        <v>2023</v>
      </c>
      <c r="AJ138" s="11">
        <v>4</v>
      </c>
      <c r="AK138" s="11">
        <v>3861</v>
      </c>
      <c r="AL138" s="63">
        <v>-30251.77</v>
      </c>
      <c r="AM138" s="46" t="str">
        <f t="shared" si="51"/>
        <v>Rabatt losji 0%</v>
      </c>
      <c r="AN138" s="46" t="str">
        <f t="shared" si="52"/>
        <v>Losji</v>
      </c>
      <c r="AO138" s="46" t="str">
        <f t="shared" si="53"/>
        <v>Inntekter</v>
      </c>
      <c r="AP138" s="46" t="str">
        <f t="shared" si="54"/>
        <v>Inntekt</v>
      </c>
      <c r="AQ138" s="46">
        <f t="shared" si="55"/>
        <v>1</v>
      </c>
      <c r="AR138" s="46">
        <f t="shared" si="56"/>
        <v>30251.77</v>
      </c>
      <c r="AS138" s="48">
        <f t="shared" si="57"/>
        <v>1</v>
      </c>
      <c r="AT138" s="46">
        <f t="shared" si="61"/>
        <v>30251.77</v>
      </c>
      <c r="AU138" s="46">
        <f t="shared" si="58"/>
        <v>2916</v>
      </c>
      <c r="AV138" s="46">
        <f t="shared" si="59"/>
        <v>1763.2</v>
      </c>
      <c r="AW138" s="46">
        <f t="shared" si="62"/>
        <v>1</v>
      </c>
      <c r="AX138" s="47">
        <f t="shared" si="60"/>
        <v>30251.77</v>
      </c>
      <c r="AY138" s="47">
        <f t="shared" si="63"/>
        <v>30251.77</v>
      </c>
    </row>
    <row r="139" spans="23:51" x14ac:dyDescent="0.35">
      <c r="W139" s="11"/>
      <c r="X139" s="11"/>
      <c r="Y139" s="11"/>
      <c r="Z139" s="64"/>
      <c r="AA139" s="11"/>
      <c r="AB139" s="57" t="str">
        <f t="shared" si="45"/>
        <v/>
      </c>
      <c r="AC139" s="57" t="str">
        <f t="shared" si="46"/>
        <v/>
      </c>
      <c r="AD139" s="57" t="str">
        <f t="shared" si="47"/>
        <v/>
      </c>
      <c r="AE139" s="60" t="str">
        <f t="shared" si="48"/>
        <v/>
      </c>
      <c r="AF139" s="61" t="str">
        <f t="shared" si="49"/>
        <v/>
      </c>
      <c r="AG139" s="48">
        <f t="shared" si="50"/>
        <v>1</v>
      </c>
      <c r="AI139" s="11">
        <v>2023</v>
      </c>
      <c r="AJ139" s="11">
        <v>5</v>
      </c>
      <c r="AK139" s="11">
        <v>3861</v>
      </c>
      <c r="AL139" s="63">
        <v>-50792.47</v>
      </c>
      <c r="AM139" s="46" t="str">
        <f t="shared" si="51"/>
        <v>Rabatt losji 0%</v>
      </c>
      <c r="AN139" s="46" t="str">
        <f t="shared" si="52"/>
        <v>Losji</v>
      </c>
      <c r="AO139" s="46" t="str">
        <f t="shared" si="53"/>
        <v>Inntekter</v>
      </c>
      <c r="AP139" s="46" t="str">
        <f t="shared" si="54"/>
        <v>Inntekt</v>
      </c>
      <c r="AQ139" s="46">
        <f t="shared" si="55"/>
        <v>1</v>
      </c>
      <c r="AR139" s="46">
        <f t="shared" si="56"/>
        <v>50792.47</v>
      </c>
      <c r="AS139" s="48">
        <f t="shared" si="57"/>
        <v>1</v>
      </c>
      <c r="AT139" s="46">
        <f t="shared" si="61"/>
        <v>50792.47</v>
      </c>
      <c r="AU139" s="46">
        <f t="shared" si="58"/>
        <v>3578</v>
      </c>
      <c r="AV139" s="46">
        <f t="shared" si="59"/>
        <v>1816.85</v>
      </c>
      <c r="AW139" s="46">
        <f t="shared" si="62"/>
        <v>1</v>
      </c>
      <c r="AX139" s="47">
        <f t="shared" si="60"/>
        <v>50792.47</v>
      </c>
      <c r="AY139" s="47">
        <f t="shared" si="63"/>
        <v>50792.47</v>
      </c>
    </row>
    <row r="140" spans="23:51" x14ac:dyDescent="0.35">
      <c r="W140" s="11"/>
      <c r="X140" s="11"/>
      <c r="Y140" s="11"/>
      <c r="Z140" s="64"/>
      <c r="AA140" s="11"/>
      <c r="AB140" s="57" t="str">
        <f t="shared" si="45"/>
        <v/>
      </c>
      <c r="AC140" s="57" t="str">
        <f t="shared" si="46"/>
        <v/>
      </c>
      <c r="AD140" s="57" t="str">
        <f t="shared" si="47"/>
        <v/>
      </c>
      <c r="AE140" s="60" t="str">
        <f t="shared" si="48"/>
        <v/>
      </c>
      <c r="AF140" s="61" t="str">
        <f t="shared" si="49"/>
        <v/>
      </c>
      <c r="AG140" s="48">
        <f t="shared" si="50"/>
        <v>1</v>
      </c>
      <c r="AI140" s="11">
        <v>2023</v>
      </c>
      <c r="AJ140" s="11">
        <v>6</v>
      </c>
      <c r="AK140" s="11">
        <v>3861</v>
      </c>
      <c r="AL140" s="63">
        <v>-54399.45</v>
      </c>
      <c r="AM140" s="46" t="str">
        <f t="shared" si="51"/>
        <v>Rabatt losji 0%</v>
      </c>
      <c r="AN140" s="46" t="str">
        <f t="shared" si="52"/>
        <v>Losji</v>
      </c>
      <c r="AO140" s="46" t="str">
        <f t="shared" si="53"/>
        <v>Inntekter</v>
      </c>
      <c r="AP140" s="46" t="str">
        <f t="shared" si="54"/>
        <v>Inntekt</v>
      </c>
      <c r="AQ140" s="46">
        <f t="shared" si="55"/>
        <v>1</v>
      </c>
      <c r="AR140" s="46">
        <f t="shared" si="56"/>
        <v>54399.45</v>
      </c>
      <c r="AS140" s="48">
        <f t="shared" si="57"/>
        <v>1</v>
      </c>
      <c r="AT140" s="46">
        <f t="shared" si="61"/>
        <v>54399.45</v>
      </c>
      <c r="AU140" s="46">
        <f t="shared" si="58"/>
        <v>3708</v>
      </c>
      <c r="AV140" s="46">
        <f t="shared" si="59"/>
        <v>1858.8330000000001</v>
      </c>
      <c r="AW140" s="46">
        <f t="shared" si="62"/>
        <v>1</v>
      </c>
      <c r="AX140" s="47">
        <f t="shared" si="60"/>
        <v>54399.45</v>
      </c>
      <c r="AY140" s="47">
        <f t="shared" si="63"/>
        <v>54399.45</v>
      </c>
    </row>
    <row r="141" spans="23:51" x14ac:dyDescent="0.35">
      <c r="W141" s="11"/>
      <c r="X141" s="11"/>
      <c r="Y141" s="11"/>
      <c r="Z141" s="64"/>
      <c r="AA141" s="11"/>
      <c r="AB141" s="57" t="str">
        <f t="shared" si="45"/>
        <v/>
      </c>
      <c r="AC141" s="57" t="str">
        <f t="shared" si="46"/>
        <v/>
      </c>
      <c r="AD141" s="57" t="str">
        <f t="shared" si="47"/>
        <v/>
      </c>
      <c r="AE141" s="60" t="str">
        <f t="shared" si="48"/>
        <v/>
      </c>
      <c r="AF141" s="61" t="str">
        <f t="shared" si="49"/>
        <v/>
      </c>
      <c r="AG141" s="48">
        <f t="shared" si="50"/>
        <v>1</v>
      </c>
      <c r="AI141" s="11">
        <v>2023</v>
      </c>
      <c r="AJ141" s="11">
        <v>7</v>
      </c>
      <c r="AK141" s="11">
        <v>3861</v>
      </c>
      <c r="AL141" s="63">
        <v>-17731.23</v>
      </c>
      <c r="AM141" s="46" t="str">
        <f t="shared" si="51"/>
        <v>Rabatt losji 0%</v>
      </c>
      <c r="AN141" s="46" t="str">
        <f t="shared" si="52"/>
        <v>Losji</v>
      </c>
      <c r="AO141" s="46" t="str">
        <f t="shared" si="53"/>
        <v>Inntekter</v>
      </c>
      <c r="AP141" s="46" t="str">
        <f t="shared" si="54"/>
        <v>Inntekt</v>
      </c>
      <c r="AQ141" s="46">
        <f t="shared" si="55"/>
        <v>1</v>
      </c>
      <c r="AR141" s="46">
        <f t="shared" si="56"/>
        <v>17731.23</v>
      </c>
      <c r="AS141" s="48">
        <f t="shared" si="57"/>
        <v>1</v>
      </c>
      <c r="AT141" s="46">
        <f t="shared" si="61"/>
        <v>17731.23</v>
      </c>
      <c r="AU141" s="46">
        <f t="shared" si="58"/>
        <v>3431</v>
      </c>
      <c r="AV141" s="46">
        <f t="shared" si="59"/>
        <v>1813.0340000000001</v>
      </c>
      <c r="AW141" s="46">
        <f t="shared" si="62"/>
        <v>1</v>
      </c>
      <c r="AX141" s="47">
        <f t="shared" si="60"/>
        <v>17731.23</v>
      </c>
      <c r="AY141" s="47">
        <f t="shared" si="63"/>
        <v>17731.23</v>
      </c>
    </row>
    <row r="142" spans="23:51" x14ac:dyDescent="0.35">
      <c r="W142" s="11"/>
      <c r="X142" s="11"/>
      <c r="Y142" s="11"/>
      <c r="Z142" s="64"/>
      <c r="AA142" s="11"/>
      <c r="AB142" s="57" t="str">
        <f t="shared" si="45"/>
        <v/>
      </c>
      <c r="AC142" s="57" t="str">
        <f t="shared" si="46"/>
        <v/>
      </c>
      <c r="AD142" s="57" t="str">
        <f t="shared" si="47"/>
        <v/>
      </c>
      <c r="AE142" s="60" t="str">
        <f t="shared" si="48"/>
        <v/>
      </c>
      <c r="AF142" s="61" t="str">
        <f t="shared" si="49"/>
        <v/>
      </c>
      <c r="AG142" s="48">
        <f t="shared" si="50"/>
        <v>1</v>
      </c>
      <c r="AI142" s="11">
        <v>2023</v>
      </c>
      <c r="AJ142" s="11">
        <v>8</v>
      </c>
      <c r="AK142" s="11">
        <v>3861</v>
      </c>
      <c r="AL142" s="63">
        <v>-18041.96</v>
      </c>
      <c r="AM142" s="46" t="str">
        <f t="shared" si="51"/>
        <v>Rabatt losji 0%</v>
      </c>
      <c r="AN142" s="46" t="str">
        <f t="shared" si="52"/>
        <v>Losji</v>
      </c>
      <c r="AO142" s="46" t="str">
        <f t="shared" si="53"/>
        <v>Inntekter</v>
      </c>
      <c r="AP142" s="46" t="str">
        <f t="shared" si="54"/>
        <v>Inntekt</v>
      </c>
      <c r="AQ142" s="46">
        <f t="shared" si="55"/>
        <v>1</v>
      </c>
      <c r="AR142" s="46">
        <f t="shared" si="56"/>
        <v>18041.96</v>
      </c>
      <c r="AS142" s="48">
        <f t="shared" si="57"/>
        <v>1</v>
      </c>
      <c r="AT142" s="46">
        <f t="shared" si="61"/>
        <v>18041.96</v>
      </c>
      <c r="AU142" s="46">
        <f t="shared" si="58"/>
        <v>4323</v>
      </c>
      <c r="AV142" s="46">
        <f t="shared" si="59"/>
        <v>1943.6659999999999</v>
      </c>
      <c r="AW142" s="46">
        <f t="shared" si="62"/>
        <v>1</v>
      </c>
      <c r="AX142" s="47">
        <f t="shared" si="60"/>
        <v>18041.96</v>
      </c>
      <c r="AY142" s="47">
        <f t="shared" si="63"/>
        <v>18041.96</v>
      </c>
    </row>
    <row r="143" spans="23:51" x14ac:dyDescent="0.35">
      <c r="W143" s="11"/>
      <c r="X143" s="11"/>
      <c r="Y143" s="11"/>
      <c r="Z143" s="64"/>
      <c r="AA143" s="11"/>
      <c r="AB143" s="57" t="str">
        <f t="shared" si="45"/>
        <v/>
      </c>
      <c r="AC143" s="57" t="str">
        <f t="shared" si="46"/>
        <v/>
      </c>
      <c r="AD143" s="57" t="str">
        <f t="shared" si="47"/>
        <v/>
      </c>
      <c r="AE143" s="60" t="str">
        <f t="shared" si="48"/>
        <v/>
      </c>
      <c r="AF143" s="61" t="str">
        <f t="shared" si="49"/>
        <v/>
      </c>
      <c r="AG143" s="48">
        <f t="shared" si="50"/>
        <v>1</v>
      </c>
      <c r="AI143" s="11">
        <v>2023</v>
      </c>
      <c r="AJ143" s="11">
        <v>9</v>
      </c>
      <c r="AK143" s="11">
        <v>3861</v>
      </c>
      <c r="AL143" s="63">
        <v>-17568.27</v>
      </c>
      <c r="AM143" s="46" t="str">
        <f t="shared" si="51"/>
        <v>Rabatt losji 0%</v>
      </c>
      <c r="AN143" s="46" t="str">
        <f t="shared" si="52"/>
        <v>Losji</v>
      </c>
      <c r="AO143" s="46" t="str">
        <f t="shared" si="53"/>
        <v>Inntekter</v>
      </c>
      <c r="AP143" s="46" t="str">
        <f t="shared" si="54"/>
        <v>Inntekt</v>
      </c>
      <c r="AQ143" s="46">
        <f t="shared" si="55"/>
        <v>1</v>
      </c>
      <c r="AR143" s="46">
        <f t="shared" si="56"/>
        <v>17568.27</v>
      </c>
      <c r="AS143" s="48">
        <f t="shared" si="57"/>
        <v>1</v>
      </c>
      <c r="AT143" s="46">
        <f t="shared" si="61"/>
        <v>17568.27</v>
      </c>
      <c r="AU143" s="46">
        <f t="shared" si="58"/>
        <v>3531</v>
      </c>
      <c r="AV143" s="46">
        <f t="shared" si="59"/>
        <v>1846.634</v>
      </c>
      <c r="AW143" s="46">
        <f t="shared" si="62"/>
        <v>1</v>
      </c>
      <c r="AX143" s="47">
        <f t="shared" si="60"/>
        <v>17568.27</v>
      </c>
      <c r="AY143" s="47">
        <f t="shared" si="63"/>
        <v>17568.27</v>
      </c>
    </row>
    <row r="144" spans="23:51" x14ac:dyDescent="0.35">
      <c r="W144" s="11"/>
      <c r="X144" s="11"/>
      <c r="Y144" s="11"/>
      <c r="Z144" s="64"/>
      <c r="AA144" s="11"/>
      <c r="AB144" s="57" t="str">
        <f t="shared" si="45"/>
        <v/>
      </c>
      <c r="AC144" s="57" t="str">
        <f t="shared" si="46"/>
        <v/>
      </c>
      <c r="AD144" s="57" t="str">
        <f t="shared" si="47"/>
        <v/>
      </c>
      <c r="AE144" s="60" t="str">
        <f t="shared" si="48"/>
        <v/>
      </c>
      <c r="AF144" s="61" t="str">
        <f t="shared" si="49"/>
        <v/>
      </c>
      <c r="AG144" s="48">
        <f t="shared" si="50"/>
        <v>1</v>
      </c>
      <c r="AI144" s="11">
        <v>2023</v>
      </c>
      <c r="AJ144" s="11">
        <v>10</v>
      </c>
      <c r="AK144" s="11">
        <v>3861</v>
      </c>
      <c r="AL144" s="63">
        <v>-17433.79</v>
      </c>
      <c r="AM144" s="46" t="str">
        <f t="shared" si="51"/>
        <v>Rabatt losji 0%</v>
      </c>
      <c r="AN144" s="46" t="str">
        <f t="shared" si="52"/>
        <v>Losji</v>
      </c>
      <c r="AO144" s="46" t="str">
        <f t="shared" si="53"/>
        <v>Inntekter</v>
      </c>
      <c r="AP144" s="46" t="str">
        <f t="shared" si="54"/>
        <v>Inntekt</v>
      </c>
      <c r="AQ144" s="46">
        <f t="shared" si="55"/>
        <v>1</v>
      </c>
      <c r="AR144" s="46">
        <f t="shared" si="56"/>
        <v>17433.79</v>
      </c>
      <c r="AS144" s="48">
        <f t="shared" si="57"/>
        <v>1</v>
      </c>
      <c r="AT144" s="46">
        <f t="shared" si="61"/>
        <v>17433.79</v>
      </c>
      <c r="AU144" s="46">
        <f t="shared" si="58"/>
        <v>3338</v>
      </c>
      <c r="AV144" s="46">
        <f t="shared" si="59"/>
        <v>1851.3</v>
      </c>
      <c r="AW144" s="46">
        <f t="shared" si="62"/>
        <v>1</v>
      </c>
      <c r="AX144" s="47">
        <f t="shared" si="60"/>
        <v>17433.79</v>
      </c>
      <c r="AY144" s="47">
        <f t="shared" si="63"/>
        <v>17433.79</v>
      </c>
    </row>
    <row r="145" spans="23:51" x14ac:dyDescent="0.35">
      <c r="W145" s="11"/>
      <c r="X145" s="11"/>
      <c r="Y145" s="11"/>
      <c r="Z145" s="64"/>
      <c r="AA145" s="11"/>
      <c r="AB145" s="57" t="str">
        <f t="shared" si="45"/>
        <v/>
      </c>
      <c r="AC145" s="57" t="str">
        <f t="shared" si="46"/>
        <v/>
      </c>
      <c r="AD145" s="57" t="str">
        <f t="shared" si="47"/>
        <v/>
      </c>
      <c r="AE145" s="60" t="str">
        <f t="shared" si="48"/>
        <v/>
      </c>
      <c r="AF145" s="61" t="str">
        <f t="shared" si="49"/>
        <v/>
      </c>
      <c r="AG145" s="48">
        <f t="shared" si="50"/>
        <v>1</v>
      </c>
      <c r="AI145" s="11">
        <v>2023</v>
      </c>
      <c r="AJ145" s="11">
        <v>11</v>
      </c>
      <c r="AK145" s="11">
        <v>3861</v>
      </c>
      <c r="AL145" s="63">
        <v>-15945.57</v>
      </c>
      <c r="AM145" s="46" t="str">
        <f t="shared" si="51"/>
        <v>Rabatt losji 0%</v>
      </c>
      <c r="AN145" s="46" t="str">
        <f t="shared" si="52"/>
        <v>Losji</v>
      </c>
      <c r="AO145" s="46" t="str">
        <f t="shared" si="53"/>
        <v>Inntekter</v>
      </c>
      <c r="AP145" s="46" t="str">
        <f t="shared" si="54"/>
        <v>Inntekt</v>
      </c>
      <c r="AQ145" s="46">
        <f t="shared" si="55"/>
        <v>1</v>
      </c>
      <c r="AR145" s="46">
        <f t="shared" si="56"/>
        <v>15945.57</v>
      </c>
      <c r="AS145" s="48">
        <f t="shared" si="57"/>
        <v>1</v>
      </c>
      <c r="AT145" s="46">
        <f t="shared" si="61"/>
        <v>15945.57</v>
      </c>
      <c r="AU145" s="46">
        <f t="shared" si="58"/>
        <v>3267</v>
      </c>
      <c r="AV145" s="46">
        <f t="shared" si="59"/>
        <v>1752.55</v>
      </c>
      <c r="AW145" s="46">
        <f t="shared" si="62"/>
        <v>1</v>
      </c>
      <c r="AX145" s="47">
        <f t="shared" si="60"/>
        <v>15945.57</v>
      </c>
      <c r="AY145" s="47">
        <f t="shared" si="63"/>
        <v>15945.57</v>
      </c>
    </row>
    <row r="146" spans="23:51" x14ac:dyDescent="0.35">
      <c r="W146" s="11"/>
      <c r="X146" s="11"/>
      <c r="Y146" s="11"/>
      <c r="Z146" s="64"/>
      <c r="AA146" s="11"/>
      <c r="AB146" s="57" t="str">
        <f t="shared" si="45"/>
        <v/>
      </c>
      <c r="AC146" s="57" t="str">
        <f t="shared" si="46"/>
        <v/>
      </c>
      <c r="AD146" s="57" t="str">
        <f t="shared" si="47"/>
        <v/>
      </c>
      <c r="AE146" s="60" t="str">
        <f t="shared" si="48"/>
        <v/>
      </c>
      <c r="AF146" s="61" t="str">
        <f t="shared" si="49"/>
        <v/>
      </c>
      <c r="AG146" s="48">
        <f t="shared" si="50"/>
        <v>1</v>
      </c>
      <c r="AI146" s="11">
        <v>2023</v>
      </c>
      <c r="AJ146" s="11">
        <v>12</v>
      </c>
      <c r="AK146" s="11">
        <v>3861</v>
      </c>
      <c r="AL146" s="63">
        <v>-22160.74</v>
      </c>
      <c r="AM146" s="46" t="str">
        <f t="shared" si="51"/>
        <v>Rabatt losji 0%</v>
      </c>
      <c r="AN146" s="46" t="str">
        <f t="shared" si="52"/>
        <v>Losji</v>
      </c>
      <c r="AO146" s="46" t="str">
        <f t="shared" si="53"/>
        <v>Inntekter</v>
      </c>
      <c r="AP146" s="46" t="str">
        <f t="shared" si="54"/>
        <v>Inntekt</v>
      </c>
      <c r="AQ146" s="46">
        <f t="shared" si="55"/>
        <v>1</v>
      </c>
      <c r="AR146" s="46">
        <f t="shared" si="56"/>
        <v>22160.74</v>
      </c>
      <c r="AS146" s="48">
        <f t="shared" si="57"/>
        <v>1</v>
      </c>
      <c r="AT146" s="46">
        <f t="shared" si="61"/>
        <v>22160.74</v>
      </c>
      <c r="AU146" s="46">
        <f t="shared" si="58"/>
        <v>2003</v>
      </c>
      <c r="AV146" s="46">
        <f t="shared" si="59"/>
        <v>1365.15</v>
      </c>
      <c r="AW146" s="46">
        <f t="shared" si="62"/>
        <v>1</v>
      </c>
      <c r="AX146" s="47">
        <f t="shared" si="60"/>
        <v>22160.74</v>
      </c>
      <c r="AY146" s="47">
        <f t="shared" si="63"/>
        <v>22160.74</v>
      </c>
    </row>
    <row r="147" spans="23:51" x14ac:dyDescent="0.35">
      <c r="W147" s="11"/>
      <c r="X147" s="11"/>
      <c r="Y147" s="11"/>
      <c r="Z147" s="64"/>
      <c r="AA147" s="11"/>
      <c r="AB147" s="57" t="str">
        <f t="shared" si="45"/>
        <v/>
      </c>
      <c r="AC147" s="57" t="str">
        <f t="shared" si="46"/>
        <v/>
      </c>
      <c r="AD147" s="57" t="str">
        <f t="shared" si="47"/>
        <v/>
      </c>
      <c r="AE147" s="60" t="str">
        <f t="shared" si="48"/>
        <v/>
      </c>
      <c r="AF147" s="61" t="str">
        <f t="shared" si="49"/>
        <v/>
      </c>
      <c r="AG147" s="48">
        <f t="shared" si="50"/>
        <v>1</v>
      </c>
      <c r="AI147" s="11">
        <v>2023</v>
      </c>
      <c r="AJ147" s="11">
        <v>1</v>
      </c>
      <c r="AK147" s="11">
        <v>3900</v>
      </c>
      <c r="AL147" s="63">
        <v>0</v>
      </c>
      <c r="AM147" s="46" t="str">
        <f t="shared" si="51"/>
        <v>Fakturagebyr</v>
      </c>
      <c r="AN147" s="46" t="str">
        <f t="shared" si="52"/>
        <v>Salg annet</v>
      </c>
      <c r="AO147" s="46" t="str">
        <f t="shared" si="53"/>
        <v>Inntekter</v>
      </c>
      <c r="AP147" s="46" t="str">
        <f t="shared" si="54"/>
        <v>Inntekt</v>
      </c>
      <c r="AQ147" s="46">
        <f t="shared" si="55"/>
        <v>3</v>
      </c>
      <c r="AR147" s="46">
        <f t="shared" si="56"/>
        <v>0</v>
      </c>
      <c r="AS147" s="48">
        <f t="shared" si="57"/>
        <v>1</v>
      </c>
      <c r="AT147" s="46">
        <f t="shared" si="61"/>
        <v>0</v>
      </c>
      <c r="AU147" s="46">
        <f t="shared" si="58"/>
        <v>2803</v>
      </c>
      <c r="AV147" s="46">
        <f t="shared" si="59"/>
        <v>1698.7</v>
      </c>
      <c r="AW147" s="46">
        <f t="shared" si="62"/>
        <v>1</v>
      </c>
      <c r="AX147" s="47">
        <f t="shared" si="60"/>
        <v>0</v>
      </c>
      <c r="AY147" s="47">
        <f t="shared" si="63"/>
        <v>0</v>
      </c>
    </row>
    <row r="148" spans="23:51" x14ac:dyDescent="0.35">
      <c r="W148" s="11"/>
      <c r="X148" s="11"/>
      <c r="Y148" s="11"/>
      <c r="Z148" s="64"/>
      <c r="AA148" s="11"/>
      <c r="AB148" s="57" t="str">
        <f t="shared" si="45"/>
        <v/>
      </c>
      <c r="AC148" s="57" t="str">
        <f t="shared" si="46"/>
        <v/>
      </c>
      <c r="AD148" s="57" t="str">
        <f t="shared" si="47"/>
        <v/>
      </c>
      <c r="AE148" s="60" t="str">
        <f t="shared" si="48"/>
        <v/>
      </c>
      <c r="AF148" s="61" t="str">
        <f t="shared" si="49"/>
        <v/>
      </c>
      <c r="AG148" s="48">
        <f t="shared" si="50"/>
        <v>1</v>
      </c>
      <c r="AI148" s="11">
        <v>2023</v>
      </c>
      <c r="AJ148" s="11">
        <v>2</v>
      </c>
      <c r="AK148" s="11">
        <v>3900</v>
      </c>
      <c r="AL148" s="63">
        <v>0</v>
      </c>
      <c r="AM148" s="46" t="str">
        <f t="shared" si="51"/>
        <v>Fakturagebyr</v>
      </c>
      <c r="AN148" s="46" t="str">
        <f t="shared" si="52"/>
        <v>Salg annet</v>
      </c>
      <c r="AO148" s="46" t="str">
        <f t="shared" si="53"/>
        <v>Inntekter</v>
      </c>
      <c r="AP148" s="46" t="str">
        <f t="shared" si="54"/>
        <v>Inntekt</v>
      </c>
      <c r="AQ148" s="46">
        <f t="shared" si="55"/>
        <v>3</v>
      </c>
      <c r="AR148" s="46">
        <f t="shared" si="56"/>
        <v>0</v>
      </c>
      <c r="AS148" s="48">
        <f t="shared" si="57"/>
        <v>1</v>
      </c>
      <c r="AT148" s="46">
        <f t="shared" si="61"/>
        <v>0</v>
      </c>
      <c r="AU148" s="46">
        <f t="shared" si="58"/>
        <v>2750</v>
      </c>
      <c r="AV148" s="46">
        <f t="shared" si="59"/>
        <v>1620.817</v>
      </c>
      <c r="AW148" s="46">
        <f t="shared" si="62"/>
        <v>1</v>
      </c>
      <c r="AX148" s="47">
        <f t="shared" si="60"/>
        <v>0</v>
      </c>
      <c r="AY148" s="47">
        <f t="shared" si="63"/>
        <v>0</v>
      </c>
    </row>
    <row r="149" spans="23:51" x14ac:dyDescent="0.35">
      <c r="W149" s="11"/>
      <c r="X149" s="11"/>
      <c r="Y149" s="11"/>
      <c r="Z149" s="64"/>
      <c r="AA149" s="11"/>
      <c r="AB149" s="57" t="str">
        <f t="shared" si="45"/>
        <v/>
      </c>
      <c r="AC149" s="57" t="str">
        <f t="shared" si="46"/>
        <v/>
      </c>
      <c r="AD149" s="57" t="str">
        <f t="shared" si="47"/>
        <v/>
      </c>
      <c r="AE149" s="60" t="str">
        <f t="shared" si="48"/>
        <v/>
      </c>
      <c r="AF149" s="61" t="str">
        <f t="shared" si="49"/>
        <v/>
      </c>
      <c r="AG149" s="48">
        <f t="shared" si="50"/>
        <v>1</v>
      </c>
      <c r="AI149" s="11">
        <v>2023</v>
      </c>
      <c r="AJ149" s="11">
        <v>3</v>
      </c>
      <c r="AK149" s="11">
        <v>3900</v>
      </c>
      <c r="AL149" s="63">
        <v>0</v>
      </c>
      <c r="AM149" s="46" t="str">
        <f t="shared" si="51"/>
        <v>Fakturagebyr</v>
      </c>
      <c r="AN149" s="46" t="str">
        <f t="shared" si="52"/>
        <v>Salg annet</v>
      </c>
      <c r="AO149" s="46" t="str">
        <f t="shared" si="53"/>
        <v>Inntekter</v>
      </c>
      <c r="AP149" s="46" t="str">
        <f t="shared" si="54"/>
        <v>Inntekt</v>
      </c>
      <c r="AQ149" s="46">
        <f t="shared" si="55"/>
        <v>3</v>
      </c>
      <c r="AR149" s="46">
        <f t="shared" si="56"/>
        <v>0</v>
      </c>
      <c r="AS149" s="48">
        <f t="shared" si="57"/>
        <v>1</v>
      </c>
      <c r="AT149" s="46">
        <f t="shared" si="61"/>
        <v>0</v>
      </c>
      <c r="AU149" s="46">
        <f t="shared" si="58"/>
        <v>3043</v>
      </c>
      <c r="AV149" s="46">
        <f t="shared" si="59"/>
        <v>1839.2840000000001</v>
      </c>
      <c r="AW149" s="46">
        <f t="shared" si="62"/>
        <v>1</v>
      </c>
      <c r="AX149" s="47">
        <f t="shared" si="60"/>
        <v>0</v>
      </c>
      <c r="AY149" s="47">
        <f t="shared" si="63"/>
        <v>0</v>
      </c>
    </row>
    <row r="150" spans="23:51" x14ac:dyDescent="0.35">
      <c r="W150" s="11"/>
      <c r="X150" s="11"/>
      <c r="Y150" s="11"/>
      <c r="Z150" s="64"/>
      <c r="AA150" s="11"/>
      <c r="AB150" s="57" t="str">
        <f t="shared" si="45"/>
        <v/>
      </c>
      <c r="AC150" s="57" t="str">
        <f t="shared" si="46"/>
        <v/>
      </c>
      <c r="AD150" s="57" t="str">
        <f t="shared" si="47"/>
        <v/>
      </c>
      <c r="AE150" s="60" t="str">
        <f t="shared" si="48"/>
        <v/>
      </c>
      <c r="AF150" s="61" t="str">
        <f t="shared" si="49"/>
        <v/>
      </c>
      <c r="AG150" s="48">
        <f t="shared" si="50"/>
        <v>1</v>
      </c>
      <c r="AI150" s="11">
        <v>2023</v>
      </c>
      <c r="AJ150" s="11">
        <v>4</v>
      </c>
      <c r="AK150" s="11">
        <v>3900</v>
      </c>
      <c r="AL150" s="63">
        <v>0</v>
      </c>
      <c r="AM150" s="46" t="str">
        <f t="shared" si="51"/>
        <v>Fakturagebyr</v>
      </c>
      <c r="AN150" s="46" t="str">
        <f t="shared" si="52"/>
        <v>Salg annet</v>
      </c>
      <c r="AO150" s="46" t="str">
        <f t="shared" si="53"/>
        <v>Inntekter</v>
      </c>
      <c r="AP150" s="46" t="str">
        <f t="shared" si="54"/>
        <v>Inntekt</v>
      </c>
      <c r="AQ150" s="46">
        <f t="shared" si="55"/>
        <v>3</v>
      </c>
      <c r="AR150" s="46">
        <f t="shared" si="56"/>
        <v>0</v>
      </c>
      <c r="AS150" s="48">
        <f t="shared" si="57"/>
        <v>1</v>
      </c>
      <c r="AT150" s="46">
        <f t="shared" si="61"/>
        <v>0</v>
      </c>
      <c r="AU150" s="46">
        <f t="shared" si="58"/>
        <v>2916</v>
      </c>
      <c r="AV150" s="46">
        <f t="shared" si="59"/>
        <v>1763.2</v>
      </c>
      <c r="AW150" s="46">
        <f t="shared" si="62"/>
        <v>1</v>
      </c>
      <c r="AX150" s="47">
        <f t="shared" si="60"/>
        <v>0</v>
      </c>
      <c r="AY150" s="47">
        <f t="shared" si="63"/>
        <v>0</v>
      </c>
    </row>
    <row r="151" spans="23:51" x14ac:dyDescent="0.35">
      <c r="W151" s="11"/>
      <c r="X151" s="11"/>
      <c r="Y151" s="11"/>
      <c r="Z151" s="64"/>
      <c r="AA151" s="11"/>
      <c r="AB151" s="57" t="str">
        <f t="shared" si="45"/>
        <v/>
      </c>
      <c r="AC151" s="57" t="str">
        <f t="shared" si="46"/>
        <v/>
      </c>
      <c r="AD151" s="57" t="str">
        <f t="shared" si="47"/>
        <v/>
      </c>
      <c r="AE151" s="60" t="str">
        <f t="shared" si="48"/>
        <v/>
      </c>
      <c r="AF151" s="61" t="str">
        <f t="shared" si="49"/>
        <v/>
      </c>
      <c r="AG151" s="48">
        <f t="shared" si="50"/>
        <v>1</v>
      </c>
      <c r="AI151" s="11">
        <v>2023</v>
      </c>
      <c r="AJ151" s="11">
        <v>5</v>
      </c>
      <c r="AK151" s="11">
        <v>3900</v>
      </c>
      <c r="AL151" s="63">
        <v>0</v>
      </c>
      <c r="AM151" s="46" t="str">
        <f t="shared" si="51"/>
        <v>Fakturagebyr</v>
      </c>
      <c r="AN151" s="46" t="str">
        <f t="shared" si="52"/>
        <v>Salg annet</v>
      </c>
      <c r="AO151" s="46" t="str">
        <f t="shared" si="53"/>
        <v>Inntekter</v>
      </c>
      <c r="AP151" s="46" t="str">
        <f t="shared" si="54"/>
        <v>Inntekt</v>
      </c>
      <c r="AQ151" s="46">
        <f t="shared" si="55"/>
        <v>3</v>
      </c>
      <c r="AR151" s="46">
        <f t="shared" si="56"/>
        <v>0</v>
      </c>
      <c r="AS151" s="48">
        <f t="shared" si="57"/>
        <v>1</v>
      </c>
      <c r="AT151" s="46">
        <f t="shared" si="61"/>
        <v>0</v>
      </c>
      <c r="AU151" s="46">
        <f t="shared" si="58"/>
        <v>3578</v>
      </c>
      <c r="AV151" s="46">
        <f t="shared" si="59"/>
        <v>1816.85</v>
      </c>
      <c r="AW151" s="46">
        <f t="shared" si="62"/>
        <v>1</v>
      </c>
      <c r="AX151" s="47">
        <f t="shared" si="60"/>
        <v>0</v>
      </c>
      <c r="AY151" s="47">
        <f t="shared" si="63"/>
        <v>0</v>
      </c>
    </row>
    <row r="152" spans="23:51" x14ac:dyDescent="0.35">
      <c r="W152" s="11"/>
      <c r="X152" s="11"/>
      <c r="Y152" s="11"/>
      <c r="Z152" s="64"/>
      <c r="AA152" s="11"/>
      <c r="AB152" s="57" t="str">
        <f t="shared" si="45"/>
        <v/>
      </c>
      <c r="AC152" s="57" t="str">
        <f t="shared" si="46"/>
        <v/>
      </c>
      <c r="AD152" s="57" t="str">
        <f t="shared" si="47"/>
        <v/>
      </c>
      <c r="AE152" s="60" t="str">
        <f t="shared" si="48"/>
        <v/>
      </c>
      <c r="AF152" s="61" t="str">
        <f t="shared" si="49"/>
        <v/>
      </c>
      <c r="AG152" s="48">
        <f t="shared" si="50"/>
        <v>1</v>
      </c>
      <c r="AI152" s="11">
        <v>2023</v>
      </c>
      <c r="AJ152" s="11">
        <v>6</v>
      </c>
      <c r="AK152" s="11">
        <v>3900</v>
      </c>
      <c r="AL152" s="63">
        <v>0</v>
      </c>
      <c r="AM152" s="46" t="str">
        <f t="shared" si="51"/>
        <v>Fakturagebyr</v>
      </c>
      <c r="AN152" s="46" t="str">
        <f t="shared" si="52"/>
        <v>Salg annet</v>
      </c>
      <c r="AO152" s="46" t="str">
        <f t="shared" si="53"/>
        <v>Inntekter</v>
      </c>
      <c r="AP152" s="46" t="str">
        <f t="shared" si="54"/>
        <v>Inntekt</v>
      </c>
      <c r="AQ152" s="46">
        <f t="shared" si="55"/>
        <v>3</v>
      </c>
      <c r="AR152" s="46">
        <f t="shared" si="56"/>
        <v>0</v>
      </c>
      <c r="AS152" s="48">
        <f t="shared" si="57"/>
        <v>1</v>
      </c>
      <c r="AT152" s="46">
        <f t="shared" si="61"/>
        <v>0</v>
      </c>
      <c r="AU152" s="46">
        <f t="shared" si="58"/>
        <v>3708</v>
      </c>
      <c r="AV152" s="46">
        <f t="shared" si="59"/>
        <v>1858.8330000000001</v>
      </c>
      <c r="AW152" s="46">
        <f t="shared" si="62"/>
        <v>1</v>
      </c>
      <c r="AX152" s="47">
        <f t="shared" si="60"/>
        <v>0</v>
      </c>
      <c r="AY152" s="47">
        <f t="shared" si="63"/>
        <v>0</v>
      </c>
    </row>
    <row r="153" spans="23:51" x14ac:dyDescent="0.35">
      <c r="W153" s="11"/>
      <c r="X153" s="11"/>
      <c r="Y153" s="11"/>
      <c r="Z153" s="64"/>
      <c r="AA153" s="11"/>
      <c r="AB153" s="57" t="str">
        <f t="shared" si="45"/>
        <v/>
      </c>
      <c r="AC153" s="57" t="str">
        <f t="shared" si="46"/>
        <v/>
      </c>
      <c r="AD153" s="57" t="str">
        <f t="shared" si="47"/>
        <v/>
      </c>
      <c r="AE153" s="60" t="str">
        <f t="shared" si="48"/>
        <v/>
      </c>
      <c r="AF153" s="61" t="str">
        <f t="shared" si="49"/>
        <v/>
      </c>
      <c r="AG153" s="48">
        <f t="shared" si="50"/>
        <v>1</v>
      </c>
      <c r="AI153" s="11">
        <v>2023</v>
      </c>
      <c r="AJ153" s="11">
        <v>7</v>
      </c>
      <c r="AK153" s="11">
        <v>3900</v>
      </c>
      <c r="AL153" s="63">
        <v>0</v>
      </c>
      <c r="AM153" s="46" t="str">
        <f t="shared" si="51"/>
        <v>Fakturagebyr</v>
      </c>
      <c r="AN153" s="46" t="str">
        <f t="shared" si="52"/>
        <v>Salg annet</v>
      </c>
      <c r="AO153" s="46" t="str">
        <f t="shared" si="53"/>
        <v>Inntekter</v>
      </c>
      <c r="AP153" s="46" t="str">
        <f t="shared" si="54"/>
        <v>Inntekt</v>
      </c>
      <c r="AQ153" s="46">
        <f t="shared" si="55"/>
        <v>3</v>
      </c>
      <c r="AR153" s="46">
        <f t="shared" si="56"/>
        <v>0</v>
      </c>
      <c r="AS153" s="48">
        <f t="shared" si="57"/>
        <v>1</v>
      </c>
      <c r="AT153" s="46">
        <f t="shared" si="61"/>
        <v>0</v>
      </c>
      <c r="AU153" s="46">
        <f t="shared" si="58"/>
        <v>3431</v>
      </c>
      <c r="AV153" s="46">
        <f t="shared" si="59"/>
        <v>1813.0340000000001</v>
      </c>
      <c r="AW153" s="46">
        <f t="shared" si="62"/>
        <v>1</v>
      </c>
      <c r="AX153" s="47">
        <f t="shared" si="60"/>
        <v>0</v>
      </c>
      <c r="AY153" s="47">
        <f t="shared" si="63"/>
        <v>0</v>
      </c>
    </row>
    <row r="154" spans="23:51" x14ac:dyDescent="0.35">
      <c r="W154" s="11"/>
      <c r="X154" s="11"/>
      <c r="Y154" s="11"/>
      <c r="Z154" s="64"/>
      <c r="AA154" s="11"/>
      <c r="AB154" s="57" t="str">
        <f t="shared" si="45"/>
        <v/>
      </c>
      <c r="AC154" s="57" t="str">
        <f t="shared" si="46"/>
        <v/>
      </c>
      <c r="AD154" s="57" t="str">
        <f t="shared" si="47"/>
        <v/>
      </c>
      <c r="AE154" s="60" t="str">
        <f t="shared" si="48"/>
        <v/>
      </c>
      <c r="AF154" s="61" t="str">
        <f t="shared" si="49"/>
        <v/>
      </c>
      <c r="AG154" s="48">
        <f t="shared" si="50"/>
        <v>1</v>
      </c>
      <c r="AI154" s="11">
        <v>2023</v>
      </c>
      <c r="AJ154" s="11">
        <v>8</v>
      </c>
      <c r="AK154" s="11">
        <v>3900</v>
      </c>
      <c r="AL154" s="63">
        <v>0</v>
      </c>
      <c r="AM154" s="46" t="str">
        <f t="shared" si="51"/>
        <v>Fakturagebyr</v>
      </c>
      <c r="AN154" s="46" t="str">
        <f t="shared" si="52"/>
        <v>Salg annet</v>
      </c>
      <c r="AO154" s="46" t="str">
        <f t="shared" si="53"/>
        <v>Inntekter</v>
      </c>
      <c r="AP154" s="46" t="str">
        <f t="shared" si="54"/>
        <v>Inntekt</v>
      </c>
      <c r="AQ154" s="46">
        <f t="shared" si="55"/>
        <v>3</v>
      </c>
      <c r="AR154" s="46">
        <f t="shared" si="56"/>
        <v>0</v>
      </c>
      <c r="AS154" s="48">
        <f t="shared" si="57"/>
        <v>1</v>
      </c>
      <c r="AT154" s="46">
        <f t="shared" si="61"/>
        <v>0</v>
      </c>
      <c r="AU154" s="46">
        <f t="shared" si="58"/>
        <v>4323</v>
      </c>
      <c r="AV154" s="46">
        <f t="shared" si="59"/>
        <v>1943.6659999999999</v>
      </c>
      <c r="AW154" s="46">
        <f t="shared" si="62"/>
        <v>1</v>
      </c>
      <c r="AX154" s="47">
        <f t="shared" si="60"/>
        <v>0</v>
      </c>
      <c r="AY154" s="47">
        <f t="shared" si="63"/>
        <v>0</v>
      </c>
    </row>
    <row r="155" spans="23:51" x14ac:dyDescent="0.35">
      <c r="W155" s="11"/>
      <c r="X155" s="11"/>
      <c r="Y155" s="11"/>
      <c r="Z155" s="64"/>
      <c r="AA155" s="11"/>
      <c r="AB155" s="57" t="str">
        <f t="shared" si="45"/>
        <v/>
      </c>
      <c r="AC155" s="57" t="str">
        <f t="shared" si="46"/>
        <v/>
      </c>
      <c r="AD155" s="57" t="str">
        <f t="shared" si="47"/>
        <v/>
      </c>
      <c r="AE155" s="60" t="str">
        <f t="shared" si="48"/>
        <v/>
      </c>
      <c r="AF155" s="61" t="str">
        <f t="shared" si="49"/>
        <v/>
      </c>
      <c r="AG155" s="48">
        <f t="shared" si="50"/>
        <v>1</v>
      </c>
      <c r="AI155" s="11">
        <v>2023</v>
      </c>
      <c r="AJ155" s="11">
        <v>9</v>
      </c>
      <c r="AK155" s="11">
        <v>3900</v>
      </c>
      <c r="AL155" s="63">
        <v>0</v>
      </c>
      <c r="AM155" s="46" t="str">
        <f t="shared" si="51"/>
        <v>Fakturagebyr</v>
      </c>
      <c r="AN155" s="46" t="str">
        <f t="shared" si="52"/>
        <v>Salg annet</v>
      </c>
      <c r="AO155" s="46" t="str">
        <f t="shared" si="53"/>
        <v>Inntekter</v>
      </c>
      <c r="AP155" s="46" t="str">
        <f t="shared" si="54"/>
        <v>Inntekt</v>
      </c>
      <c r="AQ155" s="46">
        <f t="shared" si="55"/>
        <v>3</v>
      </c>
      <c r="AR155" s="46">
        <f t="shared" si="56"/>
        <v>0</v>
      </c>
      <c r="AS155" s="48">
        <f t="shared" si="57"/>
        <v>1</v>
      </c>
      <c r="AT155" s="46">
        <f t="shared" si="61"/>
        <v>0</v>
      </c>
      <c r="AU155" s="46">
        <f t="shared" si="58"/>
        <v>3531</v>
      </c>
      <c r="AV155" s="46">
        <f t="shared" si="59"/>
        <v>1846.634</v>
      </c>
      <c r="AW155" s="46">
        <f t="shared" si="62"/>
        <v>1</v>
      </c>
      <c r="AX155" s="47">
        <f t="shared" si="60"/>
        <v>0</v>
      </c>
      <c r="AY155" s="47">
        <f t="shared" si="63"/>
        <v>0</v>
      </c>
    </row>
    <row r="156" spans="23:51" x14ac:dyDescent="0.35">
      <c r="W156" s="11"/>
      <c r="X156" s="11"/>
      <c r="Y156" s="11"/>
      <c r="Z156" s="64"/>
      <c r="AA156" s="11"/>
      <c r="AB156" s="57" t="str">
        <f t="shared" si="45"/>
        <v/>
      </c>
      <c r="AC156" s="57" t="str">
        <f t="shared" si="46"/>
        <v/>
      </c>
      <c r="AD156" s="57" t="str">
        <f t="shared" si="47"/>
        <v/>
      </c>
      <c r="AE156" s="60" t="str">
        <f t="shared" si="48"/>
        <v/>
      </c>
      <c r="AF156" s="61" t="str">
        <f t="shared" si="49"/>
        <v/>
      </c>
      <c r="AG156" s="48">
        <f t="shared" si="50"/>
        <v>1</v>
      </c>
      <c r="AI156" s="11">
        <v>2023</v>
      </c>
      <c r="AJ156" s="11">
        <v>10</v>
      </c>
      <c r="AK156" s="11">
        <v>3900</v>
      </c>
      <c r="AL156" s="63">
        <v>0</v>
      </c>
      <c r="AM156" s="46" t="str">
        <f t="shared" si="51"/>
        <v>Fakturagebyr</v>
      </c>
      <c r="AN156" s="46" t="str">
        <f t="shared" si="52"/>
        <v>Salg annet</v>
      </c>
      <c r="AO156" s="46" t="str">
        <f t="shared" si="53"/>
        <v>Inntekter</v>
      </c>
      <c r="AP156" s="46" t="str">
        <f t="shared" si="54"/>
        <v>Inntekt</v>
      </c>
      <c r="AQ156" s="46">
        <f t="shared" si="55"/>
        <v>3</v>
      </c>
      <c r="AR156" s="46">
        <f t="shared" si="56"/>
        <v>0</v>
      </c>
      <c r="AS156" s="48">
        <f t="shared" si="57"/>
        <v>1</v>
      </c>
      <c r="AT156" s="46">
        <f t="shared" si="61"/>
        <v>0</v>
      </c>
      <c r="AU156" s="46">
        <f t="shared" si="58"/>
        <v>3338</v>
      </c>
      <c r="AV156" s="46">
        <f t="shared" si="59"/>
        <v>1851.3</v>
      </c>
      <c r="AW156" s="46">
        <f t="shared" si="62"/>
        <v>1</v>
      </c>
      <c r="AX156" s="47">
        <f t="shared" si="60"/>
        <v>0</v>
      </c>
      <c r="AY156" s="47">
        <f t="shared" si="63"/>
        <v>0</v>
      </c>
    </row>
    <row r="157" spans="23:51" x14ac:dyDescent="0.35">
      <c r="W157" s="11"/>
      <c r="X157" s="11"/>
      <c r="Y157" s="11"/>
      <c r="Z157" s="64"/>
      <c r="AA157" s="11"/>
      <c r="AB157" s="57" t="str">
        <f t="shared" si="45"/>
        <v/>
      </c>
      <c r="AC157" s="57" t="str">
        <f t="shared" si="46"/>
        <v/>
      </c>
      <c r="AD157" s="57" t="str">
        <f t="shared" si="47"/>
        <v/>
      </c>
      <c r="AE157" s="60" t="str">
        <f t="shared" si="48"/>
        <v/>
      </c>
      <c r="AF157" s="61" t="str">
        <f t="shared" si="49"/>
        <v/>
      </c>
      <c r="AG157" s="48">
        <f t="shared" si="50"/>
        <v>1</v>
      </c>
      <c r="AI157" s="11">
        <v>2023</v>
      </c>
      <c r="AJ157" s="11">
        <v>11</v>
      </c>
      <c r="AK157" s="11">
        <v>3900</v>
      </c>
      <c r="AL157" s="63">
        <v>0</v>
      </c>
      <c r="AM157" s="46" t="str">
        <f t="shared" si="51"/>
        <v>Fakturagebyr</v>
      </c>
      <c r="AN157" s="46" t="str">
        <f t="shared" si="52"/>
        <v>Salg annet</v>
      </c>
      <c r="AO157" s="46" t="str">
        <f t="shared" si="53"/>
        <v>Inntekter</v>
      </c>
      <c r="AP157" s="46" t="str">
        <f t="shared" si="54"/>
        <v>Inntekt</v>
      </c>
      <c r="AQ157" s="46">
        <f t="shared" si="55"/>
        <v>3</v>
      </c>
      <c r="AR157" s="46">
        <f t="shared" si="56"/>
        <v>0</v>
      </c>
      <c r="AS157" s="48">
        <f t="shared" si="57"/>
        <v>1</v>
      </c>
      <c r="AT157" s="46">
        <f t="shared" si="61"/>
        <v>0</v>
      </c>
      <c r="AU157" s="46">
        <f t="shared" si="58"/>
        <v>3267</v>
      </c>
      <c r="AV157" s="46">
        <f t="shared" si="59"/>
        <v>1752.55</v>
      </c>
      <c r="AW157" s="46">
        <f t="shared" si="62"/>
        <v>1</v>
      </c>
      <c r="AX157" s="47">
        <f t="shared" si="60"/>
        <v>0</v>
      </c>
      <c r="AY157" s="47">
        <f t="shared" si="63"/>
        <v>0</v>
      </c>
    </row>
    <row r="158" spans="23:51" x14ac:dyDescent="0.35">
      <c r="W158" s="11"/>
      <c r="X158" s="11"/>
      <c r="Y158" s="11"/>
      <c r="Z158" s="64"/>
      <c r="AA158" s="11"/>
      <c r="AB158" s="57" t="str">
        <f t="shared" si="45"/>
        <v/>
      </c>
      <c r="AC158" s="57" t="str">
        <f t="shared" si="46"/>
        <v/>
      </c>
      <c r="AD158" s="57" t="str">
        <f t="shared" si="47"/>
        <v/>
      </c>
      <c r="AE158" s="60" t="str">
        <f t="shared" si="48"/>
        <v/>
      </c>
      <c r="AF158" s="61" t="str">
        <f t="shared" si="49"/>
        <v/>
      </c>
      <c r="AG158" s="48">
        <f t="shared" si="50"/>
        <v>1</v>
      </c>
      <c r="AI158" s="11">
        <v>2023</v>
      </c>
      <c r="AJ158" s="11">
        <v>12</v>
      </c>
      <c r="AK158" s="11">
        <v>3900</v>
      </c>
      <c r="AL158" s="63">
        <v>0</v>
      </c>
      <c r="AM158" s="46" t="str">
        <f t="shared" si="51"/>
        <v>Fakturagebyr</v>
      </c>
      <c r="AN158" s="46" t="str">
        <f t="shared" si="52"/>
        <v>Salg annet</v>
      </c>
      <c r="AO158" s="46" t="str">
        <f t="shared" si="53"/>
        <v>Inntekter</v>
      </c>
      <c r="AP158" s="46" t="str">
        <f t="shared" si="54"/>
        <v>Inntekt</v>
      </c>
      <c r="AQ158" s="46">
        <f t="shared" si="55"/>
        <v>3</v>
      </c>
      <c r="AR158" s="46">
        <f t="shared" si="56"/>
        <v>0</v>
      </c>
      <c r="AS158" s="48">
        <f t="shared" si="57"/>
        <v>1</v>
      </c>
      <c r="AT158" s="46">
        <f t="shared" si="61"/>
        <v>0</v>
      </c>
      <c r="AU158" s="46">
        <f t="shared" si="58"/>
        <v>2003</v>
      </c>
      <c r="AV158" s="46">
        <f t="shared" si="59"/>
        <v>1365.15</v>
      </c>
      <c r="AW158" s="46">
        <f t="shared" si="62"/>
        <v>1</v>
      </c>
      <c r="AX158" s="47">
        <f t="shared" si="60"/>
        <v>0</v>
      </c>
      <c r="AY158" s="47">
        <f t="shared" si="63"/>
        <v>0</v>
      </c>
    </row>
    <row r="159" spans="23:51" x14ac:dyDescent="0.35">
      <c r="W159" s="11"/>
      <c r="X159" s="11"/>
      <c r="Y159" s="11"/>
      <c r="Z159" s="64"/>
      <c r="AA159" s="11"/>
      <c r="AB159" s="57" t="str">
        <f t="shared" si="45"/>
        <v/>
      </c>
      <c r="AC159" s="57" t="str">
        <f t="shared" si="46"/>
        <v/>
      </c>
      <c r="AD159" s="57" t="str">
        <f t="shared" si="47"/>
        <v/>
      </c>
      <c r="AE159" s="60" t="str">
        <f t="shared" si="48"/>
        <v/>
      </c>
      <c r="AF159" s="61" t="str">
        <f t="shared" si="49"/>
        <v/>
      </c>
      <c r="AG159" s="48">
        <f t="shared" si="50"/>
        <v>1</v>
      </c>
      <c r="AI159" s="11">
        <v>2023</v>
      </c>
      <c r="AJ159" s="11">
        <v>1</v>
      </c>
      <c r="AK159" s="11">
        <v>3950</v>
      </c>
      <c r="AL159" s="63">
        <v>228740.38</v>
      </c>
      <c r="AM159" s="46" t="str">
        <f t="shared" si="51"/>
        <v>Provisjon Reisebyrå</v>
      </c>
      <c r="AN159" s="46" t="str">
        <f t="shared" si="52"/>
        <v>Provisjoner</v>
      </c>
      <c r="AO159" s="46" t="str">
        <f t="shared" si="53"/>
        <v>Provisjoner</v>
      </c>
      <c r="AP159" s="46" t="str">
        <f t="shared" si="54"/>
        <v>Kostnad</v>
      </c>
      <c r="AQ159" s="46">
        <f t="shared" si="55"/>
        <v>4</v>
      </c>
      <c r="AR159" s="46">
        <f t="shared" si="56"/>
        <v>228740.38</v>
      </c>
      <c r="AS159" s="48">
        <f t="shared" si="57"/>
        <v>0.7248625649754703</v>
      </c>
      <c r="AT159" s="46">
        <f t="shared" si="61"/>
        <v>165805.33856026377</v>
      </c>
      <c r="AU159" s="46">
        <f t="shared" si="58"/>
        <v>2803</v>
      </c>
      <c r="AV159" s="46">
        <f t="shared" si="59"/>
        <v>1698.7</v>
      </c>
      <c r="AW159" s="46">
        <f t="shared" si="62"/>
        <v>1</v>
      </c>
      <c r="AX159" s="47">
        <f t="shared" si="60"/>
        <v>-228740.38</v>
      </c>
      <c r="AY159" s="47">
        <f t="shared" si="63"/>
        <v>-165805.33856026377</v>
      </c>
    </row>
    <row r="160" spans="23:51" x14ac:dyDescent="0.35">
      <c r="W160" s="11"/>
      <c r="X160" s="11"/>
      <c r="Y160" s="11"/>
      <c r="Z160" s="64"/>
      <c r="AA160" s="11"/>
      <c r="AB160" s="57" t="str">
        <f t="shared" si="45"/>
        <v/>
      </c>
      <c r="AC160" s="57" t="str">
        <f t="shared" si="46"/>
        <v/>
      </c>
      <c r="AD160" s="57" t="str">
        <f t="shared" si="47"/>
        <v/>
      </c>
      <c r="AE160" s="60" t="str">
        <f t="shared" si="48"/>
        <v/>
      </c>
      <c r="AF160" s="61" t="str">
        <f t="shared" si="49"/>
        <v/>
      </c>
      <c r="AG160" s="48">
        <f t="shared" si="50"/>
        <v>1</v>
      </c>
      <c r="AI160" s="11">
        <v>2023</v>
      </c>
      <c r="AJ160" s="11">
        <v>2</v>
      </c>
      <c r="AK160" s="11">
        <v>3950</v>
      </c>
      <c r="AL160" s="63">
        <v>204066.77</v>
      </c>
      <c r="AM160" s="46" t="str">
        <f t="shared" si="51"/>
        <v>Provisjon Reisebyrå</v>
      </c>
      <c r="AN160" s="46" t="str">
        <f t="shared" si="52"/>
        <v>Provisjoner</v>
      </c>
      <c r="AO160" s="46" t="str">
        <f t="shared" si="53"/>
        <v>Provisjoner</v>
      </c>
      <c r="AP160" s="46" t="str">
        <f t="shared" si="54"/>
        <v>Kostnad</v>
      </c>
      <c r="AQ160" s="46">
        <f t="shared" si="55"/>
        <v>4</v>
      </c>
      <c r="AR160" s="46">
        <f t="shared" si="56"/>
        <v>204066.77</v>
      </c>
      <c r="AS160" s="48">
        <f t="shared" si="57"/>
        <v>0.7248625649754703</v>
      </c>
      <c r="AT160" s="46">
        <f t="shared" si="61"/>
        <v>147920.36232845933</v>
      </c>
      <c r="AU160" s="46">
        <f t="shared" si="58"/>
        <v>2750</v>
      </c>
      <c r="AV160" s="46">
        <f t="shared" si="59"/>
        <v>1620.817</v>
      </c>
      <c r="AW160" s="46">
        <f t="shared" si="62"/>
        <v>1</v>
      </c>
      <c r="AX160" s="47">
        <f t="shared" si="60"/>
        <v>-204066.77</v>
      </c>
      <c r="AY160" s="47">
        <f t="shared" si="63"/>
        <v>-147920.36232845933</v>
      </c>
    </row>
    <row r="161" spans="23:51" x14ac:dyDescent="0.35">
      <c r="W161" s="11"/>
      <c r="X161" s="11"/>
      <c r="Y161" s="11"/>
      <c r="Z161" s="64"/>
      <c r="AA161" s="11"/>
      <c r="AB161" s="57" t="str">
        <f t="shared" si="45"/>
        <v/>
      </c>
      <c r="AC161" s="57" t="str">
        <f t="shared" si="46"/>
        <v/>
      </c>
      <c r="AD161" s="57" t="str">
        <f t="shared" si="47"/>
        <v/>
      </c>
      <c r="AE161" s="60" t="str">
        <f t="shared" si="48"/>
        <v/>
      </c>
      <c r="AF161" s="61" t="str">
        <f t="shared" si="49"/>
        <v/>
      </c>
      <c r="AG161" s="48">
        <f t="shared" si="50"/>
        <v>1</v>
      </c>
      <c r="AI161" s="11">
        <v>2023</v>
      </c>
      <c r="AJ161" s="11">
        <v>3</v>
      </c>
      <c r="AK161" s="11">
        <v>3950</v>
      </c>
      <c r="AL161" s="63">
        <v>240243.17</v>
      </c>
      <c r="AM161" s="46" t="str">
        <f t="shared" si="51"/>
        <v>Provisjon Reisebyrå</v>
      </c>
      <c r="AN161" s="46" t="str">
        <f t="shared" si="52"/>
        <v>Provisjoner</v>
      </c>
      <c r="AO161" s="46" t="str">
        <f t="shared" si="53"/>
        <v>Provisjoner</v>
      </c>
      <c r="AP161" s="46" t="str">
        <f t="shared" si="54"/>
        <v>Kostnad</v>
      </c>
      <c r="AQ161" s="46">
        <f t="shared" si="55"/>
        <v>4</v>
      </c>
      <c r="AR161" s="46">
        <f t="shared" si="56"/>
        <v>240243.17</v>
      </c>
      <c r="AS161" s="48">
        <f t="shared" si="57"/>
        <v>0.7248625649754703</v>
      </c>
      <c r="AT161" s="46">
        <f t="shared" si="61"/>
        <v>174143.28042403798</v>
      </c>
      <c r="AU161" s="46">
        <f t="shared" si="58"/>
        <v>3043</v>
      </c>
      <c r="AV161" s="46">
        <f t="shared" si="59"/>
        <v>1839.2840000000001</v>
      </c>
      <c r="AW161" s="46">
        <f t="shared" si="62"/>
        <v>1</v>
      </c>
      <c r="AX161" s="47">
        <f t="shared" si="60"/>
        <v>-240243.17</v>
      </c>
      <c r="AY161" s="47">
        <f t="shared" si="63"/>
        <v>-174143.28042403798</v>
      </c>
    </row>
    <row r="162" spans="23:51" x14ac:dyDescent="0.35">
      <c r="W162" s="11"/>
      <c r="X162" s="11"/>
      <c r="Y162" s="11"/>
      <c r="Z162" s="64"/>
      <c r="AA162" s="11"/>
      <c r="AB162" s="57" t="str">
        <f t="shared" si="45"/>
        <v/>
      </c>
      <c r="AC162" s="57" t="str">
        <f t="shared" si="46"/>
        <v/>
      </c>
      <c r="AD162" s="57" t="str">
        <f t="shared" si="47"/>
        <v/>
      </c>
      <c r="AE162" s="60" t="str">
        <f t="shared" si="48"/>
        <v/>
      </c>
      <c r="AF162" s="61" t="str">
        <f t="shared" si="49"/>
        <v/>
      </c>
      <c r="AG162" s="48">
        <f t="shared" si="50"/>
        <v>1</v>
      </c>
      <c r="AI162" s="11">
        <v>2023</v>
      </c>
      <c r="AJ162" s="11">
        <v>4</v>
      </c>
      <c r="AK162" s="11">
        <v>3950</v>
      </c>
      <c r="AL162" s="63">
        <v>253928.64</v>
      </c>
      <c r="AM162" s="46" t="str">
        <f t="shared" si="51"/>
        <v>Provisjon Reisebyrå</v>
      </c>
      <c r="AN162" s="46" t="str">
        <f t="shared" si="52"/>
        <v>Provisjoner</v>
      </c>
      <c r="AO162" s="46" t="str">
        <f t="shared" si="53"/>
        <v>Provisjoner</v>
      </c>
      <c r="AP162" s="46" t="str">
        <f t="shared" si="54"/>
        <v>Kostnad</v>
      </c>
      <c r="AQ162" s="46">
        <f t="shared" si="55"/>
        <v>4</v>
      </c>
      <c r="AR162" s="46">
        <f t="shared" si="56"/>
        <v>253928.64</v>
      </c>
      <c r="AS162" s="48">
        <f t="shared" si="57"/>
        <v>0.7248625649754703</v>
      </c>
      <c r="AT162" s="46">
        <f t="shared" si="61"/>
        <v>184063.36531113283</v>
      </c>
      <c r="AU162" s="46">
        <f t="shared" si="58"/>
        <v>2916</v>
      </c>
      <c r="AV162" s="46">
        <f t="shared" si="59"/>
        <v>1763.2</v>
      </c>
      <c r="AW162" s="46">
        <f t="shared" si="62"/>
        <v>1</v>
      </c>
      <c r="AX162" s="47">
        <f t="shared" si="60"/>
        <v>-253928.64</v>
      </c>
      <c r="AY162" s="47">
        <f t="shared" si="63"/>
        <v>-184063.36531113283</v>
      </c>
    </row>
    <row r="163" spans="23:51" x14ac:dyDescent="0.35">
      <c r="W163" s="11"/>
      <c r="X163" s="11"/>
      <c r="Y163" s="11"/>
      <c r="Z163" s="64"/>
      <c r="AA163" s="11"/>
      <c r="AB163" s="57" t="str">
        <f t="shared" si="45"/>
        <v/>
      </c>
      <c r="AC163" s="57" t="str">
        <f t="shared" si="46"/>
        <v/>
      </c>
      <c r="AD163" s="57" t="str">
        <f t="shared" si="47"/>
        <v/>
      </c>
      <c r="AE163" s="60" t="str">
        <f t="shared" si="48"/>
        <v/>
      </c>
      <c r="AF163" s="61" t="str">
        <f t="shared" si="49"/>
        <v/>
      </c>
      <c r="AG163" s="48">
        <f t="shared" si="50"/>
        <v>1</v>
      </c>
      <c r="AI163" s="11">
        <v>2023</v>
      </c>
      <c r="AJ163" s="11">
        <v>5</v>
      </c>
      <c r="AK163" s="11">
        <v>3950</v>
      </c>
      <c r="AL163" s="63">
        <v>234588.08</v>
      </c>
      <c r="AM163" s="46" t="str">
        <f t="shared" si="51"/>
        <v>Provisjon Reisebyrå</v>
      </c>
      <c r="AN163" s="46" t="str">
        <f t="shared" si="52"/>
        <v>Provisjoner</v>
      </c>
      <c r="AO163" s="46" t="str">
        <f t="shared" si="53"/>
        <v>Provisjoner</v>
      </c>
      <c r="AP163" s="46" t="str">
        <f t="shared" si="54"/>
        <v>Kostnad</v>
      </c>
      <c r="AQ163" s="46">
        <f t="shared" si="55"/>
        <v>4</v>
      </c>
      <c r="AR163" s="46">
        <f t="shared" si="56"/>
        <v>234588.08</v>
      </c>
      <c r="AS163" s="48">
        <f t="shared" si="57"/>
        <v>0.7248625649754703</v>
      </c>
      <c r="AT163" s="46">
        <f t="shared" si="61"/>
        <v>170044.1173814708</v>
      </c>
      <c r="AU163" s="46">
        <f t="shared" si="58"/>
        <v>3578</v>
      </c>
      <c r="AV163" s="46">
        <f t="shared" si="59"/>
        <v>1816.85</v>
      </c>
      <c r="AW163" s="46">
        <f t="shared" si="62"/>
        <v>1</v>
      </c>
      <c r="AX163" s="47">
        <f t="shared" si="60"/>
        <v>-234588.08</v>
      </c>
      <c r="AY163" s="47">
        <f t="shared" si="63"/>
        <v>-170044.1173814708</v>
      </c>
    </row>
    <row r="164" spans="23:51" x14ac:dyDescent="0.35">
      <c r="W164" s="11"/>
      <c r="X164" s="11"/>
      <c r="Y164" s="11"/>
      <c r="Z164" s="64"/>
      <c r="AA164" s="11"/>
      <c r="AB164" s="57" t="str">
        <f t="shared" si="45"/>
        <v/>
      </c>
      <c r="AC164" s="57" t="str">
        <f t="shared" si="46"/>
        <v/>
      </c>
      <c r="AD164" s="57" t="str">
        <f t="shared" si="47"/>
        <v/>
      </c>
      <c r="AE164" s="60" t="str">
        <f t="shared" si="48"/>
        <v/>
      </c>
      <c r="AF164" s="61" t="str">
        <f t="shared" si="49"/>
        <v/>
      </c>
      <c r="AG164" s="48">
        <f t="shared" si="50"/>
        <v>1</v>
      </c>
      <c r="AI164" s="11">
        <v>2023</v>
      </c>
      <c r="AJ164" s="11">
        <v>6</v>
      </c>
      <c r="AK164" s="11">
        <v>3950</v>
      </c>
      <c r="AL164" s="63">
        <v>517011.56</v>
      </c>
      <c r="AM164" s="46" t="str">
        <f t="shared" si="51"/>
        <v>Provisjon Reisebyrå</v>
      </c>
      <c r="AN164" s="46" t="str">
        <f t="shared" si="52"/>
        <v>Provisjoner</v>
      </c>
      <c r="AO164" s="46" t="str">
        <f t="shared" si="53"/>
        <v>Provisjoner</v>
      </c>
      <c r="AP164" s="46" t="str">
        <f t="shared" si="54"/>
        <v>Kostnad</v>
      </c>
      <c r="AQ164" s="46">
        <f t="shared" si="55"/>
        <v>4</v>
      </c>
      <c r="AR164" s="46">
        <f t="shared" si="56"/>
        <v>517011.56</v>
      </c>
      <c r="AS164" s="48">
        <f t="shared" si="57"/>
        <v>0.7248625649754703</v>
      </c>
      <c r="AT164" s="46">
        <f t="shared" si="61"/>
        <v>374762.32550356927</v>
      </c>
      <c r="AU164" s="46">
        <f t="shared" si="58"/>
        <v>3708</v>
      </c>
      <c r="AV164" s="46">
        <f t="shared" si="59"/>
        <v>1858.8330000000001</v>
      </c>
      <c r="AW164" s="46">
        <f t="shared" si="62"/>
        <v>1</v>
      </c>
      <c r="AX164" s="47">
        <f t="shared" si="60"/>
        <v>-517011.56</v>
      </c>
      <c r="AY164" s="47">
        <f t="shared" si="63"/>
        <v>-374762.32550356927</v>
      </c>
    </row>
    <row r="165" spans="23:51" x14ac:dyDescent="0.35">
      <c r="W165" s="11"/>
      <c r="X165" s="11"/>
      <c r="Y165" s="11"/>
      <c r="Z165" s="64"/>
      <c r="AA165" s="11"/>
      <c r="AB165" s="57" t="str">
        <f t="shared" si="45"/>
        <v/>
      </c>
      <c r="AC165" s="57" t="str">
        <f t="shared" si="46"/>
        <v/>
      </c>
      <c r="AD165" s="57" t="str">
        <f t="shared" si="47"/>
        <v/>
      </c>
      <c r="AE165" s="60" t="str">
        <f t="shared" si="48"/>
        <v/>
      </c>
      <c r="AF165" s="61" t="str">
        <f t="shared" si="49"/>
        <v/>
      </c>
      <c r="AG165" s="48">
        <f t="shared" si="50"/>
        <v>1</v>
      </c>
      <c r="AI165" s="11">
        <v>2023</v>
      </c>
      <c r="AJ165" s="11">
        <v>7</v>
      </c>
      <c r="AK165" s="11">
        <v>3950</v>
      </c>
      <c r="AL165" s="63">
        <v>339646.69</v>
      </c>
      <c r="AM165" s="46" t="str">
        <f t="shared" si="51"/>
        <v>Provisjon Reisebyrå</v>
      </c>
      <c r="AN165" s="46" t="str">
        <f t="shared" si="52"/>
        <v>Provisjoner</v>
      </c>
      <c r="AO165" s="46" t="str">
        <f t="shared" si="53"/>
        <v>Provisjoner</v>
      </c>
      <c r="AP165" s="46" t="str">
        <f t="shared" si="54"/>
        <v>Kostnad</v>
      </c>
      <c r="AQ165" s="46">
        <f t="shared" si="55"/>
        <v>4</v>
      </c>
      <c r="AR165" s="46">
        <f t="shared" si="56"/>
        <v>339646.69</v>
      </c>
      <c r="AS165" s="48">
        <f t="shared" si="57"/>
        <v>0.7248625649754703</v>
      </c>
      <c r="AT165" s="46">
        <f t="shared" si="61"/>
        <v>246197.17089882842</v>
      </c>
      <c r="AU165" s="46">
        <f t="shared" si="58"/>
        <v>3431</v>
      </c>
      <c r="AV165" s="46">
        <f t="shared" si="59"/>
        <v>1813.0340000000001</v>
      </c>
      <c r="AW165" s="46">
        <f t="shared" si="62"/>
        <v>1</v>
      </c>
      <c r="AX165" s="47">
        <f t="shared" si="60"/>
        <v>-339646.69</v>
      </c>
      <c r="AY165" s="47">
        <f t="shared" si="63"/>
        <v>-246197.17089882842</v>
      </c>
    </row>
    <row r="166" spans="23:51" x14ac:dyDescent="0.35">
      <c r="W166" s="11"/>
      <c r="X166" s="11"/>
      <c r="Y166" s="11"/>
      <c r="Z166" s="64"/>
      <c r="AA166" s="11"/>
      <c r="AB166" s="57" t="str">
        <f t="shared" si="45"/>
        <v/>
      </c>
      <c r="AC166" s="57" t="str">
        <f t="shared" si="46"/>
        <v/>
      </c>
      <c r="AD166" s="57" t="str">
        <f t="shared" si="47"/>
        <v/>
      </c>
      <c r="AE166" s="60" t="str">
        <f t="shared" si="48"/>
        <v/>
      </c>
      <c r="AF166" s="61" t="str">
        <f t="shared" si="49"/>
        <v/>
      </c>
      <c r="AG166" s="48">
        <f t="shared" si="50"/>
        <v>1</v>
      </c>
      <c r="AI166" s="11">
        <v>2023</v>
      </c>
      <c r="AJ166" s="11">
        <v>8</v>
      </c>
      <c r="AK166" s="11">
        <v>3950</v>
      </c>
      <c r="AL166" s="63">
        <v>395226.77</v>
      </c>
      <c r="AM166" s="46" t="str">
        <f t="shared" si="51"/>
        <v>Provisjon Reisebyrå</v>
      </c>
      <c r="AN166" s="46" t="str">
        <f t="shared" si="52"/>
        <v>Provisjoner</v>
      </c>
      <c r="AO166" s="46" t="str">
        <f t="shared" si="53"/>
        <v>Provisjoner</v>
      </c>
      <c r="AP166" s="46" t="str">
        <f t="shared" si="54"/>
        <v>Kostnad</v>
      </c>
      <c r="AQ166" s="46">
        <f t="shared" si="55"/>
        <v>4</v>
      </c>
      <c r="AR166" s="46">
        <f t="shared" si="56"/>
        <v>395226.77</v>
      </c>
      <c r="AS166" s="48">
        <f t="shared" si="57"/>
        <v>0.7248625649754703</v>
      </c>
      <c r="AT166" s="46">
        <f t="shared" si="61"/>
        <v>286485.09024917026</v>
      </c>
      <c r="AU166" s="46">
        <f t="shared" si="58"/>
        <v>4323</v>
      </c>
      <c r="AV166" s="46">
        <f t="shared" si="59"/>
        <v>1943.6659999999999</v>
      </c>
      <c r="AW166" s="46">
        <f t="shared" si="62"/>
        <v>1</v>
      </c>
      <c r="AX166" s="47">
        <f t="shared" si="60"/>
        <v>-395226.77</v>
      </c>
      <c r="AY166" s="47">
        <f t="shared" si="63"/>
        <v>-286485.09024917026</v>
      </c>
    </row>
    <row r="167" spans="23:51" x14ac:dyDescent="0.35">
      <c r="W167" s="11"/>
      <c r="X167" s="11"/>
      <c r="Y167" s="11"/>
      <c r="Z167" s="64"/>
      <c r="AA167" s="11"/>
      <c r="AB167" s="57" t="str">
        <f t="shared" si="45"/>
        <v/>
      </c>
      <c r="AC167" s="57" t="str">
        <f t="shared" si="46"/>
        <v/>
      </c>
      <c r="AD167" s="57" t="str">
        <f t="shared" si="47"/>
        <v/>
      </c>
      <c r="AE167" s="60" t="str">
        <f t="shared" si="48"/>
        <v/>
      </c>
      <c r="AF167" s="61" t="str">
        <f t="shared" si="49"/>
        <v/>
      </c>
      <c r="AG167" s="48">
        <f t="shared" si="50"/>
        <v>1</v>
      </c>
      <c r="AI167" s="11">
        <v>2023</v>
      </c>
      <c r="AJ167" s="11">
        <v>9</v>
      </c>
      <c r="AK167" s="11">
        <v>3950</v>
      </c>
      <c r="AL167" s="63">
        <v>365089.91</v>
      </c>
      <c r="AM167" s="46" t="str">
        <f t="shared" si="51"/>
        <v>Provisjon Reisebyrå</v>
      </c>
      <c r="AN167" s="46" t="str">
        <f t="shared" si="52"/>
        <v>Provisjoner</v>
      </c>
      <c r="AO167" s="46" t="str">
        <f t="shared" si="53"/>
        <v>Provisjoner</v>
      </c>
      <c r="AP167" s="46" t="str">
        <f t="shared" si="54"/>
        <v>Kostnad</v>
      </c>
      <c r="AQ167" s="46">
        <f t="shared" si="55"/>
        <v>4</v>
      </c>
      <c r="AR167" s="46">
        <f t="shared" si="56"/>
        <v>365089.91</v>
      </c>
      <c r="AS167" s="48">
        <f t="shared" si="57"/>
        <v>0.7248625649754703</v>
      </c>
      <c r="AT167" s="46">
        <f t="shared" si="61"/>
        <v>264640.00860926358</v>
      </c>
      <c r="AU167" s="46">
        <f t="shared" si="58"/>
        <v>3531</v>
      </c>
      <c r="AV167" s="46">
        <f t="shared" si="59"/>
        <v>1846.634</v>
      </c>
      <c r="AW167" s="46">
        <f t="shared" si="62"/>
        <v>1</v>
      </c>
      <c r="AX167" s="47">
        <f t="shared" si="60"/>
        <v>-365089.91</v>
      </c>
      <c r="AY167" s="47">
        <f t="shared" si="63"/>
        <v>-264640.00860926358</v>
      </c>
    </row>
    <row r="168" spans="23:51" x14ac:dyDescent="0.35">
      <c r="W168" s="11"/>
      <c r="X168" s="11"/>
      <c r="Y168" s="11"/>
      <c r="Z168" s="64"/>
      <c r="AA168" s="11"/>
      <c r="AB168" s="57" t="str">
        <f t="shared" si="45"/>
        <v/>
      </c>
      <c r="AC168" s="57" t="str">
        <f t="shared" si="46"/>
        <v/>
      </c>
      <c r="AD168" s="57" t="str">
        <f t="shared" si="47"/>
        <v/>
      </c>
      <c r="AE168" s="60" t="str">
        <f t="shared" si="48"/>
        <v/>
      </c>
      <c r="AF168" s="61" t="str">
        <f t="shared" si="49"/>
        <v/>
      </c>
      <c r="AG168" s="48">
        <f t="shared" si="50"/>
        <v>1</v>
      </c>
      <c r="AI168" s="11">
        <v>2023</v>
      </c>
      <c r="AJ168" s="11">
        <v>10</v>
      </c>
      <c r="AK168" s="11">
        <v>3950</v>
      </c>
      <c r="AL168" s="63">
        <v>265895.14</v>
      </c>
      <c r="AM168" s="46" t="str">
        <f t="shared" si="51"/>
        <v>Provisjon Reisebyrå</v>
      </c>
      <c r="AN168" s="46" t="str">
        <f t="shared" si="52"/>
        <v>Provisjoner</v>
      </c>
      <c r="AO168" s="46" t="str">
        <f t="shared" si="53"/>
        <v>Provisjoner</v>
      </c>
      <c r="AP168" s="46" t="str">
        <f t="shared" si="54"/>
        <v>Kostnad</v>
      </c>
      <c r="AQ168" s="46">
        <f t="shared" si="55"/>
        <v>4</v>
      </c>
      <c r="AR168" s="46">
        <f t="shared" si="56"/>
        <v>265895.14</v>
      </c>
      <c r="AS168" s="48">
        <f t="shared" si="57"/>
        <v>0.7248625649754703</v>
      </c>
      <c r="AT168" s="46">
        <f t="shared" si="61"/>
        <v>192737.43319491178</v>
      </c>
      <c r="AU168" s="46">
        <f t="shared" si="58"/>
        <v>3338</v>
      </c>
      <c r="AV168" s="46">
        <f t="shared" si="59"/>
        <v>1851.3</v>
      </c>
      <c r="AW168" s="46">
        <f t="shared" si="62"/>
        <v>1</v>
      </c>
      <c r="AX168" s="47">
        <f t="shared" si="60"/>
        <v>-265895.14</v>
      </c>
      <c r="AY168" s="47">
        <f t="shared" si="63"/>
        <v>-192737.43319491178</v>
      </c>
    </row>
    <row r="169" spans="23:51" x14ac:dyDescent="0.35">
      <c r="W169" s="11"/>
      <c r="X169" s="11"/>
      <c r="Y169" s="11"/>
      <c r="Z169" s="64"/>
      <c r="AA169" s="11"/>
      <c r="AB169" s="57" t="str">
        <f t="shared" si="45"/>
        <v/>
      </c>
      <c r="AC169" s="57" t="str">
        <f t="shared" si="46"/>
        <v/>
      </c>
      <c r="AD169" s="57" t="str">
        <f t="shared" si="47"/>
        <v/>
      </c>
      <c r="AE169" s="60" t="str">
        <f t="shared" si="48"/>
        <v/>
      </c>
      <c r="AF169" s="61" t="str">
        <f t="shared" si="49"/>
        <v/>
      </c>
      <c r="AG169" s="48">
        <f t="shared" si="50"/>
        <v>1</v>
      </c>
      <c r="AI169" s="11">
        <v>2023</v>
      </c>
      <c r="AJ169" s="11">
        <v>11</v>
      </c>
      <c r="AK169" s="11">
        <v>3950</v>
      </c>
      <c r="AL169" s="63">
        <v>265657.88</v>
      </c>
      <c r="AM169" s="46" t="str">
        <f t="shared" si="51"/>
        <v>Provisjon Reisebyrå</v>
      </c>
      <c r="AN169" s="46" t="str">
        <f t="shared" si="52"/>
        <v>Provisjoner</v>
      </c>
      <c r="AO169" s="46" t="str">
        <f t="shared" si="53"/>
        <v>Provisjoner</v>
      </c>
      <c r="AP169" s="46" t="str">
        <f t="shared" si="54"/>
        <v>Kostnad</v>
      </c>
      <c r="AQ169" s="46">
        <f t="shared" si="55"/>
        <v>4</v>
      </c>
      <c r="AR169" s="46">
        <f t="shared" si="56"/>
        <v>265657.88</v>
      </c>
      <c r="AS169" s="48">
        <f t="shared" si="57"/>
        <v>0.7248625649754703</v>
      </c>
      <c r="AT169" s="46">
        <f t="shared" si="61"/>
        <v>192565.45230274569</v>
      </c>
      <c r="AU169" s="46">
        <f t="shared" si="58"/>
        <v>3267</v>
      </c>
      <c r="AV169" s="46">
        <f t="shared" si="59"/>
        <v>1752.55</v>
      </c>
      <c r="AW169" s="46">
        <f t="shared" si="62"/>
        <v>1</v>
      </c>
      <c r="AX169" s="47">
        <f t="shared" si="60"/>
        <v>-265657.88</v>
      </c>
      <c r="AY169" s="47">
        <f t="shared" si="63"/>
        <v>-192565.45230274569</v>
      </c>
    </row>
    <row r="170" spans="23:51" x14ac:dyDescent="0.35">
      <c r="W170" s="11"/>
      <c r="X170" s="11"/>
      <c r="Y170" s="11"/>
      <c r="Z170" s="64"/>
      <c r="AA170" s="11"/>
      <c r="AB170" s="57" t="str">
        <f t="shared" si="45"/>
        <v/>
      </c>
      <c r="AC170" s="57" t="str">
        <f t="shared" si="46"/>
        <v/>
      </c>
      <c r="AD170" s="57" t="str">
        <f t="shared" si="47"/>
        <v/>
      </c>
      <c r="AE170" s="60" t="str">
        <f t="shared" si="48"/>
        <v/>
      </c>
      <c r="AF170" s="61" t="str">
        <f t="shared" si="49"/>
        <v/>
      </c>
      <c r="AG170" s="48">
        <f t="shared" si="50"/>
        <v>1</v>
      </c>
      <c r="AI170" s="11">
        <v>2023</v>
      </c>
      <c r="AJ170" s="11">
        <v>12</v>
      </c>
      <c r="AK170" s="11">
        <v>3950</v>
      </c>
      <c r="AL170" s="63">
        <v>178775.49</v>
      </c>
      <c r="AM170" s="46" t="str">
        <f t="shared" si="51"/>
        <v>Provisjon Reisebyrå</v>
      </c>
      <c r="AN170" s="46" t="str">
        <f t="shared" si="52"/>
        <v>Provisjoner</v>
      </c>
      <c r="AO170" s="46" t="str">
        <f t="shared" si="53"/>
        <v>Provisjoner</v>
      </c>
      <c r="AP170" s="46" t="str">
        <f t="shared" si="54"/>
        <v>Kostnad</v>
      </c>
      <c r="AQ170" s="46">
        <f t="shared" si="55"/>
        <v>4</v>
      </c>
      <c r="AR170" s="46">
        <f t="shared" si="56"/>
        <v>178775.49</v>
      </c>
      <c r="AS170" s="48">
        <f t="shared" si="57"/>
        <v>0.7248625649754703</v>
      </c>
      <c r="AT170" s="46">
        <f t="shared" si="61"/>
        <v>129587.66023614653</v>
      </c>
      <c r="AU170" s="46">
        <f t="shared" si="58"/>
        <v>2003</v>
      </c>
      <c r="AV170" s="46">
        <f t="shared" si="59"/>
        <v>1365.15</v>
      </c>
      <c r="AW170" s="46">
        <f t="shared" si="62"/>
        <v>1</v>
      </c>
      <c r="AX170" s="47">
        <f t="shared" si="60"/>
        <v>-178775.49</v>
      </c>
      <c r="AY170" s="47">
        <f t="shared" si="63"/>
        <v>-129587.66023614653</v>
      </c>
    </row>
    <row r="171" spans="23:51" x14ac:dyDescent="0.35">
      <c r="W171" s="11"/>
      <c r="X171" s="11"/>
      <c r="Y171" s="11"/>
      <c r="Z171" s="64"/>
      <c r="AA171" s="11"/>
      <c r="AB171" s="57" t="str">
        <f t="shared" si="45"/>
        <v/>
      </c>
      <c r="AC171" s="57" t="str">
        <f t="shared" si="46"/>
        <v/>
      </c>
      <c r="AD171" s="57" t="str">
        <f t="shared" si="47"/>
        <v/>
      </c>
      <c r="AE171" s="60" t="str">
        <f t="shared" si="48"/>
        <v/>
      </c>
      <c r="AF171" s="61" t="str">
        <f t="shared" si="49"/>
        <v/>
      </c>
      <c r="AG171" s="48">
        <f t="shared" si="50"/>
        <v>1</v>
      </c>
      <c r="AI171" s="11">
        <v>2023</v>
      </c>
      <c r="AJ171" s="11">
        <v>1</v>
      </c>
      <c r="AK171" s="11">
        <v>3960</v>
      </c>
      <c r="AL171" s="63">
        <v>0</v>
      </c>
      <c r="AM171" s="46" t="str">
        <f t="shared" si="51"/>
        <v>Provisjon kredittkort</v>
      </c>
      <c r="AN171" s="46" t="str">
        <f t="shared" si="52"/>
        <v>Provisjoner</v>
      </c>
      <c r="AO171" s="46" t="str">
        <f t="shared" si="53"/>
        <v>Provisjoner</v>
      </c>
      <c r="AP171" s="46" t="str">
        <f t="shared" si="54"/>
        <v>Kostnad</v>
      </c>
      <c r="AQ171" s="46">
        <f t="shared" si="55"/>
        <v>4</v>
      </c>
      <c r="AR171" s="46">
        <f t="shared" si="56"/>
        <v>0</v>
      </c>
      <c r="AS171" s="48">
        <f t="shared" si="57"/>
        <v>0.7248625649754703</v>
      </c>
      <c r="AT171" s="46">
        <f t="shared" si="61"/>
        <v>0</v>
      </c>
      <c r="AU171" s="46">
        <f t="shared" si="58"/>
        <v>2803</v>
      </c>
      <c r="AV171" s="46">
        <f t="shared" si="59"/>
        <v>1698.7</v>
      </c>
      <c r="AW171" s="46">
        <f t="shared" si="62"/>
        <v>1</v>
      </c>
      <c r="AX171" s="47">
        <f t="shared" si="60"/>
        <v>0</v>
      </c>
      <c r="AY171" s="47">
        <f t="shared" si="63"/>
        <v>0</v>
      </c>
    </row>
    <row r="172" spans="23:51" x14ac:dyDescent="0.35">
      <c r="W172" s="11"/>
      <c r="X172" s="11"/>
      <c r="Y172" s="11"/>
      <c r="Z172" s="64"/>
      <c r="AA172" s="11"/>
      <c r="AB172" s="57" t="str">
        <f t="shared" si="45"/>
        <v/>
      </c>
      <c r="AC172" s="57" t="str">
        <f t="shared" si="46"/>
        <v/>
      </c>
      <c r="AD172" s="57" t="str">
        <f t="shared" si="47"/>
        <v/>
      </c>
      <c r="AE172" s="60" t="str">
        <f t="shared" si="48"/>
        <v/>
      </c>
      <c r="AF172" s="61" t="str">
        <f t="shared" si="49"/>
        <v/>
      </c>
      <c r="AG172" s="48">
        <f t="shared" si="50"/>
        <v>1</v>
      </c>
      <c r="AI172" s="11">
        <v>2023</v>
      </c>
      <c r="AJ172" s="11">
        <v>2</v>
      </c>
      <c r="AK172" s="11">
        <v>3960</v>
      </c>
      <c r="AL172" s="63">
        <v>0</v>
      </c>
      <c r="AM172" s="46" t="str">
        <f t="shared" si="51"/>
        <v>Provisjon kredittkort</v>
      </c>
      <c r="AN172" s="46" t="str">
        <f t="shared" si="52"/>
        <v>Provisjoner</v>
      </c>
      <c r="AO172" s="46" t="str">
        <f t="shared" si="53"/>
        <v>Provisjoner</v>
      </c>
      <c r="AP172" s="46" t="str">
        <f t="shared" si="54"/>
        <v>Kostnad</v>
      </c>
      <c r="AQ172" s="46">
        <f t="shared" si="55"/>
        <v>4</v>
      </c>
      <c r="AR172" s="46">
        <f t="shared" si="56"/>
        <v>0</v>
      </c>
      <c r="AS172" s="48">
        <f t="shared" si="57"/>
        <v>0.7248625649754703</v>
      </c>
      <c r="AT172" s="46">
        <f t="shared" si="61"/>
        <v>0</v>
      </c>
      <c r="AU172" s="46">
        <f t="shared" si="58"/>
        <v>2750</v>
      </c>
      <c r="AV172" s="46">
        <f t="shared" si="59"/>
        <v>1620.817</v>
      </c>
      <c r="AW172" s="46">
        <f t="shared" si="62"/>
        <v>1</v>
      </c>
      <c r="AX172" s="47">
        <f t="shared" si="60"/>
        <v>0</v>
      </c>
      <c r="AY172" s="47">
        <f t="shared" si="63"/>
        <v>0</v>
      </c>
    </row>
    <row r="173" spans="23:51" x14ac:dyDescent="0.35">
      <c r="W173" s="11"/>
      <c r="X173" s="11"/>
      <c r="Y173" s="11"/>
      <c r="Z173" s="64"/>
      <c r="AA173" s="11"/>
      <c r="AB173" s="57" t="str">
        <f t="shared" si="45"/>
        <v/>
      </c>
      <c r="AC173" s="57" t="str">
        <f t="shared" si="46"/>
        <v/>
      </c>
      <c r="AD173" s="57" t="str">
        <f t="shared" si="47"/>
        <v/>
      </c>
      <c r="AE173" s="60" t="str">
        <f t="shared" si="48"/>
        <v/>
      </c>
      <c r="AF173" s="61" t="str">
        <f t="shared" si="49"/>
        <v/>
      </c>
      <c r="AG173" s="48">
        <f t="shared" si="50"/>
        <v>1</v>
      </c>
      <c r="AI173" s="11">
        <v>2023</v>
      </c>
      <c r="AJ173" s="11">
        <v>3</v>
      </c>
      <c r="AK173" s="11">
        <v>3960</v>
      </c>
      <c r="AL173" s="63">
        <v>0</v>
      </c>
      <c r="AM173" s="46" t="str">
        <f t="shared" si="51"/>
        <v>Provisjon kredittkort</v>
      </c>
      <c r="AN173" s="46" t="str">
        <f t="shared" si="52"/>
        <v>Provisjoner</v>
      </c>
      <c r="AO173" s="46" t="str">
        <f t="shared" si="53"/>
        <v>Provisjoner</v>
      </c>
      <c r="AP173" s="46" t="str">
        <f t="shared" si="54"/>
        <v>Kostnad</v>
      </c>
      <c r="AQ173" s="46">
        <f t="shared" si="55"/>
        <v>4</v>
      </c>
      <c r="AR173" s="46">
        <f t="shared" si="56"/>
        <v>0</v>
      </c>
      <c r="AS173" s="48">
        <f t="shared" si="57"/>
        <v>0.7248625649754703</v>
      </c>
      <c r="AT173" s="46">
        <f t="shared" si="61"/>
        <v>0</v>
      </c>
      <c r="AU173" s="46">
        <f t="shared" si="58"/>
        <v>3043</v>
      </c>
      <c r="AV173" s="46">
        <f t="shared" si="59"/>
        <v>1839.2840000000001</v>
      </c>
      <c r="AW173" s="46">
        <f t="shared" si="62"/>
        <v>1</v>
      </c>
      <c r="AX173" s="47">
        <f t="shared" si="60"/>
        <v>0</v>
      </c>
      <c r="AY173" s="47">
        <f t="shared" si="63"/>
        <v>0</v>
      </c>
    </row>
    <row r="174" spans="23:51" x14ac:dyDescent="0.35">
      <c r="W174" s="11"/>
      <c r="X174" s="11"/>
      <c r="Y174" s="11"/>
      <c r="Z174" s="64"/>
      <c r="AA174" s="11"/>
      <c r="AB174" s="57" t="str">
        <f t="shared" si="45"/>
        <v/>
      </c>
      <c r="AC174" s="57" t="str">
        <f t="shared" si="46"/>
        <v/>
      </c>
      <c r="AD174" s="57" t="str">
        <f t="shared" si="47"/>
        <v/>
      </c>
      <c r="AE174" s="60" t="str">
        <f t="shared" si="48"/>
        <v/>
      </c>
      <c r="AF174" s="61" t="str">
        <f t="shared" si="49"/>
        <v/>
      </c>
      <c r="AG174" s="48">
        <f t="shared" si="50"/>
        <v>1</v>
      </c>
      <c r="AI174" s="11">
        <v>2023</v>
      </c>
      <c r="AJ174" s="11">
        <v>4</v>
      </c>
      <c r="AK174" s="11">
        <v>3960</v>
      </c>
      <c r="AL174" s="63">
        <v>0</v>
      </c>
      <c r="AM174" s="46" t="str">
        <f t="shared" si="51"/>
        <v>Provisjon kredittkort</v>
      </c>
      <c r="AN174" s="46" t="str">
        <f t="shared" si="52"/>
        <v>Provisjoner</v>
      </c>
      <c r="AO174" s="46" t="str">
        <f t="shared" si="53"/>
        <v>Provisjoner</v>
      </c>
      <c r="AP174" s="46" t="str">
        <f t="shared" si="54"/>
        <v>Kostnad</v>
      </c>
      <c r="AQ174" s="46">
        <f t="shared" si="55"/>
        <v>4</v>
      </c>
      <c r="AR174" s="46">
        <f t="shared" si="56"/>
        <v>0</v>
      </c>
      <c r="AS174" s="48">
        <f t="shared" si="57"/>
        <v>0.7248625649754703</v>
      </c>
      <c r="AT174" s="46">
        <f t="shared" si="61"/>
        <v>0</v>
      </c>
      <c r="AU174" s="46">
        <f t="shared" si="58"/>
        <v>2916</v>
      </c>
      <c r="AV174" s="46">
        <f t="shared" si="59"/>
        <v>1763.2</v>
      </c>
      <c r="AW174" s="46">
        <f t="shared" si="62"/>
        <v>1</v>
      </c>
      <c r="AX174" s="47">
        <f t="shared" si="60"/>
        <v>0</v>
      </c>
      <c r="AY174" s="47">
        <f t="shared" si="63"/>
        <v>0</v>
      </c>
    </row>
    <row r="175" spans="23:51" x14ac:dyDescent="0.35">
      <c r="W175" s="11"/>
      <c r="X175" s="11"/>
      <c r="Y175" s="11"/>
      <c r="Z175" s="64"/>
      <c r="AA175" s="11"/>
      <c r="AB175" s="57" t="str">
        <f t="shared" si="45"/>
        <v/>
      </c>
      <c r="AC175" s="57" t="str">
        <f t="shared" si="46"/>
        <v/>
      </c>
      <c r="AD175" s="57" t="str">
        <f t="shared" si="47"/>
        <v/>
      </c>
      <c r="AE175" s="60" t="str">
        <f t="shared" si="48"/>
        <v/>
      </c>
      <c r="AF175" s="61" t="str">
        <f t="shared" si="49"/>
        <v/>
      </c>
      <c r="AG175" s="48">
        <f t="shared" si="50"/>
        <v>1</v>
      </c>
      <c r="AI175" s="11">
        <v>2023</v>
      </c>
      <c r="AJ175" s="11">
        <v>5</v>
      </c>
      <c r="AK175" s="11">
        <v>3960</v>
      </c>
      <c r="AL175" s="63">
        <v>0</v>
      </c>
      <c r="AM175" s="46" t="str">
        <f t="shared" si="51"/>
        <v>Provisjon kredittkort</v>
      </c>
      <c r="AN175" s="46" t="str">
        <f t="shared" si="52"/>
        <v>Provisjoner</v>
      </c>
      <c r="AO175" s="46" t="str">
        <f t="shared" si="53"/>
        <v>Provisjoner</v>
      </c>
      <c r="AP175" s="46" t="str">
        <f t="shared" si="54"/>
        <v>Kostnad</v>
      </c>
      <c r="AQ175" s="46">
        <f t="shared" si="55"/>
        <v>4</v>
      </c>
      <c r="AR175" s="46">
        <f t="shared" si="56"/>
        <v>0</v>
      </c>
      <c r="AS175" s="48">
        <f t="shared" si="57"/>
        <v>0.7248625649754703</v>
      </c>
      <c r="AT175" s="46">
        <f t="shared" si="61"/>
        <v>0</v>
      </c>
      <c r="AU175" s="46">
        <f t="shared" si="58"/>
        <v>3578</v>
      </c>
      <c r="AV175" s="46">
        <f t="shared" si="59"/>
        <v>1816.85</v>
      </c>
      <c r="AW175" s="46">
        <f t="shared" si="62"/>
        <v>1</v>
      </c>
      <c r="AX175" s="47">
        <f t="shared" si="60"/>
        <v>0</v>
      </c>
      <c r="AY175" s="47">
        <f t="shared" si="63"/>
        <v>0</v>
      </c>
    </row>
    <row r="176" spans="23:51" x14ac:dyDescent="0.35">
      <c r="W176" s="11"/>
      <c r="X176" s="11"/>
      <c r="Y176" s="11"/>
      <c r="Z176" s="64"/>
      <c r="AA176" s="11"/>
      <c r="AB176" s="57" t="str">
        <f t="shared" si="45"/>
        <v/>
      </c>
      <c r="AC176" s="57" t="str">
        <f t="shared" si="46"/>
        <v/>
      </c>
      <c r="AD176" s="57" t="str">
        <f t="shared" si="47"/>
        <v/>
      </c>
      <c r="AE176" s="60" t="str">
        <f t="shared" si="48"/>
        <v/>
      </c>
      <c r="AF176" s="61" t="str">
        <f t="shared" si="49"/>
        <v/>
      </c>
      <c r="AG176" s="48">
        <f t="shared" si="50"/>
        <v>1</v>
      </c>
      <c r="AI176" s="11">
        <v>2023</v>
      </c>
      <c r="AJ176" s="11">
        <v>6</v>
      </c>
      <c r="AK176" s="11">
        <v>3960</v>
      </c>
      <c r="AL176" s="63">
        <v>0</v>
      </c>
      <c r="AM176" s="46" t="str">
        <f t="shared" si="51"/>
        <v>Provisjon kredittkort</v>
      </c>
      <c r="AN176" s="46" t="str">
        <f t="shared" si="52"/>
        <v>Provisjoner</v>
      </c>
      <c r="AO176" s="46" t="str">
        <f t="shared" si="53"/>
        <v>Provisjoner</v>
      </c>
      <c r="AP176" s="46" t="str">
        <f t="shared" si="54"/>
        <v>Kostnad</v>
      </c>
      <c r="AQ176" s="46">
        <f t="shared" si="55"/>
        <v>4</v>
      </c>
      <c r="AR176" s="46">
        <f t="shared" si="56"/>
        <v>0</v>
      </c>
      <c r="AS176" s="48">
        <f t="shared" si="57"/>
        <v>0.7248625649754703</v>
      </c>
      <c r="AT176" s="46">
        <f t="shared" si="61"/>
        <v>0</v>
      </c>
      <c r="AU176" s="46">
        <f t="shared" si="58"/>
        <v>3708</v>
      </c>
      <c r="AV176" s="46">
        <f t="shared" si="59"/>
        <v>1858.8330000000001</v>
      </c>
      <c r="AW176" s="46">
        <f t="shared" si="62"/>
        <v>1</v>
      </c>
      <c r="AX176" s="47">
        <f t="shared" si="60"/>
        <v>0</v>
      </c>
      <c r="AY176" s="47">
        <f t="shared" si="63"/>
        <v>0</v>
      </c>
    </row>
    <row r="177" spans="23:51" x14ac:dyDescent="0.35">
      <c r="W177" s="11"/>
      <c r="X177" s="11"/>
      <c r="Y177" s="11"/>
      <c r="Z177" s="64"/>
      <c r="AA177" s="11"/>
      <c r="AB177" s="57" t="str">
        <f t="shared" si="45"/>
        <v/>
      </c>
      <c r="AC177" s="57" t="str">
        <f t="shared" si="46"/>
        <v/>
      </c>
      <c r="AD177" s="57" t="str">
        <f t="shared" si="47"/>
        <v/>
      </c>
      <c r="AE177" s="60" t="str">
        <f t="shared" si="48"/>
        <v/>
      </c>
      <c r="AF177" s="61" t="str">
        <f t="shared" si="49"/>
        <v/>
      </c>
      <c r="AG177" s="48">
        <f t="shared" si="50"/>
        <v>1</v>
      </c>
      <c r="AI177" s="11">
        <v>2023</v>
      </c>
      <c r="AJ177" s="11">
        <v>7</v>
      </c>
      <c r="AK177" s="11">
        <v>3960</v>
      </c>
      <c r="AL177" s="63">
        <v>0</v>
      </c>
      <c r="AM177" s="46" t="str">
        <f t="shared" si="51"/>
        <v>Provisjon kredittkort</v>
      </c>
      <c r="AN177" s="46" t="str">
        <f t="shared" si="52"/>
        <v>Provisjoner</v>
      </c>
      <c r="AO177" s="46" t="str">
        <f t="shared" si="53"/>
        <v>Provisjoner</v>
      </c>
      <c r="AP177" s="46" t="str">
        <f t="shared" si="54"/>
        <v>Kostnad</v>
      </c>
      <c r="AQ177" s="46">
        <f t="shared" si="55"/>
        <v>4</v>
      </c>
      <c r="AR177" s="46">
        <f t="shared" si="56"/>
        <v>0</v>
      </c>
      <c r="AS177" s="48">
        <f t="shared" si="57"/>
        <v>0.7248625649754703</v>
      </c>
      <c r="AT177" s="46">
        <f t="shared" si="61"/>
        <v>0</v>
      </c>
      <c r="AU177" s="46">
        <f t="shared" si="58"/>
        <v>3431</v>
      </c>
      <c r="AV177" s="46">
        <f t="shared" si="59"/>
        <v>1813.0340000000001</v>
      </c>
      <c r="AW177" s="46">
        <f t="shared" si="62"/>
        <v>1</v>
      </c>
      <c r="AX177" s="47">
        <f t="shared" si="60"/>
        <v>0</v>
      </c>
      <c r="AY177" s="47">
        <f t="shared" si="63"/>
        <v>0</v>
      </c>
    </row>
    <row r="178" spans="23:51" x14ac:dyDescent="0.35">
      <c r="W178" s="11"/>
      <c r="X178" s="11"/>
      <c r="Y178" s="11"/>
      <c r="Z178" s="64"/>
      <c r="AA178" s="11"/>
      <c r="AB178" s="57" t="str">
        <f t="shared" si="45"/>
        <v/>
      </c>
      <c r="AC178" s="57" t="str">
        <f t="shared" si="46"/>
        <v/>
      </c>
      <c r="AD178" s="57" t="str">
        <f t="shared" si="47"/>
        <v/>
      </c>
      <c r="AE178" s="60" t="str">
        <f t="shared" si="48"/>
        <v/>
      </c>
      <c r="AF178" s="61" t="str">
        <f t="shared" si="49"/>
        <v/>
      </c>
      <c r="AG178" s="48">
        <f t="shared" si="50"/>
        <v>1</v>
      </c>
      <c r="AI178" s="11">
        <v>2023</v>
      </c>
      <c r="AJ178" s="11">
        <v>8</v>
      </c>
      <c r="AK178" s="11">
        <v>3960</v>
      </c>
      <c r="AL178" s="63">
        <v>0</v>
      </c>
      <c r="AM178" s="46" t="str">
        <f t="shared" si="51"/>
        <v>Provisjon kredittkort</v>
      </c>
      <c r="AN178" s="46" t="str">
        <f t="shared" si="52"/>
        <v>Provisjoner</v>
      </c>
      <c r="AO178" s="46" t="str">
        <f t="shared" si="53"/>
        <v>Provisjoner</v>
      </c>
      <c r="AP178" s="46" t="str">
        <f t="shared" si="54"/>
        <v>Kostnad</v>
      </c>
      <c r="AQ178" s="46">
        <f t="shared" si="55"/>
        <v>4</v>
      </c>
      <c r="AR178" s="46">
        <f t="shared" si="56"/>
        <v>0</v>
      </c>
      <c r="AS178" s="48">
        <f t="shared" si="57"/>
        <v>0.7248625649754703</v>
      </c>
      <c r="AT178" s="46">
        <f t="shared" si="61"/>
        <v>0</v>
      </c>
      <c r="AU178" s="46">
        <f t="shared" si="58"/>
        <v>4323</v>
      </c>
      <c r="AV178" s="46">
        <f t="shared" si="59"/>
        <v>1943.6659999999999</v>
      </c>
      <c r="AW178" s="46">
        <f t="shared" si="62"/>
        <v>1</v>
      </c>
      <c r="AX178" s="47">
        <f t="shared" si="60"/>
        <v>0</v>
      </c>
      <c r="AY178" s="47">
        <f t="shared" si="63"/>
        <v>0</v>
      </c>
    </row>
    <row r="179" spans="23:51" x14ac:dyDescent="0.35">
      <c r="W179" s="11"/>
      <c r="X179" s="11"/>
      <c r="Y179" s="11"/>
      <c r="Z179" s="64"/>
      <c r="AA179" s="11"/>
      <c r="AB179" s="57" t="str">
        <f t="shared" si="45"/>
        <v/>
      </c>
      <c r="AC179" s="57" t="str">
        <f t="shared" si="46"/>
        <v/>
      </c>
      <c r="AD179" s="57" t="str">
        <f t="shared" si="47"/>
        <v/>
      </c>
      <c r="AE179" s="60" t="str">
        <f t="shared" si="48"/>
        <v/>
      </c>
      <c r="AF179" s="61" t="str">
        <f t="shared" si="49"/>
        <v/>
      </c>
      <c r="AG179" s="48">
        <f t="shared" si="50"/>
        <v>1</v>
      </c>
      <c r="AI179" s="11">
        <v>2023</v>
      </c>
      <c r="AJ179" s="11">
        <v>9</v>
      </c>
      <c r="AK179" s="11">
        <v>3960</v>
      </c>
      <c r="AL179" s="63">
        <v>0</v>
      </c>
      <c r="AM179" s="46" t="str">
        <f t="shared" si="51"/>
        <v>Provisjon kredittkort</v>
      </c>
      <c r="AN179" s="46" t="str">
        <f t="shared" si="52"/>
        <v>Provisjoner</v>
      </c>
      <c r="AO179" s="46" t="str">
        <f t="shared" si="53"/>
        <v>Provisjoner</v>
      </c>
      <c r="AP179" s="46" t="str">
        <f t="shared" si="54"/>
        <v>Kostnad</v>
      </c>
      <c r="AQ179" s="46">
        <f t="shared" si="55"/>
        <v>4</v>
      </c>
      <c r="AR179" s="46">
        <f t="shared" si="56"/>
        <v>0</v>
      </c>
      <c r="AS179" s="48">
        <f t="shared" si="57"/>
        <v>0.7248625649754703</v>
      </c>
      <c r="AT179" s="46">
        <f t="shared" si="61"/>
        <v>0</v>
      </c>
      <c r="AU179" s="46">
        <f t="shared" si="58"/>
        <v>3531</v>
      </c>
      <c r="AV179" s="46">
        <f t="shared" si="59"/>
        <v>1846.634</v>
      </c>
      <c r="AW179" s="46">
        <f t="shared" si="62"/>
        <v>1</v>
      </c>
      <c r="AX179" s="47">
        <f t="shared" si="60"/>
        <v>0</v>
      </c>
      <c r="AY179" s="47">
        <f t="shared" si="63"/>
        <v>0</v>
      </c>
    </row>
    <row r="180" spans="23:51" x14ac:dyDescent="0.35">
      <c r="W180" s="11"/>
      <c r="X180" s="11"/>
      <c r="Y180" s="11"/>
      <c r="Z180" s="64"/>
      <c r="AA180" s="11"/>
      <c r="AB180" s="57" t="str">
        <f t="shared" si="45"/>
        <v/>
      </c>
      <c r="AC180" s="57" t="str">
        <f t="shared" si="46"/>
        <v/>
      </c>
      <c r="AD180" s="57" t="str">
        <f t="shared" si="47"/>
        <v/>
      </c>
      <c r="AE180" s="60" t="str">
        <f t="shared" si="48"/>
        <v/>
      </c>
      <c r="AF180" s="61" t="str">
        <f t="shared" si="49"/>
        <v/>
      </c>
      <c r="AG180" s="48">
        <f t="shared" si="50"/>
        <v>1</v>
      </c>
      <c r="AI180" s="11">
        <v>2023</v>
      </c>
      <c r="AJ180" s="11">
        <v>10</v>
      </c>
      <c r="AK180" s="11">
        <v>3960</v>
      </c>
      <c r="AL180" s="63">
        <v>0</v>
      </c>
      <c r="AM180" s="46" t="str">
        <f t="shared" si="51"/>
        <v>Provisjon kredittkort</v>
      </c>
      <c r="AN180" s="46" t="str">
        <f t="shared" si="52"/>
        <v>Provisjoner</v>
      </c>
      <c r="AO180" s="46" t="str">
        <f t="shared" si="53"/>
        <v>Provisjoner</v>
      </c>
      <c r="AP180" s="46" t="str">
        <f t="shared" si="54"/>
        <v>Kostnad</v>
      </c>
      <c r="AQ180" s="46">
        <f t="shared" si="55"/>
        <v>4</v>
      </c>
      <c r="AR180" s="46">
        <f t="shared" si="56"/>
        <v>0</v>
      </c>
      <c r="AS180" s="48">
        <f t="shared" si="57"/>
        <v>0.7248625649754703</v>
      </c>
      <c r="AT180" s="46">
        <f t="shared" si="61"/>
        <v>0</v>
      </c>
      <c r="AU180" s="46">
        <f t="shared" si="58"/>
        <v>3338</v>
      </c>
      <c r="AV180" s="46">
        <f t="shared" si="59"/>
        <v>1851.3</v>
      </c>
      <c r="AW180" s="46">
        <f t="shared" si="62"/>
        <v>1</v>
      </c>
      <c r="AX180" s="47">
        <f t="shared" si="60"/>
        <v>0</v>
      </c>
      <c r="AY180" s="47">
        <f t="shared" si="63"/>
        <v>0</v>
      </c>
    </row>
    <row r="181" spans="23:51" x14ac:dyDescent="0.35">
      <c r="W181" s="11"/>
      <c r="X181" s="11"/>
      <c r="Y181" s="11"/>
      <c r="Z181" s="64"/>
      <c r="AA181" s="11"/>
      <c r="AB181" s="57" t="str">
        <f t="shared" si="45"/>
        <v/>
      </c>
      <c r="AC181" s="57" t="str">
        <f t="shared" si="46"/>
        <v/>
      </c>
      <c r="AD181" s="57" t="str">
        <f t="shared" si="47"/>
        <v/>
      </c>
      <c r="AE181" s="60" t="str">
        <f t="shared" si="48"/>
        <v/>
      </c>
      <c r="AF181" s="61" t="str">
        <f t="shared" si="49"/>
        <v/>
      </c>
      <c r="AG181" s="48">
        <f t="shared" si="50"/>
        <v>1</v>
      </c>
      <c r="AI181" s="11">
        <v>2023</v>
      </c>
      <c r="AJ181" s="11">
        <v>11</v>
      </c>
      <c r="AK181" s="11">
        <v>3960</v>
      </c>
      <c r="AL181" s="63">
        <v>0</v>
      </c>
      <c r="AM181" s="46" t="str">
        <f t="shared" si="51"/>
        <v>Provisjon kredittkort</v>
      </c>
      <c r="AN181" s="46" t="str">
        <f t="shared" si="52"/>
        <v>Provisjoner</v>
      </c>
      <c r="AO181" s="46" t="str">
        <f t="shared" si="53"/>
        <v>Provisjoner</v>
      </c>
      <c r="AP181" s="46" t="str">
        <f t="shared" si="54"/>
        <v>Kostnad</v>
      </c>
      <c r="AQ181" s="46">
        <f t="shared" si="55"/>
        <v>4</v>
      </c>
      <c r="AR181" s="46">
        <f t="shared" si="56"/>
        <v>0</v>
      </c>
      <c r="AS181" s="48">
        <f t="shared" si="57"/>
        <v>0.7248625649754703</v>
      </c>
      <c r="AT181" s="46">
        <f t="shared" si="61"/>
        <v>0</v>
      </c>
      <c r="AU181" s="46">
        <f t="shared" si="58"/>
        <v>3267</v>
      </c>
      <c r="AV181" s="46">
        <f t="shared" si="59"/>
        <v>1752.55</v>
      </c>
      <c r="AW181" s="46">
        <f t="shared" si="62"/>
        <v>1</v>
      </c>
      <c r="AX181" s="47">
        <f t="shared" si="60"/>
        <v>0</v>
      </c>
      <c r="AY181" s="47">
        <f t="shared" si="63"/>
        <v>0</v>
      </c>
    </row>
    <row r="182" spans="23:51" x14ac:dyDescent="0.35">
      <c r="W182" s="11"/>
      <c r="X182" s="11"/>
      <c r="Y182" s="11"/>
      <c r="Z182" s="64"/>
      <c r="AA182" s="11"/>
      <c r="AB182" s="57" t="str">
        <f t="shared" si="45"/>
        <v/>
      </c>
      <c r="AC182" s="57" t="str">
        <f t="shared" si="46"/>
        <v/>
      </c>
      <c r="AD182" s="57" t="str">
        <f t="shared" si="47"/>
        <v/>
      </c>
      <c r="AE182" s="60" t="str">
        <f t="shared" si="48"/>
        <v/>
      </c>
      <c r="AF182" s="61" t="str">
        <f t="shared" si="49"/>
        <v/>
      </c>
      <c r="AG182" s="48">
        <f t="shared" si="50"/>
        <v>1</v>
      </c>
      <c r="AI182" s="11">
        <v>2023</v>
      </c>
      <c r="AJ182" s="11">
        <v>12</v>
      </c>
      <c r="AK182" s="11">
        <v>3960</v>
      </c>
      <c r="AL182" s="63">
        <v>0</v>
      </c>
      <c r="AM182" s="46" t="str">
        <f t="shared" si="51"/>
        <v>Provisjon kredittkort</v>
      </c>
      <c r="AN182" s="46" t="str">
        <f t="shared" si="52"/>
        <v>Provisjoner</v>
      </c>
      <c r="AO182" s="46" t="str">
        <f t="shared" si="53"/>
        <v>Provisjoner</v>
      </c>
      <c r="AP182" s="46" t="str">
        <f t="shared" si="54"/>
        <v>Kostnad</v>
      </c>
      <c r="AQ182" s="46">
        <f t="shared" si="55"/>
        <v>4</v>
      </c>
      <c r="AR182" s="46">
        <f t="shared" si="56"/>
        <v>0</v>
      </c>
      <c r="AS182" s="48">
        <f t="shared" si="57"/>
        <v>0.7248625649754703</v>
      </c>
      <c r="AT182" s="46">
        <f t="shared" si="61"/>
        <v>0</v>
      </c>
      <c r="AU182" s="46">
        <f t="shared" si="58"/>
        <v>2003</v>
      </c>
      <c r="AV182" s="46">
        <f t="shared" si="59"/>
        <v>1365.15</v>
      </c>
      <c r="AW182" s="46">
        <f t="shared" si="62"/>
        <v>1</v>
      </c>
      <c r="AX182" s="47">
        <f t="shared" si="60"/>
        <v>0</v>
      </c>
      <c r="AY182" s="47">
        <f t="shared" si="63"/>
        <v>0</v>
      </c>
    </row>
    <row r="183" spans="23:51" x14ac:dyDescent="0.35">
      <c r="W183" s="11"/>
      <c r="X183" s="11"/>
      <c r="Y183" s="11"/>
      <c r="Z183" s="64"/>
      <c r="AA183" s="11"/>
      <c r="AB183" s="57" t="str">
        <f t="shared" si="45"/>
        <v/>
      </c>
      <c r="AC183" s="57" t="str">
        <f t="shared" si="46"/>
        <v/>
      </c>
      <c r="AD183" s="57" t="str">
        <f t="shared" si="47"/>
        <v/>
      </c>
      <c r="AE183" s="60" t="str">
        <f t="shared" si="48"/>
        <v/>
      </c>
      <c r="AF183" s="61" t="str">
        <f t="shared" si="49"/>
        <v/>
      </c>
      <c r="AG183" s="48">
        <f t="shared" si="50"/>
        <v>1</v>
      </c>
      <c r="AI183" s="11">
        <v>2023</v>
      </c>
      <c r="AJ183" s="11">
        <v>1</v>
      </c>
      <c r="AK183" s="11">
        <v>4000</v>
      </c>
      <c r="AL183" s="63">
        <v>37685.11</v>
      </c>
      <c r="AM183" s="46" t="str">
        <f t="shared" si="51"/>
        <v>Varekostnad mat</v>
      </c>
      <c r="AN183" s="46" t="str">
        <f t="shared" si="52"/>
        <v>Varekost mat</v>
      </c>
      <c r="AO183" s="46" t="str">
        <f t="shared" si="53"/>
        <v>Varekost</v>
      </c>
      <c r="AP183" s="46" t="str">
        <f t="shared" si="54"/>
        <v>Kostnad</v>
      </c>
      <c r="AQ183" s="46">
        <f t="shared" si="55"/>
        <v>5</v>
      </c>
      <c r="AR183" s="46">
        <f t="shared" si="56"/>
        <v>37685.11</v>
      </c>
      <c r="AS183" s="48">
        <f t="shared" si="57"/>
        <v>0.28948856617356133</v>
      </c>
      <c r="AT183" s="46">
        <f t="shared" si="61"/>
        <v>10909.408459992937</v>
      </c>
      <c r="AU183" s="46">
        <f t="shared" si="58"/>
        <v>2803</v>
      </c>
      <c r="AV183" s="46">
        <f t="shared" si="59"/>
        <v>1698.7</v>
      </c>
      <c r="AW183" s="46">
        <f t="shared" si="62"/>
        <v>1</v>
      </c>
      <c r="AX183" s="47">
        <f t="shared" si="60"/>
        <v>-37685.11</v>
      </c>
      <c r="AY183" s="47">
        <f t="shared" si="63"/>
        <v>-10909.408459992937</v>
      </c>
    </row>
    <row r="184" spans="23:51" x14ac:dyDescent="0.35">
      <c r="W184" s="11"/>
      <c r="X184" s="11"/>
      <c r="Y184" s="11"/>
      <c r="Z184" s="64"/>
      <c r="AA184" s="11"/>
      <c r="AB184" s="57" t="str">
        <f t="shared" si="45"/>
        <v/>
      </c>
      <c r="AC184" s="57" t="str">
        <f t="shared" si="46"/>
        <v/>
      </c>
      <c r="AD184" s="57" t="str">
        <f t="shared" si="47"/>
        <v/>
      </c>
      <c r="AE184" s="60" t="str">
        <f t="shared" si="48"/>
        <v/>
      </c>
      <c r="AF184" s="61" t="str">
        <f t="shared" si="49"/>
        <v/>
      </c>
      <c r="AG184" s="48">
        <f t="shared" si="50"/>
        <v>1</v>
      </c>
      <c r="AI184" s="11">
        <v>2023</v>
      </c>
      <c r="AJ184" s="11">
        <v>2</v>
      </c>
      <c r="AK184" s="11">
        <v>4000</v>
      </c>
      <c r="AL184" s="63">
        <v>96436.22</v>
      </c>
      <c r="AM184" s="46" t="str">
        <f t="shared" si="51"/>
        <v>Varekostnad mat</v>
      </c>
      <c r="AN184" s="46" t="str">
        <f t="shared" si="52"/>
        <v>Varekost mat</v>
      </c>
      <c r="AO184" s="46" t="str">
        <f t="shared" si="53"/>
        <v>Varekost</v>
      </c>
      <c r="AP184" s="46" t="str">
        <f t="shared" si="54"/>
        <v>Kostnad</v>
      </c>
      <c r="AQ184" s="46">
        <f t="shared" si="55"/>
        <v>5</v>
      </c>
      <c r="AR184" s="46">
        <f t="shared" si="56"/>
        <v>96436.22</v>
      </c>
      <c r="AS184" s="48">
        <f t="shared" si="57"/>
        <v>0.28948856617356133</v>
      </c>
      <c r="AT184" s="46">
        <f t="shared" si="61"/>
        <v>27917.18305499812</v>
      </c>
      <c r="AU184" s="46">
        <f t="shared" si="58"/>
        <v>2750</v>
      </c>
      <c r="AV184" s="46">
        <f t="shared" si="59"/>
        <v>1620.817</v>
      </c>
      <c r="AW184" s="46">
        <f t="shared" si="62"/>
        <v>1</v>
      </c>
      <c r="AX184" s="47">
        <f t="shared" si="60"/>
        <v>-96436.22</v>
      </c>
      <c r="AY184" s="47">
        <f t="shared" si="63"/>
        <v>-27917.18305499812</v>
      </c>
    </row>
    <row r="185" spans="23:51" x14ac:dyDescent="0.35">
      <c r="W185" s="11"/>
      <c r="X185" s="11"/>
      <c r="Y185" s="11"/>
      <c r="Z185" s="64"/>
      <c r="AA185" s="11"/>
      <c r="AB185" s="57" t="str">
        <f t="shared" si="45"/>
        <v/>
      </c>
      <c r="AC185" s="57" t="str">
        <f t="shared" si="46"/>
        <v/>
      </c>
      <c r="AD185" s="57" t="str">
        <f t="shared" si="47"/>
        <v/>
      </c>
      <c r="AE185" s="60" t="str">
        <f t="shared" si="48"/>
        <v/>
      </c>
      <c r="AF185" s="61" t="str">
        <f t="shared" si="49"/>
        <v/>
      </c>
      <c r="AG185" s="48">
        <f t="shared" si="50"/>
        <v>1</v>
      </c>
      <c r="AI185" s="11">
        <v>2023</v>
      </c>
      <c r="AJ185" s="11">
        <v>3</v>
      </c>
      <c r="AK185" s="11">
        <v>4000</v>
      </c>
      <c r="AL185" s="63">
        <v>25566.97</v>
      </c>
      <c r="AM185" s="46" t="str">
        <f t="shared" si="51"/>
        <v>Varekostnad mat</v>
      </c>
      <c r="AN185" s="46" t="str">
        <f t="shared" si="52"/>
        <v>Varekost mat</v>
      </c>
      <c r="AO185" s="46" t="str">
        <f t="shared" si="53"/>
        <v>Varekost</v>
      </c>
      <c r="AP185" s="46" t="str">
        <f t="shared" si="54"/>
        <v>Kostnad</v>
      </c>
      <c r="AQ185" s="46">
        <f t="shared" si="55"/>
        <v>5</v>
      </c>
      <c r="AR185" s="46">
        <f t="shared" si="56"/>
        <v>25566.97</v>
      </c>
      <c r="AS185" s="48">
        <f t="shared" si="57"/>
        <v>0.28948856617356133</v>
      </c>
      <c r="AT185" s="46">
        <f t="shared" si="61"/>
        <v>7401.3454867024575</v>
      </c>
      <c r="AU185" s="46">
        <f t="shared" si="58"/>
        <v>3043</v>
      </c>
      <c r="AV185" s="46">
        <f t="shared" si="59"/>
        <v>1839.2840000000001</v>
      </c>
      <c r="AW185" s="46">
        <f t="shared" si="62"/>
        <v>1</v>
      </c>
      <c r="AX185" s="47">
        <f t="shared" si="60"/>
        <v>-25566.97</v>
      </c>
      <c r="AY185" s="47">
        <f t="shared" si="63"/>
        <v>-7401.3454867024575</v>
      </c>
    </row>
    <row r="186" spans="23:51" x14ac:dyDescent="0.35">
      <c r="W186" s="11"/>
      <c r="X186" s="11"/>
      <c r="Y186" s="11"/>
      <c r="Z186" s="64"/>
      <c r="AA186" s="11"/>
      <c r="AB186" s="57" t="str">
        <f t="shared" si="45"/>
        <v/>
      </c>
      <c r="AC186" s="57" t="str">
        <f t="shared" si="46"/>
        <v/>
      </c>
      <c r="AD186" s="57" t="str">
        <f t="shared" si="47"/>
        <v/>
      </c>
      <c r="AE186" s="60" t="str">
        <f t="shared" si="48"/>
        <v/>
      </c>
      <c r="AF186" s="61" t="str">
        <f t="shared" si="49"/>
        <v/>
      </c>
      <c r="AG186" s="48">
        <f t="shared" si="50"/>
        <v>1</v>
      </c>
      <c r="AI186" s="11">
        <v>2023</v>
      </c>
      <c r="AJ186" s="11">
        <v>4</v>
      </c>
      <c r="AK186" s="11">
        <v>4000</v>
      </c>
      <c r="AL186" s="63">
        <v>19396.419999999998</v>
      </c>
      <c r="AM186" s="46" t="str">
        <f t="shared" si="51"/>
        <v>Varekostnad mat</v>
      </c>
      <c r="AN186" s="46" t="str">
        <f t="shared" si="52"/>
        <v>Varekost mat</v>
      </c>
      <c r="AO186" s="46" t="str">
        <f t="shared" si="53"/>
        <v>Varekost</v>
      </c>
      <c r="AP186" s="46" t="str">
        <f t="shared" si="54"/>
        <v>Kostnad</v>
      </c>
      <c r="AQ186" s="46">
        <f t="shared" si="55"/>
        <v>5</v>
      </c>
      <c r="AR186" s="46">
        <f t="shared" si="56"/>
        <v>19396.419999999998</v>
      </c>
      <c r="AS186" s="48">
        <f t="shared" si="57"/>
        <v>0.28948856617356133</v>
      </c>
      <c r="AT186" s="46">
        <f t="shared" si="61"/>
        <v>5615.0418147001883</v>
      </c>
      <c r="AU186" s="46">
        <f t="shared" si="58"/>
        <v>2916</v>
      </c>
      <c r="AV186" s="46">
        <f t="shared" si="59"/>
        <v>1763.2</v>
      </c>
      <c r="AW186" s="46">
        <f t="shared" si="62"/>
        <v>1</v>
      </c>
      <c r="AX186" s="47">
        <f t="shared" si="60"/>
        <v>-19396.419999999998</v>
      </c>
      <c r="AY186" s="47">
        <f t="shared" si="63"/>
        <v>-5615.0418147001883</v>
      </c>
    </row>
    <row r="187" spans="23:51" x14ac:dyDescent="0.35">
      <c r="W187" s="11"/>
      <c r="X187" s="11"/>
      <c r="Y187" s="11"/>
      <c r="Z187" s="64"/>
      <c r="AA187" s="11"/>
      <c r="AB187" s="57" t="str">
        <f t="shared" si="45"/>
        <v/>
      </c>
      <c r="AC187" s="57" t="str">
        <f t="shared" si="46"/>
        <v/>
      </c>
      <c r="AD187" s="57" t="str">
        <f t="shared" si="47"/>
        <v/>
      </c>
      <c r="AE187" s="60" t="str">
        <f t="shared" si="48"/>
        <v/>
      </c>
      <c r="AF187" s="61" t="str">
        <f t="shared" si="49"/>
        <v/>
      </c>
      <c r="AG187" s="48">
        <f t="shared" si="50"/>
        <v>1</v>
      </c>
      <c r="AI187" s="11">
        <v>2023</v>
      </c>
      <c r="AJ187" s="11">
        <v>5</v>
      </c>
      <c r="AK187" s="11">
        <v>4000</v>
      </c>
      <c r="AL187" s="63">
        <v>91452.17</v>
      </c>
      <c r="AM187" s="46" t="str">
        <f t="shared" si="51"/>
        <v>Varekostnad mat</v>
      </c>
      <c r="AN187" s="46" t="str">
        <f t="shared" si="52"/>
        <v>Varekost mat</v>
      </c>
      <c r="AO187" s="46" t="str">
        <f t="shared" si="53"/>
        <v>Varekost</v>
      </c>
      <c r="AP187" s="46" t="str">
        <f t="shared" si="54"/>
        <v>Kostnad</v>
      </c>
      <c r="AQ187" s="46">
        <f t="shared" si="55"/>
        <v>5</v>
      </c>
      <c r="AR187" s="46">
        <f t="shared" si="56"/>
        <v>91452.17</v>
      </c>
      <c r="AS187" s="48">
        <f t="shared" si="57"/>
        <v>0.28948856617356133</v>
      </c>
      <c r="AT187" s="46">
        <f t="shared" si="61"/>
        <v>26474.35756676078</v>
      </c>
      <c r="AU187" s="46">
        <f t="shared" si="58"/>
        <v>3578</v>
      </c>
      <c r="AV187" s="46">
        <f t="shared" si="59"/>
        <v>1816.85</v>
      </c>
      <c r="AW187" s="46">
        <f t="shared" si="62"/>
        <v>1</v>
      </c>
      <c r="AX187" s="47">
        <f t="shared" si="60"/>
        <v>-91452.17</v>
      </c>
      <c r="AY187" s="47">
        <f t="shared" si="63"/>
        <v>-26474.35756676078</v>
      </c>
    </row>
    <row r="188" spans="23:51" x14ac:dyDescent="0.35">
      <c r="W188" s="11"/>
      <c r="X188" s="11"/>
      <c r="Y188" s="11"/>
      <c r="Z188" s="64"/>
      <c r="AA188" s="11"/>
      <c r="AB188" s="57" t="str">
        <f t="shared" si="45"/>
        <v/>
      </c>
      <c r="AC188" s="57" t="str">
        <f t="shared" si="46"/>
        <v/>
      </c>
      <c r="AD188" s="57" t="str">
        <f t="shared" si="47"/>
        <v/>
      </c>
      <c r="AE188" s="60" t="str">
        <f t="shared" si="48"/>
        <v/>
      </c>
      <c r="AF188" s="61" t="str">
        <f t="shared" si="49"/>
        <v/>
      </c>
      <c r="AG188" s="48">
        <f t="shared" si="50"/>
        <v>1</v>
      </c>
      <c r="AI188" s="11">
        <v>2023</v>
      </c>
      <c r="AJ188" s="11">
        <v>6</v>
      </c>
      <c r="AK188" s="11">
        <v>4000</v>
      </c>
      <c r="AL188" s="63">
        <v>122684.47</v>
      </c>
      <c r="AM188" s="46" t="str">
        <f t="shared" si="51"/>
        <v>Varekostnad mat</v>
      </c>
      <c r="AN188" s="46" t="str">
        <f t="shared" si="52"/>
        <v>Varekost mat</v>
      </c>
      <c r="AO188" s="46" t="str">
        <f t="shared" si="53"/>
        <v>Varekost</v>
      </c>
      <c r="AP188" s="46" t="str">
        <f t="shared" si="54"/>
        <v>Kostnad</v>
      </c>
      <c r="AQ188" s="46">
        <f t="shared" si="55"/>
        <v>5</v>
      </c>
      <c r="AR188" s="46">
        <f t="shared" si="56"/>
        <v>122684.47</v>
      </c>
      <c r="AS188" s="48">
        <f t="shared" si="57"/>
        <v>0.28948856617356133</v>
      </c>
      <c r="AT188" s="46">
        <f t="shared" si="61"/>
        <v>35515.751312063301</v>
      </c>
      <c r="AU188" s="46">
        <f t="shared" si="58"/>
        <v>3708</v>
      </c>
      <c r="AV188" s="46">
        <f t="shared" si="59"/>
        <v>1858.8330000000001</v>
      </c>
      <c r="AW188" s="46">
        <f t="shared" si="62"/>
        <v>1</v>
      </c>
      <c r="AX188" s="47">
        <f t="shared" si="60"/>
        <v>-122684.47</v>
      </c>
      <c r="AY188" s="47">
        <f t="shared" si="63"/>
        <v>-35515.751312063301</v>
      </c>
    </row>
    <row r="189" spans="23:51" x14ac:dyDescent="0.35">
      <c r="W189" s="11"/>
      <c r="X189" s="11"/>
      <c r="Y189" s="11"/>
      <c r="Z189" s="64"/>
      <c r="AA189" s="11"/>
      <c r="AB189" s="57" t="str">
        <f t="shared" si="45"/>
        <v/>
      </c>
      <c r="AC189" s="57" t="str">
        <f t="shared" si="46"/>
        <v/>
      </c>
      <c r="AD189" s="57" t="str">
        <f t="shared" si="47"/>
        <v/>
      </c>
      <c r="AE189" s="60" t="str">
        <f t="shared" si="48"/>
        <v/>
      </c>
      <c r="AF189" s="61" t="str">
        <f t="shared" si="49"/>
        <v/>
      </c>
      <c r="AG189" s="48">
        <f t="shared" si="50"/>
        <v>1</v>
      </c>
      <c r="AI189" s="11">
        <v>2023</v>
      </c>
      <c r="AJ189" s="11">
        <v>7</v>
      </c>
      <c r="AK189" s="11">
        <v>4000</v>
      </c>
      <c r="AL189" s="63">
        <v>107786.41</v>
      </c>
      <c r="AM189" s="46" t="str">
        <f t="shared" si="51"/>
        <v>Varekostnad mat</v>
      </c>
      <c r="AN189" s="46" t="str">
        <f t="shared" si="52"/>
        <v>Varekost mat</v>
      </c>
      <c r="AO189" s="46" t="str">
        <f t="shared" si="53"/>
        <v>Varekost</v>
      </c>
      <c r="AP189" s="46" t="str">
        <f t="shared" si="54"/>
        <v>Kostnad</v>
      </c>
      <c r="AQ189" s="46">
        <f t="shared" si="55"/>
        <v>5</v>
      </c>
      <c r="AR189" s="46">
        <f t="shared" si="56"/>
        <v>107786.41</v>
      </c>
      <c r="AS189" s="48">
        <f t="shared" si="57"/>
        <v>0.28948856617356133</v>
      </c>
      <c r="AT189" s="46">
        <f t="shared" si="61"/>
        <v>31202.933283895614</v>
      </c>
      <c r="AU189" s="46">
        <f t="shared" si="58"/>
        <v>3431</v>
      </c>
      <c r="AV189" s="46">
        <f t="shared" si="59"/>
        <v>1813.0340000000001</v>
      </c>
      <c r="AW189" s="46">
        <f t="shared" si="62"/>
        <v>1</v>
      </c>
      <c r="AX189" s="47">
        <f t="shared" si="60"/>
        <v>-107786.41</v>
      </c>
      <c r="AY189" s="47">
        <f t="shared" si="63"/>
        <v>-31202.933283895614</v>
      </c>
    </row>
    <row r="190" spans="23:51" x14ac:dyDescent="0.35">
      <c r="W190" s="11"/>
      <c r="X190" s="11"/>
      <c r="Y190" s="11"/>
      <c r="Z190" s="64"/>
      <c r="AA190" s="11"/>
      <c r="AB190" s="57" t="str">
        <f t="shared" si="45"/>
        <v/>
      </c>
      <c r="AC190" s="57" t="str">
        <f t="shared" si="46"/>
        <v/>
      </c>
      <c r="AD190" s="57" t="str">
        <f t="shared" si="47"/>
        <v/>
      </c>
      <c r="AE190" s="60" t="str">
        <f t="shared" si="48"/>
        <v/>
      </c>
      <c r="AF190" s="61" t="str">
        <f t="shared" si="49"/>
        <v/>
      </c>
      <c r="AG190" s="48">
        <f t="shared" si="50"/>
        <v>1</v>
      </c>
      <c r="AI190" s="11">
        <v>2023</v>
      </c>
      <c r="AJ190" s="11">
        <v>8</v>
      </c>
      <c r="AK190" s="11">
        <v>4000</v>
      </c>
      <c r="AL190" s="63">
        <v>100359.27</v>
      </c>
      <c r="AM190" s="46" t="str">
        <f t="shared" si="51"/>
        <v>Varekostnad mat</v>
      </c>
      <c r="AN190" s="46" t="str">
        <f t="shared" si="52"/>
        <v>Varekost mat</v>
      </c>
      <c r="AO190" s="46" t="str">
        <f t="shared" si="53"/>
        <v>Varekost</v>
      </c>
      <c r="AP190" s="46" t="str">
        <f t="shared" si="54"/>
        <v>Kostnad</v>
      </c>
      <c r="AQ190" s="46">
        <f t="shared" si="55"/>
        <v>5</v>
      </c>
      <c r="AR190" s="46">
        <f t="shared" si="56"/>
        <v>100359.27</v>
      </c>
      <c r="AS190" s="48">
        <f t="shared" si="57"/>
        <v>0.28948856617356133</v>
      </c>
      <c r="AT190" s="46">
        <f t="shared" si="61"/>
        <v>29052.861174525311</v>
      </c>
      <c r="AU190" s="46">
        <f t="shared" si="58"/>
        <v>4323</v>
      </c>
      <c r="AV190" s="46">
        <f t="shared" si="59"/>
        <v>1943.6659999999999</v>
      </c>
      <c r="AW190" s="46">
        <f t="shared" si="62"/>
        <v>1</v>
      </c>
      <c r="AX190" s="47">
        <f t="shared" si="60"/>
        <v>-100359.27</v>
      </c>
      <c r="AY190" s="47">
        <f t="shared" si="63"/>
        <v>-29052.861174525311</v>
      </c>
    </row>
    <row r="191" spans="23:51" x14ac:dyDescent="0.35">
      <c r="W191" s="11"/>
      <c r="X191" s="11"/>
      <c r="Y191" s="11"/>
      <c r="Z191" s="64"/>
      <c r="AA191" s="11"/>
      <c r="AB191" s="57" t="str">
        <f t="shared" si="45"/>
        <v/>
      </c>
      <c r="AC191" s="57" t="str">
        <f t="shared" si="46"/>
        <v/>
      </c>
      <c r="AD191" s="57" t="str">
        <f t="shared" si="47"/>
        <v/>
      </c>
      <c r="AE191" s="60" t="str">
        <f t="shared" si="48"/>
        <v/>
      </c>
      <c r="AF191" s="61" t="str">
        <f t="shared" si="49"/>
        <v/>
      </c>
      <c r="AG191" s="48">
        <f t="shared" si="50"/>
        <v>1</v>
      </c>
      <c r="AI191" s="11">
        <v>2023</v>
      </c>
      <c r="AJ191" s="11">
        <v>9</v>
      </c>
      <c r="AK191" s="11">
        <v>4000</v>
      </c>
      <c r="AL191" s="63">
        <v>104393.28</v>
      </c>
      <c r="AM191" s="46" t="str">
        <f t="shared" si="51"/>
        <v>Varekostnad mat</v>
      </c>
      <c r="AN191" s="46" t="str">
        <f t="shared" si="52"/>
        <v>Varekost mat</v>
      </c>
      <c r="AO191" s="46" t="str">
        <f t="shared" si="53"/>
        <v>Varekost</v>
      </c>
      <c r="AP191" s="46" t="str">
        <f t="shared" si="54"/>
        <v>Kostnad</v>
      </c>
      <c r="AQ191" s="46">
        <f t="shared" si="55"/>
        <v>5</v>
      </c>
      <c r="AR191" s="46">
        <f t="shared" si="56"/>
        <v>104393.28</v>
      </c>
      <c r="AS191" s="48">
        <f t="shared" si="57"/>
        <v>0.28948856617356133</v>
      </c>
      <c r="AT191" s="46">
        <f t="shared" si="61"/>
        <v>30220.660945355117</v>
      </c>
      <c r="AU191" s="46">
        <f t="shared" si="58"/>
        <v>3531</v>
      </c>
      <c r="AV191" s="46">
        <f t="shared" si="59"/>
        <v>1846.634</v>
      </c>
      <c r="AW191" s="46">
        <f t="shared" si="62"/>
        <v>1</v>
      </c>
      <c r="AX191" s="47">
        <f t="shared" si="60"/>
        <v>-104393.28</v>
      </c>
      <c r="AY191" s="47">
        <f t="shared" si="63"/>
        <v>-30220.660945355117</v>
      </c>
    </row>
    <row r="192" spans="23:51" x14ac:dyDescent="0.35">
      <c r="W192" s="11"/>
      <c r="X192" s="11"/>
      <c r="Y192" s="11"/>
      <c r="Z192" s="64"/>
      <c r="AA192" s="11"/>
      <c r="AB192" s="57" t="str">
        <f t="shared" si="45"/>
        <v/>
      </c>
      <c r="AC192" s="57" t="str">
        <f t="shared" si="46"/>
        <v/>
      </c>
      <c r="AD192" s="57" t="str">
        <f t="shared" si="47"/>
        <v/>
      </c>
      <c r="AE192" s="60" t="str">
        <f t="shared" si="48"/>
        <v/>
      </c>
      <c r="AF192" s="61" t="str">
        <f t="shared" si="49"/>
        <v/>
      </c>
      <c r="AG192" s="48">
        <f t="shared" si="50"/>
        <v>1</v>
      </c>
      <c r="AI192" s="11">
        <v>2023</v>
      </c>
      <c r="AJ192" s="11">
        <v>10</v>
      </c>
      <c r="AK192" s="11">
        <v>4000</v>
      </c>
      <c r="AL192" s="63">
        <v>111080.78</v>
      </c>
      <c r="AM192" s="46" t="str">
        <f t="shared" si="51"/>
        <v>Varekostnad mat</v>
      </c>
      <c r="AN192" s="46" t="str">
        <f t="shared" si="52"/>
        <v>Varekost mat</v>
      </c>
      <c r="AO192" s="46" t="str">
        <f t="shared" si="53"/>
        <v>Varekost</v>
      </c>
      <c r="AP192" s="46" t="str">
        <f t="shared" si="54"/>
        <v>Kostnad</v>
      </c>
      <c r="AQ192" s="46">
        <f t="shared" si="55"/>
        <v>5</v>
      </c>
      <c r="AR192" s="46">
        <f t="shared" si="56"/>
        <v>111080.78</v>
      </c>
      <c r="AS192" s="48">
        <f t="shared" si="57"/>
        <v>0.28948856617356133</v>
      </c>
      <c r="AT192" s="46">
        <f t="shared" si="61"/>
        <v>32156.61573164081</v>
      </c>
      <c r="AU192" s="46">
        <f t="shared" si="58"/>
        <v>3338</v>
      </c>
      <c r="AV192" s="46">
        <f t="shared" si="59"/>
        <v>1851.3</v>
      </c>
      <c r="AW192" s="46">
        <f t="shared" si="62"/>
        <v>1</v>
      </c>
      <c r="AX192" s="47">
        <f t="shared" si="60"/>
        <v>-111080.78</v>
      </c>
      <c r="AY192" s="47">
        <f t="shared" si="63"/>
        <v>-32156.61573164081</v>
      </c>
    </row>
    <row r="193" spans="23:51" x14ac:dyDescent="0.35">
      <c r="W193" s="11"/>
      <c r="X193" s="11"/>
      <c r="Y193" s="11"/>
      <c r="Z193" s="64"/>
      <c r="AA193" s="11"/>
      <c r="AB193" s="57" t="str">
        <f t="shared" si="45"/>
        <v/>
      </c>
      <c r="AC193" s="57" t="str">
        <f t="shared" si="46"/>
        <v/>
      </c>
      <c r="AD193" s="57" t="str">
        <f t="shared" si="47"/>
        <v/>
      </c>
      <c r="AE193" s="60" t="str">
        <f t="shared" si="48"/>
        <v/>
      </c>
      <c r="AF193" s="61" t="str">
        <f t="shared" si="49"/>
        <v/>
      </c>
      <c r="AG193" s="48">
        <f t="shared" si="50"/>
        <v>1</v>
      </c>
      <c r="AI193" s="11">
        <v>2023</v>
      </c>
      <c r="AJ193" s="11">
        <v>11</v>
      </c>
      <c r="AK193" s="11">
        <v>4000</v>
      </c>
      <c r="AL193" s="63">
        <v>109094.33</v>
      </c>
      <c r="AM193" s="46" t="str">
        <f t="shared" si="51"/>
        <v>Varekostnad mat</v>
      </c>
      <c r="AN193" s="46" t="str">
        <f t="shared" si="52"/>
        <v>Varekost mat</v>
      </c>
      <c r="AO193" s="46" t="str">
        <f t="shared" si="53"/>
        <v>Varekost</v>
      </c>
      <c r="AP193" s="46" t="str">
        <f t="shared" si="54"/>
        <v>Kostnad</v>
      </c>
      <c r="AQ193" s="46">
        <f t="shared" si="55"/>
        <v>5</v>
      </c>
      <c r="AR193" s="46">
        <f t="shared" si="56"/>
        <v>109094.33</v>
      </c>
      <c r="AS193" s="48">
        <f t="shared" si="57"/>
        <v>0.28948856617356133</v>
      </c>
      <c r="AT193" s="46">
        <f t="shared" si="61"/>
        <v>31581.561169365337</v>
      </c>
      <c r="AU193" s="46">
        <f t="shared" si="58"/>
        <v>3267</v>
      </c>
      <c r="AV193" s="46">
        <f t="shared" si="59"/>
        <v>1752.55</v>
      </c>
      <c r="AW193" s="46">
        <f t="shared" si="62"/>
        <v>1</v>
      </c>
      <c r="AX193" s="47">
        <f t="shared" si="60"/>
        <v>-109094.33</v>
      </c>
      <c r="AY193" s="47">
        <f t="shared" si="63"/>
        <v>-31581.561169365337</v>
      </c>
    </row>
    <row r="194" spans="23:51" x14ac:dyDescent="0.35">
      <c r="W194" s="11"/>
      <c r="X194" s="11"/>
      <c r="Y194" s="11"/>
      <c r="Z194" s="64"/>
      <c r="AA194" s="11"/>
      <c r="AB194" s="57" t="str">
        <f t="shared" si="45"/>
        <v/>
      </c>
      <c r="AC194" s="57" t="str">
        <f t="shared" si="46"/>
        <v/>
      </c>
      <c r="AD194" s="57" t="str">
        <f t="shared" si="47"/>
        <v/>
      </c>
      <c r="AE194" s="60" t="str">
        <f t="shared" si="48"/>
        <v/>
      </c>
      <c r="AF194" s="61" t="str">
        <f t="shared" si="49"/>
        <v/>
      </c>
      <c r="AG194" s="48">
        <f t="shared" si="50"/>
        <v>1</v>
      </c>
      <c r="AI194" s="11">
        <v>2023</v>
      </c>
      <c r="AJ194" s="11">
        <v>12</v>
      </c>
      <c r="AK194" s="11">
        <v>4000</v>
      </c>
      <c r="AL194" s="63">
        <v>46836.97</v>
      </c>
      <c r="AM194" s="46" t="str">
        <f t="shared" si="51"/>
        <v>Varekostnad mat</v>
      </c>
      <c r="AN194" s="46" t="str">
        <f t="shared" si="52"/>
        <v>Varekost mat</v>
      </c>
      <c r="AO194" s="46" t="str">
        <f t="shared" si="53"/>
        <v>Varekost</v>
      </c>
      <c r="AP194" s="46" t="str">
        <f t="shared" si="54"/>
        <v>Kostnad</v>
      </c>
      <c r="AQ194" s="46">
        <f t="shared" si="55"/>
        <v>5</v>
      </c>
      <c r="AR194" s="46">
        <f t="shared" si="56"/>
        <v>46836.97</v>
      </c>
      <c r="AS194" s="48">
        <f t="shared" si="57"/>
        <v>0.28948856617356133</v>
      </c>
      <c r="AT194" s="46">
        <f t="shared" si="61"/>
        <v>13558.767289214107</v>
      </c>
      <c r="AU194" s="46">
        <f t="shared" si="58"/>
        <v>2003</v>
      </c>
      <c r="AV194" s="46">
        <f t="shared" si="59"/>
        <v>1365.15</v>
      </c>
      <c r="AW194" s="46">
        <f t="shared" si="62"/>
        <v>1</v>
      </c>
      <c r="AX194" s="47">
        <f t="shared" si="60"/>
        <v>-46836.97</v>
      </c>
      <c r="AY194" s="47">
        <f t="shared" si="63"/>
        <v>-13558.767289214107</v>
      </c>
    </row>
    <row r="195" spans="23:51" x14ac:dyDescent="0.35">
      <c r="W195" s="11"/>
      <c r="X195" s="11"/>
      <c r="Y195" s="11"/>
      <c r="Z195" s="64"/>
      <c r="AA195" s="11"/>
      <c r="AB195" s="57" t="str">
        <f t="shared" ref="AB195:AB258" si="64">IFERROR(VLOOKUP($Y195,pnl_subkategori_table,2,FALSE),"")</f>
        <v/>
      </c>
      <c r="AC195" s="57" t="str">
        <f t="shared" ref="AC195:AC258" si="65">IFERROR(VLOOKUP($Y195,pnl_subkategori_table,3,FALSE),"")</f>
        <v/>
      </c>
      <c r="AD195" s="57" t="str">
        <f t="shared" ref="AD195:AD258" si="66">IFERROR(VLOOKUP(AC195,pnl_kategori_table,2,FALSE),"")</f>
        <v/>
      </c>
      <c r="AE195" s="60" t="str">
        <f t="shared" ref="AE195:AE258" si="67">IF(W195="","",IFERROR(SUMIFS($AR$3:$AR$5000,$AK$4:$AK$5001,$W195)/SUMIFS($AR$3:$AR$5000,$AK$3:$AK$5000,$AA195),""))</f>
        <v/>
      </c>
      <c r="AF195" s="61" t="str">
        <f t="shared" ref="AF195:AF258" si="68">IF(AE195="","",W195)</f>
        <v/>
      </c>
      <c r="AG195" s="48">
        <f t="shared" ref="AG195:AG258" si="69">IFERROR(Z195/AE195,1)</f>
        <v>1</v>
      </c>
      <c r="AI195" s="11">
        <v>2023</v>
      </c>
      <c r="AJ195" s="11">
        <v>1</v>
      </c>
      <c r="AK195" s="11">
        <v>4002</v>
      </c>
      <c r="AL195" s="63">
        <v>24342</v>
      </c>
      <c r="AM195" s="46" t="str">
        <f t="shared" ref="AM195:AM258" si="70">IFERROR(VLOOKUP($AK195,pnl_konto_table,2,FALSE),"")</f>
        <v>Varekostnad kaffe</v>
      </c>
      <c r="AN195" s="46" t="str">
        <f t="shared" ref="AN195:AN258" si="71">IFERROR(VLOOKUP($AK195,pnl_konto_table,6,FALSE),"")</f>
        <v>Varekost mat</v>
      </c>
      <c r="AO195" s="46" t="str">
        <f t="shared" ref="AO195:AO258" si="72">IFERROR(VLOOKUP($AK195,pnl_konto_table,7,FALSE),"")</f>
        <v>Varekost</v>
      </c>
      <c r="AP195" s="46" t="str">
        <f t="shared" ref="AP195:AP258" si="73">IFERROR(VLOOKUP(AO195,pnl_kategori_table,2,FALSE),0)</f>
        <v>Kostnad</v>
      </c>
      <c r="AQ195" s="46">
        <f t="shared" ref="AQ195:AQ258" si="74">IFERROR(MATCH(AN195,pnl_subkategori,0),"")</f>
        <v>5</v>
      </c>
      <c r="AR195" s="46">
        <f t="shared" ref="AR195:AR258" si="75">IF(AP195=$A$3,-$AL195,$AL195)</f>
        <v>24342</v>
      </c>
      <c r="AS195" s="48">
        <f t="shared" ref="AS195:AS258" si="76">IFERROR(VLOOKUP($AK195,lookup_konto_index,2,FALSE),IFERROR(VLOOKUP(AN195,lookup_subkategori_index,2,FALSE),IFERROR(VLOOKUP(AO195,lookup_kategori_index,2,FALSE),1)))</f>
        <v>0.29565152403764206</v>
      </c>
      <c r="AT195" s="46">
        <f t="shared" si="61"/>
        <v>7196.7493981242833</v>
      </c>
      <c r="AU195" s="46">
        <f t="shared" ref="AU195:AU258" si="77">SUMIFS($BC$3:$BC$50,$BA$3:$BA$50,$AI195,$BB$3:$BB$50,$AJ195)</f>
        <v>2803</v>
      </c>
      <c r="AV195" s="46">
        <f t="shared" ref="AV195:AV258" si="78">SUMIFS($BD$3:$BD$50,$BA$3:$BA$50,$AI195,$BB$3:$BB$50,$AJ195)</f>
        <v>1698.7</v>
      </c>
      <c r="AW195" s="46">
        <f t="shared" si="62"/>
        <v>1</v>
      </c>
      <c r="AX195" s="47">
        <f t="shared" ref="AX195:AX258" si="79">IFERROR(VLOOKUP($AP195,table_type_kostnad,2,FALSE)*AR195,"")</f>
        <v>-24342</v>
      </c>
      <c r="AY195" s="47">
        <f t="shared" si="63"/>
        <v>-7196.7493981242833</v>
      </c>
    </row>
    <row r="196" spans="23:51" x14ac:dyDescent="0.35">
      <c r="W196" s="11"/>
      <c r="X196" s="11"/>
      <c r="Y196" s="11"/>
      <c r="Z196" s="64"/>
      <c r="AA196" s="11"/>
      <c r="AB196" s="57" t="str">
        <f t="shared" si="64"/>
        <v/>
      </c>
      <c r="AC196" s="57" t="str">
        <f t="shared" si="65"/>
        <v/>
      </c>
      <c r="AD196" s="57" t="str">
        <f t="shared" si="66"/>
        <v/>
      </c>
      <c r="AE196" s="60" t="str">
        <f t="shared" si="67"/>
        <v/>
      </c>
      <c r="AF196" s="61" t="str">
        <f t="shared" si="68"/>
        <v/>
      </c>
      <c r="AG196" s="48">
        <f t="shared" si="69"/>
        <v>1</v>
      </c>
      <c r="AI196" s="11">
        <v>2023</v>
      </c>
      <c r="AJ196" s="11">
        <v>2</v>
      </c>
      <c r="AK196" s="11">
        <v>4002</v>
      </c>
      <c r="AL196" s="63">
        <v>5920</v>
      </c>
      <c r="AM196" s="46" t="str">
        <f t="shared" si="70"/>
        <v>Varekostnad kaffe</v>
      </c>
      <c r="AN196" s="46" t="str">
        <f t="shared" si="71"/>
        <v>Varekost mat</v>
      </c>
      <c r="AO196" s="46" t="str">
        <f t="shared" si="72"/>
        <v>Varekost</v>
      </c>
      <c r="AP196" s="46" t="str">
        <f t="shared" si="73"/>
        <v>Kostnad</v>
      </c>
      <c r="AQ196" s="46">
        <f t="shared" si="74"/>
        <v>5</v>
      </c>
      <c r="AR196" s="46">
        <f t="shared" si="75"/>
        <v>5920</v>
      </c>
      <c r="AS196" s="48">
        <f t="shared" si="76"/>
        <v>0.29565152403764206</v>
      </c>
      <c r="AT196" s="46">
        <f t="shared" ref="AT196:AT259" si="80">AS196*AR196</f>
        <v>1750.2570223028411</v>
      </c>
      <c r="AU196" s="46">
        <f t="shared" si="77"/>
        <v>2750</v>
      </c>
      <c r="AV196" s="46">
        <f t="shared" si="78"/>
        <v>1620.817</v>
      </c>
      <c r="AW196" s="46">
        <f t="shared" ref="AW196:AW259" si="81">IF(AU196=0,0,1)</f>
        <v>1</v>
      </c>
      <c r="AX196" s="47">
        <f t="shared" si="79"/>
        <v>-5920</v>
      </c>
      <c r="AY196" s="47">
        <f t="shared" ref="AY196:AY259" si="82">IFERROR(AX196*AS196,"")</f>
        <v>-1750.2570223028411</v>
      </c>
    </row>
    <row r="197" spans="23:51" x14ac:dyDescent="0.35">
      <c r="W197" s="11"/>
      <c r="X197" s="11"/>
      <c r="Y197" s="11"/>
      <c r="Z197" s="64"/>
      <c r="AA197" s="11"/>
      <c r="AB197" s="57" t="str">
        <f t="shared" si="64"/>
        <v/>
      </c>
      <c r="AC197" s="57" t="str">
        <f t="shared" si="65"/>
        <v/>
      </c>
      <c r="AD197" s="57" t="str">
        <f t="shared" si="66"/>
        <v/>
      </c>
      <c r="AE197" s="60" t="str">
        <f t="shared" si="67"/>
        <v/>
      </c>
      <c r="AF197" s="61" t="str">
        <f t="shared" si="68"/>
        <v/>
      </c>
      <c r="AG197" s="48">
        <f t="shared" si="69"/>
        <v>1</v>
      </c>
      <c r="AI197" s="11">
        <v>2023</v>
      </c>
      <c r="AJ197" s="11">
        <v>3</v>
      </c>
      <c r="AK197" s="11">
        <v>4002</v>
      </c>
      <c r="AL197" s="63">
        <v>618</v>
      </c>
      <c r="AM197" s="46" t="str">
        <f t="shared" si="70"/>
        <v>Varekostnad kaffe</v>
      </c>
      <c r="AN197" s="46" t="str">
        <f t="shared" si="71"/>
        <v>Varekost mat</v>
      </c>
      <c r="AO197" s="46" t="str">
        <f t="shared" si="72"/>
        <v>Varekost</v>
      </c>
      <c r="AP197" s="46" t="str">
        <f t="shared" si="73"/>
        <v>Kostnad</v>
      </c>
      <c r="AQ197" s="46">
        <f t="shared" si="74"/>
        <v>5</v>
      </c>
      <c r="AR197" s="46">
        <f t="shared" si="75"/>
        <v>618</v>
      </c>
      <c r="AS197" s="48">
        <f t="shared" si="76"/>
        <v>0.29565152403764206</v>
      </c>
      <c r="AT197" s="46">
        <f t="shared" si="80"/>
        <v>182.7126418552628</v>
      </c>
      <c r="AU197" s="46">
        <f t="shared" si="77"/>
        <v>3043</v>
      </c>
      <c r="AV197" s="46">
        <f t="shared" si="78"/>
        <v>1839.2840000000001</v>
      </c>
      <c r="AW197" s="46">
        <f t="shared" si="81"/>
        <v>1</v>
      </c>
      <c r="AX197" s="47">
        <f t="shared" si="79"/>
        <v>-618</v>
      </c>
      <c r="AY197" s="47">
        <f t="shared" si="82"/>
        <v>-182.7126418552628</v>
      </c>
    </row>
    <row r="198" spans="23:51" x14ac:dyDescent="0.35">
      <c r="W198" s="11"/>
      <c r="X198" s="11"/>
      <c r="Y198" s="11"/>
      <c r="Z198" s="64"/>
      <c r="AA198" s="11"/>
      <c r="AB198" s="57" t="str">
        <f t="shared" si="64"/>
        <v/>
      </c>
      <c r="AC198" s="57" t="str">
        <f t="shared" si="65"/>
        <v/>
      </c>
      <c r="AD198" s="57" t="str">
        <f t="shared" si="66"/>
        <v/>
      </c>
      <c r="AE198" s="60" t="str">
        <f t="shared" si="67"/>
        <v/>
      </c>
      <c r="AF198" s="61" t="str">
        <f t="shared" si="68"/>
        <v/>
      </c>
      <c r="AG198" s="48">
        <f t="shared" si="69"/>
        <v>1</v>
      </c>
      <c r="AI198" s="11">
        <v>2023</v>
      </c>
      <c r="AJ198" s="11">
        <v>4</v>
      </c>
      <c r="AK198" s="11">
        <v>4002</v>
      </c>
      <c r="AL198" s="63">
        <v>39712.17</v>
      </c>
      <c r="AM198" s="46" t="str">
        <f t="shared" si="70"/>
        <v>Varekostnad kaffe</v>
      </c>
      <c r="AN198" s="46" t="str">
        <f t="shared" si="71"/>
        <v>Varekost mat</v>
      </c>
      <c r="AO198" s="46" t="str">
        <f t="shared" si="72"/>
        <v>Varekost</v>
      </c>
      <c r="AP198" s="46" t="str">
        <f t="shared" si="73"/>
        <v>Kostnad</v>
      </c>
      <c r="AQ198" s="46">
        <f t="shared" si="74"/>
        <v>5</v>
      </c>
      <c r="AR198" s="46">
        <f t="shared" si="75"/>
        <v>39712.17</v>
      </c>
      <c r="AS198" s="48">
        <f t="shared" si="76"/>
        <v>0.29565152403764206</v>
      </c>
      <c r="AT198" s="46">
        <f t="shared" si="80"/>
        <v>11740.963583341927</v>
      </c>
      <c r="AU198" s="46">
        <f t="shared" si="77"/>
        <v>2916</v>
      </c>
      <c r="AV198" s="46">
        <f t="shared" si="78"/>
        <v>1763.2</v>
      </c>
      <c r="AW198" s="46">
        <f t="shared" si="81"/>
        <v>1</v>
      </c>
      <c r="AX198" s="47">
        <f t="shared" si="79"/>
        <v>-39712.17</v>
      </c>
      <c r="AY198" s="47">
        <f t="shared" si="82"/>
        <v>-11740.963583341927</v>
      </c>
    </row>
    <row r="199" spans="23:51" x14ac:dyDescent="0.35">
      <c r="W199" s="11"/>
      <c r="X199" s="11"/>
      <c r="Y199" s="11"/>
      <c r="Z199" s="64"/>
      <c r="AA199" s="11"/>
      <c r="AB199" s="57" t="str">
        <f t="shared" si="64"/>
        <v/>
      </c>
      <c r="AC199" s="57" t="str">
        <f t="shared" si="65"/>
        <v/>
      </c>
      <c r="AD199" s="57" t="str">
        <f t="shared" si="66"/>
        <v/>
      </c>
      <c r="AE199" s="60" t="str">
        <f t="shared" si="67"/>
        <v/>
      </c>
      <c r="AF199" s="61" t="str">
        <f t="shared" si="68"/>
        <v/>
      </c>
      <c r="AG199" s="48">
        <f t="shared" si="69"/>
        <v>1</v>
      </c>
      <c r="AI199" s="11">
        <v>2023</v>
      </c>
      <c r="AJ199" s="11">
        <v>5</v>
      </c>
      <c r="AK199" s="11">
        <v>4002</v>
      </c>
      <c r="AL199" s="63">
        <v>0</v>
      </c>
      <c r="AM199" s="46" t="str">
        <f t="shared" si="70"/>
        <v>Varekostnad kaffe</v>
      </c>
      <c r="AN199" s="46" t="str">
        <f t="shared" si="71"/>
        <v>Varekost mat</v>
      </c>
      <c r="AO199" s="46" t="str">
        <f t="shared" si="72"/>
        <v>Varekost</v>
      </c>
      <c r="AP199" s="46" t="str">
        <f t="shared" si="73"/>
        <v>Kostnad</v>
      </c>
      <c r="AQ199" s="46">
        <f t="shared" si="74"/>
        <v>5</v>
      </c>
      <c r="AR199" s="46">
        <f t="shared" si="75"/>
        <v>0</v>
      </c>
      <c r="AS199" s="48">
        <f t="shared" si="76"/>
        <v>0.29565152403764206</v>
      </c>
      <c r="AT199" s="46">
        <f t="shared" si="80"/>
        <v>0</v>
      </c>
      <c r="AU199" s="46">
        <f t="shared" si="77"/>
        <v>3578</v>
      </c>
      <c r="AV199" s="46">
        <f t="shared" si="78"/>
        <v>1816.85</v>
      </c>
      <c r="AW199" s="46">
        <f t="shared" si="81"/>
        <v>1</v>
      </c>
      <c r="AX199" s="47">
        <f t="shared" si="79"/>
        <v>0</v>
      </c>
      <c r="AY199" s="47">
        <f t="shared" si="82"/>
        <v>0</v>
      </c>
    </row>
    <row r="200" spans="23:51" x14ac:dyDescent="0.35">
      <c r="W200" s="11"/>
      <c r="X200" s="11"/>
      <c r="Y200" s="11"/>
      <c r="Z200" s="64"/>
      <c r="AA200" s="11"/>
      <c r="AB200" s="57" t="str">
        <f t="shared" si="64"/>
        <v/>
      </c>
      <c r="AC200" s="57" t="str">
        <f t="shared" si="65"/>
        <v/>
      </c>
      <c r="AD200" s="57" t="str">
        <f t="shared" si="66"/>
        <v/>
      </c>
      <c r="AE200" s="60" t="str">
        <f t="shared" si="67"/>
        <v/>
      </c>
      <c r="AF200" s="61" t="str">
        <f t="shared" si="68"/>
        <v/>
      </c>
      <c r="AG200" s="48">
        <f t="shared" si="69"/>
        <v>1</v>
      </c>
      <c r="AI200" s="11">
        <v>2023</v>
      </c>
      <c r="AJ200" s="11">
        <v>6</v>
      </c>
      <c r="AK200" s="11">
        <v>4002</v>
      </c>
      <c r="AL200" s="63">
        <v>0</v>
      </c>
      <c r="AM200" s="46" t="str">
        <f t="shared" si="70"/>
        <v>Varekostnad kaffe</v>
      </c>
      <c r="AN200" s="46" t="str">
        <f t="shared" si="71"/>
        <v>Varekost mat</v>
      </c>
      <c r="AO200" s="46" t="str">
        <f t="shared" si="72"/>
        <v>Varekost</v>
      </c>
      <c r="AP200" s="46" t="str">
        <f t="shared" si="73"/>
        <v>Kostnad</v>
      </c>
      <c r="AQ200" s="46">
        <f t="shared" si="74"/>
        <v>5</v>
      </c>
      <c r="AR200" s="46">
        <f t="shared" si="75"/>
        <v>0</v>
      </c>
      <c r="AS200" s="48">
        <f t="shared" si="76"/>
        <v>0.29565152403764206</v>
      </c>
      <c r="AT200" s="46">
        <f t="shared" si="80"/>
        <v>0</v>
      </c>
      <c r="AU200" s="46">
        <f t="shared" si="77"/>
        <v>3708</v>
      </c>
      <c r="AV200" s="46">
        <f t="shared" si="78"/>
        <v>1858.8330000000001</v>
      </c>
      <c r="AW200" s="46">
        <f t="shared" si="81"/>
        <v>1</v>
      </c>
      <c r="AX200" s="47">
        <f t="shared" si="79"/>
        <v>0</v>
      </c>
      <c r="AY200" s="47">
        <f t="shared" si="82"/>
        <v>0</v>
      </c>
    </row>
    <row r="201" spans="23:51" x14ac:dyDescent="0.35">
      <c r="W201" s="11"/>
      <c r="X201" s="11"/>
      <c r="Y201" s="11"/>
      <c r="Z201" s="64"/>
      <c r="AA201" s="11"/>
      <c r="AB201" s="57" t="str">
        <f t="shared" si="64"/>
        <v/>
      </c>
      <c r="AC201" s="57" t="str">
        <f t="shared" si="65"/>
        <v/>
      </c>
      <c r="AD201" s="57" t="str">
        <f t="shared" si="66"/>
        <v/>
      </c>
      <c r="AE201" s="60" t="str">
        <f t="shared" si="67"/>
        <v/>
      </c>
      <c r="AF201" s="61" t="str">
        <f t="shared" si="68"/>
        <v/>
      </c>
      <c r="AG201" s="48">
        <f t="shared" si="69"/>
        <v>1</v>
      </c>
      <c r="AI201" s="11">
        <v>2023</v>
      </c>
      <c r="AJ201" s="11">
        <v>7</v>
      </c>
      <c r="AK201" s="11">
        <v>4002</v>
      </c>
      <c r="AL201" s="63">
        <v>2944</v>
      </c>
      <c r="AM201" s="46" t="str">
        <f t="shared" si="70"/>
        <v>Varekostnad kaffe</v>
      </c>
      <c r="AN201" s="46" t="str">
        <f t="shared" si="71"/>
        <v>Varekost mat</v>
      </c>
      <c r="AO201" s="46" t="str">
        <f t="shared" si="72"/>
        <v>Varekost</v>
      </c>
      <c r="AP201" s="46" t="str">
        <f t="shared" si="73"/>
        <v>Kostnad</v>
      </c>
      <c r="AQ201" s="46">
        <f t="shared" si="74"/>
        <v>5</v>
      </c>
      <c r="AR201" s="46">
        <f t="shared" si="75"/>
        <v>2944</v>
      </c>
      <c r="AS201" s="48">
        <f t="shared" si="76"/>
        <v>0.29565152403764206</v>
      </c>
      <c r="AT201" s="46">
        <f t="shared" si="80"/>
        <v>870.39808676681821</v>
      </c>
      <c r="AU201" s="46">
        <f t="shared" si="77"/>
        <v>3431</v>
      </c>
      <c r="AV201" s="46">
        <f t="shared" si="78"/>
        <v>1813.0340000000001</v>
      </c>
      <c r="AW201" s="46">
        <f t="shared" si="81"/>
        <v>1</v>
      </c>
      <c r="AX201" s="47">
        <f t="shared" si="79"/>
        <v>-2944</v>
      </c>
      <c r="AY201" s="47">
        <f t="shared" si="82"/>
        <v>-870.39808676681821</v>
      </c>
    </row>
    <row r="202" spans="23:51" x14ac:dyDescent="0.35">
      <c r="W202" s="11"/>
      <c r="X202" s="11"/>
      <c r="Y202" s="11"/>
      <c r="Z202" s="64"/>
      <c r="AA202" s="11"/>
      <c r="AB202" s="57" t="str">
        <f t="shared" si="64"/>
        <v/>
      </c>
      <c r="AC202" s="57" t="str">
        <f t="shared" si="65"/>
        <v/>
      </c>
      <c r="AD202" s="57" t="str">
        <f t="shared" si="66"/>
        <v/>
      </c>
      <c r="AE202" s="60" t="str">
        <f t="shared" si="67"/>
        <v/>
      </c>
      <c r="AF202" s="61" t="str">
        <f t="shared" si="68"/>
        <v/>
      </c>
      <c r="AG202" s="48">
        <f t="shared" si="69"/>
        <v>1</v>
      </c>
      <c r="AI202" s="11">
        <v>2023</v>
      </c>
      <c r="AJ202" s="11">
        <v>8</v>
      </c>
      <c r="AK202" s="11">
        <v>4002</v>
      </c>
      <c r="AL202" s="63">
        <v>7932.35</v>
      </c>
      <c r="AM202" s="46" t="str">
        <f t="shared" si="70"/>
        <v>Varekostnad kaffe</v>
      </c>
      <c r="AN202" s="46" t="str">
        <f t="shared" si="71"/>
        <v>Varekost mat</v>
      </c>
      <c r="AO202" s="46" t="str">
        <f t="shared" si="72"/>
        <v>Varekost</v>
      </c>
      <c r="AP202" s="46" t="str">
        <f t="shared" si="73"/>
        <v>Kostnad</v>
      </c>
      <c r="AQ202" s="46">
        <f t="shared" si="74"/>
        <v>5</v>
      </c>
      <c r="AR202" s="46">
        <f t="shared" si="75"/>
        <v>7932.35</v>
      </c>
      <c r="AS202" s="48">
        <f t="shared" si="76"/>
        <v>0.29565152403764206</v>
      </c>
      <c r="AT202" s="46">
        <f t="shared" si="80"/>
        <v>2345.2113666999899</v>
      </c>
      <c r="AU202" s="46">
        <f t="shared" si="77"/>
        <v>4323</v>
      </c>
      <c r="AV202" s="46">
        <f t="shared" si="78"/>
        <v>1943.6659999999999</v>
      </c>
      <c r="AW202" s="46">
        <f t="shared" si="81"/>
        <v>1</v>
      </c>
      <c r="AX202" s="47">
        <f t="shared" si="79"/>
        <v>-7932.35</v>
      </c>
      <c r="AY202" s="47">
        <f t="shared" si="82"/>
        <v>-2345.2113666999899</v>
      </c>
    </row>
    <row r="203" spans="23:51" x14ac:dyDescent="0.35">
      <c r="W203" s="11"/>
      <c r="X203" s="11"/>
      <c r="Y203" s="11"/>
      <c r="Z203" s="64"/>
      <c r="AA203" s="11"/>
      <c r="AB203" s="57" t="str">
        <f t="shared" si="64"/>
        <v/>
      </c>
      <c r="AC203" s="57" t="str">
        <f t="shared" si="65"/>
        <v/>
      </c>
      <c r="AD203" s="57" t="str">
        <f t="shared" si="66"/>
        <v/>
      </c>
      <c r="AE203" s="60" t="str">
        <f t="shared" si="67"/>
        <v/>
      </c>
      <c r="AF203" s="61" t="str">
        <f t="shared" si="68"/>
        <v/>
      </c>
      <c r="AG203" s="48">
        <f t="shared" si="69"/>
        <v>1</v>
      </c>
      <c r="AI203" s="11">
        <v>2023</v>
      </c>
      <c r="AJ203" s="11">
        <v>9</v>
      </c>
      <c r="AK203" s="11">
        <v>4002</v>
      </c>
      <c r="AL203" s="63">
        <v>10208</v>
      </c>
      <c r="AM203" s="46" t="str">
        <f t="shared" si="70"/>
        <v>Varekostnad kaffe</v>
      </c>
      <c r="AN203" s="46" t="str">
        <f t="shared" si="71"/>
        <v>Varekost mat</v>
      </c>
      <c r="AO203" s="46" t="str">
        <f t="shared" si="72"/>
        <v>Varekost</v>
      </c>
      <c r="AP203" s="46" t="str">
        <f t="shared" si="73"/>
        <v>Kostnad</v>
      </c>
      <c r="AQ203" s="46">
        <f t="shared" si="74"/>
        <v>5</v>
      </c>
      <c r="AR203" s="46">
        <f t="shared" si="75"/>
        <v>10208</v>
      </c>
      <c r="AS203" s="48">
        <f t="shared" si="76"/>
        <v>0.29565152403764206</v>
      </c>
      <c r="AT203" s="46">
        <f t="shared" si="80"/>
        <v>3018.0107573762502</v>
      </c>
      <c r="AU203" s="46">
        <f t="shared" si="77"/>
        <v>3531</v>
      </c>
      <c r="AV203" s="46">
        <f t="shared" si="78"/>
        <v>1846.634</v>
      </c>
      <c r="AW203" s="46">
        <f t="shared" si="81"/>
        <v>1</v>
      </c>
      <c r="AX203" s="47">
        <f t="shared" si="79"/>
        <v>-10208</v>
      </c>
      <c r="AY203" s="47">
        <f t="shared" si="82"/>
        <v>-3018.0107573762502</v>
      </c>
    </row>
    <row r="204" spans="23:51" x14ac:dyDescent="0.35">
      <c r="W204" s="11"/>
      <c r="X204" s="11"/>
      <c r="Y204" s="11"/>
      <c r="Z204" s="64"/>
      <c r="AA204" s="11"/>
      <c r="AB204" s="57" t="str">
        <f t="shared" si="64"/>
        <v/>
      </c>
      <c r="AC204" s="57" t="str">
        <f t="shared" si="65"/>
        <v/>
      </c>
      <c r="AD204" s="57" t="str">
        <f t="shared" si="66"/>
        <v/>
      </c>
      <c r="AE204" s="60" t="str">
        <f t="shared" si="67"/>
        <v/>
      </c>
      <c r="AF204" s="61" t="str">
        <f t="shared" si="68"/>
        <v/>
      </c>
      <c r="AG204" s="48">
        <f t="shared" si="69"/>
        <v>1</v>
      </c>
      <c r="AI204" s="11">
        <v>2023</v>
      </c>
      <c r="AJ204" s="11">
        <v>10</v>
      </c>
      <c r="AK204" s="11">
        <v>4002</v>
      </c>
      <c r="AL204" s="63">
        <v>13210</v>
      </c>
      <c r="AM204" s="46" t="str">
        <f t="shared" si="70"/>
        <v>Varekostnad kaffe</v>
      </c>
      <c r="AN204" s="46" t="str">
        <f t="shared" si="71"/>
        <v>Varekost mat</v>
      </c>
      <c r="AO204" s="46" t="str">
        <f t="shared" si="72"/>
        <v>Varekost</v>
      </c>
      <c r="AP204" s="46" t="str">
        <f t="shared" si="73"/>
        <v>Kostnad</v>
      </c>
      <c r="AQ204" s="46">
        <f t="shared" si="74"/>
        <v>5</v>
      </c>
      <c r="AR204" s="46">
        <f t="shared" si="75"/>
        <v>13210</v>
      </c>
      <c r="AS204" s="48">
        <f t="shared" si="76"/>
        <v>0.29565152403764206</v>
      </c>
      <c r="AT204" s="46">
        <f t="shared" si="80"/>
        <v>3905.5566325372515</v>
      </c>
      <c r="AU204" s="46">
        <f t="shared" si="77"/>
        <v>3338</v>
      </c>
      <c r="AV204" s="46">
        <f t="shared" si="78"/>
        <v>1851.3</v>
      </c>
      <c r="AW204" s="46">
        <f t="shared" si="81"/>
        <v>1</v>
      </c>
      <c r="AX204" s="47">
        <f t="shared" si="79"/>
        <v>-13210</v>
      </c>
      <c r="AY204" s="47">
        <f t="shared" si="82"/>
        <v>-3905.5566325372515</v>
      </c>
    </row>
    <row r="205" spans="23:51" x14ac:dyDescent="0.35">
      <c r="W205" s="11"/>
      <c r="X205" s="11"/>
      <c r="Y205" s="11"/>
      <c r="Z205" s="64"/>
      <c r="AA205" s="11"/>
      <c r="AB205" s="57" t="str">
        <f t="shared" si="64"/>
        <v/>
      </c>
      <c r="AC205" s="57" t="str">
        <f t="shared" si="65"/>
        <v/>
      </c>
      <c r="AD205" s="57" t="str">
        <f t="shared" si="66"/>
        <v/>
      </c>
      <c r="AE205" s="60" t="str">
        <f t="shared" si="67"/>
        <v/>
      </c>
      <c r="AF205" s="61" t="str">
        <f t="shared" si="68"/>
        <v/>
      </c>
      <c r="AG205" s="48">
        <f t="shared" si="69"/>
        <v>1</v>
      </c>
      <c r="AI205" s="11">
        <v>2023</v>
      </c>
      <c r="AJ205" s="11">
        <v>11</v>
      </c>
      <c r="AK205" s="11">
        <v>4002</v>
      </c>
      <c r="AL205" s="63">
        <v>7133</v>
      </c>
      <c r="AM205" s="46" t="str">
        <f t="shared" si="70"/>
        <v>Varekostnad kaffe</v>
      </c>
      <c r="AN205" s="46" t="str">
        <f t="shared" si="71"/>
        <v>Varekost mat</v>
      </c>
      <c r="AO205" s="46" t="str">
        <f t="shared" si="72"/>
        <v>Varekost</v>
      </c>
      <c r="AP205" s="46" t="str">
        <f t="shared" si="73"/>
        <v>Kostnad</v>
      </c>
      <c r="AQ205" s="46">
        <f t="shared" si="74"/>
        <v>5</v>
      </c>
      <c r="AR205" s="46">
        <f t="shared" si="75"/>
        <v>7133</v>
      </c>
      <c r="AS205" s="48">
        <f t="shared" si="76"/>
        <v>0.29565152403764206</v>
      </c>
      <c r="AT205" s="46">
        <f t="shared" si="80"/>
        <v>2108.8823209605007</v>
      </c>
      <c r="AU205" s="46">
        <f t="shared" si="77"/>
        <v>3267</v>
      </c>
      <c r="AV205" s="46">
        <f t="shared" si="78"/>
        <v>1752.55</v>
      </c>
      <c r="AW205" s="46">
        <f t="shared" si="81"/>
        <v>1</v>
      </c>
      <c r="AX205" s="47">
        <f t="shared" si="79"/>
        <v>-7133</v>
      </c>
      <c r="AY205" s="47">
        <f t="shared" si="82"/>
        <v>-2108.8823209605007</v>
      </c>
    </row>
    <row r="206" spans="23:51" x14ac:dyDescent="0.35">
      <c r="W206" s="11"/>
      <c r="X206" s="11"/>
      <c r="Y206" s="11"/>
      <c r="Z206" s="64"/>
      <c r="AA206" s="11"/>
      <c r="AB206" s="57" t="str">
        <f t="shared" si="64"/>
        <v/>
      </c>
      <c r="AC206" s="57" t="str">
        <f t="shared" si="65"/>
        <v/>
      </c>
      <c r="AD206" s="57" t="str">
        <f t="shared" si="66"/>
        <v/>
      </c>
      <c r="AE206" s="60" t="str">
        <f t="shared" si="67"/>
        <v/>
      </c>
      <c r="AF206" s="61" t="str">
        <f t="shared" si="68"/>
        <v/>
      </c>
      <c r="AG206" s="48">
        <f t="shared" si="69"/>
        <v>1</v>
      </c>
      <c r="AI206" s="11">
        <v>2023</v>
      </c>
      <c r="AJ206" s="11">
        <v>12</v>
      </c>
      <c r="AK206" s="11">
        <v>4002</v>
      </c>
      <c r="AL206" s="63">
        <v>3896</v>
      </c>
      <c r="AM206" s="46" t="str">
        <f t="shared" si="70"/>
        <v>Varekostnad kaffe</v>
      </c>
      <c r="AN206" s="46" t="str">
        <f t="shared" si="71"/>
        <v>Varekost mat</v>
      </c>
      <c r="AO206" s="46" t="str">
        <f t="shared" si="72"/>
        <v>Varekost</v>
      </c>
      <c r="AP206" s="46" t="str">
        <f t="shared" si="73"/>
        <v>Kostnad</v>
      </c>
      <c r="AQ206" s="46">
        <f t="shared" si="74"/>
        <v>5</v>
      </c>
      <c r="AR206" s="46">
        <f t="shared" si="75"/>
        <v>3896</v>
      </c>
      <c r="AS206" s="48">
        <f t="shared" si="76"/>
        <v>0.29565152403764206</v>
      </c>
      <c r="AT206" s="46">
        <f t="shared" si="80"/>
        <v>1151.8583376506535</v>
      </c>
      <c r="AU206" s="46">
        <f t="shared" si="77"/>
        <v>2003</v>
      </c>
      <c r="AV206" s="46">
        <f t="shared" si="78"/>
        <v>1365.15</v>
      </c>
      <c r="AW206" s="46">
        <f t="shared" si="81"/>
        <v>1</v>
      </c>
      <c r="AX206" s="47">
        <f t="shared" si="79"/>
        <v>-3896</v>
      </c>
      <c r="AY206" s="47">
        <f t="shared" si="82"/>
        <v>-1151.8583376506535</v>
      </c>
    </row>
    <row r="207" spans="23:51" x14ac:dyDescent="0.35">
      <c r="W207" s="11"/>
      <c r="X207" s="11"/>
      <c r="Y207" s="11"/>
      <c r="Z207" s="64"/>
      <c r="AA207" s="11"/>
      <c r="AB207" s="57" t="str">
        <f t="shared" si="64"/>
        <v/>
      </c>
      <c r="AC207" s="57" t="str">
        <f t="shared" si="65"/>
        <v/>
      </c>
      <c r="AD207" s="57" t="str">
        <f t="shared" si="66"/>
        <v/>
      </c>
      <c r="AE207" s="60" t="str">
        <f t="shared" si="67"/>
        <v/>
      </c>
      <c r="AF207" s="61" t="str">
        <f t="shared" si="68"/>
        <v/>
      </c>
      <c r="AG207" s="48">
        <f t="shared" si="69"/>
        <v>1</v>
      </c>
      <c r="AI207" s="11">
        <v>2023</v>
      </c>
      <c r="AJ207" s="11">
        <v>1</v>
      </c>
      <c r="AK207" s="11">
        <v>4030</v>
      </c>
      <c r="AL207" s="63">
        <v>0</v>
      </c>
      <c r="AM207" s="46" t="str">
        <f t="shared" si="70"/>
        <v>Varekostnad mineralvann</v>
      </c>
      <c r="AN207" s="46" t="str">
        <f t="shared" si="71"/>
        <v>Varekost drikke</v>
      </c>
      <c r="AO207" s="46" t="str">
        <f t="shared" si="72"/>
        <v>Varekost</v>
      </c>
      <c r="AP207" s="46" t="str">
        <f t="shared" si="73"/>
        <v>Kostnad</v>
      </c>
      <c r="AQ207" s="46">
        <f t="shared" si="74"/>
        <v>6</v>
      </c>
      <c r="AR207" s="46">
        <f t="shared" si="75"/>
        <v>0</v>
      </c>
      <c r="AS207" s="48">
        <f t="shared" si="76"/>
        <v>0.55226320694085917</v>
      </c>
      <c r="AT207" s="46">
        <f t="shared" si="80"/>
        <v>0</v>
      </c>
      <c r="AU207" s="46">
        <f t="shared" si="77"/>
        <v>2803</v>
      </c>
      <c r="AV207" s="46">
        <f t="shared" si="78"/>
        <v>1698.7</v>
      </c>
      <c r="AW207" s="46">
        <f t="shared" si="81"/>
        <v>1</v>
      </c>
      <c r="AX207" s="47">
        <f t="shared" si="79"/>
        <v>0</v>
      </c>
      <c r="AY207" s="47">
        <f t="shared" si="82"/>
        <v>0</v>
      </c>
    </row>
    <row r="208" spans="23:51" x14ac:dyDescent="0.35">
      <c r="W208" s="11"/>
      <c r="X208" s="11"/>
      <c r="Y208" s="11"/>
      <c r="Z208" s="64"/>
      <c r="AA208" s="11"/>
      <c r="AB208" s="57" t="str">
        <f t="shared" si="64"/>
        <v/>
      </c>
      <c r="AC208" s="57" t="str">
        <f t="shared" si="65"/>
        <v/>
      </c>
      <c r="AD208" s="57" t="str">
        <f t="shared" si="66"/>
        <v/>
      </c>
      <c r="AE208" s="60" t="str">
        <f t="shared" si="67"/>
        <v/>
      </c>
      <c r="AF208" s="61" t="str">
        <f t="shared" si="68"/>
        <v/>
      </c>
      <c r="AG208" s="48">
        <f t="shared" si="69"/>
        <v>1</v>
      </c>
      <c r="AI208" s="11">
        <v>2023</v>
      </c>
      <c r="AJ208" s="11">
        <v>2</v>
      </c>
      <c r="AK208" s="11">
        <v>4030</v>
      </c>
      <c r="AL208" s="63">
        <v>1244.57</v>
      </c>
      <c r="AM208" s="46" t="str">
        <f t="shared" si="70"/>
        <v>Varekostnad mineralvann</v>
      </c>
      <c r="AN208" s="46" t="str">
        <f t="shared" si="71"/>
        <v>Varekost drikke</v>
      </c>
      <c r="AO208" s="46" t="str">
        <f t="shared" si="72"/>
        <v>Varekost</v>
      </c>
      <c r="AP208" s="46" t="str">
        <f t="shared" si="73"/>
        <v>Kostnad</v>
      </c>
      <c r="AQ208" s="46">
        <f t="shared" si="74"/>
        <v>6</v>
      </c>
      <c r="AR208" s="46">
        <f t="shared" si="75"/>
        <v>1244.57</v>
      </c>
      <c r="AS208" s="48">
        <f t="shared" si="76"/>
        <v>0.55226320694085917</v>
      </c>
      <c r="AT208" s="46">
        <f t="shared" si="80"/>
        <v>687.33021946238512</v>
      </c>
      <c r="AU208" s="46">
        <f t="shared" si="77"/>
        <v>2750</v>
      </c>
      <c r="AV208" s="46">
        <f t="shared" si="78"/>
        <v>1620.817</v>
      </c>
      <c r="AW208" s="46">
        <f t="shared" si="81"/>
        <v>1</v>
      </c>
      <c r="AX208" s="47">
        <f t="shared" si="79"/>
        <v>-1244.57</v>
      </c>
      <c r="AY208" s="47">
        <f t="shared" si="82"/>
        <v>-687.33021946238512</v>
      </c>
    </row>
    <row r="209" spans="23:51" x14ac:dyDescent="0.35">
      <c r="W209" s="11"/>
      <c r="X209" s="11"/>
      <c r="Y209" s="11"/>
      <c r="Z209" s="64"/>
      <c r="AA209" s="11"/>
      <c r="AB209" s="57" t="str">
        <f t="shared" si="64"/>
        <v/>
      </c>
      <c r="AC209" s="57" t="str">
        <f t="shared" si="65"/>
        <v/>
      </c>
      <c r="AD209" s="57" t="str">
        <f t="shared" si="66"/>
        <v/>
      </c>
      <c r="AE209" s="60" t="str">
        <f t="shared" si="67"/>
        <v/>
      </c>
      <c r="AF209" s="61" t="str">
        <f t="shared" si="68"/>
        <v/>
      </c>
      <c r="AG209" s="48">
        <f t="shared" si="69"/>
        <v>1</v>
      </c>
      <c r="AI209" s="11">
        <v>2023</v>
      </c>
      <c r="AJ209" s="11">
        <v>3</v>
      </c>
      <c r="AK209" s="11">
        <v>4030</v>
      </c>
      <c r="AL209" s="63">
        <v>2895.18</v>
      </c>
      <c r="AM209" s="46" t="str">
        <f t="shared" si="70"/>
        <v>Varekostnad mineralvann</v>
      </c>
      <c r="AN209" s="46" t="str">
        <f t="shared" si="71"/>
        <v>Varekost drikke</v>
      </c>
      <c r="AO209" s="46" t="str">
        <f t="shared" si="72"/>
        <v>Varekost</v>
      </c>
      <c r="AP209" s="46" t="str">
        <f t="shared" si="73"/>
        <v>Kostnad</v>
      </c>
      <c r="AQ209" s="46">
        <f t="shared" si="74"/>
        <v>6</v>
      </c>
      <c r="AR209" s="46">
        <f t="shared" si="75"/>
        <v>2895.18</v>
      </c>
      <c r="AS209" s="48">
        <f t="shared" si="76"/>
        <v>0.55226320694085917</v>
      </c>
      <c r="AT209" s="46">
        <f t="shared" si="80"/>
        <v>1598.9013914710365</v>
      </c>
      <c r="AU209" s="46">
        <f t="shared" si="77"/>
        <v>3043</v>
      </c>
      <c r="AV209" s="46">
        <f t="shared" si="78"/>
        <v>1839.2840000000001</v>
      </c>
      <c r="AW209" s="46">
        <f t="shared" si="81"/>
        <v>1</v>
      </c>
      <c r="AX209" s="47">
        <f t="shared" si="79"/>
        <v>-2895.18</v>
      </c>
      <c r="AY209" s="47">
        <f t="shared" si="82"/>
        <v>-1598.9013914710365</v>
      </c>
    </row>
    <row r="210" spans="23:51" x14ac:dyDescent="0.35">
      <c r="W210" s="11"/>
      <c r="X210" s="11"/>
      <c r="Y210" s="11"/>
      <c r="Z210" s="64"/>
      <c r="AA210" s="11"/>
      <c r="AB210" s="57" t="str">
        <f t="shared" si="64"/>
        <v/>
      </c>
      <c r="AC210" s="57" t="str">
        <f t="shared" si="65"/>
        <v/>
      </c>
      <c r="AD210" s="57" t="str">
        <f t="shared" si="66"/>
        <v/>
      </c>
      <c r="AE210" s="60" t="str">
        <f t="shared" si="67"/>
        <v/>
      </c>
      <c r="AF210" s="61" t="str">
        <f t="shared" si="68"/>
        <v/>
      </c>
      <c r="AG210" s="48">
        <f t="shared" si="69"/>
        <v>1</v>
      </c>
      <c r="AI210" s="11">
        <v>2023</v>
      </c>
      <c r="AJ210" s="11">
        <v>4</v>
      </c>
      <c r="AK210" s="11">
        <v>4030</v>
      </c>
      <c r="AL210" s="63">
        <v>8230.36</v>
      </c>
      <c r="AM210" s="46" t="str">
        <f t="shared" si="70"/>
        <v>Varekostnad mineralvann</v>
      </c>
      <c r="AN210" s="46" t="str">
        <f t="shared" si="71"/>
        <v>Varekost drikke</v>
      </c>
      <c r="AO210" s="46" t="str">
        <f t="shared" si="72"/>
        <v>Varekost</v>
      </c>
      <c r="AP210" s="46" t="str">
        <f t="shared" si="73"/>
        <v>Kostnad</v>
      </c>
      <c r="AQ210" s="46">
        <f t="shared" si="74"/>
        <v>6</v>
      </c>
      <c r="AR210" s="46">
        <f t="shared" si="75"/>
        <v>8230.36</v>
      </c>
      <c r="AS210" s="48">
        <f t="shared" si="76"/>
        <v>0.55226320694085917</v>
      </c>
      <c r="AT210" s="46">
        <f t="shared" si="80"/>
        <v>4545.3250078777701</v>
      </c>
      <c r="AU210" s="46">
        <f t="shared" si="77"/>
        <v>2916</v>
      </c>
      <c r="AV210" s="46">
        <f t="shared" si="78"/>
        <v>1763.2</v>
      </c>
      <c r="AW210" s="46">
        <f t="shared" si="81"/>
        <v>1</v>
      </c>
      <c r="AX210" s="47">
        <f t="shared" si="79"/>
        <v>-8230.36</v>
      </c>
      <c r="AY210" s="47">
        <f t="shared" si="82"/>
        <v>-4545.3250078777701</v>
      </c>
    </row>
    <row r="211" spans="23:51" x14ac:dyDescent="0.35">
      <c r="W211" s="11"/>
      <c r="X211" s="11"/>
      <c r="Y211" s="11"/>
      <c r="Z211" s="64"/>
      <c r="AA211" s="11"/>
      <c r="AB211" s="57" t="str">
        <f t="shared" si="64"/>
        <v/>
      </c>
      <c r="AC211" s="57" t="str">
        <f t="shared" si="65"/>
        <v/>
      </c>
      <c r="AD211" s="57" t="str">
        <f t="shared" si="66"/>
        <v/>
      </c>
      <c r="AE211" s="60" t="str">
        <f t="shared" si="67"/>
        <v/>
      </c>
      <c r="AF211" s="61" t="str">
        <f t="shared" si="68"/>
        <v/>
      </c>
      <c r="AG211" s="48">
        <f t="shared" si="69"/>
        <v>1</v>
      </c>
      <c r="AI211" s="11">
        <v>2023</v>
      </c>
      <c r="AJ211" s="11">
        <v>5</v>
      </c>
      <c r="AK211" s="11">
        <v>4030</v>
      </c>
      <c r="AL211" s="63">
        <v>8365.3799999999992</v>
      </c>
      <c r="AM211" s="46" t="str">
        <f t="shared" si="70"/>
        <v>Varekostnad mineralvann</v>
      </c>
      <c r="AN211" s="46" t="str">
        <f t="shared" si="71"/>
        <v>Varekost drikke</v>
      </c>
      <c r="AO211" s="46" t="str">
        <f t="shared" si="72"/>
        <v>Varekost</v>
      </c>
      <c r="AP211" s="46" t="str">
        <f t="shared" si="73"/>
        <v>Kostnad</v>
      </c>
      <c r="AQ211" s="46">
        <f t="shared" si="74"/>
        <v>6</v>
      </c>
      <c r="AR211" s="46">
        <f t="shared" si="75"/>
        <v>8365.3799999999992</v>
      </c>
      <c r="AS211" s="48">
        <f t="shared" si="76"/>
        <v>0.55226320694085917</v>
      </c>
      <c r="AT211" s="46">
        <f t="shared" si="80"/>
        <v>4619.8915860789239</v>
      </c>
      <c r="AU211" s="46">
        <f t="shared" si="77"/>
        <v>3578</v>
      </c>
      <c r="AV211" s="46">
        <f t="shared" si="78"/>
        <v>1816.85</v>
      </c>
      <c r="AW211" s="46">
        <f t="shared" si="81"/>
        <v>1</v>
      </c>
      <c r="AX211" s="47">
        <f t="shared" si="79"/>
        <v>-8365.3799999999992</v>
      </c>
      <c r="AY211" s="47">
        <f t="shared" si="82"/>
        <v>-4619.8915860789239</v>
      </c>
    </row>
    <row r="212" spans="23:51" x14ac:dyDescent="0.35">
      <c r="W212" s="11"/>
      <c r="X212" s="11"/>
      <c r="Y212" s="11"/>
      <c r="Z212" s="64"/>
      <c r="AA212" s="11"/>
      <c r="AB212" s="57" t="str">
        <f t="shared" si="64"/>
        <v/>
      </c>
      <c r="AC212" s="57" t="str">
        <f t="shared" si="65"/>
        <v/>
      </c>
      <c r="AD212" s="57" t="str">
        <f t="shared" si="66"/>
        <v/>
      </c>
      <c r="AE212" s="60" t="str">
        <f t="shared" si="67"/>
        <v/>
      </c>
      <c r="AF212" s="61" t="str">
        <f t="shared" si="68"/>
        <v/>
      </c>
      <c r="AG212" s="48">
        <f t="shared" si="69"/>
        <v>1</v>
      </c>
      <c r="AI212" s="11">
        <v>2023</v>
      </c>
      <c r="AJ212" s="11">
        <v>6</v>
      </c>
      <c r="AK212" s="11">
        <v>4030</v>
      </c>
      <c r="AL212" s="63">
        <v>14804.39</v>
      </c>
      <c r="AM212" s="46" t="str">
        <f t="shared" si="70"/>
        <v>Varekostnad mineralvann</v>
      </c>
      <c r="AN212" s="46" t="str">
        <f t="shared" si="71"/>
        <v>Varekost drikke</v>
      </c>
      <c r="AO212" s="46" t="str">
        <f t="shared" si="72"/>
        <v>Varekost</v>
      </c>
      <c r="AP212" s="46" t="str">
        <f t="shared" si="73"/>
        <v>Kostnad</v>
      </c>
      <c r="AQ212" s="46">
        <f t="shared" si="74"/>
        <v>6</v>
      </c>
      <c r="AR212" s="46">
        <f t="shared" si="75"/>
        <v>14804.39</v>
      </c>
      <c r="AS212" s="48">
        <f t="shared" si="76"/>
        <v>0.55226320694085917</v>
      </c>
      <c r="AT212" s="46">
        <f t="shared" si="80"/>
        <v>8175.9198982031858</v>
      </c>
      <c r="AU212" s="46">
        <f t="shared" si="77"/>
        <v>3708</v>
      </c>
      <c r="AV212" s="46">
        <f t="shared" si="78"/>
        <v>1858.8330000000001</v>
      </c>
      <c r="AW212" s="46">
        <f t="shared" si="81"/>
        <v>1</v>
      </c>
      <c r="AX212" s="47">
        <f t="shared" si="79"/>
        <v>-14804.39</v>
      </c>
      <c r="AY212" s="47">
        <f t="shared" si="82"/>
        <v>-8175.9198982031858</v>
      </c>
    </row>
    <row r="213" spans="23:51" x14ac:dyDescent="0.35">
      <c r="W213" s="11"/>
      <c r="X213" s="11"/>
      <c r="Y213" s="11"/>
      <c r="Z213" s="64"/>
      <c r="AA213" s="11"/>
      <c r="AB213" s="57" t="str">
        <f t="shared" si="64"/>
        <v/>
      </c>
      <c r="AC213" s="57" t="str">
        <f t="shared" si="65"/>
        <v/>
      </c>
      <c r="AD213" s="57" t="str">
        <f t="shared" si="66"/>
        <v/>
      </c>
      <c r="AE213" s="60" t="str">
        <f t="shared" si="67"/>
        <v/>
      </c>
      <c r="AF213" s="61" t="str">
        <f t="shared" si="68"/>
        <v/>
      </c>
      <c r="AG213" s="48">
        <f t="shared" si="69"/>
        <v>1</v>
      </c>
      <c r="AI213" s="11">
        <v>2023</v>
      </c>
      <c r="AJ213" s="11">
        <v>7</v>
      </c>
      <c r="AK213" s="11">
        <v>4030</v>
      </c>
      <c r="AL213" s="63">
        <v>5013.8599999999997</v>
      </c>
      <c r="AM213" s="46" t="str">
        <f t="shared" si="70"/>
        <v>Varekostnad mineralvann</v>
      </c>
      <c r="AN213" s="46" t="str">
        <f t="shared" si="71"/>
        <v>Varekost drikke</v>
      </c>
      <c r="AO213" s="46" t="str">
        <f t="shared" si="72"/>
        <v>Varekost</v>
      </c>
      <c r="AP213" s="46" t="str">
        <f t="shared" si="73"/>
        <v>Kostnad</v>
      </c>
      <c r="AQ213" s="46">
        <f t="shared" si="74"/>
        <v>6</v>
      </c>
      <c r="AR213" s="46">
        <f t="shared" si="75"/>
        <v>5013.8599999999997</v>
      </c>
      <c r="AS213" s="48">
        <f t="shared" si="76"/>
        <v>0.55226320694085917</v>
      </c>
      <c r="AT213" s="46">
        <f t="shared" si="80"/>
        <v>2768.9704027524958</v>
      </c>
      <c r="AU213" s="46">
        <f t="shared" si="77"/>
        <v>3431</v>
      </c>
      <c r="AV213" s="46">
        <f t="shared" si="78"/>
        <v>1813.0340000000001</v>
      </c>
      <c r="AW213" s="46">
        <f t="shared" si="81"/>
        <v>1</v>
      </c>
      <c r="AX213" s="47">
        <f t="shared" si="79"/>
        <v>-5013.8599999999997</v>
      </c>
      <c r="AY213" s="47">
        <f t="shared" si="82"/>
        <v>-2768.9704027524958</v>
      </c>
    </row>
    <row r="214" spans="23:51" x14ac:dyDescent="0.35">
      <c r="W214" s="11"/>
      <c r="X214" s="11"/>
      <c r="Y214" s="11"/>
      <c r="Z214" s="64"/>
      <c r="AA214" s="11"/>
      <c r="AB214" s="57" t="str">
        <f t="shared" si="64"/>
        <v/>
      </c>
      <c r="AC214" s="57" t="str">
        <f t="shared" si="65"/>
        <v/>
      </c>
      <c r="AD214" s="57" t="str">
        <f t="shared" si="66"/>
        <v/>
      </c>
      <c r="AE214" s="60" t="str">
        <f t="shared" si="67"/>
        <v/>
      </c>
      <c r="AF214" s="61" t="str">
        <f t="shared" si="68"/>
        <v/>
      </c>
      <c r="AG214" s="48">
        <f t="shared" si="69"/>
        <v>1</v>
      </c>
      <c r="AI214" s="11">
        <v>2023</v>
      </c>
      <c r="AJ214" s="11">
        <v>8</v>
      </c>
      <c r="AK214" s="11">
        <v>4030</v>
      </c>
      <c r="AL214" s="63">
        <v>9245.42</v>
      </c>
      <c r="AM214" s="46" t="str">
        <f t="shared" si="70"/>
        <v>Varekostnad mineralvann</v>
      </c>
      <c r="AN214" s="46" t="str">
        <f t="shared" si="71"/>
        <v>Varekost drikke</v>
      </c>
      <c r="AO214" s="46" t="str">
        <f t="shared" si="72"/>
        <v>Varekost</v>
      </c>
      <c r="AP214" s="46" t="str">
        <f t="shared" si="73"/>
        <v>Kostnad</v>
      </c>
      <c r="AQ214" s="46">
        <f t="shared" si="74"/>
        <v>6</v>
      </c>
      <c r="AR214" s="46">
        <f t="shared" si="75"/>
        <v>9245.42</v>
      </c>
      <c r="AS214" s="48">
        <f t="shared" si="76"/>
        <v>0.55226320694085917</v>
      </c>
      <c r="AT214" s="46">
        <f t="shared" si="80"/>
        <v>5105.9052987151581</v>
      </c>
      <c r="AU214" s="46">
        <f t="shared" si="77"/>
        <v>4323</v>
      </c>
      <c r="AV214" s="46">
        <f t="shared" si="78"/>
        <v>1943.6659999999999</v>
      </c>
      <c r="AW214" s="46">
        <f t="shared" si="81"/>
        <v>1</v>
      </c>
      <c r="AX214" s="47">
        <f t="shared" si="79"/>
        <v>-9245.42</v>
      </c>
      <c r="AY214" s="47">
        <f t="shared" si="82"/>
        <v>-5105.9052987151581</v>
      </c>
    </row>
    <row r="215" spans="23:51" x14ac:dyDescent="0.35">
      <c r="W215" s="11"/>
      <c r="X215" s="11"/>
      <c r="Y215" s="11"/>
      <c r="Z215" s="64"/>
      <c r="AA215" s="11"/>
      <c r="AB215" s="57" t="str">
        <f t="shared" si="64"/>
        <v/>
      </c>
      <c r="AC215" s="57" t="str">
        <f t="shared" si="65"/>
        <v/>
      </c>
      <c r="AD215" s="57" t="str">
        <f t="shared" si="66"/>
        <v/>
      </c>
      <c r="AE215" s="60" t="str">
        <f t="shared" si="67"/>
        <v/>
      </c>
      <c r="AF215" s="61" t="str">
        <f t="shared" si="68"/>
        <v/>
      </c>
      <c r="AG215" s="48">
        <f t="shared" si="69"/>
        <v>1</v>
      </c>
      <c r="AI215" s="11">
        <v>2023</v>
      </c>
      <c r="AJ215" s="11">
        <v>9</v>
      </c>
      <c r="AK215" s="11">
        <v>4030</v>
      </c>
      <c r="AL215" s="63">
        <v>6048.96</v>
      </c>
      <c r="AM215" s="46" t="str">
        <f t="shared" si="70"/>
        <v>Varekostnad mineralvann</v>
      </c>
      <c r="AN215" s="46" t="str">
        <f t="shared" si="71"/>
        <v>Varekost drikke</v>
      </c>
      <c r="AO215" s="46" t="str">
        <f t="shared" si="72"/>
        <v>Varekost</v>
      </c>
      <c r="AP215" s="46" t="str">
        <f t="shared" si="73"/>
        <v>Kostnad</v>
      </c>
      <c r="AQ215" s="46">
        <f t="shared" si="74"/>
        <v>6</v>
      </c>
      <c r="AR215" s="46">
        <f t="shared" si="75"/>
        <v>6048.96</v>
      </c>
      <c r="AS215" s="48">
        <f t="shared" si="76"/>
        <v>0.55226320694085917</v>
      </c>
      <c r="AT215" s="46">
        <f t="shared" si="80"/>
        <v>3340.6180482569794</v>
      </c>
      <c r="AU215" s="46">
        <f t="shared" si="77"/>
        <v>3531</v>
      </c>
      <c r="AV215" s="46">
        <f t="shared" si="78"/>
        <v>1846.634</v>
      </c>
      <c r="AW215" s="46">
        <f t="shared" si="81"/>
        <v>1</v>
      </c>
      <c r="AX215" s="47">
        <f t="shared" si="79"/>
        <v>-6048.96</v>
      </c>
      <c r="AY215" s="47">
        <f t="shared" si="82"/>
        <v>-3340.6180482569794</v>
      </c>
    </row>
    <row r="216" spans="23:51" x14ac:dyDescent="0.35">
      <c r="W216" s="11"/>
      <c r="X216" s="11"/>
      <c r="Y216" s="11"/>
      <c r="Z216" s="64"/>
      <c r="AA216" s="11"/>
      <c r="AB216" s="57" t="str">
        <f t="shared" si="64"/>
        <v/>
      </c>
      <c r="AC216" s="57" t="str">
        <f t="shared" si="65"/>
        <v/>
      </c>
      <c r="AD216" s="57" t="str">
        <f t="shared" si="66"/>
        <v/>
      </c>
      <c r="AE216" s="60" t="str">
        <f t="shared" si="67"/>
        <v/>
      </c>
      <c r="AF216" s="61" t="str">
        <f t="shared" si="68"/>
        <v/>
      </c>
      <c r="AG216" s="48">
        <f t="shared" si="69"/>
        <v>1</v>
      </c>
      <c r="AI216" s="11">
        <v>2023</v>
      </c>
      <c r="AJ216" s="11">
        <v>10</v>
      </c>
      <c r="AK216" s="11">
        <v>4030</v>
      </c>
      <c r="AL216" s="63">
        <v>6980.8</v>
      </c>
      <c r="AM216" s="46" t="str">
        <f t="shared" si="70"/>
        <v>Varekostnad mineralvann</v>
      </c>
      <c r="AN216" s="46" t="str">
        <f t="shared" si="71"/>
        <v>Varekost drikke</v>
      </c>
      <c r="AO216" s="46" t="str">
        <f t="shared" si="72"/>
        <v>Varekost</v>
      </c>
      <c r="AP216" s="46" t="str">
        <f t="shared" si="73"/>
        <v>Kostnad</v>
      </c>
      <c r="AQ216" s="46">
        <f t="shared" si="74"/>
        <v>6</v>
      </c>
      <c r="AR216" s="46">
        <f t="shared" si="75"/>
        <v>6980.8</v>
      </c>
      <c r="AS216" s="48">
        <f t="shared" si="76"/>
        <v>0.55226320694085917</v>
      </c>
      <c r="AT216" s="46">
        <f t="shared" si="80"/>
        <v>3855.2389950127499</v>
      </c>
      <c r="AU216" s="46">
        <f t="shared" si="77"/>
        <v>3338</v>
      </c>
      <c r="AV216" s="46">
        <f t="shared" si="78"/>
        <v>1851.3</v>
      </c>
      <c r="AW216" s="46">
        <f t="shared" si="81"/>
        <v>1</v>
      </c>
      <c r="AX216" s="47">
        <f t="shared" si="79"/>
        <v>-6980.8</v>
      </c>
      <c r="AY216" s="47">
        <f t="shared" si="82"/>
        <v>-3855.2389950127499</v>
      </c>
    </row>
    <row r="217" spans="23:51" x14ac:dyDescent="0.35">
      <c r="W217" s="11"/>
      <c r="X217" s="11"/>
      <c r="Y217" s="11"/>
      <c r="Z217" s="64"/>
      <c r="AA217" s="11"/>
      <c r="AB217" s="57" t="str">
        <f t="shared" si="64"/>
        <v/>
      </c>
      <c r="AC217" s="57" t="str">
        <f t="shared" si="65"/>
        <v/>
      </c>
      <c r="AD217" s="57" t="str">
        <f t="shared" si="66"/>
        <v/>
      </c>
      <c r="AE217" s="60" t="str">
        <f t="shared" si="67"/>
        <v/>
      </c>
      <c r="AF217" s="61" t="str">
        <f t="shared" si="68"/>
        <v/>
      </c>
      <c r="AG217" s="48">
        <f t="shared" si="69"/>
        <v>1</v>
      </c>
      <c r="AI217" s="11">
        <v>2023</v>
      </c>
      <c r="AJ217" s="11">
        <v>11</v>
      </c>
      <c r="AK217" s="11">
        <v>4030</v>
      </c>
      <c r="AL217" s="63">
        <v>2319.21</v>
      </c>
      <c r="AM217" s="46" t="str">
        <f t="shared" si="70"/>
        <v>Varekostnad mineralvann</v>
      </c>
      <c r="AN217" s="46" t="str">
        <f t="shared" si="71"/>
        <v>Varekost drikke</v>
      </c>
      <c r="AO217" s="46" t="str">
        <f t="shared" si="72"/>
        <v>Varekost</v>
      </c>
      <c r="AP217" s="46" t="str">
        <f t="shared" si="73"/>
        <v>Kostnad</v>
      </c>
      <c r="AQ217" s="46">
        <f t="shared" si="74"/>
        <v>6</v>
      </c>
      <c r="AR217" s="46">
        <f t="shared" si="75"/>
        <v>2319.21</v>
      </c>
      <c r="AS217" s="48">
        <f t="shared" si="76"/>
        <v>0.55226320694085917</v>
      </c>
      <c r="AT217" s="46">
        <f t="shared" si="80"/>
        <v>1280.81435216931</v>
      </c>
      <c r="AU217" s="46">
        <f t="shared" si="77"/>
        <v>3267</v>
      </c>
      <c r="AV217" s="46">
        <f t="shared" si="78"/>
        <v>1752.55</v>
      </c>
      <c r="AW217" s="46">
        <f t="shared" si="81"/>
        <v>1</v>
      </c>
      <c r="AX217" s="47">
        <f t="shared" si="79"/>
        <v>-2319.21</v>
      </c>
      <c r="AY217" s="47">
        <f t="shared" si="82"/>
        <v>-1280.81435216931</v>
      </c>
    </row>
    <row r="218" spans="23:51" x14ac:dyDescent="0.35">
      <c r="W218" s="11"/>
      <c r="X218" s="11"/>
      <c r="Y218" s="11"/>
      <c r="Z218" s="64"/>
      <c r="AA218" s="11"/>
      <c r="AB218" s="57" t="str">
        <f t="shared" si="64"/>
        <v/>
      </c>
      <c r="AC218" s="57" t="str">
        <f t="shared" si="65"/>
        <v/>
      </c>
      <c r="AD218" s="57" t="str">
        <f t="shared" si="66"/>
        <v/>
      </c>
      <c r="AE218" s="60" t="str">
        <f t="shared" si="67"/>
        <v/>
      </c>
      <c r="AF218" s="61" t="str">
        <f t="shared" si="68"/>
        <v/>
      </c>
      <c r="AG218" s="48">
        <f t="shared" si="69"/>
        <v>1</v>
      </c>
      <c r="AI218" s="11">
        <v>2023</v>
      </c>
      <c r="AJ218" s="11">
        <v>12</v>
      </c>
      <c r="AK218" s="11">
        <v>4030</v>
      </c>
      <c r="AL218" s="63">
        <v>0</v>
      </c>
      <c r="AM218" s="46" t="str">
        <f t="shared" si="70"/>
        <v>Varekostnad mineralvann</v>
      </c>
      <c r="AN218" s="46" t="str">
        <f t="shared" si="71"/>
        <v>Varekost drikke</v>
      </c>
      <c r="AO218" s="46" t="str">
        <f t="shared" si="72"/>
        <v>Varekost</v>
      </c>
      <c r="AP218" s="46" t="str">
        <f t="shared" si="73"/>
        <v>Kostnad</v>
      </c>
      <c r="AQ218" s="46">
        <f t="shared" si="74"/>
        <v>6</v>
      </c>
      <c r="AR218" s="46">
        <f t="shared" si="75"/>
        <v>0</v>
      </c>
      <c r="AS218" s="48">
        <f t="shared" si="76"/>
        <v>0.55226320694085917</v>
      </c>
      <c r="AT218" s="46">
        <f t="shared" si="80"/>
        <v>0</v>
      </c>
      <c r="AU218" s="46">
        <f t="shared" si="77"/>
        <v>2003</v>
      </c>
      <c r="AV218" s="46">
        <f t="shared" si="78"/>
        <v>1365.15</v>
      </c>
      <c r="AW218" s="46">
        <f t="shared" si="81"/>
        <v>1</v>
      </c>
      <c r="AX218" s="47">
        <f t="shared" si="79"/>
        <v>0</v>
      </c>
      <c r="AY218" s="47">
        <f t="shared" si="82"/>
        <v>0</v>
      </c>
    </row>
    <row r="219" spans="23:51" x14ac:dyDescent="0.35">
      <c r="W219" s="11"/>
      <c r="X219" s="11"/>
      <c r="Y219" s="11"/>
      <c r="Z219" s="64"/>
      <c r="AA219" s="11"/>
      <c r="AB219" s="57" t="str">
        <f t="shared" si="64"/>
        <v/>
      </c>
      <c r="AC219" s="57" t="str">
        <f t="shared" si="65"/>
        <v/>
      </c>
      <c r="AD219" s="57" t="str">
        <f t="shared" si="66"/>
        <v/>
      </c>
      <c r="AE219" s="60" t="str">
        <f t="shared" si="67"/>
        <v/>
      </c>
      <c r="AF219" s="61" t="str">
        <f t="shared" si="68"/>
        <v/>
      </c>
      <c r="AG219" s="48">
        <f t="shared" si="69"/>
        <v>1</v>
      </c>
      <c r="AI219" s="11">
        <v>2023</v>
      </c>
      <c r="AJ219" s="11">
        <v>1</v>
      </c>
      <c r="AK219" s="11">
        <v>4066</v>
      </c>
      <c r="AL219" s="63">
        <v>0</v>
      </c>
      <c r="AM219" s="46" t="str">
        <f t="shared" si="70"/>
        <v>Varekostnad diverse</v>
      </c>
      <c r="AN219" s="46" t="str">
        <f t="shared" si="71"/>
        <v>Varekost annet</v>
      </c>
      <c r="AO219" s="46" t="str">
        <f t="shared" si="72"/>
        <v>Varekost</v>
      </c>
      <c r="AP219" s="46" t="str">
        <f t="shared" si="73"/>
        <v>Kostnad</v>
      </c>
      <c r="AQ219" s="46">
        <f t="shared" si="74"/>
        <v>7</v>
      </c>
      <c r="AR219" s="46">
        <f t="shared" si="75"/>
        <v>0</v>
      </c>
      <c r="AS219" s="48">
        <f t="shared" si="76"/>
        <v>1</v>
      </c>
      <c r="AT219" s="46">
        <f t="shared" si="80"/>
        <v>0</v>
      </c>
      <c r="AU219" s="46">
        <f t="shared" si="77"/>
        <v>2803</v>
      </c>
      <c r="AV219" s="46">
        <f t="shared" si="78"/>
        <v>1698.7</v>
      </c>
      <c r="AW219" s="46">
        <f t="shared" si="81"/>
        <v>1</v>
      </c>
      <c r="AX219" s="47">
        <f t="shared" si="79"/>
        <v>0</v>
      </c>
      <c r="AY219" s="47">
        <f t="shared" si="82"/>
        <v>0</v>
      </c>
    </row>
    <row r="220" spans="23:51" x14ac:dyDescent="0.35">
      <c r="W220" s="11"/>
      <c r="X220" s="11"/>
      <c r="Y220" s="11"/>
      <c r="Z220" s="64"/>
      <c r="AA220" s="11"/>
      <c r="AB220" s="57" t="str">
        <f t="shared" si="64"/>
        <v/>
      </c>
      <c r="AC220" s="57" t="str">
        <f t="shared" si="65"/>
        <v/>
      </c>
      <c r="AD220" s="57" t="str">
        <f t="shared" si="66"/>
        <v/>
      </c>
      <c r="AE220" s="60" t="str">
        <f t="shared" si="67"/>
        <v/>
      </c>
      <c r="AF220" s="61" t="str">
        <f t="shared" si="68"/>
        <v/>
      </c>
      <c r="AG220" s="48">
        <f t="shared" si="69"/>
        <v>1</v>
      </c>
      <c r="AI220" s="11">
        <v>2023</v>
      </c>
      <c r="AJ220" s="11">
        <v>2</v>
      </c>
      <c r="AK220" s="11">
        <v>4066</v>
      </c>
      <c r="AL220" s="63">
        <v>0</v>
      </c>
      <c r="AM220" s="46" t="str">
        <f t="shared" si="70"/>
        <v>Varekostnad diverse</v>
      </c>
      <c r="AN220" s="46" t="str">
        <f t="shared" si="71"/>
        <v>Varekost annet</v>
      </c>
      <c r="AO220" s="46" t="str">
        <f t="shared" si="72"/>
        <v>Varekost</v>
      </c>
      <c r="AP220" s="46" t="str">
        <f t="shared" si="73"/>
        <v>Kostnad</v>
      </c>
      <c r="AQ220" s="46">
        <f t="shared" si="74"/>
        <v>7</v>
      </c>
      <c r="AR220" s="46">
        <f t="shared" si="75"/>
        <v>0</v>
      </c>
      <c r="AS220" s="48">
        <f t="shared" si="76"/>
        <v>1</v>
      </c>
      <c r="AT220" s="46">
        <f t="shared" si="80"/>
        <v>0</v>
      </c>
      <c r="AU220" s="46">
        <f t="shared" si="77"/>
        <v>2750</v>
      </c>
      <c r="AV220" s="46">
        <f t="shared" si="78"/>
        <v>1620.817</v>
      </c>
      <c r="AW220" s="46">
        <f t="shared" si="81"/>
        <v>1</v>
      </c>
      <c r="AX220" s="47">
        <f t="shared" si="79"/>
        <v>0</v>
      </c>
      <c r="AY220" s="47">
        <f t="shared" si="82"/>
        <v>0</v>
      </c>
    </row>
    <row r="221" spans="23:51" x14ac:dyDescent="0.35">
      <c r="W221" s="11"/>
      <c r="X221" s="11"/>
      <c r="Y221" s="11"/>
      <c r="Z221" s="64"/>
      <c r="AA221" s="11"/>
      <c r="AB221" s="57" t="str">
        <f t="shared" si="64"/>
        <v/>
      </c>
      <c r="AC221" s="57" t="str">
        <f t="shared" si="65"/>
        <v/>
      </c>
      <c r="AD221" s="57" t="str">
        <f t="shared" si="66"/>
        <v/>
      </c>
      <c r="AE221" s="60" t="str">
        <f t="shared" si="67"/>
        <v/>
      </c>
      <c r="AF221" s="61" t="str">
        <f t="shared" si="68"/>
        <v/>
      </c>
      <c r="AG221" s="48">
        <f t="shared" si="69"/>
        <v>1</v>
      </c>
      <c r="AI221" s="11">
        <v>2023</v>
      </c>
      <c r="AJ221" s="11">
        <v>3</v>
      </c>
      <c r="AK221" s="11">
        <v>4066</v>
      </c>
      <c r="AL221" s="63">
        <v>876.8</v>
      </c>
      <c r="AM221" s="46" t="str">
        <f t="shared" si="70"/>
        <v>Varekostnad diverse</v>
      </c>
      <c r="AN221" s="46" t="str">
        <f t="shared" si="71"/>
        <v>Varekost annet</v>
      </c>
      <c r="AO221" s="46" t="str">
        <f t="shared" si="72"/>
        <v>Varekost</v>
      </c>
      <c r="AP221" s="46" t="str">
        <f t="shared" si="73"/>
        <v>Kostnad</v>
      </c>
      <c r="AQ221" s="46">
        <f t="shared" si="74"/>
        <v>7</v>
      </c>
      <c r="AR221" s="46">
        <f t="shared" si="75"/>
        <v>876.8</v>
      </c>
      <c r="AS221" s="48">
        <f t="shared" si="76"/>
        <v>1</v>
      </c>
      <c r="AT221" s="46">
        <f t="shared" si="80"/>
        <v>876.8</v>
      </c>
      <c r="AU221" s="46">
        <f t="shared" si="77"/>
        <v>3043</v>
      </c>
      <c r="AV221" s="46">
        <f t="shared" si="78"/>
        <v>1839.2840000000001</v>
      </c>
      <c r="AW221" s="46">
        <f t="shared" si="81"/>
        <v>1</v>
      </c>
      <c r="AX221" s="47">
        <f t="shared" si="79"/>
        <v>-876.8</v>
      </c>
      <c r="AY221" s="47">
        <f t="shared" si="82"/>
        <v>-876.8</v>
      </c>
    </row>
    <row r="222" spans="23:51" x14ac:dyDescent="0.35">
      <c r="W222" s="11"/>
      <c r="X222" s="11"/>
      <c r="Y222" s="11"/>
      <c r="Z222" s="64"/>
      <c r="AA222" s="11"/>
      <c r="AB222" s="57" t="str">
        <f t="shared" si="64"/>
        <v/>
      </c>
      <c r="AC222" s="57" t="str">
        <f t="shared" si="65"/>
        <v/>
      </c>
      <c r="AD222" s="57" t="str">
        <f t="shared" si="66"/>
        <v/>
      </c>
      <c r="AE222" s="60" t="str">
        <f t="shared" si="67"/>
        <v/>
      </c>
      <c r="AF222" s="61" t="str">
        <f t="shared" si="68"/>
        <v/>
      </c>
      <c r="AG222" s="48">
        <f t="shared" si="69"/>
        <v>1</v>
      </c>
      <c r="AI222" s="11">
        <v>2023</v>
      </c>
      <c r="AJ222" s="11">
        <v>4</v>
      </c>
      <c r="AK222" s="11">
        <v>4066</v>
      </c>
      <c r="AL222" s="63">
        <v>2679.2</v>
      </c>
      <c r="AM222" s="46" t="str">
        <f t="shared" si="70"/>
        <v>Varekostnad diverse</v>
      </c>
      <c r="AN222" s="46" t="str">
        <f t="shared" si="71"/>
        <v>Varekost annet</v>
      </c>
      <c r="AO222" s="46" t="str">
        <f t="shared" si="72"/>
        <v>Varekost</v>
      </c>
      <c r="AP222" s="46" t="str">
        <f t="shared" si="73"/>
        <v>Kostnad</v>
      </c>
      <c r="AQ222" s="46">
        <f t="shared" si="74"/>
        <v>7</v>
      </c>
      <c r="AR222" s="46">
        <f t="shared" si="75"/>
        <v>2679.2</v>
      </c>
      <c r="AS222" s="48">
        <f t="shared" si="76"/>
        <v>1</v>
      </c>
      <c r="AT222" s="46">
        <f t="shared" si="80"/>
        <v>2679.2</v>
      </c>
      <c r="AU222" s="46">
        <f t="shared" si="77"/>
        <v>2916</v>
      </c>
      <c r="AV222" s="46">
        <f t="shared" si="78"/>
        <v>1763.2</v>
      </c>
      <c r="AW222" s="46">
        <f t="shared" si="81"/>
        <v>1</v>
      </c>
      <c r="AX222" s="47">
        <f t="shared" si="79"/>
        <v>-2679.2</v>
      </c>
      <c r="AY222" s="47">
        <f t="shared" si="82"/>
        <v>-2679.2</v>
      </c>
    </row>
    <row r="223" spans="23:51" x14ac:dyDescent="0.35">
      <c r="W223" s="11"/>
      <c r="X223" s="11"/>
      <c r="Y223" s="11"/>
      <c r="Z223" s="64"/>
      <c r="AA223" s="11"/>
      <c r="AB223" s="57" t="str">
        <f t="shared" si="64"/>
        <v/>
      </c>
      <c r="AC223" s="57" t="str">
        <f t="shared" si="65"/>
        <v/>
      </c>
      <c r="AD223" s="57" t="str">
        <f t="shared" si="66"/>
        <v/>
      </c>
      <c r="AE223" s="60" t="str">
        <f t="shared" si="67"/>
        <v/>
      </c>
      <c r="AF223" s="61" t="str">
        <f t="shared" si="68"/>
        <v/>
      </c>
      <c r="AG223" s="48">
        <f t="shared" si="69"/>
        <v>1</v>
      </c>
      <c r="AI223" s="11">
        <v>2023</v>
      </c>
      <c r="AJ223" s="11">
        <v>5</v>
      </c>
      <c r="AK223" s="11">
        <v>4066</v>
      </c>
      <c r="AL223" s="63">
        <v>0</v>
      </c>
      <c r="AM223" s="46" t="str">
        <f t="shared" si="70"/>
        <v>Varekostnad diverse</v>
      </c>
      <c r="AN223" s="46" t="str">
        <f t="shared" si="71"/>
        <v>Varekost annet</v>
      </c>
      <c r="AO223" s="46" t="str">
        <f t="shared" si="72"/>
        <v>Varekost</v>
      </c>
      <c r="AP223" s="46" t="str">
        <f t="shared" si="73"/>
        <v>Kostnad</v>
      </c>
      <c r="AQ223" s="46">
        <f t="shared" si="74"/>
        <v>7</v>
      </c>
      <c r="AR223" s="46">
        <f t="shared" si="75"/>
        <v>0</v>
      </c>
      <c r="AS223" s="48">
        <f t="shared" si="76"/>
        <v>1</v>
      </c>
      <c r="AT223" s="46">
        <f t="shared" si="80"/>
        <v>0</v>
      </c>
      <c r="AU223" s="46">
        <f t="shared" si="77"/>
        <v>3578</v>
      </c>
      <c r="AV223" s="46">
        <f t="shared" si="78"/>
        <v>1816.85</v>
      </c>
      <c r="AW223" s="46">
        <f t="shared" si="81"/>
        <v>1</v>
      </c>
      <c r="AX223" s="47">
        <f t="shared" si="79"/>
        <v>0</v>
      </c>
      <c r="AY223" s="47">
        <f t="shared" si="82"/>
        <v>0</v>
      </c>
    </row>
    <row r="224" spans="23:51" x14ac:dyDescent="0.35">
      <c r="W224" s="11"/>
      <c r="X224" s="11"/>
      <c r="Y224" s="11"/>
      <c r="Z224" s="64"/>
      <c r="AA224" s="11"/>
      <c r="AB224" s="57" t="str">
        <f t="shared" si="64"/>
        <v/>
      </c>
      <c r="AC224" s="57" t="str">
        <f t="shared" si="65"/>
        <v/>
      </c>
      <c r="AD224" s="57" t="str">
        <f t="shared" si="66"/>
        <v/>
      </c>
      <c r="AE224" s="60" t="str">
        <f t="shared" si="67"/>
        <v/>
      </c>
      <c r="AF224" s="61" t="str">
        <f t="shared" si="68"/>
        <v/>
      </c>
      <c r="AG224" s="48">
        <f t="shared" si="69"/>
        <v>1</v>
      </c>
      <c r="AI224" s="11">
        <v>2023</v>
      </c>
      <c r="AJ224" s="11">
        <v>6</v>
      </c>
      <c r="AK224" s="11">
        <v>4066</v>
      </c>
      <c r="AL224" s="63">
        <v>5555.48</v>
      </c>
      <c r="AM224" s="46" t="str">
        <f t="shared" si="70"/>
        <v>Varekostnad diverse</v>
      </c>
      <c r="AN224" s="46" t="str">
        <f t="shared" si="71"/>
        <v>Varekost annet</v>
      </c>
      <c r="AO224" s="46" t="str">
        <f t="shared" si="72"/>
        <v>Varekost</v>
      </c>
      <c r="AP224" s="46" t="str">
        <f t="shared" si="73"/>
        <v>Kostnad</v>
      </c>
      <c r="AQ224" s="46">
        <f t="shared" si="74"/>
        <v>7</v>
      </c>
      <c r="AR224" s="46">
        <f t="shared" si="75"/>
        <v>5555.48</v>
      </c>
      <c r="AS224" s="48">
        <f t="shared" si="76"/>
        <v>1</v>
      </c>
      <c r="AT224" s="46">
        <f t="shared" si="80"/>
        <v>5555.48</v>
      </c>
      <c r="AU224" s="46">
        <f t="shared" si="77"/>
        <v>3708</v>
      </c>
      <c r="AV224" s="46">
        <f t="shared" si="78"/>
        <v>1858.8330000000001</v>
      </c>
      <c r="AW224" s="46">
        <f t="shared" si="81"/>
        <v>1</v>
      </c>
      <c r="AX224" s="47">
        <f t="shared" si="79"/>
        <v>-5555.48</v>
      </c>
      <c r="AY224" s="47">
        <f t="shared" si="82"/>
        <v>-5555.48</v>
      </c>
    </row>
    <row r="225" spans="23:51" x14ac:dyDescent="0.35">
      <c r="W225" s="11"/>
      <c r="X225" s="11"/>
      <c r="Y225" s="11"/>
      <c r="Z225" s="64"/>
      <c r="AA225" s="11"/>
      <c r="AB225" s="57" t="str">
        <f t="shared" si="64"/>
        <v/>
      </c>
      <c r="AC225" s="57" t="str">
        <f t="shared" si="65"/>
        <v/>
      </c>
      <c r="AD225" s="57" t="str">
        <f t="shared" si="66"/>
        <v/>
      </c>
      <c r="AE225" s="60" t="str">
        <f t="shared" si="67"/>
        <v/>
      </c>
      <c r="AF225" s="61" t="str">
        <f t="shared" si="68"/>
        <v/>
      </c>
      <c r="AG225" s="48">
        <f t="shared" si="69"/>
        <v>1</v>
      </c>
      <c r="AI225" s="11">
        <v>2023</v>
      </c>
      <c r="AJ225" s="11">
        <v>7</v>
      </c>
      <c r="AK225" s="11">
        <v>4066</v>
      </c>
      <c r="AL225" s="63">
        <v>0</v>
      </c>
      <c r="AM225" s="46" t="str">
        <f t="shared" si="70"/>
        <v>Varekostnad diverse</v>
      </c>
      <c r="AN225" s="46" t="str">
        <f t="shared" si="71"/>
        <v>Varekost annet</v>
      </c>
      <c r="AO225" s="46" t="str">
        <f t="shared" si="72"/>
        <v>Varekost</v>
      </c>
      <c r="AP225" s="46" t="str">
        <f t="shared" si="73"/>
        <v>Kostnad</v>
      </c>
      <c r="AQ225" s="46">
        <f t="shared" si="74"/>
        <v>7</v>
      </c>
      <c r="AR225" s="46">
        <f t="shared" si="75"/>
        <v>0</v>
      </c>
      <c r="AS225" s="48">
        <f t="shared" si="76"/>
        <v>1</v>
      </c>
      <c r="AT225" s="46">
        <f t="shared" si="80"/>
        <v>0</v>
      </c>
      <c r="AU225" s="46">
        <f t="shared" si="77"/>
        <v>3431</v>
      </c>
      <c r="AV225" s="46">
        <f t="shared" si="78"/>
        <v>1813.0340000000001</v>
      </c>
      <c r="AW225" s="46">
        <f t="shared" si="81"/>
        <v>1</v>
      </c>
      <c r="AX225" s="47">
        <f t="shared" si="79"/>
        <v>0</v>
      </c>
      <c r="AY225" s="47">
        <f t="shared" si="82"/>
        <v>0</v>
      </c>
    </row>
    <row r="226" spans="23:51" x14ac:dyDescent="0.35">
      <c r="W226" s="11"/>
      <c r="X226" s="11"/>
      <c r="Y226" s="11"/>
      <c r="Z226" s="64"/>
      <c r="AA226" s="11"/>
      <c r="AB226" s="57" t="str">
        <f t="shared" si="64"/>
        <v/>
      </c>
      <c r="AC226" s="57" t="str">
        <f t="shared" si="65"/>
        <v/>
      </c>
      <c r="AD226" s="57" t="str">
        <f t="shared" si="66"/>
        <v/>
      </c>
      <c r="AE226" s="60" t="str">
        <f t="shared" si="67"/>
        <v/>
      </c>
      <c r="AF226" s="61" t="str">
        <f t="shared" si="68"/>
        <v/>
      </c>
      <c r="AG226" s="48">
        <f t="shared" si="69"/>
        <v>1</v>
      </c>
      <c r="AI226" s="11">
        <v>2023</v>
      </c>
      <c r="AJ226" s="11">
        <v>8</v>
      </c>
      <c r="AK226" s="11">
        <v>4066</v>
      </c>
      <c r="AL226" s="63">
        <v>1330.02</v>
      </c>
      <c r="AM226" s="46" t="str">
        <f t="shared" si="70"/>
        <v>Varekostnad diverse</v>
      </c>
      <c r="AN226" s="46" t="str">
        <f t="shared" si="71"/>
        <v>Varekost annet</v>
      </c>
      <c r="AO226" s="46" t="str">
        <f t="shared" si="72"/>
        <v>Varekost</v>
      </c>
      <c r="AP226" s="46" t="str">
        <f t="shared" si="73"/>
        <v>Kostnad</v>
      </c>
      <c r="AQ226" s="46">
        <f t="shared" si="74"/>
        <v>7</v>
      </c>
      <c r="AR226" s="46">
        <f t="shared" si="75"/>
        <v>1330.02</v>
      </c>
      <c r="AS226" s="48">
        <f t="shared" si="76"/>
        <v>1</v>
      </c>
      <c r="AT226" s="46">
        <f t="shared" si="80"/>
        <v>1330.02</v>
      </c>
      <c r="AU226" s="46">
        <f t="shared" si="77"/>
        <v>4323</v>
      </c>
      <c r="AV226" s="46">
        <f t="shared" si="78"/>
        <v>1943.6659999999999</v>
      </c>
      <c r="AW226" s="46">
        <f t="shared" si="81"/>
        <v>1</v>
      </c>
      <c r="AX226" s="47">
        <f t="shared" si="79"/>
        <v>-1330.02</v>
      </c>
      <c r="AY226" s="47">
        <f t="shared" si="82"/>
        <v>-1330.02</v>
      </c>
    </row>
    <row r="227" spans="23:51" x14ac:dyDescent="0.35">
      <c r="W227" s="11"/>
      <c r="X227" s="11"/>
      <c r="Y227" s="11"/>
      <c r="Z227" s="64"/>
      <c r="AA227" s="11"/>
      <c r="AB227" s="57" t="str">
        <f t="shared" si="64"/>
        <v/>
      </c>
      <c r="AC227" s="57" t="str">
        <f t="shared" si="65"/>
        <v/>
      </c>
      <c r="AD227" s="57" t="str">
        <f t="shared" si="66"/>
        <v/>
      </c>
      <c r="AE227" s="60" t="str">
        <f t="shared" si="67"/>
        <v/>
      </c>
      <c r="AF227" s="61" t="str">
        <f t="shared" si="68"/>
        <v/>
      </c>
      <c r="AG227" s="48">
        <f t="shared" si="69"/>
        <v>1</v>
      </c>
      <c r="AI227" s="11">
        <v>2023</v>
      </c>
      <c r="AJ227" s="11">
        <v>9</v>
      </c>
      <c r="AK227" s="11">
        <v>4066</v>
      </c>
      <c r="AL227" s="63">
        <v>0</v>
      </c>
      <c r="AM227" s="46" t="str">
        <f t="shared" si="70"/>
        <v>Varekostnad diverse</v>
      </c>
      <c r="AN227" s="46" t="str">
        <f t="shared" si="71"/>
        <v>Varekost annet</v>
      </c>
      <c r="AO227" s="46" t="str">
        <f t="shared" si="72"/>
        <v>Varekost</v>
      </c>
      <c r="AP227" s="46" t="str">
        <f t="shared" si="73"/>
        <v>Kostnad</v>
      </c>
      <c r="AQ227" s="46">
        <f t="shared" si="74"/>
        <v>7</v>
      </c>
      <c r="AR227" s="46">
        <f t="shared" si="75"/>
        <v>0</v>
      </c>
      <c r="AS227" s="48">
        <f t="shared" si="76"/>
        <v>1</v>
      </c>
      <c r="AT227" s="46">
        <f t="shared" si="80"/>
        <v>0</v>
      </c>
      <c r="AU227" s="46">
        <f t="shared" si="77"/>
        <v>3531</v>
      </c>
      <c r="AV227" s="46">
        <f t="shared" si="78"/>
        <v>1846.634</v>
      </c>
      <c r="AW227" s="46">
        <f t="shared" si="81"/>
        <v>1</v>
      </c>
      <c r="AX227" s="47">
        <f t="shared" si="79"/>
        <v>0</v>
      </c>
      <c r="AY227" s="47">
        <f t="shared" si="82"/>
        <v>0</v>
      </c>
    </row>
    <row r="228" spans="23:51" x14ac:dyDescent="0.35">
      <c r="W228" s="11"/>
      <c r="X228" s="11"/>
      <c r="Y228" s="11"/>
      <c r="Z228" s="64"/>
      <c r="AA228" s="11"/>
      <c r="AB228" s="57" t="str">
        <f t="shared" si="64"/>
        <v/>
      </c>
      <c r="AC228" s="57" t="str">
        <f t="shared" si="65"/>
        <v/>
      </c>
      <c r="AD228" s="57" t="str">
        <f t="shared" si="66"/>
        <v/>
      </c>
      <c r="AE228" s="60" t="str">
        <f t="shared" si="67"/>
        <v/>
      </c>
      <c r="AF228" s="61" t="str">
        <f t="shared" si="68"/>
        <v/>
      </c>
      <c r="AG228" s="48">
        <f t="shared" si="69"/>
        <v>1</v>
      </c>
      <c r="AI228" s="11">
        <v>2023</v>
      </c>
      <c r="AJ228" s="11">
        <v>10</v>
      </c>
      <c r="AK228" s="11">
        <v>4066</v>
      </c>
      <c r="AL228" s="63">
        <v>1653.84</v>
      </c>
      <c r="AM228" s="46" t="str">
        <f t="shared" si="70"/>
        <v>Varekostnad diverse</v>
      </c>
      <c r="AN228" s="46" t="str">
        <f t="shared" si="71"/>
        <v>Varekost annet</v>
      </c>
      <c r="AO228" s="46" t="str">
        <f t="shared" si="72"/>
        <v>Varekost</v>
      </c>
      <c r="AP228" s="46" t="str">
        <f t="shared" si="73"/>
        <v>Kostnad</v>
      </c>
      <c r="AQ228" s="46">
        <f t="shared" si="74"/>
        <v>7</v>
      </c>
      <c r="AR228" s="46">
        <f t="shared" si="75"/>
        <v>1653.84</v>
      </c>
      <c r="AS228" s="48">
        <f t="shared" si="76"/>
        <v>1</v>
      </c>
      <c r="AT228" s="46">
        <f t="shared" si="80"/>
        <v>1653.84</v>
      </c>
      <c r="AU228" s="46">
        <f t="shared" si="77"/>
        <v>3338</v>
      </c>
      <c r="AV228" s="46">
        <f t="shared" si="78"/>
        <v>1851.3</v>
      </c>
      <c r="AW228" s="46">
        <f t="shared" si="81"/>
        <v>1</v>
      </c>
      <c r="AX228" s="47">
        <f t="shared" si="79"/>
        <v>-1653.84</v>
      </c>
      <c r="AY228" s="47">
        <f t="shared" si="82"/>
        <v>-1653.84</v>
      </c>
    </row>
    <row r="229" spans="23:51" x14ac:dyDescent="0.35">
      <c r="W229" s="11"/>
      <c r="X229" s="11"/>
      <c r="Y229" s="11"/>
      <c r="Z229" s="64"/>
      <c r="AA229" s="11"/>
      <c r="AB229" s="57" t="str">
        <f t="shared" si="64"/>
        <v/>
      </c>
      <c r="AC229" s="57" t="str">
        <f t="shared" si="65"/>
        <v/>
      </c>
      <c r="AD229" s="57" t="str">
        <f t="shared" si="66"/>
        <v/>
      </c>
      <c r="AE229" s="60" t="str">
        <f t="shared" si="67"/>
        <v/>
      </c>
      <c r="AF229" s="61" t="str">
        <f t="shared" si="68"/>
        <v/>
      </c>
      <c r="AG229" s="48">
        <f t="shared" si="69"/>
        <v>1</v>
      </c>
      <c r="AI229" s="11">
        <v>2023</v>
      </c>
      <c r="AJ229" s="11">
        <v>11</v>
      </c>
      <c r="AK229" s="11">
        <v>4066</v>
      </c>
      <c r="AL229" s="63">
        <v>799.2</v>
      </c>
      <c r="AM229" s="46" t="str">
        <f t="shared" si="70"/>
        <v>Varekostnad diverse</v>
      </c>
      <c r="AN229" s="46" t="str">
        <f t="shared" si="71"/>
        <v>Varekost annet</v>
      </c>
      <c r="AO229" s="46" t="str">
        <f t="shared" si="72"/>
        <v>Varekost</v>
      </c>
      <c r="AP229" s="46" t="str">
        <f t="shared" si="73"/>
        <v>Kostnad</v>
      </c>
      <c r="AQ229" s="46">
        <f t="shared" si="74"/>
        <v>7</v>
      </c>
      <c r="AR229" s="46">
        <f t="shared" si="75"/>
        <v>799.2</v>
      </c>
      <c r="AS229" s="48">
        <f t="shared" si="76"/>
        <v>1</v>
      </c>
      <c r="AT229" s="46">
        <f t="shared" si="80"/>
        <v>799.2</v>
      </c>
      <c r="AU229" s="46">
        <f t="shared" si="77"/>
        <v>3267</v>
      </c>
      <c r="AV229" s="46">
        <f t="shared" si="78"/>
        <v>1752.55</v>
      </c>
      <c r="AW229" s="46">
        <f t="shared" si="81"/>
        <v>1</v>
      </c>
      <c r="AX229" s="47">
        <f t="shared" si="79"/>
        <v>-799.2</v>
      </c>
      <c r="AY229" s="47">
        <f t="shared" si="82"/>
        <v>-799.2</v>
      </c>
    </row>
    <row r="230" spans="23:51" x14ac:dyDescent="0.35">
      <c r="W230" s="11"/>
      <c r="X230" s="11"/>
      <c r="Y230" s="11"/>
      <c r="Z230" s="64"/>
      <c r="AA230" s="11"/>
      <c r="AB230" s="57" t="str">
        <f t="shared" si="64"/>
        <v/>
      </c>
      <c r="AC230" s="57" t="str">
        <f t="shared" si="65"/>
        <v/>
      </c>
      <c r="AD230" s="57" t="str">
        <f t="shared" si="66"/>
        <v/>
      </c>
      <c r="AE230" s="60" t="str">
        <f t="shared" si="67"/>
        <v/>
      </c>
      <c r="AF230" s="61" t="str">
        <f t="shared" si="68"/>
        <v/>
      </c>
      <c r="AG230" s="48">
        <f t="shared" si="69"/>
        <v>1</v>
      </c>
      <c r="AI230" s="11">
        <v>2023</v>
      </c>
      <c r="AJ230" s="11">
        <v>12</v>
      </c>
      <c r="AK230" s="11">
        <v>4066</v>
      </c>
      <c r="AL230" s="63">
        <v>2647.04</v>
      </c>
      <c r="AM230" s="46" t="str">
        <f t="shared" si="70"/>
        <v>Varekostnad diverse</v>
      </c>
      <c r="AN230" s="46" t="str">
        <f t="shared" si="71"/>
        <v>Varekost annet</v>
      </c>
      <c r="AO230" s="46" t="str">
        <f t="shared" si="72"/>
        <v>Varekost</v>
      </c>
      <c r="AP230" s="46" t="str">
        <f t="shared" si="73"/>
        <v>Kostnad</v>
      </c>
      <c r="AQ230" s="46">
        <f t="shared" si="74"/>
        <v>7</v>
      </c>
      <c r="AR230" s="46">
        <f t="shared" si="75"/>
        <v>2647.04</v>
      </c>
      <c r="AS230" s="48">
        <f t="shared" si="76"/>
        <v>1</v>
      </c>
      <c r="AT230" s="46">
        <f t="shared" si="80"/>
        <v>2647.04</v>
      </c>
      <c r="AU230" s="46">
        <f t="shared" si="77"/>
        <v>2003</v>
      </c>
      <c r="AV230" s="46">
        <f t="shared" si="78"/>
        <v>1365.15</v>
      </c>
      <c r="AW230" s="46">
        <f t="shared" si="81"/>
        <v>1</v>
      </c>
      <c r="AX230" s="47">
        <f t="shared" si="79"/>
        <v>-2647.04</v>
      </c>
      <c r="AY230" s="47">
        <f t="shared" si="82"/>
        <v>-2647.04</v>
      </c>
    </row>
    <row r="231" spans="23:51" x14ac:dyDescent="0.35">
      <c r="W231" s="11"/>
      <c r="X231" s="11"/>
      <c r="Y231" s="11"/>
      <c r="Z231" s="64"/>
      <c r="AA231" s="11"/>
      <c r="AB231" s="57" t="str">
        <f t="shared" si="64"/>
        <v/>
      </c>
      <c r="AC231" s="57" t="str">
        <f t="shared" si="65"/>
        <v/>
      </c>
      <c r="AD231" s="57" t="str">
        <f t="shared" si="66"/>
        <v/>
      </c>
      <c r="AE231" s="60" t="str">
        <f t="shared" si="67"/>
        <v/>
      </c>
      <c r="AF231" s="61" t="str">
        <f t="shared" si="68"/>
        <v/>
      </c>
      <c r="AG231" s="48">
        <f t="shared" si="69"/>
        <v>1</v>
      </c>
      <c r="AI231" s="11">
        <v>2023</v>
      </c>
      <c r="AJ231" s="11">
        <v>1</v>
      </c>
      <c r="AK231" s="11">
        <v>4076</v>
      </c>
      <c r="AL231" s="63">
        <v>0</v>
      </c>
      <c r="AM231" s="46" t="str">
        <f t="shared" si="70"/>
        <v>Bonus Mat</v>
      </c>
      <c r="AN231" s="46" t="str">
        <f t="shared" si="71"/>
        <v>Varekost mat</v>
      </c>
      <c r="AO231" s="46" t="str">
        <f t="shared" si="72"/>
        <v>Varekost</v>
      </c>
      <c r="AP231" s="46" t="str">
        <f t="shared" si="73"/>
        <v>Kostnad</v>
      </c>
      <c r="AQ231" s="46">
        <f t="shared" si="74"/>
        <v>5</v>
      </c>
      <c r="AR231" s="46">
        <f t="shared" si="75"/>
        <v>0</v>
      </c>
      <c r="AS231" s="48">
        <f t="shared" si="76"/>
        <v>0.29565152403764206</v>
      </c>
      <c r="AT231" s="46">
        <f t="shared" si="80"/>
        <v>0</v>
      </c>
      <c r="AU231" s="46">
        <f t="shared" si="77"/>
        <v>2803</v>
      </c>
      <c r="AV231" s="46">
        <f t="shared" si="78"/>
        <v>1698.7</v>
      </c>
      <c r="AW231" s="46">
        <f t="shared" si="81"/>
        <v>1</v>
      </c>
      <c r="AX231" s="47">
        <f t="shared" si="79"/>
        <v>0</v>
      </c>
      <c r="AY231" s="47">
        <f t="shared" si="82"/>
        <v>0</v>
      </c>
    </row>
    <row r="232" spans="23:51" x14ac:dyDescent="0.35">
      <c r="W232" s="11"/>
      <c r="X232" s="11"/>
      <c r="Y232" s="11"/>
      <c r="Z232" s="64"/>
      <c r="AA232" s="11"/>
      <c r="AB232" s="57" t="str">
        <f t="shared" si="64"/>
        <v/>
      </c>
      <c r="AC232" s="57" t="str">
        <f t="shared" si="65"/>
        <v/>
      </c>
      <c r="AD232" s="57" t="str">
        <f t="shared" si="66"/>
        <v/>
      </c>
      <c r="AE232" s="60" t="str">
        <f t="shared" si="67"/>
        <v/>
      </c>
      <c r="AF232" s="61" t="str">
        <f t="shared" si="68"/>
        <v/>
      </c>
      <c r="AG232" s="48">
        <f t="shared" si="69"/>
        <v>1</v>
      </c>
      <c r="AI232" s="11">
        <v>2023</v>
      </c>
      <c r="AJ232" s="11">
        <v>2</v>
      </c>
      <c r="AK232" s="11">
        <v>4076</v>
      </c>
      <c r="AL232" s="63">
        <v>0</v>
      </c>
      <c r="AM232" s="46" t="str">
        <f t="shared" si="70"/>
        <v>Bonus Mat</v>
      </c>
      <c r="AN232" s="46" t="str">
        <f t="shared" si="71"/>
        <v>Varekost mat</v>
      </c>
      <c r="AO232" s="46" t="str">
        <f t="shared" si="72"/>
        <v>Varekost</v>
      </c>
      <c r="AP232" s="46" t="str">
        <f t="shared" si="73"/>
        <v>Kostnad</v>
      </c>
      <c r="AQ232" s="46">
        <f t="shared" si="74"/>
        <v>5</v>
      </c>
      <c r="AR232" s="46">
        <f t="shared" si="75"/>
        <v>0</v>
      </c>
      <c r="AS232" s="48">
        <f t="shared" si="76"/>
        <v>0.29565152403764206</v>
      </c>
      <c r="AT232" s="46">
        <f t="shared" si="80"/>
        <v>0</v>
      </c>
      <c r="AU232" s="46">
        <f t="shared" si="77"/>
        <v>2750</v>
      </c>
      <c r="AV232" s="46">
        <f t="shared" si="78"/>
        <v>1620.817</v>
      </c>
      <c r="AW232" s="46">
        <f t="shared" si="81"/>
        <v>1</v>
      </c>
      <c r="AX232" s="47">
        <f t="shared" si="79"/>
        <v>0</v>
      </c>
      <c r="AY232" s="47">
        <f t="shared" si="82"/>
        <v>0</v>
      </c>
    </row>
    <row r="233" spans="23:51" x14ac:dyDescent="0.35">
      <c r="W233" s="11"/>
      <c r="X233" s="11"/>
      <c r="Y233" s="11"/>
      <c r="Z233" s="64"/>
      <c r="AA233" s="11"/>
      <c r="AB233" s="57" t="str">
        <f t="shared" si="64"/>
        <v/>
      </c>
      <c r="AC233" s="57" t="str">
        <f t="shared" si="65"/>
        <v/>
      </c>
      <c r="AD233" s="57" t="str">
        <f t="shared" si="66"/>
        <v/>
      </c>
      <c r="AE233" s="60" t="str">
        <f t="shared" si="67"/>
        <v/>
      </c>
      <c r="AF233" s="61" t="str">
        <f t="shared" si="68"/>
        <v/>
      </c>
      <c r="AG233" s="48">
        <f t="shared" si="69"/>
        <v>1</v>
      </c>
      <c r="AI233" s="11">
        <v>2023</v>
      </c>
      <c r="AJ233" s="11">
        <v>3</v>
      </c>
      <c r="AK233" s="11">
        <v>4076</v>
      </c>
      <c r="AL233" s="63">
        <v>-7599.81</v>
      </c>
      <c r="AM233" s="46" t="str">
        <f t="shared" si="70"/>
        <v>Bonus Mat</v>
      </c>
      <c r="AN233" s="46" t="str">
        <f t="shared" si="71"/>
        <v>Varekost mat</v>
      </c>
      <c r="AO233" s="46" t="str">
        <f t="shared" si="72"/>
        <v>Varekost</v>
      </c>
      <c r="AP233" s="46" t="str">
        <f t="shared" si="73"/>
        <v>Kostnad</v>
      </c>
      <c r="AQ233" s="46">
        <f t="shared" si="74"/>
        <v>5</v>
      </c>
      <c r="AR233" s="46">
        <f t="shared" si="75"/>
        <v>-7599.81</v>
      </c>
      <c r="AS233" s="48">
        <f t="shared" si="76"/>
        <v>0.29565152403764206</v>
      </c>
      <c r="AT233" s="46">
        <f t="shared" si="80"/>
        <v>-2246.8954088965124</v>
      </c>
      <c r="AU233" s="46">
        <f t="shared" si="77"/>
        <v>3043</v>
      </c>
      <c r="AV233" s="46">
        <f t="shared" si="78"/>
        <v>1839.2840000000001</v>
      </c>
      <c r="AW233" s="46">
        <f t="shared" si="81"/>
        <v>1</v>
      </c>
      <c r="AX233" s="47">
        <f t="shared" si="79"/>
        <v>7599.81</v>
      </c>
      <c r="AY233" s="47">
        <f t="shared" si="82"/>
        <v>2246.8954088965124</v>
      </c>
    </row>
    <row r="234" spans="23:51" x14ac:dyDescent="0.35">
      <c r="W234" s="11"/>
      <c r="X234" s="11"/>
      <c r="Y234" s="11"/>
      <c r="Z234" s="64"/>
      <c r="AA234" s="11"/>
      <c r="AB234" s="57" t="str">
        <f t="shared" si="64"/>
        <v/>
      </c>
      <c r="AC234" s="57" t="str">
        <f t="shared" si="65"/>
        <v/>
      </c>
      <c r="AD234" s="57" t="str">
        <f t="shared" si="66"/>
        <v/>
      </c>
      <c r="AE234" s="60" t="str">
        <f t="shared" si="67"/>
        <v/>
      </c>
      <c r="AF234" s="61" t="str">
        <f t="shared" si="68"/>
        <v/>
      </c>
      <c r="AG234" s="48">
        <f t="shared" si="69"/>
        <v>1</v>
      </c>
      <c r="AI234" s="11">
        <v>2023</v>
      </c>
      <c r="AJ234" s="11">
        <v>4</v>
      </c>
      <c r="AK234" s="11">
        <v>4076</v>
      </c>
      <c r="AL234" s="63">
        <v>0</v>
      </c>
      <c r="AM234" s="46" t="str">
        <f t="shared" si="70"/>
        <v>Bonus Mat</v>
      </c>
      <c r="AN234" s="46" t="str">
        <f t="shared" si="71"/>
        <v>Varekost mat</v>
      </c>
      <c r="AO234" s="46" t="str">
        <f t="shared" si="72"/>
        <v>Varekost</v>
      </c>
      <c r="AP234" s="46" t="str">
        <f t="shared" si="73"/>
        <v>Kostnad</v>
      </c>
      <c r="AQ234" s="46">
        <f t="shared" si="74"/>
        <v>5</v>
      </c>
      <c r="AR234" s="46">
        <f t="shared" si="75"/>
        <v>0</v>
      </c>
      <c r="AS234" s="48">
        <f t="shared" si="76"/>
        <v>0.29565152403764206</v>
      </c>
      <c r="AT234" s="46">
        <f t="shared" si="80"/>
        <v>0</v>
      </c>
      <c r="AU234" s="46">
        <f t="shared" si="77"/>
        <v>2916</v>
      </c>
      <c r="AV234" s="46">
        <f t="shared" si="78"/>
        <v>1763.2</v>
      </c>
      <c r="AW234" s="46">
        <f t="shared" si="81"/>
        <v>1</v>
      </c>
      <c r="AX234" s="47">
        <f t="shared" si="79"/>
        <v>0</v>
      </c>
      <c r="AY234" s="47">
        <f t="shared" si="82"/>
        <v>0</v>
      </c>
    </row>
    <row r="235" spans="23:51" x14ac:dyDescent="0.35">
      <c r="W235" s="11"/>
      <c r="X235" s="11"/>
      <c r="Y235" s="11"/>
      <c r="Z235" s="64"/>
      <c r="AA235" s="11"/>
      <c r="AB235" s="57" t="str">
        <f t="shared" si="64"/>
        <v/>
      </c>
      <c r="AC235" s="57" t="str">
        <f t="shared" si="65"/>
        <v/>
      </c>
      <c r="AD235" s="57" t="str">
        <f t="shared" si="66"/>
        <v/>
      </c>
      <c r="AE235" s="60" t="str">
        <f t="shared" si="67"/>
        <v/>
      </c>
      <c r="AF235" s="61" t="str">
        <f t="shared" si="68"/>
        <v/>
      </c>
      <c r="AG235" s="48">
        <f t="shared" si="69"/>
        <v>1</v>
      </c>
      <c r="AI235" s="11">
        <v>2023</v>
      </c>
      <c r="AJ235" s="11">
        <v>5</v>
      </c>
      <c r="AK235" s="11">
        <v>4076</v>
      </c>
      <c r="AL235" s="63">
        <v>0</v>
      </c>
      <c r="AM235" s="46" t="str">
        <f t="shared" si="70"/>
        <v>Bonus Mat</v>
      </c>
      <c r="AN235" s="46" t="str">
        <f t="shared" si="71"/>
        <v>Varekost mat</v>
      </c>
      <c r="AO235" s="46" t="str">
        <f t="shared" si="72"/>
        <v>Varekost</v>
      </c>
      <c r="AP235" s="46" t="str">
        <f t="shared" si="73"/>
        <v>Kostnad</v>
      </c>
      <c r="AQ235" s="46">
        <f t="shared" si="74"/>
        <v>5</v>
      </c>
      <c r="AR235" s="46">
        <f t="shared" si="75"/>
        <v>0</v>
      </c>
      <c r="AS235" s="48">
        <f t="shared" si="76"/>
        <v>0.29565152403764206</v>
      </c>
      <c r="AT235" s="46">
        <f t="shared" si="80"/>
        <v>0</v>
      </c>
      <c r="AU235" s="46">
        <f t="shared" si="77"/>
        <v>3578</v>
      </c>
      <c r="AV235" s="46">
        <f t="shared" si="78"/>
        <v>1816.85</v>
      </c>
      <c r="AW235" s="46">
        <f t="shared" si="81"/>
        <v>1</v>
      </c>
      <c r="AX235" s="47">
        <f t="shared" si="79"/>
        <v>0</v>
      </c>
      <c r="AY235" s="47">
        <f t="shared" si="82"/>
        <v>0</v>
      </c>
    </row>
    <row r="236" spans="23:51" x14ac:dyDescent="0.35">
      <c r="W236" s="11"/>
      <c r="X236" s="11"/>
      <c r="Y236" s="11"/>
      <c r="Z236" s="64"/>
      <c r="AA236" s="11"/>
      <c r="AB236" s="57" t="str">
        <f t="shared" si="64"/>
        <v/>
      </c>
      <c r="AC236" s="57" t="str">
        <f t="shared" si="65"/>
        <v/>
      </c>
      <c r="AD236" s="57" t="str">
        <f t="shared" si="66"/>
        <v/>
      </c>
      <c r="AE236" s="60" t="str">
        <f t="shared" si="67"/>
        <v/>
      </c>
      <c r="AF236" s="61" t="str">
        <f t="shared" si="68"/>
        <v/>
      </c>
      <c r="AG236" s="48">
        <f t="shared" si="69"/>
        <v>1</v>
      </c>
      <c r="AI236" s="11">
        <v>2023</v>
      </c>
      <c r="AJ236" s="11">
        <v>6</v>
      </c>
      <c r="AK236" s="11">
        <v>4076</v>
      </c>
      <c r="AL236" s="63">
        <v>0</v>
      </c>
      <c r="AM236" s="46" t="str">
        <f t="shared" si="70"/>
        <v>Bonus Mat</v>
      </c>
      <c r="AN236" s="46" t="str">
        <f t="shared" si="71"/>
        <v>Varekost mat</v>
      </c>
      <c r="AO236" s="46" t="str">
        <f t="shared" si="72"/>
        <v>Varekost</v>
      </c>
      <c r="AP236" s="46" t="str">
        <f t="shared" si="73"/>
        <v>Kostnad</v>
      </c>
      <c r="AQ236" s="46">
        <f t="shared" si="74"/>
        <v>5</v>
      </c>
      <c r="AR236" s="46">
        <f t="shared" si="75"/>
        <v>0</v>
      </c>
      <c r="AS236" s="48">
        <f t="shared" si="76"/>
        <v>0.29565152403764206</v>
      </c>
      <c r="AT236" s="46">
        <f t="shared" si="80"/>
        <v>0</v>
      </c>
      <c r="AU236" s="46">
        <f t="shared" si="77"/>
        <v>3708</v>
      </c>
      <c r="AV236" s="46">
        <f t="shared" si="78"/>
        <v>1858.8330000000001</v>
      </c>
      <c r="AW236" s="46">
        <f t="shared" si="81"/>
        <v>1</v>
      </c>
      <c r="AX236" s="47">
        <f t="shared" si="79"/>
        <v>0</v>
      </c>
      <c r="AY236" s="47">
        <f t="shared" si="82"/>
        <v>0</v>
      </c>
    </row>
    <row r="237" spans="23:51" x14ac:dyDescent="0.35">
      <c r="W237" s="11"/>
      <c r="X237" s="11"/>
      <c r="Y237" s="11"/>
      <c r="Z237" s="64"/>
      <c r="AA237" s="11"/>
      <c r="AB237" s="57" t="str">
        <f t="shared" si="64"/>
        <v/>
      </c>
      <c r="AC237" s="57" t="str">
        <f t="shared" si="65"/>
        <v/>
      </c>
      <c r="AD237" s="57" t="str">
        <f t="shared" si="66"/>
        <v/>
      </c>
      <c r="AE237" s="60" t="str">
        <f t="shared" si="67"/>
        <v/>
      </c>
      <c r="AF237" s="61" t="str">
        <f t="shared" si="68"/>
        <v/>
      </c>
      <c r="AG237" s="48">
        <f t="shared" si="69"/>
        <v>1</v>
      </c>
      <c r="AI237" s="11">
        <v>2023</v>
      </c>
      <c r="AJ237" s="11">
        <v>7</v>
      </c>
      <c r="AK237" s="11">
        <v>4076</v>
      </c>
      <c r="AL237" s="63">
        <v>0</v>
      </c>
      <c r="AM237" s="46" t="str">
        <f t="shared" si="70"/>
        <v>Bonus Mat</v>
      </c>
      <c r="AN237" s="46" t="str">
        <f t="shared" si="71"/>
        <v>Varekost mat</v>
      </c>
      <c r="AO237" s="46" t="str">
        <f t="shared" si="72"/>
        <v>Varekost</v>
      </c>
      <c r="AP237" s="46" t="str">
        <f t="shared" si="73"/>
        <v>Kostnad</v>
      </c>
      <c r="AQ237" s="46">
        <f t="shared" si="74"/>
        <v>5</v>
      </c>
      <c r="AR237" s="46">
        <f t="shared" si="75"/>
        <v>0</v>
      </c>
      <c r="AS237" s="48">
        <f t="shared" si="76"/>
        <v>0.29565152403764206</v>
      </c>
      <c r="AT237" s="46">
        <f t="shared" si="80"/>
        <v>0</v>
      </c>
      <c r="AU237" s="46">
        <f t="shared" si="77"/>
        <v>3431</v>
      </c>
      <c r="AV237" s="46">
        <f t="shared" si="78"/>
        <v>1813.0340000000001</v>
      </c>
      <c r="AW237" s="46">
        <f t="shared" si="81"/>
        <v>1</v>
      </c>
      <c r="AX237" s="47">
        <f t="shared" si="79"/>
        <v>0</v>
      </c>
      <c r="AY237" s="47">
        <f t="shared" si="82"/>
        <v>0</v>
      </c>
    </row>
    <row r="238" spans="23:51" x14ac:dyDescent="0.35">
      <c r="W238" s="11"/>
      <c r="X238" s="11"/>
      <c r="Y238" s="11"/>
      <c r="Z238" s="64"/>
      <c r="AA238" s="11"/>
      <c r="AB238" s="57" t="str">
        <f t="shared" si="64"/>
        <v/>
      </c>
      <c r="AC238" s="57" t="str">
        <f t="shared" si="65"/>
        <v/>
      </c>
      <c r="AD238" s="57" t="str">
        <f t="shared" si="66"/>
        <v/>
      </c>
      <c r="AE238" s="60" t="str">
        <f t="shared" si="67"/>
        <v/>
      </c>
      <c r="AF238" s="61" t="str">
        <f t="shared" si="68"/>
        <v/>
      </c>
      <c r="AG238" s="48">
        <f t="shared" si="69"/>
        <v>1</v>
      </c>
      <c r="AI238" s="11">
        <v>2023</v>
      </c>
      <c r="AJ238" s="11">
        <v>8</v>
      </c>
      <c r="AK238" s="11">
        <v>4076</v>
      </c>
      <c r="AL238" s="63">
        <v>-16268.61</v>
      </c>
      <c r="AM238" s="46" t="str">
        <f t="shared" si="70"/>
        <v>Bonus Mat</v>
      </c>
      <c r="AN238" s="46" t="str">
        <f t="shared" si="71"/>
        <v>Varekost mat</v>
      </c>
      <c r="AO238" s="46" t="str">
        <f t="shared" si="72"/>
        <v>Varekost</v>
      </c>
      <c r="AP238" s="46" t="str">
        <f t="shared" si="73"/>
        <v>Kostnad</v>
      </c>
      <c r="AQ238" s="46">
        <f t="shared" si="74"/>
        <v>5</v>
      </c>
      <c r="AR238" s="46">
        <f t="shared" si="75"/>
        <v>-16268.61</v>
      </c>
      <c r="AS238" s="48">
        <f t="shared" si="76"/>
        <v>0.29565152403764206</v>
      </c>
      <c r="AT238" s="46">
        <f t="shared" si="80"/>
        <v>-4809.8393404740245</v>
      </c>
      <c r="AU238" s="46">
        <f t="shared" si="77"/>
        <v>4323</v>
      </c>
      <c r="AV238" s="46">
        <f t="shared" si="78"/>
        <v>1943.6659999999999</v>
      </c>
      <c r="AW238" s="46">
        <f t="shared" si="81"/>
        <v>1</v>
      </c>
      <c r="AX238" s="47">
        <f t="shared" si="79"/>
        <v>16268.61</v>
      </c>
      <c r="AY238" s="47">
        <f t="shared" si="82"/>
        <v>4809.8393404740245</v>
      </c>
    </row>
    <row r="239" spans="23:51" x14ac:dyDescent="0.35">
      <c r="W239" s="11"/>
      <c r="X239" s="11"/>
      <c r="Y239" s="11"/>
      <c r="Z239" s="64"/>
      <c r="AA239" s="11"/>
      <c r="AB239" s="57" t="str">
        <f t="shared" si="64"/>
        <v/>
      </c>
      <c r="AC239" s="57" t="str">
        <f t="shared" si="65"/>
        <v/>
      </c>
      <c r="AD239" s="57" t="str">
        <f t="shared" si="66"/>
        <v/>
      </c>
      <c r="AE239" s="60" t="str">
        <f t="shared" si="67"/>
        <v/>
      </c>
      <c r="AF239" s="61" t="str">
        <f t="shared" si="68"/>
        <v/>
      </c>
      <c r="AG239" s="48">
        <f t="shared" si="69"/>
        <v>1</v>
      </c>
      <c r="AI239" s="11">
        <v>2023</v>
      </c>
      <c r="AJ239" s="11">
        <v>9</v>
      </c>
      <c r="AK239" s="11">
        <v>4076</v>
      </c>
      <c r="AL239" s="63">
        <v>0</v>
      </c>
      <c r="AM239" s="46" t="str">
        <f t="shared" si="70"/>
        <v>Bonus Mat</v>
      </c>
      <c r="AN239" s="46" t="str">
        <f t="shared" si="71"/>
        <v>Varekost mat</v>
      </c>
      <c r="AO239" s="46" t="str">
        <f t="shared" si="72"/>
        <v>Varekost</v>
      </c>
      <c r="AP239" s="46" t="str">
        <f t="shared" si="73"/>
        <v>Kostnad</v>
      </c>
      <c r="AQ239" s="46">
        <f t="shared" si="74"/>
        <v>5</v>
      </c>
      <c r="AR239" s="46">
        <f t="shared" si="75"/>
        <v>0</v>
      </c>
      <c r="AS239" s="48">
        <f t="shared" si="76"/>
        <v>0.29565152403764206</v>
      </c>
      <c r="AT239" s="46">
        <f t="shared" si="80"/>
        <v>0</v>
      </c>
      <c r="AU239" s="46">
        <f t="shared" si="77"/>
        <v>3531</v>
      </c>
      <c r="AV239" s="46">
        <f t="shared" si="78"/>
        <v>1846.634</v>
      </c>
      <c r="AW239" s="46">
        <f t="shared" si="81"/>
        <v>1</v>
      </c>
      <c r="AX239" s="47">
        <f t="shared" si="79"/>
        <v>0</v>
      </c>
      <c r="AY239" s="47">
        <f t="shared" si="82"/>
        <v>0</v>
      </c>
    </row>
    <row r="240" spans="23:51" x14ac:dyDescent="0.35">
      <c r="W240" s="11"/>
      <c r="X240" s="11"/>
      <c r="Y240" s="11"/>
      <c r="Z240" s="64"/>
      <c r="AA240" s="11"/>
      <c r="AB240" s="57" t="str">
        <f t="shared" si="64"/>
        <v/>
      </c>
      <c r="AC240" s="57" t="str">
        <f t="shared" si="65"/>
        <v/>
      </c>
      <c r="AD240" s="57" t="str">
        <f t="shared" si="66"/>
        <v/>
      </c>
      <c r="AE240" s="60" t="str">
        <f t="shared" si="67"/>
        <v/>
      </c>
      <c r="AF240" s="61" t="str">
        <f t="shared" si="68"/>
        <v/>
      </c>
      <c r="AG240" s="48">
        <f t="shared" si="69"/>
        <v>1</v>
      </c>
      <c r="AI240" s="11">
        <v>2023</v>
      </c>
      <c r="AJ240" s="11">
        <v>10</v>
      </c>
      <c r="AK240" s="11">
        <v>4076</v>
      </c>
      <c r="AL240" s="63">
        <v>0</v>
      </c>
      <c r="AM240" s="46" t="str">
        <f t="shared" si="70"/>
        <v>Bonus Mat</v>
      </c>
      <c r="AN240" s="46" t="str">
        <f t="shared" si="71"/>
        <v>Varekost mat</v>
      </c>
      <c r="AO240" s="46" t="str">
        <f t="shared" si="72"/>
        <v>Varekost</v>
      </c>
      <c r="AP240" s="46" t="str">
        <f t="shared" si="73"/>
        <v>Kostnad</v>
      </c>
      <c r="AQ240" s="46">
        <f t="shared" si="74"/>
        <v>5</v>
      </c>
      <c r="AR240" s="46">
        <f t="shared" si="75"/>
        <v>0</v>
      </c>
      <c r="AS240" s="48">
        <f t="shared" si="76"/>
        <v>0.29565152403764206</v>
      </c>
      <c r="AT240" s="46">
        <f t="shared" si="80"/>
        <v>0</v>
      </c>
      <c r="AU240" s="46">
        <f t="shared" si="77"/>
        <v>3338</v>
      </c>
      <c r="AV240" s="46">
        <f t="shared" si="78"/>
        <v>1851.3</v>
      </c>
      <c r="AW240" s="46">
        <f t="shared" si="81"/>
        <v>1</v>
      </c>
      <c r="AX240" s="47">
        <f t="shared" si="79"/>
        <v>0</v>
      </c>
      <c r="AY240" s="47">
        <f t="shared" si="82"/>
        <v>0</v>
      </c>
    </row>
    <row r="241" spans="23:51" x14ac:dyDescent="0.35">
      <c r="W241" s="11"/>
      <c r="X241" s="11"/>
      <c r="Y241" s="11"/>
      <c r="Z241" s="64"/>
      <c r="AA241" s="11"/>
      <c r="AB241" s="57" t="str">
        <f t="shared" si="64"/>
        <v/>
      </c>
      <c r="AC241" s="57" t="str">
        <f t="shared" si="65"/>
        <v/>
      </c>
      <c r="AD241" s="57" t="str">
        <f t="shared" si="66"/>
        <v/>
      </c>
      <c r="AE241" s="60" t="str">
        <f t="shared" si="67"/>
        <v/>
      </c>
      <c r="AF241" s="61" t="str">
        <f t="shared" si="68"/>
        <v/>
      </c>
      <c r="AG241" s="48">
        <f t="shared" si="69"/>
        <v>1</v>
      </c>
      <c r="AI241" s="11">
        <v>2023</v>
      </c>
      <c r="AJ241" s="11">
        <v>11</v>
      </c>
      <c r="AK241" s="11">
        <v>4076</v>
      </c>
      <c r="AL241" s="63">
        <v>0</v>
      </c>
      <c r="AM241" s="46" t="str">
        <f t="shared" si="70"/>
        <v>Bonus Mat</v>
      </c>
      <c r="AN241" s="46" t="str">
        <f t="shared" si="71"/>
        <v>Varekost mat</v>
      </c>
      <c r="AO241" s="46" t="str">
        <f t="shared" si="72"/>
        <v>Varekost</v>
      </c>
      <c r="AP241" s="46" t="str">
        <f t="shared" si="73"/>
        <v>Kostnad</v>
      </c>
      <c r="AQ241" s="46">
        <f t="shared" si="74"/>
        <v>5</v>
      </c>
      <c r="AR241" s="46">
        <f t="shared" si="75"/>
        <v>0</v>
      </c>
      <c r="AS241" s="48">
        <f t="shared" si="76"/>
        <v>0.29565152403764206</v>
      </c>
      <c r="AT241" s="46">
        <f t="shared" si="80"/>
        <v>0</v>
      </c>
      <c r="AU241" s="46">
        <f t="shared" si="77"/>
        <v>3267</v>
      </c>
      <c r="AV241" s="46">
        <f t="shared" si="78"/>
        <v>1752.55</v>
      </c>
      <c r="AW241" s="46">
        <f t="shared" si="81"/>
        <v>1</v>
      </c>
      <c r="AX241" s="47">
        <f t="shared" si="79"/>
        <v>0</v>
      </c>
      <c r="AY241" s="47">
        <f t="shared" si="82"/>
        <v>0</v>
      </c>
    </row>
    <row r="242" spans="23:51" x14ac:dyDescent="0.35">
      <c r="W242" s="11"/>
      <c r="X242" s="11"/>
      <c r="Y242" s="11"/>
      <c r="Z242" s="64"/>
      <c r="AA242" s="11"/>
      <c r="AB242" s="57" t="str">
        <f t="shared" si="64"/>
        <v/>
      </c>
      <c r="AC242" s="57" t="str">
        <f t="shared" si="65"/>
        <v/>
      </c>
      <c r="AD242" s="57" t="str">
        <f t="shared" si="66"/>
        <v/>
      </c>
      <c r="AE242" s="60" t="str">
        <f t="shared" si="67"/>
        <v/>
      </c>
      <c r="AF242" s="61" t="str">
        <f t="shared" si="68"/>
        <v/>
      </c>
      <c r="AG242" s="48">
        <f t="shared" si="69"/>
        <v>1</v>
      </c>
      <c r="AI242" s="11">
        <v>2023</v>
      </c>
      <c r="AJ242" s="11">
        <v>12</v>
      </c>
      <c r="AK242" s="11">
        <v>4076</v>
      </c>
      <c r="AL242" s="63">
        <v>0</v>
      </c>
      <c r="AM242" s="46" t="str">
        <f t="shared" si="70"/>
        <v>Bonus Mat</v>
      </c>
      <c r="AN242" s="46" t="str">
        <f t="shared" si="71"/>
        <v>Varekost mat</v>
      </c>
      <c r="AO242" s="46" t="str">
        <f t="shared" si="72"/>
        <v>Varekost</v>
      </c>
      <c r="AP242" s="46" t="str">
        <f t="shared" si="73"/>
        <v>Kostnad</v>
      </c>
      <c r="AQ242" s="46">
        <f t="shared" si="74"/>
        <v>5</v>
      </c>
      <c r="AR242" s="46">
        <f t="shared" si="75"/>
        <v>0</v>
      </c>
      <c r="AS242" s="48">
        <f t="shared" si="76"/>
        <v>0.29565152403764206</v>
      </c>
      <c r="AT242" s="46">
        <f t="shared" si="80"/>
        <v>0</v>
      </c>
      <c r="AU242" s="46">
        <f t="shared" si="77"/>
        <v>2003</v>
      </c>
      <c r="AV242" s="46">
        <f t="shared" si="78"/>
        <v>1365.15</v>
      </c>
      <c r="AW242" s="46">
        <f t="shared" si="81"/>
        <v>1</v>
      </c>
      <c r="AX242" s="47">
        <f t="shared" si="79"/>
        <v>0</v>
      </c>
      <c r="AY242" s="47">
        <f t="shared" si="82"/>
        <v>0</v>
      </c>
    </row>
    <row r="243" spans="23:51" x14ac:dyDescent="0.35">
      <c r="W243" s="11"/>
      <c r="X243" s="11"/>
      <c r="Y243" s="11"/>
      <c r="Z243" s="64"/>
      <c r="AA243" s="11"/>
      <c r="AB243" s="57" t="str">
        <f t="shared" si="64"/>
        <v/>
      </c>
      <c r="AC243" s="57" t="str">
        <f t="shared" si="65"/>
        <v/>
      </c>
      <c r="AD243" s="57" t="str">
        <f t="shared" si="66"/>
        <v/>
      </c>
      <c r="AE243" s="60" t="str">
        <f t="shared" si="67"/>
        <v/>
      </c>
      <c r="AF243" s="61" t="str">
        <f t="shared" si="68"/>
        <v/>
      </c>
      <c r="AG243" s="48">
        <f t="shared" si="69"/>
        <v>1</v>
      </c>
      <c r="AI243" s="11">
        <v>2023</v>
      </c>
      <c r="AJ243" s="11">
        <v>1</v>
      </c>
      <c r="AK243" s="11">
        <v>4300</v>
      </c>
      <c r="AL243" s="63">
        <v>65530.07</v>
      </c>
      <c r="AM243" s="46" t="str">
        <f t="shared" si="70"/>
        <v>Innkjøp av varer for videresalg</v>
      </c>
      <c r="AN243" s="46" t="str">
        <f t="shared" si="71"/>
        <v>Varekost annet</v>
      </c>
      <c r="AO243" s="46" t="str">
        <f t="shared" si="72"/>
        <v>Varekost</v>
      </c>
      <c r="AP243" s="46" t="str">
        <f t="shared" si="73"/>
        <v>Kostnad</v>
      </c>
      <c r="AQ243" s="46">
        <f t="shared" si="74"/>
        <v>7</v>
      </c>
      <c r="AR243" s="46">
        <f t="shared" si="75"/>
        <v>65530.07</v>
      </c>
      <c r="AS243" s="48">
        <f t="shared" si="76"/>
        <v>1</v>
      </c>
      <c r="AT243" s="46">
        <f t="shared" si="80"/>
        <v>65530.07</v>
      </c>
      <c r="AU243" s="46">
        <f t="shared" si="77"/>
        <v>2803</v>
      </c>
      <c r="AV243" s="46">
        <f t="shared" si="78"/>
        <v>1698.7</v>
      </c>
      <c r="AW243" s="46">
        <f t="shared" si="81"/>
        <v>1</v>
      </c>
      <c r="AX243" s="47">
        <f t="shared" si="79"/>
        <v>-65530.07</v>
      </c>
      <c r="AY243" s="47">
        <f t="shared" si="82"/>
        <v>-65530.07</v>
      </c>
    </row>
    <row r="244" spans="23:51" x14ac:dyDescent="0.35">
      <c r="W244" s="11"/>
      <c r="X244" s="11"/>
      <c r="Y244" s="11"/>
      <c r="Z244" s="64"/>
      <c r="AA244" s="11"/>
      <c r="AB244" s="57" t="str">
        <f t="shared" si="64"/>
        <v/>
      </c>
      <c r="AC244" s="57" t="str">
        <f t="shared" si="65"/>
        <v/>
      </c>
      <c r="AD244" s="57" t="str">
        <f t="shared" si="66"/>
        <v/>
      </c>
      <c r="AE244" s="60" t="str">
        <f t="shared" si="67"/>
        <v/>
      </c>
      <c r="AF244" s="61" t="str">
        <f t="shared" si="68"/>
        <v/>
      </c>
      <c r="AG244" s="48">
        <f t="shared" si="69"/>
        <v>1</v>
      </c>
      <c r="AI244" s="11">
        <v>2023</v>
      </c>
      <c r="AJ244" s="11">
        <v>2</v>
      </c>
      <c r="AK244" s="11">
        <v>4300</v>
      </c>
      <c r="AL244" s="63">
        <v>34748.699999999997</v>
      </c>
      <c r="AM244" s="46" t="str">
        <f t="shared" si="70"/>
        <v>Innkjøp av varer for videresalg</v>
      </c>
      <c r="AN244" s="46" t="str">
        <f t="shared" si="71"/>
        <v>Varekost annet</v>
      </c>
      <c r="AO244" s="46" t="str">
        <f t="shared" si="72"/>
        <v>Varekost</v>
      </c>
      <c r="AP244" s="46" t="str">
        <f t="shared" si="73"/>
        <v>Kostnad</v>
      </c>
      <c r="AQ244" s="46">
        <f t="shared" si="74"/>
        <v>7</v>
      </c>
      <c r="AR244" s="46">
        <f t="shared" si="75"/>
        <v>34748.699999999997</v>
      </c>
      <c r="AS244" s="48">
        <f t="shared" si="76"/>
        <v>1</v>
      </c>
      <c r="AT244" s="46">
        <f t="shared" si="80"/>
        <v>34748.699999999997</v>
      </c>
      <c r="AU244" s="46">
        <f t="shared" si="77"/>
        <v>2750</v>
      </c>
      <c r="AV244" s="46">
        <f t="shared" si="78"/>
        <v>1620.817</v>
      </c>
      <c r="AW244" s="46">
        <f t="shared" si="81"/>
        <v>1</v>
      </c>
      <c r="AX244" s="47">
        <f t="shared" si="79"/>
        <v>-34748.699999999997</v>
      </c>
      <c r="AY244" s="47">
        <f t="shared" si="82"/>
        <v>-34748.699999999997</v>
      </c>
    </row>
    <row r="245" spans="23:51" x14ac:dyDescent="0.35">
      <c r="W245" s="11"/>
      <c r="X245" s="11"/>
      <c r="Y245" s="11"/>
      <c r="Z245" s="64"/>
      <c r="AA245" s="11"/>
      <c r="AB245" s="57" t="str">
        <f t="shared" si="64"/>
        <v/>
      </c>
      <c r="AC245" s="57" t="str">
        <f t="shared" si="65"/>
        <v/>
      </c>
      <c r="AD245" s="57" t="str">
        <f t="shared" si="66"/>
        <v/>
      </c>
      <c r="AE245" s="60" t="str">
        <f t="shared" si="67"/>
        <v/>
      </c>
      <c r="AF245" s="61" t="str">
        <f t="shared" si="68"/>
        <v/>
      </c>
      <c r="AG245" s="48">
        <f t="shared" si="69"/>
        <v>1</v>
      </c>
      <c r="AI245" s="11">
        <v>2023</v>
      </c>
      <c r="AJ245" s="11">
        <v>3</v>
      </c>
      <c r="AK245" s="11">
        <v>4300</v>
      </c>
      <c r="AL245" s="63">
        <v>42732.55</v>
      </c>
      <c r="AM245" s="46" t="str">
        <f t="shared" si="70"/>
        <v>Innkjøp av varer for videresalg</v>
      </c>
      <c r="AN245" s="46" t="str">
        <f t="shared" si="71"/>
        <v>Varekost annet</v>
      </c>
      <c r="AO245" s="46" t="str">
        <f t="shared" si="72"/>
        <v>Varekost</v>
      </c>
      <c r="AP245" s="46" t="str">
        <f t="shared" si="73"/>
        <v>Kostnad</v>
      </c>
      <c r="AQ245" s="46">
        <f t="shared" si="74"/>
        <v>7</v>
      </c>
      <c r="AR245" s="46">
        <f t="shared" si="75"/>
        <v>42732.55</v>
      </c>
      <c r="AS245" s="48">
        <f t="shared" si="76"/>
        <v>1</v>
      </c>
      <c r="AT245" s="46">
        <f t="shared" si="80"/>
        <v>42732.55</v>
      </c>
      <c r="AU245" s="46">
        <f t="shared" si="77"/>
        <v>3043</v>
      </c>
      <c r="AV245" s="46">
        <f t="shared" si="78"/>
        <v>1839.2840000000001</v>
      </c>
      <c r="AW245" s="46">
        <f t="shared" si="81"/>
        <v>1</v>
      </c>
      <c r="AX245" s="47">
        <f t="shared" si="79"/>
        <v>-42732.55</v>
      </c>
      <c r="AY245" s="47">
        <f t="shared" si="82"/>
        <v>-42732.55</v>
      </c>
    </row>
    <row r="246" spans="23:51" x14ac:dyDescent="0.35">
      <c r="W246" s="11"/>
      <c r="X246" s="11"/>
      <c r="Y246" s="11"/>
      <c r="Z246" s="64"/>
      <c r="AA246" s="11"/>
      <c r="AB246" s="57" t="str">
        <f t="shared" si="64"/>
        <v/>
      </c>
      <c r="AC246" s="57" t="str">
        <f t="shared" si="65"/>
        <v/>
      </c>
      <c r="AD246" s="57" t="str">
        <f t="shared" si="66"/>
        <v/>
      </c>
      <c r="AE246" s="60" t="str">
        <f t="shared" si="67"/>
        <v/>
      </c>
      <c r="AF246" s="61" t="str">
        <f t="shared" si="68"/>
        <v/>
      </c>
      <c r="AG246" s="48">
        <f t="shared" si="69"/>
        <v>1</v>
      </c>
      <c r="AI246" s="11">
        <v>2023</v>
      </c>
      <c r="AJ246" s="11">
        <v>4</v>
      </c>
      <c r="AK246" s="11">
        <v>4300</v>
      </c>
      <c r="AL246" s="63">
        <v>76078.880000000005</v>
      </c>
      <c r="AM246" s="46" t="str">
        <f t="shared" si="70"/>
        <v>Innkjøp av varer for videresalg</v>
      </c>
      <c r="AN246" s="46" t="str">
        <f t="shared" si="71"/>
        <v>Varekost annet</v>
      </c>
      <c r="AO246" s="46" t="str">
        <f t="shared" si="72"/>
        <v>Varekost</v>
      </c>
      <c r="AP246" s="46" t="str">
        <f t="shared" si="73"/>
        <v>Kostnad</v>
      </c>
      <c r="AQ246" s="46">
        <f t="shared" si="74"/>
        <v>7</v>
      </c>
      <c r="AR246" s="46">
        <f t="shared" si="75"/>
        <v>76078.880000000005</v>
      </c>
      <c r="AS246" s="48">
        <f t="shared" si="76"/>
        <v>1</v>
      </c>
      <c r="AT246" s="46">
        <f t="shared" si="80"/>
        <v>76078.880000000005</v>
      </c>
      <c r="AU246" s="46">
        <f t="shared" si="77"/>
        <v>2916</v>
      </c>
      <c r="AV246" s="46">
        <f t="shared" si="78"/>
        <v>1763.2</v>
      </c>
      <c r="AW246" s="46">
        <f t="shared" si="81"/>
        <v>1</v>
      </c>
      <c r="AX246" s="47">
        <f t="shared" si="79"/>
        <v>-76078.880000000005</v>
      </c>
      <c r="AY246" s="47">
        <f t="shared" si="82"/>
        <v>-76078.880000000005</v>
      </c>
    </row>
    <row r="247" spans="23:51" x14ac:dyDescent="0.35">
      <c r="W247" s="11"/>
      <c r="X247" s="11"/>
      <c r="Y247" s="11"/>
      <c r="Z247" s="64"/>
      <c r="AA247" s="11"/>
      <c r="AB247" s="57" t="str">
        <f t="shared" si="64"/>
        <v/>
      </c>
      <c r="AC247" s="57" t="str">
        <f t="shared" si="65"/>
        <v/>
      </c>
      <c r="AD247" s="57" t="str">
        <f t="shared" si="66"/>
        <v/>
      </c>
      <c r="AE247" s="60" t="str">
        <f t="shared" si="67"/>
        <v/>
      </c>
      <c r="AF247" s="61" t="str">
        <f t="shared" si="68"/>
        <v/>
      </c>
      <c r="AG247" s="48">
        <f t="shared" si="69"/>
        <v>1</v>
      </c>
      <c r="AI247" s="11">
        <v>2023</v>
      </c>
      <c r="AJ247" s="11">
        <v>5</v>
      </c>
      <c r="AK247" s="11">
        <v>4300</v>
      </c>
      <c r="AL247" s="63">
        <v>0</v>
      </c>
      <c r="AM247" s="46" t="str">
        <f t="shared" si="70"/>
        <v>Innkjøp av varer for videresalg</v>
      </c>
      <c r="AN247" s="46" t="str">
        <f t="shared" si="71"/>
        <v>Varekost annet</v>
      </c>
      <c r="AO247" s="46" t="str">
        <f t="shared" si="72"/>
        <v>Varekost</v>
      </c>
      <c r="AP247" s="46" t="str">
        <f t="shared" si="73"/>
        <v>Kostnad</v>
      </c>
      <c r="AQ247" s="46">
        <f t="shared" si="74"/>
        <v>7</v>
      </c>
      <c r="AR247" s="46">
        <f t="shared" si="75"/>
        <v>0</v>
      </c>
      <c r="AS247" s="48">
        <f t="shared" si="76"/>
        <v>1</v>
      </c>
      <c r="AT247" s="46">
        <f t="shared" si="80"/>
        <v>0</v>
      </c>
      <c r="AU247" s="46">
        <f t="shared" si="77"/>
        <v>3578</v>
      </c>
      <c r="AV247" s="46">
        <f t="shared" si="78"/>
        <v>1816.85</v>
      </c>
      <c r="AW247" s="46">
        <f t="shared" si="81"/>
        <v>1</v>
      </c>
      <c r="AX247" s="47">
        <f t="shared" si="79"/>
        <v>0</v>
      </c>
      <c r="AY247" s="47">
        <f t="shared" si="82"/>
        <v>0</v>
      </c>
    </row>
    <row r="248" spans="23:51" x14ac:dyDescent="0.35">
      <c r="W248" s="11"/>
      <c r="X248" s="11"/>
      <c r="Y248" s="11"/>
      <c r="Z248" s="64"/>
      <c r="AA248" s="11"/>
      <c r="AB248" s="57" t="str">
        <f t="shared" si="64"/>
        <v/>
      </c>
      <c r="AC248" s="57" t="str">
        <f t="shared" si="65"/>
        <v/>
      </c>
      <c r="AD248" s="57" t="str">
        <f t="shared" si="66"/>
        <v/>
      </c>
      <c r="AE248" s="60" t="str">
        <f t="shared" si="67"/>
        <v/>
      </c>
      <c r="AF248" s="61" t="str">
        <f t="shared" si="68"/>
        <v/>
      </c>
      <c r="AG248" s="48">
        <f t="shared" si="69"/>
        <v>1</v>
      </c>
      <c r="AI248" s="11">
        <v>2023</v>
      </c>
      <c r="AJ248" s="11">
        <v>6</v>
      </c>
      <c r="AK248" s="11">
        <v>4300</v>
      </c>
      <c r="AL248" s="63">
        <v>0</v>
      </c>
      <c r="AM248" s="46" t="str">
        <f t="shared" si="70"/>
        <v>Innkjøp av varer for videresalg</v>
      </c>
      <c r="AN248" s="46" t="str">
        <f t="shared" si="71"/>
        <v>Varekost annet</v>
      </c>
      <c r="AO248" s="46" t="str">
        <f t="shared" si="72"/>
        <v>Varekost</v>
      </c>
      <c r="AP248" s="46" t="str">
        <f t="shared" si="73"/>
        <v>Kostnad</v>
      </c>
      <c r="AQ248" s="46">
        <f t="shared" si="74"/>
        <v>7</v>
      </c>
      <c r="AR248" s="46">
        <f t="shared" si="75"/>
        <v>0</v>
      </c>
      <c r="AS248" s="48">
        <f t="shared" si="76"/>
        <v>1</v>
      </c>
      <c r="AT248" s="46">
        <f t="shared" si="80"/>
        <v>0</v>
      </c>
      <c r="AU248" s="46">
        <f t="shared" si="77"/>
        <v>3708</v>
      </c>
      <c r="AV248" s="46">
        <f t="shared" si="78"/>
        <v>1858.8330000000001</v>
      </c>
      <c r="AW248" s="46">
        <f t="shared" si="81"/>
        <v>1</v>
      </c>
      <c r="AX248" s="47">
        <f t="shared" si="79"/>
        <v>0</v>
      </c>
      <c r="AY248" s="47">
        <f t="shared" si="82"/>
        <v>0</v>
      </c>
    </row>
    <row r="249" spans="23:51" x14ac:dyDescent="0.35">
      <c r="W249" s="11"/>
      <c r="X249" s="11"/>
      <c r="Y249" s="11"/>
      <c r="Z249" s="64"/>
      <c r="AA249" s="11"/>
      <c r="AB249" s="57" t="str">
        <f t="shared" si="64"/>
        <v/>
      </c>
      <c r="AC249" s="57" t="str">
        <f t="shared" si="65"/>
        <v/>
      </c>
      <c r="AD249" s="57" t="str">
        <f t="shared" si="66"/>
        <v/>
      </c>
      <c r="AE249" s="60" t="str">
        <f t="shared" si="67"/>
        <v/>
      </c>
      <c r="AF249" s="61" t="str">
        <f t="shared" si="68"/>
        <v/>
      </c>
      <c r="AG249" s="48">
        <f t="shared" si="69"/>
        <v>1</v>
      </c>
      <c r="AI249" s="11">
        <v>2023</v>
      </c>
      <c r="AJ249" s="11">
        <v>7</v>
      </c>
      <c r="AK249" s="11">
        <v>4300</v>
      </c>
      <c r="AL249" s="63">
        <v>0</v>
      </c>
      <c r="AM249" s="46" t="str">
        <f t="shared" si="70"/>
        <v>Innkjøp av varer for videresalg</v>
      </c>
      <c r="AN249" s="46" t="str">
        <f t="shared" si="71"/>
        <v>Varekost annet</v>
      </c>
      <c r="AO249" s="46" t="str">
        <f t="shared" si="72"/>
        <v>Varekost</v>
      </c>
      <c r="AP249" s="46" t="str">
        <f t="shared" si="73"/>
        <v>Kostnad</v>
      </c>
      <c r="AQ249" s="46">
        <f t="shared" si="74"/>
        <v>7</v>
      </c>
      <c r="AR249" s="46">
        <f t="shared" si="75"/>
        <v>0</v>
      </c>
      <c r="AS249" s="48">
        <f t="shared" si="76"/>
        <v>1</v>
      </c>
      <c r="AT249" s="46">
        <f t="shared" si="80"/>
        <v>0</v>
      </c>
      <c r="AU249" s="46">
        <f t="shared" si="77"/>
        <v>3431</v>
      </c>
      <c r="AV249" s="46">
        <f t="shared" si="78"/>
        <v>1813.0340000000001</v>
      </c>
      <c r="AW249" s="46">
        <f t="shared" si="81"/>
        <v>1</v>
      </c>
      <c r="AX249" s="47">
        <f t="shared" si="79"/>
        <v>0</v>
      </c>
      <c r="AY249" s="47">
        <f t="shared" si="82"/>
        <v>0</v>
      </c>
    </row>
    <row r="250" spans="23:51" x14ac:dyDescent="0.35">
      <c r="W250" s="11"/>
      <c r="X250" s="11"/>
      <c r="Y250" s="11"/>
      <c r="Z250" s="64"/>
      <c r="AA250" s="11"/>
      <c r="AB250" s="57" t="str">
        <f t="shared" si="64"/>
        <v/>
      </c>
      <c r="AC250" s="57" t="str">
        <f t="shared" si="65"/>
        <v/>
      </c>
      <c r="AD250" s="57" t="str">
        <f t="shared" si="66"/>
        <v/>
      </c>
      <c r="AE250" s="60" t="str">
        <f t="shared" si="67"/>
        <v/>
      </c>
      <c r="AF250" s="61" t="str">
        <f t="shared" si="68"/>
        <v/>
      </c>
      <c r="AG250" s="48">
        <f t="shared" si="69"/>
        <v>1</v>
      </c>
      <c r="AI250" s="11">
        <v>2023</v>
      </c>
      <c r="AJ250" s="11">
        <v>8</v>
      </c>
      <c r="AK250" s="11">
        <v>4300</v>
      </c>
      <c r="AL250" s="63">
        <v>0</v>
      </c>
      <c r="AM250" s="46" t="str">
        <f t="shared" si="70"/>
        <v>Innkjøp av varer for videresalg</v>
      </c>
      <c r="AN250" s="46" t="str">
        <f t="shared" si="71"/>
        <v>Varekost annet</v>
      </c>
      <c r="AO250" s="46" t="str">
        <f t="shared" si="72"/>
        <v>Varekost</v>
      </c>
      <c r="AP250" s="46" t="str">
        <f t="shared" si="73"/>
        <v>Kostnad</v>
      </c>
      <c r="AQ250" s="46">
        <f t="shared" si="74"/>
        <v>7</v>
      </c>
      <c r="AR250" s="46">
        <f t="shared" si="75"/>
        <v>0</v>
      </c>
      <c r="AS250" s="48">
        <f t="shared" si="76"/>
        <v>1</v>
      </c>
      <c r="AT250" s="46">
        <f t="shared" si="80"/>
        <v>0</v>
      </c>
      <c r="AU250" s="46">
        <f t="shared" si="77"/>
        <v>4323</v>
      </c>
      <c r="AV250" s="46">
        <f t="shared" si="78"/>
        <v>1943.6659999999999</v>
      </c>
      <c r="AW250" s="46">
        <f t="shared" si="81"/>
        <v>1</v>
      </c>
      <c r="AX250" s="47">
        <f t="shared" si="79"/>
        <v>0</v>
      </c>
      <c r="AY250" s="47">
        <f t="shared" si="82"/>
        <v>0</v>
      </c>
    </row>
    <row r="251" spans="23:51" x14ac:dyDescent="0.35">
      <c r="W251" s="11"/>
      <c r="X251" s="11"/>
      <c r="Y251" s="11"/>
      <c r="Z251" s="64"/>
      <c r="AA251" s="11"/>
      <c r="AB251" s="57" t="str">
        <f t="shared" si="64"/>
        <v/>
      </c>
      <c r="AC251" s="57" t="str">
        <f t="shared" si="65"/>
        <v/>
      </c>
      <c r="AD251" s="57" t="str">
        <f t="shared" si="66"/>
        <v/>
      </c>
      <c r="AE251" s="60" t="str">
        <f t="shared" si="67"/>
        <v/>
      </c>
      <c r="AF251" s="61" t="str">
        <f t="shared" si="68"/>
        <v/>
      </c>
      <c r="AG251" s="48">
        <f t="shared" si="69"/>
        <v>1</v>
      </c>
      <c r="AI251" s="11">
        <v>2023</v>
      </c>
      <c r="AJ251" s="11">
        <v>9</v>
      </c>
      <c r="AK251" s="11">
        <v>4300</v>
      </c>
      <c r="AL251" s="63">
        <v>0</v>
      </c>
      <c r="AM251" s="46" t="str">
        <f t="shared" si="70"/>
        <v>Innkjøp av varer for videresalg</v>
      </c>
      <c r="AN251" s="46" t="str">
        <f t="shared" si="71"/>
        <v>Varekost annet</v>
      </c>
      <c r="AO251" s="46" t="str">
        <f t="shared" si="72"/>
        <v>Varekost</v>
      </c>
      <c r="AP251" s="46" t="str">
        <f t="shared" si="73"/>
        <v>Kostnad</v>
      </c>
      <c r="AQ251" s="46">
        <f t="shared" si="74"/>
        <v>7</v>
      </c>
      <c r="AR251" s="46">
        <f t="shared" si="75"/>
        <v>0</v>
      </c>
      <c r="AS251" s="48">
        <f t="shared" si="76"/>
        <v>1</v>
      </c>
      <c r="AT251" s="46">
        <f t="shared" si="80"/>
        <v>0</v>
      </c>
      <c r="AU251" s="46">
        <f t="shared" si="77"/>
        <v>3531</v>
      </c>
      <c r="AV251" s="46">
        <f t="shared" si="78"/>
        <v>1846.634</v>
      </c>
      <c r="AW251" s="46">
        <f t="shared" si="81"/>
        <v>1</v>
      </c>
      <c r="AX251" s="47">
        <f t="shared" si="79"/>
        <v>0</v>
      </c>
      <c r="AY251" s="47">
        <f t="shared" si="82"/>
        <v>0</v>
      </c>
    </row>
    <row r="252" spans="23:51" x14ac:dyDescent="0.35">
      <c r="W252" s="11"/>
      <c r="X252" s="11"/>
      <c r="Y252" s="11"/>
      <c r="Z252" s="64"/>
      <c r="AA252" s="11"/>
      <c r="AB252" s="57" t="str">
        <f t="shared" si="64"/>
        <v/>
      </c>
      <c r="AC252" s="57" t="str">
        <f t="shared" si="65"/>
        <v/>
      </c>
      <c r="AD252" s="57" t="str">
        <f t="shared" si="66"/>
        <v/>
      </c>
      <c r="AE252" s="60" t="str">
        <f t="shared" si="67"/>
        <v/>
      </c>
      <c r="AF252" s="61" t="str">
        <f t="shared" si="68"/>
        <v/>
      </c>
      <c r="AG252" s="48">
        <f t="shared" si="69"/>
        <v>1</v>
      </c>
      <c r="AI252" s="11">
        <v>2023</v>
      </c>
      <c r="AJ252" s="11">
        <v>10</v>
      </c>
      <c r="AK252" s="11">
        <v>4300</v>
      </c>
      <c r="AL252" s="63">
        <v>0</v>
      </c>
      <c r="AM252" s="46" t="str">
        <f t="shared" si="70"/>
        <v>Innkjøp av varer for videresalg</v>
      </c>
      <c r="AN252" s="46" t="str">
        <f t="shared" si="71"/>
        <v>Varekost annet</v>
      </c>
      <c r="AO252" s="46" t="str">
        <f t="shared" si="72"/>
        <v>Varekost</v>
      </c>
      <c r="AP252" s="46" t="str">
        <f t="shared" si="73"/>
        <v>Kostnad</v>
      </c>
      <c r="AQ252" s="46">
        <f t="shared" si="74"/>
        <v>7</v>
      </c>
      <c r="AR252" s="46">
        <f t="shared" si="75"/>
        <v>0</v>
      </c>
      <c r="AS252" s="48">
        <f t="shared" si="76"/>
        <v>1</v>
      </c>
      <c r="AT252" s="46">
        <f t="shared" si="80"/>
        <v>0</v>
      </c>
      <c r="AU252" s="46">
        <f t="shared" si="77"/>
        <v>3338</v>
      </c>
      <c r="AV252" s="46">
        <f t="shared" si="78"/>
        <v>1851.3</v>
      </c>
      <c r="AW252" s="46">
        <f t="shared" si="81"/>
        <v>1</v>
      </c>
      <c r="AX252" s="47">
        <f t="shared" si="79"/>
        <v>0</v>
      </c>
      <c r="AY252" s="47">
        <f t="shared" si="82"/>
        <v>0</v>
      </c>
    </row>
    <row r="253" spans="23:51" x14ac:dyDescent="0.35">
      <c r="W253" s="11"/>
      <c r="X253" s="11"/>
      <c r="Y253" s="11"/>
      <c r="Z253" s="64"/>
      <c r="AA253" s="11"/>
      <c r="AB253" s="57" t="str">
        <f t="shared" si="64"/>
        <v/>
      </c>
      <c r="AC253" s="57" t="str">
        <f t="shared" si="65"/>
        <v/>
      </c>
      <c r="AD253" s="57" t="str">
        <f t="shared" si="66"/>
        <v/>
      </c>
      <c r="AE253" s="60" t="str">
        <f t="shared" si="67"/>
        <v/>
      </c>
      <c r="AF253" s="61" t="str">
        <f t="shared" si="68"/>
        <v/>
      </c>
      <c r="AG253" s="48">
        <f t="shared" si="69"/>
        <v>1</v>
      </c>
      <c r="AI253" s="11">
        <v>2023</v>
      </c>
      <c r="AJ253" s="11">
        <v>11</v>
      </c>
      <c r="AK253" s="11">
        <v>4300</v>
      </c>
      <c r="AL253" s="63">
        <v>0</v>
      </c>
      <c r="AM253" s="46" t="str">
        <f t="shared" si="70"/>
        <v>Innkjøp av varer for videresalg</v>
      </c>
      <c r="AN253" s="46" t="str">
        <f t="shared" si="71"/>
        <v>Varekost annet</v>
      </c>
      <c r="AO253" s="46" t="str">
        <f t="shared" si="72"/>
        <v>Varekost</v>
      </c>
      <c r="AP253" s="46" t="str">
        <f t="shared" si="73"/>
        <v>Kostnad</v>
      </c>
      <c r="AQ253" s="46">
        <f t="shared" si="74"/>
        <v>7</v>
      </c>
      <c r="AR253" s="46">
        <f t="shared" si="75"/>
        <v>0</v>
      </c>
      <c r="AS253" s="48">
        <f t="shared" si="76"/>
        <v>1</v>
      </c>
      <c r="AT253" s="46">
        <f t="shared" si="80"/>
        <v>0</v>
      </c>
      <c r="AU253" s="46">
        <f t="shared" si="77"/>
        <v>3267</v>
      </c>
      <c r="AV253" s="46">
        <f t="shared" si="78"/>
        <v>1752.55</v>
      </c>
      <c r="AW253" s="46">
        <f t="shared" si="81"/>
        <v>1</v>
      </c>
      <c r="AX253" s="47">
        <f t="shared" si="79"/>
        <v>0</v>
      </c>
      <c r="AY253" s="47">
        <f t="shared" si="82"/>
        <v>0</v>
      </c>
    </row>
    <row r="254" spans="23:51" x14ac:dyDescent="0.35">
      <c r="W254" s="11"/>
      <c r="X254" s="11"/>
      <c r="Y254" s="11"/>
      <c r="Z254" s="64"/>
      <c r="AA254" s="11"/>
      <c r="AB254" s="57" t="str">
        <f t="shared" si="64"/>
        <v/>
      </c>
      <c r="AC254" s="57" t="str">
        <f t="shared" si="65"/>
        <v/>
      </c>
      <c r="AD254" s="57" t="str">
        <f t="shared" si="66"/>
        <v/>
      </c>
      <c r="AE254" s="60" t="str">
        <f t="shared" si="67"/>
        <v/>
      </c>
      <c r="AF254" s="61" t="str">
        <f t="shared" si="68"/>
        <v/>
      </c>
      <c r="AG254" s="48">
        <f t="shared" si="69"/>
        <v>1</v>
      </c>
      <c r="AI254" s="11">
        <v>2023</v>
      </c>
      <c r="AJ254" s="11">
        <v>12</v>
      </c>
      <c r="AK254" s="11">
        <v>4300</v>
      </c>
      <c r="AL254" s="63">
        <v>0</v>
      </c>
      <c r="AM254" s="46" t="str">
        <f t="shared" si="70"/>
        <v>Innkjøp av varer for videresalg</v>
      </c>
      <c r="AN254" s="46" t="str">
        <f t="shared" si="71"/>
        <v>Varekost annet</v>
      </c>
      <c r="AO254" s="46" t="str">
        <f t="shared" si="72"/>
        <v>Varekost</v>
      </c>
      <c r="AP254" s="46" t="str">
        <f t="shared" si="73"/>
        <v>Kostnad</v>
      </c>
      <c r="AQ254" s="46">
        <f t="shared" si="74"/>
        <v>7</v>
      </c>
      <c r="AR254" s="46">
        <f t="shared" si="75"/>
        <v>0</v>
      </c>
      <c r="AS254" s="48">
        <f t="shared" si="76"/>
        <v>1</v>
      </c>
      <c r="AT254" s="46">
        <f t="shared" si="80"/>
        <v>0</v>
      </c>
      <c r="AU254" s="46">
        <f t="shared" si="77"/>
        <v>2003</v>
      </c>
      <c r="AV254" s="46">
        <f t="shared" si="78"/>
        <v>1365.15</v>
      </c>
      <c r="AW254" s="46">
        <f t="shared" si="81"/>
        <v>1</v>
      </c>
      <c r="AX254" s="47">
        <f t="shared" si="79"/>
        <v>0</v>
      </c>
      <c r="AY254" s="47">
        <f t="shared" si="82"/>
        <v>0</v>
      </c>
    </row>
    <row r="255" spans="23:51" x14ac:dyDescent="0.35">
      <c r="W255" s="11"/>
      <c r="X255" s="11"/>
      <c r="Y255" s="11"/>
      <c r="Z255" s="64"/>
      <c r="AA255" s="11"/>
      <c r="AB255" s="57" t="str">
        <f t="shared" si="64"/>
        <v/>
      </c>
      <c r="AC255" s="57" t="str">
        <f t="shared" si="65"/>
        <v/>
      </c>
      <c r="AD255" s="57" t="str">
        <f t="shared" si="66"/>
        <v/>
      </c>
      <c r="AE255" s="60" t="str">
        <f t="shared" si="67"/>
        <v/>
      </c>
      <c r="AF255" s="61" t="str">
        <f t="shared" si="68"/>
        <v/>
      </c>
      <c r="AG255" s="48">
        <f t="shared" si="69"/>
        <v>1</v>
      </c>
      <c r="AI255" s="11">
        <v>2023</v>
      </c>
      <c r="AJ255" s="11">
        <v>1</v>
      </c>
      <c r="AK255" s="11">
        <v>4355</v>
      </c>
      <c r="AL255" s="63">
        <v>0</v>
      </c>
      <c r="AM255" s="46" t="str">
        <f t="shared" si="70"/>
        <v>Kjøp/retur pant</v>
      </c>
      <c r="AN255" s="46" t="str">
        <f t="shared" si="71"/>
        <v>Varekost annet</v>
      </c>
      <c r="AO255" s="46" t="str">
        <f t="shared" si="72"/>
        <v>Varekost</v>
      </c>
      <c r="AP255" s="46" t="str">
        <f t="shared" si="73"/>
        <v>Kostnad</v>
      </c>
      <c r="AQ255" s="46">
        <f t="shared" si="74"/>
        <v>7</v>
      </c>
      <c r="AR255" s="46">
        <f t="shared" si="75"/>
        <v>0</v>
      </c>
      <c r="AS255" s="48">
        <f t="shared" si="76"/>
        <v>1</v>
      </c>
      <c r="AT255" s="46">
        <f t="shared" si="80"/>
        <v>0</v>
      </c>
      <c r="AU255" s="46">
        <f t="shared" si="77"/>
        <v>2803</v>
      </c>
      <c r="AV255" s="46">
        <f t="shared" si="78"/>
        <v>1698.7</v>
      </c>
      <c r="AW255" s="46">
        <f t="shared" si="81"/>
        <v>1</v>
      </c>
      <c r="AX255" s="47">
        <f t="shared" si="79"/>
        <v>0</v>
      </c>
      <c r="AY255" s="47">
        <f t="shared" si="82"/>
        <v>0</v>
      </c>
    </row>
    <row r="256" spans="23:51" x14ac:dyDescent="0.35">
      <c r="W256" s="11"/>
      <c r="X256" s="11"/>
      <c r="Y256" s="11"/>
      <c r="Z256" s="64"/>
      <c r="AA256" s="11"/>
      <c r="AB256" s="57" t="str">
        <f t="shared" si="64"/>
        <v/>
      </c>
      <c r="AC256" s="57" t="str">
        <f t="shared" si="65"/>
        <v/>
      </c>
      <c r="AD256" s="57" t="str">
        <f t="shared" si="66"/>
        <v/>
      </c>
      <c r="AE256" s="60" t="str">
        <f t="shared" si="67"/>
        <v/>
      </c>
      <c r="AF256" s="61" t="str">
        <f t="shared" si="68"/>
        <v/>
      </c>
      <c r="AG256" s="48">
        <f t="shared" si="69"/>
        <v>1</v>
      </c>
      <c r="AI256" s="11">
        <v>2023</v>
      </c>
      <c r="AJ256" s="11">
        <v>2</v>
      </c>
      <c r="AK256" s="11">
        <v>4355</v>
      </c>
      <c r="AL256" s="63">
        <v>0</v>
      </c>
      <c r="AM256" s="46" t="str">
        <f t="shared" si="70"/>
        <v>Kjøp/retur pant</v>
      </c>
      <c r="AN256" s="46" t="str">
        <f t="shared" si="71"/>
        <v>Varekost annet</v>
      </c>
      <c r="AO256" s="46" t="str">
        <f t="shared" si="72"/>
        <v>Varekost</v>
      </c>
      <c r="AP256" s="46" t="str">
        <f t="shared" si="73"/>
        <v>Kostnad</v>
      </c>
      <c r="AQ256" s="46">
        <f t="shared" si="74"/>
        <v>7</v>
      </c>
      <c r="AR256" s="46">
        <f t="shared" si="75"/>
        <v>0</v>
      </c>
      <c r="AS256" s="48">
        <f t="shared" si="76"/>
        <v>1</v>
      </c>
      <c r="AT256" s="46">
        <f t="shared" si="80"/>
        <v>0</v>
      </c>
      <c r="AU256" s="46">
        <f t="shared" si="77"/>
        <v>2750</v>
      </c>
      <c r="AV256" s="46">
        <f t="shared" si="78"/>
        <v>1620.817</v>
      </c>
      <c r="AW256" s="46">
        <f t="shared" si="81"/>
        <v>1</v>
      </c>
      <c r="AX256" s="47">
        <f t="shared" si="79"/>
        <v>0</v>
      </c>
      <c r="AY256" s="47">
        <f t="shared" si="82"/>
        <v>0</v>
      </c>
    </row>
    <row r="257" spans="23:51" x14ac:dyDescent="0.35">
      <c r="W257" s="11"/>
      <c r="X257" s="11"/>
      <c r="Y257" s="11"/>
      <c r="Z257" s="64"/>
      <c r="AA257" s="11"/>
      <c r="AB257" s="57" t="str">
        <f t="shared" si="64"/>
        <v/>
      </c>
      <c r="AC257" s="57" t="str">
        <f t="shared" si="65"/>
        <v/>
      </c>
      <c r="AD257" s="57" t="str">
        <f t="shared" si="66"/>
        <v/>
      </c>
      <c r="AE257" s="60" t="str">
        <f t="shared" si="67"/>
        <v/>
      </c>
      <c r="AF257" s="61" t="str">
        <f t="shared" si="68"/>
        <v/>
      </c>
      <c r="AG257" s="48">
        <f t="shared" si="69"/>
        <v>1</v>
      </c>
      <c r="AI257" s="11">
        <v>2023</v>
      </c>
      <c r="AJ257" s="11">
        <v>3</v>
      </c>
      <c r="AK257" s="11">
        <v>4355</v>
      </c>
      <c r="AL257" s="63">
        <v>0</v>
      </c>
      <c r="AM257" s="46" t="str">
        <f t="shared" si="70"/>
        <v>Kjøp/retur pant</v>
      </c>
      <c r="AN257" s="46" t="str">
        <f t="shared" si="71"/>
        <v>Varekost annet</v>
      </c>
      <c r="AO257" s="46" t="str">
        <f t="shared" si="72"/>
        <v>Varekost</v>
      </c>
      <c r="AP257" s="46" t="str">
        <f t="shared" si="73"/>
        <v>Kostnad</v>
      </c>
      <c r="AQ257" s="46">
        <f t="shared" si="74"/>
        <v>7</v>
      </c>
      <c r="AR257" s="46">
        <f t="shared" si="75"/>
        <v>0</v>
      </c>
      <c r="AS257" s="48">
        <f t="shared" si="76"/>
        <v>1</v>
      </c>
      <c r="AT257" s="46">
        <f t="shared" si="80"/>
        <v>0</v>
      </c>
      <c r="AU257" s="46">
        <f t="shared" si="77"/>
        <v>3043</v>
      </c>
      <c r="AV257" s="46">
        <f t="shared" si="78"/>
        <v>1839.2840000000001</v>
      </c>
      <c r="AW257" s="46">
        <f t="shared" si="81"/>
        <v>1</v>
      </c>
      <c r="AX257" s="47">
        <f t="shared" si="79"/>
        <v>0</v>
      </c>
      <c r="AY257" s="47">
        <f t="shared" si="82"/>
        <v>0</v>
      </c>
    </row>
    <row r="258" spans="23:51" x14ac:dyDescent="0.35">
      <c r="W258" s="11"/>
      <c r="X258" s="11"/>
      <c r="Y258" s="11"/>
      <c r="Z258" s="64"/>
      <c r="AA258" s="11"/>
      <c r="AB258" s="57" t="str">
        <f t="shared" si="64"/>
        <v/>
      </c>
      <c r="AC258" s="57" t="str">
        <f t="shared" si="65"/>
        <v/>
      </c>
      <c r="AD258" s="57" t="str">
        <f t="shared" si="66"/>
        <v/>
      </c>
      <c r="AE258" s="60" t="str">
        <f t="shared" si="67"/>
        <v/>
      </c>
      <c r="AF258" s="61" t="str">
        <f t="shared" si="68"/>
        <v/>
      </c>
      <c r="AG258" s="48">
        <f t="shared" si="69"/>
        <v>1</v>
      </c>
      <c r="AI258" s="11">
        <v>2023</v>
      </c>
      <c r="AJ258" s="11">
        <v>4</v>
      </c>
      <c r="AK258" s="11">
        <v>4355</v>
      </c>
      <c r="AL258" s="63">
        <v>0</v>
      </c>
      <c r="AM258" s="46" t="str">
        <f t="shared" si="70"/>
        <v>Kjøp/retur pant</v>
      </c>
      <c r="AN258" s="46" t="str">
        <f t="shared" si="71"/>
        <v>Varekost annet</v>
      </c>
      <c r="AO258" s="46" t="str">
        <f t="shared" si="72"/>
        <v>Varekost</v>
      </c>
      <c r="AP258" s="46" t="str">
        <f t="shared" si="73"/>
        <v>Kostnad</v>
      </c>
      <c r="AQ258" s="46">
        <f t="shared" si="74"/>
        <v>7</v>
      </c>
      <c r="AR258" s="46">
        <f t="shared" si="75"/>
        <v>0</v>
      </c>
      <c r="AS258" s="48">
        <f t="shared" si="76"/>
        <v>1</v>
      </c>
      <c r="AT258" s="46">
        <f t="shared" si="80"/>
        <v>0</v>
      </c>
      <c r="AU258" s="46">
        <f t="shared" si="77"/>
        <v>2916</v>
      </c>
      <c r="AV258" s="46">
        <f t="shared" si="78"/>
        <v>1763.2</v>
      </c>
      <c r="AW258" s="46">
        <f t="shared" si="81"/>
        <v>1</v>
      </c>
      <c r="AX258" s="47">
        <f t="shared" si="79"/>
        <v>0</v>
      </c>
      <c r="AY258" s="47">
        <f t="shared" si="82"/>
        <v>0</v>
      </c>
    </row>
    <row r="259" spans="23:51" x14ac:dyDescent="0.35">
      <c r="W259" s="11"/>
      <c r="X259" s="11"/>
      <c r="Y259" s="11"/>
      <c r="Z259" s="64"/>
      <c r="AA259" s="11"/>
      <c r="AB259" s="57" t="str">
        <f t="shared" ref="AB259:AB300" si="83">IFERROR(VLOOKUP($Y259,pnl_subkategori_table,2,FALSE),"")</f>
        <v/>
      </c>
      <c r="AC259" s="57" t="str">
        <f t="shared" ref="AC259:AC300" si="84">IFERROR(VLOOKUP($Y259,pnl_subkategori_table,3,FALSE),"")</f>
        <v/>
      </c>
      <c r="AD259" s="57" t="str">
        <f t="shared" ref="AD259:AD300" si="85">IFERROR(VLOOKUP(AC259,pnl_kategori_table,2,FALSE),"")</f>
        <v/>
      </c>
      <c r="AE259" s="60" t="str">
        <f t="shared" ref="AE259:AE300" si="86">IF(W259="","",IFERROR(SUMIFS($AR$3:$AR$5000,$AK$4:$AK$5001,$W259)/SUMIFS($AR$3:$AR$5000,$AK$3:$AK$5000,$AA259),""))</f>
        <v/>
      </c>
      <c r="AF259" s="61" t="str">
        <f t="shared" ref="AF259:AF300" si="87">IF(AE259="","",W259)</f>
        <v/>
      </c>
      <c r="AG259" s="48">
        <f t="shared" ref="AG259:AG300" si="88">IFERROR(Z259/AE259,1)</f>
        <v>1</v>
      </c>
      <c r="AI259" s="11">
        <v>2023</v>
      </c>
      <c r="AJ259" s="11">
        <v>5</v>
      </c>
      <c r="AK259" s="11">
        <v>4355</v>
      </c>
      <c r="AL259" s="63">
        <v>946.04</v>
      </c>
      <c r="AM259" s="46" t="str">
        <f t="shared" ref="AM259:AM322" si="89">IFERROR(VLOOKUP($AK259,pnl_konto_table,2,FALSE),"")</f>
        <v>Kjøp/retur pant</v>
      </c>
      <c r="AN259" s="46" t="str">
        <f t="shared" ref="AN259:AN322" si="90">IFERROR(VLOOKUP($AK259,pnl_konto_table,6,FALSE),"")</f>
        <v>Varekost annet</v>
      </c>
      <c r="AO259" s="46" t="str">
        <f t="shared" ref="AO259:AO322" si="91">IFERROR(VLOOKUP($AK259,pnl_konto_table,7,FALSE),"")</f>
        <v>Varekost</v>
      </c>
      <c r="AP259" s="46" t="str">
        <f t="shared" ref="AP259:AP322" si="92">IFERROR(VLOOKUP(AO259,pnl_kategori_table,2,FALSE),0)</f>
        <v>Kostnad</v>
      </c>
      <c r="AQ259" s="46">
        <f t="shared" ref="AQ259:AQ322" si="93">IFERROR(MATCH(AN259,pnl_subkategori,0),"")</f>
        <v>7</v>
      </c>
      <c r="AR259" s="46">
        <f t="shared" ref="AR259:AR322" si="94">IF(AP259=$A$3,-$AL259,$AL259)</f>
        <v>946.04</v>
      </c>
      <c r="AS259" s="48">
        <f t="shared" ref="AS259:AS322" si="95">IFERROR(VLOOKUP($AK259,lookup_konto_index,2,FALSE),IFERROR(VLOOKUP(AN259,lookup_subkategori_index,2,FALSE),IFERROR(VLOOKUP(AO259,lookup_kategori_index,2,FALSE),1)))</f>
        <v>1</v>
      </c>
      <c r="AT259" s="46">
        <f t="shared" si="80"/>
        <v>946.04</v>
      </c>
      <c r="AU259" s="46">
        <f t="shared" ref="AU259:AU322" si="96">SUMIFS($BC$3:$BC$50,$BA$3:$BA$50,$AI259,$BB$3:$BB$50,$AJ259)</f>
        <v>3578</v>
      </c>
      <c r="AV259" s="46">
        <f t="shared" ref="AV259:AV322" si="97">SUMIFS($BD$3:$BD$50,$BA$3:$BA$50,$AI259,$BB$3:$BB$50,$AJ259)</f>
        <v>1816.85</v>
      </c>
      <c r="AW259" s="46">
        <f t="shared" si="81"/>
        <v>1</v>
      </c>
      <c r="AX259" s="47">
        <f t="shared" ref="AX259:AX322" si="98">IFERROR(VLOOKUP($AP259,table_type_kostnad,2,FALSE)*AR259,"")</f>
        <v>-946.04</v>
      </c>
      <c r="AY259" s="47">
        <f t="shared" si="82"/>
        <v>-946.04</v>
      </c>
    </row>
    <row r="260" spans="23:51" x14ac:dyDescent="0.35">
      <c r="W260" s="11"/>
      <c r="X260" s="11"/>
      <c r="Y260" s="11"/>
      <c r="Z260" s="64"/>
      <c r="AA260" s="11"/>
      <c r="AB260" s="57" t="str">
        <f t="shared" si="83"/>
        <v/>
      </c>
      <c r="AC260" s="57" t="str">
        <f t="shared" si="84"/>
        <v/>
      </c>
      <c r="AD260" s="57" t="str">
        <f t="shared" si="85"/>
        <v/>
      </c>
      <c r="AE260" s="60" t="str">
        <f t="shared" si="86"/>
        <v/>
      </c>
      <c r="AF260" s="61" t="str">
        <f t="shared" si="87"/>
        <v/>
      </c>
      <c r="AG260" s="48">
        <f t="shared" si="88"/>
        <v>1</v>
      </c>
      <c r="AI260" s="11">
        <v>2023</v>
      </c>
      <c r="AJ260" s="11">
        <v>6</v>
      </c>
      <c r="AK260" s="11">
        <v>4355</v>
      </c>
      <c r="AL260" s="63">
        <v>38.36</v>
      </c>
      <c r="AM260" s="46" t="str">
        <f t="shared" si="89"/>
        <v>Kjøp/retur pant</v>
      </c>
      <c r="AN260" s="46" t="str">
        <f t="shared" si="90"/>
        <v>Varekost annet</v>
      </c>
      <c r="AO260" s="46" t="str">
        <f t="shared" si="91"/>
        <v>Varekost</v>
      </c>
      <c r="AP260" s="46" t="str">
        <f t="shared" si="92"/>
        <v>Kostnad</v>
      </c>
      <c r="AQ260" s="46">
        <f t="shared" si="93"/>
        <v>7</v>
      </c>
      <c r="AR260" s="46">
        <f t="shared" si="94"/>
        <v>38.36</v>
      </c>
      <c r="AS260" s="48">
        <f t="shared" si="95"/>
        <v>1</v>
      </c>
      <c r="AT260" s="46">
        <f t="shared" ref="AT260:AT323" si="99">AS260*AR260</f>
        <v>38.36</v>
      </c>
      <c r="AU260" s="46">
        <f t="shared" si="96"/>
        <v>3708</v>
      </c>
      <c r="AV260" s="46">
        <f t="shared" si="97"/>
        <v>1858.8330000000001</v>
      </c>
      <c r="AW260" s="46">
        <f t="shared" ref="AW260:AW323" si="100">IF(AU260=0,0,1)</f>
        <v>1</v>
      </c>
      <c r="AX260" s="47">
        <f t="shared" si="98"/>
        <v>-38.36</v>
      </c>
      <c r="AY260" s="47">
        <f t="shared" ref="AY260:AY323" si="101">IFERROR(AX260*AS260,"")</f>
        <v>-38.36</v>
      </c>
    </row>
    <row r="261" spans="23:51" x14ac:dyDescent="0.35">
      <c r="W261" s="11"/>
      <c r="X261" s="11"/>
      <c r="Y261" s="11"/>
      <c r="Z261" s="64"/>
      <c r="AA261" s="11"/>
      <c r="AB261" s="57" t="str">
        <f t="shared" si="83"/>
        <v/>
      </c>
      <c r="AC261" s="57" t="str">
        <f t="shared" si="84"/>
        <v/>
      </c>
      <c r="AD261" s="57" t="str">
        <f t="shared" si="85"/>
        <v/>
      </c>
      <c r="AE261" s="60" t="str">
        <f t="shared" si="86"/>
        <v/>
      </c>
      <c r="AF261" s="61" t="str">
        <f t="shared" si="87"/>
        <v/>
      </c>
      <c r="AG261" s="48">
        <f t="shared" si="88"/>
        <v>1</v>
      </c>
      <c r="AI261" s="11">
        <v>2023</v>
      </c>
      <c r="AJ261" s="11">
        <v>7</v>
      </c>
      <c r="AK261" s="11">
        <v>4355</v>
      </c>
      <c r="AL261" s="63">
        <v>2442.81</v>
      </c>
      <c r="AM261" s="46" t="str">
        <f t="shared" si="89"/>
        <v>Kjøp/retur pant</v>
      </c>
      <c r="AN261" s="46" t="str">
        <f t="shared" si="90"/>
        <v>Varekost annet</v>
      </c>
      <c r="AO261" s="46" t="str">
        <f t="shared" si="91"/>
        <v>Varekost</v>
      </c>
      <c r="AP261" s="46" t="str">
        <f t="shared" si="92"/>
        <v>Kostnad</v>
      </c>
      <c r="AQ261" s="46">
        <f t="shared" si="93"/>
        <v>7</v>
      </c>
      <c r="AR261" s="46">
        <f t="shared" si="94"/>
        <v>2442.81</v>
      </c>
      <c r="AS261" s="48">
        <f t="shared" si="95"/>
        <v>1</v>
      </c>
      <c r="AT261" s="46">
        <f t="shared" si="99"/>
        <v>2442.81</v>
      </c>
      <c r="AU261" s="46">
        <f t="shared" si="96"/>
        <v>3431</v>
      </c>
      <c r="AV261" s="46">
        <f t="shared" si="97"/>
        <v>1813.0340000000001</v>
      </c>
      <c r="AW261" s="46">
        <f t="shared" si="100"/>
        <v>1</v>
      </c>
      <c r="AX261" s="47">
        <f t="shared" si="98"/>
        <v>-2442.81</v>
      </c>
      <c r="AY261" s="47">
        <f t="shared" si="101"/>
        <v>-2442.81</v>
      </c>
    </row>
    <row r="262" spans="23:51" x14ac:dyDescent="0.35">
      <c r="W262" s="11"/>
      <c r="X262" s="11"/>
      <c r="Y262" s="11"/>
      <c r="Z262" s="64"/>
      <c r="AA262" s="11"/>
      <c r="AB262" s="57" t="str">
        <f t="shared" si="83"/>
        <v/>
      </c>
      <c r="AC262" s="57" t="str">
        <f t="shared" si="84"/>
        <v/>
      </c>
      <c r="AD262" s="57" t="str">
        <f t="shared" si="85"/>
        <v/>
      </c>
      <c r="AE262" s="60" t="str">
        <f t="shared" si="86"/>
        <v/>
      </c>
      <c r="AF262" s="61" t="str">
        <f t="shared" si="87"/>
        <v/>
      </c>
      <c r="AG262" s="48">
        <f t="shared" si="88"/>
        <v>1</v>
      </c>
      <c r="AI262" s="11">
        <v>2023</v>
      </c>
      <c r="AJ262" s="11">
        <v>8</v>
      </c>
      <c r="AK262" s="11">
        <v>4355</v>
      </c>
      <c r="AL262" s="63">
        <v>1208.52</v>
      </c>
      <c r="AM262" s="46" t="str">
        <f t="shared" si="89"/>
        <v>Kjøp/retur pant</v>
      </c>
      <c r="AN262" s="46" t="str">
        <f t="shared" si="90"/>
        <v>Varekost annet</v>
      </c>
      <c r="AO262" s="46" t="str">
        <f t="shared" si="91"/>
        <v>Varekost</v>
      </c>
      <c r="AP262" s="46" t="str">
        <f t="shared" si="92"/>
        <v>Kostnad</v>
      </c>
      <c r="AQ262" s="46">
        <f t="shared" si="93"/>
        <v>7</v>
      </c>
      <c r="AR262" s="46">
        <f t="shared" si="94"/>
        <v>1208.52</v>
      </c>
      <c r="AS262" s="48">
        <f t="shared" si="95"/>
        <v>1</v>
      </c>
      <c r="AT262" s="46">
        <f t="shared" si="99"/>
        <v>1208.52</v>
      </c>
      <c r="AU262" s="46">
        <f t="shared" si="96"/>
        <v>4323</v>
      </c>
      <c r="AV262" s="46">
        <f t="shared" si="97"/>
        <v>1943.6659999999999</v>
      </c>
      <c r="AW262" s="46">
        <f t="shared" si="100"/>
        <v>1</v>
      </c>
      <c r="AX262" s="47">
        <f t="shared" si="98"/>
        <v>-1208.52</v>
      </c>
      <c r="AY262" s="47">
        <f t="shared" si="101"/>
        <v>-1208.52</v>
      </c>
    </row>
    <row r="263" spans="23:51" x14ac:dyDescent="0.35">
      <c r="W263" s="11"/>
      <c r="X263" s="11"/>
      <c r="Y263" s="11"/>
      <c r="Z263" s="64"/>
      <c r="AA263" s="11"/>
      <c r="AB263" s="57" t="str">
        <f t="shared" si="83"/>
        <v/>
      </c>
      <c r="AC263" s="57" t="str">
        <f t="shared" si="84"/>
        <v/>
      </c>
      <c r="AD263" s="57" t="str">
        <f t="shared" si="85"/>
        <v/>
      </c>
      <c r="AE263" s="60" t="str">
        <f t="shared" si="86"/>
        <v/>
      </c>
      <c r="AF263" s="61" t="str">
        <f t="shared" si="87"/>
        <v/>
      </c>
      <c r="AG263" s="48">
        <f t="shared" si="88"/>
        <v>1</v>
      </c>
      <c r="AI263" s="11">
        <v>2023</v>
      </c>
      <c r="AJ263" s="11">
        <v>9</v>
      </c>
      <c r="AK263" s="11">
        <v>4355</v>
      </c>
      <c r="AL263" s="63">
        <v>1248.99</v>
      </c>
      <c r="AM263" s="46" t="str">
        <f t="shared" si="89"/>
        <v>Kjøp/retur pant</v>
      </c>
      <c r="AN263" s="46" t="str">
        <f t="shared" si="90"/>
        <v>Varekost annet</v>
      </c>
      <c r="AO263" s="46" t="str">
        <f t="shared" si="91"/>
        <v>Varekost</v>
      </c>
      <c r="AP263" s="46" t="str">
        <f t="shared" si="92"/>
        <v>Kostnad</v>
      </c>
      <c r="AQ263" s="46">
        <f t="shared" si="93"/>
        <v>7</v>
      </c>
      <c r="AR263" s="46">
        <f t="shared" si="94"/>
        <v>1248.99</v>
      </c>
      <c r="AS263" s="48">
        <f t="shared" si="95"/>
        <v>1</v>
      </c>
      <c r="AT263" s="46">
        <f t="shared" si="99"/>
        <v>1248.99</v>
      </c>
      <c r="AU263" s="46">
        <f t="shared" si="96"/>
        <v>3531</v>
      </c>
      <c r="AV263" s="46">
        <f t="shared" si="97"/>
        <v>1846.634</v>
      </c>
      <c r="AW263" s="46">
        <f t="shared" si="100"/>
        <v>1</v>
      </c>
      <c r="AX263" s="47">
        <f t="shared" si="98"/>
        <v>-1248.99</v>
      </c>
      <c r="AY263" s="47">
        <f t="shared" si="101"/>
        <v>-1248.99</v>
      </c>
    </row>
    <row r="264" spans="23:51" x14ac:dyDescent="0.35">
      <c r="W264" s="11"/>
      <c r="X264" s="11"/>
      <c r="Y264" s="11"/>
      <c r="Z264" s="64"/>
      <c r="AA264" s="11"/>
      <c r="AB264" s="57" t="str">
        <f t="shared" si="83"/>
        <v/>
      </c>
      <c r="AC264" s="57" t="str">
        <f t="shared" si="84"/>
        <v/>
      </c>
      <c r="AD264" s="57" t="str">
        <f t="shared" si="85"/>
        <v/>
      </c>
      <c r="AE264" s="60" t="str">
        <f t="shared" si="86"/>
        <v/>
      </c>
      <c r="AF264" s="61" t="str">
        <f t="shared" si="87"/>
        <v/>
      </c>
      <c r="AG264" s="48">
        <f t="shared" si="88"/>
        <v>1</v>
      </c>
      <c r="AI264" s="11">
        <v>2023</v>
      </c>
      <c r="AJ264" s="11">
        <v>10</v>
      </c>
      <c r="AK264" s="11">
        <v>4355</v>
      </c>
      <c r="AL264" s="63">
        <v>856.27</v>
      </c>
      <c r="AM264" s="46" t="str">
        <f t="shared" si="89"/>
        <v>Kjøp/retur pant</v>
      </c>
      <c r="AN264" s="46" t="str">
        <f t="shared" si="90"/>
        <v>Varekost annet</v>
      </c>
      <c r="AO264" s="46" t="str">
        <f t="shared" si="91"/>
        <v>Varekost</v>
      </c>
      <c r="AP264" s="46" t="str">
        <f t="shared" si="92"/>
        <v>Kostnad</v>
      </c>
      <c r="AQ264" s="46">
        <f t="shared" si="93"/>
        <v>7</v>
      </c>
      <c r="AR264" s="46">
        <f t="shared" si="94"/>
        <v>856.27</v>
      </c>
      <c r="AS264" s="48">
        <f t="shared" si="95"/>
        <v>1</v>
      </c>
      <c r="AT264" s="46">
        <f t="shared" si="99"/>
        <v>856.27</v>
      </c>
      <c r="AU264" s="46">
        <f t="shared" si="96"/>
        <v>3338</v>
      </c>
      <c r="AV264" s="46">
        <f t="shared" si="97"/>
        <v>1851.3</v>
      </c>
      <c r="AW264" s="46">
        <f t="shared" si="100"/>
        <v>1</v>
      </c>
      <c r="AX264" s="47">
        <f t="shared" si="98"/>
        <v>-856.27</v>
      </c>
      <c r="AY264" s="47">
        <f t="shared" si="101"/>
        <v>-856.27</v>
      </c>
    </row>
    <row r="265" spans="23:51" x14ac:dyDescent="0.35">
      <c r="W265" s="11"/>
      <c r="X265" s="11"/>
      <c r="Y265" s="11"/>
      <c r="Z265" s="64"/>
      <c r="AA265" s="11"/>
      <c r="AB265" s="57" t="str">
        <f t="shared" si="83"/>
        <v/>
      </c>
      <c r="AC265" s="57" t="str">
        <f t="shared" si="84"/>
        <v/>
      </c>
      <c r="AD265" s="57" t="str">
        <f t="shared" si="85"/>
        <v/>
      </c>
      <c r="AE265" s="60" t="str">
        <f t="shared" si="86"/>
        <v/>
      </c>
      <c r="AF265" s="61" t="str">
        <f t="shared" si="87"/>
        <v/>
      </c>
      <c r="AG265" s="48">
        <f t="shared" si="88"/>
        <v>1</v>
      </c>
      <c r="AI265" s="11">
        <v>2023</v>
      </c>
      <c r="AJ265" s="11">
        <v>11</v>
      </c>
      <c r="AK265" s="11">
        <v>4355</v>
      </c>
      <c r="AL265" s="63">
        <v>264</v>
      </c>
      <c r="AM265" s="46" t="str">
        <f t="shared" si="89"/>
        <v>Kjøp/retur pant</v>
      </c>
      <c r="AN265" s="46" t="str">
        <f t="shared" si="90"/>
        <v>Varekost annet</v>
      </c>
      <c r="AO265" s="46" t="str">
        <f t="shared" si="91"/>
        <v>Varekost</v>
      </c>
      <c r="AP265" s="46" t="str">
        <f t="shared" si="92"/>
        <v>Kostnad</v>
      </c>
      <c r="AQ265" s="46">
        <f t="shared" si="93"/>
        <v>7</v>
      </c>
      <c r="AR265" s="46">
        <f t="shared" si="94"/>
        <v>264</v>
      </c>
      <c r="AS265" s="48">
        <f t="shared" si="95"/>
        <v>1</v>
      </c>
      <c r="AT265" s="46">
        <f t="shared" si="99"/>
        <v>264</v>
      </c>
      <c r="AU265" s="46">
        <f t="shared" si="96"/>
        <v>3267</v>
      </c>
      <c r="AV265" s="46">
        <f t="shared" si="97"/>
        <v>1752.55</v>
      </c>
      <c r="AW265" s="46">
        <f t="shared" si="100"/>
        <v>1</v>
      </c>
      <c r="AX265" s="47">
        <f t="shared" si="98"/>
        <v>-264</v>
      </c>
      <c r="AY265" s="47">
        <f t="shared" si="101"/>
        <v>-264</v>
      </c>
    </row>
    <row r="266" spans="23:51" x14ac:dyDescent="0.35">
      <c r="W266" s="11"/>
      <c r="X266" s="11"/>
      <c r="Y266" s="11"/>
      <c r="Z266" s="64"/>
      <c r="AA266" s="11"/>
      <c r="AB266" s="57" t="str">
        <f t="shared" si="83"/>
        <v/>
      </c>
      <c r="AC266" s="57" t="str">
        <f t="shared" si="84"/>
        <v/>
      </c>
      <c r="AD266" s="57" t="str">
        <f t="shared" si="85"/>
        <v/>
      </c>
      <c r="AE266" s="60" t="str">
        <f t="shared" si="86"/>
        <v/>
      </c>
      <c r="AF266" s="61" t="str">
        <f t="shared" si="87"/>
        <v/>
      </c>
      <c r="AG266" s="48">
        <f t="shared" si="88"/>
        <v>1</v>
      </c>
      <c r="AI266" s="11">
        <v>2023</v>
      </c>
      <c r="AJ266" s="11">
        <v>12</v>
      </c>
      <c r="AK266" s="11">
        <v>4355</v>
      </c>
      <c r="AL266" s="63">
        <v>0</v>
      </c>
      <c r="AM266" s="46" t="str">
        <f t="shared" si="89"/>
        <v>Kjøp/retur pant</v>
      </c>
      <c r="AN266" s="46" t="str">
        <f t="shared" si="90"/>
        <v>Varekost annet</v>
      </c>
      <c r="AO266" s="46" t="str">
        <f t="shared" si="91"/>
        <v>Varekost</v>
      </c>
      <c r="AP266" s="46" t="str">
        <f t="shared" si="92"/>
        <v>Kostnad</v>
      </c>
      <c r="AQ266" s="46">
        <f t="shared" si="93"/>
        <v>7</v>
      </c>
      <c r="AR266" s="46">
        <f t="shared" si="94"/>
        <v>0</v>
      </c>
      <c r="AS266" s="48">
        <f t="shared" si="95"/>
        <v>1</v>
      </c>
      <c r="AT266" s="46">
        <f t="shared" si="99"/>
        <v>0</v>
      </c>
      <c r="AU266" s="46">
        <f t="shared" si="96"/>
        <v>2003</v>
      </c>
      <c r="AV266" s="46">
        <f t="shared" si="97"/>
        <v>1365.15</v>
      </c>
      <c r="AW266" s="46">
        <f t="shared" si="100"/>
        <v>1</v>
      </c>
      <c r="AX266" s="47">
        <f t="shared" si="98"/>
        <v>0</v>
      </c>
      <c r="AY266" s="47">
        <f t="shared" si="101"/>
        <v>0</v>
      </c>
    </row>
    <row r="267" spans="23:51" x14ac:dyDescent="0.35">
      <c r="W267" s="11"/>
      <c r="X267" s="11"/>
      <c r="Y267" s="11"/>
      <c r="Z267" s="64"/>
      <c r="AA267" s="11"/>
      <c r="AB267" s="57" t="str">
        <f t="shared" si="83"/>
        <v/>
      </c>
      <c r="AC267" s="57" t="str">
        <f t="shared" si="84"/>
        <v/>
      </c>
      <c r="AD267" s="57" t="str">
        <f t="shared" si="85"/>
        <v/>
      </c>
      <c r="AE267" s="60" t="str">
        <f t="shared" si="86"/>
        <v/>
      </c>
      <c r="AF267" s="61" t="str">
        <f t="shared" si="87"/>
        <v/>
      </c>
      <c r="AG267" s="48">
        <f t="shared" si="88"/>
        <v>1</v>
      </c>
      <c r="AI267" s="11">
        <v>2023</v>
      </c>
      <c r="AJ267" s="11">
        <v>1</v>
      </c>
      <c r="AK267" s="11">
        <v>5000</v>
      </c>
      <c r="AL267" s="63">
        <v>369356.23</v>
      </c>
      <c r="AM267" s="46" t="str">
        <f t="shared" si="89"/>
        <v>Lønn fast</v>
      </c>
      <c r="AN267" s="46" t="str">
        <f t="shared" si="90"/>
        <v>Lønn</v>
      </c>
      <c r="AO267" s="46" t="str">
        <f t="shared" si="91"/>
        <v>Personalkost</v>
      </c>
      <c r="AP267" s="46" t="str">
        <f t="shared" si="92"/>
        <v>Kostnad</v>
      </c>
      <c r="AQ267" s="46">
        <f t="shared" si="93"/>
        <v>8</v>
      </c>
      <c r="AR267" s="46">
        <f t="shared" si="94"/>
        <v>369356.23</v>
      </c>
      <c r="AS267" s="48">
        <f t="shared" si="95"/>
        <v>0.98214579956618031</v>
      </c>
      <c r="AT267" s="46">
        <f t="shared" si="99"/>
        <v>362761.66983809997</v>
      </c>
      <c r="AU267" s="46">
        <f t="shared" si="96"/>
        <v>2803</v>
      </c>
      <c r="AV267" s="46">
        <f t="shared" si="97"/>
        <v>1698.7</v>
      </c>
      <c r="AW267" s="46">
        <f t="shared" si="100"/>
        <v>1</v>
      </c>
      <c r="AX267" s="47">
        <f t="shared" si="98"/>
        <v>-369356.23</v>
      </c>
      <c r="AY267" s="47">
        <f t="shared" si="101"/>
        <v>-362761.66983809997</v>
      </c>
    </row>
    <row r="268" spans="23:51" x14ac:dyDescent="0.35">
      <c r="W268" s="11"/>
      <c r="X268" s="11"/>
      <c r="Y268" s="11"/>
      <c r="Z268" s="64"/>
      <c r="AA268" s="11"/>
      <c r="AB268" s="57" t="str">
        <f t="shared" si="83"/>
        <v/>
      </c>
      <c r="AC268" s="57" t="str">
        <f t="shared" si="84"/>
        <v/>
      </c>
      <c r="AD268" s="57" t="str">
        <f t="shared" si="85"/>
        <v/>
      </c>
      <c r="AE268" s="60" t="str">
        <f t="shared" si="86"/>
        <v/>
      </c>
      <c r="AF268" s="61" t="str">
        <f t="shared" si="87"/>
        <v/>
      </c>
      <c r="AG268" s="48">
        <f t="shared" si="88"/>
        <v>1</v>
      </c>
      <c r="AI268" s="11">
        <v>2023</v>
      </c>
      <c r="AJ268" s="11">
        <v>2</v>
      </c>
      <c r="AK268" s="11">
        <v>5000</v>
      </c>
      <c r="AL268" s="63">
        <v>367605.72</v>
      </c>
      <c r="AM268" s="46" t="str">
        <f t="shared" si="89"/>
        <v>Lønn fast</v>
      </c>
      <c r="AN268" s="46" t="str">
        <f t="shared" si="90"/>
        <v>Lønn</v>
      </c>
      <c r="AO268" s="46" t="str">
        <f t="shared" si="91"/>
        <v>Personalkost</v>
      </c>
      <c r="AP268" s="46" t="str">
        <f t="shared" si="92"/>
        <v>Kostnad</v>
      </c>
      <c r="AQ268" s="46">
        <f t="shared" si="93"/>
        <v>8</v>
      </c>
      <c r="AR268" s="46">
        <f t="shared" si="94"/>
        <v>367605.72</v>
      </c>
      <c r="AS268" s="48">
        <f t="shared" si="95"/>
        <v>0.98214579956618031</v>
      </c>
      <c r="AT268" s="46">
        <f t="shared" si="99"/>
        <v>361042.41379450139</v>
      </c>
      <c r="AU268" s="46">
        <f t="shared" si="96"/>
        <v>2750</v>
      </c>
      <c r="AV268" s="46">
        <f t="shared" si="97"/>
        <v>1620.817</v>
      </c>
      <c r="AW268" s="46">
        <f t="shared" si="100"/>
        <v>1</v>
      </c>
      <c r="AX268" s="47">
        <f t="shared" si="98"/>
        <v>-367605.72</v>
      </c>
      <c r="AY268" s="47">
        <f t="shared" si="101"/>
        <v>-361042.41379450139</v>
      </c>
    </row>
    <row r="269" spans="23:51" x14ac:dyDescent="0.35">
      <c r="W269" s="11"/>
      <c r="X269" s="11"/>
      <c r="Y269" s="11"/>
      <c r="Z269" s="64"/>
      <c r="AA269" s="11"/>
      <c r="AB269" s="57" t="str">
        <f t="shared" si="83"/>
        <v/>
      </c>
      <c r="AC269" s="57" t="str">
        <f t="shared" si="84"/>
        <v/>
      </c>
      <c r="AD269" s="57" t="str">
        <f t="shared" si="85"/>
        <v/>
      </c>
      <c r="AE269" s="60" t="str">
        <f t="shared" si="86"/>
        <v/>
      </c>
      <c r="AF269" s="61" t="str">
        <f t="shared" si="87"/>
        <v/>
      </c>
      <c r="AG269" s="48">
        <f t="shared" si="88"/>
        <v>1</v>
      </c>
      <c r="AI269" s="11">
        <v>2023</v>
      </c>
      <c r="AJ269" s="11">
        <v>3</v>
      </c>
      <c r="AK269" s="11">
        <v>5000</v>
      </c>
      <c r="AL269" s="63">
        <v>397636.8</v>
      </c>
      <c r="AM269" s="46" t="str">
        <f t="shared" si="89"/>
        <v>Lønn fast</v>
      </c>
      <c r="AN269" s="46" t="str">
        <f t="shared" si="90"/>
        <v>Lønn</v>
      </c>
      <c r="AO269" s="46" t="str">
        <f t="shared" si="91"/>
        <v>Personalkost</v>
      </c>
      <c r="AP269" s="46" t="str">
        <f t="shared" si="92"/>
        <v>Kostnad</v>
      </c>
      <c r="AQ269" s="46">
        <f t="shared" si="93"/>
        <v>8</v>
      </c>
      <c r="AR269" s="46">
        <f t="shared" si="94"/>
        <v>397636.8</v>
      </c>
      <c r="AS269" s="48">
        <f t="shared" si="95"/>
        <v>0.98214579956618031</v>
      </c>
      <c r="AT269" s="46">
        <f t="shared" si="99"/>
        <v>390537.3128729373</v>
      </c>
      <c r="AU269" s="46">
        <f t="shared" si="96"/>
        <v>3043</v>
      </c>
      <c r="AV269" s="46">
        <f t="shared" si="97"/>
        <v>1839.2840000000001</v>
      </c>
      <c r="AW269" s="46">
        <f t="shared" si="100"/>
        <v>1</v>
      </c>
      <c r="AX269" s="47">
        <f t="shared" si="98"/>
        <v>-397636.8</v>
      </c>
      <c r="AY269" s="47">
        <f t="shared" si="101"/>
        <v>-390537.3128729373</v>
      </c>
    </row>
    <row r="270" spans="23:51" x14ac:dyDescent="0.35">
      <c r="W270" s="11"/>
      <c r="X270" s="11"/>
      <c r="Y270" s="11"/>
      <c r="Z270" s="64"/>
      <c r="AA270" s="11"/>
      <c r="AB270" s="57" t="str">
        <f t="shared" si="83"/>
        <v/>
      </c>
      <c r="AC270" s="57" t="str">
        <f t="shared" si="84"/>
        <v/>
      </c>
      <c r="AD270" s="57" t="str">
        <f t="shared" si="85"/>
        <v/>
      </c>
      <c r="AE270" s="60" t="str">
        <f t="shared" si="86"/>
        <v/>
      </c>
      <c r="AF270" s="61" t="str">
        <f t="shared" si="87"/>
        <v/>
      </c>
      <c r="AG270" s="48">
        <f t="shared" si="88"/>
        <v>1</v>
      </c>
      <c r="AI270" s="11">
        <v>2023</v>
      </c>
      <c r="AJ270" s="11">
        <v>4</v>
      </c>
      <c r="AK270" s="11">
        <v>5000</v>
      </c>
      <c r="AL270" s="63">
        <v>471772.61</v>
      </c>
      <c r="AM270" s="46" t="str">
        <f t="shared" si="89"/>
        <v>Lønn fast</v>
      </c>
      <c r="AN270" s="46" t="str">
        <f t="shared" si="90"/>
        <v>Lønn</v>
      </c>
      <c r="AO270" s="46" t="str">
        <f t="shared" si="91"/>
        <v>Personalkost</v>
      </c>
      <c r="AP270" s="46" t="str">
        <f t="shared" si="92"/>
        <v>Kostnad</v>
      </c>
      <c r="AQ270" s="46">
        <f t="shared" si="93"/>
        <v>8</v>
      </c>
      <c r="AR270" s="46">
        <f t="shared" si="94"/>
        <v>471772.61</v>
      </c>
      <c r="AS270" s="48">
        <f t="shared" si="95"/>
        <v>0.98214579956618031</v>
      </c>
      <c r="AT270" s="46">
        <f t="shared" si="99"/>
        <v>463349.48726187373</v>
      </c>
      <c r="AU270" s="46">
        <f t="shared" si="96"/>
        <v>2916</v>
      </c>
      <c r="AV270" s="46">
        <f t="shared" si="97"/>
        <v>1763.2</v>
      </c>
      <c r="AW270" s="46">
        <f t="shared" si="100"/>
        <v>1</v>
      </c>
      <c r="AX270" s="47">
        <f t="shared" si="98"/>
        <v>-471772.61</v>
      </c>
      <c r="AY270" s="47">
        <f t="shared" si="101"/>
        <v>-463349.48726187373</v>
      </c>
    </row>
    <row r="271" spans="23:51" x14ac:dyDescent="0.35">
      <c r="W271" s="11"/>
      <c r="X271" s="11"/>
      <c r="Y271" s="11"/>
      <c r="Z271" s="64"/>
      <c r="AA271" s="11"/>
      <c r="AB271" s="57" t="str">
        <f t="shared" si="83"/>
        <v/>
      </c>
      <c r="AC271" s="57" t="str">
        <f t="shared" si="84"/>
        <v/>
      </c>
      <c r="AD271" s="57" t="str">
        <f t="shared" si="85"/>
        <v/>
      </c>
      <c r="AE271" s="60" t="str">
        <f t="shared" si="86"/>
        <v/>
      </c>
      <c r="AF271" s="61" t="str">
        <f t="shared" si="87"/>
        <v/>
      </c>
      <c r="AG271" s="48">
        <f t="shared" si="88"/>
        <v>1</v>
      </c>
      <c r="AI271" s="11">
        <v>2023</v>
      </c>
      <c r="AJ271" s="11">
        <v>5</v>
      </c>
      <c r="AK271" s="11">
        <v>5000</v>
      </c>
      <c r="AL271" s="63">
        <v>472534.62</v>
      </c>
      <c r="AM271" s="46" t="str">
        <f t="shared" si="89"/>
        <v>Lønn fast</v>
      </c>
      <c r="AN271" s="46" t="str">
        <f t="shared" si="90"/>
        <v>Lønn</v>
      </c>
      <c r="AO271" s="46" t="str">
        <f t="shared" si="91"/>
        <v>Personalkost</v>
      </c>
      <c r="AP271" s="46" t="str">
        <f t="shared" si="92"/>
        <v>Kostnad</v>
      </c>
      <c r="AQ271" s="46">
        <f t="shared" si="93"/>
        <v>8</v>
      </c>
      <c r="AR271" s="46">
        <f t="shared" si="94"/>
        <v>472534.62</v>
      </c>
      <c r="AS271" s="48">
        <f t="shared" si="95"/>
        <v>0.98214579956618031</v>
      </c>
      <c r="AT271" s="46">
        <f t="shared" si="99"/>
        <v>464097.89218260115</v>
      </c>
      <c r="AU271" s="46">
        <f t="shared" si="96"/>
        <v>3578</v>
      </c>
      <c r="AV271" s="46">
        <f t="shared" si="97"/>
        <v>1816.85</v>
      </c>
      <c r="AW271" s="46">
        <f t="shared" si="100"/>
        <v>1</v>
      </c>
      <c r="AX271" s="47">
        <f t="shared" si="98"/>
        <v>-472534.62</v>
      </c>
      <c r="AY271" s="47">
        <f t="shared" si="101"/>
        <v>-464097.89218260115</v>
      </c>
    </row>
    <row r="272" spans="23:51" x14ac:dyDescent="0.35">
      <c r="W272" s="11"/>
      <c r="X272" s="11"/>
      <c r="Y272" s="11"/>
      <c r="Z272" s="64"/>
      <c r="AA272" s="11"/>
      <c r="AB272" s="57" t="str">
        <f t="shared" si="83"/>
        <v/>
      </c>
      <c r="AC272" s="57" t="str">
        <f t="shared" si="84"/>
        <v/>
      </c>
      <c r="AD272" s="57" t="str">
        <f t="shared" si="85"/>
        <v/>
      </c>
      <c r="AE272" s="60" t="str">
        <f t="shared" si="86"/>
        <v/>
      </c>
      <c r="AF272" s="61" t="str">
        <f t="shared" si="87"/>
        <v/>
      </c>
      <c r="AG272" s="48">
        <f t="shared" si="88"/>
        <v>1</v>
      </c>
      <c r="AI272" s="11">
        <v>2023</v>
      </c>
      <c r="AJ272" s="11">
        <v>6</v>
      </c>
      <c r="AK272" s="11">
        <v>5000</v>
      </c>
      <c r="AL272" s="63">
        <v>434449.67</v>
      </c>
      <c r="AM272" s="46" t="str">
        <f t="shared" si="89"/>
        <v>Lønn fast</v>
      </c>
      <c r="AN272" s="46" t="str">
        <f t="shared" si="90"/>
        <v>Lønn</v>
      </c>
      <c r="AO272" s="46" t="str">
        <f t="shared" si="91"/>
        <v>Personalkost</v>
      </c>
      <c r="AP272" s="46" t="str">
        <f t="shared" si="92"/>
        <v>Kostnad</v>
      </c>
      <c r="AQ272" s="46">
        <f t="shared" si="93"/>
        <v>8</v>
      </c>
      <c r="AR272" s="46">
        <f t="shared" si="94"/>
        <v>434449.67</v>
      </c>
      <c r="AS272" s="48">
        <f t="shared" si="95"/>
        <v>0.98214579956618031</v>
      </c>
      <c r="AT272" s="46">
        <f t="shared" si="99"/>
        <v>426692.91851341317</v>
      </c>
      <c r="AU272" s="46">
        <f t="shared" si="96"/>
        <v>3708</v>
      </c>
      <c r="AV272" s="46">
        <f t="shared" si="97"/>
        <v>1858.8330000000001</v>
      </c>
      <c r="AW272" s="46">
        <f t="shared" si="100"/>
        <v>1</v>
      </c>
      <c r="AX272" s="47">
        <f t="shared" si="98"/>
        <v>-434449.67</v>
      </c>
      <c r="AY272" s="47">
        <f t="shared" si="101"/>
        <v>-426692.91851341317</v>
      </c>
    </row>
    <row r="273" spans="23:51" x14ac:dyDescent="0.35">
      <c r="W273" s="11"/>
      <c r="X273" s="11"/>
      <c r="Y273" s="11"/>
      <c r="Z273" s="64"/>
      <c r="AA273" s="11"/>
      <c r="AB273" s="57" t="str">
        <f t="shared" si="83"/>
        <v/>
      </c>
      <c r="AC273" s="57" t="str">
        <f t="shared" si="84"/>
        <v/>
      </c>
      <c r="AD273" s="57" t="str">
        <f t="shared" si="85"/>
        <v/>
      </c>
      <c r="AE273" s="60" t="str">
        <f t="shared" si="86"/>
        <v/>
      </c>
      <c r="AF273" s="61" t="str">
        <f t="shared" si="87"/>
        <v/>
      </c>
      <c r="AG273" s="48">
        <f t="shared" si="88"/>
        <v>1</v>
      </c>
      <c r="AI273" s="11">
        <v>2023</v>
      </c>
      <c r="AJ273" s="11">
        <v>7</v>
      </c>
      <c r="AK273" s="11">
        <v>5000</v>
      </c>
      <c r="AL273" s="63">
        <v>413652.7</v>
      </c>
      <c r="AM273" s="46" t="str">
        <f t="shared" si="89"/>
        <v>Lønn fast</v>
      </c>
      <c r="AN273" s="46" t="str">
        <f t="shared" si="90"/>
        <v>Lønn</v>
      </c>
      <c r="AO273" s="46" t="str">
        <f t="shared" si="91"/>
        <v>Personalkost</v>
      </c>
      <c r="AP273" s="46" t="str">
        <f t="shared" si="92"/>
        <v>Kostnad</v>
      </c>
      <c r="AQ273" s="46">
        <f t="shared" si="93"/>
        <v>8</v>
      </c>
      <c r="AR273" s="46">
        <f t="shared" si="94"/>
        <v>413652.7</v>
      </c>
      <c r="AS273" s="48">
        <f t="shared" si="95"/>
        <v>0.98214579956618031</v>
      </c>
      <c r="AT273" s="46">
        <f t="shared" si="99"/>
        <v>406267.26178420935</v>
      </c>
      <c r="AU273" s="46">
        <f t="shared" si="96"/>
        <v>3431</v>
      </c>
      <c r="AV273" s="46">
        <f t="shared" si="97"/>
        <v>1813.0340000000001</v>
      </c>
      <c r="AW273" s="46">
        <f t="shared" si="100"/>
        <v>1</v>
      </c>
      <c r="AX273" s="47">
        <f t="shared" si="98"/>
        <v>-413652.7</v>
      </c>
      <c r="AY273" s="47">
        <f t="shared" si="101"/>
        <v>-406267.26178420935</v>
      </c>
    </row>
    <row r="274" spans="23:51" x14ac:dyDescent="0.35">
      <c r="W274" s="11"/>
      <c r="X274" s="11"/>
      <c r="Y274" s="11"/>
      <c r="Z274" s="64"/>
      <c r="AA274" s="11"/>
      <c r="AB274" s="57" t="str">
        <f t="shared" si="83"/>
        <v/>
      </c>
      <c r="AC274" s="57" t="str">
        <f t="shared" si="84"/>
        <v/>
      </c>
      <c r="AD274" s="57" t="str">
        <f t="shared" si="85"/>
        <v/>
      </c>
      <c r="AE274" s="60" t="str">
        <f t="shared" si="86"/>
        <v/>
      </c>
      <c r="AF274" s="61" t="str">
        <f t="shared" si="87"/>
        <v/>
      </c>
      <c r="AG274" s="48">
        <f t="shared" si="88"/>
        <v>1</v>
      </c>
      <c r="AI274" s="11">
        <v>2023</v>
      </c>
      <c r="AJ274" s="11">
        <v>8</v>
      </c>
      <c r="AK274" s="11">
        <v>5000</v>
      </c>
      <c r="AL274" s="63">
        <v>407979.63</v>
      </c>
      <c r="AM274" s="46" t="str">
        <f t="shared" si="89"/>
        <v>Lønn fast</v>
      </c>
      <c r="AN274" s="46" t="str">
        <f t="shared" si="90"/>
        <v>Lønn</v>
      </c>
      <c r="AO274" s="46" t="str">
        <f t="shared" si="91"/>
        <v>Personalkost</v>
      </c>
      <c r="AP274" s="46" t="str">
        <f t="shared" si="92"/>
        <v>Kostnad</v>
      </c>
      <c r="AQ274" s="46">
        <f t="shared" si="93"/>
        <v>8</v>
      </c>
      <c r="AR274" s="46">
        <f t="shared" si="94"/>
        <v>407979.63</v>
      </c>
      <c r="AS274" s="48">
        <f t="shared" si="95"/>
        <v>0.98214579956618031</v>
      </c>
      <c r="AT274" s="46">
        <f t="shared" si="99"/>
        <v>400695.4799130644</v>
      </c>
      <c r="AU274" s="46">
        <f t="shared" si="96"/>
        <v>4323</v>
      </c>
      <c r="AV274" s="46">
        <f t="shared" si="97"/>
        <v>1943.6659999999999</v>
      </c>
      <c r="AW274" s="46">
        <f t="shared" si="100"/>
        <v>1</v>
      </c>
      <c r="AX274" s="47">
        <f t="shared" si="98"/>
        <v>-407979.63</v>
      </c>
      <c r="AY274" s="47">
        <f t="shared" si="101"/>
        <v>-400695.4799130644</v>
      </c>
    </row>
    <row r="275" spans="23:51" x14ac:dyDescent="0.35">
      <c r="W275" s="11"/>
      <c r="X275" s="11"/>
      <c r="Y275" s="11"/>
      <c r="Z275" s="64"/>
      <c r="AA275" s="11"/>
      <c r="AB275" s="57" t="str">
        <f t="shared" si="83"/>
        <v/>
      </c>
      <c r="AC275" s="57" t="str">
        <f t="shared" si="84"/>
        <v/>
      </c>
      <c r="AD275" s="57" t="str">
        <f t="shared" si="85"/>
        <v/>
      </c>
      <c r="AE275" s="60" t="str">
        <f t="shared" si="86"/>
        <v/>
      </c>
      <c r="AF275" s="61" t="str">
        <f t="shared" si="87"/>
        <v/>
      </c>
      <c r="AG275" s="48">
        <f t="shared" si="88"/>
        <v>1</v>
      </c>
      <c r="AI275" s="11">
        <v>2023</v>
      </c>
      <c r="AJ275" s="11">
        <v>9</v>
      </c>
      <c r="AK275" s="11">
        <v>5000</v>
      </c>
      <c r="AL275" s="63">
        <v>390407.48</v>
      </c>
      <c r="AM275" s="46" t="str">
        <f t="shared" si="89"/>
        <v>Lønn fast</v>
      </c>
      <c r="AN275" s="46" t="str">
        <f t="shared" si="90"/>
        <v>Lønn</v>
      </c>
      <c r="AO275" s="46" t="str">
        <f t="shared" si="91"/>
        <v>Personalkost</v>
      </c>
      <c r="AP275" s="46" t="str">
        <f t="shared" si="92"/>
        <v>Kostnad</v>
      </c>
      <c r="AQ275" s="46">
        <f t="shared" si="93"/>
        <v>8</v>
      </c>
      <c r="AR275" s="46">
        <f t="shared" si="94"/>
        <v>390407.48</v>
      </c>
      <c r="AS275" s="48">
        <f t="shared" si="95"/>
        <v>0.98214579956618031</v>
      </c>
      <c r="AT275" s="46">
        <f t="shared" si="99"/>
        <v>383437.06660121755</v>
      </c>
      <c r="AU275" s="46">
        <f t="shared" si="96"/>
        <v>3531</v>
      </c>
      <c r="AV275" s="46">
        <f t="shared" si="97"/>
        <v>1846.634</v>
      </c>
      <c r="AW275" s="46">
        <f t="shared" si="100"/>
        <v>1</v>
      </c>
      <c r="AX275" s="47">
        <f t="shared" si="98"/>
        <v>-390407.48</v>
      </c>
      <c r="AY275" s="47">
        <f t="shared" si="101"/>
        <v>-383437.06660121755</v>
      </c>
    </row>
    <row r="276" spans="23:51" x14ac:dyDescent="0.35">
      <c r="W276" s="11"/>
      <c r="X276" s="11"/>
      <c r="Y276" s="11"/>
      <c r="Z276" s="64"/>
      <c r="AA276" s="11"/>
      <c r="AB276" s="57" t="str">
        <f t="shared" si="83"/>
        <v/>
      </c>
      <c r="AC276" s="57" t="str">
        <f t="shared" si="84"/>
        <v/>
      </c>
      <c r="AD276" s="57" t="str">
        <f t="shared" si="85"/>
        <v/>
      </c>
      <c r="AE276" s="60" t="str">
        <f t="shared" si="86"/>
        <v/>
      </c>
      <c r="AF276" s="61" t="str">
        <f t="shared" si="87"/>
        <v/>
      </c>
      <c r="AG276" s="48">
        <f t="shared" si="88"/>
        <v>1</v>
      </c>
      <c r="AI276" s="11">
        <v>2023</v>
      </c>
      <c r="AJ276" s="11">
        <v>10</v>
      </c>
      <c r="AK276" s="11">
        <v>5000</v>
      </c>
      <c r="AL276" s="63">
        <v>0</v>
      </c>
      <c r="AM276" s="46" t="str">
        <f t="shared" si="89"/>
        <v>Lønn fast</v>
      </c>
      <c r="AN276" s="46" t="str">
        <f t="shared" si="90"/>
        <v>Lønn</v>
      </c>
      <c r="AO276" s="46" t="str">
        <f t="shared" si="91"/>
        <v>Personalkost</v>
      </c>
      <c r="AP276" s="46" t="str">
        <f t="shared" si="92"/>
        <v>Kostnad</v>
      </c>
      <c r="AQ276" s="46">
        <f t="shared" si="93"/>
        <v>8</v>
      </c>
      <c r="AR276" s="46">
        <f t="shared" si="94"/>
        <v>0</v>
      </c>
      <c r="AS276" s="48">
        <f t="shared" si="95"/>
        <v>0.98214579956618031</v>
      </c>
      <c r="AT276" s="46">
        <f t="shared" si="99"/>
        <v>0</v>
      </c>
      <c r="AU276" s="46">
        <f t="shared" si="96"/>
        <v>3338</v>
      </c>
      <c r="AV276" s="46">
        <f t="shared" si="97"/>
        <v>1851.3</v>
      </c>
      <c r="AW276" s="46">
        <f t="shared" si="100"/>
        <v>1</v>
      </c>
      <c r="AX276" s="47">
        <f t="shared" si="98"/>
        <v>0</v>
      </c>
      <c r="AY276" s="47">
        <f t="shared" si="101"/>
        <v>0</v>
      </c>
    </row>
    <row r="277" spans="23:51" x14ac:dyDescent="0.35">
      <c r="W277" s="11"/>
      <c r="X277" s="11"/>
      <c r="Y277" s="11"/>
      <c r="Z277" s="64"/>
      <c r="AA277" s="11"/>
      <c r="AB277" s="57" t="str">
        <f t="shared" si="83"/>
        <v/>
      </c>
      <c r="AC277" s="57" t="str">
        <f t="shared" si="84"/>
        <v/>
      </c>
      <c r="AD277" s="57" t="str">
        <f t="shared" si="85"/>
        <v/>
      </c>
      <c r="AE277" s="60" t="str">
        <f t="shared" si="86"/>
        <v/>
      </c>
      <c r="AF277" s="61" t="str">
        <f t="shared" si="87"/>
        <v/>
      </c>
      <c r="AG277" s="48">
        <f t="shared" si="88"/>
        <v>1</v>
      </c>
      <c r="AI277" s="11">
        <v>2023</v>
      </c>
      <c r="AJ277" s="11">
        <v>11</v>
      </c>
      <c r="AK277" s="11">
        <v>5000</v>
      </c>
      <c r="AL277" s="63">
        <v>800020.86</v>
      </c>
      <c r="AM277" s="46" t="str">
        <f t="shared" si="89"/>
        <v>Lønn fast</v>
      </c>
      <c r="AN277" s="46" t="str">
        <f t="shared" si="90"/>
        <v>Lønn</v>
      </c>
      <c r="AO277" s="46" t="str">
        <f t="shared" si="91"/>
        <v>Personalkost</v>
      </c>
      <c r="AP277" s="46" t="str">
        <f t="shared" si="92"/>
        <v>Kostnad</v>
      </c>
      <c r="AQ277" s="46">
        <f t="shared" si="93"/>
        <v>8</v>
      </c>
      <c r="AR277" s="46">
        <f t="shared" si="94"/>
        <v>800020.86</v>
      </c>
      <c r="AS277" s="48">
        <f t="shared" si="95"/>
        <v>0.98214579956618031</v>
      </c>
      <c r="AT277" s="46">
        <f t="shared" si="99"/>
        <v>785737.12721432315</v>
      </c>
      <c r="AU277" s="46">
        <f t="shared" si="96"/>
        <v>3267</v>
      </c>
      <c r="AV277" s="46">
        <f t="shared" si="97"/>
        <v>1752.55</v>
      </c>
      <c r="AW277" s="46">
        <f t="shared" si="100"/>
        <v>1</v>
      </c>
      <c r="AX277" s="47">
        <f t="shared" si="98"/>
        <v>-800020.86</v>
      </c>
      <c r="AY277" s="47">
        <f t="shared" si="101"/>
        <v>-785737.12721432315</v>
      </c>
    </row>
    <row r="278" spans="23:51" x14ac:dyDescent="0.35">
      <c r="W278" s="11"/>
      <c r="X278" s="11"/>
      <c r="Y278" s="11"/>
      <c r="Z278" s="64"/>
      <c r="AA278" s="11"/>
      <c r="AB278" s="57" t="str">
        <f t="shared" si="83"/>
        <v/>
      </c>
      <c r="AC278" s="57" t="str">
        <f t="shared" si="84"/>
        <v/>
      </c>
      <c r="AD278" s="57" t="str">
        <f t="shared" si="85"/>
        <v/>
      </c>
      <c r="AE278" s="60" t="str">
        <f t="shared" si="86"/>
        <v/>
      </c>
      <c r="AF278" s="61" t="str">
        <f t="shared" si="87"/>
        <v/>
      </c>
      <c r="AG278" s="48">
        <f t="shared" si="88"/>
        <v>1</v>
      </c>
      <c r="AI278" s="11">
        <v>2023</v>
      </c>
      <c r="AJ278" s="11">
        <v>12</v>
      </c>
      <c r="AK278" s="11">
        <v>5000</v>
      </c>
      <c r="AL278" s="63">
        <v>298861.19</v>
      </c>
      <c r="AM278" s="46" t="str">
        <f t="shared" si="89"/>
        <v>Lønn fast</v>
      </c>
      <c r="AN278" s="46" t="str">
        <f t="shared" si="90"/>
        <v>Lønn</v>
      </c>
      <c r="AO278" s="46" t="str">
        <f t="shared" si="91"/>
        <v>Personalkost</v>
      </c>
      <c r="AP278" s="46" t="str">
        <f t="shared" si="92"/>
        <v>Kostnad</v>
      </c>
      <c r="AQ278" s="46">
        <f t="shared" si="93"/>
        <v>8</v>
      </c>
      <c r="AR278" s="46">
        <f t="shared" si="94"/>
        <v>298861.19</v>
      </c>
      <c r="AS278" s="48">
        <f t="shared" si="95"/>
        <v>0.98214579956618031</v>
      </c>
      <c r="AT278" s="46">
        <f t="shared" si="99"/>
        <v>293525.26241185016</v>
      </c>
      <c r="AU278" s="46">
        <f t="shared" si="96"/>
        <v>2003</v>
      </c>
      <c r="AV278" s="46">
        <f t="shared" si="97"/>
        <v>1365.15</v>
      </c>
      <c r="AW278" s="46">
        <f t="shared" si="100"/>
        <v>1</v>
      </c>
      <c r="AX278" s="47">
        <f t="shared" si="98"/>
        <v>-298861.19</v>
      </c>
      <c r="AY278" s="47">
        <f t="shared" si="101"/>
        <v>-293525.26241185016</v>
      </c>
    </row>
    <row r="279" spans="23:51" x14ac:dyDescent="0.35">
      <c r="W279" s="11"/>
      <c r="X279" s="11"/>
      <c r="Y279" s="11"/>
      <c r="Z279" s="64"/>
      <c r="AA279" s="11"/>
      <c r="AB279" s="57" t="str">
        <f t="shared" si="83"/>
        <v/>
      </c>
      <c r="AC279" s="57" t="str">
        <f t="shared" si="84"/>
        <v/>
      </c>
      <c r="AD279" s="57" t="str">
        <f t="shared" si="85"/>
        <v/>
      </c>
      <c r="AE279" s="60" t="str">
        <f t="shared" si="86"/>
        <v/>
      </c>
      <c r="AF279" s="61" t="str">
        <f t="shared" si="87"/>
        <v/>
      </c>
      <c r="AG279" s="48">
        <f t="shared" si="88"/>
        <v>1</v>
      </c>
      <c r="AI279" s="11">
        <v>2023</v>
      </c>
      <c r="AJ279" s="11">
        <v>1</v>
      </c>
      <c r="AK279" s="11">
        <v>5020</v>
      </c>
      <c r="AL279" s="63">
        <v>46465.94</v>
      </c>
      <c r="AM279" s="46" t="str">
        <f t="shared" si="89"/>
        <v>Hellidagstillegg</v>
      </c>
      <c r="AN279" s="46" t="str">
        <f t="shared" si="90"/>
        <v>Lønn</v>
      </c>
      <c r="AO279" s="46" t="str">
        <f t="shared" si="91"/>
        <v>Personalkost</v>
      </c>
      <c r="AP279" s="46" t="str">
        <f t="shared" si="92"/>
        <v>Kostnad</v>
      </c>
      <c r="AQ279" s="46">
        <f t="shared" si="93"/>
        <v>8</v>
      </c>
      <c r="AR279" s="46">
        <f t="shared" si="94"/>
        <v>46465.94</v>
      </c>
      <c r="AS279" s="48">
        <f t="shared" si="95"/>
        <v>0.98214579956618031</v>
      </c>
      <c r="AT279" s="46">
        <f t="shared" si="99"/>
        <v>45636.327793894161</v>
      </c>
      <c r="AU279" s="46">
        <f t="shared" si="96"/>
        <v>2803</v>
      </c>
      <c r="AV279" s="46">
        <f t="shared" si="97"/>
        <v>1698.7</v>
      </c>
      <c r="AW279" s="46">
        <f t="shared" si="100"/>
        <v>1</v>
      </c>
      <c r="AX279" s="47">
        <f t="shared" si="98"/>
        <v>-46465.94</v>
      </c>
      <c r="AY279" s="47">
        <f t="shared" si="101"/>
        <v>-45636.327793894161</v>
      </c>
    </row>
    <row r="280" spans="23:51" x14ac:dyDescent="0.35">
      <c r="W280" s="11"/>
      <c r="X280" s="11"/>
      <c r="Y280" s="11"/>
      <c r="Z280" s="64"/>
      <c r="AA280" s="11"/>
      <c r="AB280" s="57" t="str">
        <f t="shared" si="83"/>
        <v/>
      </c>
      <c r="AC280" s="57" t="str">
        <f t="shared" si="84"/>
        <v/>
      </c>
      <c r="AD280" s="57" t="str">
        <f t="shared" si="85"/>
        <v/>
      </c>
      <c r="AE280" s="60" t="str">
        <f t="shared" si="86"/>
        <v/>
      </c>
      <c r="AF280" s="61" t="str">
        <f t="shared" si="87"/>
        <v/>
      </c>
      <c r="AG280" s="48">
        <f t="shared" si="88"/>
        <v>1</v>
      </c>
      <c r="AI280" s="11">
        <v>2023</v>
      </c>
      <c r="AJ280" s="11">
        <v>2</v>
      </c>
      <c r="AK280" s="11">
        <v>5020</v>
      </c>
      <c r="AL280" s="63">
        <v>44674.3</v>
      </c>
      <c r="AM280" s="46" t="str">
        <f t="shared" si="89"/>
        <v>Hellidagstillegg</v>
      </c>
      <c r="AN280" s="46" t="str">
        <f t="shared" si="90"/>
        <v>Lønn</v>
      </c>
      <c r="AO280" s="46" t="str">
        <f t="shared" si="91"/>
        <v>Personalkost</v>
      </c>
      <c r="AP280" s="46" t="str">
        <f t="shared" si="92"/>
        <v>Kostnad</v>
      </c>
      <c r="AQ280" s="46">
        <f t="shared" si="93"/>
        <v>8</v>
      </c>
      <c r="AR280" s="46">
        <f t="shared" si="94"/>
        <v>44674.3</v>
      </c>
      <c r="AS280" s="48">
        <f t="shared" si="95"/>
        <v>0.98214579956618031</v>
      </c>
      <c r="AT280" s="46">
        <f t="shared" si="99"/>
        <v>43876.676093559414</v>
      </c>
      <c r="AU280" s="46">
        <f t="shared" si="96"/>
        <v>2750</v>
      </c>
      <c r="AV280" s="46">
        <f t="shared" si="97"/>
        <v>1620.817</v>
      </c>
      <c r="AW280" s="46">
        <f t="shared" si="100"/>
        <v>1</v>
      </c>
      <c r="AX280" s="47">
        <f t="shared" si="98"/>
        <v>-44674.3</v>
      </c>
      <c r="AY280" s="47">
        <f t="shared" si="101"/>
        <v>-43876.676093559414</v>
      </c>
    </row>
    <row r="281" spans="23:51" x14ac:dyDescent="0.35">
      <c r="W281" s="11"/>
      <c r="X281" s="11"/>
      <c r="Y281" s="11"/>
      <c r="Z281" s="64"/>
      <c r="AA281" s="11"/>
      <c r="AB281" s="57" t="str">
        <f t="shared" si="83"/>
        <v/>
      </c>
      <c r="AC281" s="57" t="str">
        <f t="shared" si="84"/>
        <v/>
      </c>
      <c r="AD281" s="57" t="str">
        <f t="shared" si="85"/>
        <v/>
      </c>
      <c r="AE281" s="60" t="str">
        <f t="shared" si="86"/>
        <v/>
      </c>
      <c r="AF281" s="61" t="str">
        <f t="shared" si="87"/>
        <v/>
      </c>
      <c r="AG281" s="48">
        <f t="shared" si="88"/>
        <v>1</v>
      </c>
      <c r="AI281" s="11">
        <v>2023</v>
      </c>
      <c r="AJ281" s="11">
        <v>3</v>
      </c>
      <c r="AK281" s="11">
        <v>5020</v>
      </c>
      <c r="AL281" s="63">
        <v>48857.55</v>
      </c>
      <c r="AM281" s="46" t="str">
        <f t="shared" si="89"/>
        <v>Hellidagstillegg</v>
      </c>
      <c r="AN281" s="46" t="str">
        <f t="shared" si="90"/>
        <v>Lønn</v>
      </c>
      <c r="AO281" s="46" t="str">
        <f t="shared" si="91"/>
        <v>Personalkost</v>
      </c>
      <c r="AP281" s="46" t="str">
        <f t="shared" si="92"/>
        <v>Kostnad</v>
      </c>
      <c r="AQ281" s="46">
        <f t="shared" si="93"/>
        <v>8</v>
      </c>
      <c r="AR281" s="46">
        <f t="shared" si="94"/>
        <v>48857.55</v>
      </c>
      <c r="AS281" s="48">
        <f t="shared" si="95"/>
        <v>0.98214579956618031</v>
      </c>
      <c r="AT281" s="46">
        <f t="shared" si="99"/>
        <v>47985.237509594634</v>
      </c>
      <c r="AU281" s="46">
        <f t="shared" si="96"/>
        <v>3043</v>
      </c>
      <c r="AV281" s="46">
        <f t="shared" si="97"/>
        <v>1839.2840000000001</v>
      </c>
      <c r="AW281" s="46">
        <f t="shared" si="100"/>
        <v>1</v>
      </c>
      <c r="AX281" s="47">
        <f t="shared" si="98"/>
        <v>-48857.55</v>
      </c>
      <c r="AY281" s="47">
        <f t="shared" si="101"/>
        <v>-47985.237509594634</v>
      </c>
    </row>
    <row r="282" spans="23:51" x14ac:dyDescent="0.35">
      <c r="W282" s="11"/>
      <c r="X282" s="11"/>
      <c r="Y282" s="11"/>
      <c r="Z282" s="64"/>
      <c r="AA282" s="11"/>
      <c r="AB282" s="57" t="str">
        <f t="shared" si="83"/>
        <v/>
      </c>
      <c r="AC282" s="57" t="str">
        <f t="shared" si="84"/>
        <v/>
      </c>
      <c r="AD282" s="57" t="str">
        <f t="shared" si="85"/>
        <v/>
      </c>
      <c r="AE282" s="60" t="str">
        <f t="shared" si="86"/>
        <v/>
      </c>
      <c r="AF282" s="61" t="str">
        <f t="shared" si="87"/>
        <v/>
      </c>
      <c r="AG282" s="48">
        <f t="shared" si="88"/>
        <v>1</v>
      </c>
      <c r="AI282" s="11">
        <v>2023</v>
      </c>
      <c r="AJ282" s="11">
        <v>4</v>
      </c>
      <c r="AK282" s="11">
        <v>5020</v>
      </c>
      <c r="AL282" s="63">
        <v>58776.3</v>
      </c>
      <c r="AM282" s="46" t="str">
        <f t="shared" si="89"/>
        <v>Hellidagstillegg</v>
      </c>
      <c r="AN282" s="46" t="str">
        <f t="shared" si="90"/>
        <v>Lønn</v>
      </c>
      <c r="AO282" s="46" t="str">
        <f t="shared" si="91"/>
        <v>Personalkost</v>
      </c>
      <c r="AP282" s="46" t="str">
        <f t="shared" si="92"/>
        <v>Kostnad</v>
      </c>
      <c r="AQ282" s="46">
        <f t="shared" si="93"/>
        <v>8</v>
      </c>
      <c r="AR282" s="46">
        <f t="shared" si="94"/>
        <v>58776.3</v>
      </c>
      <c r="AS282" s="48">
        <f t="shared" si="95"/>
        <v>0.98214579956618031</v>
      </c>
      <c r="AT282" s="46">
        <f t="shared" si="99"/>
        <v>57726.896159041687</v>
      </c>
      <c r="AU282" s="46">
        <f t="shared" si="96"/>
        <v>2916</v>
      </c>
      <c r="AV282" s="46">
        <f t="shared" si="97"/>
        <v>1763.2</v>
      </c>
      <c r="AW282" s="46">
        <f t="shared" si="100"/>
        <v>1</v>
      </c>
      <c r="AX282" s="47">
        <f t="shared" si="98"/>
        <v>-58776.3</v>
      </c>
      <c r="AY282" s="47">
        <f t="shared" si="101"/>
        <v>-57726.896159041687</v>
      </c>
    </row>
    <row r="283" spans="23:51" x14ac:dyDescent="0.35">
      <c r="W283" s="11"/>
      <c r="X283" s="11"/>
      <c r="Y283" s="11"/>
      <c r="Z283" s="64"/>
      <c r="AA283" s="11"/>
      <c r="AB283" s="57" t="str">
        <f t="shared" si="83"/>
        <v/>
      </c>
      <c r="AC283" s="57" t="str">
        <f t="shared" si="84"/>
        <v/>
      </c>
      <c r="AD283" s="57" t="str">
        <f t="shared" si="85"/>
        <v/>
      </c>
      <c r="AE283" s="60" t="str">
        <f t="shared" si="86"/>
        <v/>
      </c>
      <c r="AF283" s="61" t="str">
        <f t="shared" si="87"/>
        <v/>
      </c>
      <c r="AG283" s="48">
        <f t="shared" si="88"/>
        <v>1</v>
      </c>
      <c r="AI283" s="11">
        <v>2023</v>
      </c>
      <c r="AJ283" s="11">
        <v>5</v>
      </c>
      <c r="AK283" s="11">
        <v>5020</v>
      </c>
      <c r="AL283" s="63">
        <v>61343.1</v>
      </c>
      <c r="AM283" s="46" t="str">
        <f t="shared" si="89"/>
        <v>Hellidagstillegg</v>
      </c>
      <c r="AN283" s="46" t="str">
        <f t="shared" si="90"/>
        <v>Lønn</v>
      </c>
      <c r="AO283" s="46" t="str">
        <f t="shared" si="91"/>
        <v>Personalkost</v>
      </c>
      <c r="AP283" s="46" t="str">
        <f t="shared" si="92"/>
        <v>Kostnad</v>
      </c>
      <c r="AQ283" s="46">
        <f t="shared" si="93"/>
        <v>8</v>
      </c>
      <c r="AR283" s="46">
        <f t="shared" si="94"/>
        <v>61343.1</v>
      </c>
      <c r="AS283" s="48">
        <f t="shared" si="95"/>
        <v>0.98214579956618031</v>
      </c>
      <c r="AT283" s="46">
        <f t="shared" si="99"/>
        <v>60247.867997368157</v>
      </c>
      <c r="AU283" s="46">
        <f t="shared" si="96"/>
        <v>3578</v>
      </c>
      <c r="AV283" s="46">
        <f t="shared" si="97"/>
        <v>1816.85</v>
      </c>
      <c r="AW283" s="46">
        <f t="shared" si="100"/>
        <v>1</v>
      </c>
      <c r="AX283" s="47">
        <f t="shared" si="98"/>
        <v>-61343.1</v>
      </c>
      <c r="AY283" s="47">
        <f t="shared" si="101"/>
        <v>-60247.867997368157</v>
      </c>
    </row>
    <row r="284" spans="23:51" x14ac:dyDescent="0.35">
      <c r="W284" s="11"/>
      <c r="X284" s="11"/>
      <c r="Y284" s="11"/>
      <c r="Z284" s="64"/>
      <c r="AA284" s="11"/>
      <c r="AB284" s="57" t="str">
        <f t="shared" si="83"/>
        <v/>
      </c>
      <c r="AC284" s="57" t="str">
        <f t="shared" si="84"/>
        <v/>
      </c>
      <c r="AD284" s="57" t="str">
        <f t="shared" si="85"/>
        <v/>
      </c>
      <c r="AE284" s="60" t="str">
        <f t="shared" si="86"/>
        <v/>
      </c>
      <c r="AF284" s="61" t="str">
        <f t="shared" si="87"/>
        <v/>
      </c>
      <c r="AG284" s="48">
        <f t="shared" si="88"/>
        <v>1</v>
      </c>
      <c r="AI284" s="11">
        <v>2023</v>
      </c>
      <c r="AJ284" s="11">
        <v>6</v>
      </c>
      <c r="AK284" s="11">
        <v>5020</v>
      </c>
      <c r="AL284" s="63">
        <v>52753.45</v>
      </c>
      <c r="AM284" s="46" t="str">
        <f t="shared" si="89"/>
        <v>Hellidagstillegg</v>
      </c>
      <c r="AN284" s="46" t="str">
        <f t="shared" si="90"/>
        <v>Lønn</v>
      </c>
      <c r="AO284" s="46" t="str">
        <f t="shared" si="91"/>
        <v>Personalkost</v>
      </c>
      <c r="AP284" s="46" t="str">
        <f t="shared" si="92"/>
        <v>Kostnad</v>
      </c>
      <c r="AQ284" s="46">
        <f t="shared" si="93"/>
        <v>8</v>
      </c>
      <c r="AR284" s="46">
        <f t="shared" si="94"/>
        <v>52753.45</v>
      </c>
      <c r="AS284" s="48">
        <f t="shared" si="95"/>
        <v>0.98214579956618031</v>
      </c>
      <c r="AT284" s="46">
        <f t="shared" si="99"/>
        <v>51811.579330124514</v>
      </c>
      <c r="AU284" s="46">
        <f t="shared" si="96"/>
        <v>3708</v>
      </c>
      <c r="AV284" s="46">
        <f t="shared" si="97"/>
        <v>1858.8330000000001</v>
      </c>
      <c r="AW284" s="46">
        <f t="shared" si="100"/>
        <v>1</v>
      </c>
      <c r="AX284" s="47">
        <f t="shared" si="98"/>
        <v>-52753.45</v>
      </c>
      <c r="AY284" s="47">
        <f t="shared" si="101"/>
        <v>-51811.579330124514</v>
      </c>
    </row>
    <row r="285" spans="23:51" x14ac:dyDescent="0.35">
      <c r="W285" s="11"/>
      <c r="X285" s="11"/>
      <c r="Y285" s="11"/>
      <c r="Z285" s="64"/>
      <c r="AA285" s="11"/>
      <c r="AB285" s="57" t="str">
        <f t="shared" si="83"/>
        <v/>
      </c>
      <c r="AC285" s="57" t="str">
        <f t="shared" si="84"/>
        <v/>
      </c>
      <c r="AD285" s="57" t="str">
        <f t="shared" si="85"/>
        <v/>
      </c>
      <c r="AE285" s="60" t="str">
        <f t="shared" si="86"/>
        <v/>
      </c>
      <c r="AF285" s="61" t="str">
        <f t="shared" si="87"/>
        <v/>
      </c>
      <c r="AG285" s="48">
        <f t="shared" si="88"/>
        <v>1</v>
      </c>
      <c r="AI285" s="11">
        <v>2023</v>
      </c>
      <c r="AJ285" s="11">
        <v>7</v>
      </c>
      <c r="AK285" s="11">
        <v>5020</v>
      </c>
      <c r="AL285" s="63">
        <v>51336.93</v>
      </c>
      <c r="AM285" s="46" t="str">
        <f t="shared" si="89"/>
        <v>Hellidagstillegg</v>
      </c>
      <c r="AN285" s="46" t="str">
        <f t="shared" si="90"/>
        <v>Lønn</v>
      </c>
      <c r="AO285" s="46" t="str">
        <f t="shared" si="91"/>
        <v>Personalkost</v>
      </c>
      <c r="AP285" s="46" t="str">
        <f t="shared" si="92"/>
        <v>Kostnad</v>
      </c>
      <c r="AQ285" s="46">
        <f t="shared" si="93"/>
        <v>8</v>
      </c>
      <c r="AR285" s="46">
        <f t="shared" si="94"/>
        <v>51336.93</v>
      </c>
      <c r="AS285" s="48">
        <f t="shared" si="95"/>
        <v>0.98214579956618031</v>
      </c>
      <c r="AT285" s="46">
        <f t="shared" si="99"/>
        <v>50420.350162123032</v>
      </c>
      <c r="AU285" s="46">
        <f t="shared" si="96"/>
        <v>3431</v>
      </c>
      <c r="AV285" s="46">
        <f t="shared" si="97"/>
        <v>1813.0340000000001</v>
      </c>
      <c r="AW285" s="46">
        <f t="shared" si="100"/>
        <v>1</v>
      </c>
      <c r="AX285" s="47">
        <f t="shared" si="98"/>
        <v>-51336.93</v>
      </c>
      <c r="AY285" s="47">
        <f t="shared" si="101"/>
        <v>-50420.350162123032</v>
      </c>
    </row>
    <row r="286" spans="23:51" x14ac:dyDescent="0.35">
      <c r="W286" s="11"/>
      <c r="X286" s="11"/>
      <c r="Y286" s="11"/>
      <c r="Z286" s="64"/>
      <c r="AA286" s="11"/>
      <c r="AB286" s="57" t="str">
        <f t="shared" si="83"/>
        <v/>
      </c>
      <c r="AC286" s="57" t="str">
        <f t="shared" si="84"/>
        <v/>
      </c>
      <c r="AD286" s="57" t="str">
        <f t="shared" si="85"/>
        <v/>
      </c>
      <c r="AE286" s="60" t="str">
        <f t="shared" si="86"/>
        <v/>
      </c>
      <c r="AF286" s="61" t="str">
        <f t="shared" si="87"/>
        <v/>
      </c>
      <c r="AG286" s="48">
        <f t="shared" si="88"/>
        <v>1</v>
      </c>
      <c r="AI286" s="11">
        <v>2023</v>
      </c>
      <c r="AJ286" s="11">
        <v>8</v>
      </c>
      <c r="AK286" s="11">
        <v>5020</v>
      </c>
      <c r="AL286" s="63">
        <v>50408.36</v>
      </c>
      <c r="AM286" s="46" t="str">
        <f t="shared" si="89"/>
        <v>Hellidagstillegg</v>
      </c>
      <c r="AN286" s="46" t="str">
        <f t="shared" si="90"/>
        <v>Lønn</v>
      </c>
      <c r="AO286" s="46" t="str">
        <f t="shared" si="91"/>
        <v>Personalkost</v>
      </c>
      <c r="AP286" s="46" t="str">
        <f t="shared" si="92"/>
        <v>Kostnad</v>
      </c>
      <c r="AQ286" s="46">
        <f t="shared" si="93"/>
        <v>8</v>
      </c>
      <c r="AR286" s="46">
        <f t="shared" si="94"/>
        <v>50408.36</v>
      </c>
      <c r="AS286" s="48">
        <f t="shared" si="95"/>
        <v>0.98214579956618031</v>
      </c>
      <c r="AT286" s="46">
        <f t="shared" si="99"/>
        <v>49508.359037019858</v>
      </c>
      <c r="AU286" s="46">
        <f t="shared" si="96"/>
        <v>4323</v>
      </c>
      <c r="AV286" s="46">
        <f t="shared" si="97"/>
        <v>1943.6659999999999</v>
      </c>
      <c r="AW286" s="46">
        <f t="shared" si="100"/>
        <v>1</v>
      </c>
      <c r="AX286" s="47">
        <f t="shared" si="98"/>
        <v>-50408.36</v>
      </c>
      <c r="AY286" s="47">
        <f t="shared" si="101"/>
        <v>-49508.359037019858</v>
      </c>
    </row>
    <row r="287" spans="23:51" x14ac:dyDescent="0.35">
      <c r="W287" s="11"/>
      <c r="X287" s="11"/>
      <c r="Y287" s="11"/>
      <c r="Z287" s="64"/>
      <c r="AA287" s="11"/>
      <c r="AB287" s="57" t="str">
        <f t="shared" si="83"/>
        <v/>
      </c>
      <c r="AC287" s="57" t="str">
        <f t="shared" si="84"/>
        <v/>
      </c>
      <c r="AD287" s="57" t="str">
        <f t="shared" si="85"/>
        <v/>
      </c>
      <c r="AE287" s="60" t="str">
        <f t="shared" si="86"/>
        <v/>
      </c>
      <c r="AF287" s="61" t="str">
        <f t="shared" si="87"/>
        <v/>
      </c>
      <c r="AG287" s="48">
        <f t="shared" si="88"/>
        <v>1</v>
      </c>
      <c r="AI287" s="11">
        <v>2023</v>
      </c>
      <c r="AJ287" s="11">
        <v>9</v>
      </c>
      <c r="AK287" s="11">
        <v>5020</v>
      </c>
      <c r="AL287" s="63">
        <v>48612.42</v>
      </c>
      <c r="AM287" s="46" t="str">
        <f t="shared" si="89"/>
        <v>Hellidagstillegg</v>
      </c>
      <c r="AN287" s="46" t="str">
        <f t="shared" si="90"/>
        <v>Lønn</v>
      </c>
      <c r="AO287" s="46" t="str">
        <f t="shared" si="91"/>
        <v>Personalkost</v>
      </c>
      <c r="AP287" s="46" t="str">
        <f t="shared" si="92"/>
        <v>Kostnad</v>
      </c>
      <c r="AQ287" s="46">
        <f t="shared" si="93"/>
        <v>8</v>
      </c>
      <c r="AR287" s="46">
        <f t="shared" si="94"/>
        <v>48612.42</v>
      </c>
      <c r="AS287" s="48">
        <f t="shared" si="95"/>
        <v>0.98214579956618031</v>
      </c>
      <c r="AT287" s="46">
        <f t="shared" si="99"/>
        <v>47744.484109746976</v>
      </c>
      <c r="AU287" s="46">
        <f t="shared" si="96"/>
        <v>3531</v>
      </c>
      <c r="AV287" s="46">
        <f t="shared" si="97"/>
        <v>1846.634</v>
      </c>
      <c r="AW287" s="46">
        <f t="shared" si="100"/>
        <v>1</v>
      </c>
      <c r="AX287" s="47">
        <f t="shared" si="98"/>
        <v>-48612.42</v>
      </c>
      <c r="AY287" s="47">
        <f t="shared" si="101"/>
        <v>-47744.484109746976</v>
      </c>
    </row>
    <row r="288" spans="23:51" x14ac:dyDescent="0.35">
      <c r="W288" s="11"/>
      <c r="X288" s="11"/>
      <c r="Y288" s="11"/>
      <c r="Z288" s="64"/>
      <c r="AA288" s="11"/>
      <c r="AB288" s="57" t="str">
        <f t="shared" si="83"/>
        <v/>
      </c>
      <c r="AC288" s="57" t="str">
        <f t="shared" si="84"/>
        <v/>
      </c>
      <c r="AD288" s="57" t="str">
        <f t="shared" si="85"/>
        <v/>
      </c>
      <c r="AE288" s="60" t="str">
        <f t="shared" si="86"/>
        <v/>
      </c>
      <c r="AF288" s="61" t="str">
        <f t="shared" si="87"/>
        <v/>
      </c>
      <c r="AG288" s="48">
        <f t="shared" si="88"/>
        <v>1</v>
      </c>
      <c r="AI288" s="11">
        <v>2023</v>
      </c>
      <c r="AJ288" s="11">
        <v>10</v>
      </c>
      <c r="AK288" s="11">
        <v>5020</v>
      </c>
      <c r="AL288" s="63">
        <v>0</v>
      </c>
      <c r="AM288" s="46" t="str">
        <f t="shared" si="89"/>
        <v>Hellidagstillegg</v>
      </c>
      <c r="AN288" s="46" t="str">
        <f t="shared" si="90"/>
        <v>Lønn</v>
      </c>
      <c r="AO288" s="46" t="str">
        <f t="shared" si="91"/>
        <v>Personalkost</v>
      </c>
      <c r="AP288" s="46" t="str">
        <f t="shared" si="92"/>
        <v>Kostnad</v>
      </c>
      <c r="AQ288" s="46">
        <f t="shared" si="93"/>
        <v>8</v>
      </c>
      <c r="AR288" s="46">
        <f t="shared" si="94"/>
        <v>0</v>
      </c>
      <c r="AS288" s="48">
        <f t="shared" si="95"/>
        <v>0.98214579956618031</v>
      </c>
      <c r="AT288" s="46">
        <f t="shared" si="99"/>
        <v>0</v>
      </c>
      <c r="AU288" s="46">
        <f t="shared" si="96"/>
        <v>3338</v>
      </c>
      <c r="AV288" s="46">
        <f t="shared" si="97"/>
        <v>1851.3</v>
      </c>
      <c r="AW288" s="46">
        <f t="shared" si="100"/>
        <v>1</v>
      </c>
      <c r="AX288" s="47">
        <f t="shared" si="98"/>
        <v>0</v>
      </c>
      <c r="AY288" s="47">
        <f t="shared" si="101"/>
        <v>0</v>
      </c>
    </row>
    <row r="289" spans="23:51" x14ac:dyDescent="0.35">
      <c r="W289" s="11"/>
      <c r="X289" s="11"/>
      <c r="Y289" s="11"/>
      <c r="Z289" s="64"/>
      <c r="AA289" s="11"/>
      <c r="AB289" s="57" t="str">
        <f t="shared" si="83"/>
        <v/>
      </c>
      <c r="AC289" s="57" t="str">
        <f t="shared" si="84"/>
        <v/>
      </c>
      <c r="AD289" s="57" t="str">
        <f t="shared" si="85"/>
        <v/>
      </c>
      <c r="AE289" s="60" t="str">
        <f t="shared" si="86"/>
        <v/>
      </c>
      <c r="AF289" s="61" t="str">
        <f t="shared" si="87"/>
        <v/>
      </c>
      <c r="AG289" s="48">
        <f t="shared" si="88"/>
        <v>1</v>
      </c>
      <c r="AI289" s="11">
        <v>2023</v>
      </c>
      <c r="AJ289" s="11">
        <v>11</v>
      </c>
      <c r="AK289" s="11">
        <v>5020</v>
      </c>
      <c r="AL289" s="63">
        <v>98424.59</v>
      </c>
      <c r="AM289" s="46" t="str">
        <f t="shared" si="89"/>
        <v>Hellidagstillegg</v>
      </c>
      <c r="AN289" s="46" t="str">
        <f t="shared" si="90"/>
        <v>Lønn</v>
      </c>
      <c r="AO289" s="46" t="str">
        <f t="shared" si="91"/>
        <v>Personalkost</v>
      </c>
      <c r="AP289" s="46" t="str">
        <f t="shared" si="92"/>
        <v>Kostnad</v>
      </c>
      <c r="AQ289" s="46">
        <f t="shared" si="93"/>
        <v>8</v>
      </c>
      <c r="AR289" s="46">
        <f t="shared" si="94"/>
        <v>98424.59</v>
      </c>
      <c r="AS289" s="48">
        <f t="shared" si="95"/>
        <v>0.98214579956618031</v>
      </c>
      <c r="AT289" s="46">
        <f t="shared" si="99"/>
        <v>96667.297642523466</v>
      </c>
      <c r="AU289" s="46">
        <f t="shared" si="96"/>
        <v>3267</v>
      </c>
      <c r="AV289" s="46">
        <f t="shared" si="97"/>
        <v>1752.55</v>
      </c>
      <c r="AW289" s="46">
        <f t="shared" si="100"/>
        <v>1</v>
      </c>
      <c r="AX289" s="47">
        <f t="shared" si="98"/>
        <v>-98424.59</v>
      </c>
      <c r="AY289" s="47">
        <f t="shared" si="101"/>
        <v>-96667.297642523466</v>
      </c>
    </row>
    <row r="290" spans="23:51" x14ac:dyDescent="0.35">
      <c r="W290" s="11"/>
      <c r="X290" s="11"/>
      <c r="Y290" s="11"/>
      <c r="Z290" s="64"/>
      <c r="AA290" s="11"/>
      <c r="AB290" s="57" t="str">
        <f t="shared" si="83"/>
        <v/>
      </c>
      <c r="AC290" s="57" t="str">
        <f t="shared" si="84"/>
        <v/>
      </c>
      <c r="AD290" s="57" t="str">
        <f t="shared" si="85"/>
        <v/>
      </c>
      <c r="AE290" s="60" t="str">
        <f t="shared" si="86"/>
        <v/>
      </c>
      <c r="AF290" s="61" t="str">
        <f t="shared" si="87"/>
        <v/>
      </c>
      <c r="AG290" s="48">
        <f t="shared" si="88"/>
        <v>1</v>
      </c>
      <c r="AI290" s="11">
        <v>2023</v>
      </c>
      <c r="AJ290" s="11">
        <v>12</v>
      </c>
      <c r="AK290" s="11">
        <v>5020</v>
      </c>
      <c r="AL290" s="63">
        <v>37224.26</v>
      </c>
      <c r="AM290" s="46" t="str">
        <f t="shared" si="89"/>
        <v>Hellidagstillegg</v>
      </c>
      <c r="AN290" s="46" t="str">
        <f t="shared" si="90"/>
        <v>Lønn</v>
      </c>
      <c r="AO290" s="46" t="str">
        <f t="shared" si="91"/>
        <v>Personalkost</v>
      </c>
      <c r="AP290" s="46" t="str">
        <f t="shared" si="92"/>
        <v>Kostnad</v>
      </c>
      <c r="AQ290" s="46">
        <f t="shared" si="93"/>
        <v>8</v>
      </c>
      <c r="AR290" s="46">
        <f t="shared" si="94"/>
        <v>37224.26</v>
      </c>
      <c r="AS290" s="48">
        <f t="shared" si="95"/>
        <v>0.98214579956618031</v>
      </c>
      <c r="AT290" s="46">
        <f t="shared" si="99"/>
        <v>36559.650600959387</v>
      </c>
      <c r="AU290" s="46">
        <f t="shared" si="96"/>
        <v>2003</v>
      </c>
      <c r="AV290" s="46">
        <f t="shared" si="97"/>
        <v>1365.15</v>
      </c>
      <c r="AW290" s="46">
        <f t="shared" si="100"/>
        <v>1</v>
      </c>
      <c r="AX290" s="47">
        <f t="shared" si="98"/>
        <v>-37224.26</v>
      </c>
      <c r="AY290" s="47">
        <f t="shared" si="101"/>
        <v>-36559.650600959387</v>
      </c>
    </row>
    <row r="291" spans="23:51" x14ac:dyDescent="0.35">
      <c r="W291" s="11"/>
      <c r="X291" s="11"/>
      <c r="Y291" s="11"/>
      <c r="Z291" s="64"/>
      <c r="AA291" s="11"/>
      <c r="AB291" s="57" t="str">
        <f t="shared" si="83"/>
        <v/>
      </c>
      <c r="AC291" s="57" t="str">
        <f t="shared" si="84"/>
        <v/>
      </c>
      <c r="AD291" s="57" t="str">
        <f t="shared" si="85"/>
        <v/>
      </c>
      <c r="AE291" s="60" t="str">
        <f t="shared" si="86"/>
        <v/>
      </c>
      <c r="AF291" s="61" t="str">
        <f t="shared" si="87"/>
        <v/>
      </c>
      <c r="AG291" s="48">
        <f t="shared" si="88"/>
        <v>1</v>
      </c>
      <c r="AI291" s="11">
        <v>2023</v>
      </c>
      <c r="AJ291" s="11">
        <v>1</v>
      </c>
      <c r="AK291" s="11">
        <v>5030</v>
      </c>
      <c r="AL291" s="63">
        <v>17860</v>
      </c>
      <c r="AM291" s="46" t="str">
        <f t="shared" si="89"/>
        <v>Sykepenger</v>
      </c>
      <c r="AN291" s="46" t="str">
        <f t="shared" si="90"/>
        <v>Lønn</v>
      </c>
      <c r="AO291" s="46" t="str">
        <f t="shared" si="91"/>
        <v>Personalkost</v>
      </c>
      <c r="AP291" s="46" t="str">
        <f t="shared" si="92"/>
        <v>Kostnad</v>
      </c>
      <c r="AQ291" s="46">
        <f t="shared" si="93"/>
        <v>8</v>
      </c>
      <c r="AR291" s="46">
        <f t="shared" si="94"/>
        <v>17860</v>
      </c>
      <c r="AS291" s="48">
        <f t="shared" si="95"/>
        <v>0.98214579956618031</v>
      </c>
      <c r="AT291" s="46">
        <f t="shared" si="99"/>
        <v>17541.123980251981</v>
      </c>
      <c r="AU291" s="46">
        <f t="shared" si="96"/>
        <v>2803</v>
      </c>
      <c r="AV291" s="46">
        <f t="shared" si="97"/>
        <v>1698.7</v>
      </c>
      <c r="AW291" s="46">
        <f t="shared" si="100"/>
        <v>1</v>
      </c>
      <c r="AX291" s="47">
        <f t="shared" si="98"/>
        <v>-17860</v>
      </c>
      <c r="AY291" s="47">
        <f t="shared" si="101"/>
        <v>-17541.123980251981</v>
      </c>
    </row>
    <row r="292" spans="23:51" x14ac:dyDescent="0.35">
      <c r="W292" s="11"/>
      <c r="X292" s="11"/>
      <c r="Y292" s="11"/>
      <c r="Z292" s="64"/>
      <c r="AA292" s="11"/>
      <c r="AB292" s="57" t="str">
        <f t="shared" si="83"/>
        <v/>
      </c>
      <c r="AC292" s="57" t="str">
        <f t="shared" si="84"/>
        <v/>
      </c>
      <c r="AD292" s="57" t="str">
        <f t="shared" si="85"/>
        <v/>
      </c>
      <c r="AE292" s="60" t="str">
        <f t="shared" si="86"/>
        <v/>
      </c>
      <c r="AF292" s="61" t="str">
        <f t="shared" si="87"/>
        <v/>
      </c>
      <c r="AG292" s="48">
        <f t="shared" si="88"/>
        <v>1</v>
      </c>
      <c r="AI292" s="11">
        <v>2023</v>
      </c>
      <c r="AJ292" s="11">
        <v>2</v>
      </c>
      <c r="AK292" s="11">
        <v>5030</v>
      </c>
      <c r="AL292" s="63">
        <v>4680</v>
      </c>
      <c r="AM292" s="46" t="str">
        <f t="shared" si="89"/>
        <v>Sykepenger</v>
      </c>
      <c r="AN292" s="46" t="str">
        <f t="shared" si="90"/>
        <v>Lønn</v>
      </c>
      <c r="AO292" s="46" t="str">
        <f t="shared" si="91"/>
        <v>Personalkost</v>
      </c>
      <c r="AP292" s="46" t="str">
        <f t="shared" si="92"/>
        <v>Kostnad</v>
      </c>
      <c r="AQ292" s="46">
        <f t="shared" si="93"/>
        <v>8</v>
      </c>
      <c r="AR292" s="46">
        <f t="shared" si="94"/>
        <v>4680</v>
      </c>
      <c r="AS292" s="48">
        <f t="shared" si="95"/>
        <v>0.98214579956618031</v>
      </c>
      <c r="AT292" s="46">
        <f t="shared" si="99"/>
        <v>4596.4423419697241</v>
      </c>
      <c r="AU292" s="46">
        <f t="shared" si="96"/>
        <v>2750</v>
      </c>
      <c r="AV292" s="46">
        <f t="shared" si="97"/>
        <v>1620.817</v>
      </c>
      <c r="AW292" s="46">
        <f t="shared" si="100"/>
        <v>1</v>
      </c>
      <c r="AX292" s="47">
        <f t="shared" si="98"/>
        <v>-4680</v>
      </c>
      <c r="AY292" s="47">
        <f t="shared" si="101"/>
        <v>-4596.4423419697241</v>
      </c>
    </row>
    <row r="293" spans="23:51" x14ac:dyDescent="0.35">
      <c r="W293" s="11"/>
      <c r="X293" s="11"/>
      <c r="Y293" s="11"/>
      <c r="Z293" s="64"/>
      <c r="AA293" s="11"/>
      <c r="AB293" s="57" t="str">
        <f t="shared" si="83"/>
        <v/>
      </c>
      <c r="AC293" s="57" t="str">
        <f t="shared" si="84"/>
        <v/>
      </c>
      <c r="AD293" s="57" t="str">
        <f t="shared" si="85"/>
        <v/>
      </c>
      <c r="AE293" s="60" t="str">
        <f t="shared" si="86"/>
        <v/>
      </c>
      <c r="AF293" s="61" t="str">
        <f t="shared" si="87"/>
        <v/>
      </c>
      <c r="AG293" s="48">
        <f t="shared" si="88"/>
        <v>1</v>
      </c>
      <c r="AI293" s="11">
        <v>2023</v>
      </c>
      <c r="AJ293" s="11">
        <v>3</v>
      </c>
      <c r="AK293" s="11">
        <v>5030</v>
      </c>
      <c r="AL293" s="63">
        <v>9359.5</v>
      </c>
      <c r="AM293" s="46" t="str">
        <f t="shared" si="89"/>
        <v>Sykepenger</v>
      </c>
      <c r="AN293" s="46" t="str">
        <f t="shared" si="90"/>
        <v>Lønn</v>
      </c>
      <c r="AO293" s="46" t="str">
        <f t="shared" si="91"/>
        <v>Personalkost</v>
      </c>
      <c r="AP293" s="46" t="str">
        <f t="shared" si="92"/>
        <v>Kostnad</v>
      </c>
      <c r="AQ293" s="46">
        <f t="shared" si="93"/>
        <v>8</v>
      </c>
      <c r="AR293" s="46">
        <f t="shared" si="94"/>
        <v>9359.5</v>
      </c>
      <c r="AS293" s="48">
        <f t="shared" si="95"/>
        <v>0.98214579956618031</v>
      </c>
      <c r="AT293" s="46">
        <f t="shared" si="99"/>
        <v>9192.3936110396644</v>
      </c>
      <c r="AU293" s="46">
        <f t="shared" si="96"/>
        <v>3043</v>
      </c>
      <c r="AV293" s="46">
        <f t="shared" si="97"/>
        <v>1839.2840000000001</v>
      </c>
      <c r="AW293" s="46">
        <f t="shared" si="100"/>
        <v>1</v>
      </c>
      <c r="AX293" s="47">
        <f t="shared" si="98"/>
        <v>-9359.5</v>
      </c>
      <c r="AY293" s="47">
        <f t="shared" si="101"/>
        <v>-9192.3936110396644</v>
      </c>
    </row>
    <row r="294" spans="23:51" x14ac:dyDescent="0.35">
      <c r="W294" s="11"/>
      <c r="X294" s="11"/>
      <c r="Y294" s="11"/>
      <c r="Z294" s="64"/>
      <c r="AA294" s="11"/>
      <c r="AB294" s="57" t="str">
        <f t="shared" si="83"/>
        <v/>
      </c>
      <c r="AC294" s="57" t="str">
        <f t="shared" si="84"/>
        <v/>
      </c>
      <c r="AD294" s="57" t="str">
        <f t="shared" si="85"/>
        <v/>
      </c>
      <c r="AE294" s="60" t="str">
        <f t="shared" si="86"/>
        <v/>
      </c>
      <c r="AF294" s="61" t="str">
        <f t="shared" si="87"/>
        <v/>
      </c>
      <c r="AG294" s="48">
        <f t="shared" si="88"/>
        <v>1</v>
      </c>
      <c r="AI294" s="11">
        <v>2023</v>
      </c>
      <c r="AJ294" s="11">
        <v>4</v>
      </c>
      <c r="AK294" s="11">
        <v>5030</v>
      </c>
      <c r="AL294" s="63">
        <v>17879.95</v>
      </c>
      <c r="AM294" s="46" t="str">
        <f t="shared" si="89"/>
        <v>Sykepenger</v>
      </c>
      <c r="AN294" s="46" t="str">
        <f t="shared" si="90"/>
        <v>Lønn</v>
      </c>
      <c r="AO294" s="46" t="str">
        <f t="shared" si="91"/>
        <v>Personalkost</v>
      </c>
      <c r="AP294" s="46" t="str">
        <f t="shared" si="92"/>
        <v>Kostnad</v>
      </c>
      <c r="AQ294" s="46">
        <f t="shared" si="93"/>
        <v>8</v>
      </c>
      <c r="AR294" s="46">
        <f t="shared" si="94"/>
        <v>17879.95</v>
      </c>
      <c r="AS294" s="48">
        <f t="shared" si="95"/>
        <v>0.98214579956618031</v>
      </c>
      <c r="AT294" s="46">
        <f t="shared" si="99"/>
        <v>17560.717788953327</v>
      </c>
      <c r="AU294" s="46">
        <f t="shared" si="96"/>
        <v>2916</v>
      </c>
      <c r="AV294" s="46">
        <f t="shared" si="97"/>
        <v>1763.2</v>
      </c>
      <c r="AW294" s="46">
        <f t="shared" si="100"/>
        <v>1</v>
      </c>
      <c r="AX294" s="47">
        <f t="shared" si="98"/>
        <v>-17879.95</v>
      </c>
      <c r="AY294" s="47">
        <f t="shared" si="101"/>
        <v>-17560.717788953327</v>
      </c>
    </row>
    <row r="295" spans="23:51" x14ac:dyDescent="0.35">
      <c r="W295" s="11"/>
      <c r="X295" s="11"/>
      <c r="Y295" s="11"/>
      <c r="Z295" s="64"/>
      <c r="AA295" s="11"/>
      <c r="AB295" s="57" t="str">
        <f t="shared" si="83"/>
        <v/>
      </c>
      <c r="AC295" s="57" t="str">
        <f t="shared" si="84"/>
        <v/>
      </c>
      <c r="AD295" s="57" t="str">
        <f t="shared" si="85"/>
        <v/>
      </c>
      <c r="AE295" s="60" t="str">
        <f t="shared" si="86"/>
        <v/>
      </c>
      <c r="AF295" s="61" t="str">
        <f t="shared" si="87"/>
        <v/>
      </c>
      <c r="AG295" s="48">
        <f t="shared" si="88"/>
        <v>1</v>
      </c>
      <c r="AI295" s="11">
        <v>2023</v>
      </c>
      <c r="AJ295" s="11">
        <v>5</v>
      </c>
      <c r="AK295" s="11">
        <v>5030</v>
      </c>
      <c r="AL295" s="63">
        <v>38657.97</v>
      </c>
      <c r="AM295" s="46" t="str">
        <f t="shared" si="89"/>
        <v>Sykepenger</v>
      </c>
      <c r="AN295" s="46" t="str">
        <f t="shared" si="90"/>
        <v>Lønn</v>
      </c>
      <c r="AO295" s="46" t="str">
        <f t="shared" si="91"/>
        <v>Personalkost</v>
      </c>
      <c r="AP295" s="46" t="str">
        <f t="shared" si="92"/>
        <v>Kostnad</v>
      </c>
      <c r="AQ295" s="46">
        <f t="shared" si="93"/>
        <v>8</v>
      </c>
      <c r="AR295" s="46">
        <f t="shared" si="94"/>
        <v>38657.97</v>
      </c>
      <c r="AS295" s="48">
        <f t="shared" si="95"/>
        <v>0.98214579956618031</v>
      </c>
      <c r="AT295" s="46">
        <f t="shared" si="99"/>
        <v>37967.762855255416</v>
      </c>
      <c r="AU295" s="46">
        <f t="shared" si="96"/>
        <v>3578</v>
      </c>
      <c r="AV295" s="46">
        <f t="shared" si="97"/>
        <v>1816.85</v>
      </c>
      <c r="AW295" s="46">
        <f t="shared" si="100"/>
        <v>1</v>
      </c>
      <c r="AX295" s="47">
        <f t="shared" si="98"/>
        <v>-38657.97</v>
      </c>
      <c r="AY295" s="47">
        <f t="shared" si="101"/>
        <v>-37967.762855255416</v>
      </c>
    </row>
    <row r="296" spans="23:51" x14ac:dyDescent="0.35">
      <c r="W296" s="11"/>
      <c r="X296" s="11"/>
      <c r="Y296" s="11"/>
      <c r="Z296" s="64"/>
      <c r="AA296" s="11"/>
      <c r="AB296" s="57" t="str">
        <f t="shared" si="83"/>
        <v/>
      </c>
      <c r="AC296" s="57" t="str">
        <f t="shared" si="84"/>
        <v/>
      </c>
      <c r="AD296" s="57" t="str">
        <f t="shared" si="85"/>
        <v/>
      </c>
      <c r="AE296" s="60" t="str">
        <f t="shared" si="86"/>
        <v/>
      </c>
      <c r="AF296" s="61" t="str">
        <f t="shared" si="87"/>
        <v/>
      </c>
      <c r="AG296" s="48">
        <f t="shared" si="88"/>
        <v>1</v>
      </c>
      <c r="AI296" s="11">
        <v>2023</v>
      </c>
      <c r="AJ296" s="11">
        <v>6</v>
      </c>
      <c r="AK296" s="11">
        <v>5030</v>
      </c>
      <c r="AL296" s="63">
        <v>5162.3</v>
      </c>
      <c r="AM296" s="46" t="str">
        <f t="shared" si="89"/>
        <v>Sykepenger</v>
      </c>
      <c r="AN296" s="46" t="str">
        <f t="shared" si="90"/>
        <v>Lønn</v>
      </c>
      <c r="AO296" s="46" t="str">
        <f t="shared" si="91"/>
        <v>Personalkost</v>
      </c>
      <c r="AP296" s="46" t="str">
        <f t="shared" si="92"/>
        <v>Kostnad</v>
      </c>
      <c r="AQ296" s="46">
        <f t="shared" si="93"/>
        <v>8</v>
      </c>
      <c r="AR296" s="46">
        <f t="shared" si="94"/>
        <v>5162.3</v>
      </c>
      <c r="AS296" s="48">
        <f t="shared" si="95"/>
        <v>0.98214579956618031</v>
      </c>
      <c r="AT296" s="46">
        <f t="shared" si="99"/>
        <v>5070.1312611004932</v>
      </c>
      <c r="AU296" s="46">
        <f t="shared" si="96"/>
        <v>3708</v>
      </c>
      <c r="AV296" s="46">
        <f t="shared" si="97"/>
        <v>1858.8330000000001</v>
      </c>
      <c r="AW296" s="46">
        <f t="shared" si="100"/>
        <v>1</v>
      </c>
      <c r="AX296" s="47">
        <f t="shared" si="98"/>
        <v>-5162.3</v>
      </c>
      <c r="AY296" s="47">
        <f t="shared" si="101"/>
        <v>-5070.1312611004932</v>
      </c>
    </row>
    <row r="297" spans="23:51" x14ac:dyDescent="0.35">
      <c r="W297" s="11"/>
      <c r="X297" s="11"/>
      <c r="Y297" s="11"/>
      <c r="Z297" s="64"/>
      <c r="AA297" s="11"/>
      <c r="AB297" s="57" t="str">
        <f t="shared" si="83"/>
        <v/>
      </c>
      <c r="AC297" s="57" t="str">
        <f t="shared" si="84"/>
        <v/>
      </c>
      <c r="AD297" s="57" t="str">
        <f t="shared" si="85"/>
        <v/>
      </c>
      <c r="AE297" s="60" t="str">
        <f t="shared" si="86"/>
        <v/>
      </c>
      <c r="AF297" s="61" t="str">
        <f t="shared" si="87"/>
        <v/>
      </c>
      <c r="AG297" s="48">
        <f t="shared" si="88"/>
        <v>1</v>
      </c>
      <c r="AI297" s="11">
        <v>2023</v>
      </c>
      <c r="AJ297" s="11">
        <v>7</v>
      </c>
      <c r="AK297" s="11">
        <v>5030</v>
      </c>
      <c r="AL297" s="63">
        <v>14155</v>
      </c>
      <c r="AM297" s="46" t="str">
        <f t="shared" si="89"/>
        <v>Sykepenger</v>
      </c>
      <c r="AN297" s="46" t="str">
        <f t="shared" si="90"/>
        <v>Lønn</v>
      </c>
      <c r="AO297" s="46" t="str">
        <f t="shared" si="91"/>
        <v>Personalkost</v>
      </c>
      <c r="AP297" s="46" t="str">
        <f t="shared" si="92"/>
        <v>Kostnad</v>
      </c>
      <c r="AQ297" s="46">
        <f t="shared" si="93"/>
        <v>8</v>
      </c>
      <c r="AR297" s="46">
        <f t="shared" si="94"/>
        <v>14155</v>
      </c>
      <c r="AS297" s="48">
        <f t="shared" si="95"/>
        <v>0.98214579956618031</v>
      </c>
      <c r="AT297" s="46">
        <f t="shared" si="99"/>
        <v>13902.273792859281</v>
      </c>
      <c r="AU297" s="46">
        <f t="shared" si="96"/>
        <v>3431</v>
      </c>
      <c r="AV297" s="46">
        <f t="shared" si="97"/>
        <v>1813.0340000000001</v>
      </c>
      <c r="AW297" s="46">
        <f t="shared" si="100"/>
        <v>1</v>
      </c>
      <c r="AX297" s="47">
        <f t="shared" si="98"/>
        <v>-14155</v>
      </c>
      <c r="AY297" s="47">
        <f t="shared" si="101"/>
        <v>-13902.273792859281</v>
      </c>
    </row>
    <row r="298" spans="23:51" x14ac:dyDescent="0.35">
      <c r="W298" s="11"/>
      <c r="X298" s="11"/>
      <c r="Y298" s="11"/>
      <c r="Z298" s="64"/>
      <c r="AA298" s="11"/>
      <c r="AB298" s="57" t="str">
        <f t="shared" si="83"/>
        <v/>
      </c>
      <c r="AC298" s="57" t="str">
        <f t="shared" si="84"/>
        <v/>
      </c>
      <c r="AD298" s="57" t="str">
        <f t="shared" si="85"/>
        <v/>
      </c>
      <c r="AE298" s="60" t="str">
        <f t="shared" si="86"/>
        <v/>
      </c>
      <c r="AF298" s="61" t="str">
        <f t="shared" si="87"/>
        <v/>
      </c>
      <c r="AG298" s="48">
        <f t="shared" si="88"/>
        <v>1</v>
      </c>
      <c r="AI298" s="11">
        <v>2023</v>
      </c>
      <c r="AJ298" s="11">
        <v>8</v>
      </c>
      <c r="AK298" s="11">
        <v>5030</v>
      </c>
      <c r="AL298" s="63">
        <v>12090</v>
      </c>
      <c r="AM298" s="46" t="str">
        <f t="shared" si="89"/>
        <v>Sykepenger</v>
      </c>
      <c r="AN298" s="46" t="str">
        <f t="shared" si="90"/>
        <v>Lønn</v>
      </c>
      <c r="AO298" s="46" t="str">
        <f t="shared" si="91"/>
        <v>Personalkost</v>
      </c>
      <c r="AP298" s="46" t="str">
        <f t="shared" si="92"/>
        <v>Kostnad</v>
      </c>
      <c r="AQ298" s="46">
        <f t="shared" si="93"/>
        <v>8</v>
      </c>
      <c r="AR298" s="46">
        <f t="shared" si="94"/>
        <v>12090</v>
      </c>
      <c r="AS298" s="48">
        <f t="shared" si="95"/>
        <v>0.98214579956618031</v>
      </c>
      <c r="AT298" s="46">
        <f t="shared" si="99"/>
        <v>11874.142716755119</v>
      </c>
      <c r="AU298" s="46">
        <f t="shared" si="96"/>
        <v>4323</v>
      </c>
      <c r="AV298" s="46">
        <f t="shared" si="97"/>
        <v>1943.6659999999999</v>
      </c>
      <c r="AW298" s="46">
        <f t="shared" si="100"/>
        <v>1</v>
      </c>
      <c r="AX298" s="47">
        <f t="shared" si="98"/>
        <v>-12090</v>
      </c>
      <c r="AY298" s="47">
        <f t="shared" si="101"/>
        <v>-11874.142716755119</v>
      </c>
    </row>
    <row r="299" spans="23:51" x14ac:dyDescent="0.35">
      <c r="W299" s="11"/>
      <c r="X299" s="11"/>
      <c r="Y299" s="11"/>
      <c r="Z299" s="64"/>
      <c r="AA299" s="11"/>
      <c r="AB299" s="57" t="str">
        <f t="shared" si="83"/>
        <v/>
      </c>
      <c r="AC299" s="57" t="str">
        <f t="shared" si="84"/>
        <v/>
      </c>
      <c r="AD299" s="57" t="str">
        <f t="shared" si="85"/>
        <v/>
      </c>
      <c r="AE299" s="60" t="str">
        <f t="shared" si="86"/>
        <v/>
      </c>
      <c r="AF299" s="61" t="str">
        <f t="shared" si="87"/>
        <v/>
      </c>
      <c r="AG299" s="48">
        <f t="shared" si="88"/>
        <v>1</v>
      </c>
      <c r="AI299" s="11">
        <v>2023</v>
      </c>
      <c r="AJ299" s="11">
        <v>9</v>
      </c>
      <c r="AK299" s="11">
        <v>5030</v>
      </c>
      <c r="AL299" s="63">
        <v>14696</v>
      </c>
      <c r="AM299" s="46" t="str">
        <f t="shared" si="89"/>
        <v>Sykepenger</v>
      </c>
      <c r="AN299" s="46" t="str">
        <f t="shared" si="90"/>
        <v>Lønn</v>
      </c>
      <c r="AO299" s="46" t="str">
        <f t="shared" si="91"/>
        <v>Personalkost</v>
      </c>
      <c r="AP299" s="46" t="str">
        <f t="shared" si="92"/>
        <v>Kostnad</v>
      </c>
      <c r="AQ299" s="46">
        <f t="shared" si="93"/>
        <v>8</v>
      </c>
      <c r="AR299" s="46">
        <f t="shared" si="94"/>
        <v>14696</v>
      </c>
      <c r="AS299" s="48">
        <f t="shared" si="95"/>
        <v>0.98214579956618031</v>
      </c>
      <c r="AT299" s="46">
        <f t="shared" si="99"/>
        <v>14433.614670424586</v>
      </c>
      <c r="AU299" s="46">
        <f t="shared" si="96"/>
        <v>3531</v>
      </c>
      <c r="AV299" s="46">
        <f t="shared" si="97"/>
        <v>1846.634</v>
      </c>
      <c r="AW299" s="46">
        <f t="shared" si="100"/>
        <v>1</v>
      </c>
      <c r="AX299" s="47">
        <f t="shared" si="98"/>
        <v>-14696</v>
      </c>
      <c r="AY299" s="47">
        <f t="shared" si="101"/>
        <v>-14433.614670424586</v>
      </c>
    </row>
    <row r="300" spans="23:51" x14ac:dyDescent="0.35">
      <c r="W300" s="11"/>
      <c r="X300" s="11"/>
      <c r="Y300" s="11"/>
      <c r="Z300" s="64"/>
      <c r="AA300" s="11"/>
      <c r="AB300" s="57" t="str">
        <f t="shared" si="83"/>
        <v/>
      </c>
      <c r="AC300" s="57" t="str">
        <f t="shared" si="84"/>
        <v/>
      </c>
      <c r="AD300" s="57" t="str">
        <f t="shared" si="85"/>
        <v/>
      </c>
      <c r="AE300" s="60" t="str">
        <f t="shared" si="86"/>
        <v/>
      </c>
      <c r="AF300" s="61" t="str">
        <f t="shared" si="87"/>
        <v/>
      </c>
      <c r="AG300" s="48">
        <f t="shared" si="88"/>
        <v>1</v>
      </c>
      <c r="AI300" s="11">
        <v>2023</v>
      </c>
      <c r="AJ300" s="11">
        <v>10</v>
      </c>
      <c r="AK300" s="11">
        <v>5030</v>
      </c>
      <c r="AL300" s="63">
        <v>0</v>
      </c>
      <c r="AM300" s="46" t="str">
        <f t="shared" si="89"/>
        <v>Sykepenger</v>
      </c>
      <c r="AN300" s="46" t="str">
        <f t="shared" si="90"/>
        <v>Lønn</v>
      </c>
      <c r="AO300" s="46" t="str">
        <f t="shared" si="91"/>
        <v>Personalkost</v>
      </c>
      <c r="AP300" s="46" t="str">
        <f t="shared" si="92"/>
        <v>Kostnad</v>
      </c>
      <c r="AQ300" s="46">
        <f t="shared" si="93"/>
        <v>8</v>
      </c>
      <c r="AR300" s="46">
        <f t="shared" si="94"/>
        <v>0</v>
      </c>
      <c r="AS300" s="48">
        <f t="shared" si="95"/>
        <v>0.98214579956618031</v>
      </c>
      <c r="AT300" s="46">
        <f t="shared" si="99"/>
        <v>0</v>
      </c>
      <c r="AU300" s="46">
        <f t="shared" si="96"/>
        <v>3338</v>
      </c>
      <c r="AV300" s="46">
        <f t="shared" si="97"/>
        <v>1851.3</v>
      </c>
      <c r="AW300" s="46">
        <f t="shared" si="100"/>
        <v>1</v>
      </c>
      <c r="AX300" s="47">
        <f t="shared" si="98"/>
        <v>0</v>
      </c>
      <c r="AY300" s="47">
        <f t="shared" si="101"/>
        <v>0</v>
      </c>
    </row>
    <row r="301" spans="23:51" x14ac:dyDescent="0.35">
      <c r="AI301" s="11">
        <v>2023</v>
      </c>
      <c r="AJ301" s="11">
        <v>11</v>
      </c>
      <c r="AK301" s="11">
        <v>5030</v>
      </c>
      <c r="AL301" s="63">
        <v>20184.25</v>
      </c>
      <c r="AM301" s="46" t="str">
        <f t="shared" si="89"/>
        <v>Sykepenger</v>
      </c>
      <c r="AN301" s="46" t="str">
        <f t="shared" si="90"/>
        <v>Lønn</v>
      </c>
      <c r="AO301" s="46" t="str">
        <f t="shared" si="91"/>
        <v>Personalkost</v>
      </c>
      <c r="AP301" s="46" t="str">
        <f t="shared" si="92"/>
        <v>Kostnad</v>
      </c>
      <c r="AQ301" s="46">
        <f t="shared" si="93"/>
        <v>8</v>
      </c>
      <c r="AR301" s="46">
        <f t="shared" si="94"/>
        <v>20184.25</v>
      </c>
      <c r="AS301" s="48">
        <f t="shared" si="95"/>
        <v>0.98214579956618031</v>
      </c>
      <c r="AT301" s="46">
        <f t="shared" si="99"/>
        <v>19823.876354893673</v>
      </c>
      <c r="AU301" s="46">
        <f t="shared" si="96"/>
        <v>3267</v>
      </c>
      <c r="AV301" s="46">
        <f t="shared" si="97"/>
        <v>1752.55</v>
      </c>
      <c r="AW301" s="46">
        <f t="shared" si="100"/>
        <v>1</v>
      </c>
      <c r="AX301" s="47">
        <f t="shared" si="98"/>
        <v>-20184.25</v>
      </c>
      <c r="AY301" s="47">
        <f t="shared" si="101"/>
        <v>-19823.876354893673</v>
      </c>
    </row>
    <row r="302" spans="23:51" x14ac:dyDescent="0.35">
      <c r="W302" s="45" t="s">
        <v>109</v>
      </c>
      <c r="X302" s="45" t="s">
        <v>109</v>
      </c>
      <c r="Y302" s="45" t="s">
        <v>109</v>
      </c>
      <c r="Z302" s="45" t="s">
        <v>109</v>
      </c>
      <c r="AA302" s="45" t="s">
        <v>109</v>
      </c>
      <c r="AB302" s="45" t="s">
        <v>109</v>
      </c>
      <c r="AC302" s="45" t="s">
        <v>109</v>
      </c>
      <c r="AD302" s="45" t="s">
        <v>109</v>
      </c>
      <c r="AE302" s="45" t="s">
        <v>109</v>
      </c>
      <c r="AF302" s="45" t="s">
        <v>109</v>
      </c>
      <c r="AG302" s="45" t="s">
        <v>109</v>
      </c>
      <c r="AI302" s="11">
        <v>2023</v>
      </c>
      <c r="AJ302" s="11">
        <v>12</v>
      </c>
      <c r="AK302" s="11">
        <v>5030</v>
      </c>
      <c r="AL302" s="63">
        <v>11341</v>
      </c>
      <c r="AM302" s="46" t="str">
        <f t="shared" si="89"/>
        <v>Sykepenger</v>
      </c>
      <c r="AN302" s="46" t="str">
        <f t="shared" si="90"/>
        <v>Lønn</v>
      </c>
      <c r="AO302" s="46" t="str">
        <f t="shared" si="91"/>
        <v>Personalkost</v>
      </c>
      <c r="AP302" s="46" t="str">
        <f t="shared" si="92"/>
        <v>Kostnad</v>
      </c>
      <c r="AQ302" s="46">
        <f t="shared" si="93"/>
        <v>8</v>
      </c>
      <c r="AR302" s="46">
        <f t="shared" si="94"/>
        <v>11341</v>
      </c>
      <c r="AS302" s="48">
        <f t="shared" si="95"/>
        <v>0.98214579956618031</v>
      </c>
      <c r="AT302" s="46">
        <f t="shared" si="99"/>
        <v>11138.515512880051</v>
      </c>
      <c r="AU302" s="46">
        <f t="shared" si="96"/>
        <v>2003</v>
      </c>
      <c r="AV302" s="46">
        <f t="shared" si="97"/>
        <v>1365.15</v>
      </c>
      <c r="AW302" s="46">
        <f t="shared" si="100"/>
        <v>1</v>
      </c>
      <c r="AX302" s="47">
        <f t="shared" si="98"/>
        <v>-11341</v>
      </c>
      <c r="AY302" s="47">
        <f t="shared" si="101"/>
        <v>-11138.515512880051</v>
      </c>
    </row>
    <row r="303" spans="23:51" x14ac:dyDescent="0.35">
      <c r="AI303" s="11">
        <v>2023</v>
      </c>
      <c r="AJ303" s="11">
        <v>1</v>
      </c>
      <c r="AK303" s="11">
        <v>5095</v>
      </c>
      <c r="AL303" s="63">
        <v>0</v>
      </c>
      <c r="AM303" s="46" t="str">
        <f t="shared" si="89"/>
        <v>Periodisering Lønn</v>
      </c>
      <c r="AN303" s="46" t="str">
        <f t="shared" si="90"/>
        <v>Lønn</v>
      </c>
      <c r="AO303" s="46" t="str">
        <f t="shared" si="91"/>
        <v>Personalkost</v>
      </c>
      <c r="AP303" s="46" t="str">
        <f t="shared" si="92"/>
        <v>Kostnad</v>
      </c>
      <c r="AQ303" s="46">
        <f t="shared" si="93"/>
        <v>8</v>
      </c>
      <c r="AR303" s="46">
        <f t="shared" si="94"/>
        <v>0</v>
      </c>
      <c r="AS303" s="48">
        <f t="shared" si="95"/>
        <v>0.98214579956618031</v>
      </c>
      <c r="AT303" s="46">
        <f t="shared" si="99"/>
        <v>0</v>
      </c>
      <c r="AU303" s="46">
        <f t="shared" si="96"/>
        <v>2803</v>
      </c>
      <c r="AV303" s="46">
        <f t="shared" si="97"/>
        <v>1698.7</v>
      </c>
      <c r="AW303" s="46">
        <f t="shared" si="100"/>
        <v>1</v>
      </c>
      <c r="AX303" s="47">
        <f t="shared" si="98"/>
        <v>0</v>
      </c>
      <c r="AY303" s="47">
        <f t="shared" si="101"/>
        <v>0</v>
      </c>
    </row>
    <row r="304" spans="23:51" x14ac:dyDescent="0.35">
      <c r="AI304" s="11">
        <v>2023</v>
      </c>
      <c r="AJ304" s="11">
        <v>2</v>
      </c>
      <c r="AK304" s="11">
        <v>5095</v>
      </c>
      <c r="AL304" s="63">
        <v>0</v>
      </c>
      <c r="AM304" s="46" t="str">
        <f t="shared" si="89"/>
        <v>Periodisering Lønn</v>
      </c>
      <c r="AN304" s="46" t="str">
        <f t="shared" si="90"/>
        <v>Lønn</v>
      </c>
      <c r="AO304" s="46" t="str">
        <f t="shared" si="91"/>
        <v>Personalkost</v>
      </c>
      <c r="AP304" s="46" t="str">
        <f t="shared" si="92"/>
        <v>Kostnad</v>
      </c>
      <c r="AQ304" s="46">
        <f t="shared" si="93"/>
        <v>8</v>
      </c>
      <c r="AR304" s="46">
        <f t="shared" si="94"/>
        <v>0</v>
      </c>
      <c r="AS304" s="48">
        <f t="shared" si="95"/>
        <v>0.98214579956618031</v>
      </c>
      <c r="AT304" s="46">
        <f t="shared" si="99"/>
        <v>0</v>
      </c>
      <c r="AU304" s="46">
        <f t="shared" si="96"/>
        <v>2750</v>
      </c>
      <c r="AV304" s="46">
        <f t="shared" si="97"/>
        <v>1620.817</v>
      </c>
      <c r="AW304" s="46">
        <f t="shared" si="100"/>
        <v>1</v>
      </c>
      <c r="AX304" s="47">
        <f t="shared" si="98"/>
        <v>0</v>
      </c>
      <c r="AY304" s="47">
        <f t="shared" si="101"/>
        <v>0</v>
      </c>
    </row>
    <row r="305" spans="35:51" x14ac:dyDescent="0.35">
      <c r="AI305" s="11">
        <v>2023</v>
      </c>
      <c r="AJ305" s="11">
        <v>3</v>
      </c>
      <c r="AK305" s="11">
        <v>5095</v>
      </c>
      <c r="AL305" s="63">
        <v>29492.28</v>
      </c>
      <c r="AM305" s="46" t="str">
        <f t="shared" si="89"/>
        <v>Periodisering Lønn</v>
      </c>
      <c r="AN305" s="46" t="str">
        <f t="shared" si="90"/>
        <v>Lønn</v>
      </c>
      <c r="AO305" s="46" t="str">
        <f t="shared" si="91"/>
        <v>Personalkost</v>
      </c>
      <c r="AP305" s="46" t="str">
        <f t="shared" si="92"/>
        <v>Kostnad</v>
      </c>
      <c r="AQ305" s="46">
        <f t="shared" si="93"/>
        <v>8</v>
      </c>
      <c r="AR305" s="46">
        <f t="shared" si="94"/>
        <v>29492.28</v>
      </c>
      <c r="AS305" s="48">
        <f t="shared" si="95"/>
        <v>0.98214579956618031</v>
      </c>
      <c r="AT305" s="46">
        <f t="shared" si="99"/>
        <v>28965.718921629668</v>
      </c>
      <c r="AU305" s="46">
        <f t="shared" si="96"/>
        <v>3043</v>
      </c>
      <c r="AV305" s="46">
        <f t="shared" si="97"/>
        <v>1839.2840000000001</v>
      </c>
      <c r="AW305" s="46">
        <f t="shared" si="100"/>
        <v>1</v>
      </c>
      <c r="AX305" s="47">
        <f t="shared" si="98"/>
        <v>-29492.28</v>
      </c>
      <c r="AY305" s="47">
        <f t="shared" si="101"/>
        <v>-28965.718921629668</v>
      </c>
    </row>
    <row r="306" spans="35:51" x14ac:dyDescent="0.35">
      <c r="AI306" s="11">
        <v>2023</v>
      </c>
      <c r="AJ306" s="11">
        <v>4</v>
      </c>
      <c r="AK306" s="11">
        <v>5095</v>
      </c>
      <c r="AL306" s="63">
        <v>6007.72</v>
      </c>
      <c r="AM306" s="46" t="str">
        <f t="shared" si="89"/>
        <v>Periodisering Lønn</v>
      </c>
      <c r="AN306" s="46" t="str">
        <f t="shared" si="90"/>
        <v>Lønn</v>
      </c>
      <c r="AO306" s="46" t="str">
        <f t="shared" si="91"/>
        <v>Personalkost</v>
      </c>
      <c r="AP306" s="46" t="str">
        <f t="shared" si="92"/>
        <v>Kostnad</v>
      </c>
      <c r="AQ306" s="46">
        <f t="shared" si="93"/>
        <v>8</v>
      </c>
      <c r="AR306" s="46">
        <f t="shared" si="94"/>
        <v>6007.72</v>
      </c>
      <c r="AS306" s="48">
        <f t="shared" si="95"/>
        <v>0.98214579956618031</v>
      </c>
      <c r="AT306" s="46">
        <f t="shared" si="99"/>
        <v>5900.4569629697335</v>
      </c>
      <c r="AU306" s="46">
        <f t="shared" si="96"/>
        <v>2916</v>
      </c>
      <c r="AV306" s="46">
        <f t="shared" si="97"/>
        <v>1763.2</v>
      </c>
      <c r="AW306" s="46">
        <f t="shared" si="100"/>
        <v>1</v>
      </c>
      <c r="AX306" s="47">
        <f t="shared" si="98"/>
        <v>-6007.72</v>
      </c>
      <c r="AY306" s="47">
        <f t="shared" si="101"/>
        <v>-5900.4569629697335</v>
      </c>
    </row>
    <row r="307" spans="35:51" x14ac:dyDescent="0.35">
      <c r="AI307" s="11">
        <v>2023</v>
      </c>
      <c r="AJ307" s="11">
        <v>5</v>
      </c>
      <c r="AK307" s="11">
        <v>5095</v>
      </c>
      <c r="AL307" s="63">
        <v>0</v>
      </c>
      <c r="AM307" s="46" t="str">
        <f t="shared" si="89"/>
        <v>Periodisering Lønn</v>
      </c>
      <c r="AN307" s="46" t="str">
        <f t="shared" si="90"/>
        <v>Lønn</v>
      </c>
      <c r="AO307" s="46" t="str">
        <f t="shared" si="91"/>
        <v>Personalkost</v>
      </c>
      <c r="AP307" s="46" t="str">
        <f t="shared" si="92"/>
        <v>Kostnad</v>
      </c>
      <c r="AQ307" s="46">
        <f t="shared" si="93"/>
        <v>8</v>
      </c>
      <c r="AR307" s="46">
        <f t="shared" si="94"/>
        <v>0</v>
      </c>
      <c r="AS307" s="48">
        <f t="shared" si="95"/>
        <v>0.98214579956618031</v>
      </c>
      <c r="AT307" s="46">
        <f t="shared" si="99"/>
        <v>0</v>
      </c>
      <c r="AU307" s="46">
        <f t="shared" si="96"/>
        <v>3578</v>
      </c>
      <c r="AV307" s="46">
        <f t="shared" si="97"/>
        <v>1816.85</v>
      </c>
      <c r="AW307" s="46">
        <f t="shared" si="100"/>
        <v>1</v>
      </c>
      <c r="AX307" s="47">
        <f t="shared" si="98"/>
        <v>0</v>
      </c>
      <c r="AY307" s="47">
        <f t="shared" si="101"/>
        <v>0</v>
      </c>
    </row>
    <row r="308" spans="35:51" x14ac:dyDescent="0.35">
      <c r="AI308" s="11">
        <v>2023</v>
      </c>
      <c r="AJ308" s="11">
        <v>6</v>
      </c>
      <c r="AK308" s="11">
        <v>5095</v>
      </c>
      <c r="AL308" s="63">
        <v>-35500</v>
      </c>
      <c r="AM308" s="46" t="str">
        <f t="shared" si="89"/>
        <v>Periodisering Lønn</v>
      </c>
      <c r="AN308" s="46" t="str">
        <f t="shared" si="90"/>
        <v>Lønn</v>
      </c>
      <c r="AO308" s="46" t="str">
        <f t="shared" si="91"/>
        <v>Personalkost</v>
      </c>
      <c r="AP308" s="46" t="str">
        <f t="shared" si="92"/>
        <v>Kostnad</v>
      </c>
      <c r="AQ308" s="46">
        <f t="shared" si="93"/>
        <v>8</v>
      </c>
      <c r="AR308" s="46">
        <f t="shared" si="94"/>
        <v>-35500</v>
      </c>
      <c r="AS308" s="48">
        <f t="shared" si="95"/>
        <v>0.98214579956618031</v>
      </c>
      <c r="AT308" s="46">
        <f t="shared" si="99"/>
        <v>-34866.175884599405</v>
      </c>
      <c r="AU308" s="46">
        <f t="shared" si="96"/>
        <v>3708</v>
      </c>
      <c r="AV308" s="46">
        <f t="shared" si="97"/>
        <v>1858.8330000000001</v>
      </c>
      <c r="AW308" s="46">
        <f t="shared" si="100"/>
        <v>1</v>
      </c>
      <c r="AX308" s="47">
        <f t="shared" si="98"/>
        <v>35500</v>
      </c>
      <c r="AY308" s="47">
        <f t="shared" si="101"/>
        <v>34866.175884599405</v>
      </c>
    </row>
    <row r="309" spans="35:51" x14ac:dyDescent="0.35">
      <c r="AI309" s="11">
        <v>2023</v>
      </c>
      <c r="AJ309" s="11">
        <v>7</v>
      </c>
      <c r="AK309" s="11">
        <v>5095</v>
      </c>
      <c r="AL309" s="63">
        <v>0</v>
      </c>
      <c r="AM309" s="46" t="str">
        <f t="shared" si="89"/>
        <v>Periodisering Lønn</v>
      </c>
      <c r="AN309" s="46" t="str">
        <f t="shared" si="90"/>
        <v>Lønn</v>
      </c>
      <c r="AO309" s="46" t="str">
        <f t="shared" si="91"/>
        <v>Personalkost</v>
      </c>
      <c r="AP309" s="46" t="str">
        <f t="shared" si="92"/>
        <v>Kostnad</v>
      </c>
      <c r="AQ309" s="46">
        <f t="shared" si="93"/>
        <v>8</v>
      </c>
      <c r="AR309" s="46">
        <f t="shared" si="94"/>
        <v>0</v>
      </c>
      <c r="AS309" s="48">
        <f t="shared" si="95"/>
        <v>0.98214579956618031</v>
      </c>
      <c r="AT309" s="46">
        <f t="shared" si="99"/>
        <v>0</v>
      </c>
      <c r="AU309" s="46">
        <f t="shared" si="96"/>
        <v>3431</v>
      </c>
      <c r="AV309" s="46">
        <f t="shared" si="97"/>
        <v>1813.0340000000001</v>
      </c>
      <c r="AW309" s="46">
        <f t="shared" si="100"/>
        <v>1</v>
      </c>
      <c r="AX309" s="47">
        <f t="shared" si="98"/>
        <v>0</v>
      </c>
      <c r="AY309" s="47">
        <f t="shared" si="101"/>
        <v>0</v>
      </c>
    </row>
    <row r="310" spans="35:51" x14ac:dyDescent="0.35">
      <c r="AI310" s="11">
        <v>2023</v>
      </c>
      <c r="AJ310" s="11">
        <v>8</v>
      </c>
      <c r="AK310" s="11">
        <v>5095</v>
      </c>
      <c r="AL310" s="63">
        <v>0</v>
      </c>
      <c r="AM310" s="46" t="str">
        <f t="shared" si="89"/>
        <v>Periodisering Lønn</v>
      </c>
      <c r="AN310" s="46" t="str">
        <f t="shared" si="90"/>
        <v>Lønn</v>
      </c>
      <c r="AO310" s="46" t="str">
        <f t="shared" si="91"/>
        <v>Personalkost</v>
      </c>
      <c r="AP310" s="46" t="str">
        <f t="shared" si="92"/>
        <v>Kostnad</v>
      </c>
      <c r="AQ310" s="46">
        <f t="shared" si="93"/>
        <v>8</v>
      </c>
      <c r="AR310" s="46">
        <f t="shared" si="94"/>
        <v>0</v>
      </c>
      <c r="AS310" s="48">
        <f t="shared" si="95"/>
        <v>0.98214579956618031</v>
      </c>
      <c r="AT310" s="46">
        <f t="shared" si="99"/>
        <v>0</v>
      </c>
      <c r="AU310" s="46">
        <f t="shared" si="96"/>
        <v>4323</v>
      </c>
      <c r="AV310" s="46">
        <f t="shared" si="97"/>
        <v>1943.6659999999999</v>
      </c>
      <c r="AW310" s="46">
        <f t="shared" si="100"/>
        <v>1</v>
      </c>
      <c r="AX310" s="47">
        <f t="shared" si="98"/>
        <v>0</v>
      </c>
      <c r="AY310" s="47">
        <f t="shared" si="101"/>
        <v>0</v>
      </c>
    </row>
    <row r="311" spans="35:51" x14ac:dyDescent="0.35">
      <c r="AI311" s="11">
        <v>2023</v>
      </c>
      <c r="AJ311" s="11">
        <v>9</v>
      </c>
      <c r="AK311" s="11">
        <v>5095</v>
      </c>
      <c r="AL311" s="63">
        <v>0</v>
      </c>
      <c r="AM311" s="46" t="str">
        <f t="shared" si="89"/>
        <v>Periodisering Lønn</v>
      </c>
      <c r="AN311" s="46" t="str">
        <f t="shared" si="90"/>
        <v>Lønn</v>
      </c>
      <c r="AO311" s="46" t="str">
        <f t="shared" si="91"/>
        <v>Personalkost</v>
      </c>
      <c r="AP311" s="46" t="str">
        <f t="shared" si="92"/>
        <v>Kostnad</v>
      </c>
      <c r="AQ311" s="46">
        <f t="shared" si="93"/>
        <v>8</v>
      </c>
      <c r="AR311" s="46">
        <f t="shared" si="94"/>
        <v>0</v>
      </c>
      <c r="AS311" s="48">
        <f t="shared" si="95"/>
        <v>0.98214579956618031</v>
      </c>
      <c r="AT311" s="46">
        <f t="shared" si="99"/>
        <v>0</v>
      </c>
      <c r="AU311" s="46">
        <f t="shared" si="96"/>
        <v>3531</v>
      </c>
      <c r="AV311" s="46">
        <f t="shared" si="97"/>
        <v>1846.634</v>
      </c>
      <c r="AW311" s="46">
        <f t="shared" si="100"/>
        <v>1</v>
      </c>
      <c r="AX311" s="47">
        <f t="shared" si="98"/>
        <v>0</v>
      </c>
      <c r="AY311" s="47">
        <f t="shared" si="101"/>
        <v>0</v>
      </c>
    </row>
    <row r="312" spans="35:51" x14ac:dyDescent="0.35">
      <c r="AI312" s="11">
        <v>2023</v>
      </c>
      <c r="AJ312" s="11">
        <v>10</v>
      </c>
      <c r="AK312" s="11">
        <v>5095</v>
      </c>
      <c r="AL312" s="63">
        <v>418421.36</v>
      </c>
      <c r="AM312" s="46" t="str">
        <f t="shared" si="89"/>
        <v>Periodisering Lønn</v>
      </c>
      <c r="AN312" s="46" t="str">
        <f t="shared" si="90"/>
        <v>Lønn</v>
      </c>
      <c r="AO312" s="46" t="str">
        <f t="shared" si="91"/>
        <v>Personalkost</v>
      </c>
      <c r="AP312" s="46" t="str">
        <f t="shared" si="92"/>
        <v>Kostnad</v>
      </c>
      <c r="AQ312" s="46">
        <f t="shared" si="93"/>
        <v>8</v>
      </c>
      <c r="AR312" s="46">
        <f t="shared" si="94"/>
        <v>418421.36</v>
      </c>
      <c r="AS312" s="48">
        <f t="shared" si="95"/>
        <v>0.98214579956618031</v>
      </c>
      <c r="AT312" s="46">
        <f t="shared" si="99"/>
        <v>410950.78117276856</v>
      </c>
      <c r="AU312" s="46">
        <f t="shared" si="96"/>
        <v>3338</v>
      </c>
      <c r="AV312" s="46">
        <f t="shared" si="97"/>
        <v>1851.3</v>
      </c>
      <c r="AW312" s="46">
        <f t="shared" si="100"/>
        <v>1</v>
      </c>
      <c r="AX312" s="47">
        <f t="shared" si="98"/>
        <v>-418421.36</v>
      </c>
      <c r="AY312" s="47">
        <f t="shared" si="101"/>
        <v>-410950.78117276856</v>
      </c>
    </row>
    <row r="313" spans="35:51" x14ac:dyDescent="0.35">
      <c r="AI313" s="11">
        <v>2023</v>
      </c>
      <c r="AJ313" s="11">
        <v>11</v>
      </c>
      <c r="AK313" s="11">
        <v>5095</v>
      </c>
      <c r="AL313" s="63">
        <v>-418421.36</v>
      </c>
      <c r="AM313" s="46" t="str">
        <f t="shared" si="89"/>
        <v>Periodisering Lønn</v>
      </c>
      <c r="AN313" s="46" t="str">
        <f t="shared" si="90"/>
        <v>Lønn</v>
      </c>
      <c r="AO313" s="46" t="str">
        <f t="shared" si="91"/>
        <v>Personalkost</v>
      </c>
      <c r="AP313" s="46" t="str">
        <f t="shared" si="92"/>
        <v>Kostnad</v>
      </c>
      <c r="AQ313" s="46">
        <f t="shared" si="93"/>
        <v>8</v>
      </c>
      <c r="AR313" s="46">
        <f t="shared" si="94"/>
        <v>-418421.36</v>
      </c>
      <c r="AS313" s="48">
        <f t="shared" si="95"/>
        <v>0.98214579956618031</v>
      </c>
      <c r="AT313" s="46">
        <f t="shared" si="99"/>
        <v>-410950.78117276856</v>
      </c>
      <c r="AU313" s="46">
        <f t="shared" si="96"/>
        <v>3267</v>
      </c>
      <c r="AV313" s="46">
        <f t="shared" si="97"/>
        <v>1752.55</v>
      </c>
      <c r="AW313" s="46">
        <f t="shared" si="100"/>
        <v>1</v>
      </c>
      <c r="AX313" s="47">
        <f t="shared" si="98"/>
        <v>418421.36</v>
      </c>
      <c r="AY313" s="47">
        <f t="shared" si="101"/>
        <v>410950.78117276856</v>
      </c>
    </row>
    <row r="314" spans="35:51" x14ac:dyDescent="0.35">
      <c r="AI314" s="11">
        <v>2023</v>
      </c>
      <c r="AJ314" s="11">
        <v>12</v>
      </c>
      <c r="AK314" s="11">
        <v>5095</v>
      </c>
      <c r="AL314" s="63">
        <v>0</v>
      </c>
      <c r="AM314" s="46" t="str">
        <f t="shared" si="89"/>
        <v>Periodisering Lønn</v>
      </c>
      <c r="AN314" s="46" t="str">
        <f t="shared" si="90"/>
        <v>Lønn</v>
      </c>
      <c r="AO314" s="46" t="str">
        <f t="shared" si="91"/>
        <v>Personalkost</v>
      </c>
      <c r="AP314" s="46" t="str">
        <f t="shared" si="92"/>
        <v>Kostnad</v>
      </c>
      <c r="AQ314" s="46">
        <f t="shared" si="93"/>
        <v>8</v>
      </c>
      <c r="AR314" s="46">
        <f t="shared" si="94"/>
        <v>0</v>
      </c>
      <c r="AS314" s="48">
        <f t="shared" si="95"/>
        <v>0.98214579956618031</v>
      </c>
      <c r="AT314" s="46">
        <f t="shared" si="99"/>
        <v>0</v>
      </c>
      <c r="AU314" s="46">
        <f t="shared" si="96"/>
        <v>2003</v>
      </c>
      <c r="AV314" s="46">
        <f t="shared" si="97"/>
        <v>1365.15</v>
      </c>
      <c r="AW314" s="46">
        <f t="shared" si="100"/>
        <v>1</v>
      </c>
      <c r="AX314" s="47">
        <f t="shared" si="98"/>
        <v>0</v>
      </c>
      <c r="AY314" s="47">
        <f t="shared" si="101"/>
        <v>0</v>
      </c>
    </row>
    <row r="315" spans="35:51" x14ac:dyDescent="0.35">
      <c r="AI315" s="11">
        <v>2023</v>
      </c>
      <c r="AJ315" s="11">
        <v>1</v>
      </c>
      <c r="AK315" s="11">
        <v>5096</v>
      </c>
      <c r="AL315" s="63">
        <v>0</v>
      </c>
      <c r="AM315" s="46" t="str">
        <f t="shared" si="89"/>
        <v>Periodisering feriepenger</v>
      </c>
      <c r="AN315" s="46" t="str">
        <f t="shared" si="90"/>
        <v>Lønn</v>
      </c>
      <c r="AO315" s="46" t="str">
        <f t="shared" si="91"/>
        <v>Personalkost</v>
      </c>
      <c r="AP315" s="46" t="str">
        <f t="shared" si="92"/>
        <v>Kostnad</v>
      </c>
      <c r="AQ315" s="46">
        <f t="shared" si="93"/>
        <v>8</v>
      </c>
      <c r="AR315" s="46">
        <f t="shared" si="94"/>
        <v>0</v>
      </c>
      <c r="AS315" s="48">
        <f t="shared" si="95"/>
        <v>0.98214579956618031</v>
      </c>
      <c r="AT315" s="46">
        <f t="shared" si="99"/>
        <v>0</v>
      </c>
      <c r="AU315" s="46">
        <f t="shared" si="96"/>
        <v>2803</v>
      </c>
      <c r="AV315" s="46">
        <f t="shared" si="97"/>
        <v>1698.7</v>
      </c>
      <c r="AW315" s="46">
        <f t="shared" si="100"/>
        <v>1</v>
      </c>
      <c r="AX315" s="47">
        <f t="shared" si="98"/>
        <v>0</v>
      </c>
      <c r="AY315" s="47">
        <f t="shared" si="101"/>
        <v>0</v>
      </c>
    </row>
    <row r="316" spans="35:51" x14ac:dyDescent="0.35">
      <c r="AI316" s="11">
        <v>2023</v>
      </c>
      <c r="AJ316" s="11">
        <v>2</v>
      </c>
      <c r="AK316" s="11">
        <v>5096</v>
      </c>
      <c r="AL316" s="63">
        <v>0</v>
      </c>
      <c r="AM316" s="46" t="str">
        <f t="shared" si="89"/>
        <v>Periodisering feriepenger</v>
      </c>
      <c r="AN316" s="46" t="str">
        <f t="shared" si="90"/>
        <v>Lønn</v>
      </c>
      <c r="AO316" s="46" t="str">
        <f t="shared" si="91"/>
        <v>Personalkost</v>
      </c>
      <c r="AP316" s="46" t="str">
        <f t="shared" si="92"/>
        <v>Kostnad</v>
      </c>
      <c r="AQ316" s="46">
        <f t="shared" si="93"/>
        <v>8</v>
      </c>
      <c r="AR316" s="46">
        <f t="shared" si="94"/>
        <v>0</v>
      </c>
      <c r="AS316" s="48">
        <f t="shared" si="95"/>
        <v>0.98214579956618031</v>
      </c>
      <c r="AT316" s="46">
        <f t="shared" si="99"/>
        <v>0</v>
      </c>
      <c r="AU316" s="46">
        <f t="shared" si="96"/>
        <v>2750</v>
      </c>
      <c r="AV316" s="46">
        <f t="shared" si="97"/>
        <v>1620.817</v>
      </c>
      <c r="AW316" s="46">
        <f t="shared" si="100"/>
        <v>1</v>
      </c>
      <c r="AX316" s="47">
        <f t="shared" si="98"/>
        <v>0</v>
      </c>
      <c r="AY316" s="47">
        <f t="shared" si="101"/>
        <v>0</v>
      </c>
    </row>
    <row r="317" spans="35:51" x14ac:dyDescent="0.35">
      <c r="AI317" s="11">
        <v>2023</v>
      </c>
      <c r="AJ317" s="11">
        <v>3</v>
      </c>
      <c r="AK317" s="11">
        <v>5096</v>
      </c>
      <c r="AL317" s="63">
        <v>3539.07</v>
      </c>
      <c r="AM317" s="46" t="str">
        <f t="shared" si="89"/>
        <v>Periodisering feriepenger</v>
      </c>
      <c r="AN317" s="46" t="str">
        <f t="shared" si="90"/>
        <v>Lønn</v>
      </c>
      <c r="AO317" s="46" t="str">
        <f t="shared" si="91"/>
        <v>Personalkost</v>
      </c>
      <c r="AP317" s="46" t="str">
        <f t="shared" si="92"/>
        <v>Kostnad</v>
      </c>
      <c r="AQ317" s="46">
        <f t="shared" si="93"/>
        <v>8</v>
      </c>
      <c r="AR317" s="46">
        <f t="shared" si="94"/>
        <v>3539.07</v>
      </c>
      <c r="AS317" s="48">
        <f t="shared" si="95"/>
        <v>0.98214579956618031</v>
      </c>
      <c r="AT317" s="46">
        <f t="shared" si="99"/>
        <v>3475.8827348706818</v>
      </c>
      <c r="AU317" s="46">
        <f t="shared" si="96"/>
        <v>3043</v>
      </c>
      <c r="AV317" s="46">
        <f t="shared" si="97"/>
        <v>1839.2840000000001</v>
      </c>
      <c r="AW317" s="46">
        <f t="shared" si="100"/>
        <v>1</v>
      </c>
      <c r="AX317" s="47">
        <f t="shared" si="98"/>
        <v>-3539.07</v>
      </c>
      <c r="AY317" s="47">
        <f t="shared" si="101"/>
        <v>-3475.8827348706818</v>
      </c>
    </row>
    <row r="318" spans="35:51" x14ac:dyDescent="0.35">
      <c r="AI318" s="11">
        <v>2023</v>
      </c>
      <c r="AJ318" s="11">
        <v>4</v>
      </c>
      <c r="AK318" s="11">
        <v>5096</v>
      </c>
      <c r="AL318" s="63">
        <v>720.93</v>
      </c>
      <c r="AM318" s="46" t="str">
        <f t="shared" si="89"/>
        <v>Periodisering feriepenger</v>
      </c>
      <c r="AN318" s="46" t="str">
        <f t="shared" si="90"/>
        <v>Lønn</v>
      </c>
      <c r="AO318" s="46" t="str">
        <f t="shared" si="91"/>
        <v>Personalkost</v>
      </c>
      <c r="AP318" s="46" t="str">
        <f t="shared" si="92"/>
        <v>Kostnad</v>
      </c>
      <c r="AQ318" s="46">
        <f t="shared" si="93"/>
        <v>8</v>
      </c>
      <c r="AR318" s="46">
        <f t="shared" si="94"/>
        <v>720.93</v>
      </c>
      <c r="AS318" s="48">
        <f t="shared" si="95"/>
        <v>0.98214579956618031</v>
      </c>
      <c r="AT318" s="46">
        <f t="shared" si="99"/>
        <v>708.05837128124631</v>
      </c>
      <c r="AU318" s="46">
        <f t="shared" si="96"/>
        <v>2916</v>
      </c>
      <c r="AV318" s="46">
        <f t="shared" si="97"/>
        <v>1763.2</v>
      </c>
      <c r="AW318" s="46">
        <f t="shared" si="100"/>
        <v>1</v>
      </c>
      <c r="AX318" s="47">
        <f t="shared" si="98"/>
        <v>-720.93</v>
      </c>
      <c r="AY318" s="47">
        <f t="shared" si="101"/>
        <v>-708.05837128124631</v>
      </c>
    </row>
    <row r="319" spans="35:51" x14ac:dyDescent="0.35">
      <c r="AI319" s="11">
        <v>2023</v>
      </c>
      <c r="AJ319" s="11">
        <v>5</v>
      </c>
      <c r="AK319" s="11">
        <v>5096</v>
      </c>
      <c r="AL319" s="63">
        <v>0</v>
      </c>
      <c r="AM319" s="46" t="str">
        <f t="shared" si="89"/>
        <v>Periodisering feriepenger</v>
      </c>
      <c r="AN319" s="46" t="str">
        <f t="shared" si="90"/>
        <v>Lønn</v>
      </c>
      <c r="AO319" s="46" t="str">
        <f t="shared" si="91"/>
        <v>Personalkost</v>
      </c>
      <c r="AP319" s="46" t="str">
        <f t="shared" si="92"/>
        <v>Kostnad</v>
      </c>
      <c r="AQ319" s="46">
        <f t="shared" si="93"/>
        <v>8</v>
      </c>
      <c r="AR319" s="46">
        <f t="shared" si="94"/>
        <v>0</v>
      </c>
      <c r="AS319" s="48">
        <f t="shared" si="95"/>
        <v>0.98214579956618031</v>
      </c>
      <c r="AT319" s="46">
        <f t="shared" si="99"/>
        <v>0</v>
      </c>
      <c r="AU319" s="46">
        <f t="shared" si="96"/>
        <v>3578</v>
      </c>
      <c r="AV319" s="46">
        <f t="shared" si="97"/>
        <v>1816.85</v>
      </c>
      <c r="AW319" s="46">
        <f t="shared" si="100"/>
        <v>1</v>
      </c>
      <c r="AX319" s="47">
        <f t="shared" si="98"/>
        <v>0</v>
      </c>
      <c r="AY319" s="47">
        <f t="shared" si="101"/>
        <v>0</v>
      </c>
    </row>
    <row r="320" spans="35:51" x14ac:dyDescent="0.35">
      <c r="AI320" s="11">
        <v>2023</v>
      </c>
      <c r="AJ320" s="11">
        <v>6</v>
      </c>
      <c r="AK320" s="11">
        <v>5096</v>
      </c>
      <c r="AL320" s="63">
        <v>-4260</v>
      </c>
      <c r="AM320" s="46" t="str">
        <f t="shared" si="89"/>
        <v>Periodisering feriepenger</v>
      </c>
      <c r="AN320" s="46" t="str">
        <f t="shared" si="90"/>
        <v>Lønn</v>
      </c>
      <c r="AO320" s="46" t="str">
        <f t="shared" si="91"/>
        <v>Personalkost</v>
      </c>
      <c r="AP320" s="46" t="str">
        <f t="shared" si="92"/>
        <v>Kostnad</v>
      </c>
      <c r="AQ320" s="46">
        <f t="shared" si="93"/>
        <v>8</v>
      </c>
      <c r="AR320" s="46">
        <f t="shared" si="94"/>
        <v>-4260</v>
      </c>
      <c r="AS320" s="48">
        <f t="shared" si="95"/>
        <v>0.98214579956618031</v>
      </c>
      <c r="AT320" s="46">
        <f t="shared" si="99"/>
        <v>-4183.9411061519277</v>
      </c>
      <c r="AU320" s="46">
        <f t="shared" si="96"/>
        <v>3708</v>
      </c>
      <c r="AV320" s="46">
        <f t="shared" si="97"/>
        <v>1858.8330000000001</v>
      </c>
      <c r="AW320" s="46">
        <f t="shared" si="100"/>
        <v>1</v>
      </c>
      <c r="AX320" s="47">
        <f t="shared" si="98"/>
        <v>4260</v>
      </c>
      <c r="AY320" s="47">
        <f t="shared" si="101"/>
        <v>4183.9411061519277</v>
      </c>
    </row>
    <row r="321" spans="35:51" x14ac:dyDescent="0.35">
      <c r="AI321" s="11">
        <v>2023</v>
      </c>
      <c r="AJ321" s="11">
        <v>7</v>
      </c>
      <c r="AK321" s="11">
        <v>5096</v>
      </c>
      <c r="AL321" s="63">
        <v>0</v>
      </c>
      <c r="AM321" s="46" t="str">
        <f t="shared" si="89"/>
        <v>Periodisering feriepenger</v>
      </c>
      <c r="AN321" s="46" t="str">
        <f t="shared" si="90"/>
        <v>Lønn</v>
      </c>
      <c r="AO321" s="46" t="str">
        <f t="shared" si="91"/>
        <v>Personalkost</v>
      </c>
      <c r="AP321" s="46" t="str">
        <f t="shared" si="92"/>
        <v>Kostnad</v>
      </c>
      <c r="AQ321" s="46">
        <f t="shared" si="93"/>
        <v>8</v>
      </c>
      <c r="AR321" s="46">
        <f t="shared" si="94"/>
        <v>0</v>
      </c>
      <c r="AS321" s="48">
        <f t="shared" si="95"/>
        <v>0.98214579956618031</v>
      </c>
      <c r="AT321" s="46">
        <f t="shared" si="99"/>
        <v>0</v>
      </c>
      <c r="AU321" s="46">
        <f t="shared" si="96"/>
        <v>3431</v>
      </c>
      <c r="AV321" s="46">
        <f t="shared" si="97"/>
        <v>1813.0340000000001</v>
      </c>
      <c r="AW321" s="46">
        <f t="shared" si="100"/>
        <v>1</v>
      </c>
      <c r="AX321" s="47">
        <f t="shared" si="98"/>
        <v>0</v>
      </c>
      <c r="AY321" s="47">
        <f t="shared" si="101"/>
        <v>0</v>
      </c>
    </row>
    <row r="322" spans="35:51" x14ac:dyDescent="0.35">
      <c r="AI322" s="11">
        <v>2023</v>
      </c>
      <c r="AJ322" s="11">
        <v>8</v>
      </c>
      <c r="AK322" s="11">
        <v>5096</v>
      </c>
      <c r="AL322" s="63">
        <v>0</v>
      </c>
      <c r="AM322" s="46" t="str">
        <f t="shared" si="89"/>
        <v>Periodisering feriepenger</v>
      </c>
      <c r="AN322" s="46" t="str">
        <f t="shared" si="90"/>
        <v>Lønn</v>
      </c>
      <c r="AO322" s="46" t="str">
        <f t="shared" si="91"/>
        <v>Personalkost</v>
      </c>
      <c r="AP322" s="46" t="str">
        <f t="shared" si="92"/>
        <v>Kostnad</v>
      </c>
      <c r="AQ322" s="46">
        <f t="shared" si="93"/>
        <v>8</v>
      </c>
      <c r="AR322" s="46">
        <f t="shared" si="94"/>
        <v>0</v>
      </c>
      <c r="AS322" s="48">
        <f t="shared" si="95"/>
        <v>0.98214579956618031</v>
      </c>
      <c r="AT322" s="46">
        <f t="shared" si="99"/>
        <v>0</v>
      </c>
      <c r="AU322" s="46">
        <f t="shared" si="96"/>
        <v>4323</v>
      </c>
      <c r="AV322" s="46">
        <f t="shared" si="97"/>
        <v>1943.6659999999999</v>
      </c>
      <c r="AW322" s="46">
        <f t="shared" si="100"/>
        <v>1</v>
      </c>
      <c r="AX322" s="47">
        <f t="shared" si="98"/>
        <v>0</v>
      </c>
      <c r="AY322" s="47">
        <f t="shared" si="101"/>
        <v>0</v>
      </c>
    </row>
    <row r="323" spans="35:51" x14ac:dyDescent="0.35">
      <c r="AI323" s="11">
        <v>2023</v>
      </c>
      <c r="AJ323" s="11">
        <v>9</v>
      </c>
      <c r="AK323" s="11">
        <v>5096</v>
      </c>
      <c r="AL323" s="63">
        <v>0</v>
      </c>
      <c r="AM323" s="46" t="str">
        <f t="shared" ref="AM323:AM386" si="102">IFERROR(VLOOKUP($AK323,pnl_konto_table,2,FALSE),"")</f>
        <v>Periodisering feriepenger</v>
      </c>
      <c r="AN323" s="46" t="str">
        <f t="shared" ref="AN323:AN386" si="103">IFERROR(VLOOKUP($AK323,pnl_konto_table,6,FALSE),"")</f>
        <v>Lønn</v>
      </c>
      <c r="AO323" s="46" t="str">
        <f t="shared" ref="AO323:AO386" si="104">IFERROR(VLOOKUP($AK323,pnl_konto_table,7,FALSE),"")</f>
        <v>Personalkost</v>
      </c>
      <c r="AP323" s="46" t="str">
        <f t="shared" ref="AP323:AP386" si="105">IFERROR(VLOOKUP(AO323,pnl_kategori_table,2,FALSE),0)</f>
        <v>Kostnad</v>
      </c>
      <c r="AQ323" s="46">
        <f t="shared" ref="AQ323:AQ386" si="106">IFERROR(MATCH(AN323,pnl_subkategori,0),"")</f>
        <v>8</v>
      </c>
      <c r="AR323" s="46">
        <f t="shared" ref="AR323:AR386" si="107">IF(AP323=$A$3,-$AL323,$AL323)</f>
        <v>0</v>
      </c>
      <c r="AS323" s="48">
        <f t="shared" ref="AS323:AS386" si="108">IFERROR(VLOOKUP($AK323,lookup_konto_index,2,FALSE),IFERROR(VLOOKUP(AN323,lookup_subkategori_index,2,FALSE),IFERROR(VLOOKUP(AO323,lookup_kategori_index,2,FALSE),1)))</f>
        <v>0.98214579956618031</v>
      </c>
      <c r="AT323" s="46">
        <f t="shared" si="99"/>
        <v>0</v>
      </c>
      <c r="AU323" s="46">
        <f t="shared" ref="AU323:AU386" si="109">SUMIFS($BC$3:$BC$50,$BA$3:$BA$50,$AI323,$BB$3:$BB$50,$AJ323)</f>
        <v>3531</v>
      </c>
      <c r="AV323" s="46">
        <f t="shared" ref="AV323:AV386" si="110">SUMIFS($BD$3:$BD$50,$BA$3:$BA$50,$AI323,$BB$3:$BB$50,$AJ323)</f>
        <v>1846.634</v>
      </c>
      <c r="AW323" s="46">
        <f t="shared" si="100"/>
        <v>1</v>
      </c>
      <c r="AX323" s="47">
        <f t="shared" ref="AX323:AX386" si="111">IFERROR(VLOOKUP($AP323,table_type_kostnad,2,FALSE)*AR323,"")</f>
        <v>0</v>
      </c>
      <c r="AY323" s="47">
        <f t="shared" si="101"/>
        <v>0</v>
      </c>
    </row>
    <row r="324" spans="35:51" x14ac:dyDescent="0.35">
      <c r="AI324" s="11">
        <v>2023</v>
      </c>
      <c r="AJ324" s="11">
        <v>10</v>
      </c>
      <c r="AK324" s="11">
        <v>5096</v>
      </c>
      <c r="AL324" s="63">
        <v>50210.559999999998</v>
      </c>
      <c r="AM324" s="46" t="str">
        <f t="shared" si="102"/>
        <v>Periodisering feriepenger</v>
      </c>
      <c r="AN324" s="46" t="str">
        <f t="shared" si="103"/>
        <v>Lønn</v>
      </c>
      <c r="AO324" s="46" t="str">
        <f t="shared" si="104"/>
        <v>Personalkost</v>
      </c>
      <c r="AP324" s="46" t="str">
        <f t="shared" si="105"/>
        <v>Kostnad</v>
      </c>
      <c r="AQ324" s="46">
        <f t="shared" si="106"/>
        <v>8</v>
      </c>
      <c r="AR324" s="46">
        <f t="shared" si="107"/>
        <v>50210.559999999998</v>
      </c>
      <c r="AS324" s="48">
        <f t="shared" si="108"/>
        <v>0.98214579956618031</v>
      </c>
      <c r="AT324" s="46">
        <f t="shared" ref="AT324:AT387" si="112">AS324*AR324</f>
        <v>49314.090597865666</v>
      </c>
      <c r="AU324" s="46">
        <f t="shared" si="109"/>
        <v>3338</v>
      </c>
      <c r="AV324" s="46">
        <f t="shared" si="110"/>
        <v>1851.3</v>
      </c>
      <c r="AW324" s="46">
        <f t="shared" ref="AW324:AW387" si="113">IF(AU324=0,0,1)</f>
        <v>1</v>
      </c>
      <c r="AX324" s="47">
        <f t="shared" si="111"/>
        <v>-50210.559999999998</v>
      </c>
      <c r="AY324" s="47">
        <f t="shared" ref="AY324:AY387" si="114">IFERROR(AX324*AS324,"")</f>
        <v>-49314.090597865666</v>
      </c>
    </row>
    <row r="325" spans="35:51" x14ac:dyDescent="0.35">
      <c r="AI325" s="11">
        <v>2023</v>
      </c>
      <c r="AJ325" s="11">
        <v>11</v>
      </c>
      <c r="AK325" s="11">
        <v>5096</v>
      </c>
      <c r="AL325" s="63">
        <v>-50210.559999999998</v>
      </c>
      <c r="AM325" s="46" t="str">
        <f t="shared" si="102"/>
        <v>Periodisering feriepenger</v>
      </c>
      <c r="AN325" s="46" t="str">
        <f t="shared" si="103"/>
        <v>Lønn</v>
      </c>
      <c r="AO325" s="46" t="str">
        <f t="shared" si="104"/>
        <v>Personalkost</v>
      </c>
      <c r="AP325" s="46" t="str">
        <f t="shared" si="105"/>
        <v>Kostnad</v>
      </c>
      <c r="AQ325" s="46">
        <f t="shared" si="106"/>
        <v>8</v>
      </c>
      <c r="AR325" s="46">
        <f t="shared" si="107"/>
        <v>-50210.559999999998</v>
      </c>
      <c r="AS325" s="48">
        <f t="shared" si="108"/>
        <v>0.98214579956618031</v>
      </c>
      <c r="AT325" s="46">
        <f t="shared" si="112"/>
        <v>-49314.090597865666</v>
      </c>
      <c r="AU325" s="46">
        <f t="shared" si="109"/>
        <v>3267</v>
      </c>
      <c r="AV325" s="46">
        <f t="shared" si="110"/>
        <v>1752.55</v>
      </c>
      <c r="AW325" s="46">
        <f t="shared" si="113"/>
        <v>1</v>
      </c>
      <c r="AX325" s="47">
        <f t="shared" si="111"/>
        <v>50210.559999999998</v>
      </c>
      <c r="AY325" s="47">
        <f t="shared" si="114"/>
        <v>49314.090597865666</v>
      </c>
    </row>
    <row r="326" spans="35:51" x14ac:dyDescent="0.35">
      <c r="AI326" s="11">
        <v>2023</v>
      </c>
      <c r="AJ326" s="11">
        <v>12</v>
      </c>
      <c r="AK326" s="11">
        <v>5096</v>
      </c>
      <c r="AL326" s="63">
        <v>0</v>
      </c>
      <c r="AM326" s="46" t="str">
        <f t="shared" si="102"/>
        <v>Periodisering feriepenger</v>
      </c>
      <c r="AN326" s="46" t="str">
        <f t="shared" si="103"/>
        <v>Lønn</v>
      </c>
      <c r="AO326" s="46" t="str">
        <f t="shared" si="104"/>
        <v>Personalkost</v>
      </c>
      <c r="AP326" s="46" t="str">
        <f t="shared" si="105"/>
        <v>Kostnad</v>
      </c>
      <c r="AQ326" s="46">
        <f t="shared" si="106"/>
        <v>8</v>
      </c>
      <c r="AR326" s="46">
        <f t="shared" si="107"/>
        <v>0</v>
      </c>
      <c r="AS326" s="48">
        <f t="shared" si="108"/>
        <v>0.98214579956618031</v>
      </c>
      <c r="AT326" s="46">
        <f t="shared" si="112"/>
        <v>0</v>
      </c>
      <c r="AU326" s="46">
        <f t="shared" si="109"/>
        <v>2003</v>
      </c>
      <c r="AV326" s="46">
        <f t="shared" si="110"/>
        <v>1365.15</v>
      </c>
      <c r="AW326" s="46">
        <f t="shared" si="113"/>
        <v>1</v>
      </c>
      <c r="AX326" s="47">
        <f t="shared" si="111"/>
        <v>0</v>
      </c>
      <c r="AY326" s="47">
        <f t="shared" si="114"/>
        <v>0</v>
      </c>
    </row>
    <row r="327" spans="35:51" x14ac:dyDescent="0.35">
      <c r="AI327" s="11">
        <v>2023</v>
      </c>
      <c r="AJ327" s="11">
        <v>1</v>
      </c>
      <c r="AK327" s="11">
        <v>5141</v>
      </c>
      <c r="AL327" s="63">
        <v>0</v>
      </c>
      <c r="AM327" s="46" t="str">
        <f t="shared" si="102"/>
        <v>Smusstillegg</v>
      </c>
      <c r="AN327" s="46" t="str">
        <f t="shared" si="103"/>
        <v>Lønn</v>
      </c>
      <c r="AO327" s="46" t="str">
        <f t="shared" si="104"/>
        <v>Personalkost</v>
      </c>
      <c r="AP327" s="46" t="str">
        <f t="shared" si="105"/>
        <v>Kostnad</v>
      </c>
      <c r="AQ327" s="46">
        <f t="shared" si="106"/>
        <v>8</v>
      </c>
      <c r="AR327" s="46">
        <f t="shared" si="107"/>
        <v>0</v>
      </c>
      <c r="AS327" s="48">
        <f t="shared" si="108"/>
        <v>0.98214579956618031</v>
      </c>
      <c r="AT327" s="46">
        <f t="shared" si="112"/>
        <v>0</v>
      </c>
      <c r="AU327" s="46">
        <f t="shared" si="109"/>
        <v>2803</v>
      </c>
      <c r="AV327" s="46">
        <f t="shared" si="110"/>
        <v>1698.7</v>
      </c>
      <c r="AW327" s="46">
        <f t="shared" si="113"/>
        <v>1</v>
      </c>
      <c r="AX327" s="47">
        <f t="shared" si="111"/>
        <v>0</v>
      </c>
      <c r="AY327" s="47">
        <f t="shared" si="114"/>
        <v>0</v>
      </c>
    </row>
    <row r="328" spans="35:51" x14ac:dyDescent="0.35">
      <c r="AI328" s="11">
        <v>2023</v>
      </c>
      <c r="AJ328" s="11">
        <v>2</v>
      </c>
      <c r="AK328" s="11">
        <v>5141</v>
      </c>
      <c r="AL328" s="63">
        <v>0</v>
      </c>
      <c r="AM328" s="46" t="str">
        <f t="shared" si="102"/>
        <v>Smusstillegg</v>
      </c>
      <c r="AN328" s="46" t="str">
        <f t="shared" si="103"/>
        <v>Lønn</v>
      </c>
      <c r="AO328" s="46" t="str">
        <f t="shared" si="104"/>
        <v>Personalkost</v>
      </c>
      <c r="AP328" s="46" t="str">
        <f t="shared" si="105"/>
        <v>Kostnad</v>
      </c>
      <c r="AQ328" s="46">
        <f t="shared" si="106"/>
        <v>8</v>
      </c>
      <c r="AR328" s="46">
        <f t="shared" si="107"/>
        <v>0</v>
      </c>
      <c r="AS328" s="48">
        <f t="shared" si="108"/>
        <v>0.98214579956618031</v>
      </c>
      <c r="AT328" s="46">
        <f t="shared" si="112"/>
        <v>0</v>
      </c>
      <c r="AU328" s="46">
        <f t="shared" si="109"/>
        <v>2750</v>
      </c>
      <c r="AV328" s="46">
        <f t="shared" si="110"/>
        <v>1620.817</v>
      </c>
      <c r="AW328" s="46">
        <f t="shared" si="113"/>
        <v>1</v>
      </c>
      <c r="AX328" s="47">
        <f t="shared" si="111"/>
        <v>0</v>
      </c>
      <c r="AY328" s="47">
        <f t="shared" si="114"/>
        <v>0</v>
      </c>
    </row>
    <row r="329" spans="35:51" x14ac:dyDescent="0.35">
      <c r="AI329" s="11">
        <v>2023</v>
      </c>
      <c r="AJ329" s="11">
        <v>3</v>
      </c>
      <c r="AK329" s="11">
        <v>5141</v>
      </c>
      <c r="AL329" s="63">
        <v>150</v>
      </c>
      <c r="AM329" s="46" t="str">
        <f t="shared" si="102"/>
        <v>Smusstillegg</v>
      </c>
      <c r="AN329" s="46" t="str">
        <f t="shared" si="103"/>
        <v>Lønn</v>
      </c>
      <c r="AO329" s="46" t="str">
        <f t="shared" si="104"/>
        <v>Personalkost</v>
      </c>
      <c r="AP329" s="46" t="str">
        <f t="shared" si="105"/>
        <v>Kostnad</v>
      </c>
      <c r="AQ329" s="46">
        <f t="shared" si="106"/>
        <v>8</v>
      </c>
      <c r="AR329" s="46">
        <f t="shared" si="107"/>
        <v>150</v>
      </c>
      <c r="AS329" s="48">
        <f t="shared" si="108"/>
        <v>0.98214579956618031</v>
      </c>
      <c r="AT329" s="46">
        <f t="shared" si="112"/>
        <v>147.32186993492704</v>
      </c>
      <c r="AU329" s="46">
        <f t="shared" si="109"/>
        <v>3043</v>
      </c>
      <c r="AV329" s="46">
        <f t="shared" si="110"/>
        <v>1839.2840000000001</v>
      </c>
      <c r="AW329" s="46">
        <f t="shared" si="113"/>
        <v>1</v>
      </c>
      <c r="AX329" s="47">
        <f t="shared" si="111"/>
        <v>-150</v>
      </c>
      <c r="AY329" s="47">
        <f t="shared" si="114"/>
        <v>-147.32186993492704</v>
      </c>
    </row>
    <row r="330" spans="35:51" x14ac:dyDescent="0.35">
      <c r="AI330" s="11">
        <v>2023</v>
      </c>
      <c r="AJ330" s="11">
        <v>4</v>
      </c>
      <c r="AK330" s="11">
        <v>5141</v>
      </c>
      <c r="AL330" s="63">
        <v>150</v>
      </c>
      <c r="AM330" s="46" t="str">
        <f t="shared" si="102"/>
        <v>Smusstillegg</v>
      </c>
      <c r="AN330" s="46" t="str">
        <f t="shared" si="103"/>
        <v>Lønn</v>
      </c>
      <c r="AO330" s="46" t="str">
        <f t="shared" si="104"/>
        <v>Personalkost</v>
      </c>
      <c r="AP330" s="46" t="str">
        <f t="shared" si="105"/>
        <v>Kostnad</v>
      </c>
      <c r="AQ330" s="46">
        <f t="shared" si="106"/>
        <v>8</v>
      </c>
      <c r="AR330" s="46">
        <f t="shared" si="107"/>
        <v>150</v>
      </c>
      <c r="AS330" s="48">
        <f t="shared" si="108"/>
        <v>0.98214579956618031</v>
      </c>
      <c r="AT330" s="46">
        <f t="shared" si="112"/>
        <v>147.32186993492704</v>
      </c>
      <c r="AU330" s="46">
        <f t="shared" si="109"/>
        <v>2916</v>
      </c>
      <c r="AV330" s="46">
        <f t="shared" si="110"/>
        <v>1763.2</v>
      </c>
      <c r="AW330" s="46">
        <f t="shared" si="113"/>
        <v>1</v>
      </c>
      <c r="AX330" s="47">
        <f t="shared" si="111"/>
        <v>-150</v>
      </c>
      <c r="AY330" s="47">
        <f t="shared" si="114"/>
        <v>-147.32186993492704</v>
      </c>
    </row>
    <row r="331" spans="35:51" x14ac:dyDescent="0.35">
      <c r="AI331" s="11">
        <v>2023</v>
      </c>
      <c r="AJ331" s="11">
        <v>5</v>
      </c>
      <c r="AK331" s="11">
        <v>5141</v>
      </c>
      <c r="AL331" s="63">
        <v>0</v>
      </c>
      <c r="AM331" s="46" t="str">
        <f t="shared" si="102"/>
        <v>Smusstillegg</v>
      </c>
      <c r="AN331" s="46" t="str">
        <f t="shared" si="103"/>
        <v>Lønn</v>
      </c>
      <c r="AO331" s="46" t="str">
        <f t="shared" si="104"/>
        <v>Personalkost</v>
      </c>
      <c r="AP331" s="46" t="str">
        <f t="shared" si="105"/>
        <v>Kostnad</v>
      </c>
      <c r="AQ331" s="46">
        <f t="shared" si="106"/>
        <v>8</v>
      </c>
      <c r="AR331" s="46">
        <f t="shared" si="107"/>
        <v>0</v>
      </c>
      <c r="AS331" s="48">
        <f t="shared" si="108"/>
        <v>0.98214579956618031</v>
      </c>
      <c r="AT331" s="46">
        <f t="shared" si="112"/>
        <v>0</v>
      </c>
      <c r="AU331" s="46">
        <f t="shared" si="109"/>
        <v>3578</v>
      </c>
      <c r="AV331" s="46">
        <f t="shared" si="110"/>
        <v>1816.85</v>
      </c>
      <c r="AW331" s="46">
        <f t="shared" si="113"/>
        <v>1</v>
      </c>
      <c r="AX331" s="47">
        <f t="shared" si="111"/>
        <v>0</v>
      </c>
      <c r="AY331" s="47">
        <f t="shared" si="114"/>
        <v>0</v>
      </c>
    </row>
    <row r="332" spans="35:51" x14ac:dyDescent="0.35">
      <c r="AI332" s="11">
        <v>2023</v>
      </c>
      <c r="AJ332" s="11">
        <v>6</v>
      </c>
      <c r="AK332" s="11">
        <v>5141</v>
      </c>
      <c r="AL332" s="63">
        <v>0</v>
      </c>
      <c r="AM332" s="46" t="str">
        <f t="shared" si="102"/>
        <v>Smusstillegg</v>
      </c>
      <c r="AN332" s="46" t="str">
        <f t="shared" si="103"/>
        <v>Lønn</v>
      </c>
      <c r="AO332" s="46" t="str">
        <f t="shared" si="104"/>
        <v>Personalkost</v>
      </c>
      <c r="AP332" s="46" t="str">
        <f t="shared" si="105"/>
        <v>Kostnad</v>
      </c>
      <c r="AQ332" s="46">
        <f t="shared" si="106"/>
        <v>8</v>
      </c>
      <c r="AR332" s="46">
        <f t="shared" si="107"/>
        <v>0</v>
      </c>
      <c r="AS332" s="48">
        <f t="shared" si="108"/>
        <v>0.98214579956618031</v>
      </c>
      <c r="AT332" s="46">
        <f t="shared" si="112"/>
        <v>0</v>
      </c>
      <c r="AU332" s="46">
        <f t="shared" si="109"/>
        <v>3708</v>
      </c>
      <c r="AV332" s="46">
        <f t="shared" si="110"/>
        <v>1858.8330000000001</v>
      </c>
      <c r="AW332" s="46">
        <f t="shared" si="113"/>
        <v>1</v>
      </c>
      <c r="AX332" s="47">
        <f t="shared" si="111"/>
        <v>0</v>
      </c>
      <c r="AY332" s="47">
        <f t="shared" si="114"/>
        <v>0</v>
      </c>
    </row>
    <row r="333" spans="35:51" x14ac:dyDescent="0.35">
      <c r="AI333" s="11">
        <v>2023</v>
      </c>
      <c r="AJ333" s="11">
        <v>7</v>
      </c>
      <c r="AK333" s="11">
        <v>5141</v>
      </c>
      <c r="AL333" s="63">
        <v>0</v>
      </c>
      <c r="AM333" s="46" t="str">
        <f t="shared" si="102"/>
        <v>Smusstillegg</v>
      </c>
      <c r="AN333" s="46" t="str">
        <f t="shared" si="103"/>
        <v>Lønn</v>
      </c>
      <c r="AO333" s="46" t="str">
        <f t="shared" si="104"/>
        <v>Personalkost</v>
      </c>
      <c r="AP333" s="46" t="str">
        <f t="shared" si="105"/>
        <v>Kostnad</v>
      </c>
      <c r="AQ333" s="46">
        <f t="shared" si="106"/>
        <v>8</v>
      </c>
      <c r="AR333" s="46">
        <f t="shared" si="107"/>
        <v>0</v>
      </c>
      <c r="AS333" s="48">
        <f t="shared" si="108"/>
        <v>0.98214579956618031</v>
      </c>
      <c r="AT333" s="46">
        <f t="shared" si="112"/>
        <v>0</v>
      </c>
      <c r="AU333" s="46">
        <f t="shared" si="109"/>
        <v>3431</v>
      </c>
      <c r="AV333" s="46">
        <f t="shared" si="110"/>
        <v>1813.0340000000001</v>
      </c>
      <c r="AW333" s="46">
        <f t="shared" si="113"/>
        <v>1</v>
      </c>
      <c r="AX333" s="47">
        <f t="shared" si="111"/>
        <v>0</v>
      </c>
      <c r="AY333" s="47">
        <f t="shared" si="114"/>
        <v>0</v>
      </c>
    </row>
    <row r="334" spans="35:51" x14ac:dyDescent="0.35">
      <c r="AI334" s="11">
        <v>2023</v>
      </c>
      <c r="AJ334" s="11">
        <v>8</v>
      </c>
      <c r="AK334" s="11">
        <v>5141</v>
      </c>
      <c r="AL334" s="63">
        <v>0</v>
      </c>
      <c r="AM334" s="46" t="str">
        <f t="shared" si="102"/>
        <v>Smusstillegg</v>
      </c>
      <c r="AN334" s="46" t="str">
        <f t="shared" si="103"/>
        <v>Lønn</v>
      </c>
      <c r="AO334" s="46" t="str">
        <f t="shared" si="104"/>
        <v>Personalkost</v>
      </c>
      <c r="AP334" s="46" t="str">
        <f t="shared" si="105"/>
        <v>Kostnad</v>
      </c>
      <c r="AQ334" s="46">
        <f t="shared" si="106"/>
        <v>8</v>
      </c>
      <c r="AR334" s="46">
        <f t="shared" si="107"/>
        <v>0</v>
      </c>
      <c r="AS334" s="48">
        <f t="shared" si="108"/>
        <v>0.98214579956618031</v>
      </c>
      <c r="AT334" s="46">
        <f t="shared" si="112"/>
        <v>0</v>
      </c>
      <c r="AU334" s="46">
        <f t="shared" si="109"/>
        <v>4323</v>
      </c>
      <c r="AV334" s="46">
        <f t="shared" si="110"/>
        <v>1943.6659999999999</v>
      </c>
      <c r="AW334" s="46">
        <f t="shared" si="113"/>
        <v>1</v>
      </c>
      <c r="AX334" s="47">
        <f t="shared" si="111"/>
        <v>0</v>
      </c>
      <c r="AY334" s="47">
        <f t="shared" si="114"/>
        <v>0</v>
      </c>
    </row>
    <row r="335" spans="35:51" x14ac:dyDescent="0.35">
      <c r="AI335" s="11">
        <v>2023</v>
      </c>
      <c r="AJ335" s="11">
        <v>9</v>
      </c>
      <c r="AK335" s="11">
        <v>5141</v>
      </c>
      <c r="AL335" s="63">
        <v>0</v>
      </c>
      <c r="AM335" s="46" t="str">
        <f t="shared" si="102"/>
        <v>Smusstillegg</v>
      </c>
      <c r="AN335" s="46" t="str">
        <f t="shared" si="103"/>
        <v>Lønn</v>
      </c>
      <c r="AO335" s="46" t="str">
        <f t="shared" si="104"/>
        <v>Personalkost</v>
      </c>
      <c r="AP335" s="46" t="str">
        <f t="shared" si="105"/>
        <v>Kostnad</v>
      </c>
      <c r="AQ335" s="46">
        <f t="shared" si="106"/>
        <v>8</v>
      </c>
      <c r="AR335" s="46">
        <f t="shared" si="107"/>
        <v>0</v>
      </c>
      <c r="AS335" s="48">
        <f t="shared" si="108"/>
        <v>0.98214579956618031</v>
      </c>
      <c r="AT335" s="46">
        <f t="shared" si="112"/>
        <v>0</v>
      </c>
      <c r="AU335" s="46">
        <f t="shared" si="109"/>
        <v>3531</v>
      </c>
      <c r="AV335" s="46">
        <f t="shared" si="110"/>
        <v>1846.634</v>
      </c>
      <c r="AW335" s="46">
        <f t="shared" si="113"/>
        <v>1</v>
      </c>
      <c r="AX335" s="47">
        <f t="shared" si="111"/>
        <v>0</v>
      </c>
      <c r="AY335" s="47">
        <f t="shared" si="114"/>
        <v>0</v>
      </c>
    </row>
    <row r="336" spans="35:51" x14ac:dyDescent="0.35">
      <c r="AI336" s="11">
        <v>2023</v>
      </c>
      <c r="AJ336" s="11">
        <v>10</v>
      </c>
      <c r="AK336" s="11">
        <v>5141</v>
      </c>
      <c r="AL336" s="63">
        <v>0</v>
      </c>
      <c r="AM336" s="46" t="str">
        <f t="shared" si="102"/>
        <v>Smusstillegg</v>
      </c>
      <c r="AN336" s="46" t="str">
        <f t="shared" si="103"/>
        <v>Lønn</v>
      </c>
      <c r="AO336" s="46" t="str">
        <f t="shared" si="104"/>
        <v>Personalkost</v>
      </c>
      <c r="AP336" s="46" t="str">
        <f t="shared" si="105"/>
        <v>Kostnad</v>
      </c>
      <c r="AQ336" s="46">
        <f t="shared" si="106"/>
        <v>8</v>
      </c>
      <c r="AR336" s="46">
        <f t="shared" si="107"/>
        <v>0</v>
      </c>
      <c r="AS336" s="48">
        <f t="shared" si="108"/>
        <v>0.98214579956618031</v>
      </c>
      <c r="AT336" s="46">
        <f t="shared" si="112"/>
        <v>0</v>
      </c>
      <c r="AU336" s="46">
        <f t="shared" si="109"/>
        <v>3338</v>
      </c>
      <c r="AV336" s="46">
        <f t="shared" si="110"/>
        <v>1851.3</v>
      </c>
      <c r="AW336" s="46">
        <f t="shared" si="113"/>
        <v>1</v>
      </c>
      <c r="AX336" s="47">
        <f t="shared" si="111"/>
        <v>0</v>
      </c>
      <c r="AY336" s="47">
        <f t="shared" si="114"/>
        <v>0</v>
      </c>
    </row>
    <row r="337" spans="35:51" x14ac:dyDescent="0.35">
      <c r="AI337" s="11">
        <v>2023</v>
      </c>
      <c r="AJ337" s="11">
        <v>11</v>
      </c>
      <c r="AK337" s="11">
        <v>5141</v>
      </c>
      <c r="AL337" s="63">
        <v>0</v>
      </c>
      <c r="AM337" s="46" t="str">
        <f t="shared" si="102"/>
        <v>Smusstillegg</v>
      </c>
      <c r="AN337" s="46" t="str">
        <f t="shared" si="103"/>
        <v>Lønn</v>
      </c>
      <c r="AO337" s="46" t="str">
        <f t="shared" si="104"/>
        <v>Personalkost</v>
      </c>
      <c r="AP337" s="46" t="str">
        <f t="shared" si="105"/>
        <v>Kostnad</v>
      </c>
      <c r="AQ337" s="46">
        <f t="shared" si="106"/>
        <v>8</v>
      </c>
      <c r="AR337" s="46">
        <f t="shared" si="107"/>
        <v>0</v>
      </c>
      <c r="AS337" s="48">
        <f t="shared" si="108"/>
        <v>0.98214579956618031</v>
      </c>
      <c r="AT337" s="46">
        <f t="shared" si="112"/>
        <v>0</v>
      </c>
      <c r="AU337" s="46">
        <f t="shared" si="109"/>
        <v>3267</v>
      </c>
      <c r="AV337" s="46">
        <f t="shared" si="110"/>
        <v>1752.55</v>
      </c>
      <c r="AW337" s="46">
        <f t="shared" si="113"/>
        <v>1</v>
      </c>
      <c r="AX337" s="47">
        <f t="shared" si="111"/>
        <v>0</v>
      </c>
      <c r="AY337" s="47">
        <f t="shared" si="114"/>
        <v>0</v>
      </c>
    </row>
    <row r="338" spans="35:51" x14ac:dyDescent="0.35">
      <c r="AI338" s="11">
        <v>2023</v>
      </c>
      <c r="AJ338" s="11">
        <v>12</v>
      </c>
      <c r="AK338" s="11">
        <v>5141</v>
      </c>
      <c r="AL338" s="63">
        <v>0</v>
      </c>
      <c r="AM338" s="46" t="str">
        <f t="shared" si="102"/>
        <v>Smusstillegg</v>
      </c>
      <c r="AN338" s="46" t="str">
        <f t="shared" si="103"/>
        <v>Lønn</v>
      </c>
      <c r="AO338" s="46" t="str">
        <f t="shared" si="104"/>
        <v>Personalkost</v>
      </c>
      <c r="AP338" s="46" t="str">
        <f t="shared" si="105"/>
        <v>Kostnad</v>
      </c>
      <c r="AQ338" s="46">
        <f t="shared" si="106"/>
        <v>8</v>
      </c>
      <c r="AR338" s="46">
        <f t="shared" si="107"/>
        <v>0</v>
      </c>
      <c r="AS338" s="48">
        <f t="shared" si="108"/>
        <v>0.98214579956618031</v>
      </c>
      <c r="AT338" s="46">
        <f t="shared" si="112"/>
        <v>0</v>
      </c>
      <c r="AU338" s="46">
        <f t="shared" si="109"/>
        <v>2003</v>
      </c>
      <c r="AV338" s="46">
        <f t="shared" si="110"/>
        <v>1365.15</v>
      </c>
      <c r="AW338" s="46">
        <f t="shared" si="113"/>
        <v>1</v>
      </c>
      <c r="AX338" s="47">
        <f t="shared" si="111"/>
        <v>0</v>
      </c>
      <c r="AY338" s="47">
        <f t="shared" si="114"/>
        <v>0</v>
      </c>
    </row>
    <row r="339" spans="35:51" x14ac:dyDescent="0.35">
      <c r="AI339" s="11">
        <v>2023</v>
      </c>
      <c r="AJ339" s="11">
        <v>1</v>
      </c>
      <c r="AK339" s="11">
        <v>5200</v>
      </c>
      <c r="AL339" s="63">
        <v>0</v>
      </c>
      <c r="AM339" s="46" t="str">
        <f t="shared" si="102"/>
        <v xml:space="preserve">Feriepenger </v>
      </c>
      <c r="AN339" s="46" t="str">
        <f t="shared" si="103"/>
        <v>Andre personalkostnader</v>
      </c>
      <c r="AO339" s="46" t="str">
        <f t="shared" si="104"/>
        <v>Personalkost</v>
      </c>
      <c r="AP339" s="46" t="str">
        <f t="shared" si="105"/>
        <v>Kostnad</v>
      </c>
      <c r="AQ339" s="46">
        <f t="shared" si="106"/>
        <v>10</v>
      </c>
      <c r="AR339" s="46">
        <f t="shared" si="107"/>
        <v>0</v>
      </c>
      <c r="AS339" s="48">
        <f t="shared" si="108"/>
        <v>0.53337075327950945</v>
      </c>
      <c r="AT339" s="46">
        <f t="shared" si="112"/>
        <v>0</v>
      </c>
      <c r="AU339" s="46">
        <f t="shared" si="109"/>
        <v>2803</v>
      </c>
      <c r="AV339" s="46">
        <f t="shared" si="110"/>
        <v>1698.7</v>
      </c>
      <c r="AW339" s="46">
        <f t="shared" si="113"/>
        <v>1</v>
      </c>
      <c r="AX339" s="47">
        <f t="shared" si="111"/>
        <v>0</v>
      </c>
      <c r="AY339" s="47">
        <f t="shared" si="114"/>
        <v>0</v>
      </c>
    </row>
    <row r="340" spans="35:51" x14ac:dyDescent="0.35">
      <c r="AI340" s="11">
        <v>2023</v>
      </c>
      <c r="AJ340" s="11">
        <v>2</v>
      </c>
      <c r="AK340" s="11">
        <v>5200</v>
      </c>
      <c r="AL340" s="63">
        <v>0</v>
      </c>
      <c r="AM340" s="46" t="str">
        <f t="shared" si="102"/>
        <v xml:space="preserve">Feriepenger </v>
      </c>
      <c r="AN340" s="46" t="str">
        <f t="shared" si="103"/>
        <v>Andre personalkostnader</v>
      </c>
      <c r="AO340" s="46" t="str">
        <f t="shared" si="104"/>
        <v>Personalkost</v>
      </c>
      <c r="AP340" s="46" t="str">
        <f t="shared" si="105"/>
        <v>Kostnad</v>
      </c>
      <c r="AQ340" s="46">
        <f t="shared" si="106"/>
        <v>10</v>
      </c>
      <c r="AR340" s="46">
        <f t="shared" si="107"/>
        <v>0</v>
      </c>
      <c r="AS340" s="48">
        <f t="shared" si="108"/>
        <v>0.53337075327950945</v>
      </c>
      <c r="AT340" s="46">
        <f t="shared" si="112"/>
        <v>0</v>
      </c>
      <c r="AU340" s="46">
        <f t="shared" si="109"/>
        <v>2750</v>
      </c>
      <c r="AV340" s="46">
        <f t="shared" si="110"/>
        <v>1620.817</v>
      </c>
      <c r="AW340" s="46">
        <f t="shared" si="113"/>
        <v>1</v>
      </c>
      <c r="AX340" s="47">
        <f t="shared" si="111"/>
        <v>0</v>
      </c>
      <c r="AY340" s="47">
        <f t="shared" si="114"/>
        <v>0</v>
      </c>
    </row>
    <row r="341" spans="35:51" x14ac:dyDescent="0.35">
      <c r="AI341" s="11">
        <v>2023</v>
      </c>
      <c r="AJ341" s="11">
        <v>3</v>
      </c>
      <c r="AK341" s="11">
        <v>5200</v>
      </c>
      <c r="AL341" s="63">
        <v>0</v>
      </c>
      <c r="AM341" s="46" t="str">
        <f t="shared" si="102"/>
        <v xml:space="preserve">Feriepenger </v>
      </c>
      <c r="AN341" s="46" t="str">
        <f t="shared" si="103"/>
        <v>Andre personalkostnader</v>
      </c>
      <c r="AO341" s="46" t="str">
        <f t="shared" si="104"/>
        <v>Personalkost</v>
      </c>
      <c r="AP341" s="46" t="str">
        <f t="shared" si="105"/>
        <v>Kostnad</v>
      </c>
      <c r="AQ341" s="46">
        <f t="shared" si="106"/>
        <v>10</v>
      </c>
      <c r="AR341" s="46">
        <f t="shared" si="107"/>
        <v>0</v>
      </c>
      <c r="AS341" s="48">
        <f t="shared" si="108"/>
        <v>0.53337075327950945</v>
      </c>
      <c r="AT341" s="46">
        <f t="shared" si="112"/>
        <v>0</v>
      </c>
      <c r="AU341" s="46">
        <f t="shared" si="109"/>
        <v>3043</v>
      </c>
      <c r="AV341" s="46">
        <f t="shared" si="110"/>
        <v>1839.2840000000001</v>
      </c>
      <c r="AW341" s="46">
        <f t="shared" si="113"/>
        <v>1</v>
      </c>
      <c r="AX341" s="47">
        <f t="shared" si="111"/>
        <v>0</v>
      </c>
      <c r="AY341" s="47">
        <f t="shared" si="114"/>
        <v>0</v>
      </c>
    </row>
    <row r="342" spans="35:51" x14ac:dyDescent="0.35">
      <c r="AI342" s="11">
        <v>2023</v>
      </c>
      <c r="AJ342" s="11">
        <v>4</v>
      </c>
      <c r="AK342" s="11">
        <v>5200</v>
      </c>
      <c r="AL342" s="63">
        <v>0</v>
      </c>
      <c r="AM342" s="46" t="str">
        <f t="shared" si="102"/>
        <v xml:space="preserve">Feriepenger </v>
      </c>
      <c r="AN342" s="46" t="str">
        <f t="shared" si="103"/>
        <v>Andre personalkostnader</v>
      </c>
      <c r="AO342" s="46" t="str">
        <f t="shared" si="104"/>
        <v>Personalkost</v>
      </c>
      <c r="AP342" s="46" t="str">
        <f t="shared" si="105"/>
        <v>Kostnad</v>
      </c>
      <c r="AQ342" s="46">
        <f t="shared" si="106"/>
        <v>10</v>
      </c>
      <c r="AR342" s="46">
        <f t="shared" si="107"/>
        <v>0</v>
      </c>
      <c r="AS342" s="48">
        <f t="shared" si="108"/>
        <v>0.53337075327950945</v>
      </c>
      <c r="AT342" s="46">
        <f t="shared" si="112"/>
        <v>0</v>
      </c>
      <c r="AU342" s="46">
        <f t="shared" si="109"/>
        <v>2916</v>
      </c>
      <c r="AV342" s="46">
        <f t="shared" si="110"/>
        <v>1763.2</v>
      </c>
      <c r="AW342" s="46">
        <f t="shared" si="113"/>
        <v>1</v>
      </c>
      <c r="AX342" s="47">
        <f t="shared" si="111"/>
        <v>0</v>
      </c>
      <c r="AY342" s="47">
        <f t="shared" si="114"/>
        <v>0</v>
      </c>
    </row>
    <row r="343" spans="35:51" x14ac:dyDescent="0.35">
      <c r="AI343" s="11">
        <v>2023</v>
      </c>
      <c r="AJ343" s="11">
        <v>5</v>
      </c>
      <c r="AK343" s="11">
        <v>5200</v>
      </c>
      <c r="AL343" s="63">
        <v>0</v>
      </c>
      <c r="AM343" s="46" t="str">
        <f t="shared" si="102"/>
        <v xml:space="preserve">Feriepenger </v>
      </c>
      <c r="AN343" s="46" t="str">
        <f t="shared" si="103"/>
        <v>Andre personalkostnader</v>
      </c>
      <c r="AO343" s="46" t="str">
        <f t="shared" si="104"/>
        <v>Personalkost</v>
      </c>
      <c r="AP343" s="46" t="str">
        <f t="shared" si="105"/>
        <v>Kostnad</v>
      </c>
      <c r="AQ343" s="46">
        <f t="shared" si="106"/>
        <v>10</v>
      </c>
      <c r="AR343" s="46">
        <f t="shared" si="107"/>
        <v>0</v>
      </c>
      <c r="AS343" s="48">
        <f t="shared" si="108"/>
        <v>0.53337075327950945</v>
      </c>
      <c r="AT343" s="46">
        <f t="shared" si="112"/>
        <v>0</v>
      </c>
      <c r="AU343" s="46">
        <f t="shared" si="109"/>
        <v>3578</v>
      </c>
      <c r="AV343" s="46">
        <f t="shared" si="110"/>
        <v>1816.85</v>
      </c>
      <c r="AW343" s="46">
        <f t="shared" si="113"/>
        <v>1</v>
      </c>
      <c r="AX343" s="47">
        <f t="shared" si="111"/>
        <v>0</v>
      </c>
      <c r="AY343" s="47">
        <f t="shared" si="114"/>
        <v>0</v>
      </c>
    </row>
    <row r="344" spans="35:51" x14ac:dyDescent="0.35">
      <c r="AI344" s="11">
        <v>2023</v>
      </c>
      <c r="AJ344" s="11">
        <v>6</v>
      </c>
      <c r="AK344" s="11">
        <v>5200</v>
      </c>
      <c r="AL344" s="63">
        <v>0</v>
      </c>
      <c r="AM344" s="46" t="str">
        <f t="shared" si="102"/>
        <v xml:space="preserve">Feriepenger </v>
      </c>
      <c r="AN344" s="46" t="str">
        <f t="shared" si="103"/>
        <v>Andre personalkostnader</v>
      </c>
      <c r="AO344" s="46" t="str">
        <f t="shared" si="104"/>
        <v>Personalkost</v>
      </c>
      <c r="AP344" s="46" t="str">
        <f t="shared" si="105"/>
        <v>Kostnad</v>
      </c>
      <c r="AQ344" s="46">
        <f t="shared" si="106"/>
        <v>10</v>
      </c>
      <c r="AR344" s="46">
        <f t="shared" si="107"/>
        <v>0</v>
      </c>
      <c r="AS344" s="48">
        <f t="shared" si="108"/>
        <v>0.53337075327950945</v>
      </c>
      <c r="AT344" s="46">
        <f t="shared" si="112"/>
        <v>0</v>
      </c>
      <c r="AU344" s="46">
        <f t="shared" si="109"/>
        <v>3708</v>
      </c>
      <c r="AV344" s="46">
        <f t="shared" si="110"/>
        <v>1858.8330000000001</v>
      </c>
      <c r="AW344" s="46">
        <f t="shared" si="113"/>
        <v>1</v>
      </c>
      <c r="AX344" s="47">
        <f t="shared" si="111"/>
        <v>0</v>
      </c>
      <c r="AY344" s="47">
        <f t="shared" si="114"/>
        <v>0</v>
      </c>
    </row>
    <row r="345" spans="35:51" x14ac:dyDescent="0.35">
      <c r="AI345" s="11">
        <v>2023</v>
      </c>
      <c r="AJ345" s="11">
        <v>7</v>
      </c>
      <c r="AK345" s="11">
        <v>5200</v>
      </c>
      <c r="AL345" s="63">
        <v>0</v>
      </c>
      <c r="AM345" s="46" t="str">
        <f t="shared" si="102"/>
        <v xml:space="preserve">Feriepenger </v>
      </c>
      <c r="AN345" s="46" t="str">
        <f t="shared" si="103"/>
        <v>Andre personalkostnader</v>
      </c>
      <c r="AO345" s="46" t="str">
        <f t="shared" si="104"/>
        <v>Personalkost</v>
      </c>
      <c r="AP345" s="46" t="str">
        <f t="shared" si="105"/>
        <v>Kostnad</v>
      </c>
      <c r="AQ345" s="46">
        <f t="shared" si="106"/>
        <v>10</v>
      </c>
      <c r="AR345" s="46">
        <f t="shared" si="107"/>
        <v>0</v>
      </c>
      <c r="AS345" s="48">
        <f t="shared" si="108"/>
        <v>0.53337075327950945</v>
      </c>
      <c r="AT345" s="46">
        <f t="shared" si="112"/>
        <v>0</v>
      </c>
      <c r="AU345" s="46">
        <f t="shared" si="109"/>
        <v>3431</v>
      </c>
      <c r="AV345" s="46">
        <f t="shared" si="110"/>
        <v>1813.0340000000001</v>
      </c>
      <c r="AW345" s="46">
        <f t="shared" si="113"/>
        <v>1</v>
      </c>
      <c r="AX345" s="47">
        <f t="shared" si="111"/>
        <v>0</v>
      </c>
      <c r="AY345" s="47">
        <f t="shared" si="114"/>
        <v>0</v>
      </c>
    </row>
    <row r="346" spans="35:51" x14ac:dyDescent="0.35">
      <c r="AI346" s="11">
        <v>2023</v>
      </c>
      <c r="AJ346" s="11">
        <v>8</v>
      </c>
      <c r="AK346" s="11">
        <v>5200</v>
      </c>
      <c r="AL346" s="63">
        <v>0</v>
      </c>
      <c r="AM346" s="46" t="str">
        <f t="shared" si="102"/>
        <v xml:space="preserve">Feriepenger </v>
      </c>
      <c r="AN346" s="46" t="str">
        <f t="shared" si="103"/>
        <v>Andre personalkostnader</v>
      </c>
      <c r="AO346" s="46" t="str">
        <f t="shared" si="104"/>
        <v>Personalkost</v>
      </c>
      <c r="AP346" s="46" t="str">
        <f t="shared" si="105"/>
        <v>Kostnad</v>
      </c>
      <c r="AQ346" s="46">
        <f t="shared" si="106"/>
        <v>10</v>
      </c>
      <c r="AR346" s="46">
        <f t="shared" si="107"/>
        <v>0</v>
      </c>
      <c r="AS346" s="48">
        <f t="shared" si="108"/>
        <v>0.53337075327950945</v>
      </c>
      <c r="AT346" s="46">
        <f t="shared" si="112"/>
        <v>0</v>
      </c>
      <c r="AU346" s="46">
        <f t="shared" si="109"/>
        <v>4323</v>
      </c>
      <c r="AV346" s="46">
        <f t="shared" si="110"/>
        <v>1943.6659999999999</v>
      </c>
      <c r="AW346" s="46">
        <f t="shared" si="113"/>
        <v>1</v>
      </c>
      <c r="AX346" s="47">
        <f t="shared" si="111"/>
        <v>0</v>
      </c>
      <c r="AY346" s="47">
        <f t="shared" si="114"/>
        <v>0</v>
      </c>
    </row>
    <row r="347" spans="35:51" x14ac:dyDescent="0.35">
      <c r="AI347" s="11">
        <v>2023</v>
      </c>
      <c r="AJ347" s="11">
        <v>9</v>
      </c>
      <c r="AK347" s="11">
        <v>5200</v>
      </c>
      <c r="AL347" s="63">
        <v>0</v>
      </c>
      <c r="AM347" s="46" t="str">
        <f t="shared" si="102"/>
        <v xml:space="preserve">Feriepenger </v>
      </c>
      <c r="AN347" s="46" t="str">
        <f t="shared" si="103"/>
        <v>Andre personalkostnader</v>
      </c>
      <c r="AO347" s="46" t="str">
        <f t="shared" si="104"/>
        <v>Personalkost</v>
      </c>
      <c r="AP347" s="46" t="str">
        <f t="shared" si="105"/>
        <v>Kostnad</v>
      </c>
      <c r="AQ347" s="46">
        <f t="shared" si="106"/>
        <v>10</v>
      </c>
      <c r="AR347" s="46">
        <f t="shared" si="107"/>
        <v>0</v>
      </c>
      <c r="AS347" s="48">
        <f t="shared" si="108"/>
        <v>0.53337075327950945</v>
      </c>
      <c r="AT347" s="46">
        <f t="shared" si="112"/>
        <v>0</v>
      </c>
      <c r="AU347" s="46">
        <f t="shared" si="109"/>
        <v>3531</v>
      </c>
      <c r="AV347" s="46">
        <f t="shared" si="110"/>
        <v>1846.634</v>
      </c>
      <c r="AW347" s="46">
        <f t="shared" si="113"/>
        <v>1</v>
      </c>
      <c r="AX347" s="47">
        <f t="shared" si="111"/>
        <v>0</v>
      </c>
      <c r="AY347" s="47">
        <f t="shared" si="114"/>
        <v>0</v>
      </c>
    </row>
    <row r="348" spans="35:51" x14ac:dyDescent="0.35">
      <c r="AI348" s="11">
        <v>2023</v>
      </c>
      <c r="AJ348" s="11">
        <v>10</v>
      </c>
      <c r="AK348" s="11">
        <v>5200</v>
      </c>
      <c r="AL348" s="63">
        <v>0</v>
      </c>
      <c r="AM348" s="46" t="str">
        <f t="shared" si="102"/>
        <v xml:space="preserve">Feriepenger </v>
      </c>
      <c r="AN348" s="46" t="str">
        <f t="shared" si="103"/>
        <v>Andre personalkostnader</v>
      </c>
      <c r="AO348" s="46" t="str">
        <f t="shared" si="104"/>
        <v>Personalkost</v>
      </c>
      <c r="AP348" s="46" t="str">
        <f t="shared" si="105"/>
        <v>Kostnad</v>
      </c>
      <c r="AQ348" s="46">
        <f t="shared" si="106"/>
        <v>10</v>
      </c>
      <c r="AR348" s="46">
        <f t="shared" si="107"/>
        <v>0</v>
      </c>
      <c r="AS348" s="48">
        <f t="shared" si="108"/>
        <v>0.53337075327950945</v>
      </c>
      <c r="AT348" s="46">
        <f t="shared" si="112"/>
        <v>0</v>
      </c>
      <c r="AU348" s="46">
        <f t="shared" si="109"/>
        <v>3338</v>
      </c>
      <c r="AV348" s="46">
        <f t="shared" si="110"/>
        <v>1851.3</v>
      </c>
      <c r="AW348" s="46">
        <f t="shared" si="113"/>
        <v>1</v>
      </c>
      <c r="AX348" s="47">
        <f t="shared" si="111"/>
        <v>0</v>
      </c>
      <c r="AY348" s="47">
        <f t="shared" si="114"/>
        <v>0</v>
      </c>
    </row>
    <row r="349" spans="35:51" x14ac:dyDescent="0.35">
      <c r="AI349" s="11">
        <v>2023</v>
      </c>
      <c r="AJ349" s="11">
        <v>11</v>
      </c>
      <c r="AK349" s="11">
        <v>5200</v>
      </c>
      <c r="AL349" s="63">
        <v>0</v>
      </c>
      <c r="AM349" s="46" t="str">
        <f t="shared" si="102"/>
        <v xml:space="preserve">Feriepenger </v>
      </c>
      <c r="AN349" s="46" t="str">
        <f t="shared" si="103"/>
        <v>Andre personalkostnader</v>
      </c>
      <c r="AO349" s="46" t="str">
        <f t="shared" si="104"/>
        <v>Personalkost</v>
      </c>
      <c r="AP349" s="46" t="str">
        <f t="shared" si="105"/>
        <v>Kostnad</v>
      </c>
      <c r="AQ349" s="46">
        <f t="shared" si="106"/>
        <v>10</v>
      </c>
      <c r="AR349" s="46">
        <f t="shared" si="107"/>
        <v>0</v>
      </c>
      <c r="AS349" s="48">
        <f t="shared" si="108"/>
        <v>0.53337075327950945</v>
      </c>
      <c r="AT349" s="46">
        <f t="shared" si="112"/>
        <v>0</v>
      </c>
      <c r="AU349" s="46">
        <f t="shared" si="109"/>
        <v>3267</v>
      </c>
      <c r="AV349" s="46">
        <f t="shared" si="110"/>
        <v>1752.55</v>
      </c>
      <c r="AW349" s="46">
        <f t="shared" si="113"/>
        <v>1</v>
      </c>
      <c r="AX349" s="47">
        <f t="shared" si="111"/>
        <v>0</v>
      </c>
      <c r="AY349" s="47">
        <f t="shared" si="114"/>
        <v>0</v>
      </c>
    </row>
    <row r="350" spans="35:51" x14ac:dyDescent="0.35">
      <c r="AI350" s="11">
        <v>2023</v>
      </c>
      <c r="AJ350" s="11">
        <v>12</v>
      </c>
      <c r="AK350" s="11">
        <v>5200</v>
      </c>
      <c r="AL350" s="63">
        <v>0</v>
      </c>
      <c r="AM350" s="46" t="str">
        <f t="shared" si="102"/>
        <v xml:space="preserve">Feriepenger </v>
      </c>
      <c r="AN350" s="46" t="str">
        <f t="shared" si="103"/>
        <v>Andre personalkostnader</v>
      </c>
      <c r="AO350" s="46" t="str">
        <f t="shared" si="104"/>
        <v>Personalkost</v>
      </c>
      <c r="AP350" s="46" t="str">
        <f t="shared" si="105"/>
        <v>Kostnad</v>
      </c>
      <c r="AQ350" s="46">
        <f t="shared" si="106"/>
        <v>10</v>
      </c>
      <c r="AR350" s="46">
        <f t="shared" si="107"/>
        <v>0</v>
      </c>
      <c r="AS350" s="48">
        <f t="shared" si="108"/>
        <v>0.53337075327950945</v>
      </c>
      <c r="AT350" s="46">
        <f t="shared" si="112"/>
        <v>0</v>
      </c>
      <c r="AU350" s="46">
        <f t="shared" si="109"/>
        <v>2003</v>
      </c>
      <c r="AV350" s="46">
        <f t="shared" si="110"/>
        <v>1365.15</v>
      </c>
      <c r="AW350" s="46">
        <f t="shared" si="113"/>
        <v>1</v>
      </c>
      <c r="AX350" s="47">
        <f t="shared" si="111"/>
        <v>0</v>
      </c>
      <c r="AY350" s="47">
        <f t="shared" si="114"/>
        <v>0</v>
      </c>
    </row>
    <row r="351" spans="35:51" x14ac:dyDescent="0.35">
      <c r="AI351" s="11">
        <v>2023</v>
      </c>
      <c r="AJ351" s="11">
        <v>1</v>
      </c>
      <c r="AK351" s="11">
        <v>5400</v>
      </c>
      <c r="AL351" s="63">
        <v>54940.4</v>
      </c>
      <c r="AM351" s="46" t="str">
        <f t="shared" si="102"/>
        <v>Arbeidsgiveravgift</v>
      </c>
      <c r="AN351" s="46" t="str">
        <f t="shared" si="103"/>
        <v>Sosiale avgifter</v>
      </c>
      <c r="AO351" s="46" t="str">
        <f t="shared" si="104"/>
        <v>Personalkost</v>
      </c>
      <c r="AP351" s="46" t="str">
        <f t="shared" si="105"/>
        <v>Kostnad</v>
      </c>
      <c r="AQ351" s="46">
        <f t="shared" si="106"/>
        <v>9</v>
      </c>
      <c r="AR351" s="46">
        <f t="shared" si="107"/>
        <v>54940.4</v>
      </c>
      <c r="AS351" s="48">
        <f t="shared" si="108"/>
        <v>0.98369848848415942</v>
      </c>
      <c r="AT351" s="46">
        <f t="shared" si="112"/>
        <v>54044.788436715113</v>
      </c>
      <c r="AU351" s="46">
        <f t="shared" si="109"/>
        <v>2803</v>
      </c>
      <c r="AV351" s="46">
        <f t="shared" si="110"/>
        <v>1698.7</v>
      </c>
      <c r="AW351" s="46">
        <f t="shared" si="113"/>
        <v>1</v>
      </c>
      <c r="AX351" s="47">
        <f t="shared" si="111"/>
        <v>-54940.4</v>
      </c>
      <c r="AY351" s="47">
        <f t="shared" si="114"/>
        <v>-54044.788436715113</v>
      </c>
    </row>
    <row r="352" spans="35:51" x14ac:dyDescent="0.35">
      <c r="AI352" s="11">
        <v>2023</v>
      </c>
      <c r="AJ352" s="11">
        <v>2</v>
      </c>
      <c r="AK352" s="11">
        <v>5400</v>
      </c>
      <c r="AL352" s="63">
        <v>55148.29</v>
      </c>
      <c r="AM352" s="46" t="str">
        <f t="shared" si="102"/>
        <v>Arbeidsgiveravgift</v>
      </c>
      <c r="AN352" s="46" t="str">
        <f t="shared" si="103"/>
        <v>Sosiale avgifter</v>
      </c>
      <c r="AO352" s="46" t="str">
        <f t="shared" si="104"/>
        <v>Personalkost</v>
      </c>
      <c r="AP352" s="46" t="str">
        <f t="shared" si="105"/>
        <v>Kostnad</v>
      </c>
      <c r="AQ352" s="46">
        <f t="shared" si="106"/>
        <v>9</v>
      </c>
      <c r="AR352" s="46">
        <f t="shared" si="107"/>
        <v>55148.29</v>
      </c>
      <c r="AS352" s="48">
        <f t="shared" si="108"/>
        <v>0.98369848848415942</v>
      </c>
      <c r="AT352" s="46">
        <f t="shared" si="112"/>
        <v>54249.289515486082</v>
      </c>
      <c r="AU352" s="46">
        <f t="shared" si="109"/>
        <v>2750</v>
      </c>
      <c r="AV352" s="46">
        <f t="shared" si="110"/>
        <v>1620.817</v>
      </c>
      <c r="AW352" s="46">
        <f t="shared" si="113"/>
        <v>1</v>
      </c>
      <c r="AX352" s="47">
        <f t="shared" si="111"/>
        <v>-55148.29</v>
      </c>
      <c r="AY352" s="47">
        <f t="shared" si="114"/>
        <v>-54249.289515486082</v>
      </c>
    </row>
    <row r="353" spans="35:51" x14ac:dyDescent="0.35">
      <c r="AI353" s="11">
        <v>2023</v>
      </c>
      <c r="AJ353" s="11">
        <v>3</v>
      </c>
      <c r="AK353" s="11">
        <v>5400</v>
      </c>
      <c r="AL353" s="63">
        <v>57407.62</v>
      </c>
      <c r="AM353" s="46" t="str">
        <f t="shared" si="102"/>
        <v>Arbeidsgiveravgift</v>
      </c>
      <c r="AN353" s="46" t="str">
        <f t="shared" si="103"/>
        <v>Sosiale avgifter</v>
      </c>
      <c r="AO353" s="46" t="str">
        <f t="shared" si="104"/>
        <v>Personalkost</v>
      </c>
      <c r="AP353" s="46" t="str">
        <f t="shared" si="105"/>
        <v>Kostnad</v>
      </c>
      <c r="AQ353" s="46">
        <f t="shared" si="106"/>
        <v>9</v>
      </c>
      <c r="AR353" s="46">
        <f t="shared" si="107"/>
        <v>57407.62</v>
      </c>
      <c r="AS353" s="48">
        <f t="shared" si="108"/>
        <v>0.98369848848415942</v>
      </c>
      <c r="AT353" s="46">
        <f t="shared" si="112"/>
        <v>56471.789021473</v>
      </c>
      <c r="AU353" s="46">
        <f t="shared" si="109"/>
        <v>3043</v>
      </c>
      <c r="AV353" s="46">
        <f t="shared" si="110"/>
        <v>1839.2840000000001</v>
      </c>
      <c r="AW353" s="46">
        <f t="shared" si="113"/>
        <v>1</v>
      </c>
      <c r="AX353" s="47">
        <f t="shared" si="111"/>
        <v>-57407.62</v>
      </c>
      <c r="AY353" s="47">
        <f t="shared" si="114"/>
        <v>-56471.789021473</v>
      </c>
    </row>
    <row r="354" spans="35:51" x14ac:dyDescent="0.35">
      <c r="AI354" s="11">
        <v>2023</v>
      </c>
      <c r="AJ354" s="11">
        <v>4</v>
      </c>
      <c r="AK354" s="11">
        <v>5400</v>
      </c>
      <c r="AL354" s="63">
        <v>69249.27</v>
      </c>
      <c r="AM354" s="46" t="str">
        <f t="shared" si="102"/>
        <v>Arbeidsgiveravgift</v>
      </c>
      <c r="AN354" s="46" t="str">
        <f t="shared" si="103"/>
        <v>Sosiale avgifter</v>
      </c>
      <c r="AO354" s="46" t="str">
        <f t="shared" si="104"/>
        <v>Personalkost</v>
      </c>
      <c r="AP354" s="46" t="str">
        <f t="shared" si="105"/>
        <v>Kostnad</v>
      </c>
      <c r="AQ354" s="46">
        <f t="shared" si="106"/>
        <v>9</v>
      </c>
      <c r="AR354" s="46">
        <f t="shared" si="107"/>
        <v>69249.27</v>
      </c>
      <c r="AS354" s="48">
        <f t="shared" si="108"/>
        <v>0.98369848848415942</v>
      </c>
      <c r="AT354" s="46">
        <f t="shared" si="112"/>
        <v>68120.40222763145</v>
      </c>
      <c r="AU354" s="46">
        <f t="shared" si="109"/>
        <v>2916</v>
      </c>
      <c r="AV354" s="46">
        <f t="shared" si="110"/>
        <v>1763.2</v>
      </c>
      <c r="AW354" s="46">
        <f t="shared" si="113"/>
        <v>1</v>
      </c>
      <c r="AX354" s="47">
        <f t="shared" si="111"/>
        <v>-69249.27</v>
      </c>
      <c r="AY354" s="47">
        <f t="shared" si="114"/>
        <v>-68120.40222763145</v>
      </c>
    </row>
    <row r="355" spans="35:51" x14ac:dyDescent="0.35">
      <c r="AI355" s="11">
        <v>2023</v>
      </c>
      <c r="AJ355" s="11">
        <v>5</v>
      </c>
      <c r="AK355" s="11">
        <v>5400</v>
      </c>
      <c r="AL355" s="63">
        <v>72545.570000000007</v>
      </c>
      <c r="AM355" s="46" t="str">
        <f t="shared" si="102"/>
        <v>Arbeidsgiveravgift</v>
      </c>
      <c r="AN355" s="46" t="str">
        <f t="shared" si="103"/>
        <v>Sosiale avgifter</v>
      </c>
      <c r="AO355" s="46" t="str">
        <f t="shared" si="104"/>
        <v>Personalkost</v>
      </c>
      <c r="AP355" s="46" t="str">
        <f t="shared" si="105"/>
        <v>Kostnad</v>
      </c>
      <c r="AQ355" s="46">
        <f t="shared" si="106"/>
        <v>9</v>
      </c>
      <c r="AR355" s="46">
        <f t="shared" si="107"/>
        <v>72545.570000000007</v>
      </c>
      <c r="AS355" s="48">
        <f t="shared" si="108"/>
        <v>0.98369848848415942</v>
      </c>
      <c r="AT355" s="46">
        <f t="shared" si="112"/>
        <v>71362.967555221781</v>
      </c>
      <c r="AU355" s="46">
        <f t="shared" si="109"/>
        <v>3578</v>
      </c>
      <c r="AV355" s="46">
        <f t="shared" si="110"/>
        <v>1816.85</v>
      </c>
      <c r="AW355" s="46">
        <f t="shared" si="113"/>
        <v>1</v>
      </c>
      <c r="AX355" s="47">
        <f t="shared" si="111"/>
        <v>-72545.570000000007</v>
      </c>
      <c r="AY355" s="47">
        <f t="shared" si="114"/>
        <v>-71362.967555221781</v>
      </c>
    </row>
    <row r="356" spans="35:51" x14ac:dyDescent="0.35">
      <c r="AI356" s="11">
        <v>2023</v>
      </c>
      <c r="AJ356" s="11">
        <v>6</v>
      </c>
      <c r="AK356" s="11">
        <v>5400</v>
      </c>
      <c r="AL356" s="63">
        <v>62452.97</v>
      </c>
      <c r="AM356" s="46" t="str">
        <f t="shared" si="102"/>
        <v>Arbeidsgiveravgift</v>
      </c>
      <c r="AN356" s="46" t="str">
        <f t="shared" si="103"/>
        <v>Sosiale avgifter</v>
      </c>
      <c r="AO356" s="46" t="str">
        <f t="shared" si="104"/>
        <v>Personalkost</v>
      </c>
      <c r="AP356" s="46" t="str">
        <f t="shared" si="105"/>
        <v>Kostnad</v>
      </c>
      <c r="AQ356" s="46">
        <f t="shared" si="106"/>
        <v>9</v>
      </c>
      <c r="AR356" s="46">
        <f t="shared" si="107"/>
        <v>62452.97</v>
      </c>
      <c r="AS356" s="48">
        <f t="shared" si="108"/>
        <v>0.98369848848415942</v>
      </c>
      <c r="AT356" s="46">
        <f t="shared" si="112"/>
        <v>61434.892190346553</v>
      </c>
      <c r="AU356" s="46">
        <f t="shared" si="109"/>
        <v>3708</v>
      </c>
      <c r="AV356" s="46">
        <f t="shared" si="110"/>
        <v>1858.8330000000001</v>
      </c>
      <c r="AW356" s="46">
        <f t="shared" si="113"/>
        <v>1</v>
      </c>
      <c r="AX356" s="47">
        <f t="shared" si="111"/>
        <v>-62452.97</v>
      </c>
      <c r="AY356" s="47">
        <f t="shared" si="114"/>
        <v>-61434.892190346553</v>
      </c>
    </row>
    <row r="357" spans="35:51" x14ac:dyDescent="0.35">
      <c r="AI357" s="11">
        <v>2023</v>
      </c>
      <c r="AJ357" s="11">
        <v>7</v>
      </c>
      <c r="AK357" s="11">
        <v>5400</v>
      </c>
      <c r="AL357" s="63">
        <v>60788.75</v>
      </c>
      <c r="AM357" s="46" t="str">
        <f t="shared" si="102"/>
        <v>Arbeidsgiveravgift</v>
      </c>
      <c r="AN357" s="46" t="str">
        <f t="shared" si="103"/>
        <v>Sosiale avgifter</v>
      </c>
      <c r="AO357" s="46" t="str">
        <f t="shared" si="104"/>
        <v>Personalkost</v>
      </c>
      <c r="AP357" s="46" t="str">
        <f t="shared" si="105"/>
        <v>Kostnad</v>
      </c>
      <c r="AQ357" s="46">
        <f t="shared" si="106"/>
        <v>9</v>
      </c>
      <c r="AR357" s="46">
        <f t="shared" si="107"/>
        <v>60788.75</v>
      </c>
      <c r="AS357" s="48">
        <f t="shared" si="108"/>
        <v>0.98369848848415942</v>
      </c>
      <c r="AT357" s="46">
        <f t="shared" si="112"/>
        <v>59797.801491841448</v>
      </c>
      <c r="AU357" s="46">
        <f t="shared" si="109"/>
        <v>3431</v>
      </c>
      <c r="AV357" s="46">
        <f t="shared" si="110"/>
        <v>1813.0340000000001</v>
      </c>
      <c r="AW357" s="46">
        <f t="shared" si="113"/>
        <v>1</v>
      </c>
      <c r="AX357" s="47">
        <f t="shared" si="111"/>
        <v>-60788.75</v>
      </c>
      <c r="AY357" s="47">
        <f t="shared" si="114"/>
        <v>-59797.801491841448</v>
      </c>
    </row>
    <row r="358" spans="35:51" x14ac:dyDescent="0.35">
      <c r="AI358" s="11">
        <v>2023</v>
      </c>
      <c r="AJ358" s="11">
        <v>8</v>
      </c>
      <c r="AK358" s="11">
        <v>5400</v>
      </c>
      <c r="AL358" s="63">
        <v>59697.63</v>
      </c>
      <c r="AM358" s="46" t="str">
        <f t="shared" si="102"/>
        <v>Arbeidsgiveravgift</v>
      </c>
      <c r="AN358" s="46" t="str">
        <f t="shared" si="103"/>
        <v>Sosiale avgifter</v>
      </c>
      <c r="AO358" s="46" t="str">
        <f t="shared" si="104"/>
        <v>Personalkost</v>
      </c>
      <c r="AP358" s="46" t="str">
        <f t="shared" si="105"/>
        <v>Kostnad</v>
      </c>
      <c r="AQ358" s="46">
        <f t="shared" si="106"/>
        <v>9</v>
      </c>
      <c r="AR358" s="46">
        <f t="shared" si="107"/>
        <v>59697.63</v>
      </c>
      <c r="AS358" s="48">
        <f t="shared" si="108"/>
        <v>0.98369848848415942</v>
      </c>
      <c r="AT358" s="46">
        <f t="shared" si="112"/>
        <v>58724.46839708661</v>
      </c>
      <c r="AU358" s="46">
        <f t="shared" si="109"/>
        <v>4323</v>
      </c>
      <c r="AV358" s="46">
        <f t="shared" si="110"/>
        <v>1943.6659999999999</v>
      </c>
      <c r="AW358" s="46">
        <f t="shared" si="113"/>
        <v>1</v>
      </c>
      <c r="AX358" s="47">
        <f t="shared" si="111"/>
        <v>-59697.63</v>
      </c>
      <c r="AY358" s="47">
        <f t="shared" si="114"/>
        <v>-58724.46839708661</v>
      </c>
    </row>
    <row r="359" spans="35:51" x14ac:dyDescent="0.35">
      <c r="AI359" s="11">
        <v>2023</v>
      </c>
      <c r="AJ359" s="11">
        <v>9</v>
      </c>
      <c r="AK359" s="11">
        <v>5400</v>
      </c>
      <c r="AL359" s="63">
        <v>57587.74</v>
      </c>
      <c r="AM359" s="46" t="str">
        <f t="shared" si="102"/>
        <v>Arbeidsgiveravgift</v>
      </c>
      <c r="AN359" s="46" t="str">
        <f t="shared" si="103"/>
        <v>Sosiale avgifter</v>
      </c>
      <c r="AO359" s="46" t="str">
        <f t="shared" si="104"/>
        <v>Personalkost</v>
      </c>
      <c r="AP359" s="46" t="str">
        <f t="shared" si="105"/>
        <v>Kostnad</v>
      </c>
      <c r="AQ359" s="46">
        <f t="shared" si="106"/>
        <v>9</v>
      </c>
      <c r="AR359" s="46">
        <f t="shared" si="107"/>
        <v>57587.74</v>
      </c>
      <c r="AS359" s="48">
        <f t="shared" si="108"/>
        <v>0.98369848848415942</v>
      </c>
      <c r="AT359" s="46">
        <f t="shared" si="112"/>
        <v>56648.972793218767</v>
      </c>
      <c r="AU359" s="46">
        <f t="shared" si="109"/>
        <v>3531</v>
      </c>
      <c r="AV359" s="46">
        <f t="shared" si="110"/>
        <v>1846.634</v>
      </c>
      <c r="AW359" s="46">
        <f t="shared" si="113"/>
        <v>1</v>
      </c>
      <c r="AX359" s="47">
        <f t="shared" si="111"/>
        <v>-57587.74</v>
      </c>
      <c r="AY359" s="47">
        <f t="shared" si="114"/>
        <v>-56648.972793218767</v>
      </c>
    </row>
    <row r="360" spans="35:51" x14ac:dyDescent="0.35">
      <c r="AI360" s="11">
        <v>2023</v>
      </c>
      <c r="AJ360" s="11">
        <v>10</v>
      </c>
      <c r="AK360" s="11">
        <v>5400</v>
      </c>
      <c r="AL360" s="63">
        <v>436.96</v>
      </c>
      <c r="AM360" s="46" t="str">
        <f t="shared" si="102"/>
        <v>Arbeidsgiveravgift</v>
      </c>
      <c r="AN360" s="46" t="str">
        <f t="shared" si="103"/>
        <v>Sosiale avgifter</v>
      </c>
      <c r="AO360" s="46" t="str">
        <f t="shared" si="104"/>
        <v>Personalkost</v>
      </c>
      <c r="AP360" s="46" t="str">
        <f t="shared" si="105"/>
        <v>Kostnad</v>
      </c>
      <c r="AQ360" s="46">
        <f t="shared" si="106"/>
        <v>9</v>
      </c>
      <c r="AR360" s="46">
        <f t="shared" si="107"/>
        <v>436.96</v>
      </c>
      <c r="AS360" s="48">
        <f t="shared" si="108"/>
        <v>0.98369848848415942</v>
      </c>
      <c r="AT360" s="46">
        <f t="shared" si="112"/>
        <v>429.83689152803828</v>
      </c>
      <c r="AU360" s="46">
        <f t="shared" si="109"/>
        <v>3338</v>
      </c>
      <c r="AV360" s="46">
        <f t="shared" si="110"/>
        <v>1851.3</v>
      </c>
      <c r="AW360" s="46">
        <f t="shared" si="113"/>
        <v>1</v>
      </c>
      <c r="AX360" s="47">
        <f t="shared" si="111"/>
        <v>-436.96</v>
      </c>
      <c r="AY360" s="47">
        <f t="shared" si="114"/>
        <v>-429.83689152803828</v>
      </c>
    </row>
    <row r="361" spans="35:51" x14ac:dyDescent="0.35">
      <c r="AI361" s="11">
        <v>2023</v>
      </c>
      <c r="AJ361" s="11">
        <v>11</v>
      </c>
      <c r="AK361" s="11">
        <v>5400</v>
      </c>
      <c r="AL361" s="63">
        <v>117065.42</v>
      </c>
      <c r="AM361" s="46" t="str">
        <f t="shared" si="102"/>
        <v>Arbeidsgiveravgift</v>
      </c>
      <c r="AN361" s="46" t="str">
        <f t="shared" si="103"/>
        <v>Sosiale avgifter</v>
      </c>
      <c r="AO361" s="46" t="str">
        <f t="shared" si="104"/>
        <v>Personalkost</v>
      </c>
      <c r="AP361" s="46" t="str">
        <f t="shared" si="105"/>
        <v>Kostnad</v>
      </c>
      <c r="AQ361" s="46">
        <f t="shared" si="106"/>
        <v>9</v>
      </c>
      <c r="AR361" s="46">
        <f t="shared" si="107"/>
        <v>117065.42</v>
      </c>
      <c r="AS361" s="48">
        <f t="shared" si="108"/>
        <v>0.98369848848415942</v>
      </c>
      <c r="AT361" s="46">
        <f t="shared" si="112"/>
        <v>115157.07670776328</v>
      </c>
      <c r="AU361" s="46">
        <f t="shared" si="109"/>
        <v>3267</v>
      </c>
      <c r="AV361" s="46">
        <f t="shared" si="110"/>
        <v>1752.55</v>
      </c>
      <c r="AW361" s="46">
        <f t="shared" si="113"/>
        <v>1</v>
      </c>
      <c r="AX361" s="47">
        <f t="shared" si="111"/>
        <v>-117065.42</v>
      </c>
      <c r="AY361" s="47">
        <f t="shared" si="114"/>
        <v>-115157.07670776328</v>
      </c>
    </row>
    <row r="362" spans="35:51" x14ac:dyDescent="0.35">
      <c r="AI362" s="11">
        <v>2023</v>
      </c>
      <c r="AJ362" s="11">
        <v>12</v>
      </c>
      <c r="AK362" s="11">
        <v>5400</v>
      </c>
      <c r="AL362" s="63">
        <v>43738.5</v>
      </c>
      <c r="AM362" s="46" t="str">
        <f t="shared" si="102"/>
        <v>Arbeidsgiveravgift</v>
      </c>
      <c r="AN362" s="46" t="str">
        <f t="shared" si="103"/>
        <v>Sosiale avgifter</v>
      </c>
      <c r="AO362" s="46" t="str">
        <f t="shared" si="104"/>
        <v>Personalkost</v>
      </c>
      <c r="AP362" s="46" t="str">
        <f t="shared" si="105"/>
        <v>Kostnad</v>
      </c>
      <c r="AQ362" s="46">
        <f t="shared" si="106"/>
        <v>9</v>
      </c>
      <c r="AR362" s="46">
        <f t="shared" si="107"/>
        <v>43738.5</v>
      </c>
      <c r="AS362" s="48">
        <f t="shared" si="108"/>
        <v>0.98369848848415942</v>
      </c>
      <c r="AT362" s="46">
        <f t="shared" si="112"/>
        <v>43025.496338564408</v>
      </c>
      <c r="AU362" s="46">
        <f t="shared" si="109"/>
        <v>2003</v>
      </c>
      <c r="AV362" s="46">
        <f t="shared" si="110"/>
        <v>1365.15</v>
      </c>
      <c r="AW362" s="46">
        <f t="shared" si="113"/>
        <v>1</v>
      </c>
      <c r="AX362" s="47">
        <f t="shared" si="111"/>
        <v>-43738.5</v>
      </c>
      <c r="AY362" s="47">
        <f t="shared" si="114"/>
        <v>-43025.496338564408</v>
      </c>
    </row>
    <row r="363" spans="35:51" x14ac:dyDescent="0.35">
      <c r="AI363" s="11">
        <v>2023</v>
      </c>
      <c r="AJ363" s="11">
        <v>1</v>
      </c>
      <c r="AK363" s="11">
        <v>5401</v>
      </c>
      <c r="AL363" s="63">
        <v>6551.68</v>
      </c>
      <c r="AM363" s="46" t="str">
        <f t="shared" si="102"/>
        <v>Arb.g.avg.av feriepenger</v>
      </c>
      <c r="AN363" s="46" t="str">
        <f t="shared" si="103"/>
        <v>Sosiale avgifter</v>
      </c>
      <c r="AO363" s="46" t="str">
        <f t="shared" si="104"/>
        <v>Personalkost</v>
      </c>
      <c r="AP363" s="46" t="str">
        <f t="shared" si="105"/>
        <v>Kostnad</v>
      </c>
      <c r="AQ363" s="46">
        <f t="shared" si="106"/>
        <v>9</v>
      </c>
      <c r="AR363" s="46">
        <f t="shared" si="107"/>
        <v>6551.68</v>
      </c>
      <c r="AS363" s="48">
        <f t="shared" si="108"/>
        <v>0.98369848848415942</v>
      </c>
      <c r="AT363" s="46">
        <f t="shared" si="112"/>
        <v>6444.8777130318977</v>
      </c>
      <c r="AU363" s="46">
        <f t="shared" si="109"/>
        <v>2803</v>
      </c>
      <c r="AV363" s="46">
        <f t="shared" si="110"/>
        <v>1698.7</v>
      </c>
      <c r="AW363" s="46">
        <f t="shared" si="113"/>
        <v>1</v>
      </c>
      <c r="AX363" s="47">
        <f t="shared" si="111"/>
        <v>-6551.68</v>
      </c>
      <c r="AY363" s="47">
        <f t="shared" si="114"/>
        <v>-6444.8777130318977</v>
      </c>
    </row>
    <row r="364" spans="35:51" x14ac:dyDescent="0.35">
      <c r="AI364" s="11">
        <v>2023</v>
      </c>
      <c r="AJ364" s="11">
        <v>2</v>
      </c>
      <c r="AK364" s="11">
        <v>5401</v>
      </c>
      <c r="AL364" s="63">
        <v>6299.06</v>
      </c>
      <c r="AM364" s="46" t="str">
        <f t="shared" si="102"/>
        <v>Arb.g.avg.av feriepenger</v>
      </c>
      <c r="AN364" s="46" t="str">
        <f t="shared" si="103"/>
        <v>Sosiale avgifter</v>
      </c>
      <c r="AO364" s="46" t="str">
        <f t="shared" si="104"/>
        <v>Personalkost</v>
      </c>
      <c r="AP364" s="46" t="str">
        <f t="shared" si="105"/>
        <v>Kostnad</v>
      </c>
      <c r="AQ364" s="46">
        <f t="shared" si="106"/>
        <v>9</v>
      </c>
      <c r="AR364" s="46">
        <f t="shared" si="107"/>
        <v>6299.06</v>
      </c>
      <c r="AS364" s="48">
        <f t="shared" si="108"/>
        <v>0.98369848848415942</v>
      </c>
      <c r="AT364" s="46">
        <f t="shared" si="112"/>
        <v>6196.3758008710292</v>
      </c>
      <c r="AU364" s="46">
        <f t="shared" si="109"/>
        <v>2750</v>
      </c>
      <c r="AV364" s="46">
        <f t="shared" si="110"/>
        <v>1620.817</v>
      </c>
      <c r="AW364" s="46">
        <f t="shared" si="113"/>
        <v>1</v>
      </c>
      <c r="AX364" s="47">
        <f t="shared" si="111"/>
        <v>-6299.06</v>
      </c>
      <c r="AY364" s="47">
        <f t="shared" si="114"/>
        <v>-6196.3758008710292</v>
      </c>
    </row>
    <row r="365" spans="35:51" x14ac:dyDescent="0.35">
      <c r="AI365" s="11">
        <v>2023</v>
      </c>
      <c r="AJ365" s="11">
        <v>3</v>
      </c>
      <c r="AK365" s="11">
        <v>5401</v>
      </c>
      <c r="AL365" s="63">
        <v>6888.91</v>
      </c>
      <c r="AM365" s="46" t="str">
        <f t="shared" si="102"/>
        <v>Arb.g.avg.av feriepenger</v>
      </c>
      <c r="AN365" s="46" t="str">
        <f t="shared" si="103"/>
        <v>Sosiale avgifter</v>
      </c>
      <c r="AO365" s="46" t="str">
        <f t="shared" si="104"/>
        <v>Personalkost</v>
      </c>
      <c r="AP365" s="46" t="str">
        <f t="shared" si="105"/>
        <v>Kostnad</v>
      </c>
      <c r="AQ365" s="46">
        <f t="shared" si="106"/>
        <v>9</v>
      </c>
      <c r="AR365" s="46">
        <f t="shared" si="107"/>
        <v>6888.91</v>
      </c>
      <c r="AS365" s="48">
        <f t="shared" si="108"/>
        <v>0.98369848848415942</v>
      </c>
      <c r="AT365" s="46">
        <f t="shared" si="112"/>
        <v>6776.6103543034105</v>
      </c>
      <c r="AU365" s="46">
        <f t="shared" si="109"/>
        <v>3043</v>
      </c>
      <c r="AV365" s="46">
        <f t="shared" si="110"/>
        <v>1839.2840000000001</v>
      </c>
      <c r="AW365" s="46">
        <f t="shared" si="113"/>
        <v>1</v>
      </c>
      <c r="AX365" s="47">
        <f t="shared" si="111"/>
        <v>-6888.91</v>
      </c>
      <c r="AY365" s="47">
        <f t="shared" si="114"/>
        <v>-6776.6103543034105</v>
      </c>
    </row>
    <row r="366" spans="35:51" x14ac:dyDescent="0.35">
      <c r="AI366" s="11">
        <v>2023</v>
      </c>
      <c r="AJ366" s="11">
        <v>4</v>
      </c>
      <c r="AK366" s="11">
        <v>5401</v>
      </c>
      <c r="AL366" s="63">
        <v>8287.4599999999991</v>
      </c>
      <c r="AM366" s="46" t="str">
        <f t="shared" si="102"/>
        <v>Arb.g.avg.av feriepenger</v>
      </c>
      <c r="AN366" s="46" t="str">
        <f t="shared" si="103"/>
        <v>Sosiale avgifter</v>
      </c>
      <c r="AO366" s="46" t="str">
        <f t="shared" si="104"/>
        <v>Personalkost</v>
      </c>
      <c r="AP366" s="46" t="str">
        <f t="shared" si="105"/>
        <v>Kostnad</v>
      </c>
      <c r="AQ366" s="46">
        <f t="shared" si="106"/>
        <v>9</v>
      </c>
      <c r="AR366" s="46">
        <f t="shared" si="107"/>
        <v>8287.4599999999991</v>
      </c>
      <c r="AS366" s="48">
        <f t="shared" si="108"/>
        <v>0.98369848848415942</v>
      </c>
      <c r="AT366" s="46">
        <f t="shared" si="112"/>
        <v>8152.3618753729306</v>
      </c>
      <c r="AU366" s="46">
        <f t="shared" si="109"/>
        <v>2916</v>
      </c>
      <c r="AV366" s="46">
        <f t="shared" si="110"/>
        <v>1763.2</v>
      </c>
      <c r="AW366" s="46">
        <f t="shared" si="113"/>
        <v>1</v>
      </c>
      <c r="AX366" s="47">
        <f t="shared" si="111"/>
        <v>-8287.4599999999991</v>
      </c>
      <c r="AY366" s="47">
        <f t="shared" si="114"/>
        <v>-8152.3618753729306</v>
      </c>
    </row>
    <row r="367" spans="35:51" x14ac:dyDescent="0.35">
      <c r="AI367" s="11">
        <v>2023</v>
      </c>
      <c r="AJ367" s="11">
        <v>5</v>
      </c>
      <c r="AK367" s="11">
        <v>5401</v>
      </c>
      <c r="AL367" s="63">
        <v>8649.3700000000008</v>
      </c>
      <c r="AM367" s="46" t="str">
        <f t="shared" si="102"/>
        <v>Arb.g.avg.av feriepenger</v>
      </c>
      <c r="AN367" s="46" t="str">
        <f t="shared" si="103"/>
        <v>Sosiale avgifter</v>
      </c>
      <c r="AO367" s="46" t="str">
        <f t="shared" si="104"/>
        <v>Personalkost</v>
      </c>
      <c r="AP367" s="46" t="str">
        <f t="shared" si="105"/>
        <v>Kostnad</v>
      </c>
      <c r="AQ367" s="46">
        <f t="shared" si="106"/>
        <v>9</v>
      </c>
      <c r="AR367" s="46">
        <f t="shared" si="107"/>
        <v>8649.3700000000008</v>
      </c>
      <c r="AS367" s="48">
        <f t="shared" si="108"/>
        <v>0.98369848848415942</v>
      </c>
      <c r="AT367" s="46">
        <f t="shared" si="112"/>
        <v>8508.3721953402346</v>
      </c>
      <c r="AU367" s="46">
        <f t="shared" si="109"/>
        <v>3578</v>
      </c>
      <c r="AV367" s="46">
        <f t="shared" si="110"/>
        <v>1816.85</v>
      </c>
      <c r="AW367" s="46">
        <f t="shared" si="113"/>
        <v>1</v>
      </c>
      <c r="AX367" s="47">
        <f t="shared" si="111"/>
        <v>-8649.3700000000008</v>
      </c>
      <c r="AY367" s="47">
        <f t="shared" si="114"/>
        <v>-8508.3721953402346</v>
      </c>
    </row>
    <row r="368" spans="35:51" x14ac:dyDescent="0.35">
      <c r="AI368" s="11">
        <v>2023</v>
      </c>
      <c r="AJ368" s="11">
        <v>6</v>
      </c>
      <c r="AK368" s="11">
        <v>5401</v>
      </c>
      <c r="AL368" s="63">
        <v>7438.24</v>
      </c>
      <c r="AM368" s="46" t="str">
        <f t="shared" si="102"/>
        <v>Arb.g.avg.av feriepenger</v>
      </c>
      <c r="AN368" s="46" t="str">
        <f t="shared" si="103"/>
        <v>Sosiale avgifter</v>
      </c>
      <c r="AO368" s="46" t="str">
        <f t="shared" si="104"/>
        <v>Personalkost</v>
      </c>
      <c r="AP368" s="46" t="str">
        <f t="shared" si="105"/>
        <v>Kostnad</v>
      </c>
      <c r="AQ368" s="46">
        <f t="shared" si="106"/>
        <v>9</v>
      </c>
      <c r="AR368" s="46">
        <f t="shared" si="107"/>
        <v>7438.24</v>
      </c>
      <c r="AS368" s="48">
        <f t="shared" si="108"/>
        <v>0.98369848848415942</v>
      </c>
      <c r="AT368" s="46">
        <f t="shared" si="112"/>
        <v>7316.9854449824134</v>
      </c>
      <c r="AU368" s="46">
        <f t="shared" si="109"/>
        <v>3708</v>
      </c>
      <c r="AV368" s="46">
        <f t="shared" si="110"/>
        <v>1858.8330000000001</v>
      </c>
      <c r="AW368" s="46">
        <f t="shared" si="113"/>
        <v>1</v>
      </c>
      <c r="AX368" s="47">
        <f t="shared" si="111"/>
        <v>-7438.24</v>
      </c>
      <c r="AY368" s="47">
        <f t="shared" si="114"/>
        <v>-7316.9854449824134</v>
      </c>
    </row>
    <row r="369" spans="35:51" x14ac:dyDescent="0.35">
      <c r="AI369" s="11">
        <v>2023</v>
      </c>
      <c r="AJ369" s="11">
        <v>7</v>
      </c>
      <c r="AK369" s="11">
        <v>5401</v>
      </c>
      <c r="AL369" s="63">
        <v>7238.53</v>
      </c>
      <c r="AM369" s="46" t="str">
        <f t="shared" si="102"/>
        <v>Arb.g.avg.av feriepenger</v>
      </c>
      <c r="AN369" s="46" t="str">
        <f t="shared" si="103"/>
        <v>Sosiale avgifter</v>
      </c>
      <c r="AO369" s="46" t="str">
        <f t="shared" si="104"/>
        <v>Personalkost</v>
      </c>
      <c r="AP369" s="46" t="str">
        <f t="shared" si="105"/>
        <v>Kostnad</v>
      </c>
      <c r="AQ369" s="46">
        <f t="shared" si="106"/>
        <v>9</v>
      </c>
      <c r="AR369" s="46">
        <f t="shared" si="107"/>
        <v>7238.53</v>
      </c>
      <c r="AS369" s="48">
        <f t="shared" si="108"/>
        <v>0.98369848848415942</v>
      </c>
      <c r="AT369" s="46">
        <f t="shared" si="112"/>
        <v>7120.5310198472425</v>
      </c>
      <c r="AU369" s="46">
        <f t="shared" si="109"/>
        <v>3431</v>
      </c>
      <c r="AV369" s="46">
        <f t="shared" si="110"/>
        <v>1813.0340000000001</v>
      </c>
      <c r="AW369" s="46">
        <f t="shared" si="113"/>
        <v>1</v>
      </c>
      <c r="AX369" s="47">
        <f t="shared" si="111"/>
        <v>-7238.53</v>
      </c>
      <c r="AY369" s="47">
        <f t="shared" si="114"/>
        <v>-7120.5310198472425</v>
      </c>
    </row>
    <row r="370" spans="35:51" x14ac:dyDescent="0.35">
      <c r="AI370" s="11">
        <v>2023</v>
      </c>
      <c r="AJ370" s="11">
        <v>8</v>
      </c>
      <c r="AK370" s="11">
        <v>5401</v>
      </c>
      <c r="AL370" s="63">
        <v>7107.58</v>
      </c>
      <c r="AM370" s="46" t="str">
        <f t="shared" si="102"/>
        <v>Arb.g.avg.av feriepenger</v>
      </c>
      <c r="AN370" s="46" t="str">
        <f t="shared" si="103"/>
        <v>Sosiale avgifter</v>
      </c>
      <c r="AO370" s="46" t="str">
        <f t="shared" si="104"/>
        <v>Personalkost</v>
      </c>
      <c r="AP370" s="46" t="str">
        <f t="shared" si="105"/>
        <v>Kostnad</v>
      </c>
      <c r="AQ370" s="46">
        <f t="shared" si="106"/>
        <v>9</v>
      </c>
      <c r="AR370" s="46">
        <f t="shared" si="107"/>
        <v>7107.58</v>
      </c>
      <c r="AS370" s="48">
        <f t="shared" si="108"/>
        <v>0.98369848848415942</v>
      </c>
      <c r="AT370" s="46">
        <f t="shared" si="112"/>
        <v>6991.7157027802414</v>
      </c>
      <c r="AU370" s="46">
        <f t="shared" si="109"/>
        <v>4323</v>
      </c>
      <c r="AV370" s="46">
        <f t="shared" si="110"/>
        <v>1943.6659999999999</v>
      </c>
      <c r="AW370" s="46">
        <f t="shared" si="113"/>
        <v>1</v>
      </c>
      <c r="AX370" s="47">
        <f t="shared" si="111"/>
        <v>-7107.58</v>
      </c>
      <c r="AY370" s="47">
        <f t="shared" si="114"/>
        <v>-6991.7157027802414</v>
      </c>
    </row>
    <row r="371" spans="35:51" x14ac:dyDescent="0.35">
      <c r="AI371" s="11">
        <v>2023</v>
      </c>
      <c r="AJ371" s="11">
        <v>9</v>
      </c>
      <c r="AK371" s="11">
        <v>5401</v>
      </c>
      <c r="AL371" s="63">
        <v>6854.36</v>
      </c>
      <c r="AM371" s="46" t="str">
        <f t="shared" si="102"/>
        <v>Arb.g.avg.av feriepenger</v>
      </c>
      <c r="AN371" s="46" t="str">
        <f t="shared" si="103"/>
        <v>Sosiale avgifter</v>
      </c>
      <c r="AO371" s="46" t="str">
        <f t="shared" si="104"/>
        <v>Personalkost</v>
      </c>
      <c r="AP371" s="46" t="str">
        <f t="shared" si="105"/>
        <v>Kostnad</v>
      </c>
      <c r="AQ371" s="46">
        <f t="shared" si="106"/>
        <v>9</v>
      </c>
      <c r="AR371" s="46">
        <f t="shared" si="107"/>
        <v>6854.36</v>
      </c>
      <c r="AS371" s="48">
        <f t="shared" si="108"/>
        <v>0.98369848848415942</v>
      </c>
      <c r="AT371" s="46">
        <f t="shared" si="112"/>
        <v>6742.6235715262828</v>
      </c>
      <c r="AU371" s="46">
        <f t="shared" si="109"/>
        <v>3531</v>
      </c>
      <c r="AV371" s="46">
        <f t="shared" si="110"/>
        <v>1846.634</v>
      </c>
      <c r="AW371" s="46">
        <f t="shared" si="113"/>
        <v>1</v>
      </c>
      <c r="AX371" s="47">
        <f t="shared" si="111"/>
        <v>-6854.36</v>
      </c>
      <c r="AY371" s="47">
        <f t="shared" si="114"/>
        <v>-6742.6235715262828</v>
      </c>
    </row>
    <row r="372" spans="35:51" x14ac:dyDescent="0.35">
      <c r="AI372" s="11">
        <v>2023</v>
      </c>
      <c r="AJ372" s="11">
        <v>10</v>
      </c>
      <c r="AK372" s="11">
        <v>5401</v>
      </c>
      <c r="AL372" s="63">
        <v>0</v>
      </c>
      <c r="AM372" s="46" t="str">
        <f t="shared" si="102"/>
        <v>Arb.g.avg.av feriepenger</v>
      </c>
      <c r="AN372" s="46" t="str">
        <f t="shared" si="103"/>
        <v>Sosiale avgifter</v>
      </c>
      <c r="AO372" s="46" t="str">
        <f t="shared" si="104"/>
        <v>Personalkost</v>
      </c>
      <c r="AP372" s="46" t="str">
        <f t="shared" si="105"/>
        <v>Kostnad</v>
      </c>
      <c r="AQ372" s="46">
        <f t="shared" si="106"/>
        <v>9</v>
      </c>
      <c r="AR372" s="46">
        <f t="shared" si="107"/>
        <v>0</v>
      </c>
      <c r="AS372" s="48">
        <f t="shared" si="108"/>
        <v>0.98369848848415942</v>
      </c>
      <c r="AT372" s="46">
        <f t="shared" si="112"/>
        <v>0</v>
      </c>
      <c r="AU372" s="46">
        <f t="shared" si="109"/>
        <v>3338</v>
      </c>
      <c r="AV372" s="46">
        <f t="shared" si="110"/>
        <v>1851.3</v>
      </c>
      <c r="AW372" s="46">
        <f t="shared" si="113"/>
        <v>1</v>
      </c>
      <c r="AX372" s="47">
        <f t="shared" si="111"/>
        <v>0</v>
      </c>
      <c r="AY372" s="47">
        <f t="shared" si="114"/>
        <v>0</v>
      </c>
    </row>
    <row r="373" spans="35:51" x14ac:dyDescent="0.35">
      <c r="AI373" s="11">
        <v>2023</v>
      </c>
      <c r="AJ373" s="11">
        <v>11</v>
      </c>
      <c r="AK373" s="11">
        <v>5401</v>
      </c>
      <c r="AL373" s="63">
        <v>13877.84</v>
      </c>
      <c r="AM373" s="46" t="str">
        <f t="shared" si="102"/>
        <v>Arb.g.avg.av feriepenger</v>
      </c>
      <c r="AN373" s="46" t="str">
        <f t="shared" si="103"/>
        <v>Sosiale avgifter</v>
      </c>
      <c r="AO373" s="46" t="str">
        <f t="shared" si="104"/>
        <v>Personalkost</v>
      </c>
      <c r="AP373" s="46" t="str">
        <f t="shared" si="105"/>
        <v>Kostnad</v>
      </c>
      <c r="AQ373" s="46">
        <f t="shared" si="106"/>
        <v>9</v>
      </c>
      <c r="AR373" s="46">
        <f t="shared" si="107"/>
        <v>13877.84</v>
      </c>
      <c r="AS373" s="48">
        <f t="shared" si="108"/>
        <v>0.98369848848415942</v>
      </c>
      <c r="AT373" s="46">
        <f t="shared" si="112"/>
        <v>13651.610231425007</v>
      </c>
      <c r="AU373" s="46">
        <f t="shared" si="109"/>
        <v>3267</v>
      </c>
      <c r="AV373" s="46">
        <f t="shared" si="110"/>
        <v>1752.55</v>
      </c>
      <c r="AW373" s="46">
        <f t="shared" si="113"/>
        <v>1</v>
      </c>
      <c r="AX373" s="47">
        <f t="shared" si="111"/>
        <v>-13877.84</v>
      </c>
      <c r="AY373" s="47">
        <f t="shared" si="114"/>
        <v>-13651.610231425007</v>
      </c>
    </row>
    <row r="374" spans="35:51" x14ac:dyDescent="0.35">
      <c r="AI374" s="11">
        <v>2023</v>
      </c>
      <c r="AJ374" s="11">
        <v>12</v>
      </c>
      <c r="AK374" s="11">
        <v>5401</v>
      </c>
      <c r="AL374" s="63">
        <v>5248.61</v>
      </c>
      <c r="AM374" s="46" t="str">
        <f t="shared" si="102"/>
        <v>Arb.g.avg.av feriepenger</v>
      </c>
      <c r="AN374" s="46" t="str">
        <f t="shared" si="103"/>
        <v>Sosiale avgifter</v>
      </c>
      <c r="AO374" s="46" t="str">
        <f t="shared" si="104"/>
        <v>Personalkost</v>
      </c>
      <c r="AP374" s="46" t="str">
        <f t="shared" si="105"/>
        <v>Kostnad</v>
      </c>
      <c r="AQ374" s="46">
        <f t="shared" si="106"/>
        <v>9</v>
      </c>
      <c r="AR374" s="46">
        <f t="shared" si="107"/>
        <v>5248.61</v>
      </c>
      <c r="AS374" s="48">
        <f t="shared" si="108"/>
        <v>0.98369848848415942</v>
      </c>
      <c r="AT374" s="46">
        <f t="shared" si="112"/>
        <v>5163.0497236428437</v>
      </c>
      <c r="AU374" s="46">
        <f t="shared" si="109"/>
        <v>2003</v>
      </c>
      <c r="AV374" s="46">
        <f t="shared" si="110"/>
        <v>1365.15</v>
      </c>
      <c r="AW374" s="46">
        <f t="shared" si="113"/>
        <v>1</v>
      </c>
      <c r="AX374" s="47">
        <f t="shared" si="111"/>
        <v>-5248.61</v>
      </c>
      <c r="AY374" s="47">
        <f t="shared" si="114"/>
        <v>-5163.0497236428437</v>
      </c>
    </row>
    <row r="375" spans="35:51" x14ac:dyDescent="0.35">
      <c r="AI375" s="11">
        <v>2023</v>
      </c>
      <c r="AJ375" s="11">
        <v>1</v>
      </c>
      <c r="AK375" s="11">
        <v>5495</v>
      </c>
      <c r="AL375" s="63">
        <v>0</v>
      </c>
      <c r="AM375" s="46" t="str">
        <f t="shared" si="102"/>
        <v>Periodisering av arbeidsgiveravgift</v>
      </c>
      <c r="AN375" s="46" t="str">
        <f t="shared" si="103"/>
        <v>Sosiale avgifter</v>
      </c>
      <c r="AO375" s="46" t="str">
        <f t="shared" si="104"/>
        <v>Personalkost</v>
      </c>
      <c r="AP375" s="46" t="str">
        <f t="shared" si="105"/>
        <v>Kostnad</v>
      </c>
      <c r="AQ375" s="46">
        <f t="shared" si="106"/>
        <v>9</v>
      </c>
      <c r="AR375" s="46">
        <f t="shared" si="107"/>
        <v>0</v>
      </c>
      <c r="AS375" s="48">
        <f t="shared" si="108"/>
        <v>0.98369848848415942</v>
      </c>
      <c r="AT375" s="46">
        <f t="shared" si="112"/>
        <v>0</v>
      </c>
      <c r="AU375" s="46">
        <f t="shared" si="109"/>
        <v>2803</v>
      </c>
      <c r="AV375" s="46">
        <f t="shared" si="110"/>
        <v>1698.7</v>
      </c>
      <c r="AW375" s="46">
        <f t="shared" si="113"/>
        <v>1</v>
      </c>
      <c r="AX375" s="47">
        <f t="shared" si="111"/>
        <v>0</v>
      </c>
      <c r="AY375" s="47">
        <f t="shared" si="114"/>
        <v>0</v>
      </c>
    </row>
    <row r="376" spans="35:51" x14ac:dyDescent="0.35">
      <c r="AI376" s="11">
        <v>2023</v>
      </c>
      <c r="AJ376" s="11">
        <v>2</v>
      </c>
      <c r="AK376" s="11">
        <v>5495</v>
      </c>
      <c r="AL376" s="63">
        <v>0</v>
      </c>
      <c r="AM376" s="46" t="str">
        <f t="shared" si="102"/>
        <v>Periodisering av arbeidsgiveravgift</v>
      </c>
      <c r="AN376" s="46" t="str">
        <f t="shared" si="103"/>
        <v>Sosiale avgifter</v>
      </c>
      <c r="AO376" s="46" t="str">
        <f t="shared" si="104"/>
        <v>Personalkost</v>
      </c>
      <c r="AP376" s="46" t="str">
        <f t="shared" si="105"/>
        <v>Kostnad</v>
      </c>
      <c r="AQ376" s="46">
        <f t="shared" si="106"/>
        <v>9</v>
      </c>
      <c r="AR376" s="46">
        <f t="shared" si="107"/>
        <v>0</v>
      </c>
      <c r="AS376" s="48">
        <f t="shared" si="108"/>
        <v>0.98369848848415942</v>
      </c>
      <c r="AT376" s="46">
        <f t="shared" si="112"/>
        <v>0</v>
      </c>
      <c r="AU376" s="46">
        <f t="shared" si="109"/>
        <v>2750</v>
      </c>
      <c r="AV376" s="46">
        <f t="shared" si="110"/>
        <v>1620.817</v>
      </c>
      <c r="AW376" s="46">
        <f t="shared" si="113"/>
        <v>1</v>
      </c>
      <c r="AX376" s="47">
        <f t="shared" si="111"/>
        <v>0</v>
      </c>
      <c r="AY376" s="47">
        <f t="shared" si="114"/>
        <v>0</v>
      </c>
    </row>
    <row r="377" spans="35:51" x14ac:dyDescent="0.35">
      <c r="AI377" s="11">
        <v>2023</v>
      </c>
      <c r="AJ377" s="11">
        <v>3</v>
      </c>
      <c r="AK377" s="11">
        <v>5495</v>
      </c>
      <c r="AL377" s="63">
        <v>4158.41</v>
      </c>
      <c r="AM377" s="46" t="str">
        <f t="shared" si="102"/>
        <v>Periodisering av arbeidsgiveravgift</v>
      </c>
      <c r="AN377" s="46" t="str">
        <f t="shared" si="103"/>
        <v>Sosiale avgifter</v>
      </c>
      <c r="AO377" s="46" t="str">
        <f t="shared" si="104"/>
        <v>Personalkost</v>
      </c>
      <c r="AP377" s="46" t="str">
        <f t="shared" si="105"/>
        <v>Kostnad</v>
      </c>
      <c r="AQ377" s="46">
        <f t="shared" si="106"/>
        <v>9</v>
      </c>
      <c r="AR377" s="46">
        <f t="shared" si="107"/>
        <v>4158.41</v>
      </c>
      <c r="AS377" s="48">
        <f t="shared" si="108"/>
        <v>0.98369848848415942</v>
      </c>
      <c r="AT377" s="46">
        <f t="shared" si="112"/>
        <v>4090.6216314974131</v>
      </c>
      <c r="AU377" s="46">
        <f t="shared" si="109"/>
        <v>3043</v>
      </c>
      <c r="AV377" s="46">
        <f t="shared" si="110"/>
        <v>1839.2840000000001</v>
      </c>
      <c r="AW377" s="46">
        <f t="shared" si="113"/>
        <v>1</v>
      </c>
      <c r="AX377" s="47">
        <f t="shared" si="111"/>
        <v>-4158.41</v>
      </c>
      <c r="AY377" s="47">
        <f t="shared" si="114"/>
        <v>-4090.6216314974131</v>
      </c>
    </row>
    <row r="378" spans="35:51" x14ac:dyDescent="0.35">
      <c r="AI378" s="11">
        <v>2023</v>
      </c>
      <c r="AJ378" s="11">
        <v>4</v>
      </c>
      <c r="AK378" s="11">
        <v>5495</v>
      </c>
      <c r="AL378" s="63">
        <v>847.09</v>
      </c>
      <c r="AM378" s="46" t="str">
        <f t="shared" si="102"/>
        <v>Periodisering av arbeidsgiveravgift</v>
      </c>
      <c r="AN378" s="46" t="str">
        <f t="shared" si="103"/>
        <v>Sosiale avgifter</v>
      </c>
      <c r="AO378" s="46" t="str">
        <f t="shared" si="104"/>
        <v>Personalkost</v>
      </c>
      <c r="AP378" s="46" t="str">
        <f t="shared" si="105"/>
        <v>Kostnad</v>
      </c>
      <c r="AQ378" s="46">
        <f t="shared" si="106"/>
        <v>9</v>
      </c>
      <c r="AR378" s="46">
        <f t="shared" si="107"/>
        <v>847.09</v>
      </c>
      <c r="AS378" s="48">
        <f t="shared" si="108"/>
        <v>0.98369848848415942</v>
      </c>
      <c r="AT378" s="46">
        <f t="shared" si="112"/>
        <v>833.28115261004666</v>
      </c>
      <c r="AU378" s="46">
        <f t="shared" si="109"/>
        <v>2916</v>
      </c>
      <c r="AV378" s="46">
        <f t="shared" si="110"/>
        <v>1763.2</v>
      </c>
      <c r="AW378" s="46">
        <f t="shared" si="113"/>
        <v>1</v>
      </c>
      <c r="AX378" s="47">
        <f t="shared" si="111"/>
        <v>-847.09</v>
      </c>
      <c r="AY378" s="47">
        <f t="shared" si="114"/>
        <v>-833.28115261004666</v>
      </c>
    </row>
    <row r="379" spans="35:51" x14ac:dyDescent="0.35">
      <c r="AI379" s="11">
        <v>2023</v>
      </c>
      <c r="AJ379" s="11">
        <v>5</v>
      </c>
      <c r="AK379" s="11">
        <v>5495</v>
      </c>
      <c r="AL379" s="63">
        <v>0</v>
      </c>
      <c r="AM379" s="46" t="str">
        <f t="shared" si="102"/>
        <v>Periodisering av arbeidsgiveravgift</v>
      </c>
      <c r="AN379" s="46" t="str">
        <f t="shared" si="103"/>
        <v>Sosiale avgifter</v>
      </c>
      <c r="AO379" s="46" t="str">
        <f t="shared" si="104"/>
        <v>Personalkost</v>
      </c>
      <c r="AP379" s="46" t="str">
        <f t="shared" si="105"/>
        <v>Kostnad</v>
      </c>
      <c r="AQ379" s="46">
        <f t="shared" si="106"/>
        <v>9</v>
      </c>
      <c r="AR379" s="46">
        <f t="shared" si="107"/>
        <v>0</v>
      </c>
      <c r="AS379" s="48">
        <f t="shared" si="108"/>
        <v>0.98369848848415942</v>
      </c>
      <c r="AT379" s="46">
        <f t="shared" si="112"/>
        <v>0</v>
      </c>
      <c r="AU379" s="46">
        <f t="shared" si="109"/>
        <v>3578</v>
      </c>
      <c r="AV379" s="46">
        <f t="shared" si="110"/>
        <v>1816.85</v>
      </c>
      <c r="AW379" s="46">
        <f t="shared" si="113"/>
        <v>1</v>
      </c>
      <c r="AX379" s="47">
        <f t="shared" si="111"/>
        <v>0</v>
      </c>
      <c r="AY379" s="47">
        <f t="shared" si="114"/>
        <v>0</v>
      </c>
    </row>
    <row r="380" spans="35:51" x14ac:dyDescent="0.35">
      <c r="AI380" s="11">
        <v>2023</v>
      </c>
      <c r="AJ380" s="11">
        <v>6</v>
      </c>
      <c r="AK380" s="11">
        <v>5495</v>
      </c>
      <c r="AL380" s="63">
        <v>-5005.5</v>
      </c>
      <c r="AM380" s="46" t="str">
        <f t="shared" si="102"/>
        <v>Periodisering av arbeidsgiveravgift</v>
      </c>
      <c r="AN380" s="46" t="str">
        <f t="shared" si="103"/>
        <v>Sosiale avgifter</v>
      </c>
      <c r="AO380" s="46" t="str">
        <f t="shared" si="104"/>
        <v>Personalkost</v>
      </c>
      <c r="AP380" s="46" t="str">
        <f t="shared" si="105"/>
        <v>Kostnad</v>
      </c>
      <c r="AQ380" s="46">
        <f t="shared" si="106"/>
        <v>9</v>
      </c>
      <c r="AR380" s="46">
        <f t="shared" si="107"/>
        <v>-5005.5</v>
      </c>
      <c r="AS380" s="48">
        <f t="shared" si="108"/>
        <v>0.98369848848415942</v>
      </c>
      <c r="AT380" s="46">
        <f t="shared" si="112"/>
        <v>-4923.9027841074603</v>
      </c>
      <c r="AU380" s="46">
        <f t="shared" si="109"/>
        <v>3708</v>
      </c>
      <c r="AV380" s="46">
        <f t="shared" si="110"/>
        <v>1858.8330000000001</v>
      </c>
      <c r="AW380" s="46">
        <f t="shared" si="113"/>
        <v>1</v>
      </c>
      <c r="AX380" s="47">
        <f t="shared" si="111"/>
        <v>5005.5</v>
      </c>
      <c r="AY380" s="47">
        <f t="shared" si="114"/>
        <v>4923.9027841074603</v>
      </c>
    </row>
    <row r="381" spans="35:51" x14ac:dyDescent="0.35">
      <c r="AI381" s="11">
        <v>2023</v>
      </c>
      <c r="AJ381" s="11">
        <v>7</v>
      </c>
      <c r="AK381" s="11">
        <v>5495</v>
      </c>
      <c r="AL381" s="63">
        <v>0</v>
      </c>
      <c r="AM381" s="46" t="str">
        <f t="shared" si="102"/>
        <v>Periodisering av arbeidsgiveravgift</v>
      </c>
      <c r="AN381" s="46" t="str">
        <f t="shared" si="103"/>
        <v>Sosiale avgifter</v>
      </c>
      <c r="AO381" s="46" t="str">
        <f t="shared" si="104"/>
        <v>Personalkost</v>
      </c>
      <c r="AP381" s="46" t="str">
        <f t="shared" si="105"/>
        <v>Kostnad</v>
      </c>
      <c r="AQ381" s="46">
        <f t="shared" si="106"/>
        <v>9</v>
      </c>
      <c r="AR381" s="46">
        <f t="shared" si="107"/>
        <v>0</v>
      </c>
      <c r="AS381" s="48">
        <f t="shared" si="108"/>
        <v>0.98369848848415942</v>
      </c>
      <c r="AT381" s="46">
        <f t="shared" si="112"/>
        <v>0</v>
      </c>
      <c r="AU381" s="46">
        <f t="shared" si="109"/>
        <v>3431</v>
      </c>
      <c r="AV381" s="46">
        <f t="shared" si="110"/>
        <v>1813.0340000000001</v>
      </c>
      <c r="AW381" s="46">
        <f t="shared" si="113"/>
        <v>1</v>
      </c>
      <c r="AX381" s="47">
        <f t="shared" si="111"/>
        <v>0</v>
      </c>
      <c r="AY381" s="47">
        <f t="shared" si="114"/>
        <v>0</v>
      </c>
    </row>
    <row r="382" spans="35:51" x14ac:dyDescent="0.35">
      <c r="AI382" s="11">
        <v>2023</v>
      </c>
      <c r="AJ382" s="11">
        <v>8</v>
      </c>
      <c r="AK382" s="11">
        <v>5495</v>
      </c>
      <c r="AL382" s="63">
        <v>0</v>
      </c>
      <c r="AM382" s="46" t="str">
        <f t="shared" si="102"/>
        <v>Periodisering av arbeidsgiveravgift</v>
      </c>
      <c r="AN382" s="46" t="str">
        <f t="shared" si="103"/>
        <v>Sosiale avgifter</v>
      </c>
      <c r="AO382" s="46" t="str">
        <f t="shared" si="104"/>
        <v>Personalkost</v>
      </c>
      <c r="AP382" s="46" t="str">
        <f t="shared" si="105"/>
        <v>Kostnad</v>
      </c>
      <c r="AQ382" s="46">
        <f t="shared" si="106"/>
        <v>9</v>
      </c>
      <c r="AR382" s="46">
        <f t="shared" si="107"/>
        <v>0</v>
      </c>
      <c r="AS382" s="48">
        <f t="shared" si="108"/>
        <v>0.98369848848415942</v>
      </c>
      <c r="AT382" s="46">
        <f t="shared" si="112"/>
        <v>0</v>
      </c>
      <c r="AU382" s="46">
        <f t="shared" si="109"/>
        <v>4323</v>
      </c>
      <c r="AV382" s="46">
        <f t="shared" si="110"/>
        <v>1943.6659999999999</v>
      </c>
      <c r="AW382" s="46">
        <f t="shared" si="113"/>
        <v>1</v>
      </c>
      <c r="AX382" s="47">
        <f t="shared" si="111"/>
        <v>0</v>
      </c>
      <c r="AY382" s="47">
        <f t="shared" si="114"/>
        <v>0</v>
      </c>
    </row>
    <row r="383" spans="35:51" x14ac:dyDescent="0.35">
      <c r="AI383" s="11">
        <v>2023</v>
      </c>
      <c r="AJ383" s="11">
        <v>9</v>
      </c>
      <c r="AK383" s="11">
        <v>5495</v>
      </c>
      <c r="AL383" s="63">
        <v>0</v>
      </c>
      <c r="AM383" s="46" t="str">
        <f t="shared" si="102"/>
        <v>Periodisering av arbeidsgiveravgift</v>
      </c>
      <c r="AN383" s="46" t="str">
        <f t="shared" si="103"/>
        <v>Sosiale avgifter</v>
      </c>
      <c r="AO383" s="46" t="str">
        <f t="shared" si="104"/>
        <v>Personalkost</v>
      </c>
      <c r="AP383" s="46" t="str">
        <f t="shared" si="105"/>
        <v>Kostnad</v>
      </c>
      <c r="AQ383" s="46">
        <f t="shared" si="106"/>
        <v>9</v>
      </c>
      <c r="AR383" s="46">
        <f t="shared" si="107"/>
        <v>0</v>
      </c>
      <c r="AS383" s="48">
        <f t="shared" si="108"/>
        <v>0.98369848848415942</v>
      </c>
      <c r="AT383" s="46">
        <f t="shared" si="112"/>
        <v>0</v>
      </c>
      <c r="AU383" s="46">
        <f t="shared" si="109"/>
        <v>3531</v>
      </c>
      <c r="AV383" s="46">
        <f t="shared" si="110"/>
        <v>1846.634</v>
      </c>
      <c r="AW383" s="46">
        <f t="shared" si="113"/>
        <v>1</v>
      </c>
      <c r="AX383" s="47">
        <f t="shared" si="111"/>
        <v>0</v>
      </c>
      <c r="AY383" s="47">
        <f t="shared" si="114"/>
        <v>0</v>
      </c>
    </row>
    <row r="384" spans="35:51" x14ac:dyDescent="0.35">
      <c r="AI384" s="11">
        <v>2023</v>
      </c>
      <c r="AJ384" s="11">
        <v>10</v>
      </c>
      <c r="AK384" s="11">
        <v>5495</v>
      </c>
      <c r="AL384" s="63">
        <v>58997.42</v>
      </c>
      <c r="AM384" s="46" t="str">
        <f t="shared" si="102"/>
        <v>Periodisering av arbeidsgiveravgift</v>
      </c>
      <c r="AN384" s="46" t="str">
        <f t="shared" si="103"/>
        <v>Sosiale avgifter</v>
      </c>
      <c r="AO384" s="46" t="str">
        <f t="shared" si="104"/>
        <v>Personalkost</v>
      </c>
      <c r="AP384" s="46" t="str">
        <f t="shared" si="105"/>
        <v>Kostnad</v>
      </c>
      <c r="AQ384" s="46">
        <f t="shared" si="106"/>
        <v>9</v>
      </c>
      <c r="AR384" s="46">
        <f t="shared" si="107"/>
        <v>58997.42</v>
      </c>
      <c r="AS384" s="48">
        <f t="shared" si="108"/>
        <v>0.98369848848415942</v>
      </c>
      <c r="AT384" s="46">
        <f t="shared" si="112"/>
        <v>58035.672878465113</v>
      </c>
      <c r="AU384" s="46">
        <f t="shared" si="109"/>
        <v>3338</v>
      </c>
      <c r="AV384" s="46">
        <f t="shared" si="110"/>
        <v>1851.3</v>
      </c>
      <c r="AW384" s="46">
        <f t="shared" si="113"/>
        <v>1</v>
      </c>
      <c r="AX384" s="47">
        <f t="shared" si="111"/>
        <v>-58997.42</v>
      </c>
      <c r="AY384" s="47">
        <f t="shared" si="114"/>
        <v>-58035.672878465113</v>
      </c>
    </row>
    <row r="385" spans="35:51" x14ac:dyDescent="0.35">
      <c r="AI385" s="11">
        <v>2023</v>
      </c>
      <c r="AJ385" s="11">
        <v>11</v>
      </c>
      <c r="AK385" s="11">
        <v>5495</v>
      </c>
      <c r="AL385" s="63">
        <v>-58997.42</v>
      </c>
      <c r="AM385" s="46" t="str">
        <f t="shared" si="102"/>
        <v>Periodisering av arbeidsgiveravgift</v>
      </c>
      <c r="AN385" s="46" t="str">
        <f t="shared" si="103"/>
        <v>Sosiale avgifter</v>
      </c>
      <c r="AO385" s="46" t="str">
        <f t="shared" si="104"/>
        <v>Personalkost</v>
      </c>
      <c r="AP385" s="46" t="str">
        <f t="shared" si="105"/>
        <v>Kostnad</v>
      </c>
      <c r="AQ385" s="46">
        <f t="shared" si="106"/>
        <v>9</v>
      </c>
      <c r="AR385" s="46">
        <f t="shared" si="107"/>
        <v>-58997.42</v>
      </c>
      <c r="AS385" s="48">
        <f t="shared" si="108"/>
        <v>0.98369848848415942</v>
      </c>
      <c r="AT385" s="46">
        <f t="shared" si="112"/>
        <v>-58035.672878465113</v>
      </c>
      <c r="AU385" s="46">
        <f t="shared" si="109"/>
        <v>3267</v>
      </c>
      <c r="AV385" s="46">
        <f t="shared" si="110"/>
        <v>1752.55</v>
      </c>
      <c r="AW385" s="46">
        <f t="shared" si="113"/>
        <v>1</v>
      </c>
      <c r="AX385" s="47">
        <f t="shared" si="111"/>
        <v>58997.42</v>
      </c>
      <c r="AY385" s="47">
        <f t="shared" si="114"/>
        <v>58035.672878465113</v>
      </c>
    </row>
    <row r="386" spans="35:51" x14ac:dyDescent="0.35">
      <c r="AI386" s="11">
        <v>2023</v>
      </c>
      <c r="AJ386" s="11">
        <v>12</v>
      </c>
      <c r="AK386" s="11">
        <v>5495</v>
      </c>
      <c r="AL386" s="63">
        <v>0</v>
      </c>
      <c r="AM386" s="46" t="str">
        <f t="shared" si="102"/>
        <v>Periodisering av arbeidsgiveravgift</v>
      </c>
      <c r="AN386" s="46" t="str">
        <f t="shared" si="103"/>
        <v>Sosiale avgifter</v>
      </c>
      <c r="AO386" s="46" t="str">
        <f t="shared" si="104"/>
        <v>Personalkost</v>
      </c>
      <c r="AP386" s="46" t="str">
        <f t="shared" si="105"/>
        <v>Kostnad</v>
      </c>
      <c r="AQ386" s="46">
        <f t="shared" si="106"/>
        <v>9</v>
      </c>
      <c r="AR386" s="46">
        <f t="shared" si="107"/>
        <v>0</v>
      </c>
      <c r="AS386" s="48">
        <f t="shared" si="108"/>
        <v>0.98369848848415942</v>
      </c>
      <c r="AT386" s="46">
        <f t="shared" si="112"/>
        <v>0</v>
      </c>
      <c r="AU386" s="46">
        <f t="shared" si="109"/>
        <v>2003</v>
      </c>
      <c r="AV386" s="46">
        <f t="shared" si="110"/>
        <v>1365.15</v>
      </c>
      <c r="AW386" s="46">
        <f t="shared" si="113"/>
        <v>1</v>
      </c>
      <c r="AX386" s="47">
        <f t="shared" si="111"/>
        <v>0</v>
      </c>
      <c r="AY386" s="47">
        <f t="shared" si="114"/>
        <v>0</v>
      </c>
    </row>
    <row r="387" spans="35:51" x14ac:dyDescent="0.35">
      <c r="AI387" s="11">
        <v>2023</v>
      </c>
      <c r="AJ387" s="11">
        <v>1</v>
      </c>
      <c r="AK387" s="11">
        <v>5496</v>
      </c>
      <c r="AL387" s="63">
        <v>0</v>
      </c>
      <c r="AM387" s="46" t="str">
        <f t="shared" ref="AM387:AM450" si="115">IFERROR(VLOOKUP($AK387,pnl_konto_table,2,FALSE),"")</f>
        <v>Periodisering av arbeidsgiveravgift av opptjente feriepenger</v>
      </c>
      <c r="AN387" s="46" t="str">
        <f t="shared" ref="AN387:AN450" si="116">IFERROR(VLOOKUP($AK387,pnl_konto_table,6,FALSE),"")</f>
        <v>Sosiale avgifter</v>
      </c>
      <c r="AO387" s="46" t="str">
        <f t="shared" ref="AO387:AO450" si="117">IFERROR(VLOOKUP($AK387,pnl_konto_table,7,FALSE),"")</f>
        <v>Personalkost</v>
      </c>
      <c r="AP387" s="46" t="str">
        <f t="shared" ref="AP387:AP450" si="118">IFERROR(VLOOKUP(AO387,pnl_kategori_table,2,FALSE),0)</f>
        <v>Kostnad</v>
      </c>
      <c r="AQ387" s="46">
        <f t="shared" ref="AQ387:AQ450" si="119">IFERROR(MATCH(AN387,pnl_subkategori,0),"")</f>
        <v>9</v>
      </c>
      <c r="AR387" s="46">
        <f t="shared" ref="AR387:AR450" si="120">IF(AP387=$A$3,-$AL387,$AL387)</f>
        <v>0</v>
      </c>
      <c r="AS387" s="48">
        <f t="shared" ref="AS387:AS450" si="121">IFERROR(VLOOKUP($AK387,lookup_konto_index,2,FALSE),IFERROR(VLOOKUP(AN387,lookup_subkategori_index,2,FALSE),IFERROR(VLOOKUP(AO387,lookup_kategori_index,2,FALSE),1)))</f>
        <v>0.98369848848415942</v>
      </c>
      <c r="AT387" s="46">
        <f t="shared" si="112"/>
        <v>0</v>
      </c>
      <c r="AU387" s="46">
        <f t="shared" ref="AU387:AU450" si="122">SUMIFS($BC$3:$BC$50,$BA$3:$BA$50,$AI387,$BB$3:$BB$50,$AJ387)</f>
        <v>2803</v>
      </c>
      <c r="AV387" s="46">
        <f t="shared" ref="AV387:AV450" si="123">SUMIFS($BD$3:$BD$50,$BA$3:$BA$50,$AI387,$BB$3:$BB$50,$AJ387)</f>
        <v>1698.7</v>
      </c>
      <c r="AW387" s="46">
        <f t="shared" si="113"/>
        <v>1</v>
      </c>
      <c r="AX387" s="47">
        <f t="shared" ref="AX387:AX450" si="124">IFERROR(VLOOKUP($AP387,table_type_kostnad,2,FALSE)*AR387,"")</f>
        <v>0</v>
      </c>
      <c r="AY387" s="47">
        <f t="shared" si="114"/>
        <v>0</v>
      </c>
    </row>
    <row r="388" spans="35:51" x14ac:dyDescent="0.35">
      <c r="AI388" s="11">
        <v>2023</v>
      </c>
      <c r="AJ388" s="11">
        <v>2</v>
      </c>
      <c r="AK388" s="11">
        <v>5496</v>
      </c>
      <c r="AL388" s="63">
        <v>0</v>
      </c>
      <c r="AM388" s="46" t="str">
        <f t="shared" si="115"/>
        <v>Periodisering av arbeidsgiveravgift av opptjente feriepenger</v>
      </c>
      <c r="AN388" s="46" t="str">
        <f t="shared" si="116"/>
        <v>Sosiale avgifter</v>
      </c>
      <c r="AO388" s="46" t="str">
        <f t="shared" si="117"/>
        <v>Personalkost</v>
      </c>
      <c r="AP388" s="46" t="str">
        <f t="shared" si="118"/>
        <v>Kostnad</v>
      </c>
      <c r="AQ388" s="46">
        <f t="shared" si="119"/>
        <v>9</v>
      </c>
      <c r="AR388" s="46">
        <f t="shared" si="120"/>
        <v>0</v>
      </c>
      <c r="AS388" s="48">
        <f t="shared" si="121"/>
        <v>0.98369848848415942</v>
      </c>
      <c r="AT388" s="46">
        <f t="shared" ref="AT388:AT451" si="125">AS388*AR388</f>
        <v>0</v>
      </c>
      <c r="AU388" s="46">
        <f t="shared" si="122"/>
        <v>2750</v>
      </c>
      <c r="AV388" s="46">
        <f t="shared" si="123"/>
        <v>1620.817</v>
      </c>
      <c r="AW388" s="46">
        <f t="shared" ref="AW388:AW451" si="126">IF(AU388=0,0,1)</f>
        <v>1</v>
      </c>
      <c r="AX388" s="47">
        <f t="shared" si="124"/>
        <v>0</v>
      </c>
      <c r="AY388" s="47">
        <f t="shared" ref="AY388:AY451" si="127">IFERROR(AX388*AS388,"")</f>
        <v>0</v>
      </c>
    </row>
    <row r="389" spans="35:51" x14ac:dyDescent="0.35">
      <c r="AI389" s="11">
        <v>2023</v>
      </c>
      <c r="AJ389" s="11">
        <v>3</v>
      </c>
      <c r="AK389" s="11">
        <v>5496</v>
      </c>
      <c r="AL389" s="63">
        <v>499.01</v>
      </c>
      <c r="AM389" s="46" t="str">
        <f t="shared" si="115"/>
        <v>Periodisering av arbeidsgiveravgift av opptjente feriepenger</v>
      </c>
      <c r="AN389" s="46" t="str">
        <f t="shared" si="116"/>
        <v>Sosiale avgifter</v>
      </c>
      <c r="AO389" s="46" t="str">
        <f t="shared" si="117"/>
        <v>Personalkost</v>
      </c>
      <c r="AP389" s="46" t="str">
        <f t="shared" si="118"/>
        <v>Kostnad</v>
      </c>
      <c r="AQ389" s="46">
        <f t="shared" si="119"/>
        <v>9</v>
      </c>
      <c r="AR389" s="46">
        <f t="shared" si="120"/>
        <v>499.01</v>
      </c>
      <c r="AS389" s="48">
        <f t="shared" si="121"/>
        <v>0.98369848848415942</v>
      </c>
      <c r="AT389" s="46">
        <f t="shared" si="125"/>
        <v>490.87538273848037</v>
      </c>
      <c r="AU389" s="46">
        <f t="shared" si="122"/>
        <v>3043</v>
      </c>
      <c r="AV389" s="46">
        <f t="shared" si="123"/>
        <v>1839.2840000000001</v>
      </c>
      <c r="AW389" s="46">
        <f t="shared" si="126"/>
        <v>1</v>
      </c>
      <c r="AX389" s="47">
        <f t="shared" si="124"/>
        <v>-499.01</v>
      </c>
      <c r="AY389" s="47">
        <f t="shared" si="127"/>
        <v>-490.87538273848037</v>
      </c>
    </row>
    <row r="390" spans="35:51" x14ac:dyDescent="0.35">
      <c r="AI390" s="11">
        <v>2023</v>
      </c>
      <c r="AJ390" s="11">
        <v>4</v>
      </c>
      <c r="AK390" s="11">
        <v>5496</v>
      </c>
      <c r="AL390" s="63">
        <v>101.65</v>
      </c>
      <c r="AM390" s="46" t="str">
        <f t="shared" si="115"/>
        <v>Periodisering av arbeidsgiveravgift av opptjente feriepenger</v>
      </c>
      <c r="AN390" s="46" t="str">
        <f t="shared" si="116"/>
        <v>Sosiale avgifter</v>
      </c>
      <c r="AO390" s="46" t="str">
        <f t="shared" si="117"/>
        <v>Personalkost</v>
      </c>
      <c r="AP390" s="46" t="str">
        <f t="shared" si="118"/>
        <v>Kostnad</v>
      </c>
      <c r="AQ390" s="46">
        <f t="shared" si="119"/>
        <v>9</v>
      </c>
      <c r="AR390" s="46">
        <f t="shared" si="120"/>
        <v>101.65</v>
      </c>
      <c r="AS390" s="48">
        <f t="shared" si="121"/>
        <v>0.98369848848415942</v>
      </c>
      <c r="AT390" s="46">
        <f t="shared" si="125"/>
        <v>99.992951354414814</v>
      </c>
      <c r="AU390" s="46">
        <f t="shared" si="122"/>
        <v>2916</v>
      </c>
      <c r="AV390" s="46">
        <f t="shared" si="123"/>
        <v>1763.2</v>
      </c>
      <c r="AW390" s="46">
        <f t="shared" si="126"/>
        <v>1</v>
      </c>
      <c r="AX390" s="47">
        <f t="shared" si="124"/>
        <v>-101.65</v>
      </c>
      <c r="AY390" s="47">
        <f t="shared" si="127"/>
        <v>-99.992951354414814</v>
      </c>
    </row>
    <row r="391" spans="35:51" x14ac:dyDescent="0.35">
      <c r="AI391" s="11">
        <v>2023</v>
      </c>
      <c r="AJ391" s="11">
        <v>5</v>
      </c>
      <c r="AK391" s="11">
        <v>5496</v>
      </c>
      <c r="AL391" s="63">
        <v>0</v>
      </c>
      <c r="AM391" s="46" t="str">
        <f t="shared" si="115"/>
        <v>Periodisering av arbeidsgiveravgift av opptjente feriepenger</v>
      </c>
      <c r="AN391" s="46" t="str">
        <f t="shared" si="116"/>
        <v>Sosiale avgifter</v>
      </c>
      <c r="AO391" s="46" t="str">
        <f t="shared" si="117"/>
        <v>Personalkost</v>
      </c>
      <c r="AP391" s="46" t="str">
        <f t="shared" si="118"/>
        <v>Kostnad</v>
      </c>
      <c r="AQ391" s="46">
        <f t="shared" si="119"/>
        <v>9</v>
      </c>
      <c r="AR391" s="46">
        <f t="shared" si="120"/>
        <v>0</v>
      </c>
      <c r="AS391" s="48">
        <f t="shared" si="121"/>
        <v>0.98369848848415942</v>
      </c>
      <c r="AT391" s="46">
        <f t="shared" si="125"/>
        <v>0</v>
      </c>
      <c r="AU391" s="46">
        <f t="shared" si="122"/>
        <v>3578</v>
      </c>
      <c r="AV391" s="46">
        <f t="shared" si="123"/>
        <v>1816.85</v>
      </c>
      <c r="AW391" s="46">
        <f t="shared" si="126"/>
        <v>1</v>
      </c>
      <c r="AX391" s="47">
        <f t="shared" si="124"/>
        <v>0</v>
      </c>
      <c r="AY391" s="47">
        <f t="shared" si="127"/>
        <v>0</v>
      </c>
    </row>
    <row r="392" spans="35:51" x14ac:dyDescent="0.35">
      <c r="AI392" s="11">
        <v>2023</v>
      </c>
      <c r="AJ392" s="11">
        <v>6</v>
      </c>
      <c r="AK392" s="11">
        <v>5496</v>
      </c>
      <c r="AL392" s="63">
        <v>-600.66</v>
      </c>
      <c r="AM392" s="46" t="str">
        <f t="shared" si="115"/>
        <v>Periodisering av arbeidsgiveravgift av opptjente feriepenger</v>
      </c>
      <c r="AN392" s="46" t="str">
        <f t="shared" si="116"/>
        <v>Sosiale avgifter</v>
      </c>
      <c r="AO392" s="46" t="str">
        <f t="shared" si="117"/>
        <v>Personalkost</v>
      </c>
      <c r="AP392" s="46" t="str">
        <f t="shared" si="118"/>
        <v>Kostnad</v>
      </c>
      <c r="AQ392" s="46">
        <f t="shared" si="119"/>
        <v>9</v>
      </c>
      <c r="AR392" s="46">
        <f t="shared" si="120"/>
        <v>-600.66</v>
      </c>
      <c r="AS392" s="48">
        <f t="shared" si="121"/>
        <v>0.98369848848415942</v>
      </c>
      <c r="AT392" s="46">
        <f t="shared" si="125"/>
        <v>-590.86833409289511</v>
      </c>
      <c r="AU392" s="46">
        <f t="shared" si="122"/>
        <v>3708</v>
      </c>
      <c r="AV392" s="46">
        <f t="shared" si="123"/>
        <v>1858.8330000000001</v>
      </c>
      <c r="AW392" s="46">
        <f t="shared" si="126"/>
        <v>1</v>
      </c>
      <c r="AX392" s="47">
        <f t="shared" si="124"/>
        <v>600.66</v>
      </c>
      <c r="AY392" s="47">
        <f t="shared" si="127"/>
        <v>590.86833409289511</v>
      </c>
    </row>
    <row r="393" spans="35:51" x14ac:dyDescent="0.35">
      <c r="AI393" s="11">
        <v>2023</v>
      </c>
      <c r="AJ393" s="11">
        <v>7</v>
      </c>
      <c r="AK393" s="11">
        <v>5496</v>
      </c>
      <c r="AL393" s="63">
        <v>0</v>
      </c>
      <c r="AM393" s="46" t="str">
        <f t="shared" si="115"/>
        <v>Periodisering av arbeidsgiveravgift av opptjente feriepenger</v>
      </c>
      <c r="AN393" s="46" t="str">
        <f t="shared" si="116"/>
        <v>Sosiale avgifter</v>
      </c>
      <c r="AO393" s="46" t="str">
        <f t="shared" si="117"/>
        <v>Personalkost</v>
      </c>
      <c r="AP393" s="46" t="str">
        <f t="shared" si="118"/>
        <v>Kostnad</v>
      </c>
      <c r="AQ393" s="46">
        <f t="shared" si="119"/>
        <v>9</v>
      </c>
      <c r="AR393" s="46">
        <f t="shared" si="120"/>
        <v>0</v>
      </c>
      <c r="AS393" s="48">
        <f t="shared" si="121"/>
        <v>0.98369848848415942</v>
      </c>
      <c r="AT393" s="46">
        <f t="shared" si="125"/>
        <v>0</v>
      </c>
      <c r="AU393" s="46">
        <f t="shared" si="122"/>
        <v>3431</v>
      </c>
      <c r="AV393" s="46">
        <f t="shared" si="123"/>
        <v>1813.0340000000001</v>
      </c>
      <c r="AW393" s="46">
        <f t="shared" si="126"/>
        <v>1</v>
      </c>
      <c r="AX393" s="47">
        <f t="shared" si="124"/>
        <v>0</v>
      </c>
      <c r="AY393" s="47">
        <f t="shared" si="127"/>
        <v>0</v>
      </c>
    </row>
    <row r="394" spans="35:51" x14ac:dyDescent="0.35">
      <c r="AI394" s="11">
        <v>2023</v>
      </c>
      <c r="AJ394" s="11">
        <v>8</v>
      </c>
      <c r="AK394" s="11">
        <v>5496</v>
      </c>
      <c r="AL394" s="63">
        <v>0</v>
      </c>
      <c r="AM394" s="46" t="str">
        <f t="shared" si="115"/>
        <v>Periodisering av arbeidsgiveravgift av opptjente feriepenger</v>
      </c>
      <c r="AN394" s="46" t="str">
        <f t="shared" si="116"/>
        <v>Sosiale avgifter</v>
      </c>
      <c r="AO394" s="46" t="str">
        <f t="shared" si="117"/>
        <v>Personalkost</v>
      </c>
      <c r="AP394" s="46" t="str">
        <f t="shared" si="118"/>
        <v>Kostnad</v>
      </c>
      <c r="AQ394" s="46">
        <f t="shared" si="119"/>
        <v>9</v>
      </c>
      <c r="AR394" s="46">
        <f t="shared" si="120"/>
        <v>0</v>
      </c>
      <c r="AS394" s="48">
        <f t="shared" si="121"/>
        <v>0.98369848848415942</v>
      </c>
      <c r="AT394" s="46">
        <f t="shared" si="125"/>
        <v>0</v>
      </c>
      <c r="AU394" s="46">
        <f t="shared" si="122"/>
        <v>4323</v>
      </c>
      <c r="AV394" s="46">
        <f t="shared" si="123"/>
        <v>1943.6659999999999</v>
      </c>
      <c r="AW394" s="46">
        <f t="shared" si="126"/>
        <v>1</v>
      </c>
      <c r="AX394" s="47">
        <f t="shared" si="124"/>
        <v>0</v>
      </c>
      <c r="AY394" s="47">
        <f t="shared" si="127"/>
        <v>0</v>
      </c>
    </row>
    <row r="395" spans="35:51" x14ac:dyDescent="0.35">
      <c r="AI395" s="11">
        <v>2023</v>
      </c>
      <c r="AJ395" s="11">
        <v>9</v>
      </c>
      <c r="AK395" s="11">
        <v>5496</v>
      </c>
      <c r="AL395" s="63">
        <v>0</v>
      </c>
      <c r="AM395" s="46" t="str">
        <f t="shared" si="115"/>
        <v>Periodisering av arbeidsgiveravgift av opptjente feriepenger</v>
      </c>
      <c r="AN395" s="46" t="str">
        <f t="shared" si="116"/>
        <v>Sosiale avgifter</v>
      </c>
      <c r="AO395" s="46" t="str">
        <f t="shared" si="117"/>
        <v>Personalkost</v>
      </c>
      <c r="AP395" s="46" t="str">
        <f t="shared" si="118"/>
        <v>Kostnad</v>
      </c>
      <c r="AQ395" s="46">
        <f t="shared" si="119"/>
        <v>9</v>
      </c>
      <c r="AR395" s="46">
        <f t="shared" si="120"/>
        <v>0</v>
      </c>
      <c r="AS395" s="48">
        <f t="shared" si="121"/>
        <v>0.98369848848415942</v>
      </c>
      <c r="AT395" s="46">
        <f t="shared" si="125"/>
        <v>0</v>
      </c>
      <c r="AU395" s="46">
        <f t="shared" si="122"/>
        <v>3531</v>
      </c>
      <c r="AV395" s="46">
        <f t="shared" si="123"/>
        <v>1846.634</v>
      </c>
      <c r="AW395" s="46">
        <f t="shared" si="126"/>
        <v>1</v>
      </c>
      <c r="AX395" s="47">
        <f t="shared" si="124"/>
        <v>0</v>
      </c>
      <c r="AY395" s="47">
        <f t="shared" si="127"/>
        <v>0</v>
      </c>
    </row>
    <row r="396" spans="35:51" x14ac:dyDescent="0.35">
      <c r="AI396" s="11">
        <v>2023</v>
      </c>
      <c r="AJ396" s="11">
        <v>10</v>
      </c>
      <c r="AK396" s="11">
        <v>5496</v>
      </c>
      <c r="AL396" s="63">
        <v>7079.67</v>
      </c>
      <c r="AM396" s="46" t="str">
        <f t="shared" si="115"/>
        <v>Periodisering av arbeidsgiveravgift av opptjente feriepenger</v>
      </c>
      <c r="AN396" s="46" t="str">
        <f t="shared" si="116"/>
        <v>Sosiale avgifter</v>
      </c>
      <c r="AO396" s="46" t="str">
        <f t="shared" si="117"/>
        <v>Personalkost</v>
      </c>
      <c r="AP396" s="46" t="str">
        <f t="shared" si="118"/>
        <v>Kostnad</v>
      </c>
      <c r="AQ396" s="46">
        <f t="shared" si="119"/>
        <v>9</v>
      </c>
      <c r="AR396" s="46">
        <f t="shared" si="120"/>
        <v>7079.67</v>
      </c>
      <c r="AS396" s="48">
        <f t="shared" si="121"/>
        <v>0.98369848848415942</v>
      </c>
      <c r="AT396" s="46">
        <f t="shared" si="125"/>
        <v>6964.2606779666494</v>
      </c>
      <c r="AU396" s="46">
        <f t="shared" si="122"/>
        <v>3338</v>
      </c>
      <c r="AV396" s="46">
        <f t="shared" si="123"/>
        <v>1851.3</v>
      </c>
      <c r="AW396" s="46">
        <f t="shared" si="126"/>
        <v>1</v>
      </c>
      <c r="AX396" s="47">
        <f t="shared" si="124"/>
        <v>-7079.67</v>
      </c>
      <c r="AY396" s="47">
        <f t="shared" si="127"/>
        <v>-6964.2606779666494</v>
      </c>
    </row>
    <row r="397" spans="35:51" x14ac:dyDescent="0.35">
      <c r="AI397" s="11">
        <v>2023</v>
      </c>
      <c r="AJ397" s="11">
        <v>11</v>
      </c>
      <c r="AK397" s="11">
        <v>5496</v>
      </c>
      <c r="AL397" s="63">
        <v>-7079.67</v>
      </c>
      <c r="AM397" s="46" t="str">
        <f t="shared" si="115"/>
        <v>Periodisering av arbeidsgiveravgift av opptjente feriepenger</v>
      </c>
      <c r="AN397" s="46" t="str">
        <f t="shared" si="116"/>
        <v>Sosiale avgifter</v>
      </c>
      <c r="AO397" s="46" t="str">
        <f t="shared" si="117"/>
        <v>Personalkost</v>
      </c>
      <c r="AP397" s="46" t="str">
        <f t="shared" si="118"/>
        <v>Kostnad</v>
      </c>
      <c r="AQ397" s="46">
        <f t="shared" si="119"/>
        <v>9</v>
      </c>
      <c r="AR397" s="46">
        <f t="shared" si="120"/>
        <v>-7079.67</v>
      </c>
      <c r="AS397" s="48">
        <f t="shared" si="121"/>
        <v>0.98369848848415942</v>
      </c>
      <c r="AT397" s="46">
        <f t="shared" si="125"/>
        <v>-6964.2606779666494</v>
      </c>
      <c r="AU397" s="46">
        <f t="shared" si="122"/>
        <v>3267</v>
      </c>
      <c r="AV397" s="46">
        <f t="shared" si="123"/>
        <v>1752.55</v>
      </c>
      <c r="AW397" s="46">
        <f t="shared" si="126"/>
        <v>1</v>
      </c>
      <c r="AX397" s="47">
        <f t="shared" si="124"/>
        <v>7079.67</v>
      </c>
      <c r="AY397" s="47">
        <f t="shared" si="127"/>
        <v>6964.2606779666494</v>
      </c>
    </row>
    <row r="398" spans="35:51" x14ac:dyDescent="0.35">
      <c r="AI398" s="11">
        <v>2023</v>
      </c>
      <c r="AJ398" s="11">
        <v>12</v>
      </c>
      <c r="AK398" s="11">
        <v>5496</v>
      </c>
      <c r="AL398" s="63">
        <v>0</v>
      </c>
      <c r="AM398" s="46" t="str">
        <f t="shared" si="115"/>
        <v>Periodisering av arbeidsgiveravgift av opptjente feriepenger</v>
      </c>
      <c r="AN398" s="46" t="str">
        <f t="shared" si="116"/>
        <v>Sosiale avgifter</v>
      </c>
      <c r="AO398" s="46" t="str">
        <f t="shared" si="117"/>
        <v>Personalkost</v>
      </c>
      <c r="AP398" s="46" t="str">
        <f t="shared" si="118"/>
        <v>Kostnad</v>
      </c>
      <c r="AQ398" s="46">
        <f t="shared" si="119"/>
        <v>9</v>
      </c>
      <c r="AR398" s="46">
        <f t="shared" si="120"/>
        <v>0</v>
      </c>
      <c r="AS398" s="48">
        <f t="shared" si="121"/>
        <v>0.98369848848415942</v>
      </c>
      <c r="AT398" s="46">
        <f t="shared" si="125"/>
        <v>0</v>
      </c>
      <c r="AU398" s="46">
        <f t="shared" si="122"/>
        <v>2003</v>
      </c>
      <c r="AV398" s="46">
        <f t="shared" si="123"/>
        <v>1365.15</v>
      </c>
      <c r="AW398" s="46">
        <f t="shared" si="126"/>
        <v>1</v>
      </c>
      <c r="AX398" s="47">
        <f t="shared" si="124"/>
        <v>0</v>
      </c>
      <c r="AY398" s="47">
        <f t="shared" si="127"/>
        <v>0</v>
      </c>
    </row>
    <row r="399" spans="35:51" x14ac:dyDescent="0.35">
      <c r="AI399" s="11">
        <v>2023</v>
      </c>
      <c r="AJ399" s="11">
        <v>1</v>
      </c>
      <c r="AK399" s="11">
        <v>5510</v>
      </c>
      <c r="AL399" s="63">
        <v>0</v>
      </c>
      <c r="AM399" s="46" t="str">
        <f t="shared" si="115"/>
        <v>Trekkpliktig del reise</v>
      </c>
      <c r="AN399" s="46" t="str">
        <f t="shared" si="116"/>
        <v>Andre personalkostnader</v>
      </c>
      <c r="AO399" s="46" t="str">
        <f t="shared" si="117"/>
        <v>Personalkost</v>
      </c>
      <c r="AP399" s="46" t="str">
        <f t="shared" si="118"/>
        <v>Kostnad</v>
      </c>
      <c r="AQ399" s="46">
        <f t="shared" si="119"/>
        <v>10</v>
      </c>
      <c r="AR399" s="46">
        <f t="shared" si="120"/>
        <v>0</v>
      </c>
      <c r="AS399" s="48">
        <f t="shared" si="121"/>
        <v>0.53337075327950945</v>
      </c>
      <c r="AT399" s="46">
        <f t="shared" si="125"/>
        <v>0</v>
      </c>
      <c r="AU399" s="46">
        <f t="shared" si="122"/>
        <v>2803</v>
      </c>
      <c r="AV399" s="46">
        <f t="shared" si="123"/>
        <v>1698.7</v>
      </c>
      <c r="AW399" s="46">
        <f t="shared" si="126"/>
        <v>1</v>
      </c>
      <c r="AX399" s="47">
        <f t="shared" si="124"/>
        <v>0</v>
      </c>
      <c r="AY399" s="47">
        <f t="shared" si="127"/>
        <v>0</v>
      </c>
    </row>
    <row r="400" spans="35:51" x14ac:dyDescent="0.35">
      <c r="AI400" s="11">
        <v>2023</v>
      </c>
      <c r="AJ400" s="11">
        <v>2</v>
      </c>
      <c r="AK400" s="11">
        <v>5510</v>
      </c>
      <c r="AL400" s="63">
        <v>0</v>
      </c>
      <c r="AM400" s="46" t="str">
        <f t="shared" si="115"/>
        <v>Trekkpliktig del reise</v>
      </c>
      <c r="AN400" s="46" t="str">
        <f t="shared" si="116"/>
        <v>Andre personalkostnader</v>
      </c>
      <c r="AO400" s="46" t="str">
        <f t="shared" si="117"/>
        <v>Personalkost</v>
      </c>
      <c r="AP400" s="46" t="str">
        <f t="shared" si="118"/>
        <v>Kostnad</v>
      </c>
      <c r="AQ400" s="46">
        <f t="shared" si="119"/>
        <v>10</v>
      </c>
      <c r="AR400" s="46">
        <f t="shared" si="120"/>
        <v>0</v>
      </c>
      <c r="AS400" s="48">
        <f t="shared" si="121"/>
        <v>0.53337075327950945</v>
      </c>
      <c r="AT400" s="46">
        <f t="shared" si="125"/>
        <v>0</v>
      </c>
      <c r="AU400" s="46">
        <f t="shared" si="122"/>
        <v>2750</v>
      </c>
      <c r="AV400" s="46">
        <f t="shared" si="123"/>
        <v>1620.817</v>
      </c>
      <c r="AW400" s="46">
        <f t="shared" si="126"/>
        <v>1</v>
      </c>
      <c r="AX400" s="47">
        <f t="shared" si="124"/>
        <v>0</v>
      </c>
      <c r="AY400" s="47">
        <f t="shared" si="127"/>
        <v>0</v>
      </c>
    </row>
    <row r="401" spans="35:51" x14ac:dyDescent="0.35">
      <c r="AI401" s="11">
        <v>2023</v>
      </c>
      <c r="AJ401" s="11">
        <v>3</v>
      </c>
      <c r="AK401" s="11">
        <v>5510</v>
      </c>
      <c r="AL401" s="63">
        <v>0</v>
      </c>
      <c r="AM401" s="46" t="str">
        <f t="shared" si="115"/>
        <v>Trekkpliktig del reise</v>
      </c>
      <c r="AN401" s="46" t="str">
        <f t="shared" si="116"/>
        <v>Andre personalkostnader</v>
      </c>
      <c r="AO401" s="46" t="str">
        <f t="shared" si="117"/>
        <v>Personalkost</v>
      </c>
      <c r="AP401" s="46" t="str">
        <f t="shared" si="118"/>
        <v>Kostnad</v>
      </c>
      <c r="AQ401" s="46">
        <f t="shared" si="119"/>
        <v>10</v>
      </c>
      <c r="AR401" s="46">
        <f t="shared" si="120"/>
        <v>0</v>
      </c>
      <c r="AS401" s="48">
        <f t="shared" si="121"/>
        <v>0.53337075327950945</v>
      </c>
      <c r="AT401" s="46">
        <f t="shared" si="125"/>
        <v>0</v>
      </c>
      <c r="AU401" s="46">
        <f t="shared" si="122"/>
        <v>3043</v>
      </c>
      <c r="AV401" s="46">
        <f t="shared" si="123"/>
        <v>1839.2840000000001</v>
      </c>
      <c r="AW401" s="46">
        <f t="shared" si="126"/>
        <v>1</v>
      </c>
      <c r="AX401" s="47">
        <f t="shared" si="124"/>
        <v>0</v>
      </c>
      <c r="AY401" s="47">
        <f t="shared" si="127"/>
        <v>0</v>
      </c>
    </row>
    <row r="402" spans="35:51" x14ac:dyDescent="0.35">
      <c r="AI402" s="11">
        <v>2023</v>
      </c>
      <c r="AJ402" s="11">
        <v>4</v>
      </c>
      <c r="AK402" s="11">
        <v>5510</v>
      </c>
      <c r="AL402" s="63">
        <v>0</v>
      </c>
      <c r="AM402" s="46" t="str">
        <f t="shared" si="115"/>
        <v>Trekkpliktig del reise</v>
      </c>
      <c r="AN402" s="46" t="str">
        <f t="shared" si="116"/>
        <v>Andre personalkostnader</v>
      </c>
      <c r="AO402" s="46" t="str">
        <f t="shared" si="117"/>
        <v>Personalkost</v>
      </c>
      <c r="AP402" s="46" t="str">
        <f t="shared" si="118"/>
        <v>Kostnad</v>
      </c>
      <c r="AQ402" s="46">
        <f t="shared" si="119"/>
        <v>10</v>
      </c>
      <c r="AR402" s="46">
        <f t="shared" si="120"/>
        <v>0</v>
      </c>
      <c r="AS402" s="48">
        <f t="shared" si="121"/>
        <v>0.53337075327950945</v>
      </c>
      <c r="AT402" s="46">
        <f t="shared" si="125"/>
        <v>0</v>
      </c>
      <c r="AU402" s="46">
        <f t="shared" si="122"/>
        <v>2916</v>
      </c>
      <c r="AV402" s="46">
        <f t="shared" si="123"/>
        <v>1763.2</v>
      </c>
      <c r="AW402" s="46">
        <f t="shared" si="126"/>
        <v>1</v>
      </c>
      <c r="AX402" s="47">
        <f t="shared" si="124"/>
        <v>0</v>
      </c>
      <c r="AY402" s="47">
        <f t="shared" si="127"/>
        <v>0</v>
      </c>
    </row>
    <row r="403" spans="35:51" x14ac:dyDescent="0.35">
      <c r="AI403" s="11">
        <v>2023</v>
      </c>
      <c r="AJ403" s="11">
        <v>5</v>
      </c>
      <c r="AK403" s="11">
        <v>5510</v>
      </c>
      <c r="AL403" s="63">
        <v>0</v>
      </c>
      <c r="AM403" s="46" t="str">
        <f t="shared" si="115"/>
        <v>Trekkpliktig del reise</v>
      </c>
      <c r="AN403" s="46" t="str">
        <f t="shared" si="116"/>
        <v>Andre personalkostnader</v>
      </c>
      <c r="AO403" s="46" t="str">
        <f t="shared" si="117"/>
        <v>Personalkost</v>
      </c>
      <c r="AP403" s="46" t="str">
        <f t="shared" si="118"/>
        <v>Kostnad</v>
      </c>
      <c r="AQ403" s="46">
        <f t="shared" si="119"/>
        <v>10</v>
      </c>
      <c r="AR403" s="46">
        <f t="shared" si="120"/>
        <v>0</v>
      </c>
      <c r="AS403" s="48">
        <f t="shared" si="121"/>
        <v>0.53337075327950945</v>
      </c>
      <c r="AT403" s="46">
        <f t="shared" si="125"/>
        <v>0</v>
      </c>
      <c r="AU403" s="46">
        <f t="shared" si="122"/>
        <v>3578</v>
      </c>
      <c r="AV403" s="46">
        <f t="shared" si="123"/>
        <v>1816.85</v>
      </c>
      <c r="AW403" s="46">
        <f t="shared" si="126"/>
        <v>1</v>
      </c>
      <c r="AX403" s="47">
        <f t="shared" si="124"/>
        <v>0</v>
      </c>
      <c r="AY403" s="47">
        <f t="shared" si="127"/>
        <v>0</v>
      </c>
    </row>
    <row r="404" spans="35:51" x14ac:dyDescent="0.35">
      <c r="AI404" s="11">
        <v>2023</v>
      </c>
      <c r="AJ404" s="11">
        <v>6</v>
      </c>
      <c r="AK404" s="11">
        <v>5510</v>
      </c>
      <c r="AL404" s="63">
        <v>0</v>
      </c>
      <c r="AM404" s="46" t="str">
        <f t="shared" si="115"/>
        <v>Trekkpliktig del reise</v>
      </c>
      <c r="AN404" s="46" t="str">
        <f t="shared" si="116"/>
        <v>Andre personalkostnader</v>
      </c>
      <c r="AO404" s="46" t="str">
        <f t="shared" si="117"/>
        <v>Personalkost</v>
      </c>
      <c r="AP404" s="46" t="str">
        <f t="shared" si="118"/>
        <v>Kostnad</v>
      </c>
      <c r="AQ404" s="46">
        <f t="shared" si="119"/>
        <v>10</v>
      </c>
      <c r="AR404" s="46">
        <f t="shared" si="120"/>
        <v>0</v>
      </c>
      <c r="AS404" s="48">
        <f t="shared" si="121"/>
        <v>0.53337075327950945</v>
      </c>
      <c r="AT404" s="46">
        <f t="shared" si="125"/>
        <v>0</v>
      </c>
      <c r="AU404" s="46">
        <f t="shared" si="122"/>
        <v>3708</v>
      </c>
      <c r="AV404" s="46">
        <f t="shared" si="123"/>
        <v>1858.8330000000001</v>
      </c>
      <c r="AW404" s="46">
        <f t="shared" si="126"/>
        <v>1</v>
      </c>
      <c r="AX404" s="47">
        <f t="shared" si="124"/>
        <v>0</v>
      </c>
      <c r="AY404" s="47">
        <f t="shared" si="127"/>
        <v>0</v>
      </c>
    </row>
    <row r="405" spans="35:51" x14ac:dyDescent="0.35">
      <c r="AI405" s="11">
        <v>2023</v>
      </c>
      <c r="AJ405" s="11">
        <v>7</v>
      </c>
      <c r="AK405" s="11">
        <v>5510</v>
      </c>
      <c r="AL405" s="63">
        <v>0</v>
      </c>
      <c r="AM405" s="46" t="str">
        <f t="shared" si="115"/>
        <v>Trekkpliktig del reise</v>
      </c>
      <c r="AN405" s="46" t="str">
        <f t="shared" si="116"/>
        <v>Andre personalkostnader</v>
      </c>
      <c r="AO405" s="46" t="str">
        <f t="shared" si="117"/>
        <v>Personalkost</v>
      </c>
      <c r="AP405" s="46" t="str">
        <f t="shared" si="118"/>
        <v>Kostnad</v>
      </c>
      <c r="AQ405" s="46">
        <f t="shared" si="119"/>
        <v>10</v>
      </c>
      <c r="AR405" s="46">
        <f t="shared" si="120"/>
        <v>0</v>
      </c>
      <c r="AS405" s="48">
        <f t="shared" si="121"/>
        <v>0.53337075327950945</v>
      </c>
      <c r="AT405" s="46">
        <f t="shared" si="125"/>
        <v>0</v>
      </c>
      <c r="AU405" s="46">
        <f t="shared" si="122"/>
        <v>3431</v>
      </c>
      <c r="AV405" s="46">
        <f t="shared" si="123"/>
        <v>1813.0340000000001</v>
      </c>
      <c r="AW405" s="46">
        <f t="shared" si="126"/>
        <v>1</v>
      </c>
      <c r="AX405" s="47">
        <f t="shared" si="124"/>
        <v>0</v>
      </c>
      <c r="AY405" s="47">
        <f t="shared" si="127"/>
        <v>0</v>
      </c>
    </row>
    <row r="406" spans="35:51" x14ac:dyDescent="0.35">
      <c r="AI406" s="11">
        <v>2023</v>
      </c>
      <c r="AJ406" s="11">
        <v>8</v>
      </c>
      <c r="AK406" s="11">
        <v>5510</v>
      </c>
      <c r="AL406" s="63">
        <v>0</v>
      </c>
      <c r="AM406" s="46" t="str">
        <f t="shared" si="115"/>
        <v>Trekkpliktig del reise</v>
      </c>
      <c r="AN406" s="46" t="str">
        <f t="shared" si="116"/>
        <v>Andre personalkostnader</v>
      </c>
      <c r="AO406" s="46" t="str">
        <f t="shared" si="117"/>
        <v>Personalkost</v>
      </c>
      <c r="AP406" s="46" t="str">
        <f t="shared" si="118"/>
        <v>Kostnad</v>
      </c>
      <c r="AQ406" s="46">
        <f t="shared" si="119"/>
        <v>10</v>
      </c>
      <c r="AR406" s="46">
        <f t="shared" si="120"/>
        <v>0</v>
      </c>
      <c r="AS406" s="48">
        <f t="shared" si="121"/>
        <v>0.53337075327950945</v>
      </c>
      <c r="AT406" s="46">
        <f t="shared" si="125"/>
        <v>0</v>
      </c>
      <c r="AU406" s="46">
        <f t="shared" si="122"/>
        <v>4323</v>
      </c>
      <c r="AV406" s="46">
        <f t="shared" si="123"/>
        <v>1943.6659999999999</v>
      </c>
      <c r="AW406" s="46">
        <f t="shared" si="126"/>
        <v>1</v>
      </c>
      <c r="AX406" s="47">
        <f t="shared" si="124"/>
        <v>0</v>
      </c>
      <c r="AY406" s="47">
        <f t="shared" si="127"/>
        <v>0</v>
      </c>
    </row>
    <row r="407" spans="35:51" x14ac:dyDescent="0.35">
      <c r="AI407" s="11">
        <v>2023</v>
      </c>
      <c r="AJ407" s="11">
        <v>9</v>
      </c>
      <c r="AK407" s="11">
        <v>5510</v>
      </c>
      <c r="AL407" s="63">
        <v>0</v>
      </c>
      <c r="AM407" s="46" t="str">
        <f t="shared" si="115"/>
        <v>Trekkpliktig del reise</v>
      </c>
      <c r="AN407" s="46" t="str">
        <f t="shared" si="116"/>
        <v>Andre personalkostnader</v>
      </c>
      <c r="AO407" s="46" t="str">
        <f t="shared" si="117"/>
        <v>Personalkost</v>
      </c>
      <c r="AP407" s="46" t="str">
        <f t="shared" si="118"/>
        <v>Kostnad</v>
      </c>
      <c r="AQ407" s="46">
        <f t="shared" si="119"/>
        <v>10</v>
      </c>
      <c r="AR407" s="46">
        <f t="shared" si="120"/>
        <v>0</v>
      </c>
      <c r="AS407" s="48">
        <f t="shared" si="121"/>
        <v>0.53337075327950945</v>
      </c>
      <c r="AT407" s="46">
        <f t="shared" si="125"/>
        <v>0</v>
      </c>
      <c r="AU407" s="46">
        <f t="shared" si="122"/>
        <v>3531</v>
      </c>
      <c r="AV407" s="46">
        <f t="shared" si="123"/>
        <v>1846.634</v>
      </c>
      <c r="AW407" s="46">
        <f t="shared" si="126"/>
        <v>1</v>
      </c>
      <c r="AX407" s="47">
        <f t="shared" si="124"/>
        <v>0</v>
      </c>
      <c r="AY407" s="47">
        <f t="shared" si="127"/>
        <v>0</v>
      </c>
    </row>
    <row r="408" spans="35:51" x14ac:dyDescent="0.35">
      <c r="AI408" s="11">
        <v>2023</v>
      </c>
      <c r="AJ408" s="11">
        <v>10</v>
      </c>
      <c r="AK408" s="11">
        <v>5510</v>
      </c>
      <c r="AL408" s="63">
        <v>0</v>
      </c>
      <c r="AM408" s="46" t="str">
        <f t="shared" si="115"/>
        <v>Trekkpliktig del reise</v>
      </c>
      <c r="AN408" s="46" t="str">
        <f t="shared" si="116"/>
        <v>Andre personalkostnader</v>
      </c>
      <c r="AO408" s="46" t="str">
        <f t="shared" si="117"/>
        <v>Personalkost</v>
      </c>
      <c r="AP408" s="46" t="str">
        <f t="shared" si="118"/>
        <v>Kostnad</v>
      </c>
      <c r="AQ408" s="46">
        <f t="shared" si="119"/>
        <v>10</v>
      </c>
      <c r="AR408" s="46">
        <f t="shared" si="120"/>
        <v>0</v>
      </c>
      <c r="AS408" s="48">
        <f t="shared" si="121"/>
        <v>0.53337075327950945</v>
      </c>
      <c r="AT408" s="46">
        <f t="shared" si="125"/>
        <v>0</v>
      </c>
      <c r="AU408" s="46">
        <f t="shared" si="122"/>
        <v>3338</v>
      </c>
      <c r="AV408" s="46">
        <f t="shared" si="123"/>
        <v>1851.3</v>
      </c>
      <c r="AW408" s="46">
        <f t="shared" si="126"/>
        <v>1</v>
      </c>
      <c r="AX408" s="47">
        <f t="shared" si="124"/>
        <v>0</v>
      </c>
      <c r="AY408" s="47">
        <f t="shared" si="127"/>
        <v>0</v>
      </c>
    </row>
    <row r="409" spans="35:51" x14ac:dyDescent="0.35">
      <c r="AI409" s="11">
        <v>2023</v>
      </c>
      <c r="AJ409" s="11">
        <v>11</v>
      </c>
      <c r="AK409" s="11">
        <v>5510</v>
      </c>
      <c r="AL409" s="63">
        <v>0</v>
      </c>
      <c r="AM409" s="46" t="str">
        <f t="shared" si="115"/>
        <v>Trekkpliktig del reise</v>
      </c>
      <c r="AN409" s="46" t="str">
        <f t="shared" si="116"/>
        <v>Andre personalkostnader</v>
      </c>
      <c r="AO409" s="46" t="str">
        <f t="shared" si="117"/>
        <v>Personalkost</v>
      </c>
      <c r="AP409" s="46" t="str">
        <f t="shared" si="118"/>
        <v>Kostnad</v>
      </c>
      <c r="AQ409" s="46">
        <f t="shared" si="119"/>
        <v>10</v>
      </c>
      <c r="AR409" s="46">
        <f t="shared" si="120"/>
        <v>0</v>
      </c>
      <c r="AS409" s="48">
        <f t="shared" si="121"/>
        <v>0.53337075327950945</v>
      </c>
      <c r="AT409" s="46">
        <f t="shared" si="125"/>
        <v>0</v>
      </c>
      <c r="AU409" s="46">
        <f t="shared" si="122"/>
        <v>3267</v>
      </c>
      <c r="AV409" s="46">
        <f t="shared" si="123"/>
        <v>1752.55</v>
      </c>
      <c r="AW409" s="46">
        <f t="shared" si="126"/>
        <v>1</v>
      </c>
      <c r="AX409" s="47">
        <f t="shared" si="124"/>
        <v>0</v>
      </c>
      <c r="AY409" s="47">
        <f t="shared" si="127"/>
        <v>0</v>
      </c>
    </row>
    <row r="410" spans="35:51" x14ac:dyDescent="0.35">
      <c r="AI410" s="11">
        <v>2023</v>
      </c>
      <c r="AJ410" s="11">
        <v>12</v>
      </c>
      <c r="AK410" s="11">
        <v>5510</v>
      </c>
      <c r="AL410" s="63">
        <v>0</v>
      </c>
      <c r="AM410" s="46" t="str">
        <f t="shared" si="115"/>
        <v>Trekkpliktig del reise</v>
      </c>
      <c r="AN410" s="46" t="str">
        <f t="shared" si="116"/>
        <v>Andre personalkostnader</v>
      </c>
      <c r="AO410" s="46" t="str">
        <f t="shared" si="117"/>
        <v>Personalkost</v>
      </c>
      <c r="AP410" s="46" t="str">
        <f t="shared" si="118"/>
        <v>Kostnad</v>
      </c>
      <c r="AQ410" s="46">
        <f t="shared" si="119"/>
        <v>10</v>
      </c>
      <c r="AR410" s="46">
        <f t="shared" si="120"/>
        <v>0</v>
      </c>
      <c r="AS410" s="48">
        <f t="shared" si="121"/>
        <v>0.53337075327950945</v>
      </c>
      <c r="AT410" s="46">
        <f t="shared" si="125"/>
        <v>0</v>
      </c>
      <c r="AU410" s="46">
        <f t="shared" si="122"/>
        <v>2003</v>
      </c>
      <c r="AV410" s="46">
        <f t="shared" si="123"/>
        <v>1365.15</v>
      </c>
      <c r="AW410" s="46">
        <f t="shared" si="126"/>
        <v>1</v>
      </c>
      <c r="AX410" s="47">
        <f t="shared" si="124"/>
        <v>0</v>
      </c>
      <c r="AY410" s="47">
        <f t="shared" si="127"/>
        <v>0</v>
      </c>
    </row>
    <row r="411" spans="35:51" x14ac:dyDescent="0.35">
      <c r="AI411" s="11">
        <v>2023</v>
      </c>
      <c r="AJ411" s="11">
        <v>1</v>
      </c>
      <c r="AK411" s="11">
        <v>5600</v>
      </c>
      <c r="AL411" s="63">
        <v>16335.2</v>
      </c>
      <c r="AM411" s="46" t="str">
        <f t="shared" si="115"/>
        <v>Uniforms/skokostnader</v>
      </c>
      <c r="AN411" s="46" t="str">
        <f t="shared" si="116"/>
        <v>Andre personalkostnader</v>
      </c>
      <c r="AO411" s="46" t="str">
        <f t="shared" si="117"/>
        <v>Personalkost</v>
      </c>
      <c r="AP411" s="46" t="str">
        <f t="shared" si="118"/>
        <v>Kostnad</v>
      </c>
      <c r="AQ411" s="46">
        <f t="shared" si="119"/>
        <v>10</v>
      </c>
      <c r="AR411" s="46">
        <f t="shared" si="120"/>
        <v>16335.2</v>
      </c>
      <c r="AS411" s="48">
        <f t="shared" si="121"/>
        <v>0.53337075327950945</v>
      </c>
      <c r="AT411" s="46">
        <f t="shared" si="125"/>
        <v>8712.7179289714422</v>
      </c>
      <c r="AU411" s="46">
        <f t="shared" si="122"/>
        <v>2803</v>
      </c>
      <c r="AV411" s="46">
        <f t="shared" si="123"/>
        <v>1698.7</v>
      </c>
      <c r="AW411" s="46">
        <f t="shared" si="126"/>
        <v>1</v>
      </c>
      <c r="AX411" s="47">
        <f t="shared" si="124"/>
        <v>-16335.2</v>
      </c>
      <c r="AY411" s="47">
        <f t="shared" si="127"/>
        <v>-8712.7179289714422</v>
      </c>
    </row>
    <row r="412" spans="35:51" x14ac:dyDescent="0.35">
      <c r="AI412" s="11">
        <v>2023</v>
      </c>
      <c r="AJ412" s="11">
        <v>2</v>
      </c>
      <c r="AK412" s="11">
        <v>5600</v>
      </c>
      <c r="AL412" s="63">
        <v>394</v>
      </c>
      <c r="AM412" s="46" t="str">
        <f t="shared" si="115"/>
        <v>Uniforms/skokostnader</v>
      </c>
      <c r="AN412" s="46" t="str">
        <f t="shared" si="116"/>
        <v>Andre personalkostnader</v>
      </c>
      <c r="AO412" s="46" t="str">
        <f t="shared" si="117"/>
        <v>Personalkost</v>
      </c>
      <c r="AP412" s="46" t="str">
        <f t="shared" si="118"/>
        <v>Kostnad</v>
      </c>
      <c r="AQ412" s="46">
        <f t="shared" si="119"/>
        <v>10</v>
      </c>
      <c r="AR412" s="46">
        <f t="shared" si="120"/>
        <v>394</v>
      </c>
      <c r="AS412" s="48">
        <f t="shared" si="121"/>
        <v>0.53337075327950945</v>
      </c>
      <c r="AT412" s="46">
        <f t="shared" si="125"/>
        <v>210.14807679212672</v>
      </c>
      <c r="AU412" s="46">
        <f t="shared" si="122"/>
        <v>2750</v>
      </c>
      <c r="AV412" s="46">
        <f t="shared" si="123"/>
        <v>1620.817</v>
      </c>
      <c r="AW412" s="46">
        <f t="shared" si="126"/>
        <v>1</v>
      </c>
      <c r="AX412" s="47">
        <f t="shared" si="124"/>
        <v>-394</v>
      </c>
      <c r="AY412" s="47">
        <f t="shared" si="127"/>
        <v>-210.14807679212672</v>
      </c>
    </row>
    <row r="413" spans="35:51" x14ac:dyDescent="0.35">
      <c r="AI413" s="11">
        <v>2023</v>
      </c>
      <c r="AJ413" s="11">
        <v>3</v>
      </c>
      <c r="AK413" s="11">
        <v>5600</v>
      </c>
      <c r="AL413" s="63">
        <v>6542.4</v>
      </c>
      <c r="AM413" s="46" t="str">
        <f t="shared" si="115"/>
        <v>Uniforms/skokostnader</v>
      </c>
      <c r="AN413" s="46" t="str">
        <f t="shared" si="116"/>
        <v>Andre personalkostnader</v>
      </c>
      <c r="AO413" s="46" t="str">
        <f t="shared" si="117"/>
        <v>Personalkost</v>
      </c>
      <c r="AP413" s="46" t="str">
        <f t="shared" si="118"/>
        <v>Kostnad</v>
      </c>
      <c r="AQ413" s="46">
        <f t="shared" si="119"/>
        <v>10</v>
      </c>
      <c r="AR413" s="46">
        <f t="shared" si="120"/>
        <v>6542.4</v>
      </c>
      <c r="AS413" s="48">
        <f t="shared" si="121"/>
        <v>0.53337075327950945</v>
      </c>
      <c r="AT413" s="46">
        <f t="shared" si="125"/>
        <v>3489.5248162558623</v>
      </c>
      <c r="AU413" s="46">
        <f t="shared" si="122"/>
        <v>3043</v>
      </c>
      <c r="AV413" s="46">
        <f t="shared" si="123"/>
        <v>1839.2840000000001</v>
      </c>
      <c r="AW413" s="46">
        <f t="shared" si="126"/>
        <v>1</v>
      </c>
      <c r="AX413" s="47">
        <f t="shared" si="124"/>
        <v>-6542.4</v>
      </c>
      <c r="AY413" s="47">
        <f t="shared" si="127"/>
        <v>-3489.5248162558623</v>
      </c>
    </row>
    <row r="414" spans="35:51" x14ac:dyDescent="0.35">
      <c r="AI414" s="11">
        <v>2023</v>
      </c>
      <c r="AJ414" s="11">
        <v>4</v>
      </c>
      <c r="AK414" s="11">
        <v>5600</v>
      </c>
      <c r="AL414" s="63">
        <v>0</v>
      </c>
      <c r="AM414" s="46" t="str">
        <f t="shared" si="115"/>
        <v>Uniforms/skokostnader</v>
      </c>
      <c r="AN414" s="46" t="str">
        <f t="shared" si="116"/>
        <v>Andre personalkostnader</v>
      </c>
      <c r="AO414" s="46" t="str">
        <f t="shared" si="117"/>
        <v>Personalkost</v>
      </c>
      <c r="AP414" s="46" t="str">
        <f t="shared" si="118"/>
        <v>Kostnad</v>
      </c>
      <c r="AQ414" s="46">
        <f t="shared" si="119"/>
        <v>10</v>
      </c>
      <c r="AR414" s="46">
        <f t="shared" si="120"/>
        <v>0</v>
      </c>
      <c r="AS414" s="48">
        <f t="shared" si="121"/>
        <v>0.53337075327950945</v>
      </c>
      <c r="AT414" s="46">
        <f t="shared" si="125"/>
        <v>0</v>
      </c>
      <c r="AU414" s="46">
        <f t="shared" si="122"/>
        <v>2916</v>
      </c>
      <c r="AV414" s="46">
        <f t="shared" si="123"/>
        <v>1763.2</v>
      </c>
      <c r="AW414" s="46">
        <f t="shared" si="126"/>
        <v>1</v>
      </c>
      <c r="AX414" s="47">
        <f t="shared" si="124"/>
        <v>0</v>
      </c>
      <c r="AY414" s="47">
        <f t="shared" si="127"/>
        <v>0</v>
      </c>
    </row>
    <row r="415" spans="35:51" x14ac:dyDescent="0.35">
      <c r="AI415" s="11">
        <v>2023</v>
      </c>
      <c r="AJ415" s="11">
        <v>5</v>
      </c>
      <c r="AK415" s="11">
        <v>5600</v>
      </c>
      <c r="AL415" s="63">
        <v>3193.6</v>
      </c>
      <c r="AM415" s="46" t="str">
        <f t="shared" si="115"/>
        <v>Uniforms/skokostnader</v>
      </c>
      <c r="AN415" s="46" t="str">
        <f t="shared" si="116"/>
        <v>Andre personalkostnader</v>
      </c>
      <c r="AO415" s="46" t="str">
        <f t="shared" si="117"/>
        <v>Personalkost</v>
      </c>
      <c r="AP415" s="46" t="str">
        <f t="shared" si="118"/>
        <v>Kostnad</v>
      </c>
      <c r="AQ415" s="46">
        <f t="shared" si="119"/>
        <v>10</v>
      </c>
      <c r="AR415" s="46">
        <f t="shared" si="120"/>
        <v>3193.6</v>
      </c>
      <c r="AS415" s="48">
        <f t="shared" si="121"/>
        <v>0.53337075327950945</v>
      </c>
      <c r="AT415" s="46">
        <f t="shared" si="125"/>
        <v>1703.3728376734414</v>
      </c>
      <c r="AU415" s="46">
        <f t="shared" si="122"/>
        <v>3578</v>
      </c>
      <c r="AV415" s="46">
        <f t="shared" si="123"/>
        <v>1816.85</v>
      </c>
      <c r="AW415" s="46">
        <f t="shared" si="126"/>
        <v>1</v>
      </c>
      <c r="AX415" s="47">
        <f t="shared" si="124"/>
        <v>-3193.6</v>
      </c>
      <c r="AY415" s="47">
        <f t="shared" si="127"/>
        <v>-1703.3728376734414</v>
      </c>
    </row>
    <row r="416" spans="35:51" x14ac:dyDescent="0.35">
      <c r="AI416" s="11">
        <v>2023</v>
      </c>
      <c r="AJ416" s="11">
        <v>6</v>
      </c>
      <c r="AK416" s="11">
        <v>5600</v>
      </c>
      <c r="AL416" s="63">
        <v>3193.6</v>
      </c>
      <c r="AM416" s="46" t="str">
        <f t="shared" si="115"/>
        <v>Uniforms/skokostnader</v>
      </c>
      <c r="AN416" s="46" t="str">
        <f t="shared" si="116"/>
        <v>Andre personalkostnader</v>
      </c>
      <c r="AO416" s="46" t="str">
        <f t="shared" si="117"/>
        <v>Personalkost</v>
      </c>
      <c r="AP416" s="46" t="str">
        <f t="shared" si="118"/>
        <v>Kostnad</v>
      </c>
      <c r="AQ416" s="46">
        <f t="shared" si="119"/>
        <v>10</v>
      </c>
      <c r="AR416" s="46">
        <f t="shared" si="120"/>
        <v>3193.6</v>
      </c>
      <c r="AS416" s="48">
        <f t="shared" si="121"/>
        <v>0.53337075327950945</v>
      </c>
      <c r="AT416" s="46">
        <f t="shared" si="125"/>
        <v>1703.3728376734414</v>
      </c>
      <c r="AU416" s="46">
        <f t="shared" si="122"/>
        <v>3708</v>
      </c>
      <c r="AV416" s="46">
        <f t="shared" si="123"/>
        <v>1858.8330000000001</v>
      </c>
      <c r="AW416" s="46">
        <f t="shared" si="126"/>
        <v>1</v>
      </c>
      <c r="AX416" s="47">
        <f t="shared" si="124"/>
        <v>-3193.6</v>
      </c>
      <c r="AY416" s="47">
        <f t="shared" si="127"/>
        <v>-1703.3728376734414</v>
      </c>
    </row>
    <row r="417" spans="35:51" x14ac:dyDescent="0.35">
      <c r="AI417" s="11">
        <v>2023</v>
      </c>
      <c r="AJ417" s="11">
        <v>7</v>
      </c>
      <c r="AK417" s="11">
        <v>5600</v>
      </c>
      <c r="AL417" s="63">
        <v>848</v>
      </c>
      <c r="AM417" s="46" t="str">
        <f t="shared" si="115"/>
        <v>Uniforms/skokostnader</v>
      </c>
      <c r="AN417" s="46" t="str">
        <f t="shared" si="116"/>
        <v>Andre personalkostnader</v>
      </c>
      <c r="AO417" s="46" t="str">
        <f t="shared" si="117"/>
        <v>Personalkost</v>
      </c>
      <c r="AP417" s="46" t="str">
        <f t="shared" si="118"/>
        <v>Kostnad</v>
      </c>
      <c r="AQ417" s="46">
        <f t="shared" si="119"/>
        <v>10</v>
      </c>
      <c r="AR417" s="46">
        <f t="shared" si="120"/>
        <v>848</v>
      </c>
      <c r="AS417" s="48">
        <f t="shared" si="121"/>
        <v>0.53337075327950945</v>
      </c>
      <c r="AT417" s="46">
        <f t="shared" si="125"/>
        <v>452.29839878102399</v>
      </c>
      <c r="AU417" s="46">
        <f t="shared" si="122"/>
        <v>3431</v>
      </c>
      <c r="AV417" s="46">
        <f t="shared" si="123"/>
        <v>1813.0340000000001</v>
      </c>
      <c r="AW417" s="46">
        <f t="shared" si="126"/>
        <v>1</v>
      </c>
      <c r="AX417" s="47">
        <f t="shared" si="124"/>
        <v>-848</v>
      </c>
      <c r="AY417" s="47">
        <f t="shared" si="127"/>
        <v>-452.29839878102399</v>
      </c>
    </row>
    <row r="418" spans="35:51" x14ac:dyDescent="0.35">
      <c r="AI418" s="11">
        <v>2023</v>
      </c>
      <c r="AJ418" s="11">
        <v>8</v>
      </c>
      <c r="AK418" s="11">
        <v>5600</v>
      </c>
      <c r="AL418" s="63">
        <v>3193.6</v>
      </c>
      <c r="AM418" s="46" t="str">
        <f t="shared" si="115"/>
        <v>Uniforms/skokostnader</v>
      </c>
      <c r="AN418" s="46" t="str">
        <f t="shared" si="116"/>
        <v>Andre personalkostnader</v>
      </c>
      <c r="AO418" s="46" t="str">
        <f t="shared" si="117"/>
        <v>Personalkost</v>
      </c>
      <c r="AP418" s="46" t="str">
        <f t="shared" si="118"/>
        <v>Kostnad</v>
      </c>
      <c r="AQ418" s="46">
        <f t="shared" si="119"/>
        <v>10</v>
      </c>
      <c r="AR418" s="46">
        <f t="shared" si="120"/>
        <v>3193.6</v>
      </c>
      <c r="AS418" s="48">
        <f t="shared" si="121"/>
        <v>0.53337075327950945</v>
      </c>
      <c r="AT418" s="46">
        <f t="shared" si="125"/>
        <v>1703.3728376734414</v>
      </c>
      <c r="AU418" s="46">
        <f t="shared" si="122"/>
        <v>4323</v>
      </c>
      <c r="AV418" s="46">
        <f t="shared" si="123"/>
        <v>1943.6659999999999</v>
      </c>
      <c r="AW418" s="46">
        <f t="shared" si="126"/>
        <v>1</v>
      </c>
      <c r="AX418" s="47">
        <f t="shared" si="124"/>
        <v>-3193.6</v>
      </c>
      <c r="AY418" s="47">
        <f t="shared" si="127"/>
        <v>-1703.3728376734414</v>
      </c>
    </row>
    <row r="419" spans="35:51" x14ac:dyDescent="0.35">
      <c r="AI419" s="11">
        <v>2023</v>
      </c>
      <c r="AJ419" s="11">
        <v>9</v>
      </c>
      <c r="AK419" s="11">
        <v>5600</v>
      </c>
      <c r="AL419" s="63">
        <v>970</v>
      </c>
      <c r="AM419" s="46" t="str">
        <f t="shared" si="115"/>
        <v>Uniforms/skokostnader</v>
      </c>
      <c r="AN419" s="46" t="str">
        <f t="shared" si="116"/>
        <v>Andre personalkostnader</v>
      </c>
      <c r="AO419" s="46" t="str">
        <f t="shared" si="117"/>
        <v>Personalkost</v>
      </c>
      <c r="AP419" s="46" t="str">
        <f t="shared" si="118"/>
        <v>Kostnad</v>
      </c>
      <c r="AQ419" s="46">
        <f t="shared" si="119"/>
        <v>10</v>
      </c>
      <c r="AR419" s="46">
        <f t="shared" si="120"/>
        <v>970</v>
      </c>
      <c r="AS419" s="48">
        <f t="shared" si="121"/>
        <v>0.53337075327950945</v>
      </c>
      <c r="AT419" s="46">
        <f t="shared" si="125"/>
        <v>517.36963068112414</v>
      </c>
      <c r="AU419" s="46">
        <f t="shared" si="122"/>
        <v>3531</v>
      </c>
      <c r="AV419" s="46">
        <f t="shared" si="123"/>
        <v>1846.634</v>
      </c>
      <c r="AW419" s="46">
        <f t="shared" si="126"/>
        <v>1</v>
      </c>
      <c r="AX419" s="47">
        <f t="shared" si="124"/>
        <v>-970</v>
      </c>
      <c r="AY419" s="47">
        <f t="shared" si="127"/>
        <v>-517.36963068112414</v>
      </c>
    </row>
    <row r="420" spans="35:51" x14ac:dyDescent="0.35">
      <c r="AI420" s="11">
        <v>2023</v>
      </c>
      <c r="AJ420" s="11">
        <v>10</v>
      </c>
      <c r="AK420" s="11">
        <v>5600</v>
      </c>
      <c r="AL420" s="63">
        <v>620</v>
      </c>
      <c r="AM420" s="46" t="str">
        <f t="shared" si="115"/>
        <v>Uniforms/skokostnader</v>
      </c>
      <c r="AN420" s="46" t="str">
        <f t="shared" si="116"/>
        <v>Andre personalkostnader</v>
      </c>
      <c r="AO420" s="46" t="str">
        <f t="shared" si="117"/>
        <v>Personalkost</v>
      </c>
      <c r="AP420" s="46" t="str">
        <f t="shared" si="118"/>
        <v>Kostnad</v>
      </c>
      <c r="AQ420" s="46">
        <f t="shared" si="119"/>
        <v>10</v>
      </c>
      <c r="AR420" s="46">
        <f t="shared" si="120"/>
        <v>620</v>
      </c>
      <c r="AS420" s="48">
        <f t="shared" si="121"/>
        <v>0.53337075327950945</v>
      </c>
      <c r="AT420" s="46">
        <f t="shared" si="125"/>
        <v>330.68986703329585</v>
      </c>
      <c r="AU420" s="46">
        <f t="shared" si="122"/>
        <v>3338</v>
      </c>
      <c r="AV420" s="46">
        <f t="shared" si="123"/>
        <v>1851.3</v>
      </c>
      <c r="AW420" s="46">
        <f t="shared" si="126"/>
        <v>1</v>
      </c>
      <c r="AX420" s="47">
        <f t="shared" si="124"/>
        <v>-620</v>
      </c>
      <c r="AY420" s="47">
        <f t="shared" si="127"/>
        <v>-330.68986703329585</v>
      </c>
    </row>
    <row r="421" spans="35:51" x14ac:dyDescent="0.35">
      <c r="AI421" s="11">
        <v>2023</v>
      </c>
      <c r="AJ421" s="11">
        <v>11</v>
      </c>
      <c r="AK421" s="11">
        <v>5600</v>
      </c>
      <c r="AL421" s="63">
        <v>0</v>
      </c>
      <c r="AM421" s="46" t="str">
        <f t="shared" si="115"/>
        <v>Uniforms/skokostnader</v>
      </c>
      <c r="AN421" s="46" t="str">
        <f t="shared" si="116"/>
        <v>Andre personalkostnader</v>
      </c>
      <c r="AO421" s="46" t="str">
        <f t="shared" si="117"/>
        <v>Personalkost</v>
      </c>
      <c r="AP421" s="46" t="str">
        <f t="shared" si="118"/>
        <v>Kostnad</v>
      </c>
      <c r="AQ421" s="46">
        <f t="shared" si="119"/>
        <v>10</v>
      </c>
      <c r="AR421" s="46">
        <f t="shared" si="120"/>
        <v>0</v>
      </c>
      <c r="AS421" s="48">
        <f t="shared" si="121"/>
        <v>0.53337075327950945</v>
      </c>
      <c r="AT421" s="46">
        <f t="shared" si="125"/>
        <v>0</v>
      </c>
      <c r="AU421" s="46">
        <f t="shared" si="122"/>
        <v>3267</v>
      </c>
      <c r="AV421" s="46">
        <f t="shared" si="123"/>
        <v>1752.55</v>
      </c>
      <c r="AW421" s="46">
        <f t="shared" si="126"/>
        <v>1</v>
      </c>
      <c r="AX421" s="47">
        <f t="shared" si="124"/>
        <v>0</v>
      </c>
      <c r="AY421" s="47">
        <f t="shared" si="127"/>
        <v>0</v>
      </c>
    </row>
    <row r="422" spans="35:51" x14ac:dyDescent="0.35">
      <c r="AI422" s="11">
        <v>2023</v>
      </c>
      <c r="AJ422" s="11">
        <v>12</v>
      </c>
      <c r="AK422" s="11">
        <v>5600</v>
      </c>
      <c r="AL422" s="63">
        <v>0</v>
      </c>
      <c r="AM422" s="46" t="str">
        <f t="shared" si="115"/>
        <v>Uniforms/skokostnader</v>
      </c>
      <c r="AN422" s="46" t="str">
        <f t="shared" si="116"/>
        <v>Andre personalkostnader</v>
      </c>
      <c r="AO422" s="46" t="str">
        <f t="shared" si="117"/>
        <v>Personalkost</v>
      </c>
      <c r="AP422" s="46" t="str">
        <f t="shared" si="118"/>
        <v>Kostnad</v>
      </c>
      <c r="AQ422" s="46">
        <f t="shared" si="119"/>
        <v>10</v>
      </c>
      <c r="AR422" s="46">
        <f t="shared" si="120"/>
        <v>0</v>
      </c>
      <c r="AS422" s="48">
        <f t="shared" si="121"/>
        <v>0.53337075327950945</v>
      </c>
      <c r="AT422" s="46">
        <f t="shared" si="125"/>
        <v>0</v>
      </c>
      <c r="AU422" s="46">
        <f t="shared" si="122"/>
        <v>2003</v>
      </c>
      <c r="AV422" s="46">
        <f t="shared" si="123"/>
        <v>1365.15</v>
      </c>
      <c r="AW422" s="46">
        <f t="shared" si="126"/>
        <v>1</v>
      </c>
      <c r="AX422" s="47">
        <f t="shared" si="124"/>
        <v>0</v>
      </c>
      <c r="AY422" s="47">
        <f t="shared" si="127"/>
        <v>0</v>
      </c>
    </row>
    <row r="423" spans="35:51" x14ac:dyDescent="0.35">
      <c r="AI423" s="11">
        <v>2023</v>
      </c>
      <c r="AJ423" s="11">
        <v>1</v>
      </c>
      <c r="AK423" s="11">
        <v>5601</v>
      </c>
      <c r="AL423" s="63">
        <v>0</v>
      </c>
      <c r="AM423" s="46" t="str">
        <f t="shared" si="115"/>
        <v>Rens ansatte</v>
      </c>
      <c r="AN423" s="46" t="str">
        <f t="shared" si="116"/>
        <v>Andre personalkostnader</v>
      </c>
      <c r="AO423" s="46" t="str">
        <f t="shared" si="117"/>
        <v>Personalkost</v>
      </c>
      <c r="AP423" s="46" t="str">
        <f t="shared" si="118"/>
        <v>Kostnad</v>
      </c>
      <c r="AQ423" s="46">
        <f t="shared" si="119"/>
        <v>10</v>
      </c>
      <c r="AR423" s="46">
        <f t="shared" si="120"/>
        <v>0</v>
      </c>
      <c r="AS423" s="48">
        <f t="shared" si="121"/>
        <v>0.53337075327950945</v>
      </c>
      <c r="AT423" s="46">
        <f t="shared" si="125"/>
        <v>0</v>
      </c>
      <c r="AU423" s="46">
        <f t="shared" si="122"/>
        <v>2803</v>
      </c>
      <c r="AV423" s="46">
        <f t="shared" si="123"/>
        <v>1698.7</v>
      </c>
      <c r="AW423" s="46">
        <f t="shared" si="126"/>
        <v>1</v>
      </c>
      <c r="AX423" s="47">
        <f t="shared" si="124"/>
        <v>0</v>
      </c>
      <c r="AY423" s="47">
        <f t="shared" si="127"/>
        <v>0</v>
      </c>
    </row>
    <row r="424" spans="35:51" x14ac:dyDescent="0.35">
      <c r="AI424" s="11">
        <v>2023</v>
      </c>
      <c r="AJ424" s="11">
        <v>2</v>
      </c>
      <c r="AK424" s="11">
        <v>5601</v>
      </c>
      <c r="AL424" s="63">
        <v>0</v>
      </c>
      <c r="AM424" s="46" t="str">
        <f t="shared" si="115"/>
        <v>Rens ansatte</v>
      </c>
      <c r="AN424" s="46" t="str">
        <f t="shared" si="116"/>
        <v>Andre personalkostnader</v>
      </c>
      <c r="AO424" s="46" t="str">
        <f t="shared" si="117"/>
        <v>Personalkost</v>
      </c>
      <c r="AP424" s="46" t="str">
        <f t="shared" si="118"/>
        <v>Kostnad</v>
      </c>
      <c r="AQ424" s="46">
        <f t="shared" si="119"/>
        <v>10</v>
      </c>
      <c r="AR424" s="46">
        <f t="shared" si="120"/>
        <v>0</v>
      </c>
      <c r="AS424" s="48">
        <f t="shared" si="121"/>
        <v>0.53337075327950945</v>
      </c>
      <c r="AT424" s="46">
        <f t="shared" si="125"/>
        <v>0</v>
      </c>
      <c r="AU424" s="46">
        <f t="shared" si="122"/>
        <v>2750</v>
      </c>
      <c r="AV424" s="46">
        <f t="shared" si="123"/>
        <v>1620.817</v>
      </c>
      <c r="AW424" s="46">
        <f t="shared" si="126"/>
        <v>1</v>
      </c>
      <c r="AX424" s="47">
        <f t="shared" si="124"/>
        <v>0</v>
      </c>
      <c r="AY424" s="47">
        <f t="shared" si="127"/>
        <v>0</v>
      </c>
    </row>
    <row r="425" spans="35:51" x14ac:dyDescent="0.35">
      <c r="AI425" s="11">
        <v>2023</v>
      </c>
      <c r="AJ425" s="11">
        <v>3</v>
      </c>
      <c r="AK425" s="11">
        <v>5601</v>
      </c>
      <c r="AL425" s="63">
        <v>2952</v>
      </c>
      <c r="AM425" s="46" t="str">
        <f t="shared" si="115"/>
        <v>Rens ansatte</v>
      </c>
      <c r="AN425" s="46" t="str">
        <f t="shared" si="116"/>
        <v>Andre personalkostnader</v>
      </c>
      <c r="AO425" s="46" t="str">
        <f t="shared" si="117"/>
        <v>Personalkost</v>
      </c>
      <c r="AP425" s="46" t="str">
        <f t="shared" si="118"/>
        <v>Kostnad</v>
      </c>
      <c r="AQ425" s="46">
        <f t="shared" si="119"/>
        <v>10</v>
      </c>
      <c r="AR425" s="46">
        <f t="shared" si="120"/>
        <v>2952</v>
      </c>
      <c r="AS425" s="48">
        <f t="shared" si="121"/>
        <v>0.53337075327950945</v>
      </c>
      <c r="AT425" s="46">
        <f t="shared" si="125"/>
        <v>1574.5104636811118</v>
      </c>
      <c r="AU425" s="46">
        <f t="shared" si="122"/>
        <v>3043</v>
      </c>
      <c r="AV425" s="46">
        <f t="shared" si="123"/>
        <v>1839.2840000000001</v>
      </c>
      <c r="AW425" s="46">
        <f t="shared" si="126"/>
        <v>1</v>
      </c>
      <c r="AX425" s="47">
        <f t="shared" si="124"/>
        <v>-2952</v>
      </c>
      <c r="AY425" s="47">
        <f t="shared" si="127"/>
        <v>-1574.5104636811118</v>
      </c>
    </row>
    <row r="426" spans="35:51" x14ac:dyDescent="0.35">
      <c r="AI426" s="11">
        <v>2023</v>
      </c>
      <c r="AJ426" s="11">
        <v>4</v>
      </c>
      <c r="AK426" s="11">
        <v>5601</v>
      </c>
      <c r="AL426" s="63">
        <v>2109.6</v>
      </c>
      <c r="AM426" s="46" t="str">
        <f t="shared" si="115"/>
        <v>Rens ansatte</v>
      </c>
      <c r="AN426" s="46" t="str">
        <f t="shared" si="116"/>
        <v>Andre personalkostnader</v>
      </c>
      <c r="AO426" s="46" t="str">
        <f t="shared" si="117"/>
        <v>Personalkost</v>
      </c>
      <c r="AP426" s="46" t="str">
        <f t="shared" si="118"/>
        <v>Kostnad</v>
      </c>
      <c r="AQ426" s="46">
        <f t="shared" si="119"/>
        <v>10</v>
      </c>
      <c r="AR426" s="46">
        <f t="shared" si="120"/>
        <v>2109.6</v>
      </c>
      <c r="AS426" s="48">
        <f t="shared" si="121"/>
        <v>0.53337075327950945</v>
      </c>
      <c r="AT426" s="46">
        <f t="shared" si="125"/>
        <v>1125.1989411184531</v>
      </c>
      <c r="AU426" s="46">
        <f t="shared" si="122"/>
        <v>2916</v>
      </c>
      <c r="AV426" s="46">
        <f t="shared" si="123"/>
        <v>1763.2</v>
      </c>
      <c r="AW426" s="46">
        <f t="shared" si="126"/>
        <v>1</v>
      </c>
      <c r="AX426" s="47">
        <f t="shared" si="124"/>
        <v>-2109.6</v>
      </c>
      <c r="AY426" s="47">
        <f t="shared" si="127"/>
        <v>-1125.1989411184531</v>
      </c>
    </row>
    <row r="427" spans="35:51" x14ac:dyDescent="0.35">
      <c r="AI427" s="11">
        <v>2023</v>
      </c>
      <c r="AJ427" s="11">
        <v>5</v>
      </c>
      <c r="AK427" s="11">
        <v>5601</v>
      </c>
      <c r="AL427" s="63">
        <v>0</v>
      </c>
      <c r="AM427" s="46" t="str">
        <f t="shared" si="115"/>
        <v>Rens ansatte</v>
      </c>
      <c r="AN427" s="46" t="str">
        <f t="shared" si="116"/>
        <v>Andre personalkostnader</v>
      </c>
      <c r="AO427" s="46" t="str">
        <f t="shared" si="117"/>
        <v>Personalkost</v>
      </c>
      <c r="AP427" s="46" t="str">
        <f t="shared" si="118"/>
        <v>Kostnad</v>
      </c>
      <c r="AQ427" s="46">
        <f t="shared" si="119"/>
        <v>10</v>
      </c>
      <c r="AR427" s="46">
        <f t="shared" si="120"/>
        <v>0</v>
      </c>
      <c r="AS427" s="48">
        <f t="shared" si="121"/>
        <v>0.53337075327950945</v>
      </c>
      <c r="AT427" s="46">
        <f t="shared" si="125"/>
        <v>0</v>
      </c>
      <c r="AU427" s="46">
        <f t="shared" si="122"/>
        <v>3578</v>
      </c>
      <c r="AV427" s="46">
        <f t="shared" si="123"/>
        <v>1816.85</v>
      </c>
      <c r="AW427" s="46">
        <f t="shared" si="126"/>
        <v>1</v>
      </c>
      <c r="AX427" s="47">
        <f t="shared" si="124"/>
        <v>0</v>
      </c>
      <c r="AY427" s="47">
        <f t="shared" si="127"/>
        <v>0</v>
      </c>
    </row>
    <row r="428" spans="35:51" x14ac:dyDescent="0.35">
      <c r="AI428" s="11">
        <v>2023</v>
      </c>
      <c r="AJ428" s="11">
        <v>6</v>
      </c>
      <c r="AK428" s="11">
        <v>5601</v>
      </c>
      <c r="AL428" s="63">
        <v>3913.2</v>
      </c>
      <c r="AM428" s="46" t="str">
        <f t="shared" si="115"/>
        <v>Rens ansatte</v>
      </c>
      <c r="AN428" s="46" t="str">
        <f t="shared" si="116"/>
        <v>Andre personalkostnader</v>
      </c>
      <c r="AO428" s="46" t="str">
        <f t="shared" si="117"/>
        <v>Personalkost</v>
      </c>
      <c r="AP428" s="46" t="str">
        <f t="shared" si="118"/>
        <v>Kostnad</v>
      </c>
      <c r="AQ428" s="46">
        <f t="shared" si="119"/>
        <v>10</v>
      </c>
      <c r="AR428" s="46">
        <f t="shared" si="120"/>
        <v>3913.2</v>
      </c>
      <c r="AS428" s="48">
        <f t="shared" si="121"/>
        <v>0.53337075327950945</v>
      </c>
      <c r="AT428" s="46">
        <f t="shared" si="125"/>
        <v>2087.1864317333761</v>
      </c>
      <c r="AU428" s="46">
        <f t="shared" si="122"/>
        <v>3708</v>
      </c>
      <c r="AV428" s="46">
        <f t="shared" si="123"/>
        <v>1858.8330000000001</v>
      </c>
      <c r="AW428" s="46">
        <f t="shared" si="126"/>
        <v>1</v>
      </c>
      <c r="AX428" s="47">
        <f t="shared" si="124"/>
        <v>-3913.2</v>
      </c>
      <c r="AY428" s="47">
        <f t="shared" si="127"/>
        <v>-2087.1864317333761</v>
      </c>
    </row>
    <row r="429" spans="35:51" x14ac:dyDescent="0.35">
      <c r="AI429" s="11">
        <v>2023</v>
      </c>
      <c r="AJ429" s="11">
        <v>7</v>
      </c>
      <c r="AK429" s="11">
        <v>5601</v>
      </c>
      <c r="AL429" s="63">
        <v>1458</v>
      </c>
      <c r="AM429" s="46" t="str">
        <f t="shared" si="115"/>
        <v>Rens ansatte</v>
      </c>
      <c r="AN429" s="46" t="str">
        <f t="shared" si="116"/>
        <v>Andre personalkostnader</v>
      </c>
      <c r="AO429" s="46" t="str">
        <f t="shared" si="117"/>
        <v>Personalkost</v>
      </c>
      <c r="AP429" s="46" t="str">
        <f t="shared" si="118"/>
        <v>Kostnad</v>
      </c>
      <c r="AQ429" s="46">
        <f t="shared" si="119"/>
        <v>10</v>
      </c>
      <c r="AR429" s="46">
        <f t="shared" si="120"/>
        <v>1458</v>
      </c>
      <c r="AS429" s="48">
        <f t="shared" si="121"/>
        <v>0.53337075327950945</v>
      </c>
      <c r="AT429" s="46">
        <f t="shared" si="125"/>
        <v>777.65455828152483</v>
      </c>
      <c r="AU429" s="46">
        <f t="shared" si="122"/>
        <v>3431</v>
      </c>
      <c r="AV429" s="46">
        <f t="shared" si="123"/>
        <v>1813.0340000000001</v>
      </c>
      <c r="AW429" s="46">
        <f t="shared" si="126"/>
        <v>1</v>
      </c>
      <c r="AX429" s="47">
        <f t="shared" si="124"/>
        <v>-1458</v>
      </c>
      <c r="AY429" s="47">
        <f t="shared" si="127"/>
        <v>-777.65455828152483</v>
      </c>
    </row>
    <row r="430" spans="35:51" x14ac:dyDescent="0.35">
      <c r="AI430" s="11">
        <v>2023</v>
      </c>
      <c r="AJ430" s="11">
        <v>8</v>
      </c>
      <c r="AK430" s="11">
        <v>5601</v>
      </c>
      <c r="AL430" s="63">
        <v>2109.6</v>
      </c>
      <c r="AM430" s="46" t="str">
        <f t="shared" si="115"/>
        <v>Rens ansatte</v>
      </c>
      <c r="AN430" s="46" t="str">
        <f t="shared" si="116"/>
        <v>Andre personalkostnader</v>
      </c>
      <c r="AO430" s="46" t="str">
        <f t="shared" si="117"/>
        <v>Personalkost</v>
      </c>
      <c r="AP430" s="46" t="str">
        <f t="shared" si="118"/>
        <v>Kostnad</v>
      </c>
      <c r="AQ430" s="46">
        <f t="shared" si="119"/>
        <v>10</v>
      </c>
      <c r="AR430" s="46">
        <f t="shared" si="120"/>
        <v>2109.6</v>
      </c>
      <c r="AS430" s="48">
        <f t="shared" si="121"/>
        <v>0.53337075327950945</v>
      </c>
      <c r="AT430" s="46">
        <f t="shared" si="125"/>
        <v>1125.1989411184531</v>
      </c>
      <c r="AU430" s="46">
        <f t="shared" si="122"/>
        <v>4323</v>
      </c>
      <c r="AV430" s="46">
        <f t="shared" si="123"/>
        <v>1943.6659999999999</v>
      </c>
      <c r="AW430" s="46">
        <f t="shared" si="126"/>
        <v>1</v>
      </c>
      <c r="AX430" s="47">
        <f t="shared" si="124"/>
        <v>-2109.6</v>
      </c>
      <c r="AY430" s="47">
        <f t="shared" si="127"/>
        <v>-1125.1989411184531</v>
      </c>
    </row>
    <row r="431" spans="35:51" x14ac:dyDescent="0.35">
      <c r="AI431" s="11">
        <v>2023</v>
      </c>
      <c r="AJ431" s="11">
        <v>9</v>
      </c>
      <c r="AK431" s="11">
        <v>5601</v>
      </c>
      <c r="AL431" s="63">
        <v>0</v>
      </c>
      <c r="AM431" s="46" t="str">
        <f t="shared" si="115"/>
        <v>Rens ansatte</v>
      </c>
      <c r="AN431" s="46" t="str">
        <f t="shared" si="116"/>
        <v>Andre personalkostnader</v>
      </c>
      <c r="AO431" s="46" t="str">
        <f t="shared" si="117"/>
        <v>Personalkost</v>
      </c>
      <c r="AP431" s="46" t="str">
        <f t="shared" si="118"/>
        <v>Kostnad</v>
      </c>
      <c r="AQ431" s="46">
        <f t="shared" si="119"/>
        <v>10</v>
      </c>
      <c r="AR431" s="46">
        <f t="shared" si="120"/>
        <v>0</v>
      </c>
      <c r="AS431" s="48">
        <f t="shared" si="121"/>
        <v>0.53337075327950945</v>
      </c>
      <c r="AT431" s="46">
        <f t="shared" si="125"/>
        <v>0</v>
      </c>
      <c r="AU431" s="46">
        <f t="shared" si="122"/>
        <v>3531</v>
      </c>
      <c r="AV431" s="46">
        <f t="shared" si="123"/>
        <v>1846.634</v>
      </c>
      <c r="AW431" s="46">
        <f t="shared" si="126"/>
        <v>1</v>
      </c>
      <c r="AX431" s="47">
        <f t="shared" si="124"/>
        <v>0</v>
      </c>
      <c r="AY431" s="47">
        <f t="shared" si="127"/>
        <v>0</v>
      </c>
    </row>
    <row r="432" spans="35:51" x14ac:dyDescent="0.35">
      <c r="AI432" s="11">
        <v>2023</v>
      </c>
      <c r="AJ432" s="11">
        <v>10</v>
      </c>
      <c r="AK432" s="11">
        <v>5601</v>
      </c>
      <c r="AL432" s="63">
        <v>2476.8000000000002</v>
      </c>
      <c r="AM432" s="46" t="str">
        <f t="shared" si="115"/>
        <v>Rens ansatte</v>
      </c>
      <c r="AN432" s="46" t="str">
        <f t="shared" si="116"/>
        <v>Andre personalkostnader</v>
      </c>
      <c r="AO432" s="46" t="str">
        <f t="shared" si="117"/>
        <v>Personalkost</v>
      </c>
      <c r="AP432" s="46" t="str">
        <f t="shared" si="118"/>
        <v>Kostnad</v>
      </c>
      <c r="AQ432" s="46">
        <f t="shared" si="119"/>
        <v>10</v>
      </c>
      <c r="AR432" s="46">
        <f t="shared" si="120"/>
        <v>2476.8000000000002</v>
      </c>
      <c r="AS432" s="48">
        <f t="shared" si="121"/>
        <v>0.53337075327950945</v>
      </c>
      <c r="AT432" s="46">
        <f t="shared" si="125"/>
        <v>1321.0526817226892</v>
      </c>
      <c r="AU432" s="46">
        <f t="shared" si="122"/>
        <v>3338</v>
      </c>
      <c r="AV432" s="46">
        <f t="shared" si="123"/>
        <v>1851.3</v>
      </c>
      <c r="AW432" s="46">
        <f t="shared" si="126"/>
        <v>1</v>
      </c>
      <c r="AX432" s="47">
        <f t="shared" si="124"/>
        <v>-2476.8000000000002</v>
      </c>
      <c r="AY432" s="47">
        <f t="shared" si="127"/>
        <v>-1321.0526817226892</v>
      </c>
    </row>
    <row r="433" spans="35:51" x14ac:dyDescent="0.35">
      <c r="AI433" s="11">
        <v>2023</v>
      </c>
      <c r="AJ433" s="11">
        <v>11</v>
      </c>
      <c r="AK433" s="11">
        <v>5601</v>
      </c>
      <c r="AL433" s="63">
        <v>360</v>
      </c>
      <c r="AM433" s="46" t="str">
        <f t="shared" si="115"/>
        <v>Rens ansatte</v>
      </c>
      <c r="AN433" s="46" t="str">
        <f t="shared" si="116"/>
        <v>Andre personalkostnader</v>
      </c>
      <c r="AO433" s="46" t="str">
        <f t="shared" si="117"/>
        <v>Personalkost</v>
      </c>
      <c r="AP433" s="46" t="str">
        <f t="shared" si="118"/>
        <v>Kostnad</v>
      </c>
      <c r="AQ433" s="46">
        <f t="shared" si="119"/>
        <v>10</v>
      </c>
      <c r="AR433" s="46">
        <f t="shared" si="120"/>
        <v>360</v>
      </c>
      <c r="AS433" s="48">
        <f t="shared" si="121"/>
        <v>0.53337075327950945</v>
      </c>
      <c r="AT433" s="46">
        <f t="shared" si="125"/>
        <v>192.01347118062341</v>
      </c>
      <c r="AU433" s="46">
        <f t="shared" si="122"/>
        <v>3267</v>
      </c>
      <c r="AV433" s="46">
        <f t="shared" si="123"/>
        <v>1752.55</v>
      </c>
      <c r="AW433" s="46">
        <f t="shared" si="126"/>
        <v>1</v>
      </c>
      <c r="AX433" s="47">
        <f t="shared" si="124"/>
        <v>-360</v>
      </c>
      <c r="AY433" s="47">
        <f t="shared" si="127"/>
        <v>-192.01347118062341</v>
      </c>
    </row>
    <row r="434" spans="35:51" x14ac:dyDescent="0.35">
      <c r="AI434" s="11">
        <v>2023</v>
      </c>
      <c r="AJ434" s="11">
        <v>12</v>
      </c>
      <c r="AK434" s="11">
        <v>5601</v>
      </c>
      <c r="AL434" s="63">
        <v>1080</v>
      </c>
      <c r="AM434" s="46" t="str">
        <f t="shared" si="115"/>
        <v>Rens ansatte</v>
      </c>
      <c r="AN434" s="46" t="str">
        <f t="shared" si="116"/>
        <v>Andre personalkostnader</v>
      </c>
      <c r="AO434" s="46" t="str">
        <f t="shared" si="117"/>
        <v>Personalkost</v>
      </c>
      <c r="AP434" s="46" t="str">
        <f t="shared" si="118"/>
        <v>Kostnad</v>
      </c>
      <c r="AQ434" s="46">
        <f t="shared" si="119"/>
        <v>10</v>
      </c>
      <c r="AR434" s="46">
        <f t="shared" si="120"/>
        <v>1080</v>
      </c>
      <c r="AS434" s="48">
        <f t="shared" si="121"/>
        <v>0.53337075327950945</v>
      </c>
      <c r="AT434" s="46">
        <f t="shared" si="125"/>
        <v>576.04041354187018</v>
      </c>
      <c r="AU434" s="46">
        <f t="shared" si="122"/>
        <v>2003</v>
      </c>
      <c r="AV434" s="46">
        <f t="shared" si="123"/>
        <v>1365.15</v>
      </c>
      <c r="AW434" s="46">
        <f t="shared" si="126"/>
        <v>1</v>
      </c>
      <c r="AX434" s="47">
        <f t="shared" si="124"/>
        <v>-1080</v>
      </c>
      <c r="AY434" s="47">
        <f t="shared" si="127"/>
        <v>-576.04041354187018</v>
      </c>
    </row>
    <row r="435" spans="35:51" x14ac:dyDescent="0.35">
      <c r="AI435" s="11">
        <v>2023</v>
      </c>
      <c r="AJ435" s="11">
        <v>1</v>
      </c>
      <c r="AK435" s="11">
        <v>5685</v>
      </c>
      <c r="AL435" s="63">
        <v>0</v>
      </c>
      <c r="AM435" s="46" t="str">
        <f t="shared" si="115"/>
        <v>Overtidsmat</v>
      </c>
      <c r="AN435" s="46" t="str">
        <f t="shared" si="116"/>
        <v>Andre personalkostnader</v>
      </c>
      <c r="AO435" s="46" t="str">
        <f t="shared" si="117"/>
        <v>Personalkost</v>
      </c>
      <c r="AP435" s="46" t="str">
        <f t="shared" si="118"/>
        <v>Kostnad</v>
      </c>
      <c r="AQ435" s="46">
        <f t="shared" si="119"/>
        <v>10</v>
      </c>
      <c r="AR435" s="46">
        <f t="shared" si="120"/>
        <v>0</v>
      </c>
      <c r="AS435" s="48">
        <f t="shared" si="121"/>
        <v>0.53337075327950945</v>
      </c>
      <c r="AT435" s="46">
        <f t="shared" si="125"/>
        <v>0</v>
      </c>
      <c r="AU435" s="46">
        <f t="shared" si="122"/>
        <v>2803</v>
      </c>
      <c r="AV435" s="46">
        <f t="shared" si="123"/>
        <v>1698.7</v>
      </c>
      <c r="AW435" s="46">
        <f t="shared" si="126"/>
        <v>1</v>
      </c>
      <c r="AX435" s="47">
        <f t="shared" si="124"/>
        <v>0</v>
      </c>
      <c r="AY435" s="47">
        <f t="shared" si="127"/>
        <v>0</v>
      </c>
    </row>
    <row r="436" spans="35:51" x14ac:dyDescent="0.35">
      <c r="AI436" s="11">
        <v>2023</v>
      </c>
      <c r="AJ436" s="11">
        <v>2</v>
      </c>
      <c r="AK436" s="11">
        <v>5685</v>
      </c>
      <c r="AL436" s="63">
        <v>0</v>
      </c>
      <c r="AM436" s="46" t="str">
        <f t="shared" si="115"/>
        <v>Overtidsmat</v>
      </c>
      <c r="AN436" s="46" t="str">
        <f t="shared" si="116"/>
        <v>Andre personalkostnader</v>
      </c>
      <c r="AO436" s="46" t="str">
        <f t="shared" si="117"/>
        <v>Personalkost</v>
      </c>
      <c r="AP436" s="46" t="str">
        <f t="shared" si="118"/>
        <v>Kostnad</v>
      </c>
      <c r="AQ436" s="46">
        <f t="shared" si="119"/>
        <v>10</v>
      </c>
      <c r="AR436" s="46">
        <f t="shared" si="120"/>
        <v>0</v>
      </c>
      <c r="AS436" s="48">
        <f t="shared" si="121"/>
        <v>0.53337075327950945</v>
      </c>
      <c r="AT436" s="46">
        <f t="shared" si="125"/>
        <v>0</v>
      </c>
      <c r="AU436" s="46">
        <f t="shared" si="122"/>
        <v>2750</v>
      </c>
      <c r="AV436" s="46">
        <f t="shared" si="123"/>
        <v>1620.817</v>
      </c>
      <c r="AW436" s="46">
        <f t="shared" si="126"/>
        <v>1</v>
      </c>
      <c r="AX436" s="47">
        <f t="shared" si="124"/>
        <v>0</v>
      </c>
      <c r="AY436" s="47">
        <f t="shared" si="127"/>
        <v>0</v>
      </c>
    </row>
    <row r="437" spans="35:51" x14ac:dyDescent="0.35">
      <c r="AI437" s="11">
        <v>2023</v>
      </c>
      <c r="AJ437" s="11">
        <v>3</v>
      </c>
      <c r="AK437" s="11">
        <v>5685</v>
      </c>
      <c r="AL437" s="63">
        <v>812.2</v>
      </c>
      <c r="AM437" s="46" t="str">
        <f t="shared" si="115"/>
        <v>Overtidsmat</v>
      </c>
      <c r="AN437" s="46" t="str">
        <f t="shared" si="116"/>
        <v>Andre personalkostnader</v>
      </c>
      <c r="AO437" s="46" t="str">
        <f t="shared" si="117"/>
        <v>Personalkost</v>
      </c>
      <c r="AP437" s="46" t="str">
        <f t="shared" si="118"/>
        <v>Kostnad</v>
      </c>
      <c r="AQ437" s="46">
        <f t="shared" si="119"/>
        <v>10</v>
      </c>
      <c r="AR437" s="46">
        <f t="shared" si="120"/>
        <v>812.2</v>
      </c>
      <c r="AS437" s="48">
        <f t="shared" si="121"/>
        <v>0.53337075327950945</v>
      </c>
      <c r="AT437" s="46">
        <f t="shared" si="125"/>
        <v>433.20372581361761</v>
      </c>
      <c r="AU437" s="46">
        <f t="shared" si="122"/>
        <v>3043</v>
      </c>
      <c r="AV437" s="46">
        <f t="shared" si="123"/>
        <v>1839.2840000000001</v>
      </c>
      <c r="AW437" s="46">
        <f t="shared" si="126"/>
        <v>1</v>
      </c>
      <c r="AX437" s="47">
        <f t="shared" si="124"/>
        <v>-812.2</v>
      </c>
      <c r="AY437" s="47">
        <f t="shared" si="127"/>
        <v>-433.20372581361761</v>
      </c>
    </row>
    <row r="438" spans="35:51" x14ac:dyDescent="0.35">
      <c r="AI438" s="11">
        <v>2023</v>
      </c>
      <c r="AJ438" s="11">
        <v>4</v>
      </c>
      <c r="AK438" s="11">
        <v>5685</v>
      </c>
      <c r="AL438" s="63">
        <v>0</v>
      </c>
      <c r="AM438" s="46" t="str">
        <f t="shared" si="115"/>
        <v>Overtidsmat</v>
      </c>
      <c r="AN438" s="46" t="str">
        <f t="shared" si="116"/>
        <v>Andre personalkostnader</v>
      </c>
      <c r="AO438" s="46" t="str">
        <f t="shared" si="117"/>
        <v>Personalkost</v>
      </c>
      <c r="AP438" s="46" t="str">
        <f t="shared" si="118"/>
        <v>Kostnad</v>
      </c>
      <c r="AQ438" s="46">
        <f t="shared" si="119"/>
        <v>10</v>
      </c>
      <c r="AR438" s="46">
        <f t="shared" si="120"/>
        <v>0</v>
      </c>
      <c r="AS438" s="48">
        <f t="shared" si="121"/>
        <v>0.53337075327950945</v>
      </c>
      <c r="AT438" s="46">
        <f t="shared" si="125"/>
        <v>0</v>
      </c>
      <c r="AU438" s="46">
        <f t="shared" si="122"/>
        <v>2916</v>
      </c>
      <c r="AV438" s="46">
        <f t="shared" si="123"/>
        <v>1763.2</v>
      </c>
      <c r="AW438" s="46">
        <f t="shared" si="126"/>
        <v>1</v>
      </c>
      <c r="AX438" s="47">
        <f t="shared" si="124"/>
        <v>0</v>
      </c>
      <c r="AY438" s="47">
        <f t="shared" si="127"/>
        <v>0</v>
      </c>
    </row>
    <row r="439" spans="35:51" x14ac:dyDescent="0.35">
      <c r="AI439" s="11">
        <v>2023</v>
      </c>
      <c r="AJ439" s="11">
        <v>5</v>
      </c>
      <c r="AK439" s="11">
        <v>5685</v>
      </c>
      <c r="AL439" s="63">
        <v>0</v>
      </c>
      <c r="AM439" s="46" t="str">
        <f t="shared" si="115"/>
        <v>Overtidsmat</v>
      </c>
      <c r="AN439" s="46" t="str">
        <f t="shared" si="116"/>
        <v>Andre personalkostnader</v>
      </c>
      <c r="AO439" s="46" t="str">
        <f t="shared" si="117"/>
        <v>Personalkost</v>
      </c>
      <c r="AP439" s="46" t="str">
        <f t="shared" si="118"/>
        <v>Kostnad</v>
      </c>
      <c r="AQ439" s="46">
        <f t="shared" si="119"/>
        <v>10</v>
      </c>
      <c r="AR439" s="46">
        <f t="shared" si="120"/>
        <v>0</v>
      </c>
      <c r="AS439" s="48">
        <f t="shared" si="121"/>
        <v>0.53337075327950945</v>
      </c>
      <c r="AT439" s="46">
        <f t="shared" si="125"/>
        <v>0</v>
      </c>
      <c r="AU439" s="46">
        <f t="shared" si="122"/>
        <v>3578</v>
      </c>
      <c r="AV439" s="46">
        <f t="shared" si="123"/>
        <v>1816.85</v>
      </c>
      <c r="AW439" s="46">
        <f t="shared" si="126"/>
        <v>1</v>
      </c>
      <c r="AX439" s="47">
        <f t="shared" si="124"/>
        <v>0</v>
      </c>
      <c r="AY439" s="47">
        <f t="shared" si="127"/>
        <v>0</v>
      </c>
    </row>
    <row r="440" spans="35:51" x14ac:dyDescent="0.35">
      <c r="AI440" s="11">
        <v>2023</v>
      </c>
      <c r="AJ440" s="11">
        <v>6</v>
      </c>
      <c r="AK440" s="11">
        <v>5685</v>
      </c>
      <c r="AL440" s="63">
        <v>0</v>
      </c>
      <c r="AM440" s="46" t="str">
        <f t="shared" si="115"/>
        <v>Overtidsmat</v>
      </c>
      <c r="AN440" s="46" t="str">
        <f t="shared" si="116"/>
        <v>Andre personalkostnader</v>
      </c>
      <c r="AO440" s="46" t="str">
        <f t="shared" si="117"/>
        <v>Personalkost</v>
      </c>
      <c r="AP440" s="46" t="str">
        <f t="shared" si="118"/>
        <v>Kostnad</v>
      </c>
      <c r="AQ440" s="46">
        <f t="shared" si="119"/>
        <v>10</v>
      </c>
      <c r="AR440" s="46">
        <f t="shared" si="120"/>
        <v>0</v>
      </c>
      <c r="AS440" s="48">
        <f t="shared" si="121"/>
        <v>0.53337075327950945</v>
      </c>
      <c r="AT440" s="46">
        <f t="shared" si="125"/>
        <v>0</v>
      </c>
      <c r="AU440" s="46">
        <f t="shared" si="122"/>
        <v>3708</v>
      </c>
      <c r="AV440" s="46">
        <f t="shared" si="123"/>
        <v>1858.8330000000001</v>
      </c>
      <c r="AW440" s="46">
        <f t="shared" si="126"/>
        <v>1</v>
      </c>
      <c r="AX440" s="47">
        <f t="shared" si="124"/>
        <v>0</v>
      </c>
      <c r="AY440" s="47">
        <f t="shared" si="127"/>
        <v>0</v>
      </c>
    </row>
    <row r="441" spans="35:51" x14ac:dyDescent="0.35">
      <c r="AI441" s="11">
        <v>2023</v>
      </c>
      <c r="AJ441" s="11">
        <v>7</v>
      </c>
      <c r="AK441" s="11">
        <v>5685</v>
      </c>
      <c r="AL441" s="63">
        <v>0</v>
      </c>
      <c r="AM441" s="46" t="str">
        <f t="shared" si="115"/>
        <v>Overtidsmat</v>
      </c>
      <c r="AN441" s="46" t="str">
        <f t="shared" si="116"/>
        <v>Andre personalkostnader</v>
      </c>
      <c r="AO441" s="46" t="str">
        <f t="shared" si="117"/>
        <v>Personalkost</v>
      </c>
      <c r="AP441" s="46" t="str">
        <f t="shared" si="118"/>
        <v>Kostnad</v>
      </c>
      <c r="AQ441" s="46">
        <f t="shared" si="119"/>
        <v>10</v>
      </c>
      <c r="AR441" s="46">
        <f t="shared" si="120"/>
        <v>0</v>
      </c>
      <c r="AS441" s="48">
        <f t="shared" si="121"/>
        <v>0.53337075327950945</v>
      </c>
      <c r="AT441" s="46">
        <f t="shared" si="125"/>
        <v>0</v>
      </c>
      <c r="AU441" s="46">
        <f t="shared" si="122"/>
        <v>3431</v>
      </c>
      <c r="AV441" s="46">
        <f t="shared" si="123"/>
        <v>1813.0340000000001</v>
      </c>
      <c r="AW441" s="46">
        <f t="shared" si="126"/>
        <v>1</v>
      </c>
      <c r="AX441" s="47">
        <f t="shared" si="124"/>
        <v>0</v>
      </c>
      <c r="AY441" s="47">
        <f t="shared" si="127"/>
        <v>0</v>
      </c>
    </row>
    <row r="442" spans="35:51" x14ac:dyDescent="0.35">
      <c r="AI442" s="11">
        <v>2023</v>
      </c>
      <c r="AJ442" s="11">
        <v>8</v>
      </c>
      <c r="AK442" s="11">
        <v>5685</v>
      </c>
      <c r="AL442" s="63">
        <v>0</v>
      </c>
      <c r="AM442" s="46" t="str">
        <f t="shared" si="115"/>
        <v>Overtidsmat</v>
      </c>
      <c r="AN442" s="46" t="str">
        <f t="shared" si="116"/>
        <v>Andre personalkostnader</v>
      </c>
      <c r="AO442" s="46" t="str">
        <f t="shared" si="117"/>
        <v>Personalkost</v>
      </c>
      <c r="AP442" s="46" t="str">
        <f t="shared" si="118"/>
        <v>Kostnad</v>
      </c>
      <c r="AQ442" s="46">
        <f t="shared" si="119"/>
        <v>10</v>
      </c>
      <c r="AR442" s="46">
        <f t="shared" si="120"/>
        <v>0</v>
      </c>
      <c r="AS442" s="48">
        <f t="shared" si="121"/>
        <v>0.53337075327950945</v>
      </c>
      <c r="AT442" s="46">
        <f t="shared" si="125"/>
        <v>0</v>
      </c>
      <c r="AU442" s="46">
        <f t="shared" si="122"/>
        <v>4323</v>
      </c>
      <c r="AV442" s="46">
        <f t="shared" si="123"/>
        <v>1943.6659999999999</v>
      </c>
      <c r="AW442" s="46">
        <f t="shared" si="126"/>
        <v>1</v>
      </c>
      <c r="AX442" s="47">
        <f t="shared" si="124"/>
        <v>0</v>
      </c>
      <c r="AY442" s="47">
        <f t="shared" si="127"/>
        <v>0</v>
      </c>
    </row>
    <row r="443" spans="35:51" x14ac:dyDescent="0.35">
      <c r="AI443" s="11">
        <v>2023</v>
      </c>
      <c r="AJ443" s="11">
        <v>9</v>
      </c>
      <c r="AK443" s="11">
        <v>5685</v>
      </c>
      <c r="AL443" s="63">
        <v>0</v>
      </c>
      <c r="AM443" s="46" t="str">
        <f t="shared" si="115"/>
        <v>Overtidsmat</v>
      </c>
      <c r="AN443" s="46" t="str">
        <f t="shared" si="116"/>
        <v>Andre personalkostnader</v>
      </c>
      <c r="AO443" s="46" t="str">
        <f t="shared" si="117"/>
        <v>Personalkost</v>
      </c>
      <c r="AP443" s="46" t="str">
        <f t="shared" si="118"/>
        <v>Kostnad</v>
      </c>
      <c r="AQ443" s="46">
        <f t="shared" si="119"/>
        <v>10</v>
      </c>
      <c r="AR443" s="46">
        <f t="shared" si="120"/>
        <v>0</v>
      </c>
      <c r="AS443" s="48">
        <f t="shared" si="121"/>
        <v>0.53337075327950945</v>
      </c>
      <c r="AT443" s="46">
        <f t="shared" si="125"/>
        <v>0</v>
      </c>
      <c r="AU443" s="46">
        <f t="shared" si="122"/>
        <v>3531</v>
      </c>
      <c r="AV443" s="46">
        <f t="shared" si="123"/>
        <v>1846.634</v>
      </c>
      <c r="AW443" s="46">
        <f t="shared" si="126"/>
        <v>1</v>
      </c>
      <c r="AX443" s="47">
        <f t="shared" si="124"/>
        <v>0</v>
      </c>
      <c r="AY443" s="47">
        <f t="shared" si="127"/>
        <v>0</v>
      </c>
    </row>
    <row r="444" spans="35:51" x14ac:dyDescent="0.35">
      <c r="AI444" s="11">
        <v>2023</v>
      </c>
      <c r="AJ444" s="11">
        <v>10</v>
      </c>
      <c r="AK444" s="11">
        <v>5685</v>
      </c>
      <c r="AL444" s="63">
        <v>0</v>
      </c>
      <c r="AM444" s="46" t="str">
        <f t="shared" si="115"/>
        <v>Overtidsmat</v>
      </c>
      <c r="AN444" s="46" t="str">
        <f t="shared" si="116"/>
        <v>Andre personalkostnader</v>
      </c>
      <c r="AO444" s="46" t="str">
        <f t="shared" si="117"/>
        <v>Personalkost</v>
      </c>
      <c r="AP444" s="46" t="str">
        <f t="shared" si="118"/>
        <v>Kostnad</v>
      </c>
      <c r="AQ444" s="46">
        <f t="shared" si="119"/>
        <v>10</v>
      </c>
      <c r="AR444" s="46">
        <f t="shared" si="120"/>
        <v>0</v>
      </c>
      <c r="AS444" s="48">
        <f t="shared" si="121"/>
        <v>0.53337075327950945</v>
      </c>
      <c r="AT444" s="46">
        <f t="shared" si="125"/>
        <v>0</v>
      </c>
      <c r="AU444" s="46">
        <f t="shared" si="122"/>
        <v>3338</v>
      </c>
      <c r="AV444" s="46">
        <f t="shared" si="123"/>
        <v>1851.3</v>
      </c>
      <c r="AW444" s="46">
        <f t="shared" si="126"/>
        <v>1</v>
      </c>
      <c r="AX444" s="47">
        <f t="shared" si="124"/>
        <v>0</v>
      </c>
      <c r="AY444" s="47">
        <f t="shared" si="127"/>
        <v>0</v>
      </c>
    </row>
    <row r="445" spans="35:51" x14ac:dyDescent="0.35">
      <c r="AI445" s="11">
        <v>2023</v>
      </c>
      <c r="AJ445" s="11">
        <v>11</v>
      </c>
      <c r="AK445" s="11">
        <v>5685</v>
      </c>
      <c r="AL445" s="63">
        <v>0</v>
      </c>
      <c r="AM445" s="46" t="str">
        <f t="shared" si="115"/>
        <v>Overtidsmat</v>
      </c>
      <c r="AN445" s="46" t="str">
        <f t="shared" si="116"/>
        <v>Andre personalkostnader</v>
      </c>
      <c r="AO445" s="46" t="str">
        <f t="shared" si="117"/>
        <v>Personalkost</v>
      </c>
      <c r="AP445" s="46" t="str">
        <f t="shared" si="118"/>
        <v>Kostnad</v>
      </c>
      <c r="AQ445" s="46">
        <f t="shared" si="119"/>
        <v>10</v>
      </c>
      <c r="AR445" s="46">
        <f t="shared" si="120"/>
        <v>0</v>
      </c>
      <c r="AS445" s="48">
        <f t="shared" si="121"/>
        <v>0.53337075327950945</v>
      </c>
      <c r="AT445" s="46">
        <f t="shared" si="125"/>
        <v>0</v>
      </c>
      <c r="AU445" s="46">
        <f t="shared" si="122"/>
        <v>3267</v>
      </c>
      <c r="AV445" s="46">
        <f t="shared" si="123"/>
        <v>1752.55</v>
      </c>
      <c r="AW445" s="46">
        <f t="shared" si="126"/>
        <v>1</v>
      </c>
      <c r="AX445" s="47">
        <f t="shared" si="124"/>
        <v>0</v>
      </c>
      <c r="AY445" s="47">
        <f t="shared" si="127"/>
        <v>0</v>
      </c>
    </row>
    <row r="446" spans="35:51" x14ac:dyDescent="0.35">
      <c r="AI446" s="11">
        <v>2023</v>
      </c>
      <c r="AJ446" s="11">
        <v>12</v>
      </c>
      <c r="AK446" s="11">
        <v>5685</v>
      </c>
      <c r="AL446" s="63">
        <v>0</v>
      </c>
      <c r="AM446" s="46" t="str">
        <f t="shared" si="115"/>
        <v>Overtidsmat</v>
      </c>
      <c r="AN446" s="46" t="str">
        <f t="shared" si="116"/>
        <v>Andre personalkostnader</v>
      </c>
      <c r="AO446" s="46" t="str">
        <f t="shared" si="117"/>
        <v>Personalkost</v>
      </c>
      <c r="AP446" s="46" t="str">
        <f t="shared" si="118"/>
        <v>Kostnad</v>
      </c>
      <c r="AQ446" s="46">
        <f t="shared" si="119"/>
        <v>10</v>
      </c>
      <c r="AR446" s="46">
        <f t="shared" si="120"/>
        <v>0</v>
      </c>
      <c r="AS446" s="48">
        <f t="shared" si="121"/>
        <v>0.53337075327950945</v>
      </c>
      <c r="AT446" s="46">
        <f t="shared" si="125"/>
        <v>0</v>
      </c>
      <c r="AU446" s="46">
        <f t="shared" si="122"/>
        <v>2003</v>
      </c>
      <c r="AV446" s="46">
        <f t="shared" si="123"/>
        <v>1365.15</v>
      </c>
      <c r="AW446" s="46">
        <f t="shared" si="126"/>
        <v>1</v>
      </c>
      <c r="AX446" s="47">
        <f t="shared" si="124"/>
        <v>0</v>
      </c>
      <c r="AY446" s="47">
        <f t="shared" si="127"/>
        <v>0</v>
      </c>
    </row>
    <row r="447" spans="35:51" x14ac:dyDescent="0.35">
      <c r="AI447" s="11">
        <v>2023</v>
      </c>
      <c r="AJ447" s="11">
        <v>1</v>
      </c>
      <c r="AK447" s="11">
        <v>5693</v>
      </c>
      <c r="AL447" s="63">
        <v>0</v>
      </c>
      <c r="AM447" s="46" t="str">
        <f t="shared" si="115"/>
        <v>Gaver/blomster</v>
      </c>
      <c r="AN447" s="46" t="str">
        <f t="shared" si="116"/>
        <v>Andre personalkostnader</v>
      </c>
      <c r="AO447" s="46" t="str">
        <f t="shared" si="117"/>
        <v>Personalkost</v>
      </c>
      <c r="AP447" s="46" t="str">
        <f t="shared" si="118"/>
        <v>Kostnad</v>
      </c>
      <c r="AQ447" s="46">
        <f t="shared" si="119"/>
        <v>10</v>
      </c>
      <c r="AR447" s="46">
        <f t="shared" si="120"/>
        <v>0</v>
      </c>
      <c r="AS447" s="48">
        <f t="shared" si="121"/>
        <v>0.53337075327950945</v>
      </c>
      <c r="AT447" s="46">
        <f t="shared" si="125"/>
        <v>0</v>
      </c>
      <c r="AU447" s="46">
        <f t="shared" si="122"/>
        <v>2803</v>
      </c>
      <c r="AV447" s="46">
        <f t="shared" si="123"/>
        <v>1698.7</v>
      </c>
      <c r="AW447" s="46">
        <f t="shared" si="126"/>
        <v>1</v>
      </c>
      <c r="AX447" s="47">
        <f t="shared" si="124"/>
        <v>0</v>
      </c>
      <c r="AY447" s="47">
        <f t="shared" si="127"/>
        <v>0</v>
      </c>
    </row>
    <row r="448" spans="35:51" x14ac:dyDescent="0.35">
      <c r="AI448" s="11">
        <v>2023</v>
      </c>
      <c r="AJ448" s="11">
        <v>2</v>
      </c>
      <c r="AK448" s="11">
        <v>5693</v>
      </c>
      <c r="AL448" s="63">
        <v>0</v>
      </c>
      <c r="AM448" s="46" t="str">
        <f t="shared" si="115"/>
        <v>Gaver/blomster</v>
      </c>
      <c r="AN448" s="46" t="str">
        <f t="shared" si="116"/>
        <v>Andre personalkostnader</v>
      </c>
      <c r="AO448" s="46" t="str">
        <f t="shared" si="117"/>
        <v>Personalkost</v>
      </c>
      <c r="AP448" s="46" t="str">
        <f t="shared" si="118"/>
        <v>Kostnad</v>
      </c>
      <c r="AQ448" s="46">
        <f t="shared" si="119"/>
        <v>10</v>
      </c>
      <c r="AR448" s="46">
        <f t="shared" si="120"/>
        <v>0</v>
      </c>
      <c r="AS448" s="48">
        <f t="shared" si="121"/>
        <v>0.53337075327950945</v>
      </c>
      <c r="AT448" s="46">
        <f t="shared" si="125"/>
        <v>0</v>
      </c>
      <c r="AU448" s="46">
        <f t="shared" si="122"/>
        <v>2750</v>
      </c>
      <c r="AV448" s="46">
        <f t="shared" si="123"/>
        <v>1620.817</v>
      </c>
      <c r="AW448" s="46">
        <f t="shared" si="126"/>
        <v>1</v>
      </c>
      <c r="AX448" s="47">
        <f t="shared" si="124"/>
        <v>0</v>
      </c>
      <c r="AY448" s="47">
        <f t="shared" si="127"/>
        <v>0</v>
      </c>
    </row>
    <row r="449" spans="35:51" x14ac:dyDescent="0.35">
      <c r="AI449" s="11">
        <v>2023</v>
      </c>
      <c r="AJ449" s="11">
        <v>3</v>
      </c>
      <c r="AK449" s="11">
        <v>5693</v>
      </c>
      <c r="AL449" s="63">
        <v>0</v>
      </c>
      <c r="AM449" s="46" t="str">
        <f t="shared" si="115"/>
        <v>Gaver/blomster</v>
      </c>
      <c r="AN449" s="46" t="str">
        <f t="shared" si="116"/>
        <v>Andre personalkostnader</v>
      </c>
      <c r="AO449" s="46" t="str">
        <f t="shared" si="117"/>
        <v>Personalkost</v>
      </c>
      <c r="AP449" s="46" t="str">
        <f t="shared" si="118"/>
        <v>Kostnad</v>
      </c>
      <c r="AQ449" s="46">
        <f t="shared" si="119"/>
        <v>10</v>
      </c>
      <c r="AR449" s="46">
        <f t="shared" si="120"/>
        <v>0</v>
      </c>
      <c r="AS449" s="48">
        <f t="shared" si="121"/>
        <v>0.53337075327950945</v>
      </c>
      <c r="AT449" s="46">
        <f t="shared" si="125"/>
        <v>0</v>
      </c>
      <c r="AU449" s="46">
        <f t="shared" si="122"/>
        <v>3043</v>
      </c>
      <c r="AV449" s="46">
        <f t="shared" si="123"/>
        <v>1839.2840000000001</v>
      </c>
      <c r="AW449" s="46">
        <f t="shared" si="126"/>
        <v>1</v>
      </c>
      <c r="AX449" s="47">
        <f t="shared" si="124"/>
        <v>0</v>
      </c>
      <c r="AY449" s="47">
        <f t="shared" si="127"/>
        <v>0</v>
      </c>
    </row>
    <row r="450" spans="35:51" x14ac:dyDescent="0.35">
      <c r="AI450" s="11">
        <v>2023</v>
      </c>
      <c r="AJ450" s="11">
        <v>4</v>
      </c>
      <c r="AK450" s="11">
        <v>5693</v>
      </c>
      <c r="AL450" s="63">
        <v>1129</v>
      </c>
      <c r="AM450" s="46" t="str">
        <f t="shared" si="115"/>
        <v>Gaver/blomster</v>
      </c>
      <c r="AN450" s="46" t="str">
        <f t="shared" si="116"/>
        <v>Andre personalkostnader</v>
      </c>
      <c r="AO450" s="46" t="str">
        <f t="shared" si="117"/>
        <v>Personalkost</v>
      </c>
      <c r="AP450" s="46" t="str">
        <f t="shared" si="118"/>
        <v>Kostnad</v>
      </c>
      <c r="AQ450" s="46">
        <f t="shared" si="119"/>
        <v>10</v>
      </c>
      <c r="AR450" s="46">
        <f t="shared" si="120"/>
        <v>1129</v>
      </c>
      <c r="AS450" s="48">
        <f t="shared" si="121"/>
        <v>0.53337075327950945</v>
      </c>
      <c r="AT450" s="46">
        <f t="shared" si="125"/>
        <v>602.17558045256612</v>
      </c>
      <c r="AU450" s="46">
        <f t="shared" si="122"/>
        <v>2916</v>
      </c>
      <c r="AV450" s="46">
        <f t="shared" si="123"/>
        <v>1763.2</v>
      </c>
      <c r="AW450" s="46">
        <f t="shared" si="126"/>
        <v>1</v>
      </c>
      <c r="AX450" s="47">
        <f t="shared" si="124"/>
        <v>-1129</v>
      </c>
      <c r="AY450" s="47">
        <f t="shared" si="127"/>
        <v>-602.17558045256612</v>
      </c>
    </row>
    <row r="451" spans="35:51" x14ac:dyDescent="0.35">
      <c r="AI451" s="11">
        <v>2023</v>
      </c>
      <c r="AJ451" s="11">
        <v>5</v>
      </c>
      <c r="AK451" s="11">
        <v>5693</v>
      </c>
      <c r="AL451" s="63">
        <v>0</v>
      </c>
      <c r="AM451" s="46" t="str">
        <f t="shared" ref="AM451:AM514" si="128">IFERROR(VLOOKUP($AK451,pnl_konto_table,2,FALSE),"")</f>
        <v>Gaver/blomster</v>
      </c>
      <c r="AN451" s="46" t="str">
        <f t="shared" ref="AN451:AN514" si="129">IFERROR(VLOOKUP($AK451,pnl_konto_table,6,FALSE),"")</f>
        <v>Andre personalkostnader</v>
      </c>
      <c r="AO451" s="46" t="str">
        <f t="shared" ref="AO451:AO514" si="130">IFERROR(VLOOKUP($AK451,pnl_konto_table,7,FALSE),"")</f>
        <v>Personalkost</v>
      </c>
      <c r="AP451" s="46" t="str">
        <f t="shared" ref="AP451:AP514" si="131">IFERROR(VLOOKUP(AO451,pnl_kategori_table,2,FALSE),0)</f>
        <v>Kostnad</v>
      </c>
      <c r="AQ451" s="46">
        <f t="shared" ref="AQ451:AQ514" si="132">IFERROR(MATCH(AN451,pnl_subkategori,0),"")</f>
        <v>10</v>
      </c>
      <c r="AR451" s="46">
        <f t="shared" ref="AR451:AR514" si="133">IF(AP451=$A$3,-$AL451,$AL451)</f>
        <v>0</v>
      </c>
      <c r="AS451" s="48">
        <f t="shared" ref="AS451:AS514" si="134">IFERROR(VLOOKUP($AK451,lookup_konto_index,2,FALSE),IFERROR(VLOOKUP(AN451,lookup_subkategori_index,2,FALSE),IFERROR(VLOOKUP(AO451,lookup_kategori_index,2,FALSE),1)))</f>
        <v>0.53337075327950945</v>
      </c>
      <c r="AT451" s="46">
        <f t="shared" si="125"/>
        <v>0</v>
      </c>
      <c r="AU451" s="46">
        <f t="shared" ref="AU451:AU514" si="135">SUMIFS($BC$3:$BC$50,$BA$3:$BA$50,$AI451,$BB$3:$BB$50,$AJ451)</f>
        <v>3578</v>
      </c>
      <c r="AV451" s="46">
        <f t="shared" ref="AV451:AV514" si="136">SUMIFS($BD$3:$BD$50,$BA$3:$BA$50,$AI451,$BB$3:$BB$50,$AJ451)</f>
        <v>1816.85</v>
      </c>
      <c r="AW451" s="46">
        <f t="shared" si="126"/>
        <v>1</v>
      </c>
      <c r="AX451" s="47">
        <f t="shared" ref="AX451:AX514" si="137">IFERROR(VLOOKUP($AP451,table_type_kostnad,2,FALSE)*AR451,"")</f>
        <v>0</v>
      </c>
      <c r="AY451" s="47">
        <f t="shared" si="127"/>
        <v>0</v>
      </c>
    </row>
    <row r="452" spans="35:51" x14ac:dyDescent="0.35">
      <c r="AI452" s="11">
        <v>2023</v>
      </c>
      <c r="AJ452" s="11">
        <v>6</v>
      </c>
      <c r="AK452" s="11">
        <v>5693</v>
      </c>
      <c r="AL452" s="63">
        <v>0</v>
      </c>
      <c r="AM452" s="46" t="str">
        <f t="shared" si="128"/>
        <v>Gaver/blomster</v>
      </c>
      <c r="AN452" s="46" t="str">
        <f t="shared" si="129"/>
        <v>Andre personalkostnader</v>
      </c>
      <c r="AO452" s="46" t="str">
        <f t="shared" si="130"/>
        <v>Personalkost</v>
      </c>
      <c r="AP452" s="46" t="str">
        <f t="shared" si="131"/>
        <v>Kostnad</v>
      </c>
      <c r="AQ452" s="46">
        <f t="shared" si="132"/>
        <v>10</v>
      </c>
      <c r="AR452" s="46">
        <f t="shared" si="133"/>
        <v>0</v>
      </c>
      <c r="AS452" s="48">
        <f t="shared" si="134"/>
        <v>0.53337075327950945</v>
      </c>
      <c r="AT452" s="46">
        <f t="shared" ref="AT452:AT515" si="138">AS452*AR452</f>
        <v>0</v>
      </c>
      <c r="AU452" s="46">
        <f t="shared" si="135"/>
        <v>3708</v>
      </c>
      <c r="AV452" s="46">
        <f t="shared" si="136"/>
        <v>1858.8330000000001</v>
      </c>
      <c r="AW452" s="46">
        <f t="shared" ref="AW452:AW515" si="139">IF(AU452=0,0,1)</f>
        <v>1</v>
      </c>
      <c r="AX452" s="47">
        <f t="shared" si="137"/>
        <v>0</v>
      </c>
      <c r="AY452" s="47">
        <f t="shared" ref="AY452:AY515" si="140">IFERROR(AX452*AS452,"")</f>
        <v>0</v>
      </c>
    </row>
    <row r="453" spans="35:51" x14ac:dyDescent="0.35">
      <c r="AI453" s="11">
        <v>2023</v>
      </c>
      <c r="AJ453" s="11">
        <v>7</v>
      </c>
      <c r="AK453" s="11">
        <v>5693</v>
      </c>
      <c r="AL453" s="63">
        <v>0</v>
      </c>
      <c r="AM453" s="46" t="str">
        <f t="shared" si="128"/>
        <v>Gaver/blomster</v>
      </c>
      <c r="AN453" s="46" t="str">
        <f t="shared" si="129"/>
        <v>Andre personalkostnader</v>
      </c>
      <c r="AO453" s="46" t="str">
        <f t="shared" si="130"/>
        <v>Personalkost</v>
      </c>
      <c r="AP453" s="46" t="str">
        <f t="shared" si="131"/>
        <v>Kostnad</v>
      </c>
      <c r="AQ453" s="46">
        <f t="shared" si="132"/>
        <v>10</v>
      </c>
      <c r="AR453" s="46">
        <f t="shared" si="133"/>
        <v>0</v>
      </c>
      <c r="AS453" s="48">
        <f t="shared" si="134"/>
        <v>0.53337075327950945</v>
      </c>
      <c r="AT453" s="46">
        <f t="shared" si="138"/>
        <v>0</v>
      </c>
      <c r="AU453" s="46">
        <f t="shared" si="135"/>
        <v>3431</v>
      </c>
      <c r="AV453" s="46">
        <f t="shared" si="136"/>
        <v>1813.0340000000001</v>
      </c>
      <c r="AW453" s="46">
        <f t="shared" si="139"/>
        <v>1</v>
      </c>
      <c r="AX453" s="47">
        <f t="shared" si="137"/>
        <v>0</v>
      </c>
      <c r="AY453" s="47">
        <f t="shared" si="140"/>
        <v>0</v>
      </c>
    </row>
    <row r="454" spans="35:51" x14ac:dyDescent="0.35">
      <c r="AI454" s="11">
        <v>2023</v>
      </c>
      <c r="AJ454" s="11">
        <v>8</v>
      </c>
      <c r="AK454" s="11">
        <v>5693</v>
      </c>
      <c r="AL454" s="63">
        <v>552</v>
      </c>
      <c r="AM454" s="46" t="str">
        <f t="shared" si="128"/>
        <v>Gaver/blomster</v>
      </c>
      <c r="AN454" s="46" t="str">
        <f t="shared" si="129"/>
        <v>Andre personalkostnader</v>
      </c>
      <c r="AO454" s="46" t="str">
        <f t="shared" si="130"/>
        <v>Personalkost</v>
      </c>
      <c r="AP454" s="46" t="str">
        <f t="shared" si="131"/>
        <v>Kostnad</v>
      </c>
      <c r="AQ454" s="46">
        <f t="shared" si="132"/>
        <v>10</v>
      </c>
      <c r="AR454" s="46">
        <f t="shared" si="133"/>
        <v>552</v>
      </c>
      <c r="AS454" s="48">
        <f t="shared" si="134"/>
        <v>0.53337075327950945</v>
      </c>
      <c r="AT454" s="46">
        <f t="shared" si="138"/>
        <v>294.42065581028919</v>
      </c>
      <c r="AU454" s="46">
        <f t="shared" si="135"/>
        <v>4323</v>
      </c>
      <c r="AV454" s="46">
        <f t="shared" si="136"/>
        <v>1943.6659999999999</v>
      </c>
      <c r="AW454" s="46">
        <f t="shared" si="139"/>
        <v>1</v>
      </c>
      <c r="AX454" s="47">
        <f t="shared" si="137"/>
        <v>-552</v>
      </c>
      <c r="AY454" s="47">
        <f t="shared" si="140"/>
        <v>-294.42065581028919</v>
      </c>
    </row>
    <row r="455" spans="35:51" x14ac:dyDescent="0.35">
      <c r="AI455" s="11">
        <v>2023</v>
      </c>
      <c r="AJ455" s="11">
        <v>9</v>
      </c>
      <c r="AK455" s="11">
        <v>5693</v>
      </c>
      <c r="AL455" s="63">
        <v>0</v>
      </c>
      <c r="AM455" s="46" t="str">
        <f t="shared" si="128"/>
        <v>Gaver/blomster</v>
      </c>
      <c r="AN455" s="46" t="str">
        <f t="shared" si="129"/>
        <v>Andre personalkostnader</v>
      </c>
      <c r="AO455" s="46" t="str">
        <f t="shared" si="130"/>
        <v>Personalkost</v>
      </c>
      <c r="AP455" s="46" t="str">
        <f t="shared" si="131"/>
        <v>Kostnad</v>
      </c>
      <c r="AQ455" s="46">
        <f t="shared" si="132"/>
        <v>10</v>
      </c>
      <c r="AR455" s="46">
        <f t="shared" si="133"/>
        <v>0</v>
      </c>
      <c r="AS455" s="48">
        <f t="shared" si="134"/>
        <v>0.53337075327950945</v>
      </c>
      <c r="AT455" s="46">
        <f t="shared" si="138"/>
        <v>0</v>
      </c>
      <c r="AU455" s="46">
        <f t="shared" si="135"/>
        <v>3531</v>
      </c>
      <c r="AV455" s="46">
        <f t="shared" si="136"/>
        <v>1846.634</v>
      </c>
      <c r="AW455" s="46">
        <f t="shared" si="139"/>
        <v>1</v>
      </c>
      <c r="AX455" s="47">
        <f t="shared" si="137"/>
        <v>0</v>
      </c>
      <c r="AY455" s="47">
        <f t="shared" si="140"/>
        <v>0</v>
      </c>
    </row>
    <row r="456" spans="35:51" x14ac:dyDescent="0.35">
      <c r="AI456" s="11">
        <v>2023</v>
      </c>
      <c r="AJ456" s="11">
        <v>10</v>
      </c>
      <c r="AK456" s="11">
        <v>5693</v>
      </c>
      <c r="AL456" s="63">
        <v>250</v>
      </c>
      <c r="AM456" s="46" t="str">
        <f t="shared" si="128"/>
        <v>Gaver/blomster</v>
      </c>
      <c r="AN456" s="46" t="str">
        <f t="shared" si="129"/>
        <v>Andre personalkostnader</v>
      </c>
      <c r="AO456" s="46" t="str">
        <f t="shared" si="130"/>
        <v>Personalkost</v>
      </c>
      <c r="AP456" s="46" t="str">
        <f t="shared" si="131"/>
        <v>Kostnad</v>
      </c>
      <c r="AQ456" s="46">
        <f t="shared" si="132"/>
        <v>10</v>
      </c>
      <c r="AR456" s="46">
        <f t="shared" si="133"/>
        <v>250</v>
      </c>
      <c r="AS456" s="48">
        <f t="shared" si="134"/>
        <v>0.53337075327950945</v>
      </c>
      <c r="AT456" s="46">
        <f t="shared" si="138"/>
        <v>133.34268831987737</v>
      </c>
      <c r="AU456" s="46">
        <f t="shared" si="135"/>
        <v>3338</v>
      </c>
      <c r="AV456" s="46">
        <f t="shared" si="136"/>
        <v>1851.3</v>
      </c>
      <c r="AW456" s="46">
        <f t="shared" si="139"/>
        <v>1</v>
      </c>
      <c r="AX456" s="47">
        <f t="shared" si="137"/>
        <v>-250</v>
      </c>
      <c r="AY456" s="47">
        <f t="shared" si="140"/>
        <v>-133.34268831987737</v>
      </c>
    </row>
    <row r="457" spans="35:51" x14ac:dyDescent="0.35">
      <c r="AI457" s="11">
        <v>2023</v>
      </c>
      <c r="AJ457" s="11">
        <v>11</v>
      </c>
      <c r="AK457" s="11">
        <v>5693</v>
      </c>
      <c r="AL457" s="63">
        <v>0</v>
      </c>
      <c r="AM457" s="46" t="str">
        <f t="shared" si="128"/>
        <v>Gaver/blomster</v>
      </c>
      <c r="AN457" s="46" t="str">
        <f t="shared" si="129"/>
        <v>Andre personalkostnader</v>
      </c>
      <c r="AO457" s="46" t="str">
        <f t="shared" si="130"/>
        <v>Personalkost</v>
      </c>
      <c r="AP457" s="46" t="str">
        <f t="shared" si="131"/>
        <v>Kostnad</v>
      </c>
      <c r="AQ457" s="46">
        <f t="shared" si="132"/>
        <v>10</v>
      </c>
      <c r="AR457" s="46">
        <f t="shared" si="133"/>
        <v>0</v>
      </c>
      <c r="AS457" s="48">
        <f t="shared" si="134"/>
        <v>0.53337075327950945</v>
      </c>
      <c r="AT457" s="46">
        <f t="shared" si="138"/>
        <v>0</v>
      </c>
      <c r="AU457" s="46">
        <f t="shared" si="135"/>
        <v>3267</v>
      </c>
      <c r="AV457" s="46">
        <f t="shared" si="136"/>
        <v>1752.55</v>
      </c>
      <c r="AW457" s="46">
        <f t="shared" si="139"/>
        <v>1</v>
      </c>
      <c r="AX457" s="47">
        <f t="shared" si="137"/>
        <v>0</v>
      </c>
      <c r="AY457" s="47">
        <f t="shared" si="140"/>
        <v>0</v>
      </c>
    </row>
    <row r="458" spans="35:51" x14ac:dyDescent="0.35">
      <c r="AI458" s="11">
        <v>2023</v>
      </c>
      <c r="AJ458" s="11">
        <v>12</v>
      </c>
      <c r="AK458" s="11">
        <v>5693</v>
      </c>
      <c r="AL458" s="63">
        <v>931.6</v>
      </c>
      <c r="AM458" s="46" t="str">
        <f t="shared" si="128"/>
        <v>Gaver/blomster</v>
      </c>
      <c r="AN458" s="46" t="str">
        <f t="shared" si="129"/>
        <v>Andre personalkostnader</v>
      </c>
      <c r="AO458" s="46" t="str">
        <f t="shared" si="130"/>
        <v>Personalkost</v>
      </c>
      <c r="AP458" s="46" t="str">
        <f t="shared" si="131"/>
        <v>Kostnad</v>
      </c>
      <c r="AQ458" s="46">
        <f t="shared" si="132"/>
        <v>10</v>
      </c>
      <c r="AR458" s="46">
        <f t="shared" si="133"/>
        <v>931.6</v>
      </c>
      <c r="AS458" s="48">
        <f t="shared" si="134"/>
        <v>0.53337075327950945</v>
      </c>
      <c r="AT458" s="46">
        <f t="shared" si="138"/>
        <v>496.88819375519103</v>
      </c>
      <c r="AU458" s="46">
        <f t="shared" si="135"/>
        <v>2003</v>
      </c>
      <c r="AV458" s="46">
        <f t="shared" si="136"/>
        <v>1365.15</v>
      </c>
      <c r="AW458" s="46">
        <f t="shared" si="139"/>
        <v>1</v>
      </c>
      <c r="AX458" s="47">
        <f t="shared" si="137"/>
        <v>-931.6</v>
      </c>
      <c r="AY458" s="47">
        <f t="shared" si="140"/>
        <v>-496.88819375519103</v>
      </c>
    </row>
    <row r="459" spans="35:51" x14ac:dyDescent="0.35">
      <c r="AI459" s="11">
        <v>2023</v>
      </c>
      <c r="AJ459" s="11">
        <v>1</v>
      </c>
      <c r="AK459" s="11">
        <v>5900</v>
      </c>
      <c r="AL459" s="63">
        <v>9597</v>
      </c>
      <c r="AM459" s="46" t="str">
        <f t="shared" si="128"/>
        <v>Leiet arbeidskraft</v>
      </c>
      <c r="AN459" s="46" t="str">
        <f t="shared" si="129"/>
        <v>Andre personalkostnader</v>
      </c>
      <c r="AO459" s="46" t="str">
        <f t="shared" si="130"/>
        <v>Personalkost</v>
      </c>
      <c r="AP459" s="46" t="str">
        <f t="shared" si="131"/>
        <v>Kostnad</v>
      </c>
      <c r="AQ459" s="46">
        <f t="shared" si="132"/>
        <v>10</v>
      </c>
      <c r="AR459" s="46">
        <f t="shared" si="133"/>
        <v>9597</v>
      </c>
      <c r="AS459" s="48">
        <f t="shared" si="134"/>
        <v>0.53337075327950945</v>
      </c>
      <c r="AT459" s="46">
        <f t="shared" si="138"/>
        <v>5118.7591192234522</v>
      </c>
      <c r="AU459" s="46">
        <f t="shared" si="135"/>
        <v>2803</v>
      </c>
      <c r="AV459" s="46">
        <f t="shared" si="136"/>
        <v>1698.7</v>
      </c>
      <c r="AW459" s="46">
        <f t="shared" si="139"/>
        <v>1</v>
      </c>
      <c r="AX459" s="47">
        <f t="shared" si="137"/>
        <v>-9597</v>
      </c>
      <c r="AY459" s="47">
        <f t="shared" si="140"/>
        <v>-5118.7591192234522</v>
      </c>
    </row>
    <row r="460" spans="35:51" x14ac:dyDescent="0.35">
      <c r="AI460" s="11">
        <v>2023</v>
      </c>
      <c r="AJ460" s="11">
        <v>2</v>
      </c>
      <c r="AK460" s="11">
        <v>5900</v>
      </c>
      <c r="AL460" s="63">
        <v>0</v>
      </c>
      <c r="AM460" s="46" t="str">
        <f t="shared" si="128"/>
        <v>Leiet arbeidskraft</v>
      </c>
      <c r="AN460" s="46" t="str">
        <f t="shared" si="129"/>
        <v>Andre personalkostnader</v>
      </c>
      <c r="AO460" s="46" t="str">
        <f t="shared" si="130"/>
        <v>Personalkost</v>
      </c>
      <c r="AP460" s="46" t="str">
        <f t="shared" si="131"/>
        <v>Kostnad</v>
      </c>
      <c r="AQ460" s="46">
        <f t="shared" si="132"/>
        <v>10</v>
      </c>
      <c r="AR460" s="46">
        <f t="shared" si="133"/>
        <v>0</v>
      </c>
      <c r="AS460" s="48">
        <f t="shared" si="134"/>
        <v>0.53337075327950945</v>
      </c>
      <c r="AT460" s="46">
        <f t="shared" si="138"/>
        <v>0</v>
      </c>
      <c r="AU460" s="46">
        <f t="shared" si="135"/>
        <v>2750</v>
      </c>
      <c r="AV460" s="46">
        <f t="shared" si="136"/>
        <v>1620.817</v>
      </c>
      <c r="AW460" s="46">
        <f t="shared" si="139"/>
        <v>1</v>
      </c>
      <c r="AX460" s="47">
        <f t="shared" si="137"/>
        <v>0</v>
      </c>
      <c r="AY460" s="47">
        <f t="shared" si="140"/>
        <v>0</v>
      </c>
    </row>
    <row r="461" spans="35:51" x14ac:dyDescent="0.35">
      <c r="AI461" s="11">
        <v>2023</v>
      </c>
      <c r="AJ461" s="11">
        <v>3</v>
      </c>
      <c r="AK461" s="11">
        <v>5900</v>
      </c>
      <c r="AL461" s="63">
        <v>0</v>
      </c>
      <c r="AM461" s="46" t="str">
        <f t="shared" si="128"/>
        <v>Leiet arbeidskraft</v>
      </c>
      <c r="AN461" s="46" t="str">
        <f t="shared" si="129"/>
        <v>Andre personalkostnader</v>
      </c>
      <c r="AO461" s="46" t="str">
        <f t="shared" si="130"/>
        <v>Personalkost</v>
      </c>
      <c r="AP461" s="46" t="str">
        <f t="shared" si="131"/>
        <v>Kostnad</v>
      </c>
      <c r="AQ461" s="46">
        <f t="shared" si="132"/>
        <v>10</v>
      </c>
      <c r="AR461" s="46">
        <f t="shared" si="133"/>
        <v>0</v>
      </c>
      <c r="AS461" s="48">
        <f t="shared" si="134"/>
        <v>0.53337075327950945</v>
      </c>
      <c r="AT461" s="46">
        <f t="shared" si="138"/>
        <v>0</v>
      </c>
      <c r="AU461" s="46">
        <f t="shared" si="135"/>
        <v>3043</v>
      </c>
      <c r="AV461" s="46">
        <f t="shared" si="136"/>
        <v>1839.2840000000001</v>
      </c>
      <c r="AW461" s="46">
        <f t="shared" si="139"/>
        <v>1</v>
      </c>
      <c r="AX461" s="47">
        <f t="shared" si="137"/>
        <v>0</v>
      </c>
      <c r="AY461" s="47">
        <f t="shared" si="140"/>
        <v>0</v>
      </c>
    </row>
    <row r="462" spans="35:51" x14ac:dyDescent="0.35">
      <c r="AI462" s="11">
        <v>2023</v>
      </c>
      <c r="AJ462" s="11">
        <v>4</v>
      </c>
      <c r="AK462" s="11">
        <v>5900</v>
      </c>
      <c r="AL462" s="63">
        <v>0</v>
      </c>
      <c r="AM462" s="46" t="str">
        <f t="shared" si="128"/>
        <v>Leiet arbeidskraft</v>
      </c>
      <c r="AN462" s="46" t="str">
        <f t="shared" si="129"/>
        <v>Andre personalkostnader</v>
      </c>
      <c r="AO462" s="46" t="str">
        <f t="shared" si="130"/>
        <v>Personalkost</v>
      </c>
      <c r="AP462" s="46" t="str">
        <f t="shared" si="131"/>
        <v>Kostnad</v>
      </c>
      <c r="AQ462" s="46">
        <f t="shared" si="132"/>
        <v>10</v>
      </c>
      <c r="AR462" s="46">
        <f t="shared" si="133"/>
        <v>0</v>
      </c>
      <c r="AS462" s="48">
        <f t="shared" si="134"/>
        <v>0.53337075327950945</v>
      </c>
      <c r="AT462" s="46">
        <f t="shared" si="138"/>
        <v>0</v>
      </c>
      <c r="AU462" s="46">
        <f t="shared" si="135"/>
        <v>2916</v>
      </c>
      <c r="AV462" s="46">
        <f t="shared" si="136"/>
        <v>1763.2</v>
      </c>
      <c r="AW462" s="46">
        <f t="shared" si="139"/>
        <v>1</v>
      </c>
      <c r="AX462" s="47">
        <f t="shared" si="137"/>
        <v>0</v>
      </c>
      <c r="AY462" s="47">
        <f t="shared" si="140"/>
        <v>0</v>
      </c>
    </row>
    <row r="463" spans="35:51" x14ac:dyDescent="0.35">
      <c r="AI463" s="11">
        <v>2023</v>
      </c>
      <c r="AJ463" s="11">
        <v>5</v>
      </c>
      <c r="AK463" s="11">
        <v>5900</v>
      </c>
      <c r="AL463" s="63">
        <v>0</v>
      </c>
      <c r="AM463" s="46" t="str">
        <f t="shared" si="128"/>
        <v>Leiet arbeidskraft</v>
      </c>
      <c r="AN463" s="46" t="str">
        <f t="shared" si="129"/>
        <v>Andre personalkostnader</v>
      </c>
      <c r="AO463" s="46" t="str">
        <f t="shared" si="130"/>
        <v>Personalkost</v>
      </c>
      <c r="AP463" s="46" t="str">
        <f t="shared" si="131"/>
        <v>Kostnad</v>
      </c>
      <c r="AQ463" s="46">
        <f t="shared" si="132"/>
        <v>10</v>
      </c>
      <c r="AR463" s="46">
        <f t="shared" si="133"/>
        <v>0</v>
      </c>
      <c r="AS463" s="48">
        <f t="shared" si="134"/>
        <v>0.53337075327950945</v>
      </c>
      <c r="AT463" s="46">
        <f t="shared" si="138"/>
        <v>0</v>
      </c>
      <c r="AU463" s="46">
        <f t="shared" si="135"/>
        <v>3578</v>
      </c>
      <c r="AV463" s="46">
        <f t="shared" si="136"/>
        <v>1816.85</v>
      </c>
      <c r="AW463" s="46">
        <f t="shared" si="139"/>
        <v>1</v>
      </c>
      <c r="AX463" s="47">
        <f t="shared" si="137"/>
        <v>0</v>
      </c>
      <c r="AY463" s="47">
        <f t="shared" si="140"/>
        <v>0</v>
      </c>
    </row>
    <row r="464" spans="35:51" x14ac:dyDescent="0.35">
      <c r="AI464" s="11">
        <v>2023</v>
      </c>
      <c r="AJ464" s="11">
        <v>6</v>
      </c>
      <c r="AK464" s="11">
        <v>5900</v>
      </c>
      <c r="AL464" s="63">
        <v>0</v>
      </c>
      <c r="AM464" s="46" t="str">
        <f t="shared" si="128"/>
        <v>Leiet arbeidskraft</v>
      </c>
      <c r="AN464" s="46" t="str">
        <f t="shared" si="129"/>
        <v>Andre personalkostnader</v>
      </c>
      <c r="AO464" s="46" t="str">
        <f t="shared" si="130"/>
        <v>Personalkost</v>
      </c>
      <c r="AP464" s="46" t="str">
        <f t="shared" si="131"/>
        <v>Kostnad</v>
      </c>
      <c r="AQ464" s="46">
        <f t="shared" si="132"/>
        <v>10</v>
      </c>
      <c r="AR464" s="46">
        <f t="shared" si="133"/>
        <v>0</v>
      </c>
      <c r="AS464" s="48">
        <f t="shared" si="134"/>
        <v>0.53337075327950945</v>
      </c>
      <c r="AT464" s="46">
        <f t="shared" si="138"/>
        <v>0</v>
      </c>
      <c r="AU464" s="46">
        <f t="shared" si="135"/>
        <v>3708</v>
      </c>
      <c r="AV464" s="46">
        <f t="shared" si="136"/>
        <v>1858.8330000000001</v>
      </c>
      <c r="AW464" s="46">
        <f t="shared" si="139"/>
        <v>1</v>
      </c>
      <c r="AX464" s="47">
        <f t="shared" si="137"/>
        <v>0</v>
      </c>
      <c r="AY464" s="47">
        <f t="shared" si="140"/>
        <v>0</v>
      </c>
    </row>
    <row r="465" spans="35:51" x14ac:dyDescent="0.35">
      <c r="AI465" s="11">
        <v>2023</v>
      </c>
      <c r="AJ465" s="11">
        <v>7</v>
      </c>
      <c r="AK465" s="11">
        <v>5900</v>
      </c>
      <c r="AL465" s="63">
        <v>0</v>
      </c>
      <c r="AM465" s="46" t="str">
        <f t="shared" si="128"/>
        <v>Leiet arbeidskraft</v>
      </c>
      <c r="AN465" s="46" t="str">
        <f t="shared" si="129"/>
        <v>Andre personalkostnader</v>
      </c>
      <c r="AO465" s="46" t="str">
        <f t="shared" si="130"/>
        <v>Personalkost</v>
      </c>
      <c r="AP465" s="46" t="str">
        <f t="shared" si="131"/>
        <v>Kostnad</v>
      </c>
      <c r="AQ465" s="46">
        <f t="shared" si="132"/>
        <v>10</v>
      </c>
      <c r="AR465" s="46">
        <f t="shared" si="133"/>
        <v>0</v>
      </c>
      <c r="AS465" s="48">
        <f t="shared" si="134"/>
        <v>0.53337075327950945</v>
      </c>
      <c r="AT465" s="46">
        <f t="shared" si="138"/>
        <v>0</v>
      </c>
      <c r="AU465" s="46">
        <f t="shared" si="135"/>
        <v>3431</v>
      </c>
      <c r="AV465" s="46">
        <f t="shared" si="136"/>
        <v>1813.0340000000001</v>
      </c>
      <c r="AW465" s="46">
        <f t="shared" si="139"/>
        <v>1</v>
      </c>
      <c r="AX465" s="47">
        <f t="shared" si="137"/>
        <v>0</v>
      </c>
      <c r="AY465" s="47">
        <f t="shared" si="140"/>
        <v>0</v>
      </c>
    </row>
    <row r="466" spans="35:51" x14ac:dyDescent="0.35">
      <c r="AI466" s="11">
        <v>2023</v>
      </c>
      <c r="AJ466" s="11">
        <v>8</v>
      </c>
      <c r="AK466" s="11">
        <v>5900</v>
      </c>
      <c r="AL466" s="63">
        <v>0</v>
      </c>
      <c r="AM466" s="46" t="str">
        <f t="shared" si="128"/>
        <v>Leiet arbeidskraft</v>
      </c>
      <c r="AN466" s="46" t="str">
        <f t="shared" si="129"/>
        <v>Andre personalkostnader</v>
      </c>
      <c r="AO466" s="46" t="str">
        <f t="shared" si="130"/>
        <v>Personalkost</v>
      </c>
      <c r="AP466" s="46" t="str">
        <f t="shared" si="131"/>
        <v>Kostnad</v>
      </c>
      <c r="AQ466" s="46">
        <f t="shared" si="132"/>
        <v>10</v>
      </c>
      <c r="AR466" s="46">
        <f t="shared" si="133"/>
        <v>0</v>
      </c>
      <c r="AS466" s="48">
        <f t="shared" si="134"/>
        <v>0.53337075327950945</v>
      </c>
      <c r="AT466" s="46">
        <f t="shared" si="138"/>
        <v>0</v>
      </c>
      <c r="AU466" s="46">
        <f t="shared" si="135"/>
        <v>4323</v>
      </c>
      <c r="AV466" s="46">
        <f t="shared" si="136"/>
        <v>1943.6659999999999</v>
      </c>
      <c r="AW466" s="46">
        <f t="shared" si="139"/>
        <v>1</v>
      </c>
      <c r="AX466" s="47">
        <f t="shared" si="137"/>
        <v>0</v>
      </c>
      <c r="AY466" s="47">
        <f t="shared" si="140"/>
        <v>0</v>
      </c>
    </row>
    <row r="467" spans="35:51" x14ac:dyDescent="0.35">
      <c r="AI467" s="11">
        <v>2023</v>
      </c>
      <c r="AJ467" s="11">
        <v>9</v>
      </c>
      <c r="AK467" s="11">
        <v>5900</v>
      </c>
      <c r="AL467" s="63">
        <v>0</v>
      </c>
      <c r="AM467" s="46" t="str">
        <f t="shared" si="128"/>
        <v>Leiet arbeidskraft</v>
      </c>
      <c r="AN467" s="46" t="str">
        <f t="shared" si="129"/>
        <v>Andre personalkostnader</v>
      </c>
      <c r="AO467" s="46" t="str">
        <f t="shared" si="130"/>
        <v>Personalkost</v>
      </c>
      <c r="AP467" s="46" t="str">
        <f t="shared" si="131"/>
        <v>Kostnad</v>
      </c>
      <c r="AQ467" s="46">
        <f t="shared" si="132"/>
        <v>10</v>
      </c>
      <c r="AR467" s="46">
        <f t="shared" si="133"/>
        <v>0</v>
      </c>
      <c r="AS467" s="48">
        <f t="shared" si="134"/>
        <v>0.53337075327950945</v>
      </c>
      <c r="AT467" s="46">
        <f t="shared" si="138"/>
        <v>0</v>
      </c>
      <c r="AU467" s="46">
        <f t="shared" si="135"/>
        <v>3531</v>
      </c>
      <c r="AV467" s="46">
        <f t="shared" si="136"/>
        <v>1846.634</v>
      </c>
      <c r="AW467" s="46">
        <f t="shared" si="139"/>
        <v>1</v>
      </c>
      <c r="AX467" s="47">
        <f t="shared" si="137"/>
        <v>0</v>
      </c>
      <c r="AY467" s="47">
        <f t="shared" si="140"/>
        <v>0</v>
      </c>
    </row>
    <row r="468" spans="35:51" x14ac:dyDescent="0.35">
      <c r="AI468" s="11">
        <v>2023</v>
      </c>
      <c r="AJ468" s="11">
        <v>10</v>
      </c>
      <c r="AK468" s="11">
        <v>5900</v>
      </c>
      <c r="AL468" s="63">
        <v>0</v>
      </c>
      <c r="AM468" s="46" t="str">
        <f t="shared" si="128"/>
        <v>Leiet arbeidskraft</v>
      </c>
      <c r="AN468" s="46" t="str">
        <f t="shared" si="129"/>
        <v>Andre personalkostnader</v>
      </c>
      <c r="AO468" s="46" t="str">
        <f t="shared" si="130"/>
        <v>Personalkost</v>
      </c>
      <c r="AP468" s="46" t="str">
        <f t="shared" si="131"/>
        <v>Kostnad</v>
      </c>
      <c r="AQ468" s="46">
        <f t="shared" si="132"/>
        <v>10</v>
      </c>
      <c r="AR468" s="46">
        <f t="shared" si="133"/>
        <v>0</v>
      </c>
      <c r="AS468" s="48">
        <f t="shared" si="134"/>
        <v>0.53337075327950945</v>
      </c>
      <c r="AT468" s="46">
        <f t="shared" si="138"/>
        <v>0</v>
      </c>
      <c r="AU468" s="46">
        <f t="shared" si="135"/>
        <v>3338</v>
      </c>
      <c r="AV468" s="46">
        <f t="shared" si="136"/>
        <v>1851.3</v>
      </c>
      <c r="AW468" s="46">
        <f t="shared" si="139"/>
        <v>1</v>
      </c>
      <c r="AX468" s="47">
        <f t="shared" si="137"/>
        <v>0</v>
      </c>
      <c r="AY468" s="47">
        <f t="shared" si="140"/>
        <v>0</v>
      </c>
    </row>
    <row r="469" spans="35:51" x14ac:dyDescent="0.35">
      <c r="AI469" s="11">
        <v>2023</v>
      </c>
      <c r="AJ469" s="11">
        <v>11</v>
      </c>
      <c r="AK469" s="11">
        <v>5900</v>
      </c>
      <c r="AL469" s="63">
        <v>0</v>
      </c>
      <c r="AM469" s="46" t="str">
        <f t="shared" si="128"/>
        <v>Leiet arbeidskraft</v>
      </c>
      <c r="AN469" s="46" t="str">
        <f t="shared" si="129"/>
        <v>Andre personalkostnader</v>
      </c>
      <c r="AO469" s="46" t="str">
        <f t="shared" si="130"/>
        <v>Personalkost</v>
      </c>
      <c r="AP469" s="46" t="str">
        <f t="shared" si="131"/>
        <v>Kostnad</v>
      </c>
      <c r="AQ469" s="46">
        <f t="shared" si="132"/>
        <v>10</v>
      </c>
      <c r="AR469" s="46">
        <f t="shared" si="133"/>
        <v>0</v>
      </c>
      <c r="AS469" s="48">
        <f t="shared" si="134"/>
        <v>0.53337075327950945</v>
      </c>
      <c r="AT469" s="46">
        <f t="shared" si="138"/>
        <v>0</v>
      </c>
      <c r="AU469" s="46">
        <f t="shared" si="135"/>
        <v>3267</v>
      </c>
      <c r="AV469" s="46">
        <f t="shared" si="136"/>
        <v>1752.55</v>
      </c>
      <c r="AW469" s="46">
        <f t="shared" si="139"/>
        <v>1</v>
      </c>
      <c r="AX469" s="47">
        <f t="shared" si="137"/>
        <v>0</v>
      </c>
      <c r="AY469" s="47">
        <f t="shared" si="140"/>
        <v>0</v>
      </c>
    </row>
    <row r="470" spans="35:51" x14ac:dyDescent="0.35">
      <c r="AI470" s="11">
        <v>2023</v>
      </c>
      <c r="AJ470" s="11">
        <v>12</v>
      </c>
      <c r="AK470" s="11">
        <v>5900</v>
      </c>
      <c r="AL470" s="63">
        <v>0</v>
      </c>
      <c r="AM470" s="46" t="str">
        <f t="shared" si="128"/>
        <v>Leiet arbeidskraft</v>
      </c>
      <c r="AN470" s="46" t="str">
        <f t="shared" si="129"/>
        <v>Andre personalkostnader</v>
      </c>
      <c r="AO470" s="46" t="str">
        <f t="shared" si="130"/>
        <v>Personalkost</v>
      </c>
      <c r="AP470" s="46" t="str">
        <f t="shared" si="131"/>
        <v>Kostnad</v>
      </c>
      <c r="AQ470" s="46">
        <f t="shared" si="132"/>
        <v>10</v>
      </c>
      <c r="AR470" s="46">
        <f t="shared" si="133"/>
        <v>0</v>
      </c>
      <c r="AS470" s="48">
        <f t="shared" si="134"/>
        <v>0.53337075327950945</v>
      </c>
      <c r="AT470" s="46">
        <f t="shared" si="138"/>
        <v>0</v>
      </c>
      <c r="AU470" s="46">
        <f t="shared" si="135"/>
        <v>2003</v>
      </c>
      <c r="AV470" s="46">
        <f t="shared" si="136"/>
        <v>1365.15</v>
      </c>
      <c r="AW470" s="46">
        <f t="shared" si="139"/>
        <v>1</v>
      </c>
      <c r="AX470" s="47">
        <f t="shared" si="137"/>
        <v>0</v>
      </c>
      <c r="AY470" s="47">
        <f t="shared" si="140"/>
        <v>0</v>
      </c>
    </row>
    <row r="471" spans="35:51" x14ac:dyDescent="0.35">
      <c r="AI471" s="11">
        <v>2023</v>
      </c>
      <c r="AJ471" s="11">
        <v>1</v>
      </c>
      <c r="AK471" s="11">
        <v>5904</v>
      </c>
      <c r="AL471" s="63">
        <v>0</v>
      </c>
      <c r="AM471" s="46" t="str">
        <f t="shared" si="128"/>
        <v>Gave til ansatte, fradragsberetttiget</v>
      </c>
      <c r="AN471" s="46" t="str">
        <f t="shared" si="129"/>
        <v>Andre personalkostnader</v>
      </c>
      <c r="AO471" s="46" t="str">
        <f t="shared" si="130"/>
        <v>Personalkost</v>
      </c>
      <c r="AP471" s="46" t="str">
        <f t="shared" si="131"/>
        <v>Kostnad</v>
      </c>
      <c r="AQ471" s="46">
        <f t="shared" si="132"/>
        <v>10</v>
      </c>
      <c r="AR471" s="46">
        <f t="shared" si="133"/>
        <v>0</v>
      </c>
      <c r="AS471" s="48">
        <f t="shared" si="134"/>
        <v>0.53337075327950945</v>
      </c>
      <c r="AT471" s="46">
        <f t="shared" si="138"/>
        <v>0</v>
      </c>
      <c r="AU471" s="46">
        <f t="shared" si="135"/>
        <v>2803</v>
      </c>
      <c r="AV471" s="46">
        <f t="shared" si="136"/>
        <v>1698.7</v>
      </c>
      <c r="AW471" s="46">
        <f t="shared" si="139"/>
        <v>1</v>
      </c>
      <c r="AX471" s="47">
        <f t="shared" si="137"/>
        <v>0</v>
      </c>
      <c r="AY471" s="47">
        <f t="shared" si="140"/>
        <v>0</v>
      </c>
    </row>
    <row r="472" spans="35:51" x14ac:dyDescent="0.35">
      <c r="AI472" s="11">
        <v>2023</v>
      </c>
      <c r="AJ472" s="11">
        <v>2</v>
      </c>
      <c r="AK472" s="11">
        <v>5904</v>
      </c>
      <c r="AL472" s="63">
        <v>0</v>
      </c>
      <c r="AM472" s="46" t="str">
        <f t="shared" si="128"/>
        <v>Gave til ansatte, fradragsberetttiget</v>
      </c>
      <c r="AN472" s="46" t="str">
        <f t="shared" si="129"/>
        <v>Andre personalkostnader</v>
      </c>
      <c r="AO472" s="46" t="str">
        <f t="shared" si="130"/>
        <v>Personalkost</v>
      </c>
      <c r="AP472" s="46" t="str">
        <f t="shared" si="131"/>
        <v>Kostnad</v>
      </c>
      <c r="AQ472" s="46">
        <f t="shared" si="132"/>
        <v>10</v>
      </c>
      <c r="AR472" s="46">
        <f t="shared" si="133"/>
        <v>0</v>
      </c>
      <c r="AS472" s="48">
        <f t="shared" si="134"/>
        <v>0.53337075327950945</v>
      </c>
      <c r="AT472" s="46">
        <f t="shared" si="138"/>
        <v>0</v>
      </c>
      <c r="AU472" s="46">
        <f t="shared" si="135"/>
        <v>2750</v>
      </c>
      <c r="AV472" s="46">
        <f t="shared" si="136"/>
        <v>1620.817</v>
      </c>
      <c r="AW472" s="46">
        <f t="shared" si="139"/>
        <v>1</v>
      </c>
      <c r="AX472" s="47">
        <f t="shared" si="137"/>
        <v>0</v>
      </c>
      <c r="AY472" s="47">
        <f t="shared" si="140"/>
        <v>0</v>
      </c>
    </row>
    <row r="473" spans="35:51" x14ac:dyDescent="0.35">
      <c r="AI473" s="11">
        <v>2023</v>
      </c>
      <c r="AJ473" s="11">
        <v>3</v>
      </c>
      <c r="AK473" s="11">
        <v>5904</v>
      </c>
      <c r="AL473" s="63">
        <v>0</v>
      </c>
      <c r="AM473" s="46" t="str">
        <f t="shared" si="128"/>
        <v>Gave til ansatte, fradragsberetttiget</v>
      </c>
      <c r="AN473" s="46" t="str">
        <f t="shared" si="129"/>
        <v>Andre personalkostnader</v>
      </c>
      <c r="AO473" s="46" t="str">
        <f t="shared" si="130"/>
        <v>Personalkost</v>
      </c>
      <c r="AP473" s="46" t="str">
        <f t="shared" si="131"/>
        <v>Kostnad</v>
      </c>
      <c r="AQ473" s="46">
        <f t="shared" si="132"/>
        <v>10</v>
      </c>
      <c r="AR473" s="46">
        <f t="shared" si="133"/>
        <v>0</v>
      </c>
      <c r="AS473" s="48">
        <f t="shared" si="134"/>
        <v>0.53337075327950945</v>
      </c>
      <c r="AT473" s="46">
        <f t="shared" si="138"/>
        <v>0</v>
      </c>
      <c r="AU473" s="46">
        <f t="shared" si="135"/>
        <v>3043</v>
      </c>
      <c r="AV473" s="46">
        <f t="shared" si="136"/>
        <v>1839.2840000000001</v>
      </c>
      <c r="AW473" s="46">
        <f t="shared" si="139"/>
        <v>1</v>
      </c>
      <c r="AX473" s="47">
        <f t="shared" si="137"/>
        <v>0</v>
      </c>
      <c r="AY473" s="47">
        <f t="shared" si="140"/>
        <v>0</v>
      </c>
    </row>
    <row r="474" spans="35:51" x14ac:dyDescent="0.35">
      <c r="AI474" s="11">
        <v>2023</v>
      </c>
      <c r="AJ474" s="11">
        <v>4</v>
      </c>
      <c r="AK474" s="11">
        <v>5904</v>
      </c>
      <c r="AL474" s="63">
        <v>0</v>
      </c>
      <c r="AM474" s="46" t="str">
        <f t="shared" si="128"/>
        <v>Gave til ansatte, fradragsberetttiget</v>
      </c>
      <c r="AN474" s="46" t="str">
        <f t="shared" si="129"/>
        <v>Andre personalkostnader</v>
      </c>
      <c r="AO474" s="46" t="str">
        <f t="shared" si="130"/>
        <v>Personalkost</v>
      </c>
      <c r="AP474" s="46" t="str">
        <f t="shared" si="131"/>
        <v>Kostnad</v>
      </c>
      <c r="AQ474" s="46">
        <f t="shared" si="132"/>
        <v>10</v>
      </c>
      <c r="AR474" s="46">
        <f t="shared" si="133"/>
        <v>0</v>
      </c>
      <c r="AS474" s="48">
        <f t="shared" si="134"/>
        <v>0.53337075327950945</v>
      </c>
      <c r="AT474" s="46">
        <f t="shared" si="138"/>
        <v>0</v>
      </c>
      <c r="AU474" s="46">
        <f t="shared" si="135"/>
        <v>2916</v>
      </c>
      <c r="AV474" s="46">
        <f t="shared" si="136"/>
        <v>1763.2</v>
      </c>
      <c r="AW474" s="46">
        <f t="shared" si="139"/>
        <v>1</v>
      </c>
      <c r="AX474" s="47">
        <f t="shared" si="137"/>
        <v>0</v>
      </c>
      <c r="AY474" s="47">
        <f t="shared" si="140"/>
        <v>0</v>
      </c>
    </row>
    <row r="475" spans="35:51" x14ac:dyDescent="0.35">
      <c r="AI475" s="11">
        <v>2023</v>
      </c>
      <c r="AJ475" s="11">
        <v>5</v>
      </c>
      <c r="AK475" s="11">
        <v>5904</v>
      </c>
      <c r="AL475" s="63">
        <v>0</v>
      </c>
      <c r="AM475" s="46" t="str">
        <f t="shared" si="128"/>
        <v>Gave til ansatte, fradragsberetttiget</v>
      </c>
      <c r="AN475" s="46" t="str">
        <f t="shared" si="129"/>
        <v>Andre personalkostnader</v>
      </c>
      <c r="AO475" s="46" t="str">
        <f t="shared" si="130"/>
        <v>Personalkost</v>
      </c>
      <c r="AP475" s="46" t="str">
        <f t="shared" si="131"/>
        <v>Kostnad</v>
      </c>
      <c r="AQ475" s="46">
        <f t="shared" si="132"/>
        <v>10</v>
      </c>
      <c r="AR475" s="46">
        <f t="shared" si="133"/>
        <v>0</v>
      </c>
      <c r="AS475" s="48">
        <f t="shared" si="134"/>
        <v>0.53337075327950945</v>
      </c>
      <c r="AT475" s="46">
        <f t="shared" si="138"/>
        <v>0</v>
      </c>
      <c r="AU475" s="46">
        <f t="shared" si="135"/>
        <v>3578</v>
      </c>
      <c r="AV475" s="46">
        <f t="shared" si="136"/>
        <v>1816.85</v>
      </c>
      <c r="AW475" s="46">
        <f t="shared" si="139"/>
        <v>1</v>
      </c>
      <c r="AX475" s="47">
        <f t="shared" si="137"/>
        <v>0</v>
      </c>
      <c r="AY475" s="47">
        <f t="shared" si="140"/>
        <v>0</v>
      </c>
    </row>
    <row r="476" spans="35:51" x14ac:dyDescent="0.35">
      <c r="AI476" s="11">
        <v>2023</v>
      </c>
      <c r="AJ476" s="11">
        <v>6</v>
      </c>
      <c r="AK476" s="11">
        <v>5904</v>
      </c>
      <c r="AL476" s="63">
        <v>0</v>
      </c>
      <c r="AM476" s="46" t="str">
        <f t="shared" si="128"/>
        <v>Gave til ansatte, fradragsberetttiget</v>
      </c>
      <c r="AN476" s="46" t="str">
        <f t="shared" si="129"/>
        <v>Andre personalkostnader</v>
      </c>
      <c r="AO476" s="46" t="str">
        <f t="shared" si="130"/>
        <v>Personalkost</v>
      </c>
      <c r="AP476" s="46" t="str">
        <f t="shared" si="131"/>
        <v>Kostnad</v>
      </c>
      <c r="AQ476" s="46">
        <f t="shared" si="132"/>
        <v>10</v>
      </c>
      <c r="AR476" s="46">
        <f t="shared" si="133"/>
        <v>0</v>
      </c>
      <c r="AS476" s="48">
        <f t="shared" si="134"/>
        <v>0.53337075327950945</v>
      </c>
      <c r="AT476" s="46">
        <f t="shared" si="138"/>
        <v>0</v>
      </c>
      <c r="AU476" s="46">
        <f t="shared" si="135"/>
        <v>3708</v>
      </c>
      <c r="AV476" s="46">
        <f t="shared" si="136"/>
        <v>1858.8330000000001</v>
      </c>
      <c r="AW476" s="46">
        <f t="shared" si="139"/>
        <v>1</v>
      </c>
      <c r="AX476" s="47">
        <f t="shared" si="137"/>
        <v>0</v>
      </c>
      <c r="AY476" s="47">
        <f t="shared" si="140"/>
        <v>0</v>
      </c>
    </row>
    <row r="477" spans="35:51" x14ac:dyDescent="0.35">
      <c r="AI477" s="11">
        <v>2023</v>
      </c>
      <c r="AJ477" s="11">
        <v>7</v>
      </c>
      <c r="AK477" s="11">
        <v>5904</v>
      </c>
      <c r="AL477" s="63">
        <v>0</v>
      </c>
      <c r="AM477" s="46" t="str">
        <f t="shared" si="128"/>
        <v>Gave til ansatte, fradragsberetttiget</v>
      </c>
      <c r="AN477" s="46" t="str">
        <f t="shared" si="129"/>
        <v>Andre personalkostnader</v>
      </c>
      <c r="AO477" s="46" t="str">
        <f t="shared" si="130"/>
        <v>Personalkost</v>
      </c>
      <c r="AP477" s="46" t="str">
        <f t="shared" si="131"/>
        <v>Kostnad</v>
      </c>
      <c r="AQ477" s="46">
        <f t="shared" si="132"/>
        <v>10</v>
      </c>
      <c r="AR477" s="46">
        <f t="shared" si="133"/>
        <v>0</v>
      </c>
      <c r="AS477" s="48">
        <f t="shared" si="134"/>
        <v>0.53337075327950945</v>
      </c>
      <c r="AT477" s="46">
        <f t="shared" si="138"/>
        <v>0</v>
      </c>
      <c r="AU477" s="46">
        <f t="shared" si="135"/>
        <v>3431</v>
      </c>
      <c r="AV477" s="46">
        <f t="shared" si="136"/>
        <v>1813.0340000000001</v>
      </c>
      <c r="AW477" s="46">
        <f t="shared" si="139"/>
        <v>1</v>
      </c>
      <c r="AX477" s="47">
        <f t="shared" si="137"/>
        <v>0</v>
      </c>
      <c r="AY477" s="47">
        <f t="shared" si="140"/>
        <v>0</v>
      </c>
    </row>
    <row r="478" spans="35:51" x14ac:dyDescent="0.35">
      <c r="AI478" s="11">
        <v>2023</v>
      </c>
      <c r="AJ478" s="11">
        <v>8</v>
      </c>
      <c r="AK478" s="11">
        <v>5904</v>
      </c>
      <c r="AL478" s="63">
        <v>0</v>
      </c>
      <c r="AM478" s="46" t="str">
        <f t="shared" si="128"/>
        <v>Gave til ansatte, fradragsberetttiget</v>
      </c>
      <c r="AN478" s="46" t="str">
        <f t="shared" si="129"/>
        <v>Andre personalkostnader</v>
      </c>
      <c r="AO478" s="46" t="str">
        <f t="shared" si="130"/>
        <v>Personalkost</v>
      </c>
      <c r="AP478" s="46" t="str">
        <f t="shared" si="131"/>
        <v>Kostnad</v>
      </c>
      <c r="AQ478" s="46">
        <f t="shared" si="132"/>
        <v>10</v>
      </c>
      <c r="AR478" s="46">
        <f t="shared" si="133"/>
        <v>0</v>
      </c>
      <c r="AS478" s="48">
        <f t="shared" si="134"/>
        <v>0.53337075327950945</v>
      </c>
      <c r="AT478" s="46">
        <f t="shared" si="138"/>
        <v>0</v>
      </c>
      <c r="AU478" s="46">
        <f t="shared" si="135"/>
        <v>4323</v>
      </c>
      <c r="AV478" s="46">
        <f t="shared" si="136"/>
        <v>1943.6659999999999</v>
      </c>
      <c r="AW478" s="46">
        <f t="shared" si="139"/>
        <v>1</v>
      </c>
      <c r="AX478" s="47">
        <f t="shared" si="137"/>
        <v>0</v>
      </c>
      <c r="AY478" s="47">
        <f t="shared" si="140"/>
        <v>0</v>
      </c>
    </row>
    <row r="479" spans="35:51" x14ac:dyDescent="0.35">
      <c r="AI479" s="11">
        <v>2023</v>
      </c>
      <c r="AJ479" s="11">
        <v>9</v>
      </c>
      <c r="AK479" s="11">
        <v>5904</v>
      </c>
      <c r="AL479" s="63">
        <v>0</v>
      </c>
      <c r="AM479" s="46" t="str">
        <f t="shared" si="128"/>
        <v>Gave til ansatte, fradragsberetttiget</v>
      </c>
      <c r="AN479" s="46" t="str">
        <f t="shared" si="129"/>
        <v>Andre personalkostnader</v>
      </c>
      <c r="AO479" s="46" t="str">
        <f t="shared" si="130"/>
        <v>Personalkost</v>
      </c>
      <c r="AP479" s="46" t="str">
        <f t="shared" si="131"/>
        <v>Kostnad</v>
      </c>
      <c r="AQ479" s="46">
        <f t="shared" si="132"/>
        <v>10</v>
      </c>
      <c r="AR479" s="46">
        <f t="shared" si="133"/>
        <v>0</v>
      </c>
      <c r="AS479" s="48">
        <f t="shared" si="134"/>
        <v>0.53337075327950945</v>
      </c>
      <c r="AT479" s="46">
        <f t="shared" si="138"/>
        <v>0</v>
      </c>
      <c r="AU479" s="46">
        <f t="shared" si="135"/>
        <v>3531</v>
      </c>
      <c r="AV479" s="46">
        <f t="shared" si="136"/>
        <v>1846.634</v>
      </c>
      <c r="AW479" s="46">
        <f t="shared" si="139"/>
        <v>1</v>
      </c>
      <c r="AX479" s="47">
        <f t="shared" si="137"/>
        <v>0</v>
      </c>
      <c r="AY479" s="47">
        <f t="shared" si="140"/>
        <v>0</v>
      </c>
    </row>
    <row r="480" spans="35:51" x14ac:dyDescent="0.35">
      <c r="AI480" s="11">
        <v>2023</v>
      </c>
      <c r="AJ480" s="11">
        <v>10</v>
      </c>
      <c r="AK480" s="11">
        <v>5904</v>
      </c>
      <c r="AL480" s="63">
        <v>0</v>
      </c>
      <c r="AM480" s="46" t="str">
        <f t="shared" si="128"/>
        <v>Gave til ansatte, fradragsberetttiget</v>
      </c>
      <c r="AN480" s="46" t="str">
        <f t="shared" si="129"/>
        <v>Andre personalkostnader</v>
      </c>
      <c r="AO480" s="46" t="str">
        <f t="shared" si="130"/>
        <v>Personalkost</v>
      </c>
      <c r="AP480" s="46" t="str">
        <f t="shared" si="131"/>
        <v>Kostnad</v>
      </c>
      <c r="AQ480" s="46">
        <f t="shared" si="132"/>
        <v>10</v>
      </c>
      <c r="AR480" s="46">
        <f t="shared" si="133"/>
        <v>0</v>
      </c>
      <c r="AS480" s="48">
        <f t="shared" si="134"/>
        <v>0.53337075327950945</v>
      </c>
      <c r="AT480" s="46">
        <f t="shared" si="138"/>
        <v>0</v>
      </c>
      <c r="AU480" s="46">
        <f t="shared" si="135"/>
        <v>3338</v>
      </c>
      <c r="AV480" s="46">
        <f t="shared" si="136"/>
        <v>1851.3</v>
      </c>
      <c r="AW480" s="46">
        <f t="shared" si="139"/>
        <v>1</v>
      </c>
      <c r="AX480" s="47">
        <f t="shared" si="137"/>
        <v>0</v>
      </c>
      <c r="AY480" s="47">
        <f t="shared" si="140"/>
        <v>0</v>
      </c>
    </row>
    <row r="481" spans="35:51" x14ac:dyDescent="0.35">
      <c r="AI481" s="11">
        <v>2023</v>
      </c>
      <c r="AJ481" s="11">
        <v>11</v>
      </c>
      <c r="AK481" s="11">
        <v>5904</v>
      </c>
      <c r="AL481" s="63">
        <v>0</v>
      </c>
      <c r="AM481" s="46" t="str">
        <f t="shared" si="128"/>
        <v>Gave til ansatte, fradragsberetttiget</v>
      </c>
      <c r="AN481" s="46" t="str">
        <f t="shared" si="129"/>
        <v>Andre personalkostnader</v>
      </c>
      <c r="AO481" s="46" t="str">
        <f t="shared" si="130"/>
        <v>Personalkost</v>
      </c>
      <c r="AP481" s="46" t="str">
        <f t="shared" si="131"/>
        <v>Kostnad</v>
      </c>
      <c r="AQ481" s="46">
        <f t="shared" si="132"/>
        <v>10</v>
      </c>
      <c r="AR481" s="46">
        <f t="shared" si="133"/>
        <v>0</v>
      </c>
      <c r="AS481" s="48">
        <f t="shared" si="134"/>
        <v>0.53337075327950945</v>
      </c>
      <c r="AT481" s="46">
        <f t="shared" si="138"/>
        <v>0</v>
      </c>
      <c r="AU481" s="46">
        <f t="shared" si="135"/>
        <v>3267</v>
      </c>
      <c r="AV481" s="46">
        <f t="shared" si="136"/>
        <v>1752.55</v>
      </c>
      <c r="AW481" s="46">
        <f t="shared" si="139"/>
        <v>1</v>
      </c>
      <c r="AX481" s="47">
        <f t="shared" si="137"/>
        <v>0</v>
      </c>
      <c r="AY481" s="47">
        <f t="shared" si="140"/>
        <v>0</v>
      </c>
    </row>
    <row r="482" spans="35:51" x14ac:dyDescent="0.35">
      <c r="AI482" s="11">
        <v>2023</v>
      </c>
      <c r="AJ482" s="11">
        <v>12</v>
      </c>
      <c r="AK482" s="11">
        <v>5904</v>
      </c>
      <c r="AL482" s="63">
        <v>0</v>
      </c>
      <c r="AM482" s="46" t="str">
        <f t="shared" si="128"/>
        <v>Gave til ansatte, fradragsberetttiget</v>
      </c>
      <c r="AN482" s="46" t="str">
        <f t="shared" si="129"/>
        <v>Andre personalkostnader</v>
      </c>
      <c r="AO482" s="46" t="str">
        <f t="shared" si="130"/>
        <v>Personalkost</v>
      </c>
      <c r="AP482" s="46" t="str">
        <f t="shared" si="131"/>
        <v>Kostnad</v>
      </c>
      <c r="AQ482" s="46">
        <f t="shared" si="132"/>
        <v>10</v>
      </c>
      <c r="AR482" s="46">
        <f t="shared" si="133"/>
        <v>0</v>
      </c>
      <c r="AS482" s="48">
        <f t="shared" si="134"/>
        <v>0.53337075327950945</v>
      </c>
      <c r="AT482" s="46">
        <f t="shared" si="138"/>
        <v>0</v>
      </c>
      <c r="AU482" s="46">
        <f t="shared" si="135"/>
        <v>2003</v>
      </c>
      <c r="AV482" s="46">
        <f t="shared" si="136"/>
        <v>1365.15</v>
      </c>
      <c r="AW482" s="46">
        <f t="shared" si="139"/>
        <v>1</v>
      </c>
      <c r="AX482" s="47">
        <f t="shared" si="137"/>
        <v>0</v>
      </c>
      <c r="AY482" s="47">
        <f t="shared" si="140"/>
        <v>0</v>
      </c>
    </row>
    <row r="483" spans="35:51" x14ac:dyDescent="0.35">
      <c r="AI483" s="11">
        <v>2023</v>
      </c>
      <c r="AJ483" s="11">
        <v>1</v>
      </c>
      <c r="AK483" s="11">
        <v>5910</v>
      </c>
      <c r="AL483" s="63">
        <v>20000</v>
      </c>
      <c r="AM483" s="46" t="str">
        <f t="shared" si="128"/>
        <v>Revenue Cluster</v>
      </c>
      <c r="AN483" s="46" t="str">
        <f t="shared" si="129"/>
        <v>Andre personalkostnader</v>
      </c>
      <c r="AO483" s="46" t="str">
        <f t="shared" si="130"/>
        <v>Personalkost</v>
      </c>
      <c r="AP483" s="46" t="str">
        <f t="shared" si="131"/>
        <v>Kostnad</v>
      </c>
      <c r="AQ483" s="46">
        <f t="shared" si="132"/>
        <v>10</v>
      </c>
      <c r="AR483" s="46">
        <f t="shared" si="133"/>
        <v>20000</v>
      </c>
      <c r="AS483" s="48">
        <f t="shared" si="134"/>
        <v>0.53337075327950945</v>
      </c>
      <c r="AT483" s="46">
        <f t="shared" si="138"/>
        <v>10667.415065590189</v>
      </c>
      <c r="AU483" s="46">
        <f t="shared" si="135"/>
        <v>2803</v>
      </c>
      <c r="AV483" s="46">
        <f t="shared" si="136"/>
        <v>1698.7</v>
      </c>
      <c r="AW483" s="46">
        <f t="shared" si="139"/>
        <v>1</v>
      </c>
      <c r="AX483" s="47">
        <f t="shared" si="137"/>
        <v>-20000</v>
      </c>
      <c r="AY483" s="47">
        <f t="shared" si="140"/>
        <v>-10667.415065590189</v>
      </c>
    </row>
    <row r="484" spans="35:51" x14ac:dyDescent="0.35">
      <c r="AI484" s="11">
        <v>2023</v>
      </c>
      <c r="AJ484" s="11">
        <v>2</v>
      </c>
      <c r="AK484" s="11">
        <v>5910</v>
      </c>
      <c r="AL484" s="63">
        <v>20000</v>
      </c>
      <c r="AM484" s="46" t="str">
        <f t="shared" si="128"/>
        <v>Revenue Cluster</v>
      </c>
      <c r="AN484" s="46" t="str">
        <f t="shared" si="129"/>
        <v>Andre personalkostnader</v>
      </c>
      <c r="AO484" s="46" t="str">
        <f t="shared" si="130"/>
        <v>Personalkost</v>
      </c>
      <c r="AP484" s="46" t="str">
        <f t="shared" si="131"/>
        <v>Kostnad</v>
      </c>
      <c r="AQ484" s="46">
        <f t="shared" si="132"/>
        <v>10</v>
      </c>
      <c r="AR484" s="46">
        <f t="shared" si="133"/>
        <v>20000</v>
      </c>
      <c r="AS484" s="48">
        <f t="shared" si="134"/>
        <v>0.53337075327950945</v>
      </c>
      <c r="AT484" s="46">
        <f t="shared" si="138"/>
        <v>10667.415065590189</v>
      </c>
      <c r="AU484" s="46">
        <f t="shared" si="135"/>
        <v>2750</v>
      </c>
      <c r="AV484" s="46">
        <f t="shared" si="136"/>
        <v>1620.817</v>
      </c>
      <c r="AW484" s="46">
        <f t="shared" si="139"/>
        <v>1</v>
      </c>
      <c r="AX484" s="47">
        <f t="shared" si="137"/>
        <v>-20000</v>
      </c>
      <c r="AY484" s="47">
        <f t="shared" si="140"/>
        <v>-10667.415065590189</v>
      </c>
    </row>
    <row r="485" spans="35:51" x14ac:dyDescent="0.35">
      <c r="AI485" s="11">
        <v>2023</v>
      </c>
      <c r="AJ485" s="11">
        <v>3</v>
      </c>
      <c r="AK485" s="11">
        <v>5910</v>
      </c>
      <c r="AL485" s="63">
        <v>20000</v>
      </c>
      <c r="AM485" s="46" t="str">
        <f t="shared" si="128"/>
        <v>Revenue Cluster</v>
      </c>
      <c r="AN485" s="46" t="str">
        <f t="shared" si="129"/>
        <v>Andre personalkostnader</v>
      </c>
      <c r="AO485" s="46" t="str">
        <f t="shared" si="130"/>
        <v>Personalkost</v>
      </c>
      <c r="AP485" s="46" t="str">
        <f t="shared" si="131"/>
        <v>Kostnad</v>
      </c>
      <c r="AQ485" s="46">
        <f t="shared" si="132"/>
        <v>10</v>
      </c>
      <c r="AR485" s="46">
        <f t="shared" si="133"/>
        <v>20000</v>
      </c>
      <c r="AS485" s="48">
        <f t="shared" si="134"/>
        <v>0.53337075327950945</v>
      </c>
      <c r="AT485" s="46">
        <f t="shared" si="138"/>
        <v>10667.415065590189</v>
      </c>
      <c r="AU485" s="46">
        <f t="shared" si="135"/>
        <v>3043</v>
      </c>
      <c r="AV485" s="46">
        <f t="shared" si="136"/>
        <v>1839.2840000000001</v>
      </c>
      <c r="AW485" s="46">
        <f t="shared" si="139"/>
        <v>1</v>
      </c>
      <c r="AX485" s="47">
        <f t="shared" si="137"/>
        <v>-20000</v>
      </c>
      <c r="AY485" s="47">
        <f t="shared" si="140"/>
        <v>-10667.415065590189</v>
      </c>
    </row>
    <row r="486" spans="35:51" x14ac:dyDescent="0.35">
      <c r="AI486" s="11">
        <v>2023</v>
      </c>
      <c r="AJ486" s="11">
        <v>4</v>
      </c>
      <c r="AK486" s="11">
        <v>5910</v>
      </c>
      <c r="AL486" s="63">
        <v>20000</v>
      </c>
      <c r="AM486" s="46" t="str">
        <f t="shared" si="128"/>
        <v>Revenue Cluster</v>
      </c>
      <c r="AN486" s="46" t="str">
        <f t="shared" si="129"/>
        <v>Andre personalkostnader</v>
      </c>
      <c r="AO486" s="46" t="str">
        <f t="shared" si="130"/>
        <v>Personalkost</v>
      </c>
      <c r="AP486" s="46" t="str">
        <f t="shared" si="131"/>
        <v>Kostnad</v>
      </c>
      <c r="AQ486" s="46">
        <f t="shared" si="132"/>
        <v>10</v>
      </c>
      <c r="AR486" s="46">
        <f t="shared" si="133"/>
        <v>20000</v>
      </c>
      <c r="AS486" s="48">
        <f t="shared" si="134"/>
        <v>0.53337075327950945</v>
      </c>
      <c r="AT486" s="46">
        <f t="shared" si="138"/>
        <v>10667.415065590189</v>
      </c>
      <c r="AU486" s="46">
        <f t="shared" si="135"/>
        <v>2916</v>
      </c>
      <c r="AV486" s="46">
        <f t="shared" si="136"/>
        <v>1763.2</v>
      </c>
      <c r="AW486" s="46">
        <f t="shared" si="139"/>
        <v>1</v>
      </c>
      <c r="AX486" s="47">
        <f t="shared" si="137"/>
        <v>-20000</v>
      </c>
      <c r="AY486" s="47">
        <f t="shared" si="140"/>
        <v>-10667.415065590189</v>
      </c>
    </row>
    <row r="487" spans="35:51" x14ac:dyDescent="0.35">
      <c r="AI487" s="11">
        <v>2023</v>
      </c>
      <c r="AJ487" s="11">
        <v>5</v>
      </c>
      <c r="AK487" s="11">
        <v>5910</v>
      </c>
      <c r="AL487" s="63">
        <v>20000</v>
      </c>
      <c r="AM487" s="46" t="str">
        <f t="shared" si="128"/>
        <v>Revenue Cluster</v>
      </c>
      <c r="AN487" s="46" t="str">
        <f t="shared" si="129"/>
        <v>Andre personalkostnader</v>
      </c>
      <c r="AO487" s="46" t="str">
        <f t="shared" si="130"/>
        <v>Personalkost</v>
      </c>
      <c r="AP487" s="46" t="str">
        <f t="shared" si="131"/>
        <v>Kostnad</v>
      </c>
      <c r="AQ487" s="46">
        <f t="shared" si="132"/>
        <v>10</v>
      </c>
      <c r="AR487" s="46">
        <f t="shared" si="133"/>
        <v>20000</v>
      </c>
      <c r="AS487" s="48">
        <f t="shared" si="134"/>
        <v>0.53337075327950945</v>
      </c>
      <c r="AT487" s="46">
        <f t="shared" si="138"/>
        <v>10667.415065590189</v>
      </c>
      <c r="AU487" s="46">
        <f t="shared" si="135"/>
        <v>3578</v>
      </c>
      <c r="AV487" s="46">
        <f t="shared" si="136"/>
        <v>1816.85</v>
      </c>
      <c r="AW487" s="46">
        <f t="shared" si="139"/>
        <v>1</v>
      </c>
      <c r="AX487" s="47">
        <f t="shared" si="137"/>
        <v>-20000</v>
      </c>
      <c r="AY487" s="47">
        <f t="shared" si="140"/>
        <v>-10667.415065590189</v>
      </c>
    </row>
    <row r="488" spans="35:51" x14ac:dyDescent="0.35">
      <c r="AI488" s="11">
        <v>2023</v>
      </c>
      <c r="AJ488" s="11">
        <v>6</v>
      </c>
      <c r="AK488" s="11">
        <v>5910</v>
      </c>
      <c r="AL488" s="63">
        <v>20000</v>
      </c>
      <c r="AM488" s="46" t="str">
        <f t="shared" si="128"/>
        <v>Revenue Cluster</v>
      </c>
      <c r="AN488" s="46" t="str">
        <f t="shared" si="129"/>
        <v>Andre personalkostnader</v>
      </c>
      <c r="AO488" s="46" t="str">
        <f t="shared" si="130"/>
        <v>Personalkost</v>
      </c>
      <c r="AP488" s="46" t="str">
        <f t="shared" si="131"/>
        <v>Kostnad</v>
      </c>
      <c r="AQ488" s="46">
        <f t="shared" si="132"/>
        <v>10</v>
      </c>
      <c r="AR488" s="46">
        <f t="shared" si="133"/>
        <v>20000</v>
      </c>
      <c r="AS488" s="48">
        <f t="shared" si="134"/>
        <v>0.53337075327950945</v>
      </c>
      <c r="AT488" s="46">
        <f t="shared" si="138"/>
        <v>10667.415065590189</v>
      </c>
      <c r="AU488" s="46">
        <f t="shared" si="135"/>
        <v>3708</v>
      </c>
      <c r="AV488" s="46">
        <f t="shared" si="136"/>
        <v>1858.8330000000001</v>
      </c>
      <c r="AW488" s="46">
        <f t="shared" si="139"/>
        <v>1</v>
      </c>
      <c r="AX488" s="47">
        <f t="shared" si="137"/>
        <v>-20000</v>
      </c>
      <c r="AY488" s="47">
        <f t="shared" si="140"/>
        <v>-10667.415065590189</v>
      </c>
    </row>
    <row r="489" spans="35:51" x14ac:dyDescent="0.35">
      <c r="AI489" s="11">
        <v>2023</v>
      </c>
      <c r="AJ489" s="11">
        <v>7</v>
      </c>
      <c r="AK489" s="11">
        <v>5910</v>
      </c>
      <c r="AL489" s="63">
        <v>20000</v>
      </c>
      <c r="AM489" s="46" t="str">
        <f t="shared" si="128"/>
        <v>Revenue Cluster</v>
      </c>
      <c r="AN489" s="46" t="str">
        <f t="shared" si="129"/>
        <v>Andre personalkostnader</v>
      </c>
      <c r="AO489" s="46" t="str">
        <f t="shared" si="130"/>
        <v>Personalkost</v>
      </c>
      <c r="AP489" s="46" t="str">
        <f t="shared" si="131"/>
        <v>Kostnad</v>
      </c>
      <c r="AQ489" s="46">
        <f t="shared" si="132"/>
        <v>10</v>
      </c>
      <c r="AR489" s="46">
        <f t="shared" si="133"/>
        <v>20000</v>
      </c>
      <c r="AS489" s="48">
        <f t="shared" si="134"/>
        <v>0.53337075327950945</v>
      </c>
      <c r="AT489" s="46">
        <f t="shared" si="138"/>
        <v>10667.415065590189</v>
      </c>
      <c r="AU489" s="46">
        <f t="shared" si="135"/>
        <v>3431</v>
      </c>
      <c r="AV489" s="46">
        <f t="shared" si="136"/>
        <v>1813.0340000000001</v>
      </c>
      <c r="AW489" s="46">
        <f t="shared" si="139"/>
        <v>1</v>
      </c>
      <c r="AX489" s="47">
        <f t="shared" si="137"/>
        <v>-20000</v>
      </c>
      <c r="AY489" s="47">
        <f t="shared" si="140"/>
        <v>-10667.415065590189</v>
      </c>
    </row>
    <row r="490" spans="35:51" x14ac:dyDescent="0.35">
      <c r="AI490" s="11">
        <v>2023</v>
      </c>
      <c r="AJ490" s="11">
        <v>8</v>
      </c>
      <c r="AK490" s="11">
        <v>5910</v>
      </c>
      <c r="AL490" s="63">
        <v>0</v>
      </c>
      <c r="AM490" s="46" t="str">
        <f t="shared" si="128"/>
        <v>Revenue Cluster</v>
      </c>
      <c r="AN490" s="46" t="str">
        <f t="shared" si="129"/>
        <v>Andre personalkostnader</v>
      </c>
      <c r="AO490" s="46" t="str">
        <f t="shared" si="130"/>
        <v>Personalkost</v>
      </c>
      <c r="AP490" s="46" t="str">
        <f t="shared" si="131"/>
        <v>Kostnad</v>
      </c>
      <c r="AQ490" s="46">
        <f t="shared" si="132"/>
        <v>10</v>
      </c>
      <c r="AR490" s="46">
        <f t="shared" si="133"/>
        <v>0</v>
      </c>
      <c r="AS490" s="48">
        <f t="shared" si="134"/>
        <v>0.53337075327950945</v>
      </c>
      <c r="AT490" s="46">
        <f t="shared" si="138"/>
        <v>0</v>
      </c>
      <c r="AU490" s="46">
        <f t="shared" si="135"/>
        <v>4323</v>
      </c>
      <c r="AV490" s="46">
        <f t="shared" si="136"/>
        <v>1943.6659999999999</v>
      </c>
      <c r="AW490" s="46">
        <f t="shared" si="139"/>
        <v>1</v>
      </c>
      <c r="AX490" s="47">
        <f t="shared" si="137"/>
        <v>0</v>
      </c>
      <c r="AY490" s="47">
        <f t="shared" si="140"/>
        <v>0</v>
      </c>
    </row>
    <row r="491" spans="35:51" x14ac:dyDescent="0.35">
      <c r="AI491" s="11">
        <v>2023</v>
      </c>
      <c r="AJ491" s="11">
        <v>9</v>
      </c>
      <c r="AK491" s="11">
        <v>5910</v>
      </c>
      <c r="AL491" s="63">
        <v>0</v>
      </c>
      <c r="AM491" s="46" t="str">
        <f t="shared" si="128"/>
        <v>Revenue Cluster</v>
      </c>
      <c r="AN491" s="46" t="str">
        <f t="shared" si="129"/>
        <v>Andre personalkostnader</v>
      </c>
      <c r="AO491" s="46" t="str">
        <f t="shared" si="130"/>
        <v>Personalkost</v>
      </c>
      <c r="AP491" s="46" t="str">
        <f t="shared" si="131"/>
        <v>Kostnad</v>
      </c>
      <c r="AQ491" s="46">
        <f t="shared" si="132"/>
        <v>10</v>
      </c>
      <c r="AR491" s="46">
        <f t="shared" si="133"/>
        <v>0</v>
      </c>
      <c r="AS491" s="48">
        <f t="shared" si="134"/>
        <v>0.53337075327950945</v>
      </c>
      <c r="AT491" s="46">
        <f t="shared" si="138"/>
        <v>0</v>
      </c>
      <c r="AU491" s="46">
        <f t="shared" si="135"/>
        <v>3531</v>
      </c>
      <c r="AV491" s="46">
        <f t="shared" si="136"/>
        <v>1846.634</v>
      </c>
      <c r="AW491" s="46">
        <f t="shared" si="139"/>
        <v>1</v>
      </c>
      <c r="AX491" s="47">
        <f t="shared" si="137"/>
        <v>0</v>
      </c>
      <c r="AY491" s="47">
        <f t="shared" si="140"/>
        <v>0</v>
      </c>
    </row>
    <row r="492" spans="35:51" x14ac:dyDescent="0.35">
      <c r="AI492" s="11">
        <v>2023</v>
      </c>
      <c r="AJ492" s="11">
        <v>10</v>
      </c>
      <c r="AK492" s="11">
        <v>5910</v>
      </c>
      <c r="AL492" s="63">
        <v>0</v>
      </c>
      <c r="AM492" s="46" t="str">
        <f t="shared" si="128"/>
        <v>Revenue Cluster</v>
      </c>
      <c r="AN492" s="46" t="str">
        <f t="shared" si="129"/>
        <v>Andre personalkostnader</v>
      </c>
      <c r="AO492" s="46" t="str">
        <f t="shared" si="130"/>
        <v>Personalkost</v>
      </c>
      <c r="AP492" s="46" t="str">
        <f t="shared" si="131"/>
        <v>Kostnad</v>
      </c>
      <c r="AQ492" s="46">
        <f t="shared" si="132"/>
        <v>10</v>
      </c>
      <c r="AR492" s="46">
        <f t="shared" si="133"/>
        <v>0</v>
      </c>
      <c r="AS492" s="48">
        <f t="shared" si="134"/>
        <v>0.53337075327950945</v>
      </c>
      <c r="AT492" s="46">
        <f t="shared" si="138"/>
        <v>0</v>
      </c>
      <c r="AU492" s="46">
        <f t="shared" si="135"/>
        <v>3338</v>
      </c>
      <c r="AV492" s="46">
        <f t="shared" si="136"/>
        <v>1851.3</v>
      </c>
      <c r="AW492" s="46">
        <f t="shared" si="139"/>
        <v>1</v>
      </c>
      <c r="AX492" s="47">
        <f t="shared" si="137"/>
        <v>0</v>
      </c>
      <c r="AY492" s="47">
        <f t="shared" si="140"/>
        <v>0</v>
      </c>
    </row>
    <row r="493" spans="35:51" x14ac:dyDescent="0.35">
      <c r="AI493" s="11">
        <v>2023</v>
      </c>
      <c r="AJ493" s="11">
        <v>11</v>
      </c>
      <c r="AK493" s="11">
        <v>5910</v>
      </c>
      <c r="AL493" s="63">
        <v>0</v>
      </c>
      <c r="AM493" s="46" t="str">
        <f t="shared" si="128"/>
        <v>Revenue Cluster</v>
      </c>
      <c r="AN493" s="46" t="str">
        <f t="shared" si="129"/>
        <v>Andre personalkostnader</v>
      </c>
      <c r="AO493" s="46" t="str">
        <f t="shared" si="130"/>
        <v>Personalkost</v>
      </c>
      <c r="AP493" s="46" t="str">
        <f t="shared" si="131"/>
        <v>Kostnad</v>
      </c>
      <c r="AQ493" s="46">
        <f t="shared" si="132"/>
        <v>10</v>
      </c>
      <c r="AR493" s="46">
        <f t="shared" si="133"/>
        <v>0</v>
      </c>
      <c r="AS493" s="48">
        <f t="shared" si="134"/>
        <v>0.53337075327950945</v>
      </c>
      <c r="AT493" s="46">
        <f t="shared" si="138"/>
        <v>0</v>
      </c>
      <c r="AU493" s="46">
        <f t="shared" si="135"/>
        <v>3267</v>
      </c>
      <c r="AV493" s="46">
        <f t="shared" si="136"/>
        <v>1752.55</v>
      </c>
      <c r="AW493" s="46">
        <f t="shared" si="139"/>
        <v>1</v>
      </c>
      <c r="AX493" s="47">
        <f t="shared" si="137"/>
        <v>0</v>
      </c>
      <c r="AY493" s="47">
        <f t="shared" si="140"/>
        <v>0</v>
      </c>
    </row>
    <row r="494" spans="35:51" x14ac:dyDescent="0.35">
      <c r="AI494" s="11">
        <v>2023</v>
      </c>
      <c r="AJ494" s="11">
        <v>12</v>
      </c>
      <c r="AK494" s="11">
        <v>5910</v>
      </c>
      <c r="AL494" s="63">
        <v>0</v>
      </c>
      <c r="AM494" s="46" t="str">
        <f t="shared" si="128"/>
        <v>Revenue Cluster</v>
      </c>
      <c r="AN494" s="46" t="str">
        <f t="shared" si="129"/>
        <v>Andre personalkostnader</v>
      </c>
      <c r="AO494" s="46" t="str">
        <f t="shared" si="130"/>
        <v>Personalkost</v>
      </c>
      <c r="AP494" s="46" t="str">
        <f t="shared" si="131"/>
        <v>Kostnad</v>
      </c>
      <c r="AQ494" s="46">
        <f t="shared" si="132"/>
        <v>10</v>
      </c>
      <c r="AR494" s="46">
        <f t="shared" si="133"/>
        <v>0</v>
      </c>
      <c r="AS494" s="48">
        <f t="shared" si="134"/>
        <v>0.53337075327950945</v>
      </c>
      <c r="AT494" s="46">
        <f t="shared" si="138"/>
        <v>0</v>
      </c>
      <c r="AU494" s="46">
        <f t="shared" si="135"/>
        <v>2003</v>
      </c>
      <c r="AV494" s="46">
        <f t="shared" si="136"/>
        <v>1365.15</v>
      </c>
      <c r="AW494" s="46">
        <f t="shared" si="139"/>
        <v>1</v>
      </c>
      <c r="AX494" s="47">
        <f t="shared" si="137"/>
        <v>0</v>
      </c>
      <c r="AY494" s="47">
        <f t="shared" si="140"/>
        <v>0</v>
      </c>
    </row>
    <row r="495" spans="35:51" x14ac:dyDescent="0.35">
      <c r="AI495" s="11">
        <v>2023</v>
      </c>
      <c r="AJ495" s="11">
        <v>1</v>
      </c>
      <c r="AK495" s="11">
        <v>5920</v>
      </c>
      <c r="AL495" s="63">
        <v>885.9</v>
      </c>
      <c r="AM495" s="46" t="str">
        <f t="shared" si="128"/>
        <v>Yrkesskadeforsikring</v>
      </c>
      <c r="AN495" s="46" t="str">
        <f t="shared" si="129"/>
        <v>Andre personalkostnader</v>
      </c>
      <c r="AO495" s="46" t="str">
        <f t="shared" si="130"/>
        <v>Personalkost</v>
      </c>
      <c r="AP495" s="46" t="str">
        <f t="shared" si="131"/>
        <v>Kostnad</v>
      </c>
      <c r="AQ495" s="46">
        <f t="shared" si="132"/>
        <v>10</v>
      </c>
      <c r="AR495" s="46">
        <f t="shared" si="133"/>
        <v>885.9</v>
      </c>
      <c r="AS495" s="48">
        <f t="shared" si="134"/>
        <v>0.53337075327950945</v>
      </c>
      <c r="AT495" s="46">
        <f t="shared" si="138"/>
        <v>472.51315033031739</v>
      </c>
      <c r="AU495" s="46">
        <f t="shared" si="135"/>
        <v>2803</v>
      </c>
      <c r="AV495" s="46">
        <f t="shared" si="136"/>
        <v>1698.7</v>
      </c>
      <c r="AW495" s="46">
        <f t="shared" si="139"/>
        <v>1</v>
      </c>
      <c r="AX495" s="47">
        <f t="shared" si="137"/>
        <v>-885.9</v>
      </c>
      <c r="AY495" s="47">
        <f t="shared" si="140"/>
        <v>-472.51315033031739</v>
      </c>
    </row>
    <row r="496" spans="35:51" x14ac:dyDescent="0.35">
      <c r="AI496" s="11">
        <v>2023</v>
      </c>
      <c r="AJ496" s="11">
        <v>2</v>
      </c>
      <c r="AK496" s="11">
        <v>5920</v>
      </c>
      <c r="AL496" s="63">
        <v>885.9</v>
      </c>
      <c r="AM496" s="46" t="str">
        <f t="shared" si="128"/>
        <v>Yrkesskadeforsikring</v>
      </c>
      <c r="AN496" s="46" t="str">
        <f t="shared" si="129"/>
        <v>Andre personalkostnader</v>
      </c>
      <c r="AO496" s="46" t="str">
        <f t="shared" si="130"/>
        <v>Personalkost</v>
      </c>
      <c r="AP496" s="46" t="str">
        <f t="shared" si="131"/>
        <v>Kostnad</v>
      </c>
      <c r="AQ496" s="46">
        <f t="shared" si="132"/>
        <v>10</v>
      </c>
      <c r="AR496" s="46">
        <f t="shared" si="133"/>
        <v>885.9</v>
      </c>
      <c r="AS496" s="48">
        <f t="shared" si="134"/>
        <v>0.53337075327950945</v>
      </c>
      <c r="AT496" s="46">
        <f t="shared" si="138"/>
        <v>472.51315033031739</v>
      </c>
      <c r="AU496" s="46">
        <f t="shared" si="135"/>
        <v>2750</v>
      </c>
      <c r="AV496" s="46">
        <f t="shared" si="136"/>
        <v>1620.817</v>
      </c>
      <c r="AW496" s="46">
        <f t="shared" si="139"/>
        <v>1</v>
      </c>
      <c r="AX496" s="47">
        <f t="shared" si="137"/>
        <v>-885.9</v>
      </c>
      <c r="AY496" s="47">
        <f t="shared" si="140"/>
        <v>-472.51315033031739</v>
      </c>
    </row>
    <row r="497" spans="35:51" x14ac:dyDescent="0.35">
      <c r="AI497" s="11">
        <v>2023</v>
      </c>
      <c r="AJ497" s="11">
        <v>3</v>
      </c>
      <c r="AK497" s="11">
        <v>5920</v>
      </c>
      <c r="AL497" s="63">
        <v>885.9</v>
      </c>
      <c r="AM497" s="46" t="str">
        <f t="shared" si="128"/>
        <v>Yrkesskadeforsikring</v>
      </c>
      <c r="AN497" s="46" t="str">
        <f t="shared" si="129"/>
        <v>Andre personalkostnader</v>
      </c>
      <c r="AO497" s="46" t="str">
        <f t="shared" si="130"/>
        <v>Personalkost</v>
      </c>
      <c r="AP497" s="46" t="str">
        <f t="shared" si="131"/>
        <v>Kostnad</v>
      </c>
      <c r="AQ497" s="46">
        <f t="shared" si="132"/>
        <v>10</v>
      </c>
      <c r="AR497" s="46">
        <f t="shared" si="133"/>
        <v>885.9</v>
      </c>
      <c r="AS497" s="48">
        <f t="shared" si="134"/>
        <v>0.53337075327950945</v>
      </c>
      <c r="AT497" s="46">
        <f t="shared" si="138"/>
        <v>472.51315033031739</v>
      </c>
      <c r="AU497" s="46">
        <f t="shared" si="135"/>
        <v>3043</v>
      </c>
      <c r="AV497" s="46">
        <f t="shared" si="136"/>
        <v>1839.2840000000001</v>
      </c>
      <c r="AW497" s="46">
        <f t="shared" si="139"/>
        <v>1</v>
      </c>
      <c r="AX497" s="47">
        <f t="shared" si="137"/>
        <v>-885.9</v>
      </c>
      <c r="AY497" s="47">
        <f t="shared" si="140"/>
        <v>-472.51315033031739</v>
      </c>
    </row>
    <row r="498" spans="35:51" x14ac:dyDescent="0.35">
      <c r="AI498" s="11">
        <v>2023</v>
      </c>
      <c r="AJ498" s="11">
        <v>4</v>
      </c>
      <c r="AK498" s="11">
        <v>5920</v>
      </c>
      <c r="AL498" s="63">
        <v>1962.82</v>
      </c>
      <c r="AM498" s="46" t="str">
        <f t="shared" si="128"/>
        <v>Yrkesskadeforsikring</v>
      </c>
      <c r="AN498" s="46" t="str">
        <f t="shared" si="129"/>
        <v>Andre personalkostnader</v>
      </c>
      <c r="AO498" s="46" t="str">
        <f t="shared" si="130"/>
        <v>Personalkost</v>
      </c>
      <c r="AP498" s="46" t="str">
        <f t="shared" si="131"/>
        <v>Kostnad</v>
      </c>
      <c r="AQ498" s="46">
        <f t="shared" si="132"/>
        <v>10</v>
      </c>
      <c r="AR498" s="46">
        <f t="shared" si="133"/>
        <v>1962.82</v>
      </c>
      <c r="AS498" s="48">
        <f t="shared" si="134"/>
        <v>0.53337075327950945</v>
      </c>
      <c r="AT498" s="46">
        <f t="shared" si="138"/>
        <v>1046.9107819520866</v>
      </c>
      <c r="AU498" s="46">
        <f t="shared" si="135"/>
        <v>2916</v>
      </c>
      <c r="AV498" s="46">
        <f t="shared" si="136"/>
        <v>1763.2</v>
      </c>
      <c r="AW498" s="46">
        <f t="shared" si="139"/>
        <v>1</v>
      </c>
      <c r="AX498" s="47">
        <f t="shared" si="137"/>
        <v>-1962.82</v>
      </c>
      <c r="AY498" s="47">
        <f t="shared" si="140"/>
        <v>-1046.9107819520866</v>
      </c>
    </row>
    <row r="499" spans="35:51" x14ac:dyDescent="0.35">
      <c r="AI499" s="11">
        <v>2023</v>
      </c>
      <c r="AJ499" s="11">
        <v>5</v>
      </c>
      <c r="AK499" s="11">
        <v>5920</v>
      </c>
      <c r="AL499" s="63">
        <v>1962.82</v>
      </c>
      <c r="AM499" s="46" t="str">
        <f t="shared" si="128"/>
        <v>Yrkesskadeforsikring</v>
      </c>
      <c r="AN499" s="46" t="str">
        <f t="shared" si="129"/>
        <v>Andre personalkostnader</v>
      </c>
      <c r="AO499" s="46" t="str">
        <f t="shared" si="130"/>
        <v>Personalkost</v>
      </c>
      <c r="AP499" s="46" t="str">
        <f t="shared" si="131"/>
        <v>Kostnad</v>
      </c>
      <c r="AQ499" s="46">
        <f t="shared" si="132"/>
        <v>10</v>
      </c>
      <c r="AR499" s="46">
        <f t="shared" si="133"/>
        <v>1962.82</v>
      </c>
      <c r="AS499" s="48">
        <f t="shared" si="134"/>
        <v>0.53337075327950945</v>
      </c>
      <c r="AT499" s="46">
        <f t="shared" si="138"/>
        <v>1046.9107819520866</v>
      </c>
      <c r="AU499" s="46">
        <f t="shared" si="135"/>
        <v>3578</v>
      </c>
      <c r="AV499" s="46">
        <f t="shared" si="136"/>
        <v>1816.85</v>
      </c>
      <c r="AW499" s="46">
        <f t="shared" si="139"/>
        <v>1</v>
      </c>
      <c r="AX499" s="47">
        <f t="shared" si="137"/>
        <v>-1962.82</v>
      </c>
      <c r="AY499" s="47">
        <f t="shared" si="140"/>
        <v>-1046.9107819520866</v>
      </c>
    </row>
    <row r="500" spans="35:51" x14ac:dyDescent="0.35">
      <c r="AI500" s="11">
        <v>2023</v>
      </c>
      <c r="AJ500" s="11">
        <v>6</v>
      </c>
      <c r="AK500" s="11">
        <v>5920</v>
      </c>
      <c r="AL500" s="63">
        <v>1962.81</v>
      </c>
      <c r="AM500" s="46" t="str">
        <f t="shared" si="128"/>
        <v>Yrkesskadeforsikring</v>
      </c>
      <c r="AN500" s="46" t="str">
        <f t="shared" si="129"/>
        <v>Andre personalkostnader</v>
      </c>
      <c r="AO500" s="46" t="str">
        <f t="shared" si="130"/>
        <v>Personalkost</v>
      </c>
      <c r="AP500" s="46" t="str">
        <f t="shared" si="131"/>
        <v>Kostnad</v>
      </c>
      <c r="AQ500" s="46">
        <f t="shared" si="132"/>
        <v>10</v>
      </c>
      <c r="AR500" s="46">
        <f t="shared" si="133"/>
        <v>1962.81</v>
      </c>
      <c r="AS500" s="48">
        <f t="shared" si="134"/>
        <v>0.53337075327950945</v>
      </c>
      <c r="AT500" s="46">
        <f t="shared" si="138"/>
        <v>1046.905448244554</v>
      </c>
      <c r="AU500" s="46">
        <f t="shared" si="135"/>
        <v>3708</v>
      </c>
      <c r="AV500" s="46">
        <f t="shared" si="136"/>
        <v>1858.8330000000001</v>
      </c>
      <c r="AW500" s="46">
        <f t="shared" si="139"/>
        <v>1</v>
      </c>
      <c r="AX500" s="47">
        <f t="shared" si="137"/>
        <v>-1962.81</v>
      </c>
      <c r="AY500" s="47">
        <f t="shared" si="140"/>
        <v>-1046.905448244554</v>
      </c>
    </row>
    <row r="501" spans="35:51" x14ac:dyDescent="0.35">
      <c r="AI501" s="11">
        <v>2023</v>
      </c>
      <c r="AJ501" s="11">
        <v>7</v>
      </c>
      <c r="AK501" s="11">
        <v>5920</v>
      </c>
      <c r="AL501" s="63">
        <v>4429.4799999999996</v>
      </c>
      <c r="AM501" s="46" t="str">
        <f t="shared" si="128"/>
        <v>Yrkesskadeforsikring</v>
      </c>
      <c r="AN501" s="46" t="str">
        <f t="shared" si="129"/>
        <v>Andre personalkostnader</v>
      </c>
      <c r="AO501" s="46" t="str">
        <f t="shared" si="130"/>
        <v>Personalkost</v>
      </c>
      <c r="AP501" s="46" t="str">
        <f t="shared" si="131"/>
        <v>Kostnad</v>
      </c>
      <c r="AQ501" s="46">
        <f t="shared" si="132"/>
        <v>10</v>
      </c>
      <c r="AR501" s="46">
        <f t="shared" si="133"/>
        <v>4429.4799999999996</v>
      </c>
      <c r="AS501" s="48">
        <f t="shared" si="134"/>
        <v>0.53337075327950945</v>
      </c>
      <c r="AT501" s="46">
        <f t="shared" si="138"/>
        <v>2362.5550842365215</v>
      </c>
      <c r="AU501" s="46">
        <f t="shared" si="135"/>
        <v>3431</v>
      </c>
      <c r="AV501" s="46">
        <f t="shared" si="136"/>
        <v>1813.0340000000001</v>
      </c>
      <c r="AW501" s="46">
        <f t="shared" si="139"/>
        <v>1</v>
      </c>
      <c r="AX501" s="47">
        <f t="shared" si="137"/>
        <v>-4429.4799999999996</v>
      </c>
      <c r="AY501" s="47">
        <f t="shared" si="140"/>
        <v>-2362.5550842365215</v>
      </c>
    </row>
    <row r="502" spans="35:51" x14ac:dyDescent="0.35">
      <c r="AI502" s="11">
        <v>2023</v>
      </c>
      <c r="AJ502" s="11">
        <v>8</v>
      </c>
      <c r="AK502" s="11">
        <v>5920</v>
      </c>
      <c r="AL502" s="63">
        <v>1712.9</v>
      </c>
      <c r="AM502" s="46" t="str">
        <f t="shared" si="128"/>
        <v>Yrkesskadeforsikring</v>
      </c>
      <c r="AN502" s="46" t="str">
        <f t="shared" si="129"/>
        <v>Andre personalkostnader</v>
      </c>
      <c r="AO502" s="46" t="str">
        <f t="shared" si="130"/>
        <v>Personalkost</v>
      </c>
      <c r="AP502" s="46" t="str">
        <f t="shared" si="131"/>
        <v>Kostnad</v>
      </c>
      <c r="AQ502" s="46">
        <f t="shared" si="132"/>
        <v>10</v>
      </c>
      <c r="AR502" s="46">
        <f t="shared" si="133"/>
        <v>1712.9</v>
      </c>
      <c r="AS502" s="48">
        <f t="shared" si="134"/>
        <v>0.53337075327950945</v>
      </c>
      <c r="AT502" s="46">
        <f t="shared" si="138"/>
        <v>913.6107632924718</v>
      </c>
      <c r="AU502" s="46">
        <f t="shared" si="135"/>
        <v>4323</v>
      </c>
      <c r="AV502" s="46">
        <f t="shared" si="136"/>
        <v>1943.6659999999999</v>
      </c>
      <c r="AW502" s="46">
        <f t="shared" si="139"/>
        <v>1</v>
      </c>
      <c r="AX502" s="47">
        <f t="shared" si="137"/>
        <v>-1712.9</v>
      </c>
      <c r="AY502" s="47">
        <f t="shared" si="140"/>
        <v>-913.6107632924718</v>
      </c>
    </row>
    <row r="503" spans="35:51" x14ac:dyDescent="0.35">
      <c r="AI503" s="11">
        <v>2023</v>
      </c>
      <c r="AJ503" s="11">
        <v>9</v>
      </c>
      <c r="AK503" s="11">
        <v>5920</v>
      </c>
      <c r="AL503" s="63">
        <v>1712.9</v>
      </c>
      <c r="AM503" s="46" t="str">
        <f t="shared" si="128"/>
        <v>Yrkesskadeforsikring</v>
      </c>
      <c r="AN503" s="46" t="str">
        <f t="shared" si="129"/>
        <v>Andre personalkostnader</v>
      </c>
      <c r="AO503" s="46" t="str">
        <f t="shared" si="130"/>
        <v>Personalkost</v>
      </c>
      <c r="AP503" s="46" t="str">
        <f t="shared" si="131"/>
        <v>Kostnad</v>
      </c>
      <c r="AQ503" s="46">
        <f t="shared" si="132"/>
        <v>10</v>
      </c>
      <c r="AR503" s="46">
        <f t="shared" si="133"/>
        <v>1712.9</v>
      </c>
      <c r="AS503" s="48">
        <f t="shared" si="134"/>
        <v>0.53337075327950945</v>
      </c>
      <c r="AT503" s="46">
        <f t="shared" si="138"/>
        <v>913.6107632924718</v>
      </c>
      <c r="AU503" s="46">
        <f t="shared" si="135"/>
        <v>3531</v>
      </c>
      <c r="AV503" s="46">
        <f t="shared" si="136"/>
        <v>1846.634</v>
      </c>
      <c r="AW503" s="46">
        <f t="shared" si="139"/>
        <v>1</v>
      </c>
      <c r="AX503" s="47">
        <f t="shared" si="137"/>
        <v>-1712.9</v>
      </c>
      <c r="AY503" s="47">
        <f t="shared" si="140"/>
        <v>-913.6107632924718</v>
      </c>
    </row>
    <row r="504" spans="35:51" x14ac:dyDescent="0.35">
      <c r="AI504" s="11">
        <v>2023</v>
      </c>
      <c r="AJ504" s="11">
        <v>10</v>
      </c>
      <c r="AK504" s="11">
        <v>5920</v>
      </c>
      <c r="AL504" s="63">
        <v>1712.9</v>
      </c>
      <c r="AM504" s="46" t="str">
        <f t="shared" si="128"/>
        <v>Yrkesskadeforsikring</v>
      </c>
      <c r="AN504" s="46" t="str">
        <f t="shared" si="129"/>
        <v>Andre personalkostnader</v>
      </c>
      <c r="AO504" s="46" t="str">
        <f t="shared" si="130"/>
        <v>Personalkost</v>
      </c>
      <c r="AP504" s="46" t="str">
        <f t="shared" si="131"/>
        <v>Kostnad</v>
      </c>
      <c r="AQ504" s="46">
        <f t="shared" si="132"/>
        <v>10</v>
      </c>
      <c r="AR504" s="46">
        <f t="shared" si="133"/>
        <v>1712.9</v>
      </c>
      <c r="AS504" s="48">
        <f t="shared" si="134"/>
        <v>0.53337075327950945</v>
      </c>
      <c r="AT504" s="46">
        <f t="shared" si="138"/>
        <v>913.6107632924718</v>
      </c>
      <c r="AU504" s="46">
        <f t="shared" si="135"/>
        <v>3338</v>
      </c>
      <c r="AV504" s="46">
        <f t="shared" si="136"/>
        <v>1851.3</v>
      </c>
      <c r="AW504" s="46">
        <f t="shared" si="139"/>
        <v>1</v>
      </c>
      <c r="AX504" s="47">
        <f t="shared" si="137"/>
        <v>-1712.9</v>
      </c>
      <c r="AY504" s="47">
        <f t="shared" si="140"/>
        <v>-913.6107632924718</v>
      </c>
    </row>
    <row r="505" spans="35:51" x14ac:dyDescent="0.35">
      <c r="AI505" s="11">
        <v>2023</v>
      </c>
      <c r="AJ505" s="11">
        <v>11</v>
      </c>
      <c r="AK505" s="11">
        <v>5920</v>
      </c>
      <c r="AL505" s="63">
        <v>1712.9</v>
      </c>
      <c r="AM505" s="46" t="str">
        <f t="shared" si="128"/>
        <v>Yrkesskadeforsikring</v>
      </c>
      <c r="AN505" s="46" t="str">
        <f t="shared" si="129"/>
        <v>Andre personalkostnader</v>
      </c>
      <c r="AO505" s="46" t="str">
        <f t="shared" si="130"/>
        <v>Personalkost</v>
      </c>
      <c r="AP505" s="46" t="str">
        <f t="shared" si="131"/>
        <v>Kostnad</v>
      </c>
      <c r="AQ505" s="46">
        <f t="shared" si="132"/>
        <v>10</v>
      </c>
      <c r="AR505" s="46">
        <f t="shared" si="133"/>
        <v>1712.9</v>
      </c>
      <c r="AS505" s="48">
        <f t="shared" si="134"/>
        <v>0.53337075327950945</v>
      </c>
      <c r="AT505" s="46">
        <f t="shared" si="138"/>
        <v>913.6107632924718</v>
      </c>
      <c r="AU505" s="46">
        <f t="shared" si="135"/>
        <v>3267</v>
      </c>
      <c r="AV505" s="46">
        <f t="shared" si="136"/>
        <v>1752.55</v>
      </c>
      <c r="AW505" s="46">
        <f t="shared" si="139"/>
        <v>1</v>
      </c>
      <c r="AX505" s="47">
        <f t="shared" si="137"/>
        <v>-1712.9</v>
      </c>
      <c r="AY505" s="47">
        <f t="shared" si="140"/>
        <v>-913.6107632924718</v>
      </c>
    </row>
    <row r="506" spans="35:51" x14ac:dyDescent="0.35">
      <c r="AI506" s="11">
        <v>2023</v>
      </c>
      <c r="AJ506" s="11">
        <v>12</v>
      </c>
      <c r="AK506" s="11">
        <v>5920</v>
      </c>
      <c r="AL506" s="63">
        <v>1712.85</v>
      </c>
      <c r="AM506" s="46" t="str">
        <f t="shared" si="128"/>
        <v>Yrkesskadeforsikring</v>
      </c>
      <c r="AN506" s="46" t="str">
        <f t="shared" si="129"/>
        <v>Andre personalkostnader</v>
      </c>
      <c r="AO506" s="46" t="str">
        <f t="shared" si="130"/>
        <v>Personalkost</v>
      </c>
      <c r="AP506" s="46" t="str">
        <f t="shared" si="131"/>
        <v>Kostnad</v>
      </c>
      <c r="AQ506" s="46">
        <f t="shared" si="132"/>
        <v>10</v>
      </c>
      <c r="AR506" s="46">
        <f t="shared" si="133"/>
        <v>1712.85</v>
      </c>
      <c r="AS506" s="48">
        <f t="shared" si="134"/>
        <v>0.53337075327950945</v>
      </c>
      <c r="AT506" s="46">
        <f t="shared" si="138"/>
        <v>913.58409475480767</v>
      </c>
      <c r="AU506" s="46">
        <f t="shared" si="135"/>
        <v>2003</v>
      </c>
      <c r="AV506" s="46">
        <f t="shared" si="136"/>
        <v>1365.15</v>
      </c>
      <c r="AW506" s="46">
        <f t="shared" si="139"/>
        <v>1</v>
      </c>
      <c r="AX506" s="47">
        <f t="shared" si="137"/>
        <v>-1712.85</v>
      </c>
      <c r="AY506" s="47">
        <f t="shared" si="140"/>
        <v>-913.58409475480767</v>
      </c>
    </row>
    <row r="507" spans="35:51" x14ac:dyDescent="0.35">
      <c r="AI507" s="11">
        <v>2023</v>
      </c>
      <c r="AJ507" s="11">
        <v>1</v>
      </c>
      <c r="AK507" s="11">
        <v>5945</v>
      </c>
      <c r="AL507" s="63">
        <v>0</v>
      </c>
      <c r="AM507" s="46" t="str">
        <f t="shared" si="128"/>
        <v>Pensjonsforsikring</v>
      </c>
      <c r="AN507" s="46" t="str">
        <f t="shared" si="129"/>
        <v>Andre personalkostnader</v>
      </c>
      <c r="AO507" s="46" t="str">
        <f t="shared" si="130"/>
        <v>Personalkost</v>
      </c>
      <c r="AP507" s="46" t="str">
        <f t="shared" si="131"/>
        <v>Kostnad</v>
      </c>
      <c r="AQ507" s="46">
        <f t="shared" si="132"/>
        <v>10</v>
      </c>
      <c r="AR507" s="46">
        <f t="shared" si="133"/>
        <v>0</v>
      </c>
      <c r="AS507" s="48">
        <f t="shared" si="134"/>
        <v>0.53337075327950945</v>
      </c>
      <c r="AT507" s="46">
        <f t="shared" si="138"/>
        <v>0</v>
      </c>
      <c r="AU507" s="46">
        <f t="shared" si="135"/>
        <v>2803</v>
      </c>
      <c r="AV507" s="46">
        <f t="shared" si="136"/>
        <v>1698.7</v>
      </c>
      <c r="AW507" s="46">
        <f t="shared" si="139"/>
        <v>1</v>
      </c>
      <c r="AX507" s="47">
        <f t="shared" si="137"/>
        <v>0</v>
      </c>
      <c r="AY507" s="47">
        <f t="shared" si="140"/>
        <v>0</v>
      </c>
    </row>
    <row r="508" spans="35:51" x14ac:dyDescent="0.35">
      <c r="AI508" s="11">
        <v>2023</v>
      </c>
      <c r="AJ508" s="11">
        <v>2</v>
      </c>
      <c r="AK508" s="11">
        <v>5945</v>
      </c>
      <c r="AL508" s="63">
        <v>18837</v>
      </c>
      <c r="AM508" s="46" t="str">
        <f t="shared" si="128"/>
        <v>Pensjonsforsikring</v>
      </c>
      <c r="AN508" s="46" t="str">
        <f t="shared" si="129"/>
        <v>Andre personalkostnader</v>
      </c>
      <c r="AO508" s="46" t="str">
        <f t="shared" si="130"/>
        <v>Personalkost</v>
      </c>
      <c r="AP508" s="46" t="str">
        <f t="shared" si="131"/>
        <v>Kostnad</v>
      </c>
      <c r="AQ508" s="46">
        <f t="shared" si="132"/>
        <v>10</v>
      </c>
      <c r="AR508" s="46">
        <f t="shared" si="133"/>
        <v>18837</v>
      </c>
      <c r="AS508" s="48">
        <f t="shared" si="134"/>
        <v>0.53337075327950945</v>
      </c>
      <c r="AT508" s="46">
        <f t="shared" si="138"/>
        <v>10047.104879526119</v>
      </c>
      <c r="AU508" s="46">
        <f t="shared" si="135"/>
        <v>2750</v>
      </c>
      <c r="AV508" s="46">
        <f t="shared" si="136"/>
        <v>1620.817</v>
      </c>
      <c r="AW508" s="46">
        <f t="shared" si="139"/>
        <v>1</v>
      </c>
      <c r="AX508" s="47">
        <f t="shared" si="137"/>
        <v>-18837</v>
      </c>
      <c r="AY508" s="47">
        <f t="shared" si="140"/>
        <v>-10047.104879526119</v>
      </c>
    </row>
    <row r="509" spans="35:51" x14ac:dyDescent="0.35">
      <c r="AI509" s="11">
        <v>2023</v>
      </c>
      <c r="AJ509" s="11">
        <v>3</v>
      </c>
      <c r="AK509" s="11">
        <v>5945</v>
      </c>
      <c r="AL509" s="63">
        <v>0</v>
      </c>
      <c r="AM509" s="46" t="str">
        <f t="shared" si="128"/>
        <v>Pensjonsforsikring</v>
      </c>
      <c r="AN509" s="46" t="str">
        <f t="shared" si="129"/>
        <v>Andre personalkostnader</v>
      </c>
      <c r="AO509" s="46" t="str">
        <f t="shared" si="130"/>
        <v>Personalkost</v>
      </c>
      <c r="AP509" s="46" t="str">
        <f t="shared" si="131"/>
        <v>Kostnad</v>
      </c>
      <c r="AQ509" s="46">
        <f t="shared" si="132"/>
        <v>10</v>
      </c>
      <c r="AR509" s="46">
        <f t="shared" si="133"/>
        <v>0</v>
      </c>
      <c r="AS509" s="48">
        <f t="shared" si="134"/>
        <v>0.53337075327950945</v>
      </c>
      <c r="AT509" s="46">
        <f t="shared" si="138"/>
        <v>0</v>
      </c>
      <c r="AU509" s="46">
        <f t="shared" si="135"/>
        <v>3043</v>
      </c>
      <c r="AV509" s="46">
        <f t="shared" si="136"/>
        <v>1839.2840000000001</v>
      </c>
      <c r="AW509" s="46">
        <f t="shared" si="139"/>
        <v>1</v>
      </c>
      <c r="AX509" s="47">
        <f t="shared" si="137"/>
        <v>0</v>
      </c>
      <c r="AY509" s="47">
        <f t="shared" si="140"/>
        <v>0</v>
      </c>
    </row>
    <row r="510" spans="35:51" x14ac:dyDescent="0.35">
      <c r="AI510" s="11">
        <v>2023</v>
      </c>
      <c r="AJ510" s="11">
        <v>4</v>
      </c>
      <c r="AK510" s="11">
        <v>5945</v>
      </c>
      <c r="AL510" s="63">
        <v>1105</v>
      </c>
      <c r="AM510" s="46" t="str">
        <f t="shared" si="128"/>
        <v>Pensjonsforsikring</v>
      </c>
      <c r="AN510" s="46" t="str">
        <f t="shared" si="129"/>
        <v>Andre personalkostnader</v>
      </c>
      <c r="AO510" s="46" t="str">
        <f t="shared" si="130"/>
        <v>Personalkost</v>
      </c>
      <c r="AP510" s="46" t="str">
        <f t="shared" si="131"/>
        <v>Kostnad</v>
      </c>
      <c r="AQ510" s="46">
        <f t="shared" si="132"/>
        <v>10</v>
      </c>
      <c r="AR510" s="46">
        <f t="shared" si="133"/>
        <v>1105</v>
      </c>
      <c r="AS510" s="48">
        <f t="shared" si="134"/>
        <v>0.53337075327950945</v>
      </c>
      <c r="AT510" s="46">
        <f t="shared" si="138"/>
        <v>589.37468237385792</v>
      </c>
      <c r="AU510" s="46">
        <f t="shared" si="135"/>
        <v>2916</v>
      </c>
      <c r="AV510" s="46">
        <f t="shared" si="136"/>
        <v>1763.2</v>
      </c>
      <c r="AW510" s="46">
        <f t="shared" si="139"/>
        <v>1</v>
      </c>
      <c r="AX510" s="47">
        <f t="shared" si="137"/>
        <v>-1105</v>
      </c>
      <c r="AY510" s="47">
        <f t="shared" si="140"/>
        <v>-589.37468237385792</v>
      </c>
    </row>
    <row r="511" spans="35:51" x14ac:dyDescent="0.35">
      <c r="AI511" s="11">
        <v>2023</v>
      </c>
      <c r="AJ511" s="11">
        <v>5</v>
      </c>
      <c r="AK511" s="11">
        <v>5945</v>
      </c>
      <c r="AL511" s="63">
        <v>3315</v>
      </c>
      <c r="AM511" s="46" t="str">
        <f t="shared" si="128"/>
        <v>Pensjonsforsikring</v>
      </c>
      <c r="AN511" s="46" t="str">
        <f t="shared" si="129"/>
        <v>Andre personalkostnader</v>
      </c>
      <c r="AO511" s="46" t="str">
        <f t="shared" si="130"/>
        <v>Personalkost</v>
      </c>
      <c r="AP511" s="46" t="str">
        <f t="shared" si="131"/>
        <v>Kostnad</v>
      </c>
      <c r="AQ511" s="46">
        <f t="shared" si="132"/>
        <v>10</v>
      </c>
      <c r="AR511" s="46">
        <f t="shared" si="133"/>
        <v>3315</v>
      </c>
      <c r="AS511" s="48">
        <f t="shared" si="134"/>
        <v>0.53337075327950945</v>
      </c>
      <c r="AT511" s="46">
        <f t="shared" si="138"/>
        <v>1768.1240471215738</v>
      </c>
      <c r="AU511" s="46">
        <f t="shared" si="135"/>
        <v>3578</v>
      </c>
      <c r="AV511" s="46">
        <f t="shared" si="136"/>
        <v>1816.85</v>
      </c>
      <c r="AW511" s="46">
        <f t="shared" si="139"/>
        <v>1</v>
      </c>
      <c r="AX511" s="47">
        <f t="shared" si="137"/>
        <v>-3315</v>
      </c>
      <c r="AY511" s="47">
        <f t="shared" si="140"/>
        <v>-1768.1240471215738</v>
      </c>
    </row>
    <row r="512" spans="35:51" x14ac:dyDescent="0.35">
      <c r="AI512" s="11">
        <v>2023</v>
      </c>
      <c r="AJ512" s="11">
        <v>6</v>
      </c>
      <c r="AK512" s="11">
        <v>5945</v>
      </c>
      <c r="AL512" s="63">
        <v>3317</v>
      </c>
      <c r="AM512" s="46" t="str">
        <f t="shared" si="128"/>
        <v>Pensjonsforsikring</v>
      </c>
      <c r="AN512" s="46" t="str">
        <f t="shared" si="129"/>
        <v>Andre personalkostnader</v>
      </c>
      <c r="AO512" s="46" t="str">
        <f t="shared" si="130"/>
        <v>Personalkost</v>
      </c>
      <c r="AP512" s="46" t="str">
        <f t="shared" si="131"/>
        <v>Kostnad</v>
      </c>
      <c r="AQ512" s="46">
        <f t="shared" si="132"/>
        <v>10</v>
      </c>
      <c r="AR512" s="46">
        <f t="shared" si="133"/>
        <v>3317</v>
      </c>
      <c r="AS512" s="48">
        <f t="shared" si="134"/>
        <v>0.53337075327950945</v>
      </c>
      <c r="AT512" s="46">
        <f t="shared" si="138"/>
        <v>1769.1907886281329</v>
      </c>
      <c r="AU512" s="46">
        <f t="shared" si="135"/>
        <v>3708</v>
      </c>
      <c r="AV512" s="46">
        <f t="shared" si="136"/>
        <v>1858.8330000000001</v>
      </c>
      <c r="AW512" s="46">
        <f t="shared" si="139"/>
        <v>1</v>
      </c>
      <c r="AX512" s="47">
        <f t="shared" si="137"/>
        <v>-3317</v>
      </c>
      <c r="AY512" s="47">
        <f t="shared" si="140"/>
        <v>-1769.1907886281329</v>
      </c>
    </row>
    <row r="513" spans="35:51" x14ac:dyDescent="0.35">
      <c r="AI513" s="11">
        <v>2023</v>
      </c>
      <c r="AJ513" s="11">
        <v>7</v>
      </c>
      <c r="AK513" s="11">
        <v>5945</v>
      </c>
      <c r="AL513" s="63">
        <v>3318</v>
      </c>
      <c r="AM513" s="46" t="str">
        <f t="shared" si="128"/>
        <v>Pensjonsforsikring</v>
      </c>
      <c r="AN513" s="46" t="str">
        <f t="shared" si="129"/>
        <v>Andre personalkostnader</v>
      </c>
      <c r="AO513" s="46" t="str">
        <f t="shared" si="130"/>
        <v>Personalkost</v>
      </c>
      <c r="AP513" s="46" t="str">
        <f t="shared" si="131"/>
        <v>Kostnad</v>
      </c>
      <c r="AQ513" s="46">
        <f t="shared" si="132"/>
        <v>10</v>
      </c>
      <c r="AR513" s="46">
        <f t="shared" si="133"/>
        <v>3318</v>
      </c>
      <c r="AS513" s="48">
        <f t="shared" si="134"/>
        <v>0.53337075327950945</v>
      </c>
      <c r="AT513" s="46">
        <f t="shared" si="138"/>
        <v>1769.7241593814124</v>
      </c>
      <c r="AU513" s="46">
        <f t="shared" si="135"/>
        <v>3431</v>
      </c>
      <c r="AV513" s="46">
        <f t="shared" si="136"/>
        <v>1813.0340000000001</v>
      </c>
      <c r="AW513" s="46">
        <f t="shared" si="139"/>
        <v>1</v>
      </c>
      <c r="AX513" s="47">
        <f t="shared" si="137"/>
        <v>-3318</v>
      </c>
      <c r="AY513" s="47">
        <f t="shared" si="140"/>
        <v>-1769.7241593814124</v>
      </c>
    </row>
    <row r="514" spans="35:51" x14ac:dyDescent="0.35">
      <c r="AI514" s="11">
        <v>2023</v>
      </c>
      <c r="AJ514" s="11">
        <v>8</v>
      </c>
      <c r="AK514" s="11">
        <v>5945</v>
      </c>
      <c r="AL514" s="63">
        <v>3318</v>
      </c>
      <c r="AM514" s="46" t="str">
        <f t="shared" si="128"/>
        <v>Pensjonsforsikring</v>
      </c>
      <c r="AN514" s="46" t="str">
        <f t="shared" si="129"/>
        <v>Andre personalkostnader</v>
      </c>
      <c r="AO514" s="46" t="str">
        <f t="shared" si="130"/>
        <v>Personalkost</v>
      </c>
      <c r="AP514" s="46" t="str">
        <f t="shared" si="131"/>
        <v>Kostnad</v>
      </c>
      <c r="AQ514" s="46">
        <f t="shared" si="132"/>
        <v>10</v>
      </c>
      <c r="AR514" s="46">
        <f t="shared" si="133"/>
        <v>3318</v>
      </c>
      <c r="AS514" s="48">
        <f t="shared" si="134"/>
        <v>0.53337075327950945</v>
      </c>
      <c r="AT514" s="46">
        <f t="shared" si="138"/>
        <v>1769.7241593814124</v>
      </c>
      <c r="AU514" s="46">
        <f t="shared" si="135"/>
        <v>4323</v>
      </c>
      <c r="AV514" s="46">
        <f t="shared" si="136"/>
        <v>1943.6659999999999</v>
      </c>
      <c r="AW514" s="46">
        <f t="shared" si="139"/>
        <v>1</v>
      </c>
      <c r="AX514" s="47">
        <f t="shared" si="137"/>
        <v>-3318</v>
      </c>
      <c r="AY514" s="47">
        <f t="shared" si="140"/>
        <v>-1769.7241593814124</v>
      </c>
    </row>
    <row r="515" spans="35:51" x14ac:dyDescent="0.35">
      <c r="AI515" s="11">
        <v>2023</v>
      </c>
      <c r="AJ515" s="11">
        <v>9</v>
      </c>
      <c r="AK515" s="11">
        <v>5945</v>
      </c>
      <c r="AL515" s="63">
        <v>3320</v>
      </c>
      <c r="AM515" s="46" t="str">
        <f t="shared" ref="AM515:AM578" si="141">IFERROR(VLOOKUP($AK515,pnl_konto_table,2,FALSE),"")</f>
        <v>Pensjonsforsikring</v>
      </c>
      <c r="AN515" s="46" t="str">
        <f t="shared" ref="AN515:AN578" si="142">IFERROR(VLOOKUP($AK515,pnl_konto_table,6,FALSE),"")</f>
        <v>Andre personalkostnader</v>
      </c>
      <c r="AO515" s="46" t="str">
        <f t="shared" ref="AO515:AO578" si="143">IFERROR(VLOOKUP($AK515,pnl_konto_table,7,FALSE),"")</f>
        <v>Personalkost</v>
      </c>
      <c r="AP515" s="46" t="str">
        <f t="shared" ref="AP515:AP578" si="144">IFERROR(VLOOKUP(AO515,pnl_kategori_table,2,FALSE),0)</f>
        <v>Kostnad</v>
      </c>
      <c r="AQ515" s="46">
        <f t="shared" ref="AQ515:AQ578" si="145">IFERROR(MATCH(AN515,pnl_subkategori,0),"")</f>
        <v>10</v>
      </c>
      <c r="AR515" s="46">
        <f t="shared" ref="AR515:AR578" si="146">IF(AP515=$A$3,-$AL515,$AL515)</f>
        <v>3320</v>
      </c>
      <c r="AS515" s="48">
        <f t="shared" ref="AS515:AS578" si="147">IFERROR(VLOOKUP($AK515,lookup_konto_index,2,FALSE),IFERROR(VLOOKUP(AN515,lookup_subkategori_index,2,FALSE),IFERROR(VLOOKUP(AO515,lookup_kategori_index,2,FALSE),1)))</f>
        <v>0.53337075327950945</v>
      </c>
      <c r="AT515" s="46">
        <f t="shared" si="138"/>
        <v>1770.7909008879715</v>
      </c>
      <c r="AU515" s="46">
        <f t="shared" ref="AU515:AU578" si="148">SUMIFS($BC$3:$BC$50,$BA$3:$BA$50,$AI515,$BB$3:$BB$50,$AJ515)</f>
        <v>3531</v>
      </c>
      <c r="AV515" s="46">
        <f t="shared" ref="AV515:AV578" si="149">SUMIFS($BD$3:$BD$50,$BA$3:$BA$50,$AI515,$BB$3:$BB$50,$AJ515)</f>
        <v>1846.634</v>
      </c>
      <c r="AW515" s="46">
        <f t="shared" si="139"/>
        <v>1</v>
      </c>
      <c r="AX515" s="47">
        <f t="shared" ref="AX515:AX578" si="150">IFERROR(VLOOKUP($AP515,table_type_kostnad,2,FALSE)*AR515,"")</f>
        <v>-3320</v>
      </c>
      <c r="AY515" s="47">
        <f t="shared" si="140"/>
        <v>-1770.7909008879715</v>
      </c>
    </row>
    <row r="516" spans="35:51" x14ac:dyDescent="0.35">
      <c r="AI516" s="11">
        <v>2023</v>
      </c>
      <c r="AJ516" s="11">
        <v>10</v>
      </c>
      <c r="AK516" s="11">
        <v>5945</v>
      </c>
      <c r="AL516" s="63">
        <v>3321</v>
      </c>
      <c r="AM516" s="46" t="str">
        <f t="shared" si="141"/>
        <v>Pensjonsforsikring</v>
      </c>
      <c r="AN516" s="46" t="str">
        <f t="shared" si="142"/>
        <v>Andre personalkostnader</v>
      </c>
      <c r="AO516" s="46" t="str">
        <f t="shared" si="143"/>
        <v>Personalkost</v>
      </c>
      <c r="AP516" s="46" t="str">
        <f t="shared" si="144"/>
        <v>Kostnad</v>
      </c>
      <c r="AQ516" s="46">
        <f t="shared" si="145"/>
        <v>10</v>
      </c>
      <c r="AR516" s="46">
        <f t="shared" si="146"/>
        <v>3321</v>
      </c>
      <c r="AS516" s="48">
        <f t="shared" si="147"/>
        <v>0.53337075327950945</v>
      </c>
      <c r="AT516" s="46">
        <f t="shared" ref="AT516:AT579" si="151">AS516*AR516</f>
        <v>1771.3242716412508</v>
      </c>
      <c r="AU516" s="46">
        <f t="shared" si="148"/>
        <v>3338</v>
      </c>
      <c r="AV516" s="46">
        <f t="shared" si="149"/>
        <v>1851.3</v>
      </c>
      <c r="AW516" s="46">
        <f t="shared" ref="AW516:AW579" si="152">IF(AU516=0,0,1)</f>
        <v>1</v>
      </c>
      <c r="AX516" s="47">
        <f t="shared" si="150"/>
        <v>-3321</v>
      </c>
      <c r="AY516" s="47">
        <f t="shared" ref="AY516:AY579" si="153">IFERROR(AX516*AS516,"")</f>
        <v>-1771.3242716412508</v>
      </c>
    </row>
    <row r="517" spans="35:51" x14ac:dyDescent="0.35">
      <c r="AI517" s="11">
        <v>2023</v>
      </c>
      <c r="AJ517" s="11">
        <v>11</v>
      </c>
      <c r="AK517" s="11">
        <v>5945</v>
      </c>
      <c r="AL517" s="63">
        <v>10618</v>
      </c>
      <c r="AM517" s="46" t="str">
        <f t="shared" si="141"/>
        <v>Pensjonsforsikring</v>
      </c>
      <c r="AN517" s="46" t="str">
        <f t="shared" si="142"/>
        <v>Andre personalkostnader</v>
      </c>
      <c r="AO517" s="46" t="str">
        <f t="shared" si="143"/>
        <v>Personalkost</v>
      </c>
      <c r="AP517" s="46" t="str">
        <f t="shared" si="144"/>
        <v>Kostnad</v>
      </c>
      <c r="AQ517" s="46">
        <f t="shared" si="145"/>
        <v>10</v>
      </c>
      <c r="AR517" s="46">
        <f t="shared" si="146"/>
        <v>10618</v>
      </c>
      <c r="AS517" s="48">
        <f t="shared" si="147"/>
        <v>0.53337075327950945</v>
      </c>
      <c r="AT517" s="46">
        <f t="shared" si="151"/>
        <v>5663.3306583218309</v>
      </c>
      <c r="AU517" s="46">
        <f t="shared" si="148"/>
        <v>3267</v>
      </c>
      <c r="AV517" s="46">
        <f t="shared" si="149"/>
        <v>1752.55</v>
      </c>
      <c r="AW517" s="46">
        <f t="shared" si="152"/>
        <v>1</v>
      </c>
      <c r="AX517" s="47">
        <f t="shared" si="150"/>
        <v>-10618</v>
      </c>
      <c r="AY517" s="47">
        <f t="shared" si="153"/>
        <v>-5663.3306583218309</v>
      </c>
    </row>
    <row r="518" spans="35:51" x14ac:dyDescent="0.35">
      <c r="AI518" s="11">
        <v>2023</v>
      </c>
      <c r="AJ518" s="11">
        <v>12</v>
      </c>
      <c r="AK518" s="11">
        <v>5945</v>
      </c>
      <c r="AL518" s="63">
        <v>0</v>
      </c>
      <c r="AM518" s="46" t="str">
        <f t="shared" si="141"/>
        <v>Pensjonsforsikring</v>
      </c>
      <c r="AN518" s="46" t="str">
        <f t="shared" si="142"/>
        <v>Andre personalkostnader</v>
      </c>
      <c r="AO518" s="46" t="str">
        <f t="shared" si="143"/>
        <v>Personalkost</v>
      </c>
      <c r="AP518" s="46" t="str">
        <f t="shared" si="144"/>
        <v>Kostnad</v>
      </c>
      <c r="AQ518" s="46">
        <f t="shared" si="145"/>
        <v>10</v>
      </c>
      <c r="AR518" s="46">
        <f t="shared" si="146"/>
        <v>0</v>
      </c>
      <c r="AS518" s="48">
        <f t="shared" si="147"/>
        <v>0.53337075327950945</v>
      </c>
      <c r="AT518" s="46">
        <f t="shared" si="151"/>
        <v>0</v>
      </c>
      <c r="AU518" s="46">
        <f t="shared" si="148"/>
        <v>2003</v>
      </c>
      <c r="AV518" s="46">
        <f t="shared" si="149"/>
        <v>1365.15</v>
      </c>
      <c r="AW518" s="46">
        <f t="shared" si="152"/>
        <v>1</v>
      </c>
      <c r="AX518" s="47">
        <f t="shared" si="150"/>
        <v>0</v>
      </c>
      <c r="AY518" s="47">
        <f t="shared" si="153"/>
        <v>0</v>
      </c>
    </row>
    <row r="519" spans="35:51" x14ac:dyDescent="0.35">
      <c r="AI519" s="11">
        <v>2023</v>
      </c>
      <c r="AJ519" s="11">
        <v>1</v>
      </c>
      <c r="AK519" s="11">
        <v>5990</v>
      </c>
      <c r="AL519" s="63">
        <v>0</v>
      </c>
      <c r="AM519" s="46" t="str">
        <f t="shared" si="141"/>
        <v>Annen Personalkostnad</v>
      </c>
      <c r="AN519" s="46" t="str">
        <f t="shared" si="142"/>
        <v>Andre personalkostnader</v>
      </c>
      <c r="AO519" s="46" t="str">
        <f t="shared" si="143"/>
        <v>Personalkost</v>
      </c>
      <c r="AP519" s="46" t="str">
        <f t="shared" si="144"/>
        <v>Kostnad</v>
      </c>
      <c r="AQ519" s="46">
        <f t="shared" si="145"/>
        <v>10</v>
      </c>
      <c r="AR519" s="46">
        <f t="shared" si="146"/>
        <v>0</v>
      </c>
      <c r="AS519" s="48">
        <f t="shared" si="147"/>
        <v>0.53337075327950945</v>
      </c>
      <c r="AT519" s="46">
        <f t="shared" si="151"/>
        <v>0</v>
      </c>
      <c r="AU519" s="46">
        <f t="shared" si="148"/>
        <v>2803</v>
      </c>
      <c r="AV519" s="46">
        <f t="shared" si="149"/>
        <v>1698.7</v>
      </c>
      <c r="AW519" s="46">
        <f t="shared" si="152"/>
        <v>1</v>
      </c>
      <c r="AX519" s="47">
        <f t="shared" si="150"/>
        <v>0</v>
      </c>
      <c r="AY519" s="47">
        <f t="shared" si="153"/>
        <v>0</v>
      </c>
    </row>
    <row r="520" spans="35:51" x14ac:dyDescent="0.35">
      <c r="AI520" s="11">
        <v>2023</v>
      </c>
      <c r="AJ520" s="11">
        <v>2</v>
      </c>
      <c r="AK520" s="11">
        <v>5990</v>
      </c>
      <c r="AL520" s="63">
        <v>0</v>
      </c>
      <c r="AM520" s="46" t="str">
        <f t="shared" si="141"/>
        <v>Annen Personalkostnad</v>
      </c>
      <c r="AN520" s="46" t="str">
        <f t="shared" si="142"/>
        <v>Andre personalkostnader</v>
      </c>
      <c r="AO520" s="46" t="str">
        <f t="shared" si="143"/>
        <v>Personalkost</v>
      </c>
      <c r="AP520" s="46" t="str">
        <f t="shared" si="144"/>
        <v>Kostnad</v>
      </c>
      <c r="AQ520" s="46">
        <f t="shared" si="145"/>
        <v>10</v>
      </c>
      <c r="AR520" s="46">
        <f t="shared" si="146"/>
        <v>0</v>
      </c>
      <c r="AS520" s="48">
        <f t="shared" si="147"/>
        <v>0.53337075327950945</v>
      </c>
      <c r="AT520" s="46">
        <f t="shared" si="151"/>
        <v>0</v>
      </c>
      <c r="AU520" s="46">
        <f t="shared" si="148"/>
        <v>2750</v>
      </c>
      <c r="AV520" s="46">
        <f t="shared" si="149"/>
        <v>1620.817</v>
      </c>
      <c r="AW520" s="46">
        <f t="shared" si="152"/>
        <v>1</v>
      </c>
      <c r="AX520" s="47">
        <f t="shared" si="150"/>
        <v>0</v>
      </c>
      <c r="AY520" s="47">
        <f t="shared" si="153"/>
        <v>0</v>
      </c>
    </row>
    <row r="521" spans="35:51" x14ac:dyDescent="0.35">
      <c r="AI521" s="11">
        <v>2023</v>
      </c>
      <c r="AJ521" s="11">
        <v>3</v>
      </c>
      <c r="AK521" s="11">
        <v>5990</v>
      </c>
      <c r="AL521" s="63">
        <v>0</v>
      </c>
      <c r="AM521" s="46" t="str">
        <f t="shared" si="141"/>
        <v>Annen Personalkostnad</v>
      </c>
      <c r="AN521" s="46" t="str">
        <f t="shared" si="142"/>
        <v>Andre personalkostnader</v>
      </c>
      <c r="AO521" s="46" t="str">
        <f t="shared" si="143"/>
        <v>Personalkost</v>
      </c>
      <c r="AP521" s="46" t="str">
        <f t="shared" si="144"/>
        <v>Kostnad</v>
      </c>
      <c r="AQ521" s="46">
        <f t="shared" si="145"/>
        <v>10</v>
      </c>
      <c r="AR521" s="46">
        <f t="shared" si="146"/>
        <v>0</v>
      </c>
      <c r="AS521" s="48">
        <f t="shared" si="147"/>
        <v>0.53337075327950945</v>
      </c>
      <c r="AT521" s="46">
        <f t="shared" si="151"/>
        <v>0</v>
      </c>
      <c r="AU521" s="46">
        <f t="shared" si="148"/>
        <v>3043</v>
      </c>
      <c r="AV521" s="46">
        <f t="shared" si="149"/>
        <v>1839.2840000000001</v>
      </c>
      <c r="AW521" s="46">
        <f t="shared" si="152"/>
        <v>1</v>
      </c>
      <c r="AX521" s="47">
        <f t="shared" si="150"/>
        <v>0</v>
      </c>
      <c r="AY521" s="47">
        <f t="shared" si="153"/>
        <v>0</v>
      </c>
    </row>
    <row r="522" spans="35:51" x14ac:dyDescent="0.35">
      <c r="AI522" s="11">
        <v>2023</v>
      </c>
      <c r="AJ522" s="11">
        <v>4</v>
      </c>
      <c r="AK522" s="11">
        <v>5990</v>
      </c>
      <c r="AL522" s="63">
        <v>362</v>
      </c>
      <c r="AM522" s="46" t="str">
        <f t="shared" si="141"/>
        <v>Annen Personalkostnad</v>
      </c>
      <c r="AN522" s="46" t="str">
        <f t="shared" si="142"/>
        <v>Andre personalkostnader</v>
      </c>
      <c r="AO522" s="46" t="str">
        <f t="shared" si="143"/>
        <v>Personalkost</v>
      </c>
      <c r="AP522" s="46" t="str">
        <f t="shared" si="144"/>
        <v>Kostnad</v>
      </c>
      <c r="AQ522" s="46">
        <f t="shared" si="145"/>
        <v>10</v>
      </c>
      <c r="AR522" s="46">
        <f t="shared" si="146"/>
        <v>362</v>
      </c>
      <c r="AS522" s="48">
        <f t="shared" si="147"/>
        <v>0.53337075327950945</v>
      </c>
      <c r="AT522" s="46">
        <f t="shared" si="151"/>
        <v>193.08021268718241</v>
      </c>
      <c r="AU522" s="46">
        <f t="shared" si="148"/>
        <v>2916</v>
      </c>
      <c r="AV522" s="46">
        <f t="shared" si="149"/>
        <v>1763.2</v>
      </c>
      <c r="AW522" s="46">
        <f t="shared" si="152"/>
        <v>1</v>
      </c>
      <c r="AX522" s="47">
        <f t="shared" si="150"/>
        <v>-362</v>
      </c>
      <c r="AY522" s="47">
        <f t="shared" si="153"/>
        <v>-193.08021268718241</v>
      </c>
    </row>
    <row r="523" spans="35:51" x14ac:dyDescent="0.35">
      <c r="AI523" s="11">
        <v>2023</v>
      </c>
      <c r="AJ523" s="11">
        <v>5</v>
      </c>
      <c r="AK523" s="11">
        <v>5990</v>
      </c>
      <c r="AL523" s="63">
        <v>0</v>
      </c>
      <c r="AM523" s="46" t="str">
        <f t="shared" si="141"/>
        <v>Annen Personalkostnad</v>
      </c>
      <c r="AN523" s="46" t="str">
        <f t="shared" si="142"/>
        <v>Andre personalkostnader</v>
      </c>
      <c r="AO523" s="46" t="str">
        <f t="shared" si="143"/>
        <v>Personalkost</v>
      </c>
      <c r="AP523" s="46" t="str">
        <f t="shared" si="144"/>
        <v>Kostnad</v>
      </c>
      <c r="AQ523" s="46">
        <f t="shared" si="145"/>
        <v>10</v>
      </c>
      <c r="AR523" s="46">
        <f t="shared" si="146"/>
        <v>0</v>
      </c>
      <c r="AS523" s="48">
        <f t="shared" si="147"/>
        <v>0.53337075327950945</v>
      </c>
      <c r="AT523" s="46">
        <f t="shared" si="151"/>
        <v>0</v>
      </c>
      <c r="AU523" s="46">
        <f t="shared" si="148"/>
        <v>3578</v>
      </c>
      <c r="AV523" s="46">
        <f t="shared" si="149"/>
        <v>1816.85</v>
      </c>
      <c r="AW523" s="46">
        <f t="shared" si="152"/>
        <v>1</v>
      </c>
      <c r="AX523" s="47">
        <f t="shared" si="150"/>
        <v>0</v>
      </c>
      <c r="AY523" s="47">
        <f t="shared" si="153"/>
        <v>0</v>
      </c>
    </row>
    <row r="524" spans="35:51" x14ac:dyDescent="0.35">
      <c r="AI524" s="11">
        <v>2023</v>
      </c>
      <c r="AJ524" s="11">
        <v>6</v>
      </c>
      <c r="AK524" s="11">
        <v>5990</v>
      </c>
      <c r="AL524" s="63">
        <v>11496</v>
      </c>
      <c r="AM524" s="46" t="str">
        <f t="shared" si="141"/>
        <v>Annen Personalkostnad</v>
      </c>
      <c r="AN524" s="46" t="str">
        <f t="shared" si="142"/>
        <v>Andre personalkostnader</v>
      </c>
      <c r="AO524" s="46" t="str">
        <f t="shared" si="143"/>
        <v>Personalkost</v>
      </c>
      <c r="AP524" s="46" t="str">
        <f t="shared" si="144"/>
        <v>Kostnad</v>
      </c>
      <c r="AQ524" s="46">
        <f t="shared" si="145"/>
        <v>10</v>
      </c>
      <c r="AR524" s="46">
        <f t="shared" si="146"/>
        <v>11496</v>
      </c>
      <c r="AS524" s="48">
        <f t="shared" si="147"/>
        <v>0.53337075327950945</v>
      </c>
      <c r="AT524" s="46">
        <f t="shared" si="151"/>
        <v>6131.6301797012402</v>
      </c>
      <c r="AU524" s="46">
        <f t="shared" si="148"/>
        <v>3708</v>
      </c>
      <c r="AV524" s="46">
        <f t="shared" si="149"/>
        <v>1858.8330000000001</v>
      </c>
      <c r="AW524" s="46">
        <f t="shared" si="152"/>
        <v>1</v>
      </c>
      <c r="AX524" s="47">
        <f t="shared" si="150"/>
        <v>-11496</v>
      </c>
      <c r="AY524" s="47">
        <f t="shared" si="153"/>
        <v>-6131.6301797012402</v>
      </c>
    </row>
    <row r="525" spans="35:51" x14ac:dyDescent="0.35">
      <c r="AI525" s="11">
        <v>2023</v>
      </c>
      <c r="AJ525" s="11">
        <v>7</v>
      </c>
      <c r="AK525" s="11">
        <v>5990</v>
      </c>
      <c r="AL525" s="63">
        <v>0</v>
      </c>
      <c r="AM525" s="46" t="str">
        <f t="shared" si="141"/>
        <v>Annen Personalkostnad</v>
      </c>
      <c r="AN525" s="46" t="str">
        <f t="shared" si="142"/>
        <v>Andre personalkostnader</v>
      </c>
      <c r="AO525" s="46" t="str">
        <f t="shared" si="143"/>
        <v>Personalkost</v>
      </c>
      <c r="AP525" s="46" t="str">
        <f t="shared" si="144"/>
        <v>Kostnad</v>
      </c>
      <c r="AQ525" s="46">
        <f t="shared" si="145"/>
        <v>10</v>
      </c>
      <c r="AR525" s="46">
        <f t="shared" si="146"/>
        <v>0</v>
      </c>
      <c r="AS525" s="48">
        <f t="shared" si="147"/>
        <v>0.53337075327950945</v>
      </c>
      <c r="AT525" s="46">
        <f t="shared" si="151"/>
        <v>0</v>
      </c>
      <c r="AU525" s="46">
        <f t="shared" si="148"/>
        <v>3431</v>
      </c>
      <c r="AV525" s="46">
        <f t="shared" si="149"/>
        <v>1813.0340000000001</v>
      </c>
      <c r="AW525" s="46">
        <f t="shared" si="152"/>
        <v>1</v>
      </c>
      <c r="AX525" s="47">
        <f t="shared" si="150"/>
        <v>0</v>
      </c>
      <c r="AY525" s="47">
        <f t="shared" si="153"/>
        <v>0</v>
      </c>
    </row>
    <row r="526" spans="35:51" x14ac:dyDescent="0.35">
      <c r="AI526" s="11">
        <v>2023</v>
      </c>
      <c r="AJ526" s="11">
        <v>8</v>
      </c>
      <c r="AK526" s="11">
        <v>5990</v>
      </c>
      <c r="AL526" s="63">
        <v>0</v>
      </c>
      <c r="AM526" s="46" t="str">
        <f t="shared" si="141"/>
        <v>Annen Personalkostnad</v>
      </c>
      <c r="AN526" s="46" t="str">
        <f t="shared" si="142"/>
        <v>Andre personalkostnader</v>
      </c>
      <c r="AO526" s="46" t="str">
        <f t="shared" si="143"/>
        <v>Personalkost</v>
      </c>
      <c r="AP526" s="46" t="str">
        <f t="shared" si="144"/>
        <v>Kostnad</v>
      </c>
      <c r="AQ526" s="46">
        <f t="shared" si="145"/>
        <v>10</v>
      </c>
      <c r="AR526" s="46">
        <f t="shared" si="146"/>
        <v>0</v>
      </c>
      <c r="AS526" s="48">
        <f t="shared" si="147"/>
        <v>0.53337075327950945</v>
      </c>
      <c r="AT526" s="46">
        <f t="shared" si="151"/>
        <v>0</v>
      </c>
      <c r="AU526" s="46">
        <f t="shared" si="148"/>
        <v>4323</v>
      </c>
      <c r="AV526" s="46">
        <f t="shared" si="149"/>
        <v>1943.6659999999999</v>
      </c>
      <c r="AW526" s="46">
        <f t="shared" si="152"/>
        <v>1</v>
      </c>
      <c r="AX526" s="47">
        <f t="shared" si="150"/>
        <v>0</v>
      </c>
      <c r="AY526" s="47">
        <f t="shared" si="153"/>
        <v>0</v>
      </c>
    </row>
    <row r="527" spans="35:51" x14ac:dyDescent="0.35">
      <c r="AI527" s="11">
        <v>2023</v>
      </c>
      <c r="AJ527" s="11">
        <v>9</v>
      </c>
      <c r="AK527" s="11">
        <v>5990</v>
      </c>
      <c r="AL527" s="63">
        <v>25500</v>
      </c>
      <c r="AM527" s="46" t="str">
        <f t="shared" si="141"/>
        <v>Annen Personalkostnad</v>
      </c>
      <c r="AN527" s="46" t="str">
        <f t="shared" si="142"/>
        <v>Andre personalkostnader</v>
      </c>
      <c r="AO527" s="46" t="str">
        <f t="shared" si="143"/>
        <v>Personalkost</v>
      </c>
      <c r="AP527" s="46" t="str">
        <f t="shared" si="144"/>
        <v>Kostnad</v>
      </c>
      <c r="AQ527" s="46">
        <f t="shared" si="145"/>
        <v>10</v>
      </c>
      <c r="AR527" s="46">
        <f t="shared" si="146"/>
        <v>25500</v>
      </c>
      <c r="AS527" s="48">
        <f t="shared" si="147"/>
        <v>0.53337075327950945</v>
      </c>
      <c r="AT527" s="46">
        <f t="shared" si="151"/>
        <v>13600.954208627491</v>
      </c>
      <c r="AU527" s="46">
        <f t="shared" si="148"/>
        <v>3531</v>
      </c>
      <c r="AV527" s="46">
        <f t="shared" si="149"/>
        <v>1846.634</v>
      </c>
      <c r="AW527" s="46">
        <f t="shared" si="152"/>
        <v>1</v>
      </c>
      <c r="AX527" s="47">
        <f t="shared" si="150"/>
        <v>-25500</v>
      </c>
      <c r="AY527" s="47">
        <f t="shared" si="153"/>
        <v>-13600.954208627491</v>
      </c>
    </row>
    <row r="528" spans="35:51" x14ac:dyDescent="0.35">
      <c r="AI528" s="11">
        <v>2023</v>
      </c>
      <c r="AJ528" s="11">
        <v>10</v>
      </c>
      <c r="AK528" s="11">
        <v>5990</v>
      </c>
      <c r="AL528" s="63">
        <v>0</v>
      </c>
      <c r="AM528" s="46" t="str">
        <f t="shared" si="141"/>
        <v>Annen Personalkostnad</v>
      </c>
      <c r="AN528" s="46" t="str">
        <f t="shared" si="142"/>
        <v>Andre personalkostnader</v>
      </c>
      <c r="AO528" s="46" t="str">
        <f t="shared" si="143"/>
        <v>Personalkost</v>
      </c>
      <c r="AP528" s="46" t="str">
        <f t="shared" si="144"/>
        <v>Kostnad</v>
      </c>
      <c r="AQ528" s="46">
        <f t="shared" si="145"/>
        <v>10</v>
      </c>
      <c r="AR528" s="46">
        <f t="shared" si="146"/>
        <v>0</v>
      </c>
      <c r="AS528" s="48">
        <f t="shared" si="147"/>
        <v>0.53337075327950945</v>
      </c>
      <c r="AT528" s="46">
        <f t="shared" si="151"/>
        <v>0</v>
      </c>
      <c r="AU528" s="46">
        <f t="shared" si="148"/>
        <v>3338</v>
      </c>
      <c r="AV528" s="46">
        <f t="shared" si="149"/>
        <v>1851.3</v>
      </c>
      <c r="AW528" s="46">
        <f t="shared" si="152"/>
        <v>1</v>
      </c>
      <c r="AX528" s="47">
        <f t="shared" si="150"/>
        <v>0</v>
      </c>
      <c r="AY528" s="47">
        <f t="shared" si="153"/>
        <v>0</v>
      </c>
    </row>
    <row r="529" spans="35:51" x14ac:dyDescent="0.35">
      <c r="AI529" s="11">
        <v>2023</v>
      </c>
      <c r="AJ529" s="11">
        <v>11</v>
      </c>
      <c r="AK529" s="11">
        <v>5990</v>
      </c>
      <c r="AL529" s="63">
        <v>0</v>
      </c>
      <c r="AM529" s="46" t="str">
        <f t="shared" si="141"/>
        <v>Annen Personalkostnad</v>
      </c>
      <c r="AN529" s="46" t="str">
        <f t="shared" si="142"/>
        <v>Andre personalkostnader</v>
      </c>
      <c r="AO529" s="46" t="str">
        <f t="shared" si="143"/>
        <v>Personalkost</v>
      </c>
      <c r="AP529" s="46" t="str">
        <f t="shared" si="144"/>
        <v>Kostnad</v>
      </c>
      <c r="AQ529" s="46">
        <f t="shared" si="145"/>
        <v>10</v>
      </c>
      <c r="AR529" s="46">
        <f t="shared" si="146"/>
        <v>0</v>
      </c>
      <c r="AS529" s="48">
        <f t="shared" si="147"/>
        <v>0.53337075327950945</v>
      </c>
      <c r="AT529" s="46">
        <f t="shared" si="151"/>
        <v>0</v>
      </c>
      <c r="AU529" s="46">
        <f t="shared" si="148"/>
        <v>3267</v>
      </c>
      <c r="AV529" s="46">
        <f t="shared" si="149"/>
        <v>1752.55</v>
      </c>
      <c r="AW529" s="46">
        <f t="shared" si="152"/>
        <v>1</v>
      </c>
      <c r="AX529" s="47">
        <f t="shared" si="150"/>
        <v>0</v>
      </c>
      <c r="AY529" s="47">
        <f t="shared" si="153"/>
        <v>0</v>
      </c>
    </row>
    <row r="530" spans="35:51" x14ac:dyDescent="0.35">
      <c r="AI530" s="11">
        <v>2023</v>
      </c>
      <c r="AJ530" s="11">
        <v>12</v>
      </c>
      <c r="AK530" s="11">
        <v>5990</v>
      </c>
      <c r="AL530" s="63">
        <v>0</v>
      </c>
      <c r="AM530" s="46" t="str">
        <f t="shared" si="141"/>
        <v>Annen Personalkostnad</v>
      </c>
      <c r="AN530" s="46" t="str">
        <f t="shared" si="142"/>
        <v>Andre personalkostnader</v>
      </c>
      <c r="AO530" s="46" t="str">
        <f t="shared" si="143"/>
        <v>Personalkost</v>
      </c>
      <c r="AP530" s="46" t="str">
        <f t="shared" si="144"/>
        <v>Kostnad</v>
      </c>
      <c r="AQ530" s="46">
        <f t="shared" si="145"/>
        <v>10</v>
      </c>
      <c r="AR530" s="46">
        <f t="shared" si="146"/>
        <v>0</v>
      </c>
      <c r="AS530" s="48">
        <f t="shared" si="147"/>
        <v>0.53337075327950945</v>
      </c>
      <c r="AT530" s="46">
        <f t="shared" si="151"/>
        <v>0</v>
      </c>
      <c r="AU530" s="46">
        <f t="shared" si="148"/>
        <v>2003</v>
      </c>
      <c r="AV530" s="46">
        <f t="shared" si="149"/>
        <v>1365.15</v>
      </c>
      <c r="AW530" s="46">
        <f t="shared" si="152"/>
        <v>1</v>
      </c>
      <c r="AX530" s="47">
        <f t="shared" si="150"/>
        <v>0</v>
      </c>
      <c r="AY530" s="47">
        <f t="shared" si="153"/>
        <v>0</v>
      </c>
    </row>
    <row r="531" spans="35:51" x14ac:dyDescent="0.35">
      <c r="AI531" s="11">
        <v>2023</v>
      </c>
      <c r="AJ531" s="11">
        <v>1</v>
      </c>
      <c r="AK531" s="11">
        <v>6100</v>
      </c>
      <c r="AL531" s="63">
        <v>0</v>
      </c>
      <c r="AM531" s="46" t="str">
        <f t="shared" si="141"/>
        <v>Frak, transport.kostnad, forsikring</v>
      </c>
      <c r="AN531" s="46" t="str">
        <f t="shared" si="142"/>
        <v>Administrasjonskostnader</v>
      </c>
      <c r="AO531" s="46" t="str">
        <f t="shared" si="143"/>
        <v>Driftsutgifter</v>
      </c>
      <c r="AP531" s="46" t="str">
        <f t="shared" si="144"/>
        <v>Kostnad</v>
      </c>
      <c r="AQ531" s="46">
        <f t="shared" si="145"/>
        <v>11</v>
      </c>
      <c r="AR531" s="46">
        <f t="shared" si="146"/>
        <v>0</v>
      </c>
      <c r="AS531" s="48">
        <f t="shared" si="147"/>
        <v>0.90301180009507243</v>
      </c>
      <c r="AT531" s="46">
        <f t="shared" si="151"/>
        <v>0</v>
      </c>
      <c r="AU531" s="46">
        <f t="shared" si="148"/>
        <v>2803</v>
      </c>
      <c r="AV531" s="46">
        <f t="shared" si="149"/>
        <v>1698.7</v>
      </c>
      <c r="AW531" s="46">
        <f t="shared" si="152"/>
        <v>1</v>
      </c>
      <c r="AX531" s="47">
        <f t="shared" si="150"/>
        <v>0</v>
      </c>
      <c r="AY531" s="47">
        <f t="shared" si="153"/>
        <v>0</v>
      </c>
    </row>
    <row r="532" spans="35:51" x14ac:dyDescent="0.35">
      <c r="AI532" s="11">
        <v>2023</v>
      </c>
      <c r="AJ532" s="11">
        <v>2</v>
      </c>
      <c r="AK532" s="11">
        <v>6100</v>
      </c>
      <c r="AL532" s="63">
        <v>0</v>
      </c>
      <c r="AM532" s="46" t="str">
        <f t="shared" si="141"/>
        <v>Frak, transport.kostnad, forsikring</v>
      </c>
      <c r="AN532" s="46" t="str">
        <f t="shared" si="142"/>
        <v>Administrasjonskostnader</v>
      </c>
      <c r="AO532" s="46" t="str">
        <f t="shared" si="143"/>
        <v>Driftsutgifter</v>
      </c>
      <c r="AP532" s="46" t="str">
        <f t="shared" si="144"/>
        <v>Kostnad</v>
      </c>
      <c r="AQ532" s="46">
        <f t="shared" si="145"/>
        <v>11</v>
      </c>
      <c r="AR532" s="46">
        <f t="shared" si="146"/>
        <v>0</v>
      </c>
      <c r="AS532" s="48">
        <f t="shared" si="147"/>
        <v>0.90301180009507243</v>
      </c>
      <c r="AT532" s="46">
        <f t="shared" si="151"/>
        <v>0</v>
      </c>
      <c r="AU532" s="46">
        <f t="shared" si="148"/>
        <v>2750</v>
      </c>
      <c r="AV532" s="46">
        <f t="shared" si="149"/>
        <v>1620.817</v>
      </c>
      <c r="AW532" s="46">
        <f t="shared" si="152"/>
        <v>1</v>
      </c>
      <c r="AX532" s="47">
        <f t="shared" si="150"/>
        <v>0</v>
      </c>
      <c r="AY532" s="47">
        <f t="shared" si="153"/>
        <v>0</v>
      </c>
    </row>
    <row r="533" spans="35:51" x14ac:dyDescent="0.35">
      <c r="AI533" s="11">
        <v>2023</v>
      </c>
      <c r="AJ533" s="11">
        <v>3</v>
      </c>
      <c r="AK533" s="11">
        <v>6100</v>
      </c>
      <c r="AL533" s="63">
        <v>0</v>
      </c>
      <c r="AM533" s="46" t="str">
        <f t="shared" si="141"/>
        <v>Frak, transport.kostnad, forsikring</v>
      </c>
      <c r="AN533" s="46" t="str">
        <f t="shared" si="142"/>
        <v>Administrasjonskostnader</v>
      </c>
      <c r="AO533" s="46" t="str">
        <f t="shared" si="143"/>
        <v>Driftsutgifter</v>
      </c>
      <c r="AP533" s="46" t="str">
        <f t="shared" si="144"/>
        <v>Kostnad</v>
      </c>
      <c r="AQ533" s="46">
        <f t="shared" si="145"/>
        <v>11</v>
      </c>
      <c r="AR533" s="46">
        <f t="shared" si="146"/>
        <v>0</v>
      </c>
      <c r="AS533" s="48">
        <f t="shared" si="147"/>
        <v>0.90301180009507243</v>
      </c>
      <c r="AT533" s="46">
        <f t="shared" si="151"/>
        <v>0</v>
      </c>
      <c r="AU533" s="46">
        <f t="shared" si="148"/>
        <v>3043</v>
      </c>
      <c r="AV533" s="46">
        <f t="shared" si="149"/>
        <v>1839.2840000000001</v>
      </c>
      <c r="AW533" s="46">
        <f t="shared" si="152"/>
        <v>1</v>
      </c>
      <c r="AX533" s="47">
        <f t="shared" si="150"/>
        <v>0</v>
      </c>
      <c r="AY533" s="47">
        <f t="shared" si="153"/>
        <v>0</v>
      </c>
    </row>
    <row r="534" spans="35:51" x14ac:dyDescent="0.35">
      <c r="AI534" s="11">
        <v>2023</v>
      </c>
      <c r="AJ534" s="11">
        <v>4</v>
      </c>
      <c r="AK534" s="11">
        <v>6100</v>
      </c>
      <c r="AL534" s="63">
        <v>0</v>
      </c>
      <c r="AM534" s="46" t="str">
        <f t="shared" si="141"/>
        <v>Frak, transport.kostnad, forsikring</v>
      </c>
      <c r="AN534" s="46" t="str">
        <f t="shared" si="142"/>
        <v>Administrasjonskostnader</v>
      </c>
      <c r="AO534" s="46" t="str">
        <f t="shared" si="143"/>
        <v>Driftsutgifter</v>
      </c>
      <c r="AP534" s="46" t="str">
        <f t="shared" si="144"/>
        <v>Kostnad</v>
      </c>
      <c r="AQ534" s="46">
        <f t="shared" si="145"/>
        <v>11</v>
      </c>
      <c r="AR534" s="46">
        <f t="shared" si="146"/>
        <v>0</v>
      </c>
      <c r="AS534" s="48">
        <f t="shared" si="147"/>
        <v>0.90301180009507243</v>
      </c>
      <c r="AT534" s="46">
        <f t="shared" si="151"/>
        <v>0</v>
      </c>
      <c r="AU534" s="46">
        <f t="shared" si="148"/>
        <v>2916</v>
      </c>
      <c r="AV534" s="46">
        <f t="shared" si="149"/>
        <v>1763.2</v>
      </c>
      <c r="AW534" s="46">
        <f t="shared" si="152"/>
        <v>1</v>
      </c>
      <c r="AX534" s="47">
        <f t="shared" si="150"/>
        <v>0</v>
      </c>
      <c r="AY534" s="47">
        <f t="shared" si="153"/>
        <v>0</v>
      </c>
    </row>
    <row r="535" spans="35:51" x14ac:dyDescent="0.35">
      <c r="AI535" s="11">
        <v>2023</v>
      </c>
      <c r="AJ535" s="11">
        <v>5</v>
      </c>
      <c r="AK535" s="11">
        <v>6100</v>
      </c>
      <c r="AL535" s="63">
        <v>0</v>
      </c>
      <c r="AM535" s="46" t="str">
        <f t="shared" si="141"/>
        <v>Frak, transport.kostnad, forsikring</v>
      </c>
      <c r="AN535" s="46" t="str">
        <f t="shared" si="142"/>
        <v>Administrasjonskostnader</v>
      </c>
      <c r="AO535" s="46" t="str">
        <f t="shared" si="143"/>
        <v>Driftsutgifter</v>
      </c>
      <c r="AP535" s="46" t="str">
        <f t="shared" si="144"/>
        <v>Kostnad</v>
      </c>
      <c r="AQ535" s="46">
        <f t="shared" si="145"/>
        <v>11</v>
      </c>
      <c r="AR535" s="46">
        <f t="shared" si="146"/>
        <v>0</v>
      </c>
      <c r="AS535" s="48">
        <f t="shared" si="147"/>
        <v>0.90301180009507243</v>
      </c>
      <c r="AT535" s="46">
        <f t="shared" si="151"/>
        <v>0</v>
      </c>
      <c r="AU535" s="46">
        <f t="shared" si="148"/>
        <v>3578</v>
      </c>
      <c r="AV535" s="46">
        <f t="shared" si="149"/>
        <v>1816.85</v>
      </c>
      <c r="AW535" s="46">
        <f t="shared" si="152"/>
        <v>1</v>
      </c>
      <c r="AX535" s="47">
        <f t="shared" si="150"/>
        <v>0</v>
      </c>
      <c r="AY535" s="47">
        <f t="shared" si="153"/>
        <v>0</v>
      </c>
    </row>
    <row r="536" spans="35:51" x14ac:dyDescent="0.35">
      <c r="AI536" s="11">
        <v>2023</v>
      </c>
      <c r="AJ536" s="11">
        <v>6</v>
      </c>
      <c r="AK536" s="11">
        <v>6100</v>
      </c>
      <c r="AL536" s="63">
        <v>0</v>
      </c>
      <c r="AM536" s="46" t="str">
        <f t="shared" si="141"/>
        <v>Frak, transport.kostnad, forsikring</v>
      </c>
      <c r="AN536" s="46" t="str">
        <f t="shared" si="142"/>
        <v>Administrasjonskostnader</v>
      </c>
      <c r="AO536" s="46" t="str">
        <f t="shared" si="143"/>
        <v>Driftsutgifter</v>
      </c>
      <c r="AP536" s="46" t="str">
        <f t="shared" si="144"/>
        <v>Kostnad</v>
      </c>
      <c r="AQ536" s="46">
        <f t="shared" si="145"/>
        <v>11</v>
      </c>
      <c r="AR536" s="46">
        <f t="shared" si="146"/>
        <v>0</v>
      </c>
      <c r="AS536" s="48">
        <f t="shared" si="147"/>
        <v>0.90301180009507243</v>
      </c>
      <c r="AT536" s="46">
        <f t="shared" si="151"/>
        <v>0</v>
      </c>
      <c r="AU536" s="46">
        <f t="shared" si="148"/>
        <v>3708</v>
      </c>
      <c r="AV536" s="46">
        <f t="shared" si="149"/>
        <v>1858.8330000000001</v>
      </c>
      <c r="AW536" s="46">
        <f t="shared" si="152"/>
        <v>1</v>
      </c>
      <c r="AX536" s="47">
        <f t="shared" si="150"/>
        <v>0</v>
      </c>
      <c r="AY536" s="47">
        <f t="shared" si="153"/>
        <v>0</v>
      </c>
    </row>
    <row r="537" spans="35:51" x14ac:dyDescent="0.35">
      <c r="AI537" s="11">
        <v>2023</v>
      </c>
      <c r="AJ537" s="11">
        <v>7</v>
      </c>
      <c r="AK537" s="11">
        <v>6100</v>
      </c>
      <c r="AL537" s="63">
        <v>0</v>
      </c>
      <c r="AM537" s="46" t="str">
        <f t="shared" si="141"/>
        <v>Frak, transport.kostnad, forsikring</v>
      </c>
      <c r="AN537" s="46" t="str">
        <f t="shared" si="142"/>
        <v>Administrasjonskostnader</v>
      </c>
      <c r="AO537" s="46" t="str">
        <f t="shared" si="143"/>
        <v>Driftsutgifter</v>
      </c>
      <c r="AP537" s="46" t="str">
        <f t="shared" si="144"/>
        <v>Kostnad</v>
      </c>
      <c r="AQ537" s="46">
        <f t="shared" si="145"/>
        <v>11</v>
      </c>
      <c r="AR537" s="46">
        <f t="shared" si="146"/>
        <v>0</v>
      </c>
      <c r="AS537" s="48">
        <f t="shared" si="147"/>
        <v>0.90301180009507243</v>
      </c>
      <c r="AT537" s="46">
        <f t="shared" si="151"/>
        <v>0</v>
      </c>
      <c r="AU537" s="46">
        <f t="shared" si="148"/>
        <v>3431</v>
      </c>
      <c r="AV537" s="46">
        <f t="shared" si="149"/>
        <v>1813.0340000000001</v>
      </c>
      <c r="AW537" s="46">
        <f t="shared" si="152"/>
        <v>1</v>
      </c>
      <c r="AX537" s="47">
        <f t="shared" si="150"/>
        <v>0</v>
      </c>
      <c r="AY537" s="47">
        <f t="shared" si="153"/>
        <v>0</v>
      </c>
    </row>
    <row r="538" spans="35:51" x14ac:dyDescent="0.35">
      <c r="AI538" s="11">
        <v>2023</v>
      </c>
      <c r="AJ538" s="11">
        <v>8</v>
      </c>
      <c r="AK538" s="11">
        <v>6100</v>
      </c>
      <c r="AL538" s="63">
        <v>0</v>
      </c>
      <c r="AM538" s="46" t="str">
        <f t="shared" si="141"/>
        <v>Frak, transport.kostnad, forsikring</v>
      </c>
      <c r="AN538" s="46" t="str">
        <f t="shared" si="142"/>
        <v>Administrasjonskostnader</v>
      </c>
      <c r="AO538" s="46" t="str">
        <f t="shared" si="143"/>
        <v>Driftsutgifter</v>
      </c>
      <c r="AP538" s="46" t="str">
        <f t="shared" si="144"/>
        <v>Kostnad</v>
      </c>
      <c r="AQ538" s="46">
        <f t="shared" si="145"/>
        <v>11</v>
      </c>
      <c r="AR538" s="46">
        <f t="shared" si="146"/>
        <v>0</v>
      </c>
      <c r="AS538" s="48">
        <f t="shared" si="147"/>
        <v>0.90301180009507243</v>
      </c>
      <c r="AT538" s="46">
        <f t="shared" si="151"/>
        <v>0</v>
      </c>
      <c r="AU538" s="46">
        <f t="shared" si="148"/>
        <v>4323</v>
      </c>
      <c r="AV538" s="46">
        <f t="shared" si="149"/>
        <v>1943.6659999999999</v>
      </c>
      <c r="AW538" s="46">
        <f t="shared" si="152"/>
        <v>1</v>
      </c>
      <c r="AX538" s="47">
        <f t="shared" si="150"/>
        <v>0</v>
      </c>
      <c r="AY538" s="47">
        <f t="shared" si="153"/>
        <v>0</v>
      </c>
    </row>
    <row r="539" spans="35:51" x14ac:dyDescent="0.35">
      <c r="AI539" s="11">
        <v>2023</v>
      </c>
      <c r="AJ539" s="11">
        <v>9</v>
      </c>
      <c r="AK539" s="11">
        <v>6100</v>
      </c>
      <c r="AL539" s="63">
        <v>432</v>
      </c>
      <c r="AM539" s="46" t="str">
        <f t="shared" si="141"/>
        <v>Frak, transport.kostnad, forsikring</v>
      </c>
      <c r="AN539" s="46" t="str">
        <f t="shared" si="142"/>
        <v>Administrasjonskostnader</v>
      </c>
      <c r="AO539" s="46" t="str">
        <f t="shared" si="143"/>
        <v>Driftsutgifter</v>
      </c>
      <c r="AP539" s="46" t="str">
        <f t="shared" si="144"/>
        <v>Kostnad</v>
      </c>
      <c r="AQ539" s="46">
        <f t="shared" si="145"/>
        <v>11</v>
      </c>
      <c r="AR539" s="46">
        <f t="shared" si="146"/>
        <v>432</v>
      </c>
      <c r="AS539" s="48">
        <f t="shared" si="147"/>
        <v>0.90301180009507243</v>
      </c>
      <c r="AT539" s="46">
        <f t="shared" si="151"/>
        <v>390.10109764107131</v>
      </c>
      <c r="AU539" s="46">
        <f t="shared" si="148"/>
        <v>3531</v>
      </c>
      <c r="AV539" s="46">
        <f t="shared" si="149"/>
        <v>1846.634</v>
      </c>
      <c r="AW539" s="46">
        <f t="shared" si="152"/>
        <v>1</v>
      </c>
      <c r="AX539" s="47">
        <f t="shared" si="150"/>
        <v>-432</v>
      </c>
      <c r="AY539" s="47">
        <f t="shared" si="153"/>
        <v>-390.10109764107131</v>
      </c>
    </row>
    <row r="540" spans="35:51" x14ac:dyDescent="0.35">
      <c r="AI540" s="11">
        <v>2023</v>
      </c>
      <c r="AJ540" s="11">
        <v>10</v>
      </c>
      <c r="AK540" s="11">
        <v>6100</v>
      </c>
      <c r="AL540" s="63">
        <v>861</v>
      </c>
      <c r="AM540" s="46" t="str">
        <f t="shared" si="141"/>
        <v>Frak, transport.kostnad, forsikring</v>
      </c>
      <c r="AN540" s="46" t="str">
        <f t="shared" si="142"/>
        <v>Administrasjonskostnader</v>
      </c>
      <c r="AO540" s="46" t="str">
        <f t="shared" si="143"/>
        <v>Driftsutgifter</v>
      </c>
      <c r="AP540" s="46" t="str">
        <f t="shared" si="144"/>
        <v>Kostnad</v>
      </c>
      <c r="AQ540" s="46">
        <f t="shared" si="145"/>
        <v>11</v>
      </c>
      <c r="AR540" s="46">
        <f t="shared" si="146"/>
        <v>861</v>
      </c>
      <c r="AS540" s="48">
        <f t="shared" si="147"/>
        <v>0.90301180009507243</v>
      </c>
      <c r="AT540" s="46">
        <f t="shared" si="151"/>
        <v>777.49315988185731</v>
      </c>
      <c r="AU540" s="46">
        <f t="shared" si="148"/>
        <v>3338</v>
      </c>
      <c r="AV540" s="46">
        <f t="shared" si="149"/>
        <v>1851.3</v>
      </c>
      <c r="AW540" s="46">
        <f t="shared" si="152"/>
        <v>1</v>
      </c>
      <c r="AX540" s="47">
        <f t="shared" si="150"/>
        <v>-861</v>
      </c>
      <c r="AY540" s="47">
        <f t="shared" si="153"/>
        <v>-777.49315988185731</v>
      </c>
    </row>
    <row r="541" spans="35:51" x14ac:dyDescent="0.35">
      <c r="AI541" s="11">
        <v>2023</v>
      </c>
      <c r="AJ541" s="11">
        <v>11</v>
      </c>
      <c r="AK541" s="11">
        <v>6100</v>
      </c>
      <c r="AL541" s="63">
        <v>511</v>
      </c>
      <c r="AM541" s="46" t="str">
        <f t="shared" si="141"/>
        <v>Frak, transport.kostnad, forsikring</v>
      </c>
      <c r="AN541" s="46" t="str">
        <f t="shared" si="142"/>
        <v>Administrasjonskostnader</v>
      </c>
      <c r="AO541" s="46" t="str">
        <f t="shared" si="143"/>
        <v>Driftsutgifter</v>
      </c>
      <c r="AP541" s="46" t="str">
        <f t="shared" si="144"/>
        <v>Kostnad</v>
      </c>
      <c r="AQ541" s="46">
        <f t="shared" si="145"/>
        <v>11</v>
      </c>
      <c r="AR541" s="46">
        <f t="shared" si="146"/>
        <v>511</v>
      </c>
      <c r="AS541" s="48">
        <f t="shared" si="147"/>
        <v>0.90301180009507243</v>
      </c>
      <c r="AT541" s="46">
        <f t="shared" si="151"/>
        <v>461.43902984858198</v>
      </c>
      <c r="AU541" s="46">
        <f t="shared" si="148"/>
        <v>3267</v>
      </c>
      <c r="AV541" s="46">
        <f t="shared" si="149"/>
        <v>1752.55</v>
      </c>
      <c r="AW541" s="46">
        <f t="shared" si="152"/>
        <v>1</v>
      </c>
      <c r="AX541" s="47">
        <f t="shared" si="150"/>
        <v>-511</v>
      </c>
      <c r="AY541" s="47">
        <f t="shared" si="153"/>
        <v>-461.43902984858198</v>
      </c>
    </row>
    <row r="542" spans="35:51" x14ac:dyDescent="0.35">
      <c r="AI542" s="11">
        <v>2023</v>
      </c>
      <c r="AJ542" s="11">
        <v>12</v>
      </c>
      <c r="AK542" s="11">
        <v>6100</v>
      </c>
      <c r="AL542" s="63">
        <v>0</v>
      </c>
      <c r="AM542" s="46" t="str">
        <f t="shared" si="141"/>
        <v>Frak, transport.kostnad, forsikring</v>
      </c>
      <c r="AN542" s="46" t="str">
        <f t="shared" si="142"/>
        <v>Administrasjonskostnader</v>
      </c>
      <c r="AO542" s="46" t="str">
        <f t="shared" si="143"/>
        <v>Driftsutgifter</v>
      </c>
      <c r="AP542" s="46" t="str">
        <f t="shared" si="144"/>
        <v>Kostnad</v>
      </c>
      <c r="AQ542" s="46">
        <f t="shared" si="145"/>
        <v>11</v>
      </c>
      <c r="AR542" s="46">
        <f t="shared" si="146"/>
        <v>0</v>
      </c>
      <c r="AS542" s="48">
        <f t="shared" si="147"/>
        <v>0.90301180009507243</v>
      </c>
      <c r="AT542" s="46">
        <f t="shared" si="151"/>
        <v>0</v>
      </c>
      <c r="AU542" s="46">
        <f t="shared" si="148"/>
        <v>2003</v>
      </c>
      <c r="AV542" s="46">
        <f t="shared" si="149"/>
        <v>1365.15</v>
      </c>
      <c r="AW542" s="46">
        <f t="shared" si="152"/>
        <v>1</v>
      </c>
      <c r="AX542" s="47">
        <f t="shared" si="150"/>
        <v>0</v>
      </c>
      <c r="AY542" s="47">
        <f t="shared" si="153"/>
        <v>0</v>
      </c>
    </row>
    <row r="543" spans="35:51" x14ac:dyDescent="0.35">
      <c r="AI543" s="11">
        <v>2023</v>
      </c>
      <c r="AJ543" s="11">
        <v>1</v>
      </c>
      <c r="AK543" s="11">
        <v>6110</v>
      </c>
      <c r="AL543" s="63">
        <v>33830.17</v>
      </c>
      <c r="AM543" s="46" t="str">
        <f t="shared" si="141"/>
        <v>Elektrisk kraft</v>
      </c>
      <c r="AN543" s="46" t="str">
        <f t="shared" si="142"/>
        <v>Energi</v>
      </c>
      <c r="AO543" s="46" t="str">
        <f t="shared" si="143"/>
        <v>Driftsutgifter</v>
      </c>
      <c r="AP543" s="46" t="str">
        <f t="shared" si="144"/>
        <v>Kostnad</v>
      </c>
      <c r="AQ543" s="46">
        <f t="shared" si="145"/>
        <v>15</v>
      </c>
      <c r="AR543" s="46">
        <f t="shared" si="146"/>
        <v>33830.17</v>
      </c>
      <c r="AS543" s="48">
        <f t="shared" si="147"/>
        <v>0.90301180009507243</v>
      </c>
      <c r="AT543" s="46">
        <f t="shared" si="151"/>
        <v>30549.042709222314</v>
      </c>
      <c r="AU543" s="46">
        <f t="shared" si="148"/>
        <v>2803</v>
      </c>
      <c r="AV543" s="46">
        <f t="shared" si="149"/>
        <v>1698.7</v>
      </c>
      <c r="AW543" s="46">
        <f t="shared" si="152"/>
        <v>1</v>
      </c>
      <c r="AX543" s="47">
        <f t="shared" si="150"/>
        <v>-33830.17</v>
      </c>
      <c r="AY543" s="47">
        <f t="shared" si="153"/>
        <v>-30549.042709222314</v>
      </c>
    </row>
    <row r="544" spans="35:51" x14ac:dyDescent="0.35">
      <c r="AI544" s="11">
        <v>2023</v>
      </c>
      <c r="AJ544" s="11">
        <v>2</v>
      </c>
      <c r="AK544" s="11">
        <v>6110</v>
      </c>
      <c r="AL544" s="63">
        <v>24208.38</v>
      </c>
      <c r="AM544" s="46" t="str">
        <f t="shared" si="141"/>
        <v>Elektrisk kraft</v>
      </c>
      <c r="AN544" s="46" t="str">
        <f t="shared" si="142"/>
        <v>Energi</v>
      </c>
      <c r="AO544" s="46" t="str">
        <f t="shared" si="143"/>
        <v>Driftsutgifter</v>
      </c>
      <c r="AP544" s="46" t="str">
        <f t="shared" si="144"/>
        <v>Kostnad</v>
      </c>
      <c r="AQ544" s="46">
        <f t="shared" si="145"/>
        <v>15</v>
      </c>
      <c r="AR544" s="46">
        <f t="shared" si="146"/>
        <v>24208.38</v>
      </c>
      <c r="AS544" s="48">
        <f t="shared" si="147"/>
        <v>0.90301180009507243</v>
      </c>
      <c r="AT544" s="46">
        <f t="shared" si="151"/>
        <v>21860.452801185551</v>
      </c>
      <c r="AU544" s="46">
        <f t="shared" si="148"/>
        <v>2750</v>
      </c>
      <c r="AV544" s="46">
        <f t="shared" si="149"/>
        <v>1620.817</v>
      </c>
      <c r="AW544" s="46">
        <f t="shared" si="152"/>
        <v>1</v>
      </c>
      <c r="AX544" s="47">
        <f t="shared" si="150"/>
        <v>-24208.38</v>
      </c>
      <c r="AY544" s="47">
        <f t="shared" si="153"/>
        <v>-21860.452801185551</v>
      </c>
    </row>
    <row r="545" spans="35:51" x14ac:dyDescent="0.35">
      <c r="AI545" s="11">
        <v>2023</v>
      </c>
      <c r="AJ545" s="11">
        <v>3</v>
      </c>
      <c r="AK545" s="11">
        <v>6110</v>
      </c>
      <c r="AL545" s="63">
        <v>28306.51</v>
      </c>
      <c r="AM545" s="46" t="str">
        <f t="shared" si="141"/>
        <v>Elektrisk kraft</v>
      </c>
      <c r="AN545" s="46" t="str">
        <f t="shared" si="142"/>
        <v>Energi</v>
      </c>
      <c r="AO545" s="46" t="str">
        <f t="shared" si="143"/>
        <v>Driftsutgifter</v>
      </c>
      <c r="AP545" s="46" t="str">
        <f t="shared" si="144"/>
        <v>Kostnad</v>
      </c>
      <c r="AQ545" s="46">
        <f t="shared" si="145"/>
        <v>15</v>
      </c>
      <c r="AR545" s="46">
        <f t="shared" si="146"/>
        <v>28306.51</v>
      </c>
      <c r="AS545" s="48">
        <f t="shared" si="147"/>
        <v>0.90301180009507243</v>
      </c>
      <c r="AT545" s="46">
        <f t="shared" si="151"/>
        <v>25561.112549509166</v>
      </c>
      <c r="AU545" s="46">
        <f t="shared" si="148"/>
        <v>3043</v>
      </c>
      <c r="AV545" s="46">
        <f t="shared" si="149"/>
        <v>1839.2840000000001</v>
      </c>
      <c r="AW545" s="46">
        <f t="shared" si="152"/>
        <v>1</v>
      </c>
      <c r="AX545" s="47">
        <f t="shared" si="150"/>
        <v>-28306.51</v>
      </c>
      <c r="AY545" s="47">
        <f t="shared" si="153"/>
        <v>-25561.112549509166</v>
      </c>
    </row>
    <row r="546" spans="35:51" x14ac:dyDescent="0.35">
      <c r="AI546" s="11">
        <v>2023</v>
      </c>
      <c r="AJ546" s="11">
        <v>4</v>
      </c>
      <c r="AK546" s="11">
        <v>6110</v>
      </c>
      <c r="AL546" s="63">
        <v>26951.77</v>
      </c>
      <c r="AM546" s="46" t="str">
        <f t="shared" si="141"/>
        <v>Elektrisk kraft</v>
      </c>
      <c r="AN546" s="46" t="str">
        <f t="shared" si="142"/>
        <v>Energi</v>
      </c>
      <c r="AO546" s="46" t="str">
        <f t="shared" si="143"/>
        <v>Driftsutgifter</v>
      </c>
      <c r="AP546" s="46" t="str">
        <f t="shared" si="144"/>
        <v>Kostnad</v>
      </c>
      <c r="AQ546" s="46">
        <f t="shared" si="145"/>
        <v>15</v>
      </c>
      <c r="AR546" s="46">
        <f t="shared" si="146"/>
        <v>26951.77</v>
      </c>
      <c r="AS546" s="48">
        <f t="shared" si="147"/>
        <v>0.90301180009507243</v>
      </c>
      <c r="AT546" s="46">
        <f t="shared" si="151"/>
        <v>24337.766343448369</v>
      </c>
      <c r="AU546" s="46">
        <f t="shared" si="148"/>
        <v>2916</v>
      </c>
      <c r="AV546" s="46">
        <f t="shared" si="149"/>
        <v>1763.2</v>
      </c>
      <c r="AW546" s="46">
        <f t="shared" si="152"/>
        <v>1</v>
      </c>
      <c r="AX546" s="47">
        <f t="shared" si="150"/>
        <v>-26951.77</v>
      </c>
      <c r="AY546" s="47">
        <f t="shared" si="153"/>
        <v>-24337.766343448369</v>
      </c>
    </row>
    <row r="547" spans="35:51" x14ac:dyDescent="0.35">
      <c r="AI547" s="11">
        <v>2023</v>
      </c>
      <c r="AJ547" s="11">
        <v>5</v>
      </c>
      <c r="AK547" s="11">
        <v>6110</v>
      </c>
      <c r="AL547" s="63">
        <v>23581.79</v>
      </c>
      <c r="AM547" s="46" t="str">
        <f t="shared" si="141"/>
        <v>Elektrisk kraft</v>
      </c>
      <c r="AN547" s="46" t="str">
        <f t="shared" si="142"/>
        <v>Energi</v>
      </c>
      <c r="AO547" s="46" t="str">
        <f t="shared" si="143"/>
        <v>Driftsutgifter</v>
      </c>
      <c r="AP547" s="46" t="str">
        <f t="shared" si="144"/>
        <v>Kostnad</v>
      </c>
      <c r="AQ547" s="46">
        <f t="shared" si="145"/>
        <v>15</v>
      </c>
      <c r="AR547" s="46">
        <f t="shared" si="146"/>
        <v>23581.79</v>
      </c>
      <c r="AS547" s="48">
        <f t="shared" si="147"/>
        <v>0.90301180009507243</v>
      </c>
      <c r="AT547" s="46">
        <f t="shared" si="151"/>
        <v>21294.634637363979</v>
      </c>
      <c r="AU547" s="46">
        <f t="shared" si="148"/>
        <v>3578</v>
      </c>
      <c r="AV547" s="46">
        <f t="shared" si="149"/>
        <v>1816.85</v>
      </c>
      <c r="AW547" s="46">
        <f t="shared" si="152"/>
        <v>1</v>
      </c>
      <c r="AX547" s="47">
        <f t="shared" si="150"/>
        <v>-23581.79</v>
      </c>
      <c r="AY547" s="47">
        <f t="shared" si="153"/>
        <v>-21294.634637363979</v>
      </c>
    </row>
    <row r="548" spans="35:51" x14ac:dyDescent="0.35">
      <c r="AI548" s="11">
        <v>2023</v>
      </c>
      <c r="AJ548" s="11">
        <v>6</v>
      </c>
      <c r="AK548" s="11">
        <v>6110</v>
      </c>
      <c r="AL548" s="63">
        <v>28700.42</v>
      </c>
      <c r="AM548" s="46" t="str">
        <f t="shared" si="141"/>
        <v>Elektrisk kraft</v>
      </c>
      <c r="AN548" s="46" t="str">
        <f t="shared" si="142"/>
        <v>Energi</v>
      </c>
      <c r="AO548" s="46" t="str">
        <f t="shared" si="143"/>
        <v>Driftsutgifter</v>
      </c>
      <c r="AP548" s="46" t="str">
        <f t="shared" si="144"/>
        <v>Kostnad</v>
      </c>
      <c r="AQ548" s="46">
        <f t="shared" si="145"/>
        <v>15</v>
      </c>
      <c r="AR548" s="46">
        <f t="shared" si="146"/>
        <v>28700.42</v>
      </c>
      <c r="AS548" s="48">
        <f t="shared" si="147"/>
        <v>0.90301180009507243</v>
      </c>
      <c r="AT548" s="46">
        <f t="shared" si="151"/>
        <v>25916.817927684617</v>
      </c>
      <c r="AU548" s="46">
        <f t="shared" si="148"/>
        <v>3708</v>
      </c>
      <c r="AV548" s="46">
        <f t="shared" si="149"/>
        <v>1858.8330000000001</v>
      </c>
      <c r="AW548" s="46">
        <f t="shared" si="152"/>
        <v>1</v>
      </c>
      <c r="AX548" s="47">
        <f t="shared" si="150"/>
        <v>-28700.42</v>
      </c>
      <c r="AY548" s="47">
        <f t="shared" si="153"/>
        <v>-25916.817927684617</v>
      </c>
    </row>
    <row r="549" spans="35:51" x14ac:dyDescent="0.35">
      <c r="AI549" s="11">
        <v>2023</v>
      </c>
      <c r="AJ549" s="11">
        <v>7</v>
      </c>
      <c r="AK549" s="11">
        <v>6110</v>
      </c>
      <c r="AL549" s="63">
        <v>15141.69</v>
      </c>
      <c r="AM549" s="46" t="str">
        <f t="shared" si="141"/>
        <v>Elektrisk kraft</v>
      </c>
      <c r="AN549" s="46" t="str">
        <f t="shared" si="142"/>
        <v>Energi</v>
      </c>
      <c r="AO549" s="46" t="str">
        <f t="shared" si="143"/>
        <v>Driftsutgifter</v>
      </c>
      <c r="AP549" s="46" t="str">
        <f t="shared" si="144"/>
        <v>Kostnad</v>
      </c>
      <c r="AQ549" s="46">
        <f t="shared" si="145"/>
        <v>15</v>
      </c>
      <c r="AR549" s="46">
        <f t="shared" si="146"/>
        <v>15141.69</v>
      </c>
      <c r="AS549" s="48">
        <f t="shared" si="147"/>
        <v>0.90301180009507243</v>
      </c>
      <c r="AT549" s="46">
        <f t="shared" si="151"/>
        <v>13673.124743381557</v>
      </c>
      <c r="AU549" s="46">
        <f t="shared" si="148"/>
        <v>3431</v>
      </c>
      <c r="AV549" s="46">
        <f t="shared" si="149"/>
        <v>1813.0340000000001</v>
      </c>
      <c r="AW549" s="46">
        <f t="shared" si="152"/>
        <v>1</v>
      </c>
      <c r="AX549" s="47">
        <f t="shared" si="150"/>
        <v>-15141.69</v>
      </c>
      <c r="AY549" s="47">
        <f t="shared" si="153"/>
        <v>-13673.124743381557</v>
      </c>
    </row>
    <row r="550" spans="35:51" x14ac:dyDescent="0.35">
      <c r="AI550" s="11">
        <v>2023</v>
      </c>
      <c r="AJ550" s="11">
        <v>8</v>
      </c>
      <c r="AK550" s="11">
        <v>6110</v>
      </c>
      <c r="AL550" s="63">
        <v>10201.959999999999</v>
      </c>
      <c r="AM550" s="46" t="str">
        <f t="shared" si="141"/>
        <v>Elektrisk kraft</v>
      </c>
      <c r="AN550" s="46" t="str">
        <f t="shared" si="142"/>
        <v>Energi</v>
      </c>
      <c r="AO550" s="46" t="str">
        <f t="shared" si="143"/>
        <v>Driftsutgifter</v>
      </c>
      <c r="AP550" s="46" t="str">
        <f t="shared" si="144"/>
        <v>Kostnad</v>
      </c>
      <c r="AQ550" s="46">
        <f t="shared" si="145"/>
        <v>15</v>
      </c>
      <c r="AR550" s="46">
        <f t="shared" si="146"/>
        <v>10201.959999999999</v>
      </c>
      <c r="AS550" s="48">
        <f t="shared" si="147"/>
        <v>0.90301180009507243</v>
      </c>
      <c r="AT550" s="46">
        <f t="shared" si="151"/>
        <v>9212.4902640979235</v>
      </c>
      <c r="AU550" s="46">
        <f t="shared" si="148"/>
        <v>4323</v>
      </c>
      <c r="AV550" s="46">
        <f t="shared" si="149"/>
        <v>1943.6659999999999</v>
      </c>
      <c r="AW550" s="46">
        <f t="shared" si="152"/>
        <v>1</v>
      </c>
      <c r="AX550" s="47">
        <f t="shared" si="150"/>
        <v>-10201.959999999999</v>
      </c>
      <c r="AY550" s="47">
        <f t="shared" si="153"/>
        <v>-9212.4902640979235</v>
      </c>
    </row>
    <row r="551" spans="35:51" x14ac:dyDescent="0.35">
      <c r="AI551" s="11">
        <v>2023</v>
      </c>
      <c r="AJ551" s="11">
        <v>9</v>
      </c>
      <c r="AK551" s="11">
        <v>6110</v>
      </c>
      <c r="AL551" s="63">
        <v>9373.83</v>
      </c>
      <c r="AM551" s="46" t="str">
        <f t="shared" si="141"/>
        <v>Elektrisk kraft</v>
      </c>
      <c r="AN551" s="46" t="str">
        <f t="shared" si="142"/>
        <v>Energi</v>
      </c>
      <c r="AO551" s="46" t="str">
        <f t="shared" si="143"/>
        <v>Driftsutgifter</v>
      </c>
      <c r="AP551" s="46" t="str">
        <f t="shared" si="144"/>
        <v>Kostnad</v>
      </c>
      <c r="AQ551" s="46">
        <f t="shared" si="145"/>
        <v>15</v>
      </c>
      <c r="AR551" s="46">
        <f t="shared" si="146"/>
        <v>9373.83</v>
      </c>
      <c r="AS551" s="48">
        <f t="shared" si="147"/>
        <v>0.90301180009507243</v>
      </c>
      <c r="AT551" s="46">
        <f t="shared" si="151"/>
        <v>8464.6791020851924</v>
      </c>
      <c r="AU551" s="46">
        <f t="shared" si="148"/>
        <v>3531</v>
      </c>
      <c r="AV551" s="46">
        <f t="shared" si="149"/>
        <v>1846.634</v>
      </c>
      <c r="AW551" s="46">
        <f t="shared" si="152"/>
        <v>1</v>
      </c>
      <c r="AX551" s="47">
        <f t="shared" si="150"/>
        <v>-9373.83</v>
      </c>
      <c r="AY551" s="47">
        <f t="shared" si="153"/>
        <v>-8464.6791020851924</v>
      </c>
    </row>
    <row r="552" spans="35:51" x14ac:dyDescent="0.35">
      <c r="AI552" s="11">
        <v>2023</v>
      </c>
      <c r="AJ552" s="11">
        <v>10</v>
      </c>
      <c r="AK552" s="11">
        <v>6110</v>
      </c>
      <c r="AL552" s="63">
        <v>21924.58</v>
      </c>
      <c r="AM552" s="46" t="str">
        <f t="shared" si="141"/>
        <v>Elektrisk kraft</v>
      </c>
      <c r="AN552" s="46" t="str">
        <f t="shared" si="142"/>
        <v>Energi</v>
      </c>
      <c r="AO552" s="46" t="str">
        <f t="shared" si="143"/>
        <v>Driftsutgifter</v>
      </c>
      <c r="AP552" s="46" t="str">
        <f t="shared" si="144"/>
        <v>Kostnad</v>
      </c>
      <c r="AQ552" s="46">
        <f t="shared" si="145"/>
        <v>15</v>
      </c>
      <c r="AR552" s="46">
        <f t="shared" si="146"/>
        <v>21924.58</v>
      </c>
      <c r="AS552" s="48">
        <f t="shared" si="147"/>
        <v>0.90301180009507243</v>
      </c>
      <c r="AT552" s="46">
        <f t="shared" si="151"/>
        <v>19798.154452128423</v>
      </c>
      <c r="AU552" s="46">
        <f t="shared" si="148"/>
        <v>3338</v>
      </c>
      <c r="AV552" s="46">
        <f t="shared" si="149"/>
        <v>1851.3</v>
      </c>
      <c r="AW552" s="46">
        <f t="shared" si="152"/>
        <v>1</v>
      </c>
      <c r="AX552" s="47">
        <f t="shared" si="150"/>
        <v>-21924.58</v>
      </c>
      <c r="AY552" s="47">
        <f t="shared" si="153"/>
        <v>-19798.154452128423</v>
      </c>
    </row>
    <row r="553" spans="35:51" x14ac:dyDescent="0.35">
      <c r="AI553" s="11">
        <v>2023</v>
      </c>
      <c r="AJ553" s="11">
        <v>11</v>
      </c>
      <c r="AK553" s="11">
        <v>6110</v>
      </c>
      <c r="AL553" s="63">
        <v>29917.200000000001</v>
      </c>
      <c r="AM553" s="46" t="str">
        <f t="shared" si="141"/>
        <v>Elektrisk kraft</v>
      </c>
      <c r="AN553" s="46" t="str">
        <f t="shared" si="142"/>
        <v>Energi</v>
      </c>
      <c r="AO553" s="46" t="str">
        <f t="shared" si="143"/>
        <v>Driftsutgifter</v>
      </c>
      <c r="AP553" s="46" t="str">
        <f t="shared" si="144"/>
        <v>Kostnad</v>
      </c>
      <c r="AQ553" s="46">
        <f t="shared" si="145"/>
        <v>15</v>
      </c>
      <c r="AR553" s="46">
        <f t="shared" si="146"/>
        <v>29917.200000000001</v>
      </c>
      <c r="AS553" s="48">
        <f t="shared" si="147"/>
        <v>0.90301180009507243</v>
      </c>
      <c r="AT553" s="46">
        <f t="shared" si="151"/>
        <v>27015.584625804302</v>
      </c>
      <c r="AU553" s="46">
        <f t="shared" si="148"/>
        <v>3267</v>
      </c>
      <c r="AV553" s="46">
        <f t="shared" si="149"/>
        <v>1752.55</v>
      </c>
      <c r="AW553" s="46">
        <f t="shared" si="152"/>
        <v>1</v>
      </c>
      <c r="AX553" s="47">
        <f t="shared" si="150"/>
        <v>-29917.200000000001</v>
      </c>
      <c r="AY553" s="47">
        <f t="shared" si="153"/>
        <v>-27015.584625804302</v>
      </c>
    </row>
    <row r="554" spans="35:51" x14ac:dyDescent="0.35">
      <c r="AI554" s="11">
        <v>2023</v>
      </c>
      <c r="AJ554" s="11">
        <v>12</v>
      </c>
      <c r="AK554" s="11">
        <v>6110</v>
      </c>
      <c r="AL554" s="63">
        <v>-1392.82</v>
      </c>
      <c r="AM554" s="46" t="str">
        <f t="shared" si="141"/>
        <v>Elektrisk kraft</v>
      </c>
      <c r="AN554" s="46" t="str">
        <f t="shared" si="142"/>
        <v>Energi</v>
      </c>
      <c r="AO554" s="46" t="str">
        <f t="shared" si="143"/>
        <v>Driftsutgifter</v>
      </c>
      <c r="AP554" s="46" t="str">
        <f t="shared" si="144"/>
        <v>Kostnad</v>
      </c>
      <c r="AQ554" s="46">
        <f t="shared" si="145"/>
        <v>15</v>
      </c>
      <c r="AR554" s="46">
        <f t="shared" si="146"/>
        <v>-1392.82</v>
      </c>
      <c r="AS554" s="48">
        <f t="shared" si="147"/>
        <v>0.90301180009507243</v>
      </c>
      <c r="AT554" s="46">
        <f t="shared" si="151"/>
        <v>-1257.7328954084187</v>
      </c>
      <c r="AU554" s="46">
        <f t="shared" si="148"/>
        <v>2003</v>
      </c>
      <c r="AV554" s="46">
        <f t="shared" si="149"/>
        <v>1365.15</v>
      </c>
      <c r="AW554" s="46">
        <f t="shared" si="152"/>
        <v>1</v>
      </c>
      <c r="AX554" s="47">
        <f t="shared" si="150"/>
        <v>1392.82</v>
      </c>
      <c r="AY554" s="47">
        <f t="shared" si="153"/>
        <v>1257.7328954084187</v>
      </c>
    </row>
    <row r="555" spans="35:51" x14ac:dyDescent="0.35">
      <c r="AI555" s="11">
        <v>2023</v>
      </c>
      <c r="AJ555" s="11">
        <v>1</v>
      </c>
      <c r="AK555" s="11">
        <v>6200</v>
      </c>
      <c r="AL555" s="63">
        <v>1050.4000000000001</v>
      </c>
      <c r="AM555" s="46" t="str">
        <f t="shared" si="141"/>
        <v>Komm. Avgifter</v>
      </c>
      <c r="AN555" s="46" t="str">
        <f t="shared" si="142"/>
        <v>Avg./lisenser/gebyrer</v>
      </c>
      <c r="AO555" s="46" t="str">
        <f t="shared" si="143"/>
        <v>Driftsutgifter</v>
      </c>
      <c r="AP555" s="46" t="str">
        <f t="shared" si="144"/>
        <v>Kostnad</v>
      </c>
      <c r="AQ555" s="46">
        <f t="shared" si="145"/>
        <v>12</v>
      </c>
      <c r="AR555" s="46">
        <f t="shared" si="146"/>
        <v>1050.4000000000001</v>
      </c>
      <c r="AS555" s="48">
        <f t="shared" si="147"/>
        <v>0.60723437315825768</v>
      </c>
      <c r="AT555" s="46">
        <f t="shared" si="151"/>
        <v>637.83898556543397</v>
      </c>
      <c r="AU555" s="46">
        <f t="shared" si="148"/>
        <v>2803</v>
      </c>
      <c r="AV555" s="46">
        <f t="shared" si="149"/>
        <v>1698.7</v>
      </c>
      <c r="AW555" s="46">
        <f t="shared" si="152"/>
        <v>1</v>
      </c>
      <c r="AX555" s="47">
        <f t="shared" si="150"/>
        <v>-1050.4000000000001</v>
      </c>
      <c r="AY555" s="47">
        <f t="shared" si="153"/>
        <v>-637.83898556543397</v>
      </c>
    </row>
    <row r="556" spans="35:51" x14ac:dyDescent="0.35">
      <c r="AI556" s="11">
        <v>2023</v>
      </c>
      <c r="AJ556" s="11">
        <v>2</v>
      </c>
      <c r="AK556" s="11">
        <v>6200</v>
      </c>
      <c r="AL556" s="63">
        <v>1050.4000000000001</v>
      </c>
      <c r="AM556" s="46" t="str">
        <f t="shared" si="141"/>
        <v>Komm. Avgifter</v>
      </c>
      <c r="AN556" s="46" t="str">
        <f t="shared" si="142"/>
        <v>Avg./lisenser/gebyrer</v>
      </c>
      <c r="AO556" s="46" t="str">
        <f t="shared" si="143"/>
        <v>Driftsutgifter</v>
      </c>
      <c r="AP556" s="46" t="str">
        <f t="shared" si="144"/>
        <v>Kostnad</v>
      </c>
      <c r="AQ556" s="46">
        <f t="shared" si="145"/>
        <v>12</v>
      </c>
      <c r="AR556" s="46">
        <f t="shared" si="146"/>
        <v>1050.4000000000001</v>
      </c>
      <c r="AS556" s="48">
        <f t="shared" si="147"/>
        <v>0.60723437315825768</v>
      </c>
      <c r="AT556" s="46">
        <f t="shared" si="151"/>
        <v>637.83898556543397</v>
      </c>
      <c r="AU556" s="46">
        <f t="shared" si="148"/>
        <v>2750</v>
      </c>
      <c r="AV556" s="46">
        <f t="shared" si="149"/>
        <v>1620.817</v>
      </c>
      <c r="AW556" s="46">
        <f t="shared" si="152"/>
        <v>1</v>
      </c>
      <c r="AX556" s="47">
        <f t="shared" si="150"/>
        <v>-1050.4000000000001</v>
      </c>
      <c r="AY556" s="47">
        <f t="shared" si="153"/>
        <v>-637.83898556543397</v>
      </c>
    </row>
    <row r="557" spans="35:51" x14ac:dyDescent="0.35">
      <c r="AI557" s="11">
        <v>2023</v>
      </c>
      <c r="AJ557" s="11">
        <v>3</v>
      </c>
      <c r="AK557" s="11">
        <v>6200</v>
      </c>
      <c r="AL557" s="63">
        <v>0</v>
      </c>
      <c r="AM557" s="46" t="str">
        <f t="shared" si="141"/>
        <v>Komm. Avgifter</v>
      </c>
      <c r="AN557" s="46" t="str">
        <f t="shared" si="142"/>
        <v>Avg./lisenser/gebyrer</v>
      </c>
      <c r="AO557" s="46" t="str">
        <f t="shared" si="143"/>
        <v>Driftsutgifter</v>
      </c>
      <c r="AP557" s="46" t="str">
        <f t="shared" si="144"/>
        <v>Kostnad</v>
      </c>
      <c r="AQ557" s="46">
        <f t="shared" si="145"/>
        <v>12</v>
      </c>
      <c r="AR557" s="46">
        <f t="shared" si="146"/>
        <v>0</v>
      </c>
      <c r="AS557" s="48">
        <f t="shared" si="147"/>
        <v>0.60723437315825768</v>
      </c>
      <c r="AT557" s="46">
        <f t="shared" si="151"/>
        <v>0</v>
      </c>
      <c r="AU557" s="46">
        <f t="shared" si="148"/>
        <v>3043</v>
      </c>
      <c r="AV557" s="46">
        <f t="shared" si="149"/>
        <v>1839.2840000000001</v>
      </c>
      <c r="AW557" s="46">
        <f t="shared" si="152"/>
        <v>1</v>
      </c>
      <c r="AX557" s="47">
        <f t="shared" si="150"/>
        <v>0</v>
      </c>
      <c r="AY557" s="47">
        <f t="shared" si="153"/>
        <v>0</v>
      </c>
    </row>
    <row r="558" spans="35:51" x14ac:dyDescent="0.35">
      <c r="AI558" s="11">
        <v>2023</v>
      </c>
      <c r="AJ558" s="11">
        <v>4</v>
      </c>
      <c r="AK558" s="11">
        <v>6200</v>
      </c>
      <c r="AL558" s="63">
        <v>0</v>
      </c>
      <c r="AM558" s="46" t="str">
        <f t="shared" si="141"/>
        <v>Komm. Avgifter</v>
      </c>
      <c r="AN558" s="46" t="str">
        <f t="shared" si="142"/>
        <v>Avg./lisenser/gebyrer</v>
      </c>
      <c r="AO558" s="46" t="str">
        <f t="shared" si="143"/>
        <v>Driftsutgifter</v>
      </c>
      <c r="AP558" s="46" t="str">
        <f t="shared" si="144"/>
        <v>Kostnad</v>
      </c>
      <c r="AQ558" s="46">
        <f t="shared" si="145"/>
        <v>12</v>
      </c>
      <c r="AR558" s="46">
        <f t="shared" si="146"/>
        <v>0</v>
      </c>
      <c r="AS558" s="48">
        <f t="shared" si="147"/>
        <v>0.60723437315825768</v>
      </c>
      <c r="AT558" s="46">
        <f t="shared" si="151"/>
        <v>0</v>
      </c>
      <c r="AU558" s="46">
        <f t="shared" si="148"/>
        <v>2916</v>
      </c>
      <c r="AV558" s="46">
        <f t="shared" si="149"/>
        <v>1763.2</v>
      </c>
      <c r="AW558" s="46">
        <f t="shared" si="152"/>
        <v>1</v>
      </c>
      <c r="AX558" s="47">
        <f t="shared" si="150"/>
        <v>0</v>
      </c>
      <c r="AY558" s="47">
        <f t="shared" si="153"/>
        <v>0</v>
      </c>
    </row>
    <row r="559" spans="35:51" x14ac:dyDescent="0.35">
      <c r="AI559" s="11">
        <v>2023</v>
      </c>
      <c r="AJ559" s="11">
        <v>5</v>
      </c>
      <c r="AK559" s="11">
        <v>6200</v>
      </c>
      <c r="AL559" s="63">
        <v>0</v>
      </c>
      <c r="AM559" s="46" t="str">
        <f t="shared" si="141"/>
        <v>Komm. Avgifter</v>
      </c>
      <c r="AN559" s="46" t="str">
        <f t="shared" si="142"/>
        <v>Avg./lisenser/gebyrer</v>
      </c>
      <c r="AO559" s="46" t="str">
        <f t="shared" si="143"/>
        <v>Driftsutgifter</v>
      </c>
      <c r="AP559" s="46" t="str">
        <f t="shared" si="144"/>
        <v>Kostnad</v>
      </c>
      <c r="AQ559" s="46">
        <f t="shared" si="145"/>
        <v>12</v>
      </c>
      <c r="AR559" s="46">
        <f t="shared" si="146"/>
        <v>0</v>
      </c>
      <c r="AS559" s="48">
        <f t="shared" si="147"/>
        <v>0.60723437315825768</v>
      </c>
      <c r="AT559" s="46">
        <f t="shared" si="151"/>
        <v>0</v>
      </c>
      <c r="AU559" s="46">
        <f t="shared" si="148"/>
        <v>3578</v>
      </c>
      <c r="AV559" s="46">
        <f t="shared" si="149"/>
        <v>1816.85</v>
      </c>
      <c r="AW559" s="46">
        <f t="shared" si="152"/>
        <v>1</v>
      </c>
      <c r="AX559" s="47">
        <f t="shared" si="150"/>
        <v>0</v>
      </c>
      <c r="AY559" s="47">
        <f t="shared" si="153"/>
        <v>0</v>
      </c>
    </row>
    <row r="560" spans="35:51" x14ac:dyDescent="0.35">
      <c r="AI560" s="11">
        <v>2023</v>
      </c>
      <c r="AJ560" s="11">
        <v>6</v>
      </c>
      <c r="AK560" s="11">
        <v>6200</v>
      </c>
      <c r="AL560" s="63">
        <v>0</v>
      </c>
      <c r="AM560" s="46" t="str">
        <f t="shared" si="141"/>
        <v>Komm. Avgifter</v>
      </c>
      <c r="AN560" s="46" t="str">
        <f t="shared" si="142"/>
        <v>Avg./lisenser/gebyrer</v>
      </c>
      <c r="AO560" s="46" t="str">
        <f t="shared" si="143"/>
        <v>Driftsutgifter</v>
      </c>
      <c r="AP560" s="46" t="str">
        <f t="shared" si="144"/>
        <v>Kostnad</v>
      </c>
      <c r="AQ560" s="46">
        <f t="shared" si="145"/>
        <v>12</v>
      </c>
      <c r="AR560" s="46">
        <f t="shared" si="146"/>
        <v>0</v>
      </c>
      <c r="AS560" s="48">
        <f t="shared" si="147"/>
        <v>0.60723437315825768</v>
      </c>
      <c r="AT560" s="46">
        <f t="shared" si="151"/>
        <v>0</v>
      </c>
      <c r="AU560" s="46">
        <f t="shared" si="148"/>
        <v>3708</v>
      </c>
      <c r="AV560" s="46">
        <f t="shared" si="149"/>
        <v>1858.8330000000001</v>
      </c>
      <c r="AW560" s="46">
        <f t="shared" si="152"/>
        <v>1</v>
      </c>
      <c r="AX560" s="47">
        <f t="shared" si="150"/>
        <v>0</v>
      </c>
      <c r="AY560" s="47">
        <f t="shared" si="153"/>
        <v>0</v>
      </c>
    </row>
    <row r="561" spans="35:51" x14ac:dyDescent="0.35">
      <c r="AI561" s="11">
        <v>2023</v>
      </c>
      <c r="AJ561" s="11">
        <v>7</v>
      </c>
      <c r="AK561" s="11">
        <v>6200</v>
      </c>
      <c r="AL561" s="63">
        <v>0</v>
      </c>
      <c r="AM561" s="46" t="str">
        <f t="shared" si="141"/>
        <v>Komm. Avgifter</v>
      </c>
      <c r="AN561" s="46" t="str">
        <f t="shared" si="142"/>
        <v>Avg./lisenser/gebyrer</v>
      </c>
      <c r="AO561" s="46" t="str">
        <f t="shared" si="143"/>
        <v>Driftsutgifter</v>
      </c>
      <c r="AP561" s="46" t="str">
        <f t="shared" si="144"/>
        <v>Kostnad</v>
      </c>
      <c r="AQ561" s="46">
        <f t="shared" si="145"/>
        <v>12</v>
      </c>
      <c r="AR561" s="46">
        <f t="shared" si="146"/>
        <v>0</v>
      </c>
      <c r="AS561" s="48">
        <f t="shared" si="147"/>
        <v>0.60723437315825768</v>
      </c>
      <c r="AT561" s="46">
        <f t="shared" si="151"/>
        <v>0</v>
      </c>
      <c r="AU561" s="46">
        <f t="shared" si="148"/>
        <v>3431</v>
      </c>
      <c r="AV561" s="46">
        <f t="shared" si="149"/>
        <v>1813.0340000000001</v>
      </c>
      <c r="AW561" s="46">
        <f t="shared" si="152"/>
        <v>1</v>
      </c>
      <c r="AX561" s="47">
        <f t="shared" si="150"/>
        <v>0</v>
      </c>
      <c r="AY561" s="47">
        <f t="shared" si="153"/>
        <v>0</v>
      </c>
    </row>
    <row r="562" spans="35:51" x14ac:dyDescent="0.35">
      <c r="AI562" s="11">
        <v>2023</v>
      </c>
      <c r="AJ562" s="11">
        <v>8</v>
      </c>
      <c r="AK562" s="11">
        <v>6200</v>
      </c>
      <c r="AL562" s="63">
        <v>0</v>
      </c>
      <c r="AM562" s="46" t="str">
        <f t="shared" si="141"/>
        <v>Komm. Avgifter</v>
      </c>
      <c r="AN562" s="46" t="str">
        <f t="shared" si="142"/>
        <v>Avg./lisenser/gebyrer</v>
      </c>
      <c r="AO562" s="46" t="str">
        <f t="shared" si="143"/>
        <v>Driftsutgifter</v>
      </c>
      <c r="AP562" s="46" t="str">
        <f t="shared" si="144"/>
        <v>Kostnad</v>
      </c>
      <c r="AQ562" s="46">
        <f t="shared" si="145"/>
        <v>12</v>
      </c>
      <c r="AR562" s="46">
        <f t="shared" si="146"/>
        <v>0</v>
      </c>
      <c r="AS562" s="48">
        <f t="shared" si="147"/>
        <v>0.60723437315825768</v>
      </c>
      <c r="AT562" s="46">
        <f t="shared" si="151"/>
        <v>0</v>
      </c>
      <c r="AU562" s="46">
        <f t="shared" si="148"/>
        <v>4323</v>
      </c>
      <c r="AV562" s="46">
        <f t="shared" si="149"/>
        <v>1943.6659999999999</v>
      </c>
      <c r="AW562" s="46">
        <f t="shared" si="152"/>
        <v>1</v>
      </c>
      <c r="AX562" s="47">
        <f t="shared" si="150"/>
        <v>0</v>
      </c>
      <c r="AY562" s="47">
        <f t="shared" si="153"/>
        <v>0</v>
      </c>
    </row>
    <row r="563" spans="35:51" x14ac:dyDescent="0.35">
      <c r="AI563" s="11">
        <v>2023</v>
      </c>
      <c r="AJ563" s="11">
        <v>9</v>
      </c>
      <c r="AK563" s="11">
        <v>6200</v>
      </c>
      <c r="AL563" s="63">
        <v>0</v>
      </c>
      <c r="AM563" s="46" t="str">
        <f t="shared" si="141"/>
        <v>Komm. Avgifter</v>
      </c>
      <c r="AN563" s="46" t="str">
        <f t="shared" si="142"/>
        <v>Avg./lisenser/gebyrer</v>
      </c>
      <c r="AO563" s="46" t="str">
        <f t="shared" si="143"/>
        <v>Driftsutgifter</v>
      </c>
      <c r="AP563" s="46" t="str">
        <f t="shared" si="144"/>
        <v>Kostnad</v>
      </c>
      <c r="AQ563" s="46">
        <f t="shared" si="145"/>
        <v>12</v>
      </c>
      <c r="AR563" s="46">
        <f t="shared" si="146"/>
        <v>0</v>
      </c>
      <c r="AS563" s="48">
        <f t="shared" si="147"/>
        <v>0.60723437315825768</v>
      </c>
      <c r="AT563" s="46">
        <f t="shared" si="151"/>
        <v>0</v>
      </c>
      <c r="AU563" s="46">
        <f t="shared" si="148"/>
        <v>3531</v>
      </c>
      <c r="AV563" s="46">
        <f t="shared" si="149"/>
        <v>1846.634</v>
      </c>
      <c r="AW563" s="46">
        <f t="shared" si="152"/>
        <v>1</v>
      </c>
      <c r="AX563" s="47">
        <f t="shared" si="150"/>
        <v>0</v>
      </c>
      <c r="AY563" s="47">
        <f t="shared" si="153"/>
        <v>0</v>
      </c>
    </row>
    <row r="564" spans="35:51" x14ac:dyDescent="0.35">
      <c r="AI564" s="11">
        <v>2023</v>
      </c>
      <c r="AJ564" s="11">
        <v>10</v>
      </c>
      <c r="AK564" s="11">
        <v>6200</v>
      </c>
      <c r="AL564" s="63">
        <v>0</v>
      </c>
      <c r="AM564" s="46" t="str">
        <f t="shared" si="141"/>
        <v>Komm. Avgifter</v>
      </c>
      <c r="AN564" s="46" t="str">
        <f t="shared" si="142"/>
        <v>Avg./lisenser/gebyrer</v>
      </c>
      <c r="AO564" s="46" t="str">
        <f t="shared" si="143"/>
        <v>Driftsutgifter</v>
      </c>
      <c r="AP564" s="46" t="str">
        <f t="shared" si="144"/>
        <v>Kostnad</v>
      </c>
      <c r="AQ564" s="46">
        <f t="shared" si="145"/>
        <v>12</v>
      </c>
      <c r="AR564" s="46">
        <f t="shared" si="146"/>
        <v>0</v>
      </c>
      <c r="AS564" s="48">
        <f t="shared" si="147"/>
        <v>0.60723437315825768</v>
      </c>
      <c r="AT564" s="46">
        <f t="shared" si="151"/>
        <v>0</v>
      </c>
      <c r="AU564" s="46">
        <f t="shared" si="148"/>
        <v>3338</v>
      </c>
      <c r="AV564" s="46">
        <f t="shared" si="149"/>
        <v>1851.3</v>
      </c>
      <c r="AW564" s="46">
        <f t="shared" si="152"/>
        <v>1</v>
      </c>
      <c r="AX564" s="47">
        <f t="shared" si="150"/>
        <v>0</v>
      </c>
      <c r="AY564" s="47">
        <f t="shared" si="153"/>
        <v>0</v>
      </c>
    </row>
    <row r="565" spans="35:51" x14ac:dyDescent="0.35">
      <c r="AI565" s="11">
        <v>2023</v>
      </c>
      <c r="AJ565" s="11">
        <v>11</v>
      </c>
      <c r="AK565" s="11">
        <v>6200</v>
      </c>
      <c r="AL565" s="63">
        <v>0</v>
      </c>
      <c r="AM565" s="46" t="str">
        <f t="shared" si="141"/>
        <v>Komm. Avgifter</v>
      </c>
      <c r="AN565" s="46" t="str">
        <f t="shared" si="142"/>
        <v>Avg./lisenser/gebyrer</v>
      </c>
      <c r="AO565" s="46" t="str">
        <f t="shared" si="143"/>
        <v>Driftsutgifter</v>
      </c>
      <c r="AP565" s="46" t="str">
        <f t="shared" si="144"/>
        <v>Kostnad</v>
      </c>
      <c r="AQ565" s="46">
        <f t="shared" si="145"/>
        <v>12</v>
      </c>
      <c r="AR565" s="46">
        <f t="shared" si="146"/>
        <v>0</v>
      </c>
      <c r="AS565" s="48">
        <f t="shared" si="147"/>
        <v>0.60723437315825768</v>
      </c>
      <c r="AT565" s="46">
        <f t="shared" si="151"/>
        <v>0</v>
      </c>
      <c r="AU565" s="46">
        <f t="shared" si="148"/>
        <v>3267</v>
      </c>
      <c r="AV565" s="46">
        <f t="shared" si="149"/>
        <v>1752.55</v>
      </c>
      <c r="AW565" s="46">
        <f t="shared" si="152"/>
        <v>1</v>
      </c>
      <c r="AX565" s="47">
        <f t="shared" si="150"/>
        <v>0</v>
      </c>
      <c r="AY565" s="47">
        <f t="shared" si="153"/>
        <v>0</v>
      </c>
    </row>
    <row r="566" spans="35:51" x14ac:dyDescent="0.35">
      <c r="AI566" s="11">
        <v>2023</v>
      </c>
      <c r="AJ566" s="11">
        <v>12</v>
      </c>
      <c r="AK566" s="11">
        <v>6200</v>
      </c>
      <c r="AL566" s="63">
        <v>0</v>
      </c>
      <c r="AM566" s="46" t="str">
        <f t="shared" si="141"/>
        <v>Komm. Avgifter</v>
      </c>
      <c r="AN566" s="46" t="str">
        <f t="shared" si="142"/>
        <v>Avg./lisenser/gebyrer</v>
      </c>
      <c r="AO566" s="46" t="str">
        <f t="shared" si="143"/>
        <v>Driftsutgifter</v>
      </c>
      <c r="AP566" s="46" t="str">
        <f t="shared" si="144"/>
        <v>Kostnad</v>
      </c>
      <c r="AQ566" s="46">
        <f t="shared" si="145"/>
        <v>12</v>
      </c>
      <c r="AR566" s="46">
        <f t="shared" si="146"/>
        <v>0</v>
      </c>
      <c r="AS566" s="48">
        <f t="shared" si="147"/>
        <v>0.60723437315825768</v>
      </c>
      <c r="AT566" s="46">
        <f t="shared" si="151"/>
        <v>0</v>
      </c>
      <c r="AU566" s="46">
        <f t="shared" si="148"/>
        <v>2003</v>
      </c>
      <c r="AV566" s="46">
        <f t="shared" si="149"/>
        <v>1365.15</v>
      </c>
      <c r="AW566" s="46">
        <f t="shared" si="152"/>
        <v>1</v>
      </c>
      <c r="AX566" s="47">
        <f t="shared" si="150"/>
        <v>0</v>
      </c>
      <c r="AY566" s="47">
        <f t="shared" si="153"/>
        <v>0</v>
      </c>
    </row>
    <row r="567" spans="35:51" x14ac:dyDescent="0.35">
      <c r="AI567" s="11">
        <v>2023</v>
      </c>
      <c r="AJ567" s="11">
        <v>1</v>
      </c>
      <c r="AK567" s="11">
        <v>6300</v>
      </c>
      <c r="AL567" s="63">
        <v>426764.79999999999</v>
      </c>
      <c r="AM567" s="46" t="str">
        <f t="shared" si="141"/>
        <v>Leie lokale</v>
      </c>
      <c r="AN567" s="46" t="str">
        <f t="shared" si="142"/>
        <v>Husleie</v>
      </c>
      <c r="AO567" s="46" t="str">
        <f t="shared" si="143"/>
        <v>Husleie</v>
      </c>
      <c r="AP567" s="46" t="str">
        <f t="shared" si="144"/>
        <v>Kostnad</v>
      </c>
      <c r="AQ567" s="46">
        <f t="shared" si="145"/>
        <v>25</v>
      </c>
      <c r="AR567" s="46">
        <f t="shared" si="146"/>
        <v>426764.79999999999</v>
      </c>
      <c r="AS567" s="48">
        <f t="shared" si="147"/>
        <v>1</v>
      </c>
      <c r="AT567" s="46">
        <f t="shared" si="151"/>
        <v>426764.79999999999</v>
      </c>
      <c r="AU567" s="46">
        <f t="shared" si="148"/>
        <v>2803</v>
      </c>
      <c r="AV567" s="46">
        <f t="shared" si="149"/>
        <v>1698.7</v>
      </c>
      <c r="AW567" s="46">
        <f t="shared" si="152"/>
        <v>1</v>
      </c>
      <c r="AX567" s="47">
        <f t="shared" si="150"/>
        <v>-426764.79999999999</v>
      </c>
      <c r="AY567" s="47">
        <f t="shared" si="153"/>
        <v>-426764.79999999999</v>
      </c>
    </row>
    <row r="568" spans="35:51" x14ac:dyDescent="0.35">
      <c r="AI568" s="11">
        <v>2023</v>
      </c>
      <c r="AJ568" s="11">
        <v>2</v>
      </c>
      <c r="AK568" s="11">
        <v>6300</v>
      </c>
      <c r="AL568" s="63">
        <v>411764.8</v>
      </c>
      <c r="AM568" s="46" t="str">
        <f t="shared" si="141"/>
        <v>Leie lokale</v>
      </c>
      <c r="AN568" s="46" t="str">
        <f t="shared" si="142"/>
        <v>Husleie</v>
      </c>
      <c r="AO568" s="46" t="str">
        <f t="shared" si="143"/>
        <v>Husleie</v>
      </c>
      <c r="AP568" s="46" t="str">
        <f t="shared" si="144"/>
        <v>Kostnad</v>
      </c>
      <c r="AQ568" s="46">
        <f t="shared" si="145"/>
        <v>25</v>
      </c>
      <c r="AR568" s="46">
        <f t="shared" si="146"/>
        <v>411764.8</v>
      </c>
      <c r="AS568" s="48">
        <f t="shared" si="147"/>
        <v>1</v>
      </c>
      <c r="AT568" s="46">
        <f t="shared" si="151"/>
        <v>411764.8</v>
      </c>
      <c r="AU568" s="46">
        <f t="shared" si="148"/>
        <v>2750</v>
      </c>
      <c r="AV568" s="46">
        <f t="shared" si="149"/>
        <v>1620.817</v>
      </c>
      <c r="AW568" s="46">
        <f t="shared" si="152"/>
        <v>1</v>
      </c>
      <c r="AX568" s="47">
        <f t="shared" si="150"/>
        <v>-411764.8</v>
      </c>
      <c r="AY568" s="47">
        <f t="shared" si="153"/>
        <v>-411764.8</v>
      </c>
    </row>
    <row r="569" spans="35:51" x14ac:dyDescent="0.35">
      <c r="AI569" s="11">
        <v>2023</v>
      </c>
      <c r="AJ569" s="11">
        <v>3</v>
      </c>
      <c r="AK569" s="11">
        <v>6300</v>
      </c>
      <c r="AL569" s="63">
        <v>411764.8</v>
      </c>
      <c r="AM569" s="46" t="str">
        <f t="shared" si="141"/>
        <v>Leie lokale</v>
      </c>
      <c r="AN569" s="46" t="str">
        <f t="shared" si="142"/>
        <v>Husleie</v>
      </c>
      <c r="AO569" s="46" t="str">
        <f t="shared" si="143"/>
        <v>Husleie</v>
      </c>
      <c r="AP569" s="46" t="str">
        <f t="shared" si="144"/>
        <v>Kostnad</v>
      </c>
      <c r="AQ569" s="46">
        <f t="shared" si="145"/>
        <v>25</v>
      </c>
      <c r="AR569" s="46">
        <f t="shared" si="146"/>
        <v>411764.8</v>
      </c>
      <c r="AS569" s="48">
        <f t="shared" si="147"/>
        <v>1</v>
      </c>
      <c r="AT569" s="46">
        <f t="shared" si="151"/>
        <v>411764.8</v>
      </c>
      <c r="AU569" s="46">
        <f t="shared" si="148"/>
        <v>3043</v>
      </c>
      <c r="AV569" s="46">
        <f t="shared" si="149"/>
        <v>1839.2840000000001</v>
      </c>
      <c r="AW569" s="46">
        <f t="shared" si="152"/>
        <v>1</v>
      </c>
      <c r="AX569" s="47">
        <f t="shared" si="150"/>
        <v>-411764.8</v>
      </c>
      <c r="AY569" s="47">
        <f t="shared" si="153"/>
        <v>-411764.8</v>
      </c>
    </row>
    <row r="570" spans="35:51" x14ac:dyDescent="0.35">
      <c r="AI570" s="11">
        <v>2023</v>
      </c>
      <c r="AJ570" s="11">
        <v>4</v>
      </c>
      <c r="AK570" s="11">
        <v>6300</v>
      </c>
      <c r="AL570" s="63">
        <v>416764.8</v>
      </c>
      <c r="AM570" s="46" t="str">
        <f t="shared" si="141"/>
        <v>Leie lokale</v>
      </c>
      <c r="AN570" s="46" t="str">
        <f t="shared" si="142"/>
        <v>Husleie</v>
      </c>
      <c r="AO570" s="46" t="str">
        <f t="shared" si="143"/>
        <v>Husleie</v>
      </c>
      <c r="AP570" s="46" t="str">
        <f t="shared" si="144"/>
        <v>Kostnad</v>
      </c>
      <c r="AQ570" s="46">
        <f t="shared" si="145"/>
        <v>25</v>
      </c>
      <c r="AR570" s="46">
        <f t="shared" si="146"/>
        <v>416764.8</v>
      </c>
      <c r="AS570" s="48">
        <f t="shared" si="147"/>
        <v>1</v>
      </c>
      <c r="AT570" s="46">
        <f t="shared" si="151"/>
        <v>416764.8</v>
      </c>
      <c r="AU570" s="46">
        <f t="shared" si="148"/>
        <v>2916</v>
      </c>
      <c r="AV570" s="46">
        <f t="shared" si="149"/>
        <v>1763.2</v>
      </c>
      <c r="AW570" s="46">
        <f t="shared" si="152"/>
        <v>1</v>
      </c>
      <c r="AX570" s="47">
        <f t="shared" si="150"/>
        <v>-416764.8</v>
      </c>
      <c r="AY570" s="47">
        <f t="shared" si="153"/>
        <v>-416764.8</v>
      </c>
    </row>
    <row r="571" spans="35:51" x14ac:dyDescent="0.35">
      <c r="AI571" s="11">
        <v>2023</v>
      </c>
      <c r="AJ571" s="11">
        <v>5</v>
      </c>
      <c r="AK571" s="11">
        <v>6300</v>
      </c>
      <c r="AL571" s="63">
        <v>416764.8</v>
      </c>
      <c r="AM571" s="46" t="str">
        <f t="shared" si="141"/>
        <v>Leie lokale</v>
      </c>
      <c r="AN571" s="46" t="str">
        <f t="shared" si="142"/>
        <v>Husleie</v>
      </c>
      <c r="AO571" s="46" t="str">
        <f t="shared" si="143"/>
        <v>Husleie</v>
      </c>
      <c r="AP571" s="46" t="str">
        <f t="shared" si="144"/>
        <v>Kostnad</v>
      </c>
      <c r="AQ571" s="46">
        <f t="shared" si="145"/>
        <v>25</v>
      </c>
      <c r="AR571" s="46">
        <f t="shared" si="146"/>
        <v>416764.8</v>
      </c>
      <c r="AS571" s="48">
        <f t="shared" si="147"/>
        <v>1</v>
      </c>
      <c r="AT571" s="46">
        <f t="shared" si="151"/>
        <v>416764.8</v>
      </c>
      <c r="AU571" s="46">
        <f t="shared" si="148"/>
        <v>3578</v>
      </c>
      <c r="AV571" s="46">
        <f t="shared" si="149"/>
        <v>1816.85</v>
      </c>
      <c r="AW571" s="46">
        <f t="shared" si="152"/>
        <v>1</v>
      </c>
      <c r="AX571" s="47">
        <f t="shared" si="150"/>
        <v>-416764.8</v>
      </c>
      <c r="AY571" s="47">
        <f t="shared" si="153"/>
        <v>-416764.8</v>
      </c>
    </row>
    <row r="572" spans="35:51" x14ac:dyDescent="0.35">
      <c r="AI572" s="11">
        <v>2023</v>
      </c>
      <c r="AJ572" s="11">
        <v>6</v>
      </c>
      <c r="AK572" s="11">
        <v>6300</v>
      </c>
      <c r="AL572" s="63">
        <v>416764.8</v>
      </c>
      <c r="AM572" s="46" t="str">
        <f t="shared" si="141"/>
        <v>Leie lokale</v>
      </c>
      <c r="AN572" s="46" t="str">
        <f t="shared" si="142"/>
        <v>Husleie</v>
      </c>
      <c r="AO572" s="46" t="str">
        <f t="shared" si="143"/>
        <v>Husleie</v>
      </c>
      <c r="AP572" s="46" t="str">
        <f t="shared" si="144"/>
        <v>Kostnad</v>
      </c>
      <c r="AQ572" s="46">
        <f t="shared" si="145"/>
        <v>25</v>
      </c>
      <c r="AR572" s="46">
        <f t="shared" si="146"/>
        <v>416764.8</v>
      </c>
      <c r="AS572" s="48">
        <f t="shared" si="147"/>
        <v>1</v>
      </c>
      <c r="AT572" s="46">
        <f t="shared" si="151"/>
        <v>416764.8</v>
      </c>
      <c r="AU572" s="46">
        <f t="shared" si="148"/>
        <v>3708</v>
      </c>
      <c r="AV572" s="46">
        <f t="shared" si="149"/>
        <v>1858.8330000000001</v>
      </c>
      <c r="AW572" s="46">
        <f t="shared" si="152"/>
        <v>1</v>
      </c>
      <c r="AX572" s="47">
        <f t="shared" si="150"/>
        <v>-416764.8</v>
      </c>
      <c r="AY572" s="47">
        <f t="shared" si="153"/>
        <v>-416764.8</v>
      </c>
    </row>
    <row r="573" spans="35:51" x14ac:dyDescent="0.35">
      <c r="AI573" s="11">
        <v>2023</v>
      </c>
      <c r="AJ573" s="11">
        <v>7</v>
      </c>
      <c r="AK573" s="11">
        <v>6300</v>
      </c>
      <c r="AL573" s="63">
        <v>415764.8</v>
      </c>
      <c r="AM573" s="46" t="str">
        <f t="shared" si="141"/>
        <v>Leie lokale</v>
      </c>
      <c r="AN573" s="46" t="str">
        <f t="shared" si="142"/>
        <v>Husleie</v>
      </c>
      <c r="AO573" s="46" t="str">
        <f t="shared" si="143"/>
        <v>Husleie</v>
      </c>
      <c r="AP573" s="46" t="str">
        <f t="shared" si="144"/>
        <v>Kostnad</v>
      </c>
      <c r="AQ573" s="46">
        <f t="shared" si="145"/>
        <v>25</v>
      </c>
      <c r="AR573" s="46">
        <f t="shared" si="146"/>
        <v>415764.8</v>
      </c>
      <c r="AS573" s="48">
        <f t="shared" si="147"/>
        <v>1</v>
      </c>
      <c r="AT573" s="46">
        <f t="shared" si="151"/>
        <v>415764.8</v>
      </c>
      <c r="AU573" s="46">
        <f t="shared" si="148"/>
        <v>3431</v>
      </c>
      <c r="AV573" s="46">
        <f t="shared" si="149"/>
        <v>1813.0340000000001</v>
      </c>
      <c r="AW573" s="46">
        <f t="shared" si="152"/>
        <v>1</v>
      </c>
      <c r="AX573" s="47">
        <f t="shared" si="150"/>
        <v>-415764.8</v>
      </c>
      <c r="AY573" s="47">
        <f t="shared" si="153"/>
        <v>-415764.8</v>
      </c>
    </row>
    <row r="574" spans="35:51" x14ac:dyDescent="0.35">
      <c r="AI574" s="11">
        <v>2023</v>
      </c>
      <c r="AJ574" s="11">
        <v>8</v>
      </c>
      <c r="AK574" s="11">
        <v>6300</v>
      </c>
      <c r="AL574" s="63">
        <v>415764.8</v>
      </c>
      <c r="AM574" s="46" t="str">
        <f t="shared" si="141"/>
        <v>Leie lokale</v>
      </c>
      <c r="AN574" s="46" t="str">
        <f t="shared" si="142"/>
        <v>Husleie</v>
      </c>
      <c r="AO574" s="46" t="str">
        <f t="shared" si="143"/>
        <v>Husleie</v>
      </c>
      <c r="AP574" s="46" t="str">
        <f t="shared" si="144"/>
        <v>Kostnad</v>
      </c>
      <c r="AQ574" s="46">
        <f t="shared" si="145"/>
        <v>25</v>
      </c>
      <c r="AR574" s="46">
        <f t="shared" si="146"/>
        <v>415764.8</v>
      </c>
      <c r="AS574" s="48">
        <f t="shared" si="147"/>
        <v>1</v>
      </c>
      <c r="AT574" s="46">
        <f t="shared" si="151"/>
        <v>415764.8</v>
      </c>
      <c r="AU574" s="46">
        <f t="shared" si="148"/>
        <v>4323</v>
      </c>
      <c r="AV574" s="46">
        <f t="shared" si="149"/>
        <v>1943.6659999999999</v>
      </c>
      <c r="AW574" s="46">
        <f t="shared" si="152"/>
        <v>1</v>
      </c>
      <c r="AX574" s="47">
        <f t="shared" si="150"/>
        <v>-415764.8</v>
      </c>
      <c r="AY574" s="47">
        <f t="shared" si="153"/>
        <v>-415764.8</v>
      </c>
    </row>
    <row r="575" spans="35:51" x14ac:dyDescent="0.35">
      <c r="AI575" s="11">
        <v>2023</v>
      </c>
      <c r="AJ575" s="11">
        <v>9</v>
      </c>
      <c r="AK575" s="11">
        <v>6300</v>
      </c>
      <c r="AL575" s="63">
        <v>415764.8</v>
      </c>
      <c r="AM575" s="46" t="str">
        <f t="shared" si="141"/>
        <v>Leie lokale</v>
      </c>
      <c r="AN575" s="46" t="str">
        <f t="shared" si="142"/>
        <v>Husleie</v>
      </c>
      <c r="AO575" s="46" t="str">
        <f t="shared" si="143"/>
        <v>Husleie</v>
      </c>
      <c r="AP575" s="46" t="str">
        <f t="shared" si="144"/>
        <v>Kostnad</v>
      </c>
      <c r="AQ575" s="46">
        <f t="shared" si="145"/>
        <v>25</v>
      </c>
      <c r="AR575" s="46">
        <f t="shared" si="146"/>
        <v>415764.8</v>
      </c>
      <c r="AS575" s="48">
        <f t="shared" si="147"/>
        <v>1</v>
      </c>
      <c r="AT575" s="46">
        <f t="shared" si="151"/>
        <v>415764.8</v>
      </c>
      <c r="AU575" s="46">
        <f t="shared" si="148"/>
        <v>3531</v>
      </c>
      <c r="AV575" s="46">
        <f t="shared" si="149"/>
        <v>1846.634</v>
      </c>
      <c r="AW575" s="46">
        <f t="shared" si="152"/>
        <v>1</v>
      </c>
      <c r="AX575" s="47">
        <f t="shared" si="150"/>
        <v>-415764.8</v>
      </c>
      <c r="AY575" s="47">
        <f t="shared" si="153"/>
        <v>-415764.8</v>
      </c>
    </row>
    <row r="576" spans="35:51" x14ac:dyDescent="0.35">
      <c r="AI576" s="11">
        <v>2023</v>
      </c>
      <c r="AJ576" s="11">
        <v>10</v>
      </c>
      <c r="AK576" s="11">
        <v>6300</v>
      </c>
      <c r="AL576" s="63">
        <v>415764.8</v>
      </c>
      <c r="AM576" s="46" t="str">
        <f t="shared" si="141"/>
        <v>Leie lokale</v>
      </c>
      <c r="AN576" s="46" t="str">
        <f t="shared" si="142"/>
        <v>Husleie</v>
      </c>
      <c r="AO576" s="46" t="str">
        <f t="shared" si="143"/>
        <v>Husleie</v>
      </c>
      <c r="AP576" s="46" t="str">
        <f t="shared" si="144"/>
        <v>Kostnad</v>
      </c>
      <c r="AQ576" s="46">
        <f t="shared" si="145"/>
        <v>25</v>
      </c>
      <c r="AR576" s="46">
        <f t="shared" si="146"/>
        <v>415764.8</v>
      </c>
      <c r="AS576" s="48">
        <f t="shared" si="147"/>
        <v>1</v>
      </c>
      <c r="AT576" s="46">
        <f t="shared" si="151"/>
        <v>415764.8</v>
      </c>
      <c r="AU576" s="46">
        <f t="shared" si="148"/>
        <v>3338</v>
      </c>
      <c r="AV576" s="46">
        <f t="shared" si="149"/>
        <v>1851.3</v>
      </c>
      <c r="AW576" s="46">
        <f t="shared" si="152"/>
        <v>1</v>
      </c>
      <c r="AX576" s="47">
        <f t="shared" si="150"/>
        <v>-415764.8</v>
      </c>
      <c r="AY576" s="47">
        <f t="shared" si="153"/>
        <v>-415764.8</v>
      </c>
    </row>
    <row r="577" spans="35:51" x14ac:dyDescent="0.35">
      <c r="AI577" s="11">
        <v>2023</v>
      </c>
      <c r="AJ577" s="11">
        <v>11</v>
      </c>
      <c r="AK577" s="11">
        <v>6300</v>
      </c>
      <c r="AL577" s="63">
        <v>415764.8</v>
      </c>
      <c r="AM577" s="46" t="str">
        <f t="shared" si="141"/>
        <v>Leie lokale</v>
      </c>
      <c r="AN577" s="46" t="str">
        <f t="shared" si="142"/>
        <v>Husleie</v>
      </c>
      <c r="AO577" s="46" t="str">
        <f t="shared" si="143"/>
        <v>Husleie</v>
      </c>
      <c r="AP577" s="46" t="str">
        <f t="shared" si="144"/>
        <v>Kostnad</v>
      </c>
      <c r="AQ577" s="46">
        <f t="shared" si="145"/>
        <v>25</v>
      </c>
      <c r="AR577" s="46">
        <f t="shared" si="146"/>
        <v>415764.8</v>
      </c>
      <c r="AS577" s="48">
        <f t="shared" si="147"/>
        <v>1</v>
      </c>
      <c r="AT577" s="46">
        <f t="shared" si="151"/>
        <v>415764.8</v>
      </c>
      <c r="AU577" s="46">
        <f t="shared" si="148"/>
        <v>3267</v>
      </c>
      <c r="AV577" s="46">
        <f t="shared" si="149"/>
        <v>1752.55</v>
      </c>
      <c r="AW577" s="46">
        <f t="shared" si="152"/>
        <v>1</v>
      </c>
      <c r="AX577" s="47">
        <f t="shared" si="150"/>
        <v>-415764.8</v>
      </c>
      <c r="AY577" s="47">
        <f t="shared" si="153"/>
        <v>-415764.8</v>
      </c>
    </row>
    <row r="578" spans="35:51" x14ac:dyDescent="0.35">
      <c r="AI578" s="11">
        <v>2023</v>
      </c>
      <c r="AJ578" s="11">
        <v>12</v>
      </c>
      <c r="AK578" s="11">
        <v>6300</v>
      </c>
      <c r="AL578" s="63">
        <v>255903</v>
      </c>
      <c r="AM578" s="46" t="str">
        <f t="shared" si="141"/>
        <v>Leie lokale</v>
      </c>
      <c r="AN578" s="46" t="str">
        <f t="shared" si="142"/>
        <v>Husleie</v>
      </c>
      <c r="AO578" s="46" t="str">
        <f t="shared" si="143"/>
        <v>Husleie</v>
      </c>
      <c r="AP578" s="46" t="str">
        <f t="shared" si="144"/>
        <v>Kostnad</v>
      </c>
      <c r="AQ578" s="46">
        <f t="shared" si="145"/>
        <v>25</v>
      </c>
      <c r="AR578" s="46">
        <f t="shared" si="146"/>
        <v>255903</v>
      </c>
      <c r="AS578" s="48">
        <f t="shared" si="147"/>
        <v>1</v>
      </c>
      <c r="AT578" s="46">
        <f t="shared" si="151"/>
        <v>255903</v>
      </c>
      <c r="AU578" s="46">
        <f t="shared" si="148"/>
        <v>2003</v>
      </c>
      <c r="AV578" s="46">
        <f t="shared" si="149"/>
        <v>1365.15</v>
      </c>
      <c r="AW578" s="46">
        <f t="shared" si="152"/>
        <v>1</v>
      </c>
      <c r="AX578" s="47">
        <f t="shared" si="150"/>
        <v>-255903</v>
      </c>
      <c r="AY578" s="47">
        <f t="shared" si="153"/>
        <v>-255903</v>
      </c>
    </row>
    <row r="579" spans="35:51" x14ac:dyDescent="0.35">
      <c r="AI579" s="11">
        <v>2023</v>
      </c>
      <c r="AJ579" s="11">
        <v>1</v>
      </c>
      <c r="AK579" s="11">
        <v>6320</v>
      </c>
      <c r="AL579" s="63">
        <v>0</v>
      </c>
      <c r="AM579" s="46" t="str">
        <f t="shared" ref="AM579:AM642" si="154">IFERROR(VLOOKUP($AK579,pnl_konto_table,2,FALSE),"")</f>
        <v>Renovasjon, vann, avløp</v>
      </c>
      <c r="AN579" s="46" t="str">
        <f t="shared" ref="AN579:AN642" si="155">IFERROR(VLOOKUP($AK579,pnl_konto_table,6,FALSE),"")</f>
        <v>Avg./lisenser/gebyrer</v>
      </c>
      <c r="AO579" s="46" t="str">
        <f t="shared" ref="AO579:AO642" si="156">IFERROR(VLOOKUP($AK579,pnl_konto_table,7,FALSE),"")</f>
        <v>Driftsutgifter</v>
      </c>
      <c r="AP579" s="46" t="str">
        <f t="shared" ref="AP579:AP642" si="157">IFERROR(VLOOKUP(AO579,pnl_kategori_table,2,FALSE),0)</f>
        <v>Kostnad</v>
      </c>
      <c r="AQ579" s="46">
        <f t="shared" ref="AQ579:AQ642" si="158">IFERROR(MATCH(AN579,pnl_subkategori,0),"")</f>
        <v>12</v>
      </c>
      <c r="AR579" s="46">
        <f t="shared" ref="AR579:AR642" si="159">IF(AP579=$A$3,-$AL579,$AL579)</f>
        <v>0</v>
      </c>
      <c r="AS579" s="48">
        <f t="shared" ref="AS579:AS642" si="160">IFERROR(VLOOKUP($AK579,lookup_konto_index,2,FALSE),IFERROR(VLOOKUP(AN579,lookup_subkategori_index,2,FALSE),IFERROR(VLOOKUP(AO579,lookup_kategori_index,2,FALSE),1)))</f>
        <v>0.60723437315825768</v>
      </c>
      <c r="AT579" s="46">
        <f t="shared" si="151"/>
        <v>0</v>
      </c>
      <c r="AU579" s="46">
        <f t="shared" ref="AU579:AU642" si="161">SUMIFS($BC$3:$BC$50,$BA$3:$BA$50,$AI579,$BB$3:$BB$50,$AJ579)</f>
        <v>2803</v>
      </c>
      <c r="AV579" s="46">
        <f t="shared" ref="AV579:AV642" si="162">SUMIFS($BD$3:$BD$50,$BA$3:$BA$50,$AI579,$BB$3:$BB$50,$AJ579)</f>
        <v>1698.7</v>
      </c>
      <c r="AW579" s="46">
        <f t="shared" si="152"/>
        <v>1</v>
      </c>
      <c r="AX579" s="47">
        <f t="shared" ref="AX579:AX642" si="163">IFERROR(VLOOKUP($AP579,table_type_kostnad,2,FALSE)*AR579,"")</f>
        <v>0</v>
      </c>
      <c r="AY579" s="47">
        <f t="shared" si="153"/>
        <v>0</v>
      </c>
    </row>
    <row r="580" spans="35:51" x14ac:dyDescent="0.35">
      <c r="AI580" s="11">
        <v>2023</v>
      </c>
      <c r="AJ580" s="11">
        <v>2</v>
      </c>
      <c r="AK580" s="11">
        <v>6320</v>
      </c>
      <c r="AL580" s="63">
        <v>0</v>
      </c>
      <c r="AM580" s="46" t="str">
        <f t="shared" si="154"/>
        <v>Renovasjon, vann, avløp</v>
      </c>
      <c r="AN580" s="46" t="str">
        <f t="shared" si="155"/>
        <v>Avg./lisenser/gebyrer</v>
      </c>
      <c r="AO580" s="46" t="str">
        <f t="shared" si="156"/>
        <v>Driftsutgifter</v>
      </c>
      <c r="AP580" s="46" t="str">
        <f t="shared" si="157"/>
        <v>Kostnad</v>
      </c>
      <c r="AQ580" s="46">
        <f t="shared" si="158"/>
        <v>12</v>
      </c>
      <c r="AR580" s="46">
        <f t="shared" si="159"/>
        <v>0</v>
      </c>
      <c r="AS580" s="48">
        <f t="shared" si="160"/>
        <v>0.60723437315825768</v>
      </c>
      <c r="AT580" s="46">
        <f t="shared" ref="AT580:AT643" si="164">AS580*AR580</f>
        <v>0</v>
      </c>
      <c r="AU580" s="46">
        <f t="shared" si="161"/>
        <v>2750</v>
      </c>
      <c r="AV580" s="46">
        <f t="shared" si="162"/>
        <v>1620.817</v>
      </c>
      <c r="AW580" s="46">
        <f t="shared" ref="AW580:AW643" si="165">IF(AU580=0,0,1)</f>
        <v>1</v>
      </c>
      <c r="AX580" s="47">
        <f t="shared" si="163"/>
        <v>0</v>
      </c>
      <c r="AY580" s="47">
        <f t="shared" ref="AY580:AY643" si="166">IFERROR(AX580*AS580,"")</f>
        <v>0</v>
      </c>
    </row>
    <row r="581" spans="35:51" x14ac:dyDescent="0.35">
      <c r="AI581" s="11">
        <v>2023</v>
      </c>
      <c r="AJ581" s="11">
        <v>3</v>
      </c>
      <c r="AK581" s="11">
        <v>6320</v>
      </c>
      <c r="AL581" s="63">
        <v>0</v>
      </c>
      <c r="AM581" s="46" t="str">
        <f t="shared" si="154"/>
        <v>Renovasjon, vann, avløp</v>
      </c>
      <c r="AN581" s="46" t="str">
        <f t="shared" si="155"/>
        <v>Avg./lisenser/gebyrer</v>
      </c>
      <c r="AO581" s="46" t="str">
        <f t="shared" si="156"/>
        <v>Driftsutgifter</v>
      </c>
      <c r="AP581" s="46" t="str">
        <f t="shared" si="157"/>
        <v>Kostnad</v>
      </c>
      <c r="AQ581" s="46">
        <f t="shared" si="158"/>
        <v>12</v>
      </c>
      <c r="AR581" s="46">
        <f t="shared" si="159"/>
        <v>0</v>
      </c>
      <c r="AS581" s="48">
        <f t="shared" si="160"/>
        <v>0.60723437315825768</v>
      </c>
      <c r="AT581" s="46">
        <f t="shared" si="164"/>
        <v>0</v>
      </c>
      <c r="AU581" s="46">
        <f t="shared" si="161"/>
        <v>3043</v>
      </c>
      <c r="AV581" s="46">
        <f t="shared" si="162"/>
        <v>1839.2840000000001</v>
      </c>
      <c r="AW581" s="46">
        <f t="shared" si="165"/>
        <v>1</v>
      </c>
      <c r="AX581" s="47">
        <f t="shared" si="163"/>
        <v>0</v>
      </c>
      <c r="AY581" s="47">
        <f t="shared" si="166"/>
        <v>0</v>
      </c>
    </row>
    <row r="582" spans="35:51" x14ac:dyDescent="0.35">
      <c r="AI582" s="11">
        <v>2023</v>
      </c>
      <c r="AJ582" s="11">
        <v>4</v>
      </c>
      <c r="AK582" s="11">
        <v>6320</v>
      </c>
      <c r="AL582" s="63">
        <v>0</v>
      </c>
      <c r="AM582" s="46" t="str">
        <f t="shared" si="154"/>
        <v>Renovasjon, vann, avløp</v>
      </c>
      <c r="AN582" s="46" t="str">
        <f t="shared" si="155"/>
        <v>Avg./lisenser/gebyrer</v>
      </c>
      <c r="AO582" s="46" t="str">
        <f t="shared" si="156"/>
        <v>Driftsutgifter</v>
      </c>
      <c r="AP582" s="46" t="str">
        <f t="shared" si="157"/>
        <v>Kostnad</v>
      </c>
      <c r="AQ582" s="46">
        <f t="shared" si="158"/>
        <v>12</v>
      </c>
      <c r="AR582" s="46">
        <f t="shared" si="159"/>
        <v>0</v>
      </c>
      <c r="AS582" s="48">
        <f t="shared" si="160"/>
        <v>0.60723437315825768</v>
      </c>
      <c r="AT582" s="46">
        <f t="shared" si="164"/>
        <v>0</v>
      </c>
      <c r="AU582" s="46">
        <f t="shared" si="161"/>
        <v>2916</v>
      </c>
      <c r="AV582" s="46">
        <f t="shared" si="162"/>
        <v>1763.2</v>
      </c>
      <c r="AW582" s="46">
        <f t="shared" si="165"/>
        <v>1</v>
      </c>
      <c r="AX582" s="47">
        <f t="shared" si="163"/>
        <v>0</v>
      </c>
      <c r="AY582" s="47">
        <f t="shared" si="166"/>
        <v>0</v>
      </c>
    </row>
    <row r="583" spans="35:51" x14ac:dyDescent="0.35">
      <c r="AI583" s="11">
        <v>2023</v>
      </c>
      <c r="AJ583" s="11">
        <v>5</v>
      </c>
      <c r="AK583" s="11">
        <v>6320</v>
      </c>
      <c r="AL583" s="63">
        <v>0</v>
      </c>
      <c r="AM583" s="46" t="str">
        <f t="shared" si="154"/>
        <v>Renovasjon, vann, avløp</v>
      </c>
      <c r="AN583" s="46" t="str">
        <f t="shared" si="155"/>
        <v>Avg./lisenser/gebyrer</v>
      </c>
      <c r="AO583" s="46" t="str">
        <f t="shared" si="156"/>
        <v>Driftsutgifter</v>
      </c>
      <c r="AP583" s="46" t="str">
        <f t="shared" si="157"/>
        <v>Kostnad</v>
      </c>
      <c r="AQ583" s="46">
        <f t="shared" si="158"/>
        <v>12</v>
      </c>
      <c r="AR583" s="46">
        <f t="shared" si="159"/>
        <v>0</v>
      </c>
      <c r="AS583" s="48">
        <f t="shared" si="160"/>
        <v>0.60723437315825768</v>
      </c>
      <c r="AT583" s="46">
        <f t="shared" si="164"/>
        <v>0</v>
      </c>
      <c r="AU583" s="46">
        <f t="shared" si="161"/>
        <v>3578</v>
      </c>
      <c r="AV583" s="46">
        <f t="shared" si="162"/>
        <v>1816.85</v>
      </c>
      <c r="AW583" s="46">
        <f t="shared" si="165"/>
        <v>1</v>
      </c>
      <c r="AX583" s="47">
        <f t="shared" si="163"/>
        <v>0</v>
      </c>
      <c r="AY583" s="47">
        <f t="shared" si="166"/>
        <v>0</v>
      </c>
    </row>
    <row r="584" spans="35:51" x14ac:dyDescent="0.35">
      <c r="AI584" s="11">
        <v>2023</v>
      </c>
      <c r="AJ584" s="11">
        <v>6</v>
      </c>
      <c r="AK584" s="11">
        <v>6320</v>
      </c>
      <c r="AL584" s="63">
        <v>0</v>
      </c>
      <c r="AM584" s="46" t="str">
        <f t="shared" si="154"/>
        <v>Renovasjon, vann, avløp</v>
      </c>
      <c r="AN584" s="46" t="str">
        <f t="shared" si="155"/>
        <v>Avg./lisenser/gebyrer</v>
      </c>
      <c r="AO584" s="46" t="str">
        <f t="shared" si="156"/>
        <v>Driftsutgifter</v>
      </c>
      <c r="AP584" s="46" t="str">
        <f t="shared" si="157"/>
        <v>Kostnad</v>
      </c>
      <c r="AQ584" s="46">
        <f t="shared" si="158"/>
        <v>12</v>
      </c>
      <c r="AR584" s="46">
        <f t="shared" si="159"/>
        <v>0</v>
      </c>
      <c r="AS584" s="48">
        <f t="shared" si="160"/>
        <v>0.60723437315825768</v>
      </c>
      <c r="AT584" s="46">
        <f t="shared" si="164"/>
        <v>0</v>
      </c>
      <c r="AU584" s="46">
        <f t="shared" si="161"/>
        <v>3708</v>
      </c>
      <c r="AV584" s="46">
        <f t="shared" si="162"/>
        <v>1858.8330000000001</v>
      </c>
      <c r="AW584" s="46">
        <f t="shared" si="165"/>
        <v>1</v>
      </c>
      <c r="AX584" s="47">
        <f t="shared" si="163"/>
        <v>0</v>
      </c>
      <c r="AY584" s="47">
        <f t="shared" si="166"/>
        <v>0</v>
      </c>
    </row>
    <row r="585" spans="35:51" x14ac:dyDescent="0.35">
      <c r="AI585" s="11">
        <v>2023</v>
      </c>
      <c r="AJ585" s="11">
        <v>7</v>
      </c>
      <c r="AK585" s="11">
        <v>6320</v>
      </c>
      <c r="AL585" s="63">
        <v>0</v>
      </c>
      <c r="AM585" s="46" t="str">
        <f t="shared" si="154"/>
        <v>Renovasjon, vann, avløp</v>
      </c>
      <c r="AN585" s="46" t="str">
        <f t="shared" si="155"/>
        <v>Avg./lisenser/gebyrer</v>
      </c>
      <c r="AO585" s="46" t="str">
        <f t="shared" si="156"/>
        <v>Driftsutgifter</v>
      </c>
      <c r="AP585" s="46" t="str">
        <f t="shared" si="157"/>
        <v>Kostnad</v>
      </c>
      <c r="AQ585" s="46">
        <f t="shared" si="158"/>
        <v>12</v>
      </c>
      <c r="AR585" s="46">
        <f t="shared" si="159"/>
        <v>0</v>
      </c>
      <c r="AS585" s="48">
        <f t="shared" si="160"/>
        <v>0.60723437315825768</v>
      </c>
      <c r="AT585" s="46">
        <f t="shared" si="164"/>
        <v>0</v>
      </c>
      <c r="AU585" s="46">
        <f t="shared" si="161"/>
        <v>3431</v>
      </c>
      <c r="AV585" s="46">
        <f t="shared" si="162"/>
        <v>1813.0340000000001</v>
      </c>
      <c r="AW585" s="46">
        <f t="shared" si="165"/>
        <v>1</v>
      </c>
      <c r="AX585" s="47">
        <f t="shared" si="163"/>
        <v>0</v>
      </c>
      <c r="AY585" s="47">
        <f t="shared" si="166"/>
        <v>0</v>
      </c>
    </row>
    <row r="586" spans="35:51" x14ac:dyDescent="0.35">
      <c r="AI586" s="11">
        <v>2023</v>
      </c>
      <c r="AJ586" s="11">
        <v>8</v>
      </c>
      <c r="AK586" s="11">
        <v>6320</v>
      </c>
      <c r="AL586" s="63">
        <v>0</v>
      </c>
      <c r="AM586" s="46" t="str">
        <f t="shared" si="154"/>
        <v>Renovasjon, vann, avløp</v>
      </c>
      <c r="AN586" s="46" t="str">
        <f t="shared" si="155"/>
        <v>Avg./lisenser/gebyrer</v>
      </c>
      <c r="AO586" s="46" t="str">
        <f t="shared" si="156"/>
        <v>Driftsutgifter</v>
      </c>
      <c r="AP586" s="46" t="str">
        <f t="shared" si="157"/>
        <v>Kostnad</v>
      </c>
      <c r="AQ586" s="46">
        <f t="shared" si="158"/>
        <v>12</v>
      </c>
      <c r="AR586" s="46">
        <f t="shared" si="159"/>
        <v>0</v>
      </c>
      <c r="AS586" s="48">
        <f t="shared" si="160"/>
        <v>0.60723437315825768</v>
      </c>
      <c r="AT586" s="46">
        <f t="shared" si="164"/>
        <v>0</v>
      </c>
      <c r="AU586" s="46">
        <f t="shared" si="161"/>
        <v>4323</v>
      </c>
      <c r="AV586" s="46">
        <f t="shared" si="162"/>
        <v>1943.6659999999999</v>
      </c>
      <c r="AW586" s="46">
        <f t="shared" si="165"/>
        <v>1</v>
      </c>
      <c r="AX586" s="47">
        <f t="shared" si="163"/>
        <v>0</v>
      </c>
      <c r="AY586" s="47">
        <f t="shared" si="166"/>
        <v>0</v>
      </c>
    </row>
    <row r="587" spans="35:51" x14ac:dyDescent="0.35">
      <c r="AI587" s="11">
        <v>2023</v>
      </c>
      <c r="AJ587" s="11">
        <v>9</v>
      </c>
      <c r="AK587" s="11">
        <v>6320</v>
      </c>
      <c r="AL587" s="63">
        <v>0</v>
      </c>
      <c r="AM587" s="46" t="str">
        <f t="shared" si="154"/>
        <v>Renovasjon, vann, avløp</v>
      </c>
      <c r="AN587" s="46" t="str">
        <f t="shared" si="155"/>
        <v>Avg./lisenser/gebyrer</v>
      </c>
      <c r="AO587" s="46" t="str">
        <f t="shared" si="156"/>
        <v>Driftsutgifter</v>
      </c>
      <c r="AP587" s="46" t="str">
        <f t="shared" si="157"/>
        <v>Kostnad</v>
      </c>
      <c r="AQ587" s="46">
        <f t="shared" si="158"/>
        <v>12</v>
      </c>
      <c r="AR587" s="46">
        <f t="shared" si="159"/>
        <v>0</v>
      </c>
      <c r="AS587" s="48">
        <f t="shared" si="160"/>
        <v>0.60723437315825768</v>
      </c>
      <c r="AT587" s="46">
        <f t="shared" si="164"/>
        <v>0</v>
      </c>
      <c r="AU587" s="46">
        <f t="shared" si="161"/>
        <v>3531</v>
      </c>
      <c r="AV587" s="46">
        <f t="shared" si="162"/>
        <v>1846.634</v>
      </c>
      <c r="AW587" s="46">
        <f t="shared" si="165"/>
        <v>1</v>
      </c>
      <c r="AX587" s="47">
        <f t="shared" si="163"/>
        <v>0</v>
      </c>
      <c r="AY587" s="47">
        <f t="shared" si="166"/>
        <v>0</v>
      </c>
    </row>
    <row r="588" spans="35:51" x14ac:dyDescent="0.35">
      <c r="AI588" s="11">
        <v>2023</v>
      </c>
      <c r="AJ588" s="11">
        <v>10</v>
      </c>
      <c r="AK588" s="11">
        <v>6320</v>
      </c>
      <c r="AL588" s="63">
        <v>0</v>
      </c>
      <c r="AM588" s="46" t="str">
        <f t="shared" si="154"/>
        <v>Renovasjon, vann, avløp</v>
      </c>
      <c r="AN588" s="46" t="str">
        <f t="shared" si="155"/>
        <v>Avg./lisenser/gebyrer</v>
      </c>
      <c r="AO588" s="46" t="str">
        <f t="shared" si="156"/>
        <v>Driftsutgifter</v>
      </c>
      <c r="AP588" s="46" t="str">
        <f t="shared" si="157"/>
        <v>Kostnad</v>
      </c>
      <c r="AQ588" s="46">
        <f t="shared" si="158"/>
        <v>12</v>
      </c>
      <c r="AR588" s="46">
        <f t="shared" si="159"/>
        <v>0</v>
      </c>
      <c r="AS588" s="48">
        <f t="shared" si="160"/>
        <v>0.60723437315825768</v>
      </c>
      <c r="AT588" s="46">
        <f t="shared" si="164"/>
        <v>0</v>
      </c>
      <c r="AU588" s="46">
        <f t="shared" si="161"/>
        <v>3338</v>
      </c>
      <c r="AV588" s="46">
        <f t="shared" si="162"/>
        <v>1851.3</v>
      </c>
      <c r="AW588" s="46">
        <f t="shared" si="165"/>
        <v>1</v>
      </c>
      <c r="AX588" s="47">
        <f t="shared" si="163"/>
        <v>0</v>
      </c>
      <c r="AY588" s="47">
        <f t="shared" si="166"/>
        <v>0</v>
      </c>
    </row>
    <row r="589" spans="35:51" x14ac:dyDescent="0.35">
      <c r="AI589" s="11">
        <v>2023</v>
      </c>
      <c r="AJ589" s="11">
        <v>11</v>
      </c>
      <c r="AK589" s="11">
        <v>6320</v>
      </c>
      <c r="AL589" s="63">
        <v>0</v>
      </c>
      <c r="AM589" s="46" t="str">
        <f t="shared" si="154"/>
        <v>Renovasjon, vann, avløp</v>
      </c>
      <c r="AN589" s="46" t="str">
        <f t="shared" si="155"/>
        <v>Avg./lisenser/gebyrer</v>
      </c>
      <c r="AO589" s="46" t="str">
        <f t="shared" si="156"/>
        <v>Driftsutgifter</v>
      </c>
      <c r="AP589" s="46" t="str">
        <f t="shared" si="157"/>
        <v>Kostnad</v>
      </c>
      <c r="AQ589" s="46">
        <f t="shared" si="158"/>
        <v>12</v>
      </c>
      <c r="AR589" s="46">
        <f t="shared" si="159"/>
        <v>0</v>
      </c>
      <c r="AS589" s="48">
        <f t="shared" si="160"/>
        <v>0.60723437315825768</v>
      </c>
      <c r="AT589" s="46">
        <f t="shared" si="164"/>
        <v>0</v>
      </c>
      <c r="AU589" s="46">
        <f t="shared" si="161"/>
        <v>3267</v>
      </c>
      <c r="AV589" s="46">
        <f t="shared" si="162"/>
        <v>1752.55</v>
      </c>
      <c r="AW589" s="46">
        <f t="shared" si="165"/>
        <v>1</v>
      </c>
      <c r="AX589" s="47">
        <f t="shared" si="163"/>
        <v>0</v>
      </c>
      <c r="AY589" s="47">
        <f t="shared" si="166"/>
        <v>0</v>
      </c>
    </row>
    <row r="590" spans="35:51" x14ac:dyDescent="0.35">
      <c r="AI590" s="11">
        <v>2023</v>
      </c>
      <c r="AJ590" s="11">
        <v>12</v>
      </c>
      <c r="AK590" s="11">
        <v>6320</v>
      </c>
      <c r="AL590" s="63">
        <v>0</v>
      </c>
      <c r="AM590" s="46" t="str">
        <f t="shared" si="154"/>
        <v>Renovasjon, vann, avløp</v>
      </c>
      <c r="AN590" s="46" t="str">
        <f t="shared" si="155"/>
        <v>Avg./lisenser/gebyrer</v>
      </c>
      <c r="AO590" s="46" t="str">
        <f t="shared" si="156"/>
        <v>Driftsutgifter</v>
      </c>
      <c r="AP590" s="46" t="str">
        <f t="shared" si="157"/>
        <v>Kostnad</v>
      </c>
      <c r="AQ590" s="46">
        <f t="shared" si="158"/>
        <v>12</v>
      </c>
      <c r="AR590" s="46">
        <f t="shared" si="159"/>
        <v>0</v>
      </c>
      <c r="AS590" s="48">
        <f t="shared" si="160"/>
        <v>0.60723437315825768</v>
      </c>
      <c r="AT590" s="46">
        <f t="shared" si="164"/>
        <v>0</v>
      </c>
      <c r="AU590" s="46">
        <f t="shared" si="161"/>
        <v>2003</v>
      </c>
      <c r="AV590" s="46">
        <f t="shared" si="162"/>
        <v>1365.15</v>
      </c>
      <c r="AW590" s="46">
        <f t="shared" si="165"/>
        <v>1</v>
      </c>
      <c r="AX590" s="47">
        <f t="shared" si="163"/>
        <v>0</v>
      </c>
      <c r="AY590" s="47">
        <f t="shared" si="166"/>
        <v>0</v>
      </c>
    </row>
    <row r="591" spans="35:51" x14ac:dyDescent="0.35">
      <c r="AI591" s="11">
        <v>2023</v>
      </c>
      <c r="AJ591" s="11">
        <v>1</v>
      </c>
      <c r="AK591" s="11">
        <v>6340</v>
      </c>
      <c r="AL591" s="63">
        <v>81528.25</v>
      </c>
      <c r="AM591" s="46" t="str">
        <f t="shared" si="154"/>
        <v>Elektrisitet og oppvarming</v>
      </c>
      <c r="AN591" s="46" t="str">
        <f t="shared" si="155"/>
        <v>Energi</v>
      </c>
      <c r="AO591" s="46" t="str">
        <f t="shared" si="156"/>
        <v>Driftsutgifter</v>
      </c>
      <c r="AP591" s="46" t="str">
        <f t="shared" si="157"/>
        <v>Kostnad</v>
      </c>
      <c r="AQ591" s="46">
        <f t="shared" si="158"/>
        <v>15</v>
      </c>
      <c r="AR591" s="46">
        <f t="shared" si="159"/>
        <v>81528.25</v>
      </c>
      <c r="AS591" s="48">
        <f t="shared" si="160"/>
        <v>0.90301180009507243</v>
      </c>
      <c r="AT591" s="46">
        <f t="shared" si="164"/>
        <v>73620.971791101096</v>
      </c>
      <c r="AU591" s="46">
        <f t="shared" si="161"/>
        <v>2803</v>
      </c>
      <c r="AV591" s="46">
        <f t="shared" si="162"/>
        <v>1698.7</v>
      </c>
      <c r="AW591" s="46">
        <f t="shared" si="165"/>
        <v>1</v>
      </c>
      <c r="AX591" s="47">
        <f t="shared" si="163"/>
        <v>-81528.25</v>
      </c>
      <c r="AY591" s="47">
        <f t="shared" si="166"/>
        <v>-73620.971791101096</v>
      </c>
    </row>
    <row r="592" spans="35:51" x14ac:dyDescent="0.35">
      <c r="AI592" s="11">
        <v>2023</v>
      </c>
      <c r="AJ592" s="11">
        <v>2</v>
      </c>
      <c r="AK592" s="11">
        <v>6340</v>
      </c>
      <c r="AL592" s="63">
        <v>60594.82</v>
      </c>
      <c r="AM592" s="46" t="str">
        <f t="shared" si="154"/>
        <v>Elektrisitet og oppvarming</v>
      </c>
      <c r="AN592" s="46" t="str">
        <f t="shared" si="155"/>
        <v>Energi</v>
      </c>
      <c r="AO592" s="46" t="str">
        <f t="shared" si="156"/>
        <v>Driftsutgifter</v>
      </c>
      <c r="AP592" s="46" t="str">
        <f t="shared" si="157"/>
        <v>Kostnad</v>
      </c>
      <c r="AQ592" s="46">
        <f t="shared" si="158"/>
        <v>15</v>
      </c>
      <c r="AR592" s="46">
        <f t="shared" si="159"/>
        <v>60594.82</v>
      </c>
      <c r="AS592" s="48">
        <f t="shared" si="160"/>
        <v>0.90301180009507243</v>
      </c>
      <c r="AT592" s="46">
        <f t="shared" si="164"/>
        <v>54717.837484636897</v>
      </c>
      <c r="AU592" s="46">
        <f t="shared" si="161"/>
        <v>2750</v>
      </c>
      <c r="AV592" s="46">
        <f t="shared" si="162"/>
        <v>1620.817</v>
      </c>
      <c r="AW592" s="46">
        <f t="shared" si="165"/>
        <v>1</v>
      </c>
      <c r="AX592" s="47">
        <f t="shared" si="163"/>
        <v>-60594.82</v>
      </c>
      <c r="AY592" s="47">
        <f t="shared" si="166"/>
        <v>-54717.837484636897</v>
      </c>
    </row>
    <row r="593" spans="35:51" x14ac:dyDescent="0.35">
      <c r="AI593" s="11">
        <v>2023</v>
      </c>
      <c r="AJ593" s="11">
        <v>3</v>
      </c>
      <c r="AK593" s="11">
        <v>6340</v>
      </c>
      <c r="AL593" s="63">
        <v>62162.49</v>
      </c>
      <c r="AM593" s="46" t="str">
        <f t="shared" si="154"/>
        <v>Elektrisitet og oppvarming</v>
      </c>
      <c r="AN593" s="46" t="str">
        <f t="shared" si="155"/>
        <v>Energi</v>
      </c>
      <c r="AO593" s="46" t="str">
        <f t="shared" si="156"/>
        <v>Driftsutgifter</v>
      </c>
      <c r="AP593" s="46" t="str">
        <f t="shared" si="157"/>
        <v>Kostnad</v>
      </c>
      <c r="AQ593" s="46">
        <f t="shared" si="158"/>
        <v>15</v>
      </c>
      <c r="AR593" s="46">
        <f t="shared" si="159"/>
        <v>62162.49</v>
      </c>
      <c r="AS593" s="48">
        <f t="shared" si="160"/>
        <v>0.90301180009507243</v>
      </c>
      <c r="AT593" s="46">
        <f t="shared" si="164"/>
        <v>56133.461993291938</v>
      </c>
      <c r="AU593" s="46">
        <f t="shared" si="161"/>
        <v>3043</v>
      </c>
      <c r="AV593" s="46">
        <f t="shared" si="162"/>
        <v>1839.2840000000001</v>
      </c>
      <c r="AW593" s="46">
        <f t="shared" si="165"/>
        <v>1</v>
      </c>
      <c r="AX593" s="47">
        <f t="shared" si="163"/>
        <v>-62162.49</v>
      </c>
      <c r="AY593" s="47">
        <f t="shared" si="166"/>
        <v>-56133.461993291938</v>
      </c>
    </row>
    <row r="594" spans="35:51" x14ac:dyDescent="0.35">
      <c r="AI594" s="11">
        <v>2023</v>
      </c>
      <c r="AJ594" s="11">
        <v>4</v>
      </c>
      <c r="AK594" s="11">
        <v>6340</v>
      </c>
      <c r="AL594" s="63">
        <v>36505.03</v>
      </c>
      <c r="AM594" s="46" t="str">
        <f t="shared" si="154"/>
        <v>Elektrisitet og oppvarming</v>
      </c>
      <c r="AN594" s="46" t="str">
        <f t="shared" si="155"/>
        <v>Energi</v>
      </c>
      <c r="AO594" s="46" t="str">
        <f t="shared" si="156"/>
        <v>Driftsutgifter</v>
      </c>
      <c r="AP594" s="46" t="str">
        <f t="shared" si="157"/>
        <v>Kostnad</v>
      </c>
      <c r="AQ594" s="46">
        <f t="shared" si="158"/>
        <v>15</v>
      </c>
      <c r="AR594" s="46">
        <f t="shared" si="159"/>
        <v>36505.03</v>
      </c>
      <c r="AS594" s="48">
        <f t="shared" si="160"/>
        <v>0.90301180009507243</v>
      </c>
      <c r="AT594" s="46">
        <f t="shared" si="164"/>
        <v>32964.47285282462</v>
      </c>
      <c r="AU594" s="46">
        <f t="shared" si="161"/>
        <v>2916</v>
      </c>
      <c r="AV594" s="46">
        <f t="shared" si="162"/>
        <v>1763.2</v>
      </c>
      <c r="AW594" s="46">
        <f t="shared" si="165"/>
        <v>1</v>
      </c>
      <c r="AX594" s="47">
        <f t="shared" si="163"/>
        <v>-36505.03</v>
      </c>
      <c r="AY594" s="47">
        <f t="shared" si="166"/>
        <v>-32964.47285282462</v>
      </c>
    </row>
    <row r="595" spans="35:51" x14ac:dyDescent="0.35">
      <c r="AI595" s="11">
        <v>2023</v>
      </c>
      <c r="AJ595" s="11">
        <v>5</v>
      </c>
      <c r="AK595" s="11">
        <v>6340</v>
      </c>
      <c r="AL595" s="63">
        <v>18991.52</v>
      </c>
      <c r="AM595" s="46" t="str">
        <f t="shared" si="154"/>
        <v>Elektrisitet og oppvarming</v>
      </c>
      <c r="AN595" s="46" t="str">
        <f t="shared" si="155"/>
        <v>Energi</v>
      </c>
      <c r="AO595" s="46" t="str">
        <f t="shared" si="156"/>
        <v>Driftsutgifter</v>
      </c>
      <c r="AP595" s="46" t="str">
        <f t="shared" si="157"/>
        <v>Kostnad</v>
      </c>
      <c r="AQ595" s="46">
        <f t="shared" si="158"/>
        <v>15</v>
      </c>
      <c r="AR595" s="46">
        <f t="shared" si="159"/>
        <v>18991.52</v>
      </c>
      <c r="AS595" s="48">
        <f t="shared" si="160"/>
        <v>0.90301180009507243</v>
      </c>
      <c r="AT595" s="46">
        <f t="shared" si="164"/>
        <v>17149.56666174157</v>
      </c>
      <c r="AU595" s="46">
        <f t="shared" si="161"/>
        <v>3578</v>
      </c>
      <c r="AV595" s="46">
        <f t="shared" si="162"/>
        <v>1816.85</v>
      </c>
      <c r="AW595" s="46">
        <f t="shared" si="165"/>
        <v>1</v>
      </c>
      <c r="AX595" s="47">
        <f t="shared" si="163"/>
        <v>-18991.52</v>
      </c>
      <c r="AY595" s="47">
        <f t="shared" si="166"/>
        <v>-17149.56666174157</v>
      </c>
    </row>
    <row r="596" spans="35:51" x14ac:dyDescent="0.35">
      <c r="AI596" s="11">
        <v>2023</v>
      </c>
      <c r="AJ596" s="11">
        <v>6</v>
      </c>
      <c r="AK596" s="11">
        <v>6340</v>
      </c>
      <c r="AL596" s="63">
        <v>13354.83</v>
      </c>
      <c r="AM596" s="46" t="str">
        <f t="shared" si="154"/>
        <v>Elektrisitet og oppvarming</v>
      </c>
      <c r="AN596" s="46" t="str">
        <f t="shared" si="155"/>
        <v>Energi</v>
      </c>
      <c r="AO596" s="46" t="str">
        <f t="shared" si="156"/>
        <v>Driftsutgifter</v>
      </c>
      <c r="AP596" s="46" t="str">
        <f t="shared" si="157"/>
        <v>Kostnad</v>
      </c>
      <c r="AQ596" s="46">
        <f t="shared" si="158"/>
        <v>15</v>
      </c>
      <c r="AR596" s="46">
        <f t="shared" si="159"/>
        <v>13354.83</v>
      </c>
      <c r="AS596" s="48">
        <f t="shared" si="160"/>
        <v>0.90301180009507243</v>
      </c>
      <c r="AT596" s="46">
        <f t="shared" si="164"/>
        <v>12059.569078263676</v>
      </c>
      <c r="AU596" s="46">
        <f t="shared" si="161"/>
        <v>3708</v>
      </c>
      <c r="AV596" s="46">
        <f t="shared" si="162"/>
        <v>1858.8330000000001</v>
      </c>
      <c r="AW596" s="46">
        <f t="shared" si="165"/>
        <v>1</v>
      </c>
      <c r="AX596" s="47">
        <f t="shared" si="163"/>
        <v>-13354.83</v>
      </c>
      <c r="AY596" s="47">
        <f t="shared" si="166"/>
        <v>-12059.569078263676</v>
      </c>
    </row>
    <row r="597" spans="35:51" x14ac:dyDescent="0.35">
      <c r="AI597" s="11">
        <v>2023</v>
      </c>
      <c r="AJ597" s="11">
        <v>7</v>
      </c>
      <c r="AK597" s="11">
        <v>6340</v>
      </c>
      <c r="AL597" s="63">
        <v>9181.58</v>
      </c>
      <c r="AM597" s="46" t="str">
        <f t="shared" si="154"/>
        <v>Elektrisitet og oppvarming</v>
      </c>
      <c r="AN597" s="46" t="str">
        <f t="shared" si="155"/>
        <v>Energi</v>
      </c>
      <c r="AO597" s="46" t="str">
        <f t="shared" si="156"/>
        <v>Driftsutgifter</v>
      </c>
      <c r="AP597" s="46" t="str">
        <f t="shared" si="157"/>
        <v>Kostnad</v>
      </c>
      <c r="AQ597" s="46">
        <f t="shared" si="158"/>
        <v>15</v>
      </c>
      <c r="AR597" s="46">
        <f t="shared" si="159"/>
        <v>9181.58</v>
      </c>
      <c r="AS597" s="48">
        <f t="shared" si="160"/>
        <v>0.90301180009507243</v>
      </c>
      <c r="AT597" s="46">
        <f t="shared" si="164"/>
        <v>8291.0750835169147</v>
      </c>
      <c r="AU597" s="46">
        <f t="shared" si="161"/>
        <v>3431</v>
      </c>
      <c r="AV597" s="46">
        <f t="shared" si="162"/>
        <v>1813.0340000000001</v>
      </c>
      <c r="AW597" s="46">
        <f t="shared" si="165"/>
        <v>1</v>
      </c>
      <c r="AX597" s="47">
        <f t="shared" si="163"/>
        <v>-9181.58</v>
      </c>
      <c r="AY597" s="47">
        <f t="shared" si="166"/>
        <v>-8291.0750835169147</v>
      </c>
    </row>
    <row r="598" spans="35:51" x14ac:dyDescent="0.35">
      <c r="AI598" s="11">
        <v>2023</v>
      </c>
      <c r="AJ598" s="11">
        <v>8</v>
      </c>
      <c r="AK598" s="11">
        <v>6340</v>
      </c>
      <c r="AL598" s="63">
        <v>-2524.0500000000002</v>
      </c>
      <c r="AM598" s="46" t="str">
        <f t="shared" si="154"/>
        <v>Elektrisitet og oppvarming</v>
      </c>
      <c r="AN598" s="46" t="str">
        <f t="shared" si="155"/>
        <v>Energi</v>
      </c>
      <c r="AO598" s="46" t="str">
        <f t="shared" si="156"/>
        <v>Driftsutgifter</v>
      </c>
      <c r="AP598" s="46" t="str">
        <f t="shared" si="157"/>
        <v>Kostnad</v>
      </c>
      <c r="AQ598" s="46">
        <f t="shared" si="158"/>
        <v>15</v>
      </c>
      <c r="AR598" s="46">
        <f t="shared" si="159"/>
        <v>-2524.0500000000002</v>
      </c>
      <c r="AS598" s="48">
        <f t="shared" si="160"/>
        <v>0.90301180009507243</v>
      </c>
      <c r="AT598" s="46">
        <f t="shared" si="164"/>
        <v>-2279.2469340299676</v>
      </c>
      <c r="AU598" s="46">
        <f t="shared" si="161"/>
        <v>4323</v>
      </c>
      <c r="AV598" s="46">
        <f t="shared" si="162"/>
        <v>1943.6659999999999</v>
      </c>
      <c r="AW598" s="46">
        <f t="shared" si="165"/>
        <v>1</v>
      </c>
      <c r="AX598" s="47">
        <f t="shared" si="163"/>
        <v>2524.0500000000002</v>
      </c>
      <c r="AY598" s="47">
        <f t="shared" si="166"/>
        <v>2279.2469340299676</v>
      </c>
    </row>
    <row r="599" spans="35:51" x14ac:dyDescent="0.35">
      <c r="AI599" s="11">
        <v>2023</v>
      </c>
      <c r="AJ599" s="11">
        <v>9</v>
      </c>
      <c r="AK599" s="11">
        <v>6340</v>
      </c>
      <c r="AL599" s="63">
        <v>5849.54</v>
      </c>
      <c r="AM599" s="46" t="str">
        <f t="shared" si="154"/>
        <v>Elektrisitet og oppvarming</v>
      </c>
      <c r="AN599" s="46" t="str">
        <f t="shared" si="155"/>
        <v>Energi</v>
      </c>
      <c r="AO599" s="46" t="str">
        <f t="shared" si="156"/>
        <v>Driftsutgifter</v>
      </c>
      <c r="AP599" s="46" t="str">
        <f t="shared" si="157"/>
        <v>Kostnad</v>
      </c>
      <c r="AQ599" s="46">
        <f t="shared" si="158"/>
        <v>15</v>
      </c>
      <c r="AR599" s="46">
        <f t="shared" si="159"/>
        <v>5849.54</v>
      </c>
      <c r="AS599" s="48">
        <f t="shared" si="160"/>
        <v>0.90301180009507243</v>
      </c>
      <c r="AT599" s="46">
        <f t="shared" si="164"/>
        <v>5282.2036451281301</v>
      </c>
      <c r="AU599" s="46">
        <f t="shared" si="161"/>
        <v>3531</v>
      </c>
      <c r="AV599" s="46">
        <f t="shared" si="162"/>
        <v>1846.634</v>
      </c>
      <c r="AW599" s="46">
        <f t="shared" si="165"/>
        <v>1</v>
      </c>
      <c r="AX599" s="47">
        <f t="shared" si="163"/>
        <v>-5849.54</v>
      </c>
      <c r="AY599" s="47">
        <f t="shared" si="166"/>
        <v>-5282.2036451281301</v>
      </c>
    </row>
    <row r="600" spans="35:51" x14ac:dyDescent="0.35">
      <c r="AI600" s="11">
        <v>2023</v>
      </c>
      <c r="AJ600" s="11">
        <v>10</v>
      </c>
      <c r="AK600" s="11">
        <v>6340</v>
      </c>
      <c r="AL600" s="63">
        <v>28272.74</v>
      </c>
      <c r="AM600" s="46" t="str">
        <f t="shared" si="154"/>
        <v>Elektrisitet og oppvarming</v>
      </c>
      <c r="AN600" s="46" t="str">
        <f t="shared" si="155"/>
        <v>Energi</v>
      </c>
      <c r="AO600" s="46" t="str">
        <f t="shared" si="156"/>
        <v>Driftsutgifter</v>
      </c>
      <c r="AP600" s="46" t="str">
        <f t="shared" si="157"/>
        <v>Kostnad</v>
      </c>
      <c r="AQ600" s="46">
        <f t="shared" si="158"/>
        <v>15</v>
      </c>
      <c r="AR600" s="46">
        <f t="shared" si="159"/>
        <v>28272.74</v>
      </c>
      <c r="AS600" s="48">
        <f t="shared" si="160"/>
        <v>0.90301180009507243</v>
      </c>
      <c r="AT600" s="46">
        <f t="shared" si="164"/>
        <v>25530.617841019961</v>
      </c>
      <c r="AU600" s="46">
        <f t="shared" si="161"/>
        <v>3338</v>
      </c>
      <c r="AV600" s="46">
        <f t="shared" si="162"/>
        <v>1851.3</v>
      </c>
      <c r="AW600" s="46">
        <f t="shared" si="165"/>
        <v>1</v>
      </c>
      <c r="AX600" s="47">
        <f t="shared" si="163"/>
        <v>-28272.74</v>
      </c>
      <c r="AY600" s="47">
        <f t="shared" si="166"/>
        <v>-25530.617841019961</v>
      </c>
    </row>
    <row r="601" spans="35:51" x14ac:dyDescent="0.35">
      <c r="AI601" s="11">
        <v>2023</v>
      </c>
      <c r="AJ601" s="11">
        <v>11</v>
      </c>
      <c r="AK601" s="11">
        <v>6340</v>
      </c>
      <c r="AL601" s="63">
        <v>65055.27</v>
      </c>
      <c r="AM601" s="46" t="str">
        <f t="shared" si="154"/>
        <v>Elektrisitet og oppvarming</v>
      </c>
      <c r="AN601" s="46" t="str">
        <f t="shared" si="155"/>
        <v>Energi</v>
      </c>
      <c r="AO601" s="46" t="str">
        <f t="shared" si="156"/>
        <v>Driftsutgifter</v>
      </c>
      <c r="AP601" s="46" t="str">
        <f t="shared" si="157"/>
        <v>Kostnad</v>
      </c>
      <c r="AQ601" s="46">
        <f t="shared" si="158"/>
        <v>15</v>
      </c>
      <c r="AR601" s="46">
        <f t="shared" si="159"/>
        <v>65055.27</v>
      </c>
      <c r="AS601" s="48">
        <f t="shared" si="160"/>
        <v>0.90301180009507243</v>
      </c>
      <c r="AT601" s="46">
        <f t="shared" si="164"/>
        <v>58745.676468370963</v>
      </c>
      <c r="AU601" s="46">
        <f t="shared" si="161"/>
        <v>3267</v>
      </c>
      <c r="AV601" s="46">
        <f t="shared" si="162"/>
        <v>1752.55</v>
      </c>
      <c r="AW601" s="46">
        <f t="shared" si="165"/>
        <v>1</v>
      </c>
      <c r="AX601" s="47">
        <f t="shared" si="163"/>
        <v>-65055.27</v>
      </c>
      <c r="AY601" s="47">
        <f t="shared" si="166"/>
        <v>-58745.676468370963</v>
      </c>
    </row>
    <row r="602" spans="35:51" x14ac:dyDescent="0.35">
      <c r="AI602" s="11">
        <v>2023</v>
      </c>
      <c r="AJ602" s="11">
        <v>12</v>
      </c>
      <c r="AK602" s="11">
        <v>6340</v>
      </c>
      <c r="AL602" s="63">
        <v>120319.03999999999</v>
      </c>
      <c r="AM602" s="46" t="str">
        <f t="shared" si="154"/>
        <v>Elektrisitet og oppvarming</v>
      </c>
      <c r="AN602" s="46" t="str">
        <f t="shared" si="155"/>
        <v>Energi</v>
      </c>
      <c r="AO602" s="46" t="str">
        <f t="shared" si="156"/>
        <v>Driftsutgifter</v>
      </c>
      <c r="AP602" s="46" t="str">
        <f t="shared" si="157"/>
        <v>Kostnad</v>
      </c>
      <c r="AQ602" s="46">
        <f t="shared" si="158"/>
        <v>15</v>
      </c>
      <c r="AR602" s="46">
        <f t="shared" si="159"/>
        <v>120319.03999999999</v>
      </c>
      <c r="AS602" s="48">
        <f t="shared" si="160"/>
        <v>0.90301180009507243</v>
      </c>
      <c r="AT602" s="46">
        <f t="shared" si="164"/>
        <v>108649.51289611102</v>
      </c>
      <c r="AU602" s="46">
        <f t="shared" si="161"/>
        <v>2003</v>
      </c>
      <c r="AV602" s="46">
        <f t="shared" si="162"/>
        <v>1365.15</v>
      </c>
      <c r="AW602" s="46">
        <f t="shared" si="165"/>
        <v>1</v>
      </c>
      <c r="AX602" s="47">
        <f t="shared" si="163"/>
        <v>-120319.03999999999</v>
      </c>
      <c r="AY602" s="47">
        <f t="shared" si="166"/>
        <v>-108649.51289611102</v>
      </c>
    </row>
    <row r="603" spans="35:51" x14ac:dyDescent="0.35">
      <c r="AI603" s="11">
        <v>2023</v>
      </c>
      <c r="AJ603" s="11">
        <v>1</v>
      </c>
      <c r="AK603" s="11">
        <v>6350</v>
      </c>
      <c r="AL603" s="63">
        <v>0</v>
      </c>
      <c r="AM603" s="46" t="str">
        <f t="shared" si="154"/>
        <v>Reparasjon og vedlikehold</v>
      </c>
      <c r="AN603" s="46" t="str">
        <f t="shared" si="155"/>
        <v>Reparasjon og vedlikehold</v>
      </c>
      <c r="AO603" s="46" t="str">
        <f t="shared" si="156"/>
        <v>Driftsutgifter</v>
      </c>
      <c r="AP603" s="46" t="str">
        <f t="shared" si="157"/>
        <v>Kostnad</v>
      </c>
      <c r="AQ603" s="46">
        <f t="shared" si="158"/>
        <v>21</v>
      </c>
      <c r="AR603" s="46">
        <f t="shared" si="159"/>
        <v>0</v>
      </c>
      <c r="AS603" s="48">
        <f t="shared" si="160"/>
        <v>0.90301180009507243</v>
      </c>
      <c r="AT603" s="46">
        <f t="shared" si="164"/>
        <v>0</v>
      </c>
      <c r="AU603" s="46">
        <f t="shared" si="161"/>
        <v>2803</v>
      </c>
      <c r="AV603" s="46">
        <f t="shared" si="162"/>
        <v>1698.7</v>
      </c>
      <c r="AW603" s="46">
        <f t="shared" si="165"/>
        <v>1</v>
      </c>
      <c r="AX603" s="47">
        <f t="shared" si="163"/>
        <v>0</v>
      </c>
      <c r="AY603" s="47">
        <f t="shared" si="166"/>
        <v>0</v>
      </c>
    </row>
    <row r="604" spans="35:51" x14ac:dyDescent="0.35">
      <c r="AI604" s="11">
        <v>2023</v>
      </c>
      <c r="AJ604" s="11">
        <v>2</v>
      </c>
      <c r="AK604" s="11">
        <v>6350</v>
      </c>
      <c r="AL604" s="63">
        <v>1199.2</v>
      </c>
      <c r="AM604" s="46" t="str">
        <f t="shared" si="154"/>
        <v>Reparasjon og vedlikehold</v>
      </c>
      <c r="AN604" s="46" t="str">
        <f t="shared" si="155"/>
        <v>Reparasjon og vedlikehold</v>
      </c>
      <c r="AO604" s="46" t="str">
        <f t="shared" si="156"/>
        <v>Driftsutgifter</v>
      </c>
      <c r="AP604" s="46" t="str">
        <f t="shared" si="157"/>
        <v>Kostnad</v>
      </c>
      <c r="AQ604" s="46">
        <f t="shared" si="158"/>
        <v>21</v>
      </c>
      <c r="AR604" s="46">
        <f t="shared" si="159"/>
        <v>1199.2</v>
      </c>
      <c r="AS604" s="48">
        <f t="shared" si="160"/>
        <v>0.90301180009507243</v>
      </c>
      <c r="AT604" s="46">
        <f t="shared" si="164"/>
        <v>1082.8917506740108</v>
      </c>
      <c r="AU604" s="46">
        <f t="shared" si="161"/>
        <v>2750</v>
      </c>
      <c r="AV604" s="46">
        <f t="shared" si="162"/>
        <v>1620.817</v>
      </c>
      <c r="AW604" s="46">
        <f t="shared" si="165"/>
        <v>1</v>
      </c>
      <c r="AX604" s="47">
        <f t="shared" si="163"/>
        <v>-1199.2</v>
      </c>
      <c r="AY604" s="47">
        <f t="shared" si="166"/>
        <v>-1082.8917506740108</v>
      </c>
    </row>
    <row r="605" spans="35:51" x14ac:dyDescent="0.35">
      <c r="AI605" s="11">
        <v>2023</v>
      </c>
      <c r="AJ605" s="11">
        <v>3</v>
      </c>
      <c r="AK605" s="11">
        <v>6350</v>
      </c>
      <c r="AL605" s="63">
        <v>2808</v>
      </c>
      <c r="AM605" s="46" t="str">
        <f t="shared" si="154"/>
        <v>Reparasjon og vedlikehold</v>
      </c>
      <c r="AN605" s="46" t="str">
        <f t="shared" si="155"/>
        <v>Reparasjon og vedlikehold</v>
      </c>
      <c r="AO605" s="46" t="str">
        <f t="shared" si="156"/>
        <v>Driftsutgifter</v>
      </c>
      <c r="AP605" s="46" t="str">
        <f t="shared" si="157"/>
        <v>Kostnad</v>
      </c>
      <c r="AQ605" s="46">
        <f t="shared" si="158"/>
        <v>21</v>
      </c>
      <c r="AR605" s="46">
        <f t="shared" si="159"/>
        <v>2808</v>
      </c>
      <c r="AS605" s="48">
        <f t="shared" si="160"/>
        <v>0.90301180009507243</v>
      </c>
      <c r="AT605" s="46">
        <f t="shared" si="164"/>
        <v>2535.6571346669634</v>
      </c>
      <c r="AU605" s="46">
        <f t="shared" si="161"/>
        <v>3043</v>
      </c>
      <c r="AV605" s="46">
        <f t="shared" si="162"/>
        <v>1839.2840000000001</v>
      </c>
      <c r="AW605" s="46">
        <f t="shared" si="165"/>
        <v>1</v>
      </c>
      <c r="AX605" s="47">
        <f t="shared" si="163"/>
        <v>-2808</v>
      </c>
      <c r="AY605" s="47">
        <f t="shared" si="166"/>
        <v>-2535.6571346669634</v>
      </c>
    </row>
    <row r="606" spans="35:51" x14ac:dyDescent="0.35">
      <c r="AI606" s="11">
        <v>2023</v>
      </c>
      <c r="AJ606" s="11">
        <v>4</v>
      </c>
      <c r="AK606" s="11">
        <v>6350</v>
      </c>
      <c r="AL606" s="63">
        <v>0</v>
      </c>
      <c r="AM606" s="46" t="str">
        <f t="shared" si="154"/>
        <v>Reparasjon og vedlikehold</v>
      </c>
      <c r="AN606" s="46" t="str">
        <f t="shared" si="155"/>
        <v>Reparasjon og vedlikehold</v>
      </c>
      <c r="AO606" s="46" t="str">
        <f t="shared" si="156"/>
        <v>Driftsutgifter</v>
      </c>
      <c r="AP606" s="46" t="str">
        <f t="shared" si="157"/>
        <v>Kostnad</v>
      </c>
      <c r="AQ606" s="46">
        <f t="shared" si="158"/>
        <v>21</v>
      </c>
      <c r="AR606" s="46">
        <f t="shared" si="159"/>
        <v>0</v>
      </c>
      <c r="AS606" s="48">
        <f t="shared" si="160"/>
        <v>0.90301180009507243</v>
      </c>
      <c r="AT606" s="46">
        <f t="shared" si="164"/>
        <v>0</v>
      </c>
      <c r="AU606" s="46">
        <f t="shared" si="161"/>
        <v>2916</v>
      </c>
      <c r="AV606" s="46">
        <f t="shared" si="162"/>
        <v>1763.2</v>
      </c>
      <c r="AW606" s="46">
        <f t="shared" si="165"/>
        <v>1</v>
      </c>
      <c r="AX606" s="47">
        <f t="shared" si="163"/>
        <v>0</v>
      </c>
      <c r="AY606" s="47">
        <f t="shared" si="166"/>
        <v>0</v>
      </c>
    </row>
    <row r="607" spans="35:51" x14ac:dyDescent="0.35">
      <c r="AI607" s="11">
        <v>2023</v>
      </c>
      <c r="AJ607" s="11">
        <v>5</v>
      </c>
      <c r="AK607" s="11">
        <v>6350</v>
      </c>
      <c r="AL607" s="63">
        <v>0</v>
      </c>
      <c r="AM607" s="46" t="str">
        <f t="shared" si="154"/>
        <v>Reparasjon og vedlikehold</v>
      </c>
      <c r="AN607" s="46" t="str">
        <f t="shared" si="155"/>
        <v>Reparasjon og vedlikehold</v>
      </c>
      <c r="AO607" s="46" t="str">
        <f t="shared" si="156"/>
        <v>Driftsutgifter</v>
      </c>
      <c r="AP607" s="46" t="str">
        <f t="shared" si="157"/>
        <v>Kostnad</v>
      </c>
      <c r="AQ607" s="46">
        <f t="shared" si="158"/>
        <v>21</v>
      </c>
      <c r="AR607" s="46">
        <f t="shared" si="159"/>
        <v>0</v>
      </c>
      <c r="AS607" s="48">
        <f t="shared" si="160"/>
        <v>0.90301180009507243</v>
      </c>
      <c r="AT607" s="46">
        <f t="shared" si="164"/>
        <v>0</v>
      </c>
      <c r="AU607" s="46">
        <f t="shared" si="161"/>
        <v>3578</v>
      </c>
      <c r="AV607" s="46">
        <f t="shared" si="162"/>
        <v>1816.85</v>
      </c>
      <c r="AW607" s="46">
        <f t="shared" si="165"/>
        <v>1</v>
      </c>
      <c r="AX607" s="47">
        <f t="shared" si="163"/>
        <v>0</v>
      </c>
      <c r="AY607" s="47">
        <f t="shared" si="166"/>
        <v>0</v>
      </c>
    </row>
    <row r="608" spans="35:51" x14ac:dyDescent="0.35">
      <c r="AI608" s="11">
        <v>2023</v>
      </c>
      <c r="AJ608" s="11">
        <v>6</v>
      </c>
      <c r="AK608" s="11">
        <v>6350</v>
      </c>
      <c r="AL608" s="63">
        <v>0</v>
      </c>
      <c r="AM608" s="46" t="str">
        <f t="shared" si="154"/>
        <v>Reparasjon og vedlikehold</v>
      </c>
      <c r="AN608" s="46" t="str">
        <f t="shared" si="155"/>
        <v>Reparasjon og vedlikehold</v>
      </c>
      <c r="AO608" s="46" t="str">
        <f t="shared" si="156"/>
        <v>Driftsutgifter</v>
      </c>
      <c r="AP608" s="46" t="str">
        <f t="shared" si="157"/>
        <v>Kostnad</v>
      </c>
      <c r="AQ608" s="46">
        <f t="shared" si="158"/>
        <v>21</v>
      </c>
      <c r="AR608" s="46">
        <f t="shared" si="159"/>
        <v>0</v>
      </c>
      <c r="AS608" s="48">
        <f t="shared" si="160"/>
        <v>0.90301180009507243</v>
      </c>
      <c r="AT608" s="46">
        <f t="shared" si="164"/>
        <v>0</v>
      </c>
      <c r="AU608" s="46">
        <f t="shared" si="161"/>
        <v>3708</v>
      </c>
      <c r="AV608" s="46">
        <f t="shared" si="162"/>
        <v>1858.8330000000001</v>
      </c>
      <c r="AW608" s="46">
        <f t="shared" si="165"/>
        <v>1</v>
      </c>
      <c r="AX608" s="47">
        <f t="shared" si="163"/>
        <v>0</v>
      </c>
      <c r="AY608" s="47">
        <f t="shared" si="166"/>
        <v>0</v>
      </c>
    </row>
    <row r="609" spans="35:51" x14ac:dyDescent="0.35">
      <c r="AI609" s="11">
        <v>2023</v>
      </c>
      <c r="AJ609" s="11">
        <v>7</v>
      </c>
      <c r="AK609" s="11">
        <v>6350</v>
      </c>
      <c r="AL609" s="63">
        <v>0</v>
      </c>
      <c r="AM609" s="46" t="str">
        <f t="shared" si="154"/>
        <v>Reparasjon og vedlikehold</v>
      </c>
      <c r="AN609" s="46" t="str">
        <f t="shared" si="155"/>
        <v>Reparasjon og vedlikehold</v>
      </c>
      <c r="AO609" s="46" t="str">
        <f t="shared" si="156"/>
        <v>Driftsutgifter</v>
      </c>
      <c r="AP609" s="46" t="str">
        <f t="shared" si="157"/>
        <v>Kostnad</v>
      </c>
      <c r="AQ609" s="46">
        <f t="shared" si="158"/>
        <v>21</v>
      </c>
      <c r="AR609" s="46">
        <f t="shared" si="159"/>
        <v>0</v>
      </c>
      <c r="AS609" s="48">
        <f t="shared" si="160"/>
        <v>0.90301180009507243</v>
      </c>
      <c r="AT609" s="46">
        <f t="shared" si="164"/>
        <v>0</v>
      </c>
      <c r="AU609" s="46">
        <f t="shared" si="161"/>
        <v>3431</v>
      </c>
      <c r="AV609" s="46">
        <f t="shared" si="162"/>
        <v>1813.0340000000001</v>
      </c>
      <c r="AW609" s="46">
        <f t="shared" si="165"/>
        <v>1</v>
      </c>
      <c r="AX609" s="47">
        <f t="shared" si="163"/>
        <v>0</v>
      </c>
      <c r="AY609" s="47">
        <f t="shared" si="166"/>
        <v>0</v>
      </c>
    </row>
    <row r="610" spans="35:51" x14ac:dyDescent="0.35">
      <c r="AI610" s="11">
        <v>2023</v>
      </c>
      <c r="AJ610" s="11">
        <v>8</v>
      </c>
      <c r="AK610" s="11">
        <v>6350</v>
      </c>
      <c r="AL610" s="63">
        <v>0</v>
      </c>
      <c r="AM610" s="46" t="str">
        <f t="shared" si="154"/>
        <v>Reparasjon og vedlikehold</v>
      </c>
      <c r="AN610" s="46" t="str">
        <f t="shared" si="155"/>
        <v>Reparasjon og vedlikehold</v>
      </c>
      <c r="AO610" s="46" t="str">
        <f t="shared" si="156"/>
        <v>Driftsutgifter</v>
      </c>
      <c r="AP610" s="46" t="str">
        <f t="shared" si="157"/>
        <v>Kostnad</v>
      </c>
      <c r="AQ610" s="46">
        <f t="shared" si="158"/>
        <v>21</v>
      </c>
      <c r="AR610" s="46">
        <f t="shared" si="159"/>
        <v>0</v>
      </c>
      <c r="AS610" s="48">
        <f t="shared" si="160"/>
        <v>0.90301180009507243</v>
      </c>
      <c r="AT610" s="46">
        <f t="shared" si="164"/>
        <v>0</v>
      </c>
      <c r="AU610" s="46">
        <f t="shared" si="161"/>
        <v>4323</v>
      </c>
      <c r="AV610" s="46">
        <f t="shared" si="162"/>
        <v>1943.6659999999999</v>
      </c>
      <c r="AW610" s="46">
        <f t="shared" si="165"/>
        <v>1</v>
      </c>
      <c r="AX610" s="47">
        <f t="shared" si="163"/>
        <v>0</v>
      </c>
      <c r="AY610" s="47">
        <f t="shared" si="166"/>
        <v>0</v>
      </c>
    </row>
    <row r="611" spans="35:51" x14ac:dyDescent="0.35">
      <c r="AI611" s="11">
        <v>2023</v>
      </c>
      <c r="AJ611" s="11">
        <v>9</v>
      </c>
      <c r="AK611" s="11">
        <v>6350</v>
      </c>
      <c r="AL611" s="63">
        <v>0</v>
      </c>
      <c r="AM611" s="46" t="str">
        <f t="shared" si="154"/>
        <v>Reparasjon og vedlikehold</v>
      </c>
      <c r="AN611" s="46" t="str">
        <f t="shared" si="155"/>
        <v>Reparasjon og vedlikehold</v>
      </c>
      <c r="AO611" s="46" t="str">
        <f t="shared" si="156"/>
        <v>Driftsutgifter</v>
      </c>
      <c r="AP611" s="46" t="str">
        <f t="shared" si="157"/>
        <v>Kostnad</v>
      </c>
      <c r="AQ611" s="46">
        <f t="shared" si="158"/>
        <v>21</v>
      </c>
      <c r="AR611" s="46">
        <f t="shared" si="159"/>
        <v>0</v>
      </c>
      <c r="AS611" s="48">
        <f t="shared" si="160"/>
        <v>0.90301180009507243</v>
      </c>
      <c r="AT611" s="46">
        <f t="shared" si="164"/>
        <v>0</v>
      </c>
      <c r="AU611" s="46">
        <f t="shared" si="161"/>
        <v>3531</v>
      </c>
      <c r="AV611" s="46">
        <f t="shared" si="162"/>
        <v>1846.634</v>
      </c>
      <c r="AW611" s="46">
        <f t="shared" si="165"/>
        <v>1</v>
      </c>
      <c r="AX611" s="47">
        <f t="shared" si="163"/>
        <v>0</v>
      </c>
      <c r="AY611" s="47">
        <f t="shared" si="166"/>
        <v>0</v>
      </c>
    </row>
    <row r="612" spans="35:51" x14ac:dyDescent="0.35">
      <c r="AI612" s="11">
        <v>2023</v>
      </c>
      <c r="AJ612" s="11">
        <v>10</v>
      </c>
      <c r="AK612" s="11">
        <v>6350</v>
      </c>
      <c r="AL612" s="63">
        <v>3094.91</v>
      </c>
      <c r="AM612" s="46" t="str">
        <f t="shared" si="154"/>
        <v>Reparasjon og vedlikehold</v>
      </c>
      <c r="AN612" s="46" t="str">
        <f t="shared" si="155"/>
        <v>Reparasjon og vedlikehold</v>
      </c>
      <c r="AO612" s="46" t="str">
        <f t="shared" si="156"/>
        <v>Driftsutgifter</v>
      </c>
      <c r="AP612" s="46" t="str">
        <f t="shared" si="157"/>
        <v>Kostnad</v>
      </c>
      <c r="AQ612" s="46">
        <f t="shared" si="158"/>
        <v>21</v>
      </c>
      <c r="AR612" s="46">
        <f t="shared" si="159"/>
        <v>3094.91</v>
      </c>
      <c r="AS612" s="48">
        <f t="shared" si="160"/>
        <v>0.90301180009507243</v>
      </c>
      <c r="AT612" s="46">
        <f t="shared" si="164"/>
        <v>2794.7402502322407</v>
      </c>
      <c r="AU612" s="46">
        <f t="shared" si="161"/>
        <v>3338</v>
      </c>
      <c r="AV612" s="46">
        <f t="shared" si="162"/>
        <v>1851.3</v>
      </c>
      <c r="AW612" s="46">
        <f t="shared" si="165"/>
        <v>1</v>
      </c>
      <c r="AX612" s="47">
        <f t="shared" si="163"/>
        <v>-3094.91</v>
      </c>
      <c r="AY612" s="47">
        <f t="shared" si="166"/>
        <v>-2794.7402502322407</v>
      </c>
    </row>
    <row r="613" spans="35:51" x14ac:dyDescent="0.35">
      <c r="AI613" s="11">
        <v>2023</v>
      </c>
      <c r="AJ613" s="11">
        <v>11</v>
      </c>
      <c r="AK613" s="11">
        <v>6350</v>
      </c>
      <c r="AL613" s="63">
        <v>0</v>
      </c>
      <c r="AM613" s="46" t="str">
        <f t="shared" si="154"/>
        <v>Reparasjon og vedlikehold</v>
      </c>
      <c r="AN613" s="46" t="str">
        <f t="shared" si="155"/>
        <v>Reparasjon og vedlikehold</v>
      </c>
      <c r="AO613" s="46" t="str">
        <f t="shared" si="156"/>
        <v>Driftsutgifter</v>
      </c>
      <c r="AP613" s="46" t="str">
        <f t="shared" si="157"/>
        <v>Kostnad</v>
      </c>
      <c r="AQ613" s="46">
        <f t="shared" si="158"/>
        <v>21</v>
      </c>
      <c r="AR613" s="46">
        <f t="shared" si="159"/>
        <v>0</v>
      </c>
      <c r="AS613" s="48">
        <f t="shared" si="160"/>
        <v>0.90301180009507243</v>
      </c>
      <c r="AT613" s="46">
        <f t="shared" si="164"/>
        <v>0</v>
      </c>
      <c r="AU613" s="46">
        <f t="shared" si="161"/>
        <v>3267</v>
      </c>
      <c r="AV613" s="46">
        <f t="shared" si="162"/>
        <v>1752.55</v>
      </c>
      <c r="AW613" s="46">
        <f t="shared" si="165"/>
        <v>1</v>
      </c>
      <c r="AX613" s="47">
        <f t="shared" si="163"/>
        <v>0</v>
      </c>
      <c r="AY613" s="47">
        <f t="shared" si="166"/>
        <v>0</v>
      </c>
    </row>
    <row r="614" spans="35:51" x14ac:dyDescent="0.35">
      <c r="AI614" s="11">
        <v>2023</v>
      </c>
      <c r="AJ614" s="11">
        <v>12</v>
      </c>
      <c r="AK614" s="11">
        <v>6350</v>
      </c>
      <c r="AL614" s="63">
        <v>0</v>
      </c>
      <c r="AM614" s="46" t="str">
        <f t="shared" si="154"/>
        <v>Reparasjon og vedlikehold</v>
      </c>
      <c r="AN614" s="46" t="str">
        <f t="shared" si="155"/>
        <v>Reparasjon og vedlikehold</v>
      </c>
      <c r="AO614" s="46" t="str">
        <f t="shared" si="156"/>
        <v>Driftsutgifter</v>
      </c>
      <c r="AP614" s="46" t="str">
        <f t="shared" si="157"/>
        <v>Kostnad</v>
      </c>
      <c r="AQ614" s="46">
        <f t="shared" si="158"/>
        <v>21</v>
      </c>
      <c r="AR614" s="46">
        <f t="shared" si="159"/>
        <v>0</v>
      </c>
      <c r="AS614" s="48">
        <f t="shared" si="160"/>
        <v>0.90301180009507243</v>
      </c>
      <c r="AT614" s="46">
        <f t="shared" si="164"/>
        <v>0</v>
      </c>
      <c r="AU614" s="46">
        <f t="shared" si="161"/>
        <v>2003</v>
      </c>
      <c r="AV614" s="46">
        <f t="shared" si="162"/>
        <v>1365.15</v>
      </c>
      <c r="AW614" s="46">
        <f t="shared" si="165"/>
        <v>1</v>
      </c>
      <c r="AX614" s="47">
        <f t="shared" si="163"/>
        <v>0</v>
      </c>
      <c r="AY614" s="47">
        <f t="shared" si="166"/>
        <v>0</v>
      </c>
    </row>
    <row r="615" spans="35:51" x14ac:dyDescent="0.35">
      <c r="AI615" s="11">
        <v>2023</v>
      </c>
      <c r="AJ615" s="11">
        <v>1</v>
      </c>
      <c r="AK615" s="11">
        <v>6360</v>
      </c>
      <c r="AL615" s="63">
        <v>0</v>
      </c>
      <c r="AM615" s="46" t="str">
        <f t="shared" si="154"/>
        <v>Renhold</v>
      </c>
      <c r="AN615" s="46" t="str">
        <f t="shared" si="155"/>
        <v>Driftsmatriell</v>
      </c>
      <c r="AO615" s="46" t="str">
        <f t="shared" si="156"/>
        <v>Driftsutgifter</v>
      </c>
      <c r="AP615" s="46" t="str">
        <f t="shared" si="157"/>
        <v>Kostnad</v>
      </c>
      <c r="AQ615" s="46">
        <f t="shared" si="158"/>
        <v>13</v>
      </c>
      <c r="AR615" s="46">
        <f t="shared" si="159"/>
        <v>0</v>
      </c>
      <c r="AS615" s="48">
        <f t="shared" si="160"/>
        <v>0.90301180009507243</v>
      </c>
      <c r="AT615" s="46">
        <f t="shared" si="164"/>
        <v>0</v>
      </c>
      <c r="AU615" s="46">
        <f t="shared" si="161"/>
        <v>2803</v>
      </c>
      <c r="AV615" s="46">
        <f t="shared" si="162"/>
        <v>1698.7</v>
      </c>
      <c r="AW615" s="46">
        <f t="shared" si="165"/>
        <v>1</v>
      </c>
      <c r="AX615" s="47">
        <f t="shared" si="163"/>
        <v>0</v>
      </c>
      <c r="AY615" s="47">
        <f t="shared" si="166"/>
        <v>0</v>
      </c>
    </row>
    <row r="616" spans="35:51" x14ac:dyDescent="0.35">
      <c r="AI616" s="11">
        <v>2023</v>
      </c>
      <c r="AJ616" s="11">
        <v>2</v>
      </c>
      <c r="AK616" s="11">
        <v>6360</v>
      </c>
      <c r="AL616" s="63">
        <v>0</v>
      </c>
      <c r="AM616" s="46" t="str">
        <f t="shared" si="154"/>
        <v>Renhold</v>
      </c>
      <c r="AN616" s="46" t="str">
        <f t="shared" si="155"/>
        <v>Driftsmatriell</v>
      </c>
      <c r="AO616" s="46" t="str">
        <f t="shared" si="156"/>
        <v>Driftsutgifter</v>
      </c>
      <c r="AP616" s="46" t="str">
        <f t="shared" si="157"/>
        <v>Kostnad</v>
      </c>
      <c r="AQ616" s="46">
        <f t="shared" si="158"/>
        <v>13</v>
      </c>
      <c r="AR616" s="46">
        <f t="shared" si="159"/>
        <v>0</v>
      </c>
      <c r="AS616" s="48">
        <f t="shared" si="160"/>
        <v>0.90301180009507243</v>
      </c>
      <c r="AT616" s="46">
        <f t="shared" si="164"/>
        <v>0</v>
      </c>
      <c r="AU616" s="46">
        <f t="shared" si="161"/>
        <v>2750</v>
      </c>
      <c r="AV616" s="46">
        <f t="shared" si="162"/>
        <v>1620.817</v>
      </c>
      <c r="AW616" s="46">
        <f t="shared" si="165"/>
        <v>1</v>
      </c>
      <c r="AX616" s="47">
        <f t="shared" si="163"/>
        <v>0</v>
      </c>
      <c r="AY616" s="47">
        <f t="shared" si="166"/>
        <v>0</v>
      </c>
    </row>
    <row r="617" spans="35:51" x14ac:dyDescent="0.35">
      <c r="AI617" s="11">
        <v>2023</v>
      </c>
      <c r="AJ617" s="11">
        <v>3</v>
      </c>
      <c r="AK617" s="11">
        <v>6360</v>
      </c>
      <c r="AL617" s="63">
        <v>0</v>
      </c>
      <c r="AM617" s="46" t="str">
        <f t="shared" si="154"/>
        <v>Renhold</v>
      </c>
      <c r="AN617" s="46" t="str">
        <f t="shared" si="155"/>
        <v>Driftsmatriell</v>
      </c>
      <c r="AO617" s="46" t="str">
        <f t="shared" si="156"/>
        <v>Driftsutgifter</v>
      </c>
      <c r="AP617" s="46" t="str">
        <f t="shared" si="157"/>
        <v>Kostnad</v>
      </c>
      <c r="AQ617" s="46">
        <f t="shared" si="158"/>
        <v>13</v>
      </c>
      <c r="AR617" s="46">
        <f t="shared" si="159"/>
        <v>0</v>
      </c>
      <c r="AS617" s="48">
        <f t="shared" si="160"/>
        <v>0.90301180009507243</v>
      </c>
      <c r="AT617" s="46">
        <f t="shared" si="164"/>
        <v>0</v>
      </c>
      <c r="AU617" s="46">
        <f t="shared" si="161"/>
        <v>3043</v>
      </c>
      <c r="AV617" s="46">
        <f t="shared" si="162"/>
        <v>1839.2840000000001</v>
      </c>
      <c r="AW617" s="46">
        <f t="shared" si="165"/>
        <v>1</v>
      </c>
      <c r="AX617" s="47">
        <f t="shared" si="163"/>
        <v>0</v>
      </c>
      <c r="AY617" s="47">
        <f t="shared" si="166"/>
        <v>0</v>
      </c>
    </row>
    <row r="618" spans="35:51" x14ac:dyDescent="0.35">
      <c r="AI618" s="11">
        <v>2023</v>
      </c>
      <c r="AJ618" s="11">
        <v>4</v>
      </c>
      <c r="AK618" s="11">
        <v>6360</v>
      </c>
      <c r="AL618" s="63">
        <v>0</v>
      </c>
      <c r="AM618" s="46" t="str">
        <f t="shared" si="154"/>
        <v>Renhold</v>
      </c>
      <c r="AN618" s="46" t="str">
        <f t="shared" si="155"/>
        <v>Driftsmatriell</v>
      </c>
      <c r="AO618" s="46" t="str">
        <f t="shared" si="156"/>
        <v>Driftsutgifter</v>
      </c>
      <c r="AP618" s="46" t="str">
        <f t="shared" si="157"/>
        <v>Kostnad</v>
      </c>
      <c r="AQ618" s="46">
        <f t="shared" si="158"/>
        <v>13</v>
      </c>
      <c r="AR618" s="46">
        <f t="shared" si="159"/>
        <v>0</v>
      </c>
      <c r="AS618" s="48">
        <f t="shared" si="160"/>
        <v>0.90301180009507243</v>
      </c>
      <c r="AT618" s="46">
        <f t="shared" si="164"/>
        <v>0</v>
      </c>
      <c r="AU618" s="46">
        <f t="shared" si="161"/>
        <v>2916</v>
      </c>
      <c r="AV618" s="46">
        <f t="shared" si="162"/>
        <v>1763.2</v>
      </c>
      <c r="AW618" s="46">
        <f t="shared" si="165"/>
        <v>1</v>
      </c>
      <c r="AX618" s="47">
        <f t="shared" si="163"/>
        <v>0</v>
      </c>
      <c r="AY618" s="47">
        <f t="shared" si="166"/>
        <v>0</v>
      </c>
    </row>
    <row r="619" spans="35:51" x14ac:dyDescent="0.35">
      <c r="AI619" s="11">
        <v>2023</v>
      </c>
      <c r="AJ619" s="11">
        <v>5</v>
      </c>
      <c r="AK619" s="11">
        <v>6360</v>
      </c>
      <c r="AL619" s="63">
        <v>0</v>
      </c>
      <c r="AM619" s="46" t="str">
        <f t="shared" si="154"/>
        <v>Renhold</v>
      </c>
      <c r="AN619" s="46" t="str">
        <f t="shared" si="155"/>
        <v>Driftsmatriell</v>
      </c>
      <c r="AO619" s="46" t="str">
        <f t="shared" si="156"/>
        <v>Driftsutgifter</v>
      </c>
      <c r="AP619" s="46" t="str">
        <f t="shared" si="157"/>
        <v>Kostnad</v>
      </c>
      <c r="AQ619" s="46">
        <f t="shared" si="158"/>
        <v>13</v>
      </c>
      <c r="AR619" s="46">
        <f t="shared" si="159"/>
        <v>0</v>
      </c>
      <c r="AS619" s="48">
        <f t="shared" si="160"/>
        <v>0.90301180009507243</v>
      </c>
      <c r="AT619" s="46">
        <f t="shared" si="164"/>
        <v>0</v>
      </c>
      <c r="AU619" s="46">
        <f t="shared" si="161"/>
        <v>3578</v>
      </c>
      <c r="AV619" s="46">
        <f t="shared" si="162"/>
        <v>1816.85</v>
      </c>
      <c r="AW619" s="46">
        <f t="shared" si="165"/>
        <v>1</v>
      </c>
      <c r="AX619" s="47">
        <f t="shared" si="163"/>
        <v>0</v>
      </c>
      <c r="AY619" s="47">
        <f t="shared" si="166"/>
        <v>0</v>
      </c>
    </row>
    <row r="620" spans="35:51" x14ac:dyDescent="0.35">
      <c r="AI620" s="11">
        <v>2023</v>
      </c>
      <c r="AJ620" s="11">
        <v>6</v>
      </c>
      <c r="AK620" s="11">
        <v>6360</v>
      </c>
      <c r="AL620" s="63">
        <v>0</v>
      </c>
      <c r="AM620" s="46" t="str">
        <f t="shared" si="154"/>
        <v>Renhold</v>
      </c>
      <c r="AN620" s="46" t="str">
        <f t="shared" si="155"/>
        <v>Driftsmatriell</v>
      </c>
      <c r="AO620" s="46" t="str">
        <f t="shared" si="156"/>
        <v>Driftsutgifter</v>
      </c>
      <c r="AP620" s="46" t="str">
        <f t="shared" si="157"/>
        <v>Kostnad</v>
      </c>
      <c r="AQ620" s="46">
        <f t="shared" si="158"/>
        <v>13</v>
      </c>
      <c r="AR620" s="46">
        <f t="shared" si="159"/>
        <v>0</v>
      </c>
      <c r="AS620" s="48">
        <f t="shared" si="160"/>
        <v>0.90301180009507243</v>
      </c>
      <c r="AT620" s="46">
        <f t="shared" si="164"/>
        <v>0</v>
      </c>
      <c r="AU620" s="46">
        <f t="shared" si="161"/>
        <v>3708</v>
      </c>
      <c r="AV620" s="46">
        <f t="shared" si="162"/>
        <v>1858.8330000000001</v>
      </c>
      <c r="AW620" s="46">
        <f t="shared" si="165"/>
        <v>1</v>
      </c>
      <c r="AX620" s="47">
        <f t="shared" si="163"/>
        <v>0</v>
      </c>
      <c r="AY620" s="47">
        <f t="shared" si="166"/>
        <v>0</v>
      </c>
    </row>
    <row r="621" spans="35:51" x14ac:dyDescent="0.35">
      <c r="AI621" s="11">
        <v>2023</v>
      </c>
      <c r="AJ621" s="11">
        <v>7</v>
      </c>
      <c r="AK621" s="11">
        <v>6360</v>
      </c>
      <c r="AL621" s="63">
        <v>0</v>
      </c>
      <c r="AM621" s="46" t="str">
        <f t="shared" si="154"/>
        <v>Renhold</v>
      </c>
      <c r="AN621" s="46" t="str">
        <f t="shared" si="155"/>
        <v>Driftsmatriell</v>
      </c>
      <c r="AO621" s="46" t="str">
        <f t="shared" si="156"/>
        <v>Driftsutgifter</v>
      </c>
      <c r="AP621" s="46" t="str">
        <f t="shared" si="157"/>
        <v>Kostnad</v>
      </c>
      <c r="AQ621" s="46">
        <f t="shared" si="158"/>
        <v>13</v>
      </c>
      <c r="AR621" s="46">
        <f t="shared" si="159"/>
        <v>0</v>
      </c>
      <c r="AS621" s="48">
        <f t="shared" si="160"/>
        <v>0.90301180009507243</v>
      </c>
      <c r="AT621" s="46">
        <f t="shared" si="164"/>
        <v>0</v>
      </c>
      <c r="AU621" s="46">
        <f t="shared" si="161"/>
        <v>3431</v>
      </c>
      <c r="AV621" s="46">
        <f t="shared" si="162"/>
        <v>1813.0340000000001</v>
      </c>
      <c r="AW621" s="46">
        <f t="shared" si="165"/>
        <v>1</v>
      </c>
      <c r="AX621" s="47">
        <f t="shared" si="163"/>
        <v>0</v>
      </c>
      <c r="AY621" s="47">
        <f t="shared" si="166"/>
        <v>0</v>
      </c>
    </row>
    <row r="622" spans="35:51" x14ac:dyDescent="0.35">
      <c r="AI622" s="11">
        <v>2023</v>
      </c>
      <c r="AJ622" s="11">
        <v>8</v>
      </c>
      <c r="AK622" s="11">
        <v>6360</v>
      </c>
      <c r="AL622" s="63">
        <v>0</v>
      </c>
      <c r="AM622" s="46" t="str">
        <f t="shared" si="154"/>
        <v>Renhold</v>
      </c>
      <c r="AN622" s="46" t="str">
        <f t="shared" si="155"/>
        <v>Driftsmatriell</v>
      </c>
      <c r="AO622" s="46" t="str">
        <f t="shared" si="156"/>
        <v>Driftsutgifter</v>
      </c>
      <c r="AP622" s="46" t="str">
        <f t="shared" si="157"/>
        <v>Kostnad</v>
      </c>
      <c r="AQ622" s="46">
        <f t="shared" si="158"/>
        <v>13</v>
      </c>
      <c r="AR622" s="46">
        <f t="shared" si="159"/>
        <v>0</v>
      </c>
      <c r="AS622" s="48">
        <f t="shared" si="160"/>
        <v>0.90301180009507243</v>
      </c>
      <c r="AT622" s="46">
        <f t="shared" si="164"/>
        <v>0</v>
      </c>
      <c r="AU622" s="46">
        <f t="shared" si="161"/>
        <v>4323</v>
      </c>
      <c r="AV622" s="46">
        <f t="shared" si="162"/>
        <v>1943.6659999999999</v>
      </c>
      <c r="AW622" s="46">
        <f t="shared" si="165"/>
        <v>1</v>
      </c>
      <c r="AX622" s="47">
        <f t="shared" si="163"/>
        <v>0</v>
      </c>
      <c r="AY622" s="47">
        <f t="shared" si="166"/>
        <v>0</v>
      </c>
    </row>
    <row r="623" spans="35:51" x14ac:dyDescent="0.35">
      <c r="AI623" s="11">
        <v>2023</v>
      </c>
      <c r="AJ623" s="11">
        <v>9</v>
      </c>
      <c r="AK623" s="11">
        <v>6360</v>
      </c>
      <c r="AL623" s="63">
        <v>0</v>
      </c>
      <c r="AM623" s="46" t="str">
        <f t="shared" si="154"/>
        <v>Renhold</v>
      </c>
      <c r="AN623" s="46" t="str">
        <f t="shared" si="155"/>
        <v>Driftsmatriell</v>
      </c>
      <c r="AO623" s="46" t="str">
        <f t="shared" si="156"/>
        <v>Driftsutgifter</v>
      </c>
      <c r="AP623" s="46" t="str">
        <f t="shared" si="157"/>
        <v>Kostnad</v>
      </c>
      <c r="AQ623" s="46">
        <f t="shared" si="158"/>
        <v>13</v>
      </c>
      <c r="AR623" s="46">
        <f t="shared" si="159"/>
        <v>0</v>
      </c>
      <c r="AS623" s="48">
        <f t="shared" si="160"/>
        <v>0.90301180009507243</v>
      </c>
      <c r="AT623" s="46">
        <f t="shared" si="164"/>
        <v>0</v>
      </c>
      <c r="AU623" s="46">
        <f t="shared" si="161"/>
        <v>3531</v>
      </c>
      <c r="AV623" s="46">
        <f t="shared" si="162"/>
        <v>1846.634</v>
      </c>
      <c r="AW623" s="46">
        <f t="shared" si="165"/>
        <v>1</v>
      </c>
      <c r="AX623" s="47">
        <f t="shared" si="163"/>
        <v>0</v>
      </c>
      <c r="AY623" s="47">
        <f t="shared" si="166"/>
        <v>0</v>
      </c>
    </row>
    <row r="624" spans="35:51" x14ac:dyDescent="0.35">
      <c r="AI624" s="11">
        <v>2023</v>
      </c>
      <c r="AJ624" s="11">
        <v>10</v>
      </c>
      <c r="AK624" s="11">
        <v>6360</v>
      </c>
      <c r="AL624" s="63">
        <v>0</v>
      </c>
      <c r="AM624" s="46" t="str">
        <f t="shared" si="154"/>
        <v>Renhold</v>
      </c>
      <c r="AN624" s="46" t="str">
        <f t="shared" si="155"/>
        <v>Driftsmatriell</v>
      </c>
      <c r="AO624" s="46" t="str">
        <f t="shared" si="156"/>
        <v>Driftsutgifter</v>
      </c>
      <c r="AP624" s="46" t="str">
        <f t="shared" si="157"/>
        <v>Kostnad</v>
      </c>
      <c r="AQ624" s="46">
        <f t="shared" si="158"/>
        <v>13</v>
      </c>
      <c r="AR624" s="46">
        <f t="shared" si="159"/>
        <v>0</v>
      </c>
      <c r="AS624" s="48">
        <f t="shared" si="160"/>
        <v>0.90301180009507243</v>
      </c>
      <c r="AT624" s="46">
        <f t="shared" si="164"/>
        <v>0</v>
      </c>
      <c r="AU624" s="46">
        <f t="shared" si="161"/>
        <v>3338</v>
      </c>
      <c r="AV624" s="46">
        <f t="shared" si="162"/>
        <v>1851.3</v>
      </c>
      <c r="AW624" s="46">
        <f t="shared" si="165"/>
        <v>1</v>
      </c>
      <c r="AX624" s="47">
        <f t="shared" si="163"/>
        <v>0</v>
      </c>
      <c r="AY624" s="47">
        <f t="shared" si="166"/>
        <v>0</v>
      </c>
    </row>
    <row r="625" spans="35:51" x14ac:dyDescent="0.35">
      <c r="AI625" s="11">
        <v>2023</v>
      </c>
      <c r="AJ625" s="11">
        <v>11</v>
      </c>
      <c r="AK625" s="11">
        <v>6360</v>
      </c>
      <c r="AL625" s="63">
        <v>0</v>
      </c>
      <c r="AM625" s="46" t="str">
        <f t="shared" si="154"/>
        <v>Renhold</v>
      </c>
      <c r="AN625" s="46" t="str">
        <f t="shared" si="155"/>
        <v>Driftsmatriell</v>
      </c>
      <c r="AO625" s="46" t="str">
        <f t="shared" si="156"/>
        <v>Driftsutgifter</v>
      </c>
      <c r="AP625" s="46" t="str">
        <f t="shared" si="157"/>
        <v>Kostnad</v>
      </c>
      <c r="AQ625" s="46">
        <f t="shared" si="158"/>
        <v>13</v>
      </c>
      <c r="AR625" s="46">
        <f t="shared" si="159"/>
        <v>0</v>
      </c>
      <c r="AS625" s="48">
        <f t="shared" si="160"/>
        <v>0.90301180009507243</v>
      </c>
      <c r="AT625" s="46">
        <f t="shared" si="164"/>
        <v>0</v>
      </c>
      <c r="AU625" s="46">
        <f t="shared" si="161"/>
        <v>3267</v>
      </c>
      <c r="AV625" s="46">
        <f t="shared" si="162"/>
        <v>1752.55</v>
      </c>
      <c r="AW625" s="46">
        <f t="shared" si="165"/>
        <v>1</v>
      </c>
      <c r="AX625" s="47">
        <f t="shared" si="163"/>
        <v>0</v>
      </c>
      <c r="AY625" s="47">
        <f t="shared" si="166"/>
        <v>0</v>
      </c>
    </row>
    <row r="626" spans="35:51" x14ac:dyDescent="0.35">
      <c r="AI626" s="11">
        <v>2023</v>
      </c>
      <c r="AJ626" s="11">
        <v>12</v>
      </c>
      <c r="AK626" s="11">
        <v>6360</v>
      </c>
      <c r="AL626" s="63">
        <v>286.39999999999998</v>
      </c>
      <c r="AM626" s="46" t="str">
        <f t="shared" si="154"/>
        <v>Renhold</v>
      </c>
      <c r="AN626" s="46" t="str">
        <f t="shared" si="155"/>
        <v>Driftsmatriell</v>
      </c>
      <c r="AO626" s="46" t="str">
        <f t="shared" si="156"/>
        <v>Driftsutgifter</v>
      </c>
      <c r="AP626" s="46" t="str">
        <f t="shared" si="157"/>
        <v>Kostnad</v>
      </c>
      <c r="AQ626" s="46">
        <f t="shared" si="158"/>
        <v>13</v>
      </c>
      <c r="AR626" s="46">
        <f t="shared" si="159"/>
        <v>286.39999999999998</v>
      </c>
      <c r="AS626" s="48">
        <f t="shared" si="160"/>
        <v>0.90301180009507243</v>
      </c>
      <c r="AT626" s="46">
        <f t="shared" si="164"/>
        <v>258.62257954722872</v>
      </c>
      <c r="AU626" s="46">
        <f t="shared" si="161"/>
        <v>2003</v>
      </c>
      <c r="AV626" s="46">
        <f t="shared" si="162"/>
        <v>1365.15</v>
      </c>
      <c r="AW626" s="46">
        <f t="shared" si="165"/>
        <v>1</v>
      </c>
      <c r="AX626" s="47">
        <f t="shared" si="163"/>
        <v>-286.39999999999998</v>
      </c>
      <c r="AY626" s="47">
        <f t="shared" si="166"/>
        <v>-258.62257954722872</v>
      </c>
    </row>
    <row r="627" spans="35:51" x14ac:dyDescent="0.35">
      <c r="AI627" s="11">
        <v>2023</v>
      </c>
      <c r="AJ627" s="11">
        <v>1</v>
      </c>
      <c r="AK627" s="11">
        <v>6390</v>
      </c>
      <c r="AL627" s="63">
        <v>44299.58</v>
      </c>
      <c r="AM627" s="46" t="str">
        <f t="shared" si="154"/>
        <v>Annen kostnad lokaler</v>
      </c>
      <c r="AN627" s="46" t="str">
        <f t="shared" si="155"/>
        <v>Reparasjon og vedlikehold</v>
      </c>
      <c r="AO627" s="46" t="str">
        <f t="shared" si="156"/>
        <v>Driftsutgifter</v>
      </c>
      <c r="AP627" s="46" t="str">
        <f t="shared" si="157"/>
        <v>Kostnad</v>
      </c>
      <c r="AQ627" s="46">
        <f t="shared" si="158"/>
        <v>21</v>
      </c>
      <c r="AR627" s="46">
        <f t="shared" si="159"/>
        <v>44299.58</v>
      </c>
      <c r="AS627" s="48">
        <f t="shared" si="160"/>
        <v>0.90301180009507243</v>
      </c>
      <c r="AT627" s="46">
        <f t="shared" si="164"/>
        <v>40003.04347925567</v>
      </c>
      <c r="AU627" s="46">
        <f t="shared" si="161"/>
        <v>2803</v>
      </c>
      <c r="AV627" s="46">
        <f t="shared" si="162"/>
        <v>1698.7</v>
      </c>
      <c r="AW627" s="46">
        <f t="shared" si="165"/>
        <v>1</v>
      </c>
      <c r="AX627" s="47">
        <f t="shared" si="163"/>
        <v>-44299.58</v>
      </c>
      <c r="AY627" s="47">
        <f t="shared" si="166"/>
        <v>-40003.04347925567</v>
      </c>
    </row>
    <row r="628" spans="35:51" x14ac:dyDescent="0.35">
      <c r="AI628" s="11">
        <v>2023</v>
      </c>
      <c r="AJ628" s="11">
        <v>2</v>
      </c>
      <c r="AK628" s="11">
        <v>6390</v>
      </c>
      <c r="AL628" s="63">
        <v>0</v>
      </c>
      <c r="AM628" s="46" t="str">
        <f t="shared" si="154"/>
        <v>Annen kostnad lokaler</v>
      </c>
      <c r="AN628" s="46" t="str">
        <f t="shared" si="155"/>
        <v>Reparasjon og vedlikehold</v>
      </c>
      <c r="AO628" s="46" t="str">
        <f t="shared" si="156"/>
        <v>Driftsutgifter</v>
      </c>
      <c r="AP628" s="46" t="str">
        <f t="shared" si="157"/>
        <v>Kostnad</v>
      </c>
      <c r="AQ628" s="46">
        <f t="shared" si="158"/>
        <v>21</v>
      </c>
      <c r="AR628" s="46">
        <f t="shared" si="159"/>
        <v>0</v>
      </c>
      <c r="AS628" s="48">
        <f t="shared" si="160"/>
        <v>0.90301180009507243</v>
      </c>
      <c r="AT628" s="46">
        <f t="shared" si="164"/>
        <v>0</v>
      </c>
      <c r="AU628" s="46">
        <f t="shared" si="161"/>
        <v>2750</v>
      </c>
      <c r="AV628" s="46">
        <f t="shared" si="162"/>
        <v>1620.817</v>
      </c>
      <c r="AW628" s="46">
        <f t="shared" si="165"/>
        <v>1</v>
      </c>
      <c r="AX628" s="47">
        <f t="shared" si="163"/>
        <v>0</v>
      </c>
      <c r="AY628" s="47">
        <f t="shared" si="166"/>
        <v>0</v>
      </c>
    </row>
    <row r="629" spans="35:51" x14ac:dyDescent="0.35">
      <c r="AI629" s="11">
        <v>2023</v>
      </c>
      <c r="AJ629" s="11">
        <v>3</v>
      </c>
      <c r="AK629" s="11">
        <v>6390</v>
      </c>
      <c r="AL629" s="63">
        <v>0</v>
      </c>
      <c r="AM629" s="46" t="str">
        <f t="shared" si="154"/>
        <v>Annen kostnad lokaler</v>
      </c>
      <c r="AN629" s="46" t="str">
        <f t="shared" si="155"/>
        <v>Reparasjon og vedlikehold</v>
      </c>
      <c r="AO629" s="46" t="str">
        <f t="shared" si="156"/>
        <v>Driftsutgifter</v>
      </c>
      <c r="AP629" s="46" t="str">
        <f t="shared" si="157"/>
        <v>Kostnad</v>
      </c>
      <c r="AQ629" s="46">
        <f t="shared" si="158"/>
        <v>21</v>
      </c>
      <c r="AR629" s="46">
        <f t="shared" si="159"/>
        <v>0</v>
      </c>
      <c r="AS629" s="48">
        <f t="shared" si="160"/>
        <v>0.90301180009507243</v>
      </c>
      <c r="AT629" s="46">
        <f t="shared" si="164"/>
        <v>0</v>
      </c>
      <c r="AU629" s="46">
        <f t="shared" si="161"/>
        <v>3043</v>
      </c>
      <c r="AV629" s="46">
        <f t="shared" si="162"/>
        <v>1839.2840000000001</v>
      </c>
      <c r="AW629" s="46">
        <f t="shared" si="165"/>
        <v>1</v>
      </c>
      <c r="AX629" s="47">
        <f t="shared" si="163"/>
        <v>0</v>
      </c>
      <c r="AY629" s="47">
        <f t="shared" si="166"/>
        <v>0</v>
      </c>
    </row>
    <row r="630" spans="35:51" x14ac:dyDescent="0.35">
      <c r="AI630" s="11">
        <v>2023</v>
      </c>
      <c r="AJ630" s="11">
        <v>4</v>
      </c>
      <c r="AK630" s="11">
        <v>6390</v>
      </c>
      <c r="AL630" s="63">
        <v>458.4</v>
      </c>
      <c r="AM630" s="46" t="str">
        <f t="shared" si="154"/>
        <v>Annen kostnad lokaler</v>
      </c>
      <c r="AN630" s="46" t="str">
        <f t="shared" si="155"/>
        <v>Reparasjon og vedlikehold</v>
      </c>
      <c r="AO630" s="46" t="str">
        <f t="shared" si="156"/>
        <v>Driftsutgifter</v>
      </c>
      <c r="AP630" s="46" t="str">
        <f t="shared" si="157"/>
        <v>Kostnad</v>
      </c>
      <c r="AQ630" s="46">
        <f t="shared" si="158"/>
        <v>21</v>
      </c>
      <c r="AR630" s="46">
        <f t="shared" si="159"/>
        <v>458.4</v>
      </c>
      <c r="AS630" s="48">
        <f t="shared" si="160"/>
        <v>0.90301180009507243</v>
      </c>
      <c r="AT630" s="46">
        <f t="shared" si="164"/>
        <v>413.9406091635812</v>
      </c>
      <c r="AU630" s="46">
        <f t="shared" si="161"/>
        <v>2916</v>
      </c>
      <c r="AV630" s="46">
        <f t="shared" si="162"/>
        <v>1763.2</v>
      </c>
      <c r="AW630" s="46">
        <f t="shared" si="165"/>
        <v>1</v>
      </c>
      <c r="AX630" s="47">
        <f t="shared" si="163"/>
        <v>-458.4</v>
      </c>
      <c r="AY630" s="47">
        <f t="shared" si="166"/>
        <v>-413.9406091635812</v>
      </c>
    </row>
    <row r="631" spans="35:51" x14ac:dyDescent="0.35">
      <c r="AI631" s="11">
        <v>2023</v>
      </c>
      <c r="AJ631" s="11">
        <v>5</v>
      </c>
      <c r="AK631" s="11">
        <v>6390</v>
      </c>
      <c r="AL631" s="63">
        <v>797.4</v>
      </c>
      <c r="AM631" s="46" t="str">
        <f t="shared" si="154"/>
        <v>Annen kostnad lokaler</v>
      </c>
      <c r="AN631" s="46" t="str">
        <f t="shared" si="155"/>
        <v>Reparasjon og vedlikehold</v>
      </c>
      <c r="AO631" s="46" t="str">
        <f t="shared" si="156"/>
        <v>Driftsutgifter</v>
      </c>
      <c r="AP631" s="46" t="str">
        <f t="shared" si="157"/>
        <v>Kostnad</v>
      </c>
      <c r="AQ631" s="46">
        <f t="shared" si="158"/>
        <v>21</v>
      </c>
      <c r="AR631" s="46">
        <f t="shared" si="159"/>
        <v>797.4</v>
      </c>
      <c r="AS631" s="48">
        <f t="shared" si="160"/>
        <v>0.90301180009507243</v>
      </c>
      <c r="AT631" s="46">
        <f t="shared" si="164"/>
        <v>720.06160939581071</v>
      </c>
      <c r="AU631" s="46">
        <f t="shared" si="161"/>
        <v>3578</v>
      </c>
      <c r="AV631" s="46">
        <f t="shared" si="162"/>
        <v>1816.85</v>
      </c>
      <c r="AW631" s="46">
        <f t="shared" si="165"/>
        <v>1</v>
      </c>
      <c r="AX631" s="47">
        <f t="shared" si="163"/>
        <v>-797.4</v>
      </c>
      <c r="AY631" s="47">
        <f t="shared" si="166"/>
        <v>-720.06160939581071</v>
      </c>
    </row>
    <row r="632" spans="35:51" x14ac:dyDescent="0.35">
      <c r="AI632" s="11">
        <v>2023</v>
      </c>
      <c r="AJ632" s="11">
        <v>6</v>
      </c>
      <c r="AK632" s="11">
        <v>6390</v>
      </c>
      <c r="AL632" s="63">
        <v>458.4</v>
      </c>
      <c r="AM632" s="46" t="str">
        <f t="shared" si="154"/>
        <v>Annen kostnad lokaler</v>
      </c>
      <c r="AN632" s="46" t="str">
        <f t="shared" si="155"/>
        <v>Reparasjon og vedlikehold</v>
      </c>
      <c r="AO632" s="46" t="str">
        <f t="shared" si="156"/>
        <v>Driftsutgifter</v>
      </c>
      <c r="AP632" s="46" t="str">
        <f t="shared" si="157"/>
        <v>Kostnad</v>
      </c>
      <c r="AQ632" s="46">
        <f t="shared" si="158"/>
        <v>21</v>
      </c>
      <c r="AR632" s="46">
        <f t="shared" si="159"/>
        <v>458.4</v>
      </c>
      <c r="AS632" s="48">
        <f t="shared" si="160"/>
        <v>0.90301180009507243</v>
      </c>
      <c r="AT632" s="46">
        <f t="shared" si="164"/>
        <v>413.9406091635812</v>
      </c>
      <c r="AU632" s="46">
        <f t="shared" si="161"/>
        <v>3708</v>
      </c>
      <c r="AV632" s="46">
        <f t="shared" si="162"/>
        <v>1858.8330000000001</v>
      </c>
      <c r="AW632" s="46">
        <f t="shared" si="165"/>
        <v>1</v>
      </c>
      <c r="AX632" s="47">
        <f t="shared" si="163"/>
        <v>-458.4</v>
      </c>
      <c r="AY632" s="47">
        <f t="shared" si="166"/>
        <v>-413.9406091635812</v>
      </c>
    </row>
    <row r="633" spans="35:51" x14ac:dyDescent="0.35">
      <c r="AI633" s="11">
        <v>2023</v>
      </c>
      <c r="AJ633" s="11">
        <v>7</v>
      </c>
      <c r="AK633" s="11">
        <v>6390</v>
      </c>
      <c r="AL633" s="63">
        <v>1375.2</v>
      </c>
      <c r="AM633" s="46" t="str">
        <f t="shared" si="154"/>
        <v>Annen kostnad lokaler</v>
      </c>
      <c r="AN633" s="46" t="str">
        <f t="shared" si="155"/>
        <v>Reparasjon og vedlikehold</v>
      </c>
      <c r="AO633" s="46" t="str">
        <f t="shared" si="156"/>
        <v>Driftsutgifter</v>
      </c>
      <c r="AP633" s="46" t="str">
        <f t="shared" si="157"/>
        <v>Kostnad</v>
      </c>
      <c r="AQ633" s="46">
        <f t="shared" si="158"/>
        <v>21</v>
      </c>
      <c r="AR633" s="46">
        <f t="shared" si="159"/>
        <v>1375.2</v>
      </c>
      <c r="AS633" s="48">
        <f t="shared" si="160"/>
        <v>0.90301180009507243</v>
      </c>
      <c r="AT633" s="46">
        <f t="shared" si="164"/>
        <v>1241.8218274907435</v>
      </c>
      <c r="AU633" s="46">
        <f t="shared" si="161"/>
        <v>3431</v>
      </c>
      <c r="AV633" s="46">
        <f t="shared" si="162"/>
        <v>1813.0340000000001</v>
      </c>
      <c r="AW633" s="46">
        <f t="shared" si="165"/>
        <v>1</v>
      </c>
      <c r="AX633" s="47">
        <f t="shared" si="163"/>
        <v>-1375.2</v>
      </c>
      <c r="AY633" s="47">
        <f t="shared" si="166"/>
        <v>-1241.8218274907435</v>
      </c>
    </row>
    <row r="634" spans="35:51" x14ac:dyDescent="0.35">
      <c r="AI634" s="11">
        <v>2023</v>
      </c>
      <c r="AJ634" s="11">
        <v>8</v>
      </c>
      <c r="AK634" s="11">
        <v>6390</v>
      </c>
      <c r="AL634" s="63">
        <v>0</v>
      </c>
      <c r="AM634" s="46" t="str">
        <f t="shared" si="154"/>
        <v>Annen kostnad lokaler</v>
      </c>
      <c r="AN634" s="46" t="str">
        <f t="shared" si="155"/>
        <v>Reparasjon og vedlikehold</v>
      </c>
      <c r="AO634" s="46" t="str">
        <f t="shared" si="156"/>
        <v>Driftsutgifter</v>
      </c>
      <c r="AP634" s="46" t="str">
        <f t="shared" si="157"/>
        <v>Kostnad</v>
      </c>
      <c r="AQ634" s="46">
        <f t="shared" si="158"/>
        <v>21</v>
      </c>
      <c r="AR634" s="46">
        <f t="shared" si="159"/>
        <v>0</v>
      </c>
      <c r="AS634" s="48">
        <f t="shared" si="160"/>
        <v>0.90301180009507243</v>
      </c>
      <c r="AT634" s="46">
        <f t="shared" si="164"/>
        <v>0</v>
      </c>
      <c r="AU634" s="46">
        <f t="shared" si="161"/>
        <v>4323</v>
      </c>
      <c r="AV634" s="46">
        <f t="shared" si="162"/>
        <v>1943.6659999999999</v>
      </c>
      <c r="AW634" s="46">
        <f t="shared" si="165"/>
        <v>1</v>
      </c>
      <c r="AX634" s="47">
        <f t="shared" si="163"/>
        <v>0</v>
      </c>
      <c r="AY634" s="47">
        <f t="shared" si="166"/>
        <v>0</v>
      </c>
    </row>
    <row r="635" spans="35:51" x14ac:dyDescent="0.35">
      <c r="AI635" s="11">
        <v>2023</v>
      </c>
      <c r="AJ635" s="11">
        <v>9</v>
      </c>
      <c r="AK635" s="11">
        <v>6390</v>
      </c>
      <c r="AL635" s="63">
        <v>0</v>
      </c>
      <c r="AM635" s="46" t="str">
        <f t="shared" si="154"/>
        <v>Annen kostnad lokaler</v>
      </c>
      <c r="AN635" s="46" t="str">
        <f t="shared" si="155"/>
        <v>Reparasjon og vedlikehold</v>
      </c>
      <c r="AO635" s="46" t="str">
        <f t="shared" si="156"/>
        <v>Driftsutgifter</v>
      </c>
      <c r="AP635" s="46" t="str">
        <f t="shared" si="157"/>
        <v>Kostnad</v>
      </c>
      <c r="AQ635" s="46">
        <f t="shared" si="158"/>
        <v>21</v>
      </c>
      <c r="AR635" s="46">
        <f t="shared" si="159"/>
        <v>0</v>
      </c>
      <c r="AS635" s="48">
        <f t="shared" si="160"/>
        <v>0.90301180009507243</v>
      </c>
      <c r="AT635" s="46">
        <f t="shared" si="164"/>
        <v>0</v>
      </c>
      <c r="AU635" s="46">
        <f t="shared" si="161"/>
        <v>3531</v>
      </c>
      <c r="AV635" s="46">
        <f t="shared" si="162"/>
        <v>1846.634</v>
      </c>
      <c r="AW635" s="46">
        <f t="shared" si="165"/>
        <v>1</v>
      </c>
      <c r="AX635" s="47">
        <f t="shared" si="163"/>
        <v>0</v>
      </c>
      <c r="AY635" s="47">
        <f t="shared" si="166"/>
        <v>0</v>
      </c>
    </row>
    <row r="636" spans="35:51" x14ac:dyDescent="0.35">
      <c r="AI636" s="11">
        <v>2023</v>
      </c>
      <c r="AJ636" s="11">
        <v>10</v>
      </c>
      <c r="AK636" s="11">
        <v>6390</v>
      </c>
      <c r="AL636" s="63">
        <v>458.4</v>
      </c>
      <c r="AM636" s="46" t="str">
        <f t="shared" si="154"/>
        <v>Annen kostnad lokaler</v>
      </c>
      <c r="AN636" s="46" t="str">
        <f t="shared" si="155"/>
        <v>Reparasjon og vedlikehold</v>
      </c>
      <c r="AO636" s="46" t="str">
        <f t="shared" si="156"/>
        <v>Driftsutgifter</v>
      </c>
      <c r="AP636" s="46" t="str">
        <f t="shared" si="157"/>
        <v>Kostnad</v>
      </c>
      <c r="AQ636" s="46">
        <f t="shared" si="158"/>
        <v>21</v>
      </c>
      <c r="AR636" s="46">
        <f t="shared" si="159"/>
        <v>458.4</v>
      </c>
      <c r="AS636" s="48">
        <f t="shared" si="160"/>
        <v>0.90301180009507243</v>
      </c>
      <c r="AT636" s="46">
        <f t="shared" si="164"/>
        <v>413.9406091635812</v>
      </c>
      <c r="AU636" s="46">
        <f t="shared" si="161"/>
        <v>3338</v>
      </c>
      <c r="AV636" s="46">
        <f t="shared" si="162"/>
        <v>1851.3</v>
      </c>
      <c r="AW636" s="46">
        <f t="shared" si="165"/>
        <v>1</v>
      </c>
      <c r="AX636" s="47">
        <f t="shared" si="163"/>
        <v>-458.4</v>
      </c>
      <c r="AY636" s="47">
        <f t="shared" si="166"/>
        <v>-413.9406091635812</v>
      </c>
    </row>
    <row r="637" spans="35:51" x14ac:dyDescent="0.35">
      <c r="AI637" s="11">
        <v>2023</v>
      </c>
      <c r="AJ637" s="11">
        <v>11</v>
      </c>
      <c r="AK637" s="11">
        <v>6390</v>
      </c>
      <c r="AL637" s="63">
        <v>5698.4</v>
      </c>
      <c r="AM637" s="46" t="str">
        <f t="shared" si="154"/>
        <v>Annen kostnad lokaler</v>
      </c>
      <c r="AN637" s="46" t="str">
        <f t="shared" si="155"/>
        <v>Reparasjon og vedlikehold</v>
      </c>
      <c r="AO637" s="46" t="str">
        <f t="shared" si="156"/>
        <v>Driftsutgifter</v>
      </c>
      <c r="AP637" s="46" t="str">
        <f t="shared" si="157"/>
        <v>Kostnad</v>
      </c>
      <c r="AQ637" s="46">
        <f t="shared" si="158"/>
        <v>21</v>
      </c>
      <c r="AR637" s="46">
        <f t="shared" si="159"/>
        <v>5698.4</v>
      </c>
      <c r="AS637" s="48">
        <f t="shared" si="160"/>
        <v>0.90301180009507243</v>
      </c>
      <c r="AT637" s="46">
        <f t="shared" si="164"/>
        <v>5145.7224416617601</v>
      </c>
      <c r="AU637" s="46">
        <f t="shared" si="161"/>
        <v>3267</v>
      </c>
      <c r="AV637" s="46">
        <f t="shared" si="162"/>
        <v>1752.55</v>
      </c>
      <c r="AW637" s="46">
        <f t="shared" si="165"/>
        <v>1</v>
      </c>
      <c r="AX637" s="47">
        <f t="shared" si="163"/>
        <v>-5698.4</v>
      </c>
      <c r="AY637" s="47">
        <f t="shared" si="166"/>
        <v>-5145.7224416617601</v>
      </c>
    </row>
    <row r="638" spans="35:51" x14ac:dyDescent="0.35">
      <c r="AI638" s="11">
        <v>2023</v>
      </c>
      <c r="AJ638" s="11">
        <v>12</v>
      </c>
      <c r="AK638" s="11">
        <v>6390</v>
      </c>
      <c r="AL638" s="63">
        <v>3304.36</v>
      </c>
      <c r="AM638" s="46" t="str">
        <f t="shared" si="154"/>
        <v>Annen kostnad lokaler</v>
      </c>
      <c r="AN638" s="46" t="str">
        <f t="shared" si="155"/>
        <v>Reparasjon og vedlikehold</v>
      </c>
      <c r="AO638" s="46" t="str">
        <f t="shared" si="156"/>
        <v>Driftsutgifter</v>
      </c>
      <c r="AP638" s="46" t="str">
        <f t="shared" si="157"/>
        <v>Kostnad</v>
      </c>
      <c r="AQ638" s="46">
        <f t="shared" si="158"/>
        <v>21</v>
      </c>
      <c r="AR638" s="46">
        <f t="shared" si="159"/>
        <v>3304.36</v>
      </c>
      <c r="AS638" s="48">
        <f t="shared" si="160"/>
        <v>0.90301180009507243</v>
      </c>
      <c r="AT638" s="46">
        <f t="shared" si="164"/>
        <v>2983.8760717621535</v>
      </c>
      <c r="AU638" s="46">
        <f t="shared" si="161"/>
        <v>2003</v>
      </c>
      <c r="AV638" s="46">
        <f t="shared" si="162"/>
        <v>1365.15</v>
      </c>
      <c r="AW638" s="46">
        <f t="shared" si="165"/>
        <v>1</v>
      </c>
      <c r="AX638" s="47">
        <f t="shared" si="163"/>
        <v>-3304.36</v>
      </c>
      <c r="AY638" s="47">
        <f t="shared" si="166"/>
        <v>-2983.8760717621535</v>
      </c>
    </row>
    <row r="639" spans="35:51" x14ac:dyDescent="0.35">
      <c r="AI639" s="11">
        <v>2023</v>
      </c>
      <c r="AJ639" s="11">
        <v>1</v>
      </c>
      <c r="AK639" s="11">
        <v>6400</v>
      </c>
      <c r="AL639" s="63">
        <v>0</v>
      </c>
      <c r="AM639" s="46" t="str">
        <f t="shared" si="154"/>
        <v>Rengjøringsmidler</v>
      </c>
      <c r="AN639" s="46" t="str">
        <f t="shared" si="155"/>
        <v>Renhold</v>
      </c>
      <c r="AO639" s="46" t="str">
        <f t="shared" si="156"/>
        <v>Driftsutgifter</v>
      </c>
      <c r="AP639" s="46" t="str">
        <f t="shared" si="157"/>
        <v>Kostnad</v>
      </c>
      <c r="AQ639" s="46">
        <f t="shared" si="158"/>
        <v>20</v>
      </c>
      <c r="AR639" s="46">
        <f t="shared" si="159"/>
        <v>0</v>
      </c>
      <c r="AS639" s="48">
        <f t="shared" si="160"/>
        <v>1.3146843880918613</v>
      </c>
      <c r="AT639" s="46">
        <f t="shared" si="164"/>
        <v>0</v>
      </c>
      <c r="AU639" s="46">
        <f t="shared" si="161"/>
        <v>2803</v>
      </c>
      <c r="AV639" s="46">
        <f t="shared" si="162"/>
        <v>1698.7</v>
      </c>
      <c r="AW639" s="46">
        <f t="shared" si="165"/>
        <v>1</v>
      </c>
      <c r="AX639" s="47">
        <f t="shared" si="163"/>
        <v>0</v>
      </c>
      <c r="AY639" s="47">
        <f t="shared" si="166"/>
        <v>0</v>
      </c>
    </row>
    <row r="640" spans="35:51" x14ac:dyDescent="0.35">
      <c r="AI640" s="11">
        <v>2023</v>
      </c>
      <c r="AJ640" s="11">
        <v>2</v>
      </c>
      <c r="AK640" s="11">
        <v>6400</v>
      </c>
      <c r="AL640" s="63">
        <v>0</v>
      </c>
      <c r="AM640" s="46" t="str">
        <f t="shared" si="154"/>
        <v>Rengjøringsmidler</v>
      </c>
      <c r="AN640" s="46" t="str">
        <f t="shared" si="155"/>
        <v>Renhold</v>
      </c>
      <c r="AO640" s="46" t="str">
        <f t="shared" si="156"/>
        <v>Driftsutgifter</v>
      </c>
      <c r="AP640" s="46" t="str">
        <f t="shared" si="157"/>
        <v>Kostnad</v>
      </c>
      <c r="AQ640" s="46">
        <f t="shared" si="158"/>
        <v>20</v>
      </c>
      <c r="AR640" s="46">
        <f t="shared" si="159"/>
        <v>0</v>
      </c>
      <c r="AS640" s="48">
        <f t="shared" si="160"/>
        <v>1.3146843880918613</v>
      </c>
      <c r="AT640" s="46">
        <f t="shared" si="164"/>
        <v>0</v>
      </c>
      <c r="AU640" s="46">
        <f t="shared" si="161"/>
        <v>2750</v>
      </c>
      <c r="AV640" s="46">
        <f t="shared" si="162"/>
        <v>1620.817</v>
      </c>
      <c r="AW640" s="46">
        <f t="shared" si="165"/>
        <v>1</v>
      </c>
      <c r="AX640" s="47">
        <f t="shared" si="163"/>
        <v>0</v>
      </c>
      <c r="AY640" s="47">
        <f t="shared" si="166"/>
        <v>0</v>
      </c>
    </row>
    <row r="641" spans="35:51" x14ac:dyDescent="0.35">
      <c r="AI641" s="11">
        <v>2023</v>
      </c>
      <c r="AJ641" s="11">
        <v>3</v>
      </c>
      <c r="AK641" s="11">
        <v>6400</v>
      </c>
      <c r="AL641" s="63">
        <v>0</v>
      </c>
      <c r="AM641" s="46" t="str">
        <f t="shared" si="154"/>
        <v>Rengjøringsmidler</v>
      </c>
      <c r="AN641" s="46" t="str">
        <f t="shared" si="155"/>
        <v>Renhold</v>
      </c>
      <c r="AO641" s="46" t="str">
        <f t="shared" si="156"/>
        <v>Driftsutgifter</v>
      </c>
      <c r="AP641" s="46" t="str">
        <f t="shared" si="157"/>
        <v>Kostnad</v>
      </c>
      <c r="AQ641" s="46">
        <f t="shared" si="158"/>
        <v>20</v>
      </c>
      <c r="AR641" s="46">
        <f t="shared" si="159"/>
        <v>0</v>
      </c>
      <c r="AS641" s="48">
        <f t="shared" si="160"/>
        <v>1.3146843880918613</v>
      </c>
      <c r="AT641" s="46">
        <f t="shared" si="164"/>
        <v>0</v>
      </c>
      <c r="AU641" s="46">
        <f t="shared" si="161"/>
        <v>3043</v>
      </c>
      <c r="AV641" s="46">
        <f t="shared" si="162"/>
        <v>1839.2840000000001</v>
      </c>
      <c r="AW641" s="46">
        <f t="shared" si="165"/>
        <v>1</v>
      </c>
      <c r="AX641" s="47">
        <f t="shared" si="163"/>
        <v>0</v>
      </c>
      <c r="AY641" s="47">
        <f t="shared" si="166"/>
        <v>0</v>
      </c>
    </row>
    <row r="642" spans="35:51" x14ac:dyDescent="0.35">
      <c r="AI642" s="11">
        <v>2023</v>
      </c>
      <c r="AJ642" s="11">
        <v>4</v>
      </c>
      <c r="AK642" s="11">
        <v>6400</v>
      </c>
      <c r="AL642" s="63">
        <v>1285</v>
      </c>
      <c r="AM642" s="46" t="str">
        <f t="shared" si="154"/>
        <v>Rengjøringsmidler</v>
      </c>
      <c r="AN642" s="46" t="str">
        <f t="shared" si="155"/>
        <v>Renhold</v>
      </c>
      <c r="AO642" s="46" t="str">
        <f t="shared" si="156"/>
        <v>Driftsutgifter</v>
      </c>
      <c r="AP642" s="46" t="str">
        <f t="shared" si="157"/>
        <v>Kostnad</v>
      </c>
      <c r="AQ642" s="46">
        <f t="shared" si="158"/>
        <v>20</v>
      </c>
      <c r="AR642" s="46">
        <f t="shared" si="159"/>
        <v>1285</v>
      </c>
      <c r="AS642" s="48">
        <f t="shared" si="160"/>
        <v>1.3146843880918613</v>
      </c>
      <c r="AT642" s="46">
        <f t="shared" si="164"/>
        <v>1689.3694386980417</v>
      </c>
      <c r="AU642" s="46">
        <f t="shared" si="161"/>
        <v>2916</v>
      </c>
      <c r="AV642" s="46">
        <f t="shared" si="162"/>
        <v>1763.2</v>
      </c>
      <c r="AW642" s="46">
        <f t="shared" si="165"/>
        <v>1</v>
      </c>
      <c r="AX642" s="47">
        <f t="shared" si="163"/>
        <v>-1285</v>
      </c>
      <c r="AY642" s="47">
        <f t="shared" si="166"/>
        <v>-1689.3694386980417</v>
      </c>
    </row>
    <row r="643" spans="35:51" x14ac:dyDescent="0.35">
      <c r="AI643" s="11">
        <v>2023</v>
      </c>
      <c r="AJ643" s="11">
        <v>5</v>
      </c>
      <c r="AK643" s="11">
        <v>6400</v>
      </c>
      <c r="AL643" s="63">
        <v>6913.82</v>
      </c>
      <c r="AM643" s="46" t="str">
        <f t="shared" ref="AM643:AM706" si="167">IFERROR(VLOOKUP($AK643,pnl_konto_table,2,FALSE),"")</f>
        <v>Rengjøringsmidler</v>
      </c>
      <c r="AN643" s="46" t="str">
        <f t="shared" ref="AN643:AN706" si="168">IFERROR(VLOOKUP($AK643,pnl_konto_table,6,FALSE),"")</f>
        <v>Renhold</v>
      </c>
      <c r="AO643" s="46" t="str">
        <f t="shared" ref="AO643:AO706" si="169">IFERROR(VLOOKUP($AK643,pnl_konto_table,7,FALSE),"")</f>
        <v>Driftsutgifter</v>
      </c>
      <c r="AP643" s="46" t="str">
        <f t="shared" ref="AP643:AP706" si="170">IFERROR(VLOOKUP(AO643,pnl_kategori_table,2,FALSE),0)</f>
        <v>Kostnad</v>
      </c>
      <c r="AQ643" s="46">
        <f t="shared" ref="AQ643:AQ706" si="171">IFERROR(MATCH(AN643,pnl_subkategori,0),"")</f>
        <v>20</v>
      </c>
      <c r="AR643" s="46">
        <f t="shared" ref="AR643:AR706" si="172">IF(AP643=$A$3,-$AL643,$AL643)</f>
        <v>6913.82</v>
      </c>
      <c r="AS643" s="48">
        <f t="shared" ref="AS643:AS706" si="173">IFERROR(VLOOKUP($AK643,lookup_konto_index,2,FALSE),IFERROR(VLOOKUP(AN643,lookup_subkategori_index,2,FALSE),IFERROR(VLOOKUP(AO643,lookup_kategori_index,2,FALSE),1)))</f>
        <v>1.3146843880918613</v>
      </c>
      <c r="AT643" s="46">
        <f t="shared" si="164"/>
        <v>9089.4912160772728</v>
      </c>
      <c r="AU643" s="46">
        <f t="shared" ref="AU643:AU706" si="174">SUMIFS($BC$3:$BC$50,$BA$3:$BA$50,$AI643,$BB$3:$BB$50,$AJ643)</f>
        <v>3578</v>
      </c>
      <c r="AV643" s="46">
        <f t="shared" ref="AV643:AV706" si="175">SUMIFS($BD$3:$BD$50,$BA$3:$BA$50,$AI643,$BB$3:$BB$50,$AJ643)</f>
        <v>1816.85</v>
      </c>
      <c r="AW643" s="46">
        <f t="shared" si="165"/>
        <v>1</v>
      </c>
      <c r="AX643" s="47">
        <f t="shared" ref="AX643:AX706" si="176">IFERROR(VLOOKUP($AP643,table_type_kostnad,2,FALSE)*AR643,"")</f>
        <v>-6913.82</v>
      </c>
      <c r="AY643" s="47">
        <f t="shared" si="166"/>
        <v>-9089.4912160772728</v>
      </c>
    </row>
    <row r="644" spans="35:51" x14ac:dyDescent="0.35">
      <c r="AI644" s="11">
        <v>2023</v>
      </c>
      <c r="AJ644" s="11">
        <v>6</v>
      </c>
      <c r="AK644" s="11">
        <v>6400</v>
      </c>
      <c r="AL644" s="63">
        <v>0</v>
      </c>
      <c r="AM644" s="46" t="str">
        <f t="shared" si="167"/>
        <v>Rengjøringsmidler</v>
      </c>
      <c r="AN644" s="46" t="str">
        <f t="shared" si="168"/>
        <v>Renhold</v>
      </c>
      <c r="AO644" s="46" t="str">
        <f t="shared" si="169"/>
        <v>Driftsutgifter</v>
      </c>
      <c r="AP644" s="46" t="str">
        <f t="shared" si="170"/>
        <v>Kostnad</v>
      </c>
      <c r="AQ644" s="46">
        <f t="shared" si="171"/>
        <v>20</v>
      </c>
      <c r="AR644" s="46">
        <f t="shared" si="172"/>
        <v>0</v>
      </c>
      <c r="AS644" s="48">
        <f t="shared" si="173"/>
        <v>1.3146843880918613</v>
      </c>
      <c r="AT644" s="46">
        <f t="shared" ref="AT644:AT707" si="177">AS644*AR644</f>
        <v>0</v>
      </c>
      <c r="AU644" s="46">
        <f t="shared" si="174"/>
        <v>3708</v>
      </c>
      <c r="AV644" s="46">
        <f t="shared" si="175"/>
        <v>1858.8330000000001</v>
      </c>
      <c r="AW644" s="46">
        <f t="shared" ref="AW644:AW707" si="178">IF(AU644=0,0,1)</f>
        <v>1</v>
      </c>
      <c r="AX644" s="47">
        <f t="shared" si="176"/>
        <v>0</v>
      </c>
      <c r="AY644" s="47">
        <f t="shared" ref="AY644:AY707" si="179">IFERROR(AX644*AS644,"")</f>
        <v>0</v>
      </c>
    </row>
    <row r="645" spans="35:51" x14ac:dyDescent="0.35">
      <c r="AI645" s="11">
        <v>2023</v>
      </c>
      <c r="AJ645" s="11">
        <v>7</v>
      </c>
      <c r="AK645" s="11">
        <v>6400</v>
      </c>
      <c r="AL645" s="63">
        <v>0</v>
      </c>
      <c r="AM645" s="46" t="str">
        <f t="shared" si="167"/>
        <v>Rengjøringsmidler</v>
      </c>
      <c r="AN645" s="46" t="str">
        <f t="shared" si="168"/>
        <v>Renhold</v>
      </c>
      <c r="AO645" s="46" t="str">
        <f t="shared" si="169"/>
        <v>Driftsutgifter</v>
      </c>
      <c r="AP645" s="46" t="str">
        <f t="shared" si="170"/>
        <v>Kostnad</v>
      </c>
      <c r="AQ645" s="46">
        <f t="shared" si="171"/>
        <v>20</v>
      </c>
      <c r="AR645" s="46">
        <f t="shared" si="172"/>
        <v>0</v>
      </c>
      <c r="AS645" s="48">
        <f t="shared" si="173"/>
        <v>1.3146843880918613</v>
      </c>
      <c r="AT645" s="46">
        <f t="shared" si="177"/>
        <v>0</v>
      </c>
      <c r="AU645" s="46">
        <f t="shared" si="174"/>
        <v>3431</v>
      </c>
      <c r="AV645" s="46">
        <f t="shared" si="175"/>
        <v>1813.0340000000001</v>
      </c>
      <c r="AW645" s="46">
        <f t="shared" si="178"/>
        <v>1</v>
      </c>
      <c r="AX645" s="47">
        <f t="shared" si="176"/>
        <v>0</v>
      </c>
      <c r="AY645" s="47">
        <f t="shared" si="179"/>
        <v>0</v>
      </c>
    </row>
    <row r="646" spans="35:51" x14ac:dyDescent="0.35">
      <c r="AI646" s="11">
        <v>2023</v>
      </c>
      <c r="AJ646" s="11">
        <v>8</v>
      </c>
      <c r="AK646" s="11">
        <v>6400</v>
      </c>
      <c r="AL646" s="63">
        <v>0</v>
      </c>
      <c r="AM646" s="46" t="str">
        <f t="shared" si="167"/>
        <v>Rengjøringsmidler</v>
      </c>
      <c r="AN646" s="46" t="str">
        <f t="shared" si="168"/>
        <v>Renhold</v>
      </c>
      <c r="AO646" s="46" t="str">
        <f t="shared" si="169"/>
        <v>Driftsutgifter</v>
      </c>
      <c r="AP646" s="46" t="str">
        <f t="shared" si="170"/>
        <v>Kostnad</v>
      </c>
      <c r="AQ646" s="46">
        <f t="shared" si="171"/>
        <v>20</v>
      </c>
      <c r="AR646" s="46">
        <f t="shared" si="172"/>
        <v>0</v>
      </c>
      <c r="AS646" s="48">
        <f t="shared" si="173"/>
        <v>1.3146843880918613</v>
      </c>
      <c r="AT646" s="46">
        <f t="shared" si="177"/>
        <v>0</v>
      </c>
      <c r="AU646" s="46">
        <f t="shared" si="174"/>
        <v>4323</v>
      </c>
      <c r="AV646" s="46">
        <f t="shared" si="175"/>
        <v>1943.6659999999999</v>
      </c>
      <c r="AW646" s="46">
        <f t="shared" si="178"/>
        <v>1</v>
      </c>
      <c r="AX646" s="47">
        <f t="shared" si="176"/>
        <v>0</v>
      </c>
      <c r="AY646" s="47">
        <f t="shared" si="179"/>
        <v>0</v>
      </c>
    </row>
    <row r="647" spans="35:51" x14ac:dyDescent="0.35">
      <c r="AI647" s="11">
        <v>2023</v>
      </c>
      <c r="AJ647" s="11">
        <v>9</v>
      </c>
      <c r="AK647" s="11">
        <v>6400</v>
      </c>
      <c r="AL647" s="63">
        <v>0</v>
      </c>
      <c r="AM647" s="46" t="str">
        <f t="shared" si="167"/>
        <v>Rengjøringsmidler</v>
      </c>
      <c r="AN647" s="46" t="str">
        <f t="shared" si="168"/>
        <v>Renhold</v>
      </c>
      <c r="AO647" s="46" t="str">
        <f t="shared" si="169"/>
        <v>Driftsutgifter</v>
      </c>
      <c r="AP647" s="46" t="str">
        <f t="shared" si="170"/>
        <v>Kostnad</v>
      </c>
      <c r="AQ647" s="46">
        <f t="shared" si="171"/>
        <v>20</v>
      </c>
      <c r="AR647" s="46">
        <f t="shared" si="172"/>
        <v>0</v>
      </c>
      <c r="AS647" s="48">
        <f t="shared" si="173"/>
        <v>1.3146843880918613</v>
      </c>
      <c r="AT647" s="46">
        <f t="shared" si="177"/>
        <v>0</v>
      </c>
      <c r="AU647" s="46">
        <f t="shared" si="174"/>
        <v>3531</v>
      </c>
      <c r="AV647" s="46">
        <f t="shared" si="175"/>
        <v>1846.634</v>
      </c>
      <c r="AW647" s="46">
        <f t="shared" si="178"/>
        <v>1</v>
      </c>
      <c r="AX647" s="47">
        <f t="shared" si="176"/>
        <v>0</v>
      </c>
      <c r="AY647" s="47">
        <f t="shared" si="179"/>
        <v>0</v>
      </c>
    </row>
    <row r="648" spans="35:51" x14ac:dyDescent="0.35">
      <c r="AI648" s="11">
        <v>2023</v>
      </c>
      <c r="AJ648" s="11">
        <v>10</v>
      </c>
      <c r="AK648" s="11">
        <v>6400</v>
      </c>
      <c r="AL648" s="63">
        <v>0</v>
      </c>
      <c r="AM648" s="46" t="str">
        <f t="shared" si="167"/>
        <v>Rengjøringsmidler</v>
      </c>
      <c r="AN648" s="46" t="str">
        <f t="shared" si="168"/>
        <v>Renhold</v>
      </c>
      <c r="AO648" s="46" t="str">
        <f t="shared" si="169"/>
        <v>Driftsutgifter</v>
      </c>
      <c r="AP648" s="46" t="str">
        <f t="shared" si="170"/>
        <v>Kostnad</v>
      </c>
      <c r="AQ648" s="46">
        <f t="shared" si="171"/>
        <v>20</v>
      </c>
      <c r="AR648" s="46">
        <f t="shared" si="172"/>
        <v>0</v>
      </c>
      <c r="AS648" s="48">
        <f t="shared" si="173"/>
        <v>1.3146843880918613</v>
      </c>
      <c r="AT648" s="46">
        <f t="shared" si="177"/>
        <v>0</v>
      </c>
      <c r="AU648" s="46">
        <f t="shared" si="174"/>
        <v>3338</v>
      </c>
      <c r="AV648" s="46">
        <f t="shared" si="175"/>
        <v>1851.3</v>
      </c>
      <c r="AW648" s="46">
        <f t="shared" si="178"/>
        <v>1</v>
      </c>
      <c r="AX648" s="47">
        <f t="shared" si="176"/>
        <v>0</v>
      </c>
      <c r="AY648" s="47">
        <f t="shared" si="179"/>
        <v>0</v>
      </c>
    </row>
    <row r="649" spans="35:51" x14ac:dyDescent="0.35">
      <c r="AI649" s="11">
        <v>2023</v>
      </c>
      <c r="AJ649" s="11">
        <v>11</v>
      </c>
      <c r="AK649" s="11">
        <v>6400</v>
      </c>
      <c r="AL649" s="63">
        <v>0</v>
      </c>
      <c r="AM649" s="46" t="str">
        <f t="shared" si="167"/>
        <v>Rengjøringsmidler</v>
      </c>
      <c r="AN649" s="46" t="str">
        <f t="shared" si="168"/>
        <v>Renhold</v>
      </c>
      <c r="AO649" s="46" t="str">
        <f t="shared" si="169"/>
        <v>Driftsutgifter</v>
      </c>
      <c r="AP649" s="46" t="str">
        <f t="shared" si="170"/>
        <v>Kostnad</v>
      </c>
      <c r="AQ649" s="46">
        <f t="shared" si="171"/>
        <v>20</v>
      </c>
      <c r="AR649" s="46">
        <f t="shared" si="172"/>
        <v>0</v>
      </c>
      <c r="AS649" s="48">
        <f t="shared" si="173"/>
        <v>1.3146843880918613</v>
      </c>
      <c r="AT649" s="46">
        <f t="shared" si="177"/>
        <v>0</v>
      </c>
      <c r="AU649" s="46">
        <f t="shared" si="174"/>
        <v>3267</v>
      </c>
      <c r="AV649" s="46">
        <f t="shared" si="175"/>
        <v>1752.55</v>
      </c>
      <c r="AW649" s="46">
        <f t="shared" si="178"/>
        <v>1</v>
      </c>
      <c r="AX649" s="47">
        <f t="shared" si="176"/>
        <v>0</v>
      </c>
      <c r="AY649" s="47">
        <f t="shared" si="179"/>
        <v>0</v>
      </c>
    </row>
    <row r="650" spans="35:51" x14ac:dyDescent="0.35">
      <c r="AI650" s="11">
        <v>2023</v>
      </c>
      <c r="AJ650" s="11">
        <v>12</v>
      </c>
      <c r="AK650" s="11">
        <v>6400</v>
      </c>
      <c r="AL650" s="63">
        <v>0</v>
      </c>
      <c r="AM650" s="46" t="str">
        <f t="shared" si="167"/>
        <v>Rengjøringsmidler</v>
      </c>
      <c r="AN650" s="46" t="str">
        <f t="shared" si="168"/>
        <v>Renhold</v>
      </c>
      <c r="AO650" s="46" t="str">
        <f t="shared" si="169"/>
        <v>Driftsutgifter</v>
      </c>
      <c r="AP650" s="46" t="str">
        <f t="shared" si="170"/>
        <v>Kostnad</v>
      </c>
      <c r="AQ650" s="46">
        <f t="shared" si="171"/>
        <v>20</v>
      </c>
      <c r="AR650" s="46">
        <f t="shared" si="172"/>
        <v>0</v>
      </c>
      <c r="AS650" s="48">
        <f t="shared" si="173"/>
        <v>1.3146843880918613</v>
      </c>
      <c r="AT650" s="46">
        <f t="shared" si="177"/>
        <v>0</v>
      </c>
      <c r="AU650" s="46">
        <f t="shared" si="174"/>
        <v>2003</v>
      </c>
      <c r="AV650" s="46">
        <f t="shared" si="175"/>
        <v>1365.15</v>
      </c>
      <c r="AW650" s="46">
        <f t="shared" si="178"/>
        <v>1</v>
      </c>
      <c r="AX650" s="47">
        <f t="shared" si="176"/>
        <v>0</v>
      </c>
      <c r="AY650" s="47">
        <f t="shared" si="179"/>
        <v>0</v>
      </c>
    </row>
    <row r="651" spans="35:51" x14ac:dyDescent="0.35">
      <c r="AI651" s="11">
        <v>2023</v>
      </c>
      <c r="AJ651" s="11">
        <v>1</v>
      </c>
      <c r="AK651" s="11">
        <v>6401</v>
      </c>
      <c r="AL651" s="63">
        <v>6478.75</v>
      </c>
      <c r="AM651" s="46" t="str">
        <f t="shared" si="167"/>
        <v>Rengjøringsartikler</v>
      </c>
      <c r="AN651" s="46" t="str">
        <f t="shared" si="168"/>
        <v>Renhold</v>
      </c>
      <c r="AO651" s="46" t="str">
        <f t="shared" si="169"/>
        <v>Driftsutgifter</v>
      </c>
      <c r="AP651" s="46" t="str">
        <f t="shared" si="170"/>
        <v>Kostnad</v>
      </c>
      <c r="AQ651" s="46">
        <f t="shared" si="171"/>
        <v>20</v>
      </c>
      <c r="AR651" s="46">
        <f t="shared" si="172"/>
        <v>6478.75</v>
      </c>
      <c r="AS651" s="48">
        <f t="shared" si="173"/>
        <v>1.3146843880918613</v>
      </c>
      <c r="AT651" s="46">
        <f t="shared" si="177"/>
        <v>8517.5114793501471</v>
      </c>
      <c r="AU651" s="46">
        <f t="shared" si="174"/>
        <v>2803</v>
      </c>
      <c r="AV651" s="46">
        <f t="shared" si="175"/>
        <v>1698.7</v>
      </c>
      <c r="AW651" s="46">
        <f t="shared" si="178"/>
        <v>1</v>
      </c>
      <c r="AX651" s="47">
        <f t="shared" si="176"/>
        <v>-6478.75</v>
      </c>
      <c r="AY651" s="47">
        <f t="shared" si="179"/>
        <v>-8517.5114793501471</v>
      </c>
    </row>
    <row r="652" spans="35:51" x14ac:dyDescent="0.35">
      <c r="AI652" s="11">
        <v>2023</v>
      </c>
      <c r="AJ652" s="11">
        <v>2</v>
      </c>
      <c r="AK652" s="11">
        <v>6401</v>
      </c>
      <c r="AL652" s="63">
        <v>6478.75</v>
      </c>
      <c r="AM652" s="46" t="str">
        <f t="shared" si="167"/>
        <v>Rengjøringsartikler</v>
      </c>
      <c r="AN652" s="46" t="str">
        <f t="shared" si="168"/>
        <v>Renhold</v>
      </c>
      <c r="AO652" s="46" t="str">
        <f t="shared" si="169"/>
        <v>Driftsutgifter</v>
      </c>
      <c r="AP652" s="46" t="str">
        <f t="shared" si="170"/>
        <v>Kostnad</v>
      </c>
      <c r="AQ652" s="46">
        <f t="shared" si="171"/>
        <v>20</v>
      </c>
      <c r="AR652" s="46">
        <f t="shared" si="172"/>
        <v>6478.75</v>
      </c>
      <c r="AS652" s="48">
        <f t="shared" si="173"/>
        <v>1.3146843880918613</v>
      </c>
      <c r="AT652" s="46">
        <f t="shared" si="177"/>
        <v>8517.5114793501471</v>
      </c>
      <c r="AU652" s="46">
        <f t="shared" si="174"/>
        <v>2750</v>
      </c>
      <c r="AV652" s="46">
        <f t="shared" si="175"/>
        <v>1620.817</v>
      </c>
      <c r="AW652" s="46">
        <f t="shared" si="178"/>
        <v>1</v>
      </c>
      <c r="AX652" s="47">
        <f t="shared" si="176"/>
        <v>-6478.75</v>
      </c>
      <c r="AY652" s="47">
        <f t="shared" si="179"/>
        <v>-8517.5114793501471</v>
      </c>
    </row>
    <row r="653" spans="35:51" x14ac:dyDescent="0.35">
      <c r="AI653" s="11">
        <v>2023</v>
      </c>
      <c r="AJ653" s="11">
        <v>3</v>
      </c>
      <c r="AK653" s="11">
        <v>6401</v>
      </c>
      <c r="AL653" s="63">
        <v>6478.75</v>
      </c>
      <c r="AM653" s="46" t="str">
        <f t="shared" si="167"/>
        <v>Rengjøringsartikler</v>
      </c>
      <c r="AN653" s="46" t="str">
        <f t="shared" si="168"/>
        <v>Renhold</v>
      </c>
      <c r="AO653" s="46" t="str">
        <f t="shared" si="169"/>
        <v>Driftsutgifter</v>
      </c>
      <c r="AP653" s="46" t="str">
        <f t="shared" si="170"/>
        <v>Kostnad</v>
      </c>
      <c r="AQ653" s="46">
        <f t="shared" si="171"/>
        <v>20</v>
      </c>
      <c r="AR653" s="46">
        <f t="shared" si="172"/>
        <v>6478.75</v>
      </c>
      <c r="AS653" s="48">
        <f t="shared" si="173"/>
        <v>1.3146843880918613</v>
      </c>
      <c r="AT653" s="46">
        <f t="shared" si="177"/>
        <v>8517.5114793501471</v>
      </c>
      <c r="AU653" s="46">
        <f t="shared" si="174"/>
        <v>3043</v>
      </c>
      <c r="AV653" s="46">
        <f t="shared" si="175"/>
        <v>1839.2840000000001</v>
      </c>
      <c r="AW653" s="46">
        <f t="shared" si="178"/>
        <v>1</v>
      </c>
      <c r="AX653" s="47">
        <f t="shared" si="176"/>
        <v>-6478.75</v>
      </c>
      <c r="AY653" s="47">
        <f t="shared" si="179"/>
        <v>-8517.5114793501471</v>
      </c>
    </row>
    <row r="654" spans="35:51" x14ac:dyDescent="0.35">
      <c r="AI654" s="11">
        <v>2023</v>
      </c>
      <c r="AJ654" s="11">
        <v>4</v>
      </c>
      <c r="AK654" s="11">
        <v>6401</v>
      </c>
      <c r="AL654" s="63">
        <v>6478.75</v>
      </c>
      <c r="AM654" s="46" t="str">
        <f t="shared" si="167"/>
        <v>Rengjøringsartikler</v>
      </c>
      <c r="AN654" s="46" t="str">
        <f t="shared" si="168"/>
        <v>Renhold</v>
      </c>
      <c r="AO654" s="46" t="str">
        <f t="shared" si="169"/>
        <v>Driftsutgifter</v>
      </c>
      <c r="AP654" s="46" t="str">
        <f t="shared" si="170"/>
        <v>Kostnad</v>
      </c>
      <c r="AQ654" s="46">
        <f t="shared" si="171"/>
        <v>20</v>
      </c>
      <c r="AR654" s="46">
        <f t="shared" si="172"/>
        <v>6478.75</v>
      </c>
      <c r="AS654" s="48">
        <f t="shared" si="173"/>
        <v>1.3146843880918613</v>
      </c>
      <c r="AT654" s="46">
        <f t="shared" si="177"/>
        <v>8517.5114793501471</v>
      </c>
      <c r="AU654" s="46">
        <f t="shared" si="174"/>
        <v>2916</v>
      </c>
      <c r="AV654" s="46">
        <f t="shared" si="175"/>
        <v>1763.2</v>
      </c>
      <c r="AW654" s="46">
        <f t="shared" si="178"/>
        <v>1</v>
      </c>
      <c r="AX654" s="47">
        <f t="shared" si="176"/>
        <v>-6478.75</v>
      </c>
      <c r="AY654" s="47">
        <f t="shared" si="179"/>
        <v>-8517.5114793501471</v>
      </c>
    </row>
    <row r="655" spans="35:51" x14ac:dyDescent="0.35">
      <c r="AI655" s="11">
        <v>2023</v>
      </c>
      <c r="AJ655" s="11">
        <v>5</v>
      </c>
      <c r="AK655" s="11">
        <v>6401</v>
      </c>
      <c r="AL655" s="63">
        <v>10728.03</v>
      </c>
      <c r="AM655" s="46" t="str">
        <f t="shared" si="167"/>
        <v>Rengjøringsartikler</v>
      </c>
      <c r="AN655" s="46" t="str">
        <f t="shared" si="168"/>
        <v>Renhold</v>
      </c>
      <c r="AO655" s="46" t="str">
        <f t="shared" si="169"/>
        <v>Driftsutgifter</v>
      </c>
      <c r="AP655" s="46" t="str">
        <f t="shared" si="170"/>
        <v>Kostnad</v>
      </c>
      <c r="AQ655" s="46">
        <f t="shared" si="171"/>
        <v>20</v>
      </c>
      <c r="AR655" s="46">
        <f t="shared" si="172"/>
        <v>10728.03</v>
      </c>
      <c r="AS655" s="48">
        <f t="shared" si="173"/>
        <v>1.3146843880918613</v>
      </c>
      <c r="AT655" s="46">
        <f t="shared" si="177"/>
        <v>14103.973555981131</v>
      </c>
      <c r="AU655" s="46">
        <f t="shared" si="174"/>
        <v>3578</v>
      </c>
      <c r="AV655" s="46">
        <f t="shared" si="175"/>
        <v>1816.85</v>
      </c>
      <c r="AW655" s="46">
        <f t="shared" si="178"/>
        <v>1</v>
      </c>
      <c r="AX655" s="47">
        <f t="shared" si="176"/>
        <v>-10728.03</v>
      </c>
      <c r="AY655" s="47">
        <f t="shared" si="179"/>
        <v>-14103.973555981131</v>
      </c>
    </row>
    <row r="656" spans="35:51" x14ac:dyDescent="0.35">
      <c r="AI656" s="11">
        <v>2023</v>
      </c>
      <c r="AJ656" s="11">
        <v>6</v>
      </c>
      <c r="AK656" s="11">
        <v>6401</v>
      </c>
      <c r="AL656" s="63">
        <v>10989.45</v>
      </c>
      <c r="AM656" s="46" t="str">
        <f t="shared" si="167"/>
        <v>Rengjøringsartikler</v>
      </c>
      <c r="AN656" s="46" t="str">
        <f t="shared" si="168"/>
        <v>Renhold</v>
      </c>
      <c r="AO656" s="46" t="str">
        <f t="shared" si="169"/>
        <v>Driftsutgifter</v>
      </c>
      <c r="AP656" s="46" t="str">
        <f t="shared" si="170"/>
        <v>Kostnad</v>
      </c>
      <c r="AQ656" s="46">
        <f t="shared" si="171"/>
        <v>20</v>
      </c>
      <c r="AR656" s="46">
        <f t="shared" si="172"/>
        <v>10989.45</v>
      </c>
      <c r="AS656" s="48">
        <f t="shared" si="173"/>
        <v>1.3146843880918613</v>
      </c>
      <c r="AT656" s="46">
        <f t="shared" si="177"/>
        <v>14447.658348716106</v>
      </c>
      <c r="AU656" s="46">
        <f t="shared" si="174"/>
        <v>3708</v>
      </c>
      <c r="AV656" s="46">
        <f t="shared" si="175"/>
        <v>1858.8330000000001</v>
      </c>
      <c r="AW656" s="46">
        <f t="shared" si="178"/>
        <v>1</v>
      </c>
      <c r="AX656" s="47">
        <f t="shared" si="176"/>
        <v>-10989.45</v>
      </c>
      <c r="AY656" s="47">
        <f t="shared" si="179"/>
        <v>-14447.658348716106</v>
      </c>
    </row>
    <row r="657" spans="35:51" x14ac:dyDescent="0.35">
      <c r="AI657" s="11">
        <v>2023</v>
      </c>
      <c r="AJ657" s="11">
        <v>7</v>
      </c>
      <c r="AK657" s="11">
        <v>6401</v>
      </c>
      <c r="AL657" s="63">
        <v>7899.97</v>
      </c>
      <c r="AM657" s="46" t="str">
        <f t="shared" si="167"/>
        <v>Rengjøringsartikler</v>
      </c>
      <c r="AN657" s="46" t="str">
        <f t="shared" si="168"/>
        <v>Renhold</v>
      </c>
      <c r="AO657" s="46" t="str">
        <f t="shared" si="169"/>
        <v>Driftsutgifter</v>
      </c>
      <c r="AP657" s="46" t="str">
        <f t="shared" si="170"/>
        <v>Kostnad</v>
      </c>
      <c r="AQ657" s="46">
        <f t="shared" si="171"/>
        <v>20</v>
      </c>
      <c r="AR657" s="46">
        <f t="shared" si="172"/>
        <v>7899.97</v>
      </c>
      <c r="AS657" s="48">
        <f t="shared" si="173"/>
        <v>1.3146843880918613</v>
      </c>
      <c r="AT657" s="46">
        <f t="shared" si="177"/>
        <v>10385.967225394063</v>
      </c>
      <c r="AU657" s="46">
        <f t="shared" si="174"/>
        <v>3431</v>
      </c>
      <c r="AV657" s="46">
        <f t="shared" si="175"/>
        <v>1813.0340000000001</v>
      </c>
      <c r="AW657" s="46">
        <f t="shared" si="178"/>
        <v>1</v>
      </c>
      <c r="AX657" s="47">
        <f t="shared" si="176"/>
        <v>-7899.97</v>
      </c>
      <c r="AY657" s="47">
        <f t="shared" si="179"/>
        <v>-10385.967225394063</v>
      </c>
    </row>
    <row r="658" spans="35:51" x14ac:dyDescent="0.35">
      <c r="AI658" s="11">
        <v>2023</v>
      </c>
      <c r="AJ658" s="11">
        <v>8</v>
      </c>
      <c r="AK658" s="11">
        <v>6401</v>
      </c>
      <c r="AL658" s="63">
        <v>6478.75</v>
      </c>
      <c r="AM658" s="46" t="str">
        <f t="shared" si="167"/>
        <v>Rengjøringsartikler</v>
      </c>
      <c r="AN658" s="46" t="str">
        <f t="shared" si="168"/>
        <v>Renhold</v>
      </c>
      <c r="AO658" s="46" t="str">
        <f t="shared" si="169"/>
        <v>Driftsutgifter</v>
      </c>
      <c r="AP658" s="46" t="str">
        <f t="shared" si="170"/>
        <v>Kostnad</v>
      </c>
      <c r="AQ658" s="46">
        <f t="shared" si="171"/>
        <v>20</v>
      </c>
      <c r="AR658" s="46">
        <f t="shared" si="172"/>
        <v>6478.75</v>
      </c>
      <c r="AS658" s="48">
        <f t="shared" si="173"/>
        <v>1.3146843880918613</v>
      </c>
      <c r="AT658" s="46">
        <f t="shared" si="177"/>
        <v>8517.5114793501471</v>
      </c>
      <c r="AU658" s="46">
        <f t="shared" si="174"/>
        <v>4323</v>
      </c>
      <c r="AV658" s="46">
        <f t="shared" si="175"/>
        <v>1943.6659999999999</v>
      </c>
      <c r="AW658" s="46">
        <f t="shared" si="178"/>
        <v>1</v>
      </c>
      <c r="AX658" s="47">
        <f t="shared" si="176"/>
        <v>-6478.75</v>
      </c>
      <c r="AY658" s="47">
        <f t="shared" si="179"/>
        <v>-8517.5114793501471</v>
      </c>
    </row>
    <row r="659" spans="35:51" x14ac:dyDescent="0.35">
      <c r="AI659" s="11">
        <v>2023</v>
      </c>
      <c r="AJ659" s="11">
        <v>9</v>
      </c>
      <c r="AK659" s="11">
        <v>6401</v>
      </c>
      <c r="AL659" s="63">
        <v>6478.75</v>
      </c>
      <c r="AM659" s="46" t="str">
        <f t="shared" si="167"/>
        <v>Rengjøringsartikler</v>
      </c>
      <c r="AN659" s="46" t="str">
        <f t="shared" si="168"/>
        <v>Renhold</v>
      </c>
      <c r="AO659" s="46" t="str">
        <f t="shared" si="169"/>
        <v>Driftsutgifter</v>
      </c>
      <c r="AP659" s="46" t="str">
        <f t="shared" si="170"/>
        <v>Kostnad</v>
      </c>
      <c r="AQ659" s="46">
        <f t="shared" si="171"/>
        <v>20</v>
      </c>
      <c r="AR659" s="46">
        <f t="shared" si="172"/>
        <v>6478.75</v>
      </c>
      <c r="AS659" s="48">
        <f t="shared" si="173"/>
        <v>1.3146843880918613</v>
      </c>
      <c r="AT659" s="46">
        <f t="shared" si="177"/>
        <v>8517.5114793501471</v>
      </c>
      <c r="AU659" s="46">
        <f t="shared" si="174"/>
        <v>3531</v>
      </c>
      <c r="AV659" s="46">
        <f t="shared" si="175"/>
        <v>1846.634</v>
      </c>
      <c r="AW659" s="46">
        <f t="shared" si="178"/>
        <v>1</v>
      </c>
      <c r="AX659" s="47">
        <f t="shared" si="176"/>
        <v>-6478.75</v>
      </c>
      <c r="AY659" s="47">
        <f t="shared" si="179"/>
        <v>-8517.5114793501471</v>
      </c>
    </row>
    <row r="660" spans="35:51" x14ac:dyDescent="0.35">
      <c r="AI660" s="11">
        <v>2023</v>
      </c>
      <c r="AJ660" s="11">
        <v>10</v>
      </c>
      <c r="AK660" s="11">
        <v>6401</v>
      </c>
      <c r="AL660" s="63">
        <v>6534.67</v>
      </c>
      <c r="AM660" s="46" t="str">
        <f t="shared" si="167"/>
        <v>Rengjøringsartikler</v>
      </c>
      <c r="AN660" s="46" t="str">
        <f t="shared" si="168"/>
        <v>Renhold</v>
      </c>
      <c r="AO660" s="46" t="str">
        <f t="shared" si="169"/>
        <v>Driftsutgifter</v>
      </c>
      <c r="AP660" s="46" t="str">
        <f t="shared" si="170"/>
        <v>Kostnad</v>
      </c>
      <c r="AQ660" s="46">
        <f t="shared" si="171"/>
        <v>20</v>
      </c>
      <c r="AR660" s="46">
        <f t="shared" si="172"/>
        <v>6534.67</v>
      </c>
      <c r="AS660" s="48">
        <f t="shared" si="173"/>
        <v>1.3146843880918613</v>
      </c>
      <c r="AT660" s="46">
        <f t="shared" si="177"/>
        <v>8591.0286303322428</v>
      </c>
      <c r="AU660" s="46">
        <f t="shared" si="174"/>
        <v>3338</v>
      </c>
      <c r="AV660" s="46">
        <f t="shared" si="175"/>
        <v>1851.3</v>
      </c>
      <c r="AW660" s="46">
        <f t="shared" si="178"/>
        <v>1</v>
      </c>
      <c r="AX660" s="47">
        <f t="shared" si="176"/>
        <v>-6534.67</v>
      </c>
      <c r="AY660" s="47">
        <f t="shared" si="179"/>
        <v>-8591.0286303322428</v>
      </c>
    </row>
    <row r="661" spans="35:51" x14ac:dyDescent="0.35">
      <c r="AI661" s="11">
        <v>2023</v>
      </c>
      <c r="AJ661" s="11">
        <v>11</v>
      </c>
      <c r="AK661" s="11">
        <v>6401</v>
      </c>
      <c r="AL661" s="63">
        <v>6478.75</v>
      </c>
      <c r="AM661" s="46" t="str">
        <f t="shared" si="167"/>
        <v>Rengjøringsartikler</v>
      </c>
      <c r="AN661" s="46" t="str">
        <f t="shared" si="168"/>
        <v>Renhold</v>
      </c>
      <c r="AO661" s="46" t="str">
        <f t="shared" si="169"/>
        <v>Driftsutgifter</v>
      </c>
      <c r="AP661" s="46" t="str">
        <f t="shared" si="170"/>
        <v>Kostnad</v>
      </c>
      <c r="AQ661" s="46">
        <f t="shared" si="171"/>
        <v>20</v>
      </c>
      <c r="AR661" s="46">
        <f t="shared" si="172"/>
        <v>6478.75</v>
      </c>
      <c r="AS661" s="48">
        <f t="shared" si="173"/>
        <v>1.3146843880918613</v>
      </c>
      <c r="AT661" s="46">
        <f t="shared" si="177"/>
        <v>8517.5114793501471</v>
      </c>
      <c r="AU661" s="46">
        <f t="shared" si="174"/>
        <v>3267</v>
      </c>
      <c r="AV661" s="46">
        <f t="shared" si="175"/>
        <v>1752.55</v>
      </c>
      <c r="AW661" s="46">
        <f t="shared" si="178"/>
        <v>1</v>
      </c>
      <c r="AX661" s="47">
        <f t="shared" si="176"/>
        <v>-6478.75</v>
      </c>
      <c r="AY661" s="47">
        <f t="shared" si="179"/>
        <v>-8517.5114793501471</v>
      </c>
    </row>
    <row r="662" spans="35:51" x14ac:dyDescent="0.35">
      <c r="AI662" s="11">
        <v>2023</v>
      </c>
      <c r="AJ662" s="11">
        <v>12</v>
      </c>
      <c r="AK662" s="11">
        <v>6401</v>
      </c>
      <c r="AL662" s="63">
        <v>6478.75</v>
      </c>
      <c r="AM662" s="46" t="str">
        <f t="shared" si="167"/>
        <v>Rengjøringsartikler</v>
      </c>
      <c r="AN662" s="46" t="str">
        <f t="shared" si="168"/>
        <v>Renhold</v>
      </c>
      <c r="AO662" s="46" t="str">
        <f t="shared" si="169"/>
        <v>Driftsutgifter</v>
      </c>
      <c r="AP662" s="46" t="str">
        <f t="shared" si="170"/>
        <v>Kostnad</v>
      </c>
      <c r="AQ662" s="46">
        <f t="shared" si="171"/>
        <v>20</v>
      </c>
      <c r="AR662" s="46">
        <f t="shared" si="172"/>
        <v>6478.75</v>
      </c>
      <c r="AS662" s="48">
        <f t="shared" si="173"/>
        <v>1.3146843880918613</v>
      </c>
      <c r="AT662" s="46">
        <f t="shared" si="177"/>
        <v>8517.5114793501471</v>
      </c>
      <c r="AU662" s="46">
        <f t="shared" si="174"/>
        <v>2003</v>
      </c>
      <c r="AV662" s="46">
        <f t="shared" si="175"/>
        <v>1365.15</v>
      </c>
      <c r="AW662" s="46">
        <f t="shared" si="178"/>
        <v>1</v>
      </c>
      <c r="AX662" s="47">
        <f t="shared" si="176"/>
        <v>-6478.75</v>
      </c>
      <c r="AY662" s="47">
        <f t="shared" si="179"/>
        <v>-8517.5114793501471</v>
      </c>
    </row>
    <row r="663" spans="35:51" x14ac:dyDescent="0.35">
      <c r="AI663" s="11">
        <v>2023</v>
      </c>
      <c r="AJ663" s="11">
        <v>1</v>
      </c>
      <c r="AK663" s="11">
        <v>6410</v>
      </c>
      <c r="AL663" s="63">
        <v>98540.74</v>
      </c>
      <c r="AM663" s="46" t="str">
        <f t="shared" si="167"/>
        <v>Leie/vask sengetøy/håndduker</v>
      </c>
      <c r="AN663" s="46" t="str">
        <f t="shared" si="168"/>
        <v>Driftsmatriell</v>
      </c>
      <c r="AO663" s="46" t="str">
        <f t="shared" si="169"/>
        <v>Driftsutgifter</v>
      </c>
      <c r="AP663" s="46" t="str">
        <f t="shared" si="170"/>
        <v>Kostnad</v>
      </c>
      <c r="AQ663" s="46">
        <f t="shared" si="171"/>
        <v>13</v>
      </c>
      <c r="AR663" s="46">
        <f t="shared" si="172"/>
        <v>98540.74</v>
      </c>
      <c r="AS663" s="48">
        <f t="shared" si="173"/>
        <v>0.90301180009507243</v>
      </c>
      <c r="AT663" s="46">
        <f t="shared" si="177"/>
        <v>88983.451010100514</v>
      </c>
      <c r="AU663" s="46">
        <f t="shared" si="174"/>
        <v>2803</v>
      </c>
      <c r="AV663" s="46">
        <f t="shared" si="175"/>
        <v>1698.7</v>
      </c>
      <c r="AW663" s="46">
        <f t="shared" si="178"/>
        <v>1</v>
      </c>
      <c r="AX663" s="47">
        <f t="shared" si="176"/>
        <v>-98540.74</v>
      </c>
      <c r="AY663" s="47">
        <f t="shared" si="179"/>
        <v>-88983.451010100514</v>
      </c>
    </row>
    <row r="664" spans="35:51" x14ac:dyDescent="0.35">
      <c r="AI664" s="11">
        <v>2023</v>
      </c>
      <c r="AJ664" s="11">
        <v>2</v>
      </c>
      <c r="AK664" s="11">
        <v>6410</v>
      </c>
      <c r="AL664" s="63">
        <v>65661.64</v>
      </c>
      <c r="AM664" s="46" t="str">
        <f t="shared" si="167"/>
        <v>Leie/vask sengetøy/håndduker</v>
      </c>
      <c r="AN664" s="46" t="str">
        <f t="shared" si="168"/>
        <v>Driftsmatriell</v>
      </c>
      <c r="AO664" s="46" t="str">
        <f t="shared" si="169"/>
        <v>Driftsutgifter</v>
      </c>
      <c r="AP664" s="46" t="str">
        <f t="shared" si="170"/>
        <v>Kostnad</v>
      </c>
      <c r="AQ664" s="46">
        <f t="shared" si="171"/>
        <v>13</v>
      </c>
      <c r="AR664" s="46">
        <f t="shared" si="172"/>
        <v>65661.64</v>
      </c>
      <c r="AS664" s="48">
        <f t="shared" si="173"/>
        <v>0.90301180009507243</v>
      </c>
      <c r="AT664" s="46">
        <f t="shared" si="177"/>
        <v>59293.235733594614</v>
      </c>
      <c r="AU664" s="46">
        <f t="shared" si="174"/>
        <v>2750</v>
      </c>
      <c r="AV664" s="46">
        <f t="shared" si="175"/>
        <v>1620.817</v>
      </c>
      <c r="AW664" s="46">
        <f t="shared" si="178"/>
        <v>1</v>
      </c>
      <c r="AX664" s="47">
        <f t="shared" si="176"/>
        <v>-65661.64</v>
      </c>
      <c r="AY664" s="47">
        <f t="shared" si="179"/>
        <v>-59293.235733594614</v>
      </c>
    </row>
    <row r="665" spans="35:51" x14ac:dyDescent="0.35">
      <c r="AI665" s="11">
        <v>2023</v>
      </c>
      <c r="AJ665" s="11">
        <v>3</v>
      </c>
      <c r="AK665" s="11">
        <v>6410</v>
      </c>
      <c r="AL665" s="63">
        <v>64995.06</v>
      </c>
      <c r="AM665" s="46" t="str">
        <f t="shared" si="167"/>
        <v>Leie/vask sengetøy/håndduker</v>
      </c>
      <c r="AN665" s="46" t="str">
        <f t="shared" si="168"/>
        <v>Driftsmatriell</v>
      </c>
      <c r="AO665" s="46" t="str">
        <f t="shared" si="169"/>
        <v>Driftsutgifter</v>
      </c>
      <c r="AP665" s="46" t="str">
        <f t="shared" si="170"/>
        <v>Kostnad</v>
      </c>
      <c r="AQ665" s="46">
        <f t="shared" si="171"/>
        <v>13</v>
      </c>
      <c r="AR665" s="46">
        <f t="shared" si="172"/>
        <v>64995.06</v>
      </c>
      <c r="AS665" s="48">
        <f t="shared" si="173"/>
        <v>0.90301180009507243</v>
      </c>
      <c r="AT665" s="46">
        <f t="shared" si="177"/>
        <v>58691.306127887234</v>
      </c>
      <c r="AU665" s="46">
        <f t="shared" si="174"/>
        <v>3043</v>
      </c>
      <c r="AV665" s="46">
        <f t="shared" si="175"/>
        <v>1839.2840000000001</v>
      </c>
      <c r="AW665" s="46">
        <f t="shared" si="178"/>
        <v>1</v>
      </c>
      <c r="AX665" s="47">
        <f t="shared" si="176"/>
        <v>-64995.06</v>
      </c>
      <c r="AY665" s="47">
        <f t="shared" si="179"/>
        <v>-58691.306127887234</v>
      </c>
    </row>
    <row r="666" spans="35:51" x14ac:dyDescent="0.35">
      <c r="AI666" s="11">
        <v>2023</v>
      </c>
      <c r="AJ666" s="11">
        <v>4</v>
      </c>
      <c r="AK666" s="11">
        <v>6410</v>
      </c>
      <c r="AL666" s="63">
        <v>62230.3</v>
      </c>
      <c r="AM666" s="46" t="str">
        <f t="shared" si="167"/>
        <v>Leie/vask sengetøy/håndduker</v>
      </c>
      <c r="AN666" s="46" t="str">
        <f t="shared" si="168"/>
        <v>Driftsmatriell</v>
      </c>
      <c r="AO666" s="46" t="str">
        <f t="shared" si="169"/>
        <v>Driftsutgifter</v>
      </c>
      <c r="AP666" s="46" t="str">
        <f t="shared" si="170"/>
        <v>Kostnad</v>
      </c>
      <c r="AQ666" s="46">
        <f t="shared" si="171"/>
        <v>13</v>
      </c>
      <c r="AR666" s="46">
        <f t="shared" si="172"/>
        <v>62230.3</v>
      </c>
      <c r="AS666" s="48">
        <f t="shared" si="173"/>
        <v>0.90301180009507243</v>
      </c>
      <c r="AT666" s="46">
        <f t="shared" si="177"/>
        <v>56194.695223456387</v>
      </c>
      <c r="AU666" s="46">
        <f t="shared" si="174"/>
        <v>2916</v>
      </c>
      <c r="AV666" s="46">
        <f t="shared" si="175"/>
        <v>1763.2</v>
      </c>
      <c r="AW666" s="46">
        <f t="shared" si="178"/>
        <v>1</v>
      </c>
      <c r="AX666" s="47">
        <f t="shared" si="176"/>
        <v>-62230.3</v>
      </c>
      <c r="AY666" s="47">
        <f t="shared" si="179"/>
        <v>-56194.695223456387</v>
      </c>
    </row>
    <row r="667" spans="35:51" x14ac:dyDescent="0.35">
      <c r="AI667" s="11">
        <v>2023</v>
      </c>
      <c r="AJ667" s="11">
        <v>5</v>
      </c>
      <c r="AK667" s="11">
        <v>6410</v>
      </c>
      <c r="AL667" s="63">
        <v>100112.71</v>
      </c>
      <c r="AM667" s="46" t="str">
        <f t="shared" si="167"/>
        <v>Leie/vask sengetøy/håndduker</v>
      </c>
      <c r="AN667" s="46" t="str">
        <f t="shared" si="168"/>
        <v>Driftsmatriell</v>
      </c>
      <c r="AO667" s="46" t="str">
        <f t="shared" si="169"/>
        <v>Driftsutgifter</v>
      </c>
      <c r="AP667" s="46" t="str">
        <f t="shared" si="170"/>
        <v>Kostnad</v>
      </c>
      <c r="AQ667" s="46">
        <f t="shared" si="171"/>
        <v>13</v>
      </c>
      <c r="AR667" s="46">
        <f t="shared" si="172"/>
        <v>100112.71</v>
      </c>
      <c r="AS667" s="48">
        <f t="shared" si="173"/>
        <v>0.90301180009507243</v>
      </c>
      <c r="AT667" s="46">
        <f t="shared" si="177"/>
        <v>90402.958469495963</v>
      </c>
      <c r="AU667" s="46">
        <f t="shared" si="174"/>
        <v>3578</v>
      </c>
      <c r="AV667" s="46">
        <f t="shared" si="175"/>
        <v>1816.85</v>
      </c>
      <c r="AW667" s="46">
        <f t="shared" si="178"/>
        <v>1</v>
      </c>
      <c r="AX667" s="47">
        <f t="shared" si="176"/>
        <v>-100112.71</v>
      </c>
      <c r="AY667" s="47">
        <f t="shared" si="179"/>
        <v>-90402.958469495963</v>
      </c>
    </row>
    <row r="668" spans="35:51" x14ac:dyDescent="0.35">
      <c r="AI668" s="11">
        <v>2023</v>
      </c>
      <c r="AJ668" s="11">
        <v>6</v>
      </c>
      <c r="AK668" s="11">
        <v>6410</v>
      </c>
      <c r="AL668" s="63">
        <v>153715.25</v>
      </c>
      <c r="AM668" s="46" t="str">
        <f t="shared" si="167"/>
        <v>Leie/vask sengetøy/håndduker</v>
      </c>
      <c r="AN668" s="46" t="str">
        <f t="shared" si="168"/>
        <v>Driftsmatriell</v>
      </c>
      <c r="AO668" s="46" t="str">
        <f t="shared" si="169"/>
        <v>Driftsutgifter</v>
      </c>
      <c r="AP668" s="46" t="str">
        <f t="shared" si="170"/>
        <v>Kostnad</v>
      </c>
      <c r="AQ668" s="46">
        <f t="shared" si="171"/>
        <v>13</v>
      </c>
      <c r="AR668" s="46">
        <f t="shared" si="172"/>
        <v>153715.25</v>
      </c>
      <c r="AS668" s="48">
        <f t="shared" si="173"/>
        <v>0.90301180009507243</v>
      </c>
      <c r="AT668" s="46">
        <f t="shared" si="177"/>
        <v>138806.68460456407</v>
      </c>
      <c r="AU668" s="46">
        <f t="shared" si="174"/>
        <v>3708</v>
      </c>
      <c r="AV668" s="46">
        <f t="shared" si="175"/>
        <v>1858.8330000000001</v>
      </c>
      <c r="AW668" s="46">
        <f t="shared" si="178"/>
        <v>1</v>
      </c>
      <c r="AX668" s="47">
        <f t="shared" si="176"/>
        <v>-153715.25</v>
      </c>
      <c r="AY668" s="47">
        <f t="shared" si="179"/>
        <v>-138806.68460456407</v>
      </c>
    </row>
    <row r="669" spans="35:51" x14ac:dyDescent="0.35">
      <c r="AI669" s="11">
        <v>2023</v>
      </c>
      <c r="AJ669" s="11">
        <v>7</v>
      </c>
      <c r="AK669" s="11">
        <v>6410</v>
      </c>
      <c r="AL669" s="63">
        <v>108928.22</v>
      </c>
      <c r="AM669" s="46" t="str">
        <f t="shared" si="167"/>
        <v>Leie/vask sengetøy/håndduker</v>
      </c>
      <c r="AN669" s="46" t="str">
        <f t="shared" si="168"/>
        <v>Driftsmatriell</v>
      </c>
      <c r="AO669" s="46" t="str">
        <f t="shared" si="169"/>
        <v>Driftsutgifter</v>
      </c>
      <c r="AP669" s="46" t="str">
        <f t="shared" si="170"/>
        <v>Kostnad</v>
      </c>
      <c r="AQ669" s="46">
        <f t="shared" si="171"/>
        <v>13</v>
      </c>
      <c r="AR669" s="46">
        <f t="shared" si="172"/>
        <v>108928.22</v>
      </c>
      <c r="AS669" s="48">
        <f t="shared" si="173"/>
        <v>0.90301180009507243</v>
      </c>
      <c r="AT669" s="46">
        <f t="shared" si="177"/>
        <v>98363.468023352078</v>
      </c>
      <c r="AU669" s="46">
        <f t="shared" si="174"/>
        <v>3431</v>
      </c>
      <c r="AV669" s="46">
        <f t="shared" si="175"/>
        <v>1813.0340000000001</v>
      </c>
      <c r="AW669" s="46">
        <f t="shared" si="178"/>
        <v>1</v>
      </c>
      <c r="AX669" s="47">
        <f t="shared" si="176"/>
        <v>-108928.22</v>
      </c>
      <c r="AY669" s="47">
        <f t="shared" si="179"/>
        <v>-98363.468023352078</v>
      </c>
    </row>
    <row r="670" spans="35:51" x14ac:dyDescent="0.35">
      <c r="AI670" s="11">
        <v>2023</v>
      </c>
      <c r="AJ670" s="11">
        <v>8</v>
      </c>
      <c r="AK670" s="11">
        <v>6410</v>
      </c>
      <c r="AL670" s="63">
        <v>85138.07</v>
      </c>
      <c r="AM670" s="46" t="str">
        <f t="shared" si="167"/>
        <v>Leie/vask sengetøy/håndduker</v>
      </c>
      <c r="AN670" s="46" t="str">
        <f t="shared" si="168"/>
        <v>Driftsmatriell</v>
      </c>
      <c r="AO670" s="46" t="str">
        <f t="shared" si="169"/>
        <v>Driftsutgifter</v>
      </c>
      <c r="AP670" s="46" t="str">
        <f t="shared" si="170"/>
        <v>Kostnad</v>
      </c>
      <c r="AQ670" s="46">
        <f t="shared" si="171"/>
        <v>13</v>
      </c>
      <c r="AR670" s="46">
        <f t="shared" si="172"/>
        <v>85138.07</v>
      </c>
      <c r="AS670" s="48">
        <f t="shared" si="173"/>
        <v>0.90301180009507243</v>
      </c>
      <c r="AT670" s="46">
        <f t="shared" si="177"/>
        <v>76880.681847320287</v>
      </c>
      <c r="AU670" s="46">
        <f t="shared" si="174"/>
        <v>4323</v>
      </c>
      <c r="AV670" s="46">
        <f t="shared" si="175"/>
        <v>1943.6659999999999</v>
      </c>
      <c r="AW670" s="46">
        <f t="shared" si="178"/>
        <v>1</v>
      </c>
      <c r="AX670" s="47">
        <f t="shared" si="176"/>
        <v>-85138.07</v>
      </c>
      <c r="AY670" s="47">
        <f t="shared" si="179"/>
        <v>-76880.681847320287</v>
      </c>
    </row>
    <row r="671" spans="35:51" x14ac:dyDescent="0.35">
      <c r="AI671" s="11">
        <v>2023</v>
      </c>
      <c r="AJ671" s="11">
        <v>9</v>
      </c>
      <c r="AK671" s="11">
        <v>6410</v>
      </c>
      <c r="AL671" s="63">
        <v>81242.5</v>
      </c>
      <c r="AM671" s="46" t="str">
        <f t="shared" si="167"/>
        <v>Leie/vask sengetøy/håndduker</v>
      </c>
      <c r="AN671" s="46" t="str">
        <f t="shared" si="168"/>
        <v>Driftsmatriell</v>
      </c>
      <c r="AO671" s="46" t="str">
        <f t="shared" si="169"/>
        <v>Driftsutgifter</v>
      </c>
      <c r="AP671" s="46" t="str">
        <f t="shared" si="170"/>
        <v>Kostnad</v>
      </c>
      <c r="AQ671" s="46">
        <f t="shared" si="171"/>
        <v>13</v>
      </c>
      <c r="AR671" s="46">
        <f t="shared" si="172"/>
        <v>81242.5</v>
      </c>
      <c r="AS671" s="48">
        <f t="shared" si="173"/>
        <v>0.90301180009507243</v>
      </c>
      <c r="AT671" s="46">
        <f t="shared" si="177"/>
        <v>73362.936169223918</v>
      </c>
      <c r="AU671" s="46">
        <f t="shared" si="174"/>
        <v>3531</v>
      </c>
      <c r="AV671" s="46">
        <f t="shared" si="175"/>
        <v>1846.634</v>
      </c>
      <c r="AW671" s="46">
        <f t="shared" si="178"/>
        <v>1</v>
      </c>
      <c r="AX671" s="47">
        <f t="shared" si="176"/>
        <v>-81242.5</v>
      </c>
      <c r="AY671" s="47">
        <f t="shared" si="179"/>
        <v>-73362.936169223918</v>
      </c>
    </row>
    <row r="672" spans="35:51" x14ac:dyDescent="0.35">
      <c r="AI672" s="11">
        <v>2023</v>
      </c>
      <c r="AJ672" s="11">
        <v>10</v>
      </c>
      <c r="AK672" s="11">
        <v>6410</v>
      </c>
      <c r="AL672" s="63">
        <v>79637.289999999994</v>
      </c>
      <c r="AM672" s="46" t="str">
        <f t="shared" si="167"/>
        <v>Leie/vask sengetøy/håndduker</v>
      </c>
      <c r="AN672" s="46" t="str">
        <f t="shared" si="168"/>
        <v>Driftsmatriell</v>
      </c>
      <c r="AO672" s="46" t="str">
        <f t="shared" si="169"/>
        <v>Driftsutgifter</v>
      </c>
      <c r="AP672" s="46" t="str">
        <f t="shared" si="170"/>
        <v>Kostnad</v>
      </c>
      <c r="AQ672" s="46">
        <f t="shared" si="171"/>
        <v>13</v>
      </c>
      <c r="AR672" s="46">
        <f t="shared" si="172"/>
        <v>79637.289999999994</v>
      </c>
      <c r="AS672" s="48">
        <f t="shared" si="173"/>
        <v>0.90301180009507243</v>
      </c>
      <c r="AT672" s="46">
        <f t="shared" si="177"/>
        <v>71913.412597593298</v>
      </c>
      <c r="AU672" s="46">
        <f t="shared" si="174"/>
        <v>3338</v>
      </c>
      <c r="AV672" s="46">
        <f t="shared" si="175"/>
        <v>1851.3</v>
      </c>
      <c r="AW672" s="46">
        <f t="shared" si="178"/>
        <v>1</v>
      </c>
      <c r="AX672" s="47">
        <f t="shared" si="176"/>
        <v>-79637.289999999994</v>
      </c>
      <c r="AY672" s="47">
        <f t="shared" si="179"/>
        <v>-71913.412597593298</v>
      </c>
    </row>
    <row r="673" spans="35:51" x14ac:dyDescent="0.35">
      <c r="AI673" s="11">
        <v>2023</v>
      </c>
      <c r="AJ673" s="11">
        <v>11</v>
      </c>
      <c r="AK673" s="11">
        <v>6410</v>
      </c>
      <c r="AL673" s="63">
        <v>39902.160000000003</v>
      </c>
      <c r="AM673" s="46" t="str">
        <f t="shared" si="167"/>
        <v>Leie/vask sengetøy/håndduker</v>
      </c>
      <c r="AN673" s="46" t="str">
        <f t="shared" si="168"/>
        <v>Driftsmatriell</v>
      </c>
      <c r="AO673" s="46" t="str">
        <f t="shared" si="169"/>
        <v>Driftsutgifter</v>
      </c>
      <c r="AP673" s="46" t="str">
        <f t="shared" si="170"/>
        <v>Kostnad</v>
      </c>
      <c r="AQ673" s="46">
        <f t="shared" si="171"/>
        <v>13</v>
      </c>
      <c r="AR673" s="46">
        <f t="shared" si="172"/>
        <v>39902.160000000003</v>
      </c>
      <c r="AS673" s="48">
        <f t="shared" si="173"/>
        <v>0.90301180009507243</v>
      </c>
      <c r="AT673" s="46">
        <f t="shared" si="177"/>
        <v>36032.121329281596</v>
      </c>
      <c r="AU673" s="46">
        <f t="shared" si="174"/>
        <v>3267</v>
      </c>
      <c r="AV673" s="46">
        <f t="shared" si="175"/>
        <v>1752.55</v>
      </c>
      <c r="AW673" s="46">
        <f t="shared" si="178"/>
        <v>1</v>
      </c>
      <c r="AX673" s="47">
        <f t="shared" si="176"/>
        <v>-39902.160000000003</v>
      </c>
      <c r="AY673" s="47">
        <f t="shared" si="179"/>
        <v>-36032.121329281596</v>
      </c>
    </row>
    <row r="674" spans="35:51" x14ac:dyDescent="0.35">
      <c r="AI674" s="11">
        <v>2023</v>
      </c>
      <c r="AJ674" s="11">
        <v>12</v>
      </c>
      <c r="AK674" s="11">
        <v>6410</v>
      </c>
      <c r="AL674" s="63">
        <v>26933.11</v>
      </c>
      <c r="AM674" s="46" t="str">
        <f t="shared" si="167"/>
        <v>Leie/vask sengetøy/håndduker</v>
      </c>
      <c r="AN674" s="46" t="str">
        <f t="shared" si="168"/>
        <v>Driftsmatriell</v>
      </c>
      <c r="AO674" s="46" t="str">
        <f t="shared" si="169"/>
        <v>Driftsutgifter</v>
      </c>
      <c r="AP674" s="46" t="str">
        <f t="shared" si="170"/>
        <v>Kostnad</v>
      </c>
      <c r="AQ674" s="46">
        <f t="shared" si="171"/>
        <v>13</v>
      </c>
      <c r="AR674" s="46">
        <f t="shared" si="172"/>
        <v>26933.11</v>
      </c>
      <c r="AS674" s="48">
        <f t="shared" si="173"/>
        <v>0.90301180009507243</v>
      </c>
      <c r="AT674" s="46">
        <f t="shared" si="177"/>
        <v>24320.916143258597</v>
      </c>
      <c r="AU674" s="46">
        <f t="shared" si="174"/>
        <v>2003</v>
      </c>
      <c r="AV674" s="46">
        <f t="shared" si="175"/>
        <v>1365.15</v>
      </c>
      <c r="AW674" s="46">
        <f t="shared" si="178"/>
        <v>1</v>
      </c>
      <c r="AX674" s="47">
        <f t="shared" si="176"/>
        <v>-26933.11</v>
      </c>
      <c r="AY674" s="47">
        <f t="shared" si="179"/>
        <v>-24320.916143258597</v>
      </c>
    </row>
    <row r="675" spans="35:51" x14ac:dyDescent="0.35">
      <c r="AI675" s="11">
        <v>2023</v>
      </c>
      <c r="AJ675" s="11">
        <v>1</v>
      </c>
      <c r="AK675" s="11">
        <v>6420</v>
      </c>
      <c r="AL675" s="63">
        <v>0</v>
      </c>
      <c r="AM675" s="46" t="str">
        <f t="shared" si="167"/>
        <v>Dekorasjoner/lys/blomster</v>
      </c>
      <c r="AN675" s="46" t="str">
        <f t="shared" si="168"/>
        <v>Driftsmatriell</v>
      </c>
      <c r="AO675" s="46" t="str">
        <f t="shared" si="169"/>
        <v>Driftsutgifter</v>
      </c>
      <c r="AP675" s="46" t="str">
        <f t="shared" si="170"/>
        <v>Kostnad</v>
      </c>
      <c r="AQ675" s="46">
        <f t="shared" si="171"/>
        <v>13</v>
      </c>
      <c r="AR675" s="46">
        <f t="shared" si="172"/>
        <v>0</v>
      </c>
      <c r="AS675" s="48">
        <f t="shared" si="173"/>
        <v>0.90301180009507243</v>
      </c>
      <c r="AT675" s="46">
        <f t="shared" si="177"/>
        <v>0</v>
      </c>
      <c r="AU675" s="46">
        <f t="shared" si="174"/>
        <v>2803</v>
      </c>
      <c r="AV675" s="46">
        <f t="shared" si="175"/>
        <v>1698.7</v>
      </c>
      <c r="AW675" s="46">
        <f t="shared" si="178"/>
        <v>1</v>
      </c>
      <c r="AX675" s="47">
        <f t="shared" si="176"/>
        <v>0</v>
      </c>
      <c r="AY675" s="47">
        <f t="shared" si="179"/>
        <v>0</v>
      </c>
    </row>
    <row r="676" spans="35:51" x14ac:dyDescent="0.35">
      <c r="AI676" s="11">
        <v>2023</v>
      </c>
      <c r="AJ676" s="11">
        <v>2</v>
      </c>
      <c r="AK676" s="11">
        <v>6420</v>
      </c>
      <c r="AL676" s="63">
        <v>0</v>
      </c>
      <c r="AM676" s="46" t="str">
        <f t="shared" si="167"/>
        <v>Dekorasjoner/lys/blomster</v>
      </c>
      <c r="AN676" s="46" t="str">
        <f t="shared" si="168"/>
        <v>Driftsmatriell</v>
      </c>
      <c r="AO676" s="46" t="str">
        <f t="shared" si="169"/>
        <v>Driftsutgifter</v>
      </c>
      <c r="AP676" s="46" t="str">
        <f t="shared" si="170"/>
        <v>Kostnad</v>
      </c>
      <c r="AQ676" s="46">
        <f t="shared" si="171"/>
        <v>13</v>
      </c>
      <c r="AR676" s="46">
        <f t="shared" si="172"/>
        <v>0</v>
      </c>
      <c r="AS676" s="48">
        <f t="shared" si="173"/>
        <v>0.90301180009507243</v>
      </c>
      <c r="AT676" s="46">
        <f t="shared" si="177"/>
        <v>0</v>
      </c>
      <c r="AU676" s="46">
        <f t="shared" si="174"/>
        <v>2750</v>
      </c>
      <c r="AV676" s="46">
        <f t="shared" si="175"/>
        <v>1620.817</v>
      </c>
      <c r="AW676" s="46">
        <f t="shared" si="178"/>
        <v>1</v>
      </c>
      <c r="AX676" s="47">
        <f t="shared" si="176"/>
        <v>0</v>
      </c>
      <c r="AY676" s="47">
        <f t="shared" si="179"/>
        <v>0</v>
      </c>
    </row>
    <row r="677" spans="35:51" x14ac:dyDescent="0.35">
      <c r="AI677" s="11">
        <v>2023</v>
      </c>
      <c r="AJ677" s="11">
        <v>3</v>
      </c>
      <c r="AK677" s="11">
        <v>6420</v>
      </c>
      <c r="AL677" s="63">
        <v>0</v>
      </c>
      <c r="AM677" s="46" t="str">
        <f t="shared" si="167"/>
        <v>Dekorasjoner/lys/blomster</v>
      </c>
      <c r="AN677" s="46" t="str">
        <f t="shared" si="168"/>
        <v>Driftsmatriell</v>
      </c>
      <c r="AO677" s="46" t="str">
        <f t="shared" si="169"/>
        <v>Driftsutgifter</v>
      </c>
      <c r="AP677" s="46" t="str">
        <f t="shared" si="170"/>
        <v>Kostnad</v>
      </c>
      <c r="AQ677" s="46">
        <f t="shared" si="171"/>
        <v>13</v>
      </c>
      <c r="AR677" s="46">
        <f t="shared" si="172"/>
        <v>0</v>
      </c>
      <c r="AS677" s="48">
        <f t="shared" si="173"/>
        <v>0.90301180009507243</v>
      </c>
      <c r="AT677" s="46">
        <f t="shared" si="177"/>
        <v>0</v>
      </c>
      <c r="AU677" s="46">
        <f t="shared" si="174"/>
        <v>3043</v>
      </c>
      <c r="AV677" s="46">
        <f t="shared" si="175"/>
        <v>1839.2840000000001</v>
      </c>
      <c r="AW677" s="46">
        <f t="shared" si="178"/>
        <v>1</v>
      </c>
      <c r="AX677" s="47">
        <f t="shared" si="176"/>
        <v>0</v>
      </c>
      <c r="AY677" s="47">
        <f t="shared" si="179"/>
        <v>0</v>
      </c>
    </row>
    <row r="678" spans="35:51" x14ac:dyDescent="0.35">
      <c r="AI678" s="11">
        <v>2023</v>
      </c>
      <c r="AJ678" s="11">
        <v>4</v>
      </c>
      <c r="AK678" s="11">
        <v>6420</v>
      </c>
      <c r="AL678" s="63">
        <v>0</v>
      </c>
      <c r="AM678" s="46" t="str">
        <f t="shared" si="167"/>
        <v>Dekorasjoner/lys/blomster</v>
      </c>
      <c r="AN678" s="46" t="str">
        <f t="shared" si="168"/>
        <v>Driftsmatriell</v>
      </c>
      <c r="AO678" s="46" t="str">
        <f t="shared" si="169"/>
        <v>Driftsutgifter</v>
      </c>
      <c r="AP678" s="46" t="str">
        <f t="shared" si="170"/>
        <v>Kostnad</v>
      </c>
      <c r="AQ678" s="46">
        <f t="shared" si="171"/>
        <v>13</v>
      </c>
      <c r="AR678" s="46">
        <f t="shared" si="172"/>
        <v>0</v>
      </c>
      <c r="AS678" s="48">
        <f t="shared" si="173"/>
        <v>0.90301180009507243</v>
      </c>
      <c r="AT678" s="46">
        <f t="shared" si="177"/>
        <v>0</v>
      </c>
      <c r="AU678" s="46">
        <f t="shared" si="174"/>
        <v>2916</v>
      </c>
      <c r="AV678" s="46">
        <f t="shared" si="175"/>
        <v>1763.2</v>
      </c>
      <c r="AW678" s="46">
        <f t="shared" si="178"/>
        <v>1</v>
      </c>
      <c r="AX678" s="47">
        <f t="shared" si="176"/>
        <v>0</v>
      </c>
      <c r="AY678" s="47">
        <f t="shared" si="179"/>
        <v>0</v>
      </c>
    </row>
    <row r="679" spans="35:51" x14ac:dyDescent="0.35">
      <c r="AI679" s="11">
        <v>2023</v>
      </c>
      <c r="AJ679" s="11">
        <v>5</v>
      </c>
      <c r="AK679" s="11">
        <v>6420</v>
      </c>
      <c r="AL679" s="63">
        <v>0</v>
      </c>
      <c r="AM679" s="46" t="str">
        <f t="shared" si="167"/>
        <v>Dekorasjoner/lys/blomster</v>
      </c>
      <c r="AN679" s="46" t="str">
        <f t="shared" si="168"/>
        <v>Driftsmatriell</v>
      </c>
      <c r="AO679" s="46" t="str">
        <f t="shared" si="169"/>
        <v>Driftsutgifter</v>
      </c>
      <c r="AP679" s="46" t="str">
        <f t="shared" si="170"/>
        <v>Kostnad</v>
      </c>
      <c r="AQ679" s="46">
        <f t="shared" si="171"/>
        <v>13</v>
      </c>
      <c r="AR679" s="46">
        <f t="shared" si="172"/>
        <v>0</v>
      </c>
      <c r="AS679" s="48">
        <f t="shared" si="173"/>
        <v>0.90301180009507243</v>
      </c>
      <c r="AT679" s="46">
        <f t="shared" si="177"/>
        <v>0</v>
      </c>
      <c r="AU679" s="46">
        <f t="shared" si="174"/>
        <v>3578</v>
      </c>
      <c r="AV679" s="46">
        <f t="shared" si="175"/>
        <v>1816.85</v>
      </c>
      <c r="AW679" s="46">
        <f t="shared" si="178"/>
        <v>1</v>
      </c>
      <c r="AX679" s="47">
        <f t="shared" si="176"/>
        <v>0</v>
      </c>
      <c r="AY679" s="47">
        <f t="shared" si="179"/>
        <v>0</v>
      </c>
    </row>
    <row r="680" spans="35:51" x14ac:dyDescent="0.35">
      <c r="AI680" s="11">
        <v>2023</v>
      </c>
      <c r="AJ680" s="11">
        <v>6</v>
      </c>
      <c r="AK680" s="11">
        <v>6420</v>
      </c>
      <c r="AL680" s="63">
        <v>3200</v>
      </c>
      <c r="AM680" s="46" t="str">
        <f t="shared" si="167"/>
        <v>Dekorasjoner/lys/blomster</v>
      </c>
      <c r="AN680" s="46" t="str">
        <f t="shared" si="168"/>
        <v>Driftsmatriell</v>
      </c>
      <c r="AO680" s="46" t="str">
        <f t="shared" si="169"/>
        <v>Driftsutgifter</v>
      </c>
      <c r="AP680" s="46" t="str">
        <f t="shared" si="170"/>
        <v>Kostnad</v>
      </c>
      <c r="AQ680" s="46">
        <f t="shared" si="171"/>
        <v>13</v>
      </c>
      <c r="AR680" s="46">
        <f t="shared" si="172"/>
        <v>3200</v>
      </c>
      <c r="AS680" s="48">
        <f t="shared" si="173"/>
        <v>0.90301180009507243</v>
      </c>
      <c r="AT680" s="46">
        <f t="shared" si="177"/>
        <v>2889.637760304232</v>
      </c>
      <c r="AU680" s="46">
        <f t="shared" si="174"/>
        <v>3708</v>
      </c>
      <c r="AV680" s="46">
        <f t="shared" si="175"/>
        <v>1858.8330000000001</v>
      </c>
      <c r="AW680" s="46">
        <f t="shared" si="178"/>
        <v>1</v>
      </c>
      <c r="AX680" s="47">
        <f t="shared" si="176"/>
        <v>-3200</v>
      </c>
      <c r="AY680" s="47">
        <f t="shared" si="179"/>
        <v>-2889.637760304232</v>
      </c>
    </row>
    <row r="681" spans="35:51" x14ac:dyDescent="0.35">
      <c r="AI681" s="11">
        <v>2023</v>
      </c>
      <c r="AJ681" s="11">
        <v>7</v>
      </c>
      <c r="AK681" s="11">
        <v>6420</v>
      </c>
      <c r="AL681" s="63">
        <v>0</v>
      </c>
      <c r="AM681" s="46" t="str">
        <f t="shared" si="167"/>
        <v>Dekorasjoner/lys/blomster</v>
      </c>
      <c r="AN681" s="46" t="str">
        <f t="shared" si="168"/>
        <v>Driftsmatriell</v>
      </c>
      <c r="AO681" s="46" t="str">
        <f t="shared" si="169"/>
        <v>Driftsutgifter</v>
      </c>
      <c r="AP681" s="46" t="str">
        <f t="shared" si="170"/>
        <v>Kostnad</v>
      </c>
      <c r="AQ681" s="46">
        <f t="shared" si="171"/>
        <v>13</v>
      </c>
      <c r="AR681" s="46">
        <f t="shared" si="172"/>
        <v>0</v>
      </c>
      <c r="AS681" s="48">
        <f t="shared" si="173"/>
        <v>0.90301180009507243</v>
      </c>
      <c r="AT681" s="46">
        <f t="shared" si="177"/>
        <v>0</v>
      </c>
      <c r="AU681" s="46">
        <f t="shared" si="174"/>
        <v>3431</v>
      </c>
      <c r="AV681" s="46">
        <f t="shared" si="175"/>
        <v>1813.0340000000001</v>
      </c>
      <c r="AW681" s="46">
        <f t="shared" si="178"/>
        <v>1</v>
      </c>
      <c r="AX681" s="47">
        <f t="shared" si="176"/>
        <v>0</v>
      </c>
      <c r="AY681" s="47">
        <f t="shared" si="179"/>
        <v>0</v>
      </c>
    </row>
    <row r="682" spans="35:51" x14ac:dyDescent="0.35">
      <c r="AI682" s="11">
        <v>2023</v>
      </c>
      <c r="AJ682" s="11">
        <v>8</v>
      </c>
      <c r="AK682" s="11">
        <v>6420</v>
      </c>
      <c r="AL682" s="63">
        <v>0</v>
      </c>
      <c r="AM682" s="46" t="str">
        <f t="shared" si="167"/>
        <v>Dekorasjoner/lys/blomster</v>
      </c>
      <c r="AN682" s="46" t="str">
        <f t="shared" si="168"/>
        <v>Driftsmatriell</v>
      </c>
      <c r="AO682" s="46" t="str">
        <f t="shared" si="169"/>
        <v>Driftsutgifter</v>
      </c>
      <c r="AP682" s="46" t="str">
        <f t="shared" si="170"/>
        <v>Kostnad</v>
      </c>
      <c r="AQ682" s="46">
        <f t="shared" si="171"/>
        <v>13</v>
      </c>
      <c r="AR682" s="46">
        <f t="shared" si="172"/>
        <v>0</v>
      </c>
      <c r="AS682" s="48">
        <f t="shared" si="173"/>
        <v>0.90301180009507243</v>
      </c>
      <c r="AT682" s="46">
        <f t="shared" si="177"/>
        <v>0</v>
      </c>
      <c r="AU682" s="46">
        <f t="shared" si="174"/>
        <v>4323</v>
      </c>
      <c r="AV682" s="46">
        <f t="shared" si="175"/>
        <v>1943.6659999999999</v>
      </c>
      <c r="AW682" s="46">
        <f t="shared" si="178"/>
        <v>1</v>
      </c>
      <c r="AX682" s="47">
        <f t="shared" si="176"/>
        <v>0</v>
      </c>
      <c r="AY682" s="47">
        <f t="shared" si="179"/>
        <v>0</v>
      </c>
    </row>
    <row r="683" spans="35:51" x14ac:dyDescent="0.35">
      <c r="AI683" s="11">
        <v>2023</v>
      </c>
      <c r="AJ683" s="11">
        <v>9</v>
      </c>
      <c r="AK683" s="11">
        <v>6420</v>
      </c>
      <c r="AL683" s="63">
        <v>0</v>
      </c>
      <c r="AM683" s="46" t="str">
        <f t="shared" si="167"/>
        <v>Dekorasjoner/lys/blomster</v>
      </c>
      <c r="AN683" s="46" t="str">
        <f t="shared" si="168"/>
        <v>Driftsmatriell</v>
      </c>
      <c r="AO683" s="46" t="str">
        <f t="shared" si="169"/>
        <v>Driftsutgifter</v>
      </c>
      <c r="AP683" s="46" t="str">
        <f t="shared" si="170"/>
        <v>Kostnad</v>
      </c>
      <c r="AQ683" s="46">
        <f t="shared" si="171"/>
        <v>13</v>
      </c>
      <c r="AR683" s="46">
        <f t="shared" si="172"/>
        <v>0</v>
      </c>
      <c r="AS683" s="48">
        <f t="shared" si="173"/>
        <v>0.90301180009507243</v>
      </c>
      <c r="AT683" s="46">
        <f t="shared" si="177"/>
        <v>0</v>
      </c>
      <c r="AU683" s="46">
        <f t="shared" si="174"/>
        <v>3531</v>
      </c>
      <c r="AV683" s="46">
        <f t="shared" si="175"/>
        <v>1846.634</v>
      </c>
      <c r="AW683" s="46">
        <f t="shared" si="178"/>
        <v>1</v>
      </c>
      <c r="AX683" s="47">
        <f t="shared" si="176"/>
        <v>0</v>
      </c>
      <c r="AY683" s="47">
        <f t="shared" si="179"/>
        <v>0</v>
      </c>
    </row>
    <row r="684" spans="35:51" x14ac:dyDescent="0.35">
      <c r="AI684" s="11">
        <v>2023</v>
      </c>
      <c r="AJ684" s="11">
        <v>10</v>
      </c>
      <c r="AK684" s="11">
        <v>6420</v>
      </c>
      <c r="AL684" s="63">
        <v>0</v>
      </c>
      <c r="AM684" s="46" t="str">
        <f t="shared" si="167"/>
        <v>Dekorasjoner/lys/blomster</v>
      </c>
      <c r="AN684" s="46" t="str">
        <f t="shared" si="168"/>
        <v>Driftsmatriell</v>
      </c>
      <c r="AO684" s="46" t="str">
        <f t="shared" si="169"/>
        <v>Driftsutgifter</v>
      </c>
      <c r="AP684" s="46" t="str">
        <f t="shared" si="170"/>
        <v>Kostnad</v>
      </c>
      <c r="AQ684" s="46">
        <f t="shared" si="171"/>
        <v>13</v>
      </c>
      <c r="AR684" s="46">
        <f t="shared" si="172"/>
        <v>0</v>
      </c>
      <c r="AS684" s="48">
        <f t="shared" si="173"/>
        <v>0.90301180009507243</v>
      </c>
      <c r="AT684" s="46">
        <f t="shared" si="177"/>
        <v>0</v>
      </c>
      <c r="AU684" s="46">
        <f t="shared" si="174"/>
        <v>3338</v>
      </c>
      <c r="AV684" s="46">
        <f t="shared" si="175"/>
        <v>1851.3</v>
      </c>
      <c r="AW684" s="46">
        <f t="shared" si="178"/>
        <v>1</v>
      </c>
      <c r="AX684" s="47">
        <f t="shared" si="176"/>
        <v>0</v>
      </c>
      <c r="AY684" s="47">
        <f t="shared" si="179"/>
        <v>0</v>
      </c>
    </row>
    <row r="685" spans="35:51" x14ac:dyDescent="0.35">
      <c r="AI685" s="11">
        <v>2023</v>
      </c>
      <c r="AJ685" s="11">
        <v>11</v>
      </c>
      <c r="AK685" s="11">
        <v>6420</v>
      </c>
      <c r="AL685" s="63">
        <v>0</v>
      </c>
      <c r="AM685" s="46" t="str">
        <f t="shared" si="167"/>
        <v>Dekorasjoner/lys/blomster</v>
      </c>
      <c r="AN685" s="46" t="str">
        <f t="shared" si="168"/>
        <v>Driftsmatriell</v>
      </c>
      <c r="AO685" s="46" t="str">
        <f t="shared" si="169"/>
        <v>Driftsutgifter</v>
      </c>
      <c r="AP685" s="46" t="str">
        <f t="shared" si="170"/>
        <v>Kostnad</v>
      </c>
      <c r="AQ685" s="46">
        <f t="shared" si="171"/>
        <v>13</v>
      </c>
      <c r="AR685" s="46">
        <f t="shared" si="172"/>
        <v>0</v>
      </c>
      <c r="AS685" s="48">
        <f t="shared" si="173"/>
        <v>0.90301180009507243</v>
      </c>
      <c r="AT685" s="46">
        <f t="shared" si="177"/>
        <v>0</v>
      </c>
      <c r="AU685" s="46">
        <f t="shared" si="174"/>
        <v>3267</v>
      </c>
      <c r="AV685" s="46">
        <f t="shared" si="175"/>
        <v>1752.55</v>
      </c>
      <c r="AW685" s="46">
        <f t="shared" si="178"/>
        <v>1</v>
      </c>
      <c r="AX685" s="47">
        <f t="shared" si="176"/>
        <v>0</v>
      </c>
      <c r="AY685" s="47">
        <f t="shared" si="179"/>
        <v>0</v>
      </c>
    </row>
    <row r="686" spans="35:51" x14ac:dyDescent="0.35">
      <c r="AI686" s="11">
        <v>2023</v>
      </c>
      <c r="AJ686" s="11">
        <v>12</v>
      </c>
      <c r="AK686" s="11">
        <v>6420</v>
      </c>
      <c r="AL686" s="63">
        <v>0</v>
      </c>
      <c r="AM686" s="46" t="str">
        <f t="shared" si="167"/>
        <v>Dekorasjoner/lys/blomster</v>
      </c>
      <c r="AN686" s="46" t="str">
        <f t="shared" si="168"/>
        <v>Driftsmatriell</v>
      </c>
      <c r="AO686" s="46" t="str">
        <f t="shared" si="169"/>
        <v>Driftsutgifter</v>
      </c>
      <c r="AP686" s="46" t="str">
        <f t="shared" si="170"/>
        <v>Kostnad</v>
      </c>
      <c r="AQ686" s="46">
        <f t="shared" si="171"/>
        <v>13</v>
      </c>
      <c r="AR686" s="46">
        <f t="shared" si="172"/>
        <v>0</v>
      </c>
      <c r="AS686" s="48">
        <f t="shared" si="173"/>
        <v>0.90301180009507243</v>
      </c>
      <c r="AT686" s="46">
        <f t="shared" si="177"/>
        <v>0</v>
      </c>
      <c r="AU686" s="46">
        <f t="shared" si="174"/>
        <v>2003</v>
      </c>
      <c r="AV686" s="46">
        <f t="shared" si="175"/>
        <v>1365.15</v>
      </c>
      <c r="AW686" s="46">
        <f t="shared" si="178"/>
        <v>1</v>
      </c>
      <c r="AX686" s="47">
        <f t="shared" si="176"/>
        <v>0</v>
      </c>
      <c r="AY686" s="47">
        <f t="shared" si="179"/>
        <v>0</v>
      </c>
    </row>
    <row r="687" spans="35:51" x14ac:dyDescent="0.35">
      <c r="AI687" s="11">
        <v>2023</v>
      </c>
      <c r="AJ687" s="11">
        <v>1</v>
      </c>
      <c r="AK687" s="11">
        <v>6430</v>
      </c>
      <c r="AL687" s="63">
        <v>0</v>
      </c>
      <c r="AM687" s="46" t="str">
        <f t="shared" si="167"/>
        <v>Papir/plas/rekv.driftsmateriell</v>
      </c>
      <c r="AN687" s="46" t="str">
        <f t="shared" si="168"/>
        <v>Driftsmatriell</v>
      </c>
      <c r="AO687" s="46" t="str">
        <f t="shared" si="169"/>
        <v>Driftsutgifter</v>
      </c>
      <c r="AP687" s="46" t="str">
        <f t="shared" si="170"/>
        <v>Kostnad</v>
      </c>
      <c r="AQ687" s="46">
        <f t="shared" si="171"/>
        <v>13</v>
      </c>
      <c r="AR687" s="46">
        <f t="shared" si="172"/>
        <v>0</v>
      </c>
      <c r="AS687" s="48">
        <f t="shared" si="173"/>
        <v>0.90301180009507243</v>
      </c>
      <c r="AT687" s="46">
        <f t="shared" si="177"/>
        <v>0</v>
      </c>
      <c r="AU687" s="46">
        <f t="shared" si="174"/>
        <v>2803</v>
      </c>
      <c r="AV687" s="46">
        <f t="shared" si="175"/>
        <v>1698.7</v>
      </c>
      <c r="AW687" s="46">
        <f t="shared" si="178"/>
        <v>1</v>
      </c>
      <c r="AX687" s="47">
        <f t="shared" si="176"/>
        <v>0</v>
      </c>
      <c r="AY687" s="47">
        <f t="shared" si="179"/>
        <v>0</v>
      </c>
    </row>
    <row r="688" spans="35:51" x14ac:dyDescent="0.35">
      <c r="AI688" s="11">
        <v>2023</v>
      </c>
      <c r="AJ688" s="11">
        <v>2</v>
      </c>
      <c r="AK688" s="11">
        <v>6430</v>
      </c>
      <c r="AL688" s="63">
        <v>0</v>
      </c>
      <c r="AM688" s="46" t="str">
        <f t="shared" si="167"/>
        <v>Papir/plas/rekv.driftsmateriell</v>
      </c>
      <c r="AN688" s="46" t="str">
        <f t="shared" si="168"/>
        <v>Driftsmatriell</v>
      </c>
      <c r="AO688" s="46" t="str">
        <f t="shared" si="169"/>
        <v>Driftsutgifter</v>
      </c>
      <c r="AP688" s="46" t="str">
        <f t="shared" si="170"/>
        <v>Kostnad</v>
      </c>
      <c r="AQ688" s="46">
        <f t="shared" si="171"/>
        <v>13</v>
      </c>
      <c r="AR688" s="46">
        <f t="shared" si="172"/>
        <v>0</v>
      </c>
      <c r="AS688" s="48">
        <f t="shared" si="173"/>
        <v>0.90301180009507243</v>
      </c>
      <c r="AT688" s="46">
        <f t="shared" si="177"/>
        <v>0</v>
      </c>
      <c r="AU688" s="46">
        <f t="shared" si="174"/>
        <v>2750</v>
      </c>
      <c r="AV688" s="46">
        <f t="shared" si="175"/>
        <v>1620.817</v>
      </c>
      <c r="AW688" s="46">
        <f t="shared" si="178"/>
        <v>1</v>
      </c>
      <c r="AX688" s="47">
        <f t="shared" si="176"/>
        <v>0</v>
      </c>
      <c r="AY688" s="47">
        <f t="shared" si="179"/>
        <v>0</v>
      </c>
    </row>
    <row r="689" spans="35:51" x14ac:dyDescent="0.35">
      <c r="AI689" s="11">
        <v>2023</v>
      </c>
      <c r="AJ689" s="11">
        <v>3</v>
      </c>
      <c r="AK689" s="11">
        <v>6430</v>
      </c>
      <c r="AL689" s="63">
        <v>0</v>
      </c>
      <c r="AM689" s="46" t="str">
        <f t="shared" si="167"/>
        <v>Papir/plas/rekv.driftsmateriell</v>
      </c>
      <c r="AN689" s="46" t="str">
        <f t="shared" si="168"/>
        <v>Driftsmatriell</v>
      </c>
      <c r="AO689" s="46" t="str">
        <f t="shared" si="169"/>
        <v>Driftsutgifter</v>
      </c>
      <c r="AP689" s="46" t="str">
        <f t="shared" si="170"/>
        <v>Kostnad</v>
      </c>
      <c r="AQ689" s="46">
        <f t="shared" si="171"/>
        <v>13</v>
      </c>
      <c r="AR689" s="46">
        <f t="shared" si="172"/>
        <v>0</v>
      </c>
      <c r="AS689" s="48">
        <f t="shared" si="173"/>
        <v>0.90301180009507243</v>
      </c>
      <c r="AT689" s="46">
        <f t="shared" si="177"/>
        <v>0</v>
      </c>
      <c r="AU689" s="46">
        <f t="shared" si="174"/>
        <v>3043</v>
      </c>
      <c r="AV689" s="46">
        <f t="shared" si="175"/>
        <v>1839.2840000000001</v>
      </c>
      <c r="AW689" s="46">
        <f t="shared" si="178"/>
        <v>1</v>
      </c>
      <c r="AX689" s="47">
        <f t="shared" si="176"/>
        <v>0</v>
      </c>
      <c r="AY689" s="47">
        <f t="shared" si="179"/>
        <v>0</v>
      </c>
    </row>
    <row r="690" spans="35:51" x14ac:dyDescent="0.35">
      <c r="AI690" s="11">
        <v>2023</v>
      </c>
      <c r="AJ690" s="11">
        <v>4</v>
      </c>
      <c r="AK690" s="11">
        <v>6430</v>
      </c>
      <c r="AL690" s="63">
        <v>0</v>
      </c>
      <c r="AM690" s="46" t="str">
        <f t="shared" si="167"/>
        <v>Papir/plas/rekv.driftsmateriell</v>
      </c>
      <c r="AN690" s="46" t="str">
        <f t="shared" si="168"/>
        <v>Driftsmatriell</v>
      </c>
      <c r="AO690" s="46" t="str">
        <f t="shared" si="169"/>
        <v>Driftsutgifter</v>
      </c>
      <c r="AP690" s="46" t="str">
        <f t="shared" si="170"/>
        <v>Kostnad</v>
      </c>
      <c r="AQ690" s="46">
        <f t="shared" si="171"/>
        <v>13</v>
      </c>
      <c r="AR690" s="46">
        <f t="shared" si="172"/>
        <v>0</v>
      </c>
      <c r="AS690" s="48">
        <f t="shared" si="173"/>
        <v>0.90301180009507243</v>
      </c>
      <c r="AT690" s="46">
        <f t="shared" si="177"/>
        <v>0</v>
      </c>
      <c r="AU690" s="46">
        <f t="shared" si="174"/>
        <v>2916</v>
      </c>
      <c r="AV690" s="46">
        <f t="shared" si="175"/>
        <v>1763.2</v>
      </c>
      <c r="AW690" s="46">
        <f t="shared" si="178"/>
        <v>1</v>
      </c>
      <c r="AX690" s="47">
        <f t="shared" si="176"/>
        <v>0</v>
      </c>
      <c r="AY690" s="47">
        <f t="shared" si="179"/>
        <v>0</v>
      </c>
    </row>
    <row r="691" spans="35:51" x14ac:dyDescent="0.35">
      <c r="AI691" s="11">
        <v>2023</v>
      </c>
      <c r="AJ691" s="11">
        <v>5</v>
      </c>
      <c r="AK691" s="11">
        <v>6430</v>
      </c>
      <c r="AL691" s="63">
        <v>4541.9399999999996</v>
      </c>
      <c r="AM691" s="46" t="str">
        <f t="shared" si="167"/>
        <v>Papir/plas/rekv.driftsmateriell</v>
      </c>
      <c r="AN691" s="46" t="str">
        <f t="shared" si="168"/>
        <v>Driftsmatriell</v>
      </c>
      <c r="AO691" s="46" t="str">
        <f t="shared" si="169"/>
        <v>Driftsutgifter</v>
      </c>
      <c r="AP691" s="46" t="str">
        <f t="shared" si="170"/>
        <v>Kostnad</v>
      </c>
      <c r="AQ691" s="46">
        <f t="shared" si="171"/>
        <v>13</v>
      </c>
      <c r="AR691" s="46">
        <f t="shared" si="172"/>
        <v>4541.9399999999996</v>
      </c>
      <c r="AS691" s="48">
        <f t="shared" si="173"/>
        <v>0.90301180009507243</v>
      </c>
      <c r="AT691" s="46">
        <f t="shared" si="177"/>
        <v>4101.4254153238126</v>
      </c>
      <c r="AU691" s="46">
        <f t="shared" si="174"/>
        <v>3578</v>
      </c>
      <c r="AV691" s="46">
        <f t="shared" si="175"/>
        <v>1816.85</v>
      </c>
      <c r="AW691" s="46">
        <f t="shared" si="178"/>
        <v>1</v>
      </c>
      <c r="AX691" s="47">
        <f t="shared" si="176"/>
        <v>-4541.9399999999996</v>
      </c>
      <c r="AY691" s="47">
        <f t="shared" si="179"/>
        <v>-4101.4254153238126</v>
      </c>
    </row>
    <row r="692" spans="35:51" x14ac:dyDescent="0.35">
      <c r="AI692" s="11">
        <v>2023</v>
      </c>
      <c r="AJ692" s="11">
        <v>6</v>
      </c>
      <c r="AK692" s="11">
        <v>6430</v>
      </c>
      <c r="AL692" s="63">
        <v>2068.5100000000002</v>
      </c>
      <c r="AM692" s="46" t="str">
        <f t="shared" si="167"/>
        <v>Papir/plas/rekv.driftsmateriell</v>
      </c>
      <c r="AN692" s="46" t="str">
        <f t="shared" si="168"/>
        <v>Driftsmatriell</v>
      </c>
      <c r="AO692" s="46" t="str">
        <f t="shared" si="169"/>
        <v>Driftsutgifter</v>
      </c>
      <c r="AP692" s="46" t="str">
        <f t="shared" si="170"/>
        <v>Kostnad</v>
      </c>
      <c r="AQ692" s="46">
        <f t="shared" si="171"/>
        <v>13</v>
      </c>
      <c r="AR692" s="46">
        <f t="shared" si="172"/>
        <v>2068.5100000000002</v>
      </c>
      <c r="AS692" s="48">
        <f t="shared" si="173"/>
        <v>0.90301180009507243</v>
      </c>
      <c r="AT692" s="46">
        <f t="shared" si="177"/>
        <v>1867.8889386146584</v>
      </c>
      <c r="AU692" s="46">
        <f t="shared" si="174"/>
        <v>3708</v>
      </c>
      <c r="AV692" s="46">
        <f t="shared" si="175"/>
        <v>1858.8330000000001</v>
      </c>
      <c r="AW692" s="46">
        <f t="shared" si="178"/>
        <v>1</v>
      </c>
      <c r="AX692" s="47">
        <f t="shared" si="176"/>
        <v>-2068.5100000000002</v>
      </c>
      <c r="AY692" s="47">
        <f t="shared" si="179"/>
        <v>-1867.8889386146584</v>
      </c>
    </row>
    <row r="693" spans="35:51" x14ac:dyDescent="0.35">
      <c r="AI693" s="11">
        <v>2023</v>
      </c>
      <c r="AJ693" s="11">
        <v>7</v>
      </c>
      <c r="AK693" s="11">
        <v>6430</v>
      </c>
      <c r="AL693" s="63">
        <v>0</v>
      </c>
      <c r="AM693" s="46" t="str">
        <f t="shared" si="167"/>
        <v>Papir/plas/rekv.driftsmateriell</v>
      </c>
      <c r="AN693" s="46" t="str">
        <f t="shared" si="168"/>
        <v>Driftsmatriell</v>
      </c>
      <c r="AO693" s="46" t="str">
        <f t="shared" si="169"/>
        <v>Driftsutgifter</v>
      </c>
      <c r="AP693" s="46" t="str">
        <f t="shared" si="170"/>
        <v>Kostnad</v>
      </c>
      <c r="AQ693" s="46">
        <f t="shared" si="171"/>
        <v>13</v>
      </c>
      <c r="AR693" s="46">
        <f t="shared" si="172"/>
        <v>0</v>
      </c>
      <c r="AS693" s="48">
        <f t="shared" si="173"/>
        <v>0.90301180009507243</v>
      </c>
      <c r="AT693" s="46">
        <f t="shared" si="177"/>
        <v>0</v>
      </c>
      <c r="AU693" s="46">
        <f t="shared" si="174"/>
        <v>3431</v>
      </c>
      <c r="AV693" s="46">
        <f t="shared" si="175"/>
        <v>1813.0340000000001</v>
      </c>
      <c r="AW693" s="46">
        <f t="shared" si="178"/>
        <v>1</v>
      </c>
      <c r="AX693" s="47">
        <f t="shared" si="176"/>
        <v>0</v>
      </c>
      <c r="AY693" s="47">
        <f t="shared" si="179"/>
        <v>0</v>
      </c>
    </row>
    <row r="694" spans="35:51" x14ac:dyDescent="0.35">
      <c r="AI694" s="11">
        <v>2023</v>
      </c>
      <c r="AJ694" s="11">
        <v>8</v>
      </c>
      <c r="AK694" s="11">
        <v>6430</v>
      </c>
      <c r="AL694" s="63">
        <v>6102.4</v>
      </c>
      <c r="AM694" s="46" t="str">
        <f t="shared" si="167"/>
        <v>Papir/plas/rekv.driftsmateriell</v>
      </c>
      <c r="AN694" s="46" t="str">
        <f t="shared" si="168"/>
        <v>Driftsmatriell</v>
      </c>
      <c r="AO694" s="46" t="str">
        <f t="shared" si="169"/>
        <v>Driftsutgifter</v>
      </c>
      <c r="AP694" s="46" t="str">
        <f t="shared" si="170"/>
        <v>Kostnad</v>
      </c>
      <c r="AQ694" s="46">
        <f t="shared" si="171"/>
        <v>13</v>
      </c>
      <c r="AR694" s="46">
        <f t="shared" si="172"/>
        <v>6102.4</v>
      </c>
      <c r="AS694" s="48">
        <f t="shared" si="173"/>
        <v>0.90301180009507243</v>
      </c>
      <c r="AT694" s="46">
        <f t="shared" si="177"/>
        <v>5510.5392089001698</v>
      </c>
      <c r="AU694" s="46">
        <f t="shared" si="174"/>
        <v>4323</v>
      </c>
      <c r="AV694" s="46">
        <f t="shared" si="175"/>
        <v>1943.6659999999999</v>
      </c>
      <c r="AW694" s="46">
        <f t="shared" si="178"/>
        <v>1</v>
      </c>
      <c r="AX694" s="47">
        <f t="shared" si="176"/>
        <v>-6102.4</v>
      </c>
      <c r="AY694" s="47">
        <f t="shared" si="179"/>
        <v>-5510.5392089001698</v>
      </c>
    </row>
    <row r="695" spans="35:51" x14ac:dyDescent="0.35">
      <c r="AI695" s="11">
        <v>2023</v>
      </c>
      <c r="AJ695" s="11">
        <v>9</v>
      </c>
      <c r="AK695" s="11">
        <v>6430</v>
      </c>
      <c r="AL695" s="63">
        <v>3252</v>
      </c>
      <c r="AM695" s="46" t="str">
        <f t="shared" si="167"/>
        <v>Papir/plas/rekv.driftsmateriell</v>
      </c>
      <c r="AN695" s="46" t="str">
        <f t="shared" si="168"/>
        <v>Driftsmatriell</v>
      </c>
      <c r="AO695" s="46" t="str">
        <f t="shared" si="169"/>
        <v>Driftsutgifter</v>
      </c>
      <c r="AP695" s="46" t="str">
        <f t="shared" si="170"/>
        <v>Kostnad</v>
      </c>
      <c r="AQ695" s="46">
        <f t="shared" si="171"/>
        <v>13</v>
      </c>
      <c r="AR695" s="46">
        <f t="shared" si="172"/>
        <v>3252</v>
      </c>
      <c r="AS695" s="48">
        <f t="shared" si="173"/>
        <v>0.90301180009507243</v>
      </c>
      <c r="AT695" s="46">
        <f t="shared" si="177"/>
        <v>2936.5943739091754</v>
      </c>
      <c r="AU695" s="46">
        <f t="shared" si="174"/>
        <v>3531</v>
      </c>
      <c r="AV695" s="46">
        <f t="shared" si="175"/>
        <v>1846.634</v>
      </c>
      <c r="AW695" s="46">
        <f t="shared" si="178"/>
        <v>1</v>
      </c>
      <c r="AX695" s="47">
        <f t="shared" si="176"/>
        <v>-3252</v>
      </c>
      <c r="AY695" s="47">
        <f t="shared" si="179"/>
        <v>-2936.5943739091754</v>
      </c>
    </row>
    <row r="696" spans="35:51" x14ac:dyDescent="0.35">
      <c r="AI696" s="11">
        <v>2023</v>
      </c>
      <c r="AJ696" s="11">
        <v>10</v>
      </c>
      <c r="AK696" s="11">
        <v>6430</v>
      </c>
      <c r="AL696" s="63">
        <v>3252</v>
      </c>
      <c r="AM696" s="46" t="str">
        <f t="shared" si="167"/>
        <v>Papir/plas/rekv.driftsmateriell</v>
      </c>
      <c r="AN696" s="46" t="str">
        <f t="shared" si="168"/>
        <v>Driftsmatriell</v>
      </c>
      <c r="AO696" s="46" t="str">
        <f t="shared" si="169"/>
        <v>Driftsutgifter</v>
      </c>
      <c r="AP696" s="46" t="str">
        <f t="shared" si="170"/>
        <v>Kostnad</v>
      </c>
      <c r="AQ696" s="46">
        <f t="shared" si="171"/>
        <v>13</v>
      </c>
      <c r="AR696" s="46">
        <f t="shared" si="172"/>
        <v>3252</v>
      </c>
      <c r="AS696" s="48">
        <f t="shared" si="173"/>
        <v>0.90301180009507243</v>
      </c>
      <c r="AT696" s="46">
        <f t="shared" si="177"/>
        <v>2936.5943739091754</v>
      </c>
      <c r="AU696" s="46">
        <f t="shared" si="174"/>
        <v>3338</v>
      </c>
      <c r="AV696" s="46">
        <f t="shared" si="175"/>
        <v>1851.3</v>
      </c>
      <c r="AW696" s="46">
        <f t="shared" si="178"/>
        <v>1</v>
      </c>
      <c r="AX696" s="47">
        <f t="shared" si="176"/>
        <v>-3252</v>
      </c>
      <c r="AY696" s="47">
        <f t="shared" si="179"/>
        <v>-2936.5943739091754</v>
      </c>
    </row>
    <row r="697" spans="35:51" x14ac:dyDescent="0.35">
      <c r="AI697" s="11">
        <v>2023</v>
      </c>
      <c r="AJ697" s="11">
        <v>11</v>
      </c>
      <c r="AK697" s="11">
        <v>6430</v>
      </c>
      <c r="AL697" s="63">
        <v>3252</v>
      </c>
      <c r="AM697" s="46" t="str">
        <f t="shared" si="167"/>
        <v>Papir/plas/rekv.driftsmateriell</v>
      </c>
      <c r="AN697" s="46" t="str">
        <f t="shared" si="168"/>
        <v>Driftsmatriell</v>
      </c>
      <c r="AO697" s="46" t="str">
        <f t="shared" si="169"/>
        <v>Driftsutgifter</v>
      </c>
      <c r="AP697" s="46" t="str">
        <f t="shared" si="170"/>
        <v>Kostnad</v>
      </c>
      <c r="AQ697" s="46">
        <f t="shared" si="171"/>
        <v>13</v>
      </c>
      <c r="AR697" s="46">
        <f t="shared" si="172"/>
        <v>3252</v>
      </c>
      <c r="AS697" s="48">
        <f t="shared" si="173"/>
        <v>0.90301180009507243</v>
      </c>
      <c r="AT697" s="46">
        <f t="shared" si="177"/>
        <v>2936.5943739091754</v>
      </c>
      <c r="AU697" s="46">
        <f t="shared" si="174"/>
        <v>3267</v>
      </c>
      <c r="AV697" s="46">
        <f t="shared" si="175"/>
        <v>1752.55</v>
      </c>
      <c r="AW697" s="46">
        <f t="shared" si="178"/>
        <v>1</v>
      </c>
      <c r="AX697" s="47">
        <f t="shared" si="176"/>
        <v>-3252</v>
      </c>
      <c r="AY697" s="47">
        <f t="shared" si="179"/>
        <v>-2936.5943739091754</v>
      </c>
    </row>
    <row r="698" spans="35:51" x14ac:dyDescent="0.35">
      <c r="AI698" s="11">
        <v>2023</v>
      </c>
      <c r="AJ698" s="11">
        <v>12</v>
      </c>
      <c r="AK698" s="11">
        <v>6430</v>
      </c>
      <c r="AL698" s="63">
        <v>0</v>
      </c>
      <c r="AM698" s="46" t="str">
        <f t="shared" si="167"/>
        <v>Papir/plas/rekv.driftsmateriell</v>
      </c>
      <c r="AN698" s="46" t="str">
        <f t="shared" si="168"/>
        <v>Driftsmatriell</v>
      </c>
      <c r="AO698" s="46" t="str">
        <f t="shared" si="169"/>
        <v>Driftsutgifter</v>
      </c>
      <c r="AP698" s="46" t="str">
        <f t="shared" si="170"/>
        <v>Kostnad</v>
      </c>
      <c r="AQ698" s="46">
        <f t="shared" si="171"/>
        <v>13</v>
      </c>
      <c r="AR698" s="46">
        <f t="shared" si="172"/>
        <v>0</v>
      </c>
      <c r="AS698" s="48">
        <f t="shared" si="173"/>
        <v>0.90301180009507243</v>
      </c>
      <c r="AT698" s="46">
        <f t="shared" si="177"/>
        <v>0</v>
      </c>
      <c r="AU698" s="46">
        <f t="shared" si="174"/>
        <v>2003</v>
      </c>
      <c r="AV698" s="46">
        <f t="shared" si="175"/>
        <v>1365.15</v>
      </c>
      <c r="AW698" s="46">
        <f t="shared" si="178"/>
        <v>1</v>
      </c>
      <c r="AX698" s="47">
        <f t="shared" si="176"/>
        <v>0</v>
      </c>
      <c r="AY698" s="47">
        <f t="shared" si="179"/>
        <v>0</v>
      </c>
    </row>
    <row r="699" spans="35:51" x14ac:dyDescent="0.35">
      <c r="AI699" s="11">
        <v>2023</v>
      </c>
      <c r="AJ699" s="11">
        <v>1</v>
      </c>
      <c r="AK699" s="11">
        <v>6453</v>
      </c>
      <c r="AL699" s="63">
        <v>0</v>
      </c>
      <c r="AM699" s="46" t="str">
        <f t="shared" si="167"/>
        <v>Suppl.Lintøy/sengetøy/duker</v>
      </c>
      <c r="AN699" s="46" t="str">
        <f t="shared" si="168"/>
        <v>Driftsmatriell</v>
      </c>
      <c r="AO699" s="46" t="str">
        <f t="shared" si="169"/>
        <v>Driftsutgifter</v>
      </c>
      <c r="AP699" s="46" t="str">
        <f t="shared" si="170"/>
        <v>Kostnad</v>
      </c>
      <c r="AQ699" s="46">
        <f t="shared" si="171"/>
        <v>13</v>
      </c>
      <c r="AR699" s="46">
        <f t="shared" si="172"/>
        <v>0</v>
      </c>
      <c r="AS699" s="48">
        <f t="shared" si="173"/>
        <v>0.90301180009507243</v>
      </c>
      <c r="AT699" s="46">
        <f t="shared" si="177"/>
        <v>0</v>
      </c>
      <c r="AU699" s="46">
        <f t="shared" si="174"/>
        <v>2803</v>
      </c>
      <c r="AV699" s="46">
        <f t="shared" si="175"/>
        <v>1698.7</v>
      </c>
      <c r="AW699" s="46">
        <f t="shared" si="178"/>
        <v>1</v>
      </c>
      <c r="AX699" s="47">
        <f t="shared" si="176"/>
        <v>0</v>
      </c>
      <c r="AY699" s="47">
        <f t="shared" si="179"/>
        <v>0</v>
      </c>
    </row>
    <row r="700" spans="35:51" x14ac:dyDescent="0.35">
      <c r="AI700" s="11">
        <v>2023</v>
      </c>
      <c r="AJ700" s="11">
        <v>2</v>
      </c>
      <c r="AK700" s="11">
        <v>6453</v>
      </c>
      <c r="AL700" s="63">
        <v>0</v>
      </c>
      <c r="AM700" s="46" t="str">
        <f t="shared" si="167"/>
        <v>Suppl.Lintøy/sengetøy/duker</v>
      </c>
      <c r="AN700" s="46" t="str">
        <f t="shared" si="168"/>
        <v>Driftsmatriell</v>
      </c>
      <c r="AO700" s="46" t="str">
        <f t="shared" si="169"/>
        <v>Driftsutgifter</v>
      </c>
      <c r="AP700" s="46" t="str">
        <f t="shared" si="170"/>
        <v>Kostnad</v>
      </c>
      <c r="AQ700" s="46">
        <f t="shared" si="171"/>
        <v>13</v>
      </c>
      <c r="AR700" s="46">
        <f t="shared" si="172"/>
        <v>0</v>
      </c>
      <c r="AS700" s="48">
        <f t="shared" si="173"/>
        <v>0.90301180009507243</v>
      </c>
      <c r="AT700" s="46">
        <f t="shared" si="177"/>
        <v>0</v>
      </c>
      <c r="AU700" s="46">
        <f t="shared" si="174"/>
        <v>2750</v>
      </c>
      <c r="AV700" s="46">
        <f t="shared" si="175"/>
        <v>1620.817</v>
      </c>
      <c r="AW700" s="46">
        <f t="shared" si="178"/>
        <v>1</v>
      </c>
      <c r="AX700" s="47">
        <f t="shared" si="176"/>
        <v>0</v>
      </c>
      <c r="AY700" s="47">
        <f t="shared" si="179"/>
        <v>0</v>
      </c>
    </row>
    <row r="701" spans="35:51" x14ac:dyDescent="0.35">
      <c r="AI701" s="11">
        <v>2023</v>
      </c>
      <c r="AJ701" s="11">
        <v>3</v>
      </c>
      <c r="AK701" s="11">
        <v>6453</v>
      </c>
      <c r="AL701" s="63">
        <v>4454.3999999999996</v>
      </c>
      <c r="AM701" s="46" t="str">
        <f t="shared" si="167"/>
        <v>Suppl.Lintøy/sengetøy/duker</v>
      </c>
      <c r="AN701" s="46" t="str">
        <f t="shared" si="168"/>
        <v>Driftsmatriell</v>
      </c>
      <c r="AO701" s="46" t="str">
        <f t="shared" si="169"/>
        <v>Driftsutgifter</v>
      </c>
      <c r="AP701" s="46" t="str">
        <f t="shared" si="170"/>
        <v>Kostnad</v>
      </c>
      <c r="AQ701" s="46">
        <f t="shared" si="171"/>
        <v>13</v>
      </c>
      <c r="AR701" s="46">
        <f t="shared" si="172"/>
        <v>4454.3999999999996</v>
      </c>
      <c r="AS701" s="48">
        <f t="shared" si="173"/>
        <v>0.90301180009507243</v>
      </c>
      <c r="AT701" s="46">
        <f t="shared" si="177"/>
        <v>4022.3757623434904</v>
      </c>
      <c r="AU701" s="46">
        <f t="shared" si="174"/>
        <v>3043</v>
      </c>
      <c r="AV701" s="46">
        <f t="shared" si="175"/>
        <v>1839.2840000000001</v>
      </c>
      <c r="AW701" s="46">
        <f t="shared" si="178"/>
        <v>1</v>
      </c>
      <c r="AX701" s="47">
        <f t="shared" si="176"/>
        <v>-4454.3999999999996</v>
      </c>
      <c r="AY701" s="47">
        <f t="shared" si="179"/>
        <v>-4022.3757623434904</v>
      </c>
    </row>
    <row r="702" spans="35:51" x14ac:dyDescent="0.35">
      <c r="AI702" s="11">
        <v>2023</v>
      </c>
      <c r="AJ702" s="11">
        <v>4</v>
      </c>
      <c r="AK702" s="11">
        <v>6453</v>
      </c>
      <c r="AL702" s="63">
        <v>0</v>
      </c>
      <c r="AM702" s="46" t="str">
        <f t="shared" si="167"/>
        <v>Suppl.Lintøy/sengetøy/duker</v>
      </c>
      <c r="AN702" s="46" t="str">
        <f t="shared" si="168"/>
        <v>Driftsmatriell</v>
      </c>
      <c r="AO702" s="46" t="str">
        <f t="shared" si="169"/>
        <v>Driftsutgifter</v>
      </c>
      <c r="AP702" s="46" t="str">
        <f t="shared" si="170"/>
        <v>Kostnad</v>
      </c>
      <c r="AQ702" s="46">
        <f t="shared" si="171"/>
        <v>13</v>
      </c>
      <c r="AR702" s="46">
        <f t="shared" si="172"/>
        <v>0</v>
      </c>
      <c r="AS702" s="48">
        <f t="shared" si="173"/>
        <v>0.90301180009507243</v>
      </c>
      <c r="AT702" s="46">
        <f t="shared" si="177"/>
        <v>0</v>
      </c>
      <c r="AU702" s="46">
        <f t="shared" si="174"/>
        <v>2916</v>
      </c>
      <c r="AV702" s="46">
        <f t="shared" si="175"/>
        <v>1763.2</v>
      </c>
      <c r="AW702" s="46">
        <f t="shared" si="178"/>
        <v>1</v>
      </c>
      <c r="AX702" s="47">
        <f t="shared" si="176"/>
        <v>0</v>
      </c>
      <c r="AY702" s="47">
        <f t="shared" si="179"/>
        <v>0</v>
      </c>
    </row>
    <row r="703" spans="35:51" x14ac:dyDescent="0.35">
      <c r="AI703" s="11">
        <v>2023</v>
      </c>
      <c r="AJ703" s="11">
        <v>5</v>
      </c>
      <c r="AK703" s="11">
        <v>6453</v>
      </c>
      <c r="AL703" s="63">
        <v>0</v>
      </c>
      <c r="AM703" s="46" t="str">
        <f t="shared" si="167"/>
        <v>Suppl.Lintøy/sengetøy/duker</v>
      </c>
      <c r="AN703" s="46" t="str">
        <f t="shared" si="168"/>
        <v>Driftsmatriell</v>
      </c>
      <c r="AO703" s="46" t="str">
        <f t="shared" si="169"/>
        <v>Driftsutgifter</v>
      </c>
      <c r="AP703" s="46" t="str">
        <f t="shared" si="170"/>
        <v>Kostnad</v>
      </c>
      <c r="AQ703" s="46">
        <f t="shared" si="171"/>
        <v>13</v>
      </c>
      <c r="AR703" s="46">
        <f t="shared" si="172"/>
        <v>0</v>
      </c>
      <c r="AS703" s="48">
        <f t="shared" si="173"/>
        <v>0.90301180009507243</v>
      </c>
      <c r="AT703" s="46">
        <f t="shared" si="177"/>
        <v>0</v>
      </c>
      <c r="AU703" s="46">
        <f t="shared" si="174"/>
        <v>3578</v>
      </c>
      <c r="AV703" s="46">
        <f t="shared" si="175"/>
        <v>1816.85</v>
      </c>
      <c r="AW703" s="46">
        <f t="shared" si="178"/>
        <v>1</v>
      </c>
      <c r="AX703" s="47">
        <f t="shared" si="176"/>
        <v>0</v>
      </c>
      <c r="AY703" s="47">
        <f t="shared" si="179"/>
        <v>0</v>
      </c>
    </row>
    <row r="704" spans="35:51" x14ac:dyDescent="0.35">
      <c r="AI704" s="11">
        <v>2023</v>
      </c>
      <c r="AJ704" s="11">
        <v>6</v>
      </c>
      <c r="AK704" s="11">
        <v>6453</v>
      </c>
      <c r="AL704" s="63">
        <v>0</v>
      </c>
      <c r="AM704" s="46" t="str">
        <f t="shared" si="167"/>
        <v>Suppl.Lintøy/sengetøy/duker</v>
      </c>
      <c r="AN704" s="46" t="str">
        <f t="shared" si="168"/>
        <v>Driftsmatriell</v>
      </c>
      <c r="AO704" s="46" t="str">
        <f t="shared" si="169"/>
        <v>Driftsutgifter</v>
      </c>
      <c r="AP704" s="46" t="str">
        <f t="shared" si="170"/>
        <v>Kostnad</v>
      </c>
      <c r="AQ704" s="46">
        <f t="shared" si="171"/>
        <v>13</v>
      </c>
      <c r="AR704" s="46">
        <f t="shared" si="172"/>
        <v>0</v>
      </c>
      <c r="AS704" s="48">
        <f t="shared" si="173"/>
        <v>0.90301180009507243</v>
      </c>
      <c r="AT704" s="46">
        <f t="shared" si="177"/>
        <v>0</v>
      </c>
      <c r="AU704" s="46">
        <f t="shared" si="174"/>
        <v>3708</v>
      </c>
      <c r="AV704" s="46">
        <f t="shared" si="175"/>
        <v>1858.8330000000001</v>
      </c>
      <c r="AW704" s="46">
        <f t="shared" si="178"/>
        <v>1</v>
      </c>
      <c r="AX704" s="47">
        <f t="shared" si="176"/>
        <v>0</v>
      </c>
      <c r="AY704" s="47">
        <f t="shared" si="179"/>
        <v>0</v>
      </c>
    </row>
    <row r="705" spans="35:51" x14ac:dyDescent="0.35">
      <c r="AI705" s="11">
        <v>2023</v>
      </c>
      <c r="AJ705" s="11">
        <v>7</v>
      </c>
      <c r="AK705" s="11">
        <v>6453</v>
      </c>
      <c r="AL705" s="63">
        <v>0</v>
      </c>
      <c r="AM705" s="46" t="str">
        <f t="shared" si="167"/>
        <v>Suppl.Lintøy/sengetøy/duker</v>
      </c>
      <c r="AN705" s="46" t="str">
        <f t="shared" si="168"/>
        <v>Driftsmatriell</v>
      </c>
      <c r="AO705" s="46" t="str">
        <f t="shared" si="169"/>
        <v>Driftsutgifter</v>
      </c>
      <c r="AP705" s="46" t="str">
        <f t="shared" si="170"/>
        <v>Kostnad</v>
      </c>
      <c r="AQ705" s="46">
        <f t="shared" si="171"/>
        <v>13</v>
      </c>
      <c r="AR705" s="46">
        <f t="shared" si="172"/>
        <v>0</v>
      </c>
      <c r="AS705" s="48">
        <f t="shared" si="173"/>
        <v>0.90301180009507243</v>
      </c>
      <c r="AT705" s="46">
        <f t="shared" si="177"/>
        <v>0</v>
      </c>
      <c r="AU705" s="46">
        <f t="shared" si="174"/>
        <v>3431</v>
      </c>
      <c r="AV705" s="46">
        <f t="shared" si="175"/>
        <v>1813.0340000000001</v>
      </c>
      <c r="AW705" s="46">
        <f t="shared" si="178"/>
        <v>1</v>
      </c>
      <c r="AX705" s="47">
        <f t="shared" si="176"/>
        <v>0</v>
      </c>
      <c r="AY705" s="47">
        <f t="shared" si="179"/>
        <v>0</v>
      </c>
    </row>
    <row r="706" spans="35:51" x14ac:dyDescent="0.35">
      <c r="AI706" s="11">
        <v>2023</v>
      </c>
      <c r="AJ706" s="11">
        <v>8</v>
      </c>
      <c r="AK706" s="11">
        <v>6453</v>
      </c>
      <c r="AL706" s="63">
        <v>0</v>
      </c>
      <c r="AM706" s="46" t="str">
        <f t="shared" si="167"/>
        <v>Suppl.Lintøy/sengetøy/duker</v>
      </c>
      <c r="AN706" s="46" t="str">
        <f t="shared" si="168"/>
        <v>Driftsmatriell</v>
      </c>
      <c r="AO706" s="46" t="str">
        <f t="shared" si="169"/>
        <v>Driftsutgifter</v>
      </c>
      <c r="AP706" s="46" t="str">
        <f t="shared" si="170"/>
        <v>Kostnad</v>
      </c>
      <c r="AQ706" s="46">
        <f t="shared" si="171"/>
        <v>13</v>
      </c>
      <c r="AR706" s="46">
        <f t="shared" si="172"/>
        <v>0</v>
      </c>
      <c r="AS706" s="48">
        <f t="shared" si="173"/>
        <v>0.90301180009507243</v>
      </c>
      <c r="AT706" s="46">
        <f t="shared" si="177"/>
        <v>0</v>
      </c>
      <c r="AU706" s="46">
        <f t="shared" si="174"/>
        <v>4323</v>
      </c>
      <c r="AV706" s="46">
        <f t="shared" si="175"/>
        <v>1943.6659999999999</v>
      </c>
      <c r="AW706" s="46">
        <f t="shared" si="178"/>
        <v>1</v>
      </c>
      <c r="AX706" s="47">
        <f t="shared" si="176"/>
        <v>0</v>
      </c>
      <c r="AY706" s="47">
        <f t="shared" si="179"/>
        <v>0</v>
      </c>
    </row>
    <row r="707" spans="35:51" x14ac:dyDescent="0.35">
      <c r="AI707" s="11">
        <v>2023</v>
      </c>
      <c r="AJ707" s="11">
        <v>9</v>
      </c>
      <c r="AK707" s="11">
        <v>6453</v>
      </c>
      <c r="AL707" s="63">
        <v>0</v>
      </c>
      <c r="AM707" s="46" t="str">
        <f t="shared" ref="AM707:AM770" si="180">IFERROR(VLOOKUP($AK707,pnl_konto_table,2,FALSE),"")</f>
        <v>Suppl.Lintøy/sengetøy/duker</v>
      </c>
      <c r="AN707" s="46" t="str">
        <f t="shared" ref="AN707:AN770" si="181">IFERROR(VLOOKUP($AK707,pnl_konto_table,6,FALSE),"")</f>
        <v>Driftsmatriell</v>
      </c>
      <c r="AO707" s="46" t="str">
        <f t="shared" ref="AO707:AO770" si="182">IFERROR(VLOOKUP($AK707,pnl_konto_table,7,FALSE),"")</f>
        <v>Driftsutgifter</v>
      </c>
      <c r="AP707" s="46" t="str">
        <f t="shared" ref="AP707:AP770" si="183">IFERROR(VLOOKUP(AO707,pnl_kategori_table,2,FALSE),0)</f>
        <v>Kostnad</v>
      </c>
      <c r="AQ707" s="46">
        <f t="shared" ref="AQ707:AQ770" si="184">IFERROR(MATCH(AN707,pnl_subkategori,0),"")</f>
        <v>13</v>
      </c>
      <c r="AR707" s="46">
        <f t="shared" ref="AR707:AR770" si="185">IF(AP707=$A$3,-$AL707,$AL707)</f>
        <v>0</v>
      </c>
      <c r="AS707" s="48">
        <f t="shared" ref="AS707:AS770" si="186">IFERROR(VLOOKUP($AK707,lookup_konto_index,2,FALSE),IFERROR(VLOOKUP(AN707,lookup_subkategori_index,2,FALSE),IFERROR(VLOOKUP(AO707,lookup_kategori_index,2,FALSE),1)))</f>
        <v>0.90301180009507243</v>
      </c>
      <c r="AT707" s="46">
        <f t="shared" si="177"/>
        <v>0</v>
      </c>
      <c r="AU707" s="46">
        <f t="shared" ref="AU707:AU770" si="187">SUMIFS($BC$3:$BC$50,$BA$3:$BA$50,$AI707,$BB$3:$BB$50,$AJ707)</f>
        <v>3531</v>
      </c>
      <c r="AV707" s="46">
        <f t="shared" ref="AV707:AV770" si="188">SUMIFS($BD$3:$BD$50,$BA$3:$BA$50,$AI707,$BB$3:$BB$50,$AJ707)</f>
        <v>1846.634</v>
      </c>
      <c r="AW707" s="46">
        <f t="shared" si="178"/>
        <v>1</v>
      </c>
      <c r="AX707" s="47">
        <f t="shared" ref="AX707:AX770" si="189">IFERROR(VLOOKUP($AP707,table_type_kostnad,2,FALSE)*AR707,"")</f>
        <v>0</v>
      </c>
      <c r="AY707" s="47">
        <f t="shared" si="179"/>
        <v>0</v>
      </c>
    </row>
    <row r="708" spans="35:51" x14ac:dyDescent="0.35">
      <c r="AI708" s="11">
        <v>2023</v>
      </c>
      <c r="AJ708" s="11">
        <v>10</v>
      </c>
      <c r="AK708" s="11">
        <v>6453</v>
      </c>
      <c r="AL708" s="63">
        <v>0</v>
      </c>
      <c r="AM708" s="46" t="str">
        <f t="shared" si="180"/>
        <v>Suppl.Lintøy/sengetøy/duker</v>
      </c>
      <c r="AN708" s="46" t="str">
        <f t="shared" si="181"/>
        <v>Driftsmatriell</v>
      </c>
      <c r="AO708" s="46" t="str">
        <f t="shared" si="182"/>
        <v>Driftsutgifter</v>
      </c>
      <c r="AP708" s="46" t="str">
        <f t="shared" si="183"/>
        <v>Kostnad</v>
      </c>
      <c r="AQ708" s="46">
        <f t="shared" si="184"/>
        <v>13</v>
      </c>
      <c r="AR708" s="46">
        <f t="shared" si="185"/>
        <v>0</v>
      </c>
      <c r="AS708" s="48">
        <f t="shared" si="186"/>
        <v>0.90301180009507243</v>
      </c>
      <c r="AT708" s="46">
        <f t="shared" ref="AT708:AT771" si="190">AS708*AR708</f>
        <v>0</v>
      </c>
      <c r="AU708" s="46">
        <f t="shared" si="187"/>
        <v>3338</v>
      </c>
      <c r="AV708" s="46">
        <f t="shared" si="188"/>
        <v>1851.3</v>
      </c>
      <c r="AW708" s="46">
        <f t="shared" ref="AW708:AW771" si="191">IF(AU708=0,0,1)</f>
        <v>1</v>
      </c>
      <c r="AX708" s="47">
        <f t="shared" si="189"/>
        <v>0</v>
      </c>
      <c r="AY708" s="47">
        <f t="shared" ref="AY708:AY771" si="192">IFERROR(AX708*AS708,"")</f>
        <v>0</v>
      </c>
    </row>
    <row r="709" spans="35:51" x14ac:dyDescent="0.35">
      <c r="AI709" s="11">
        <v>2023</v>
      </c>
      <c r="AJ709" s="11">
        <v>11</v>
      </c>
      <c r="AK709" s="11">
        <v>6453</v>
      </c>
      <c r="AL709" s="63">
        <v>0</v>
      </c>
      <c r="AM709" s="46" t="str">
        <f t="shared" si="180"/>
        <v>Suppl.Lintøy/sengetøy/duker</v>
      </c>
      <c r="AN709" s="46" t="str">
        <f t="shared" si="181"/>
        <v>Driftsmatriell</v>
      </c>
      <c r="AO709" s="46" t="str">
        <f t="shared" si="182"/>
        <v>Driftsutgifter</v>
      </c>
      <c r="AP709" s="46" t="str">
        <f t="shared" si="183"/>
        <v>Kostnad</v>
      </c>
      <c r="AQ709" s="46">
        <f t="shared" si="184"/>
        <v>13</v>
      </c>
      <c r="AR709" s="46">
        <f t="shared" si="185"/>
        <v>0</v>
      </c>
      <c r="AS709" s="48">
        <f t="shared" si="186"/>
        <v>0.90301180009507243</v>
      </c>
      <c r="AT709" s="46">
        <f t="shared" si="190"/>
        <v>0</v>
      </c>
      <c r="AU709" s="46">
        <f t="shared" si="187"/>
        <v>3267</v>
      </c>
      <c r="AV709" s="46">
        <f t="shared" si="188"/>
        <v>1752.55</v>
      </c>
      <c r="AW709" s="46">
        <f t="shared" si="191"/>
        <v>1</v>
      </c>
      <c r="AX709" s="47">
        <f t="shared" si="189"/>
        <v>0</v>
      </c>
      <c r="AY709" s="47">
        <f t="shared" si="192"/>
        <v>0</v>
      </c>
    </row>
    <row r="710" spans="35:51" x14ac:dyDescent="0.35">
      <c r="AI710" s="11">
        <v>2023</v>
      </c>
      <c r="AJ710" s="11">
        <v>12</v>
      </c>
      <c r="AK710" s="11">
        <v>6453</v>
      </c>
      <c r="AL710" s="63">
        <v>21388.9</v>
      </c>
      <c r="AM710" s="46" t="str">
        <f t="shared" si="180"/>
        <v>Suppl.Lintøy/sengetøy/duker</v>
      </c>
      <c r="AN710" s="46" t="str">
        <f t="shared" si="181"/>
        <v>Driftsmatriell</v>
      </c>
      <c r="AO710" s="46" t="str">
        <f t="shared" si="182"/>
        <v>Driftsutgifter</v>
      </c>
      <c r="AP710" s="46" t="str">
        <f t="shared" si="183"/>
        <v>Kostnad</v>
      </c>
      <c r="AQ710" s="46">
        <f t="shared" si="184"/>
        <v>13</v>
      </c>
      <c r="AR710" s="46">
        <f t="shared" si="185"/>
        <v>21388.9</v>
      </c>
      <c r="AS710" s="48">
        <f t="shared" si="186"/>
        <v>0.90301180009507243</v>
      </c>
      <c r="AT710" s="46">
        <f t="shared" si="190"/>
        <v>19314.429091053495</v>
      </c>
      <c r="AU710" s="46">
        <f t="shared" si="187"/>
        <v>2003</v>
      </c>
      <c r="AV710" s="46">
        <f t="shared" si="188"/>
        <v>1365.15</v>
      </c>
      <c r="AW710" s="46">
        <f t="shared" si="191"/>
        <v>1</v>
      </c>
      <c r="AX710" s="47">
        <f t="shared" si="189"/>
        <v>-21388.9</v>
      </c>
      <c r="AY710" s="47">
        <f t="shared" si="192"/>
        <v>-19314.429091053495</v>
      </c>
    </row>
    <row r="711" spans="35:51" x14ac:dyDescent="0.35">
      <c r="AI711" s="11">
        <v>2023</v>
      </c>
      <c r="AJ711" s="11">
        <v>1</v>
      </c>
      <c r="AK711" s="11">
        <v>6460</v>
      </c>
      <c r="AL711" s="63">
        <v>7579.15</v>
      </c>
      <c r="AM711" s="46" t="str">
        <f t="shared" si="180"/>
        <v>Søppeltømming</v>
      </c>
      <c r="AN711" s="46" t="str">
        <f t="shared" si="181"/>
        <v>Avg./lisenser/gebyrer</v>
      </c>
      <c r="AO711" s="46" t="str">
        <f t="shared" si="182"/>
        <v>Driftsutgifter</v>
      </c>
      <c r="AP711" s="46" t="str">
        <f t="shared" si="183"/>
        <v>Kostnad</v>
      </c>
      <c r="AQ711" s="46">
        <f t="shared" si="184"/>
        <v>12</v>
      </c>
      <c r="AR711" s="46">
        <f t="shared" si="185"/>
        <v>7579.15</v>
      </c>
      <c r="AS711" s="48">
        <f t="shared" si="186"/>
        <v>0.60723437315825768</v>
      </c>
      <c r="AT711" s="46">
        <f t="shared" si="190"/>
        <v>4602.3203993224088</v>
      </c>
      <c r="AU711" s="46">
        <f t="shared" si="187"/>
        <v>2803</v>
      </c>
      <c r="AV711" s="46">
        <f t="shared" si="188"/>
        <v>1698.7</v>
      </c>
      <c r="AW711" s="46">
        <f t="shared" si="191"/>
        <v>1</v>
      </c>
      <c r="AX711" s="47">
        <f t="shared" si="189"/>
        <v>-7579.15</v>
      </c>
      <c r="AY711" s="47">
        <f t="shared" si="192"/>
        <v>-4602.3203993224088</v>
      </c>
    </row>
    <row r="712" spans="35:51" x14ac:dyDescent="0.35">
      <c r="AI712" s="11">
        <v>2023</v>
      </c>
      <c r="AJ712" s="11">
        <v>2</v>
      </c>
      <c r="AK712" s="11">
        <v>6460</v>
      </c>
      <c r="AL712" s="63">
        <v>0</v>
      </c>
      <c r="AM712" s="46" t="str">
        <f t="shared" si="180"/>
        <v>Søppeltømming</v>
      </c>
      <c r="AN712" s="46" t="str">
        <f t="shared" si="181"/>
        <v>Avg./lisenser/gebyrer</v>
      </c>
      <c r="AO712" s="46" t="str">
        <f t="shared" si="182"/>
        <v>Driftsutgifter</v>
      </c>
      <c r="AP712" s="46" t="str">
        <f t="shared" si="183"/>
        <v>Kostnad</v>
      </c>
      <c r="AQ712" s="46">
        <f t="shared" si="184"/>
        <v>12</v>
      </c>
      <c r="AR712" s="46">
        <f t="shared" si="185"/>
        <v>0</v>
      </c>
      <c r="AS712" s="48">
        <f t="shared" si="186"/>
        <v>0.60723437315825768</v>
      </c>
      <c r="AT712" s="46">
        <f t="shared" si="190"/>
        <v>0</v>
      </c>
      <c r="AU712" s="46">
        <f t="shared" si="187"/>
        <v>2750</v>
      </c>
      <c r="AV712" s="46">
        <f t="shared" si="188"/>
        <v>1620.817</v>
      </c>
      <c r="AW712" s="46">
        <f t="shared" si="191"/>
        <v>1</v>
      </c>
      <c r="AX712" s="47">
        <f t="shared" si="189"/>
        <v>0</v>
      </c>
      <c r="AY712" s="47">
        <f t="shared" si="192"/>
        <v>0</v>
      </c>
    </row>
    <row r="713" spans="35:51" x14ac:dyDescent="0.35">
      <c r="AI713" s="11">
        <v>2023</v>
      </c>
      <c r="AJ713" s="11">
        <v>3</v>
      </c>
      <c r="AK713" s="11">
        <v>6460</v>
      </c>
      <c r="AL713" s="63">
        <v>20104.25</v>
      </c>
      <c r="AM713" s="46" t="str">
        <f t="shared" si="180"/>
        <v>Søppeltømming</v>
      </c>
      <c r="AN713" s="46" t="str">
        <f t="shared" si="181"/>
        <v>Avg./lisenser/gebyrer</v>
      </c>
      <c r="AO713" s="46" t="str">
        <f t="shared" si="182"/>
        <v>Driftsutgifter</v>
      </c>
      <c r="AP713" s="46" t="str">
        <f t="shared" si="183"/>
        <v>Kostnad</v>
      </c>
      <c r="AQ713" s="46">
        <f t="shared" si="184"/>
        <v>12</v>
      </c>
      <c r="AR713" s="46">
        <f t="shared" si="185"/>
        <v>20104.25</v>
      </c>
      <c r="AS713" s="48">
        <f t="shared" si="186"/>
        <v>0.60723437315825768</v>
      </c>
      <c r="AT713" s="46">
        <f t="shared" si="190"/>
        <v>12207.991646566901</v>
      </c>
      <c r="AU713" s="46">
        <f t="shared" si="187"/>
        <v>3043</v>
      </c>
      <c r="AV713" s="46">
        <f t="shared" si="188"/>
        <v>1839.2840000000001</v>
      </c>
      <c r="AW713" s="46">
        <f t="shared" si="191"/>
        <v>1</v>
      </c>
      <c r="AX713" s="47">
        <f t="shared" si="189"/>
        <v>-20104.25</v>
      </c>
      <c r="AY713" s="47">
        <f t="shared" si="192"/>
        <v>-12207.991646566901</v>
      </c>
    </row>
    <row r="714" spans="35:51" x14ac:dyDescent="0.35">
      <c r="AI714" s="11">
        <v>2023</v>
      </c>
      <c r="AJ714" s="11">
        <v>4</v>
      </c>
      <c r="AK714" s="11">
        <v>6460</v>
      </c>
      <c r="AL714" s="63">
        <v>8051.79</v>
      </c>
      <c r="AM714" s="46" t="str">
        <f t="shared" si="180"/>
        <v>Søppeltømming</v>
      </c>
      <c r="AN714" s="46" t="str">
        <f t="shared" si="181"/>
        <v>Avg./lisenser/gebyrer</v>
      </c>
      <c r="AO714" s="46" t="str">
        <f t="shared" si="182"/>
        <v>Driftsutgifter</v>
      </c>
      <c r="AP714" s="46" t="str">
        <f t="shared" si="183"/>
        <v>Kostnad</v>
      </c>
      <c r="AQ714" s="46">
        <f t="shared" si="184"/>
        <v>12</v>
      </c>
      <c r="AR714" s="46">
        <f t="shared" si="185"/>
        <v>8051.79</v>
      </c>
      <c r="AS714" s="48">
        <f t="shared" si="186"/>
        <v>0.60723437315825768</v>
      </c>
      <c r="AT714" s="46">
        <f t="shared" si="190"/>
        <v>4889.3236534519274</v>
      </c>
      <c r="AU714" s="46">
        <f t="shared" si="187"/>
        <v>2916</v>
      </c>
      <c r="AV714" s="46">
        <f t="shared" si="188"/>
        <v>1763.2</v>
      </c>
      <c r="AW714" s="46">
        <f t="shared" si="191"/>
        <v>1</v>
      </c>
      <c r="AX714" s="47">
        <f t="shared" si="189"/>
        <v>-8051.79</v>
      </c>
      <c r="AY714" s="47">
        <f t="shared" si="192"/>
        <v>-4889.3236534519274</v>
      </c>
    </row>
    <row r="715" spans="35:51" x14ac:dyDescent="0.35">
      <c r="AI715" s="11">
        <v>2023</v>
      </c>
      <c r="AJ715" s="11">
        <v>5</v>
      </c>
      <c r="AK715" s="11">
        <v>6460</v>
      </c>
      <c r="AL715" s="63">
        <v>15064.91</v>
      </c>
      <c r="AM715" s="46" t="str">
        <f t="shared" si="180"/>
        <v>Søppeltømming</v>
      </c>
      <c r="AN715" s="46" t="str">
        <f t="shared" si="181"/>
        <v>Avg./lisenser/gebyrer</v>
      </c>
      <c r="AO715" s="46" t="str">
        <f t="shared" si="182"/>
        <v>Driftsutgifter</v>
      </c>
      <c r="AP715" s="46" t="str">
        <f t="shared" si="183"/>
        <v>Kostnad</v>
      </c>
      <c r="AQ715" s="46">
        <f t="shared" si="184"/>
        <v>12</v>
      </c>
      <c r="AR715" s="46">
        <f t="shared" si="185"/>
        <v>15064.91</v>
      </c>
      <c r="AS715" s="48">
        <f t="shared" si="186"/>
        <v>0.60723437315825768</v>
      </c>
      <c r="AT715" s="46">
        <f t="shared" si="190"/>
        <v>9147.9311805355683</v>
      </c>
      <c r="AU715" s="46">
        <f t="shared" si="187"/>
        <v>3578</v>
      </c>
      <c r="AV715" s="46">
        <f t="shared" si="188"/>
        <v>1816.85</v>
      </c>
      <c r="AW715" s="46">
        <f t="shared" si="191"/>
        <v>1</v>
      </c>
      <c r="AX715" s="47">
        <f t="shared" si="189"/>
        <v>-15064.91</v>
      </c>
      <c r="AY715" s="47">
        <f t="shared" si="192"/>
        <v>-9147.9311805355683</v>
      </c>
    </row>
    <row r="716" spans="35:51" x14ac:dyDescent="0.35">
      <c r="AI716" s="11">
        <v>2023</v>
      </c>
      <c r="AJ716" s="11">
        <v>6</v>
      </c>
      <c r="AK716" s="11">
        <v>6460</v>
      </c>
      <c r="AL716" s="63">
        <v>10868.24</v>
      </c>
      <c r="AM716" s="46" t="str">
        <f t="shared" si="180"/>
        <v>Søppeltømming</v>
      </c>
      <c r="AN716" s="46" t="str">
        <f t="shared" si="181"/>
        <v>Avg./lisenser/gebyrer</v>
      </c>
      <c r="AO716" s="46" t="str">
        <f t="shared" si="182"/>
        <v>Driftsutgifter</v>
      </c>
      <c r="AP716" s="46" t="str">
        <f t="shared" si="183"/>
        <v>Kostnad</v>
      </c>
      <c r="AQ716" s="46">
        <f t="shared" si="184"/>
        <v>12</v>
      </c>
      <c r="AR716" s="46">
        <f t="shared" si="185"/>
        <v>10868.24</v>
      </c>
      <c r="AS716" s="48">
        <f t="shared" si="186"/>
        <v>0.60723437315825768</v>
      </c>
      <c r="AT716" s="46">
        <f t="shared" si="190"/>
        <v>6599.5689037335023</v>
      </c>
      <c r="AU716" s="46">
        <f t="shared" si="187"/>
        <v>3708</v>
      </c>
      <c r="AV716" s="46">
        <f t="shared" si="188"/>
        <v>1858.8330000000001</v>
      </c>
      <c r="AW716" s="46">
        <f t="shared" si="191"/>
        <v>1</v>
      </c>
      <c r="AX716" s="47">
        <f t="shared" si="189"/>
        <v>-10868.24</v>
      </c>
      <c r="AY716" s="47">
        <f t="shared" si="192"/>
        <v>-6599.5689037335023</v>
      </c>
    </row>
    <row r="717" spans="35:51" x14ac:dyDescent="0.35">
      <c r="AI717" s="11">
        <v>2023</v>
      </c>
      <c r="AJ717" s="11">
        <v>7</v>
      </c>
      <c r="AK717" s="11">
        <v>6460</v>
      </c>
      <c r="AL717" s="63">
        <v>0</v>
      </c>
      <c r="AM717" s="46" t="str">
        <f t="shared" si="180"/>
        <v>Søppeltømming</v>
      </c>
      <c r="AN717" s="46" t="str">
        <f t="shared" si="181"/>
        <v>Avg./lisenser/gebyrer</v>
      </c>
      <c r="AO717" s="46" t="str">
        <f t="shared" si="182"/>
        <v>Driftsutgifter</v>
      </c>
      <c r="AP717" s="46" t="str">
        <f t="shared" si="183"/>
        <v>Kostnad</v>
      </c>
      <c r="AQ717" s="46">
        <f t="shared" si="184"/>
        <v>12</v>
      </c>
      <c r="AR717" s="46">
        <f t="shared" si="185"/>
        <v>0</v>
      </c>
      <c r="AS717" s="48">
        <f t="shared" si="186"/>
        <v>0.60723437315825768</v>
      </c>
      <c r="AT717" s="46">
        <f t="shared" si="190"/>
        <v>0</v>
      </c>
      <c r="AU717" s="46">
        <f t="shared" si="187"/>
        <v>3431</v>
      </c>
      <c r="AV717" s="46">
        <f t="shared" si="188"/>
        <v>1813.0340000000001</v>
      </c>
      <c r="AW717" s="46">
        <f t="shared" si="191"/>
        <v>1</v>
      </c>
      <c r="AX717" s="47">
        <f t="shared" si="189"/>
        <v>0</v>
      </c>
      <c r="AY717" s="47">
        <f t="shared" si="192"/>
        <v>0</v>
      </c>
    </row>
    <row r="718" spans="35:51" x14ac:dyDescent="0.35">
      <c r="AI718" s="11">
        <v>2023</v>
      </c>
      <c r="AJ718" s="11">
        <v>8</v>
      </c>
      <c r="AK718" s="11">
        <v>6460</v>
      </c>
      <c r="AL718" s="63">
        <v>13913.66</v>
      </c>
      <c r="AM718" s="46" t="str">
        <f t="shared" si="180"/>
        <v>Søppeltømming</v>
      </c>
      <c r="AN718" s="46" t="str">
        <f t="shared" si="181"/>
        <v>Avg./lisenser/gebyrer</v>
      </c>
      <c r="AO718" s="46" t="str">
        <f t="shared" si="182"/>
        <v>Driftsutgifter</v>
      </c>
      <c r="AP718" s="46" t="str">
        <f t="shared" si="183"/>
        <v>Kostnad</v>
      </c>
      <c r="AQ718" s="46">
        <f t="shared" si="184"/>
        <v>12</v>
      </c>
      <c r="AR718" s="46">
        <f t="shared" si="185"/>
        <v>13913.66</v>
      </c>
      <c r="AS718" s="48">
        <f t="shared" si="186"/>
        <v>0.60723437315825768</v>
      </c>
      <c r="AT718" s="46">
        <f t="shared" si="190"/>
        <v>8448.8526084371242</v>
      </c>
      <c r="AU718" s="46">
        <f t="shared" si="187"/>
        <v>4323</v>
      </c>
      <c r="AV718" s="46">
        <f t="shared" si="188"/>
        <v>1943.6659999999999</v>
      </c>
      <c r="AW718" s="46">
        <f t="shared" si="191"/>
        <v>1</v>
      </c>
      <c r="AX718" s="47">
        <f t="shared" si="189"/>
        <v>-13913.66</v>
      </c>
      <c r="AY718" s="47">
        <f t="shared" si="192"/>
        <v>-8448.8526084371242</v>
      </c>
    </row>
    <row r="719" spans="35:51" x14ac:dyDescent="0.35">
      <c r="AI719" s="11">
        <v>2023</v>
      </c>
      <c r="AJ719" s="11">
        <v>9</v>
      </c>
      <c r="AK719" s="11">
        <v>6460</v>
      </c>
      <c r="AL719" s="63">
        <v>9204.1200000000008</v>
      </c>
      <c r="AM719" s="46" t="str">
        <f t="shared" si="180"/>
        <v>Søppeltømming</v>
      </c>
      <c r="AN719" s="46" t="str">
        <f t="shared" si="181"/>
        <v>Avg./lisenser/gebyrer</v>
      </c>
      <c r="AO719" s="46" t="str">
        <f t="shared" si="182"/>
        <v>Driftsutgifter</v>
      </c>
      <c r="AP719" s="46" t="str">
        <f t="shared" si="183"/>
        <v>Kostnad</v>
      </c>
      <c r="AQ719" s="46">
        <f t="shared" si="184"/>
        <v>12</v>
      </c>
      <c r="AR719" s="46">
        <f t="shared" si="185"/>
        <v>9204.1200000000008</v>
      </c>
      <c r="AS719" s="48">
        <f t="shared" si="186"/>
        <v>0.60723437315825768</v>
      </c>
      <c r="AT719" s="46">
        <f t="shared" si="190"/>
        <v>5589.0580386733827</v>
      </c>
      <c r="AU719" s="46">
        <f t="shared" si="187"/>
        <v>3531</v>
      </c>
      <c r="AV719" s="46">
        <f t="shared" si="188"/>
        <v>1846.634</v>
      </c>
      <c r="AW719" s="46">
        <f t="shared" si="191"/>
        <v>1</v>
      </c>
      <c r="AX719" s="47">
        <f t="shared" si="189"/>
        <v>-9204.1200000000008</v>
      </c>
      <c r="AY719" s="47">
        <f t="shared" si="192"/>
        <v>-5589.0580386733827</v>
      </c>
    </row>
    <row r="720" spans="35:51" x14ac:dyDescent="0.35">
      <c r="AI720" s="11">
        <v>2023</v>
      </c>
      <c r="AJ720" s="11">
        <v>10</v>
      </c>
      <c r="AK720" s="11">
        <v>6460</v>
      </c>
      <c r="AL720" s="63">
        <v>9428.7999999999993</v>
      </c>
      <c r="AM720" s="46" t="str">
        <f t="shared" si="180"/>
        <v>Søppeltømming</v>
      </c>
      <c r="AN720" s="46" t="str">
        <f t="shared" si="181"/>
        <v>Avg./lisenser/gebyrer</v>
      </c>
      <c r="AO720" s="46" t="str">
        <f t="shared" si="182"/>
        <v>Driftsutgifter</v>
      </c>
      <c r="AP720" s="46" t="str">
        <f t="shared" si="183"/>
        <v>Kostnad</v>
      </c>
      <c r="AQ720" s="46">
        <f t="shared" si="184"/>
        <v>12</v>
      </c>
      <c r="AR720" s="46">
        <f t="shared" si="185"/>
        <v>9428.7999999999993</v>
      </c>
      <c r="AS720" s="48">
        <f t="shared" si="186"/>
        <v>0.60723437315825768</v>
      </c>
      <c r="AT720" s="46">
        <f t="shared" si="190"/>
        <v>5725.49145763458</v>
      </c>
      <c r="AU720" s="46">
        <f t="shared" si="187"/>
        <v>3338</v>
      </c>
      <c r="AV720" s="46">
        <f t="shared" si="188"/>
        <v>1851.3</v>
      </c>
      <c r="AW720" s="46">
        <f t="shared" si="191"/>
        <v>1</v>
      </c>
      <c r="AX720" s="47">
        <f t="shared" si="189"/>
        <v>-9428.7999999999993</v>
      </c>
      <c r="AY720" s="47">
        <f t="shared" si="192"/>
        <v>-5725.49145763458</v>
      </c>
    </row>
    <row r="721" spans="35:51" x14ac:dyDescent="0.35">
      <c r="AI721" s="11">
        <v>2023</v>
      </c>
      <c r="AJ721" s="11">
        <v>11</v>
      </c>
      <c r="AK721" s="11">
        <v>6460</v>
      </c>
      <c r="AL721" s="63">
        <v>9685.39</v>
      </c>
      <c r="AM721" s="46" t="str">
        <f t="shared" si="180"/>
        <v>Søppeltømming</v>
      </c>
      <c r="AN721" s="46" t="str">
        <f t="shared" si="181"/>
        <v>Avg./lisenser/gebyrer</v>
      </c>
      <c r="AO721" s="46" t="str">
        <f t="shared" si="182"/>
        <v>Driftsutgifter</v>
      </c>
      <c r="AP721" s="46" t="str">
        <f t="shared" si="183"/>
        <v>Kostnad</v>
      </c>
      <c r="AQ721" s="46">
        <f t="shared" si="184"/>
        <v>12</v>
      </c>
      <c r="AR721" s="46">
        <f t="shared" si="185"/>
        <v>9685.39</v>
      </c>
      <c r="AS721" s="48">
        <f t="shared" si="186"/>
        <v>0.60723437315825768</v>
      </c>
      <c r="AT721" s="46">
        <f t="shared" si="190"/>
        <v>5881.3017254432571</v>
      </c>
      <c r="AU721" s="46">
        <f t="shared" si="187"/>
        <v>3267</v>
      </c>
      <c r="AV721" s="46">
        <f t="shared" si="188"/>
        <v>1752.55</v>
      </c>
      <c r="AW721" s="46">
        <f t="shared" si="191"/>
        <v>1</v>
      </c>
      <c r="AX721" s="47">
        <f t="shared" si="189"/>
        <v>-9685.39</v>
      </c>
      <c r="AY721" s="47">
        <f t="shared" si="192"/>
        <v>-5881.3017254432571</v>
      </c>
    </row>
    <row r="722" spans="35:51" x14ac:dyDescent="0.35">
      <c r="AI722" s="11">
        <v>2023</v>
      </c>
      <c r="AJ722" s="11">
        <v>12</v>
      </c>
      <c r="AK722" s="11">
        <v>6460</v>
      </c>
      <c r="AL722" s="63">
        <v>21224.959999999999</v>
      </c>
      <c r="AM722" s="46" t="str">
        <f t="shared" si="180"/>
        <v>Søppeltømming</v>
      </c>
      <c r="AN722" s="46" t="str">
        <f t="shared" si="181"/>
        <v>Avg./lisenser/gebyrer</v>
      </c>
      <c r="AO722" s="46" t="str">
        <f t="shared" si="182"/>
        <v>Driftsutgifter</v>
      </c>
      <c r="AP722" s="46" t="str">
        <f t="shared" si="183"/>
        <v>Kostnad</v>
      </c>
      <c r="AQ722" s="46">
        <f t="shared" si="184"/>
        <v>12</v>
      </c>
      <c r="AR722" s="46">
        <f t="shared" si="185"/>
        <v>21224.959999999999</v>
      </c>
      <c r="AS722" s="48">
        <f t="shared" si="186"/>
        <v>0.60723437315825768</v>
      </c>
      <c r="AT722" s="46">
        <f t="shared" si="190"/>
        <v>12888.525280909093</v>
      </c>
      <c r="AU722" s="46">
        <f t="shared" si="187"/>
        <v>2003</v>
      </c>
      <c r="AV722" s="46">
        <f t="shared" si="188"/>
        <v>1365.15</v>
      </c>
      <c r="AW722" s="46">
        <f t="shared" si="191"/>
        <v>1</v>
      </c>
      <c r="AX722" s="47">
        <f t="shared" si="189"/>
        <v>-21224.959999999999</v>
      </c>
      <c r="AY722" s="47">
        <f t="shared" si="192"/>
        <v>-12888.525280909093</v>
      </c>
    </row>
    <row r="723" spans="35:51" x14ac:dyDescent="0.35">
      <c r="AI723" s="11">
        <v>2023</v>
      </c>
      <c r="AJ723" s="11">
        <v>1</v>
      </c>
      <c r="AK723" s="11">
        <v>6470</v>
      </c>
      <c r="AL723" s="63">
        <v>0</v>
      </c>
      <c r="AM723" s="46" t="str">
        <f t="shared" si="180"/>
        <v>Supplering glass/bestikk</v>
      </c>
      <c r="AN723" s="46" t="str">
        <f t="shared" si="181"/>
        <v>Driftsmatriell</v>
      </c>
      <c r="AO723" s="46" t="str">
        <f t="shared" si="182"/>
        <v>Driftsutgifter</v>
      </c>
      <c r="AP723" s="46" t="str">
        <f t="shared" si="183"/>
        <v>Kostnad</v>
      </c>
      <c r="AQ723" s="46">
        <f t="shared" si="184"/>
        <v>13</v>
      </c>
      <c r="AR723" s="46">
        <f t="shared" si="185"/>
        <v>0</v>
      </c>
      <c r="AS723" s="48">
        <f t="shared" si="186"/>
        <v>0.90301180009507243</v>
      </c>
      <c r="AT723" s="46">
        <f t="shared" si="190"/>
        <v>0</v>
      </c>
      <c r="AU723" s="46">
        <f t="shared" si="187"/>
        <v>2803</v>
      </c>
      <c r="AV723" s="46">
        <f t="shared" si="188"/>
        <v>1698.7</v>
      </c>
      <c r="AW723" s="46">
        <f t="shared" si="191"/>
        <v>1</v>
      </c>
      <c r="AX723" s="47">
        <f t="shared" si="189"/>
        <v>0</v>
      </c>
      <c r="AY723" s="47">
        <f t="shared" si="192"/>
        <v>0</v>
      </c>
    </row>
    <row r="724" spans="35:51" x14ac:dyDescent="0.35">
      <c r="AI724" s="11">
        <v>2023</v>
      </c>
      <c r="AJ724" s="11">
        <v>2</v>
      </c>
      <c r="AK724" s="11">
        <v>6470</v>
      </c>
      <c r="AL724" s="63">
        <v>0</v>
      </c>
      <c r="AM724" s="46" t="str">
        <f t="shared" si="180"/>
        <v>Supplering glass/bestikk</v>
      </c>
      <c r="AN724" s="46" t="str">
        <f t="shared" si="181"/>
        <v>Driftsmatriell</v>
      </c>
      <c r="AO724" s="46" t="str">
        <f t="shared" si="182"/>
        <v>Driftsutgifter</v>
      </c>
      <c r="AP724" s="46" t="str">
        <f t="shared" si="183"/>
        <v>Kostnad</v>
      </c>
      <c r="AQ724" s="46">
        <f t="shared" si="184"/>
        <v>13</v>
      </c>
      <c r="AR724" s="46">
        <f t="shared" si="185"/>
        <v>0</v>
      </c>
      <c r="AS724" s="48">
        <f t="shared" si="186"/>
        <v>0.90301180009507243</v>
      </c>
      <c r="AT724" s="46">
        <f t="shared" si="190"/>
        <v>0</v>
      </c>
      <c r="AU724" s="46">
        <f t="shared" si="187"/>
        <v>2750</v>
      </c>
      <c r="AV724" s="46">
        <f t="shared" si="188"/>
        <v>1620.817</v>
      </c>
      <c r="AW724" s="46">
        <f t="shared" si="191"/>
        <v>1</v>
      </c>
      <c r="AX724" s="47">
        <f t="shared" si="189"/>
        <v>0</v>
      </c>
      <c r="AY724" s="47">
        <f t="shared" si="192"/>
        <v>0</v>
      </c>
    </row>
    <row r="725" spans="35:51" x14ac:dyDescent="0.35">
      <c r="AI725" s="11">
        <v>2023</v>
      </c>
      <c r="AJ725" s="11">
        <v>3</v>
      </c>
      <c r="AK725" s="11">
        <v>6470</v>
      </c>
      <c r="AL725" s="63">
        <v>0</v>
      </c>
      <c r="AM725" s="46" t="str">
        <f t="shared" si="180"/>
        <v>Supplering glass/bestikk</v>
      </c>
      <c r="AN725" s="46" t="str">
        <f t="shared" si="181"/>
        <v>Driftsmatriell</v>
      </c>
      <c r="AO725" s="46" t="str">
        <f t="shared" si="182"/>
        <v>Driftsutgifter</v>
      </c>
      <c r="AP725" s="46" t="str">
        <f t="shared" si="183"/>
        <v>Kostnad</v>
      </c>
      <c r="AQ725" s="46">
        <f t="shared" si="184"/>
        <v>13</v>
      </c>
      <c r="AR725" s="46">
        <f t="shared" si="185"/>
        <v>0</v>
      </c>
      <c r="AS725" s="48">
        <f t="shared" si="186"/>
        <v>0.90301180009507243</v>
      </c>
      <c r="AT725" s="46">
        <f t="shared" si="190"/>
        <v>0</v>
      </c>
      <c r="AU725" s="46">
        <f t="shared" si="187"/>
        <v>3043</v>
      </c>
      <c r="AV725" s="46">
        <f t="shared" si="188"/>
        <v>1839.2840000000001</v>
      </c>
      <c r="AW725" s="46">
        <f t="shared" si="191"/>
        <v>1</v>
      </c>
      <c r="AX725" s="47">
        <f t="shared" si="189"/>
        <v>0</v>
      </c>
      <c r="AY725" s="47">
        <f t="shared" si="192"/>
        <v>0</v>
      </c>
    </row>
    <row r="726" spans="35:51" x14ac:dyDescent="0.35">
      <c r="AI726" s="11">
        <v>2023</v>
      </c>
      <c r="AJ726" s="11">
        <v>4</v>
      </c>
      <c r="AK726" s="11">
        <v>6470</v>
      </c>
      <c r="AL726" s="63">
        <v>5283.63</v>
      </c>
      <c r="AM726" s="46" t="str">
        <f t="shared" si="180"/>
        <v>Supplering glass/bestikk</v>
      </c>
      <c r="AN726" s="46" t="str">
        <f t="shared" si="181"/>
        <v>Driftsmatriell</v>
      </c>
      <c r="AO726" s="46" t="str">
        <f t="shared" si="182"/>
        <v>Driftsutgifter</v>
      </c>
      <c r="AP726" s="46" t="str">
        <f t="shared" si="183"/>
        <v>Kostnad</v>
      </c>
      <c r="AQ726" s="46">
        <f t="shared" si="184"/>
        <v>13</v>
      </c>
      <c r="AR726" s="46">
        <f t="shared" si="185"/>
        <v>5283.63</v>
      </c>
      <c r="AS726" s="48">
        <f t="shared" si="186"/>
        <v>0.90301180009507243</v>
      </c>
      <c r="AT726" s="46">
        <f t="shared" si="190"/>
        <v>4771.180237336328</v>
      </c>
      <c r="AU726" s="46">
        <f t="shared" si="187"/>
        <v>2916</v>
      </c>
      <c r="AV726" s="46">
        <f t="shared" si="188"/>
        <v>1763.2</v>
      </c>
      <c r="AW726" s="46">
        <f t="shared" si="191"/>
        <v>1</v>
      </c>
      <c r="AX726" s="47">
        <f t="shared" si="189"/>
        <v>-5283.63</v>
      </c>
      <c r="AY726" s="47">
        <f t="shared" si="192"/>
        <v>-4771.180237336328</v>
      </c>
    </row>
    <row r="727" spans="35:51" x14ac:dyDescent="0.35">
      <c r="AI727" s="11">
        <v>2023</v>
      </c>
      <c r="AJ727" s="11">
        <v>5</v>
      </c>
      <c r="AK727" s="11">
        <v>6470</v>
      </c>
      <c r="AL727" s="63">
        <v>0</v>
      </c>
      <c r="AM727" s="46" t="str">
        <f t="shared" si="180"/>
        <v>Supplering glass/bestikk</v>
      </c>
      <c r="AN727" s="46" t="str">
        <f t="shared" si="181"/>
        <v>Driftsmatriell</v>
      </c>
      <c r="AO727" s="46" t="str">
        <f t="shared" si="182"/>
        <v>Driftsutgifter</v>
      </c>
      <c r="AP727" s="46" t="str">
        <f t="shared" si="183"/>
        <v>Kostnad</v>
      </c>
      <c r="AQ727" s="46">
        <f t="shared" si="184"/>
        <v>13</v>
      </c>
      <c r="AR727" s="46">
        <f t="shared" si="185"/>
        <v>0</v>
      </c>
      <c r="AS727" s="48">
        <f t="shared" si="186"/>
        <v>0.90301180009507243</v>
      </c>
      <c r="AT727" s="46">
        <f t="shared" si="190"/>
        <v>0</v>
      </c>
      <c r="AU727" s="46">
        <f t="shared" si="187"/>
        <v>3578</v>
      </c>
      <c r="AV727" s="46">
        <f t="shared" si="188"/>
        <v>1816.85</v>
      </c>
      <c r="AW727" s="46">
        <f t="shared" si="191"/>
        <v>1</v>
      </c>
      <c r="AX727" s="47">
        <f t="shared" si="189"/>
        <v>0</v>
      </c>
      <c r="AY727" s="47">
        <f t="shared" si="192"/>
        <v>0</v>
      </c>
    </row>
    <row r="728" spans="35:51" x14ac:dyDescent="0.35">
      <c r="AI728" s="11">
        <v>2023</v>
      </c>
      <c r="AJ728" s="11">
        <v>6</v>
      </c>
      <c r="AK728" s="11">
        <v>6470</v>
      </c>
      <c r="AL728" s="63">
        <v>0</v>
      </c>
      <c r="AM728" s="46" t="str">
        <f t="shared" si="180"/>
        <v>Supplering glass/bestikk</v>
      </c>
      <c r="AN728" s="46" t="str">
        <f t="shared" si="181"/>
        <v>Driftsmatriell</v>
      </c>
      <c r="AO728" s="46" t="str">
        <f t="shared" si="182"/>
        <v>Driftsutgifter</v>
      </c>
      <c r="AP728" s="46" t="str">
        <f t="shared" si="183"/>
        <v>Kostnad</v>
      </c>
      <c r="AQ728" s="46">
        <f t="shared" si="184"/>
        <v>13</v>
      </c>
      <c r="AR728" s="46">
        <f t="shared" si="185"/>
        <v>0</v>
      </c>
      <c r="AS728" s="48">
        <f t="shared" si="186"/>
        <v>0.90301180009507243</v>
      </c>
      <c r="AT728" s="46">
        <f t="shared" si="190"/>
        <v>0</v>
      </c>
      <c r="AU728" s="46">
        <f t="shared" si="187"/>
        <v>3708</v>
      </c>
      <c r="AV728" s="46">
        <f t="shared" si="188"/>
        <v>1858.8330000000001</v>
      </c>
      <c r="AW728" s="46">
        <f t="shared" si="191"/>
        <v>1</v>
      </c>
      <c r="AX728" s="47">
        <f t="shared" si="189"/>
        <v>0</v>
      </c>
      <c r="AY728" s="47">
        <f t="shared" si="192"/>
        <v>0</v>
      </c>
    </row>
    <row r="729" spans="35:51" x14ac:dyDescent="0.35">
      <c r="AI729" s="11">
        <v>2023</v>
      </c>
      <c r="AJ729" s="11">
        <v>7</v>
      </c>
      <c r="AK729" s="11">
        <v>6470</v>
      </c>
      <c r="AL729" s="63">
        <v>960</v>
      </c>
      <c r="AM729" s="46" t="str">
        <f t="shared" si="180"/>
        <v>Supplering glass/bestikk</v>
      </c>
      <c r="AN729" s="46" t="str">
        <f t="shared" si="181"/>
        <v>Driftsmatriell</v>
      </c>
      <c r="AO729" s="46" t="str">
        <f t="shared" si="182"/>
        <v>Driftsutgifter</v>
      </c>
      <c r="AP729" s="46" t="str">
        <f t="shared" si="183"/>
        <v>Kostnad</v>
      </c>
      <c r="AQ729" s="46">
        <f t="shared" si="184"/>
        <v>13</v>
      </c>
      <c r="AR729" s="46">
        <f t="shared" si="185"/>
        <v>960</v>
      </c>
      <c r="AS729" s="48">
        <f t="shared" si="186"/>
        <v>0.90301180009507243</v>
      </c>
      <c r="AT729" s="46">
        <f t="shared" si="190"/>
        <v>866.89132809126954</v>
      </c>
      <c r="AU729" s="46">
        <f t="shared" si="187"/>
        <v>3431</v>
      </c>
      <c r="AV729" s="46">
        <f t="shared" si="188"/>
        <v>1813.0340000000001</v>
      </c>
      <c r="AW729" s="46">
        <f t="shared" si="191"/>
        <v>1</v>
      </c>
      <c r="AX729" s="47">
        <f t="shared" si="189"/>
        <v>-960</v>
      </c>
      <c r="AY729" s="47">
        <f t="shared" si="192"/>
        <v>-866.89132809126954</v>
      </c>
    </row>
    <row r="730" spans="35:51" x14ac:dyDescent="0.35">
      <c r="AI730" s="11">
        <v>2023</v>
      </c>
      <c r="AJ730" s="11">
        <v>8</v>
      </c>
      <c r="AK730" s="11">
        <v>6470</v>
      </c>
      <c r="AL730" s="63">
        <v>0</v>
      </c>
      <c r="AM730" s="46" t="str">
        <f t="shared" si="180"/>
        <v>Supplering glass/bestikk</v>
      </c>
      <c r="AN730" s="46" t="str">
        <f t="shared" si="181"/>
        <v>Driftsmatriell</v>
      </c>
      <c r="AO730" s="46" t="str">
        <f t="shared" si="182"/>
        <v>Driftsutgifter</v>
      </c>
      <c r="AP730" s="46" t="str">
        <f t="shared" si="183"/>
        <v>Kostnad</v>
      </c>
      <c r="AQ730" s="46">
        <f t="shared" si="184"/>
        <v>13</v>
      </c>
      <c r="AR730" s="46">
        <f t="shared" si="185"/>
        <v>0</v>
      </c>
      <c r="AS730" s="48">
        <f t="shared" si="186"/>
        <v>0.90301180009507243</v>
      </c>
      <c r="AT730" s="46">
        <f t="shared" si="190"/>
        <v>0</v>
      </c>
      <c r="AU730" s="46">
        <f t="shared" si="187"/>
        <v>4323</v>
      </c>
      <c r="AV730" s="46">
        <f t="shared" si="188"/>
        <v>1943.6659999999999</v>
      </c>
      <c r="AW730" s="46">
        <f t="shared" si="191"/>
        <v>1</v>
      </c>
      <c r="AX730" s="47">
        <f t="shared" si="189"/>
        <v>0</v>
      </c>
      <c r="AY730" s="47">
        <f t="shared" si="192"/>
        <v>0</v>
      </c>
    </row>
    <row r="731" spans="35:51" x14ac:dyDescent="0.35">
      <c r="AI731" s="11">
        <v>2023</v>
      </c>
      <c r="AJ731" s="11">
        <v>9</v>
      </c>
      <c r="AK731" s="11">
        <v>6470</v>
      </c>
      <c r="AL731" s="63">
        <v>0</v>
      </c>
      <c r="AM731" s="46" t="str">
        <f t="shared" si="180"/>
        <v>Supplering glass/bestikk</v>
      </c>
      <c r="AN731" s="46" t="str">
        <f t="shared" si="181"/>
        <v>Driftsmatriell</v>
      </c>
      <c r="AO731" s="46" t="str">
        <f t="shared" si="182"/>
        <v>Driftsutgifter</v>
      </c>
      <c r="AP731" s="46" t="str">
        <f t="shared" si="183"/>
        <v>Kostnad</v>
      </c>
      <c r="AQ731" s="46">
        <f t="shared" si="184"/>
        <v>13</v>
      </c>
      <c r="AR731" s="46">
        <f t="shared" si="185"/>
        <v>0</v>
      </c>
      <c r="AS731" s="48">
        <f t="shared" si="186"/>
        <v>0.90301180009507243</v>
      </c>
      <c r="AT731" s="46">
        <f t="shared" si="190"/>
        <v>0</v>
      </c>
      <c r="AU731" s="46">
        <f t="shared" si="187"/>
        <v>3531</v>
      </c>
      <c r="AV731" s="46">
        <f t="shared" si="188"/>
        <v>1846.634</v>
      </c>
      <c r="AW731" s="46">
        <f t="shared" si="191"/>
        <v>1</v>
      </c>
      <c r="AX731" s="47">
        <f t="shared" si="189"/>
        <v>0</v>
      </c>
      <c r="AY731" s="47">
        <f t="shared" si="192"/>
        <v>0</v>
      </c>
    </row>
    <row r="732" spans="35:51" x14ac:dyDescent="0.35">
      <c r="AI732" s="11">
        <v>2023</v>
      </c>
      <c r="AJ732" s="11">
        <v>10</v>
      </c>
      <c r="AK732" s="11">
        <v>6470</v>
      </c>
      <c r="AL732" s="63">
        <v>0</v>
      </c>
      <c r="AM732" s="46" t="str">
        <f t="shared" si="180"/>
        <v>Supplering glass/bestikk</v>
      </c>
      <c r="AN732" s="46" t="str">
        <f t="shared" si="181"/>
        <v>Driftsmatriell</v>
      </c>
      <c r="AO732" s="46" t="str">
        <f t="shared" si="182"/>
        <v>Driftsutgifter</v>
      </c>
      <c r="AP732" s="46" t="str">
        <f t="shared" si="183"/>
        <v>Kostnad</v>
      </c>
      <c r="AQ732" s="46">
        <f t="shared" si="184"/>
        <v>13</v>
      </c>
      <c r="AR732" s="46">
        <f t="shared" si="185"/>
        <v>0</v>
      </c>
      <c r="AS732" s="48">
        <f t="shared" si="186"/>
        <v>0.90301180009507243</v>
      </c>
      <c r="AT732" s="46">
        <f t="shared" si="190"/>
        <v>0</v>
      </c>
      <c r="AU732" s="46">
        <f t="shared" si="187"/>
        <v>3338</v>
      </c>
      <c r="AV732" s="46">
        <f t="shared" si="188"/>
        <v>1851.3</v>
      </c>
      <c r="AW732" s="46">
        <f t="shared" si="191"/>
        <v>1</v>
      </c>
      <c r="AX732" s="47">
        <f t="shared" si="189"/>
        <v>0</v>
      </c>
      <c r="AY732" s="47">
        <f t="shared" si="192"/>
        <v>0</v>
      </c>
    </row>
    <row r="733" spans="35:51" x14ac:dyDescent="0.35">
      <c r="AI733" s="11">
        <v>2023</v>
      </c>
      <c r="AJ733" s="11">
        <v>11</v>
      </c>
      <c r="AK733" s="11">
        <v>6470</v>
      </c>
      <c r="AL733" s="63">
        <v>0</v>
      </c>
      <c r="AM733" s="46" t="str">
        <f t="shared" si="180"/>
        <v>Supplering glass/bestikk</v>
      </c>
      <c r="AN733" s="46" t="str">
        <f t="shared" si="181"/>
        <v>Driftsmatriell</v>
      </c>
      <c r="AO733" s="46" t="str">
        <f t="shared" si="182"/>
        <v>Driftsutgifter</v>
      </c>
      <c r="AP733" s="46" t="str">
        <f t="shared" si="183"/>
        <v>Kostnad</v>
      </c>
      <c r="AQ733" s="46">
        <f t="shared" si="184"/>
        <v>13</v>
      </c>
      <c r="AR733" s="46">
        <f t="shared" si="185"/>
        <v>0</v>
      </c>
      <c r="AS733" s="48">
        <f t="shared" si="186"/>
        <v>0.90301180009507243</v>
      </c>
      <c r="AT733" s="46">
        <f t="shared" si="190"/>
        <v>0</v>
      </c>
      <c r="AU733" s="46">
        <f t="shared" si="187"/>
        <v>3267</v>
      </c>
      <c r="AV733" s="46">
        <f t="shared" si="188"/>
        <v>1752.55</v>
      </c>
      <c r="AW733" s="46">
        <f t="shared" si="191"/>
        <v>1</v>
      </c>
      <c r="AX733" s="47">
        <f t="shared" si="189"/>
        <v>0</v>
      </c>
      <c r="AY733" s="47">
        <f t="shared" si="192"/>
        <v>0</v>
      </c>
    </row>
    <row r="734" spans="35:51" x14ac:dyDescent="0.35">
      <c r="AI734" s="11">
        <v>2023</v>
      </c>
      <c r="AJ734" s="11">
        <v>12</v>
      </c>
      <c r="AK734" s="11">
        <v>6470</v>
      </c>
      <c r="AL734" s="63">
        <v>0</v>
      </c>
      <c r="AM734" s="46" t="str">
        <f t="shared" si="180"/>
        <v>Supplering glass/bestikk</v>
      </c>
      <c r="AN734" s="46" t="str">
        <f t="shared" si="181"/>
        <v>Driftsmatriell</v>
      </c>
      <c r="AO734" s="46" t="str">
        <f t="shared" si="182"/>
        <v>Driftsutgifter</v>
      </c>
      <c r="AP734" s="46" t="str">
        <f t="shared" si="183"/>
        <v>Kostnad</v>
      </c>
      <c r="AQ734" s="46">
        <f t="shared" si="184"/>
        <v>13</v>
      </c>
      <c r="AR734" s="46">
        <f t="shared" si="185"/>
        <v>0</v>
      </c>
      <c r="AS734" s="48">
        <f t="shared" si="186"/>
        <v>0.90301180009507243</v>
      </c>
      <c r="AT734" s="46">
        <f t="shared" si="190"/>
        <v>0</v>
      </c>
      <c r="AU734" s="46">
        <f t="shared" si="187"/>
        <v>2003</v>
      </c>
      <c r="AV734" s="46">
        <f t="shared" si="188"/>
        <v>1365.15</v>
      </c>
      <c r="AW734" s="46">
        <f t="shared" si="191"/>
        <v>1</v>
      </c>
      <c r="AX734" s="47">
        <f t="shared" si="189"/>
        <v>0</v>
      </c>
      <c r="AY734" s="47">
        <f t="shared" si="192"/>
        <v>0</v>
      </c>
    </row>
    <row r="735" spans="35:51" x14ac:dyDescent="0.35">
      <c r="AI735" s="11">
        <v>2023</v>
      </c>
      <c r="AJ735" s="11">
        <v>1</v>
      </c>
      <c r="AK735" s="11">
        <v>6471</v>
      </c>
      <c r="AL735" s="63">
        <v>0</v>
      </c>
      <c r="AM735" s="46" t="str">
        <f t="shared" si="180"/>
        <v>Kjøkken/serveringsutstyr</v>
      </c>
      <c r="AN735" s="46" t="str">
        <f t="shared" si="181"/>
        <v>Driftsmatriell</v>
      </c>
      <c r="AO735" s="46" t="str">
        <f t="shared" si="182"/>
        <v>Driftsutgifter</v>
      </c>
      <c r="AP735" s="46" t="str">
        <f t="shared" si="183"/>
        <v>Kostnad</v>
      </c>
      <c r="AQ735" s="46">
        <f t="shared" si="184"/>
        <v>13</v>
      </c>
      <c r="AR735" s="46">
        <f t="shared" si="185"/>
        <v>0</v>
      </c>
      <c r="AS735" s="48">
        <f t="shared" si="186"/>
        <v>0.90301180009507243</v>
      </c>
      <c r="AT735" s="46">
        <f t="shared" si="190"/>
        <v>0</v>
      </c>
      <c r="AU735" s="46">
        <f t="shared" si="187"/>
        <v>2803</v>
      </c>
      <c r="AV735" s="46">
        <f t="shared" si="188"/>
        <v>1698.7</v>
      </c>
      <c r="AW735" s="46">
        <f t="shared" si="191"/>
        <v>1</v>
      </c>
      <c r="AX735" s="47">
        <f t="shared" si="189"/>
        <v>0</v>
      </c>
      <c r="AY735" s="47">
        <f t="shared" si="192"/>
        <v>0</v>
      </c>
    </row>
    <row r="736" spans="35:51" x14ac:dyDescent="0.35">
      <c r="AI736" s="11">
        <v>2023</v>
      </c>
      <c r="AJ736" s="11">
        <v>2</v>
      </c>
      <c r="AK736" s="11">
        <v>6471</v>
      </c>
      <c r="AL736" s="63">
        <v>6526.36</v>
      </c>
      <c r="AM736" s="46" t="str">
        <f t="shared" si="180"/>
        <v>Kjøkken/serveringsutstyr</v>
      </c>
      <c r="AN736" s="46" t="str">
        <f t="shared" si="181"/>
        <v>Driftsmatriell</v>
      </c>
      <c r="AO736" s="46" t="str">
        <f t="shared" si="182"/>
        <v>Driftsutgifter</v>
      </c>
      <c r="AP736" s="46" t="str">
        <f t="shared" si="183"/>
        <v>Kostnad</v>
      </c>
      <c r="AQ736" s="46">
        <f t="shared" si="184"/>
        <v>13</v>
      </c>
      <c r="AR736" s="46">
        <f t="shared" si="185"/>
        <v>6526.36</v>
      </c>
      <c r="AS736" s="48">
        <f t="shared" si="186"/>
        <v>0.90301180009507243</v>
      </c>
      <c r="AT736" s="46">
        <f t="shared" si="190"/>
        <v>5893.3800916684768</v>
      </c>
      <c r="AU736" s="46">
        <f t="shared" si="187"/>
        <v>2750</v>
      </c>
      <c r="AV736" s="46">
        <f t="shared" si="188"/>
        <v>1620.817</v>
      </c>
      <c r="AW736" s="46">
        <f t="shared" si="191"/>
        <v>1</v>
      </c>
      <c r="AX736" s="47">
        <f t="shared" si="189"/>
        <v>-6526.36</v>
      </c>
      <c r="AY736" s="47">
        <f t="shared" si="192"/>
        <v>-5893.3800916684768</v>
      </c>
    </row>
    <row r="737" spans="35:51" x14ac:dyDescent="0.35">
      <c r="AI737" s="11">
        <v>2023</v>
      </c>
      <c r="AJ737" s="11">
        <v>3</v>
      </c>
      <c r="AK737" s="11">
        <v>6471</v>
      </c>
      <c r="AL737" s="63">
        <v>0</v>
      </c>
      <c r="AM737" s="46" t="str">
        <f t="shared" si="180"/>
        <v>Kjøkken/serveringsutstyr</v>
      </c>
      <c r="AN737" s="46" t="str">
        <f t="shared" si="181"/>
        <v>Driftsmatriell</v>
      </c>
      <c r="AO737" s="46" t="str">
        <f t="shared" si="182"/>
        <v>Driftsutgifter</v>
      </c>
      <c r="AP737" s="46" t="str">
        <f t="shared" si="183"/>
        <v>Kostnad</v>
      </c>
      <c r="AQ737" s="46">
        <f t="shared" si="184"/>
        <v>13</v>
      </c>
      <c r="AR737" s="46">
        <f t="shared" si="185"/>
        <v>0</v>
      </c>
      <c r="AS737" s="48">
        <f t="shared" si="186"/>
        <v>0.90301180009507243</v>
      </c>
      <c r="AT737" s="46">
        <f t="shared" si="190"/>
        <v>0</v>
      </c>
      <c r="AU737" s="46">
        <f t="shared" si="187"/>
        <v>3043</v>
      </c>
      <c r="AV737" s="46">
        <f t="shared" si="188"/>
        <v>1839.2840000000001</v>
      </c>
      <c r="AW737" s="46">
        <f t="shared" si="191"/>
        <v>1</v>
      </c>
      <c r="AX737" s="47">
        <f t="shared" si="189"/>
        <v>0</v>
      </c>
      <c r="AY737" s="47">
        <f t="shared" si="192"/>
        <v>0</v>
      </c>
    </row>
    <row r="738" spans="35:51" x14ac:dyDescent="0.35">
      <c r="AI738" s="11">
        <v>2023</v>
      </c>
      <c r="AJ738" s="11">
        <v>4</v>
      </c>
      <c r="AK738" s="11">
        <v>6471</v>
      </c>
      <c r="AL738" s="63">
        <v>0</v>
      </c>
      <c r="AM738" s="46" t="str">
        <f t="shared" si="180"/>
        <v>Kjøkken/serveringsutstyr</v>
      </c>
      <c r="AN738" s="46" t="str">
        <f t="shared" si="181"/>
        <v>Driftsmatriell</v>
      </c>
      <c r="AO738" s="46" t="str">
        <f t="shared" si="182"/>
        <v>Driftsutgifter</v>
      </c>
      <c r="AP738" s="46" t="str">
        <f t="shared" si="183"/>
        <v>Kostnad</v>
      </c>
      <c r="AQ738" s="46">
        <f t="shared" si="184"/>
        <v>13</v>
      </c>
      <c r="AR738" s="46">
        <f t="shared" si="185"/>
        <v>0</v>
      </c>
      <c r="AS738" s="48">
        <f t="shared" si="186"/>
        <v>0.90301180009507243</v>
      </c>
      <c r="AT738" s="46">
        <f t="shared" si="190"/>
        <v>0</v>
      </c>
      <c r="AU738" s="46">
        <f t="shared" si="187"/>
        <v>2916</v>
      </c>
      <c r="AV738" s="46">
        <f t="shared" si="188"/>
        <v>1763.2</v>
      </c>
      <c r="AW738" s="46">
        <f t="shared" si="191"/>
        <v>1</v>
      </c>
      <c r="AX738" s="47">
        <f t="shared" si="189"/>
        <v>0</v>
      </c>
      <c r="AY738" s="47">
        <f t="shared" si="192"/>
        <v>0</v>
      </c>
    </row>
    <row r="739" spans="35:51" x14ac:dyDescent="0.35">
      <c r="AI739" s="11">
        <v>2023</v>
      </c>
      <c r="AJ739" s="11">
        <v>5</v>
      </c>
      <c r="AK739" s="11">
        <v>6471</v>
      </c>
      <c r="AL739" s="63">
        <v>0</v>
      </c>
      <c r="AM739" s="46" t="str">
        <f t="shared" si="180"/>
        <v>Kjøkken/serveringsutstyr</v>
      </c>
      <c r="AN739" s="46" t="str">
        <f t="shared" si="181"/>
        <v>Driftsmatriell</v>
      </c>
      <c r="AO739" s="46" t="str">
        <f t="shared" si="182"/>
        <v>Driftsutgifter</v>
      </c>
      <c r="AP739" s="46" t="str">
        <f t="shared" si="183"/>
        <v>Kostnad</v>
      </c>
      <c r="AQ739" s="46">
        <f t="shared" si="184"/>
        <v>13</v>
      </c>
      <c r="AR739" s="46">
        <f t="shared" si="185"/>
        <v>0</v>
      </c>
      <c r="AS739" s="48">
        <f t="shared" si="186"/>
        <v>0.90301180009507243</v>
      </c>
      <c r="AT739" s="46">
        <f t="shared" si="190"/>
        <v>0</v>
      </c>
      <c r="AU739" s="46">
        <f t="shared" si="187"/>
        <v>3578</v>
      </c>
      <c r="AV739" s="46">
        <f t="shared" si="188"/>
        <v>1816.85</v>
      </c>
      <c r="AW739" s="46">
        <f t="shared" si="191"/>
        <v>1</v>
      </c>
      <c r="AX739" s="47">
        <f t="shared" si="189"/>
        <v>0</v>
      </c>
      <c r="AY739" s="47">
        <f t="shared" si="192"/>
        <v>0</v>
      </c>
    </row>
    <row r="740" spans="35:51" x14ac:dyDescent="0.35">
      <c r="AI740" s="11">
        <v>2023</v>
      </c>
      <c r="AJ740" s="11">
        <v>6</v>
      </c>
      <c r="AK740" s="11">
        <v>6471</v>
      </c>
      <c r="AL740" s="63">
        <v>0</v>
      </c>
      <c r="AM740" s="46" t="str">
        <f t="shared" si="180"/>
        <v>Kjøkken/serveringsutstyr</v>
      </c>
      <c r="AN740" s="46" t="str">
        <f t="shared" si="181"/>
        <v>Driftsmatriell</v>
      </c>
      <c r="AO740" s="46" t="str">
        <f t="shared" si="182"/>
        <v>Driftsutgifter</v>
      </c>
      <c r="AP740" s="46" t="str">
        <f t="shared" si="183"/>
        <v>Kostnad</v>
      </c>
      <c r="AQ740" s="46">
        <f t="shared" si="184"/>
        <v>13</v>
      </c>
      <c r="AR740" s="46">
        <f t="shared" si="185"/>
        <v>0</v>
      </c>
      <c r="AS740" s="48">
        <f t="shared" si="186"/>
        <v>0.90301180009507243</v>
      </c>
      <c r="AT740" s="46">
        <f t="shared" si="190"/>
        <v>0</v>
      </c>
      <c r="AU740" s="46">
        <f t="shared" si="187"/>
        <v>3708</v>
      </c>
      <c r="AV740" s="46">
        <f t="shared" si="188"/>
        <v>1858.8330000000001</v>
      </c>
      <c r="AW740" s="46">
        <f t="shared" si="191"/>
        <v>1</v>
      </c>
      <c r="AX740" s="47">
        <f t="shared" si="189"/>
        <v>0</v>
      </c>
      <c r="AY740" s="47">
        <f t="shared" si="192"/>
        <v>0</v>
      </c>
    </row>
    <row r="741" spans="35:51" x14ac:dyDescent="0.35">
      <c r="AI741" s="11">
        <v>2023</v>
      </c>
      <c r="AJ741" s="11">
        <v>7</v>
      </c>
      <c r="AK741" s="11">
        <v>6471</v>
      </c>
      <c r="AL741" s="63">
        <v>0</v>
      </c>
      <c r="AM741" s="46" t="str">
        <f t="shared" si="180"/>
        <v>Kjøkken/serveringsutstyr</v>
      </c>
      <c r="AN741" s="46" t="str">
        <f t="shared" si="181"/>
        <v>Driftsmatriell</v>
      </c>
      <c r="AO741" s="46" t="str">
        <f t="shared" si="182"/>
        <v>Driftsutgifter</v>
      </c>
      <c r="AP741" s="46" t="str">
        <f t="shared" si="183"/>
        <v>Kostnad</v>
      </c>
      <c r="AQ741" s="46">
        <f t="shared" si="184"/>
        <v>13</v>
      </c>
      <c r="AR741" s="46">
        <f t="shared" si="185"/>
        <v>0</v>
      </c>
      <c r="AS741" s="48">
        <f t="shared" si="186"/>
        <v>0.90301180009507243</v>
      </c>
      <c r="AT741" s="46">
        <f t="shared" si="190"/>
        <v>0</v>
      </c>
      <c r="AU741" s="46">
        <f t="shared" si="187"/>
        <v>3431</v>
      </c>
      <c r="AV741" s="46">
        <f t="shared" si="188"/>
        <v>1813.0340000000001</v>
      </c>
      <c r="AW741" s="46">
        <f t="shared" si="191"/>
        <v>1</v>
      </c>
      <c r="AX741" s="47">
        <f t="shared" si="189"/>
        <v>0</v>
      </c>
      <c r="AY741" s="47">
        <f t="shared" si="192"/>
        <v>0</v>
      </c>
    </row>
    <row r="742" spans="35:51" x14ac:dyDescent="0.35">
      <c r="AI742" s="11">
        <v>2023</v>
      </c>
      <c r="AJ742" s="11">
        <v>8</v>
      </c>
      <c r="AK742" s="11">
        <v>6471</v>
      </c>
      <c r="AL742" s="63">
        <v>-9000</v>
      </c>
      <c r="AM742" s="46" t="str">
        <f t="shared" si="180"/>
        <v>Kjøkken/serveringsutstyr</v>
      </c>
      <c r="AN742" s="46" t="str">
        <f t="shared" si="181"/>
        <v>Driftsmatriell</v>
      </c>
      <c r="AO742" s="46" t="str">
        <f t="shared" si="182"/>
        <v>Driftsutgifter</v>
      </c>
      <c r="AP742" s="46" t="str">
        <f t="shared" si="183"/>
        <v>Kostnad</v>
      </c>
      <c r="AQ742" s="46">
        <f t="shared" si="184"/>
        <v>13</v>
      </c>
      <c r="AR742" s="46">
        <f t="shared" si="185"/>
        <v>-9000</v>
      </c>
      <c r="AS742" s="48">
        <f t="shared" si="186"/>
        <v>0.90301180009507243</v>
      </c>
      <c r="AT742" s="46">
        <f t="shared" si="190"/>
        <v>-8127.1062008556519</v>
      </c>
      <c r="AU742" s="46">
        <f t="shared" si="187"/>
        <v>4323</v>
      </c>
      <c r="AV742" s="46">
        <f t="shared" si="188"/>
        <v>1943.6659999999999</v>
      </c>
      <c r="AW742" s="46">
        <f t="shared" si="191"/>
        <v>1</v>
      </c>
      <c r="AX742" s="47">
        <f t="shared" si="189"/>
        <v>9000</v>
      </c>
      <c r="AY742" s="47">
        <f t="shared" si="192"/>
        <v>8127.1062008556519</v>
      </c>
    </row>
    <row r="743" spans="35:51" x14ac:dyDescent="0.35">
      <c r="AI743" s="11">
        <v>2023</v>
      </c>
      <c r="AJ743" s="11">
        <v>9</v>
      </c>
      <c r="AK743" s="11">
        <v>6471</v>
      </c>
      <c r="AL743" s="63">
        <v>0</v>
      </c>
      <c r="AM743" s="46" t="str">
        <f t="shared" si="180"/>
        <v>Kjøkken/serveringsutstyr</v>
      </c>
      <c r="AN743" s="46" t="str">
        <f t="shared" si="181"/>
        <v>Driftsmatriell</v>
      </c>
      <c r="AO743" s="46" t="str">
        <f t="shared" si="182"/>
        <v>Driftsutgifter</v>
      </c>
      <c r="AP743" s="46" t="str">
        <f t="shared" si="183"/>
        <v>Kostnad</v>
      </c>
      <c r="AQ743" s="46">
        <f t="shared" si="184"/>
        <v>13</v>
      </c>
      <c r="AR743" s="46">
        <f t="shared" si="185"/>
        <v>0</v>
      </c>
      <c r="AS743" s="48">
        <f t="shared" si="186"/>
        <v>0.90301180009507243</v>
      </c>
      <c r="AT743" s="46">
        <f t="shared" si="190"/>
        <v>0</v>
      </c>
      <c r="AU743" s="46">
        <f t="shared" si="187"/>
        <v>3531</v>
      </c>
      <c r="AV743" s="46">
        <f t="shared" si="188"/>
        <v>1846.634</v>
      </c>
      <c r="AW743" s="46">
        <f t="shared" si="191"/>
        <v>1</v>
      </c>
      <c r="AX743" s="47">
        <f t="shared" si="189"/>
        <v>0</v>
      </c>
      <c r="AY743" s="47">
        <f t="shared" si="192"/>
        <v>0</v>
      </c>
    </row>
    <row r="744" spans="35:51" x14ac:dyDescent="0.35">
      <c r="AI744" s="11">
        <v>2023</v>
      </c>
      <c r="AJ744" s="11">
        <v>10</v>
      </c>
      <c r="AK744" s="11">
        <v>6471</v>
      </c>
      <c r="AL744" s="63">
        <v>0</v>
      </c>
      <c r="AM744" s="46" t="str">
        <f t="shared" si="180"/>
        <v>Kjøkken/serveringsutstyr</v>
      </c>
      <c r="AN744" s="46" t="str">
        <f t="shared" si="181"/>
        <v>Driftsmatriell</v>
      </c>
      <c r="AO744" s="46" t="str">
        <f t="shared" si="182"/>
        <v>Driftsutgifter</v>
      </c>
      <c r="AP744" s="46" t="str">
        <f t="shared" si="183"/>
        <v>Kostnad</v>
      </c>
      <c r="AQ744" s="46">
        <f t="shared" si="184"/>
        <v>13</v>
      </c>
      <c r="AR744" s="46">
        <f t="shared" si="185"/>
        <v>0</v>
      </c>
      <c r="AS744" s="48">
        <f t="shared" si="186"/>
        <v>0.90301180009507243</v>
      </c>
      <c r="AT744" s="46">
        <f t="shared" si="190"/>
        <v>0</v>
      </c>
      <c r="AU744" s="46">
        <f t="shared" si="187"/>
        <v>3338</v>
      </c>
      <c r="AV744" s="46">
        <f t="shared" si="188"/>
        <v>1851.3</v>
      </c>
      <c r="AW744" s="46">
        <f t="shared" si="191"/>
        <v>1</v>
      </c>
      <c r="AX744" s="47">
        <f t="shared" si="189"/>
        <v>0</v>
      </c>
      <c r="AY744" s="47">
        <f t="shared" si="192"/>
        <v>0</v>
      </c>
    </row>
    <row r="745" spans="35:51" x14ac:dyDescent="0.35">
      <c r="AI745" s="11">
        <v>2023</v>
      </c>
      <c r="AJ745" s="11">
        <v>11</v>
      </c>
      <c r="AK745" s="11">
        <v>6471</v>
      </c>
      <c r="AL745" s="63">
        <v>0</v>
      </c>
      <c r="AM745" s="46" t="str">
        <f t="shared" si="180"/>
        <v>Kjøkken/serveringsutstyr</v>
      </c>
      <c r="AN745" s="46" t="str">
        <f t="shared" si="181"/>
        <v>Driftsmatriell</v>
      </c>
      <c r="AO745" s="46" t="str">
        <f t="shared" si="182"/>
        <v>Driftsutgifter</v>
      </c>
      <c r="AP745" s="46" t="str">
        <f t="shared" si="183"/>
        <v>Kostnad</v>
      </c>
      <c r="AQ745" s="46">
        <f t="shared" si="184"/>
        <v>13</v>
      </c>
      <c r="AR745" s="46">
        <f t="shared" si="185"/>
        <v>0</v>
      </c>
      <c r="AS745" s="48">
        <f t="shared" si="186"/>
        <v>0.90301180009507243</v>
      </c>
      <c r="AT745" s="46">
        <f t="shared" si="190"/>
        <v>0</v>
      </c>
      <c r="AU745" s="46">
        <f t="shared" si="187"/>
        <v>3267</v>
      </c>
      <c r="AV745" s="46">
        <f t="shared" si="188"/>
        <v>1752.55</v>
      </c>
      <c r="AW745" s="46">
        <f t="shared" si="191"/>
        <v>1</v>
      </c>
      <c r="AX745" s="47">
        <f t="shared" si="189"/>
        <v>0</v>
      </c>
      <c r="AY745" s="47">
        <f t="shared" si="192"/>
        <v>0</v>
      </c>
    </row>
    <row r="746" spans="35:51" x14ac:dyDescent="0.35">
      <c r="AI746" s="11">
        <v>2023</v>
      </c>
      <c r="AJ746" s="11">
        <v>12</v>
      </c>
      <c r="AK746" s="11">
        <v>6471</v>
      </c>
      <c r="AL746" s="63">
        <v>0</v>
      </c>
      <c r="AM746" s="46" t="str">
        <f t="shared" si="180"/>
        <v>Kjøkken/serveringsutstyr</v>
      </c>
      <c r="AN746" s="46" t="str">
        <f t="shared" si="181"/>
        <v>Driftsmatriell</v>
      </c>
      <c r="AO746" s="46" t="str">
        <f t="shared" si="182"/>
        <v>Driftsutgifter</v>
      </c>
      <c r="AP746" s="46" t="str">
        <f t="shared" si="183"/>
        <v>Kostnad</v>
      </c>
      <c r="AQ746" s="46">
        <f t="shared" si="184"/>
        <v>13</v>
      </c>
      <c r="AR746" s="46">
        <f t="shared" si="185"/>
        <v>0</v>
      </c>
      <c r="AS746" s="48">
        <f t="shared" si="186"/>
        <v>0.90301180009507243</v>
      </c>
      <c r="AT746" s="46">
        <f t="shared" si="190"/>
        <v>0</v>
      </c>
      <c r="AU746" s="46">
        <f t="shared" si="187"/>
        <v>2003</v>
      </c>
      <c r="AV746" s="46">
        <f t="shared" si="188"/>
        <v>1365.15</v>
      </c>
      <c r="AW746" s="46">
        <f t="shared" si="191"/>
        <v>1</v>
      </c>
      <c r="AX746" s="47">
        <f t="shared" si="189"/>
        <v>0</v>
      </c>
      <c r="AY746" s="47">
        <f t="shared" si="192"/>
        <v>0</v>
      </c>
    </row>
    <row r="747" spans="35:51" x14ac:dyDescent="0.35">
      <c r="AI747" s="11">
        <v>2023</v>
      </c>
      <c r="AJ747" s="11">
        <v>1</v>
      </c>
      <c r="AK747" s="11">
        <v>6490</v>
      </c>
      <c r="AL747" s="63">
        <v>17721.54</v>
      </c>
      <c r="AM747" s="46" t="str">
        <f t="shared" si="180"/>
        <v>Driftsmateriell</v>
      </c>
      <c r="AN747" s="46" t="str">
        <f t="shared" si="181"/>
        <v>Driftsmatriell</v>
      </c>
      <c r="AO747" s="46" t="str">
        <f t="shared" si="182"/>
        <v>Driftsutgifter</v>
      </c>
      <c r="AP747" s="46" t="str">
        <f t="shared" si="183"/>
        <v>Kostnad</v>
      </c>
      <c r="AQ747" s="46">
        <f t="shared" si="184"/>
        <v>13</v>
      </c>
      <c r="AR747" s="46">
        <f t="shared" si="185"/>
        <v>17721.54</v>
      </c>
      <c r="AS747" s="48">
        <f t="shared" si="186"/>
        <v>0.90301180009507243</v>
      </c>
      <c r="AT747" s="46">
        <f t="shared" si="190"/>
        <v>16002.759735856831</v>
      </c>
      <c r="AU747" s="46">
        <f t="shared" si="187"/>
        <v>2803</v>
      </c>
      <c r="AV747" s="46">
        <f t="shared" si="188"/>
        <v>1698.7</v>
      </c>
      <c r="AW747" s="46">
        <f t="shared" si="191"/>
        <v>1</v>
      </c>
      <c r="AX747" s="47">
        <f t="shared" si="189"/>
        <v>-17721.54</v>
      </c>
      <c r="AY747" s="47">
        <f t="shared" si="192"/>
        <v>-16002.759735856831</v>
      </c>
    </row>
    <row r="748" spans="35:51" x14ac:dyDescent="0.35">
      <c r="AI748" s="11">
        <v>2023</v>
      </c>
      <c r="AJ748" s="11">
        <v>2</v>
      </c>
      <c r="AK748" s="11">
        <v>6490</v>
      </c>
      <c r="AL748" s="63">
        <v>14344.64</v>
      </c>
      <c r="AM748" s="46" t="str">
        <f t="shared" si="180"/>
        <v>Driftsmateriell</v>
      </c>
      <c r="AN748" s="46" t="str">
        <f t="shared" si="181"/>
        <v>Driftsmatriell</v>
      </c>
      <c r="AO748" s="46" t="str">
        <f t="shared" si="182"/>
        <v>Driftsutgifter</v>
      </c>
      <c r="AP748" s="46" t="str">
        <f t="shared" si="183"/>
        <v>Kostnad</v>
      </c>
      <c r="AQ748" s="46">
        <f t="shared" si="184"/>
        <v>13</v>
      </c>
      <c r="AR748" s="46">
        <f t="shared" si="185"/>
        <v>14344.64</v>
      </c>
      <c r="AS748" s="48">
        <f t="shared" si="186"/>
        <v>0.90301180009507243</v>
      </c>
      <c r="AT748" s="46">
        <f t="shared" si="190"/>
        <v>12953.379188115779</v>
      </c>
      <c r="AU748" s="46">
        <f t="shared" si="187"/>
        <v>2750</v>
      </c>
      <c r="AV748" s="46">
        <f t="shared" si="188"/>
        <v>1620.817</v>
      </c>
      <c r="AW748" s="46">
        <f t="shared" si="191"/>
        <v>1</v>
      </c>
      <c r="AX748" s="47">
        <f t="shared" si="189"/>
        <v>-14344.64</v>
      </c>
      <c r="AY748" s="47">
        <f t="shared" si="192"/>
        <v>-12953.379188115779</v>
      </c>
    </row>
    <row r="749" spans="35:51" x14ac:dyDescent="0.35">
      <c r="AI749" s="11">
        <v>2023</v>
      </c>
      <c r="AJ749" s="11">
        <v>3</v>
      </c>
      <c r="AK749" s="11">
        <v>6490</v>
      </c>
      <c r="AL749" s="63">
        <v>22046.95</v>
      </c>
      <c r="AM749" s="46" t="str">
        <f t="shared" si="180"/>
        <v>Driftsmateriell</v>
      </c>
      <c r="AN749" s="46" t="str">
        <f t="shared" si="181"/>
        <v>Driftsmatriell</v>
      </c>
      <c r="AO749" s="46" t="str">
        <f t="shared" si="182"/>
        <v>Driftsutgifter</v>
      </c>
      <c r="AP749" s="46" t="str">
        <f t="shared" si="183"/>
        <v>Kostnad</v>
      </c>
      <c r="AQ749" s="46">
        <f t="shared" si="184"/>
        <v>13</v>
      </c>
      <c r="AR749" s="46">
        <f t="shared" si="185"/>
        <v>22046.95</v>
      </c>
      <c r="AS749" s="48">
        <f t="shared" si="186"/>
        <v>0.90301180009507243</v>
      </c>
      <c r="AT749" s="46">
        <f t="shared" si="190"/>
        <v>19908.656006106059</v>
      </c>
      <c r="AU749" s="46">
        <f t="shared" si="187"/>
        <v>3043</v>
      </c>
      <c r="AV749" s="46">
        <f t="shared" si="188"/>
        <v>1839.2840000000001</v>
      </c>
      <c r="AW749" s="46">
        <f t="shared" si="191"/>
        <v>1</v>
      </c>
      <c r="AX749" s="47">
        <f t="shared" si="189"/>
        <v>-22046.95</v>
      </c>
      <c r="AY749" s="47">
        <f t="shared" si="192"/>
        <v>-19908.656006106059</v>
      </c>
    </row>
    <row r="750" spans="35:51" x14ac:dyDescent="0.35">
      <c r="AI750" s="11">
        <v>2023</v>
      </c>
      <c r="AJ750" s="11">
        <v>4</v>
      </c>
      <c r="AK750" s="11">
        <v>6490</v>
      </c>
      <c r="AL750" s="63">
        <v>9991.56</v>
      </c>
      <c r="AM750" s="46" t="str">
        <f t="shared" si="180"/>
        <v>Driftsmateriell</v>
      </c>
      <c r="AN750" s="46" t="str">
        <f t="shared" si="181"/>
        <v>Driftsmatriell</v>
      </c>
      <c r="AO750" s="46" t="str">
        <f t="shared" si="182"/>
        <v>Driftsutgifter</v>
      </c>
      <c r="AP750" s="46" t="str">
        <f t="shared" si="183"/>
        <v>Kostnad</v>
      </c>
      <c r="AQ750" s="46">
        <f t="shared" si="184"/>
        <v>13</v>
      </c>
      <c r="AR750" s="46">
        <f t="shared" si="185"/>
        <v>9991.56</v>
      </c>
      <c r="AS750" s="48">
        <f t="shared" si="186"/>
        <v>0.90301180009507243</v>
      </c>
      <c r="AT750" s="46">
        <f t="shared" si="190"/>
        <v>9022.496581357922</v>
      </c>
      <c r="AU750" s="46">
        <f t="shared" si="187"/>
        <v>2916</v>
      </c>
      <c r="AV750" s="46">
        <f t="shared" si="188"/>
        <v>1763.2</v>
      </c>
      <c r="AW750" s="46">
        <f t="shared" si="191"/>
        <v>1</v>
      </c>
      <c r="AX750" s="47">
        <f t="shared" si="189"/>
        <v>-9991.56</v>
      </c>
      <c r="AY750" s="47">
        <f t="shared" si="192"/>
        <v>-9022.496581357922</v>
      </c>
    </row>
    <row r="751" spans="35:51" x14ac:dyDescent="0.35">
      <c r="AI751" s="11">
        <v>2023</v>
      </c>
      <c r="AJ751" s="11">
        <v>5</v>
      </c>
      <c r="AK751" s="11">
        <v>6490</v>
      </c>
      <c r="AL751" s="63">
        <v>5864.99</v>
      </c>
      <c r="AM751" s="46" t="str">
        <f t="shared" si="180"/>
        <v>Driftsmateriell</v>
      </c>
      <c r="AN751" s="46" t="str">
        <f t="shared" si="181"/>
        <v>Driftsmatriell</v>
      </c>
      <c r="AO751" s="46" t="str">
        <f t="shared" si="182"/>
        <v>Driftsutgifter</v>
      </c>
      <c r="AP751" s="46" t="str">
        <f t="shared" si="183"/>
        <v>Kostnad</v>
      </c>
      <c r="AQ751" s="46">
        <f t="shared" si="184"/>
        <v>13</v>
      </c>
      <c r="AR751" s="46">
        <f t="shared" si="185"/>
        <v>5864.99</v>
      </c>
      <c r="AS751" s="48">
        <f t="shared" si="186"/>
        <v>0.90301180009507243</v>
      </c>
      <c r="AT751" s="46">
        <f t="shared" si="190"/>
        <v>5296.1551774395984</v>
      </c>
      <c r="AU751" s="46">
        <f t="shared" si="187"/>
        <v>3578</v>
      </c>
      <c r="AV751" s="46">
        <f t="shared" si="188"/>
        <v>1816.85</v>
      </c>
      <c r="AW751" s="46">
        <f t="shared" si="191"/>
        <v>1</v>
      </c>
      <c r="AX751" s="47">
        <f t="shared" si="189"/>
        <v>-5864.99</v>
      </c>
      <c r="AY751" s="47">
        <f t="shared" si="192"/>
        <v>-5296.1551774395984</v>
      </c>
    </row>
    <row r="752" spans="35:51" x14ac:dyDescent="0.35">
      <c r="AI752" s="11">
        <v>2023</v>
      </c>
      <c r="AJ752" s="11">
        <v>6</v>
      </c>
      <c r="AK752" s="11">
        <v>6490</v>
      </c>
      <c r="AL752" s="63">
        <v>29981.19</v>
      </c>
      <c r="AM752" s="46" t="str">
        <f t="shared" si="180"/>
        <v>Driftsmateriell</v>
      </c>
      <c r="AN752" s="46" t="str">
        <f t="shared" si="181"/>
        <v>Driftsmatriell</v>
      </c>
      <c r="AO752" s="46" t="str">
        <f t="shared" si="182"/>
        <v>Driftsutgifter</v>
      </c>
      <c r="AP752" s="46" t="str">
        <f t="shared" si="183"/>
        <v>Kostnad</v>
      </c>
      <c r="AQ752" s="46">
        <f t="shared" si="184"/>
        <v>13</v>
      </c>
      <c r="AR752" s="46">
        <f t="shared" si="185"/>
        <v>29981.19</v>
      </c>
      <c r="AS752" s="48">
        <f t="shared" si="186"/>
        <v>0.90301180009507243</v>
      </c>
      <c r="AT752" s="46">
        <f t="shared" si="190"/>
        <v>27073.368350892382</v>
      </c>
      <c r="AU752" s="46">
        <f t="shared" si="187"/>
        <v>3708</v>
      </c>
      <c r="AV752" s="46">
        <f t="shared" si="188"/>
        <v>1858.8330000000001</v>
      </c>
      <c r="AW752" s="46">
        <f t="shared" si="191"/>
        <v>1</v>
      </c>
      <c r="AX752" s="47">
        <f t="shared" si="189"/>
        <v>-29981.19</v>
      </c>
      <c r="AY752" s="47">
        <f t="shared" si="192"/>
        <v>-27073.368350892382</v>
      </c>
    </row>
    <row r="753" spans="35:51" x14ac:dyDescent="0.35">
      <c r="AI753" s="11">
        <v>2023</v>
      </c>
      <c r="AJ753" s="11">
        <v>7</v>
      </c>
      <c r="AK753" s="11">
        <v>6490</v>
      </c>
      <c r="AL753" s="63">
        <v>22327.16</v>
      </c>
      <c r="AM753" s="46" t="str">
        <f t="shared" si="180"/>
        <v>Driftsmateriell</v>
      </c>
      <c r="AN753" s="46" t="str">
        <f t="shared" si="181"/>
        <v>Driftsmatriell</v>
      </c>
      <c r="AO753" s="46" t="str">
        <f t="shared" si="182"/>
        <v>Driftsutgifter</v>
      </c>
      <c r="AP753" s="46" t="str">
        <f t="shared" si="183"/>
        <v>Kostnad</v>
      </c>
      <c r="AQ753" s="46">
        <f t="shared" si="184"/>
        <v>13</v>
      </c>
      <c r="AR753" s="46">
        <f t="shared" si="185"/>
        <v>22327.16</v>
      </c>
      <c r="AS753" s="48">
        <f t="shared" si="186"/>
        <v>0.90301180009507243</v>
      </c>
      <c r="AT753" s="46">
        <f t="shared" si="190"/>
        <v>20161.688942610697</v>
      </c>
      <c r="AU753" s="46">
        <f t="shared" si="187"/>
        <v>3431</v>
      </c>
      <c r="AV753" s="46">
        <f t="shared" si="188"/>
        <v>1813.0340000000001</v>
      </c>
      <c r="AW753" s="46">
        <f t="shared" si="191"/>
        <v>1</v>
      </c>
      <c r="AX753" s="47">
        <f t="shared" si="189"/>
        <v>-22327.16</v>
      </c>
      <c r="AY753" s="47">
        <f t="shared" si="192"/>
        <v>-20161.688942610697</v>
      </c>
    </row>
    <row r="754" spans="35:51" x14ac:dyDescent="0.35">
      <c r="AI754" s="11">
        <v>2023</v>
      </c>
      <c r="AJ754" s="11">
        <v>8</v>
      </c>
      <c r="AK754" s="11">
        <v>6490</v>
      </c>
      <c r="AL754" s="63">
        <v>19969.96</v>
      </c>
      <c r="AM754" s="46" t="str">
        <f t="shared" si="180"/>
        <v>Driftsmateriell</v>
      </c>
      <c r="AN754" s="46" t="str">
        <f t="shared" si="181"/>
        <v>Driftsmatriell</v>
      </c>
      <c r="AO754" s="46" t="str">
        <f t="shared" si="182"/>
        <v>Driftsutgifter</v>
      </c>
      <c r="AP754" s="46" t="str">
        <f t="shared" si="183"/>
        <v>Kostnad</v>
      </c>
      <c r="AQ754" s="46">
        <f t="shared" si="184"/>
        <v>13</v>
      </c>
      <c r="AR754" s="46">
        <f t="shared" si="185"/>
        <v>19969.96</v>
      </c>
      <c r="AS754" s="48">
        <f t="shared" si="186"/>
        <v>0.90301180009507243</v>
      </c>
      <c r="AT754" s="46">
        <f t="shared" si="190"/>
        <v>18033.109527426594</v>
      </c>
      <c r="AU754" s="46">
        <f t="shared" si="187"/>
        <v>4323</v>
      </c>
      <c r="AV754" s="46">
        <f t="shared" si="188"/>
        <v>1943.6659999999999</v>
      </c>
      <c r="AW754" s="46">
        <f t="shared" si="191"/>
        <v>1</v>
      </c>
      <c r="AX754" s="47">
        <f t="shared" si="189"/>
        <v>-19969.96</v>
      </c>
      <c r="AY754" s="47">
        <f t="shared" si="192"/>
        <v>-18033.109527426594</v>
      </c>
    </row>
    <row r="755" spans="35:51" x14ac:dyDescent="0.35">
      <c r="AI755" s="11">
        <v>2023</v>
      </c>
      <c r="AJ755" s="11">
        <v>9</v>
      </c>
      <c r="AK755" s="11">
        <v>6490</v>
      </c>
      <c r="AL755" s="63">
        <v>23504.98</v>
      </c>
      <c r="AM755" s="46" t="str">
        <f t="shared" si="180"/>
        <v>Driftsmateriell</v>
      </c>
      <c r="AN755" s="46" t="str">
        <f t="shared" si="181"/>
        <v>Driftsmatriell</v>
      </c>
      <c r="AO755" s="46" t="str">
        <f t="shared" si="182"/>
        <v>Driftsutgifter</v>
      </c>
      <c r="AP755" s="46" t="str">
        <f t="shared" si="183"/>
        <v>Kostnad</v>
      </c>
      <c r="AQ755" s="46">
        <f t="shared" si="184"/>
        <v>13</v>
      </c>
      <c r="AR755" s="46">
        <f t="shared" si="185"/>
        <v>23504.98</v>
      </c>
      <c r="AS755" s="48">
        <f t="shared" si="186"/>
        <v>0.90301180009507243</v>
      </c>
      <c r="AT755" s="46">
        <f t="shared" si="190"/>
        <v>21225.274300998673</v>
      </c>
      <c r="AU755" s="46">
        <f t="shared" si="187"/>
        <v>3531</v>
      </c>
      <c r="AV755" s="46">
        <f t="shared" si="188"/>
        <v>1846.634</v>
      </c>
      <c r="AW755" s="46">
        <f t="shared" si="191"/>
        <v>1</v>
      </c>
      <c r="AX755" s="47">
        <f t="shared" si="189"/>
        <v>-23504.98</v>
      </c>
      <c r="AY755" s="47">
        <f t="shared" si="192"/>
        <v>-21225.274300998673</v>
      </c>
    </row>
    <row r="756" spans="35:51" x14ac:dyDescent="0.35">
      <c r="AI756" s="11">
        <v>2023</v>
      </c>
      <c r="AJ756" s="11">
        <v>10</v>
      </c>
      <c r="AK756" s="11">
        <v>6490</v>
      </c>
      <c r="AL756" s="63">
        <v>14496.88</v>
      </c>
      <c r="AM756" s="46" t="str">
        <f t="shared" si="180"/>
        <v>Driftsmateriell</v>
      </c>
      <c r="AN756" s="46" t="str">
        <f t="shared" si="181"/>
        <v>Driftsmatriell</v>
      </c>
      <c r="AO756" s="46" t="str">
        <f t="shared" si="182"/>
        <v>Driftsutgifter</v>
      </c>
      <c r="AP756" s="46" t="str">
        <f t="shared" si="183"/>
        <v>Kostnad</v>
      </c>
      <c r="AQ756" s="46">
        <f t="shared" si="184"/>
        <v>13</v>
      </c>
      <c r="AR756" s="46">
        <f t="shared" si="185"/>
        <v>14496.88</v>
      </c>
      <c r="AS756" s="48">
        <f t="shared" si="186"/>
        <v>0.90301180009507243</v>
      </c>
      <c r="AT756" s="46">
        <f t="shared" si="190"/>
        <v>13090.853704562252</v>
      </c>
      <c r="AU756" s="46">
        <f t="shared" si="187"/>
        <v>3338</v>
      </c>
      <c r="AV756" s="46">
        <f t="shared" si="188"/>
        <v>1851.3</v>
      </c>
      <c r="AW756" s="46">
        <f t="shared" si="191"/>
        <v>1</v>
      </c>
      <c r="AX756" s="47">
        <f t="shared" si="189"/>
        <v>-14496.88</v>
      </c>
      <c r="AY756" s="47">
        <f t="shared" si="192"/>
        <v>-13090.853704562252</v>
      </c>
    </row>
    <row r="757" spans="35:51" x14ac:dyDescent="0.35">
      <c r="AI757" s="11">
        <v>2023</v>
      </c>
      <c r="AJ757" s="11">
        <v>11</v>
      </c>
      <c r="AK757" s="11">
        <v>6490</v>
      </c>
      <c r="AL757" s="63">
        <v>7019.55</v>
      </c>
      <c r="AM757" s="46" t="str">
        <f t="shared" si="180"/>
        <v>Driftsmateriell</v>
      </c>
      <c r="AN757" s="46" t="str">
        <f t="shared" si="181"/>
        <v>Driftsmatriell</v>
      </c>
      <c r="AO757" s="46" t="str">
        <f t="shared" si="182"/>
        <v>Driftsutgifter</v>
      </c>
      <c r="AP757" s="46" t="str">
        <f t="shared" si="183"/>
        <v>Kostnad</v>
      </c>
      <c r="AQ757" s="46">
        <f t="shared" si="184"/>
        <v>13</v>
      </c>
      <c r="AR757" s="46">
        <f t="shared" si="185"/>
        <v>7019.55</v>
      </c>
      <c r="AS757" s="48">
        <f t="shared" si="186"/>
        <v>0.90301180009507243</v>
      </c>
      <c r="AT757" s="46">
        <f t="shared" si="190"/>
        <v>6338.7364813573658</v>
      </c>
      <c r="AU757" s="46">
        <f t="shared" si="187"/>
        <v>3267</v>
      </c>
      <c r="AV757" s="46">
        <f t="shared" si="188"/>
        <v>1752.55</v>
      </c>
      <c r="AW757" s="46">
        <f t="shared" si="191"/>
        <v>1</v>
      </c>
      <c r="AX757" s="47">
        <f t="shared" si="189"/>
        <v>-7019.55</v>
      </c>
      <c r="AY757" s="47">
        <f t="shared" si="192"/>
        <v>-6338.7364813573658</v>
      </c>
    </row>
    <row r="758" spans="35:51" x14ac:dyDescent="0.35">
      <c r="AI758" s="11">
        <v>2023</v>
      </c>
      <c r="AJ758" s="11">
        <v>12</v>
      </c>
      <c r="AK758" s="11">
        <v>6490</v>
      </c>
      <c r="AL758" s="63">
        <v>6002.34</v>
      </c>
      <c r="AM758" s="46" t="str">
        <f t="shared" si="180"/>
        <v>Driftsmateriell</v>
      </c>
      <c r="AN758" s="46" t="str">
        <f t="shared" si="181"/>
        <v>Driftsmatriell</v>
      </c>
      <c r="AO758" s="46" t="str">
        <f t="shared" si="182"/>
        <v>Driftsutgifter</v>
      </c>
      <c r="AP758" s="46" t="str">
        <f t="shared" si="183"/>
        <v>Kostnad</v>
      </c>
      <c r="AQ758" s="46">
        <f t="shared" si="184"/>
        <v>13</v>
      </c>
      <c r="AR758" s="46">
        <f t="shared" si="185"/>
        <v>6002.34</v>
      </c>
      <c r="AS758" s="48">
        <f t="shared" si="186"/>
        <v>0.90301180009507243</v>
      </c>
      <c r="AT758" s="46">
        <f t="shared" si="190"/>
        <v>5420.1838481826571</v>
      </c>
      <c r="AU758" s="46">
        <f t="shared" si="187"/>
        <v>2003</v>
      </c>
      <c r="AV758" s="46">
        <f t="shared" si="188"/>
        <v>1365.15</v>
      </c>
      <c r="AW758" s="46">
        <f t="shared" si="191"/>
        <v>1</v>
      </c>
      <c r="AX758" s="47">
        <f t="shared" si="189"/>
        <v>-6002.34</v>
      </c>
      <c r="AY758" s="47">
        <f t="shared" si="192"/>
        <v>-5420.1838481826571</v>
      </c>
    </row>
    <row r="759" spans="35:51" x14ac:dyDescent="0.35">
      <c r="AI759" s="11">
        <v>2023</v>
      </c>
      <c r="AJ759" s="11">
        <v>1</v>
      </c>
      <c r="AK759" s="11">
        <v>6499</v>
      </c>
      <c r="AL759" s="63">
        <v>0</v>
      </c>
      <c r="AM759" s="46" t="str">
        <f t="shared" si="180"/>
        <v>Omplassering gjest/turn aw.</v>
      </c>
      <c r="AN759" s="46" t="str">
        <f t="shared" si="181"/>
        <v>Markedsføring</v>
      </c>
      <c r="AO759" s="46" t="str">
        <f t="shared" si="182"/>
        <v>Driftsutgifter</v>
      </c>
      <c r="AP759" s="46" t="str">
        <f t="shared" si="183"/>
        <v>Kostnad</v>
      </c>
      <c r="AQ759" s="46">
        <f t="shared" si="184"/>
        <v>18</v>
      </c>
      <c r="AR759" s="46">
        <f t="shared" si="185"/>
        <v>0</v>
      </c>
      <c r="AS759" s="48">
        <f t="shared" si="186"/>
        <v>1.040364446763175</v>
      </c>
      <c r="AT759" s="46">
        <f t="shared" si="190"/>
        <v>0</v>
      </c>
      <c r="AU759" s="46">
        <f t="shared" si="187"/>
        <v>2803</v>
      </c>
      <c r="AV759" s="46">
        <f t="shared" si="188"/>
        <v>1698.7</v>
      </c>
      <c r="AW759" s="46">
        <f t="shared" si="191"/>
        <v>1</v>
      </c>
      <c r="AX759" s="47">
        <f t="shared" si="189"/>
        <v>0</v>
      </c>
      <c r="AY759" s="47">
        <f t="shared" si="192"/>
        <v>0</v>
      </c>
    </row>
    <row r="760" spans="35:51" x14ac:dyDescent="0.35">
      <c r="AI760" s="11">
        <v>2023</v>
      </c>
      <c r="AJ760" s="11">
        <v>2</v>
      </c>
      <c r="AK760" s="11">
        <v>6499</v>
      </c>
      <c r="AL760" s="63">
        <v>0</v>
      </c>
      <c r="AM760" s="46" t="str">
        <f t="shared" si="180"/>
        <v>Omplassering gjest/turn aw.</v>
      </c>
      <c r="AN760" s="46" t="str">
        <f t="shared" si="181"/>
        <v>Markedsføring</v>
      </c>
      <c r="AO760" s="46" t="str">
        <f t="shared" si="182"/>
        <v>Driftsutgifter</v>
      </c>
      <c r="AP760" s="46" t="str">
        <f t="shared" si="183"/>
        <v>Kostnad</v>
      </c>
      <c r="AQ760" s="46">
        <f t="shared" si="184"/>
        <v>18</v>
      </c>
      <c r="AR760" s="46">
        <f t="shared" si="185"/>
        <v>0</v>
      </c>
      <c r="AS760" s="48">
        <f t="shared" si="186"/>
        <v>1.040364446763175</v>
      </c>
      <c r="AT760" s="46">
        <f t="shared" si="190"/>
        <v>0</v>
      </c>
      <c r="AU760" s="46">
        <f t="shared" si="187"/>
        <v>2750</v>
      </c>
      <c r="AV760" s="46">
        <f t="shared" si="188"/>
        <v>1620.817</v>
      </c>
      <c r="AW760" s="46">
        <f t="shared" si="191"/>
        <v>1</v>
      </c>
      <c r="AX760" s="47">
        <f t="shared" si="189"/>
        <v>0</v>
      </c>
      <c r="AY760" s="47">
        <f t="shared" si="192"/>
        <v>0</v>
      </c>
    </row>
    <row r="761" spans="35:51" x14ac:dyDescent="0.35">
      <c r="AI761" s="11">
        <v>2023</v>
      </c>
      <c r="AJ761" s="11">
        <v>3</v>
      </c>
      <c r="AK761" s="11">
        <v>6499</v>
      </c>
      <c r="AL761" s="63">
        <v>0</v>
      </c>
      <c r="AM761" s="46" t="str">
        <f t="shared" si="180"/>
        <v>Omplassering gjest/turn aw.</v>
      </c>
      <c r="AN761" s="46" t="str">
        <f t="shared" si="181"/>
        <v>Markedsføring</v>
      </c>
      <c r="AO761" s="46" t="str">
        <f t="shared" si="182"/>
        <v>Driftsutgifter</v>
      </c>
      <c r="AP761" s="46" t="str">
        <f t="shared" si="183"/>
        <v>Kostnad</v>
      </c>
      <c r="AQ761" s="46">
        <f t="shared" si="184"/>
        <v>18</v>
      </c>
      <c r="AR761" s="46">
        <f t="shared" si="185"/>
        <v>0</v>
      </c>
      <c r="AS761" s="48">
        <f t="shared" si="186"/>
        <v>1.040364446763175</v>
      </c>
      <c r="AT761" s="46">
        <f t="shared" si="190"/>
        <v>0</v>
      </c>
      <c r="AU761" s="46">
        <f t="shared" si="187"/>
        <v>3043</v>
      </c>
      <c r="AV761" s="46">
        <f t="shared" si="188"/>
        <v>1839.2840000000001</v>
      </c>
      <c r="AW761" s="46">
        <f t="shared" si="191"/>
        <v>1</v>
      </c>
      <c r="AX761" s="47">
        <f t="shared" si="189"/>
        <v>0</v>
      </c>
      <c r="AY761" s="47">
        <f t="shared" si="192"/>
        <v>0</v>
      </c>
    </row>
    <row r="762" spans="35:51" x14ac:dyDescent="0.35">
      <c r="AI762" s="11">
        <v>2023</v>
      </c>
      <c r="AJ762" s="11">
        <v>4</v>
      </c>
      <c r="AK762" s="11">
        <v>6499</v>
      </c>
      <c r="AL762" s="63">
        <v>0</v>
      </c>
      <c r="AM762" s="46" t="str">
        <f t="shared" si="180"/>
        <v>Omplassering gjest/turn aw.</v>
      </c>
      <c r="AN762" s="46" t="str">
        <f t="shared" si="181"/>
        <v>Markedsføring</v>
      </c>
      <c r="AO762" s="46" t="str">
        <f t="shared" si="182"/>
        <v>Driftsutgifter</v>
      </c>
      <c r="AP762" s="46" t="str">
        <f t="shared" si="183"/>
        <v>Kostnad</v>
      </c>
      <c r="AQ762" s="46">
        <f t="shared" si="184"/>
        <v>18</v>
      </c>
      <c r="AR762" s="46">
        <f t="shared" si="185"/>
        <v>0</v>
      </c>
      <c r="AS762" s="48">
        <f t="shared" si="186"/>
        <v>1.040364446763175</v>
      </c>
      <c r="AT762" s="46">
        <f t="shared" si="190"/>
        <v>0</v>
      </c>
      <c r="AU762" s="46">
        <f t="shared" si="187"/>
        <v>2916</v>
      </c>
      <c r="AV762" s="46">
        <f t="shared" si="188"/>
        <v>1763.2</v>
      </c>
      <c r="AW762" s="46">
        <f t="shared" si="191"/>
        <v>1</v>
      </c>
      <c r="AX762" s="47">
        <f t="shared" si="189"/>
        <v>0</v>
      </c>
      <c r="AY762" s="47">
        <f t="shared" si="192"/>
        <v>0</v>
      </c>
    </row>
    <row r="763" spans="35:51" x14ac:dyDescent="0.35">
      <c r="AI763" s="11">
        <v>2023</v>
      </c>
      <c r="AJ763" s="11">
        <v>5</v>
      </c>
      <c r="AK763" s="11">
        <v>6499</v>
      </c>
      <c r="AL763" s="63">
        <v>0</v>
      </c>
      <c r="AM763" s="46" t="str">
        <f t="shared" si="180"/>
        <v>Omplassering gjest/turn aw.</v>
      </c>
      <c r="AN763" s="46" t="str">
        <f t="shared" si="181"/>
        <v>Markedsføring</v>
      </c>
      <c r="AO763" s="46" t="str">
        <f t="shared" si="182"/>
        <v>Driftsutgifter</v>
      </c>
      <c r="AP763" s="46" t="str">
        <f t="shared" si="183"/>
        <v>Kostnad</v>
      </c>
      <c r="AQ763" s="46">
        <f t="shared" si="184"/>
        <v>18</v>
      </c>
      <c r="AR763" s="46">
        <f t="shared" si="185"/>
        <v>0</v>
      </c>
      <c r="AS763" s="48">
        <f t="shared" si="186"/>
        <v>1.040364446763175</v>
      </c>
      <c r="AT763" s="46">
        <f t="shared" si="190"/>
        <v>0</v>
      </c>
      <c r="AU763" s="46">
        <f t="shared" si="187"/>
        <v>3578</v>
      </c>
      <c r="AV763" s="46">
        <f t="shared" si="188"/>
        <v>1816.85</v>
      </c>
      <c r="AW763" s="46">
        <f t="shared" si="191"/>
        <v>1</v>
      </c>
      <c r="AX763" s="47">
        <f t="shared" si="189"/>
        <v>0</v>
      </c>
      <c r="AY763" s="47">
        <f t="shared" si="192"/>
        <v>0</v>
      </c>
    </row>
    <row r="764" spans="35:51" x14ac:dyDescent="0.35">
      <c r="AI764" s="11">
        <v>2023</v>
      </c>
      <c r="AJ764" s="11">
        <v>6</v>
      </c>
      <c r="AK764" s="11">
        <v>6499</v>
      </c>
      <c r="AL764" s="63">
        <v>0</v>
      </c>
      <c r="AM764" s="46" t="str">
        <f t="shared" si="180"/>
        <v>Omplassering gjest/turn aw.</v>
      </c>
      <c r="AN764" s="46" t="str">
        <f t="shared" si="181"/>
        <v>Markedsføring</v>
      </c>
      <c r="AO764" s="46" t="str">
        <f t="shared" si="182"/>
        <v>Driftsutgifter</v>
      </c>
      <c r="AP764" s="46" t="str">
        <f t="shared" si="183"/>
        <v>Kostnad</v>
      </c>
      <c r="AQ764" s="46">
        <f t="shared" si="184"/>
        <v>18</v>
      </c>
      <c r="AR764" s="46">
        <f t="shared" si="185"/>
        <v>0</v>
      </c>
      <c r="AS764" s="48">
        <f t="shared" si="186"/>
        <v>1.040364446763175</v>
      </c>
      <c r="AT764" s="46">
        <f t="shared" si="190"/>
        <v>0</v>
      </c>
      <c r="AU764" s="46">
        <f t="shared" si="187"/>
        <v>3708</v>
      </c>
      <c r="AV764" s="46">
        <f t="shared" si="188"/>
        <v>1858.8330000000001</v>
      </c>
      <c r="AW764" s="46">
        <f t="shared" si="191"/>
        <v>1</v>
      </c>
      <c r="AX764" s="47">
        <f t="shared" si="189"/>
        <v>0</v>
      </c>
      <c r="AY764" s="47">
        <f t="shared" si="192"/>
        <v>0</v>
      </c>
    </row>
    <row r="765" spans="35:51" x14ac:dyDescent="0.35">
      <c r="AI765" s="11">
        <v>2023</v>
      </c>
      <c r="AJ765" s="11">
        <v>7</v>
      </c>
      <c r="AK765" s="11">
        <v>6499</v>
      </c>
      <c r="AL765" s="63">
        <v>0</v>
      </c>
      <c r="AM765" s="46" t="str">
        <f t="shared" si="180"/>
        <v>Omplassering gjest/turn aw.</v>
      </c>
      <c r="AN765" s="46" t="str">
        <f t="shared" si="181"/>
        <v>Markedsføring</v>
      </c>
      <c r="AO765" s="46" t="str">
        <f t="shared" si="182"/>
        <v>Driftsutgifter</v>
      </c>
      <c r="AP765" s="46" t="str">
        <f t="shared" si="183"/>
        <v>Kostnad</v>
      </c>
      <c r="AQ765" s="46">
        <f t="shared" si="184"/>
        <v>18</v>
      </c>
      <c r="AR765" s="46">
        <f t="shared" si="185"/>
        <v>0</v>
      </c>
      <c r="AS765" s="48">
        <f t="shared" si="186"/>
        <v>1.040364446763175</v>
      </c>
      <c r="AT765" s="46">
        <f t="shared" si="190"/>
        <v>0</v>
      </c>
      <c r="AU765" s="46">
        <f t="shared" si="187"/>
        <v>3431</v>
      </c>
      <c r="AV765" s="46">
        <f t="shared" si="188"/>
        <v>1813.0340000000001</v>
      </c>
      <c r="AW765" s="46">
        <f t="shared" si="191"/>
        <v>1</v>
      </c>
      <c r="AX765" s="47">
        <f t="shared" si="189"/>
        <v>0</v>
      </c>
      <c r="AY765" s="47">
        <f t="shared" si="192"/>
        <v>0</v>
      </c>
    </row>
    <row r="766" spans="35:51" x14ac:dyDescent="0.35">
      <c r="AI766" s="11">
        <v>2023</v>
      </c>
      <c r="AJ766" s="11">
        <v>8</v>
      </c>
      <c r="AK766" s="11">
        <v>6499</v>
      </c>
      <c r="AL766" s="63">
        <v>0</v>
      </c>
      <c r="AM766" s="46" t="str">
        <f t="shared" si="180"/>
        <v>Omplassering gjest/turn aw.</v>
      </c>
      <c r="AN766" s="46" t="str">
        <f t="shared" si="181"/>
        <v>Markedsføring</v>
      </c>
      <c r="AO766" s="46" t="str">
        <f t="shared" si="182"/>
        <v>Driftsutgifter</v>
      </c>
      <c r="AP766" s="46" t="str">
        <f t="shared" si="183"/>
        <v>Kostnad</v>
      </c>
      <c r="AQ766" s="46">
        <f t="shared" si="184"/>
        <v>18</v>
      </c>
      <c r="AR766" s="46">
        <f t="shared" si="185"/>
        <v>0</v>
      </c>
      <c r="AS766" s="48">
        <f t="shared" si="186"/>
        <v>1.040364446763175</v>
      </c>
      <c r="AT766" s="46">
        <f t="shared" si="190"/>
        <v>0</v>
      </c>
      <c r="AU766" s="46">
        <f t="shared" si="187"/>
        <v>4323</v>
      </c>
      <c r="AV766" s="46">
        <f t="shared" si="188"/>
        <v>1943.6659999999999</v>
      </c>
      <c r="AW766" s="46">
        <f t="shared" si="191"/>
        <v>1</v>
      </c>
      <c r="AX766" s="47">
        <f t="shared" si="189"/>
        <v>0</v>
      </c>
      <c r="AY766" s="47">
        <f t="shared" si="192"/>
        <v>0</v>
      </c>
    </row>
    <row r="767" spans="35:51" x14ac:dyDescent="0.35">
      <c r="AI767" s="11">
        <v>2023</v>
      </c>
      <c r="AJ767" s="11">
        <v>9</v>
      </c>
      <c r="AK767" s="11">
        <v>6499</v>
      </c>
      <c r="AL767" s="63">
        <v>0</v>
      </c>
      <c r="AM767" s="46" t="str">
        <f t="shared" si="180"/>
        <v>Omplassering gjest/turn aw.</v>
      </c>
      <c r="AN767" s="46" t="str">
        <f t="shared" si="181"/>
        <v>Markedsføring</v>
      </c>
      <c r="AO767" s="46" t="str">
        <f t="shared" si="182"/>
        <v>Driftsutgifter</v>
      </c>
      <c r="AP767" s="46" t="str">
        <f t="shared" si="183"/>
        <v>Kostnad</v>
      </c>
      <c r="AQ767" s="46">
        <f t="shared" si="184"/>
        <v>18</v>
      </c>
      <c r="AR767" s="46">
        <f t="shared" si="185"/>
        <v>0</v>
      </c>
      <c r="AS767" s="48">
        <f t="shared" si="186"/>
        <v>1.040364446763175</v>
      </c>
      <c r="AT767" s="46">
        <f t="shared" si="190"/>
        <v>0</v>
      </c>
      <c r="AU767" s="46">
        <f t="shared" si="187"/>
        <v>3531</v>
      </c>
      <c r="AV767" s="46">
        <f t="shared" si="188"/>
        <v>1846.634</v>
      </c>
      <c r="AW767" s="46">
        <f t="shared" si="191"/>
        <v>1</v>
      </c>
      <c r="AX767" s="47">
        <f t="shared" si="189"/>
        <v>0</v>
      </c>
      <c r="AY767" s="47">
        <f t="shared" si="192"/>
        <v>0</v>
      </c>
    </row>
    <row r="768" spans="35:51" x14ac:dyDescent="0.35">
      <c r="AI768" s="11">
        <v>2023</v>
      </c>
      <c r="AJ768" s="11">
        <v>10</v>
      </c>
      <c r="AK768" s="11">
        <v>6499</v>
      </c>
      <c r="AL768" s="63">
        <v>0</v>
      </c>
      <c r="AM768" s="46" t="str">
        <f t="shared" si="180"/>
        <v>Omplassering gjest/turn aw.</v>
      </c>
      <c r="AN768" s="46" t="str">
        <f t="shared" si="181"/>
        <v>Markedsføring</v>
      </c>
      <c r="AO768" s="46" t="str">
        <f t="shared" si="182"/>
        <v>Driftsutgifter</v>
      </c>
      <c r="AP768" s="46" t="str">
        <f t="shared" si="183"/>
        <v>Kostnad</v>
      </c>
      <c r="AQ768" s="46">
        <f t="shared" si="184"/>
        <v>18</v>
      </c>
      <c r="AR768" s="46">
        <f t="shared" si="185"/>
        <v>0</v>
      </c>
      <c r="AS768" s="48">
        <f t="shared" si="186"/>
        <v>1.040364446763175</v>
      </c>
      <c r="AT768" s="46">
        <f t="shared" si="190"/>
        <v>0</v>
      </c>
      <c r="AU768" s="46">
        <f t="shared" si="187"/>
        <v>3338</v>
      </c>
      <c r="AV768" s="46">
        <f t="shared" si="188"/>
        <v>1851.3</v>
      </c>
      <c r="AW768" s="46">
        <f t="shared" si="191"/>
        <v>1</v>
      </c>
      <c r="AX768" s="47">
        <f t="shared" si="189"/>
        <v>0</v>
      </c>
      <c r="AY768" s="47">
        <f t="shared" si="192"/>
        <v>0</v>
      </c>
    </row>
    <row r="769" spans="35:51" x14ac:dyDescent="0.35">
      <c r="AI769" s="11">
        <v>2023</v>
      </c>
      <c r="AJ769" s="11">
        <v>11</v>
      </c>
      <c r="AK769" s="11">
        <v>6499</v>
      </c>
      <c r="AL769" s="63">
        <v>0</v>
      </c>
      <c r="AM769" s="46" t="str">
        <f t="shared" si="180"/>
        <v>Omplassering gjest/turn aw.</v>
      </c>
      <c r="AN769" s="46" t="str">
        <f t="shared" si="181"/>
        <v>Markedsføring</v>
      </c>
      <c r="AO769" s="46" t="str">
        <f t="shared" si="182"/>
        <v>Driftsutgifter</v>
      </c>
      <c r="AP769" s="46" t="str">
        <f t="shared" si="183"/>
        <v>Kostnad</v>
      </c>
      <c r="AQ769" s="46">
        <f t="shared" si="184"/>
        <v>18</v>
      </c>
      <c r="AR769" s="46">
        <f t="shared" si="185"/>
        <v>0</v>
      </c>
      <c r="AS769" s="48">
        <f t="shared" si="186"/>
        <v>1.040364446763175</v>
      </c>
      <c r="AT769" s="46">
        <f t="shared" si="190"/>
        <v>0</v>
      </c>
      <c r="AU769" s="46">
        <f t="shared" si="187"/>
        <v>3267</v>
      </c>
      <c r="AV769" s="46">
        <f t="shared" si="188"/>
        <v>1752.55</v>
      </c>
      <c r="AW769" s="46">
        <f t="shared" si="191"/>
        <v>1</v>
      </c>
      <c r="AX769" s="47">
        <f t="shared" si="189"/>
        <v>0</v>
      </c>
      <c r="AY769" s="47">
        <f t="shared" si="192"/>
        <v>0</v>
      </c>
    </row>
    <row r="770" spans="35:51" x14ac:dyDescent="0.35">
      <c r="AI770" s="11">
        <v>2023</v>
      </c>
      <c r="AJ770" s="11">
        <v>12</v>
      </c>
      <c r="AK770" s="11">
        <v>6499</v>
      </c>
      <c r="AL770" s="63">
        <v>0</v>
      </c>
      <c r="AM770" s="46" t="str">
        <f t="shared" si="180"/>
        <v>Omplassering gjest/turn aw.</v>
      </c>
      <c r="AN770" s="46" t="str">
        <f t="shared" si="181"/>
        <v>Markedsføring</v>
      </c>
      <c r="AO770" s="46" t="str">
        <f t="shared" si="182"/>
        <v>Driftsutgifter</v>
      </c>
      <c r="AP770" s="46" t="str">
        <f t="shared" si="183"/>
        <v>Kostnad</v>
      </c>
      <c r="AQ770" s="46">
        <f t="shared" si="184"/>
        <v>18</v>
      </c>
      <c r="AR770" s="46">
        <f t="shared" si="185"/>
        <v>0</v>
      </c>
      <c r="AS770" s="48">
        <f t="shared" si="186"/>
        <v>1.040364446763175</v>
      </c>
      <c r="AT770" s="46">
        <f t="shared" si="190"/>
        <v>0</v>
      </c>
      <c r="AU770" s="46">
        <f t="shared" si="187"/>
        <v>2003</v>
      </c>
      <c r="AV770" s="46">
        <f t="shared" si="188"/>
        <v>1365.15</v>
      </c>
      <c r="AW770" s="46">
        <f t="shared" si="191"/>
        <v>1</v>
      </c>
      <c r="AX770" s="47">
        <f t="shared" si="189"/>
        <v>0</v>
      </c>
      <c r="AY770" s="47">
        <f t="shared" si="192"/>
        <v>0</v>
      </c>
    </row>
    <row r="771" spans="35:51" x14ac:dyDescent="0.35">
      <c r="AI771" s="11">
        <v>2023</v>
      </c>
      <c r="AJ771" s="11">
        <v>1</v>
      </c>
      <c r="AK771" s="11">
        <v>6500</v>
      </c>
      <c r="AL771" s="63">
        <v>0</v>
      </c>
      <c r="AM771" s="46" t="str">
        <f t="shared" ref="AM771:AM834" si="193">IFERROR(VLOOKUP($AK771,pnl_konto_table,2,FALSE),"")</f>
        <v>Kjøp inv/utstyr under 15000</v>
      </c>
      <c r="AN771" s="46" t="str">
        <f t="shared" ref="AN771:AN834" si="194">IFERROR(VLOOKUP($AK771,pnl_konto_table,6,FALSE),"")</f>
        <v>Reparasjon og vedlikehold</v>
      </c>
      <c r="AO771" s="46" t="str">
        <f t="shared" ref="AO771:AO834" si="195">IFERROR(VLOOKUP($AK771,pnl_konto_table,7,FALSE),"")</f>
        <v>Driftsutgifter</v>
      </c>
      <c r="AP771" s="46" t="str">
        <f t="shared" ref="AP771:AP834" si="196">IFERROR(VLOOKUP(AO771,pnl_kategori_table,2,FALSE),0)</f>
        <v>Kostnad</v>
      </c>
      <c r="AQ771" s="46">
        <f t="shared" ref="AQ771:AQ834" si="197">IFERROR(MATCH(AN771,pnl_subkategori,0),"")</f>
        <v>21</v>
      </c>
      <c r="AR771" s="46">
        <f t="shared" ref="AR771:AR834" si="198">IF(AP771=$A$3,-$AL771,$AL771)</f>
        <v>0</v>
      </c>
      <c r="AS771" s="48">
        <f t="shared" ref="AS771:AS834" si="199">IFERROR(VLOOKUP($AK771,lookup_konto_index,2,FALSE),IFERROR(VLOOKUP(AN771,lookup_subkategori_index,2,FALSE),IFERROR(VLOOKUP(AO771,lookup_kategori_index,2,FALSE),1)))</f>
        <v>0.90301180009507243</v>
      </c>
      <c r="AT771" s="46">
        <f t="shared" si="190"/>
        <v>0</v>
      </c>
      <c r="AU771" s="46">
        <f t="shared" ref="AU771:AU834" si="200">SUMIFS($BC$3:$BC$50,$BA$3:$BA$50,$AI771,$BB$3:$BB$50,$AJ771)</f>
        <v>2803</v>
      </c>
      <c r="AV771" s="46">
        <f t="shared" ref="AV771:AV834" si="201">SUMIFS($BD$3:$BD$50,$BA$3:$BA$50,$AI771,$BB$3:$BB$50,$AJ771)</f>
        <v>1698.7</v>
      </c>
      <c r="AW771" s="46">
        <f t="shared" si="191"/>
        <v>1</v>
      </c>
      <c r="AX771" s="47">
        <f t="shared" ref="AX771:AX834" si="202">IFERROR(VLOOKUP($AP771,table_type_kostnad,2,FALSE)*AR771,"")</f>
        <v>0</v>
      </c>
      <c r="AY771" s="47">
        <f t="shared" si="192"/>
        <v>0</v>
      </c>
    </row>
    <row r="772" spans="35:51" x14ac:dyDescent="0.35">
      <c r="AI772" s="11">
        <v>2023</v>
      </c>
      <c r="AJ772" s="11">
        <v>2</v>
      </c>
      <c r="AK772" s="11">
        <v>6500</v>
      </c>
      <c r="AL772" s="63">
        <v>0</v>
      </c>
      <c r="AM772" s="46" t="str">
        <f t="shared" si="193"/>
        <v>Kjøp inv/utstyr under 15000</v>
      </c>
      <c r="AN772" s="46" t="str">
        <f t="shared" si="194"/>
        <v>Reparasjon og vedlikehold</v>
      </c>
      <c r="AO772" s="46" t="str">
        <f t="shared" si="195"/>
        <v>Driftsutgifter</v>
      </c>
      <c r="AP772" s="46" t="str">
        <f t="shared" si="196"/>
        <v>Kostnad</v>
      </c>
      <c r="AQ772" s="46">
        <f t="shared" si="197"/>
        <v>21</v>
      </c>
      <c r="AR772" s="46">
        <f t="shared" si="198"/>
        <v>0</v>
      </c>
      <c r="AS772" s="48">
        <f t="shared" si="199"/>
        <v>0.90301180009507243</v>
      </c>
      <c r="AT772" s="46">
        <f t="shared" ref="AT772:AT835" si="203">AS772*AR772</f>
        <v>0</v>
      </c>
      <c r="AU772" s="46">
        <f t="shared" si="200"/>
        <v>2750</v>
      </c>
      <c r="AV772" s="46">
        <f t="shared" si="201"/>
        <v>1620.817</v>
      </c>
      <c r="AW772" s="46">
        <f t="shared" ref="AW772:AW835" si="204">IF(AU772=0,0,1)</f>
        <v>1</v>
      </c>
      <c r="AX772" s="47">
        <f t="shared" si="202"/>
        <v>0</v>
      </c>
      <c r="AY772" s="47">
        <f t="shared" ref="AY772:AY835" si="205">IFERROR(AX772*AS772,"")</f>
        <v>0</v>
      </c>
    </row>
    <row r="773" spans="35:51" x14ac:dyDescent="0.35">
      <c r="AI773" s="11">
        <v>2023</v>
      </c>
      <c r="AJ773" s="11">
        <v>3</v>
      </c>
      <c r="AK773" s="11">
        <v>6500</v>
      </c>
      <c r="AL773" s="63">
        <v>0</v>
      </c>
      <c r="AM773" s="46" t="str">
        <f t="shared" si="193"/>
        <v>Kjøp inv/utstyr under 15000</v>
      </c>
      <c r="AN773" s="46" t="str">
        <f t="shared" si="194"/>
        <v>Reparasjon og vedlikehold</v>
      </c>
      <c r="AO773" s="46" t="str">
        <f t="shared" si="195"/>
        <v>Driftsutgifter</v>
      </c>
      <c r="AP773" s="46" t="str">
        <f t="shared" si="196"/>
        <v>Kostnad</v>
      </c>
      <c r="AQ773" s="46">
        <f t="shared" si="197"/>
        <v>21</v>
      </c>
      <c r="AR773" s="46">
        <f t="shared" si="198"/>
        <v>0</v>
      </c>
      <c r="AS773" s="48">
        <f t="shared" si="199"/>
        <v>0.90301180009507243</v>
      </c>
      <c r="AT773" s="46">
        <f t="shared" si="203"/>
        <v>0</v>
      </c>
      <c r="AU773" s="46">
        <f t="shared" si="200"/>
        <v>3043</v>
      </c>
      <c r="AV773" s="46">
        <f t="shared" si="201"/>
        <v>1839.2840000000001</v>
      </c>
      <c r="AW773" s="46">
        <f t="shared" si="204"/>
        <v>1</v>
      </c>
      <c r="AX773" s="47">
        <f t="shared" si="202"/>
        <v>0</v>
      </c>
      <c r="AY773" s="47">
        <f t="shared" si="205"/>
        <v>0</v>
      </c>
    </row>
    <row r="774" spans="35:51" x14ac:dyDescent="0.35">
      <c r="AI774" s="11">
        <v>2023</v>
      </c>
      <c r="AJ774" s="11">
        <v>4</v>
      </c>
      <c r="AK774" s="11">
        <v>6500</v>
      </c>
      <c r="AL774" s="63">
        <v>0</v>
      </c>
      <c r="AM774" s="46" t="str">
        <f t="shared" si="193"/>
        <v>Kjøp inv/utstyr under 15000</v>
      </c>
      <c r="AN774" s="46" t="str">
        <f t="shared" si="194"/>
        <v>Reparasjon og vedlikehold</v>
      </c>
      <c r="AO774" s="46" t="str">
        <f t="shared" si="195"/>
        <v>Driftsutgifter</v>
      </c>
      <c r="AP774" s="46" t="str">
        <f t="shared" si="196"/>
        <v>Kostnad</v>
      </c>
      <c r="AQ774" s="46">
        <f t="shared" si="197"/>
        <v>21</v>
      </c>
      <c r="AR774" s="46">
        <f t="shared" si="198"/>
        <v>0</v>
      </c>
      <c r="AS774" s="48">
        <f t="shared" si="199"/>
        <v>0.90301180009507243</v>
      </c>
      <c r="AT774" s="46">
        <f t="shared" si="203"/>
        <v>0</v>
      </c>
      <c r="AU774" s="46">
        <f t="shared" si="200"/>
        <v>2916</v>
      </c>
      <c r="AV774" s="46">
        <f t="shared" si="201"/>
        <v>1763.2</v>
      </c>
      <c r="AW774" s="46">
        <f t="shared" si="204"/>
        <v>1</v>
      </c>
      <c r="AX774" s="47">
        <f t="shared" si="202"/>
        <v>0</v>
      </c>
      <c r="AY774" s="47">
        <f t="shared" si="205"/>
        <v>0</v>
      </c>
    </row>
    <row r="775" spans="35:51" x14ac:dyDescent="0.35">
      <c r="AI775" s="11">
        <v>2023</v>
      </c>
      <c r="AJ775" s="11">
        <v>5</v>
      </c>
      <c r="AK775" s="11">
        <v>6500</v>
      </c>
      <c r="AL775" s="63">
        <v>13556</v>
      </c>
      <c r="AM775" s="46" t="str">
        <f t="shared" si="193"/>
        <v>Kjøp inv/utstyr under 15000</v>
      </c>
      <c r="AN775" s="46" t="str">
        <f t="shared" si="194"/>
        <v>Reparasjon og vedlikehold</v>
      </c>
      <c r="AO775" s="46" t="str">
        <f t="shared" si="195"/>
        <v>Driftsutgifter</v>
      </c>
      <c r="AP775" s="46" t="str">
        <f t="shared" si="196"/>
        <v>Kostnad</v>
      </c>
      <c r="AQ775" s="46">
        <f t="shared" si="197"/>
        <v>21</v>
      </c>
      <c r="AR775" s="46">
        <f t="shared" si="198"/>
        <v>13556</v>
      </c>
      <c r="AS775" s="48">
        <f t="shared" si="199"/>
        <v>0.90301180009507243</v>
      </c>
      <c r="AT775" s="46">
        <f t="shared" si="203"/>
        <v>12241.227962088802</v>
      </c>
      <c r="AU775" s="46">
        <f t="shared" si="200"/>
        <v>3578</v>
      </c>
      <c r="AV775" s="46">
        <f t="shared" si="201"/>
        <v>1816.85</v>
      </c>
      <c r="AW775" s="46">
        <f t="shared" si="204"/>
        <v>1</v>
      </c>
      <c r="AX775" s="47">
        <f t="shared" si="202"/>
        <v>-13556</v>
      </c>
      <c r="AY775" s="47">
        <f t="shared" si="205"/>
        <v>-12241.227962088802</v>
      </c>
    </row>
    <row r="776" spans="35:51" x14ac:dyDescent="0.35">
      <c r="AI776" s="11">
        <v>2023</v>
      </c>
      <c r="AJ776" s="11">
        <v>6</v>
      </c>
      <c r="AK776" s="11">
        <v>6500</v>
      </c>
      <c r="AL776" s="63">
        <v>6899</v>
      </c>
      <c r="AM776" s="46" t="str">
        <f t="shared" si="193"/>
        <v>Kjøp inv/utstyr under 15000</v>
      </c>
      <c r="AN776" s="46" t="str">
        <f t="shared" si="194"/>
        <v>Reparasjon og vedlikehold</v>
      </c>
      <c r="AO776" s="46" t="str">
        <f t="shared" si="195"/>
        <v>Driftsutgifter</v>
      </c>
      <c r="AP776" s="46" t="str">
        <f t="shared" si="196"/>
        <v>Kostnad</v>
      </c>
      <c r="AQ776" s="46">
        <f t="shared" si="197"/>
        <v>21</v>
      </c>
      <c r="AR776" s="46">
        <f t="shared" si="198"/>
        <v>6899</v>
      </c>
      <c r="AS776" s="48">
        <f t="shared" si="199"/>
        <v>0.90301180009507243</v>
      </c>
      <c r="AT776" s="46">
        <f t="shared" si="203"/>
        <v>6229.878408855905</v>
      </c>
      <c r="AU776" s="46">
        <f t="shared" si="200"/>
        <v>3708</v>
      </c>
      <c r="AV776" s="46">
        <f t="shared" si="201"/>
        <v>1858.8330000000001</v>
      </c>
      <c r="AW776" s="46">
        <f t="shared" si="204"/>
        <v>1</v>
      </c>
      <c r="AX776" s="47">
        <f t="shared" si="202"/>
        <v>-6899</v>
      </c>
      <c r="AY776" s="47">
        <f t="shared" si="205"/>
        <v>-6229.878408855905</v>
      </c>
    </row>
    <row r="777" spans="35:51" x14ac:dyDescent="0.35">
      <c r="AI777" s="11">
        <v>2023</v>
      </c>
      <c r="AJ777" s="11">
        <v>7</v>
      </c>
      <c r="AK777" s="11">
        <v>6500</v>
      </c>
      <c r="AL777" s="63">
        <v>0</v>
      </c>
      <c r="AM777" s="46" t="str">
        <f t="shared" si="193"/>
        <v>Kjøp inv/utstyr under 15000</v>
      </c>
      <c r="AN777" s="46" t="str">
        <f t="shared" si="194"/>
        <v>Reparasjon og vedlikehold</v>
      </c>
      <c r="AO777" s="46" t="str">
        <f t="shared" si="195"/>
        <v>Driftsutgifter</v>
      </c>
      <c r="AP777" s="46" t="str">
        <f t="shared" si="196"/>
        <v>Kostnad</v>
      </c>
      <c r="AQ777" s="46">
        <f t="shared" si="197"/>
        <v>21</v>
      </c>
      <c r="AR777" s="46">
        <f t="shared" si="198"/>
        <v>0</v>
      </c>
      <c r="AS777" s="48">
        <f t="shared" si="199"/>
        <v>0.90301180009507243</v>
      </c>
      <c r="AT777" s="46">
        <f t="shared" si="203"/>
        <v>0</v>
      </c>
      <c r="AU777" s="46">
        <f t="shared" si="200"/>
        <v>3431</v>
      </c>
      <c r="AV777" s="46">
        <f t="shared" si="201"/>
        <v>1813.0340000000001</v>
      </c>
      <c r="AW777" s="46">
        <f t="shared" si="204"/>
        <v>1</v>
      </c>
      <c r="AX777" s="47">
        <f t="shared" si="202"/>
        <v>0</v>
      </c>
      <c r="AY777" s="47">
        <f t="shared" si="205"/>
        <v>0</v>
      </c>
    </row>
    <row r="778" spans="35:51" x14ac:dyDescent="0.35">
      <c r="AI778" s="11">
        <v>2023</v>
      </c>
      <c r="AJ778" s="11">
        <v>8</v>
      </c>
      <c r="AK778" s="11">
        <v>6500</v>
      </c>
      <c r="AL778" s="63">
        <v>0</v>
      </c>
      <c r="AM778" s="46" t="str">
        <f t="shared" si="193"/>
        <v>Kjøp inv/utstyr under 15000</v>
      </c>
      <c r="AN778" s="46" t="str">
        <f t="shared" si="194"/>
        <v>Reparasjon og vedlikehold</v>
      </c>
      <c r="AO778" s="46" t="str">
        <f t="shared" si="195"/>
        <v>Driftsutgifter</v>
      </c>
      <c r="AP778" s="46" t="str">
        <f t="shared" si="196"/>
        <v>Kostnad</v>
      </c>
      <c r="AQ778" s="46">
        <f t="shared" si="197"/>
        <v>21</v>
      </c>
      <c r="AR778" s="46">
        <f t="shared" si="198"/>
        <v>0</v>
      </c>
      <c r="AS778" s="48">
        <f t="shared" si="199"/>
        <v>0.90301180009507243</v>
      </c>
      <c r="AT778" s="46">
        <f t="shared" si="203"/>
        <v>0</v>
      </c>
      <c r="AU778" s="46">
        <f t="shared" si="200"/>
        <v>4323</v>
      </c>
      <c r="AV778" s="46">
        <f t="shared" si="201"/>
        <v>1943.6659999999999</v>
      </c>
      <c r="AW778" s="46">
        <f t="shared" si="204"/>
        <v>1</v>
      </c>
      <c r="AX778" s="47">
        <f t="shared" si="202"/>
        <v>0</v>
      </c>
      <c r="AY778" s="47">
        <f t="shared" si="205"/>
        <v>0</v>
      </c>
    </row>
    <row r="779" spans="35:51" x14ac:dyDescent="0.35">
      <c r="AI779" s="11">
        <v>2023</v>
      </c>
      <c r="AJ779" s="11">
        <v>9</v>
      </c>
      <c r="AK779" s="11">
        <v>6500</v>
      </c>
      <c r="AL779" s="63">
        <v>0</v>
      </c>
      <c r="AM779" s="46" t="str">
        <f t="shared" si="193"/>
        <v>Kjøp inv/utstyr under 15000</v>
      </c>
      <c r="AN779" s="46" t="str">
        <f t="shared" si="194"/>
        <v>Reparasjon og vedlikehold</v>
      </c>
      <c r="AO779" s="46" t="str">
        <f t="shared" si="195"/>
        <v>Driftsutgifter</v>
      </c>
      <c r="AP779" s="46" t="str">
        <f t="shared" si="196"/>
        <v>Kostnad</v>
      </c>
      <c r="AQ779" s="46">
        <f t="shared" si="197"/>
        <v>21</v>
      </c>
      <c r="AR779" s="46">
        <f t="shared" si="198"/>
        <v>0</v>
      </c>
      <c r="AS779" s="48">
        <f t="shared" si="199"/>
        <v>0.90301180009507243</v>
      </c>
      <c r="AT779" s="46">
        <f t="shared" si="203"/>
        <v>0</v>
      </c>
      <c r="AU779" s="46">
        <f t="shared" si="200"/>
        <v>3531</v>
      </c>
      <c r="AV779" s="46">
        <f t="shared" si="201"/>
        <v>1846.634</v>
      </c>
      <c r="AW779" s="46">
        <f t="shared" si="204"/>
        <v>1</v>
      </c>
      <c r="AX779" s="47">
        <f t="shared" si="202"/>
        <v>0</v>
      </c>
      <c r="AY779" s="47">
        <f t="shared" si="205"/>
        <v>0</v>
      </c>
    </row>
    <row r="780" spans="35:51" x14ac:dyDescent="0.35">
      <c r="AI780" s="11">
        <v>2023</v>
      </c>
      <c r="AJ780" s="11">
        <v>10</v>
      </c>
      <c r="AK780" s="11">
        <v>6500</v>
      </c>
      <c r="AL780" s="63">
        <v>0</v>
      </c>
      <c r="AM780" s="46" t="str">
        <f t="shared" si="193"/>
        <v>Kjøp inv/utstyr under 15000</v>
      </c>
      <c r="AN780" s="46" t="str">
        <f t="shared" si="194"/>
        <v>Reparasjon og vedlikehold</v>
      </c>
      <c r="AO780" s="46" t="str">
        <f t="shared" si="195"/>
        <v>Driftsutgifter</v>
      </c>
      <c r="AP780" s="46" t="str">
        <f t="shared" si="196"/>
        <v>Kostnad</v>
      </c>
      <c r="AQ780" s="46">
        <f t="shared" si="197"/>
        <v>21</v>
      </c>
      <c r="AR780" s="46">
        <f t="shared" si="198"/>
        <v>0</v>
      </c>
      <c r="AS780" s="48">
        <f t="shared" si="199"/>
        <v>0.90301180009507243</v>
      </c>
      <c r="AT780" s="46">
        <f t="shared" si="203"/>
        <v>0</v>
      </c>
      <c r="AU780" s="46">
        <f t="shared" si="200"/>
        <v>3338</v>
      </c>
      <c r="AV780" s="46">
        <f t="shared" si="201"/>
        <v>1851.3</v>
      </c>
      <c r="AW780" s="46">
        <f t="shared" si="204"/>
        <v>1</v>
      </c>
      <c r="AX780" s="47">
        <f t="shared" si="202"/>
        <v>0</v>
      </c>
      <c r="AY780" s="47">
        <f t="shared" si="205"/>
        <v>0</v>
      </c>
    </row>
    <row r="781" spans="35:51" x14ac:dyDescent="0.35">
      <c r="AI781" s="11">
        <v>2023</v>
      </c>
      <c r="AJ781" s="11">
        <v>11</v>
      </c>
      <c r="AK781" s="11">
        <v>6500</v>
      </c>
      <c r="AL781" s="63">
        <v>0</v>
      </c>
      <c r="AM781" s="46" t="str">
        <f t="shared" si="193"/>
        <v>Kjøp inv/utstyr under 15000</v>
      </c>
      <c r="AN781" s="46" t="str">
        <f t="shared" si="194"/>
        <v>Reparasjon og vedlikehold</v>
      </c>
      <c r="AO781" s="46" t="str">
        <f t="shared" si="195"/>
        <v>Driftsutgifter</v>
      </c>
      <c r="AP781" s="46" t="str">
        <f t="shared" si="196"/>
        <v>Kostnad</v>
      </c>
      <c r="AQ781" s="46">
        <f t="shared" si="197"/>
        <v>21</v>
      </c>
      <c r="AR781" s="46">
        <f t="shared" si="198"/>
        <v>0</v>
      </c>
      <c r="AS781" s="48">
        <f t="shared" si="199"/>
        <v>0.90301180009507243</v>
      </c>
      <c r="AT781" s="46">
        <f t="shared" si="203"/>
        <v>0</v>
      </c>
      <c r="AU781" s="46">
        <f t="shared" si="200"/>
        <v>3267</v>
      </c>
      <c r="AV781" s="46">
        <f t="shared" si="201"/>
        <v>1752.55</v>
      </c>
      <c r="AW781" s="46">
        <f t="shared" si="204"/>
        <v>1</v>
      </c>
      <c r="AX781" s="47">
        <f t="shared" si="202"/>
        <v>0</v>
      </c>
      <c r="AY781" s="47">
        <f t="shared" si="205"/>
        <v>0</v>
      </c>
    </row>
    <row r="782" spans="35:51" x14ac:dyDescent="0.35">
      <c r="AI782" s="11">
        <v>2023</v>
      </c>
      <c r="AJ782" s="11">
        <v>12</v>
      </c>
      <c r="AK782" s="11">
        <v>6500</v>
      </c>
      <c r="AL782" s="63">
        <v>0</v>
      </c>
      <c r="AM782" s="46" t="str">
        <f t="shared" si="193"/>
        <v>Kjøp inv/utstyr under 15000</v>
      </c>
      <c r="AN782" s="46" t="str">
        <f t="shared" si="194"/>
        <v>Reparasjon og vedlikehold</v>
      </c>
      <c r="AO782" s="46" t="str">
        <f t="shared" si="195"/>
        <v>Driftsutgifter</v>
      </c>
      <c r="AP782" s="46" t="str">
        <f t="shared" si="196"/>
        <v>Kostnad</v>
      </c>
      <c r="AQ782" s="46">
        <f t="shared" si="197"/>
        <v>21</v>
      </c>
      <c r="AR782" s="46">
        <f t="shared" si="198"/>
        <v>0</v>
      </c>
      <c r="AS782" s="48">
        <f t="shared" si="199"/>
        <v>0.90301180009507243</v>
      </c>
      <c r="AT782" s="46">
        <f t="shared" si="203"/>
        <v>0</v>
      </c>
      <c r="AU782" s="46">
        <f t="shared" si="200"/>
        <v>2003</v>
      </c>
      <c r="AV782" s="46">
        <f t="shared" si="201"/>
        <v>1365.15</v>
      </c>
      <c r="AW782" s="46">
        <f t="shared" si="204"/>
        <v>1</v>
      </c>
      <c r="AX782" s="47">
        <f t="shared" si="202"/>
        <v>0</v>
      </c>
      <c r="AY782" s="47">
        <f t="shared" si="205"/>
        <v>0</v>
      </c>
    </row>
    <row r="783" spans="35:51" x14ac:dyDescent="0.35">
      <c r="AI783" s="11">
        <v>2023</v>
      </c>
      <c r="AJ783" s="11">
        <v>1</v>
      </c>
      <c r="AK783" s="11">
        <v>6502</v>
      </c>
      <c r="AL783" s="63">
        <v>0</v>
      </c>
      <c r="AM783" s="46" t="str">
        <f t="shared" si="193"/>
        <v>Inventar/utstyr diverse</v>
      </c>
      <c r="AN783" s="46" t="str">
        <f t="shared" si="194"/>
        <v>Reparasjon og vedlikehold</v>
      </c>
      <c r="AO783" s="46" t="str">
        <f t="shared" si="195"/>
        <v>Driftsutgifter</v>
      </c>
      <c r="AP783" s="46" t="str">
        <f t="shared" si="196"/>
        <v>Kostnad</v>
      </c>
      <c r="AQ783" s="46">
        <f t="shared" si="197"/>
        <v>21</v>
      </c>
      <c r="AR783" s="46">
        <f t="shared" si="198"/>
        <v>0</v>
      </c>
      <c r="AS783" s="48">
        <f t="shared" si="199"/>
        <v>0.90301180009507243</v>
      </c>
      <c r="AT783" s="46">
        <f t="shared" si="203"/>
        <v>0</v>
      </c>
      <c r="AU783" s="46">
        <f t="shared" si="200"/>
        <v>2803</v>
      </c>
      <c r="AV783" s="46">
        <f t="shared" si="201"/>
        <v>1698.7</v>
      </c>
      <c r="AW783" s="46">
        <f t="shared" si="204"/>
        <v>1</v>
      </c>
      <c r="AX783" s="47">
        <f t="shared" si="202"/>
        <v>0</v>
      </c>
      <c r="AY783" s="47">
        <f t="shared" si="205"/>
        <v>0</v>
      </c>
    </row>
    <row r="784" spans="35:51" x14ac:dyDescent="0.35">
      <c r="AI784" s="11">
        <v>2023</v>
      </c>
      <c r="AJ784" s="11">
        <v>2</v>
      </c>
      <c r="AK784" s="11">
        <v>6502</v>
      </c>
      <c r="AL784" s="63">
        <v>0</v>
      </c>
      <c r="AM784" s="46" t="str">
        <f t="shared" si="193"/>
        <v>Inventar/utstyr diverse</v>
      </c>
      <c r="AN784" s="46" t="str">
        <f t="shared" si="194"/>
        <v>Reparasjon og vedlikehold</v>
      </c>
      <c r="AO784" s="46" t="str">
        <f t="shared" si="195"/>
        <v>Driftsutgifter</v>
      </c>
      <c r="AP784" s="46" t="str">
        <f t="shared" si="196"/>
        <v>Kostnad</v>
      </c>
      <c r="AQ784" s="46">
        <f t="shared" si="197"/>
        <v>21</v>
      </c>
      <c r="AR784" s="46">
        <f t="shared" si="198"/>
        <v>0</v>
      </c>
      <c r="AS784" s="48">
        <f t="shared" si="199"/>
        <v>0.90301180009507243</v>
      </c>
      <c r="AT784" s="46">
        <f t="shared" si="203"/>
        <v>0</v>
      </c>
      <c r="AU784" s="46">
        <f t="shared" si="200"/>
        <v>2750</v>
      </c>
      <c r="AV784" s="46">
        <f t="shared" si="201"/>
        <v>1620.817</v>
      </c>
      <c r="AW784" s="46">
        <f t="shared" si="204"/>
        <v>1</v>
      </c>
      <c r="AX784" s="47">
        <f t="shared" si="202"/>
        <v>0</v>
      </c>
      <c r="AY784" s="47">
        <f t="shared" si="205"/>
        <v>0</v>
      </c>
    </row>
    <row r="785" spans="35:51" x14ac:dyDescent="0.35">
      <c r="AI785" s="11">
        <v>2023</v>
      </c>
      <c r="AJ785" s="11">
        <v>3</v>
      </c>
      <c r="AK785" s="11">
        <v>6502</v>
      </c>
      <c r="AL785" s="63">
        <v>0</v>
      </c>
      <c r="AM785" s="46" t="str">
        <f t="shared" si="193"/>
        <v>Inventar/utstyr diverse</v>
      </c>
      <c r="AN785" s="46" t="str">
        <f t="shared" si="194"/>
        <v>Reparasjon og vedlikehold</v>
      </c>
      <c r="AO785" s="46" t="str">
        <f t="shared" si="195"/>
        <v>Driftsutgifter</v>
      </c>
      <c r="AP785" s="46" t="str">
        <f t="shared" si="196"/>
        <v>Kostnad</v>
      </c>
      <c r="AQ785" s="46">
        <f t="shared" si="197"/>
        <v>21</v>
      </c>
      <c r="AR785" s="46">
        <f t="shared" si="198"/>
        <v>0</v>
      </c>
      <c r="AS785" s="48">
        <f t="shared" si="199"/>
        <v>0.90301180009507243</v>
      </c>
      <c r="AT785" s="46">
        <f t="shared" si="203"/>
        <v>0</v>
      </c>
      <c r="AU785" s="46">
        <f t="shared" si="200"/>
        <v>3043</v>
      </c>
      <c r="AV785" s="46">
        <f t="shared" si="201"/>
        <v>1839.2840000000001</v>
      </c>
      <c r="AW785" s="46">
        <f t="shared" si="204"/>
        <v>1</v>
      </c>
      <c r="AX785" s="47">
        <f t="shared" si="202"/>
        <v>0</v>
      </c>
      <c r="AY785" s="47">
        <f t="shared" si="205"/>
        <v>0</v>
      </c>
    </row>
    <row r="786" spans="35:51" x14ac:dyDescent="0.35">
      <c r="AI786" s="11">
        <v>2023</v>
      </c>
      <c r="AJ786" s="11">
        <v>4</v>
      </c>
      <c r="AK786" s="11">
        <v>6502</v>
      </c>
      <c r="AL786" s="63">
        <v>0</v>
      </c>
      <c r="AM786" s="46" t="str">
        <f t="shared" si="193"/>
        <v>Inventar/utstyr diverse</v>
      </c>
      <c r="AN786" s="46" t="str">
        <f t="shared" si="194"/>
        <v>Reparasjon og vedlikehold</v>
      </c>
      <c r="AO786" s="46" t="str">
        <f t="shared" si="195"/>
        <v>Driftsutgifter</v>
      </c>
      <c r="AP786" s="46" t="str">
        <f t="shared" si="196"/>
        <v>Kostnad</v>
      </c>
      <c r="AQ786" s="46">
        <f t="shared" si="197"/>
        <v>21</v>
      </c>
      <c r="AR786" s="46">
        <f t="shared" si="198"/>
        <v>0</v>
      </c>
      <c r="AS786" s="48">
        <f t="shared" si="199"/>
        <v>0.90301180009507243</v>
      </c>
      <c r="AT786" s="46">
        <f t="shared" si="203"/>
        <v>0</v>
      </c>
      <c r="AU786" s="46">
        <f t="shared" si="200"/>
        <v>2916</v>
      </c>
      <c r="AV786" s="46">
        <f t="shared" si="201"/>
        <v>1763.2</v>
      </c>
      <c r="AW786" s="46">
        <f t="shared" si="204"/>
        <v>1</v>
      </c>
      <c r="AX786" s="47">
        <f t="shared" si="202"/>
        <v>0</v>
      </c>
      <c r="AY786" s="47">
        <f t="shared" si="205"/>
        <v>0</v>
      </c>
    </row>
    <row r="787" spans="35:51" x14ac:dyDescent="0.35">
      <c r="AI787" s="11">
        <v>2023</v>
      </c>
      <c r="AJ787" s="11">
        <v>5</v>
      </c>
      <c r="AK787" s="11">
        <v>6502</v>
      </c>
      <c r="AL787" s="63">
        <v>0</v>
      </c>
      <c r="AM787" s="46" t="str">
        <f t="shared" si="193"/>
        <v>Inventar/utstyr diverse</v>
      </c>
      <c r="AN787" s="46" t="str">
        <f t="shared" si="194"/>
        <v>Reparasjon og vedlikehold</v>
      </c>
      <c r="AO787" s="46" t="str">
        <f t="shared" si="195"/>
        <v>Driftsutgifter</v>
      </c>
      <c r="AP787" s="46" t="str">
        <f t="shared" si="196"/>
        <v>Kostnad</v>
      </c>
      <c r="AQ787" s="46">
        <f t="shared" si="197"/>
        <v>21</v>
      </c>
      <c r="AR787" s="46">
        <f t="shared" si="198"/>
        <v>0</v>
      </c>
      <c r="AS787" s="48">
        <f t="shared" si="199"/>
        <v>0.90301180009507243</v>
      </c>
      <c r="AT787" s="46">
        <f t="shared" si="203"/>
        <v>0</v>
      </c>
      <c r="AU787" s="46">
        <f t="shared" si="200"/>
        <v>3578</v>
      </c>
      <c r="AV787" s="46">
        <f t="shared" si="201"/>
        <v>1816.85</v>
      </c>
      <c r="AW787" s="46">
        <f t="shared" si="204"/>
        <v>1</v>
      </c>
      <c r="AX787" s="47">
        <f t="shared" si="202"/>
        <v>0</v>
      </c>
      <c r="AY787" s="47">
        <f t="shared" si="205"/>
        <v>0</v>
      </c>
    </row>
    <row r="788" spans="35:51" x14ac:dyDescent="0.35">
      <c r="AI788" s="11">
        <v>2023</v>
      </c>
      <c r="AJ788" s="11">
        <v>6</v>
      </c>
      <c r="AK788" s="11">
        <v>6502</v>
      </c>
      <c r="AL788" s="63">
        <v>0</v>
      </c>
      <c r="AM788" s="46" t="str">
        <f t="shared" si="193"/>
        <v>Inventar/utstyr diverse</v>
      </c>
      <c r="AN788" s="46" t="str">
        <f t="shared" si="194"/>
        <v>Reparasjon og vedlikehold</v>
      </c>
      <c r="AO788" s="46" t="str">
        <f t="shared" si="195"/>
        <v>Driftsutgifter</v>
      </c>
      <c r="AP788" s="46" t="str">
        <f t="shared" si="196"/>
        <v>Kostnad</v>
      </c>
      <c r="AQ788" s="46">
        <f t="shared" si="197"/>
        <v>21</v>
      </c>
      <c r="AR788" s="46">
        <f t="shared" si="198"/>
        <v>0</v>
      </c>
      <c r="AS788" s="48">
        <f t="shared" si="199"/>
        <v>0.90301180009507243</v>
      </c>
      <c r="AT788" s="46">
        <f t="shared" si="203"/>
        <v>0</v>
      </c>
      <c r="AU788" s="46">
        <f t="shared" si="200"/>
        <v>3708</v>
      </c>
      <c r="AV788" s="46">
        <f t="shared" si="201"/>
        <v>1858.8330000000001</v>
      </c>
      <c r="AW788" s="46">
        <f t="shared" si="204"/>
        <v>1</v>
      </c>
      <c r="AX788" s="47">
        <f t="shared" si="202"/>
        <v>0</v>
      </c>
      <c r="AY788" s="47">
        <f t="shared" si="205"/>
        <v>0</v>
      </c>
    </row>
    <row r="789" spans="35:51" x14ac:dyDescent="0.35">
      <c r="AI789" s="11">
        <v>2023</v>
      </c>
      <c r="AJ789" s="11">
        <v>7</v>
      </c>
      <c r="AK789" s="11">
        <v>6502</v>
      </c>
      <c r="AL789" s="63">
        <v>0</v>
      </c>
      <c r="AM789" s="46" t="str">
        <f t="shared" si="193"/>
        <v>Inventar/utstyr diverse</v>
      </c>
      <c r="AN789" s="46" t="str">
        <f t="shared" si="194"/>
        <v>Reparasjon og vedlikehold</v>
      </c>
      <c r="AO789" s="46" t="str">
        <f t="shared" si="195"/>
        <v>Driftsutgifter</v>
      </c>
      <c r="AP789" s="46" t="str">
        <f t="shared" si="196"/>
        <v>Kostnad</v>
      </c>
      <c r="AQ789" s="46">
        <f t="shared" si="197"/>
        <v>21</v>
      </c>
      <c r="AR789" s="46">
        <f t="shared" si="198"/>
        <v>0</v>
      </c>
      <c r="AS789" s="48">
        <f t="shared" si="199"/>
        <v>0.90301180009507243</v>
      </c>
      <c r="AT789" s="46">
        <f t="shared" si="203"/>
        <v>0</v>
      </c>
      <c r="AU789" s="46">
        <f t="shared" si="200"/>
        <v>3431</v>
      </c>
      <c r="AV789" s="46">
        <f t="shared" si="201"/>
        <v>1813.0340000000001</v>
      </c>
      <c r="AW789" s="46">
        <f t="shared" si="204"/>
        <v>1</v>
      </c>
      <c r="AX789" s="47">
        <f t="shared" si="202"/>
        <v>0</v>
      </c>
      <c r="AY789" s="47">
        <f t="shared" si="205"/>
        <v>0</v>
      </c>
    </row>
    <row r="790" spans="35:51" x14ac:dyDescent="0.35">
      <c r="AI790" s="11">
        <v>2023</v>
      </c>
      <c r="AJ790" s="11">
        <v>8</v>
      </c>
      <c r="AK790" s="11">
        <v>6502</v>
      </c>
      <c r="AL790" s="63">
        <v>0</v>
      </c>
      <c r="AM790" s="46" t="str">
        <f t="shared" si="193"/>
        <v>Inventar/utstyr diverse</v>
      </c>
      <c r="AN790" s="46" t="str">
        <f t="shared" si="194"/>
        <v>Reparasjon og vedlikehold</v>
      </c>
      <c r="AO790" s="46" t="str">
        <f t="shared" si="195"/>
        <v>Driftsutgifter</v>
      </c>
      <c r="AP790" s="46" t="str">
        <f t="shared" si="196"/>
        <v>Kostnad</v>
      </c>
      <c r="AQ790" s="46">
        <f t="shared" si="197"/>
        <v>21</v>
      </c>
      <c r="AR790" s="46">
        <f t="shared" si="198"/>
        <v>0</v>
      </c>
      <c r="AS790" s="48">
        <f t="shared" si="199"/>
        <v>0.90301180009507243</v>
      </c>
      <c r="AT790" s="46">
        <f t="shared" si="203"/>
        <v>0</v>
      </c>
      <c r="AU790" s="46">
        <f t="shared" si="200"/>
        <v>4323</v>
      </c>
      <c r="AV790" s="46">
        <f t="shared" si="201"/>
        <v>1943.6659999999999</v>
      </c>
      <c r="AW790" s="46">
        <f t="shared" si="204"/>
        <v>1</v>
      </c>
      <c r="AX790" s="47">
        <f t="shared" si="202"/>
        <v>0</v>
      </c>
      <c r="AY790" s="47">
        <f t="shared" si="205"/>
        <v>0</v>
      </c>
    </row>
    <row r="791" spans="35:51" x14ac:dyDescent="0.35">
      <c r="AI791" s="11">
        <v>2023</v>
      </c>
      <c r="AJ791" s="11">
        <v>9</v>
      </c>
      <c r="AK791" s="11">
        <v>6502</v>
      </c>
      <c r="AL791" s="63">
        <v>0</v>
      </c>
      <c r="AM791" s="46" t="str">
        <f t="shared" si="193"/>
        <v>Inventar/utstyr diverse</v>
      </c>
      <c r="AN791" s="46" t="str">
        <f t="shared" si="194"/>
        <v>Reparasjon og vedlikehold</v>
      </c>
      <c r="AO791" s="46" t="str">
        <f t="shared" si="195"/>
        <v>Driftsutgifter</v>
      </c>
      <c r="AP791" s="46" t="str">
        <f t="shared" si="196"/>
        <v>Kostnad</v>
      </c>
      <c r="AQ791" s="46">
        <f t="shared" si="197"/>
        <v>21</v>
      </c>
      <c r="AR791" s="46">
        <f t="shared" si="198"/>
        <v>0</v>
      </c>
      <c r="AS791" s="48">
        <f t="shared" si="199"/>
        <v>0.90301180009507243</v>
      </c>
      <c r="AT791" s="46">
        <f t="shared" si="203"/>
        <v>0</v>
      </c>
      <c r="AU791" s="46">
        <f t="shared" si="200"/>
        <v>3531</v>
      </c>
      <c r="AV791" s="46">
        <f t="shared" si="201"/>
        <v>1846.634</v>
      </c>
      <c r="AW791" s="46">
        <f t="shared" si="204"/>
        <v>1</v>
      </c>
      <c r="AX791" s="47">
        <f t="shared" si="202"/>
        <v>0</v>
      </c>
      <c r="AY791" s="47">
        <f t="shared" si="205"/>
        <v>0</v>
      </c>
    </row>
    <row r="792" spans="35:51" x14ac:dyDescent="0.35">
      <c r="AI792" s="11">
        <v>2023</v>
      </c>
      <c r="AJ792" s="11">
        <v>10</v>
      </c>
      <c r="AK792" s="11">
        <v>6502</v>
      </c>
      <c r="AL792" s="63">
        <v>0</v>
      </c>
      <c r="AM792" s="46" t="str">
        <f t="shared" si="193"/>
        <v>Inventar/utstyr diverse</v>
      </c>
      <c r="AN792" s="46" t="str">
        <f t="shared" si="194"/>
        <v>Reparasjon og vedlikehold</v>
      </c>
      <c r="AO792" s="46" t="str">
        <f t="shared" si="195"/>
        <v>Driftsutgifter</v>
      </c>
      <c r="AP792" s="46" t="str">
        <f t="shared" si="196"/>
        <v>Kostnad</v>
      </c>
      <c r="AQ792" s="46">
        <f t="shared" si="197"/>
        <v>21</v>
      </c>
      <c r="AR792" s="46">
        <f t="shared" si="198"/>
        <v>0</v>
      </c>
      <c r="AS792" s="48">
        <f t="shared" si="199"/>
        <v>0.90301180009507243</v>
      </c>
      <c r="AT792" s="46">
        <f t="shared" si="203"/>
        <v>0</v>
      </c>
      <c r="AU792" s="46">
        <f t="shared" si="200"/>
        <v>3338</v>
      </c>
      <c r="AV792" s="46">
        <f t="shared" si="201"/>
        <v>1851.3</v>
      </c>
      <c r="AW792" s="46">
        <f t="shared" si="204"/>
        <v>1</v>
      </c>
      <c r="AX792" s="47">
        <f t="shared" si="202"/>
        <v>0</v>
      </c>
      <c r="AY792" s="47">
        <f t="shared" si="205"/>
        <v>0</v>
      </c>
    </row>
    <row r="793" spans="35:51" x14ac:dyDescent="0.35">
      <c r="AI793" s="11">
        <v>2023</v>
      </c>
      <c r="AJ793" s="11">
        <v>11</v>
      </c>
      <c r="AK793" s="11">
        <v>6502</v>
      </c>
      <c r="AL793" s="63">
        <v>0</v>
      </c>
      <c r="AM793" s="46" t="str">
        <f t="shared" si="193"/>
        <v>Inventar/utstyr diverse</v>
      </c>
      <c r="AN793" s="46" t="str">
        <f t="shared" si="194"/>
        <v>Reparasjon og vedlikehold</v>
      </c>
      <c r="AO793" s="46" t="str">
        <f t="shared" si="195"/>
        <v>Driftsutgifter</v>
      </c>
      <c r="AP793" s="46" t="str">
        <f t="shared" si="196"/>
        <v>Kostnad</v>
      </c>
      <c r="AQ793" s="46">
        <f t="shared" si="197"/>
        <v>21</v>
      </c>
      <c r="AR793" s="46">
        <f t="shared" si="198"/>
        <v>0</v>
      </c>
      <c r="AS793" s="48">
        <f t="shared" si="199"/>
        <v>0.90301180009507243</v>
      </c>
      <c r="AT793" s="46">
        <f t="shared" si="203"/>
        <v>0</v>
      </c>
      <c r="AU793" s="46">
        <f t="shared" si="200"/>
        <v>3267</v>
      </c>
      <c r="AV793" s="46">
        <f t="shared" si="201"/>
        <v>1752.55</v>
      </c>
      <c r="AW793" s="46">
        <f t="shared" si="204"/>
        <v>1</v>
      </c>
      <c r="AX793" s="47">
        <f t="shared" si="202"/>
        <v>0</v>
      </c>
      <c r="AY793" s="47">
        <f t="shared" si="205"/>
        <v>0</v>
      </c>
    </row>
    <row r="794" spans="35:51" x14ac:dyDescent="0.35">
      <c r="AI794" s="11">
        <v>2023</v>
      </c>
      <c r="AJ794" s="11">
        <v>12</v>
      </c>
      <c r="AK794" s="11">
        <v>6502</v>
      </c>
      <c r="AL794" s="63">
        <v>0</v>
      </c>
      <c r="AM794" s="46" t="str">
        <f t="shared" si="193"/>
        <v>Inventar/utstyr diverse</v>
      </c>
      <c r="AN794" s="46" t="str">
        <f t="shared" si="194"/>
        <v>Reparasjon og vedlikehold</v>
      </c>
      <c r="AO794" s="46" t="str">
        <f t="shared" si="195"/>
        <v>Driftsutgifter</v>
      </c>
      <c r="AP794" s="46" t="str">
        <f t="shared" si="196"/>
        <v>Kostnad</v>
      </c>
      <c r="AQ794" s="46">
        <f t="shared" si="197"/>
        <v>21</v>
      </c>
      <c r="AR794" s="46">
        <f t="shared" si="198"/>
        <v>0</v>
      </c>
      <c r="AS794" s="48">
        <f t="shared" si="199"/>
        <v>0.90301180009507243</v>
      </c>
      <c r="AT794" s="46">
        <f t="shared" si="203"/>
        <v>0</v>
      </c>
      <c r="AU794" s="46">
        <f t="shared" si="200"/>
        <v>2003</v>
      </c>
      <c r="AV794" s="46">
        <f t="shared" si="201"/>
        <v>1365.15</v>
      </c>
      <c r="AW794" s="46">
        <f t="shared" si="204"/>
        <v>1</v>
      </c>
      <c r="AX794" s="47">
        <f t="shared" si="202"/>
        <v>0</v>
      </c>
      <c r="AY794" s="47">
        <f t="shared" si="205"/>
        <v>0</v>
      </c>
    </row>
    <row r="795" spans="35:51" x14ac:dyDescent="0.35">
      <c r="AI795" s="11">
        <v>2023</v>
      </c>
      <c r="AJ795" s="11">
        <v>1</v>
      </c>
      <c r="AK795" s="11">
        <v>6510</v>
      </c>
      <c r="AL795" s="63">
        <v>5037.4399999999996</v>
      </c>
      <c r="AM795" s="46" t="str">
        <f t="shared" si="193"/>
        <v>Varme, ventilasjon, sanitær</v>
      </c>
      <c r="AN795" s="46" t="str">
        <f t="shared" si="194"/>
        <v>Avg./lisenser/gebyrer</v>
      </c>
      <c r="AO795" s="46" t="str">
        <f t="shared" si="195"/>
        <v>Driftsutgifter</v>
      </c>
      <c r="AP795" s="46" t="str">
        <f t="shared" si="196"/>
        <v>Kostnad</v>
      </c>
      <c r="AQ795" s="46">
        <f t="shared" si="197"/>
        <v>12</v>
      </c>
      <c r="AR795" s="46">
        <f t="shared" si="198"/>
        <v>5037.4399999999996</v>
      </c>
      <c r="AS795" s="48">
        <f t="shared" si="199"/>
        <v>0.60723437315825768</v>
      </c>
      <c r="AT795" s="46">
        <f t="shared" si="203"/>
        <v>3058.9067207223334</v>
      </c>
      <c r="AU795" s="46">
        <f t="shared" si="200"/>
        <v>2803</v>
      </c>
      <c r="AV795" s="46">
        <f t="shared" si="201"/>
        <v>1698.7</v>
      </c>
      <c r="AW795" s="46">
        <f t="shared" si="204"/>
        <v>1</v>
      </c>
      <c r="AX795" s="47">
        <f t="shared" si="202"/>
        <v>-5037.4399999999996</v>
      </c>
      <c r="AY795" s="47">
        <f t="shared" si="205"/>
        <v>-3058.9067207223334</v>
      </c>
    </row>
    <row r="796" spans="35:51" x14ac:dyDescent="0.35">
      <c r="AI796" s="11">
        <v>2023</v>
      </c>
      <c r="AJ796" s="11">
        <v>2</v>
      </c>
      <c r="AK796" s="11">
        <v>6510</v>
      </c>
      <c r="AL796" s="63">
        <v>10040.44</v>
      </c>
      <c r="AM796" s="46" t="str">
        <f t="shared" si="193"/>
        <v>Varme, ventilasjon, sanitær</v>
      </c>
      <c r="AN796" s="46" t="str">
        <f t="shared" si="194"/>
        <v>Avg./lisenser/gebyrer</v>
      </c>
      <c r="AO796" s="46" t="str">
        <f t="shared" si="195"/>
        <v>Driftsutgifter</v>
      </c>
      <c r="AP796" s="46" t="str">
        <f t="shared" si="196"/>
        <v>Kostnad</v>
      </c>
      <c r="AQ796" s="46">
        <f t="shared" si="197"/>
        <v>12</v>
      </c>
      <c r="AR796" s="46">
        <f t="shared" si="198"/>
        <v>10040.44</v>
      </c>
      <c r="AS796" s="48">
        <f t="shared" si="199"/>
        <v>0.60723437315825768</v>
      </c>
      <c r="AT796" s="46">
        <f t="shared" si="203"/>
        <v>6096.9002896330967</v>
      </c>
      <c r="AU796" s="46">
        <f t="shared" si="200"/>
        <v>2750</v>
      </c>
      <c r="AV796" s="46">
        <f t="shared" si="201"/>
        <v>1620.817</v>
      </c>
      <c r="AW796" s="46">
        <f t="shared" si="204"/>
        <v>1</v>
      </c>
      <c r="AX796" s="47">
        <f t="shared" si="202"/>
        <v>-10040.44</v>
      </c>
      <c r="AY796" s="47">
        <f t="shared" si="205"/>
        <v>-6096.9002896330967</v>
      </c>
    </row>
    <row r="797" spans="35:51" x14ac:dyDescent="0.35">
      <c r="AI797" s="11">
        <v>2023</v>
      </c>
      <c r="AJ797" s="11">
        <v>3</v>
      </c>
      <c r="AK797" s="11">
        <v>6510</v>
      </c>
      <c r="AL797" s="63">
        <v>21456.44</v>
      </c>
      <c r="AM797" s="46" t="str">
        <f t="shared" si="193"/>
        <v>Varme, ventilasjon, sanitær</v>
      </c>
      <c r="AN797" s="46" t="str">
        <f t="shared" si="194"/>
        <v>Avg./lisenser/gebyrer</v>
      </c>
      <c r="AO797" s="46" t="str">
        <f t="shared" si="195"/>
        <v>Driftsutgifter</v>
      </c>
      <c r="AP797" s="46" t="str">
        <f t="shared" si="196"/>
        <v>Kostnad</v>
      </c>
      <c r="AQ797" s="46">
        <f t="shared" si="197"/>
        <v>12</v>
      </c>
      <c r="AR797" s="46">
        <f t="shared" si="198"/>
        <v>21456.44</v>
      </c>
      <c r="AS797" s="48">
        <f t="shared" si="199"/>
        <v>0.60723437315825768</v>
      </c>
      <c r="AT797" s="46">
        <f t="shared" si="203"/>
        <v>13029.087893607766</v>
      </c>
      <c r="AU797" s="46">
        <f t="shared" si="200"/>
        <v>3043</v>
      </c>
      <c r="AV797" s="46">
        <f t="shared" si="201"/>
        <v>1839.2840000000001</v>
      </c>
      <c r="AW797" s="46">
        <f t="shared" si="204"/>
        <v>1</v>
      </c>
      <c r="AX797" s="47">
        <f t="shared" si="202"/>
        <v>-21456.44</v>
      </c>
      <c r="AY797" s="47">
        <f t="shared" si="205"/>
        <v>-13029.087893607766</v>
      </c>
    </row>
    <row r="798" spans="35:51" x14ac:dyDescent="0.35">
      <c r="AI798" s="11">
        <v>2023</v>
      </c>
      <c r="AJ798" s="11">
        <v>4</v>
      </c>
      <c r="AK798" s="11">
        <v>6510</v>
      </c>
      <c r="AL798" s="63">
        <v>5037.4399999999996</v>
      </c>
      <c r="AM798" s="46" t="str">
        <f t="shared" si="193"/>
        <v>Varme, ventilasjon, sanitær</v>
      </c>
      <c r="AN798" s="46" t="str">
        <f t="shared" si="194"/>
        <v>Avg./lisenser/gebyrer</v>
      </c>
      <c r="AO798" s="46" t="str">
        <f t="shared" si="195"/>
        <v>Driftsutgifter</v>
      </c>
      <c r="AP798" s="46" t="str">
        <f t="shared" si="196"/>
        <v>Kostnad</v>
      </c>
      <c r="AQ798" s="46">
        <f t="shared" si="197"/>
        <v>12</v>
      </c>
      <c r="AR798" s="46">
        <f t="shared" si="198"/>
        <v>5037.4399999999996</v>
      </c>
      <c r="AS798" s="48">
        <f t="shared" si="199"/>
        <v>0.60723437315825768</v>
      </c>
      <c r="AT798" s="46">
        <f t="shared" si="203"/>
        <v>3058.9067207223334</v>
      </c>
      <c r="AU798" s="46">
        <f t="shared" si="200"/>
        <v>2916</v>
      </c>
      <c r="AV798" s="46">
        <f t="shared" si="201"/>
        <v>1763.2</v>
      </c>
      <c r="AW798" s="46">
        <f t="shared" si="204"/>
        <v>1</v>
      </c>
      <c r="AX798" s="47">
        <f t="shared" si="202"/>
        <v>-5037.4399999999996</v>
      </c>
      <c r="AY798" s="47">
        <f t="shared" si="205"/>
        <v>-3058.9067207223334</v>
      </c>
    </row>
    <row r="799" spans="35:51" x14ac:dyDescent="0.35">
      <c r="AI799" s="11">
        <v>2023</v>
      </c>
      <c r="AJ799" s="11">
        <v>5</v>
      </c>
      <c r="AK799" s="11">
        <v>6510</v>
      </c>
      <c r="AL799" s="63">
        <v>5037.4399999999996</v>
      </c>
      <c r="AM799" s="46" t="str">
        <f t="shared" si="193"/>
        <v>Varme, ventilasjon, sanitær</v>
      </c>
      <c r="AN799" s="46" t="str">
        <f t="shared" si="194"/>
        <v>Avg./lisenser/gebyrer</v>
      </c>
      <c r="AO799" s="46" t="str">
        <f t="shared" si="195"/>
        <v>Driftsutgifter</v>
      </c>
      <c r="AP799" s="46" t="str">
        <f t="shared" si="196"/>
        <v>Kostnad</v>
      </c>
      <c r="AQ799" s="46">
        <f t="shared" si="197"/>
        <v>12</v>
      </c>
      <c r="AR799" s="46">
        <f t="shared" si="198"/>
        <v>5037.4399999999996</v>
      </c>
      <c r="AS799" s="48">
        <f t="shared" si="199"/>
        <v>0.60723437315825768</v>
      </c>
      <c r="AT799" s="46">
        <f t="shared" si="203"/>
        <v>3058.9067207223334</v>
      </c>
      <c r="AU799" s="46">
        <f t="shared" si="200"/>
        <v>3578</v>
      </c>
      <c r="AV799" s="46">
        <f t="shared" si="201"/>
        <v>1816.85</v>
      </c>
      <c r="AW799" s="46">
        <f t="shared" si="204"/>
        <v>1</v>
      </c>
      <c r="AX799" s="47">
        <f t="shared" si="202"/>
        <v>-5037.4399999999996</v>
      </c>
      <c r="AY799" s="47">
        <f t="shared" si="205"/>
        <v>-3058.9067207223334</v>
      </c>
    </row>
    <row r="800" spans="35:51" x14ac:dyDescent="0.35">
      <c r="AI800" s="11">
        <v>2023</v>
      </c>
      <c r="AJ800" s="11">
        <v>6</v>
      </c>
      <c r="AK800" s="11">
        <v>6510</v>
      </c>
      <c r="AL800" s="63">
        <v>7245.44</v>
      </c>
      <c r="AM800" s="46" t="str">
        <f t="shared" si="193"/>
        <v>Varme, ventilasjon, sanitær</v>
      </c>
      <c r="AN800" s="46" t="str">
        <f t="shared" si="194"/>
        <v>Avg./lisenser/gebyrer</v>
      </c>
      <c r="AO800" s="46" t="str">
        <f t="shared" si="195"/>
        <v>Driftsutgifter</v>
      </c>
      <c r="AP800" s="46" t="str">
        <f t="shared" si="196"/>
        <v>Kostnad</v>
      </c>
      <c r="AQ800" s="46">
        <f t="shared" si="197"/>
        <v>12</v>
      </c>
      <c r="AR800" s="46">
        <f t="shared" si="198"/>
        <v>7245.44</v>
      </c>
      <c r="AS800" s="48">
        <f t="shared" si="199"/>
        <v>0.60723437315825768</v>
      </c>
      <c r="AT800" s="46">
        <f t="shared" si="203"/>
        <v>4399.6802166557663</v>
      </c>
      <c r="AU800" s="46">
        <f t="shared" si="200"/>
        <v>3708</v>
      </c>
      <c r="AV800" s="46">
        <f t="shared" si="201"/>
        <v>1858.8330000000001</v>
      </c>
      <c r="AW800" s="46">
        <f t="shared" si="204"/>
        <v>1</v>
      </c>
      <c r="AX800" s="47">
        <f t="shared" si="202"/>
        <v>-7245.44</v>
      </c>
      <c r="AY800" s="47">
        <f t="shared" si="205"/>
        <v>-4399.6802166557663</v>
      </c>
    </row>
    <row r="801" spans="35:51" x14ac:dyDescent="0.35">
      <c r="AI801" s="11">
        <v>2023</v>
      </c>
      <c r="AJ801" s="11">
        <v>7</v>
      </c>
      <c r="AK801" s="11">
        <v>6510</v>
      </c>
      <c r="AL801" s="63">
        <v>9037.44</v>
      </c>
      <c r="AM801" s="46" t="str">
        <f t="shared" si="193"/>
        <v>Varme, ventilasjon, sanitær</v>
      </c>
      <c r="AN801" s="46" t="str">
        <f t="shared" si="194"/>
        <v>Avg./lisenser/gebyrer</v>
      </c>
      <c r="AO801" s="46" t="str">
        <f t="shared" si="195"/>
        <v>Driftsutgifter</v>
      </c>
      <c r="AP801" s="46" t="str">
        <f t="shared" si="196"/>
        <v>Kostnad</v>
      </c>
      <c r="AQ801" s="46">
        <f t="shared" si="197"/>
        <v>12</v>
      </c>
      <c r="AR801" s="46">
        <f t="shared" si="198"/>
        <v>9037.44</v>
      </c>
      <c r="AS801" s="48">
        <f t="shared" si="199"/>
        <v>0.60723437315825768</v>
      </c>
      <c r="AT801" s="46">
        <f t="shared" si="203"/>
        <v>5487.8442133553644</v>
      </c>
      <c r="AU801" s="46">
        <f t="shared" si="200"/>
        <v>3431</v>
      </c>
      <c r="AV801" s="46">
        <f t="shared" si="201"/>
        <v>1813.0340000000001</v>
      </c>
      <c r="AW801" s="46">
        <f t="shared" si="204"/>
        <v>1</v>
      </c>
      <c r="AX801" s="47">
        <f t="shared" si="202"/>
        <v>-9037.44</v>
      </c>
      <c r="AY801" s="47">
        <f t="shared" si="205"/>
        <v>-5487.8442133553644</v>
      </c>
    </row>
    <row r="802" spans="35:51" x14ac:dyDescent="0.35">
      <c r="AI802" s="11">
        <v>2023</v>
      </c>
      <c r="AJ802" s="11">
        <v>8</v>
      </c>
      <c r="AK802" s="11">
        <v>6510</v>
      </c>
      <c r="AL802" s="63">
        <v>47043.81</v>
      </c>
      <c r="AM802" s="46" t="str">
        <f t="shared" si="193"/>
        <v>Varme, ventilasjon, sanitær</v>
      </c>
      <c r="AN802" s="46" t="str">
        <f t="shared" si="194"/>
        <v>Avg./lisenser/gebyrer</v>
      </c>
      <c r="AO802" s="46" t="str">
        <f t="shared" si="195"/>
        <v>Driftsutgifter</v>
      </c>
      <c r="AP802" s="46" t="str">
        <f t="shared" si="196"/>
        <v>Kostnad</v>
      </c>
      <c r="AQ802" s="46">
        <f t="shared" si="197"/>
        <v>12</v>
      </c>
      <c r="AR802" s="46">
        <f t="shared" si="198"/>
        <v>47043.81</v>
      </c>
      <c r="AS802" s="48">
        <f t="shared" si="199"/>
        <v>0.60723437315825768</v>
      </c>
      <c r="AT802" s="46">
        <f t="shared" si="203"/>
        <v>28566.618476326174</v>
      </c>
      <c r="AU802" s="46">
        <f t="shared" si="200"/>
        <v>4323</v>
      </c>
      <c r="AV802" s="46">
        <f t="shared" si="201"/>
        <v>1943.6659999999999</v>
      </c>
      <c r="AW802" s="46">
        <f t="shared" si="204"/>
        <v>1</v>
      </c>
      <c r="AX802" s="47">
        <f t="shared" si="202"/>
        <v>-47043.81</v>
      </c>
      <c r="AY802" s="47">
        <f t="shared" si="205"/>
        <v>-28566.618476326174</v>
      </c>
    </row>
    <row r="803" spans="35:51" x14ac:dyDescent="0.35">
      <c r="AI803" s="11">
        <v>2023</v>
      </c>
      <c r="AJ803" s="11">
        <v>9</v>
      </c>
      <c r="AK803" s="11">
        <v>6510</v>
      </c>
      <c r="AL803" s="63">
        <v>14006.97</v>
      </c>
      <c r="AM803" s="46" t="str">
        <f t="shared" si="193"/>
        <v>Varme, ventilasjon, sanitær</v>
      </c>
      <c r="AN803" s="46" t="str">
        <f t="shared" si="194"/>
        <v>Avg./lisenser/gebyrer</v>
      </c>
      <c r="AO803" s="46" t="str">
        <f t="shared" si="195"/>
        <v>Driftsutgifter</v>
      </c>
      <c r="AP803" s="46" t="str">
        <f t="shared" si="196"/>
        <v>Kostnad</v>
      </c>
      <c r="AQ803" s="46">
        <f t="shared" si="197"/>
        <v>12</v>
      </c>
      <c r="AR803" s="46">
        <f t="shared" si="198"/>
        <v>14006.97</v>
      </c>
      <c r="AS803" s="48">
        <f t="shared" si="199"/>
        <v>0.60723437315825768</v>
      </c>
      <c r="AT803" s="46">
        <f t="shared" si="203"/>
        <v>8505.5136477965207</v>
      </c>
      <c r="AU803" s="46">
        <f t="shared" si="200"/>
        <v>3531</v>
      </c>
      <c r="AV803" s="46">
        <f t="shared" si="201"/>
        <v>1846.634</v>
      </c>
      <c r="AW803" s="46">
        <f t="shared" si="204"/>
        <v>1</v>
      </c>
      <c r="AX803" s="47">
        <f t="shared" si="202"/>
        <v>-14006.97</v>
      </c>
      <c r="AY803" s="47">
        <f t="shared" si="205"/>
        <v>-8505.5136477965207</v>
      </c>
    </row>
    <row r="804" spans="35:51" x14ac:dyDescent="0.35">
      <c r="AI804" s="11">
        <v>2023</v>
      </c>
      <c r="AJ804" s="11">
        <v>10</v>
      </c>
      <c r="AK804" s="11">
        <v>6510</v>
      </c>
      <c r="AL804" s="63">
        <v>16284.96</v>
      </c>
      <c r="AM804" s="46" t="str">
        <f t="shared" si="193"/>
        <v>Varme, ventilasjon, sanitær</v>
      </c>
      <c r="AN804" s="46" t="str">
        <f t="shared" si="194"/>
        <v>Avg./lisenser/gebyrer</v>
      </c>
      <c r="AO804" s="46" t="str">
        <f t="shared" si="195"/>
        <v>Driftsutgifter</v>
      </c>
      <c r="AP804" s="46" t="str">
        <f t="shared" si="196"/>
        <v>Kostnad</v>
      </c>
      <c r="AQ804" s="46">
        <f t="shared" si="197"/>
        <v>12</v>
      </c>
      <c r="AR804" s="46">
        <f t="shared" si="198"/>
        <v>16284.96</v>
      </c>
      <c r="AS804" s="48">
        <f t="shared" si="199"/>
        <v>0.60723437315825768</v>
      </c>
      <c r="AT804" s="46">
        <f t="shared" si="203"/>
        <v>9888.7874775072996</v>
      </c>
      <c r="AU804" s="46">
        <f t="shared" si="200"/>
        <v>3338</v>
      </c>
      <c r="AV804" s="46">
        <f t="shared" si="201"/>
        <v>1851.3</v>
      </c>
      <c r="AW804" s="46">
        <f t="shared" si="204"/>
        <v>1</v>
      </c>
      <c r="AX804" s="47">
        <f t="shared" si="202"/>
        <v>-16284.96</v>
      </c>
      <c r="AY804" s="47">
        <f t="shared" si="205"/>
        <v>-9888.7874775072996</v>
      </c>
    </row>
    <row r="805" spans="35:51" x14ac:dyDescent="0.35">
      <c r="AI805" s="11">
        <v>2023</v>
      </c>
      <c r="AJ805" s="11">
        <v>11</v>
      </c>
      <c r="AK805" s="11">
        <v>6510</v>
      </c>
      <c r="AL805" s="63">
        <v>5037.4399999999996</v>
      </c>
      <c r="AM805" s="46" t="str">
        <f t="shared" si="193"/>
        <v>Varme, ventilasjon, sanitær</v>
      </c>
      <c r="AN805" s="46" t="str">
        <f t="shared" si="194"/>
        <v>Avg./lisenser/gebyrer</v>
      </c>
      <c r="AO805" s="46" t="str">
        <f t="shared" si="195"/>
        <v>Driftsutgifter</v>
      </c>
      <c r="AP805" s="46" t="str">
        <f t="shared" si="196"/>
        <v>Kostnad</v>
      </c>
      <c r="AQ805" s="46">
        <f t="shared" si="197"/>
        <v>12</v>
      </c>
      <c r="AR805" s="46">
        <f t="shared" si="198"/>
        <v>5037.4399999999996</v>
      </c>
      <c r="AS805" s="48">
        <f t="shared" si="199"/>
        <v>0.60723437315825768</v>
      </c>
      <c r="AT805" s="46">
        <f t="shared" si="203"/>
        <v>3058.9067207223334</v>
      </c>
      <c r="AU805" s="46">
        <f t="shared" si="200"/>
        <v>3267</v>
      </c>
      <c r="AV805" s="46">
        <f t="shared" si="201"/>
        <v>1752.55</v>
      </c>
      <c r="AW805" s="46">
        <f t="shared" si="204"/>
        <v>1</v>
      </c>
      <c r="AX805" s="47">
        <f t="shared" si="202"/>
        <v>-5037.4399999999996</v>
      </c>
      <c r="AY805" s="47">
        <f t="shared" si="205"/>
        <v>-3058.9067207223334</v>
      </c>
    </row>
    <row r="806" spans="35:51" x14ac:dyDescent="0.35">
      <c r="AI806" s="11">
        <v>2023</v>
      </c>
      <c r="AJ806" s="11">
        <v>12</v>
      </c>
      <c r="AK806" s="11">
        <v>6510</v>
      </c>
      <c r="AL806" s="63">
        <v>5037.46</v>
      </c>
      <c r="AM806" s="46" t="str">
        <f t="shared" si="193"/>
        <v>Varme, ventilasjon, sanitær</v>
      </c>
      <c r="AN806" s="46" t="str">
        <f t="shared" si="194"/>
        <v>Avg./lisenser/gebyrer</v>
      </c>
      <c r="AO806" s="46" t="str">
        <f t="shared" si="195"/>
        <v>Driftsutgifter</v>
      </c>
      <c r="AP806" s="46" t="str">
        <f t="shared" si="196"/>
        <v>Kostnad</v>
      </c>
      <c r="AQ806" s="46">
        <f t="shared" si="197"/>
        <v>12</v>
      </c>
      <c r="AR806" s="46">
        <f t="shared" si="198"/>
        <v>5037.46</v>
      </c>
      <c r="AS806" s="48">
        <f t="shared" si="199"/>
        <v>0.60723437315825768</v>
      </c>
      <c r="AT806" s="46">
        <f t="shared" si="203"/>
        <v>3058.9188654097966</v>
      </c>
      <c r="AU806" s="46">
        <f t="shared" si="200"/>
        <v>2003</v>
      </c>
      <c r="AV806" s="46">
        <f t="shared" si="201"/>
        <v>1365.15</v>
      </c>
      <c r="AW806" s="46">
        <f t="shared" si="204"/>
        <v>1</v>
      </c>
      <c r="AX806" s="47">
        <f t="shared" si="202"/>
        <v>-5037.46</v>
      </c>
      <c r="AY806" s="47">
        <f t="shared" si="205"/>
        <v>-3058.9188654097966</v>
      </c>
    </row>
    <row r="807" spans="35:51" x14ac:dyDescent="0.35">
      <c r="AI807" s="11">
        <v>2023</v>
      </c>
      <c r="AJ807" s="11">
        <v>1</v>
      </c>
      <c r="AK807" s="11">
        <v>6520</v>
      </c>
      <c r="AL807" s="63">
        <v>0</v>
      </c>
      <c r="AM807" s="46" t="str">
        <f t="shared" si="193"/>
        <v>Elektrisk/tekniskanlegg</v>
      </c>
      <c r="AN807" s="46" t="str">
        <f t="shared" si="194"/>
        <v>Reparasjon og vedlikehold</v>
      </c>
      <c r="AO807" s="46" t="str">
        <f t="shared" si="195"/>
        <v>Driftsutgifter</v>
      </c>
      <c r="AP807" s="46" t="str">
        <f t="shared" si="196"/>
        <v>Kostnad</v>
      </c>
      <c r="AQ807" s="46">
        <f t="shared" si="197"/>
        <v>21</v>
      </c>
      <c r="AR807" s="46">
        <f t="shared" si="198"/>
        <v>0</v>
      </c>
      <c r="AS807" s="48">
        <f t="shared" si="199"/>
        <v>0.90301180009507243</v>
      </c>
      <c r="AT807" s="46">
        <f t="shared" si="203"/>
        <v>0</v>
      </c>
      <c r="AU807" s="46">
        <f t="shared" si="200"/>
        <v>2803</v>
      </c>
      <c r="AV807" s="46">
        <f t="shared" si="201"/>
        <v>1698.7</v>
      </c>
      <c r="AW807" s="46">
        <f t="shared" si="204"/>
        <v>1</v>
      </c>
      <c r="AX807" s="47">
        <f t="shared" si="202"/>
        <v>0</v>
      </c>
      <c r="AY807" s="47">
        <f t="shared" si="205"/>
        <v>0</v>
      </c>
    </row>
    <row r="808" spans="35:51" x14ac:dyDescent="0.35">
      <c r="AI808" s="11">
        <v>2023</v>
      </c>
      <c r="AJ808" s="11">
        <v>2</v>
      </c>
      <c r="AK808" s="11">
        <v>6520</v>
      </c>
      <c r="AL808" s="63">
        <v>0</v>
      </c>
      <c r="AM808" s="46" t="str">
        <f t="shared" si="193"/>
        <v>Elektrisk/tekniskanlegg</v>
      </c>
      <c r="AN808" s="46" t="str">
        <f t="shared" si="194"/>
        <v>Reparasjon og vedlikehold</v>
      </c>
      <c r="AO808" s="46" t="str">
        <f t="shared" si="195"/>
        <v>Driftsutgifter</v>
      </c>
      <c r="AP808" s="46" t="str">
        <f t="shared" si="196"/>
        <v>Kostnad</v>
      </c>
      <c r="AQ808" s="46">
        <f t="shared" si="197"/>
        <v>21</v>
      </c>
      <c r="AR808" s="46">
        <f t="shared" si="198"/>
        <v>0</v>
      </c>
      <c r="AS808" s="48">
        <f t="shared" si="199"/>
        <v>0.90301180009507243</v>
      </c>
      <c r="AT808" s="46">
        <f t="shared" si="203"/>
        <v>0</v>
      </c>
      <c r="AU808" s="46">
        <f t="shared" si="200"/>
        <v>2750</v>
      </c>
      <c r="AV808" s="46">
        <f t="shared" si="201"/>
        <v>1620.817</v>
      </c>
      <c r="AW808" s="46">
        <f t="shared" si="204"/>
        <v>1</v>
      </c>
      <c r="AX808" s="47">
        <f t="shared" si="202"/>
        <v>0</v>
      </c>
      <c r="AY808" s="47">
        <f t="shared" si="205"/>
        <v>0</v>
      </c>
    </row>
    <row r="809" spans="35:51" x14ac:dyDescent="0.35">
      <c r="AI809" s="11">
        <v>2023</v>
      </c>
      <c r="AJ809" s="11">
        <v>3</v>
      </c>
      <c r="AK809" s="11">
        <v>6520</v>
      </c>
      <c r="AL809" s="63">
        <v>0</v>
      </c>
      <c r="AM809" s="46" t="str">
        <f t="shared" si="193"/>
        <v>Elektrisk/tekniskanlegg</v>
      </c>
      <c r="AN809" s="46" t="str">
        <f t="shared" si="194"/>
        <v>Reparasjon og vedlikehold</v>
      </c>
      <c r="AO809" s="46" t="str">
        <f t="shared" si="195"/>
        <v>Driftsutgifter</v>
      </c>
      <c r="AP809" s="46" t="str">
        <f t="shared" si="196"/>
        <v>Kostnad</v>
      </c>
      <c r="AQ809" s="46">
        <f t="shared" si="197"/>
        <v>21</v>
      </c>
      <c r="AR809" s="46">
        <f t="shared" si="198"/>
        <v>0</v>
      </c>
      <c r="AS809" s="48">
        <f t="shared" si="199"/>
        <v>0.90301180009507243</v>
      </c>
      <c r="AT809" s="46">
        <f t="shared" si="203"/>
        <v>0</v>
      </c>
      <c r="AU809" s="46">
        <f t="shared" si="200"/>
        <v>3043</v>
      </c>
      <c r="AV809" s="46">
        <f t="shared" si="201"/>
        <v>1839.2840000000001</v>
      </c>
      <c r="AW809" s="46">
        <f t="shared" si="204"/>
        <v>1</v>
      </c>
      <c r="AX809" s="47">
        <f t="shared" si="202"/>
        <v>0</v>
      </c>
      <c r="AY809" s="47">
        <f t="shared" si="205"/>
        <v>0</v>
      </c>
    </row>
    <row r="810" spans="35:51" x14ac:dyDescent="0.35">
      <c r="AI810" s="11">
        <v>2023</v>
      </c>
      <c r="AJ810" s="11">
        <v>4</v>
      </c>
      <c r="AK810" s="11">
        <v>6520</v>
      </c>
      <c r="AL810" s="63">
        <v>0</v>
      </c>
      <c r="AM810" s="46" t="str">
        <f t="shared" si="193"/>
        <v>Elektrisk/tekniskanlegg</v>
      </c>
      <c r="AN810" s="46" t="str">
        <f t="shared" si="194"/>
        <v>Reparasjon og vedlikehold</v>
      </c>
      <c r="AO810" s="46" t="str">
        <f t="shared" si="195"/>
        <v>Driftsutgifter</v>
      </c>
      <c r="AP810" s="46" t="str">
        <f t="shared" si="196"/>
        <v>Kostnad</v>
      </c>
      <c r="AQ810" s="46">
        <f t="shared" si="197"/>
        <v>21</v>
      </c>
      <c r="AR810" s="46">
        <f t="shared" si="198"/>
        <v>0</v>
      </c>
      <c r="AS810" s="48">
        <f t="shared" si="199"/>
        <v>0.90301180009507243</v>
      </c>
      <c r="AT810" s="46">
        <f t="shared" si="203"/>
        <v>0</v>
      </c>
      <c r="AU810" s="46">
        <f t="shared" si="200"/>
        <v>2916</v>
      </c>
      <c r="AV810" s="46">
        <f t="shared" si="201"/>
        <v>1763.2</v>
      </c>
      <c r="AW810" s="46">
        <f t="shared" si="204"/>
        <v>1</v>
      </c>
      <c r="AX810" s="47">
        <f t="shared" si="202"/>
        <v>0</v>
      </c>
      <c r="AY810" s="47">
        <f t="shared" si="205"/>
        <v>0</v>
      </c>
    </row>
    <row r="811" spans="35:51" x14ac:dyDescent="0.35">
      <c r="AI811" s="11">
        <v>2023</v>
      </c>
      <c r="AJ811" s="11">
        <v>5</v>
      </c>
      <c r="AK811" s="11">
        <v>6520</v>
      </c>
      <c r="AL811" s="63">
        <v>0</v>
      </c>
      <c r="AM811" s="46" t="str">
        <f t="shared" si="193"/>
        <v>Elektrisk/tekniskanlegg</v>
      </c>
      <c r="AN811" s="46" t="str">
        <f t="shared" si="194"/>
        <v>Reparasjon og vedlikehold</v>
      </c>
      <c r="AO811" s="46" t="str">
        <f t="shared" si="195"/>
        <v>Driftsutgifter</v>
      </c>
      <c r="AP811" s="46" t="str">
        <f t="shared" si="196"/>
        <v>Kostnad</v>
      </c>
      <c r="AQ811" s="46">
        <f t="shared" si="197"/>
        <v>21</v>
      </c>
      <c r="AR811" s="46">
        <f t="shared" si="198"/>
        <v>0</v>
      </c>
      <c r="AS811" s="48">
        <f t="shared" si="199"/>
        <v>0.90301180009507243</v>
      </c>
      <c r="AT811" s="46">
        <f t="shared" si="203"/>
        <v>0</v>
      </c>
      <c r="AU811" s="46">
        <f t="shared" si="200"/>
        <v>3578</v>
      </c>
      <c r="AV811" s="46">
        <f t="shared" si="201"/>
        <v>1816.85</v>
      </c>
      <c r="AW811" s="46">
        <f t="shared" si="204"/>
        <v>1</v>
      </c>
      <c r="AX811" s="47">
        <f t="shared" si="202"/>
        <v>0</v>
      </c>
      <c r="AY811" s="47">
        <f t="shared" si="205"/>
        <v>0</v>
      </c>
    </row>
    <row r="812" spans="35:51" x14ac:dyDescent="0.35">
      <c r="AI812" s="11">
        <v>2023</v>
      </c>
      <c r="AJ812" s="11">
        <v>6</v>
      </c>
      <c r="AK812" s="11">
        <v>6520</v>
      </c>
      <c r="AL812" s="63">
        <v>0</v>
      </c>
      <c r="AM812" s="46" t="str">
        <f t="shared" si="193"/>
        <v>Elektrisk/tekniskanlegg</v>
      </c>
      <c r="AN812" s="46" t="str">
        <f t="shared" si="194"/>
        <v>Reparasjon og vedlikehold</v>
      </c>
      <c r="AO812" s="46" t="str">
        <f t="shared" si="195"/>
        <v>Driftsutgifter</v>
      </c>
      <c r="AP812" s="46" t="str">
        <f t="shared" si="196"/>
        <v>Kostnad</v>
      </c>
      <c r="AQ812" s="46">
        <f t="shared" si="197"/>
        <v>21</v>
      </c>
      <c r="AR812" s="46">
        <f t="shared" si="198"/>
        <v>0</v>
      </c>
      <c r="AS812" s="48">
        <f t="shared" si="199"/>
        <v>0.90301180009507243</v>
      </c>
      <c r="AT812" s="46">
        <f t="shared" si="203"/>
        <v>0</v>
      </c>
      <c r="AU812" s="46">
        <f t="shared" si="200"/>
        <v>3708</v>
      </c>
      <c r="AV812" s="46">
        <f t="shared" si="201"/>
        <v>1858.8330000000001</v>
      </c>
      <c r="AW812" s="46">
        <f t="shared" si="204"/>
        <v>1</v>
      </c>
      <c r="AX812" s="47">
        <f t="shared" si="202"/>
        <v>0</v>
      </c>
      <c r="AY812" s="47">
        <f t="shared" si="205"/>
        <v>0</v>
      </c>
    </row>
    <row r="813" spans="35:51" x14ac:dyDescent="0.35">
      <c r="AI813" s="11">
        <v>2023</v>
      </c>
      <c r="AJ813" s="11">
        <v>7</v>
      </c>
      <c r="AK813" s="11">
        <v>6520</v>
      </c>
      <c r="AL813" s="63">
        <v>0</v>
      </c>
      <c r="AM813" s="46" t="str">
        <f t="shared" si="193"/>
        <v>Elektrisk/tekniskanlegg</v>
      </c>
      <c r="AN813" s="46" t="str">
        <f t="shared" si="194"/>
        <v>Reparasjon og vedlikehold</v>
      </c>
      <c r="AO813" s="46" t="str">
        <f t="shared" si="195"/>
        <v>Driftsutgifter</v>
      </c>
      <c r="AP813" s="46" t="str">
        <f t="shared" si="196"/>
        <v>Kostnad</v>
      </c>
      <c r="AQ813" s="46">
        <f t="shared" si="197"/>
        <v>21</v>
      </c>
      <c r="AR813" s="46">
        <f t="shared" si="198"/>
        <v>0</v>
      </c>
      <c r="AS813" s="48">
        <f t="shared" si="199"/>
        <v>0.90301180009507243</v>
      </c>
      <c r="AT813" s="46">
        <f t="shared" si="203"/>
        <v>0</v>
      </c>
      <c r="AU813" s="46">
        <f t="shared" si="200"/>
        <v>3431</v>
      </c>
      <c r="AV813" s="46">
        <f t="shared" si="201"/>
        <v>1813.0340000000001</v>
      </c>
      <c r="AW813" s="46">
        <f t="shared" si="204"/>
        <v>1</v>
      </c>
      <c r="AX813" s="47">
        <f t="shared" si="202"/>
        <v>0</v>
      </c>
      <c r="AY813" s="47">
        <f t="shared" si="205"/>
        <v>0</v>
      </c>
    </row>
    <row r="814" spans="35:51" x14ac:dyDescent="0.35">
      <c r="AI814" s="11">
        <v>2023</v>
      </c>
      <c r="AJ814" s="11">
        <v>8</v>
      </c>
      <c r="AK814" s="11">
        <v>6520</v>
      </c>
      <c r="AL814" s="63">
        <v>-8969.5300000000007</v>
      </c>
      <c r="AM814" s="46" t="str">
        <f t="shared" si="193"/>
        <v>Elektrisk/tekniskanlegg</v>
      </c>
      <c r="AN814" s="46" t="str">
        <f t="shared" si="194"/>
        <v>Reparasjon og vedlikehold</v>
      </c>
      <c r="AO814" s="46" t="str">
        <f t="shared" si="195"/>
        <v>Driftsutgifter</v>
      </c>
      <c r="AP814" s="46" t="str">
        <f t="shared" si="196"/>
        <v>Kostnad</v>
      </c>
      <c r="AQ814" s="46">
        <f t="shared" si="197"/>
        <v>21</v>
      </c>
      <c r="AR814" s="46">
        <f t="shared" si="198"/>
        <v>-8969.5300000000007</v>
      </c>
      <c r="AS814" s="48">
        <f t="shared" si="199"/>
        <v>0.90301180009507243</v>
      </c>
      <c r="AT814" s="46">
        <f t="shared" si="203"/>
        <v>-8099.5914313067551</v>
      </c>
      <c r="AU814" s="46">
        <f t="shared" si="200"/>
        <v>4323</v>
      </c>
      <c r="AV814" s="46">
        <f t="shared" si="201"/>
        <v>1943.6659999999999</v>
      </c>
      <c r="AW814" s="46">
        <f t="shared" si="204"/>
        <v>1</v>
      </c>
      <c r="AX814" s="47">
        <f t="shared" si="202"/>
        <v>8969.5300000000007</v>
      </c>
      <c r="AY814" s="47">
        <f t="shared" si="205"/>
        <v>8099.5914313067551</v>
      </c>
    </row>
    <row r="815" spans="35:51" x14ac:dyDescent="0.35">
      <c r="AI815" s="11">
        <v>2023</v>
      </c>
      <c r="AJ815" s="11">
        <v>9</v>
      </c>
      <c r="AK815" s="11">
        <v>6520</v>
      </c>
      <c r="AL815" s="63">
        <v>17939.05</v>
      </c>
      <c r="AM815" s="46" t="str">
        <f t="shared" si="193"/>
        <v>Elektrisk/tekniskanlegg</v>
      </c>
      <c r="AN815" s="46" t="str">
        <f t="shared" si="194"/>
        <v>Reparasjon og vedlikehold</v>
      </c>
      <c r="AO815" s="46" t="str">
        <f t="shared" si="195"/>
        <v>Driftsutgifter</v>
      </c>
      <c r="AP815" s="46" t="str">
        <f t="shared" si="196"/>
        <v>Kostnad</v>
      </c>
      <c r="AQ815" s="46">
        <f t="shared" si="197"/>
        <v>21</v>
      </c>
      <c r="AR815" s="46">
        <f t="shared" si="198"/>
        <v>17939.05</v>
      </c>
      <c r="AS815" s="48">
        <f t="shared" si="199"/>
        <v>0.90301180009507243</v>
      </c>
      <c r="AT815" s="46">
        <f t="shared" si="203"/>
        <v>16199.173832495508</v>
      </c>
      <c r="AU815" s="46">
        <f t="shared" si="200"/>
        <v>3531</v>
      </c>
      <c r="AV815" s="46">
        <f t="shared" si="201"/>
        <v>1846.634</v>
      </c>
      <c r="AW815" s="46">
        <f t="shared" si="204"/>
        <v>1</v>
      </c>
      <c r="AX815" s="47">
        <f t="shared" si="202"/>
        <v>-17939.05</v>
      </c>
      <c r="AY815" s="47">
        <f t="shared" si="205"/>
        <v>-16199.173832495508</v>
      </c>
    </row>
    <row r="816" spans="35:51" x14ac:dyDescent="0.35">
      <c r="AI816" s="11">
        <v>2023</v>
      </c>
      <c r="AJ816" s="11">
        <v>10</v>
      </c>
      <c r="AK816" s="11">
        <v>6520</v>
      </c>
      <c r="AL816" s="63">
        <v>-8969.52</v>
      </c>
      <c r="AM816" s="46" t="str">
        <f t="shared" si="193"/>
        <v>Elektrisk/tekniskanlegg</v>
      </c>
      <c r="AN816" s="46" t="str">
        <f t="shared" si="194"/>
        <v>Reparasjon og vedlikehold</v>
      </c>
      <c r="AO816" s="46" t="str">
        <f t="shared" si="195"/>
        <v>Driftsutgifter</v>
      </c>
      <c r="AP816" s="46" t="str">
        <f t="shared" si="196"/>
        <v>Kostnad</v>
      </c>
      <c r="AQ816" s="46">
        <f t="shared" si="197"/>
        <v>21</v>
      </c>
      <c r="AR816" s="46">
        <f t="shared" si="198"/>
        <v>-8969.52</v>
      </c>
      <c r="AS816" s="48">
        <f t="shared" si="199"/>
        <v>0.90301180009507243</v>
      </c>
      <c r="AT816" s="46">
        <f t="shared" si="203"/>
        <v>-8099.5824011887544</v>
      </c>
      <c r="AU816" s="46">
        <f t="shared" si="200"/>
        <v>3338</v>
      </c>
      <c r="AV816" s="46">
        <f t="shared" si="201"/>
        <v>1851.3</v>
      </c>
      <c r="AW816" s="46">
        <f t="shared" si="204"/>
        <v>1</v>
      </c>
      <c r="AX816" s="47">
        <f t="shared" si="202"/>
        <v>8969.52</v>
      </c>
      <c r="AY816" s="47">
        <f t="shared" si="205"/>
        <v>8099.5824011887544</v>
      </c>
    </row>
    <row r="817" spans="35:51" x14ac:dyDescent="0.35">
      <c r="AI817" s="11">
        <v>2023</v>
      </c>
      <c r="AJ817" s="11">
        <v>11</v>
      </c>
      <c r="AK817" s="11">
        <v>6520</v>
      </c>
      <c r="AL817" s="63">
        <v>16350</v>
      </c>
      <c r="AM817" s="46" t="str">
        <f t="shared" si="193"/>
        <v>Elektrisk/tekniskanlegg</v>
      </c>
      <c r="AN817" s="46" t="str">
        <f t="shared" si="194"/>
        <v>Reparasjon og vedlikehold</v>
      </c>
      <c r="AO817" s="46" t="str">
        <f t="shared" si="195"/>
        <v>Driftsutgifter</v>
      </c>
      <c r="AP817" s="46" t="str">
        <f t="shared" si="196"/>
        <v>Kostnad</v>
      </c>
      <c r="AQ817" s="46">
        <f t="shared" si="197"/>
        <v>21</v>
      </c>
      <c r="AR817" s="46">
        <f t="shared" si="198"/>
        <v>16350</v>
      </c>
      <c r="AS817" s="48">
        <f t="shared" si="199"/>
        <v>0.90301180009507243</v>
      </c>
      <c r="AT817" s="46">
        <f t="shared" si="203"/>
        <v>14764.242931554434</v>
      </c>
      <c r="AU817" s="46">
        <f t="shared" si="200"/>
        <v>3267</v>
      </c>
      <c r="AV817" s="46">
        <f t="shared" si="201"/>
        <v>1752.55</v>
      </c>
      <c r="AW817" s="46">
        <f t="shared" si="204"/>
        <v>1</v>
      </c>
      <c r="AX817" s="47">
        <f t="shared" si="202"/>
        <v>-16350</v>
      </c>
      <c r="AY817" s="47">
        <f t="shared" si="205"/>
        <v>-14764.242931554434</v>
      </c>
    </row>
    <row r="818" spans="35:51" x14ac:dyDescent="0.35">
      <c r="AI818" s="11">
        <v>2023</v>
      </c>
      <c r="AJ818" s="11">
        <v>12</v>
      </c>
      <c r="AK818" s="11">
        <v>6520</v>
      </c>
      <c r="AL818" s="63">
        <v>0</v>
      </c>
      <c r="AM818" s="46" t="str">
        <f t="shared" si="193"/>
        <v>Elektrisk/tekniskanlegg</v>
      </c>
      <c r="AN818" s="46" t="str">
        <f t="shared" si="194"/>
        <v>Reparasjon og vedlikehold</v>
      </c>
      <c r="AO818" s="46" t="str">
        <f t="shared" si="195"/>
        <v>Driftsutgifter</v>
      </c>
      <c r="AP818" s="46" t="str">
        <f t="shared" si="196"/>
        <v>Kostnad</v>
      </c>
      <c r="AQ818" s="46">
        <f t="shared" si="197"/>
        <v>21</v>
      </c>
      <c r="AR818" s="46">
        <f t="shared" si="198"/>
        <v>0</v>
      </c>
      <c r="AS818" s="48">
        <f t="shared" si="199"/>
        <v>0.90301180009507243</v>
      </c>
      <c r="AT818" s="46">
        <f t="shared" si="203"/>
        <v>0</v>
      </c>
      <c r="AU818" s="46">
        <f t="shared" si="200"/>
        <v>2003</v>
      </c>
      <c r="AV818" s="46">
        <f t="shared" si="201"/>
        <v>1365.15</v>
      </c>
      <c r="AW818" s="46">
        <f t="shared" si="204"/>
        <v>1</v>
      </c>
      <c r="AX818" s="47">
        <f t="shared" si="202"/>
        <v>0</v>
      </c>
      <c r="AY818" s="47">
        <f t="shared" si="205"/>
        <v>0</v>
      </c>
    </row>
    <row r="819" spans="35:51" x14ac:dyDescent="0.35">
      <c r="AI819" s="11">
        <v>2023</v>
      </c>
      <c r="AJ819" s="11">
        <v>1</v>
      </c>
      <c r="AK819" s="11">
        <v>6525</v>
      </c>
      <c r="AL819" s="63">
        <v>15429</v>
      </c>
      <c r="AM819" s="46" t="str">
        <f t="shared" si="193"/>
        <v>Heis</v>
      </c>
      <c r="AN819" s="46" t="str">
        <f t="shared" si="194"/>
        <v>Reparasjon og vedlikehold</v>
      </c>
      <c r="AO819" s="46" t="str">
        <f t="shared" si="195"/>
        <v>Driftsutgifter</v>
      </c>
      <c r="AP819" s="46" t="str">
        <f t="shared" si="196"/>
        <v>Kostnad</v>
      </c>
      <c r="AQ819" s="46">
        <f t="shared" si="197"/>
        <v>21</v>
      </c>
      <c r="AR819" s="46">
        <f t="shared" si="198"/>
        <v>15429</v>
      </c>
      <c r="AS819" s="48">
        <f t="shared" si="199"/>
        <v>0.90301180009507243</v>
      </c>
      <c r="AT819" s="46">
        <f t="shared" si="203"/>
        <v>13932.569063666873</v>
      </c>
      <c r="AU819" s="46">
        <f t="shared" si="200"/>
        <v>2803</v>
      </c>
      <c r="AV819" s="46">
        <f t="shared" si="201"/>
        <v>1698.7</v>
      </c>
      <c r="AW819" s="46">
        <f t="shared" si="204"/>
        <v>1</v>
      </c>
      <c r="AX819" s="47">
        <f t="shared" si="202"/>
        <v>-15429</v>
      </c>
      <c r="AY819" s="47">
        <f t="shared" si="205"/>
        <v>-13932.569063666873</v>
      </c>
    </row>
    <row r="820" spans="35:51" x14ac:dyDescent="0.35">
      <c r="AI820" s="11">
        <v>2023</v>
      </c>
      <c r="AJ820" s="11">
        <v>2</v>
      </c>
      <c r="AK820" s="11">
        <v>6525</v>
      </c>
      <c r="AL820" s="63">
        <v>0</v>
      </c>
      <c r="AM820" s="46" t="str">
        <f t="shared" si="193"/>
        <v>Heis</v>
      </c>
      <c r="AN820" s="46" t="str">
        <f t="shared" si="194"/>
        <v>Reparasjon og vedlikehold</v>
      </c>
      <c r="AO820" s="46" t="str">
        <f t="shared" si="195"/>
        <v>Driftsutgifter</v>
      </c>
      <c r="AP820" s="46" t="str">
        <f t="shared" si="196"/>
        <v>Kostnad</v>
      </c>
      <c r="AQ820" s="46">
        <f t="shared" si="197"/>
        <v>21</v>
      </c>
      <c r="AR820" s="46">
        <f t="shared" si="198"/>
        <v>0</v>
      </c>
      <c r="AS820" s="48">
        <f t="shared" si="199"/>
        <v>0.90301180009507243</v>
      </c>
      <c r="AT820" s="46">
        <f t="shared" si="203"/>
        <v>0</v>
      </c>
      <c r="AU820" s="46">
        <f t="shared" si="200"/>
        <v>2750</v>
      </c>
      <c r="AV820" s="46">
        <f t="shared" si="201"/>
        <v>1620.817</v>
      </c>
      <c r="AW820" s="46">
        <f t="shared" si="204"/>
        <v>1</v>
      </c>
      <c r="AX820" s="47">
        <f t="shared" si="202"/>
        <v>0</v>
      </c>
      <c r="AY820" s="47">
        <f t="shared" si="205"/>
        <v>0</v>
      </c>
    </row>
    <row r="821" spans="35:51" x14ac:dyDescent="0.35">
      <c r="AI821" s="11">
        <v>2023</v>
      </c>
      <c r="AJ821" s="11">
        <v>3</v>
      </c>
      <c r="AK821" s="11">
        <v>6525</v>
      </c>
      <c r="AL821" s="63">
        <v>0</v>
      </c>
      <c r="AM821" s="46" t="str">
        <f t="shared" si="193"/>
        <v>Heis</v>
      </c>
      <c r="AN821" s="46" t="str">
        <f t="shared" si="194"/>
        <v>Reparasjon og vedlikehold</v>
      </c>
      <c r="AO821" s="46" t="str">
        <f t="shared" si="195"/>
        <v>Driftsutgifter</v>
      </c>
      <c r="AP821" s="46" t="str">
        <f t="shared" si="196"/>
        <v>Kostnad</v>
      </c>
      <c r="AQ821" s="46">
        <f t="shared" si="197"/>
        <v>21</v>
      </c>
      <c r="AR821" s="46">
        <f t="shared" si="198"/>
        <v>0</v>
      </c>
      <c r="AS821" s="48">
        <f t="shared" si="199"/>
        <v>0.90301180009507243</v>
      </c>
      <c r="AT821" s="46">
        <f t="shared" si="203"/>
        <v>0</v>
      </c>
      <c r="AU821" s="46">
        <f t="shared" si="200"/>
        <v>3043</v>
      </c>
      <c r="AV821" s="46">
        <f t="shared" si="201"/>
        <v>1839.2840000000001</v>
      </c>
      <c r="AW821" s="46">
        <f t="shared" si="204"/>
        <v>1</v>
      </c>
      <c r="AX821" s="47">
        <f t="shared" si="202"/>
        <v>0</v>
      </c>
      <c r="AY821" s="47">
        <f t="shared" si="205"/>
        <v>0</v>
      </c>
    </row>
    <row r="822" spans="35:51" x14ac:dyDescent="0.35">
      <c r="AI822" s="11">
        <v>2023</v>
      </c>
      <c r="AJ822" s="11">
        <v>4</v>
      </c>
      <c r="AK822" s="11">
        <v>6525</v>
      </c>
      <c r="AL822" s="63">
        <v>4227</v>
      </c>
      <c r="AM822" s="46" t="str">
        <f t="shared" si="193"/>
        <v>Heis</v>
      </c>
      <c r="AN822" s="46" t="str">
        <f t="shared" si="194"/>
        <v>Reparasjon og vedlikehold</v>
      </c>
      <c r="AO822" s="46" t="str">
        <f t="shared" si="195"/>
        <v>Driftsutgifter</v>
      </c>
      <c r="AP822" s="46" t="str">
        <f t="shared" si="196"/>
        <v>Kostnad</v>
      </c>
      <c r="AQ822" s="46">
        <f t="shared" si="197"/>
        <v>21</v>
      </c>
      <c r="AR822" s="46">
        <f t="shared" si="198"/>
        <v>4227</v>
      </c>
      <c r="AS822" s="48">
        <f t="shared" si="199"/>
        <v>0.90301180009507243</v>
      </c>
      <c r="AT822" s="46">
        <f t="shared" si="203"/>
        <v>3817.0308790018712</v>
      </c>
      <c r="AU822" s="46">
        <f t="shared" si="200"/>
        <v>2916</v>
      </c>
      <c r="AV822" s="46">
        <f t="shared" si="201"/>
        <v>1763.2</v>
      </c>
      <c r="AW822" s="46">
        <f t="shared" si="204"/>
        <v>1</v>
      </c>
      <c r="AX822" s="47">
        <f t="shared" si="202"/>
        <v>-4227</v>
      </c>
      <c r="AY822" s="47">
        <f t="shared" si="205"/>
        <v>-3817.0308790018712</v>
      </c>
    </row>
    <row r="823" spans="35:51" x14ac:dyDescent="0.35">
      <c r="AI823" s="11">
        <v>2023</v>
      </c>
      <c r="AJ823" s="11">
        <v>5</v>
      </c>
      <c r="AK823" s="11">
        <v>6525</v>
      </c>
      <c r="AL823" s="63">
        <v>0</v>
      </c>
      <c r="AM823" s="46" t="str">
        <f t="shared" si="193"/>
        <v>Heis</v>
      </c>
      <c r="AN823" s="46" t="str">
        <f t="shared" si="194"/>
        <v>Reparasjon og vedlikehold</v>
      </c>
      <c r="AO823" s="46" t="str">
        <f t="shared" si="195"/>
        <v>Driftsutgifter</v>
      </c>
      <c r="AP823" s="46" t="str">
        <f t="shared" si="196"/>
        <v>Kostnad</v>
      </c>
      <c r="AQ823" s="46">
        <f t="shared" si="197"/>
        <v>21</v>
      </c>
      <c r="AR823" s="46">
        <f t="shared" si="198"/>
        <v>0</v>
      </c>
      <c r="AS823" s="48">
        <f t="shared" si="199"/>
        <v>0.90301180009507243</v>
      </c>
      <c r="AT823" s="46">
        <f t="shared" si="203"/>
        <v>0</v>
      </c>
      <c r="AU823" s="46">
        <f t="shared" si="200"/>
        <v>3578</v>
      </c>
      <c r="AV823" s="46">
        <f t="shared" si="201"/>
        <v>1816.85</v>
      </c>
      <c r="AW823" s="46">
        <f t="shared" si="204"/>
        <v>1</v>
      </c>
      <c r="AX823" s="47">
        <f t="shared" si="202"/>
        <v>0</v>
      </c>
      <c r="AY823" s="47">
        <f t="shared" si="205"/>
        <v>0</v>
      </c>
    </row>
    <row r="824" spans="35:51" x14ac:dyDescent="0.35">
      <c r="AI824" s="11">
        <v>2023</v>
      </c>
      <c r="AJ824" s="11">
        <v>6</v>
      </c>
      <c r="AK824" s="11">
        <v>6525</v>
      </c>
      <c r="AL824" s="63">
        <v>0</v>
      </c>
      <c r="AM824" s="46" t="str">
        <f t="shared" si="193"/>
        <v>Heis</v>
      </c>
      <c r="AN824" s="46" t="str">
        <f t="shared" si="194"/>
        <v>Reparasjon og vedlikehold</v>
      </c>
      <c r="AO824" s="46" t="str">
        <f t="shared" si="195"/>
        <v>Driftsutgifter</v>
      </c>
      <c r="AP824" s="46" t="str">
        <f t="shared" si="196"/>
        <v>Kostnad</v>
      </c>
      <c r="AQ824" s="46">
        <f t="shared" si="197"/>
        <v>21</v>
      </c>
      <c r="AR824" s="46">
        <f t="shared" si="198"/>
        <v>0</v>
      </c>
      <c r="AS824" s="48">
        <f t="shared" si="199"/>
        <v>0.90301180009507243</v>
      </c>
      <c r="AT824" s="46">
        <f t="shared" si="203"/>
        <v>0</v>
      </c>
      <c r="AU824" s="46">
        <f t="shared" si="200"/>
        <v>3708</v>
      </c>
      <c r="AV824" s="46">
        <f t="shared" si="201"/>
        <v>1858.8330000000001</v>
      </c>
      <c r="AW824" s="46">
        <f t="shared" si="204"/>
        <v>1</v>
      </c>
      <c r="AX824" s="47">
        <f t="shared" si="202"/>
        <v>0</v>
      </c>
      <c r="AY824" s="47">
        <f t="shared" si="205"/>
        <v>0</v>
      </c>
    </row>
    <row r="825" spans="35:51" x14ac:dyDescent="0.35">
      <c r="AI825" s="11">
        <v>2023</v>
      </c>
      <c r="AJ825" s="11">
        <v>7</v>
      </c>
      <c r="AK825" s="11">
        <v>6525</v>
      </c>
      <c r="AL825" s="63">
        <v>0</v>
      </c>
      <c r="AM825" s="46" t="str">
        <f t="shared" si="193"/>
        <v>Heis</v>
      </c>
      <c r="AN825" s="46" t="str">
        <f t="shared" si="194"/>
        <v>Reparasjon og vedlikehold</v>
      </c>
      <c r="AO825" s="46" t="str">
        <f t="shared" si="195"/>
        <v>Driftsutgifter</v>
      </c>
      <c r="AP825" s="46" t="str">
        <f t="shared" si="196"/>
        <v>Kostnad</v>
      </c>
      <c r="AQ825" s="46">
        <f t="shared" si="197"/>
        <v>21</v>
      </c>
      <c r="AR825" s="46">
        <f t="shared" si="198"/>
        <v>0</v>
      </c>
      <c r="AS825" s="48">
        <f t="shared" si="199"/>
        <v>0.90301180009507243</v>
      </c>
      <c r="AT825" s="46">
        <f t="shared" si="203"/>
        <v>0</v>
      </c>
      <c r="AU825" s="46">
        <f t="shared" si="200"/>
        <v>3431</v>
      </c>
      <c r="AV825" s="46">
        <f t="shared" si="201"/>
        <v>1813.0340000000001</v>
      </c>
      <c r="AW825" s="46">
        <f t="shared" si="204"/>
        <v>1</v>
      </c>
      <c r="AX825" s="47">
        <f t="shared" si="202"/>
        <v>0</v>
      </c>
      <c r="AY825" s="47">
        <f t="shared" si="205"/>
        <v>0</v>
      </c>
    </row>
    <row r="826" spans="35:51" x14ac:dyDescent="0.35">
      <c r="AI826" s="11">
        <v>2023</v>
      </c>
      <c r="AJ826" s="11">
        <v>8</v>
      </c>
      <c r="AK826" s="11">
        <v>6525</v>
      </c>
      <c r="AL826" s="63">
        <v>0</v>
      </c>
      <c r="AM826" s="46" t="str">
        <f t="shared" si="193"/>
        <v>Heis</v>
      </c>
      <c r="AN826" s="46" t="str">
        <f t="shared" si="194"/>
        <v>Reparasjon og vedlikehold</v>
      </c>
      <c r="AO826" s="46" t="str">
        <f t="shared" si="195"/>
        <v>Driftsutgifter</v>
      </c>
      <c r="AP826" s="46" t="str">
        <f t="shared" si="196"/>
        <v>Kostnad</v>
      </c>
      <c r="AQ826" s="46">
        <f t="shared" si="197"/>
        <v>21</v>
      </c>
      <c r="AR826" s="46">
        <f t="shared" si="198"/>
        <v>0</v>
      </c>
      <c r="AS826" s="48">
        <f t="shared" si="199"/>
        <v>0.90301180009507243</v>
      </c>
      <c r="AT826" s="46">
        <f t="shared" si="203"/>
        <v>0</v>
      </c>
      <c r="AU826" s="46">
        <f t="shared" si="200"/>
        <v>4323</v>
      </c>
      <c r="AV826" s="46">
        <f t="shared" si="201"/>
        <v>1943.6659999999999</v>
      </c>
      <c r="AW826" s="46">
        <f t="shared" si="204"/>
        <v>1</v>
      </c>
      <c r="AX826" s="47">
        <f t="shared" si="202"/>
        <v>0</v>
      </c>
      <c r="AY826" s="47">
        <f t="shared" si="205"/>
        <v>0</v>
      </c>
    </row>
    <row r="827" spans="35:51" x14ac:dyDescent="0.35">
      <c r="AI827" s="11">
        <v>2023</v>
      </c>
      <c r="AJ827" s="11">
        <v>9</v>
      </c>
      <c r="AK827" s="11">
        <v>6525</v>
      </c>
      <c r="AL827" s="63">
        <v>0</v>
      </c>
      <c r="AM827" s="46" t="str">
        <f t="shared" si="193"/>
        <v>Heis</v>
      </c>
      <c r="AN827" s="46" t="str">
        <f t="shared" si="194"/>
        <v>Reparasjon og vedlikehold</v>
      </c>
      <c r="AO827" s="46" t="str">
        <f t="shared" si="195"/>
        <v>Driftsutgifter</v>
      </c>
      <c r="AP827" s="46" t="str">
        <f t="shared" si="196"/>
        <v>Kostnad</v>
      </c>
      <c r="AQ827" s="46">
        <f t="shared" si="197"/>
        <v>21</v>
      </c>
      <c r="AR827" s="46">
        <f t="shared" si="198"/>
        <v>0</v>
      </c>
      <c r="AS827" s="48">
        <f t="shared" si="199"/>
        <v>0.90301180009507243</v>
      </c>
      <c r="AT827" s="46">
        <f t="shared" si="203"/>
        <v>0</v>
      </c>
      <c r="AU827" s="46">
        <f t="shared" si="200"/>
        <v>3531</v>
      </c>
      <c r="AV827" s="46">
        <f t="shared" si="201"/>
        <v>1846.634</v>
      </c>
      <c r="AW827" s="46">
        <f t="shared" si="204"/>
        <v>1</v>
      </c>
      <c r="AX827" s="47">
        <f t="shared" si="202"/>
        <v>0</v>
      </c>
      <c r="AY827" s="47">
        <f t="shared" si="205"/>
        <v>0</v>
      </c>
    </row>
    <row r="828" spans="35:51" x14ac:dyDescent="0.35">
      <c r="AI828" s="11">
        <v>2023</v>
      </c>
      <c r="AJ828" s="11">
        <v>10</v>
      </c>
      <c r="AK828" s="11">
        <v>6525</v>
      </c>
      <c r="AL828" s="63">
        <v>0</v>
      </c>
      <c r="AM828" s="46" t="str">
        <f t="shared" si="193"/>
        <v>Heis</v>
      </c>
      <c r="AN828" s="46" t="str">
        <f t="shared" si="194"/>
        <v>Reparasjon og vedlikehold</v>
      </c>
      <c r="AO828" s="46" t="str">
        <f t="shared" si="195"/>
        <v>Driftsutgifter</v>
      </c>
      <c r="AP828" s="46" t="str">
        <f t="shared" si="196"/>
        <v>Kostnad</v>
      </c>
      <c r="AQ828" s="46">
        <f t="shared" si="197"/>
        <v>21</v>
      </c>
      <c r="AR828" s="46">
        <f t="shared" si="198"/>
        <v>0</v>
      </c>
      <c r="AS828" s="48">
        <f t="shared" si="199"/>
        <v>0.90301180009507243</v>
      </c>
      <c r="AT828" s="46">
        <f t="shared" si="203"/>
        <v>0</v>
      </c>
      <c r="AU828" s="46">
        <f t="shared" si="200"/>
        <v>3338</v>
      </c>
      <c r="AV828" s="46">
        <f t="shared" si="201"/>
        <v>1851.3</v>
      </c>
      <c r="AW828" s="46">
        <f t="shared" si="204"/>
        <v>1</v>
      </c>
      <c r="AX828" s="47">
        <f t="shared" si="202"/>
        <v>0</v>
      </c>
      <c r="AY828" s="47">
        <f t="shared" si="205"/>
        <v>0</v>
      </c>
    </row>
    <row r="829" spans="35:51" x14ac:dyDescent="0.35">
      <c r="AI829" s="11">
        <v>2023</v>
      </c>
      <c r="AJ829" s="11">
        <v>11</v>
      </c>
      <c r="AK829" s="11">
        <v>6525</v>
      </c>
      <c r="AL829" s="63">
        <v>0</v>
      </c>
      <c r="AM829" s="46" t="str">
        <f t="shared" si="193"/>
        <v>Heis</v>
      </c>
      <c r="AN829" s="46" t="str">
        <f t="shared" si="194"/>
        <v>Reparasjon og vedlikehold</v>
      </c>
      <c r="AO829" s="46" t="str">
        <f t="shared" si="195"/>
        <v>Driftsutgifter</v>
      </c>
      <c r="AP829" s="46" t="str">
        <f t="shared" si="196"/>
        <v>Kostnad</v>
      </c>
      <c r="AQ829" s="46">
        <f t="shared" si="197"/>
        <v>21</v>
      </c>
      <c r="AR829" s="46">
        <f t="shared" si="198"/>
        <v>0</v>
      </c>
      <c r="AS829" s="48">
        <f t="shared" si="199"/>
        <v>0.90301180009507243</v>
      </c>
      <c r="AT829" s="46">
        <f t="shared" si="203"/>
        <v>0</v>
      </c>
      <c r="AU829" s="46">
        <f t="shared" si="200"/>
        <v>3267</v>
      </c>
      <c r="AV829" s="46">
        <f t="shared" si="201"/>
        <v>1752.55</v>
      </c>
      <c r="AW829" s="46">
        <f t="shared" si="204"/>
        <v>1</v>
      </c>
      <c r="AX829" s="47">
        <f t="shared" si="202"/>
        <v>0</v>
      </c>
      <c r="AY829" s="47">
        <f t="shared" si="205"/>
        <v>0</v>
      </c>
    </row>
    <row r="830" spans="35:51" x14ac:dyDescent="0.35">
      <c r="AI830" s="11">
        <v>2023</v>
      </c>
      <c r="AJ830" s="11">
        <v>12</v>
      </c>
      <c r="AK830" s="11">
        <v>6525</v>
      </c>
      <c r="AL830" s="63">
        <v>0</v>
      </c>
      <c r="AM830" s="46" t="str">
        <f t="shared" si="193"/>
        <v>Heis</v>
      </c>
      <c r="AN830" s="46" t="str">
        <f t="shared" si="194"/>
        <v>Reparasjon og vedlikehold</v>
      </c>
      <c r="AO830" s="46" t="str">
        <f t="shared" si="195"/>
        <v>Driftsutgifter</v>
      </c>
      <c r="AP830" s="46" t="str">
        <f t="shared" si="196"/>
        <v>Kostnad</v>
      </c>
      <c r="AQ830" s="46">
        <f t="shared" si="197"/>
        <v>21</v>
      </c>
      <c r="AR830" s="46">
        <f t="shared" si="198"/>
        <v>0</v>
      </c>
      <c r="AS830" s="48">
        <f t="shared" si="199"/>
        <v>0.90301180009507243</v>
      </c>
      <c r="AT830" s="46">
        <f t="shared" si="203"/>
        <v>0</v>
      </c>
      <c r="AU830" s="46">
        <f t="shared" si="200"/>
        <v>2003</v>
      </c>
      <c r="AV830" s="46">
        <f t="shared" si="201"/>
        <v>1365.15</v>
      </c>
      <c r="AW830" s="46">
        <f t="shared" si="204"/>
        <v>1</v>
      </c>
      <c r="AX830" s="47">
        <f t="shared" si="202"/>
        <v>0</v>
      </c>
      <c r="AY830" s="47">
        <f t="shared" si="205"/>
        <v>0</v>
      </c>
    </row>
    <row r="831" spans="35:51" x14ac:dyDescent="0.35">
      <c r="AI831" s="11">
        <v>2023</v>
      </c>
      <c r="AJ831" s="11">
        <v>1</v>
      </c>
      <c r="AK831" s="11">
        <v>6526</v>
      </c>
      <c r="AL831" s="63">
        <v>11824.56</v>
      </c>
      <c r="AM831" s="46" t="str">
        <f t="shared" si="193"/>
        <v>Nøkkelanlegg</v>
      </c>
      <c r="AN831" s="46" t="str">
        <f t="shared" si="194"/>
        <v>Reparasjon og vedlikehold</v>
      </c>
      <c r="AO831" s="46" t="str">
        <f t="shared" si="195"/>
        <v>Driftsutgifter</v>
      </c>
      <c r="AP831" s="46" t="str">
        <f t="shared" si="196"/>
        <v>Kostnad</v>
      </c>
      <c r="AQ831" s="46">
        <f t="shared" si="197"/>
        <v>21</v>
      </c>
      <c r="AR831" s="46">
        <f t="shared" si="198"/>
        <v>11824.56</v>
      </c>
      <c r="AS831" s="48">
        <f t="shared" si="199"/>
        <v>0.90301180009507243</v>
      </c>
      <c r="AT831" s="46">
        <f t="shared" si="203"/>
        <v>10677.717210932189</v>
      </c>
      <c r="AU831" s="46">
        <f t="shared" si="200"/>
        <v>2803</v>
      </c>
      <c r="AV831" s="46">
        <f t="shared" si="201"/>
        <v>1698.7</v>
      </c>
      <c r="AW831" s="46">
        <f t="shared" si="204"/>
        <v>1</v>
      </c>
      <c r="AX831" s="47">
        <f t="shared" si="202"/>
        <v>-11824.56</v>
      </c>
      <c r="AY831" s="47">
        <f t="shared" si="205"/>
        <v>-10677.717210932189</v>
      </c>
    </row>
    <row r="832" spans="35:51" x14ac:dyDescent="0.35">
      <c r="AI832" s="11">
        <v>2023</v>
      </c>
      <c r="AJ832" s="11">
        <v>2</v>
      </c>
      <c r="AK832" s="11">
        <v>6526</v>
      </c>
      <c r="AL832" s="63">
        <v>3342.8</v>
      </c>
      <c r="AM832" s="46" t="str">
        <f t="shared" si="193"/>
        <v>Nøkkelanlegg</v>
      </c>
      <c r="AN832" s="46" t="str">
        <f t="shared" si="194"/>
        <v>Reparasjon og vedlikehold</v>
      </c>
      <c r="AO832" s="46" t="str">
        <f t="shared" si="195"/>
        <v>Driftsutgifter</v>
      </c>
      <c r="AP832" s="46" t="str">
        <f t="shared" si="196"/>
        <v>Kostnad</v>
      </c>
      <c r="AQ832" s="46">
        <f t="shared" si="197"/>
        <v>21</v>
      </c>
      <c r="AR832" s="46">
        <f t="shared" si="198"/>
        <v>3342.8</v>
      </c>
      <c r="AS832" s="48">
        <f t="shared" si="199"/>
        <v>0.90301180009507243</v>
      </c>
      <c r="AT832" s="46">
        <f t="shared" si="203"/>
        <v>3018.5878453578084</v>
      </c>
      <c r="AU832" s="46">
        <f t="shared" si="200"/>
        <v>2750</v>
      </c>
      <c r="AV832" s="46">
        <f t="shared" si="201"/>
        <v>1620.817</v>
      </c>
      <c r="AW832" s="46">
        <f t="shared" si="204"/>
        <v>1</v>
      </c>
      <c r="AX832" s="47">
        <f t="shared" si="202"/>
        <v>-3342.8</v>
      </c>
      <c r="AY832" s="47">
        <f t="shared" si="205"/>
        <v>-3018.5878453578084</v>
      </c>
    </row>
    <row r="833" spans="35:51" x14ac:dyDescent="0.35">
      <c r="AI833" s="11">
        <v>2023</v>
      </c>
      <c r="AJ833" s="11">
        <v>3</v>
      </c>
      <c r="AK833" s="11">
        <v>6526</v>
      </c>
      <c r="AL833" s="63">
        <v>9881.6200000000008</v>
      </c>
      <c r="AM833" s="46" t="str">
        <f t="shared" si="193"/>
        <v>Nøkkelanlegg</v>
      </c>
      <c r="AN833" s="46" t="str">
        <f t="shared" si="194"/>
        <v>Reparasjon og vedlikehold</v>
      </c>
      <c r="AO833" s="46" t="str">
        <f t="shared" si="195"/>
        <v>Driftsutgifter</v>
      </c>
      <c r="AP833" s="46" t="str">
        <f t="shared" si="196"/>
        <v>Kostnad</v>
      </c>
      <c r="AQ833" s="46">
        <f t="shared" si="197"/>
        <v>21</v>
      </c>
      <c r="AR833" s="46">
        <f t="shared" si="198"/>
        <v>9881.6200000000008</v>
      </c>
      <c r="AS833" s="48">
        <f t="shared" si="199"/>
        <v>0.90301180009507243</v>
      </c>
      <c r="AT833" s="46">
        <f t="shared" si="203"/>
        <v>8923.2194640554699</v>
      </c>
      <c r="AU833" s="46">
        <f t="shared" si="200"/>
        <v>3043</v>
      </c>
      <c r="AV833" s="46">
        <f t="shared" si="201"/>
        <v>1839.2840000000001</v>
      </c>
      <c r="AW833" s="46">
        <f t="shared" si="204"/>
        <v>1</v>
      </c>
      <c r="AX833" s="47">
        <f t="shared" si="202"/>
        <v>-9881.6200000000008</v>
      </c>
      <c r="AY833" s="47">
        <f t="shared" si="205"/>
        <v>-8923.2194640554699</v>
      </c>
    </row>
    <row r="834" spans="35:51" x14ac:dyDescent="0.35">
      <c r="AI834" s="11">
        <v>2023</v>
      </c>
      <c r="AJ834" s="11">
        <v>4</v>
      </c>
      <c r="AK834" s="11">
        <v>6526</v>
      </c>
      <c r="AL834" s="63">
        <v>6263.2</v>
      </c>
      <c r="AM834" s="46" t="str">
        <f t="shared" si="193"/>
        <v>Nøkkelanlegg</v>
      </c>
      <c r="AN834" s="46" t="str">
        <f t="shared" si="194"/>
        <v>Reparasjon og vedlikehold</v>
      </c>
      <c r="AO834" s="46" t="str">
        <f t="shared" si="195"/>
        <v>Driftsutgifter</v>
      </c>
      <c r="AP834" s="46" t="str">
        <f t="shared" si="196"/>
        <v>Kostnad</v>
      </c>
      <c r="AQ834" s="46">
        <f t="shared" si="197"/>
        <v>21</v>
      </c>
      <c r="AR834" s="46">
        <f t="shared" si="198"/>
        <v>6263.2</v>
      </c>
      <c r="AS834" s="48">
        <f t="shared" si="199"/>
        <v>0.90301180009507243</v>
      </c>
      <c r="AT834" s="46">
        <f t="shared" si="203"/>
        <v>5655.7435063554576</v>
      </c>
      <c r="AU834" s="46">
        <f t="shared" si="200"/>
        <v>2916</v>
      </c>
      <c r="AV834" s="46">
        <f t="shared" si="201"/>
        <v>1763.2</v>
      </c>
      <c r="AW834" s="46">
        <f t="shared" si="204"/>
        <v>1</v>
      </c>
      <c r="AX834" s="47">
        <f t="shared" si="202"/>
        <v>-6263.2</v>
      </c>
      <c r="AY834" s="47">
        <f t="shared" si="205"/>
        <v>-5655.7435063554576</v>
      </c>
    </row>
    <row r="835" spans="35:51" x14ac:dyDescent="0.35">
      <c r="AI835" s="11">
        <v>2023</v>
      </c>
      <c r="AJ835" s="11">
        <v>5</v>
      </c>
      <c r="AK835" s="11">
        <v>6526</v>
      </c>
      <c r="AL835" s="63">
        <v>6994</v>
      </c>
      <c r="AM835" s="46" t="str">
        <f t="shared" ref="AM835:AM898" si="206">IFERROR(VLOOKUP($AK835,pnl_konto_table,2,FALSE),"")</f>
        <v>Nøkkelanlegg</v>
      </c>
      <c r="AN835" s="46" t="str">
        <f t="shared" ref="AN835:AN898" si="207">IFERROR(VLOOKUP($AK835,pnl_konto_table,6,FALSE),"")</f>
        <v>Reparasjon og vedlikehold</v>
      </c>
      <c r="AO835" s="46" t="str">
        <f t="shared" ref="AO835:AO898" si="208">IFERROR(VLOOKUP($AK835,pnl_konto_table,7,FALSE),"")</f>
        <v>Driftsutgifter</v>
      </c>
      <c r="AP835" s="46" t="str">
        <f t="shared" ref="AP835:AP898" si="209">IFERROR(VLOOKUP(AO835,pnl_kategori_table,2,FALSE),0)</f>
        <v>Kostnad</v>
      </c>
      <c r="AQ835" s="46">
        <f t="shared" ref="AQ835:AQ898" si="210">IFERROR(MATCH(AN835,pnl_subkategori,0),"")</f>
        <v>21</v>
      </c>
      <c r="AR835" s="46">
        <f t="shared" ref="AR835:AR898" si="211">IF(AP835=$A$3,-$AL835,$AL835)</f>
        <v>6994</v>
      </c>
      <c r="AS835" s="48">
        <f t="shared" ref="AS835:AS898" si="212">IFERROR(VLOOKUP($AK835,lookup_konto_index,2,FALSE),IFERROR(VLOOKUP(AN835,lookup_subkategori_index,2,FALSE),IFERROR(VLOOKUP(AO835,lookup_kategori_index,2,FALSE),1)))</f>
        <v>0.90301180009507243</v>
      </c>
      <c r="AT835" s="46">
        <f t="shared" si="203"/>
        <v>6315.6645298649364</v>
      </c>
      <c r="AU835" s="46">
        <f t="shared" ref="AU835:AU898" si="213">SUMIFS($BC$3:$BC$50,$BA$3:$BA$50,$AI835,$BB$3:$BB$50,$AJ835)</f>
        <v>3578</v>
      </c>
      <c r="AV835" s="46">
        <f t="shared" ref="AV835:AV898" si="214">SUMIFS($BD$3:$BD$50,$BA$3:$BA$50,$AI835,$BB$3:$BB$50,$AJ835)</f>
        <v>1816.85</v>
      </c>
      <c r="AW835" s="46">
        <f t="shared" si="204"/>
        <v>1</v>
      </c>
      <c r="AX835" s="47">
        <f t="shared" ref="AX835:AX898" si="215">IFERROR(VLOOKUP($AP835,table_type_kostnad,2,FALSE)*AR835,"")</f>
        <v>-6994</v>
      </c>
      <c r="AY835" s="47">
        <f t="shared" si="205"/>
        <v>-6315.6645298649364</v>
      </c>
    </row>
    <row r="836" spans="35:51" x14ac:dyDescent="0.35">
      <c r="AI836" s="11">
        <v>2023</v>
      </c>
      <c r="AJ836" s="11">
        <v>6</v>
      </c>
      <c r="AK836" s="11">
        <v>6526</v>
      </c>
      <c r="AL836" s="63">
        <v>4952</v>
      </c>
      <c r="AM836" s="46" t="str">
        <f t="shared" si="206"/>
        <v>Nøkkelanlegg</v>
      </c>
      <c r="AN836" s="46" t="str">
        <f t="shared" si="207"/>
        <v>Reparasjon og vedlikehold</v>
      </c>
      <c r="AO836" s="46" t="str">
        <f t="shared" si="208"/>
        <v>Driftsutgifter</v>
      </c>
      <c r="AP836" s="46" t="str">
        <f t="shared" si="209"/>
        <v>Kostnad</v>
      </c>
      <c r="AQ836" s="46">
        <f t="shared" si="210"/>
        <v>21</v>
      </c>
      <c r="AR836" s="46">
        <f t="shared" si="211"/>
        <v>4952</v>
      </c>
      <c r="AS836" s="48">
        <f t="shared" si="212"/>
        <v>0.90301180009507243</v>
      </c>
      <c r="AT836" s="46">
        <f t="shared" ref="AT836:AT899" si="216">AS836*AR836</f>
        <v>4471.7144340707982</v>
      </c>
      <c r="AU836" s="46">
        <f t="shared" si="213"/>
        <v>3708</v>
      </c>
      <c r="AV836" s="46">
        <f t="shared" si="214"/>
        <v>1858.8330000000001</v>
      </c>
      <c r="AW836" s="46">
        <f t="shared" ref="AW836:AW899" si="217">IF(AU836=0,0,1)</f>
        <v>1</v>
      </c>
      <c r="AX836" s="47">
        <f t="shared" si="215"/>
        <v>-4952</v>
      </c>
      <c r="AY836" s="47">
        <f t="shared" ref="AY836:AY899" si="218">IFERROR(AX836*AS836,"")</f>
        <v>-4471.7144340707982</v>
      </c>
    </row>
    <row r="837" spans="35:51" x14ac:dyDescent="0.35">
      <c r="AI837" s="11">
        <v>2023</v>
      </c>
      <c r="AJ837" s="11">
        <v>7</v>
      </c>
      <c r="AK837" s="11">
        <v>6526</v>
      </c>
      <c r="AL837" s="63">
        <v>0</v>
      </c>
      <c r="AM837" s="46" t="str">
        <f t="shared" si="206"/>
        <v>Nøkkelanlegg</v>
      </c>
      <c r="AN837" s="46" t="str">
        <f t="shared" si="207"/>
        <v>Reparasjon og vedlikehold</v>
      </c>
      <c r="AO837" s="46" t="str">
        <f t="shared" si="208"/>
        <v>Driftsutgifter</v>
      </c>
      <c r="AP837" s="46" t="str">
        <f t="shared" si="209"/>
        <v>Kostnad</v>
      </c>
      <c r="AQ837" s="46">
        <f t="shared" si="210"/>
        <v>21</v>
      </c>
      <c r="AR837" s="46">
        <f t="shared" si="211"/>
        <v>0</v>
      </c>
      <c r="AS837" s="48">
        <f t="shared" si="212"/>
        <v>0.90301180009507243</v>
      </c>
      <c r="AT837" s="46">
        <f t="shared" si="216"/>
        <v>0</v>
      </c>
      <c r="AU837" s="46">
        <f t="shared" si="213"/>
        <v>3431</v>
      </c>
      <c r="AV837" s="46">
        <f t="shared" si="214"/>
        <v>1813.0340000000001</v>
      </c>
      <c r="AW837" s="46">
        <f t="shared" si="217"/>
        <v>1</v>
      </c>
      <c r="AX837" s="47">
        <f t="shared" si="215"/>
        <v>0</v>
      </c>
      <c r="AY837" s="47">
        <f t="shared" si="218"/>
        <v>0</v>
      </c>
    </row>
    <row r="838" spans="35:51" x14ac:dyDescent="0.35">
      <c r="AI838" s="11">
        <v>2023</v>
      </c>
      <c r="AJ838" s="11">
        <v>8</v>
      </c>
      <c r="AK838" s="11">
        <v>6526</v>
      </c>
      <c r="AL838" s="63">
        <v>0</v>
      </c>
      <c r="AM838" s="46" t="str">
        <f t="shared" si="206"/>
        <v>Nøkkelanlegg</v>
      </c>
      <c r="AN838" s="46" t="str">
        <f t="shared" si="207"/>
        <v>Reparasjon og vedlikehold</v>
      </c>
      <c r="AO838" s="46" t="str">
        <f t="shared" si="208"/>
        <v>Driftsutgifter</v>
      </c>
      <c r="AP838" s="46" t="str">
        <f t="shared" si="209"/>
        <v>Kostnad</v>
      </c>
      <c r="AQ838" s="46">
        <f t="shared" si="210"/>
        <v>21</v>
      </c>
      <c r="AR838" s="46">
        <f t="shared" si="211"/>
        <v>0</v>
      </c>
      <c r="AS838" s="48">
        <f t="shared" si="212"/>
        <v>0.90301180009507243</v>
      </c>
      <c r="AT838" s="46">
        <f t="shared" si="216"/>
        <v>0</v>
      </c>
      <c r="AU838" s="46">
        <f t="shared" si="213"/>
        <v>4323</v>
      </c>
      <c r="AV838" s="46">
        <f t="shared" si="214"/>
        <v>1943.6659999999999</v>
      </c>
      <c r="AW838" s="46">
        <f t="shared" si="217"/>
        <v>1</v>
      </c>
      <c r="AX838" s="47">
        <f t="shared" si="215"/>
        <v>0</v>
      </c>
      <c r="AY838" s="47">
        <f t="shared" si="218"/>
        <v>0</v>
      </c>
    </row>
    <row r="839" spans="35:51" x14ac:dyDescent="0.35">
      <c r="AI839" s="11">
        <v>2023</v>
      </c>
      <c r="AJ839" s="11">
        <v>9</v>
      </c>
      <c r="AK839" s="11">
        <v>6526</v>
      </c>
      <c r="AL839" s="63">
        <v>0</v>
      </c>
      <c r="AM839" s="46" t="str">
        <f t="shared" si="206"/>
        <v>Nøkkelanlegg</v>
      </c>
      <c r="AN839" s="46" t="str">
        <f t="shared" si="207"/>
        <v>Reparasjon og vedlikehold</v>
      </c>
      <c r="AO839" s="46" t="str">
        <f t="shared" si="208"/>
        <v>Driftsutgifter</v>
      </c>
      <c r="AP839" s="46" t="str">
        <f t="shared" si="209"/>
        <v>Kostnad</v>
      </c>
      <c r="AQ839" s="46">
        <f t="shared" si="210"/>
        <v>21</v>
      </c>
      <c r="AR839" s="46">
        <f t="shared" si="211"/>
        <v>0</v>
      </c>
      <c r="AS839" s="48">
        <f t="shared" si="212"/>
        <v>0.90301180009507243</v>
      </c>
      <c r="AT839" s="46">
        <f t="shared" si="216"/>
        <v>0</v>
      </c>
      <c r="AU839" s="46">
        <f t="shared" si="213"/>
        <v>3531</v>
      </c>
      <c r="AV839" s="46">
        <f t="shared" si="214"/>
        <v>1846.634</v>
      </c>
      <c r="AW839" s="46">
        <f t="shared" si="217"/>
        <v>1</v>
      </c>
      <c r="AX839" s="47">
        <f t="shared" si="215"/>
        <v>0</v>
      </c>
      <c r="AY839" s="47">
        <f t="shared" si="218"/>
        <v>0</v>
      </c>
    </row>
    <row r="840" spans="35:51" x14ac:dyDescent="0.35">
      <c r="AI840" s="11">
        <v>2023</v>
      </c>
      <c r="AJ840" s="11">
        <v>10</v>
      </c>
      <c r="AK840" s="11">
        <v>6526</v>
      </c>
      <c r="AL840" s="63">
        <v>0</v>
      </c>
      <c r="AM840" s="46" t="str">
        <f t="shared" si="206"/>
        <v>Nøkkelanlegg</v>
      </c>
      <c r="AN840" s="46" t="str">
        <f t="shared" si="207"/>
        <v>Reparasjon og vedlikehold</v>
      </c>
      <c r="AO840" s="46" t="str">
        <f t="shared" si="208"/>
        <v>Driftsutgifter</v>
      </c>
      <c r="AP840" s="46" t="str">
        <f t="shared" si="209"/>
        <v>Kostnad</v>
      </c>
      <c r="AQ840" s="46">
        <f t="shared" si="210"/>
        <v>21</v>
      </c>
      <c r="AR840" s="46">
        <f t="shared" si="211"/>
        <v>0</v>
      </c>
      <c r="AS840" s="48">
        <f t="shared" si="212"/>
        <v>0.90301180009507243</v>
      </c>
      <c r="AT840" s="46">
        <f t="shared" si="216"/>
        <v>0</v>
      </c>
      <c r="AU840" s="46">
        <f t="shared" si="213"/>
        <v>3338</v>
      </c>
      <c r="AV840" s="46">
        <f t="shared" si="214"/>
        <v>1851.3</v>
      </c>
      <c r="AW840" s="46">
        <f t="shared" si="217"/>
        <v>1</v>
      </c>
      <c r="AX840" s="47">
        <f t="shared" si="215"/>
        <v>0</v>
      </c>
      <c r="AY840" s="47">
        <f t="shared" si="218"/>
        <v>0</v>
      </c>
    </row>
    <row r="841" spans="35:51" x14ac:dyDescent="0.35">
      <c r="AI841" s="11">
        <v>2023</v>
      </c>
      <c r="AJ841" s="11">
        <v>11</v>
      </c>
      <c r="AK841" s="11">
        <v>6526</v>
      </c>
      <c r="AL841" s="63">
        <v>1900.8</v>
      </c>
      <c r="AM841" s="46" t="str">
        <f t="shared" si="206"/>
        <v>Nøkkelanlegg</v>
      </c>
      <c r="AN841" s="46" t="str">
        <f t="shared" si="207"/>
        <v>Reparasjon og vedlikehold</v>
      </c>
      <c r="AO841" s="46" t="str">
        <f t="shared" si="208"/>
        <v>Driftsutgifter</v>
      </c>
      <c r="AP841" s="46" t="str">
        <f t="shared" si="209"/>
        <v>Kostnad</v>
      </c>
      <c r="AQ841" s="46">
        <f t="shared" si="210"/>
        <v>21</v>
      </c>
      <c r="AR841" s="46">
        <f t="shared" si="211"/>
        <v>1900.8</v>
      </c>
      <c r="AS841" s="48">
        <f t="shared" si="212"/>
        <v>0.90301180009507243</v>
      </c>
      <c r="AT841" s="46">
        <f t="shared" si="216"/>
        <v>1716.4448296207136</v>
      </c>
      <c r="AU841" s="46">
        <f t="shared" si="213"/>
        <v>3267</v>
      </c>
      <c r="AV841" s="46">
        <f t="shared" si="214"/>
        <v>1752.55</v>
      </c>
      <c r="AW841" s="46">
        <f t="shared" si="217"/>
        <v>1</v>
      </c>
      <c r="AX841" s="47">
        <f t="shared" si="215"/>
        <v>-1900.8</v>
      </c>
      <c r="AY841" s="47">
        <f t="shared" si="218"/>
        <v>-1716.4448296207136</v>
      </c>
    </row>
    <row r="842" spans="35:51" x14ac:dyDescent="0.35">
      <c r="AI842" s="11">
        <v>2023</v>
      </c>
      <c r="AJ842" s="11">
        <v>12</v>
      </c>
      <c r="AK842" s="11">
        <v>6526</v>
      </c>
      <c r="AL842" s="63">
        <v>-1340.8</v>
      </c>
      <c r="AM842" s="46" t="str">
        <f t="shared" si="206"/>
        <v>Nøkkelanlegg</v>
      </c>
      <c r="AN842" s="46" t="str">
        <f t="shared" si="207"/>
        <v>Reparasjon og vedlikehold</v>
      </c>
      <c r="AO842" s="46" t="str">
        <f t="shared" si="208"/>
        <v>Driftsutgifter</v>
      </c>
      <c r="AP842" s="46" t="str">
        <f t="shared" si="209"/>
        <v>Kostnad</v>
      </c>
      <c r="AQ842" s="46">
        <f t="shared" si="210"/>
        <v>21</v>
      </c>
      <c r="AR842" s="46">
        <f t="shared" si="211"/>
        <v>-1340.8</v>
      </c>
      <c r="AS842" s="48">
        <f t="shared" si="212"/>
        <v>0.90301180009507243</v>
      </c>
      <c r="AT842" s="46">
        <f t="shared" si="216"/>
        <v>-1210.7582215674731</v>
      </c>
      <c r="AU842" s="46">
        <f t="shared" si="213"/>
        <v>2003</v>
      </c>
      <c r="AV842" s="46">
        <f t="shared" si="214"/>
        <v>1365.15</v>
      </c>
      <c r="AW842" s="46">
        <f t="shared" si="217"/>
        <v>1</v>
      </c>
      <c r="AX842" s="47">
        <f t="shared" si="215"/>
        <v>1340.8</v>
      </c>
      <c r="AY842" s="47">
        <f t="shared" si="218"/>
        <v>1210.7582215674731</v>
      </c>
    </row>
    <row r="843" spans="35:51" x14ac:dyDescent="0.35">
      <c r="AI843" s="11">
        <v>2023</v>
      </c>
      <c r="AJ843" s="11">
        <v>1</v>
      </c>
      <c r="AK843" s="11">
        <v>6530</v>
      </c>
      <c r="AL843" s="63">
        <v>47078.65</v>
      </c>
      <c r="AM843" s="46" t="str">
        <f t="shared" si="206"/>
        <v>Rep./vedlikehold inventar</v>
      </c>
      <c r="AN843" s="46" t="str">
        <f t="shared" si="207"/>
        <v>Reparasjon og vedlikehold</v>
      </c>
      <c r="AO843" s="46" t="str">
        <f t="shared" si="208"/>
        <v>Driftsutgifter</v>
      </c>
      <c r="AP843" s="46" t="str">
        <f t="shared" si="209"/>
        <v>Kostnad</v>
      </c>
      <c r="AQ843" s="46">
        <f t="shared" si="210"/>
        <v>21</v>
      </c>
      <c r="AR843" s="46">
        <f t="shared" si="211"/>
        <v>47078.65</v>
      </c>
      <c r="AS843" s="48">
        <f t="shared" si="212"/>
        <v>0.90301180009507243</v>
      </c>
      <c r="AT843" s="46">
        <f t="shared" si="216"/>
        <v>42512.576482545883</v>
      </c>
      <c r="AU843" s="46">
        <f t="shared" si="213"/>
        <v>2803</v>
      </c>
      <c r="AV843" s="46">
        <f t="shared" si="214"/>
        <v>1698.7</v>
      </c>
      <c r="AW843" s="46">
        <f t="shared" si="217"/>
        <v>1</v>
      </c>
      <c r="AX843" s="47">
        <f t="shared" si="215"/>
        <v>-47078.65</v>
      </c>
      <c r="AY843" s="47">
        <f t="shared" si="218"/>
        <v>-42512.576482545883</v>
      </c>
    </row>
    <row r="844" spans="35:51" x14ac:dyDescent="0.35">
      <c r="AI844" s="11">
        <v>2023</v>
      </c>
      <c r="AJ844" s="11">
        <v>2</v>
      </c>
      <c r="AK844" s="11">
        <v>6530</v>
      </c>
      <c r="AL844" s="63">
        <v>55596.84</v>
      </c>
      <c r="AM844" s="46" t="str">
        <f t="shared" si="206"/>
        <v>Rep./vedlikehold inventar</v>
      </c>
      <c r="AN844" s="46" t="str">
        <f t="shared" si="207"/>
        <v>Reparasjon og vedlikehold</v>
      </c>
      <c r="AO844" s="46" t="str">
        <f t="shared" si="208"/>
        <v>Driftsutgifter</v>
      </c>
      <c r="AP844" s="46" t="str">
        <f t="shared" si="209"/>
        <v>Kostnad</v>
      </c>
      <c r="AQ844" s="46">
        <f t="shared" si="210"/>
        <v>21</v>
      </c>
      <c r="AR844" s="46">
        <f t="shared" si="211"/>
        <v>55596.84</v>
      </c>
      <c r="AS844" s="48">
        <f t="shared" si="212"/>
        <v>0.90301180009507243</v>
      </c>
      <c r="AT844" s="46">
        <f t="shared" si="216"/>
        <v>50204.602567997725</v>
      </c>
      <c r="AU844" s="46">
        <f t="shared" si="213"/>
        <v>2750</v>
      </c>
      <c r="AV844" s="46">
        <f t="shared" si="214"/>
        <v>1620.817</v>
      </c>
      <c r="AW844" s="46">
        <f t="shared" si="217"/>
        <v>1</v>
      </c>
      <c r="AX844" s="47">
        <f t="shared" si="215"/>
        <v>-55596.84</v>
      </c>
      <c r="AY844" s="47">
        <f t="shared" si="218"/>
        <v>-50204.602567997725</v>
      </c>
    </row>
    <row r="845" spans="35:51" x14ac:dyDescent="0.35">
      <c r="AI845" s="11">
        <v>2023</v>
      </c>
      <c r="AJ845" s="11">
        <v>3</v>
      </c>
      <c r="AK845" s="11">
        <v>6530</v>
      </c>
      <c r="AL845" s="63">
        <v>62649.7</v>
      </c>
      <c r="AM845" s="46" t="str">
        <f t="shared" si="206"/>
        <v>Rep./vedlikehold inventar</v>
      </c>
      <c r="AN845" s="46" t="str">
        <f t="shared" si="207"/>
        <v>Reparasjon og vedlikehold</v>
      </c>
      <c r="AO845" s="46" t="str">
        <f t="shared" si="208"/>
        <v>Driftsutgifter</v>
      </c>
      <c r="AP845" s="46" t="str">
        <f t="shared" si="209"/>
        <v>Kostnad</v>
      </c>
      <c r="AQ845" s="46">
        <f t="shared" si="210"/>
        <v>21</v>
      </c>
      <c r="AR845" s="46">
        <f t="shared" si="211"/>
        <v>62649.7</v>
      </c>
      <c r="AS845" s="48">
        <f t="shared" si="212"/>
        <v>0.90301180009507243</v>
      </c>
      <c r="AT845" s="46">
        <f t="shared" si="216"/>
        <v>56573.418372416258</v>
      </c>
      <c r="AU845" s="46">
        <f t="shared" si="213"/>
        <v>3043</v>
      </c>
      <c r="AV845" s="46">
        <f t="shared" si="214"/>
        <v>1839.2840000000001</v>
      </c>
      <c r="AW845" s="46">
        <f t="shared" si="217"/>
        <v>1</v>
      </c>
      <c r="AX845" s="47">
        <f t="shared" si="215"/>
        <v>-62649.7</v>
      </c>
      <c r="AY845" s="47">
        <f t="shared" si="218"/>
        <v>-56573.418372416258</v>
      </c>
    </row>
    <row r="846" spans="35:51" x14ac:dyDescent="0.35">
      <c r="AI846" s="11">
        <v>2023</v>
      </c>
      <c r="AJ846" s="11">
        <v>4</v>
      </c>
      <c r="AK846" s="11">
        <v>6530</v>
      </c>
      <c r="AL846" s="63">
        <v>29226.06</v>
      </c>
      <c r="AM846" s="46" t="str">
        <f t="shared" si="206"/>
        <v>Rep./vedlikehold inventar</v>
      </c>
      <c r="AN846" s="46" t="str">
        <f t="shared" si="207"/>
        <v>Reparasjon og vedlikehold</v>
      </c>
      <c r="AO846" s="46" t="str">
        <f t="shared" si="208"/>
        <v>Driftsutgifter</v>
      </c>
      <c r="AP846" s="46" t="str">
        <f t="shared" si="209"/>
        <v>Kostnad</v>
      </c>
      <c r="AQ846" s="46">
        <f t="shared" si="210"/>
        <v>21</v>
      </c>
      <c r="AR846" s="46">
        <f t="shared" si="211"/>
        <v>29226.06</v>
      </c>
      <c r="AS846" s="48">
        <f t="shared" si="212"/>
        <v>0.90301180009507243</v>
      </c>
      <c r="AT846" s="46">
        <f t="shared" si="216"/>
        <v>26391.477050286594</v>
      </c>
      <c r="AU846" s="46">
        <f t="shared" si="213"/>
        <v>2916</v>
      </c>
      <c r="AV846" s="46">
        <f t="shared" si="214"/>
        <v>1763.2</v>
      </c>
      <c r="AW846" s="46">
        <f t="shared" si="217"/>
        <v>1</v>
      </c>
      <c r="AX846" s="47">
        <f t="shared" si="215"/>
        <v>-29226.06</v>
      </c>
      <c r="AY846" s="47">
        <f t="shared" si="218"/>
        <v>-26391.477050286594</v>
      </c>
    </row>
    <row r="847" spans="35:51" x14ac:dyDescent="0.35">
      <c r="AI847" s="11">
        <v>2023</v>
      </c>
      <c r="AJ847" s="11">
        <v>5</v>
      </c>
      <c r="AK847" s="11">
        <v>6530</v>
      </c>
      <c r="AL847" s="63">
        <v>48518.23</v>
      </c>
      <c r="AM847" s="46" t="str">
        <f t="shared" si="206"/>
        <v>Rep./vedlikehold inventar</v>
      </c>
      <c r="AN847" s="46" t="str">
        <f t="shared" si="207"/>
        <v>Reparasjon og vedlikehold</v>
      </c>
      <c r="AO847" s="46" t="str">
        <f t="shared" si="208"/>
        <v>Driftsutgifter</v>
      </c>
      <c r="AP847" s="46" t="str">
        <f t="shared" si="209"/>
        <v>Kostnad</v>
      </c>
      <c r="AQ847" s="46">
        <f t="shared" si="210"/>
        <v>21</v>
      </c>
      <c r="AR847" s="46">
        <f t="shared" si="211"/>
        <v>48518.23</v>
      </c>
      <c r="AS847" s="48">
        <f t="shared" si="212"/>
        <v>0.90301180009507243</v>
      </c>
      <c r="AT847" s="46">
        <f t="shared" si="216"/>
        <v>43812.534209726749</v>
      </c>
      <c r="AU847" s="46">
        <f t="shared" si="213"/>
        <v>3578</v>
      </c>
      <c r="AV847" s="46">
        <f t="shared" si="214"/>
        <v>1816.85</v>
      </c>
      <c r="AW847" s="46">
        <f t="shared" si="217"/>
        <v>1</v>
      </c>
      <c r="AX847" s="47">
        <f t="shared" si="215"/>
        <v>-48518.23</v>
      </c>
      <c r="AY847" s="47">
        <f t="shared" si="218"/>
        <v>-43812.534209726749</v>
      </c>
    </row>
    <row r="848" spans="35:51" x14ac:dyDescent="0.35">
      <c r="AI848" s="11">
        <v>2023</v>
      </c>
      <c r="AJ848" s="11">
        <v>6</v>
      </c>
      <c r="AK848" s="11">
        <v>6530</v>
      </c>
      <c r="AL848" s="63">
        <v>128475.95</v>
      </c>
      <c r="AM848" s="46" t="str">
        <f t="shared" si="206"/>
        <v>Rep./vedlikehold inventar</v>
      </c>
      <c r="AN848" s="46" t="str">
        <f t="shared" si="207"/>
        <v>Reparasjon og vedlikehold</v>
      </c>
      <c r="AO848" s="46" t="str">
        <f t="shared" si="208"/>
        <v>Driftsutgifter</v>
      </c>
      <c r="AP848" s="46" t="str">
        <f t="shared" si="209"/>
        <v>Kostnad</v>
      </c>
      <c r="AQ848" s="46">
        <f t="shared" si="210"/>
        <v>21</v>
      </c>
      <c r="AR848" s="46">
        <f t="shared" si="211"/>
        <v>128475.95</v>
      </c>
      <c r="AS848" s="48">
        <f t="shared" si="212"/>
        <v>0.90301180009507243</v>
      </c>
      <c r="AT848" s="46">
        <f t="shared" si="216"/>
        <v>116015.29887842452</v>
      </c>
      <c r="AU848" s="46">
        <f t="shared" si="213"/>
        <v>3708</v>
      </c>
      <c r="AV848" s="46">
        <f t="shared" si="214"/>
        <v>1858.8330000000001</v>
      </c>
      <c r="AW848" s="46">
        <f t="shared" si="217"/>
        <v>1</v>
      </c>
      <c r="AX848" s="47">
        <f t="shared" si="215"/>
        <v>-128475.95</v>
      </c>
      <c r="AY848" s="47">
        <f t="shared" si="218"/>
        <v>-116015.29887842452</v>
      </c>
    </row>
    <row r="849" spans="35:51" x14ac:dyDescent="0.35">
      <c r="AI849" s="11">
        <v>2023</v>
      </c>
      <c r="AJ849" s="11">
        <v>7</v>
      </c>
      <c r="AK849" s="11">
        <v>6530</v>
      </c>
      <c r="AL849" s="63">
        <v>48414.42</v>
      </c>
      <c r="AM849" s="46" t="str">
        <f t="shared" si="206"/>
        <v>Rep./vedlikehold inventar</v>
      </c>
      <c r="AN849" s="46" t="str">
        <f t="shared" si="207"/>
        <v>Reparasjon og vedlikehold</v>
      </c>
      <c r="AO849" s="46" t="str">
        <f t="shared" si="208"/>
        <v>Driftsutgifter</v>
      </c>
      <c r="AP849" s="46" t="str">
        <f t="shared" si="209"/>
        <v>Kostnad</v>
      </c>
      <c r="AQ849" s="46">
        <f t="shared" si="210"/>
        <v>21</v>
      </c>
      <c r="AR849" s="46">
        <f t="shared" si="211"/>
        <v>48414.42</v>
      </c>
      <c r="AS849" s="48">
        <f t="shared" si="212"/>
        <v>0.90301180009507243</v>
      </c>
      <c r="AT849" s="46">
        <f t="shared" si="216"/>
        <v>43718.792554758875</v>
      </c>
      <c r="AU849" s="46">
        <f t="shared" si="213"/>
        <v>3431</v>
      </c>
      <c r="AV849" s="46">
        <f t="shared" si="214"/>
        <v>1813.0340000000001</v>
      </c>
      <c r="AW849" s="46">
        <f t="shared" si="217"/>
        <v>1</v>
      </c>
      <c r="AX849" s="47">
        <f t="shared" si="215"/>
        <v>-48414.42</v>
      </c>
      <c r="AY849" s="47">
        <f t="shared" si="218"/>
        <v>-43718.792554758875</v>
      </c>
    </row>
    <row r="850" spans="35:51" x14ac:dyDescent="0.35">
      <c r="AI850" s="11">
        <v>2023</v>
      </c>
      <c r="AJ850" s="11">
        <v>8</v>
      </c>
      <c r="AK850" s="11">
        <v>6530</v>
      </c>
      <c r="AL850" s="63">
        <v>58473.13</v>
      </c>
      <c r="AM850" s="46" t="str">
        <f t="shared" si="206"/>
        <v>Rep./vedlikehold inventar</v>
      </c>
      <c r="AN850" s="46" t="str">
        <f t="shared" si="207"/>
        <v>Reparasjon og vedlikehold</v>
      </c>
      <c r="AO850" s="46" t="str">
        <f t="shared" si="208"/>
        <v>Driftsutgifter</v>
      </c>
      <c r="AP850" s="46" t="str">
        <f t="shared" si="209"/>
        <v>Kostnad</v>
      </c>
      <c r="AQ850" s="46">
        <f t="shared" si="210"/>
        <v>21</v>
      </c>
      <c r="AR850" s="46">
        <f t="shared" si="211"/>
        <v>58473.13</v>
      </c>
      <c r="AS850" s="48">
        <f t="shared" si="212"/>
        <v>0.90301180009507243</v>
      </c>
      <c r="AT850" s="46">
        <f t="shared" si="216"/>
        <v>52801.926378493183</v>
      </c>
      <c r="AU850" s="46">
        <f t="shared" si="213"/>
        <v>4323</v>
      </c>
      <c r="AV850" s="46">
        <f t="shared" si="214"/>
        <v>1943.6659999999999</v>
      </c>
      <c r="AW850" s="46">
        <f t="shared" si="217"/>
        <v>1</v>
      </c>
      <c r="AX850" s="47">
        <f t="shared" si="215"/>
        <v>-58473.13</v>
      </c>
      <c r="AY850" s="47">
        <f t="shared" si="218"/>
        <v>-52801.926378493183</v>
      </c>
    </row>
    <row r="851" spans="35:51" x14ac:dyDescent="0.35">
      <c r="AI851" s="11">
        <v>2023</v>
      </c>
      <c r="AJ851" s="11">
        <v>9</v>
      </c>
      <c r="AK851" s="11">
        <v>6530</v>
      </c>
      <c r="AL851" s="63">
        <v>0</v>
      </c>
      <c r="AM851" s="46" t="str">
        <f t="shared" si="206"/>
        <v>Rep./vedlikehold inventar</v>
      </c>
      <c r="AN851" s="46" t="str">
        <f t="shared" si="207"/>
        <v>Reparasjon og vedlikehold</v>
      </c>
      <c r="AO851" s="46" t="str">
        <f t="shared" si="208"/>
        <v>Driftsutgifter</v>
      </c>
      <c r="AP851" s="46" t="str">
        <f t="shared" si="209"/>
        <v>Kostnad</v>
      </c>
      <c r="AQ851" s="46">
        <f t="shared" si="210"/>
        <v>21</v>
      </c>
      <c r="AR851" s="46">
        <f t="shared" si="211"/>
        <v>0</v>
      </c>
      <c r="AS851" s="48">
        <f t="shared" si="212"/>
        <v>0.90301180009507243</v>
      </c>
      <c r="AT851" s="46">
        <f t="shared" si="216"/>
        <v>0</v>
      </c>
      <c r="AU851" s="46">
        <f t="shared" si="213"/>
        <v>3531</v>
      </c>
      <c r="AV851" s="46">
        <f t="shared" si="214"/>
        <v>1846.634</v>
      </c>
      <c r="AW851" s="46">
        <f t="shared" si="217"/>
        <v>1</v>
      </c>
      <c r="AX851" s="47">
        <f t="shared" si="215"/>
        <v>0</v>
      </c>
      <c r="AY851" s="47">
        <f t="shared" si="218"/>
        <v>0</v>
      </c>
    </row>
    <row r="852" spans="35:51" x14ac:dyDescent="0.35">
      <c r="AI852" s="11">
        <v>2023</v>
      </c>
      <c r="AJ852" s="11">
        <v>10</v>
      </c>
      <c r="AK852" s="11">
        <v>6530</v>
      </c>
      <c r="AL852" s="63">
        <v>77590.25</v>
      </c>
      <c r="AM852" s="46" t="str">
        <f t="shared" si="206"/>
        <v>Rep./vedlikehold inventar</v>
      </c>
      <c r="AN852" s="46" t="str">
        <f t="shared" si="207"/>
        <v>Reparasjon og vedlikehold</v>
      </c>
      <c r="AO852" s="46" t="str">
        <f t="shared" si="208"/>
        <v>Driftsutgifter</v>
      </c>
      <c r="AP852" s="46" t="str">
        <f t="shared" si="209"/>
        <v>Kostnad</v>
      </c>
      <c r="AQ852" s="46">
        <f t="shared" si="210"/>
        <v>21</v>
      </c>
      <c r="AR852" s="46">
        <f t="shared" si="211"/>
        <v>77590.25</v>
      </c>
      <c r="AS852" s="48">
        <f t="shared" si="212"/>
        <v>0.90301180009507243</v>
      </c>
      <c r="AT852" s="46">
        <f t="shared" si="216"/>
        <v>70064.91132232669</v>
      </c>
      <c r="AU852" s="46">
        <f t="shared" si="213"/>
        <v>3338</v>
      </c>
      <c r="AV852" s="46">
        <f t="shared" si="214"/>
        <v>1851.3</v>
      </c>
      <c r="AW852" s="46">
        <f t="shared" si="217"/>
        <v>1</v>
      </c>
      <c r="AX852" s="47">
        <f t="shared" si="215"/>
        <v>-77590.25</v>
      </c>
      <c r="AY852" s="47">
        <f t="shared" si="218"/>
        <v>-70064.91132232669</v>
      </c>
    </row>
    <row r="853" spans="35:51" x14ac:dyDescent="0.35">
      <c r="AI853" s="11">
        <v>2023</v>
      </c>
      <c r="AJ853" s="11">
        <v>11</v>
      </c>
      <c r="AK853" s="11">
        <v>6530</v>
      </c>
      <c r="AL853" s="63">
        <v>-26989.439999999999</v>
      </c>
      <c r="AM853" s="46" t="str">
        <f t="shared" si="206"/>
        <v>Rep./vedlikehold inventar</v>
      </c>
      <c r="AN853" s="46" t="str">
        <f t="shared" si="207"/>
        <v>Reparasjon og vedlikehold</v>
      </c>
      <c r="AO853" s="46" t="str">
        <f t="shared" si="208"/>
        <v>Driftsutgifter</v>
      </c>
      <c r="AP853" s="46" t="str">
        <f t="shared" si="209"/>
        <v>Kostnad</v>
      </c>
      <c r="AQ853" s="46">
        <f t="shared" si="210"/>
        <v>21</v>
      </c>
      <c r="AR853" s="46">
        <f t="shared" si="211"/>
        <v>-26989.439999999999</v>
      </c>
      <c r="AS853" s="48">
        <f t="shared" si="212"/>
        <v>0.90301180009507243</v>
      </c>
      <c r="AT853" s="46">
        <f t="shared" si="216"/>
        <v>-24371.782797957949</v>
      </c>
      <c r="AU853" s="46">
        <f t="shared" si="213"/>
        <v>3267</v>
      </c>
      <c r="AV853" s="46">
        <f t="shared" si="214"/>
        <v>1752.55</v>
      </c>
      <c r="AW853" s="46">
        <f t="shared" si="217"/>
        <v>1</v>
      </c>
      <c r="AX853" s="47">
        <f t="shared" si="215"/>
        <v>26989.439999999999</v>
      </c>
      <c r="AY853" s="47">
        <f t="shared" si="218"/>
        <v>24371.782797957949</v>
      </c>
    </row>
    <row r="854" spans="35:51" x14ac:dyDescent="0.35">
      <c r="AI854" s="11">
        <v>2023</v>
      </c>
      <c r="AJ854" s="11">
        <v>12</v>
      </c>
      <c r="AK854" s="11">
        <v>6530</v>
      </c>
      <c r="AL854" s="63">
        <v>6358.54</v>
      </c>
      <c r="AM854" s="46" t="str">
        <f t="shared" si="206"/>
        <v>Rep./vedlikehold inventar</v>
      </c>
      <c r="AN854" s="46" t="str">
        <f t="shared" si="207"/>
        <v>Reparasjon og vedlikehold</v>
      </c>
      <c r="AO854" s="46" t="str">
        <f t="shared" si="208"/>
        <v>Driftsutgifter</v>
      </c>
      <c r="AP854" s="46" t="str">
        <f t="shared" si="209"/>
        <v>Kostnad</v>
      </c>
      <c r="AQ854" s="46">
        <f t="shared" si="210"/>
        <v>21</v>
      </c>
      <c r="AR854" s="46">
        <f t="shared" si="211"/>
        <v>6358.54</v>
      </c>
      <c r="AS854" s="48">
        <f t="shared" si="212"/>
        <v>0.90301180009507243</v>
      </c>
      <c r="AT854" s="46">
        <f t="shared" si="216"/>
        <v>5741.8366513765222</v>
      </c>
      <c r="AU854" s="46">
        <f t="shared" si="213"/>
        <v>2003</v>
      </c>
      <c r="AV854" s="46">
        <f t="shared" si="214"/>
        <v>1365.15</v>
      </c>
      <c r="AW854" s="46">
        <f t="shared" si="217"/>
        <v>1</v>
      </c>
      <c r="AX854" s="47">
        <f t="shared" si="215"/>
        <v>-6358.54</v>
      </c>
      <c r="AY854" s="47">
        <f t="shared" si="218"/>
        <v>-5741.8366513765222</v>
      </c>
    </row>
    <row r="855" spans="35:51" x14ac:dyDescent="0.35">
      <c r="AI855" s="11">
        <v>2023</v>
      </c>
      <c r="AJ855" s="11">
        <v>1</v>
      </c>
      <c r="AK855" s="11">
        <v>6540</v>
      </c>
      <c r="AL855" s="63">
        <v>0</v>
      </c>
      <c r="AM855" s="46" t="str">
        <f t="shared" si="206"/>
        <v>Inventar</v>
      </c>
      <c r="AN855" s="46" t="str">
        <f t="shared" si="207"/>
        <v>Reparasjon og vedlikehold</v>
      </c>
      <c r="AO855" s="46" t="str">
        <f t="shared" si="208"/>
        <v>Driftsutgifter</v>
      </c>
      <c r="AP855" s="46" t="str">
        <f t="shared" si="209"/>
        <v>Kostnad</v>
      </c>
      <c r="AQ855" s="46">
        <f t="shared" si="210"/>
        <v>21</v>
      </c>
      <c r="AR855" s="46">
        <f t="shared" si="211"/>
        <v>0</v>
      </c>
      <c r="AS855" s="48">
        <f t="shared" si="212"/>
        <v>0.90301180009507243</v>
      </c>
      <c r="AT855" s="46">
        <f t="shared" si="216"/>
        <v>0</v>
      </c>
      <c r="AU855" s="46">
        <f t="shared" si="213"/>
        <v>2803</v>
      </c>
      <c r="AV855" s="46">
        <f t="shared" si="214"/>
        <v>1698.7</v>
      </c>
      <c r="AW855" s="46">
        <f t="shared" si="217"/>
        <v>1</v>
      </c>
      <c r="AX855" s="47">
        <f t="shared" si="215"/>
        <v>0</v>
      </c>
      <c r="AY855" s="47">
        <f t="shared" si="218"/>
        <v>0</v>
      </c>
    </row>
    <row r="856" spans="35:51" x14ac:dyDescent="0.35">
      <c r="AI856" s="11">
        <v>2023</v>
      </c>
      <c r="AJ856" s="11">
        <v>2</v>
      </c>
      <c r="AK856" s="11">
        <v>6540</v>
      </c>
      <c r="AL856" s="63">
        <v>0</v>
      </c>
      <c r="AM856" s="46" t="str">
        <f t="shared" si="206"/>
        <v>Inventar</v>
      </c>
      <c r="AN856" s="46" t="str">
        <f t="shared" si="207"/>
        <v>Reparasjon og vedlikehold</v>
      </c>
      <c r="AO856" s="46" t="str">
        <f t="shared" si="208"/>
        <v>Driftsutgifter</v>
      </c>
      <c r="AP856" s="46" t="str">
        <f t="shared" si="209"/>
        <v>Kostnad</v>
      </c>
      <c r="AQ856" s="46">
        <f t="shared" si="210"/>
        <v>21</v>
      </c>
      <c r="AR856" s="46">
        <f t="shared" si="211"/>
        <v>0</v>
      </c>
      <c r="AS856" s="48">
        <f t="shared" si="212"/>
        <v>0.90301180009507243</v>
      </c>
      <c r="AT856" s="46">
        <f t="shared" si="216"/>
        <v>0</v>
      </c>
      <c r="AU856" s="46">
        <f t="shared" si="213"/>
        <v>2750</v>
      </c>
      <c r="AV856" s="46">
        <f t="shared" si="214"/>
        <v>1620.817</v>
      </c>
      <c r="AW856" s="46">
        <f t="shared" si="217"/>
        <v>1</v>
      </c>
      <c r="AX856" s="47">
        <f t="shared" si="215"/>
        <v>0</v>
      </c>
      <c r="AY856" s="47">
        <f t="shared" si="218"/>
        <v>0</v>
      </c>
    </row>
    <row r="857" spans="35:51" x14ac:dyDescent="0.35">
      <c r="AI857" s="11">
        <v>2023</v>
      </c>
      <c r="AJ857" s="11">
        <v>3</v>
      </c>
      <c r="AK857" s="11">
        <v>6540</v>
      </c>
      <c r="AL857" s="63">
        <v>12361.52</v>
      </c>
      <c r="AM857" s="46" t="str">
        <f t="shared" si="206"/>
        <v>Inventar</v>
      </c>
      <c r="AN857" s="46" t="str">
        <f t="shared" si="207"/>
        <v>Reparasjon og vedlikehold</v>
      </c>
      <c r="AO857" s="46" t="str">
        <f t="shared" si="208"/>
        <v>Driftsutgifter</v>
      </c>
      <c r="AP857" s="46" t="str">
        <f t="shared" si="209"/>
        <v>Kostnad</v>
      </c>
      <c r="AQ857" s="46">
        <f t="shared" si="210"/>
        <v>21</v>
      </c>
      <c r="AR857" s="46">
        <f t="shared" si="211"/>
        <v>12361.52</v>
      </c>
      <c r="AS857" s="48">
        <f t="shared" si="212"/>
        <v>0.90301180009507243</v>
      </c>
      <c r="AT857" s="46">
        <f t="shared" si="216"/>
        <v>11162.598427111239</v>
      </c>
      <c r="AU857" s="46">
        <f t="shared" si="213"/>
        <v>3043</v>
      </c>
      <c r="AV857" s="46">
        <f t="shared" si="214"/>
        <v>1839.2840000000001</v>
      </c>
      <c r="AW857" s="46">
        <f t="shared" si="217"/>
        <v>1</v>
      </c>
      <c r="AX857" s="47">
        <f t="shared" si="215"/>
        <v>-12361.52</v>
      </c>
      <c r="AY857" s="47">
        <f t="shared" si="218"/>
        <v>-11162.598427111239</v>
      </c>
    </row>
    <row r="858" spans="35:51" x14ac:dyDescent="0.35">
      <c r="AI858" s="11">
        <v>2023</v>
      </c>
      <c r="AJ858" s="11">
        <v>4</v>
      </c>
      <c r="AK858" s="11">
        <v>6540</v>
      </c>
      <c r="AL858" s="63">
        <v>1027.2</v>
      </c>
      <c r="AM858" s="46" t="str">
        <f t="shared" si="206"/>
        <v>Inventar</v>
      </c>
      <c r="AN858" s="46" t="str">
        <f t="shared" si="207"/>
        <v>Reparasjon og vedlikehold</v>
      </c>
      <c r="AO858" s="46" t="str">
        <f t="shared" si="208"/>
        <v>Driftsutgifter</v>
      </c>
      <c r="AP858" s="46" t="str">
        <f t="shared" si="209"/>
        <v>Kostnad</v>
      </c>
      <c r="AQ858" s="46">
        <f t="shared" si="210"/>
        <v>21</v>
      </c>
      <c r="AR858" s="46">
        <f t="shared" si="211"/>
        <v>1027.2</v>
      </c>
      <c r="AS858" s="48">
        <f t="shared" si="212"/>
        <v>0.90301180009507243</v>
      </c>
      <c r="AT858" s="46">
        <f t="shared" si="216"/>
        <v>927.57372105765842</v>
      </c>
      <c r="AU858" s="46">
        <f t="shared" si="213"/>
        <v>2916</v>
      </c>
      <c r="AV858" s="46">
        <f t="shared" si="214"/>
        <v>1763.2</v>
      </c>
      <c r="AW858" s="46">
        <f t="shared" si="217"/>
        <v>1</v>
      </c>
      <c r="AX858" s="47">
        <f t="shared" si="215"/>
        <v>-1027.2</v>
      </c>
      <c r="AY858" s="47">
        <f t="shared" si="218"/>
        <v>-927.57372105765842</v>
      </c>
    </row>
    <row r="859" spans="35:51" x14ac:dyDescent="0.35">
      <c r="AI859" s="11">
        <v>2023</v>
      </c>
      <c r="AJ859" s="11">
        <v>5</v>
      </c>
      <c r="AK859" s="11">
        <v>6540</v>
      </c>
      <c r="AL859" s="63">
        <v>0</v>
      </c>
      <c r="AM859" s="46" t="str">
        <f t="shared" si="206"/>
        <v>Inventar</v>
      </c>
      <c r="AN859" s="46" t="str">
        <f t="shared" si="207"/>
        <v>Reparasjon og vedlikehold</v>
      </c>
      <c r="AO859" s="46" t="str">
        <f t="shared" si="208"/>
        <v>Driftsutgifter</v>
      </c>
      <c r="AP859" s="46" t="str">
        <f t="shared" si="209"/>
        <v>Kostnad</v>
      </c>
      <c r="AQ859" s="46">
        <f t="shared" si="210"/>
        <v>21</v>
      </c>
      <c r="AR859" s="46">
        <f t="shared" si="211"/>
        <v>0</v>
      </c>
      <c r="AS859" s="48">
        <f t="shared" si="212"/>
        <v>0.90301180009507243</v>
      </c>
      <c r="AT859" s="46">
        <f t="shared" si="216"/>
        <v>0</v>
      </c>
      <c r="AU859" s="46">
        <f t="shared" si="213"/>
        <v>3578</v>
      </c>
      <c r="AV859" s="46">
        <f t="shared" si="214"/>
        <v>1816.85</v>
      </c>
      <c r="AW859" s="46">
        <f t="shared" si="217"/>
        <v>1</v>
      </c>
      <c r="AX859" s="47">
        <f t="shared" si="215"/>
        <v>0</v>
      </c>
      <c r="AY859" s="47">
        <f t="shared" si="218"/>
        <v>0</v>
      </c>
    </row>
    <row r="860" spans="35:51" x14ac:dyDescent="0.35">
      <c r="AI860" s="11">
        <v>2023</v>
      </c>
      <c r="AJ860" s="11">
        <v>6</v>
      </c>
      <c r="AK860" s="11">
        <v>6540</v>
      </c>
      <c r="AL860" s="63">
        <v>3029.99</v>
      </c>
      <c r="AM860" s="46" t="str">
        <f t="shared" si="206"/>
        <v>Inventar</v>
      </c>
      <c r="AN860" s="46" t="str">
        <f t="shared" si="207"/>
        <v>Reparasjon og vedlikehold</v>
      </c>
      <c r="AO860" s="46" t="str">
        <f t="shared" si="208"/>
        <v>Driftsutgifter</v>
      </c>
      <c r="AP860" s="46" t="str">
        <f t="shared" si="209"/>
        <v>Kostnad</v>
      </c>
      <c r="AQ860" s="46">
        <f t="shared" si="210"/>
        <v>21</v>
      </c>
      <c r="AR860" s="46">
        <f t="shared" si="211"/>
        <v>3029.99</v>
      </c>
      <c r="AS860" s="48">
        <f t="shared" si="212"/>
        <v>0.90301180009507243</v>
      </c>
      <c r="AT860" s="46">
        <f t="shared" si="216"/>
        <v>2736.1167241700682</v>
      </c>
      <c r="AU860" s="46">
        <f t="shared" si="213"/>
        <v>3708</v>
      </c>
      <c r="AV860" s="46">
        <f t="shared" si="214"/>
        <v>1858.8330000000001</v>
      </c>
      <c r="AW860" s="46">
        <f t="shared" si="217"/>
        <v>1</v>
      </c>
      <c r="AX860" s="47">
        <f t="shared" si="215"/>
        <v>-3029.99</v>
      </c>
      <c r="AY860" s="47">
        <f t="shared" si="218"/>
        <v>-2736.1167241700682</v>
      </c>
    </row>
    <row r="861" spans="35:51" x14ac:dyDescent="0.35">
      <c r="AI861" s="11">
        <v>2023</v>
      </c>
      <c r="AJ861" s="11">
        <v>7</v>
      </c>
      <c r="AK861" s="11">
        <v>6540</v>
      </c>
      <c r="AL861" s="63">
        <v>3029.99</v>
      </c>
      <c r="AM861" s="46" t="str">
        <f t="shared" si="206"/>
        <v>Inventar</v>
      </c>
      <c r="AN861" s="46" t="str">
        <f t="shared" si="207"/>
        <v>Reparasjon og vedlikehold</v>
      </c>
      <c r="AO861" s="46" t="str">
        <f t="shared" si="208"/>
        <v>Driftsutgifter</v>
      </c>
      <c r="AP861" s="46" t="str">
        <f t="shared" si="209"/>
        <v>Kostnad</v>
      </c>
      <c r="AQ861" s="46">
        <f t="shared" si="210"/>
        <v>21</v>
      </c>
      <c r="AR861" s="46">
        <f t="shared" si="211"/>
        <v>3029.99</v>
      </c>
      <c r="AS861" s="48">
        <f t="shared" si="212"/>
        <v>0.90301180009507243</v>
      </c>
      <c r="AT861" s="46">
        <f t="shared" si="216"/>
        <v>2736.1167241700682</v>
      </c>
      <c r="AU861" s="46">
        <f t="shared" si="213"/>
        <v>3431</v>
      </c>
      <c r="AV861" s="46">
        <f t="shared" si="214"/>
        <v>1813.0340000000001</v>
      </c>
      <c r="AW861" s="46">
        <f t="shared" si="217"/>
        <v>1</v>
      </c>
      <c r="AX861" s="47">
        <f t="shared" si="215"/>
        <v>-3029.99</v>
      </c>
      <c r="AY861" s="47">
        <f t="shared" si="218"/>
        <v>-2736.1167241700682</v>
      </c>
    </row>
    <row r="862" spans="35:51" x14ac:dyDescent="0.35">
      <c r="AI862" s="11">
        <v>2023</v>
      </c>
      <c r="AJ862" s="11">
        <v>8</v>
      </c>
      <c r="AK862" s="11">
        <v>6540</v>
      </c>
      <c r="AL862" s="63">
        <v>3029.99</v>
      </c>
      <c r="AM862" s="46" t="str">
        <f t="shared" si="206"/>
        <v>Inventar</v>
      </c>
      <c r="AN862" s="46" t="str">
        <f t="shared" si="207"/>
        <v>Reparasjon og vedlikehold</v>
      </c>
      <c r="AO862" s="46" t="str">
        <f t="shared" si="208"/>
        <v>Driftsutgifter</v>
      </c>
      <c r="AP862" s="46" t="str">
        <f t="shared" si="209"/>
        <v>Kostnad</v>
      </c>
      <c r="AQ862" s="46">
        <f t="shared" si="210"/>
        <v>21</v>
      </c>
      <c r="AR862" s="46">
        <f t="shared" si="211"/>
        <v>3029.99</v>
      </c>
      <c r="AS862" s="48">
        <f t="shared" si="212"/>
        <v>0.90301180009507243</v>
      </c>
      <c r="AT862" s="46">
        <f t="shared" si="216"/>
        <v>2736.1167241700682</v>
      </c>
      <c r="AU862" s="46">
        <f t="shared" si="213"/>
        <v>4323</v>
      </c>
      <c r="AV862" s="46">
        <f t="shared" si="214"/>
        <v>1943.6659999999999</v>
      </c>
      <c r="AW862" s="46">
        <f t="shared" si="217"/>
        <v>1</v>
      </c>
      <c r="AX862" s="47">
        <f t="shared" si="215"/>
        <v>-3029.99</v>
      </c>
      <c r="AY862" s="47">
        <f t="shared" si="218"/>
        <v>-2736.1167241700682</v>
      </c>
    </row>
    <row r="863" spans="35:51" x14ac:dyDescent="0.35">
      <c r="AI863" s="11">
        <v>2023</v>
      </c>
      <c r="AJ863" s="11">
        <v>9</v>
      </c>
      <c r="AK863" s="11">
        <v>6540</v>
      </c>
      <c r="AL863" s="63">
        <v>3523.57</v>
      </c>
      <c r="AM863" s="46" t="str">
        <f t="shared" si="206"/>
        <v>Inventar</v>
      </c>
      <c r="AN863" s="46" t="str">
        <f t="shared" si="207"/>
        <v>Reparasjon og vedlikehold</v>
      </c>
      <c r="AO863" s="46" t="str">
        <f t="shared" si="208"/>
        <v>Driftsutgifter</v>
      </c>
      <c r="AP863" s="46" t="str">
        <f t="shared" si="209"/>
        <v>Kostnad</v>
      </c>
      <c r="AQ863" s="46">
        <f t="shared" si="210"/>
        <v>21</v>
      </c>
      <c r="AR863" s="46">
        <f t="shared" si="211"/>
        <v>3523.57</v>
      </c>
      <c r="AS863" s="48">
        <f t="shared" si="212"/>
        <v>0.90301180009507243</v>
      </c>
      <c r="AT863" s="46">
        <f t="shared" si="216"/>
        <v>3181.8252884609947</v>
      </c>
      <c r="AU863" s="46">
        <f t="shared" si="213"/>
        <v>3531</v>
      </c>
      <c r="AV863" s="46">
        <f t="shared" si="214"/>
        <v>1846.634</v>
      </c>
      <c r="AW863" s="46">
        <f t="shared" si="217"/>
        <v>1</v>
      </c>
      <c r="AX863" s="47">
        <f t="shared" si="215"/>
        <v>-3523.57</v>
      </c>
      <c r="AY863" s="47">
        <f t="shared" si="218"/>
        <v>-3181.8252884609947</v>
      </c>
    </row>
    <row r="864" spans="35:51" x14ac:dyDescent="0.35">
      <c r="AI864" s="11">
        <v>2023</v>
      </c>
      <c r="AJ864" s="11">
        <v>10</v>
      </c>
      <c r="AK864" s="11">
        <v>6540</v>
      </c>
      <c r="AL864" s="63">
        <v>4465.6400000000003</v>
      </c>
      <c r="AM864" s="46" t="str">
        <f t="shared" si="206"/>
        <v>Inventar</v>
      </c>
      <c r="AN864" s="46" t="str">
        <f t="shared" si="207"/>
        <v>Reparasjon og vedlikehold</v>
      </c>
      <c r="AO864" s="46" t="str">
        <f t="shared" si="208"/>
        <v>Driftsutgifter</v>
      </c>
      <c r="AP864" s="46" t="str">
        <f t="shared" si="209"/>
        <v>Kostnad</v>
      </c>
      <c r="AQ864" s="46">
        <f t="shared" si="210"/>
        <v>21</v>
      </c>
      <c r="AR864" s="46">
        <f t="shared" si="211"/>
        <v>4465.6400000000003</v>
      </c>
      <c r="AS864" s="48">
        <f t="shared" si="212"/>
        <v>0.90301180009507243</v>
      </c>
      <c r="AT864" s="46">
        <f t="shared" si="216"/>
        <v>4032.5256149765596</v>
      </c>
      <c r="AU864" s="46">
        <f t="shared" si="213"/>
        <v>3338</v>
      </c>
      <c r="AV864" s="46">
        <f t="shared" si="214"/>
        <v>1851.3</v>
      </c>
      <c r="AW864" s="46">
        <f t="shared" si="217"/>
        <v>1</v>
      </c>
      <c r="AX864" s="47">
        <f t="shared" si="215"/>
        <v>-4465.6400000000003</v>
      </c>
      <c r="AY864" s="47">
        <f t="shared" si="218"/>
        <v>-4032.5256149765596</v>
      </c>
    </row>
    <row r="865" spans="35:51" x14ac:dyDescent="0.35">
      <c r="AI865" s="11">
        <v>2023</v>
      </c>
      <c r="AJ865" s="11">
        <v>11</v>
      </c>
      <c r="AK865" s="11">
        <v>6540</v>
      </c>
      <c r="AL865" s="63">
        <v>45468.37</v>
      </c>
      <c r="AM865" s="46" t="str">
        <f t="shared" si="206"/>
        <v>Inventar</v>
      </c>
      <c r="AN865" s="46" t="str">
        <f t="shared" si="207"/>
        <v>Reparasjon og vedlikehold</v>
      </c>
      <c r="AO865" s="46" t="str">
        <f t="shared" si="208"/>
        <v>Driftsutgifter</v>
      </c>
      <c r="AP865" s="46" t="str">
        <f t="shared" si="209"/>
        <v>Kostnad</v>
      </c>
      <c r="AQ865" s="46">
        <f t="shared" si="210"/>
        <v>21</v>
      </c>
      <c r="AR865" s="46">
        <f t="shared" si="211"/>
        <v>45468.37</v>
      </c>
      <c r="AS865" s="48">
        <f t="shared" si="212"/>
        <v>0.90301180009507243</v>
      </c>
      <c r="AT865" s="46">
        <f t="shared" si="216"/>
        <v>41058.474641088789</v>
      </c>
      <c r="AU865" s="46">
        <f t="shared" si="213"/>
        <v>3267</v>
      </c>
      <c r="AV865" s="46">
        <f t="shared" si="214"/>
        <v>1752.55</v>
      </c>
      <c r="AW865" s="46">
        <f t="shared" si="217"/>
        <v>1</v>
      </c>
      <c r="AX865" s="47">
        <f t="shared" si="215"/>
        <v>-45468.37</v>
      </c>
      <c r="AY865" s="47">
        <f t="shared" si="218"/>
        <v>-41058.474641088789</v>
      </c>
    </row>
    <row r="866" spans="35:51" x14ac:dyDescent="0.35">
      <c r="AI866" s="11">
        <v>2023</v>
      </c>
      <c r="AJ866" s="11">
        <v>12</v>
      </c>
      <c r="AK866" s="11">
        <v>6540</v>
      </c>
      <c r="AL866" s="63">
        <v>3523.57</v>
      </c>
      <c r="AM866" s="46" t="str">
        <f t="shared" si="206"/>
        <v>Inventar</v>
      </c>
      <c r="AN866" s="46" t="str">
        <f t="shared" si="207"/>
        <v>Reparasjon og vedlikehold</v>
      </c>
      <c r="AO866" s="46" t="str">
        <f t="shared" si="208"/>
        <v>Driftsutgifter</v>
      </c>
      <c r="AP866" s="46" t="str">
        <f t="shared" si="209"/>
        <v>Kostnad</v>
      </c>
      <c r="AQ866" s="46">
        <f t="shared" si="210"/>
        <v>21</v>
      </c>
      <c r="AR866" s="46">
        <f t="shared" si="211"/>
        <v>3523.57</v>
      </c>
      <c r="AS866" s="48">
        <f t="shared" si="212"/>
        <v>0.90301180009507243</v>
      </c>
      <c r="AT866" s="46">
        <f t="shared" si="216"/>
        <v>3181.8252884609947</v>
      </c>
      <c r="AU866" s="46">
        <f t="shared" si="213"/>
        <v>2003</v>
      </c>
      <c r="AV866" s="46">
        <f t="shared" si="214"/>
        <v>1365.15</v>
      </c>
      <c r="AW866" s="46">
        <f t="shared" si="217"/>
        <v>1</v>
      </c>
      <c r="AX866" s="47">
        <f t="shared" si="215"/>
        <v>-3523.57</v>
      </c>
      <c r="AY866" s="47">
        <f t="shared" si="218"/>
        <v>-3181.8252884609947</v>
      </c>
    </row>
    <row r="867" spans="35:51" x14ac:dyDescent="0.35">
      <c r="AI867" s="11">
        <v>2023</v>
      </c>
      <c r="AJ867" s="11">
        <v>1</v>
      </c>
      <c r="AK867" s="11">
        <v>6550</v>
      </c>
      <c r="AL867" s="63">
        <v>14110.7</v>
      </c>
      <c r="AM867" s="46" t="str">
        <f t="shared" si="206"/>
        <v>EDB -software/hardware</v>
      </c>
      <c r="AN867" s="46" t="str">
        <f t="shared" si="207"/>
        <v>IT kostnader</v>
      </c>
      <c r="AO867" s="46" t="str">
        <f t="shared" si="208"/>
        <v>Driftsutgifter</v>
      </c>
      <c r="AP867" s="46" t="str">
        <f t="shared" si="209"/>
        <v>Kostnad</v>
      </c>
      <c r="AQ867" s="46">
        <f t="shared" si="210"/>
        <v>16</v>
      </c>
      <c r="AR867" s="46">
        <f t="shared" si="211"/>
        <v>14110.7</v>
      </c>
      <c r="AS867" s="48">
        <f t="shared" si="212"/>
        <v>0.90301180009507243</v>
      </c>
      <c r="AT867" s="46">
        <f t="shared" si="216"/>
        <v>12742.128607601539</v>
      </c>
      <c r="AU867" s="46">
        <f t="shared" si="213"/>
        <v>2803</v>
      </c>
      <c r="AV867" s="46">
        <f t="shared" si="214"/>
        <v>1698.7</v>
      </c>
      <c r="AW867" s="46">
        <f t="shared" si="217"/>
        <v>1</v>
      </c>
      <c r="AX867" s="47">
        <f t="shared" si="215"/>
        <v>-14110.7</v>
      </c>
      <c r="AY867" s="47">
        <f t="shared" si="218"/>
        <v>-12742.128607601539</v>
      </c>
    </row>
    <row r="868" spans="35:51" x14ac:dyDescent="0.35">
      <c r="AI868" s="11">
        <v>2023</v>
      </c>
      <c r="AJ868" s="11">
        <v>2</v>
      </c>
      <c r="AK868" s="11">
        <v>6550</v>
      </c>
      <c r="AL868" s="63">
        <v>65235.02</v>
      </c>
      <c r="AM868" s="46" t="str">
        <f t="shared" si="206"/>
        <v>EDB -software/hardware</v>
      </c>
      <c r="AN868" s="46" t="str">
        <f t="shared" si="207"/>
        <v>IT kostnader</v>
      </c>
      <c r="AO868" s="46" t="str">
        <f t="shared" si="208"/>
        <v>Driftsutgifter</v>
      </c>
      <c r="AP868" s="46" t="str">
        <f t="shared" si="209"/>
        <v>Kostnad</v>
      </c>
      <c r="AQ868" s="46">
        <f t="shared" si="210"/>
        <v>16</v>
      </c>
      <c r="AR868" s="46">
        <f t="shared" si="211"/>
        <v>65235.02</v>
      </c>
      <c r="AS868" s="48">
        <f t="shared" si="212"/>
        <v>0.90301180009507243</v>
      </c>
      <c r="AT868" s="46">
        <f t="shared" si="216"/>
        <v>58907.992839438048</v>
      </c>
      <c r="AU868" s="46">
        <f t="shared" si="213"/>
        <v>2750</v>
      </c>
      <c r="AV868" s="46">
        <f t="shared" si="214"/>
        <v>1620.817</v>
      </c>
      <c r="AW868" s="46">
        <f t="shared" si="217"/>
        <v>1</v>
      </c>
      <c r="AX868" s="47">
        <f t="shared" si="215"/>
        <v>-65235.02</v>
      </c>
      <c r="AY868" s="47">
        <f t="shared" si="218"/>
        <v>-58907.992839438048</v>
      </c>
    </row>
    <row r="869" spans="35:51" x14ac:dyDescent="0.35">
      <c r="AI869" s="11">
        <v>2023</v>
      </c>
      <c r="AJ869" s="11">
        <v>3</v>
      </c>
      <c r="AK869" s="11">
        <v>6550</v>
      </c>
      <c r="AL869" s="63">
        <v>34075.300000000003</v>
      </c>
      <c r="AM869" s="46" t="str">
        <f t="shared" si="206"/>
        <v>EDB -software/hardware</v>
      </c>
      <c r="AN869" s="46" t="str">
        <f t="shared" si="207"/>
        <v>IT kostnader</v>
      </c>
      <c r="AO869" s="46" t="str">
        <f t="shared" si="208"/>
        <v>Driftsutgifter</v>
      </c>
      <c r="AP869" s="46" t="str">
        <f t="shared" si="209"/>
        <v>Kostnad</v>
      </c>
      <c r="AQ869" s="46">
        <f t="shared" si="210"/>
        <v>16</v>
      </c>
      <c r="AR869" s="46">
        <f t="shared" si="211"/>
        <v>34075.300000000003</v>
      </c>
      <c r="AS869" s="48">
        <f t="shared" si="212"/>
        <v>0.90301180009507243</v>
      </c>
      <c r="AT869" s="46">
        <f t="shared" si="216"/>
        <v>30770.397991779624</v>
      </c>
      <c r="AU869" s="46">
        <f t="shared" si="213"/>
        <v>3043</v>
      </c>
      <c r="AV869" s="46">
        <f t="shared" si="214"/>
        <v>1839.2840000000001</v>
      </c>
      <c r="AW869" s="46">
        <f t="shared" si="217"/>
        <v>1</v>
      </c>
      <c r="AX869" s="47">
        <f t="shared" si="215"/>
        <v>-34075.300000000003</v>
      </c>
      <c r="AY869" s="47">
        <f t="shared" si="218"/>
        <v>-30770.397991779624</v>
      </c>
    </row>
    <row r="870" spans="35:51" x14ac:dyDescent="0.35">
      <c r="AI870" s="11">
        <v>2023</v>
      </c>
      <c r="AJ870" s="11">
        <v>4</v>
      </c>
      <c r="AK870" s="11">
        <v>6550</v>
      </c>
      <c r="AL870" s="63">
        <v>22765.08</v>
      </c>
      <c r="AM870" s="46" t="str">
        <f t="shared" si="206"/>
        <v>EDB -software/hardware</v>
      </c>
      <c r="AN870" s="46" t="str">
        <f t="shared" si="207"/>
        <v>IT kostnader</v>
      </c>
      <c r="AO870" s="46" t="str">
        <f t="shared" si="208"/>
        <v>Driftsutgifter</v>
      </c>
      <c r="AP870" s="46" t="str">
        <f t="shared" si="209"/>
        <v>Kostnad</v>
      </c>
      <c r="AQ870" s="46">
        <f t="shared" si="210"/>
        <v>16</v>
      </c>
      <c r="AR870" s="46">
        <f t="shared" si="211"/>
        <v>22765.08</v>
      </c>
      <c r="AS870" s="48">
        <f t="shared" si="212"/>
        <v>0.90301180009507243</v>
      </c>
      <c r="AT870" s="46">
        <f t="shared" si="216"/>
        <v>20557.135870108334</v>
      </c>
      <c r="AU870" s="46">
        <f t="shared" si="213"/>
        <v>2916</v>
      </c>
      <c r="AV870" s="46">
        <f t="shared" si="214"/>
        <v>1763.2</v>
      </c>
      <c r="AW870" s="46">
        <f t="shared" si="217"/>
        <v>1</v>
      </c>
      <c r="AX870" s="47">
        <f t="shared" si="215"/>
        <v>-22765.08</v>
      </c>
      <c r="AY870" s="47">
        <f t="shared" si="218"/>
        <v>-20557.135870108334</v>
      </c>
    </row>
    <row r="871" spans="35:51" x14ac:dyDescent="0.35">
      <c r="AI871" s="11">
        <v>2023</v>
      </c>
      <c r="AJ871" s="11">
        <v>5</v>
      </c>
      <c r="AK871" s="11">
        <v>6550</v>
      </c>
      <c r="AL871" s="63">
        <v>38723.120000000003</v>
      </c>
      <c r="AM871" s="46" t="str">
        <f t="shared" si="206"/>
        <v>EDB -software/hardware</v>
      </c>
      <c r="AN871" s="46" t="str">
        <f t="shared" si="207"/>
        <v>IT kostnader</v>
      </c>
      <c r="AO871" s="46" t="str">
        <f t="shared" si="208"/>
        <v>Driftsutgifter</v>
      </c>
      <c r="AP871" s="46" t="str">
        <f t="shared" si="209"/>
        <v>Kostnad</v>
      </c>
      <c r="AQ871" s="46">
        <f t="shared" si="210"/>
        <v>16</v>
      </c>
      <c r="AR871" s="46">
        <f t="shared" si="211"/>
        <v>38723.120000000003</v>
      </c>
      <c r="AS871" s="48">
        <f t="shared" si="212"/>
        <v>0.90301180009507243</v>
      </c>
      <c r="AT871" s="46">
        <f t="shared" si="216"/>
        <v>34967.4342964975</v>
      </c>
      <c r="AU871" s="46">
        <f t="shared" si="213"/>
        <v>3578</v>
      </c>
      <c r="AV871" s="46">
        <f t="shared" si="214"/>
        <v>1816.85</v>
      </c>
      <c r="AW871" s="46">
        <f t="shared" si="217"/>
        <v>1</v>
      </c>
      <c r="AX871" s="47">
        <f t="shared" si="215"/>
        <v>-38723.120000000003</v>
      </c>
      <c r="AY871" s="47">
        <f t="shared" si="218"/>
        <v>-34967.4342964975</v>
      </c>
    </row>
    <row r="872" spans="35:51" x14ac:dyDescent="0.35">
      <c r="AI872" s="11">
        <v>2023</v>
      </c>
      <c r="AJ872" s="11">
        <v>6</v>
      </c>
      <c r="AK872" s="11">
        <v>6550</v>
      </c>
      <c r="AL872" s="63">
        <v>37331.300000000003</v>
      </c>
      <c r="AM872" s="46" t="str">
        <f t="shared" si="206"/>
        <v>EDB -software/hardware</v>
      </c>
      <c r="AN872" s="46" t="str">
        <f t="shared" si="207"/>
        <v>IT kostnader</v>
      </c>
      <c r="AO872" s="46" t="str">
        <f t="shared" si="208"/>
        <v>Driftsutgifter</v>
      </c>
      <c r="AP872" s="46" t="str">
        <f t="shared" si="209"/>
        <v>Kostnad</v>
      </c>
      <c r="AQ872" s="46">
        <f t="shared" si="210"/>
        <v>16</v>
      </c>
      <c r="AR872" s="46">
        <f t="shared" si="211"/>
        <v>37331.300000000003</v>
      </c>
      <c r="AS872" s="48">
        <f t="shared" si="212"/>
        <v>0.90301180009507243</v>
      </c>
      <c r="AT872" s="46">
        <f t="shared" si="216"/>
        <v>33710.604412889181</v>
      </c>
      <c r="AU872" s="46">
        <f t="shared" si="213"/>
        <v>3708</v>
      </c>
      <c r="AV872" s="46">
        <f t="shared" si="214"/>
        <v>1858.8330000000001</v>
      </c>
      <c r="AW872" s="46">
        <f t="shared" si="217"/>
        <v>1</v>
      </c>
      <c r="AX872" s="47">
        <f t="shared" si="215"/>
        <v>-37331.300000000003</v>
      </c>
      <c r="AY872" s="47">
        <f t="shared" si="218"/>
        <v>-33710.604412889181</v>
      </c>
    </row>
    <row r="873" spans="35:51" x14ac:dyDescent="0.35">
      <c r="AI873" s="11">
        <v>2023</v>
      </c>
      <c r="AJ873" s="11">
        <v>7</v>
      </c>
      <c r="AK873" s="11">
        <v>6550</v>
      </c>
      <c r="AL873" s="63">
        <v>67447.62</v>
      </c>
      <c r="AM873" s="46" t="str">
        <f t="shared" si="206"/>
        <v>EDB -software/hardware</v>
      </c>
      <c r="AN873" s="46" t="str">
        <f t="shared" si="207"/>
        <v>IT kostnader</v>
      </c>
      <c r="AO873" s="46" t="str">
        <f t="shared" si="208"/>
        <v>Driftsutgifter</v>
      </c>
      <c r="AP873" s="46" t="str">
        <f t="shared" si="209"/>
        <v>Kostnad</v>
      </c>
      <c r="AQ873" s="46">
        <f t="shared" si="210"/>
        <v>16</v>
      </c>
      <c r="AR873" s="46">
        <f t="shared" si="211"/>
        <v>67447.62</v>
      </c>
      <c r="AS873" s="48">
        <f t="shared" si="212"/>
        <v>0.90301180009507243</v>
      </c>
      <c r="AT873" s="46">
        <f t="shared" si="216"/>
        <v>60905.996748328405</v>
      </c>
      <c r="AU873" s="46">
        <f t="shared" si="213"/>
        <v>3431</v>
      </c>
      <c r="AV873" s="46">
        <f t="shared" si="214"/>
        <v>1813.0340000000001</v>
      </c>
      <c r="AW873" s="46">
        <f t="shared" si="217"/>
        <v>1</v>
      </c>
      <c r="AX873" s="47">
        <f t="shared" si="215"/>
        <v>-67447.62</v>
      </c>
      <c r="AY873" s="47">
        <f t="shared" si="218"/>
        <v>-60905.996748328405</v>
      </c>
    </row>
    <row r="874" spans="35:51" x14ac:dyDescent="0.35">
      <c r="AI874" s="11">
        <v>2023</v>
      </c>
      <c r="AJ874" s="11">
        <v>8</v>
      </c>
      <c r="AK874" s="11">
        <v>6550</v>
      </c>
      <c r="AL874" s="63">
        <v>85818.15</v>
      </c>
      <c r="AM874" s="46" t="str">
        <f t="shared" si="206"/>
        <v>EDB -software/hardware</v>
      </c>
      <c r="AN874" s="46" t="str">
        <f t="shared" si="207"/>
        <v>IT kostnader</v>
      </c>
      <c r="AO874" s="46" t="str">
        <f t="shared" si="208"/>
        <v>Driftsutgifter</v>
      </c>
      <c r="AP874" s="46" t="str">
        <f t="shared" si="209"/>
        <v>Kostnad</v>
      </c>
      <c r="AQ874" s="46">
        <f t="shared" si="210"/>
        <v>16</v>
      </c>
      <c r="AR874" s="46">
        <f t="shared" si="211"/>
        <v>85818.15</v>
      </c>
      <c r="AS874" s="48">
        <f t="shared" si="212"/>
        <v>0.90301180009507243</v>
      </c>
      <c r="AT874" s="46">
        <f t="shared" si="216"/>
        <v>77494.802112328936</v>
      </c>
      <c r="AU874" s="46">
        <f t="shared" si="213"/>
        <v>4323</v>
      </c>
      <c r="AV874" s="46">
        <f t="shared" si="214"/>
        <v>1943.6659999999999</v>
      </c>
      <c r="AW874" s="46">
        <f t="shared" si="217"/>
        <v>1</v>
      </c>
      <c r="AX874" s="47">
        <f t="shared" si="215"/>
        <v>-85818.15</v>
      </c>
      <c r="AY874" s="47">
        <f t="shared" si="218"/>
        <v>-77494.802112328936</v>
      </c>
    </row>
    <row r="875" spans="35:51" x14ac:dyDescent="0.35">
      <c r="AI875" s="11">
        <v>2023</v>
      </c>
      <c r="AJ875" s="11">
        <v>9</v>
      </c>
      <c r="AK875" s="11">
        <v>6550</v>
      </c>
      <c r="AL875" s="63">
        <v>62216.39</v>
      </c>
      <c r="AM875" s="46" t="str">
        <f t="shared" si="206"/>
        <v>EDB -software/hardware</v>
      </c>
      <c r="AN875" s="46" t="str">
        <f t="shared" si="207"/>
        <v>IT kostnader</v>
      </c>
      <c r="AO875" s="46" t="str">
        <f t="shared" si="208"/>
        <v>Driftsutgifter</v>
      </c>
      <c r="AP875" s="46" t="str">
        <f t="shared" si="209"/>
        <v>Kostnad</v>
      </c>
      <c r="AQ875" s="46">
        <f t="shared" si="210"/>
        <v>16</v>
      </c>
      <c r="AR875" s="46">
        <f t="shared" si="211"/>
        <v>62216.39</v>
      </c>
      <c r="AS875" s="48">
        <f t="shared" si="212"/>
        <v>0.90301180009507243</v>
      </c>
      <c r="AT875" s="46">
        <f t="shared" si="216"/>
        <v>56182.134329317065</v>
      </c>
      <c r="AU875" s="46">
        <f t="shared" si="213"/>
        <v>3531</v>
      </c>
      <c r="AV875" s="46">
        <f t="shared" si="214"/>
        <v>1846.634</v>
      </c>
      <c r="AW875" s="46">
        <f t="shared" si="217"/>
        <v>1</v>
      </c>
      <c r="AX875" s="47">
        <f t="shared" si="215"/>
        <v>-62216.39</v>
      </c>
      <c r="AY875" s="47">
        <f t="shared" si="218"/>
        <v>-56182.134329317065</v>
      </c>
    </row>
    <row r="876" spans="35:51" x14ac:dyDescent="0.35">
      <c r="AI876" s="11">
        <v>2023</v>
      </c>
      <c r="AJ876" s="11">
        <v>10</v>
      </c>
      <c r="AK876" s="11">
        <v>6550</v>
      </c>
      <c r="AL876" s="63">
        <v>79758.87</v>
      </c>
      <c r="AM876" s="46" t="str">
        <f t="shared" si="206"/>
        <v>EDB -software/hardware</v>
      </c>
      <c r="AN876" s="46" t="str">
        <f t="shared" si="207"/>
        <v>IT kostnader</v>
      </c>
      <c r="AO876" s="46" t="str">
        <f t="shared" si="208"/>
        <v>Driftsutgifter</v>
      </c>
      <c r="AP876" s="46" t="str">
        <f t="shared" si="209"/>
        <v>Kostnad</v>
      </c>
      <c r="AQ876" s="46">
        <f t="shared" si="210"/>
        <v>16</v>
      </c>
      <c r="AR876" s="46">
        <f t="shared" si="211"/>
        <v>79758.87</v>
      </c>
      <c r="AS876" s="48">
        <f t="shared" si="212"/>
        <v>0.90301180009507243</v>
      </c>
      <c r="AT876" s="46">
        <f t="shared" si="216"/>
        <v>72023.200772248863</v>
      </c>
      <c r="AU876" s="46">
        <f t="shared" si="213"/>
        <v>3338</v>
      </c>
      <c r="AV876" s="46">
        <f t="shared" si="214"/>
        <v>1851.3</v>
      </c>
      <c r="AW876" s="46">
        <f t="shared" si="217"/>
        <v>1</v>
      </c>
      <c r="AX876" s="47">
        <f t="shared" si="215"/>
        <v>-79758.87</v>
      </c>
      <c r="AY876" s="47">
        <f t="shared" si="218"/>
        <v>-72023.200772248863</v>
      </c>
    </row>
    <row r="877" spans="35:51" x14ac:dyDescent="0.35">
      <c r="AI877" s="11">
        <v>2023</v>
      </c>
      <c r="AJ877" s="11">
        <v>11</v>
      </c>
      <c r="AK877" s="11">
        <v>6550</v>
      </c>
      <c r="AL877" s="63">
        <v>73132.55</v>
      </c>
      <c r="AM877" s="46" t="str">
        <f t="shared" si="206"/>
        <v>EDB -software/hardware</v>
      </c>
      <c r="AN877" s="46" t="str">
        <f t="shared" si="207"/>
        <v>IT kostnader</v>
      </c>
      <c r="AO877" s="46" t="str">
        <f t="shared" si="208"/>
        <v>Driftsutgifter</v>
      </c>
      <c r="AP877" s="46" t="str">
        <f t="shared" si="209"/>
        <v>Kostnad</v>
      </c>
      <c r="AQ877" s="46">
        <f t="shared" si="210"/>
        <v>16</v>
      </c>
      <c r="AR877" s="46">
        <f t="shared" si="211"/>
        <v>73132.55</v>
      </c>
      <c r="AS877" s="48">
        <f t="shared" si="212"/>
        <v>0.90301180009507243</v>
      </c>
      <c r="AT877" s="46">
        <f t="shared" si="216"/>
        <v>66039.555621042891</v>
      </c>
      <c r="AU877" s="46">
        <f t="shared" si="213"/>
        <v>3267</v>
      </c>
      <c r="AV877" s="46">
        <f t="shared" si="214"/>
        <v>1752.55</v>
      </c>
      <c r="AW877" s="46">
        <f t="shared" si="217"/>
        <v>1</v>
      </c>
      <c r="AX877" s="47">
        <f t="shared" si="215"/>
        <v>-73132.55</v>
      </c>
      <c r="AY877" s="47">
        <f t="shared" si="218"/>
        <v>-66039.555621042891</v>
      </c>
    </row>
    <row r="878" spans="35:51" x14ac:dyDescent="0.35">
      <c r="AI878" s="11">
        <v>2023</v>
      </c>
      <c r="AJ878" s="11">
        <v>12</v>
      </c>
      <c r="AK878" s="11">
        <v>6550</v>
      </c>
      <c r="AL878" s="63">
        <v>67811.289999999994</v>
      </c>
      <c r="AM878" s="46" t="str">
        <f t="shared" si="206"/>
        <v>EDB -software/hardware</v>
      </c>
      <c r="AN878" s="46" t="str">
        <f t="shared" si="207"/>
        <v>IT kostnader</v>
      </c>
      <c r="AO878" s="46" t="str">
        <f t="shared" si="208"/>
        <v>Driftsutgifter</v>
      </c>
      <c r="AP878" s="46" t="str">
        <f t="shared" si="209"/>
        <v>Kostnad</v>
      </c>
      <c r="AQ878" s="46">
        <f t="shared" si="210"/>
        <v>16</v>
      </c>
      <c r="AR878" s="46">
        <f t="shared" si="211"/>
        <v>67811.289999999994</v>
      </c>
      <c r="AS878" s="48">
        <f t="shared" si="212"/>
        <v>0.90301180009507243</v>
      </c>
      <c r="AT878" s="46">
        <f t="shared" si="216"/>
        <v>61234.395049668979</v>
      </c>
      <c r="AU878" s="46">
        <f t="shared" si="213"/>
        <v>2003</v>
      </c>
      <c r="AV878" s="46">
        <f t="shared" si="214"/>
        <v>1365.15</v>
      </c>
      <c r="AW878" s="46">
        <f t="shared" si="217"/>
        <v>1</v>
      </c>
      <c r="AX878" s="47">
        <f t="shared" si="215"/>
        <v>-67811.289999999994</v>
      </c>
      <c r="AY878" s="47">
        <f t="shared" si="218"/>
        <v>-61234.395049668979</v>
      </c>
    </row>
    <row r="879" spans="35:51" x14ac:dyDescent="0.35">
      <c r="AI879" s="11">
        <v>2023</v>
      </c>
      <c r="AJ879" s="11">
        <v>1</v>
      </c>
      <c r="AK879" s="11">
        <v>6551</v>
      </c>
      <c r="AL879" s="63">
        <v>0</v>
      </c>
      <c r="AM879" s="46" t="str">
        <f t="shared" si="206"/>
        <v>Datautstyr</v>
      </c>
      <c r="AN879" s="46" t="str">
        <f t="shared" si="207"/>
        <v>IT kostnader</v>
      </c>
      <c r="AO879" s="46" t="str">
        <f t="shared" si="208"/>
        <v>Driftsutgifter</v>
      </c>
      <c r="AP879" s="46" t="str">
        <f t="shared" si="209"/>
        <v>Kostnad</v>
      </c>
      <c r="AQ879" s="46">
        <f t="shared" si="210"/>
        <v>16</v>
      </c>
      <c r="AR879" s="46">
        <f t="shared" si="211"/>
        <v>0</v>
      </c>
      <c r="AS879" s="48">
        <f t="shared" si="212"/>
        <v>0.90301180009507243</v>
      </c>
      <c r="AT879" s="46">
        <f t="shared" si="216"/>
        <v>0</v>
      </c>
      <c r="AU879" s="46">
        <f t="shared" si="213"/>
        <v>2803</v>
      </c>
      <c r="AV879" s="46">
        <f t="shared" si="214"/>
        <v>1698.7</v>
      </c>
      <c r="AW879" s="46">
        <f t="shared" si="217"/>
        <v>1</v>
      </c>
      <c r="AX879" s="47">
        <f t="shared" si="215"/>
        <v>0</v>
      </c>
      <c r="AY879" s="47">
        <f t="shared" si="218"/>
        <v>0</v>
      </c>
    </row>
    <row r="880" spans="35:51" x14ac:dyDescent="0.35">
      <c r="AI880" s="11">
        <v>2023</v>
      </c>
      <c r="AJ880" s="11">
        <v>2</v>
      </c>
      <c r="AK880" s="11">
        <v>6551</v>
      </c>
      <c r="AL880" s="63">
        <v>0</v>
      </c>
      <c r="AM880" s="46" t="str">
        <f t="shared" si="206"/>
        <v>Datautstyr</v>
      </c>
      <c r="AN880" s="46" t="str">
        <f t="shared" si="207"/>
        <v>IT kostnader</v>
      </c>
      <c r="AO880" s="46" t="str">
        <f t="shared" si="208"/>
        <v>Driftsutgifter</v>
      </c>
      <c r="AP880" s="46" t="str">
        <f t="shared" si="209"/>
        <v>Kostnad</v>
      </c>
      <c r="AQ880" s="46">
        <f t="shared" si="210"/>
        <v>16</v>
      </c>
      <c r="AR880" s="46">
        <f t="shared" si="211"/>
        <v>0</v>
      </c>
      <c r="AS880" s="48">
        <f t="shared" si="212"/>
        <v>0.90301180009507243</v>
      </c>
      <c r="AT880" s="46">
        <f t="shared" si="216"/>
        <v>0</v>
      </c>
      <c r="AU880" s="46">
        <f t="shared" si="213"/>
        <v>2750</v>
      </c>
      <c r="AV880" s="46">
        <f t="shared" si="214"/>
        <v>1620.817</v>
      </c>
      <c r="AW880" s="46">
        <f t="shared" si="217"/>
        <v>1</v>
      </c>
      <c r="AX880" s="47">
        <f t="shared" si="215"/>
        <v>0</v>
      </c>
      <c r="AY880" s="47">
        <f t="shared" si="218"/>
        <v>0</v>
      </c>
    </row>
    <row r="881" spans="35:51" x14ac:dyDescent="0.35">
      <c r="AI881" s="11">
        <v>2023</v>
      </c>
      <c r="AJ881" s="11">
        <v>3</v>
      </c>
      <c r="AK881" s="11">
        <v>6551</v>
      </c>
      <c r="AL881" s="63">
        <v>0</v>
      </c>
      <c r="AM881" s="46" t="str">
        <f t="shared" si="206"/>
        <v>Datautstyr</v>
      </c>
      <c r="AN881" s="46" t="str">
        <f t="shared" si="207"/>
        <v>IT kostnader</v>
      </c>
      <c r="AO881" s="46" t="str">
        <f t="shared" si="208"/>
        <v>Driftsutgifter</v>
      </c>
      <c r="AP881" s="46" t="str">
        <f t="shared" si="209"/>
        <v>Kostnad</v>
      </c>
      <c r="AQ881" s="46">
        <f t="shared" si="210"/>
        <v>16</v>
      </c>
      <c r="AR881" s="46">
        <f t="shared" si="211"/>
        <v>0</v>
      </c>
      <c r="AS881" s="48">
        <f t="shared" si="212"/>
        <v>0.90301180009507243</v>
      </c>
      <c r="AT881" s="46">
        <f t="shared" si="216"/>
        <v>0</v>
      </c>
      <c r="AU881" s="46">
        <f t="shared" si="213"/>
        <v>3043</v>
      </c>
      <c r="AV881" s="46">
        <f t="shared" si="214"/>
        <v>1839.2840000000001</v>
      </c>
      <c r="AW881" s="46">
        <f t="shared" si="217"/>
        <v>1</v>
      </c>
      <c r="AX881" s="47">
        <f t="shared" si="215"/>
        <v>0</v>
      </c>
      <c r="AY881" s="47">
        <f t="shared" si="218"/>
        <v>0</v>
      </c>
    </row>
    <row r="882" spans="35:51" x14ac:dyDescent="0.35">
      <c r="AI882" s="11">
        <v>2023</v>
      </c>
      <c r="AJ882" s="11">
        <v>4</v>
      </c>
      <c r="AK882" s="11">
        <v>6551</v>
      </c>
      <c r="AL882" s="63">
        <v>0</v>
      </c>
      <c r="AM882" s="46" t="str">
        <f t="shared" si="206"/>
        <v>Datautstyr</v>
      </c>
      <c r="AN882" s="46" t="str">
        <f t="shared" si="207"/>
        <v>IT kostnader</v>
      </c>
      <c r="AO882" s="46" t="str">
        <f t="shared" si="208"/>
        <v>Driftsutgifter</v>
      </c>
      <c r="AP882" s="46" t="str">
        <f t="shared" si="209"/>
        <v>Kostnad</v>
      </c>
      <c r="AQ882" s="46">
        <f t="shared" si="210"/>
        <v>16</v>
      </c>
      <c r="AR882" s="46">
        <f t="shared" si="211"/>
        <v>0</v>
      </c>
      <c r="AS882" s="48">
        <f t="shared" si="212"/>
        <v>0.90301180009507243</v>
      </c>
      <c r="AT882" s="46">
        <f t="shared" si="216"/>
        <v>0</v>
      </c>
      <c r="AU882" s="46">
        <f t="shared" si="213"/>
        <v>2916</v>
      </c>
      <c r="AV882" s="46">
        <f t="shared" si="214"/>
        <v>1763.2</v>
      </c>
      <c r="AW882" s="46">
        <f t="shared" si="217"/>
        <v>1</v>
      </c>
      <c r="AX882" s="47">
        <f t="shared" si="215"/>
        <v>0</v>
      </c>
      <c r="AY882" s="47">
        <f t="shared" si="218"/>
        <v>0</v>
      </c>
    </row>
    <row r="883" spans="35:51" x14ac:dyDescent="0.35">
      <c r="AI883" s="11">
        <v>2023</v>
      </c>
      <c r="AJ883" s="11">
        <v>5</v>
      </c>
      <c r="AK883" s="11">
        <v>6551</v>
      </c>
      <c r="AL883" s="63">
        <v>0</v>
      </c>
      <c r="AM883" s="46" t="str">
        <f t="shared" si="206"/>
        <v>Datautstyr</v>
      </c>
      <c r="AN883" s="46" t="str">
        <f t="shared" si="207"/>
        <v>IT kostnader</v>
      </c>
      <c r="AO883" s="46" t="str">
        <f t="shared" si="208"/>
        <v>Driftsutgifter</v>
      </c>
      <c r="AP883" s="46" t="str">
        <f t="shared" si="209"/>
        <v>Kostnad</v>
      </c>
      <c r="AQ883" s="46">
        <f t="shared" si="210"/>
        <v>16</v>
      </c>
      <c r="AR883" s="46">
        <f t="shared" si="211"/>
        <v>0</v>
      </c>
      <c r="AS883" s="48">
        <f t="shared" si="212"/>
        <v>0.90301180009507243</v>
      </c>
      <c r="AT883" s="46">
        <f t="shared" si="216"/>
        <v>0</v>
      </c>
      <c r="AU883" s="46">
        <f t="shared" si="213"/>
        <v>3578</v>
      </c>
      <c r="AV883" s="46">
        <f t="shared" si="214"/>
        <v>1816.85</v>
      </c>
      <c r="AW883" s="46">
        <f t="shared" si="217"/>
        <v>1</v>
      </c>
      <c r="AX883" s="47">
        <f t="shared" si="215"/>
        <v>0</v>
      </c>
      <c r="AY883" s="47">
        <f t="shared" si="218"/>
        <v>0</v>
      </c>
    </row>
    <row r="884" spans="35:51" x14ac:dyDescent="0.35">
      <c r="AI884" s="11">
        <v>2023</v>
      </c>
      <c r="AJ884" s="11">
        <v>6</v>
      </c>
      <c r="AK884" s="11">
        <v>6551</v>
      </c>
      <c r="AL884" s="63">
        <v>0</v>
      </c>
      <c r="AM884" s="46" t="str">
        <f t="shared" si="206"/>
        <v>Datautstyr</v>
      </c>
      <c r="AN884" s="46" t="str">
        <f t="shared" si="207"/>
        <v>IT kostnader</v>
      </c>
      <c r="AO884" s="46" t="str">
        <f t="shared" si="208"/>
        <v>Driftsutgifter</v>
      </c>
      <c r="AP884" s="46" t="str">
        <f t="shared" si="209"/>
        <v>Kostnad</v>
      </c>
      <c r="AQ884" s="46">
        <f t="shared" si="210"/>
        <v>16</v>
      </c>
      <c r="AR884" s="46">
        <f t="shared" si="211"/>
        <v>0</v>
      </c>
      <c r="AS884" s="48">
        <f t="shared" si="212"/>
        <v>0.90301180009507243</v>
      </c>
      <c r="AT884" s="46">
        <f t="shared" si="216"/>
        <v>0</v>
      </c>
      <c r="AU884" s="46">
        <f t="shared" si="213"/>
        <v>3708</v>
      </c>
      <c r="AV884" s="46">
        <f t="shared" si="214"/>
        <v>1858.8330000000001</v>
      </c>
      <c r="AW884" s="46">
        <f t="shared" si="217"/>
        <v>1</v>
      </c>
      <c r="AX884" s="47">
        <f t="shared" si="215"/>
        <v>0</v>
      </c>
      <c r="AY884" s="47">
        <f t="shared" si="218"/>
        <v>0</v>
      </c>
    </row>
    <row r="885" spans="35:51" x14ac:dyDescent="0.35">
      <c r="AI885" s="11">
        <v>2023</v>
      </c>
      <c r="AJ885" s="11">
        <v>7</v>
      </c>
      <c r="AK885" s="11">
        <v>6551</v>
      </c>
      <c r="AL885" s="63">
        <v>0</v>
      </c>
      <c r="AM885" s="46" t="str">
        <f t="shared" si="206"/>
        <v>Datautstyr</v>
      </c>
      <c r="AN885" s="46" t="str">
        <f t="shared" si="207"/>
        <v>IT kostnader</v>
      </c>
      <c r="AO885" s="46" t="str">
        <f t="shared" si="208"/>
        <v>Driftsutgifter</v>
      </c>
      <c r="AP885" s="46" t="str">
        <f t="shared" si="209"/>
        <v>Kostnad</v>
      </c>
      <c r="AQ885" s="46">
        <f t="shared" si="210"/>
        <v>16</v>
      </c>
      <c r="AR885" s="46">
        <f t="shared" si="211"/>
        <v>0</v>
      </c>
      <c r="AS885" s="48">
        <f t="shared" si="212"/>
        <v>0.90301180009507243</v>
      </c>
      <c r="AT885" s="46">
        <f t="shared" si="216"/>
        <v>0</v>
      </c>
      <c r="AU885" s="46">
        <f t="shared" si="213"/>
        <v>3431</v>
      </c>
      <c r="AV885" s="46">
        <f t="shared" si="214"/>
        <v>1813.0340000000001</v>
      </c>
      <c r="AW885" s="46">
        <f t="shared" si="217"/>
        <v>1</v>
      </c>
      <c r="AX885" s="47">
        <f t="shared" si="215"/>
        <v>0</v>
      </c>
      <c r="AY885" s="47">
        <f t="shared" si="218"/>
        <v>0</v>
      </c>
    </row>
    <row r="886" spans="35:51" x14ac:dyDescent="0.35">
      <c r="AI886" s="11">
        <v>2023</v>
      </c>
      <c r="AJ886" s="11">
        <v>8</v>
      </c>
      <c r="AK886" s="11">
        <v>6551</v>
      </c>
      <c r="AL886" s="63">
        <v>0</v>
      </c>
      <c r="AM886" s="46" t="str">
        <f t="shared" si="206"/>
        <v>Datautstyr</v>
      </c>
      <c r="AN886" s="46" t="str">
        <f t="shared" si="207"/>
        <v>IT kostnader</v>
      </c>
      <c r="AO886" s="46" t="str">
        <f t="shared" si="208"/>
        <v>Driftsutgifter</v>
      </c>
      <c r="AP886" s="46" t="str">
        <f t="shared" si="209"/>
        <v>Kostnad</v>
      </c>
      <c r="AQ886" s="46">
        <f t="shared" si="210"/>
        <v>16</v>
      </c>
      <c r="AR886" s="46">
        <f t="shared" si="211"/>
        <v>0</v>
      </c>
      <c r="AS886" s="48">
        <f t="shared" si="212"/>
        <v>0.90301180009507243</v>
      </c>
      <c r="AT886" s="46">
        <f t="shared" si="216"/>
        <v>0</v>
      </c>
      <c r="AU886" s="46">
        <f t="shared" si="213"/>
        <v>4323</v>
      </c>
      <c r="AV886" s="46">
        <f t="shared" si="214"/>
        <v>1943.6659999999999</v>
      </c>
      <c r="AW886" s="46">
        <f t="shared" si="217"/>
        <v>1</v>
      </c>
      <c r="AX886" s="47">
        <f t="shared" si="215"/>
        <v>0</v>
      </c>
      <c r="AY886" s="47">
        <f t="shared" si="218"/>
        <v>0</v>
      </c>
    </row>
    <row r="887" spans="35:51" x14ac:dyDescent="0.35">
      <c r="AI887" s="11">
        <v>2023</v>
      </c>
      <c r="AJ887" s="11">
        <v>9</v>
      </c>
      <c r="AK887" s="11">
        <v>6551</v>
      </c>
      <c r="AL887" s="63">
        <v>0</v>
      </c>
      <c r="AM887" s="46" t="str">
        <f t="shared" si="206"/>
        <v>Datautstyr</v>
      </c>
      <c r="AN887" s="46" t="str">
        <f t="shared" si="207"/>
        <v>IT kostnader</v>
      </c>
      <c r="AO887" s="46" t="str">
        <f t="shared" si="208"/>
        <v>Driftsutgifter</v>
      </c>
      <c r="AP887" s="46" t="str">
        <f t="shared" si="209"/>
        <v>Kostnad</v>
      </c>
      <c r="AQ887" s="46">
        <f t="shared" si="210"/>
        <v>16</v>
      </c>
      <c r="AR887" s="46">
        <f t="shared" si="211"/>
        <v>0</v>
      </c>
      <c r="AS887" s="48">
        <f t="shared" si="212"/>
        <v>0.90301180009507243</v>
      </c>
      <c r="AT887" s="46">
        <f t="shared" si="216"/>
        <v>0</v>
      </c>
      <c r="AU887" s="46">
        <f t="shared" si="213"/>
        <v>3531</v>
      </c>
      <c r="AV887" s="46">
        <f t="shared" si="214"/>
        <v>1846.634</v>
      </c>
      <c r="AW887" s="46">
        <f t="shared" si="217"/>
        <v>1</v>
      </c>
      <c r="AX887" s="47">
        <f t="shared" si="215"/>
        <v>0</v>
      </c>
      <c r="AY887" s="47">
        <f t="shared" si="218"/>
        <v>0</v>
      </c>
    </row>
    <row r="888" spans="35:51" x14ac:dyDescent="0.35">
      <c r="AI888" s="11">
        <v>2023</v>
      </c>
      <c r="AJ888" s="11">
        <v>10</v>
      </c>
      <c r="AK888" s="11">
        <v>6551</v>
      </c>
      <c r="AL888" s="63">
        <v>0</v>
      </c>
      <c r="AM888" s="46" t="str">
        <f t="shared" si="206"/>
        <v>Datautstyr</v>
      </c>
      <c r="AN888" s="46" t="str">
        <f t="shared" si="207"/>
        <v>IT kostnader</v>
      </c>
      <c r="AO888" s="46" t="str">
        <f t="shared" si="208"/>
        <v>Driftsutgifter</v>
      </c>
      <c r="AP888" s="46" t="str">
        <f t="shared" si="209"/>
        <v>Kostnad</v>
      </c>
      <c r="AQ888" s="46">
        <f t="shared" si="210"/>
        <v>16</v>
      </c>
      <c r="AR888" s="46">
        <f t="shared" si="211"/>
        <v>0</v>
      </c>
      <c r="AS888" s="48">
        <f t="shared" si="212"/>
        <v>0.90301180009507243</v>
      </c>
      <c r="AT888" s="46">
        <f t="shared" si="216"/>
        <v>0</v>
      </c>
      <c r="AU888" s="46">
        <f t="shared" si="213"/>
        <v>3338</v>
      </c>
      <c r="AV888" s="46">
        <f t="shared" si="214"/>
        <v>1851.3</v>
      </c>
      <c r="AW888" s="46">
        <f t="shared" si="217"/>
        <v>1</v>
      </c>
      <c r="AX888" s="47">
        <f t="shared" si="215"/>
        <v>0</v>
      </c>
      <c r="AY888" s="47">
        <f t="shared" si="218"/>
        <v>0</v>
      </c>
    </row>
    <row r="889" spans="35:51" x14ac:dyDescent="0.35">
      <c r="AI889" s="11">
        <v>2023</v>
      </c>
      <c r="AJ889" s="11">
        <v>11</v>
      </c>
      <c r="AK889" s="11">
        <v>6551</v>
      </c>
      <c r="AL889" s="63">
        <v>0</v>
      </c>
      <c r="AM889" s="46" t="str">
        <f t="shared" si="206"/>
        <v>Datautstyr</v>
      </c>
      <c r="AN889" s="46" t="str">
        <f t="shared" si="207"/>
        <v>IT kostnader</v>
      </c>
      <c r="AO889" s="46" t="str">
        <f t="shared" si="208"/>
        <v>Driftsutgifter</v>
      </c>
      <c r="AP889" s="46" t="str">
        <f t="shared" si="209"/>
        <v>Kostnad</v>
      </c>
      <c r="AQ889" s="46">
        <f t="shared" si="210"/>
        <v>16</v>
      </c>
      <c r="AR889" s="46">
        <f t="shared" si="211"/>
        <v>0</v>
      </c>
      <c r="AS889" s="48">
        <f t="shared" si="212"/>
        <v>0.90301180009507243</v>
      </c>
      <c r="AT889" s="46">
        <f t="shared" si="216"/>
        <v>0</v>
      </c>
      <c r="AU889" s="46">
        <f t="shared" si="213"/>
        <v>3267</v>
      </c>
      <c r="AV889" s="46">
        <f t="shared" si="214"/>
        <v>1752.55</v>
      </c>
      <c r="AW889" s="46">
        <f t="shared" si="217"/>
        <v>1</v>
      </c>
      <c r="AX889" s="47">
        <f t="shared" si="215"/>
        <v>0</v>
      </c>
      <c r="AY889" s="47">
        <f t="shared" si="218"/>
        <v>0</v>
      </c>
    </row>
    <row r="890" spans="35:51" x14ac:dyDescent="0.35">
      <c r="AI890" s="11">
        <v>2023</v>
      </c>
      <c r="AJ890" s="11">
        <v>12</v>
      </c>
      <c r="AK890" s="11">
        <v>6551</v>
      </c>
      <c r="AL890" s="63">
        <v>0</v>
      </c>
      <c r="AM890" s="46" t="str">
        <f t="shared" si="206"/>
        <v>Datautstyr</v>
      </c>
      <c r="AN890" s="46" t="str">
        <f t="shared" si="207"/>
        <v>IT kostnader</v>
      </c>
      <c r="AO890" s="46" t="str">
        <f t="shared" si="208"/>
        <v>Driftsutgifter</v>
      </c>
      <c r="AP890" s="46" t="str">
        <f t="shared" si="209"/>
        <v>Kostnad</v>
      </c>
      <c r="AQ890" s="46">
        <f t="shared" si="210"/>
        <v>16</v>
      </c>
      <c r="AR890" s="46">
        <f t="shared" si="211"/>
        <v>0</v>
      </c>
      <c r="AS890" s="48">
        <f t="shared" si="212"/>
        <v>0.90301180009507243</v>
      </c>
      <c r="AT890" s="46">
        <f t="shared" si="216"/>
        <v>0</v>
      </c>
      <c r="AU890" s="46">
        <f t="shared" si="213"/>
        <v>2003</v>
      </c>
      <c r="AV890" s="46">
        <f t="shared" si="214"/>
        <v>1365.15</v>
      </c>
      <c r="AW890" s="46">
        <f t="shared" si="217"/>
        <v>1</v>
      </c>
      <c r="AX890" s="47">
        <f t="shared" si="215"/>
        <v>0</v>
      </c>
      <c r="AY890" s="47">
        <f t="shared" si="218"/>
        <v>0</v>
      </c>
    </row>
    <row r="891" spans="35:51" x14ac:dyDescent="0.35">
      <c r="AI891" s="11">
        <v>2023</v>
      </c>
      <c r="AJ891" s="11">
        <v>1</v>
      </c>
      <c r="AK891" s="11">
        <v>6560</v>
      </c>
      <c r="AL891" s="63">
        <v>0</v>
      </c>
      <c r="AM891" s="46" t="str">
        <f t="shared" si="206"/>
        <v>Rekvisita</v>
      </c>
      <c r="AN891" s="46" t="str">
        <f t="shared" si="207"/>
        <v>Driftsmatriell</v>
      </c>
      <c r="AO891" s="46" t="str">
        <f t="shared" si="208"/>
        <v>Driftsutgifter</v>
      </c>
      <c r="AP891" s="46" t="str">
        <f t="shared" si="209"/>
        <v>Kostnad</v>
      </c>
      <c r="AQ891" s="46">
        <f t="shared" si="210"/>
        <v>13</v>
      </c>
      <c r="AR891" s="46">
        <f t="shared" si="211"/>
        <v>0</v>
      </c>
      <c r="AS891" s="48">
        <f t="shared" si="212"/>
        <v>0.90301180009507243</v>
      </c>
      <c r="AT891" s="46">
        <f t="shared" si="216"/>
        <v>0</v>
      </c>
      <c r="AU891" s="46">
        <f t="shared" si="213"/>
        <v>2803</v>
      </c>
      <c r="AV891" s="46">
        <f t="shared" si="214"/>
        <v>1698.7</v>
      </c>
      <c r="AW891" s="46">
        <f t="shared" si="217"/>
        <v>1</v>
      </c>
      <c r="AX891" s="47">
        <f t="shared" si="215"/>
        <v>0</v>
      </c>
      <c r="AY891" s="47">
        <f t="shared" si="218"/>
        <v>0</v>
      </c>
    </row>
    <row r="892" spans="35:51" x14ac:dyDescent="0.35">
      <c r="AI892" s="11">
        <v>2023</v>
      </c>
      <c r="AJ892" s="11">
        <v>2</v>
      </c>
      <c r="AK892" s="11">
        <v>6560</v>
      </c>
      <c r="AL892" s="63">
        <v>0</v>
      </c>
      <c r="AM892" s="46" t="str">
        <f t="shared" si="206"/>
        <v>Rekvisita</v>
      </c>
      <c r="AN892" s="46" t="str">
        <f t="shared" si="207"/>
        <v>Driftsmatriell</v>
      </c>
      <c r="AO892" s="46" t="str">
        <f t="shared" si="208"/>
        <v>Driftsutgifter</v>
      </c>
      <c r="AP892" s="46" t="str">
        <f t="shared" si="209"/>
        <v>Kostnad</v>
      </c>
      <c r="AQ892" s="46">
        <f t="shared" si="210"/>
        <v>13</v>
      </c>
      <c r="AR892" s="46">
        <f t="shared" si="211"/>
        <v>0</v>
      </c>
      <c r="AS892" s="48">
        <f t="shared" si="212"/>
        <v>0.90301180009507243</v>
      </c>
      <c r="AT892" s="46">
        <f t="shared" si="216"/>
        <v>0</v>
      </c>
      <c r="AU892" s="46">
        <f t="shared" si="213"/>
        <v>2750</v>
      </c>
      <c r="AV892" s="46">
        <f t="shared" si="214"/>
        <v>1620.817</v>
      </c>
      <c r="AW892" s="46">
        <f t="shared" si="217"/>
        <v>1</v>
      </c>
      <c r="AX892" s="47">
        <f t="shared" si="215"/>
        <v>0</v>
      </c>
      <c r="AY892" s="47">
        <f t="shared" si="218"/>
        <v>0</v>
      </c>
    </row>
    <row r="893" spans="35:51" x14ac:dyDescent="0.35">
      <c r="AI893" s="11">
        <v>2023</v>
      </c>
      <c r="AJ893" s="11">
        <v>3</v>
      </c>
      <c r="AK893" s="11">
        <v>6560</v>
      </c>
      <c r="AL893" s="63">
        <v>0</v>
      </c>
      <c r="AM893" s="46" t="str">
        <f t="shared" si="206"/>
        <v>Rekvisita</v>
      </c>
      <c r="AN893" s="46" t="str">
        <f t="shared" si="207"/>
        <v>Driftsmatriell</v>
      </c>
      <c r="AO893" s="46" t="str">
        <f t="shared" si="208"/>
        <v>Driftsutgifter</v>
      </c>
      <c r="AP893" s="46" t="str">
        <f t="shared" si="209"/>
        <v>Kostnad</v>
      </c>
      <c r="AQ893" s="46">
        <f t="shared" si="210"/>
        <v>13</v>
      </c>
      <c r="AR893" s="46">
        <f t="shared" si="211"/>
        <v>0</v>
      </c>
      <c r="AS893" s="48">
        <f t="shared" si="212"/>
        <v>0.90301180009507243</v>
      </c>
      <c r="AT893" s="46">
        <f t="shared" si="216"/>
        <v>0</v>
      </c>
      <c r="AU893" s="46">
        <f t="shared" si="213"/>
        <v>3043</v>
      </c>
      <c r="AV893" s="46">
        <f t="shared" si="214"/>
        <v>1839.2840000000001</v>
      </c>
      <c r="AW893" s="46">
        <f t="shared" si="217"/>
        <v>1</v>
      </c>
      <c r="AX893" s="47">
        <f t="shared" si="215"/>
        <v>0</v>
      </c>
      <c r="AY893" s="47">
        <f t="shared" si="218"/>
        <v>0</v>
      </c>
    </row>
    <row r="894" spans="35:51" x14ac:dyDescent="0.35">
      <c r="AI894" s="11">
        <v>2023</v>
      </c>
      <c r="AJ894" s="11">
        <v>4</v>
      </c>
      <c r="AK894" s="11">
        <v>6560</v>
      </c>
      <c r="AL894" s="63">
        <v>0</v>
      </c>
      <c r="AM894" s="46" t="str">
        <f t="shared" si="206"/>
        <v>Rekvisita</v>
      </c>
      <c r="AN894" s="46" t="str">
        <f t="shared" si="207"/>
        <v>Driftsmatriell</v>
      </c>
      <c r="AO894" s="46" t="str">
        <f t="shared" si="208"/>
        <v>Driftsutgifter</v>
      </c>
      <c r="AP894" s="46" t="str">
        <f t="shared" si="209"/>
        <v>Kostnad</v>
      </c>
      <c r="AQ894" s="46">
        <f t="shared" si="210"/>
        <v>13</v>
      </c>
      <c r="AR894" s="46">
        <f t="shared" si="211"/>
        <v>0</v>
      </c>
      <c r="AS894" s="48">
        <f t="shared" si="212"/>
        <v>0.90301180009507243</v>
      </c>
      <c r="AT894" s="46">
        <f t="shared" si="216"/>
        <v>0</v>
      </c>
      <c r="AU894" s="46">
        <f t="shared" si="213"/>
        <v>2916</v>
      </c>
      <c r="AV894" s="46">
        <f t="shared" si="214"/>
        <v>1763.2</v>
      </c>
      <c r="AW894" s="46">
        <f t="shared" si="217"/>
        <v>1</v>
      </c>
      <c r="AX894" s="47">
        <f t="shared" si="215"/>
        <v>0</v>
      </c>
      <c r="AY894" s="47">
        <f t="shared" si="218"/>
        <v>0</v>
      </c>
    </row>
    <row r="895" spans="35:51" x14ac:dyDescent="0.35">
      <c r="AI895" s="11">
        <v>2023</v>
      </c>
      <c r="AJ895" s="11">
        <v>5</v>
      </c>
      <c r="AK895" s="11">
        <v>6560</v>
      </c>
      <c r="AL895" s="63">
        <v>0</v>
      </c>
      <c r="AM895" s="46" t="str">
        <f t="shared" si="206"/>
        <v>Rekvisita</v>
      </c>
      <c r="AN895" s="46" t="str">
        <f t="shared" si="207"/>
        <v>Driftsmatriell</v>
      </c>
      <c r="AO895" s="46" t="str">
        <f t="shared" si="208"/>
        <v>Driftsutgifter</v>
      </c>
      <c r="AP895" s="46" t="str">
        <f t="shared" si="209"/>
        <v>Kostnad</v>
      </c>
      <c r="AQ895" s="46">
        <f t="shared" si="210"/>
        <v>13</v>
      </c>
      <c r="AR895" s="46">
        <f t="shared" si="211"/>
        <v>0</v>
      </c>
      <c r="AS895" s="48">
        <f t="shared" si="212"/>
        <v>0.90301180009507243</v>
      </c>
      <c r="AT895" s="46">
        <f t="shared" si="216"/>
        <v>0</v>
      </c>
      <c r="AU895" s="46">
        <f t="shared" si="213"/>
        <v>3578</v>
      </c>
      <c r="AV895" s="46">
        <f t="shared" si="214"/>
        <v>1816.85</v>
      </c>
      <c r="AW895" s="46">
        <f t="shared" si="217"/>
        <v>1</v>
      </c>
      <c r="AX895" s="47">
        <f t="shared" si="215"/>
        <v>0</v>
      </c>
      <c r="AY895" s="47">
        <f t="shared" si="218"/>
        <v>0</v>
      </c>
    </row>
    <row r="896" spans="35:51" x14ac:dyDescent="0.35">
      <c r="AI896" s="11">
        <v>2023</v>
      </c>
      <c r="AJ896" s="11">
        <v>6</v>
      </c>
      <c r="AK896" s="11">
        <v>6560</v>
      </c>
      <c r="AL896" s="63">
        <v>0</v>
      </c>
      <c r="AM896" s="46" t="str">
        <f t="shared" si="206"/>
        <v>Rekvisita</v>
      </c>
      <c r="AN896" s="46" t="str">
        <f t="shared" si="207"/>
        <v>Driftsmatriell</v>
      </c>
      <c r="AO896" s="46" t="str">
        <f t="shared" si="208"/>
        <v>Driftsutgifter</v>
      </c>
      <c r="AP896" s="46" t="str">
        <f t="shared" si="209"/>
        <v>Kostnad</v>
      </c>
      <c r="AQ896" s="46">
        <f t="shared" si="210"/>
        <v>13</v>
      </c>
      <c r="AR896" s="46">
        <f t="shared" si="211"/>
        <v>0</v>
      </c>
      <c r="AS896" s="48">
        <f t="shared" si="212"/>
        <v>0.90301180009507243</v>
      </c>
      <c r="AT896" s="46">
        <f t="shared" si="216"/>
        <v>0</v>
      </c>
      <c r="AU896" s="46">
        <f t="shared" si="213"/>
        <v>3708</v>
      </c>
      <c r="AV896" s="46">
        <f t="shared" si="214"/>
        <v>1858.8330000000001</v>
      </c>
      <c r="AW896" s="46">
        <f t="shared" si="217"/>
        <v>1</v>
      </c>
      <c r="AX896" s="47">
        <f t="shared" si="215"/>
        <v>0</v>
      </c>
      <c r="AY896" s="47">
        <f t="shared" si="218"/>
        <v>0</v>
      </c>
    </row>
    <row r="897" spans="35:51" x14ac:dyDescent="0.35">
      <c r="AI897" s="11">
        <v>2023</v>
      </c>
      <c r="AJ897" s="11">
        <v>7</v>
      </c>
      <c r="AK897" s="11">
        <v>6560</v>
      </c>
      <c r="AL897" s="63">
        <v>0</v>
      </c>
      <c r="AM897" s="46" t="str">
        <f t="shared" si="206"/>
        <v>Rekvisita</v>
      </c>
      <c r="AN897" s="46" t="str">
        <f t="shared" si="207"/>
        <v>Driftsmatriell</v>
      </c>
      <c r="AO897" s="46" t="str">
        <f t="shared" si="208"/>
        <v>Driftsutgifter</v>
      </c>
      <c r="AP897" s="46" t="str">
        <f t="shared" si="209"/>
        <v>Kostnad</v>
      </c>
      <c r="AQ897" s="46">
        <f t="shared" si="210"/>
        <v>13</v>
      </c>
      <c r="AR897" s="46">
        <f t="shared" si="211"/>
        <v>0</v>
      </c>
      <c r="AS897" s="48">
        <f t="shared" si="212"/>
        <v>0.90301180009507243</v>
      </c>
      <c r="AT897" s="46">
        <f t="shared" si="216"/>
        <v>0</v>
      </c>
      <c r="AU897" s="46">
        <f t="shared" si="213"/>
        <v>3431</v>
      </c>
      <c r="AV897" s="46">
        <f t="shared" si="214"/>
        <v>1813.0340000000001</v>
      </c>
      <c r="AW897" s="46">
        <f t="shared" si="217"/>
        <v>1</v>
      </c>
      <c r="AX897" s="47">
        <f t="shared" si="215"/>
        <v>0</v>
      </c>
      <c r="AY897" s="47">
        <f t="shared" si="218"/>
        <v>0</v>
      </c>
    </row>
    <row r="898" spans="35:51" x14ac:dyDescent="0.35">
      <c r="AI898" s="11">
        <v>2023</v>
      </c>
      <c r="AJ898" s="11">
        <v>8</v>
      </c>
      <c r="AK898" s="11">
        <v>6560</v>
      </c>
      <c r="AL898" s="63">
        <v>0</v>
      </c>
      <c r="AM898" s="46" t="str">
        <f t="shared" si="206"/>
        <v>Rekvisita</v>
      </c>
      <c r="AN898" s="46" t="str">
        <f t="shared" si="207"/>
        <v>Driftsmatriell</v>
      </c>
      <c r="AO898" s="46" t="str">
        <f t="shared" si="208"/>
        <v>Driftsutgifter</v>
      </c>
      <c r="AP898" s="46" t="str">
        <f t="shared" si="209"/>
        <v>Kostnad</v>
      </c>
      <c r="AQ898" s="46">
        <f t="shared" si="210"/>
        <v>13</v>
      </c>
      <c r="AR898" s="46">
        <f t="shared" si="211"/>
        <v>0</v>
      </c>
      <c r="AS898" s="48">
        <f t="shared" si="212"/>
        <v>0.90301180009507243</v>
      </c>
      <c r="AT898" s="46">
        <f t="shared" si="216"/>
        <v>0</v>
      </c>
      <c r="AU898" s="46">
        <f t="shared" si="213"/>
        <v>4323</v>
      </c>
      <c r="AV898" s="46">
        <f t="shared" si="214"/>
        <v>1943.6659999999999</v>
      </c>
      <c r="AW898" s="46">
        <f t="shared" si="217"/>
        <v>1</v>
      </c>
      <c r="AX898" s="47">
        <f t="shared" si="215"/>
        <v>0</v>
      </c>
      <c r="AY898" s="47">
        <f t="shared" si="218"/>
        <v>0</v>
      </c>
    </row>
    <row r="899" spans="35:51" x14ac:dyDescent="0.35">
      <c r="AI899" s="11">
        <v>2023</v>
      </c>
      <c r="AJ899" s="11">
        <v>9</v>
      </c>
      <c r="AK899" s="11">
        <v>6560</v>
      </c>
      <c r="AL899" s="63">
        <v>-3252</v>
      </c>
      <c r="AM899" s="46" t="str">
        <f t="shared" ref="AM899:AM962" si="219">IFERROR(VLOOKUP($AK899,pnl_konto_table,2,FALSE),"")</f>
        <v>Rekvisita</v>
      </c>
      <c r="AN899" s="46" t="str">
        <f t="shared" ref="AN899:AN962" si="220">IFERROR(VLOOKUP($AK899,pnl_konto_table,6,FALSE),"")</f>
        <v>Driftsmatriell</v>
      </c>
      <c r="AO899" s="46" t="str">
        <f t="shared" ref="AO899:AO962" si="221">IFERROR(VLOOKUP($AK899,pnl_konto_table,7,FALSE),"")</f>
        <v>Driftsutgifter</v>
      </c>
      <c r="AP899" s="46" t="str">
        <f t="shared" ref="AP899:AP962" si="222">IFERROR(VLOOKUP(AO899,pnl_kategori_table,2,FALSE),0)</f>
        <v>Kostnad</v>
      </c>
      <c r="AQ899" s="46">
        <f t="shared" ref="AQ899:AQ962" si="223">IFERROR(MATCH(AN899,pnl_subkategori,0),"")</f>
        <v>13</v>
      </c>
      <c r="AR899" s="46">
        <f t="shared" ref="AR899:AR962" si="224">IF(AP899=$A$3,-$AL899,$AL899)</f>
        <v>-3252</v>
      </c>
      <c r="AS899" s="48">
        <f t="shared" ref="AS899:AS962" si="225">IFERROR(VLOOKUP($AK899,lookup_konto_index,2,FALSE),IFERROR(VLOOKUP(AN899,lookup_subkategori_index,2,FALSE),IFERROR(VLOOKUP(AO899,lookup_kategori_index,2,FALSE),1)))</f>
        <v>0.90301180009507243</v>
      </c>
      <c r="AT899" s="46">
        <f t="shared" si="216"/>
        <v>-2936.5943739091754</v>
      </c>
      <c r="AU899" s="46">
        <f t="shared" ref="AU899:AU962" si="226">SUMIFS($BC$3:$BC$50,$BA$3:$BA$50,$AI899,$BB$3:$BB$50,$AJ899)</f>
        <v>3531</v>
      </c>
      <c r="AV899" s="46">
        <f t="shared" ref="AV899:AV962" si="227">SUMIFS($BD$3:$BD$50,$BA$3:$BA$50,$AI899,$BB$3:$BB$50,$AJ899)</f>
        <v>1846.634</v>
      </c>
      <c r="AW899" s="46">
        <f t="shared" si="217"/>
        <v>1</v>
      </c>
      <c r="AX899" s="47">
        <f t="shared" ref="AX899:AX962" si="228">IFERROR(VLOOKUP($AP899,table_type_kostnad,2,FALSE)*AR899,"")</f>
        <v>3252</v>
      </c>
      <c r="AY899" s="47">
        <f t="shared" si="218"/>
        <v>2936.5943739091754</v>
      </c>
    </row>
    <row r="900" spans="35:51" x14ac:dyDescent="0.35">
      <c r="AI900" s="11">
        <v>2023</v>
      </c>
      <c r="AJ900" s="11">
        <v>10</v>
      </c>
      <c r="AK900" s="11">
        <v>6560</v>
      </c>
      <c r="AL900" s="63">
        <v>6504</v>
      </c>
      <c r="AM900" s="46" t="str">
        <f t="shared" si="219"/>
        <v>Rekvisita</v>
      </c>
      <c r="AN900" s="46" t="str">
        <f t="shared" si="220"/>
        <v>Driftsmatriell</v>
      </c>
      <c r="AO900" s="46" t="str">
        <f t="shared" si="221"/>
        <v>Driftsutgifter</v>
      </c>
      <c r="AP900" s="46" t="str">
        <f t="shared" si="222"/>
        <v>Kostnad</v>
      </c>
      <c r="AQ900" s="46">
        <f t="shared" si="223"/>
        <v>13</v>
      </c>
      <c r="AR900" s="46">
        <f t="shared" si="224"/>
        <v>6504</v>
      </c>
      <c r="AS900" s="48">
        <f t="shared" si="225"/>
        <v>0.90301180009507243</v>
      </c>
      <c r="AT900" s="46">
        <f t="shared" ref="AT900:AT963" si="229">AS900*AR900</f>
        <v>5873.1887478183507</v>
      </c>
      <c r="AU900" s="46">
        <f t="shared" si="226"/>
        <v>3338</v>
      </c>
      <c r="AV900" s="46">
        <f t="shared" si="227"/>
        <v>1851.3</v>
      </c>
      <c r="AW900" s="46">
        <f t="shared" ref="AW900:AW963" si="230">IF(AU900=0,0,1)</f>
        <v>1</v>
      </c>
      <c r="AX900" s="47">
        <f t="shared" si="228"/>
        <v>-6504</v>
      </c>
      <c r="AY900" s="47">
        <f t="shared" ref="AY900:AY963" si="231">IFERROR(AX900*AS900,"")</f>
        <v>-5873.1887478183507</v>
      </c>
    </row>
    <row r="901" spans="35:51" x14ac:dyDescent="0.35">
      <c r="AI901" s="11">
        <v>2023</v>
      </c>
      <c r="AJ901" s="11">
        <v>11</v>
      </c>
      <c r="AK901" s="11">
        <v>6560</v>
      </c>
      <c r="AL901" s="63">
        <v>-3252</v>
      </c>
      <c r="AM901" s="46" t="str">
        <f t="shared" si="219"/>
        <v>Rekvisita</v>
      </c>
      <c r="AN901" s="46" t="str">
        <f t="shared" si="220"/>
        <v>Driftsmatriell</v>
      </c>
      <c r="AO901" s="46" t="str">
        <f t="shared" si="221"/>
        <v>Driftsutgifter</v>
      </c>
      <c r="AP901" s="46" t="str">
        <f t="shared" si="222"/>
        <v>Kostnad</v>
      </c>
      <c r="AQ901" s="46">
        <f t="shared" si="223"/>
        <v>13</v>
      </c>
      <c r="AR901" s="46">
        <f t="shared" si="224"/>
        <v>-3252</v>
      </c>
      <c r="AS901" s="48">
        <f t="shared" si="225"/>
        <v>0.90301180009507243</v>
      </c>
      <c r="AT901" s="46">
        <f t="shared" si="229"/>
        <v>-2936.5943739091754</v>
      </c>
      <c r="AU901" s="46">
        <f t="shared" si="226"/>
        <v>3267</v>
      </c>
      <c r="AV901" s="46">
        <f t="shared" si="227"/>
        <v>1752.55</v>
      </c>
      <c r="AW901" s="46">
        <f t="shared" si="230"/>
        <v>1</v>
      </c>
      <c r="AX901" s="47">
        <f t="shared" si="228"/>
        <v>3252</v>
      </c>
      <c r="AY901" s="47">
        <f t="shared" si="231"/>
        <v>2936.5943739091754</v>
      </c>
    </row>
    <row r="902" spans="35:51" x14ac:dyDescent="0.35">
      <c r="AI902" s="11">
        <v>2023</v>
      </c>
      <c r="AJ902" s="11">
        <v>12</v>
      </c>
      <c r="AK902" s="11">
        <v>6560</v>
      </c>
      <c r="AL902" s="63">
        <v>0</v>
      </c>
      <c r="AM902" s="46" t="str">
        <f t="shared" si="219"/>
        <v>Rekvisita</v>
      </c>
      <c r="AN902" s="46" t="str">
        <f t="shared" si="220"/>
        <v>Driftsmatriell</v>
      </c>
      <c r="AO902" s="46" t="str">
        <f t="shared" si="221"/>
        <v>Driftsutgifter</v>
      </c>
      <c r="AP902" s="46" t="str">
        <f t="shared" si="222"/>
        <v>Kostnad</v>
      </c>
      <c r="AQ902" s="46">
        <f t="shared" si="223"/>
        <v>13</v>
      </c>
      <c r="AR902" s="46">
        <f t="shared" si="224"/>
        <v>0</v>
      </c>
      <c r="AS902" s="48">
        <f t="shared" si="225"/>
        <v>0.90301180009507243</v>
      </c>
      <c r="AT902" s="46">
        <f t="shared" si="229"/>
        <v>0</v>
      </c>
      <c r="AU902" s="46">
        <f t="shared" si="226"/>
        <v>2003</v>
      </c>
      <c r="AV902" s="46">
        <f t="shared" si="227"/>
        <v>1365.15</v>
      </c>
      <c r="AW902" s="46">
        <f t="shared" si="230"/>
        <v>1</v>
      </c>
      <c r="AX902" s="47">
        <f t="shared" si="228"/>
        <v>0</v>
      </c>
      <c r="AY902" s="47">
        <f t="shared" si="231"/>
        <v>0</v>
      </c>
    </row>
    <row r="903" spans="35:51" x14ac:dyDescent="0.35">
      <c r="AI903" s="11">
        <v>2023</v>
      </c>
      <c r="AJ903" s="11">
        <v>1</v>
      </c>
      <c r="AK903" s="11">
        <v>6561</v>
      </c>
      <c r="AL903" s="63">
        <v>0</v>
      </c>
      <c r="AM903" s="46" t="str">
        <f t="shared" si="219"/>
        <v>EDB  - rekvisita/rep/lisenser</v>
      </c>
      <c r="AN903" s="46" t="str">
        <f t="shared" si="220"/>
        <v>IT kostnader</v>
      </c>
      <c r="AO903" s="46" t="str">
        <f t="shared" si="221"/>
        <v>Driftsutgifter</v>
      </c>
      <c r="AP903" s="46" t="str">
        <f t="shared" si="222"/>
        <v>Kostnad</v>
      </c>
      <c r="AQ903" s="46">
        <f t="shared" si="223"/>
        <v>16</v>
      </c>
      <c r="AR903" s="46">
        <f t="shared" si="224"/>
        <v>0</v>
      </c>
      <c r="AS903" s="48">
        <f t="shared" si="225"/>
        <v>0.90301180009507243</v>
      </c>
      <c r="AT903" s="46">
        <f t="shared" si="229"/>
        <v>0</v>
      </c>
      <c r="AU903" s="46">
        <f t="shared" si="226"/>
        <v>2803</v>
      </c>
      <c r="AV903" s="46">
        <f t="shared" si="227"/>
        <v>1698.7</v>
      </c>
      <c r="AW903" s="46">
        <f t="shared" si="230"/>
        <v>1</v>
      </c>
      <c r="AX903" s="47">
        <f t="shared" si="228"/>
        <v>0</v>
      </c>
      <c r="AY903" s="47">
        <f t="shared" si="231"/>
        <v>0</v>
      </c>
    </row>
    <row r="904" spans="35:51" x14ac:dyDescent="0.35">
      <c r="AI904" s="11">
        <v>2023</v>
      </c>
      <c r="AJ904" s="11">
        <v>2</v>
      </c>
      <c r="AK904" s="11">
        <v>6561</v>
      </c>
      <c r="AL904" s="63">
        <v>0</v>
      </c>
      <c r="AM904" s="46" t="str">
        <f t="shared" si="219"/>
        <v>EDB  - rekvisita/rep/lisenser</v>
      </c>
      <c r="AN904" s="46" t="str">
        <f t="shared" si="220"/>
        <v>IT kostnader</v>
      </c>
      <c r="AO904" s="46" t="str">
        <f t="shared" si="221"/>
        <v>Driftsutgifter</v>
      </c>
      <c r="AP904" s="46" t="str">
        <f t="shared" si="222"/>
        <v>Kostnad</v>
      </c>
      <c r="AQ904" s="46">
        <f t="shared" si="223"/>
        <v>16</v>
      </c>
      <c r="AR904" s="46">
        <f t="shared" si="224"/>
        <v>0</v>
      </c>
      <c r="AS904" s="48">
        <f t="shared" si="225"/>
        <v>0.90301180009507243</v>
      </c>
      <c r="AT904" s="46">
        <f t="shared" si="229"/>
        <v>0</v>
      </c>
      <c r="AU904" s="46">
        <f t="shared" si="226"/>
        <v>2750</v>
      </c>
      <c r="AV904" s="46">
        <f t="shared" si="227"/>
        <v>1620.817</v>
      </c>
      <c r="AW904" s="46">
        <f t="shared" si="230"/>
        <v>1</v>
      </c>
      <c r="AX904" s="47">
        <f t="shared" si="228"/>
        <v>0</v>
      </c>
      <c r="AY904" s="47">
        <f t="shared" si="231"/>
        <v>0</v>
      </c>
    </row>
    <row r="905" spans="35:51" x14ac:dyDescent="0.35">
      <c r="AI905" s="11">
        <v>2023</v>
      </c>
      <c r="AJ905" s="11">
        <v>3</v>
      </c>
      <c r="AK905" s="11">
        <v>6561</v>
      </c>
      <c r="AL905" s="63">
        <v>623.20000000000005</v>
      </c>
      <c r="AM905" s="46" t="str">
        <f t="shared" si="219"/>
        <v>EDB  - rekvisita/rep/lisenser</v>
      </c>
      <c r="AN905" s="46" t="str">
        <f t="shared" si="220"/>
        <v>IT kostnader</v>
      </c>
      <c r="AO905" s="46" t="str">
        <f t="shared" si="221"/>
        <v>Driftsutgifter</v>
      </c>
      <c r="AP905" s="46" t="str">
        <f t="shared" si="222"/>
        <v>Kostnad</v>
      </c>
      <c r="AQ905" s="46">
        <f t="shared" si="223"/>
        <v>16</v>
      </c>
      <c r="AR905" s="46">
        <f t="shared" si="224"/>
        <v>623.20000000000005</v>
      </c>
      <c r="AS905" s="48">
        <f t="shared" si="225"/>
        <v>0.90301180009507243</v>
      </c>
      <c r="AT905" s="46">
        <f t="shared" si="229"/>
        <v>562.75695381924913</v>
      </c>
      <c r="AU905" s="46">
        <f t="shared" si="226"/>
        <v>3043</v>
      </c>
      <c r="AV905" s="46">
        <f t="shared" si="227"/>
        <v>1839.2840000000001</v>
      </c>
      <c r="AW905" s="46">
        <f t="shared" si="230"/>
        <v>1</v>
      </c>
      <c r="AX905" s="47">
        <f t="shared" si="228"/>
        <v>-623.20000000000005</v>
      </c>
      <c r="AY905" s="47">
        <f t="shared" si="231"/>
        <v>-562.75695381924913</v>
      </c>
    </row>
    <row r="906" spans="35:51" x14ac:dyDescent="0.35">
      <c r="AI906" s="11">
        <v>2023</v>
      </c>
      <c r="AJ906" s="11">
        <v>4</v>
      </c>
      <c r="AK906" s="11">
        <v>6561</v>
      </c>
      <c r="AL906" s="63">
        <v>0</v>
      </c>
      <c r="AM906" s="46" t="str">
        <f t="shared" si="219"/>
        <v>EDB  - rekvisita/rep/lisenser</v>
      </c>
      <c r="AN906" s="46" t="str">
        <f t="shared" si="220"/>
        <v>IT kostnader</v>
      </c>
      <c r="AO906" s="46" t="str">
        <f t="shared" si="221"/>
        <v>Driftsutgifter</v>
      </c>
      <c r="AP906" s="46" t="str">
        <f t="shared" si="222"/>
        <v>Kostnad</v>
      </c>
      <c r="AQ906" s="46">
        <f t="shared" si="223"/>
        <v>16</v>
      </c>
      <c r="AR906" s="46">
        <f t="shared" si="224"/>
        <v>0</v>
      </c>
      <c r="AS906" s="48">
        <f t="shared" si="225"/>
        <v>0.90301180009507243</v>
      </c>
      <c r="AT906" s="46">
        <f t="shared" si="229"/>
        <v>0</v>
      </c>
      <c r="AU906" s="46">
        <f t="shared" si="226"/>
        <v>2916</v>
      </c>
      <c r="AV906" s="46">
        <f t="shared" si="227"/>
        <v>1763.2</v>
      </c>
      <c r="AW906" s="46">
        <f t="shared" si="230"/>
        <v>1</v>
      </c>
      <c r="AX906" s="47">
        <f t="shared" si="228"/>
        <v>0</v>
      </c>
      <c r="AY906" s="47">
        <f t="shared" si="231"/>
        <v>0</v>
      </c>
    </row>
    <row r="907" spans="35:51" x14ac:dyDescent="0.35">
      <c r="AI907" s="11">
        <v>2023</v>
      </c>
      <c r="AJ907" s="11">
        <v>5</v>
      </c>
      <c r="AK907" s="11">
        <v>6561</v>
      </c>
      <c r="AL907" s="63">
        <v>0</v>
      </c>
      <c r="AM907" s="46" t="str">
        <f t="shared" si="219"/>
        <v>EDB  - rekvisita/rep/lisenser</v>
      </c>
      <c r="AN907" s="46" t="str">
        <f t="shared" si="220"/>
        <v>IT kostnader</v>
      </c>
      <c r="AO907" s="46" t="str">
        <f t="shared" si="221"/>
        <v>Driftsutgifter</v>
      </c>
      <c r="AP907" s="46" t="str">
        <f t="shared" si="222"/>
        <v>Kostnad</v>
      </c>
      <c r="AQ907" s="46">
        <f t="shared" si="223"/>
        <v>16</v>
      </c>
      <c r="AR907" s="46">
        <f t="shared" si="224"/>
        <v>0</v>
      </c>
      <c r="AS907" s="48">
        <f t="shared" si="225"/>
        <v>0.90301180009507243</v>
      </c>
      <c r="AT907" s="46">
        <f t="shared" si="229"/>
        <v>0</v>
      </c>
      <c r="AU907" s="46">
        <f t="shared" si="226"/>
        <v>3578</v>
      </c>
      <c r="AV907" s="46">
        <f t="shared" si="227"/>
        <v>1816.85</v>
      </c>
      <c r="AW907" s="46">
        <f t="shared" si="230"/>
        <v>1</v>
      </c>
      <c r="AX907" s="47">
        <f t="shared" si="228"/>
        <v>0</v>
      </c>
      <c r="AY907" s="47">
        <f t="shared" si="231"/>
        <v>0</v>
      </c>
    </row>
    <row r="908" spans="35:51" x14ac:dyDescent="0.35">
      <c r="AI908" s="11">
        <v>2023</v>
      </c>
      <c r="AJ908" s="11">
        <v>6</v>
      </c>
      <c r="AK908" s="11">
        <v>6561</v>
      </c>
      <c r="AL908" s="63">
        <v>0</v>
      </c>
      <c r="AM908" s="46" t="str">
        <f t="shared" si="219"/>
        <v>EDB  - rekvisita/rep/lisenser</v>
      </c>
      <c r="AN908" s="46" t="str">
        <f t="shared" si="220"/>
        <v>IT kostnader</v>
      </c>
      <c r="AO908" s="46" t="str">
        <f t="shared" si="221"/>
        <v>Driftsutgifter</v>
      </c>
      <c r="AP908" s="46" t="str">
        <f t="shared" si="222"/>
        <v>Kostnad</v>
      </c>
      <c r="AQ908" s="46">
        <f t="shared" si="223"/>
        <v>16</v>
      </c>
      <c r="AR908" s="46">
        <f t="shared" si="224"/>
        <v>0</v>
      </c>
      <c r="AS908" s="48">
        <f t="shared" si="225"/>
        <v>0.90301180009507243</v>
      </c>
      <c r="AT908" s="46">
        <f t="shared" si="229"/>
        <v>0</v>
      </c>
      <c r="AU908" s="46">
        <f t="shared" si="226"/>
        <v>3708</v>
      </c>
      <c r="AV908" s="46">
        <f t="shared" si="227"/>
        <v>1858.8330000000001</v>
      </c>
      <c r="AW908" s="46">
        <f t="shared" si="230"/>
        <v>1</v>
      </c>
      <c r="AX908" s="47">
        <f t="shared" si="228"/>
        <v>0</v>
      </c>
      <c r="AY908" s="47">
        <f t="shared" si="231"/>
        <v>0</v>
      </c>
    </row>
    <row r="909" spans="35:51" x14ac:dyDescent="0.35">
      <c r="AI909" s="11">
        <v>2023</v>
      </c>
      <c r="AJ909" s="11">
        <v>7</v>
      </c>
      <c r="AK909" s="11">
        <v>6561</v>
      </c>
      <c r="AL909" s="63">
        <v>0</v>
      </c>
      <c r="AM909" s="46" t="str">
        <f t="shared" si="219"/>
        <v>EDB  - rekvisita/rep/lisenser</v>
      </c>
      <c r="AN909" s="46" t="str">
        <f t="shared" si="220"/>
        <v>IT kostnader</v>
      </c>
      <c r="AO909" s="46" t="str">
        <f t="shared" si="221"/>
        <v>Driftsutgifter</v>
      </c>
      <c r="AP909" s="46" t="str">
        <f t="shared" si="222"/>
        <v>Kostnad</v>
      </c>
      <c r="AQ909" s="46">
        <f t="shared" si="223"/>
        <v>16</v>
      </c>
      <c r="AR909" s="46">
        <f t="shared" si="224"/>
        <v>0</v>
      </c>
      <c r="AS909" s="48">
        <f t="shared" si="225"/>
        <v>0.90301180009507243</v>
      </c>
      <c r="AT909" s="46">
        <f t="shared" si="229"/>
        <v>0</v>
      </c>
      <c r="AU909" s="46">
        <f t="shared" si="226"/>
        <v>3431</v>
      </c>
      <c r="AV909" s="46">
        <f t="shared" si="227"/>
        <v>1813.0340000000001</v>
      </c>
      <c r="AW909" s="46">
        <f t="shared" si="230"/>
        <v>1</v>
      </c>
      <c r="AX909" s="47">
        <f t="shared" si="228"/>
        <v>0</v>
      </c>
      <c r="AY909" s="47">
        <f t="shared" si="231"/>
        <v>0</v>
      </c>
    </row>
    <row r="910" spans="35:51" x14ac:dyDescent="0.35">
      <c r="AI910" s="11">
        <v>2023</v>
      </c>
      <c r="AJ910" s="11">
        <v>8</v>
      </c>
      <c r="AK910" s="11">
        <v>6561</v>
      </c>
      <c r="AL910" s="63">
        <v>0</v>
      </c>
      <c r="AM910" s="46" t="str">
        <f t="shared" si="219"/>
        <v>EDB  - rekvisita/rep/lisenser</v>
      </c>
      <c r="AN910" s="46" t="str">
        <f t="shared" si="220"/>
        <v>IT kostnader</v>
      </c>
      <c r="AO910" s="46" t="str">
        <f t="shared" si="221"/>
        <v>Driftsutgifter</v>
      </c>
      <c r="AP910" s="46" t="str">
        <f t="shared" si="222"/>
        <v>Kostnad</v>
      </c>
      <c r="AQ910" s="46">
        <f t="shared" si="223"/>
        <v>16</v>
      </c>
      <c r="AR910" s="46">
        <f t="shared" si="224"/>
        <v>0</v>
      </c>
      <c r="AS910" s="48">
        <f t="shared" si="225"/>
        <v>0.90301180009507243</v>
      </c>
      <c r="AT910" s="46">
        <f t="shared" si="229"/>
        <v>0</v>
      </c>
      <c r="AU910" s="46">
        <f t="shared" si="226"/>
        <v>4323</v>
      </c>
      <c r="AV910" s="46">
        <f t="shared" si="227"/>
        <v>1943.6659999999999</v>
      </c>
      <c r="AW910" s="46">
        <f t="shared" si="230"/>
        <v>1</v>
      </c>
      <c r="AX910" s="47">
        <f t="shared" si="228"/>
        <v>0</v>
      </c>
      <c r="AY910" s="47">
        <f t="shared" si="231"/>
        <v>0</v>
      </c>
    </row>
    <row r="911" spans="35:51" x14ac:dyDescent="0.35">
      <c r="AI911" s="11">
        <v>2023</v>
      </c>
      <c r="AJ911" s="11">
        <v>9</v>
      </c>
      <c r="AK911" s="11">
        <v>6561</v>
      </c>
      <c r="AL911" s="63">
        <v>0</v>
      </c>
      <c r="AM911" s="46" t="str">
        <f t="shared" si="219"/>
        <v>EDB  - rekvisita/rep/lisenser</v>
      </c>
      <c r="AN911" s="46" t="str">
        <f t="shared" si="220"/>
        <v>IT kostnader</v>
      </c>
      <c r="AO911" s="46" t="str">
        <f t="shared" si="221"/>
        <v>Driftsutgifter</v>
      </c>
      <c r="AP911" s="46" t="str">
        <f t="shared" si="222"/>
        <v>Kostnad</v>
      </c>
      <c r="AQ911" s="46">
        <f t="shared" si="223"/>
        <v>16</v>
      </c>
      <c r="AR911" s="46">
        <f t="shared" si="224"/>
        <v>0</v>
      </c>
      <c r="AS911" s="48">
        <f t="shared" si="225"/>
        <v>0.90301180009507243</v>
      </c>
      <c r="AT911" s="46">
        <f t="shared" si="229"/>
        <v>0</v>
      </c>
      <c r="AU911" s="46">
        <f t="shared" si="226"/>
        <v>3531</v>
      </c>
      <c r="AV911" s="46">
        <f t="shared" si="227"/>
        <v>1846.634</v>
      </c>
      <c r="AW911" s="46">
        <f t="shared" si="230"/>
        <v>1</v>
      </c>
      <c r="AX911" s="47">
        <f t="shared" si="228"/>
        <v>0</v>
      </c>
      <c r="AY911" s="47">
        <f t="shared" si="231"/>
        <v>0</v>
      </c>
    </row>
    <row r="912" spans="35:51" x14ac:dyDescent="0.35">
      <c r="AI912" s="11">
        <v>2023</v>
      </c>
      <c r="AJ912" s="11">
        <v>10</v>
      </c>
      <c r="AK912" s="11">
        <v>6561</v>
      </c>
      <c r="AL912" s="63">
        <v>0</v>
      </c>
      <c r="AM912" s="46" t="str">
        <f t="shared" si="219"/>
        <v>EDB  - rekvisita/rep/lisenser</v>
      </c>
      <c r="AN912" s="46" t="str">
        <f t="shared" si="220"/>
        <v>IT kostnader</v>
      </c>
      <c r="AO912" s="46" t="str">
        <f t="shared" si="221"/>
        <v>Driftsutgifter</v>
      </c>
      <c r="AP912" s="46" t="str">
        <f t="shared" si="222"/>
        <v>Kostnad</v>
      </c>
      <c r="AQ912" s="46">
        <f t="shared" si="223"/>
        <v>16</v>
      </c>
      <c r="AR912" s="46">
        <f t="shared" si="224"/>
        <v>0</v>
      </c>
      <c r="AS912" s="48">
        <f t="shared" si="225"/>
        <v>0.90301180009507243</v>
      </c>
      <c r="AT912" s="46">
        <f t="shared" si="229"/>
        <v>0</v>
      </c>
      <c r="AU912" s="46">
        <f t="shared" si="226"/>
        <v>3338</v>
      </c>
      <c r="AV912" s="46">
        <f t="shared" si="227"/>
        <v>1851.3</v>
      </c>
      <c r="AW912" s="46">
        <f t="shared" si="230"/>
        <v>1</v>
      </c>
      <c r="AX912" s="47">
        <f t="shared" si="228"/>
        <v>0</v>
      </c>
      <c r="AY912" s="47">
        <f t="shared" si="231"/>
        <v>0</v>
      </c>
    </row>
    <row r="913" spans="35:51" x14ac:dyDescent="0.35">
      <c r="AI913" s="11">
        <v>2023</v>
      </c>
      <c r="AJ913" s="11">
        <v>11</v>
      </c>
      <c r="AK913" s="11">
        <v>6561</v>
      </c>
      <c r="AL913" s="63">
        <v>0</v>
      </c>
      <c r="AM913" s="46" t="str">
        <f t="shared" si="219"/>
        <v>EDB  - rekvisita/rep/lisenser</v>
      </c>
      <c r="AN913" s="46" t="str">
        <f t="shared" si="220"/>
        <v>IT kostnader</v>
      </c>
      <c r="AO913" s="46" t="str">
        <f t="shared" si="221"/>
        <v>Driftsutgifter</v>
      </c>
      <c r="AP913" s="46" t="str">
        <f t="shared" si="222"/>
        <v>Kostnad</v>
      </c>
      <c r="AQ913" s="46">
        <f t="shared" si="223"/>
        <v>16</v>
      </c>
      <c r="AR913" s="46">
        <f t="shared" si="224"/>
        <v>0</v>
      </c>
      <c r="AS913" s="48">
        <f t="shared" si="225"/>
        <v>0.90301180009507243</v>
      </c>
      <c r="AT913" s="46">
        <f t="shared" si="229"/>
        <v>0</v>
      </c>
      <c r="AU913" s="46">
        <f t="shared" si="226"/>
        <v>3267</v>
      </c>
      <c r="AV913" s="46">
        <f t="shared" si="227"/>
        <v>1752.55</v>
      </c>
      <c r="AW913" s="46">
        <f t="shared" si="230"/>
        <v>1</v>
      </c>
      <c r="AX913" s="47">
        <f t="shared" si="228"/>
        <v>0</v>
      </c>
      <c r="AY913" s="47">
        <f t="shared" si="231"/>
        <v>0</v>
      </c>
    </row>
    <row r="914" spans="35:51" x14ac:dyDescent="0.35">
      <c r="AI914" s="11">
        <v>2023</v>
      </c>
      <c r="AJ914" s="11">
        <v>12</v>
      </c>
      <c r="AK914" s="11">
        <v>6561</v>
      </c>
      <c r="AL914" s="63">
        <v>0</v>
      </c>
      <c r="AM914" s="46" t="str">
        <f t="shared" si="219"/>
        <v>EDB  - rekvisita/rep/lisenser</v>
      </c>
      <c r="AN914" s="46" t="str">
        <f t="shared" si="220"/>
        <v>IT kostnader</v>
      </c>
      <c r="AO914" s="46" t="str">
        <f t="shared" si="221"/>
        <v>Driftsutgifter</v>
      </c>
      <c r="AP914" s="46" t="str">
        <f t="shared" si="222"/>
        <v>Kostnad</v>
      </c>
      <c r="AQ914" s="46">
        <f t="shared" si="223"/>
        <v>16</v>
      </c>
      <c r="AR914" s="46">
        <f t="shared" si="224"/>
        <v>0</v>
      </c>
      <c r="AS914" s="48">
        <f t="shared" si="225"/>
        <v>0.90301180009507243</v>
      </c>
      <c r="AT914" s="46">
        <f t="shared" si="229"/>
        <v>0</v>
      </c>
      <c r="AU914" s="46">
        <f t="shared" si="226"/>
        <v>2003</v>
      </c>
      <c r="AV914" s="46">
        <f t="shared" si="227"/>
        <v>1365.15</v>
      </c>
      <c r="AW914" s="46">
        <f t="shared" si="230"/>
        <v>1</v>
      </c>
      <c r="AX914" s="47">
        <f t="shared" si="228"/>
        <v>0</v>
      </c>
      <c r="AY914" s="47">
        <f t="shared" si="231"/>
        <v>0</v>
      </c>
    </row>
    <row r="915" spans="35:51" x14ac:dyDescent="0.35">
      <c r="AI915" s="11">
        <v>2023</v>
      </c>
      <c r="AJ915" s="11">
        <v>1</v>
      </c>
      <c r="AK915" s="11">
        <v>6585</v>
      </c>
      <c r="AL915" s="63">
        <v>0</v>
      </c>
      <c r="AM915" s="46" t="str">
        <f t="shared" si="219"/>
        <v>Kaffemaskin</v>
      </c>
      <c r="AN915" s="46" t="str">
        <f t="shared" si="220"/>
        <v>Leasing</v>
      </c>
      <c r="AO915" s="46" t="str">
        <f t="shared" si="221"/>
        <v>Driftsutgifter</v>
      </c>
      <c r="AP915" s="46" t="str">
        <f t="shared" si="222"/>
        <v>Kostnad</v>
      </c>
      <c r="AQ915" s="46">
        <f t="shared" si="223"/>
        <v>17</v>
      </c>
      <c r="AR915" s="46">
        <f t="shared" si="224"/>
        <v>0</v>
      </c>
      <c r="AS915" s="48">
        <f t="shared" si="225"/>
        <v>0.90301180009507243</v>
      </c>
      <c r="AT915" s="46">
        <f t="shared" si="229"/>
        <v>0</v>
      </c>
      <c r="AU915" s="46">
        <f t="shared" si="226"/>
        <v>2803</v>
      </c>
      <c r="AV915" s="46">
        <f t="shared" si="227"/>
        <v>1698.7</v>
      </c>
      <c r="AW915" s="46">
        <f t="shared" si="230"/>
        <v>1</v>
      </c>
      <c r="AX915" s="47">
        <f t="shared" si="228"/>
        <v>0</v>
      </c>
      <c r="AY915" s="47">
        <f t="shared" si="231"/>
        <v>0</v>
      </c>
    </row>
    <row r="916" spans="35:51" x14ac:dyDescent="0.35">
      <c r="AI916" s="11">
        <v>2023</v>
      </c>
      <c r="AJ916" s="11">
        <v>2</v>
      </c>
      <c r="AK916" s="11">
        <v>6585</v>
      </c>
      <c r="AL916" s="63">
        <v>0</v>
      </c>
      <c r="AM916" s="46" t="str">
        <f t="shared" si="219"/>
        <v>Kaffemaskin</v>
      </c>
      <c r="AN916" s="46" t="str">
        <f t="shared" si="220"/>
        <v>Leasing</v>
      </c>
      <c r="AO916" s="46" t="str">
        <f t="shared" si="221"/>
        <v>Driftsutgifter</v>
      </c>
      <c r="AP916" s="46" t="str">
        <f t="shared" si="222"/>
        <v>Kostnad</v>
      </c>
      <c r="AQ916" s="46">
        <f t="shared" si="223"/>
        <v>17</v>
      </c>
      <c r="AR916" s="46">
        <f t="shared" si="224"/>
        <v>0</v>
      </c>
      <c r="AS916" s="48">
        <f t="shared" si="225"/>
        <v>0.90301180009507243</v>
      </c>
      <c r="AT916" s="46">
        <f t="shared" si="229"/>
        <v>0</v>
      </c>
      <c r="AU916" s="46">
        <f t="shared" si="226"/>
        <v>2750</v>
      </c>
      <c r="AV916" s="46">
        <f t="shared" si="227"/>
        <v>1620.817</v>
      </c>
      <c r="AW916" s="46">
        <f t="shared" si="230"/>
        <v>1</v>
      </c>
      <c r="AX916" s="47">
        <f t="shared" si="228"/>
        <v>0</v>
      </c>
      <c r="AY916" s="47">
        <f t="shared" si="231"/>
        <v>0</v>
      </c>
    </row>
    <row r="917" spans="35:51" x14ac:dyDescent="0.35">
      <c r="AI917" s="11">
        <v>2023</v>
      </c>
      <c r="AJ917" s="11">
        <v>3</v>
      </c>
      <c r="AK917" s="11">
        <v>6585</v>
      </c>
      <c r="AL917" s="63">
        <v>0</v>
      </c>
      <c r="AM917" s="46" t="str">
        <f t="shared" si="219"/>
        <v>Kaffemaskin</v>
      </c>
      <c r="AN917" s="46" t="str">
        <f t="shared" si="220"/>
        <v>Leasing</v>
      </c>
      <c r="AO917" s="46" t="str">
        <f t="shared" si="221"/>
        <v>Driftsutgifter</v>
      </c>
      <c r="AP917" s="46" t="str">
        <f t="shared" si="222"/>
        <v>Kostnad</v>
      </c>
      <c r="AQ917" s="46">
        <f t="shared" si="223"/>
        <v>17</v>
      </c>
      <c r="AR917" s="46">
        <f t="shared" si="224"/>
        <v>0</v>
      </c>
      <c r="AS917" s="48">
        <f t="shared" si="225"/>
        <v>0.90301180009507243</v>
      </c>
      <c r="AT917" s="46">
        <f t="shared" si="229"/>
        <v>0</v>
      </c>
      <c r="AU917" s="46">
        <f t="shared" si="226"/>
        <v>3043</v>
      </c>
      <c r="AV917" s="46">
        <f t="shared" si="227"/>
        <v>1839.2840000000001</v>
      </c>
      <c r="AW917" s="46">
        <f t="shared" si="230"/>
        <v>1</v>
      </c>
      <c r="AX917" s="47">
        <f t="shared" si="228"/>
        <v>0</v>
      </c>
      <c r="AY917" s="47">
        <f t="shared" si="231"/>
        <v>0</v>
      </c>
    </row>
    <row r="918" spans="35:51" x14ac:dyDescent="0.35">
      <c r="AI918" s="11">
        <v>2023</v>
      </c>
      <c r="AJ918" s="11">
        <v>4</v>
      </c>
      <c r="AK918" s="11">
        <v>6585</v>
      </c>
      <c r="AL918" s="63">
        <v>5273.87</v>
      </c>
      <c r="AM918" s="46" t="str">
        <f t="shared" si="219"/>
        <v>Kaffemaskin</v>
      </c>
      <c r="AN918" s="46" t="str">
        <f t="shared" si="220"/>
        <v>Leasing</v>
      </c>
      <c r="AO918" s="46" t="str">
        <f t="shared" si="221"/>
        <v>Driftsutgifter</v>
      </c>
      <c r="AP918" s="46" t="str">
        <f t="shared" si="222"/>
        <v>Kostnad</v>
      </c>
      <c r="AQ918" s="46">
        <f t="shared" si="223"/>
        <v>17</v>
      </c>
      <c r="AR918" s="46">
        <f t="shared" si="224"/>
        <v>5273.87</v>
      </c>
      <c r="AS918" s="48">
        <f t="shared" si="225"/>
        <v>0.90301180009507243</v>
      </c>
      <c r="AT918" s="46">
        <f t="shared" si="229"/>
        <v>4762.3668421673992</v>
      </c>
      <c r="AU918" s="46">
        <f t="shared" si="226"/>
        <v>2916</v>
      </c>
      <c r="AV918" s="46">
        <f t="shared" si="227"/>
        <v>1763.2</v>
      </c>
      <c r="AW918" s="46">
        <f t="shared" si="230"/>
        <v>1</v>
      </c>
      <c r="AX918" s="47">
        <f t="shared" si="228"/>
        <v>-5273.87</v>
      </c>
      <c r="AY918" s="47">
        <f t="shared" si="231"/>
        <v>-4762.3668421673992</v>
      </c>
    </row>
    <row r="919" spans="35:51" x14ac:dyDescent="0.35">
      <c r="AI919" s="11">
        <v>2023</v>
      </c>
      <c r="AJ919" s="11">
        <v>5</v>
      </c>
      <c r="AK919" s="11">
        <v>6585</v>
      </c>
      <c r="AL919" s="63">
        <v>5273.87</v>
      </c>
      <c r="AM919" s="46" t="str">
        <f t="shared" si="219"/>
        <v>Kaffemaskin</v>
      </c>
      <c r="AN919" s="46" t="str">
        <f t="shared" si="220"/>
        <v>Leasing</v>
      </c>
      <c r="AO919" s="46" t="str">
        <f t="shared" si="221"/>
        <v>Driftsutgifter</v>
      </c>
      <c r="AP919" s="46" t="str">
        <f t="shared" si="222"/>
        <v>Kostnad</v>
      </c>
      <c r="AQ919" s="46">
        <f t="shared" si="223"/>
        <v>17</v>
      </c>
      <c r="AR919" s="46">
        <f t="shared" si="224"/>
        <v>5273.87</v>
      </c>
      <c r="AS919" s="48">
        <f t="shared" si="225"/>
        <v>0.90301180009507243</v>
      </c>
      <c r="AT919" s="46">
        <f t="shared" si="229"/>
        <v>4762.3668421673992</v>
      </c>
      <c r="AU919" s="46">
        <f t="shared" si="226"/>
        <v>3578</v>
      </c>
      <c r="AV919" s="46">
        <f t="shared" si="227"/>
        <v>1816.85</v>
      </c>
      <c r="AW919" s="46">
        <f t="shared" si="230"/>
        <v>1</v>
      </c>
      <c r="AX919" s="47">
        <f t="shared" si="228"/>
        <v>-5273.87</v>
      </c>
      <c r="AY919" s="47">
        <f t="shared" si="231"/>
        <v>-4762.3668421673992</v>
      </c>
    </row>
    <row r="920" spans="35:51" x14ac:dyDescent="0.35">
      <c r="AI920" s="11">
        <v>2023</v>
      </c>
      <c r="AJ920" s="11">
        <v>6</v>
      </c>
      <c r="AK920" s="11">
        <v>6585</v>
      </c>
      <c r="AL920" s="63">
        <v>5273.86</v>
      </c>
      <c r="AM920" s="46" t="str">
        <f t="shared" si="219"/>
        <v>Kaffemaskin</v>
      </c>
      <c r="AN920" s="46" t="str">
        <f t="shared" si="220"/>
        <v>Leasing</v>
      </c>
      <c r="AO920" s="46" t="str">
        <f t="shared" si="221"/>
        <v>Driftsutgifter</v>
      </c>
      <c r="AP920" s="46" t="str">
        <f t="shared" si="222"/>
        <v>Kostnad</v>
      </c>
      <c r="AQ920" s="46">
        <f t="shared" si="223"/>
        <v>17</v>
      </c>
      <c r="AR920" s="46">
        <f t="shared" si="224"/>
        <v>5273.86</v>
      </c>
      <c r="AS920" s="48">
        <f t="shared" si="225"/>
        <v>0.90301180009507243</v>
      </c>
      <c r="AT920" s="46">
        <f t="shared" si="229"/>
        <v>4762.3578120493985</v>
      </c>
      <c r="AU920" s="46">
        <f t="shared" si="226"/>
        <v>3708</v>
      </c>
      <c r="AV920" s="46">
        <f t="shared" si="227"/>
        <v>1858.8330000000001</v>
      </c>
      <c r="AW920" s="46">
        <f t="shared" si="230"/>
        <v>1</v>
      </c>
      <c r="AX920" s="47">
        <f t="shared" si="228"/>
        <v>-5273.86</v>
      </c>
      <c r="AY920" s="47">
        <f t="shared" si="231"/>
        <v>-4762.3578120493985</v>
      </c>
    </row>
    <row r="921" spans="35:51" x14ac:dyDescent="0.35">
      <c r="AI921" s="11">
        <v>2023</v>
      </c>
      <c r="AJ921" s="11">
        <v>7</v>
      </c>
      <c r="AK921" s="11">
        <v>6585</v>
      </c>
      <c r="AL921" s="63">
        <v>5316.27</v>
      </c>
      <c r="AM921" s="46" t="str">
        <f t="shared" si="219"/>
        <v>Kaffemaskin</v>
      </c>
      <c r="AN921" s="46" t="str">
        <f t="shared" si="220"/>
        <v>Leasing</v>
      </c>
      <c r="AO921" s="46" t="str">
        <f t="shared" si="221"/>
        <v>Driftsutgifter</v>
      </c>
      <c r="AP921" s="46" t="str">
        <f t="shared" si="222"/>
        <v>Kostnad</v>
      </c>
      <c r="AQ921" s="46">
        <f t="shared" si="223"/>
        <v>17</v>
      </c>
      <c r="AR921" s="46">
        <f t="shared" si="224"/>
        <v>5316.27</v>
      </c>
      <c r="AS921" s="48">
        <f t="shared" si="225"/>
        <v>0.90301180009507243</v>
      </c>
      <c r="AT921" s="46">
        <f t="shared" si="229"/>
        <v>4800.6545424914311</v>
      </c>
      <c r="AU921" s="46">
        <f t="shared" si="226"/>
        <v>3431</v>
      </c>
      <c r="AV921" s="46">
        <f t="shared" si="227"/>
        <v>1813.0340000000001</v>
      </c>
      <c r="AW921" s="46">
        <f t="shared" si="230"/>
        <v>1</v>
      </c>
      <c r="AX921" s="47">
        <f t="shared" si="228"/>
        <v>-5316.27</v>
      </c>
      <c r="AY921" s="47">
        <f t="shared" si="231"/>
        <v>-4800.6545424914311</v>
      </c>
    </row>
    <row r="922" spans="35:51" x14ac:dyDescent="0.35">
      <c r="AI922" s="11">
        <v>2023</v>
      </c>
      <c r="AJ922" s="11">
        <v>8</v>
      </c>
      <c r="AK922" s="11">
        <v>6585</v>
      </c>
      <c r="AL922" s="63">
        <v>5316.27</v>
      </c>
      <c r="AM922" s="46" t="str">
        <f t="shared" si="219"/>
        <v>Kaffemaskin</v>
      </c>
      <c r="AN922" s="46" t="str">
        <f t="shared" si="220"/>
        <v>Leasing</v>
      </c>
      <c r="AO922" s="46" t="str">
        <f t="shared" si="221"/>
        <v>Driftsutgifter</v>
      </c>
      <c r="AP922" s="46" t="str">
        <f t="shared" si="222"/>
        <v>Kostnad</v>
      </c>
      <c r="AQ922" s="46">
        <f t="shared" si="223"/>
        <v>17</v>
      </c>
      <c r="AR922" s="46">
        <f t="shared" si="224"/>
        <v>5316.27</v>
      </c>
      <c r="AS922" s="48">
        <f t="shared" si="225"/>
        <v>0.90301180009507243</v>
      </c>
      <c r="AT922" s="46">
        <f t="shared" si="229"/>
        <v>4800.6545424914311</v>
      </c>
      <c r="AU922" s="46">
        <f t="shared" si="226"/>
        <v>4323</v>
      </c>
      <c r="AV922" s="46">
        <f t="shared" si="227"/>
        <v>1943.6659999999999</v>
      </c>
      <c r="AW922" s="46">
        <f t="shared" si="230"/>
        <v>1</v>
      </c>
      <c r="AX922" s="47">
        <f t="shared" si="228"/>
        <v>-5316.27</v>
      </c>
      <c r="AY922" s="47">
        <f t="shared" si="231"/>
        <v>-4800.6545424914311</v>
      </c>
    </row>
    <row r="923" spans="35:51" x14ac:dyDescent="0.35">
      <c r="AI923" s="11">
        <v>2023</v>
      </c>
      <c r="AJ923" s="11">
        <v>9</v>
      </c>
      <c r="AK923" s="11">
        <v>6585</v>
      </c>
      <c r="AL923" s="63">
        <v>5316.26</v>
      </c>
      <c r="AM923" s="46" t="str">
        <f t="shared" si="219"/>
        <v>Kaffemaskin</v>
      </c>
      <c r="AN923" s="46" t="str">
        <f t="shared" si="220"/>
        <v>Leasing</v>
      </c>
      <c r="AO923" s="46" t="str">
        <f t="shared" si="221"/>
        <v>Driftsutgifter</v>
      </c>
      <c r="AP923" s="46" t="str">
        <f t="shared" si="222"/>
        <v>Kostnad</v>
      </c>
      <c r="AQ923" s="46">
        <f t="shared" si="223"/>
        <v>17</v>
      </c>
      <c r="AR923" s="46">
        <f t="shared" si="224"/>
        <v>5316.26</v>
      </c>
      <c r="AS923" s="48">
        <f t="shared" si="225"/>
        <v>0.90301180009507243</v>
      </c>
      <c r="AT923" s="46">
        <f t="shared" si="229"/>
        <v>4800.6455123734295</v>
      </c>
      <c r="AU923" s="46">
        <f t="shared" si="226"/>
        <v>3531</v>
      </c>
      <c r="AV923" s="46">
        <f t="shared" si="227"/>
        <v>1846.634</v>
      </c>
      <c r="AW923" s="46">
        <f t="shared" si="230"/>
        <v>1</v>
      </c>
      <c r="AX923" s="47">
        <f t="shared" si="228"/>
        <v>-5316.26</v>
      </c>
      <c r="AY923" s="47">
        <f t="shared" si="231"/>
        <v>-4800.6455123734295</v>
      </c>
    </row>
    <row r="924" spans="35:51" x14ac:dyDescent="0.35">
      <c r="AI924" s="11">
        <v>2023</v>
      </c>
      <c r="AJ924" s="11">
        <v>10</v>
      </c>
      <c r="AK924" s="11">
        <v>6585</v>
      </c>
      <c r="AL924" s="63">
        <v>5360</v>
      </c>
      <c r="AM924" s="46" t="str">
        <f t="shared" si="219"/>
        <v>Kaffemaskin</v>
      </c>
      <c r="AN924" s="46" t="str">
        <f t="shared" si="220"/>
        <v>Leasing</v>
      </c>
      <c r="AO924" s="46" t="str">
        <f t="shared" si="221"/>
        <v>Driftsutgifter</v>
      </c>
      <c r="AP924" s="46" t="str">
        <f t="shared" si="222"/>
        <v>Kostnad</v>
      </c>
      <c r="AQ924" s="46">
        <f t="shared" si="223"/>
        <v>17</v>
      </c>
      <c r="AR924" s="46">
        <f t="shared" si="224"/>
        <v>5360</v>
      </c>
      <c r="AS924" s="48">
        <f t="shared" si="225"/>
        <v>0.90301180009507243</v>
      </c>
      <c r="AT924" s="46">
        <f t="shared" si="229"/>
        <v>4840.1432485095884</v>
      </c>
      <c r="AU924" s="46">
        <f t="shared" si="226"/>
        <v>3338</v>
      </c>
      <c r="AV924" s="46">
        <f t="shared" si="227"/>
        <v>1851.3</v>
      </c>
      <c r="AW924" s="46">
        <f t="shared" si="230"/>
        <v>1</v>
      </c>
      <c r="AX924" s="47">
        <f t="shared" si="228"/>
        <v>-5360</v>
      </c>
      <c r="AY924" s="47">
        <f t="shared" si="231"/>
        <v>-4840.1432485095884</v>
      </c>
    </row>
    <row r="925" spans="35:51" x14ac:dyDescent="0.35">
      <c r="AI925" s="11">
        <v>2023</v>
      </c>
      <c r="AJ925" s="11">
        <v>11</v>
      </c>
      <c r="AK925" s="11">
        <v>6585</v>
      </c>
      <c r="AL925" s="63">
        <v>5360</v>
      </c>
      <c r="AM925" s="46" t="str">
        <f t="shared" si="219"/>
        <v>Kaffemaskin</v>
      </c>
      <c r="AN925" s="46" t="str">
        <f t="shared" si="220"/>
        <v>Leasing</v>
      </c>
      <c r="AO925" s="46" t="str">
        <f t="shared" si="221"/>
        <v>Driftsutgifter</v>
      </c>
      <c r="AP925" s="46" t="str">
        <f t="shared" si="222"/>
        <v>Kostnad</v>
      </c>
      <c r="AQ925" s="46">
        <f t="shared" si="223"/>
        <v>17</v>
      </c>
      <c r="AR925" s="46">
        <f t="shared" si="224"/>
        <v>5360</v>
      </c>
      <c r="AS925" s="48">
        <f t="shared" si="225"/>
        <v>0.90301180009507243</v>
      </c>
      <c r="AT925" s="46">
        <f t="shared" si="229"/>
        <v>4840.1432485095884</v>
      </c>
      <c r="AU925" s="46">
        <f t="shared" si="226"/>
        <v>3267</v>
      </c>
      <c r="AV925" s="46">
        <f t="shared" si="227"/>
        <v>1752.55</v>
      </c>
      <c r="AW925" s="46">
        <f t="shared" si="230"/>
        <v>1</v>
      </c>
      <c r="AX925" s="47">
        <f t="shared" si="228"/>
        <v>-5360</v>
      </c>
      <c r="AY925" s="47">
        <f t="shared" si="231"/>
        <v>-4840.1432485095884</v>
      </c>
    </row>
    <row r="926" spans="35:51" x14ac:dyDescent="0.35">
      <c r="AI926" s="11">
        <v>2023</v>
      </c>
      <c r="AJ926" s="11">
        <v>12</v>
      </c>
      <c r="AK926" s="11">
        <v>6585</v>
      </c>
      <c r="AL926" s="63">
        <v>5360</v>
      </c>
      <c r="AM926" s="46" t="str">
        <f t="shared" si="219"/>
        <v>Kaffemaskin</v>
      </c>
      <c r="AN926" s="46" t="str">
        <f t="shared" si="220"/>
        <v>Leasing</v>
      </c>
      <c r="AO926" s="46" t="str">
        <f t="shared" si="221"/>
        <v>Driftsutgifter</v>
      </c>
      <c r="AP926" s="46" t="str">
        <f t="shared" si="222"/>
        <v>Kostnad</v>
      </c>
      <c r="AQ926" s="46">
        <f t="shared" si="223"/>
        <v>17</v>
      </c>
      <c r="AR926" s="46">
        <f t="shared" si="224"/>
        <v>5360</v>
      </c>
      <c r="AS926" s="48">
        <f t="shared" si="225"/>
        <v>0.90301180009507243</v>
      </c>
      <c r="AT926" s="46">
        <f t="shared" si="229"/>
        <v>4840.1432485095884</v>
      </c>
      <c r="AU926" s="46">
        <f t="shared" si="226"/>
        <v>2003</v>
      </c>
      <c r="AV926" s="46">
        <f t="shared" si="227"/>
        <v>1365.15</v>
      </c>
      <c r="AW926" s="46">
        <f t="shared" si="230"/>
        <v>1</v>
      </c>
      <c r="AX926" s="47">
        <f t="shared" si="228"/>
        <v>-5360</v>
      </c>
      <c r="AY926" s="47">
        <f t="shared" si="231"/>
        <v>-4840.1432485095884</v>
      </c>
    </row>
    <row r="927" spans="35:51" x14ac:dyDescent="0.35">
      <c r="AI927" s="11">
        <v>2023</v>
      </c>
      <c r="AJ927" s="11">
        <v>1</v>
      </c>
      <c r="AK927" s="11">
        <v>6590</v>
      </c>
      <c r="AL927" s="63">
        <v>0</v>
      </c>
      <c r="AM927" s="46" t="str">
        <f t="shared" si="219"/>
        <v>Annet driftsmateriale</v>
      </c>
      <c r="AN927" s="46" t="str">
        <f t="shared" si="220"/>
        <v>Driftsmatriell</v>
      </c>
      <c r="AO927" s="46" t="str">
        <f t="shared" si="221"/>
        <v>Driftsutgifter</v>
      </c>
      <c r="AP927" s="46" t="str">
        <f t="shared" si="222"/>
        <v>Kostnad</v>
      </c>
      <c r="AQ927" s="46">
        <f t="shared" si="223"/>
        <v>13</v>
      </c>
      <c r="AR927" s="46">
        <f t="shared" si="224"/>
        <v>0</v>
      </c>
      <c r="AS927" s="48">
        <f t="shared" si="225"/>
        <v>0.90301180009507243</v>
      </c>
      <c r="AT927" s="46">
        <f t="shared" si="229"/>
        <v>0</v>
      </c>
      <c r="AU927" s="46">
        <f t="shared" si="226"/>
        <v>2803</v>
      </c>
      <c r="AV927" s="46">
        <f t="shared" si="227"/>
        <v>1698.7</v>
      </c>
      <c r="AW927" s="46">
        <f t="shared" si="230"/>
        <v>1</v>
      </c>
      <c r="AX927" s="47">
        <f t="shared" si="228"/>
        <v>0</v>
      </c>
      <c r="AY927" s="47">
        <f t="shared" si="231"/>
        <v>0</v>
      </c>
    </row>
    <row r="928" spans="35:51" x14ac:dyDescent="0.35">
      <c r="AI928" s="11">
        <v>2023</v>
      </c>
      <c r="AJ928" s="11">
        <v>2</v>
      </c>
      <c r="AK928" s="11">
        <v>6590</v>
      </c>
      <c r="AL928" s="63">
        <v>0</v>
      </c>
      <c r="AM928" s="46" t="str">
        <f t="shared" si="219"/>
        <v>Annet driftsmateriale</v>
      </c>
      <c r="AN928" s="46" t="str">
        <f t="shared" si="220"/>
        <v>Driftsmatriell</v>
      </c>
      <c r="AO928" s="46" t="str">
        <f t="shared" si="221"/>
        <v>Driftsutgifter</v>
      </c>
      <c r="AP928" s="46" t="str">
        <f t="shared" si="222"/>
        <v>Kostnad</v>
      </c>
      <c r="AQ928" s="46">
        <f t="shared" si="223"/>
        <v>13</v>
      </c>
      <c r="AR928" s="46">
        <f t="shared" si="224"/>
        <v>0</v>
      </c>
      <c r="AS928" s="48">
        <f t="shared" si="225"/>
        <v>0.90301180009507243</v>
      </c>
      <c r="AT928" s="46">
        <f t="shared" si="229"/>
        <v>0</v>
      </c>
      <c r="AU928" s="46">
        <f t="shared" si="226"/>
        <v>2750</v>
      </c>
      <c r="AV928" s="46">
        <f t="shared" si="227"/>
        <v>1620.817</v>
      </c>
      <c r="AW928" s="46">
        <f t="shared" si="230"/>
        <v>1</v>
      </c>
      <c r="AX928" s="47">
        <f t="shared" si="228"/>
        <v>0</v>
      </c>
      <c r="AY928" s="47">
        <f t="shared" si="231"/>
        <v>0</v>
      </c>
    </row>
    <row r="929" spans="35:51" x14ac:dyDescent="0.35">
      <c r="AI929" s="11">
        <v>2023</v>
      </c>
      <c r="AJ929" s="11">
        <v>3</v>
      </c>
      <c r="AK929" s="11">
        <v>6590</v>
      </c>
      <c r="AL929" s="63">
        <v>0</v>
      </c>
      <c r="AM929" s="46" t="str">
        <f t="shared" si="219"/>
        <v>Annet driftsmateriale</v>
      </c>
      <c r="AN929" s="46" t="str">
        <f t="shared" si="220"/>
        <v>Driftsmatriell</v>
      </c>
      <c r="AO929" s="46" t="str">
        <f t="shared" si="221"/>
        <v>Driftsutgifter</v>
      </c>
      <c r="AP929" s="46" t="str">
        <f t="shared" si="222"/>
        <v>Kostnad</v>
      </c>
      <c r="AQ929" s="46">
        <f t="shared" si="223"/>
        <v>13</v>
      </c>
      <c r="AR929" s="46">
        <f t="shared" si="224"/>
        <v>0</v>
      </c>
      <c r="AS929" s="48">
        <f t="shared" si="225"/>
        <v>0.90301180009507243</v>
      </c>
      <c r="AT929" s="46">
        <f t="shared" si="229"/>
        <v>0</v>
      </c>
      <c r="AU929" s="46">
        <f t="shared" si="226"/>
        <v>3043</v>
      </c>
      <c r="AV929" s="46">
        <f t="shared" si="227"/>
        <v>1839.2840000000001</v>
      </c>
      <c r="AW929" s="46">
        <f t="shared" si="230"/>
        <v>1</v>
      </c>
      <c r="AX929" s="47">
        <f t="shared" si="228"/>
        <v>0</v>
      </c>
      <c r="AY929" s="47">
        <f t="shared" si="231"/>
        <v>0</v>
      </c>
    </row>
    <row r="930" spans="35:51" x14ac:dyDescent="0.35">
      <c r="AI930" s="11">
        <v>2023</v>
      </c>
      <c r="AJ930" s="11">
        <v>4</v>
      </c>
      <c r="AK930" s="11">
        <v>6590</v>
      </c>
      <c r="AL930" s="63">
        <v>0</v>
      </c>
      <c r="AM930" s="46" t="str">
        <f t="shared" si="219"/>
        <v>Annet driftsmateriale</v>
      </c>
      <c r="AN930" s="46" t="str">
        <f t="shared" si="220"/>
        <v>Driftsmatriell</v>
      </c>
      <c r="AO930" s="46" t="str">
        <f t="shared" si="221"/>
        <v>Driftsutgifter</v>
      </c>
      <c r="AP930" s="46" t="str">
        <f t="shared" si="222"/>
        <v>Kostnad</v>
      </c>
      <c r="AQ930" s="46">
        <f t="shared" si="223"/>
        <v>13</v>
      </c>
      <c r="AR930" s="46">
        <f t="shared" si="224"/>
        <v>0</v>
      </c>
      <c r="AS930" s="48">
        <f t="shared" si="225"/>
        <v>0.90301180009507243</v>
      </c>
      <c r="AT930" s="46">
        <f t="shared" si="229"/>
        <v>0</v>
      </c>
      <c r="AU930" s="46">
        <f t="shared" si="226"/>
        <v>2916</v>
      </c>
      <c r="AV930" s="46">
        <f t="shared" si="227"/>
        <v>1763.2</v>
      </c>
      <c r="AW930" s="46">
        <f t="shared" si="230"/>
        <v>1</v>
      </c>
      <c r="AX930" s="47">
        <f t="shared" si="228"/>
        <v>0</v>
      </c>
      <c r="AY930" s="47">
        <f t="shared" si="231"/>
        <v>0</v>
      </c>
    </row>
    <row r="931" spans="35:51" x14ac:dyDescent="0.35">
      <c r="AI931" s="11">
        <v>2023</v>
      </c>
      <c r="AJ931" s="11">
        <v>5</v>
      </c>
      <c r="AK931" s="11">
        <v>6590</v>
      </c>
      <c r="AL931" s="63">
        <v>0</v>
      </c>
      <c r="AM931" s="46" t="str">
        <f t="shared" si="219"/>
        <v>Annet driftsmateriale</v>
      </c>
      <c r="AN931" s="46" t="str">
        <f t="shared" si="220"/>
        <v>Driftsmatriell</v>
      </c>
      <c r="AO931" s="46" t="str">
        <f t="shared" si="221"/>
        <v>Driftsutgifter</v>
      </c>
      <c r="AP931" s="46" t="str">
        <f t="shared" si="222"/>
        <v>Kostnad</v>
      </c>
      <c r="AQ931" s="46">
        <f t="shared" si="223"/>
        <v>13</v>
      </c>
      <c r="AR931" s="46">
        <f t="shared" si="224"/>
        <v>0</v>
      </c>
      <c r="AS931" s="48">
        <f t="shared" si="225"/>
        <v>0.90301180009507243</v>
      </c>
      <c r="AT931" s="46">
        <f t="shared" si="229"/>
        <v>0</v>
      </c>
      <c r="AU931" s="46">
        <f t="shared" si="226"/>
        <v>3578</v>
      </c>
      <c r="AV931" s="46">
        <f t="shared" si="227"/>
        <v>1816.85</v>
      </c>
      <c r="AW931" s="46">
        <f t="shared" si="230"/>
        <v>1</v>
      </c>
      <c r="AX931" s="47">
        <f t="shared" si="228"/>
        <v>0</v>
      </c>
      <c r="AY931" s="47">
        <f t="shared" si="231"/>
        <v>0</v>
      </c>
    </row>
    <row r="932" spans="35:51" x14ac:dyDescent="0.35">
      <c r="AI932" s="11">
        <v>2023</v>
      </c>
      <c r="AJ932" s="11">
        <v>6</v>
      </c>
      <c r="AK932" s="11">
        <v>6590</v>
      </c>
      <c r="AL932" s="63">
        <v>0</v>
      </c>
      <c r="AM932" s="46" t="str">
        <f t="shared" si="219"/>
        <v>Annet driftsmateriale</v>
      </c>
      <c r="AN932" s="46" t="str">
        <f t="shared" si="220"/>
        <v>Driftsmatriell</v>
      </c>
      <c r="AO932" s="46" t="str">
        <f t="shared" si="221"/>
        <v>Driftsutgifter</v>
      </c>
      <c r="AP932" s="46" t="str">
        <f t="shared" si="222"/>
        <v>Kostnad</v>
      </c>
      <c r="AQ932" s="46">
        <f t="shared" si="223"/>
        <v>13</v>
      </c>
      <c r="AR932" s="46">
        <f t="shared" si="224"/>
        <v>0</v>
      </c>
      <c r="AS932" s="48">
        <f t="shared" si="225"/>
        <v>0.90301180009507243</v>
      </c>
      <c r="AT932" s="46">
        <f t="shared" si="229"/>
        <v>0</v>
      </c>
      <c r="AU932" s="46">
        <f t="shared" si="226"/>
        <v>3708</v>
      </c>
      <c r="AV932" s="46">
        <f t="shared" si="227"/>
        <v>1858.8330000000001</v>
      </c>
      <c r="AW932" s="46">
        <f t="shared" si="230"/>
        <v>1</v>
      </c>
      <c r="AX932" s="47">
        <f t="shared" si="228"/>
        <v>0</v>
      </c>
      <c r="AY932" s="47">
        <f t="shared" si="231"/>
        <v>0</v>
      </c>
    </row>
    <row r="933" spans="35:51" x14ac:dyDescent="0.35">
      <c r="AI933" s="11">
        <v>2023</v>
      </c>
      <c r="AJ933" s="11">
        <v>7</v>
      </c>
      <c r="AK933" s="11">
        <v>6590</v>
      </c>
      <c r="AL933" s="63">
        <v>0</v>
      </c>
      <c r="AM933" s="46" t="str">
        <f t="shared" si="219"/>
        <v>Annet driftsmateriale</v>
      </c>
      <c r="AN933" s="46" t="str">
        <f t="shared" si="220"/>
        <v>Driftsmatriell</v>
      </c>
      <c r="AO933" s="46" t="str">
        <f t="shared" si="221"/>
        <v>Driftsutgifter</v>
      </c>
      <c r="AP933" s="46" t="str">
        <f t="shared" si="222"/>
        <v>Kostnad</v>
      </c>
      <c r="AQ933" s="46">
        <f t="shared" si="223"/>
        <v>13</v>
      </c>
      <c r="AR933" s="46">
        <f t="shared" si="224"/>
        <v>0</v>
      </c>
      <c r="AS933" s="48">
        <f t="shared" si="225"/>
        <v>0.90301180009507243</v>
      </c>
      <c r="AT933" s="46">
        <f t="shared" si="229"/>
        <v>0</v>
      </c>
      <c r="AU933" s="46">
        <f t="shared" si="226"/>
        <v>3431</v>
      </c>
      <c r="AV933" s="46">
        <f t="shared" si="227"/>
        <v>1813.0340000000001</v>
      </c>
      <c r="AW933" s="46">
        <f t="shared" si="230"/>
        <v>1</v>
      </c>
      <c r="AX933" s="47">
        <f t="shared" si="228"/>
        <v>0</v>
      </c>
      <c r="AY933" s="47">
        <f t="shared" si="231"/>
        <v>0</v>
      </c>
    </row>
    <row r="934" spans="35:51" x14ac:dyDescent="0.35">
      <c r="AI934" s="11">
        <v>2023</v>
      </c>
      <c r="AJ934" s="11">
        <v>8</v>
      </c>
      <c r="AK934" s="11">
        <v>6590</v>
      </c>
      <c r="AL934" s="63">
        <v>0</v>
      </c>
      <c r="AM934" s="46" t="str">
        <f t="shared" si="219"/>
        <v>Annet driftsmateriale</v>
      </c>
      <c r="AN934" s="46" t="str">
        <f t="shared" si="220"/>
        <v>Driftsmatriell</v>
      </c>
      <c r="AO934" s="46" t="str">
        <f t="shared" si="221"/>
        <v>Driftsutgifter</v>
      </c>
      <c r="AP934" s="46" t="str">
        <f t="shared" si="222"/>
        <v>Kostnad</v>
      </c>
      <c r="AQ934" s="46">
        <f t="shared" si="223"/>
        <v>13</v>
      </c>
      <c r="AR934" s="46">
        <f t="shared" si="224"/>
        <v>0</v>
      </c>
      <c r="AS934" s="48">
        <f t="shared" si="225"/>
        <v>0.90301180009507243</v>
      </c>
      <c r="AT934" s="46">
        <f t="shared" si="229"/>
        <v>0</v>
      </c>
      <c r="AU934" s="46">
        <f t="shared" si="226"/>
        <v>4323</v>
      </c>
      <c r="AV934" s="46">
        <f t="shared" si="227"/>
        <v>1943.6659999999999</v>
      </c>
      <c r="AW934" s="46">
        <f t="shared" si="230"/>
        <v>1</v>
      </c>
      <c r="AX934" s="47">
        <f t="shared" si="228"/>
        <v>0</v>
      </c>
      <c r="AY934" s="47">
        <f t="shared" si="231"/>
        <v>0</v>
      </c>
    </row>
    <row r="935" spans="35:51" x14ac:dyDescent="0.35">
      <c r="AI935" s="11">
        <v>2023</v>
      </c>
      <c r="AJ935" s="11">
        <v>9</v>
      </c>
      <c r="AK935" s="11">
        <v>6590</v>
      </c>
      <c r="AL935" s="63">
        <v>0</v>
      </c>
      <c r="AM935" s="46" t="str">
        <f t="shared" si="219"/>
        <v>Annet driftsmateriale</v>
      </c>
      <c r="AN935" s="46" t="str">
        <f t="shared" si="220"/>
        <v>Driftsmatriell</v>
      </c>
      <c r="AO935" s="46" t="str">
        <f t="shared" si="221"/>
        <v>Driftsutgifter</v>
      </c>
      <c r="AP935" s="46" t="str">
        <f t="shared" si="222"/>
        <v>Kostnad</v>
      </c>
      <c r="AQ935" s="46">
        <f t="shared" si="223"/>
        <v>13</v>
      </c>
      <c r="AR935" s="46">
        <f t="shared" si="224"/>
        <v>0</v>
      </c>
      <c r="AS935" s="48">
        <f t="shared" si="225"/>
        <v>0.90301180009507243</v>
      </c>
      <c r="AT935" s="46">
        <f t="shared" si="229"/>
        <v>0</v>
      </c>
      <c r="AU935" s="46">
        <f t="shared" si="226"/>
        <v>3531</v>
      </c>
      <c r="AV935" s="46">
        <f t="shared" si="227"/>
        <v>1846.634</v>
      </c>
      <c r="AW935" s="46">
        <f t="shared" si="230"/>
        <v>1</v>
      </c>
      <c r="AX935" s="47">
        <f t="shared" si="228"/>
        <v>0</v>
      </c>
      <c r="AY935" s="47">
        <f t="shared" si="231"/>
        <v>0</v>
      </c>
    </row>
    <row r="936" spans="35:51" x14ac:dyDescent="0.35">
      <c r="AI936" s="11">
        <v>2023</v>
      </c>
      <c r="AJ936" s="11">
        <v>10</v>
      </c>
      <c r="AK936" s="11">
        <v>6590</v>
      </c>
      <c r="AL936" s="63">
        <v>0</v>
      </c>
      <c r="AM936" s="46" t="str">
        <f t="shared" si="219"/>
        <v>Annet driftsmateriale</v>
      </c>
      <c r="AN936" s="46" t="str">
        <f t="shared" si="220"/>
        <v>Driftsmatriell</v>
      </c>
      <c r="AO936" s="46" t="str">
        <f t="shared" si="221"/>
        <v>Driftsutgifter</v>
      </c>
      <c r="AP936" s="46" t="str">
        <f t="shared" si="222"/>
        <v>Kostnad</v>
      </c>
      <c r="AQ936" s="46">
        <f t="shared" si="223"/>
        <v>13</v>
      </c>
      <c r="AR936" s="46">
        <f t="shared" si="224"/>
        <v>0</v>
      </c>
      <c r="AS936" s="48">
        <f t="shared" si="225"/>
        <v>0.90301180009507243</v>
      </c>
      <c r="AT936" s="46">
        <f t="shared" si="229"/>
        <v>0</v>
      </c>
      <c r="AU936" s="46">
        <f t="shared" si="226"/>
        <v>3338</v>
      </c>
      <c r="AV936" s="46">
        <f t="shared" si="227"/>
        <v>1851.3</v>
      </c>
      <c r="AW936" s="46">
        <f t="shared" si="230"/>
        <v>1</v>
      </c>
      <c r="AX936" s="47">
        <f t="shared" si="228"/>
        <v>0</v>
      </c>
      <c r="AY936" s="47">
        <f t="shared" si="231"/>
        <v>0</v>
      </c>
    </row>
    <row r="937" spans="35:51" x14ac:dyDescent="0.35">
      <c r="AI937" s="11">
        <v>2023</v>
      </c>
      <c r="AJ937" s="11">
        <v>11</v>
      </c>
      <c r="AK937" s="11">
        <v>6590</v>
      </c>
      <c r="AL937" s="63">
        <v>0</v>
      </c>
      <c r="AM937" s="46" t="str">
        <f t="shared" si="219"/>
        <v>Annet driftsmateriale</v>
      </c>
      <c r="AN937" s="46" t="str">
        <f t="shared" si="220"/>
        <v>Driftsmatriell</v>
      </c>
      <c r="AO937" s="46" t="str">
        <f t="shared" si="221"/>
        <v>Driftsutgifter</v>
      </c>
      <c r="AP937" s="46" t="str">
        <f t="shared" si="222"/>
        <v>Kostnad</v>
      </c>
      <c r="AQ937" s="46">
        <f t="shared" si="223"/>
        <v>13</v>
      </c>
      <c r="AR937" s="46">
        <f t="shared" si="224"/>
        <v>0</v>
      </c>
      <c r="AS937" s="48">
        <f t="shared" si="225"/>
        <v>0.90301180009507243</v>
      </c>
      <c r="AT937" s="46">
        <f t="shared" si="229"/>
        <v>0</v>
      </c>
      <c r="AU937" s="46">
        <f t="shared" si="226"/>
        <v>3267</v>
      </c>
      <c r="AV937" s="46">
        <f t="shared" si="227"/>
        <v>1752.55</v>
      </c>
      <c r="AW937" s="46">
        <f t="shared" si="230"/>
        <v>1</v>
      </c>
      <c r="AX937" s="47">
        <f t="shared" si="228"/>
        <v>0</v>
      </c>
      <c r="AY937" s="47">
        <f t="shared" si="231"/>
        <v>0</v>
      </c>
    </row>
    <row r="938" spans="35:51" x14ac:dyDescent="0.35">
      <c r="AI938" s="11">
        <v>2023</v>
      </c>
      <c r="AJ938" s="11">
        <v>12</v>
      </c>
      <c r="AK938" s="11">
        <v>6590</v>
      </c>
      <c r="AL938" s="63">
        <v>0</v>
      </c>
      <c r="AM938" s="46" t="str">
        <f t="shared" si="219"/>
        <v>Annet driftsmateriale</v>
      </c>
      <c r="AN938" s="46" t="str">
        <f t="shared" si="220"/>
        <v>Driftsmatriell</v>
      </c>
      <c r="AO938" s="46" t="str">
        <f t="shared" si="221"/>
        <v>Driftsutgifter</v>
      </c>
      <c r="AP938" s="46" t="str">
        <f t="shared" si="222"/>
        <v>Kostnad</v>
      </c>
      <c r="AQ938" s="46">
        <f t="shared" si="223"/>
        <v>13</v>
      </c>
      <c r="AR938" s="46">
        <f t="shared" si="224"/>
        <v>0</v>
      </c>
      <c r="AS938" s="48">
        <f t="shared" si="225"/>
        <v>0.90301180009507243</v>
      </c>
      <c r="AT938" s="46">
        <f t="shared" si="229"/>
        <v>0</v>
      </c>
      <c r="AU938" s="46">
        <f t="shared" si="226"/>
        <v>2003</v>
      </c>
      <c r="AV938" s="46">
        <f t="shared" si="227"/>
        <v>1365.15</v>
      </c>
      <c r="AW938" s="46">
        <f t="shared" si="230"/>
        <v>1</v>
      </c>
      <c r="AX938" s="47">
        <f t="shared" si="228"/>
        <v>0</v>
      </c>
      <c r="AY938" s="47">
        <f t="shared" si="231"/>
        <v>0</v>
      </c>
    </row>
    <row r="939" spans="35:51" x14ac:dyDescent="0.35">
      <c r="AI939" s="11">
        <v>2023</v>
      </c>
      <c r="AJ939" s="11">
        <v>1</v>
      </c>
      <c r="AK939" s="11">
        <v>6705</v>
      </c>
      <c r="AL939" s="63">
        <v>2933.33</v>
      </c>
      <c r="AM939" s="46" t="str">
        <f t="shared" si="219"/>
        <v>Regnskapshonorar</v>
      </c>
      <c r="AN939" s="46" t="str">
        <f t="shared" si="220"/>
        <v>Eksterne honorarer</v>
      </c>
      <c r="AO939" s="46" t="str">
        <f t="shared" si="221"/>
        <v>Driftsutgifter</v>
      </c>
      <c r="AP939" s="46" t="str">
        <f t="shared" si="222"/>
        <v>Kostnad</v>
      </c>
      <c r="AQ939" s="46">
        <f t="shared" si="223"/>
        <v>14</v>
      </c>
      <c r="AR939" s="46">
        <f t="shared" si="224"/>
        <v>2933.33</v>
      </c>
      <c r="AS939" s="48">
        <f t="shared" si="225"/>
        <v>0.52861879226438047</v>
      </c>
      <c r="AT939" s="46">
        <f t="shared" si="229"/>
        <v>1550.613361912875</v>
      </c>
      <c r="AU939" s="46">
        <f t="shared" si="226"/>
        <v>2803</v>
      </c>
      <c r="AV939" s="46">
        <f t="shared" si="227"/>
        <v>1698.7</v>
      </c>
      <c r="AW939" s="46">
        <f t="shared" si="230"/>
        <v>1</v>
      </c>
      <c r="AX939" s="47">
        <f t="shared" si="228"/>
        <v>-2933.33</v>
      </c>
      <c r="AY939" s="47">
        <f t="shared" si="231"/>
        <v>-1550.613361912875</v>
      </c>
    </row>
    <row r="940" spans="35:51" x14ac:dyDescent="0.35">
      <c r="AI940" s="11">
        <v>2023</v>
      </c>
      <c r="AJ940" s="11">
        <v>2</v>
      </c>
      <c r="AK940" s="11">
        <v>6705</v>
      </c>
      <c r="AL940" s="63">
        <v>2933.34</v>
      </c>
      <c r="AM940" s="46" t="str">
        <f t="shared" si="219"/>
        <v>Regnskapshonorar</v>
      </c>
      <c r="AN940" s="46" t="str">
        <f t="shared" si="220"/>
        <v>Eksterne honorarer</v>
      </c>
      <c r="AO940" s="46" t="str">
        <f t="shared" si="221"/>
        <v>Driftsutgifter</v>
      </c>
      <c r="AP940" s="46" t="str">
        <f t="shared" si="222"/>
        <v>Kostnad</v>
      </c>
      <c r="AQ940" s="46">
        <f t="shared" si="223"/>
        <v>14</v>
      </c>
      <c r="AR940" s="46">
        <f t="shared" si="224"/>
        <v>2933.34</v>
      </c>
      <c r="AS940" s="48">
        <f t="shared" si="225"/>
        <v>0.52861879226438047</v>
      </c>
      <c r="AT940" s="46">
        <f t="shared" si="229"/>
        <v>1550.6186481007978</v>
      </c>
      <c r="AU940" s="46">
        <f t="shared" si="226"/>
        <v>2750</v>
      </c>
      <c r="AV940" s="46">
        <f t="shared" si="227"/>
        <v>1620.817</v>
      </c>
      <c r="AW940" s="46">
        <f t="shared" si="230"/>
        <v>1</v>
      </c>
      <c r="AX940" s="47">
        <f t="shared" si="228"/>
        <v>-2933.34</v>
      </c>
      <c r="AY940" s="47">
        <f t="shared" si="231"/>
        <v>-1550.6186481007978</v>
      </c>
    </row>
    <row r="941" spans="35:51" x14ac:dyDescent="0.35">
      <c r="AI941" s="11">
        <v>2023</v>
      </c>
      <c r="AJ941" s="11">
        <v>3</v>
      </c>
      <c r="AK941" s="11">
        <v>6705</v>
      </c>
      <c r="AL941" s="63">
        <v>2800</v>
      </c>
      <c r="AM941" s="46" t="str">
        <f t="shared" si="219"/>
        <v>Regnskapshonorar</v>
      </c>
      <c r="AN941" s="46" t="str">
        <f t="shared" si="220"/>
        <v>Eksterne honorarer</v>
      </c>
      <c r="AO941" s="46" t="str">
        <f t="shared" si="221"/>
        <v>Driftsutgifter</v>
      </c>
      <c r="AP941" s="46" t="str">
        <f t="shared" si="222"/>
        <v>Kostnad</v>
      </c>
      <c r="AQ941" s="46">
        <f t="shared" si="223"/>
        <v>14</v>
      </c>
      <c r="AR941" s="46">
        <f t="shared" si="224"/>
        <v>2800</v>
      </c>
      <c r="AS941" s="48">
        <f t="shared" si="225"/>
        <v>0.52861879226438047</v>
      </c>
      <c r="AT941" s="46">
        <f t="shared" si="229"/>
        <v>1480.1326183402653</v>
      </c>
      <c r="AU941" s="46">
        <f t="shared" si="226"/>
        <v>3043</v>
      </c>
      <c r="AV941" s="46">
        <f t="shared" si="227"/>
        <v>1839.2840000000001</v>
      </c>
      <c r="AW941" s="46">
        <f t="shared" si="230"/>
        <v>1</v>
      </c>
      <c r="AX941" s="47">
        <f t="shared" si="228"/>
        <v>-2800</v>
      </c>
      <c r="AY941" s="47">
        <f t="shared" si="231"/>
        <v>-1480.1326183402653</v>
      </c>
    </row>
    <row r="942" spans="35:51" x14ac:dyDescent="0.35">
      <c r="AI942" s="11">
        <v>2023</v>
      </c>
      <c r="AJ942" s="11">
        <v>4</v>
      </c>
      <c r="AK942" s="11">
        <v>6705</v>
      </c>
      <c r="AL942" s="63">
        <v>21290</v>
      </c>
      <c r="AM942" s="46" t="str">
        <f t="shared" si="219"/>
        <v>Regnskapshonorar</v>
      </c>
      <c r="AN942" s="46" t="str">
        <f t="shared" si="220"/>
        <v>Eksterne honorarer</v>
      </c>
      <c r="AO942" s="46" t="str">
        <f t="shared" si="221"/>
        <v>Driftsutgifter</v>
      </c>
      <c r="AP942" s="46" t="str">
        <f t="shared" si="222"/>
        <v>Kostnad</v>
      </c>
      <c r="AQ942" s="46">
        <f t="shared" si="223"/>
        <v>14</v>
      </c>
      <c r="AR942" s="46">
        <f t="shared" si="224"/>
        <v>21290</v>
      </c>
      <c r="AS942" s="48">
        <f t="shared" si="225"/>
        <v>0.52861879226438047</v>
      </c>
      <c r="AT942" s="46">
        <f t="shared" si="229"/>
        <v>11254.294087308661</v>
      </c>
      <c r="AU942" s="46">
        <f t="shared" si="226"/>
        <v>2916</v>
      </c>
      <c r="AV942" s="46">
        <f t="shared" si="227"/>
        <v>1763.2</v>
      </c>
      <c r="AW942" s="46">
        <f t="shared" si="230"/>
        <v>1</v>
      </c>
      <c r="AX942" s="47">
        <f t="shared" si="228"/>
        <v>-21290</v>
      </c>
      <c r="AY942" s="47">
        <f t="shared" si="231"/>
        <v>-11254.294087308661</v>
      </c>
    </row>
    <row r="943" spans="35:51" x14ac:dyDescent="0.35">
      <c r="AI943" s="11">
        <v>2023</v>
      </c>
      <c r="AJ943" s="11">
        <v>5</v>
      </c>
      <c r="AK943" s="11">
        <v>6705</v>
      </c>
      <c r="AL943" s="63">
        <v>21290</v>
      </c>
      <c r="AM943" s="46" t="str">
        <f t="shared" si="219"/>
        <v>Regnskapshonorar</v>
      </c>
      <c r="AN943" s="46" t="str">
        <f t="shared" si="220"/>
        <v>Eksterne honorarer</v>
      </c>
      <c r="AO943" s="46" t="str">
        <f t="shared" si="221"/>
        <v>Driftsutgifter</v>
      </c>
      <c r="AP943" s="46" t="str">
        <f t="shared" si="222"/>
        <v>Kostnad</v>
      </c>
      <c r="AQ943" s="46">
        <f t="shared" si="223"/>
        <v>14</v>
      </c>
      <c r="AR943" s="46">
        <f t="shared" si="224"/>
        <v>21290</v>
      </c>
      <c r="AS943" s="48">
        <f t="shared" si="225"/>
        <v>0.52861879226438047</v>
      </c>
      <c r="AT943" s="46">
        <f t="shared" si="229"/>
        <v>11254.294087308661</v>
      </c>
      <c r="AU943" s="46">
        <f t="shared" si="226"/>
        <v>3578</v>
      </c>
      <c r="AV943" s="46">
        <f t="shared" si="227"/>
        <v>1816.85</v>
      </c>
      <c r="AW943" s="46">
        <f t="shared" si="230"/>
        <v>1</v>
      </c>
      <c r="AX943" s="47">
        <f t="shared" si="228"/>
        <v>-21290</v>
      </c>
      <c r="AY943" s="47">
        <f t="shared" si="231"/>
        <v>-11254.294087308661</v>
      </c>
    </row>
    <row r="944" spans="35:51" x14ac:dyDescent="0.35">
      <c r="AI944" s="11">
        <v>2023</v>
      </c>
      <c r="AJ944" s="11">
        <v>6</v>
      </c>
      <c r="AK944" s="11">
        <v>6705</v>
      </c>
      <c r="AL944" s="63">
        <v>67767.5</v>
      </c>
      <c r="AM944" s="46" t="str">
        <f t="shared" si="219"/>
        <v>Regnskapshonorar</v>
      </c>
      <c r="AN944" s="46" t="str">
        <f t="shared" si="220"/>
        <v>Eksterne honorarer</v>
      </c>
      <c r="AO944" s="46" t="str">
        <f t="shared" si="221"/>
        <v>Driftsutgifter</v>
      </c>
      <c r="AP944" s="46" t="str">
        <f t="shared" si="222"/>
        <v>Kostnad</v>
      </c>
      <c r="AQ944" s="46">
        <f t="shared" si="223"/>
        <v>14</v>
      </c>
      <c r="AR944" s="46">
        <f t="shared" si="224"/>
        <v>67767.5</v>
      </c>
      <c r="AS944" s="48">
        <f t="shared" si="225"/>
        <v>0.52861879226438047</v>
      </c>
      <c r="AT944" s="46">
        <f t="shared" si="229"/>
        <v>35823.174004776403</v>
      </c>
      <c r="AU944" s="46">
        <f t="shared" si="226"/>
        <v>3708</v>
      </c>
      <c r="AV944" s="46">
        <f t="shared" si="227"/>
        <v>1858.8330000000001</v>
      </c>
      <c r="AW944" s="46">
        <f t="shared" si="230"/>
        <v>1</v>
      </c>
      <c r="AX944" s="47">
        <f t="shared" si="228"/>
        <v>-67767.5</v>
      </c>
      <c r="AY944" s="47">
        <f t="shared" si="231"/>
        <v>-35823.174004776403</v>
      </c>
    </row>
    <row r="945" spans="35:51" x14ac:dyDescent="0.35">
      <c r="AI945" s="11">
        <v>2023</v>
      </c>
      <c r="AJ945" s="11">
        <v>7</v>
      </c>
      <c r="AK945" s="11">
        <v>6705</v>
      </c>
      <c r="AL945" s="63">
        <v>0</v>
      </c>
      <c r="AM945" s="46" t="str">
        <f t="shared" si="219"/>
        <v>Regnskapshonorar</v>
      </c>
      <c r="AN945" s="46" t="str">
        <f t="shared" si="220"/>
        <v>Eksterne honorarer</v>
      </c>
      <c r="AO945" s="46" t="str">
        <f t="shared" si="221"/>
        <v>Driftsutgifter</v>
      </c>
      <c r="AP945" s="46" t="str">
        <f t="shared" si="222"/>
        <v>Kostnad</v>
      </c>
      <c r="AQ945" s="46">
        <f t="shared" si="223"/>
        <v>14</v>
      </c>
      <c r="AR945" s="46">
        <f t="shared" si="224"/>
        <v>0</v>
      </c>
      <c r="AS945" s="48">
        <f t="shared" si="225"/>
        <v>0.52861879226438047</v>
      </c>
      <c r="AT945" s="46">
        <f t="shared" si="229"/>
        <v>0</v>
      </c>
      <c r="AU945" s="46">
        <f t="shared" si="226"/>
        <v>3431</v>
      </c>
      <c r="AV945" s="46">
        <f t="shared" si="227"/>
        <v>1813.0340000000001</v>
      </c>
      <c r="AW945" s="46">
        <f t="shared" si="230"/>
        <v>1</v>
      </c>
      <c r="AX945" s="47">
        <f t="shared" si="228"/>
        <v>0</v>
      </c>
      <c r="AY945" s="47">
        <f t="shared" si="231"/>
        <v>0</v>
      </c>
    </row>
    <row r="946" spans="35:51" x14ac:dyDescent="0.35">
      <c r="AI946" s="11">
        <v>2023</v>
      </c>
      <c r="AJ946" s="11">
        <v>8</v>
      </c>
      <c r="AK946" s="11">
        <v>6705</v>
      </c>
      <c r="AL946" s="63">
        <v>39825</v>
      </c>
      <c r="AM946" s="46" t="str">
        <f t="shared" si="219"/>
        <v>Regnskapshonorar</v>
      </c>
      <c r="AN946" s="46" t="str">
        <f t="shared" si="220"/>
        <v>Eksterne honorarer</v>
      </c>
      <c r="AO946" s="46" t="str">
        <f t="shared" si="221"/>
        <v>Driftsutgifter</v>
      </c>
      <c r="AP946" s="46" t="str">
        <f t="shared" si="222"/>
        <v>Kostnad</v>
      </c>
      <c r="AQ946" s="46">
        <f t="shared" si="223"/>
        <v>14</v>
      </c>
      <c r="AR946" s="46">
        <f t="shared" si="224"/>
        <v>39825</v>
      </c>
      <c r="AS946" s="48">
        <f t="shared" si="225"/>
        <v>0.52861879226438047</v>
      </c>
      <c r="AT946" s="46">
        <f t="shared" si="229"/>
        <v>21052.24340192895</v>
      </c>
      <c r="AU946" s="46">
        <f t="shared" si="226"/>
        <v>4323</v>
      </c>
      <c r="AV946" s="46">
        <f t="shared" si="227"/>
        <v>1943.6659999999999</v>
      </c>
      <c r="AW946" s="46">
        <f t="shared" si="230"/>
        <v>1</v>
      </c>
      <c r="AX946" s="47">
        <f t="shared" si="228"/>
        <v>-39825</v>
      </c>
      <c r="AY946" s="47">
        <f t="shared" si="231"/>
        <v>-21052.24340192895</v>
      </c>
    </row>
    <row r="947" spans="35:51" x14ac:dyDescent="0.35">
      <c r="AI947" s="11">
        <v>2023</v>
      </c>
      <c r="AJ947" s="11">
        <v>9</v>
      </c>
      <c r="AK947" s="11">
        <v>6705</v>
      </c>
      <c r="AL947" s="63">
        <v>813</v>
      </c>
      <c r="AM947" s="46" t="str">
        <f t="shared" si="219"/>
        <v>Regnskapshonorar</v>
      </c>
      <c r="AN947" s="46" t="str">
        <f t="shared" si="220"/>
        <v>Eksterne honorarer</v>
      </c>
      <c r="AO947" s="46" t="str">
        <f t="shared" si="221"/>
        <v>Driftsutgifter</v>
      </c>
      <c r="AP947" s="46" t="str">
        <f t="shared" si="222"/>
        <v>Kostnad</v>
      </c>
      <c r="AQ947" s="46">
        <f t="shared" si="223"/>
        <v>14</v>
      </c>
      <c r="AR947" s="46">
        <f t="shared" si="224"/>
        <v>813</v>
      </c>
      <c r="AS947" s="48">
        <f t="shared" si="225"/>
        <v>0.52861879226438047</v>
      </c>
      <c r="AT947" s="46">
        <f t="shared" si="229"/>
        <v>429.76707811094133</v>
      </c>
      <c r="AU947" s="46">
        <f t="shared" si="226"/>
        <v>3531</v>
      </c>
      <c r="AV947" s="46">
        <f t="shared" si="227"/>
        <v>1846.634</v>
      </c>
      <c r="AW947" s="46">
        <f t="shared" si="230"/>
        <v>1</v>
      </c>
      <c r="AX947" s="47">
        <f t="shared" si="228"/>
        <v>-813</v>
      </c>
      <c r="AY947" s="47">
        <f t="shared" si="231"/>
        <v>-429.76707811094133</v>
      </c>
    </row>
    <row r="948" spans="35:51" x14ac:dyDescent="0.35">
      <c r="AI948" s="11">
        <v>2023</v>
      </c>
      <c r="AJ948" s="11">
        <v>10</v>
      </c>
      <c r="AK948" s="11">
        <v>6705</v>
      </c>
      <c r="AL948" s="63">
        <v>17222.5</v>
      </c>
      <c r="AM948" s="46" t="str">
        <f t="shared" si="219"/>
        <v>Regnskapshonorar</v>
      </c>
      <c r="AN948" s="46" t="str">
        <f t="shared" si="220"/>
        <v>Eksterne honorarer</v>
      </c>
      <c r="AO948" s="46" t="str">
        <f t="shared" si="221"/>
        <v>Driftsutgifter</v>
      </c>
      <c r="AP948" s="46" t="str">
        <f t="shared" si="222"/>
        <v>Kostnad</v>
      </c>
      <c r="AQ948" s="46">
        <f t="shared" si="223"/>
        <v>14</v>
      </c>
      <c r="AR948" s="46">
        <f t="shared" si="224"/>
        <v>17222.5</v>
      </c>
      <c r="AS948" s="48">
        <f t="shared" si="225"/>
        <v>0.52861879226438047</v>
      </c>
      <c r="AT948" s="46">
        <f t="shared" si="229"/>
        <v>9104.1371497732925</v>
      </c>
      <c r="AU948" s="46">
        <f t="shared" si="226"/>
        <v>3338</v>
      </c>
      <c r="AV948" s="46">
        <f t="shared" si="227"/>
        <v>1851.3</v>
      </c>
      <c r="AW948" s="46">
        <f t="shared" si="230"/>
        <v>1</v>
      </c>
      <c r="AX948" s="47">
        <f t="shared" si="228"/>
        <v>-17222.5</v>
      </c>
      <c r="AY948" s="47">
        <f t="shared" si="231"/>
        <v>-9104.1371497732925</v>
      </c>
    </row>
    <row r="949" spans="35:51" x14ac:dyDescent="0.35">
      <c r="AI949" s="11">
        <v>2023</v>
      </c>
      <c r="AJ949" s="11">
        <v>11</v>
      </c>
      <c r="AK949" s="11">
        <v>6705</v>
      </c>
      <c r="AL949" s="63">
        <v>13400</v>
      </c>
      <c r="AM949" s="46" t="str">
        <f t="shared" si="219"/>
        <v>Regnskapshonorar</v>
      </c>
      <c r="AN949" s="46" t="str">
        <f t="shared" si="220"/>
        <v>Eksterne honorarer</v>
      </c>
      <c r="AO949" s="46" t="str">
        <f t="shared" si="221"/>
        <v>Driftsutgifter</v>
      </c>
      <c r="AP949" s="46" t="str">
        <f t="shared" si="222"/>
        <v>Kostnad</v>
      </c>
      <c r="AQ949" s="46">
        <f t="shared" si="223"/>
        <v>14</v>
      </c>
      <c r="AR949" s="46">
        <f t="shared" si="224"/>
        <v>13400</v>
      </c>
      <c r="AS949" s="48">
        <f t="shared" si="225"/>
        <v>0.52861879226438047</v>
      </c>
      <c r="AT949" s="46">
        <f t="shared" si="229"/>
        <v>7083.4918163426983</v>
      </c>
      <c r="AU949" s="46">
        <f t="shared" si="226"/>
        <v>3267</v>
      </c>
      <c r="AV949" s="46">
        <f t="shared" si="227"/>
        <v>1752.55</v>
      </c>
      <c r="AW949" s="46">
        <f t="shared" si="230"/>
        <v>1</v>
      </c>
      <c r="AX949" s="47">
        <f t="shared" si="228"/>
        <v>-13400</v>
      </c>
      <c r="AY949" s="47">
        <f t="shared" si="231"/>
        <v>-7083.4918163426983</v>
      </c>
    </row>
    <row r="950" spans="35:51" x14ac:dyDescent="0.35">
      <c r="AI950" s="11">
        <v>2023</v>
      </c>
      <c r="AJ950" s="11">
        <v>12</v>
      </c>
      <c r="AK950" s="11">
        <v>6705</v>
      </c>
      <c r="AL950" s="63">
        <v>58400</v>
      </c>
      <c r="AM950" s="46" t="str">
        <f t="shared" si="219"/>
        <v>Regnskapshonorar</v>
      </c>
      <c r="AN950" s="46" t="str">
        <f t="shared" si="220"/>
        <v>Eksterne honorarer</v>
      </c>
      <c r="AO950" s="46" t="str">
        <f t="shared" si="221"/>
        <v>Driftsutgifter</v>
      </c>
      <c r="AP950" s="46" t="str">
        <f t="shared" si="222"/>
        <v>Kostnad</v>
      </c>
      <c r="AQ950" s="46">
        <f t="shared" si="223"/>
        <v>14</v>
      </c>
      <c r="AR950" s="46">
        <f t="shared" si="224"/>
        <v>58400</v>
      </c>
      <c r="AS950" s="48">
        <f t="shared" si="225"/>
        <v>0.52861879226438047</v>
      </c>
      <c r="AT950" s="46">
        <f t="shared" si="229"/>
        <v>30871.337468239821</v>
      </c>
      <c r="AU950" s="46">
        <f t="shared" si="226"/>
        <v>2003</v>
      </c>
      <c r="AV950" s="46">
        <f t="shared" si="227"/>
        <v>1365.15</v>
      </c>
      <c r="AW950" s="46">
        <f t="shared" si="230"/>
        <v>1</v>
      </c>
      <c r="AX950" s="47">
        <f t="shared" si="228"/>
        <v>-58400</v>
      </c>
      <c r="AY950" s="47">
        <f t="shared" si="231"/>
        <v>-30871.337468239821</v>
      </c>
    </row>
    <row r="951" spans="35:51" x14ac:dyDescent="0.35">
      <c r="AI951" s="11">
        <v>2023</v>
      </c>
      <c r="AJ951" s="11">
        <v>1</v>
      </c>
      <c r="AK951" s="11">
        <v>6740</v>
      </c>
      <c r="AL951" s="63">
        <v>0</v>
      </c>
      <c r="AM951" s="46" t="str">
        <f t="shared" si="219"/>
        <v>Musikkhonorar</v>
      </c>
      <c r="AN951" s="46" t="str">
        <f t="shared" si="220"/>
        <v>Eksterne honorarer</v>
      </c>
      <c r="AO951" s="46" t="str">
        <f t="shared" si="221"/>
        <v>Driftsutgifter</v>
      </c>
      <c r="AP951" s="46" t="str">
        <f t="shared" si="222"/>
        <v>Kostnad</v>
      </c>
      <c r="AQ951" s="46">
        <f t="shared" si="223"/>
        <v>14</v>
      </c>
      <c r="AR951" s="46">
        <f t="shared" si="224"/>
        <v>0</v>
      </c>
      <c r="AS951" s="48">
        <f t="shared" si="225"/>
        <v>0.52861879226438047</v>
      </c>
      <c r="AT951" s="46">
        <f t="shared" si="229"/>
        <v>0</v>
      </c>
      <c r="AU951" s="46">
        <f t="shared" si="226"/>
        <v>2803</v>
      </c>
      <c r="AV951" s="46">
        <f t="shared" si="227"/>
        <v>1698.7</v>
      </c>
      <c r="AW951" s="46">
        <f t="shared" si="230"/>
        <v>1</v>
      </c>
      <c r="AX951" s="47">
        <f t="shared" si="228"/>
        <v>0</v>
      </c>
      <c r="AY951" s="47">
        <f t="shared" si="231"/>
        <v>0</v>
      </c>
    </row>
    <row r="952" spans="35:51" x14ac:dyDescent="0.35">
      <c r="AI952" s="11">
        <v>2023</v>
      </c>
      <c r="AJ952" s="11">
        <v>2</v>
      </c>
      <c r="AK952" s="11">
        <v>6740</v>
      </c>
      <c r="AL952" s="63">
        <v>0</v>
      </c>
      <c r="AM952" s="46" t="str">
        <f t="shared" si="219"/>
        <v>Musikkhonorar</v>
      </c>
      <c r="AN952" s="46" t="str">
        <f t="shared" si="220"/>
        <v>Eksterne honorarer</v>
      </c>
      <c r="AO952" s="46" t="str">
        <f t="shared" si="221"/>
        <v>Driftsutgifter</v>
      </c>
      <c r="AP952" s="46" t="str">
        <f t="shared" si="222"/>
        <v>Kostnad</v>
      </c>
      <c r="AQ952" s="46">
        <f t="shared" si="223"/>
        <v>14</v>
      </c>
      <c r="AR952" s="46">
        <f t="shared" si="224"/>
        <v>0</v>
      </c>
      <c r="AS952" s="48">
        <f t="shared" si="225"/>
        <v>0.52861879226438047</v>
      </c>
      <c r="AT952" s="46">
        <f t="shared" si="229"/>
        <v>0</v>
      </c>
      <c r="AU952" s="46">
        <f t="shared" si="226"/>
        <v>2750</v>
      </c>
      <c r="AV952" s="46">
        <f t="shared" si="227"/>
        <v>1620.817</v>
      </c>
      <c r="AW952" s="46">
        <f t="shared" si="230"/>
        <v>1</v>
      </c>
      <c r="AX952" s="47">
        <f t="shared" si="228"/>
        <v>0</v>
      </c>
      <c r="AY952" s="47">
        <f t="shared" si="231"/>
        <v>0</v>
      </c>
    </row>
    <row r="953" spans="35:51" x14ac:dyDescent="0.35">
      <c r="AI953" s="11">
        <v>2023</v>
      </c>
      <c r="AJ953" s="11">
        <v>3</v>
      </c>
      <c r="AK953" s="11">
        <v>6740</v>
      </c>
      <c r="AL953" s="63">
        <v>799</v>
      </c>
      <c r="AM953" s="46" t="str">
        <f t="shared" si="219"/>
        <v>Musikkhonorar</v>
      </c>
      <c r="AN953" s="46" t="str">
        <f t="shared" si="220"/>
        <v>Eksterne honorarer</v>
      </c>
      <c r="AO953" s="46" t="str">
        <f t="shared" si="221"/>
        <v>Driftsutgifter</v>
      </c>
      <c r="AP953" s="46" t="str">
        <f t="shared" si="222"/>
        <v>Kostnad</v>
      </c>
      <c r="AQ953" s="46">
        <f t="shared" si="223"/>
        <v>14</v>
      </c>
      <c r="AR953" s="46">
        <f t="shared" si="224"/>
        <v>799</v>
      </c>
      <c r="AS953" s="48">
        <f t="shared" si="225"/>
        <v>0.52861879226438047</v>
      </c>
      <c r="AT953" s="46">
        <f t="shared" si="229"/>
        <v>422.36641501923998</v>
      </c>
      <c r="AU953" s="46">
        <f t="shared" si="226"/>
        <v>3043</v>
      </c>
      <c r="AV953" s="46">
        <f t="shared" si="227"/>
        <v>1839.2840000000001</v>
      </c>
      <c r="AW953" s="46">
        <f t="shared" si="230"/>
        <v>1</v>
      </c>
      <c r="AX953" s="47">
        <f t="shared" si="228"/>
        <v>-799</v>
      </c>
      <c r="AY953" s="47">
        <f t="shared" si="231"/>
        <v>-422.36641501923998</v>
      </c>
    </row>
    <row r="954" spans="35:51" x14ac:dyDescent="0.35">
      <c r="AI954" s="11">
        <v>2023</v>
      </c>
      <c r="AJ954" s="11">
        <v>4</v>
      </c>
      <c r="AK954" s="11">
        <v>6740</v>
      </c>
      <c r="AL954" s="63">
        <v>799</v>
      </c>
      <c r="AM954" s="46" t="str">
        <f t="shared" si="219"/>
        <v>Musikkhonorar</v>
      </c>
      <c r="AN954" s="46" t="str">
        <f t="shared" si="220"/>
        <v>Eksterne honorarer</v>
      </c>
      <c r="AO954" s="46" t="str">
        <f t="shared" si="221"/>
        <v>Driftsutgifter</v>
      </c>
      <c r="AP954" s="46" t="str">
        <f t="shared" si="222"/>
        <v>Kostnad</v>
      </c>
      <c r="AQ954" s="46">
        <f t="shared" si="223"/>
        <v>14</v>
      </c>
      <c r="AR954" s="46">
        <f t="shared" si="224"/>
        <v>799</v>
      </c>
      <c r="AS954" s="48">
        <f t="shared" si="225"/>
        <v>0.52861879226438047</v>
      </c>
      <c r="AT954" s="46">
        <f t="shared" si="229"/>
        <v>422.36641501923998</v>
      </c>
      <c r="AU954" s="46">
        <f t="shared" si="226"/>
        <v>2916</v>
      </c>
      <c r="AV954" s="46">
        <f t="shared" si="227"/>
        <v>1763.2</v>
      </c>
      <c r="AW954" s="46">
        <f t="shared" si="230"/>
        <v>1</v>
      </c>
      <c r="AX954" s="47">
        <f t="shared" si="228"/>
        <v>-799</v>
      </c>
      <c r="AY954" s="47">
        <f t="shared" si="231"/>
        <v>-422.36641501923998</v>
      </c>
    </row>
    <row r="955" spans="35:51" x14ac:dyDescent="0.35">
      <c r="AI955" s="11">
        <v>2023</v>
      </c>
      <c r="AJ955" s="11">
        <v>5</v>
      </c>
      <c r="AK955" s="11">
        <v>6740</v>
      </c>
      <c r="AL955" s="63">
        <v>799</v>
      </c>
      <c r="AM955" s="46" t="str">
        <f t="shared" si="219"/>
        <v>Musikkhonorar</v>
      </c>
      <c r="AN955" s="46" t="str">
        <f t="shared" si="220"/>
        <v>Eksterne honorarer</v>
      </c>
      <c r="AO955" s="46" t="str">
        <f t="shared" si="221"/>
        <v>Driftsutgifter</v>
      </c>
      <c r="AP955" s="46" t="str">
        <f t="shared" si="222"/>
        <v>Kostnad</v>
      </c>
      <c r="AQ955" s="46">
        <f t="shared" si="223"/>
        <v>14</v>
      </c>
      <c r="AR955" s="46">
        <f t="shared" si="224"/>
        <v>799</v>
      </c>
      <c r="AS955" s="48">
        <f t="shared" si="225"/>
        <v>0.52861879226438047</v>
      </c>
      <c r="AT955" s="46">
        <f t="shared" si="229"/>
        <v>422.36641501923998</v>
      </c>
      <c r="AU955" s="46">
        <f t="shared" si="226"/>
        <v>3578</v>
      </c>
      <c r="AV955" s="46">
        <f t="shared" si="227"/>
        <v>1816.85</v>
      </c>
      <c r="AW955" s="46">
        <f t="shared" si="230"/>
        <v>1</v>
      </c>
      <c r="AX955" s="47">
        <f t="shared" si="228"/>
        <v>-799</v>
      </c>
      <c r="AY955" s="47">
        <f t="shared" si="231"/>
        <v>-422.36641501923998</v>
      </c>
    </row>
    <row r="956" spans="35:51" x14ac:dyDescent="0.35">
      <c r="AI956" s="11">
        <v>2023</v>
      </c>
      <c r="AJ956" s="11">
        <v>6</v>
      </c>
      <c r="AK956" s="11">
        <v>6740</v>
      </c>
      <c r="AL956" s="63">
        <v>0</v>
      </c>
      <c r="AM956" s="46" t="str">
        <f t="shared" si="219"/>
        <v>Musikkhonorar</v>
      </c>
      <c r="AN956" s="46" t="str">
        <f t="shared" si="220"/>
        <v>Eksterne honorarer</v>
      </c>
      <c r="AO956" s="46" t="str">
        <f t="shared" si="221"/>
        <v>Driftsutgifter</v>
      </c>
      <c r="AP956" s="46" t="str">
        <f t="shared" si="222"/>
        <v>Kostnad</v>
      </c>
      <c r="AQ956" s="46">
        <f t="shared" si="223"/>
        <v>14</v>
      </c>
      <c r="AR956" s="46">
        <f t="shared" si="224"/>
        <v>0</v>
      </c>
      <c r="AS956" s="48">
        <f t="shared" si="225"/>
        <v>0.52861879226438047</v>
      </c>
      <c r="AT956" s="46">
        <f t="shared" si="229"/>
        <v>0</v>
      </c>
      <c r="AU956" s="46">
        <f t="shared" si="226"/>
        <v>3708</v>
      </c>
      <c r="AV956" s="46">
        <f t="shared" si="227"/>
        <v>1858.8330000000001</v>
      </c>
      <c r="AW956" s="46">
        <f t="shared" si="230"/>
        <v>1</v>
      </c>
      <c r="AX956" s="47">
        <f t="shared" si="228"/>
        <v>0</v>
      </c>
      <c r="AY956" s="47">
        <f t="shared" si="231"/>
        <v>0</v>
      </c>
    </row>
    <row r="957" spans="35:51" x14ac:dyDescent="0.35">
      <c r="AI957" s="11">
        <v>2023</v>
      </c>
      <c r="AJ957" s="11">
        <v>7</v>
      </c>
      <c r="AK957" s="11">
        <v>6740</v>
      </c>
      <c r="AL957" s="63">
        <v>0</v>
      </c>
      <c r="AM957" s="46" t="str">
        <f t="shared" si="219"/>
        <v>Musikkhonorar</v>
      </c>
      <c r="AN957" s="46" t="str">
        <f t="shared" si="220"/>
        <v>Eksterne honorarer</v>
      </c>
      <c r="AO957" s="46" t="str">
        <f t="shared" si="221"/>
        <v>Driftsutgifter</v>
      </c>
      <c r="AP957" s="46" t="str">
        <f t="shared" si="222"/>
        <v>Kostnad</v>
      </c>
      <c r="AQ957" s="46">
        <f t="shared" si="223"/>
        <v>14</v>
      </c>
      <c r="AR957" s="46">
        <f t="shared" si="224"/>
        <v>0</v>
      </c>
      <c r="AS957" s="48">
        <f t="shared" si="225"/>
        <v>0.52861879226438047</v>
      </c>
      <c r="AT957" s="46">
        <f t="shared" si="229"/>
        <v>0</v>
      </c>
      <c r="AU957" s="46">
        <f t="shared" si="226"/>
        <v>3431</v>
      </c>
      <c r="AV957" s="46">
        <f t="shared" si="227"/>
        <v>1813.0340000000001</v>
      </c>
      <c r="AW957" s="46">
        <f t="shared" si="230"/>
        <v>1</v>
      </c>
      <c r="AX957" s="47">
        <f t="shared" si="228"/>
        <v>0</v>
      </c>
      <c r="AY957" s="47">
        <f t="shared" si="231"/>
        <v>0</v>
      </c>
    </row>
    <row r="958" spans="35:51" x14ac:dyDescent="0.35">
      <c r="AI958" s="11">
        <v>2023</v>
      </c>
      <c r="AJ958" s="11">
        <v>8</v>
      </c>
      <c r="AK958" s="11">
        <v>6740</v>
      </c>
      <c r="AL958" s="63">
        <v>0</v>
      </c>
      <c r="AM958" s="46" t="str">
        <f t="shared" si="219"/>
        <v>Musikkhonorar</v>
      </c>
      <c r="AN958" s="46" t="str">
        <f t="shared" si="220"/>
        <v>Eksterne honorarer</v>
      </c>
      <c r="AO958" s="46" t="str">
        <f t="shared" si="221"/>
        <v>Driftsutgifter</v>
      </c>
      <c r="AP958" s="46" t="str">
        <f t="shared" si="222"/>
        <v>Kostnad</v>
      </c>
      <c r="AQ958" s="46">
        <f t="shared" si="223"/>
        <v>14</v>
      </c>
      <c r="AR958" s="46">
        <f t="shared" si="224"/>
        <v>0</v>
      </c>
      <c r="AS958" s="48">
        <f t="shared" si="225"/>
        <v>0.52861879226438047</v>
      </c>
      <c r="AT958" s="46">
        <f t="shared" si="229"/>
        <v>0</v>
      </c>
      <c r="AU958" s="46">
        <f t="shared" si="226"/>
        <v>4323</v>
      </c>
      <c r="AV958" s="46">
        <f t="shared" si="227"/>
        <v>1943.6659999999999</v>
      </c>
      <c r="AW958" s="46">
        <f t="shared" si="230"/>
        <v>1</v>
      </c>
      <c r="AX958" s="47">
        <f t="shared" si="228"/>
        <v>0</v>
      </c>
      <c r="AY958" s="47">
        <f t="shared" si="231"/>
        <v>0</v>
      </c>
    </row>
    <row r="959" spans="35:51" x14ac:dyDescent="0.35">
      <c r="AI959" s="11">
        <v>2023</v>
      </c>
      <c r="AJ959" s="11">
        <v>9</v>
      </c>
      <c r="AK959" s="11">
        <v>6740</v>
      </c>
      <c r="AL959" s="63">
        <v>0</v>
      </c>
      <c r="AM959" s="46" t="str">
        <f t="shared" si="219"/>
        <v>Musikkhonorar</v>
      </c>
      <c r="AN959" s="46" t="str">
        <f t="shared" si="220"/>
        <v>Eksterne honorarer</v>
      </c>
      <c r="AO959" s="46" t="str">
        <f t="shared" si="221"/>
        <v>Driftsutgifter</v>
      </c>
      <c r="AP959" s="46" t="str">
        <f t="shared" si="222"/>
        <v>Kostnad</v>
      </c>
      <c r="AQ959" s="46">
        <f t="shared" si="223"/>
        <v>14</v>
      </c>
      <c r="AR959" s="46">
        <f t="shared" si="224"/>
        <v>0</v>
      </c>
      <c r="AS959" s="48">
        <f t="shared" si="225"/>
        <v>0.52861879226438047</v>
      </c>
      <c r="AT959" s="46">
        <f t="shared" si="229"/>
        <v>0</v>
      </c>
      <c r="AU959" s="46">
        <f t="shared" si="226"/>
        <v>3531</v>
      </c>
      <c r="AV959" s="46">
        <f t="shared" si="227"/>
        <v>1846.634</v>
      </c>
      <c r="AW959" s="46">
        <f t="shared" si="230"/>
        <v>1</v>
      </c>
      <c r="AX959" s="47">
        <f t="shared" si="228"/>
        <v>0</v>
      </c>
      <c r="AY959" s="47">
        <f t="shared" si="231"/>
        <v>0</v>
      </c>
    </row>
    <row r="960" spans="35:51" x14ac:dyDescent="0.35">
      <c r="AI960" s="11">
        <v>2023</v>
      </c>
      <c r="AJ960" s="11">
        <v>10</v>
      </c>
      <c r="AK960" s="11">
        <v>6740</v>
      </c>
      <c r="AL960" s="63">
        <v>0</v>
      </c>
      <c r="AM960" s="46" t="str">
        <f t="shared" si="219"/>
        <v>Musikkhonorar</v>
      </c>
      <c r="AN960" s="46" t="str">
        <f t="shared" si="220"/>
        <v>Eksterne honorarer</v>
      </c>
      <c r="AO960" s="46" t="str">
        <f t="shared" si="221"/>
        <v>Driftsutgifter</v>
      </c>
      <c r="AP960" s="46" t="str">
        <f t="shared" si="222"/>
        <v>Kostnad</v>
      </c>
      <c r="AQ960" s="46">
        <f t="shared" si="223"/>
        <v>14</v>
      </c>
      <c r="AR960" s="46">
        <f t="shared" si="224"/>
        <v>0</v>
      </c>
      <c r="AS960" s="48">
        <f t="shared" si="225"/>
        <v>0.52861879226438047</v>
      </c>
      <c r="AT960" s="46">
        <f t="shared" si="229"/>
        <v>0</v>
      </c>
      <c r="AU960" s="46">
        <f t="shared" si="226"/>
        <v>3338</v>
      </c>
      <c r="AV960" s="46">
        <f t="shared" si="227"/>
        <v>1851.3</v>
      </c>
      <c r="AW960" s="46">
        <f t="shared" si="230"/>
        <v>1</v>
      </c>
      <c r="AX960" s="47">
        <f t="shared" si="228"/>
        <v>0</v>
      </c>
      <c r="AY960" s="47">
        <f t="shared" si="231"/>
        <v>0</v>
      </c>
    </row>
    <row r="961" spans="35:51" x14ac:dyDescent="0.35">
      <c r="AI961" s="11">
        <v>2023</v>
      </c>
      <c r="AJ961" s="11">
        <v>11</v>
      </c>
      <c r="AK961" s="11">
        <v>6740</v>
      </c>
      <c r="AL961" s="63">
        <v>0</v>
      </c>
      <c r="AM961" s="46" t="str">
        <f t="shared" si="219"/>
        <v>Musikkhonorar</v>
      </c>
      <c r="AN961" s="46" t="str">
        <f t="shared" si="220"/>
        <v>Eksterne honorarer</v>
      </c>
      <c r="AO961" s="46" t="str">
        <f t="shared" si="221"/>
        <v>Driftsutgifter</v>
      </c>
      <c r="AP961" s="46" t="str">
        <f t="shared" si="222"/>
        <v>Kostnad</v>
      </c>
      <c r="AQ961" s="46">
        <f t="shared" si="223"/>
        <v>14</v>
      </c>
      <c r="AR961" s="46">
        <f t="shared" si="224"/>
        <v>0</v>
      </c>
      <c r="AS961" s="48">
        <f t="shared" si="225"/>
        <v>0.52861879226438047</v>
      </c>
      <c r="AT961" s="46">
        <f t="shared" si="229"/>
        <v>0</v>
      </c>
      <c r="AU961" s="46">
        <f t="shared" si="226"/>
        <v>3267</v>
      </c>
      <c r="AV961" s="46">
        <f t="shared" si="227"/>
        <v>1752.55</v>
      </c>
      <c r="AW961" s="46">
        <f t="shared" si="230"/>
        <v>1</v>
      </c>
      <c r="AX961" s="47">
        <f t="shared" si="228"/>
        <v>0</v>
      </c>
      <c r="AY961" s="47">
        <f t="shared" si="231"/>
        <v>0</v>
      </c>
    </row>
    <row r="962" spans="35:51" x14ac:dyDescent="0.35">
      <c r="AI962" s="11">
        <v>2023</v>
      </c>
      <c r="AJ962" s="11">
        <v>12</v>
      </c>
      <c r="AK962" s="11">
        <v>6740</v>
      </c>
      <c r="AL962" s="63">
        <v>0</v>
      </c>
      <c r="AM962" s="46" t="str">
        <f t="shared" si="219"/>
        <v>Musikkhonorar</v>
      </c>
      <c r="AN962" s="46" t="str">
        <f t="shared" si="220"/>
        <v>Eksterne honorarer</v>
      </c>
      <c r="AO962" s="46" t="str">
        <f t="shared" si="221"/>
        <v>Driftsutgifter</v>
      </c>
      <c r="AP962" s="46" t="str">
        <f t="shared" si="222"/>
        <v>Kostnad</v>
      </c>
      <c r="AQ962" s="46">
        <f t="shared" si="223"/>
        <v>14</v>
      </c>
      <c r="AR962" s="46">
        <f t="shared" si="224"/>
        <v>0</v>
      </c>
      <c r="AS962" s="48">
        <f t="shared" si="225"/>
        <v>0.52861879226438047</v>
      </c>
      <c r="AT962" s="46">
        <f t="shared" si="229"/>
        <v>0</v>
      </c>
      <c r="AU962" s="46">
        <f t="shared" si="226"/>
        <v>2003</v>
      </c>
      <c r="AV962" s="46">
        <f t="shared" si="227"/>
        <v>1365.15</v>
      </c>
      <c r="AW962" s="46">
        <f t="shared" si="230"/>
        <v>1</v>
      </c>
      <c r="AX962" s="47">
        <f t="shared" si="228"/>
        <v>0</v>
      </c>
      <c r="AY962" s="47">
        <f t="shared" si="231"/>
        <v>0</v>
      </c>
    </row>
    <row r="963" spans="35:51" x14ac:dyDescent="0.35">
      <c r="AI963" s="11">
        <v>2023</v>
      </c>
      <c r="AJ963" s="11">
        <v>1</v>
      </c>
      <c r="AK963" s="11">
        <v>6750</v>
      </c>
      <c r="AL963" s="63">
        <v>11637</v>
      </c>
      <c r="AM963" s="46" t="str">
        <f t="shared" ref="AM963:AM1026" si="232">IFERROR(VLOOKUP($AK963,pnl_konto_table,2,FALSE),"")</f>
        <v>Vakthold, kontroll</v>
      </c>
      <c r="AN963" s="46" t="str">
        <f t="shared" ref="AN963:AN1026" si="233">IFERROR(VLOOKUP($AK963,pnl_konto_table,6,FALSE),"")</f>
        <v>Eksterne honorarer</v>
      </c>
      <c r="AO963" s="46" t="str">
        <f t="shared" ref="AO963:AO1026" si="234">IFERROR(VLOOKUP($AK963,pnl_konto_table,7,FALSE),"")</f>
        <v>Driftsutgifter</v>
      </c>
      <c r="AP963" s="46" t="str">
        <f t="shared" ref="AP963:AP1026" si="235">IFERROR(VLOOKUP(AO963,pnl_kategori_table,2,FALSE),0)</f>
        <v>Kostnad</v>
      </c>
      <c r="AQ963" s="46">
        <f t="shared" ref="AQ963:AQ1026" si="236">IFERROR(MATCH(AN963,pnl_subkategori,0),"")</f>
        <v>14</v>
      </c>
      <c r="AR963" s="46">
        <f t="shared" ref="AR963:AR1026" si="237">IF(AP963=$A$3,-$AL963,$AL963)</f>
        <v>11637</v>
      </c>
      <c r="AS963" s="48">
        <f t="shared" ref="AS963:AS1026" si="238">IFERROR(VLOOKUP($AK963,lookup_konto_index,2,FALSE),IFERROR(VLOOKUP(AN963,lookup_subkategori_index,2,FALSE),IFERROR(VLOOKUP(AO963,lookup_kategori_index,2,FALSE),1)))</f>
        <v>0.52861879226438047</v>
      </c>
      <c r="AT963" s="46">
        <f t="shared" si="229"/>
        <v>6151.5368855805955</v>
      </c>
      <c r="AU963" s="46">
        <f t="shared" ref="AU963:AU1026" si="239">SUMIFS($BC$3:$BC$50,$BA$3:$BA$50,$AI963,$BB$3:$BB$50,$AJ963)</f>
        <v>2803</v>
      </c>
      <c r="AV963" s="46">
        <f t="shared" ref="AV963:AV1026" si="240">SUMIFS($BD$3:$BD$50,$BA$3:$BA$50,$AI963,$BB$3:$BB$50,$AJ963)</f>
        <v>1698.7</v>
      </c>
      <c r="AW963" s="46">
        <f t="shared" si="230"/>
        <v>1</v>
      </c>
      <c r="AX963" s="47">
        <f t="shared" ref="AX963:AX1026" si="241">IFERROR(VLOOKUP($AP963,table_type_kostnad,2,FALSE)*AR963,"")</f>
        <v>-11637</v>
      </c>
      <c r="AY963" s="47">
        <f t="shared" si="231"/>
        <v>-6151.5368855805955</v>
      </c>
    </row>
    <row r="964" spans="35:51" x14ac:dyDescent="0.35">
      <c r="AI964" s="11">
        <v>2023</v>
      </c>
      <c r="AJ964" s="11">
        <v>2</v>
      </c>
      <c r="AK964" s="11">
        <v>6750</v>
      </c>
      <c r="AL964" s="63">
        <v>2354</v>
      </c>
      <c r="AM964" s="46" t="str">
        <f t="shared" si="232"/>
        <v>Vakthold, kontroll</v>
      </c>
      <c r="AN964" s="46" t="str">
        <f t="shared" si="233"/>
        <v>Eksterne honorarer</v>
      </c>
      <c r="AO964" s="46" t="str">
        <f t="shared" si="234"/>
        <v>Driftsutgifter</v>
      </c>
      <c r="AP964" s="46" t="str">
        <f t="shared" si="235"/>
        <v>Kostnad</v>
      </c>
      <c r="AQ964" s="46">
        <f t="shared" si="236"/>
        <v>14</v>
      </c>
      <c r="AR964" s="46">
        <f t="shared" si="237"/>
        <v>2354</v>
      </c>
      <c r="AS964" s="48">
        <f t="shared" si="238"/>
        <v>0.52861879226438047</v>
      </c>
      <c r="AT964" s="46">
        <f t="shared" ref="AT964:AT1027" si="242">AS964*AR964</f>
        <v>1244.3686369903517</v>
      </c>
      <c r="AU964" s="46">
        <f t="shared" si="239"/>
        <v>2750</v>
      </c>
      <c r="AV964" s="46">
        <f t="shared" si="240"/>
        <v>1620.817</v>
      </c>
      <c r="AW964" s="46">
        <f t="shared" ref="AW964:AW1027" si="243">IF(AU964=0,0,1)</f>
        <v>1</v>
      </c>
      <c r="AX964" s="47">
        <f t="shared" si="241"/>
        <v>-2354</v>
      </c>
      <c r="AY964" s="47">
        <f t="shared" ref="AY964:AY1027" si="244">IFERROR(AX964*AS964,"")</f>
        <v>-1244.3686369903517</v>
      </c>
    </row>
    <row r="965" spans="35:51" x14ac:dyDescent="0.35">
      <c r="AI965" s="11">
        <v>2023</v>
      </c>
      <c r="AJ965" s="11">
        <v>3</v>
      </c>
      <c r="AK965" s="11">
        <v>6750</v>
      </c>
      <c r="AL965" s="63">
        <v>0</v>
      </c>
      <c r="AM965" s="46" t="str">
        <f t="shared" si="232"/>
        <v>Vakthold, kontroll</v>
      </c>
      <c r="AN965" s="46" t="str">
        <f t="shared" si="233"/>
        <v>Eksterne honorarer</v>
      </c>
      <c r="AO965" s="46" t="str">
        <f t="shared" si="234"/>
        <v>Driftsutgifter</v>
      </c>
      <c r="AP965" s="46" t="str">
        <f t="shared" si="235"/>
        <v>Kostnad</v>
      </c>
      <c r="AQ965" s="46">
        <f t="shared" si="236"/>
        <v>14</v>
      </c>
      <c r="AR965" s="46">
        <f t="shared" si="237"/>
        <v>0</v>
      </c>
      <c r="AS965" s="48">
        <f t="shared" si="238"/>
        <v>0.52861879226438047</v>
      </c>
      <c r="AT965" s="46">
        <f t="shared" si="242"/>
        <v>0</v>
      </c>
      <c r="AU965" s="46">
        <f t="shared" si="239"/>
        <v>3043</v>
      </c>
      <c r="AV965" s="46">
        <f t="shared" si="240"/>
        <v>1839.2840000000001</v>
      </c>
      <c r="AW965" s="46">
        <f t="shared" si="243"/>
        <v>1</v>
      </c>
      <c r="AX965" s="47">
        <f t="shared" si="241"/>
        <v>0</v>
      </c>
      <c r="AY965" s="47">
        <f t="shared" si="244"/>
        <v>0</v>
      </c>
    </row>
    <row r="966" spans="35:51" x14ac:dyDescent="0.35">
      <c r="AI966" s="11">
        <v>2023</v>
      </c>
      <c r="AJ966" s="11">
        <v>4</v>
      </c>
      <c r="AK966" s="11">
        <v>6750</v>
      </c>
      <c r="AL966" s="63">
        <v>0</v>
      </c>
      <c r="AM966" s="46" t="str">
        <f t="shared" si="232"/>
        <v>Vakthold, kontroll</v>
      </c>
      <c r="AN966" s="46" t="str">
        <f t="shared" si="233"/>
        <v>Eksterne honorarer</v>
      </c>
      <c r="AO966" s="46" t="str">
        <f t="shared" si="234"/>
        <v>Driftsutgifter</v>
      </c>
      <c r="AP966" s="46" t="str">
        <f t="shared" si="235"/>
        <v>Kostnad</v>
      </c>
      <c r="AQ966" s="46">
        <f t="shared" si="236"/>
        <v>14</v>
      </c>
      <c r="AR966" s="46">
        <f t="shared" si="237"/>
        <v>0</v>
      </c>
      <c r="AS966" s="48">
        <f t="shared" si="238"/>
        <v>0.52861879226438047</v>
      </c>
      <c r="AT966" s="46">
        <f t="shared" si="242"/>
        <v>0</v>
      </c>
      <c r="AU966" s="46">
        <f t="shared" si="239"/>
        <v>2916</v>
      </c>
      <c r="AV966" s="46">
        <f t="shared" si="240"/>
        <v>1763.2</v>
      </c>
      <c r="AW966" s="46">
        <f t="shared" si="243"/>
        <v>1</v>
      </c>
      <c r="AX966" s="47">
        <f t="shared" si="241"/>
        <v>0</v>
      </c>
      <c r="AY966" s="47">
        <f t="shared" si="244"/>
        <v>0</v>
      </c>
    </row>
    <row r="967" spans="35:51" x14ac:dyDescent="0.35">
      <c r="AI967" s="11">
        <v>2023</v>
      </c>
      <c r="AJ967" s="11">
        <v>5</v>
      </c>
      <c r="AK967" s="11">
        <v>6750</v>
      </c>
      <c r="AL967" s="63">
        <v>0</v>
      </c>
      <c r="AM967" s="46" t="str">
        <f t="shared" si="232"/>
        <v>Vakthold, kontroll</v>
      </c>
      <c r="AN967" s="46" t="str">
        <f t="shared" si="233"/>
        <v>Eksterne honorarer</v>
      </c>
      <c r="AO967" s="46" t="str">
        <f t="shared" si="234"/>
        <v>Driftsutgifter</v>
      </c>
      <c r="AP967" s="46" t="str">
        <f t="shared" si="235"/>
        <v>Kostnad</v>
      </c>
      <c r="AQ967" s="46">
        <f t="shared" si="236"/>
        <v>14</v>
      </c>
      <c r="AR967" s="46">
        <f t="shared" si="237"/>
        <v>0</v>
      </c>
      <c r="AS967" s="48">
        <f t="shared" si="238"/>
        <v>0.52861879226438047</v>
      </c>
      <c r="AT967" s="46">
        <f t="shared" si="242"/>
        <v>0</v>
      </c>
      <c r="AU967" s="46">
        <f t="shared" si="239"/>
        <v>3578</v>
      </c>
      <c r="AV967" s="46">
        <f t="shared" si="240"/>
        <v>1816.85</v>
      </c>
      <c r="AW967" s="46">
        <f t="shared" si="243"/>
        <v>1</v>
      </c>
      <c r="AX967" s="47">
        <f t="shared" si="241"/>
        <v>0</v>
      </c>
      <c r="AY967" s="47">
        <f t="shared" si="244"/>
        <v>0</v>
      </c>
    </row>
    <row r="968" spans="35:51" x14ac:dyDescent="0.35">
      <c r="AI968" s="11">
        <v>2023</v>
      </c>
      <c r="AJ968" s="11">
        <v>6</v>
      </c>
      <c r="AK968" s="11">
        <v>6750</v>
      </c>
      <c r="AL968" s="63">
        <v>0</v>
      </c>
      <c r="AM968" s="46" t="str">
        <f t="shared" si="232"/>
        <v>Vakthold, kontroll</v>
      </c>
      <c r="AN968" s="46" t="str">
        <f t="shared" si="233"/>
        <v>Eksterne honorarer</v>
      </c>
      <c r="AO968" s="46" t="str">
        <f t="shared" si="234"/>
        <v>Driftsutgifter</v>
      </c>
      <c r="AP968" s="46" t="str">
        <f t="shared" si="235"/>
        <v>Kostnad</v>
      </c>
      <c r="AQ968" s="46">
        <f t="shared" si="236"/>
        <v>14</v>
      </c>
      <c r="AR968" s="46">
        <f t="shared" si="237"/>
        <v>0</v>
      </c>
      <c r="AS968" s="48">
        <f t="shared" si="238"/>
        <v>0.52861879226438047</v>
      </c>
      <c r="AT968" s="46">
        <f t="shared" si="242"/>
        <v>0</v>
      </c>
      <c r="AU968" s="46">
        <f t="shared" si="239"/>
        <v>3708</v>
      </c>
      <c r="AV968" s="46">
        <f t="shared" si="240"/>
        <v>1858.8330000000001</v>
      </c>
      <c r="AW968" s="46">
        <f t="shared" si="243"/>
        <v>1</v>
      </c>
      <c r="AX968" s="47">
        <f t="shared" si="241"/>
        <v>0</v>
      </c>
      <c r="AY968" s="47">
        <f t="shared" si="244"/>
        <v>0</v>
      </c>
    </row>
    <row r="969" spans="35:51" x14ac:dyDescent="0.35">
      <c r="AI969" s="11">
        <v>2023</v>
      </c>
      <c r="AJ969" s="11">
        <v>7</v>
      </c>
      <c r="AK969" s="11">
        <v>6750</v>
      </c>
      <c r="AL969" s="63">
        <v>0</v>
      </c>
      <c r="AM969" s="46" t="str">
        <f t="shared" si="232"/>
        <v>Vakthold, kontroll</v>
      </c>
      <c r="AN969" s="46" t="str">
        <f t="shared" si="233"/>
        <v>Eksterne honorarer</v>
      </c>
      <c r="AO969" s="46" t="str">
        <f t="shared" si="234"/>
        <v>Driftsutgifter</v>
      </c>
      <c r="AP969" s="46" t="str">
        <f t="shared" si="235"/>
        <v>Kostnad</v>
      </c>
      <c r="AQ969" s="46">
        <f t="shared" si="236"/>
        <v>14</v>
      </c>
      <c r="AR969" s="46">
        <f t="shared" si="237"/>
        <v>0</v>
      </c>
      <c r="AS969" s="48">
        <f t="shared" si="238"/>
        <v>0.52861879226438047</v>
      </c>
      <c r="AT969" s="46">
        <f t="shared" si="242"/>
        <v>0</v>
      </c>
      <c r="AU969" s="46">
        <f t="shared" si="239"/>
        <v>3431</v>
      </c>
      <c r="AV969" s="46">
        <f t="shared" si="240"/>
        <v>1813.0340000000001</v>
      </c>
      <c r="AW969" s="46">
        <f t="shared" si="243"/>
        <v>1</v>
      </c>
      <c r="AX969" s="47">
        <f t="shared" si="241"/>
        <v>0</v>
      </c>
      <c r="AY969" s="47">
        <f t="shared" si="244"/>
        <v>0</v>
      </c>
    </row>
    <row r="970" spans="35:51" x14ac:dyDescent="0.35">
      <c r="AI970" s="11">
        <v>2023</v>
      </c>
      <c r="AJ970" s="11">
        <v>8</v>
      </c>
      <c r="AK970" s="11">
        <v>6750</v>
      </c>
      <c r="AL970" s="63">
        <v>0</v>
      </c>
      <c r="AM970" s="46" t="str">
        <f t="shared" si="232"/>
        <v>Vakthold, kontroll</v>
      </c>
      <c r="AN970" s="46" t="str">
        <f t="shared" si="233"/>
        <v>Eksterne honorarer</v>
      </c>
      <c r="AO970" s="46" t="str">
        <f t="shared" si="234"/>
        <v>Driftsutgifter</v>
      </c>
      <c r="AP970" s="46" t="str">
        <f t="shared" si="235"/>
        <v>Kostnad</v>
      </c>
      <c r="AQ970" s="46">
        <f t="shared" si="236"/>
        <v>14</v>
      </c>
      <c r="AR970" s="46">
        <f t="shared" si="237"/>
        <v>0</v>
      </c>
      <c r="AS970" s="48">
        <f t="shared" si="238"/>
        <v>0.52861879226438047</v>
      </c>
      <c r="AT970" s="46">
        <f t="shared" si="242"/>
        <v>0</v>
      </c>
      <c r="AU970" s="46">
        <f t="shared" si="239"/>
        <v>4323</v>
      </c>
      <c r="AV970" s="46">
        <f t="shared" si="240"/>
        <v>1943.6659999999999</v>
      </c>
      <c r="AW970" s="46">
        <f t="shared" si="243"/>
        <v>1</v>
      </c>
      <c r="AX970" s="47">
        <f t="shared" si="241"/>
        <v>0</v>
      </c>
      <c r="AY970" s="47">
        <f t="shared" si="244"/>
        <v>0</v>
      </c>
    </row>
    <row r="971" spans="35:51" x14ac:dyDescent="0.35">
      <c r="AI971" s="11">
        <v>2023</v>
      </c>
      <c r="AJ971" s="11">
        <v>9</v>
      </c>
      <c r="AK971" s="11">
        <v>6750</v>
      </c>
      <c r="AL971" s="63">
        <v>0</v>
      </c>
      <c r="AM971" s="46" t="str">
        <f t="shared" si="232"/>
        <v>Vakthold, kontroll</v>
      </c>
      <c r="AN971" s="46" t="str">
        <f t="shared" si="233"/>
        <v>Eksterne honorarer</v>
      </c>
      <c r="AO971" s="46" t="str">
        <f t="shared" si="234"/>
        <v>Driftsutgifter</v>
      </c>
      <c r="AP971" s="46" t="str">
        <f t="shared" si="235"/>
        <v>Kostnad</v>
      </c>
      <c r="AQ971" s="46">
        <f t="shared" si="236"/>
        <v>14</v>
      </c>
      <c r="AR971" s="46">
        <f t="shared" si="237"/>
        <v>0</v>
      </c>
      <c r="AS971" s="48">
        <f t="shared" si="238"/>
        <v>0.52861879226438047</v>
      </c>
      <c r="AT971" s="46">
        <f t="shared" si="242"/>
        <v>0</v>
      </c>
      <c r="AU971" s="46">
        <f t="shared" si="239"/>
        <v>3531</v>
      </c>
      <c r="AV971" s="46">
        <f t="shared" si="240"/>
        <v>1846.634</v>
      </c>
      <c r="AW971" s="46">
        <f t="shared" si="243"/>
        <v>1</v>
      </c>
      <c r="AX971" s="47">
        <f t="shared" si="241"/>
        <v>0</v>
      </c>
      <c r="AY971" s="47">
        <f t="shared" si="244"/>
        <v>0</v>
      </c>
    </row>
    <row r="972" spans="35:51" x14ac:dyDescent="0.35">
      <c r="AI972" s="11">
        <v>2023</v>
      </c>
      <c r="AJ972" s="11">
        <v>10</v>
      </c>
      <c r="AK972" s="11">
        <v>6750</v>
      </c>
      <c r="AL972" s="63">
        <v>0</v>
      </c>
      <c r="AM972" s="46" t="str">
        <f t="shared" si="232"/>
        <v>Vakthold, kontroll</v>
      </c>
      <c r="AN972" s="46" t="str">
        <f t="shared" si="233"/>
        <v>Eksterne honorarer</v>
      </c>
      <c r="AO972" s="46" t="str">
        <f t="shared" si="234"/>
        <v>Driftsutgifter</v>
      </c>
      <c r="AP972" s="46" t="str">
        <f t="shared" si="235"/>
        <v>Kostnad</v>
      </c>
      <c r="AQ972" s="46">
        <f t="shared" si="236"/>
        <v>14</v>
      </c>
      <c r="AR972" s="46">
        <f t="shared" si="237"/>
        <v>0</v>
      </c>
      <c r="AS972" s="48">
        <f t="shared" si="238"/>
        <v>0.52861879226438047</v>
      </c>
      <c r="AT972" s="46">
        <f t="shared" si="242"/>
        <v>0</v>
      </c>
      <c r="AU972" s="46">
        <f t="shared" si="239"/>
        <v>3338</v>
      </c>
      <c r="AV972" s="46">
        <f t="shared" si="240"/>
        <v>1851.3</v>
      </c>
      <c r="AW972" s="46">
        <f t="shared" si="243"/>
        <v>1</v>
      </c>
      <c r="AX972" s="47">
        <f t="shared" si="241"/>
        <v>0</v>
      </c>
      <c r="AY972" s="47">
        <f t="shared" si="244"/>
        <v>0</v>
      </c>
    </row>
    <row r="973" spans="35:51" x14ac:dyDescent="0.35">
      <c r="AI973" s="11">
        <v>2023</v>
      </c>
      <c r="AJ973" s="11">
        <v>11</v>
      </c>
      <c r="AK973" s="11">
        <v>6750</v>
      </c>
      <c r="AL973" s="63">
        <v>0</v>
      </c>
      <c r="AM973" s="46" t="str">
        <f t="shared" si="232"/>
        <v>Vakthold, kontroll</v>
      </c>
      <c r="AN973" s="46" t="str">
        <f t="shared" si="233"/>
        <v>Eksterne honorarer</v>
      </c>
      <c r="AO973" s="46" t="str">
        <f t="shared" si="234"/>
        <v>Driftsutgifter</v>
      </c>
      <c r="AP973" s="46" t="str">
        <f t="shared" si="235"/>
        <v>Kostnad</v>
      </c>
      <c r="AQ973" s="46">
        <f t="shared" si="236"/>
        <v>14</v>
      </c>
      <c r="AR973" s="46">
        <f t="shared" si="237"/>
        <v>0</v>
      </c>
      <c r="AS973" s="48">
        <f t="shared" si="238"/>
        <v>0.52861879226438047</v>
      </c>
      <c r="AT973" s="46">
        <f t="shared" si="242"/>
        <v>0</v>
      </c>
      <c r="AU973" s="46">
        <f t="shared" si="239"/>
        <v>3267</v>
      </c>
      <c r="AV973" s="46">
        <f t="shared" si="240"/>
        <v>1752.55</v>
      </c>
      <c r="AW973" s="46">
        <f t="shared" si="243"/>
        <v>1</v>
      </c>
      <c r="AX973" s="47">
        <f t="shared" si="241"/>
        <v>0</v>
      </c>
      <c r="AY973" s="47">
        <f t="shared" si="244"/>
        <v>0</v>
      </c>
    </row>
    <row r="974" spans="35:51" x14ac:dyDescent="0.35">
      <c r="AI974" s="11">
        <v>2023</v>
      </c>
      <c r="AJ974" s="11">
        <v>12</v>
      </c>
      <c r="AK974" s="11">
        <v>6750</v>
      </c>
      <c r="AL974" s="63">
        <v>0</v>
      </c>
      <c r="AM974" s="46" t="str">
        <f t="shared" si="232"/>
        <v>Vakthold, kontroll</v>
      </c>
      <c r="AN974" s="46" t="str">
        <f t="shared" si="233"/>
        <v>Eksterne honorarer</v>
      </c>
      <c r="AO974" s="46" t="str">
        <f t="shared" si="234"/>
        <v>Driftsutgifter</v>
      </c>
      <c r="AP974" s="46" t="str">
        <f t="shared" si="235"/>
        <v>Kostnad</v>
      </c>
      <c r="AQ974" s="46">
        <f t="shared" si="236"/>
        <v>14</v>
      </c>
      <c r="AR974" s="46">
        <f t="shared" si="237"/>
        <v>0</v>
      </c>
      <c r="AS974" s="48">
        <f t="shared" si="238"/>
        <v>0.52861879226438047</v>
      </c>
      <c r="AT974" s="46">
        <f t="shared" si="242"/>
        <v>0</v>
      </c>
      <c r="AU974" s="46">
        <f t="shared" si="239"/>
        <v>2003</v>
      </c>
      <c r="AV974" s="46">
        <f t="shared" si="240"/>
        <v>1365.15</v>
      </c>
      <c r="AW974" s="46">
        <f t="shared" si="243"/>
        <v>1</v>
      </c>
      <c r="AX974" s="47">
        <f t="shared" si="241"/>
        <v>0</v>
      </c>
      <c r="AY974" s="47">
        <f t="shared" si="244"/>
        <v>0</v>
      </c>
    </row>
    <row r="975" spans="35:51" x14ac:dyDescent="0.35">
      <c r="AI975" s="11">
        <v>2023</v>
      </c>
      <c r="AJ975" s="11">
        <v>1</v>
      </c>
      <c r="AK975" s="11">
        <v>6790</v>
      </c>
      <c r="AL975" s="63">
        <v>780</v>
      </c>
      <c r="AM975" s="46" t="str">
        <f t="shared" si="232"/>
        <v>Andre adm. Kostnader</v>
      </c>
      <c r="AN975" s="46" t="str">
        <f t="shared" si="233"/>
        <v>Eksterne honorarer</v>
      </c>
      <c r="AO975" s="46" t="str">
        <f t="shared" si="234"/>
        <v>Driftsutgifter</v>
      </c>
      <c r="AP975" s="46" t="str">
        <f t="shared" si="235"/>
        <v>Kostnad</v>
      </c>
      <c r="AQ975" s="46">
        <f t="shared" si="236"/>
        <v>14</v>
      </c>
      <c r="AR975" s="46">
        <f t="shared" si="237"/>
        <v>780</v>
      </c>
      <c r="AS975" s="48">
        <f t="shared" si="238"/>
        <v>0.52861879226438047</v>
      </c>
      <c r="AT975" s="46">
        <f t="shared" si="242"/>
        <v>412.32265796621675</v>
      </c>
      <c r="AU975" s="46">
        <f t="shared" si="239"/>
        <v>2803</v>
      </c>
      <c r="AV975" s="46">
        <f t="shared" si="240"/>
        <v>1698.7</v>
      </c>
      <c r="AW975" s="46">
        <f t="shared" si="243"/>
        <v>1</v>
      </c>
      <c r="AX975" s="47">
        <f t="shared" si="241"/>
        <v>-780</v>
      </c>
      <c r="AY975" s="47">
        <f t="shared" si="244"/>
        <v>-412.32265796621675</v>
      </c>
    </row>
    <row r="976" spans="35:51" x14ac:dyDescent="0.35">
      <c r="AI976" s="11">
        <v>2023</v>
      </c>
      <c r="AJ976" s="11">
        <v>2</v>
      </c>
      <c r="AK976" s="11">
        <v>6790</v>
      </c>
      <c r="AL976" s="63">
        <v>0</v>
      </c>
      <c r="AM976" s="46" t="str">
        <f t="shared" si="232"/>
        <v>Andre adm. Kostnader</v>
      </c>
      <c r="AN976" s="46" t="str">
        <f t="shared" si="233"/>
        <v>Eksterne honorarer</v>
      </c>
      <c r="AO976" s="46" t="str">
        <f t="shared" si="234"/>
        <v>Driftsutgifter</v>
      </c>
      <c r="AP976" s="46" t="str">
        <f t="shared" si="235"/>
        <v>Kostnad</v>
      </c>
      <c r="AQ976" s="46">
        <f t="shared" si="236"/>
        <v>14</v>
      </c>
      <c r="AR976" s="46">
        <f t="shared" si="237"/>
        <v>0</v>
      </c>
      <c r="AS976" s="48">
        <f t="shared" si="238"/>
        <v>0.52861879226438047</v>
      </c>
      <c r="AT976" s="46">
        <f t="shared" si="242"/>
        <v>0</v>
      </c>
      <c r="AU976" s="46">
        <f t="shared" si="239"/>
        <v>2750</v>
      </c>
      <c r="AV976" s="46">
        <f t="shared" si="240"/>
        <v>1620.817</v>
      </c>
      <c r="AW976" s="46">
        <f t="shared" si="243"/>
        <v>1</v>
      </c>
      <c r="AX976" s="47">
        <f t="shared" si="241"/>
        <v>0</v>
      </c>
      <c r="AY976" s="47">
        <f t="shared" si="244"/>
        <v>0</v>
      </c>
    </row>
    <row r="977" spans="35:51" x14ac:dyDescent="0.35">
      <c r="AI977" s="11">
        <v>2023</v>
      </c>
      <c r="AJ977" s="11">
        <v>3</v>
      </c>
      <c r="AK977" s="11">
        <v>6790</v>
      </c>
      <c r="AL977" s="63">
        <v>14315.42</v>
      </c>
      <c r="AM977" s="46" t="str">
        <f t="shared" si="232"/>
        <v>Andre adm. Kostnader</v>
      </c>
      <c r="AN977" s="46" t="str">
        <f t="shared" si="233"/>
        <v>Eksterne honorarer</v>
      </c>
      <c r="AO977" s="46" t="str">
        <f t="shared" si="234"/>
        <v>Driftsutgifter</v>
      </c>
      <c r="AP977" s="46" t="str">
        <f t="shared" si="235"/>
        <v>Kostnad</v>
      </c>
      <c r="AQ977" s="46">
        <f t="shared" si="236"/>
        <v>14</v>
      </c>
      <c r="AR977" s="46">
        <f t="shared" si="237"/>
        <v>14315.42</v>
      </c>
      <c r="AS977" s="48">
        <f t="shared" si="238"/>
        <v>0.52861879226438047</v>
      </c>
      <c r="AT977" s="46">
        <f t="shared" si="242"/>
        <v>7567.4000311573573</v>
      </c>
      <c r="AU977" s="46">
        <f t="shared" si="239"/>
        <v>3043</v>
      </c>
      <c r="AV977" s="46">
        <f t="shared" si="240"/>
        <v>1839.2840000000001</v>
      </c>
      <c r="AW977" s="46">
        <f t="shared" si="243"/>
        <v>1</v>
      </c>
      <c r="AX977" s="47">
        <f t="shared" si="241"/>
        <v>-14315.42</v>
      </c>
      <c r="AY977" s="47">
        <f t="shared" si="244"/>
        <v>-7567.4000311573573</v>
      </c>
    </row>
    <row r="978" spans="35:51" x14ac:dyDescent="0.35">
      <c r="AI978" s="11">
        <v>2023</v>
      </c>
      <c r="AJ978" s="11">
        <v>4</v>
      </c>
      <c r="AK978" s="11">
        <v>6790</v>
      </c>
      <c r="AL978" s="63">
        <v>29112.42</v>
      </c>
      <c r="AM978" s="46" t="str">
        <f t="shared" si="232"/>
        <v>Andre adm. Kostnader</v>
      </c>
      <c r="AN978" s="46" t="str">
        <f t="shared" si="233"/>
        <v>Eksterne honorarer</v>
      </c>
      <c r="AO978" s="46" t="str">
        <f t="shared" si="234"/>
        <v>Driftsutgifter</v>
      </c>
      <c r="AP978" s="46" t="str">
        <f t="shared" si="235"/>
        <v>Kostnad</v>
      </c>
      <c r="AQ978" s="46">
        <f t="shared" si="236"/>
        <v>14</v>
      </c>
      <c r="AR978" s="46">
        <f t="shared" si="237"/>
        <v>29112.42</v>
      </c>
      <c r="AS978" s="48">
        <f t="shared" si="238"/>
        <v>0.52861879226438047</v>
      </c>
      <c r="AT978" s="46">
        <f t="shared" si="242"/>
        <v>15389.372300293395</v>
      </c>
      <c r="AU978" s="46">
        <f t="shared" si="239"/>
        <v>2916</v>
      </c>
      <c r="AV978" s="46">
        <f t="shared" si="240"/>
        <v>1763.2</v>
      </c>
      <c r="AW978" s="46">
        <f t="shared" si="243"/>
        <v>1</v>
      </c>
      <c r="AX978" s="47">
        <f t="shared" si="241"/>
        <v>-29112.42</v>
      </c>
      <c r="AY978" s="47">
        <f t="shared" si="244"/>
        <v>-15389.372300293395</v>
      </c>
    </row>
    <row r="979" spans="35:51" x14ac:dyDescent="0.35">
      <c r="AI979" s="11">
        <v>2023</v>
      </c>
      <c r="AJ979" s="11">
        <v>5</v>
      </c>
      <c r="AK979" s="11">
        <v>6790</v>
      </c>
      <c r="AL979" s="63">
        <v>18133.419999999998</v>
      </c>
      <c r="AM979" s="46" t="str">
        <f t="shared" si="232"/>
        <v>Andre adm. Kostnader</v>
      </c>
      <c r="AN979" s="46" t="str">
        <f t="shared" si="233"/>
        <v>Eksterne honorarer</v>
      </c>
      <c r="AO979" s="46" t="str">
        <f t="shared" si="234"/>
        <v>Driftsutgifter</v>
      </c>
      <c r="AP979" s="46" t="str">
        <f t="shared" si="235"/>
        <v>Kostnad</v>
      </c>
      <c r="AQ979" s="46">
        <f t="shared" si="236"/>
        <v>14</v>
      </c>
      <c r="AR979" s="46">
        <f t="shared" si="237"/>
        <v>18133.419999999998</v>
      </c>
      <c r="AS979" s="48">
        <f t="shared" si="238"/>
        <v>0.52861879226438047</v>
      </c>
      <c r="AT979" s="46">
        <f t="shared" si="242"/>
        <v>9585.666580022762</v>
      </c>
      <c r="AU979" s="46">
        <f t="shared" si="239"/>
        <v>3578</v>
      </c>
      <c r="AV979" s="46">
        <f t="shared" si="240"/>
        <v>1816.85</v>
      </c>
      <c r="AW979" s="46">
        <f t="shared" si="243"/>
        <v>1</v>
      </c>
      <c r="AX979" s="47">
        <f t="shared" si="241"/>
        <v>-18133.419999999998</v>
      </c>
      <c r="AY979" s="47">
        <f t="shared" si="244"/>
        <v>-9585.666580022762</v>
      </c>
    </row>
    <row r="980" spans="35:51" x14ac:dyDescent="0.35">
      <c r="AI980" s="11">
        <v>2023</v>
      </c>
      <c r="AJ980" s="11">
        <v>6</v>
      </c>
      <c r="AK980" s="11">
        <v>6790</v>
      </c>
      <c r="AL980" s="63">
        <v>30839.42</v>
      </c>
      <c r="AM980" s="46" t="str">
        <f t="shared" si="232"/>
        <v>Andre adm. Kostnader</v>
      </c>
      <c r="AN980" s="46" t="str">
        <f t="shared" si="233"/>
        <v>Eksterne honorarer</v>
      </c>
      <c r="AO980" s="46" t="str">
        <f t="shared" si="234"/>
        <v>Driftsutgifter</v>
      </c>
      <c r="AP980" s="46" t="str">
        <f t="shared" si="235"/>
        <v>Kostnad</v>
      </c>
      <c r="AQ980" s="46">
        <f t="shared" si="236"/>
        <v>14</v>
      </c>
      <c r="AR980" s="46">
        <f t="shared" si="237"/>
        <v>30839.42</v>
      </c>
      <c r="AS980" s="48">
        <f t="shared" si="238"/>
        <v>0.52861879226438047</v>
      </c>
      <c r="AT980" s="46">
        <f t="shared" si="242"/>
        <v>16302.29695453398</v>
      </c>
      <c r="AU980" s="46">
        <f t="shared" si="239"/>
        <v>3708</v>
      </c>
      <c r="AV980" s="46">
        <f t="shared" si="240"/>
        <v>1858.8330000000001</v>
      </c>
      <c r="AW980" s="46">
        <f t="shared" si="243"/>
        <v>1</v>
      </c>
      <c r="AX980" s="47">
        <f t="shared" si="241"/>
        <v>-30839.42</v>
      </c>
      <c r="AY980" s="47">
        <f t="shared" si="244"/>
        <v>-16302.29695453398</v>
      </c>
    </row>
    <row r="981" spans="35:51" x14ac:dyDescent="0.35">
      <c r="AI981" s="11">
        <v>2023</v>
      </c>
      <c r="AJ981" s="11">
        <v>7</v>
      </c>
      <c r="AK981" s="11">
        <v>6790</v>
      </c>
      <c r="AL981" s="63">
        <v>113425.42</v>
      </c>
      <c r="AM981" s="46" t="str">
        <f t="shared" si="232"/>
        <v>Andre adm. Kostnader</v>
      </c>
      <c r="AN981" s="46" t="str">
        <f t="shared" si="233"/>
        <v>Eksterne honorarer</v>
      </c>
      <c r="AO981" s="46" t="str">
        <f t="shared" si="234"/>
        <v>Driftsutgifter</v>
      </c>
      <c r="AP981" s="46" t="str">
        <f t="shared" si="235"/>
        <v>Kostnad</v>
      </c>
      <c r="AQ981" s="46">
        <f t="shared" si="236"/>
        <v>14</v>
      </c>
      <c r="AR981" s="46">
        <f t="shared" si="237"/>
        <v>113425.42</v>
      </c>
      <c r="AS981" s="48">
        <f t="shared" si="238"/>
        <v>0.52861879226438047</v>
      </c>
      <c r="AT981" s="46">
        <f t="shared" si="242"/>
        <v>59958.808532480107</v>
      </c>
      <c r="AU981" s="46">
        <f t="shared" si="239"/>
        <v>3431</v>
      </c>
      <c r="AV981" s="46">
        <f t="shared" si="240"/>
        <v>1813.0340000000001</v>
      </c>
      <c r="AW981" s="46">
        <f t="shared" si="243"/>
        <v>1</v>
      </c>
      <c r="AX981" s="47">
        <f t="shared" si="241"/>
        <v>-113425.42</v>
      </c>
      <c r="AY981" s="47">
        <f t="shared" si="244"/>
        <v>-59958.808532480107</v>
      </c>
    </row>
    <row r="982" spans="35:51" x14ac:dyDescent="0.35">
      <c r="AI982" s="11">
        <v>2023</v>
      </c>
      <c r="AJ982" s="11">
        <v>8</v>
      </c>
      <c r="AK982" s="11">
        <v>6790</v>
      </c>
      <c r="AL982" s="63">
        <v>115779.42</v>
      </c>
      <c r="AM982" s="46" t="str">
        <f t="shared" si="232"/>
        <v>Andre adm. Kostnader</v>
      </c>
      <c r="AN982" s="46" t="str">
        <f t="shared" si="233"/>
        <v>Eksterne honorarer</v>
      </c>
      <c r="AO982" s="46" t="str">
        <f t="shared" si="234"/>
        <v>Driftsutgifter</v>
      </c>
      <c r="AP982" s="46" t="str">
        <f t="shared" si="235"/>
        <v>Kostnad</v>
      </c>
      <c r="AQ982" s="46">
        <f t="shared" si="236"/>
        <v>14</v>
      </c>
      <c r="AR982" s="46">
        <f t="shared" si="237"/>
        <v>115779.42</v>
      </c>
      <c r="AS982" s="48">
        <f t="shared" si="238"/>
        <v>0.52861879226438047</v>
      </c>
      <c r="AT982" s="46">
        <f t="shared" si="242"/>
        <v>61203.177169470458</v>
      </c>
      <c r="AU982" s="46">
        <f t="shared" si="239"/>
        <v>4323</v>
      </c>
      <c r="AV982" s="46">
        <f t="shared" si="240"/>
        <v>1943.6659999999999</v>
      </c>
      <c r="AW982" s="46">
        <f t="shared" si="243"/>
        <v>1</v>
      </c>
      <c r="AX982" s="47">
        <f t="shared" si="241"/>
        <v>-115779.42</v>
      </c>
      <c r="AY982" s="47">
        <f t="shared" si="244"/>
        <v>-61203.177169470458</v>
      </c>
    </row>
    <row r="983" spans="35:51" x14ac:dyDescent="0.35">
      <c r="AI983" s="11">
        <v>2023</v>
      </c>
      <c r="AJ983" s="11">
        <v>9</v>
      </c>
      <c r="AK983" s="11">
        <v>6790</v>
      </c>
      <c r="AL983" s="63">
        <v>120784.09</v>
      </c>
      <c r="AM983" s="46" t="str">
        <f t="shared" si="232"/>
        <v>Andre adm. Kostnader</v>
      </c>
      <c r="AN983" s="46" t="str">
        <f t="shared" si="233"/>
        <v>Eksterne honorarer</v>
      </c>
      <c r="AO983" s="46" t="str">
        <f t="shared" si="234"/>
        <v>Driftsutgifter</v>
      </c>
      <c r="AP983" s="46" t="str">
        <f t="shared" si="235"/>
        <v>Kostnad</v>
      </c>
      <c r="AQ983" s="46">
        <f t="shared" si="236"/>
        <v>14</v>
      </c>
      <c r="AR983" s="46">
        <f t="shared" si="237"/>
        <v>120784.09</v>
      </c>
      <c r="AS983" s="48">
        <f t="shared" si="238"/>
        <v>0.52861879226438047</v>
      </c>
      <c r="AT983" s="46">
        <f t="shared" si="242"/>
        <v>63848.739780552234</v>
      </c>
      <c r="AU983" s="46">
        <f t="shared" si="239"/>
        <v>3531</v>
      </c>
      <c r="AV983" s="46">
        <f t="shared" si="240"/>
        <v>1846.634</v>
      </c>
      <c r="AW983" s="46">
        <f t="shared" si="243"/>
        <v>1</v>
      </c>
      <c r="AX983" s="47">
        <f t="shared" si="241"/>
        <v>-120784.09</v>
      </c>
      <c r="AY983" s="47">
        <f t="shared" si="244"/>
        <v>-63848.739780552234</v>
      </c>
    </row>
    <row r="984" spans="35:51" x14ac:dyDescent="0.35">
      <c r="AI984" s="11">
        <v>2023</v>
      </c>
      <c r="AJ984" s="11">
        <v>10</v>
      </c>
      <c r="AK984" s="11">
        <v>6790</v>
      </c>
      <c r="AL984" s="63">
        <v>13722.09</v>
      </c>
      <c r="AM984" s="46" t="str">
        <f t="shared" si="232"/>
        <v>Andre adm. Kostnader</v>
      </c>
      <c r="AN984" s="46" t="str">
        <f t="shared" si="233"/>
        <v>Eksterne honorarer</v>
      </c>
      <c r="AO984" s="46" t="str">
        <f t="shared" si="234"/>
        <v>Driftsutgifter</v>
      </c>
      <c r="AP984" s="46" t="str">
        <f t="shared" si="235"/>
        <v>Kostnad</v>
      </c>
      <c r="AQ984" s="46">
        <f t="shared" si="236"/>
        <v>14</v>
      </c>
      <c r="AR984" s="46">
        <f t="shared" si="237"/>
        <v>13722.09</v>
      </c>
      <c r="AS984" s="48">
        <f t="shared" si="238"/>
        <v>0.52861879226438047</v>
      </c>
      <c r="AT984" s="46">
        <f t="shared" si="242"/>
        <v>7253.7546431431329</v>
      </c>
      <c r="AU984" s="46">
        <f t="shared" si="239"/>
        <v>3338</v>
      </c>
      <c r="AV984" s="46">
        <f t="shared" si="240"/>
        <v>1851.3</v>
      </c>
      <c r="AW984" s="46">
        <f t="shared" si="243"/>
        <v>1</v>
      </c>
      <c r="AX984" s="47">
        <f t="shared" si="241"/>
        <v>-13722.09</v>
      </c>
      <c r="AY984" s="47">
        <f t="shared" si="244"/>
        <v>-7253.7546431431329</v>
      </c>
    </row>
    <row r="985" spans="35:51" x14ac:dyDescent="0.35">
      <c r="AI985" s="11">
        <v>2023</v>
      </c>
      <c r="AJ985" s="11">
        <v>11</v>
      </c>
      <c r="AK985" s="11">
        <v>6790</v>
      </c>
      <c r="AL985" s="63">
        <v>118430.08</v>
      </c>
      <c r="AM985" s="46" t="str">
        <f t="shared" si="232"/>
        <v>Andre adm. Kostnader</v>
      </c>
      <c r="AN985" s="46" t="str">
        <f t="shared" si="233"/>
        <v>Eksterne honorarer</v>
      </c>
      <c r="AO985" s="46" t="str">
        <f t="shared" si="234"/>
        <v>Driftsutgifter</v>
      </c>
      <c r="AP985" s="46" t="str">
        <f t="shared" si="235"/>
        <v>Kostnad</v>
      </c>
      <c r="AQ985" s="46">
        <f t="shared" si="236"/>
        <v>14</v>
      </c>
      <c r="AR985" s="46">
        <f t="shared" si="237"/>
        <v>118430.08</v>
      </c>
      <c r="AS985" s="48">
        <f t="shared" si="238"/>
        <v>0.52861879226438047</v>
      </c>
      <c r="AT985" s="46">
        <f t="shared" si="242"/>
        <v>62604.365857373959</v>
      </c>
      <c r="AU985" s="46">
        <f t="shared" si="239"/>
        <v>3267</v>
      </c>
      <c r="AV985" s="46">
        <f t="shared" si="240"/>
        <v>1752.55</v>
      </c>
      <c r="AW985" s="46">
        <f t="shared" si="243"/>
        <v>1</v>
      </c>
      <c r="AX985" s="47">
        <f t="shared" si="241"/>
        <v>-118430.08</v>
      </c>
      <c r="AY985" s="47">
        <f t="shared" si="244"/>
        <v>-62604.365857373959</v>
      </c>
    </row>
    <row r="986" spans="35:51" x14ac:dyDescent="0.35">
      <c r="AI986" s="11">
        <v>2023</v>
      </c>
      <c r="AJ986" s="11">
        <v>12</v>
      </c>
      <c r="AK986" s="11">
        <v>6790</v>
      </c>
      <c r="AL986" s="63">
        <v>116430.42</v>
      </c>
      <c r="AM986" s="46" t="str">
        <f t="shared" si="232"/>
        <v>Andre adm. Kostnader</v>
      </c>
      <c r="AN986" s="46" t="str">
        <f t="shared" si="233"/>
        <v>Eksterne honorarer</v>
      </c>
      <c r="AO986" s="46" t="str">
        <f t="shared" si="234"/>
        <v>Driftsutgifter</v>
      </c>
      <c r="AP986" s="46" t="str">
        <f t="shared" si="235"/>
        <v>Kostnad</v>
      </c>
      <c r="AQ986" s="46">
        <f t="shared" si="236"/>
        <v>14</v>
      </c>
      <c r="AR986" s="46">
        <f t="shared" si="237"/>
        <v>116430.42</v>
      </c>
      <c r="AS986" s="48">
        <f t="shared" si="238"/>
        <v>0.52861879226438047</v>
      </c>
      <c r="AT986" s="46">
        <f t="shared" si="242"/>
        <v>61547.308003234568</v>
      </c>
      <c r="AU986" s="46">
        <f t="shared" si="239"/>
        <v>2003</v>
      </c>
      <c r="AV986" s="46">
        <f t="shared" si="240"/>
        <v>1365.15</v>
      </c>
      <c r="AW986" s="46">
        <f t="shared" si="243"/>
        <v>1</v>
      </c>
      <c r="AX986" s="47">
        <f t="shared" si="241"/>
        <v>-116430.42</v>
      </c>
      <c r="AY986" s="47">
        <f t="shared" si="244"/>
        <v>-61547.308003234568</v>
      </c>
    </row>
    <row r="987" spans="35:51" x14ac:dyDescent="0.35">
      <c r="AI987" s="11">
        <v>2023</v>
      </c>
      <c r="AJ987" s="11">
        <v>1</v>
      </c>
      <c r="AK987" s="11">
        <v>6800</v>
      </c>
      <c r="AL987" s="63">
        <v>1104.82</v>
      </c>
      <c r="AM987" s="46" t="str">
        <f t="shared" si="232"/>
        <v>Telefon</v>
      </c>
      <c r="AN987" s="46" t="str">
        <f t="shared" si="233"/>
        <v>IT kostnader</v>
      </c>
      <c r="AO987" s="46" t="str">
        <f t="shared" si="234"/>
        <v>Driftsutgifter</v>
      </c>
      <c r="AP987" s="46" t="str">
        <f t="shared" si="235"/>
        <v>Kostnad</v>
      </c>
      <c r="AQ987" s="46">
        <f t="shared" si="236"/>
        <v>16</v>
      </c>
      <c r="AR987" s="46">
        <f t="shared" si="237"/>
        <v>1104.82</v>
      </c>
      <c r="AS987" s="48">
        <f t="shared" si="238"/>
        <v>0.90301180009507243</v>
      </c>
      <c r="AT987" s="46">
        <f t="shared" si="242"/>
        <v>997.6654969810379</v>
      </c>
      <c r="AU987" s="46">
        <f t="shared" si="239"/>
        <v>2803</v>
      </c>
      <c r="AV987" s="46">
        <f t="shared" si="240"/>
        <v>1698.7</v>
      </c>
      <c r="AW987" s="46">
        <f t="shared" si="243"/>
        <v>1</v>
      </c>
      <c r="AX987" s="47">
        <f t="shared" si="241"/>
        <v>-1104.82</v>
      </c>
      <c r="AY987" s="47">
        <f t="shared" si="244"/>
        <v>-997.6654969810379</v>
      </c>
    </row>
    <row r="988" spans="35:51" x14ac:dyDescent="0.35">
      <c r="AI988" s="11">
        <v>2023</v>
      </c>
      <c r="AJ988" s="11">
        <v>2</v>
      </c>
      <c r="AK988" s="11">
        <v>6800</v>
      </c>
      <c r="AL988" s="63">
        <v>1007.67</v>
      </c>
      <c r="AM988" s="46" t="str">
        <f t="shared" si="232"/>
        <v>Telefon</v>
      </c>
      <c r="AN988" s="46" t="str">
        <f t="shared" si="233"/>
        <v>IT kostnader</v>
      </c>
      <c r="AO988" s="46" t="str">
        <f t="shared" si="234"/>
        <v>Driftsutgifter</v>
      </c>
      <c r="AP988" s="46" t="str">
        <f t="shared" si="235"/>
        <v>Kostnad</v>
      </c>
      <c r="AQ988" s="46">
        <f t="shared" si="236"/>
        <v>16</v>
      </c>
      <c r="AR988" s="46">
        <f t="shared" si="237"/>
        <v>1007.67</v>
      </c>
      <c r="AS988" s="48">
        <f t="shared" si="238"/>
        <v>0.90301180009507243</v>
      </c>
      <c r="AT988" s="46">
        <f t="shared" si="242"/>
        <v>909.93790060180163</v>
      </c>
      <c r="AU988" s="46">
        <f t="shared" si="239"/>
        <v>2750</v>
      </c>
      <c r="AV988" s="46">
        <f t="shared" si="240"/>
        <v>1620.817</v>
      </c>
      <c r="AW988" s="46">
        <f t="shared" si="243"/>
        <v>1</v>
      </c>
      <c r="AX988" s="47">
        <f t="shared" si="241"/>
        <v>-1007.67</v>
      </c>
      <c r="AY988" s="47">
        <f t="shared" si="244"/>
        <v>-909.93790060180163</v>
      </c>
    </row>
    <row r="989" spans="35:51" x14ac:dyDescent="0.35">
      <c r="AI989" s="11">
        <v>2023</v>
      </c>
      <c r="AJ989" s="11">
        <v>3</v>
      </c>
      <c r="AK989" s="11">
        <v>6800</v>
      </c>
      <c r="AL989" s="63">
        <v>1839.49</v>
      </c>
      <c r="AM989" s="46" t="str">
        <f t="shared" si="232"/>
        <v>Telefon</v>
      </c>
      <c r="AN989" s="46" t="str">
        <f t="shared" si="233"/>
        <v>IT kostnader</v>
      </c>
      <c r="AO989" s="46" t="str">
        <f t="shared" si="234"/>
        <v>Driftsutgifter</v>
      </c>
      <c r="AP989" s="46" t="str">
        <f t="shared" si="235"/>
        <v>Kostnad</v>
      </c>
      <c r="AQ989" s="46">
        <f t="shared" si="236"/>
        <v>16</v>
      </c>
      <c r="AR989" s="46">
        <f t="shared" si="237"/>
        <v>1839.49</v>
      </c>
      <c r="AS989" s="48">
        <f t="shared" si="238"/>
        <v>0.90301180009507243</v>
      </c>
      <c r="AT989" s="46">
        <f t="shared" si="242"/>
        <v>1661.0811761568848</v>
      </c>
      <c r="AU989" s="46">
        <f t="shared" si="239"/>
        <v>3043</v>
      </c>
      <c r="AV989" s="46">
        <f t="shared" si="240"/>
        <v>1839.2840000000001</v>
      </c>
      <c r="AW989" s="46">
        <f t="shared" si="243"/>
        <v>1</v>
      </c>
      <c r="AX989" s="47">
        <f t="shared" si="241"/>
        <v>-1839.49</v>
      </c>
      <c r="AY989" s="47">
        <f t="shared" si="244"/>
        <v>-1661.0811761568848</v>
      </c>
    </row>
    <row r="990" spans="35:51" x14ac:dyDescent="0.35">
      <c r="AI990" s="11">
        <v>2023</v>
      </c>
      <c r="AJ990" s="11">
        <v>4</v>
      </c>
      <c r="AK990" s="11">
        <v>6800</v>
      </c>
      <c r="AL990" s="63">
        <v>1047.73</v>
      </c>
      <c r="AM990" s="46" t="str">
        <f t="shared" si="232"/>
        <v>Telefon</v>
      </c>
      <c r="AN990" s="46" t="str">
        <f t="shared" si="233"/>
        <v>IT kostnader</v>
      </c>
      <c r="AO990" s="46" t="str">
        <f t="shared" si="234"/>
        <v>Driftsutgifter</v>
      </c>
      <c r="AP990" s="46" t="str">
        <f t="shared" si="235"/>
        <v>Kostnad</v>
      </c>
      <c r="AQ990" s="46">
        <f t="shared" si="236"/>
        <v>16</v>
      </c>
      <c r="AR990" s="46">
        <f t="shared" si="237"/>
        <v>1047.73</v>
      </c>
      <c r="AS990" s="48">
        <f t="shared" si="238"/>
        <v>0.90301180009507243</v>
      </c>
      <c r="AT990" s="46">
        <f t="shared" si="242"/>
        <v>946.11255331361019</v>
      </c>
      <c r="AU990" s="46">
        <f t="shared" si="239"/>
        <v>2916</v>
      </c>
      <c r="AV990" s="46">
        <f t="shared" si="240"/>
        <v>1763.2</v>
      </c>
      <c r="AW990" s="46">
        <f t="shared" si="243"/>
        <v>1</v>
      </c>
      <c r="AX990" s="47">
        <f t="shared" si="241"/>
        <v>-1047.73</v>
      </c>
      <c r="AY990" s="47">
        <f t="shared" si="244"/>
        <v>-946.11255331361019</v>
      </c>
    </row>
    <row r="991" spans="35:51" x14ac:dyDescent="0.35">
      <c r="AI991" s="11">
        <v>2023</v>
      </c>
      <c r="AJ991" s="11">
        <v>5</v>
      </c>
      <c r="AK991" s="11">
        <v>6800</v>
      </c>
      <c r="AL991" s="63">
        <v>1057.68</v>
      </c>
      <c r="AM991" s="46" t="str">
        <f t="shared" si="232"/>
        <v>Telefon</v>
      </c>
      <c r="AN991" s="46" t="str">
        <f t="shared" si="233"/>
        <v>IT kostnader</v>
      </c>
      <c r="AO991" s="46" t="str">
        <f t="shared" si="234"/>
        <v>Driftsutgifter</v>
      </c>
      <c r="AP991" s="46" t="str">
        <f t="shared" si="235"/>
        <v>Kostnad</v>
      </c>
      <c r="AQ991" s="46">
        <f t="shared" si="236"/>
        <v>16</v>
      </c>
      <c r="AR991" s="46">
        <f t="shared" si="237"/>
        <v>1057.68</v>
      </c>
      <c r="AS991" s="48">
        <f t="shared" si="238"/>
        <v>0.90301180009507243</v>
      </c>
      <c r="AT991" s="46">
        <f t="shared" si="242"/>
        <v>955.09752072455626</v>
      </c>
      <c r="AU991" s="46">
        <f t="shared" si="239"/>
        <v>3578</v>
      </c>
      <c r="AV991" s="46">
        <f t="shared" si="240"/>
        <v>1816.85</v>
      </c>
      <c r="AW991" s="46">
        <f t="shared" si="243"/>
        <v>1</v>
      </c>
      <c r="AX991" s="47">
        <f t="shared" si="241"/>
        <v>-1057.68</v>
      </c>
      <c r="AY991" s="47">
        <f t="shared" si="244"/>
        <v>-955.09752072455626</v>
      </c>
    </row>
    <row r="992" spans="35:51" x14ac:dyDescent="0.35">
      <c r="AI992" s="11">
        <v>2023</v>
      </c>
      <c r="AJ992" s="11">
        <v>6</v>
      </c>
      <c r="AK992" s="11">
        <v>6800</v>
      </c>
      <c r="AL992" s="63">
        <v>1075.75</v>
      </c>
      <c r="AM992" s="46" t="str">
        <f t="shared" si="232"/>
        <v>Telefon</v>
      </c>
      <c r="AN992" s="46" t="str">
        <f t="shared" si="233"/>
        <v>IT kostnader</v>
      </c>
      <c r="AO992" s="46" t="str">
        <f t="shared" si="234"/>
        <v>Driftsutgifter</v>
      </c>
      <c r="AP992" s="46" t="str">
        <f t="shared" si="235"/>
        <v>Kostnad</v>
      </c>
      <c r="AQ992" s="46">
        <f t="shared" si="236"/>
        <v>16</v>
      </c>
      <c r="AR992" s="46">
        <f t="shared" si="237"/>
        <v>1075.75</v>
      </c>
      <c r="AS992" s="48">
        <f t="shared" si="238"/>
        <v>0.90301180009507243</v>
      </c>
      <c r="AT992" s="46">
        <f t="shared" si="242"/>
        <v>971.41494395227414</v>
      </c>
      <c r="AU992" s="46">
        <f t="shared" si="239"/>
        <v>3708</v>
      </c>
      <c r="AV992" s="46">
        <f t="shared" si="240"/>
        <v>1858.8330000000001</v>
      </c>
      <c r="AW992" s="46">
        <f t="shared" si="243"/>
        <v>1</v>
      </c>
      <c r="AX992" s="47">
        <f t="shared" si="241"/>
        <v>-1075.75</v>
      </c>
      <c r="AY992" s="47">
        <f t="shared" si="244"/>
        <v>-971.41494395227414</v>
      </c>
    </row>
    <row r="993" spans="35:51" x14ac:dyDescent="0.35">
      <c r="AI993" s="11">
        <v>2023</v>
      </c>
      <c r="AJ993" s="11">
        <v>7</v>
      </c>
      <c r="AK993" s="11">
        <v>6800</v>
      </c>
      <c r="AL993" s="63">
        <v>1087.8599999999999</v>
      </c>
      <c r="AM993" s="46" t="str">
        <f t="shared" si="232"/>
        <v>Telefon</v>
      </c>
      <c r="AN993" s="46" t="str">
        <f t="shared" si="233"/>
        <v>IT kostnader</v>
      </c>
      <c r="AO993" s="46" t="str">
        <f t="shared" si="234"/>
        <v>Driftsutgifter</v>
      </c>
      <c r="AP993" s="46" t="str">
        <f t="shared" si="235"/>
        <v>Kostnad</v>
      </c>
      <c r="AQ993" s="46">
        <f t="shared" si="236"/>
        <v>16</v>
      </c>
      <c r="AR993" s="46">
        <f t="shared" si="237"/>
        <v>1087.8599999999999</v>
      </c>
      <c r="AS993" s="48">
        <f t="shared" si="238"/>
        <v>0.90301180009507243</v>
      </c>
      <c r="AT993" s="46">
        <f t="shared" si="242"/>
        <v>982.35041685142539</v>
      </c>
      <c r="AU993" s="46">
        <f t="shared" si="239"/>
        <v>3431</v>
      </c>
      <c r="AV993" s="46">
        <f t="shared" si="240"/>
        <v>1813.0340000000001</v>
      </c>
      <c r="AW993" s="46">
        <f t="shared" si="243"/>
        <v>1</v>
      </c>
      <c r="AX993" s="47">
        <f t="shared" si="241"/>
        <v>-1087.8599999999999</v>
      </c>
      <c r="AY993" s="47">
        <f t="shared" si="244"/>
        <v>-982.35041685142539</v>
      </c>
    </row>
    <row r="994" spans="35:51" x14ac:dyDescent="0.35">
      <c r="AI994" s="11">
        <v>2023</v>
      </c>
      <c r="AJ994" s="11">
        <v>8</v>
      </c>
      <c r="AK994" s="11">
        <v>6800</v>
      </c>
      <c r="AL994" s="63">
        <v>1046.8499999999999</v>
      </c>
      <c r="AM994" s="46" t="str">
        <f t="shared" si="232"/>
        <v>Telefon</v>
      </c>
      <c r="AN994" s="46" t="str">
        <f t="shared" si="233"/>
        <v>IT kostnader</v>
      </c>
      <c r="AO994" s="46" t="str">
        <f t="shared" si="234"/>
        <v>Driftsutgifter</v>
      </c>
      <c r="AP994" s="46" t="str">
        <f t="shared" si="235"/>
        <v>Kostnad</v>
      </c>
      <c r="AQ994" s="46">
        <f t="shared" si="236"/>
        <v>16</v>
      </c>
      <c r="AR994" s="46">
        <f t="shared" si="237"/>
        <v>1046.8499999999999</v>
      </c>
      <c r="AS994" s="48">
        <f t="shared" si="238"/>
        <v>0.90301180009507243</v>
      </c>
      <c r="AT994" s="46">
        <f t="shared" si="242"/>
        <v>945.31790292952644</v>
      </c>
      <c r="AU994" s="46">
        <f t="shared" si="239"/>
        <v>4323</v>
      </c>
      <c r="AV994" s="46">
        <f t="shared" si="240"/>
        <v>1943.6659999999999</v>
      </c>
      <c r="AW994" s="46">
        <f t="shared" si="243"/>
        <v>1</v>
      </c>
      <c r="AX994" s="47">
        <f t="shared" si="241"/>
        <v>-1046.8499999999999</v>
      </c>
      <c r="AY994" s="47">
        <f t="shared" si="244"/>
        <v>-945.31790292952644</v>
      </c>
    </row>
    <row r="995" spans="35:51" x14ac:dyDescent="0.35">
      <c r="AI995" s="11">
        <v>2023</v>
      </c>
      <c r="AJ995" s="11">
        <v>9</v>
      </c>
      <c r="AK995" s="11">
        <v>6800</v>
      </c>
      <c r="AL995" s="63">
        <v>1064.1500000000001</v>
      </c>
      <c r="AM995" s="46" t="str">
        <f t="shared" si="232"/>
        <v>Telefon</v>
      </c>
      <c r="AN995" s="46" t="str">
        <f t="shared" si="233"/>
        <v>IT kostnader</v>
      </c>
      <c r="AO995" s="46" t="str">
        <f t="shared" si="234"/>
        <v>Driftsutgifter</v>
      </c>
      <c r="AP995" s="46" t="str">
        <f t="shared" si="235"/>
        <v>Kostnad</v>
      </c>
      <c r="AQ995" s="46">
        <f t="shared" si="236"/>
        <v>16</v>
      </c>
      <c r="AR995" s="46">
        <f t="shared" si="237"/>
        <v>1064.1500000000001</v>
      </c>
      <c r="AS995" s="48">
        <f t="shared" si="238"/>
        <v>0.90301180009507243</v>
      </c>
      <c r="AT995" s="46">
        <f t="shared" si="242"/>
        <v>960.94000707117141</v>
      </c>
      <c r="AU995" s="46">
        <f t="shared" si="239"/>
        <v>3531</v>
      </c>
      <c r="AV995" s="46">
        <f t="shared" si="240"/>
        <v>1846.634</v>
      </c>
      <c r="AW995" s="46">
        <f t="shared" si="243"/>
        <v>1</v>
      </c>
      <c r="AX995" s="47">
        <f t="shared" si="241"/>
        <v>-1064.1500000000001</v>
      </c>
      <c r="AY995" s="47">
        <f t="shared" si="244"/>
        <v>-960.94000707117141</v>
      </c>
    </row>
    <row r="996" spans="35:51" x14ac:dyDescent="0.35">
      <c r="AI996" s="11">
        <v>2023</v>
      </c>
      <c r="AJ996" s="11">
        <v>10</v>
      </c>
      <c r="AK996" s="11">
        <v>6800</v>
      </c>
      <c r="AL996" s="63">
        <v>1099.53</v>
      </c>
      <c r="AM996" s="46" t="str">
        <f t="shared" si="232"/>
        <v>Telefon</v>
      </c>
      <c r="AN996" s="46" t="str">
        <f t="shared" si="233"/>
        <v>IT kostnader</v>
      </c>
      <c r="AO996" s="46" t="str">
        <f t="shared" si="234"/>
        <v>Driftsutgifter</v>
      </c>
      <c r="AP996" s="46" t="str">
        <f t="shared" si="235"/>
        <v>Kostnad</v>
      </c>
      <c r="AQ996" s="46">
        <f t="shared" si="236"/>
        <v>16</v>
      </c>
      <c r="AR996" s="46">
        <f t="shared" si="237"/>
        <v>1099.53</v>
      </c>
      <c r="AS996" s="48">
        <f t="shared" si="238"/>
        <v>0.90301180009507243</v>
      </c>
      <c r="AT996" s="46">
        <f t="shared" si="242"/>
        <v>992.88856455853499</v>
      </c>
      <c r="AU996" s="46">
        <f t="shared" si="239"/>
        <v>3338</v>
      </c>
      <c r="AV996" s="46">
        <f t="shared" si="240"/>
        <v>1851.3</v>
      </c>
      <c r="AW996" s="46">
        <f t="shared" si="243"/>
        <v>1</v>
      </c>
      <c r="AX996" s="47">
        <f t="shared" si="241"/>
        <v>-1099.53</v>
      </c>
      <c r="AY996" s="47">
        <f t="shared" si="244"/>
        <v>-992.88856455853499</v>
      </c>
    </row>
    <row r="997" spans="35:51" x14ac:dyDescent="0.35">
      <c r="AI997" s="11">
        <v>2023</v>
      </c>
      <c r="AJ997" s="11">
        <v>11</v>
      </c>
      <c r="AK997" s="11">
        <v>6800</v>
      </c>
      <c r="AL997" s="63">
        <v>5119.54</v>
      </c>
      <c r="AM997" s="46" t="str">
        <f t="shared" si="232"/>
        <v>Telefon</v>
      </c>
      <c r="AN997" s="46" t="str">
        <f t="shared" si="233"/>
        <v>IT kostnader</v>
      </c>
      <c r="AO997" s="46" t="str">
        <f t="shared" si="234"/>
        <v>Driftsutgifter</v>
      </c>
      <c r="AP997" s="46" t="str">
        <f t="shared" si="235"/>
        <v>Kostnad</v>
      </c>
      <c r="AQ997" s="46">
        <f t="shared" si="236"/>
        <v>16</v>
      </c>
      <c r="AR997" s="46">
        <f t="shared" si="237"/>
        <v>5119.54</v>
      </c>
      <c r="AS997" s="48">
        <f t="shared" si="238"/>
        <v>0.90301180009507243</v>
      </c>
      <c r="AT997" s="46">
        <f t="shared" si="242"/>
        <v>4623.0050310587267</v>
      </c>
      <c r="AU997" s="46">
        <f t="shared" si="239"/>
        <v>3267</v>
      </c>
      <c r="AV997" s="46">
        <f t="shared" si="240"/>
        <v>1752.55</v>
      </c>
      <c r="AW997" s="46">
        <f t="shared" si="243"/>
        <v>1</v>
      </c>
      <c r="AX997" s="47">
        <f t="shared" si="241"/>
        <v>-5119.54</v>
      </c>
      <c r="AY997" s="47">
        <f t="shared" si="244"/>
        <v>-4623.0050310587267</v>
      </c>
    </row>
    <row r="998" spans="35:51" x14ac:dyDescent="0.35">
      <c r="AI998" s="11">
        <v>2023</v>
      </c>
      <c r="AJ998" s="11">
        <v>12</v>
      </c>
      <c r="AK998" s="11">
        <v>6800</v>
      </c>
      <c r="AL998" s="63">
        <v>2091.54</v>
      </c>
      <c r="AM998" s="46" t="str">
        <f t="shared" si="232"/>
        <v>Telefon</v>
      </c>
      <c r="AN998" s="46" t="str">
        <f t="shared" si="233"/>
        <v>IT kostnader</v>
      </c>
      <c r="AO998" s="46" t="str">
        <f t="shared" si="234"/>
        <v>Driftsutgifter</v>
      </c>
      <c r="AP998" s="46" t="str">
        <f t="shared" si="235"/>
        <v>Kostnad</v>
      </c>
      <c r="AQ998" s="46">
        <f t="shared" si="236"/>
        <v>16</v>
      </c>
      <c r="AR998" s="46">
        <f t="shared" si="237"/>
        <v>2091.54</v>
      </c>
      <c r="AS998" s="48">
        <f t="shared" si="238"/>
        <v>0.90301180009507243</v>
      </c>
      <c r="AT998" s="46">
        <f t="shared" si="242"/>
        <v>1888.6853003708477</v>
      </c>
      <c r="AU998" s="46">
        <f t="shared" si="239"/>
        <v>2003</v>
      </c>
      <c r="AV998" s="46">
        <f t="shared" si="240"/>
        <v>1365.15</v>
      </c>
      <c r="AW998" s="46">
        <f t="shared" si="243"/>
        <v>1</v>
      </c>
      <c r="AX998" s="47">
        <f t="shared" si="241"/>
        <v>-2091.54</v>
      </c>
      <c r="AY998" s="47">
        <f t="shared" si="244"/>
        <v>-1888.6853003708477</v>
      </c>
    </row>
    <row r="999" spans="35:51" x14ac:dyDescent="0.35">
      <c r="AI999" s="11">
        <v>2023</v>
      </c>
      <c r="AJ999" s="11">
        <v>1</v>
      </c>
      <c r="AK999" s="11">
        <v>6810</v>
      </c>
      <c r="AL999" s="63">
        <v>0</v>
      </c>
      <c r="AM999" s="46" t="str">
        <f t="shared" si="232"/>
        <v>Datakommunikasjon hotell</v>
      </c>
      <c r="AN999" s="46" t="str">
        <f t="shared" si="233"/>
        <v>IT kostnader</v>
      </c>
      <c r="AO999" s="46" t="str">
        <f t="shared" si="234"/>
        <v>Driftsutgifter</v>
      </c>
      <c r="AP999" s="46" t="str">
        <f t="shared" si="235"/>
        <v>Kostnad</v>
      </c>
      <c r="AQ999" s="46">
        <f t="shared" si="236"/>
        <v>16</v>
      </c>
      <c r="AR999" s="46">
        <f t="shared" si="237"/>
        <v>0</v>
      </c>
      <c r="AS999" s="48">
        <f t="shared" si="238"/>
        <v>0.90301180009507243</v>
      </c>
      <c r="AT999" s="46">
        <f t="shared" si="242"/>
        <v>0</v>
      </c>
      <c r="AU999" s="46">
        <f t="shared" si="239"/>
        <v>2803</v>
      </c>
      <c r="AV999" s="46">
        <f t="shared" si="240"/>
        <v>1698.7</v>
      </c>
      <c r="AW999" s="46">
        <f t="shared" si="243"/>
        <v>1</v>
      </c>
      <c r="AX999" s="47">
        <f t="shared" si="241"/>
        <v>0</v>
      </c>
      <c r="AY999" s="47">
        <f t="shared" si="244"/>
        <v>0</v>
      </c>
    </row>
    <row r="1000" spans="35:51" x14ac:dyDescent="0.35">
      <c r="AI1000" s="11">
        <v>2023</v>
      </c>
      <c r="AJ1000" s="11">
        <v>2</v>
      </c>
      <c r="AK1000" s="11">
        <v>6810</v>
      </c>
      <c r="AL1000" s="63">
        <v>0</v>
      </c>
      <c r="AM1000" s="46" t="str">
        <f t="shared" si="232"/>
        <v>Datakommunikasjon hotell</v>
      </c>
      <c r="AN1000" s="46" t="str">
        <f t="shared" si="233"/>
        <v>IT kostnader</v>
      </c>
      <c r="AO1000" s="46" t="str">
        <f t="shared" si="234"/>
        <v>Driftsutgifter</v>
      </c>
      <c r="AP1000" s="46" t="str">
        <f t="shared" si="235"/>
        <v>Kostnad</v>
      </c>
      <c r="AQ1000" s="46">
        <f t="shared" si="236"/>
        <v>16</v>
      </c>
      <c r="AR1000" s="46">
        <f t="shared" si="237"/>
        <v>0</v>
      </c>
      <c r="AS1000" s="48">
        <f t="shared" si="238"/>
        <v>0.90301180009507243</v>
      </c>
      <c r="AT1000" s="46">
        <f t="shared" si="242"/>
        <v>0</v>
      </c>
      <c r="AU1000" s="46">
        <f t="shared" si="239"/>
        <v>2750</v>
      </c>
      <c r="AV1000" s="46">
        <f t="shared" si="240"/>
        <v>1620.817</v>
      </c>
      <c r="AW1000" s="46">
        <f t="shared" si="243"/>
        <v>1</v>
      </c>
      <c r="AX1000" s="47">
        <f t="shared" si="241"/>
        <v>0</v>
      </c>
      <c r="AY1000" s="47">
        <f t="shared" si="244"/>
        <v>0</v>
      </c>
    </row>
    <row r="1001" spans="35:51" x14ac:dyDescent="0.35">
      <c r="AI1001" s="11">
        <v>2023</v>
      </c>
      <c r="AJ1001" s="11">
        <v>3</v>
      </c>
      <c r="AK1001" s="11">
        <v>6810</v>
      </c>
      <c r="AL1001" s="63">
        <v>0</v>
      </c>
      <c r="AM1001" s="46" t="str">
        <f t="shared" si="232"/>
        <v>Datakommunikasjon hotell</v>
      </c>
      <c r="AN1001" s="46" t="str">
        <f t="shared" si="233"/>
        <v>IT kostnader</v>
      </c>
      <c r="AO1001" s="46" t="str">
        <f t="shared" si="234"/>
        <v>Driftsutgifter</v>
      </c>
      <c r="AP1001" s="46" t="str">
        <f t="shared" si="235"/>
        <v>Kostnad</v>
      </c>
      <c r="AQ1001" s="46">
        <f t="shared" si="236"/>
        <v>16</v>
      </c>
      <c r="AR1001" s="46">
        <f t="shared" si="237"/>
        <v>0</v>
      </c>
      <c r="AS1001" s="48">
        <f t="shared" si="238"/>
        <v>0.90301180009507243</v>
      </c>
      <c r="AT1001" s="46">
        <f t="shared" si="242"/>
        <v>0</v>
      </c>
      <c r="AU1001" s="46">
        <f t="shared" si="239"/>
        <v>3043</v>
      </c>
      <c r="AV1001" s="46">
        <f t="shared" si="240"/>
        <v>1839.2840000000001</v>
      </c>
      <c r="AW1001" s="46">
        <f t="shared" si="243"/>
        <v>1</v>
      </c>
      <c r="AX1001" s="47">
        <f t="shared" si="241"/>
        <v>0</v>
      </c>
      <c r="AY1001" s="47">
        <f t="shared" si="244"/>
        <v>0</v>
      </c>
    </row>
    <row r="1002" spans="35:51" x14ac:dyDescent="0.35">
      <c r="AI1002" s="11">
        <v>2023</v>
      </c>
      <c r="AJ1002" s="11">
        <v>4</v>
      </c>
      <c r="AK1002" s="11">
        <v>6810</v>
      </c>
      <c r="AL1002" s="63">
        <v>5479</v>
      </c>
      <c r="AM1002" s="46" t="str">
        <f t="shared" si="232"/>
        <v>Datakommunikasjon hotell</v>
      </c>
      <c r="AN1002" s="46" t="str">
        <f t="shared" si="233"/>
        <v>IT kostnader</v>
      </c>
      <c r="AO1002" s="46" t="str">
        <f t="shared" si="234"/>
        <v>Driftsutgifter</v>
      </c>
      <c r="AP1002" s="46" t="str">
        <f t="shared" si="235"/>
        <v>Kostnad</v>
      </c>
      <c r="AQ1002" s="46">
        <f t="shared" si="236"/>
        <v>16</v>
      </c>
      <c r="AR1002" s="46">
        <f t="shared" si="237"/>
        <v>5479</v>
      </c>
      <c r="AS1002" s="48">
        <f t="shared" si="238"/>
        <v>0.90301180009507243</v>
      </c>
      <c r="AT1002" s="46">
        <f t="shared" si="242"/>
        <v>4947.6016527209022</v>
      </c>
      <c r="AU1002" s="46">
        <f t="shared" si="239"/>
        <v>2916</v>
      </c>
      <c r="AV1002" s="46">
        <f t="shared" si="240"/>
        <v>1763.2</v>
      </c>
      <c r="AW1002" s="46">
        <f t="shared" si="243"/>
        <v>1</v>
      </c>
      <c r="AX1002" s="47">
        <f t="shared" si="241"/>
        <v>-5479</v>
      </c>
      <c r="AY1002" s="47">
        <f t="shared" si="244"/>
        <v>-4947.6016527209022</v>
      </c>
    </row>
    <row r="1003" spans="35:51" x14ac:dyDescent="0.35">
      <c r="AI1003" s="11">
        <v>2023</v>
      </c>
      <c r="AJ1003" s="11">
        <v>5</v>
      </c>
      <c r="AK1003" s="11">
        <v>6810</v>
      </c>
      <c r="AL1003" s="63">
        <v>5479</v>
      </c>
      <c r="AM1003" s="46" t="str">
        <f t="shared" si="232"/>
        <v>Datakommunikasjon hotell</v>
      </c>
      <c r="AN1003" s="46" t="str">
        <f t="shared" si="233"/>
        <v>IT kostnader</v>
      </c>
      <c r="AO1003" s="46" t="str">
        <f t="shared" si="234"/>
        <v>Driftsutgifter</v>
      </c>
      <c r="AP1003" s="46" t="str">
        <f t="shared" si="235"/>
        <v>Kostnad</v>
      </c>
      <c r="AQ1003" s="46">
        <f t="shared" si="236"/>
        <v>16</v>
      </c>
      <c r="AR1003" s="46">
        <f t="shared" si="237"/>
        <v>5479</v>
      </c>
      <c r="AS1003" s="48">
        <f t="shared" si="238"/>
        <v>0.90301180009507243</v>
      </c>
      <c r="AT1003" s="46">
        <f t="shared" si="242"/>
        <v>4947.6016527209022</v>
      </c>
      <c r="AU1003" s="46">
        <f t="shared" si="239"/>
        <v>3578</v>
      </c>
      <c r="AV1003" s="46">
        <f t="shared" si="240"/>
        <v>1816.85</v>
      </c>
      <c r="AW1003" s="46">
        <f t="shared" si="243"/>
        <v>1</v>
      </c>
      <c r="AX1003" s="47">
        <f t="shared" si="241"/>
        <v>-5479</v>
      </c>
      <c r="AY1003" s="47">
        <f t="shared" si="244"/>
        <v>-4947.6016527209022</v>
      </c>
    </row>
    <row r="1004" spans="35:51" x14ac:dyDescent="0.35">
      <c r="AI1004" s="11">
        <v>2023</v>
      </c>
      <c r="AJ1004" s="11">
        <v>6</v>
      </c>
      <c r="AK1004" s="11">
        <v>6810</v>
      </c>
      <c r="AL1004" s="63">
        <v>5479</v>
      </c>
      <c r="AM1004" s="46" t="str">
        <f t="shared" si="232"/>
        <v>Datakommunikasjon hotell</v>
      </c>
      <c r="AN1004" s="46" t="str">
        <f t="shared" si="233"/>
        <v>IT kostnader</v>
      </c>
      <c r="AO1004" s="46" t="str">
        <f t="shared" si="234"/>
        <v>Driftsutgifter</v>
      </c>
      <c r="AP1004" s="46" t="str">
        <f t="shared" si="235"/>
        <v>Kostnad</v>
      </c>
      <c r="AQ1004" s="46">
        <f t="shared" si="236"/>
        <v>16</v>
      </c>
      <c r="AR1004" s="46">
        <f t="shared" si="237"/>
        <v>5479</v>
      </c>
      <c r="AS1004" s="48">
        <f t="shared" si="238"/>
        <v>0.90301180009507243</v>
      </c>
      <c r="AT1004" s="46">
        <f t="shared" si="242"/>
        <v>4947.6016527209022</v>
      </c>
      <c r="AU1004" s="46">
        <f t="shared" si="239"/>
        <v>3708</v>
      </c>
      <c r="AV1004" s="46">
        <f t="shared" si="240"/>
        <v>1858.8330000000001</v>
      </c>
      <c r="AW1004" s="46">
        <f t="shared" si="243"/>
        <v>1</v>
      </c>
      <c r="AX1004" s="47">
        <f t="shared" si="241"/>
        <v>-5479</v>
      </c>
      <c r="AY1004" s="47">
        <f t="shared" si="244"/>
        <v>-4947.6016527209022</v>
      </c>
    </row>
    <row r="1005" spans="35:51" x14ac:dyDescent="0.35">
      <c r="AI1005" s="11">
        <v>2023</v>
      </c>
      <c r="AJ1005" s="11">
        <v>7</v>
      </c>
      <c r="AK1005" s="11">
        <v>6810</v>
      </c>
      <c r="AL1005" s="63">
        <v>5479</v>
      </c>
      <c r="AM1005" s="46" t="str">
        <f t="shared" si="232"/>
        <v>Datakommunikasjon hotell</v>
      </c>
      <c r="AN1005" s="46" t="str">
        <f t="shared" si="233"/>
        <v>IT kostnader</v>
      </c>
      <c r="AO1005" s="46" t="str">
        <f t="shared" si="234"/>
        <v>Driftsutgifter</v>
      </c>
      <c r="AP1005" s="46" t="str">
        <f t="shared" si="235"/>
        <v>Kostnad</v>
      </c>
      <c r="AQ1005" s="46">
        <f t="shared" si="236"/>
        <v>16</v>
      </c>
      <c r="AR1005" s="46">
        <f t="shared" si="237"/>
        <v>5479</v>
      </c>
      <c r="AS1005" s="48">
        <f t="shared" si="238"/>
        <v>0.90301180009507243</v>
      </c>
      <c r="AT1005" s="46">
        <f t="shared" si="242"/>
        <v>4947.6016527209022</v>
      </c>
      <c r="AU1005" s="46">
        <f t="shared" si="239"/>
        <v>3431</v>
      </c>
      <c r="AV1005" s="46">
        <f t="shared" si="240"/>
        <v>1813.0340000000001</v>
      </c>
      <c r="AW1005" s="46">
        <f t="shared" si="243"/>
        <v>1</v>
      </c>
      <c r="AX1005" s="47">
        <f t="shared" si="241"/>
        <v>-5479</v>
      </c>
      <c r="AY1005" s="47">
        <f t="shared" si="244"/>
        <v>-4947.6016527209022</v>
      </c>
    </row>
    <row r="1006" spans="35:51" x14ac:dyDescent="0.35">
      <c r="AI1006" s="11">
        <v>2023</v>
      </c>
      <c r="AJ1006" s="11">
        <v>8</v>
      </c>
      <c r="AK1006" s="11">
        <v>6810</v>
      </c>
      <c r="AL1006" s="63">
        <v>21916</v>
      </c>
      <c r="AM1006" s="46" t="str">
        <f t="shared" si="232"/>
        <v>Datakommunikasjon hotell</v>
      </c>
      <c r="AN1006" s="46" t="str">
        <f t="shared" si="233"/>
        <v>IT kostnader</v>
      </c>
      <c r="AO1006" s="46" t="str">
        <f t="shared" si="234"/>
        <v>Driftsutgifter</v>
      </c>
      <c r="AP1006" s="46" t="str">
        <f t="shared" si="235"/>
        <v>Kostnad</v>
      </c>
      <c r="AQ1006" s="46">
        <f t="shared" si="236"/>
        <v>16</v>
      </c>
      <c r="AR1006" s="46">
        <f t="shared" si="237"/>
        <v>21916</v>
      </c>
      <c r="AS1006" s="48">
        <f t="shared" si="238"/>
        <v>0.90301180009507243</v>
      </c>
      <c r="AT1006" s="46">
        <f t="shared" si="242"/>
        <v>19790.406610883609</v>
      </c>
      <c r="AU1006" s="46">
        <f t="shared" si="239"/>
        <v>4323</v>
      </c>
      <c r="AV1006" s="46">
        <f t="shared" si="240"/>
        <v>1943.6659999999999</v>
      </c>
      <c r="AW1006" s="46">
        <f t="shared" si="243"/>
        <v>1</v>
      </c>
      <c r="AX1006" s="47">
        <f t="shared" si="241"/>
        <v>-21916</v>
      </c>
      <c r="AY1006" s="47">
        <f t="shared" si="244"/>
        <v>-19790.406610883609</v>
      </c>
    </row>
    <row r="1007" spans="35:51" x14ac:dyDescent="0.35">
      <c r="AI1007" s="11">
        <v>2023</v>
      </c>
      <c r="AJ1007" s="11">
        <v>9</v>
      </c>
      <c r="AK1007" s="11">
        <v>6810</v>
      </c>
      <c r="AL1007" s="63">
        <v>5479</v>
      </c>
      <c r="AM1007" s="46" t="str">
        <f t="shared" si="232"/>
        <v>Datakommunikasjon hotell</v>
      </c>
      <c r="AN1007" s="46" t="str">
        <f t="shared" si="233"/>
        <v>IT kostnader</v>
      </c>
      <c r="AO1007" s="46" t="str">
        <f t="shared" si="234"/>
        <v>Driftsutgifter</v>
      </c>
      <c r="AP1007" s="46" t="str">
        <f t="shared" si="235"/>
        <v>Kostnad</v>
      </c>
      <c r="AQ1007" s="46">
        <f t="shared" si="236"/>
        <v>16</v>
      </c>
      <c r="AR1007" s="46">
        <f t="shared" si="237"/>
        <v>5479</v>
      </c>
      <c r="AS1007" s="48">
        <f t="shared" si="238"/>
        <v>0.90301180009507243</v>
      </c>
      <c r="AT1007" s="46">
        <f t="shared" si="242"/>
        <v>4947.6016527209022</v>
      </c>
      <c r="AU1007" s="46">
        <f t="shared" si="239"/>
        <v>3531</v>
      </c>
      <c r="AV1007" s="46">
        <f t="shared" si="240"/>
        <v>1846.634</v>
      </c>
      <c r="AW1007" s="46">
        <f t="shared" si="243"/>
        <v>1</v>
      </c>
      <c r="AX1007" s="47">
        <f t="shared" si="241"/>
        <v>-5479</v>
      </c>
      <c r="AY1007" s="47">
        <f t="shared" si="244"/>
        <v>-4947.6016527209022</v>
      </c>
    </row>
    <row r="1008" spans="35:51" x14ac:dyDescent="0.35">
      <c r="AI1008" s="11">
        <v>2023</v>
      </c>
      <c r="AJ1008" s="11">
        <v>10</v>
      </c>
      <c r="AK1008" s="11">
        <v>6810</v>
      </c>
      <c r="AL1008" s="63">
        <v>0</v>
      </c>
      <c r="AM1008" s="46" t="str">
        <f t="shared" si="232"/>
        <v>Datakommunikasjon hotell</v>
      </c>
      <c r="AN1008" s="46" t="str">
        <f t="shared" si="233"/>
        <v>IT kostnader</v>
      </c>
      <c r="AO1008" s="46" t="str">
        <f t="shared" si="234"/>
        <v>Driftsutgifter</v>
      </c>
      <c r="AP1008" s="46" t="str">
        <f t="shared" si="235"/>
        <v>Kostnad</v>
      </c>
      <c r="AQ1008" s="46">
        <f t="shared" si="236"/>
        <v>16</v>
      </c>
      <c r="AR1008" s="46">
        <f t="shared" si="237"/>
        <v>0</v>
      </c>
      <c r="AS1008" s="48">
        <f t="shared" si="238"/>
        <v>0.90301180009507243</v>
      </c>
      <c r="AT1008" s="46">
        <f t="shared" si="242"/>
        <v>0</v>
      </c>
      <c r="AU1008" s="46">
        <f t="shared" si="239"/>
        <v>3338</v>
      </c>
      <c r="AV1008" s="46">
        <f t="shared" si="240"/>
        <v>1851.3</v>
      </c>
      <c r="AW1008" s="46">
        <f t="shared" si="243"/>
        <v>1</v>
      </c>
      <c r="AX1008" s="47">
        <f t="shared" si="241"/>
        <v>0</v>
      </c>
      <c r="AY1008" s="47">
        <f t="shared" si="244"/>
        <v>0</v>
      </c>
    </row>
    <row r="1009" spans="35:51" x14ac:dyDescent="0.35">
      <c r="AI1009" s="11">
        <v>2023</v>
      </c>
      <c r="AJ1009" s="11">
        <v>11</v>
      </c>
      <c r="AK1009" s="11">
        <v>6810</v>
      </c>
      <c r="AL1009" s="63">
        <v>-10958</v>
      </c>
      <c r="AM1009" s="46" t="str">
        <f t="shared" si="232"/>
        <v>Datakommunikasjon hotell</v>
      </c>
      <c r="AN1009" s="46" t="str">
        <f t="shared" si="233"/>
        <v>IT kostnader</v>
      </c>
      <c r="AO1009" s="46" t="str">
        <f t="shared" si="234"/>
        <v>Driftsutgifter</v>
      </c>
      <c r="AP1009" s="46" t="str">
        <f t="shared" si="235"/>
        <v>Kostnad</v>
      </c>
      <c r="AQ1009" s="46">
        <f t="shared" si="236"/>
        <v>16</v>
      </c>
      <c r="AR1009" s="46">
        <f t="shared" si="237"/>
        <v>-10958</v>
      </c>
      <c r="AS1009" s="48">
        <f t="shared" si="238"/>
        <v>0.90301180009507243</v>
      </c>
      <c r="AT1009" s="46">
        <f t="shared" si="242"/>
        <v>-9895.2033054418043</v>
      </c>
      <c r="AU1009" s="46">
        <f t="shared" si="239"/>
        <v>3267</v>
      </c>
      <c r="AV1009" s="46">
        <f t="shared" si="240"/>
        <v>1752.55</v>
      </c>
      <c r="AW1009" s="46">
        <f t="shared" si="243"/>
        <v>1</v>
      </c>
      <c r="AX1009" s="47">
        <f t="shared" si="241"/>
        <v>10958</v>
      </c>
      <c r="AY1009" s="47">
        <f t="shared" si="244"/>
        <v>9895.2033054418043</v>
      </c>
    </row>
    <row r="1010" spans="35:51" x14ac:dyDescent="0.35">
      <c r="AI1010" s="11">
        <v>2023</v>
      </c>
      <c r="AJ1010" s="11">
        <v>12</v>
      </c>
      <c r="AK1010" s="11">
        <v>6810</v>
      </c>
      <c r="AL1010" s="63">
        <v>0</v>
      </c>
      <c r="AM1010" s="46" t="str">
        <f t="shared" si="232"/>
        <v>Datakommunikasjon hotell</v>
      </c>
      <c r="AN1010" s="46" t="str">
        <f t="shared" si="233"/>
        <v>IT kostnader</v>
      </c>
      <c r="AO1010" s="46" t="str">
        <f t="shared" si="234"/>
        <v>Driftsutgifter</v>
      </c>
      <c r="AP1010" s="46" t="str">
        <f t="shared" si="235"/>
        <v>Kostnad</v>
      </c>
      <c r="AQ1010" s="46">
        <f t="shared" si="236"/>
        <v>16</v>
      </c>
      <c r="AR1010" s="46">
        <f t="shared" si="237"/>
        <v>0</v>
      </c>
      <c r="AS1010" s="48">
        <f t="shared" si="238"/>
        <v>0.90301180009507243</v>
      </c>
      <c r="AT1010" s="46">
        <f t="shared" si="242"/>
        <v>0</v>
      </c>
      <c r="AU1010" s="46">
        <f t="shared" si="239"/>
        <v>2003</v>
      </c>
      <c r="AV1010" s="46">
        <f t="shared" si="240"/>
        <v>1365.15</v>
      </c>
      <c r="AW1010" s="46">
        <f t="shared" si="243"/>
        <v>1</v>
      </c>
      <c r="AX1010" s="47">
        <f t="shared" si="241"/>
        <v>0</v>
      </c>
      <c r="AY1010" s="47">
        <f t="shared" si="244"/>
        <v>0</v>
      </c>
    </row>
    <row r="1011" spans="35:51" x14ac:dyDescent="0.35">
      <c r="AI1011" s="11">
        <v>2023</v>
      </c>
      <c r="AJ1011" s="11">
        <v>1</v>
      </c>
      <c r="AK1011" s="11">
        <v>6820</v>
      </c>
      <c r="AL1011" s="63">
        <v>0</v>
      </c>
      <c r="AM1011" s="46" t="str">
        <f t="shared" si="232"/>
        <v>Trykksak</v>
      </c>
      <c r="AN1011" s="46" t="str">
        <f t="shared" si="233"/>
        <v>Driftsmatriell</v>
      </c>
      <c r="AO1011" s="46" t="str">
        <f t="shared" si="234"/>
        <v>Driftsutgifter</v>
      </c>
      <c r="AP1011" s="46" t="str">
        <f t="shared" si="235"/>
        <v>Kostnad</v>
      </c>
      <c r="AQ1011" s="46">
        <f t="shared" si="236"/>
        <v>13</v>
      </c>
      <c r="AR1011" s="46">
        <f t="shared" si="237"/>
        <v>0</v>
      </c>
      <c r="AS1011" s="48">
        <f t="shared" si="238"/>
        <v>0.90301180009507243</v>
      </c>
      <c r="AT1011" s="46">
        <f t="shared" si="242"/>
        <v>0</v>
      </c>
      <c r="AU1011" s="46">
        <f t="shared" si="239"/>
        <v>2803</v>
      </c>
      <c r="AV1011" s="46">
        <f t="shared" si="240"/>
        <v>1698.7</v>
      </c>
      <c r="AW1011" s="46">
        <f t="shared" si="243"/>
        <v>1</v>
      </c>
      <c r="AX1011" s="47">
        <f t="shared" si="241"/>
        <v>0</v>
      </c>
      <c r="AY1011" s="47">
        <f t="shared" si="244"/>
        <v>0</v>
      </c>
    </row>
    <row r="1012" spans="35:51" x14ac:dyDescent="0.35">
      <c r="AI1012" s="11">
        <v>2023</v>
      </c>
      <c r="AJ1012" s="11">
        <v>2</v>
      </c>
      <c r="AK1012" s="11">
        <v>6820</v>
      </c>
      <c r="AL1012" s="63">
        <v>0</v>
      </c>
      <c r="AM1012" s="46" t="str">
        <f t="shared" si="232"/>
        <v>Trykksak</v>
      </c>
      <c r="AN1012" s="46" t="str">
        <f t="shared" si="233"/>
        <v>Driftsmatriell</v>
      </c>
      <c r="AO1012" s="46" t="str">
        <f t="shared" si="234"/>
        <v>Driftsutgifter</v>
      </c>
      <c r="AP1012" s="46" t="str">
        <f t="shared" si="235"/>
        <v>Kostnad</v>
      </c>
      <c r="AQ1012" s="46">
        <f t="shared" si="236"/>
        <v>13</v>
      </c>
      <c r="AR1012" s="46">
        <f t="shared" si="237"/>
        <v>0</v>
      </c>
      <c r="AS1012" s="48">
        <f t="shared" si="238"/>
        <v>0.90301180009507243</v>
      </c>
      <c r="AT1012" s="46">
        <f t="shared" si="242"/>
        <v>0</v>
      </c>
      <c r="AU1012" s="46">
        <f t="shared" si="239"/>
        <v>2750</v>
      </c>
      <c r="AV1012" s="46">
        <f t="shared" si="240"/>
        <v>1620.817</v>
      </c>
      <c r="AW1012" s="46">
        <f t="shared" si="243"/>
        <v>1</v>
      </c>
      <c r="AX1012" s="47">
        <f t="shared" si="241"/>
        <v>0</v>
      </c>
      <c r="AY1012" s="47">
        <f t="shared" si="244"/>
        <v>0</v>
      </c>
    </row>
    <row r="1013" spans="35:51" x14ac:dyDescent="0.35">
      <c r="AI1013" s="11">
        <v>2023</v>
      </c>
      <c r="AJ1013" s="11">
        <v>3</v>
      </c>
      <c r="AK1013" s="11">
        <v>6820</v>
      </c>
      <c r="AL1013" s="63">
        <v>0</v>
      </c>
      <c r="AM1013" s="46" t="str">
        <f t="shared" si="232"/>
        <v>Trykksak</v>
      </c>
      <c r="AN1013" s="46" t="str">
        <f t="shared" si="233"/>
        <v>Driftsmatriell</v>
      </c>
      <c r="AO1013" s="46" t="str">
        <f t="shared" si="234"/>
        <v>Driftsutgifter</v>
      </c>
      <c r="AP1013" s="46" t="str">
        <f t="shared" si="235"/>
        <v>Kostnad</v>
      </c>
      <c r="AQ1013" s="46">
        <f t="shared" si="236"/>
        <v>13</v>
      </c>
      <c r="AR1013" s="46">
        <f t="shared" si="237"/>
        <v>0</v>
      </c>
      <c r="AS1013" s="48">
        <f t="shared" si="238"/>
        <v>0.90301180009507243</v>
      </c>
      <c r="AT1013" s="46">
        <f t="shared" si="242"/>
        <v>0</v>
      </c>
      <c r="AU1013" s="46">
        <f t="shared" si="239"/>
        <v>3043</v>
      </c>
      <c r="AV1013" s="46">
        <f t="shared" si="240"/>
        <v>1839.2840000000001</v>
      </c>
      <c r="AW1013" s="46">
        <f t="shared" si="243"/>
        <v>1</v>
      </c>
      <c r="AX1013" s="47">
        <f t="shared" si="241"/>
        <v>0</v>
      </c>
      <c r="AY1013" s="47">
        <f t="shared" si="244"/>
        <v>0</v>
      </c>
    </row>
    <row r="1014" spans="35:51" x14ac:dyDescent="0.35">
      <c r="AI1014" s="11">
        <v>2023</v>
      </c>
      <c r="AJ1014" s="11">
        <v>4</v>
      </c>
      <c r="AK1014" s="11">
        <v>6820</v>
      </c>
      <c r="AL1014" s="63">
        <v>0</v>
      </c>
      <c r="AM1014" s="46" t="str">
        <f t="shared" si="232"/>
        <v>Trykksak</v>
      </c>
      <c r="AN1014" s="46" t="str">
        <f t="shared" si="233"/>
        <v>Driftsmatriell</v>
      </c>
      <c r="AO1014" s="46" t="str">
        <f t="shared" si="234"/>
        <v>Driftsutgifter</v>
      </c>
      <c r="AP1014" s="46" t="str">
        <f t="shared" si="235"/>
        <v>Kostnad</v>
      </c>
      <c r="AQ1014" s="46">
        <f t="shared" si="236"/>
        <v>13</v>
      </c>
      <c r="AR1014" s="46">
        <f t="shared" si="237"/>
        <v>0</v>
      </c>
      <c r="AS1014" s="48">
        <f t="shared" si="238"/>
        <v>0.90301180009507243</v>
      </c>
      <c r="AT1014" s="46">
        <f t="shared" si="242"/>
        <v>0</v>
      </c>
      <c r="AU1014" s="46">
        <f t="shared" si="239"/>
        <v>2916</v>
      </c>
      <c r="AV1014" s="46">
        <f t="shared" si="240"/>
        <v>1763.2</v>
      </c>
      <c r="AW1014" s="46">
        <f t="shared" si="243"/>
        <v>1</v>
      </c>
      <c r="AX1014" s="47">
        <f t="shared" si="241"/>
        <v>0</v>
      </c>
      <c r="AY1014" s="47">
        <f t="shared" si="244"/>
        <v>0</v>
      </c>
    </row>
    <row r="1015" spans="35:51" x14ac:dyDescent="0.35">
      <c r="AI1015" s="11">
        <v>2023</v>
      </c>
      <c r="AJ1015" s="11">
        <v>5</v>
      </c>
      <c r="AK1015" s="11">
        <v>6820</v>
      </c>
      <c r="AL1015" s="63">
        <v>0</v>
      </c>
      <c r="AM1015" s="46" t="str">
        <f t="shared" si="232"/>
        <v>Trykksak</v>
      </c>
      <c r="AN1015" s="46" t="str">
        <f t="shared" si="233"/>
        <v>Driftsmatriell</v>
      </c>
      <c r="AO1015" s="46" t="str">
        <f t="shared" si="234"/>
        <v>Driftsutgifter</v>
      </c>
      <c r="AP1015" s="46" t="str">
        <f t="shared" si="235"/>
        <v>Kostnad</v>
      </c>
      <c r="AQ1015" s="46">
        <f t="shared" si="236"/>
        <v>13</v>
      </c>
      <c r="AR1015" s="46">
        <f t="shared" si="237"/>
        <v>0</v>
      </c>
      <c r="AS1015" s="48">
        <f t="shared" si="238"/>
        <v>0.90301180009507243</v>
      </c>
      <c r="AT1015" s="46">
        <f t="shared" si="242"/>
        <v>0</v>
      </c>
      <c r="AU1015" s="46">
        <f t="shared" si="239"/>
        <v>3578</v>
      </c>
      <c r="AV1015" s="46">
        <f t="shared" si="240"/>
        <v>1816.85</v>
      </c>
      <c r="AW1015" s="46">
        <f t="shared" si="243"/>
        <v>1</v>
      </c>
      <c r="AX1015" s="47">
        <f t="shared" si="241"/>
        <v>0</v>
      </c>
      <c r="AY1015" s="47">
        <f t="shared" si="244"/>
        <v>0</v>
      </c>
    </row>
    <row r="1016" spans="35:51" x14ac:dyDescent="0.35">
      <c r="AI1016" s="11">
        <v>2023</v>
      </c>
      <c r="AJ1016" s="11">
        <v>6</v>
      </c>
      <c r="AK1016" s="11">
        <v>6820</v>
      </c>
      <c r="AL1016" s="63">
        <v>0</v>
      </c>
      <c r="AM1016" s="46" t="str">
        <f t="shared" si="232"/>
        <v>Trykksak</v>
      </c>
      <c r="AN1016" s="46" t="str">
        <f t="shared" si="233"/>
        <v>Driftsmatriell</v>
      </c>
      <c r="AO1016" s="46" t="str">
        <f t="shared" si="234"/>
        <v>Driftsutgifter</v>
      </c>
      <c r="AP1016" s="46" t="str">
        <f t="shared" si="235"/>
        <v>Kostnad</v>
      </c>
      <c r="AQ1016" s="46">
        <f t="shared" si="236"/>
        <v>13</v>
      </c>
      <c r="AR1016" s="46">
        <f t="shared" si="237"/>
        <v>0</v>
      </c>
      <c r="AS1016" s="48">
        <f t="shared" si="238"/>
        <v>0.90301180009507243</v>
      </c>
      <c r="AT1016" s="46">
        <f t="shared" si="242"/>
        <v>0</v>
      </c>
      <c r="AU1016" s="46">
        <f t="shared" si="239"/>
        <v>3708</v>
      </c>
      <c r="AV1016" s="46">
        <f t="shared" si="240"/>
        <v>1858.8330000000001</v>
      </c>
      <c r="AW1016" s="46">
        <f t="shared" si="243"/>
        <v>1</v>
      </c>
      <c r="AX1016" s="47">
        <f t="shared" si="241"/>
        <v>0</v>
      </c>
      <c r="AY1016" s="47">
        <f t="shared" si="244"/>
        <v>0</v>
      </c>
    </row>
    <row r="1017" spans="35:51" x14ac:dyDescent="0.35">
      <c r="AI1017" s="11">
        <v>2023</v>
      </c>
      <c r="AJ1017" s="11">
        <v>7</v>
      </c>
      <c r="AK1017" s="11">
        <v>6820</v>
      </c>
      <c r="AL1017" s="63">
        <v>0</v>
      </c>
      <c r="AM1017" s="46" t="str">
        <f t="shared" si="232"/>
        <v>Trykksak</v>
      </c>
      <c r="AN1017" s="46" t="str">
        <f t="shared" si="233"/>
        <v>Driftsmatriell</v>
      </c>
      <c r="AO1017" s="46" t="str">
        <f t="shared" si="234"/>
        <v>Driftsutgifter</v>
      </c>
      <c r="AP1017" s="46" t="str">
        <f t="shared" si="235"/>
        <v>Kostnad</v>
      </c>
      <c r="AQ1017" s="46">
        <f t="shared" si="236"/>
        <v>13</v>
      </c>
      <c r="AR1017" s="46">
        <f t="shared" si="237"/>
        <v>0</v>
      </c>
      <c r="AS1017" s="48">
        <f t="shared" si="238"/>
        <v>0.90301180009507243</v>
      </c>
      <c r="AT1017" s="46">
        <f t="shared" si="242"/>
        <v>0</v>
      </c>
      <c r="AU1017" s="46">
        <f t="shared" si="239"/>
        <v>3431</v>
      </c>
      <c r="AV1017" s="46">
        <f t="shared" si="240"/>
        <v>1813.0340000000001</v>
      </c>
      <c r="AW1017" s="46">
        <f t="shared" si="243"/>
        <v>1</v>
      </c>
      <c r="AX1017" s="47">
        <f t="shared" si="241"/>
        <v>0</v>
      </c>
      <c r="AY1017" s="47">
        <f t="shared" si="244"/>
        <v>0</v>
      </c>
    </row>
    <row r="1018" spans="35:51" x14ac:dyDescent="0.35">
      <c r="AI1018" s="11">
        <v>2023</v>
      </c>
      <c r="AJ1018" s="11">
        <v>8</v>
      </c>
      <c r="AK1018" s="11">
        <v>6820</v>
      </c>
      <c r="AL1018" s="63">
        <v>0</v>
      </c>
      <c r="AM1018" s="46" t="str">
        <f t="shared" si="232"/>
        <v>Trykksak</v>
      </c>
      <c r="AN1018" s="46" t="str">
        <f t="shared" si="233"/>
        <v>Driftsmatriell</v>
      </c>
      <c r="AO1018" s="46" t="str">
        <f t="shared" si="234"/>
        <v>Driftsutgifter</v>
      </c>
      <c r="AP1018" s="46" t="str">
        <f t="shared" si="235"/>
        <v>Kostnad</v>
      </c>
      <c r="AQ1018" s="46">
        <f t="shared" si="236"/>
        <v>13</v>
      </c>
      <c r="AR1018" s="46">
        <f t="shared" si="237"/>
        <v>0</v>
      </c>
      <c r="AS1018" s="48">
        <f t="shared" si="238"/>
        <v>0.90301180009507243</v>
      </c>
      <c r="AT1018" s="46">
        <f t="shared" si="242"/>
        <v>0</v>
      </c>
      <c r="AU1018" s="46">
        <f t="shared" si="239"/>
        <v>4323</v>
      </c>
      <c r="AV1018" s="46">
        <f t="shared" si="240"/>
        <v>1943.6659999999999</v>
      </c>
      <c r="AW1018" s="46">
        <f t="shared" si="243"/>
        <v>1</v>
      </c>
      <c r="AX1018" s="47">
        <f t="shared" si="241"/>
        <v>0</v>
      </c>
      <c r="AY1018" s="47">
        <f t="shared" si="244"/>
        <v>0</v>
      </c>
    </row>
    <row r="1019" spans="35:51" x14ac:dyDescent="0.35">
      <c r="AI1019" s="11">
        <v>2023</v>
      </c>
      <c r="AJ1019" s="11">
        <v>9</v>
      </c>
      <c r="AK1019" s="11">
        <v>6820</v>
      </c>
      <c r="AL1019" s="63">
        <v>0</v>
      </c>
      <c r="AM1019" s="46" t="str">
        <f t="shared" si="232"/>
        <v>Trykksak</v>
      </c>
      <c r="AN1019" s="46" t="str">
        <f t="shared" si="233"/>
        <v>Driftsmatriell</v>
      </c>
      <c r="AO1019" s="46" t="str">
        <f t="shared" si="234"/>
        <v>Driftsutgifter</v>
      </c>
      <c r="AP1019" s="46" t="str">
        <f t="shared" si="235"/>
        <v>Kostnad</v>
      </c>
      <c r="AQ1019" s="46">
        <f t="shared" si="236"/>
        <v>13</v>
      </c>
      <c r="AR1019" s="46">
        <f t="shared" si="237"/>
        <v>0</v>
      </c>
      <c r="AS1019" s="48">
        <f t="shared" si="238"/>
        <v>0.90301180009507243</v>
      </c>
      <c r="AT1019" s="46">
        <f t="shared" si="242"/>
        <v>0</v>
      </c>
      <c r="AU1019" s="46">
        <f t="shared" si="239"/>
        <v>3531</v>
      </c>
      <c r="AV1019" s="46">
        <f t="shared" si="240"/>
        <v>1846.634</v>
      </c>
      <c r="AW1019" s="46">
        <f t="shared" si="243"/>
        <v>1</v>
      </c>
      <c r="AX1019" s="47">
        <f t="shared" si="241"/>
        <v>0</v>
      </c>
      <c r="AY1019" s="47">
        <f t="shared" si="244"/>
        <v>0</v>
      </c>
    </row>
    <row r="1020" spans="35:51" x14ac:dyDescent="0.35">
      <c r="AI1020" s="11">
        <v>2023</v>
      </c>
      <c r="AJ1020" s="11">
        <v>10</v>
      </c>
      <c r="AK1020" s="11">
        <v>6820</v>
      </c>
      <c r="AL1020" s="63">
        <v>0</v>
      </c>
      <c r="AM1020" s="46" t="str">
        <f t="shared" si="232"/>
        <v>Trykksak</v>
      </c>
      <c r="AN1020" s="46" t="str">
        <f t="shared" si="233"/>
        <v>Driftsmatriell</v>
      </c>
      <c r="AO1020" s="46" t="str">
        <f t="shared" si="234"/>
        <v>Driftsutgifter</v>
      </c>
      <c r="AP1020" s="46" t="str">
        <f t="shared" si="235"/>
        <v>Kostnad</v>
      </c>
      <c r="AQ1020" s="46">
        <f t="shared" si="236"/>
        <v>13</v>
      </c>
      <c r="AR1020" s="46">
        <f t="shared" si="237"/>
        <v>0</v>
      </c>
      <c r="AS1020" s="48">
        <f t="shared" si="238"/>
        <v>0.90301180009507243</v>
      </c>
      <c r="AT1020" s="46">
        <f t="shared" si="242"/>
        <v>0</v>
      </c>
      <c r="AU1020" s="46">
        <f t="shared" si="239"/>
        <v>3338</v>
      </c>
      <c r="AV1020" s="46">
        <f t="shared" si="240"/>
        <v>1851.3</v>
      </c>
      <c r="AW1020" s="46">
        <f t="shared" si="243"/>
        <v>1</v>
      </c>
      <c r="AX1020" s="47">
        <f t="shared" si="241"/>
        <v>0</v>
      </c>
      <c r="AY1020" s="47">
        <f t="shared" si="244"/>
        <v>0</v>
      </c>
    </row>
    <row r="1021" spans="35:51" x14ac:dyDescent="0.35">
      <c r="AI1021" s="11">
        <v>2023</v>
      </c>
      <c r="AJ1021" s="11">
        <v>11</v>
      </c>
      <c r="AK1021" s="11">
        <v>6820</v>
      </c>
      <c r="AL1021" s="63">
        <v>0</v>
      </c>
      <c r="AM1021" s="46" t="str">
        <f t="shared" si="232"/>
        <v>Trykksak</v>
      </c>
      <c r="AN1021" s="46" t="str">
        <f t="shared" si="233"/>
        <v>Driftsmatriell</v>
      </c>
      <c r="AO1021" s="46" t="str">
        <f t="shared" si="234"/>
        <v>Driftsutgifter</v>
      </c>
      <c r="AP1021" s="46" t="str">
        <f t="shared" si="235"/>
        <v>Kostnad</v>
      </c>
      <c r="AQ1021" s="46">
        <f t="shared" si="236"/>
        <v>13</v>
      </c>
      <c r="AR1021" s="46">
        <f t="shared" si="237"/>
        <v>0</v>
      </c>
      <c r="AS1021" s="48">
        <f t="shared" si="238"/>
        <v>0.90301180009507243</v>
      </c>
      <c r="AT1021" s="46">
        <f t="shared" si="242"/>
        <v>0</v>
      </c>
      <c r="AU1021" s="46">
        <f t="shared" si="239"/>
        <v>3267</v>
      </c>
      <c r="AV1021" s="46">
        <f t="shared" si="240"/>
        <v>1752.55</v>
      </c>
      <c r="AW1021" s="46">
        <f t="shared" si="243"/>
        <v>1</v>
      </c>
      <c r="AX1021" s="47">
        <f t="shared" si="241"/>
        <v>0</v>
      </c>
      <c r="AY1021" s="47">
        <f t="shared" si="244"/>
        <v>0</v>
      </c>
    </row>
    <row r="1022" spans="35:51" x14ac:dyDescent="0.35">
      <c r="AI1022" s="11">
        <v>2023</v>
      </c>
      <c r="AJ1022" s="11">
        <v>12</v>
      </c>
      <c r="AK1022" s="11">
        <v>6820</v>
      </c>
      <c r="AL1022" s="63">
        <v>0</v>
      </c>
      <c r="AM1022" s="46" t="str">
        <f t="shared" si="232"/>
        <v>Trykksak</v>
      </c>
      <c r="AN1022" s="46" t="str">
        <f t="shared" si="233"/>
        <v>Driftsmatriell</v>
      </c>
      <c r="AO1022" s="46" t="str">
        <f t="shared" si="234"/>
        <v>Driftsutgifter</v>
      </c>
      <c r="AP1022" s="46" t="str">
        <f t="shared" si="235"/>
        <v>Kostnad</v>
      </c>
      <c r="AQ1022" s="46">
        <f t="shared" si="236"/>
        <v>13</v>
      </c>
      <c r="AR1022" s="46">
        <f t="shared" si="237"/>
        <v>0</v>
      </c>
      <c r="AS1022" s="48">
        <f t="shared" si="238"/>
        <v>0.90301180009507243</v>
      </c>
      <c r="AT1022" s="46">
        <f t="shared" si="242"/>
        <v>0</v>
      </c>
      <c r="AU1022" s="46">
        <f t="shared" si="239"/>
        <v>2003</v>
      </c>
      <c r="AV1022" s="46">
        <f t="shared" si="240"/>
        <v>1365.15</v>
      </c>
      <c r="AW1022" s="46">
        <f t="shared" si="243"/>
        <v>1</v>
      </c>
      <c r="AX1022" s="47">
        <f t="shared" si="241"/>
        <v>0</v>
      </c>
      <c r="AY1022" s="47">
        <f t="shared" si="244"/>
        <v>0</v>
      </c>
    </row>
    <row r="1023" spans="35:51" x14ac:dyDescent="0.35">
      <c r="AI1023" s="11">
        <v>2023</v>
      </c>
      <c r="AJ1023" s="11">
        <v>1</v>
      </c>
      <c r="AK1023" s="11">
        <v>6840</v>
      </c>
      <c r="AL1023" s="63">
        <v>0</v>
      </c>
      <c r="AM1023" s="46" t="str">
        <f t="shared" si="232"/>
        <v>Porto</v>
      </c>
      <c r="AN1023" s="46" t="str">
        <f t="shared" si="233"/>
        <v>Administrasjonskostnader</v>
      </c>
      <c r="AO1023" s="46" t="str">
        <f t="shared" si="234"/>
        <v>Driftsutgifter</v>
      </c>
      <c r="AP1023" s="46" t="str">
        <f t="shared" si="235"/>
        <v>Kostnad</v>
      </c>
      <c r="AQ1023" s="46">
        <f t="shared" si="236"/>
        <v>11</v>
      </c>
      <c r="AR1023" s="46">
        <f t="shared" si="237"/>
        <v>0</v>
      </c>
      <c r="AS1023" s="48">
        <f t="shared" si="238"/>
        <v>0.90301180009507243</v>
      </c>
      <c r="AT1023" s="46">
        <f t="shared" si="242"/>
        <v>0</v>
      </c>
      <c r="AU1023" s="46">
        <f t="shared" si="239"/>
        <v>2803</v>
      </c>
      <c r="AV1023" s="46">
        <f t="shared" si="240"/>
        <v>1698.7</v>
      </c>
      <c r="AW1023" s="46">
        <f t="shared" si="243"/>
        <v>1</v>
      </c>
      <c r="AX1023" s="47">
        <f t="shared" si="241"/>
        <v>0</v>
      </c>
      <c r="AY1023" s="47">
        <f t="shared" si="244"/>
        <v>0</v>
      </c>
    </row>
    <row r="1024" spans="35:51" x14ac:dyDescent="0.35">
      <c r="AI1024" s="11">
        <v>2023</v>
      </c>
      <c r="AJ1024" s="11">
        <v>2</v>
      </c>
      <c r="AK1024" s="11">
        <v>6840</v>
      </c>
      <c r="AL1024" s="63">
        <v>0</v>
      </c>
      <c r="AM1024" s="46" t="str">
        <f t="shared" si="232"/>
        <v>Porto</v>
      </c>
      <c r="AN1024" s="46" t="str">
        <f t="shared" si="233"/>
        <v>Administrasjonskostnader</v>
      </c>
      <c r="AO1024" s="46" t="str">
        <f t="shared" si="234"/>
        <v>Driftsutgifter</v>
      </c>
      <c r="AP1024" s="46" t="str">
        <f t="shared" si="235"/>
        <v>Kostnad</v>
      </c>
      <c r="AQ1024" s="46">
        <f t="shared" si="236"/>
        <v>11</v>
      </c>
      <c r="AR1024" s="46">
        <f t="shared" si="237"/>
        <v>0</v>
      </c>
      <c r="AS1024" s="48">
        <f t="shared" si="238"/>
        <v>0.90301180009507243</v>
      </c>
      <c r="AT1024" s="46">
        <f t="shared" si="242"/>
        <v>0</v>
      </c>
      <c r="AU1024" s="46">
        <f t="shared" si="239"/>
        <v>2750</v>
      </c>
      <c r="AV1024" s="46">
        <f t="shared" si="240"/>
        <v>1620.817</v>
      </c>
      <c r="AW1024" s="46">
        <f t="shared" si="243"/>
        <v>1</v>
      </c>
      <c r="AX1024" s="47">
        <f t="shared" si="241"/>
        <v>0</v>
      </c>
      <c r="AY1024" s="47">
        <f t="shared" si="244"/>
        <v>0</v>
      </c>
    </row>
    <row r="1025" spans="35:51" x14ac:dyDescent="0.35">
      <c r="AI1025" s="11">
        <v>2023</v>
      </c>
      <c r="AJ1025" s="11">
        <v>3</v>
      </c>
      <c r="AK1025" s="11">
        <v>6840</v>
      </c>
      <c r="AL1025" s="63">
        <v>0</v>
      </c>
      <c r="AM1025" s="46" t="str">
        <f t="shared" si="232"/>
        <v>Porto</v>
      </c>
      <c r="AN1025" s="46" t="str">
        <f t="shared" si="233"/>
        <v>Administrasjonskostnader</v>
      </c>
      <c r="AO1025" s="46" t="str">
        <f t="shared" si="234"/>
        <v>Driftsutgifter</v>
      </c>
      <c r="AP1025" s="46" t="str">
        <f t="shared" si="235"/>
        <v>Kostnad</v>
      </c>
      <c r="AQ1025" s="46">
        <f t="shared" si="236"/>
        <v>11</v>
      </c>
      <c r="AR1025" s="46">
        <f t="shared" si="237"/>
        <v>0</v>
      </c>
      <c r="AS1025" s="48">
        <f t="shared" si="238"/>
        <v>0.90301180009507243</v>
      </c>
      <c r="AT1025" s="46">
        <f t="shared" si="242"/>
        <v>0</v>
      </c>
      <c r="AU1025" s="46">
        <f t="shared" si="239"/>
        <v>3043</v>
      </c>
      <c r="AV1025" s="46">
        <f t="shared" si="240"/>
        <v>1839.2840000000001</v>
      </c>
      <c r="AW1025" s="46">
        <f t="shared" si="243"/>
        <v>1</v>
      </c>
      <c r="AX1025" s="47">
        <f t="shared" si="241"/>
        <v>0</v>
      </c>
      <c r="AY1025" s="47">
        <f t="shared" si="244"/>
        <v>0</v>
      </c>
    </row>
    <row r="1026" spans="35:51" x14ac:dyDescent="0.35">
      <c r="AI1026" s="11">
        <v>2023</v>
      </c>
      <c r="AJ1026" s="11">
        <v>4</v>
      </c>
      <c r="AK1026" s="11">
        <v>6840</v>
      </c>
      <c r="AL1026" s="63">
        <v>0</v>
      </c>
      <c r="AM1026" s="46" t="str">
        <f t="shared" si="232"/>
        <v>Porto</v>
      </c>
      <c r="AN1026" s="46" t="str">
        <f t="shared" si="233"/>
        <v>Administrasjonskostnader</v>
      </c>
      <c r="AO1026" s="46" t="str">
        <f t="shared" si="234"/>
        <v>Driftsutgifter</v>
      </c>
      <c r="AP1026" s="46" t="str">
        <f t="shared" si="235"/>
        <v>Kostnad</v>
      </c>
      <c r="AQ1026" s="46">
        <f t="shared" si="236"/>
        <v>11</v>
      </c>
      <c r="AR1026" s="46">
        <f t="shared" si="237"/>
        <v>0</v>
      </c>
      <c r="AS1026" s="48">
        <f t="shared" si="238"/>
        <v>0.90301180009507243</v>
      </c>
      <c r="AT1026" s="46">
        <f t="shared" si="242"/>
        <v>0</v>
      </c>
      <c r="AU1026" s="46">
        <f t="shared" si="239"/>
        <v>2916</v>
      </c>
      <c r="AV1026" s="46">
        <f t="shared" si="240"/>
        <v>1763.2</v>
      </c>
      <c r="AW1026" s="46">
        <f t="shared" si="243"/>
        <v>1</v>
      </c>
      <c r="AX1026" s="47">
        <f t="shared" si="241"/>
        <v>0</v>
      </c>
      <c r="AY1026" s="47">
        <f t="shared" si="244"/>
        <v>0</v>
      </c>
    </row>
    <row r="1027" spans="35:51" x14ac:dyDescent="0.35">
      <c r="AI1027" s="11">
        <v>2023</v>
      </c>
      <c r="AJ1027" s="11">
        <v>5</v>
      </c>
      <c r="AK1027" s="11">
        <v>6840</v>
      </c>
      <c r="AL1027" s="63">
        <v>0</v>
      </c>
      <c r="AM1027" s="46" t="str">
        <f t="shared" ref="AM1027:AM1090" si="245">IFERROR(VLOOKUP($AK1027,pnl_konto_table,2,FALSE),"")</f>
        <v>Porto</v>
      </c>
      <c r="AN1027" s="46" t="str">
        <f t="shared" ref="AN1027:AN1090" si="246">IFERROR(VLOOKUP($AK1027,pnl_konto_table,6,FALSE),"")</f>
        <v>Administrasjonskostnader</v>
      </c>
      <c r="AO1027" s="46" t="str">
        <f t="shared" ref="AO1027:AO1090" si="247">IFERROR(VLOOKUP($AK1027,pnl_konto_table,7,FALSE),"")</f>
        <v>Driftsutgifter</v>
      </c>
      <c r="AP1027" s="46" t="str">
        <f t="shared" ref="AP1027:AP1090" si="248">IFERROR(VLOOKUP(AO1027,pnl_kategori_table,2,FALSE),0)</f>
        <v>Kostnad</v>
      </c>
      <c r="AQ1027" s="46">
        <f t="shared" ref="AQ1027:AQ1090" si="249">IFERROR(MATCH(AN1027,pnl_subkategori,0),"")</f>
        <v>11</v>
      </c>
      <c r="AR1027" s="46">
        <f t="shared" ref="AR1027:AR1090" si="250">IF(AP1027=$A$3,-$AL1027,$AL1027)</f>
        <v>0</v>
      </c>
      <c r="AS1027" s="48">
        <f t="shared" ref="AS1027:AS1090" si="251">IFERROR(VLOOKUP($AK1027,lookup_konto_index,2,FALSE),IFERROR(VLOOKUP(AN1027,lookup_subkategori_index,2,FALSE),IFERROR(VLOOKUP(AO1027,lookup_kategori_index,2,FALSE),1)))</f>
        <v>0.90301180009507243</v>
      </c>
      <c r="AT1027" s="46">
        <f t="shared" si="242"/>
        <v>0</v>
      </c>
      <c r="AU1027" s="46">
        <f t="shared" ref="AU1027:AU1090" si="252">SUMIFS($BC$3:$BC$50,$BA$3:$BA$50,$AI1027,$BB$3:$BB$50,$AJ1027)</f>
        <v>3578</v>
      </c>
      <c r="AV1027" s="46">
        <f t="shared" ref="AV1027:AV1090" si="253">SUMIFS($BD$3:$BD$50,$BA$3:$BA$50,$AI1027,$BB$3:$BB$50,$AJ1027)</f>
        <v>1816.85</v>
      </c>
      <c r="AW1027" s="46">
        <f t="shared" si="243"/>
        <v>1</v>
      </c>
      <c r="AX1027" s="47">
        <f t="shared" ref="AX1027:AX1090" si="254">IFERROR(VLOOKUP($AP1027,table_type_kostnad,2,FALSE)*AR1027,"")</f>
        <v>0</v>
      </c>
      <c r="AY1027" s="47">
        <f t="shared" si="244"/>
        <v>0</v>
      </c>
    </row>
    <row r="1028" spans="35:51" x14ac:dyDescent="0.35">
      <c r="AI1028" s="11">
        <v>2023</v>
      </c>
      <c r="AJ1028" s="11">
        <v>6</v>
      </c>
      <c r="AK1028" s="11">
        <v>6840</v>
      </c>
      <c r="AL1028" s="63">
        <v>0</v>
      </c>
      <c r="AM1028" s="46" t="str">
        <f t="shared" si="245"/>
        <v>Porto</v>
      </c>
      <c r="AN1028" s="46" t="str">
        <f t="shared" si="246"/>
        <v>Administrasjonskostnader</v>
      </c>
      <c r="AO1028" s="46" t="str">
        <f t="shared" si="247"/>
        <v>Driftsutgifter</v>
      </c>
      <c r="AP1028" s="46" t="str">
        <f t="shared" si="248"/>
        <v>Kostnad</v>
      </c>
      <c r="AQ1028" s="46">
        <f t="shared" si="249"/>
        <v>11</v>
      </c>
      <c r="AR1028" s="46">
        <f t="shared" si="250"/>
        <v>0</v>
      </c>
      <c r="AS1028" s="48">
        <f t="shared" si="251"/>
        <v>0.90301180009507243</v>
      </c>
      <c r="AT1028" s="46">
        <f t="shared" ref="AT1028:AT1091" si="255">AS1028*AR1028</f>
        <v>0</v>
      </c>
      <c r="AU1028" s="46">
        <f t="shared" si="252"/>
        <v>3708</v>
      </c>
      <c r="AV1028" s="46">
        <f t="shared" si="253"/>
        <v>1858.8330000000001</v>
      </c>
      <c r="AW1028" s="46">
        <f t="shared" ref="AW1028:AW1091" si="256">IF(AU1028=0,0,1)</f>
        <v>1</v>
      </c>
      <c r="AX1028" s="47">
        <f t="shared" si="254"/>
        <v>0</v>
      </c>
      <c r="AY1028" s="47">
        <f t="shared" ref="AY1028:AY1091" si="257">IFERROR(AX1028*AS1028,"")</f>
        <v>0</v>
      </c>
    </row>
    <row r="1029" spans="35:51" x14ac:dyDescent="0.35">
      <c r="AI1029" s="11">
        <v>2023</v>
      </c>
      <c r="AJ1029" s="11">
        <v>7</v>
      </c>
      <c r="AK1029" s="11">
        <v>6840</v>
      </c>
      <c r="AL1029" s="63">
        <v>652.79999999999995</v>
      </c>
      <c r="AM1029" s="46" t="str">
        <f t="shared" si="245"/>
        <v>Porto</v>
      </c>
      <c r="AN1029" s="46" t="str">
        <f t="shared" si="246"/>
        <v>Administrasjonskostnader</v>
      </c>
      <c r="AO1029" s="46" t="str">
        <f t="shared" si="247"/>
        <v>Driftsutgifter</v>
      </c>
      <c r="AP1029" s="46" t="str">
        <f t="shared" si="248"/>
        <v>Kostnad</v>
      </c>
      <c r="AQ1029" s="46">
        <f t="shared" si="249"/>
        <v>11</v>
      </c>
      <c r="AR1029" s="46">
        <f t="shared" si="250"/>
        <v>652.79999999999995</v>
      </c>
      <c r="AS1029" s="48">
        <f t="shared" si="251"/>
        <v>0.90301180009507243</v>
      </c>
      <c r="AT1029" s="46">
        <f t="shared" si="255"/>
        <v>589.48610310206323</v>
      </c>
      <c r="AU1029" s="46">
        <f t="shared" si="252"/>
        <v>3431</v>
      </c>
      <c r="AV1029" s="46">
        <f t="shared" si="253"/>
        <v>1813.0340000000001</v>
      </c>
      <c r="AW1029" s="46">
        <f t="shared" si="256"/>
        <v>1</v>
      </c>
      <c r="AX1029" s="47">
        <f t="shared" si="254"/>
        <v>-652.79999999999995</v>
      </c>
      <c r="AY1029" s="47">
        <f t="shared" si="257"/>
        <v>-589.48610310206323</v>
      </c>
    </row>
    <row r="1030" spans="35:51" x14ac:dyDescent="0.35">
      <c r="AI1030" s="11">
        <v>2023</v>
      </c>
      <c r="AJ1030" s="11">
        <v>8</v>
      </c>
      <c r="AK1030" s="11">
        <v>6840</v>
      </c>
      <c r="AL1030" s="63">
        <v>154.4</v>
      </c>
      <c r="AM1030" s="46" t="str">
        <f t="shared" si="245"/>
        <v>Porto</v>
      </c>
      <c r="AN1030" s="46" t="str">
        <f t="shared" si="246"/>
        <v>Administrasjonskostnader</v>
      </c>
      <c r="AO1030" s="46" t="str">
        <f t="shared" si="247"/>
        <v>Driftsutgifter</v>
      </c>
      <c r="AP1030" s="46" t="str">
        <f t="shared" si="248"/>
        <v>Kostnad</v>
      </c>
      <c r="AQ1030" s="46">
        <f t="shared" si="249"/>
        <v>11</v>
      </c>
      <c r="AR1030" s="46">
        <f t="shared" si="250"/>
        <v>154.4</v>
      </c>
      <c r="AS1030" s="48">
        <f t="shared" si="251"/>
        <v>0.90301180009507243</v>
      </c>
      <c r="AT1030" s="46">
        <f t="shared" si="255"/>
        <v>139.42502193467919</v>
      </c>
      <c r="AU1030" s="46">
        <f t="shared" si="252"/>
        <v>4323</v>
      </c>
      <c r="AV1030" s="46">
        <f t="shared" si="253"/>
        <v>1943.6659999999999</v>
      </c>
      <c r="AW1030" s="46">
        <f t="shared" si="256"/>
        <v>1</v>
      </c>
      <c r="AX1030" s="47">
        <f t="shared" si="254"/>
        <v>-154.4</v>
      </c>
      <c r="AY1030" s="47">
        <f t="shared" si="257"/>
        <v>-139.42502193467919</v>
      </c>
    </row>
    <row r="1031" spans="35:51" x14ac:dyDescent="0.35">
      <c r="AI1031" s="11">
        <v>2023</v>
      </c>
      <c r="AJ1031" s="11">
        <v>9</v>
      </c>
      <c r="AK1031" s="11">
        <v>6840</v>
      </c>
      <c r="AL1031" s="63">
        <v>0</v>
      </c>
      <c r="AM1031" s="46" t="str">
        <f t="shared" si="245"/>
        <v>Porto</v>
      </c>
      <c r="AN1031" s="46" t="str">
        <f t="shared" si="246"/>
        <v>Administrasjonskostnader</v>
      </c>
      <c r="AO1031" s="46" t="str">
        <f t="shared" si="247"/>
        <v>Driftsutgifter</v>
      </c>
      <c r="AP1031" s="46" t="str">
        <f t="shared" si="248"/>
        <v>Kostnad</v>
      </c>
      <c r="AQ1031" s="46">
        <f t="shared" si="249"/>
        <v>11</v>
      </c>
      <c r="AR1031" s="46">
        <f t="shared" si="250"/>
        <v>0</v>
      </c>
      <c r="AS1031" s="48">
        <f t="shared" si="251"/>
        <v>0.90301180009507243</v>
      </c>
      <c r="AT1031" s="46">
        <f t="shared" si="255"/>
        <v>0</v>
      </c>
      <c r="AU1031" s="46">
        <f t="shared" si="252"/>
        <v>3531</v>
      </c>
      <c r="AV1031" s="46">
        <f t="shared" si="253"/>
        <v>1846.634</v>
      </c>
      <c r="AW1031" s="46">
        <f t="shared" si="256"/>
        <v>1</v>
      </c>
      <c r="AX1031" s="47">
        <f t="shared" si="254"/>
        <v>0</v>
      </c>
      <c r="AY1031" s="47">
        <f t="shared" si="257"/>
        <v>0</v>
      </c>
    </row>
    <row r="1032" spans="35:51" x14ac:dyDescent="0.35">
      <c r="AI1032" s="11">
        <v>2023</v>
      </c>
      <c r="AJ1032" s="11">
        <v>10</v>
      </c>
      <c r="AK1032" s="11">
        <v>6840</v>
      </c>
      <c r="AL1032" s="63">
        <v>0</v>
      </c>
      <c r="AM1032" s="46" t="str">
        <f t="shared" si="245"/>
        <v>Porto</v>
      </c>
      <c r="AN1032" s="46" t="str">
        <f t="shared" si="246"/>
        <v>Administrasjonskostnader</v>
      </c>
      <c r="AO1032" s="46" t="str">
        <f t="shared" si="247"/>
        <v>Driftsutgifter</v>
      </c>
      <c r="AP1032" s="46" t="str">
        <f t="shared" si="248"/>
        <v>Kostnad</v>
      </c>
      <c r="AQ1032" s="46">
        <f t="shared" si="249"/>
        <v>11</v>
      </c>
      <c r="AR1032" s="46">
        <f t="shared" si="250"/>
        <v>0</v>
      </c>
      <c r="AS1032" s="48">
        <f t="shared" si="251"/>
        <v>0.90301180009507243</v>
      </c>
      <c r="AT1032" s="46">
        <f t="shared" si="255"/>
        <v>0</v>
      </c>
      <c r="AU1032" s="46">
        <f t="shared" si="252"/>
        <v>3338</v>
      </c>
      <c r="AV1032" s="46">
        <f t="shared" si="253"/>
        <v>1851.3</v>
      </c>
      <c r="AW1032" s="46">
        <f t="shared" si="256"/>
        <v>1</v>
      </c>
      <c r="AX1032" s="47">
        <f t="shared" si="254"/>
        <v>0</v>
      </c>
      <c r="AY1032" s="47">
        <f t="shared" si="257"/>
        <v>0</v>
      </c>
    </row>
    <row r="1033" spans="35:51" x14ac:dyDescent="0.35">
      <c r="AI1033" s="11">
        <v>2023</v>
      </c>
      <c r="AJ1033" s="11">
        <v>11</v>
      </c>
      <c r="AK1033" s="11">
        <v>6840</v>
      </c>
      <c r="AL1033" s="63">
        <v>0</v>
      </c>
      <c r="AM1033" s="46" t="str">
        <f t="shared" si="245"/>
        <v>Porto</v>
      </c>
      <c r="AN1033" s="46" t="str">
        <f t="shared" si="246"/>
        <v>Administrasjonskostnader</v>
      </c>
      <c r="AO1033" s="46" t="str">
        <f t="shared" si="247"/>
        <v>Driftsutgifter</v>
      </c>
      <c r="AP1033" s="46" t="str">
        <f t="shared" si="248"/>
        <v>Kostnad</v>
      </c>
      <c r="AQ1033" s="46">
        <f t="shared" si="249"/>
        <v>11</v>
      </c>
      <c r="AR1033" s="46">
        <f t="shared" si="250"/>
        <v>0</v>
      </c>
      <c r="AS1033" s="48">
        <f t="shared" si="251"/>
        <v>0.90301180009507243</v>
      </c>
      <c r="AT1033" s="46">
        <f t="shared" si="255"/>
        <v>0</v>
      </c>
      <c r="AU1033" s="46">
        <f t="shared" si="252"/>
        <v>3267</v>
      </c>
      <c r="AV1033" s="46">
        <f t="shared" si="253"/>
        <v>1752.55</v>
      </c>
      <c r="AW1033" s="46">
        <f t="shared" si="256"/>
        <v>1</v>
      </c>
      <c r="AX1033" s="47">
        <f t="shared" si="254"/>
        <v>0</v>
      </c>
      <c r="AY1033" s="47">
        <f t="shared" si="257"/>
        <v>0</v>
      </c>
    </row>
    <row r="1034" spans="35:51" x14ac:dyDescent="0.35">
      <c r="AI1034" s="11">
        <v>2023</v>
      </c>
      <c r="AJ1034" s="11">
        <v>12</v>
      </c>
      <c r="AK1034" s="11">
        <v>6840</v>
      </c>
      <c r="AL1034" s="63">
        <v>0</v>
      </c>
      <c r="AM1034" s="46" t="str">
        <f t="shared" si="245"/>
        <v>Porto</v>
      </c>
      <c r="AN1034" s="46" t="str">
        <f t="shared" si="246"/>
        <v>Administrasjonskostnader</v>
      </c>
      <c r="AO1034" s="46" t="str">
        <f t="shared" si="247"/>
        <v>Driftsutgifter</v>
      </c>
      <c r="AP1034" s="46" t="str">
        <f t="shared" si="248"/>
        <v>Kostnad</v>
      </c>
      <c r="AQ1034" s="46">
        <f t="shared" si="249"/>
        <v>11</v>
      </c>
      <c r="AR1034" s="46">
        <f t="shared" si="250"/>
        <v>0</v>
      </c>
      <c r="AS1034" s="48">
        <f t="shared" si="251"/>
        <v>0.90301180009507243</v>
      </c>
      <c r="AT1034" s="46">
        <f t="shared" si="255"/>
        <v>0</v>
      </c>
      <c r="AU1034" s="46">
        <f t="shared" si="252"/>
        <v>2003</v>
      </c>
      <c r="AV1034" s="46">
        <f t="shared" si="253"/>
        <v>1365.15</v>
      </c>
      <c r="AW1034" s="46">
        <f t="shared" si="256"/>
        <v>1</v>
      </c>
      <c r="AX1034" s="47">
        <f t="shared" si="254"/>
        <v>0</v>
      </c>
      <c r="AY1034" s="47">
        <f t="shared" si="257"/>
        <v>0</v>
      </c>
    </row>
    <row r="1035" spans="35:51" x14ac:dyDescent="0.35">
      <c r="AI1035" s="11">
        <v>2023</v>
      </c>
      <c r="AJ1035" s="11">
        <v>1</v>
      </c>
      <c r="AK1035" s="11">
        <v>6860</v>
      </c>
      <c r="AL1035" s="63">
        <v>0</v>
      </c>
      <c r="AM1035" s="46" t="str">
        <f t="shared" si="245"/>
        <v>Møte, kurs, opplæring</v>
      </c>
      <c r="AN1035" s="46" t="str">
        <f t="shared" si="246"/>
        <v>Administrasjonskostnader</v>
      </c>
      <c r="AO1035" s="46" t="str">
        <f t="shared" si="247"/>
        <v>Driftsutgifter</v>
      </c>
      <c r="AP1035" s="46" t="str">
        <f t="shared" si="248"/>
        <v>Kostnad</v>
      </c>
      <c r="AQ1035" s="46">
        <f t="shared" si="249"/>
        <v>11</v>
      </c>
      <c r="AR1035" s="46">
        <f t="shared" si="250"/>
        <v>0</v>
      </c>
      <c r="AS1035" s="48">
        <f t="shared" si="251"/>
        <v>0.90301180009507243</v>
      </c>
      <c r="AT1035" s="46">
        <f t="shared" si="255"/>
        <v>0</v>
      </c>
      <c r="AU1035" s="46">
        <f t="shared" si="252"/>
        <v>2803</v>
      </c>
      <c r="AV1035" s="46">
        <f t="shared" si="253"/>
        <v>1698.7</v>
      </c>
      <c r="AW1035" s="46">
        <f t="shared" si="256"/>
        <v>1</v>
      </c>
      <c r="AX1035" s="47">
        <f t="shared" si="254"/>
        <v>0</v>
      </c>
      <c r="AY1035" s="47">
        <f t="shared" si="257"/>
        <v>0</v>
      </c>
    </row>
    <row r="1036" spans="35:51" x14ac:dyDescent="0.35">
      <c r="AI1036" s="11">
        <v>2023</v>
      </c>
      <c r="AJ1036" s="11">
        <v>2</v>
      </c>
      <c r="AK1036" s="11">
        <v>6860</v>
      </c>
      <c r="AL1036" s="63">
        <v>0</v>
      </c>
      <c r="AM1036" s="46" t="str">
        <f t="shared" si="245"/>
        <v>Møte, kurs, opplæring</v>
      </c>
      <c r="AN1036" s="46" t="str">
        <f t="shared" si="246"/>
        <v>Administrasjonskostnader</v>
      </c>
      <c r="AO1036" s="46" t="str">
        <f t="shared" si="247"/>
        <v>Driftsutgifter</v>
      </c>
      <c r="AP1036" s="46" t="str">
        <f t="shared" si="248"/>
        <v>Kostnad</v>
      </c>
      <c r="AQ1036" s="46">
        <f t="shared" si="249"/>
        <v>11</v>
      </c>
      <c r="AR1036" s="46">
        <f t="shared" si="250"/>
        <v>0</v>
      </c>
      <c r="AS1036" s="48">
        <f t="shared" si="251"/>
        <v>0.90301180009507243</v>
      </c>
      <c r="AT1036" s="46">
        <f t="shared" si="255"/>
        <v>0</v>
      </c>
      <c r="AU1036" s="46">
        <f t="shared" si="252"/>
        <v>2750</v>
      </c>
      <c r="AV1036" s="46">
        <f t="shared" si="253"/>
        <v>1620.817</v>
      </c>
      <c r="AW1036" s="46">
        <f t="shared" si="256"/>
        <v>1</v>
      </c>
      <c r="AX1036" s="47">
        <f t="shared" si="254"/>
        <v>0</v>
      </c>
      <c r="AY1036" s="47">
        <f t="shared" si="257"/>
        <v>0</v>
      </c>
    </row>
    <row r="1037" spans="35:51" x14ac:dyDescent="0.35">
      <c r="AI1037" s="11">
        <v>2023</v>
      </c>
      <c r="AJ1037" s="11">
        <v>3</v>
      </c>
      <c r="AK1037" s="11">
        <v>6860</v>
      </c>
      <c r="AL1037" s="63">
        <v>0</v>
      </c>
      <c r="AM1037" s="46" t="str">
        <f t="shared" si="245"/>
        <v>Møte, kurs, opplæring</v>
      </c>
      <c r="AN1037" s="46" t="str">
        <f t="shared" si="246"/>
        <v>Administrasjonskostnader</v>
      </c>
      <c r="AO1037" s="46" t="str">
        <f t="shared" si="247"/>
        <v>Driftsutgifter</v>
      </c>
      <c r="AP1037" s="46" t="str">
        <f t="shared" si="248"/>
        <v>Kostnad</v>
      </c>
      <c r="AQ1037" s="46">
        <f t="shared" si="249"/>
        <v>11</v>
      </c>
      <c r="AR1037" s="46">
        <f t="shared" si="250"/>
        <v>0</v>
      </c>
      <c r="AS1037" s="48">
        <f t="shared" si="251"/>
        <v>0.90301180009507243</v>
      </c>
      <c r="AT1037" s="46">
        <f t="shared" si="255"/>
        <v>0</v>
      </c>
      <c r="AU1037" s="46">
        <f t="shared" si="252"/>
        <v>3043</v>
      </c>
      <c r="AV1037" s="46">
        <f t="shared" si="253"/>
        <v>1839.2840000000001</v>
      </c>
      <c r="AW1037" s="46">
        <f t="shared" si="256"/>
        <v>1</v>
      </c>
      <c r="AX1037" s="47">
        <f t="shared" si="254"/>
        <v>0</v>
      </c>
      <c r="AY1037" s="47">
        <f t="shared" si="257"/>
        <v>0</v>
      </c>
    </row>
    <row r="1038" spans="35:51" x14ac:dyDescent="0.35">
      <c r="AI1038" s="11">
        <v>2023</v>
      </c>
      <c r="AJ1038" s="11">
        <v>4</v>
      </c>
      <c r="AK1038" s="11">
        <v>6860</v>
      </c>
      <c r="AL1038" s="63">
        <v>0</v>
      </c>
      <c r="AM1038" s="46" t="str">
        <f t="shared" si="245"/>
        <v>Møte, kurs, opplæring</v>
      </c>
      <c r="AN1038" s="46" t="str">
        <f t="shared" si="246"/>
        <v>Administrasjonskostnader</v>
      </c>
      <c r="AO1038" s="46" t="str">
        <f t="shared" si="247"/>
        <v>Driftsutgifter</v>
      </c>
      <c r="AP1038" s="46" t="str">
        <f t="shared" si="248"/>
        <v>Kostnad</v>
      </c>
      <c r="AQ1038" s="46">
        <f t="shared" si="249"/>
        <v>11</v>
      </c>
      <c r="AR1038" s="46">
        <f t="shared" si="250"/>
        <v>0</v>
      </c>
      <c r="AS1038" s="48">
        <f t="shared" si="251"/>
        <v>0.90301180009507243</v>
      </c>
      <c r="AT1038" s="46">
        <f t="shared" si="255"/>
        <v>0</v>
      </c>
      <c r="AU1038" s="46">
        <f t="shared" si="252"/>
        <v>2916</v>
      </c>
      <c r="AV1038" s="46">
        <f t="shared" si="253"/>
        <v>1763.2</v>
      </c>
      <c r="AW1038" s="46">
        <f t="shared" si="256"/>
        <v>1</v>
      </c>
      <c r="AX1038" s="47">
        <f t="shared" si="254"/>
        <v>0</v>
      </c>
      <c r="AY1038" s="47">
        <f t="shared" si="257"/>
        <v>0</v>
      </c>
    </row>
    <row r="1039" spans="35:51" x14ac:dyDescent="0.35">
      <c r="AI1039" s="11">
        <v>2023</v>
      </c>
      <c r="AJ1039" s="11">
        <v>5</v>
      </c>
      <c r="AK1039" s="11">
        <v>6860</v>
      </c>
      <c r="AL1039" s="63">
        <v>0</v>
      </c>
      <c r="AM1039" s="46" t="str">
        <f t="shared" si="245"/>
        <v>Møte, kurs, opplæring</v>
      </c>
      <c r="AN1039" s="46" t="str">
        <f t="shared" si="246"/>
        <v>Administrasjonskostnader</v>
      </c>
      <c r="AO1039" s="46" t="str">
        <f t="shared" si="247"/>
        <v>Driftsutgifter</v>
      </c>
      <c r="AP1039" s="46" t="str">
        <f t="shared" si="248"/>
        <v>Kostnad</v>
      </c>
      <c r="AQ1039" s="46">
        <f t="shared" si="249"/>
        <v>11</v>
      </c>
      <c r="AR1039" s="46">
        <f t="shared" si="250"/>
        <v>0</v>
      </c>
      <c r="AS1039" s="48">
        <f t="shared" si="251"/>
        <v>0.90301180009507243</v>
      </c>
      <c r="AT1039" s="46">
        <f t="shared" si="255"/>
        <v>0</v>
      </c>
      <c r="AU1039" s="46">
        <f t="shared" si="252"/>
        <v>3578</v>
      </c>
      <c r="AV1039" s="46">
        <f t="shared" si="253"/>
        <v>1816.85</v>
      </c>
      <c r="AW1039" s="46">
        <f t="shared" si="256"/>
        <v>1</v>
      </c>
      <c r="AX1039" s="47">
        <f t="shared" si="254"/>
        <v>0</v>
      </c>
      <c r="AY1039" s="47">
        <f t="shared" si="257"/>
        <v>0</v>
      </c>
    </row>
    <row r="1040" spans="35:51" x14ac:dyDescent="0.35">
      <c r="AI1040" s="11">
        <v>2023</v>
      </c>
      <c r="AJ1040" s="11">
        <v>6</v>
      </c>
      <c r="AK1040" s="11">
        <v>6860</v>
      </c>
      <c r="AL1040" s="63">
        <v>1305</v>
      </c>
      <c r="AM1040" s="46" t="str">
        <f t="shared" si="245"/>
        <v>Møte, kurs, opplæring</v>
      </c>
      <c r="AN1040" s="46" t="str">
        <f t="shared" si="246"/>
        <v>Administrasjonskostnader</v>
      </c>
      <c r="AO1040" s="46" t="str">
        <f t="shared" si="247"/>
        <v>Driftsutgifter</v>
      </c>
      <c r="AP1040" s="46" t="str">
        <f t="shared" si="248"/>
        <v>Kostnad</v>
      </c>
      <c r="AQ1040" s="46">
        <f t="shared" si="249"/>
        <v>11</v>
      </c>
      <c r="AR1040" s="46">
        <f t="shared" si="250"/>
        <v>1305</v>
      </c>
      <c r="AS1040" s="48">
        <f t="shared" si="251"/>
        <v>0.90301180009507243</v>
      </c>
      <c r="AT1040" s="46">
        <f t="shared" si="255"/>
        <v>1178.4303991240695</v>
      </c>
      <c r="AU1040" s="46">
        <f t="shared" si="252"/>
        <v>3708</v>
      </c>
      <c r="AV1040" s="46">
        <f t="shared" si="253"/>
        <v>1858.8330000000001</v>
      </c>
      <c r="AW1040" s="46">
        <f t="shared" si="256"/>
        <v>1</v>
      </c>
      <c r="AX1040" s="47">
        <f t="shared" si="254"/>
        <v>-1305</v>
      </c>
      <c r="AY1040" s="47">
        <f t="shared" si="257"/>
        <v>-1178.4303991240695</v>
      </c>
    </row>
    <row r="1041" spans="35:51" x14ac:dyDescent="0.35">
      <c r="AI1041" s="11">
        <v>2023</v>
      </c>
      <c r="AJ1041" s="11">
        <v>7</v>
      </c>
      <c r="AK1041" s="11">
        <v>6860</v>
      </c>
      <c r="AL1041" s="63">
        <v>0</v>
      </c>
      <c r="AM1041" s="46" t="str">
        <f t="shared" si="245"/>
        <v>Møte, kurs, opplæring</v>
      </c>
      <c r="AN1041" s="46" t="str">
        <f t="shared" si="246"/>
        <v>Administrasjonskostnader</v>
      </c>
      <c r="AO1041" s="46" t="str">
        <f t="shared" si="247"/>
        <v>Driftsutgifter</v>
      </c>
      <c r="AP1041" s="46" t="str">
        <f t="shared" si="248"/>
        <v>Kostnad</v>
      </c>
      <c r="AQ1041" s="46">
        <f t="shared" si="249"/>
        <v>11</v>
      </c>
      <c r="AR1041" s="46">
        <f t="shared" si="250"/>
        <v>0</v>
      </c>
      <c r="AS1041" s="48">
        <f t="shared" si="251"/>
        <v>0.90301180009507243</v>
      </c>
      <c r="AT1041" s="46">
        <f t="shared" si="255"/>
        <v>0</v>
      </c>
      <c r="AU1041" s="46">
        <f t="shared" si="252"/>
        <v>3431</v>
      </c>
      <c r="AV1041" s="46">
        <f t="shared" si="253"/>
        <v>1813.0340000000001</v>
      </c>
      <c r="AW1041" s="46">
        <f t="shared" si="256"/>
        <v>1</v>
      </c>
      <c r="AX1041" s="47">
        <f t="shared" si="254"/>
        <v>0</v>
      </c>
      <c r="AY1041" s="47">
        <f t="shared" si="257"/>
        <v>0</v>
      </c>
    </row>
    <row r="1042" spans="35:51" x14ac:dyDescent="0.35">
      <c r="AI1042" s="11">
        <v>2023</v>
      </c>
      <c r="AJ1042" s="11">
        <v>8</v>
      </c>
      <c r="AK1042" s="11">
        <v>6860</v>
      </c>
      <c r="AL1042" s="63">
        <v>0</v>
      </c>
      <c r="AM1042" s="46" t="str">
        <f t="shared" si="245"/>
        <v>Møte, kurs, opplæring</v>
      </c>
      <c r="AN1042" s="46" t="str">
        <f t="shared" si="246"/>
        <v>Administrasjonskostnader</v>
      </c>
      <c r="AO1042" s="46" t="str">
        <f t="shared" si="247"/>
        <v>Driftsutgifter</v>
      </c>
      <c r="AP1042" s="46" t="str">
        <f t="shared" si="248"/>
        <v>Kostnad</v>
      </c>
      <c r="AQ1042" s="46">
        <f t="shared" si="249"/>
        <v>11</v>
      </c>
      <c r="AR1042" s="46">
        <f t="shared" si="250"/>
        <v>0</v>
      </c>
      <c r="AS1042" s="48">
        <f t="shared" si="251"/>
        <v>0.90301180009507243</v>
      </c>
      <c r="AT1042" s="46">
        <f t="shared" si="255"/>
        <v>0</v>
      </c>
      <c r="AU1042" s="46">
        <f t="shared" si="252"/>
        <v>4323</v>
      </c>
      <c r="AV1042" s="46">
        <f t="shared" si="253"/>
        <v>1943.6659999999999</v>
      </c>
      <c r="AW1042" s="46">
        <f t="shared" si="256"/>
        <v>1</v>
      </c>
      <c r="AX1042" s="47">
        <f t="shared" si="254"/>
        <v>0</v>
      </c>
      <c r="AY1042" s="47">
        <f t="shared" si="257"/>
        <v>0</v>
      </c>
    </row>
    <row r="1043" spans="35:51" x14ac:dyDescent="0.35">
      <c r="AI1043" s="11">
        <v>2023</v>
      </c>
      <c r="AJ1043" s="11">
        <v>9</v>
      </c>
      <c r="AK1043" s="11">
        <v>6860</v>
      </c>
      <c r="AL1043" s="63">
        <v>1995.2</v>
      </c>
      <c r="AM1043" s="46" t="str">
        <f t="shared" si="245"/>
        <v>Møte, kurs, opplæring</v>
      </c>
      <c r="AN1043" s="46" t="str">
        <f t="shared" si="246"/>
        <v>Administrasjonskostnader</v>
      </c>
      <c r="AO1043" s="46" t="str">
        <f t="shared" si="247"/>
        <v>Driftsutgifter</v>
      </c>
      <c r="AP1043" s="46" t="str">
        <f t="shared" si="248"/>
        <v>Kostnad</v>
      </c>
      <c r="AQ1043" s="46">
        <f t="shared" si="249"/>
        <v>11</v>
      </c>
      <c r="AR1043" s="46">
        <f t="shared" si="250"/>
        <v>1995.2</v>
      </c>
      <c r="AS1043" s="48">
        <f t="shared" si="251"/>
        <v>0.90301180009507243</v>
      </c>
      <c r="AT1043" s="46">
        <f t="shared" si="255"/>
        <v>1801.6891435496887</v>
      </c>
      <c r="AU1043" s="46">
        <f t="shared" si="252"/>
        <v>3531</v>
      </c>
      <c r="AV1043" s="46">
        <f t="shared" si="253"/>
        <v>1846.634</v>
      </c>
      <c r="AW1043" s="46">
        <f t="shared" si="256"/>
        <v>1</v>
      </c>
      <c r="AX1043" s="47">
        <f t="shared" si="254"/>
        <v>-1995.2</v>
      </c>
      <c r="AY1043" s="47">
        <f t="shared" si="257"/>
        <v>-1801.6891435496887</v>
      </c>
    </row>
    <row r="1044" spans="35:51" x14ac:dyDescent="0.35">
      <c r="AI1044" s="11">
        <v>2023</v>
      </c>
      <c r="AJ1044" s="11">
        <v>10</v>
      </c>
      <c r="AK1044" s="11">
        <v>6860</v>
      </c>
      <c r="AL1044" s="63">
        <v>0</v>
      </c>
      <c r="AM1044" s="46" t="str">
        <f t="shared" si="245"/>
        <v>Møte, kurs, opplæring</v>
      </c>
      <c r="AN1044" s="46" t="str">
        <f t="shared" si="246"/>
        <v>Administrasjonskostnader</v>
      </c>
      <c r="AO1044" s="46" t="str">
        <f t="shared" si="247"/>
        <v>Driftsutgifter</v>
      </c>
      <c r="AP1044" s="46" t="str">
        <f t="shared" si="248"/>
        <v>Kostnad</v>
      </c>
      <c r="AQ1044" s="46">
        <f t="shared" si="249"/>
        <v>11</v>
      </c>
      <c r="AR1044" s="46">
        <f t="shared" si="250"/>
        <v>0</v>
      </c>
      <c r="AS1044" s="48">
        <f t="shared" si="251"/>
        <v>0.90301180009507243</v>
      </c>
      <c r="AT1044" s="46">
        <f t="shared" si="255"/>
        <v>0</v>
      </c>
      <c r="AU1044" s="46">
        <f t="shared" si="252"/>
        <v>3338</v>
      </c>
      <c r="AV1044" s="46">
        <f t="shared" si="253"/>
        <v>1851.3</v>
      </c>
      <c r="AW1044" s="46">
        <f t="shared" si="256"/>
        <v>1</v>
      </c>
      <c r="AX1044" s="47">
        <f t="shared" si="254"/>
        <v>0</v>
      </c>
      <c r="AY1044" s="47">
        <f t="shared" si="257"/>
        <v>0</v>
      </c>
    </row>
    <row r="1045" spans="35:51" x14ac:dyDescent="0.35">
      <c r="AI1045" s="11">
        <v>2023</v>
      </c>
      <c r="AJ1045" s="11">
        <v>11</v>
      </c>
      <c r="AK1045" s="11">
        <v>6860</v>
      </c>
      <c r="AL1045" s="63">
        <v>0</v>
      </c>
      <c r="AM1045" s="46" t="str">
        <f t="shared" si="245"/>
        <v>Møte, kurs, opplæring</v>
      </c>
      <c r="AN1045" s="46" t="str">
        <f t="shared" si="246"/>
        <v>Administrasjonskostnader</v>
      </c>
      <c r="AO1045" s="46" t="str">
        <f t="shared" si="247"/>
        <v>Driftsutgifter</v>
      </c>
      <c r="AP1045" s="46" t="str">
        <f t="shared" si="248"/>
        <v>Kostnad</v>
      </c>
      <c r="AQ1045" s="46">
        <f t="shared" si="249"/>
        <v>11</v>
      </c>
      <c r="AR1045" s="46">
        <f t="shared" si="250"/>
        <v>0</v>
      </c>
      <c r="AS1045" s="48">
        <f t="shared" si="251"/>
        <v>0.90301180009507243</v>
      </c>
      <c r="AT1045" s="46">
        <f t="shared" si="255"/>
        <v>0</v>
      </c>
      <c r="AU1045" s="46">
        <f t="shared" si="252"/>
        <v>3267</v>
      </c>
      <c r="AV1045" s="46">
        <f t="shared" si="253"/>
        <v>1752.55</v>
      </c>
      <c r="AW1045" s="46">
        <f t="shared" si="256"/>
        <v>1</v>
      </c>
      <c r="AX1045" s="47">
        <f t="shared" si="254"/>
        <v>0</v>
      </c>
      <c r="AY1045" s="47">
        <f t="shared" si="257"/>
        <v>0</v>
      </c>
    </row>
    <row r="1046" spans="35:51" x14ac:dyDescent="0.35">
      <c r="AI1046" s="11">
        <v>2023</v>
      </c>
      <c r="AJ1046" s="11">
        <v>12</v>
      </c>
      <c r="AK1046" s="11">
        <v>6860</v>
      </c>
      <c r="AL1046" s="63">
        <v>0</v>
      </c>
      <c r="AM1046" s="46" t="str">
        <f t="shared" si="245"/>
        <v>Møte, kurs, opplæring</v>
      </c>
      <c r="AN1046" s="46" t="str">
        <f t="shared" si="246"/>
        <v>Administrasjonskostnader</v>
      </c>
      <c r="AO1046" s="46" t="str">
        <f t="shared" si="247"/>
        <v>Driftsutgifter</v>
      </c>
      <c r="AP1046" s="46" t="str">
        <f t="shared" si="248"/>
        <v>Kostnad</v>
      </c>
      <c r="AQ1046" s="46">
        <f t="shared" si="249"/>
        <v>11</v>
      </c>
      <c r="AR1046" s="46">
        <f t="shared" si="250"/>
        <v>0</v>
      </c>
      <c r="AS1046" s="48">
        <f t="shared" si="251"/>
        <v>0.90301180009507243</v>
      </c>
      <c r="AT1046" s="46">
        <f t="shared" si="255"/>
        <v>0</v>
      </c>
      <c r="AU1046" s="46">
        <f t="shared" si="252"/>
        <v>2003</v>
      </c>
      <c r="AV1046" s="46">
        <f t="shared" si="253"/>
        <v>1365.15</v>
      </c>
      <c r="AW1046" s="46">
        <f t="shared" si="256"/>
        <v>1</v>
      </c>
      <c r="AX1046" s="47">
        <f t="shared" si="254"/>
        <v>0</v>
      </c>
      <c r="AY1046" s="47">
        <f t="shared" si="257"/>
        <v>0</v>
      </c>
    </row>
    <row r="1047" spans="35:51" x14ac:dyDescent="0.35">
      <c r="AI1047" s="11">
        <v>2023</v>
      </c>
      <c r="AJ1047" s="11">
        <v>1</v>
      </c>
      <c r="AK1047" s="11">
        <v>6890</v>
      </c>
      <c r="AL1047" s="63">
        <v>9000</v>
      </c>
      <c r="AM1047" s="46" t="str">
        <f t="shared" si="245"/>
        <v>Annen kontorkostnad</v>
      </c>
      <c r="AN1047" s="46" t="str">
        <f t="shared" si="246"/>
        <v>Administrasjonskostnader</v>
      </c>
      <c r="AO1047" s="46" t="str">
        <f t="shared" si="247"/>
        <v>Driftsutgifter</v>
      </c>
      <c r="AP1047" s="46" t="str">
        <f t="shared" si="248"/>
        <v>Kostnad</v>
      </c>
      <c r="AQ1047" s="46">
        <f t="shared" si="249"/>
        <v>11</v>
      </c>
      <c r="AR1047" s="46">
        <f t="shared" si="250"/>
        <v>9000</v>
      </c>
      <c r="AS1047" s="48">
        <f t="shared" si="251"/>
        <v>0.90301180009507243</v>
      </c>
      <c r="AT1047" s="46">
        <f t="shared" si="255"/>
        <v>8127.1062008556519</v>
      </c>
      <c r="AU1047" s="46">
        <f t="shared" si="252"/>
        <v>2803</v>
      </c>
      <c r="AV1047" s="46">
        <f t="shared" si="253"/>
        <v>1698.7</v>
      </c>
      <c r="AW1047" s="46">
        <f t="shared" si="256"/>
        <v>1</v>
      </c>
      <c r="AX1047" s="47">
        <f t="shared" si="254"/>
        <v>-9000</v>
      </c>
      <c r="AY1047" s="47">
        <f t="shared" si="257"/>
        <v>-8127.1062008556519</v>
      </c>
    </row>
    <row r="1048" spans="35:51" x14ac:dyDescent="0.35">
      <c r="AI1048" s="11">
        <v>2023</v>
      </c>
      <c r="AJ1048" s="11">
        <v>2</v>
      </c>
      <c r="AK1048" s="11">
        <v>6890</v>
      </c>
      <c r="AL1048" s="63">
        <v>344.45</v>
      </c>
      <c r="AM1048" s="46" t="str">
        <f t="shared" si="245"/>
        <v>Annen kontorkostnad</v>
      </c>
      <c r="AN1048" s="46" t="str">
        <f t="shared" si="246"/>
        <v>Administrasjonskostnader</v>
      </c>
      <c r="AO1048" s="46" t="str">
        <f t="shared" si="247"/>
        <v>Driftsutgifter</v>
      </c>
      <c r="AP1048" s="46" t="str">
        <f t="shared" si="248"/>
        <v>Kostnad</v>
      </c>
      <c r="AQ1048" s="46">
        <f t="shared" si="249"/>
        <v>11</v>
      </c>
      <c r="AR1048" s="46">
        <f t="shared" si="250"/>
        <v>344.45</v>
      </c>
      <c r="AS1048" s="48">
        <f t="shared" si="251"/>
        <v>0.90301180009507243</v>
      </c>
      <c r="AT1048" s="46">
        <f t="shared" si="255"/>
        <v>311.04241454274768</v>
      </c>
      <c r="AU1048" s="46">
        <f t="shared" si="252"/>
        <v>2750</v>
      </c>
      <c r="AV1048" s="46">
        <f t="shared" si="253"/>
        <v>1620.817</v>
      </c>
      <c r="AW1048" s="46">
        <f t="shared" si="256"/>
        <v>1</v>
      </c>
      <c r="AX1048" s="47">
        <f t="shared" si="254"/>
        <v>-344.45</v>
      </c>
      <c r="AY1048" s="47">
        <f t="shared" si="257"/>
        <v>-311.04241454274768</v>
      </c>
    </row>
    <row r="1049" spans="35:51" x14ac:dyDescent="0.35">
      <c r="AI1049" s="11">
        <v>2023</v>
      </c>
      <c r="AJ1049" s="11">
        <v>3</v>
      </c>
      <c r="AK1049" s="11">
        <v>6890</v>
      </c>
      <c r="AL1049" s="63">
        <v>7621.76</v>
      </c>
      <c r="AM1049" s="46" t="str">
        <f t="shared" si="245"/>
        <v>Annen kontorkostnad</v>
      </c>
      <c r="AN1049" s="46" t="str">
        <f t="shared" si="246"/>
        <v>Administrasjonskostnader</v>
      </c>
      <c r="AO1049" s="46" t="str">
        <f t="shared" si="247"/>
        <v>Driftsutgifter</v>
      </c>
      <c r="AP1049" s="46" t="str">
        <f t="shared" si="248"/>
        <v>Kostnad</v>
      </c>
      <c r="AQ1049" s="46">
        <f t="shared" si="249"/>
        <v>11</v>
      </c>
      <c r="AR1049" s="46">
        <f t="shared" si="250"/>
        <v>7621.76</v>
      </c>
      <c r="AS1049" s="48">
        <f t="shared" si="251"/>
        <v>0.90301180009507243</v>
      </c>
      <c r="AT1049" s="46">
        <f t="shared" si="255"/>
        <v>6882.5392174926192</v>
      </c>
      <c r="AU1049" s="46">
        <f t="shared" si="252"/>
        <v>3043</v>
      </c>
      <c r="AV1049" s="46">
        <f t="shared" si="253"/>
        <v>1839.2840000000001</v>
      </c>
      <c r="AW1049" s="46">
        <f t="shared" si="256"/>
        <v>1</v>
      </c>
      <c r="AX1049" s="47">
        <f t="shared" si="254"/>
        <v>-7621.76</v>
      </c>
      <c r="AY1049" s="47">
        <f t="shared" si="257"/>
        <v>-6882.5392174926192</v>
      </c>
    </row>
    <row r="1050" spans="35:51" x14ac:dyDescent="0.35">
      <c r="AI1050" s="11">
        <v>2023</v>
      </c>
      <c r="AJ1050" s="11">
        <v>4</v>
      </c>
      <c r="AK1050" s="11">
        <v>6890</v>
      </c>
      <c r="AL1050" s="63">
        <v>0</v>
      </c>
      <c r="AM1050" s="46" t="str">
        <f t="shared" si="245"/>
        <v>Annen kontorkostnad</v>
      </c>
      <c r="AN1050" s="46" t="str">
        <f t="shared" si="246"/>
        <v>Administrasjonskostnader</v>
      </c>
      <c r="AO1050" s="46" t="str">
        <f t="shared" si="247"/>
        <v>Driftsutgifter</v>
      </c>
      <c r="AP1050" s="46" t="str">
        <f t="shared" si="248"/>
        <v>Kostnad</v>
      </c>
      <c r="AQ1050" s="46">
        <f t="shared" si="249"/>
        <v>11</v>
      </c>
      <c r="AR1050" s="46">
        <f t="shared" si="250"/>
        <v>0</v>
      </c>
      <c r="AS1050" s="48">
        <f t="shared" si="251"/>
        <v>0.90301180009507243</v>
      </c>
      <c r="AT1050" s="46">
        <f t="shared" si="255"/>
        <v>0</v>
      </c>
      <c r="AU1050" s="46">
        <f t="shared" si="252"/>
        <v>2916</v>
      </c>
      <c r="AV1050" s="46">
        <f t="shared" si="253"/>
        <v>1763.2</v>
      </c>
      <c r="AW1050" s="46">
        <f t="shared" si="256"/>
        <v>1</v>
      </c>
      <c r="AX1050" s="47">
        <f t="shared" si="254"/>
        <v>0</v>
      </c>
      <c r="AY1050" s="47">
        <f t="shared" si="257"/>
        <v>0</v>
      </c>
    </row>
    <row r="1051" spans="35:51" x14ac:dyDescent="0.35">
      <c r="AI1051" s="11">
        <v>2023</v>
      </c>
      <c r="AJ1051" s="11">
        <v>5</v>
      </c>
      <c r="AK1051" s="11">
        <v>6890</v>
      </c>
      <c r="AL1051" s="63">
        <v>0</v>
      </c>
      <c r="AM1051" s="46" t="str">
        <f t="shared" si="245"/>
        <v>Annen kontorkostnad</v>
      </c>
      <c r="AN1051" s="46" t="str">
        <f t="shared" si="246"/>
        <v>Administrasjonskostnader</v>
      </c>
      <c r="AO1051" s="46" t="str">
        <f t="shared" si="247"/>
        <v>Driftsutgifter</v>
      </c>
      <c r="AP1051" s="46" t="str">
        <f t="shared" si="248"/>
        <v>Kostnad</v>
      </c>
      <c r="AQ1051" s="46">
        <f t="shared" si="249"/>
        <v>11</v>
      </c>
      <c r="AR1051" s="46">
        <f t="shared" si="250"/>
        <v>0</v>
      </c>
      <c r="AS1051" s="48">
        <f t="shared" si="251"/>
        <v>0.90301180009507243</v>
      </c>
      <c r="AT1051" s="46">
        <f t="shared" si="255"/>
        <v>0</v>
      </c>
      <c r="AU1051" s="46">
        <f t="shared" si="252"/>
        <v>3578</v>
      </c>
      <c r="AV1051" s="46">
        <f t="shared" si="253"/>
        <v>1816.85</v>
      </c>
      <c r="AW1051" s="46">
        <f t="shared" si="256"/>
        <v>1</v>
      </c>
      <c r="AX1051" s="47">
        <f t="shared" si="254"/>
        <v>0</v>
      </c>
      <c r="AY1051" s="47">
        <f t="shared" si="257"/>
        <v>0</v>
      </c>
    </row>
    <row r="1052" spans="35:51" x14ac:dyDescent="0.35">
      <c r="AI1052" s="11">
        <v>2023</v>
      </c>
      <c r="AJ1052" s="11">
        <v>6</v>
      </c>
      <c r="AK1052" s="11">
        <v>6890</v>
      </c>
      <c r="AL1052" s="63">
        <v>0</v>
      </c>
      <c r="AM1052" s="46" t="str">
        <f t="shared" si="245"/>
        <v>Annen kontorkostnad</v>
      </c>
      <c r="AN1052" s="46" t="str">
        <f t="shared" si="246"/>
        <v>Administrasjonskostnader</v>
      </c>
      <c r="AO1052" s="46" t="str">
        <f t="shared" si="247"/>
        <v>Driftsutgifter</v>
      </c>
      <c r="AP1052" s="46" t="str">
        <f t="shared" si="248"/>
        <v>Kostnad</v>
      </c>
      <c r="AQ1052" s="46">
        <f t="shared" si="249"/>
        <v>11</v>
      </c>
      <c r="AR1052" s="46">
        <f t="shared" si="250"/>
        <v>0</v>
      </c>
      <c r="AS1052" s="48">
        <f t="shared" si="251"/>
        <v>0.90301180009507243</v>
      </c>
      <c r="AT1052" s="46">
        <f t="shared" si="255"/>
        <v>0</v>
      </c>
      <c r="AU1052" s="46">
        <f t="shared" si="252"/>
        <v>3708</v>
      </c>
      <c r="AV1052" s="46">
        <f t="shared" si="253"/>
        <v>1858.8330000000001</v>
      </c>
      <c r="AW1052" s="46">
        <f t="shared" si="256"/>
        <v>1</v>
      </c>
      <c r="AX1052" s="47">
        <f t="shared" si="254"/>
        <v>0</v>
      </c>
      <c r="AY1052" s="47">
        <f t="shared" si="257"/>
        <v>0</v>
      </c>
    </row>
    <row r="1053" spans="35:51" x14ac:dyDescent="0.35">
      <c r="AI1053" s="11">
        <v>2023</v>
      </c>
      <c r="AJ1053" s="11">
        <v>7</v>
      </c>
      <c r="AK1053" s="11">
        <v>6890</v>
      </c>
      <c r="AL1053" s="63">
        <v>0</v>
      </c>
      <c r="AM1053" s="46" t="str">
        <f t="shared" si="245"/>
        <v>Annen kontorkostnad</v>
      </c>
      <c r="AN1053" s="46" t="str">
        <f t="shared" si="246"/>
        <v>Administrasjonskostnader</v>
      </c>
      <c r="AO1053" s="46" t="str">
        <f t="shared" si="247"/>
        <v>Driftsutgifter</v>
      </c>
      <c r="AP1053" s="46" t="str">
        <f t="shared" si="248"/>
        <v>Kostnad</v>
      </c>
      <c r="AQ1053" s="46">
        <f t="shared" si="249"/>
        <v>11</v>
      </c>
      <c r="AR1053" s="46">
        <f t="shared" si="250"/>
        <v>0</v>
      </c>
      <c r="AS1053" s="48">
        <f t="shared" si="251"/>
        <v>0.90301180009507243</v>
      </c>
      <c r="AT1053" s="46">
        <f t="shared" si="255"/>
        <v>0</v>
      </c>
      <c r="AU1053" s="46">
        <f t="shared" si="252"/>
        <v>3431</v>
      </c>
      <c r="AV1053" s="46">
        <f t="shared" si="253"/>
        <v>1813.0340000000001</v>
      </c>
      <c r="AW1053" s="46">
        <f t="shared" si="256"/>
        <v>1</v>
      </c>
      <c r="AX1053" s="47">
        <f t="shared" si="254"/>
        <v>0</v>
      </c>
      <c r="AY1053" s="47">
        <f t="shared" si="257"/>
        <v>0</v>
      </c>
    </row>
    <row r="1054" spans="35:51" x14ac:dyDescent="0.35">
      <c r="AI1054" s="11">
        <v>2023</v>
      </c>
      <c r="AJ1054" s="11">
        <v>8</v>
      </c>
      <c r="AK1054" s="11">
        <v>6890</v>
      </c>
      <c r="AL1054" s="63">
        <v>0</v>
      </c>
      <c r="AM1054" s="46" t="str">
        <f t="shared" si="245"/>
        <v>Annen kontorkostnad</v>
      </c>
      <c r="AN1054" s="46" t="str">
        <f t="shared" si="246"/>
        <v>Administrasjonskostnader</v>
      </c>
      <c r="AO1054" s="46" t="str">
        <f t="shared" si="247"/>
        <v>Driftsutgifter</v>
      </c>
      <c r="AP1054" s="46" t="str">
        <f t="shared" si="248"/>
        <v>Kostnad</v>
      </c>
      <c r="AQ1054" s="46">
        <f t="shared" si="249"/>
        <v>11</v>
      </c>
      <c r="AR1054" s="46">
        <f t="shared" si="250"/>
        <v>0</v>
      </c>
      <c r="AS1054" s="48">
        <f t="shared" si="251"/>
        <v>0.90301180009507243</v>
      </c>
      <c r="AT1054" s="46">
        <f t="shared" si="255"/>
        <v>0</v>
      </c>
      <c r="AU1054" s="46">
        <f t="shared" si="252"/>
        <v>4323</v>
      </c>
      <c r="AV1054" s="46">
        <f t="shared" si="253"/>
        <v>1943.6659999999999</v>
      </c>
      <c r="AW1054" s="46">
        <f t="shared" si="256"/>
        <v>1</v>
      </c>
      <c r="AX1054" s="47">
        <f t="shared" si="254"/>
        <v>0</v>
      </c>
      <c r="AY1054" s="47">
        <f t="shared" si="257"/>
        <v>0</v>
      </c>
    </row>
    <row r="1055" spans="35:51" x14ac:dyDescent="0.35">
      <c r="AI1055" s="11">
        <v>2023</v>
      </c>
      <c r="AJ1055" s="11">
        <v>9</v>
      </c>
      <c r="AK1055" s="11">
        <v>6890</v>
      </c>
      <c r="AL1055" s="63">
        <v>0</v>
      </c>
      <c r="AM1055" s="46" t="str">
        <f t="shared" si="245"/>
        <v>Annen kontorkostnad</v>
      </c>
      <c r="AN1055" s="46" t="str">
        <f t="shared" si="246"/>
        <v>Administrasjonskostnader</v>
      </c>
      <c r="AO1055" s="46" t="str">
        <f t="shared" si="247"/>
        <v>Driftsutgifter</v>
      </c>
      <c r="AP1055" s="46" t="str">
        <f t="shared" si="248"/>
        <v>Kostnad</v>
      </c>
      <c r="AQ1055" s="46">
        <f t="shared" si="249"/>
        <v>11</v>
      </c>
      <c r="AR1055" s="46">
        <f t="shared" si="250"/>
        <v>0</v>
      </c>
      <c r="AS1055" s="48">
        <f t="shared" si="251"/>
        <v>0.90301180009507243</v>
      </c>
      <c r="AT1055" s="46">
        <f t="shared" si="255"/>
        <v>0</v>
      </c>
      <c r="AU1055" s="46">
        <f t="shared" si="252"/>
        <v>3531</v>
      </c>
      <c r="AV1055" s="46">
        <f t="shared" si="253"/>
        <v>1846.634</v>
      </c>
      <c r="AW1055" s="46">
        <f t="shared" si="256"/>
        <v>1</v>
      </c>
      <c r="AX1055" s="47">
        <f t="shared" si="254"/>
        <v>0</v>
      </c>
      <c r="AY1055" s="47">
        <f t="shared" si="257"/>
        <v>0</v>
      </c>
    </row>
    <row r="1056" spans="35:51" x14ac:dyDescent="0.35">
      <c r="AI1056" s="11">
        <v>2023</v>
      </c>
      <c r="AJ1056" s="11">
        <v>10</v>
      </c>
      <c r="AK1056" s="11">
        <v>6890</v>
      </c>
      <c r="AL1056" s="63">
        <v>0</v>
      </c>
      <c r="AM1056" s="46" t="str">
        <f t="shared" si="245"/>
        <v>Annen kontorkostnad</v>
      </c>
      <c r="AN1056" s="46" t="str">
        <f t="shared" si="246"/>
        <v>Administrasjonskostnader</v>
      </c>
      <c r="AO1056" s="46" t="str">
        <f t="shared" si="247"/>
        <v>Driftsutgifter</v>
      </c>
      <c r="AP1056" s="46" t="str">
        <f t="shared" si="248"/>
        <v>Kostnad</v>
      </c>
      <c r="AQ1056" s="46">
        <f t="shared" si="249"/>
        <v>11</v>
      </c>
      <c r="AR1056" s="46">
        <f t="shared" si="250"/>
        <v>0</v>
      </c>
      <c r="AS1056" s="48">
        <f t="shared" si="251"/>
        <v>0.90301180009507243</v>
      </c>
      <c r="AT1056" s="46">
        <f t="shared" si="255"/>
        <v>0</v>
      </c>
      <c r="AU1056" s="46">
        <f t="shared" si="252"/>
        <v>3338</v>
      </c>
      <c r="AV1056" s="46">
        <f t="shared" si="253"/>
        <v>1851.3</v>
      </c>
      <c r="AW1056" s="46">
        <f t="shared" si="256"/>
        <v>1</v>
      </c>
      <c r="AX1056" s="47">
        <f t="shared" si="254"/>
        <v>0</v>
      </c>
      <c r="AY1056" s="47">
        <f t="shared" si="257"/>
        <v>0</v>
      </c>
    </row>
    <row r="1057" spans="35:51" x14ac:dyDescent="0.35">
      <c r="AI1057" s="11">
        <v>2023</v>
      </c>
      <c r="AJ1057" s="11">
        <v>11</v>
      </c>
      <c r="AK1057" s="11">
        <v>6890</v>
      </c>
      <c r="AL1057" s="63">
        <v>213.6</v>
      </c>
      <c r="AM1057" s="46" t="str">
        <f t="shared" si="245"/>
        <v>Annen kontorkostnad</v>
      </c>
      <c r="AN1057" s="46" t="str">
        <f t="shared" si="246"/>
        <v>Administrasjonskostnader</v>
      </c>
      <c r="AO1057" s="46" t="str">
        <f t="shared" si="247"/>
        <v>Driftsutgifter</v>
      </c>
      <c r="AP1057" s="46" t="str">
        <f t="shared" si="248"/>
        <v>Kostnad</v>
      </c>
      <c r="AQ1057" s="46">
        <f t="shared" si="249"/>
        <v>11</v>
      </c>
      <c r="AR1057" s="46">
        <f t="shared" si="250"/>
        <v>213.6</v>
      </c>
      <c r="AS1057" s="48">
        <f t="shared" si="251"/>
        <v>0.90301180009507243</v>
      </c>
      <c r="AT1057" s="46">
        <f t="shared" si="255"/>
        <v>192.88332050030746</v>
      </c>
      <c r="AU1057" s="46">
        <f t="shared" si="252"/>
        <v>3267</v>
      </c>
      <c r="AV1057" s="46">
        <f t="shared" si="253"/>
        <v>1752.55</v>
      </c>
      <c r="AW1057" s="46">
        <f t="shared" si="256"/>
        <v>1</v>
      </c>
      <c r="AX1057" s="47">
        <f t="shared" si="254"/>
        <v>-213.6</v>
      </c>
      <c r="AY1057" s="47">
        <f t="shared" si="257"/>
        <v>-192.88332050030746</v>
      </c>
    </row>
    <row r="1058" spans="35:51" x14ac:dyDescent="0.35">
      <c r="AI1058" s="11">
        <v>2023</v>
      </c>
      <c r="AJ1058" s="11">
        <v>12</v>
      </c>
      <c r="AK1058" s="11">
        <v>6890</v>
      </c>
      <c r="AL1058" s="63">
        <v>0</v>
      </c>
      <c r="AM1058" s="46" t="str">
        <f t="shared" si="245"/>
        <v>Annen kontorkostnad</v>
      </c>
      <c r="AN1058" s="46" t="str">
        <f t="shared" si="246"/>
        <v>Administrasjonskostnader</v>
      </c>
      <c r="AO1058" s="46" t="str">
        <f t="shared" si="247"/>
        <v>Driftsutgifter</v>
      </c>
      <c r="AP1058" s="46" t="str">
        <f t="shared" si="248"/>
        <v>Kostnad</v>
      </c>
      <c r="AQ1058" s="46">
        <f t="shared" si="249"/>
        <v>11</v>
      </c>
      <c r="AR1058" s="46">
        <f t="shared" si="250"/>
        <v>0</v>
      </c>
      <c r="AS1058" s="48">
        <f t="shared" si="251"/>
        <v>0.90301180009507243</v>
      </c>
      <c r="AT1058" s="46">
        <f t="shared" si="255"/>
        <v>0</v>
      </c>
      <c r="AU1058" s="46">
        <f t="shared" si="252"/>
        <v>2003</v>
      </c>
      <c r="AV1058" s="46">
        <f t="shared" si="253"/>
        <v>1365.15</v>
      </c>
      <c r="AW1058" s="46">
        <f t="shared" si="256"/>
        <v>1</v>
      </c>
      <c r="AX1058" s="47">
        <f t="shared" si="254"/>
        <v>0</v>
      </c>
      <c r="AY1058" s="47">
        <f t="shared" si="257"/>
        <v>0</v>
      </c>
    </row>
    <row r="1059" spans="35:51" x14ac:dyDescent="0.35">
      <c r="AI1059" s="11">
        <v>2023</v>
      </c>
      <c r="AJ1059" s="11">
        <v>1</v>
      </c>
      <c r="AK1059" s="11">
        <v>7040</v>
      </c>
      <c r="AL1059" s="63">
        <v>0</v>
      </c>
      <c r="AM1059" s="46" t="str">
        <f t="shared" si="245"/>
        <v>Interne møter/kurs</v>
      </c>
      <c r="AN1059" s="46" t="str">
        <f t="shared" si="246"/>
        <v>Administrasjonskostnader</v>
      </c>
      <c r="AO1059" s="46" t="str">
        <f t="shared" si="247"/>
        <v>Driftsutgifter</v>
      </c>
      <c r="AP1059" s="46" t="str">
        <f t="shared" si="248"/>
        <v>Kostnad</v>
      </c>
      <c r="AQ1059" s="46">
        <f t="shared" si="249"/>
        <v>11</v>
      </c>
      <c r="AR1059" s="46">
        <f t="shared" si="250"/>
        <v>0</v>
      </c>
      <c r="AS1059" s="48">
        <f t="shared" si="251"/>
        <v>0.90301180009507243</v>
      </c>
      <c r="AT1059" s="46">
        <f t="shared" si="255"/>
        <v>0</v>
      </c>
      <c r="AU1059" s="46">
        <f t="shared" si="252"/>
        <v>2803</v>
      </c>
      <c r="AV1059" s="46">
        <f t="shared" si="253"/>
        <v>1698.7</v>
      </c>
      <c r="AW1059" s="46">
        <f t="shared" si="256"/>
        <v>1</v>
      </c>
      <c r="AX1059" s="47">
        <f t="shared" si="254"/>
        <v>0</v>
      </c>
      <c r="AY1059" s="47">
        <f t="shared" si="257"/>
        <v>0</v>
      </c>
    </row>
    <row r="1060" spans="35:51" x14ac:dyDescent="0.35">
      <c r="AI1060" s="11">
        <v>2023</v>
      </c>
      <c r="AJ1060" s="11">
        <v>2</v>
      </c>
      <c r="AK1060" s="11">
        <v>7040</v>
      </c>
      <c r="AL1060" s="63">
        <v>0</v>
      </c>
      <c r="AM1060" s="46" t="str">
        <f t="shared" si="245"/>
        <v>Interne møter/kurs</v>
      </c>
      <c r="AN1060" s="46" t="str">
        <f t="shared" si="246"/>
        <v>Administrasjonskostnader</v>
      </c>
      <c r="AO1060" s="46" t="str">
        <f t="shared" si="247"/>
        <v>Driftsutgifter</v>
      </c>
      <c r="AP1060" s="46" t="str">
        <f t="shared" si="248"/>
        <v>Kostnad</v>
      </c>
      <c r="AQ1060" s="46">
        <f t="shared" si="249"/>
        <v>11</v>
      </c>
      <c r="AR1060" s="46">
        <f t="shared" si="250"/>
        <v>0</v>
      </c>
      <c r="AS1060" s="48">
        <f t="shared" si="251"/>
        <v>0.90301180009507243</v>
      </c>
      <c r="AT1060" s="46">
        <f t="shared" si="255"/>
        <v>0</v>
      </c>
      <c r="AU1060" s="46">
        <f t="shared" si="252"/>
        <v>2750</v>
      </c>
      <c r="AV1060" s="46">
        <f t="shared" si="253"/>
        <v>1620.817</v>
      </c>
      <c r="AW1060" s="46">
        <f t="shared" si="256"/>
        <v>1</v>
      </c>
      <c r="AX1060" s="47">
        <f t="shared" si="254"/>
        <v>0</v>
      </c>
      <c r="AY1060" s="47">
        <f t="shared" si="257"/>
        <v>0</v>
      </c>
    </row>
    <row r="1061" spans="35:51" x14ac:dyDescent="0.35">
      <c r="AI1061" s="11">
        <v>2023</v>
      </c>
      <c r="AJ1061" s="11">
        <v>3</v>
      </c>
      <c r="AK1061" s="11">
        <v>7040</v>
      </c>
      <c r="AL1061" s="63">
        <v>0</v>
      </c>
      <c r="AM1061" s="46" t="str">
        <f t="shared" si="245"/>
        <v>Interne møter/kurs</v>
      </c>
      <c r="AN1061" s="46" t="str">
        <f t="shared" si="246"/>
        <v>Administrasjonskostnader</v>
      </c>
      <c r="AO1061" s="46" t="str">
        <f t="shared" si="247"/>
        <v>Driftsutgifter</v>
      </c>
      <c r="AP1061" s="46" t="str">
        <f t="shared" si="248"/>
        <v>Kostnad</v>
      </c>
      <c r="AQ1061" s="46">
        <f t="shared" si="249"/>
        <v>11</v>
      </c>
      <c r="AR1061" s="46">
        <f t="shared" si="250"/>
        <v>0</v>
      </c>
      <c r="AS1061" s="48">
        <f t="shared" si="251"/>
        <v>0.90301180009507243</v>
      </c>
      <c r="AT1061" s="46">
        <f t="shared" si="255"/>
        <v>0</v>
      </c>
      <c r="AU1061" s="46">
        <f t="shared" si="252"/>
        <v>3043</v>
      </c>
      <c r="AV1061" s="46">
        <f t="shared" si="253"/>
        <v>1839.2840000000001</v>
      </c>
      <c r="AW1061" s="46">
        <f t="shared" si="256"/>
        <v>1</v>
      </c>
      <c r="AX1061" s="47">
        <f t="shared" si="254"/>
        <v>0</v>
      </c>
      <c r="AY1061" s="47">
        <f t="shared" si="257"/>
        <v>0</v>
      </c>
    </row>
    <row r="1062" spans="35:51" x14ac:dyDescent="0.35">
      <c r="AI1062" s="11">
        <v>2023</v>
      </c>
      <c r="AJ1062" s="11">
        <v>4</v>
      </c>
      <c r="AK1062" s="11">
        <v>7040</v>
      </c>
      <c r="AL1062" s="63">
        <v>0</v>
      </c>
      <c r="AM1062" s="46" t="str">
        <f t="shared" si="245"/>
        <v>Interne møter/kurs</v>
      </c>
      <c r="AN1062" s="46" t="str">
        <f t="shared" si="246"/>
        <v>Administrasjonskostnader</v>
      </c>
      <c r="AO1062" s="46" t="str">
        <f t="shared" si="247"/>
        <v>Driftsutgifter</v>
      </c>
      <c r="AP1062" s="46" t="str">
        <f t="shared" si="248"/>
        <v>Kostnad</v>
      </c>
      <c r="AQ1062" s="46">
        <f t="shared" si="249"/>
        <v>11</v>
      </c>
      <c r="AR1062" s="46">
        <f t="shared" si="250"/>
        <v>0</v>
      </c>
      <c r="AS1062" s="48">
        <f t="shared" si="251"/>
        <v>0.90301180009507243</v>
      </c>
      <c r="AT1062" s="46">
        <f t="shared" si="255"/>
        <v>0</v>
      </c>
      <c r="AU1062" s="46">
        <f t="shared" si="252"/>
        <v>2916</v>
      </c>
      <c r="AV1062" s="46">
        <f t="shared" si="253"/>
        <v>1763.2</v>
      </c>
      <c r="AW1062" s="46">
        <f t="shared" si="256"/>
        <v>1</v>
      </c>
      <c r="AX1062" s="47">
        <f t="shared" si="254"/>
        <v>0</v>
      </c>
      <c r="AY1062" s="47">
        <f t="shared" si="257"/>
        <v>0</v>
      </c>
    </row>
    <row r="1063" spans="35:51" x14ac:dyDescent="0.35">
      <c r="AI1063" s="11">
        <v>2023</v>
      </c>
      <c r="AJ1063" s="11">
        <v>5</v>
      </c>
      <c r="AK1063" s="11">
        <v>7040</v>
      </c>
      <c r="AL1063" s="63">
        <v>0</v>
      </c>
      <c r="AM1063" s="46" t="str">
        <f t="shared" si="245"/>
        <v>Interne møter/kurs</v>
      </c>
      <c r="AN1063" s="46" t="str">
        <f t="shared" si="246"/>
        <v>Administrasjonskostnader</v>
      </c>
      <c r="AO1063" s="46" t="str">
        <f t="shared" si="247"/>
        <v>Driftsutgifter</v>
      </c>
      <c r="AP1063" s="46" t="str">
        <f t="shared" si="248"/>
        <v>Kostnad</v>
      </c>
      <c r="AQ1063" s="46">
        <f t="shared" si="249"/>
        <v>11</v>
      </c>
      <c r="AR1063" s="46">
        <f t="shared" si="250"/>
        <v>0</v>
      </c>
      <c r="AS1063" s="48">
        <f t="shared" si="251"/>
        <v>0.90301180009507243</v>
      </c>
      <c r="AT1063" s="46">
        <f t="shared" si="255"/>
        <v>0</v>
      </c>
      <c r="AU1063" s="46">
        <f t="shared" si="252"/>
        <v>3578</v>
      </c>
      <c r="AV1063" s="46">
        <f t="shared" si="253"/>
        <v>1816.85</v>
      </c>
      <c r="AW1063" s="46">
        <f t="shared" si="256"/>
        <v>1</v>
      </c>
      <c r="AX1063" s="47">
        <f t="shared" si="254"/>
        <v>0</v>
      </c>
      <c r="AY1063" s="47">
        <f t="shared" si="257"/>
        <v>0</v>
      </c>
    </row>
    <row r="1064" spans="35:51" x14ac:dyDescent="0.35">
      <c r="AI1064" s="11">
        <v>2023</v>
      </c>
      <c r="AJ1064" s="11">
        <v>6</v>
      </c>
      <c r="AK1064" s="11">
        <v>7040</v>
      </c>
      <c r="AL1064" s="63">
        <v>0</v>
      </c>
      <c r="AM1064" s="46" t="str">
        <f t="shared" si="245"/>
        <v>Interne møter/kurs</v>
      </c>
      <c r="AN1064" s="46" t="str">
        <f t="shared" si="246"/>
        <v>Administrasjonskostnader</v>
      </c>
      <c r="AO1064" s="46" t="str">
        <f t="shared" si="247"/>
        <v>Driftsutgifter</v>
      </c>
      <c r="AP1064" s="46" t="str">
        <f t="shared" si="248"/>
        <v>Kostnad</v>
      </c>
      <c r="AQ1064" s="46">
        <f t="shared" si="249"/>
        <v>11</v>
      </c>
      <c r="AR1064" s="46">
        <f t="shared" si="250"/>
        <v>0</v>
      </c>
      <c r="AS1064" s="48">
        <f t="shared" si="251"/>
        <v>0.90301180009507243</v>
      </c>
      <c r="AT1064" s="46">
        <f t="shared" si="255"/>
        <v>0</v>
      </c>
      <c r="AU1064" s="46">
        <f t="shared" si="252"/>
        <v>3708</v>
      </c>
      <c r="AV1064" s="46">
        <f t="shared" si="253"/>
        <v>1858.8330000000001</v>
      </c>
      <c r="AW1064" s="46">
        <f t="shared" si="256"/>
        <v>1</v>
      </c>
      <c r="AX1064" s="47">
        <f t="shared" si="254"/>
        <v>0</v>
      </c>
      <c r="AY1064" s="47">
        <f t="shared" si="257"/>
        <v>0</v>
      </c>
    </row>
    <row r="1065" spans="35:51" x14ac:dyDescent="0.35">
      <c r="AI1065" s="11">
        <v>2023</v>
      </c>
      <c r="AJ1065" s="11">
        <v>7</v>
      </c>
      <c r="AK1065" s="11">
        <v>7040</v>
      </c>
      <c r="AL1065" s="63">
        <v>0</v>
      </c>
      <c r="AM1065" s="46" t="str">
        <f t="shared" si="245"/>
        <v>Interne møter/kurs</v>
      </c>
      <c r="AN1065" s="46" t="str">
        <f t="shared" si="246"/>
        <v>Administrasjonskostnader</v>
      </c>
      <c r="AO1065" s="46" t="str">
        <f t="shared" si="247"/>
        <v>Driftsutgifter</v>
      </c>
      <c r="AP1065" s="46" t="str">
        <f t="shared" si="248"/>
        <v>Kostnad</v>
      </c>
      <c r="AQ1065" s="46">
        <f t="shared" si="249"/>
        <v>11</v>
      </c>
      <c r="AR1065" s="46">
        <f t="shared" si="250"/>
        <v>0</v>
      </c>
      <c r="AS1065" s="48">
        <f t="shared" si="251"/>
        <v>0.90301180009507243</v>
      </c>
      <c r="AT1065" s="46">
        <f t="shared" si="255"/>
        <v>0</v>
      </c>
      <c r="AU1065" s="46">
        <f t="shared" si="252"/>
        <v>3431</v>
      </c>
      <c r="AV1065" s="46">
        <f t="shared" si="253"/>
        <v>1813.0340000000001</v>
      </c>
      <c r="AW1065" s="46">
        <f t="shared" si="256"/>
        <v>1</v>
      </c>
      <c r="AX1065" s="47">
        <f t="shared" si="254"/>
        <v>0</v>
      </c>
      <c r="AY1065" s="47">
        <f t="shared" si="257"/>
        <v>0</v>
      </c>
    </row>
    <row r="1066" spans="35:51" x14ac:dyDescent="0.35">
      <c r="AI1066" s="11">
        <v>2023</v>
      </c>
      <c r="AJ1066" s="11">
        <v>8</v>
      </c>
      <c r="AK1066" s="11">
        <v>7040</v>
      </c>
      <c r="AL1066" s="63">
        <v>0</v>
      </c>
      <c r="AM1066" s="46" t="str">
        <f t="shared" si="245"/>
        <v>Interne møter/kurs</v>
      </c>
      <c r="AN1066" s="46" t="str">
        <f t="shared" si="246"/>
        <v>Administrasjonskostnader</v>
      </c>
      <c r="AO1066" s="46" t="str">
        <f t="shared" si="247"/>
        <v>Driftsutgifter</v>
      </c>
      <c r="AP1066" s="46" t="str">
        <f t="shared" si="248"/>
        <v>Kostnad</v>
      </c>
      <c r="AQ1066" s="46">
        <f t="shared" si="249"/>
        <v>11</v>
      </c>
      <c r="AR1066" s="46">
        <f t="shared" si="250"/>
        <v>0</v>
      </c>
      <c r="AS1066" s="48">
        <f t="shared" si="251"/>
        <v>0.90301180009507243</v>
      </c>
      <c r="AT1066" s="46">
        <f t="shared" si="255"/>
        <v>0</v>
      </c>
      <c r="AU1066" s="46">
        <f t="shared" si="252"/>
        <v>4323</v>
      </c>
      <c r="AV1066" s="46">
        <f t="shared" si="253"/>
        <v>1943.6659999999999</v>
      </c>
      <c r="AW1066" s="46">
        <f t="shared" si="256"/>
        <v>1</v>
      </c>
      <c r="AX1066" s="47">
        <f t="shared" si="254"/>
        <v>0</v>
      </c>
      <c r="AY1066" s="47">
        <f t="shared" si="257"/>
        <v>0</v>
      </c>
    </row>
    <row r="1067" spans="35:51" x14ac:dyDescent="0.35">
      <c r="AI1067" s="11">
        <v>2023</v>
      </c>
      <c r="AJ1067" s="11">
        <v>9</v>
      </c>
      <c r="AK1067" s="11">
        <v>7040</v>
      </c>
      <c r="AL1067" s="63">
        <v>0</v>
      </c>
      <c r="AM1067" s="46" t="str">
        <f t="shared" si="245"/>
        <v>Interne møter/kurs</v>
      </c>
      <c r="AN1067" s="46" t="str">
        <f t="shared" si="246"/>
        <v>Administrasjonskostnader</v>
      </c>
      <c r="AO1067" s="46" t="str">
        <f t="shared" si="247"/>
        <v>Driftsutgifter</v>
      </c>
      <c r="AP1067" s="46" t="str">
        <f t="shared" si="248"/>
        <v>Kostnad</v>
      </c>
      <c r="AQ1067" s="46">
        <f t="shared" si="249"/>
        <v>11</v>
      </c>
      <c r="AR1067" s="46">
        <f t="shared" si="250"/>
        <v>0</v>
      </c>
      <c r="AS1067" s="48">
        <f t="shared" si="251"/>
        <v>0.90301180009507243</v>
      </c>
      <c r="AT1067" s="46">
        <f t="shared" si="255"/>
        <v>0</v>
      </c>
      <c r="AU1067" s="46">
        <f t="shared" si="252"/>
        <v>3531</v>
      </c>
      <c r="AV1067" s="46">
        <f t="shared" si="253"/>
        <v>1846.634</v>
      </c>
      <c r="AW1067" s="46">
        <f t="shared" si="256"/>
        <v>1</v>
      </c>
      <c r="AX1067" s="47">
        <f t="shared" si="254"/>
        <v>0</v>
      </c>
      <c r="AY1067" s="47">
        <f t="shared" si="257"/>
        <v>0</v>
      </c>
    </row>
    <row r="1068" spans="35:51" x14ac:dyDescent="0.35">
      <c r="AI1068" s="11">
        <v>2023</v>
      </c>
      <c r="AJ1068" s="11">
        <v>10</v>
      </c>
      <c r="AK1068" s="11">
        <v>7040</v>
      </c>
      <c r="AL1068" s="63">
        <v>0</v>
      </c>
      <c r="AM1068" s="46" t="str">
        <f t="shared" si="245"/>
        <v>Interne møter/kurs</v>
      </c>
      <c r="AN1068" s="46" t="str">
        <f t="shared" si="246"/>
        <v>Administrasjonskostnader</v>
      </c>
      <c r="AO1068" s="46" t="str">
        <f t="shared" si="247"/>
        <v>Driftsutgifter</v>
      </c>
      <c r="AP1068" s="46" t="str">
        <f t="shared" si="248"/>
        <v>Kostnad</v>
      </c>
      <c r="AQ1068" s="46">
        <f t="shared" si="249"/>
        <v>11</v>
      </c>
      <c r="AR1068" s="46">
        <f t="shared" si="250"/>
        <v>0</v>
      </c>
      <c r="AS1068" s="48">
        <f t="shared" si="251"/>
        <v>0.90301180009507243</v>
      </c>
      <c r="AT1068" s="46">
        <f t="shared" si="255"/>
        <v>0</v>
      </c>
      <c r="AU1068" s="46">
        <f t="shared" si="252"/>
        <v>3338</v>
      </c>
      <c r="AV1068" s="46">
        <f t="shared" si="253"/>
        <v>1851.3</v>
      </c>
      <c r="AW1068" s="46">
        <f t="shared" si="256"/>
        <v>1</v>
      </c>
      <c r="AX1068" s="47">
        <f t="shared" si="254"/>
        <v>0</v>
      </c>
      <c r="AY1068" s="47">
        <f t="shared" si="257"/>
        <v>0</v>
      </c>
    </row>
    <row r="1069" spans="35:51" x14ac:dyDescent="0.35">
      <c r="AI1069" s="11">
        <v>2023</v>
      </c>
      <c r="AJ1069" s="11">
        <v>11</v>
      </c>
      <c r="AK1069" s="11">
        <v>7040</v>
      </c>
      <c r="AL1069" s="63">
        <v>0</v>
      </c>
      <c r="AM1069" s="46" t="str">
        <f t="shared" si="245"/>
        <v>Interne møter/kurs</v>
      </c>
      <c r="AN1069" s="46" t="str">
        <f t="shared" si="246"/>
        <v>Administrasjonskostnader</v>
      </c>
      <c r="AO1069" s="46" t="str">
        <f t="shared" si="247"/>
        <v>Driftsutgifter</v>
      </c>
      <c r="AP1069" s="46" t="str">
        <f t="shared" si="248"/>
        <v>Kostnad</v>
      </c>
      <c r="AQ1069" s="46">
        <f t="shared" si="249"/>
        <v>11</v>
      </c>
      <c r="AR1069" s="46">
        <f t="shared" si="250"/>
        <v>0</v>
      </c>
      <c r="AS1069" s="48">
        <f t="shared" si="251"/>
        <v>0.90301180009507243</v>
      </c>
      <c r="AT1069" s="46">
        <f t="shared" si="255"/>
        <v>0</v>
      </c>
      <c r="AU1069" s="46">
        <f t="shared" si="252"/>
        <v>3267</v>
      </c>
      <c r="AV1069" s="46">
        <f t="shared" si="253"/>
        <v>1752.55</v>
      </c>
      <c r="AW1069" s="46">
        <f t="shared" si="256"/>
        <v>1</v>
      </c>
      <c r="AX1069" s="47">
        <f t="shared" si="254"/>
        <v>0</v>
      </c>
      <c r="AY1069" s="47">
        <f t="shared" si="257"/>
        <v>0</v>
      </c>
    </row>
    <row r="1070" spans="35:51" x14ac:dyDescent="0.35">
      <c r="AI1070" s="11">
        <v>2023</v>
      </c>
      <c r="AJ1070" s="11">
        <v>12</v>
      </c>
      <c r="AK1070" s="11">
        <v>7040</v>
      </c>
      <c r="AL1070" s="63">
        <v>0</v>
      </c>
      <c r="AM1070" s="46" t="str">
        <f t="shared" si="245"/>
        <v>Interne møter/kurs</v>
      </c>
      <c r="AN1070" s="46" t="str">
        <f t="shared" si="246"/>
        <v>Administrasjonskostnader</v>
      </c>
      <c r="AO1070" s="46" t="str">
        <f t="shared" si="247"/>
        <v>Driftsutgifter</v>
      </c>
      <c r="AP1070" s="46" t="str">
        <f t="shared" si="248"/>
        <v>Kostnad</v>
      </c>
      <c r="AQ1070" s="46">
        <f t="shared" si="249"/>
        <v>11</v>
      </c>
      <c r="AR1070" s="46">
        <f t="shared" si="250"/>
        <v>0</v>
      </c>
      <c r="AS1070" s="48">
        <f t="shared" si="251"/>
        <v>0.90301180009507243</v>
      </c>
      <c r="AT1070" s="46">
        <f t="shared" si="255"/>
        <v>0</v>
      </c>
      <c r="AU1070" s="46">
        <f t="shared" si="252"/>
        <v>2003</v>
      </c>
      <c r="AV1070" s="46">
        <f t="shared" si="253"/>
        <v>1365.15</v>
      </c>
      <c r="AW1070" s="46">
        <f t="shared" si="256"/>
        <v>1</v>
      </c>
      <c r="AX1070" s="47">
        <f t="shared" si="254"/>
        <v>0</v>
      </c>
      <c r="AY1070" s="47">
        <f t="shared" si="257"/>
        <v>0</v>
      </c>
    </row>
    <row r="1071" spans="35:51" x14ac:dyDescent="0.35">
      <c r="AI1071" s="11">
        <v>2023</v>
      </c>
      <c r="AJ1071" s="11">
        <v>1</v>
      </c>
      <c r="AK1071" s="11">
        <v>7050</v>
      </c>
      <c r="AL1071" s="63">
        <v>0</v>
      </c>
      <c r="AM1071" s="46" t="str">
        <f t="shared" si="245"/>
        <v>Taxi, buss, bompenger</v>
      </c>
      <c r="AN1071" s="46" t="str">
        <f t="shared" si="246"/>
        <v>Reise</v>
      </c>
      <c r="AO1071" s="46" t="str">
        <f t="shared" si="247"/>
        <v>Driftsutgifter</v>
      </c>
      <c r="AP1071" s="46" t="str">
        <f t="shared" si="248"/>
        <v>Kostnad</v>
      </c>
      <c r="AQ1071" s="46">
        <f t="shared" si="249"/>
        <v>19</v>
      </c>
      <c r="AR1071" s="46">
        <f t="shared" si="250"/>
        <v>0</v>
      </c>
      <c r="AS1071" s="48">
        <f t="shared" si="251"/>
        <v>0.90301180009507243</v>
      </c>
      <c r="AT1071" s="46">
        <f t="shared" si="255"/>
        <v>0</v>
      </c>
      <c r="AU1071" s="46">
        <f t="shared" si="252"/>
        <v>2803</v>
      </c>
      <c r="AV1071" s="46">
        <f t="shared" si="253"/>
        <v>1698.7</v>
      </c>
      <c r="AW1071" s="46">
        <f t="shared" si="256"/>
        <v>1</v>
      </c>
      <c r="AX1071" s="47">
        <f t="shared" si="254"/>
        <v>0</v>
      </c>
      <c r="AY1071" s="47">
        <f t="shared" si="257"/>
        <v>0</v>
      </c>
    </row>
    <row r="1072" spans="35:51" x14ac:dyDescent="0.35">
      <c r="AI1072" s="11">
        <v>2023</v>
      </c>
      <c r="AJ1072" s="11">
        <v>2</v>
      </c>
      <c r="AK1072" s="11">
        <v>7050</v>
      </c>
      <c r="AL1072" s="63">
        <v>0</v>
      </c>
      <c r="AM1072" s="46" t="str">
        <f t="shared" si="245"/>
        <v>Taxi, buss, bompenger</v>
      </c>
      <c r="AN1072" s="46" t="str">
        <f t="shared" si="246"/>
        <v>Reise</v>
      </c>
      <c r="AO1072" s="46" t="str">
        <f t="shared" si="247"/>
        <v>Driftsutgifter</v>
      </c>
      <c r="AP1072" s="46" t="str">
        <f t="shared" si="248"/>
        <v>Kostnad</v>
      </c>
      <c r="AQ1072" s="46">
        <f t="shared" si="249"/>
        <v>19</v>
      </c>
      <c r="AR1072" s="46">
        <f t="shared" si="250"/>
        <v>0</v>
      </c>
      <c r="AS1072" s="48">
        <f t="shared" si="251"/>
        <v>0.90301180009507243</v>
      </c>
      <c r="AT1072" s="46">
        <f t="shared" si="255"/>
        <v>0</v>
      </c>
      <c r="AU1072" s="46">
        <f t="shared" si="252"/>
        <v>2750</v>
      </c>
      <c r="AV1072" s="46">
        <f t="shared" si="253"/>
        <v>1620.817</v>
      </c>
      <c r="AW1072" s="46">
        <f t="shared" si="256"/>
        <v>1</v>
      </c>
      <c r="AX1072" s="47">
        <f t="shared" si="254"/>
        <v>0</v>
      </c>
      <c r="AY1072" s="47">
        <f t="shared" si="257"/>
        <v>0</v>
      </c>
    </row>
    <row r="1073" spans="35:51" x14ac:dyDescent="0.35">
      <c r="AI1073" s="11">
        <v>2023</v>
      </c>
      <c r="AJ1073" s="11">
        <v>3</v>
      </c>
      <c r="AK1073" s="11">
        <v>7050</v>
      </c>
      <c r="AL1073" s="63">
        <v>0</v>
      </c>
      <c r="AM1073" s="46" t="str">
        <f t="shared" si="245"/>
        <v>Taxi, buss, bompenger</v>
      </c>
      <c r="AN1073" s="46" t="str">
        <f t="shared" si="246"/>
        <v>Reise</v>
      </c>
      <c r="AO1073" s="46" t="str">
        <f t="shared" si="247"/>
        <v>Driftsutgifter</v>
      </c>
      <c r="AP1073" s="46" t="str">
        <f t="shared" si="248"/>
        <v>Kostnad</v>
      </c>
      <c r="AQ1073" s="46">
        <f t="shared" si="249"/>
        <v>19</v>
      </c>
      <c r="AR1073" s="46">
        <f t="shared" si="250"/>
        <v>0</v>
      </c>
      <c r="AS1073" s="48">
        <f t="shared" si="251"/>
        <v>0.90301180009507243</v>
      </c>
      <c r="AT1073" s="46">
        <f t="shared" si="255"/>
        <v>0</v>
      </c>
      <c r="AU1073" s="46">
        <f t="shared" si="252"/>
        <v>3043</v>
      </c>
      <c r="AV1073" s="46">
        <f t="shared" si="253"/>
        <v>1839.2840000000001</v>
      </c>
      <c r="AW1073" s="46">
        <f t="shared" si="256"/>
        <v>1</v>
      </c>
      <c r="AX1073" s="47">
        <f t="shared" si="254"/>
        <v>0</v>
      </c>
      <c r="AY1073" s="47">
        <f t="shared" si="257"/>
        <v>0</v>
      </c>
    </row>
    <row r="1074" spans="35:51" x14ac:dyDescent="0.35">
      <c r="AI1074" s="11">
        <v>2023</v>
      </c>
      <c r="AJ1074" s="11">
        <v>4</v>
      </c>
      <c r="AK1074" s="11">
        <v>7050</v>
      </c>
      <c r="AL1074" s="63">
        <v>6089.29</v>
      </c>
      <c r="AM1074" s="46" t="str">
        <f t="shared" si="245"/>
        <v>Taxi, buss, bompenger</v>
      </c>
      <c r="AN1074" s="46" t="str">
        <f t="shared" si="246"/>
        <v>Reise</v>
      </c>
      <c r="AO1074" s="46" t="str">
        <f t="shared" si="247"/>
        <v>Driftsutgifter</v>
      </c>
      <c r="AP1074" s="46" t="str">
        <f t="shared" si="248"/>
        <v>Kostnad</v>
      </c>
      <c r="AQ1074" s="46">
        <f t="shared" si="249"/>
        <v>19</v>
      </c>
      <c r="AR1074" s="46">
        <f t="shared" si="250"/>
        <v>6089.29</v>
      </c>
      <c r="AS1074" s="48">
        <f t="shared" si="251"/>
        <v>0.90301180009507243</v>
      </c>
      <c r="AT1074" s="46">
        <f t="shared" si="255"/>
        <v>5498.7007242009231</v>
      </c>
      <c r="AU1074" s="46">
        <f t="shared" si="252"/>
        <v>2916</v>
      </c>
      <c r="AV1074" s="46">
        <f t="shared" si="253"/>
        <v>1763.2</v>
      </c>
      <c r="AW1074" s="46">
        <f t="shared" si="256"/>
        <v>1</v>
      </c>
      <c r="AX1074" s="47">
        <f t="shared" si="254"/>
        <v>-6089.29</v>
      </c>
      <c r="AY1074" s="47">
        <f t="shared" si="257"/>
        <v>-5498.7007242009231</v>
      </c>
    </row>
    <row r="1075" spans="35:51" x14ac:dyDescent="0.35">
      <c r="AI1075" s="11">
        <v>2023</v>
      </c>
      <c r="AJ1075" s="11">
        <v>5</v>
      </c>
      <c r="AK1075" s="11">
        <v>7050</v>
      </c>
      <c r="AL1075" s="63">
        <v>0</v>
      </c>
      <c r="AM1075" s="46" t="str">
        <f t="shared" si="245"/>
        <v>Taxi, buss, bompenger</v>
      </c>
      <c r="AN1075" s="46" t="str">
        <f t="shared" si="246"/>
        <v>Reise</v>
      </c>
      <c r="AO1075" s="46" t="str">
        <f t="shared" si="247"/>
        <v>Driftsutgifter</v>
      </c>
      <c r="AP1075" s="46" t="str">
        <f t="shared" si="248"/>
        <v>Kostnad</v>
      </c>
      <c r="AQ1075" s="46">
        <f t="shared" si="249"/>
        <v>19</v>
      </c>
      <c r="AR1075" s="46">
        <f t="shared" si="250"/>
        <v>0</v>
      </c>
      <c r="AS1075" s="48">
        <f t="shared" si="251"/>
        <v>0.90301180009507243</v>
      </c>
      <c r="AT1075" s="46">
        <f t="shared" si="255"/>
        <v>0</v>
      </c>
      <c r="AU1075" s="46">
        <f t="shared" si="252"/>
        <v>3578</v>
      </c>
      <c r="AV1075" s="46">
        <f t="shared" si="253"/>
        <v>1816.85</v>
      </c>
      <c r="AW1075" s="46">
        <f t="shared" si="256"/>
        <v>1</v>
      </c>
      <c r="AX1075" s="47">
        <f t="shared" si="254"/>
        <v>0</v>
      </c>
      <c r="AY1075" s="47">
        <f t="shared" si="257"/>
        <v>0</v>
      </c>
    </row>
    <row r="1076" spans="35:51" x14ac:dyDescent="0.35">
      <c r="AI1076" s="11">
        <v>2023</v>
      </c>
      <c r="AJ1076" s="11">
        <v>6</v>
      </c>
      <c r="AK1076" s="11">
        <v>7050</v>
      </c>
      <c r="AL1076" s="63">
        <v>0</v>
      </c>
      <c r="AM1076" s="46" t="str">
        <f t="shared" si="245"/>
        <v>Taxi, buss, bompenger</v>
      </c>
      <c r="AN1076" s="46" t="str">
        <f t="shared" si="246"/>
        <v>Reise</v>
      </c>
      <c r="AO1076" s="46" t="str">
        <f t="shared" si="247"/>
        <v>Driftsutgifter</v>
      </c>
      <c r="AP1076" s="46" t="str">
        <f t="shared" si="248"/>
        <v>Kostnad</v>
      </c>
      <c r="AQ1076" s="46">
        <f t="shared" si="249"/>
        <v>19</v>
      </c>
      <c r="AR1076" s="46">
        <f t="shared" si="250"/>
        <v>0</v>
      </c>
      <c r="AS1076" s="48">
        <f t="shared" si="251"/>
        <v>0.90301180009507243</v>
      </c>
      <c r="AT1076" s="46">
        <f t="shared" si="255"/>
        <v>0</v>
      </c>
      <c r="AU1076" s="46">
        <f t="shared" si="252"/>
        <v>3708</v>
      </c>
      <c r="AV1076" s="46">
        <f t="shared" si="253"/>
        <v>1858.8330000000001</v>
      </c>
      <c r="AW1076" s="46">
        <f t="shared" si="256"/>
        <v>1</v>
      </c>
      <c r="AX1076" s="47">
        <f t="shared" si="254"/>
        <v>0</v>
      </c>
      <c r="AY1076" s="47">
        <f t="shared" si="257"/>
        <v>0</v>
      </c>
    </row>
    <row r="1077" spans="35:51" x14ac:dyDescent="0.35">
      <c r="AI1077" s="11">
        <v>2023</v>
      </c>
      <c r="AJ1077" s="11">
        <v>7</v>
      </c>
      <c r="AK1077" s="11">
        <v>7050</v>
      </c>
      <c r="AL1077" s="63">
        <v>0</v>
      </c>
      <c r="AM1077" s="46" t="str">
        <f t="shared" si="245"/>
        <v>Taxi, buss, bompenger</v>
      </c>
      <c r="AN1077" s="46" t="str">
        <f t="shared" si="246"/>
        <v>Reise</v>
      </c>
      <c r="AO1077" s="46" t="str">
        <f t="shared" si="247"/>
        <v>Driftsutgifter</v>
      </c>
      <c r="AP1077" s="46" t="str">
        <f t="shared" si="248"/>
        <v>Kostnad</v>
      </c>
      <c r="AQ1077" s="46">
        <f t="shared" si="249"/>
        <v>19</v>
      </c>
      <c r="AR1077" s="46">
        <f t="shared" si="250"/>
        <v>0</v>
      </c>
      <c r="AS1077" s="48">
        <f t="shared" si="251"/>
        <v>0.90301180009507243</v>
      </c>
      <c r="AT1077" s="46">
        <f t="shared" si="255"/>
        <v>0</v>
      </c>
      <c r="AU1077" s="46">
        <f t="shared" si="252"/>
        <v>3431</v>
      </c>
      <c r="AV1077" s="46">
        <f t="shared" si="253"/>
        <v>1813.0340000000001</v>
      </c>
      <c r="AW1077" s="46">
        <f t="shared" si="256"/>
        <v>1</v>
      </c>
      <c r="AX1077" s="47">
        <f t="shared" si="254"/>
        <v>0</v>
      </c>
      <c r="AY1077" s="47">
        <f t="shared" si="257"/>
        <v>0</v>
      </c>
    </row>
    <row r="1078" spans="35:51" x14ac:dyDescent="0.35">
      <c r="AI1078" s="11">
        <v>2023</v>
      </c>
      <c r="AJ1078" s="11">
        <v>8</v>
      </c>
      <c r="AK1078" s="11">
        <v>7050</v>
      </c>
      <c r="AL1078" s="63">
        <v>0</v>
      </c>
      <c r="AM1078" s="46" t="str">
        <f t="shared" si="245"/>
        <v>Taxi, buss, bompenger</v>
      </c>
      <c r="AN1078" s="46" t="str">
        <f t="shared" si="246"/>
        <v>Reise</v>
      </c>
      <c r="AO1078" s="46" t="str">
        <f t="shared" si="247"/>
        <v>Driftsutgifter</v>
      </c>
      <c r="AP1078" s="46" t="str">
        <f t="shared" si="248"/>
        <v>Kostnad</v>
      </c>
      <c r="AQ1078" s="46">
        <f t="shared" si="249"/>
        <v>19</v>
      </c>
      <c r="AR1078" s="46">
        <f t="shared" si="250"/>
        <v>0</v>
      </c>
      <c r="AS1078" s="48">
        <f t="shared" si="251"/>
        <v>0.90301180009507243</v>
      </c>
      <c r="AT1078" s="46">
        <f t="shared" si="255"/>
        <v>0</v>
      </c>
      <c r="AU1078" s="46">
        <f t="shared" si="252"/>
        <v>4323</v>
      </c>
      <c r="AV1078" s="46">
        <f t="shared" si="253"/>
        <v>1943.6659999999999</v>
      </c>
      <c r="AW1078" s="46">
        <f t="shared" si="256"/>
        <v>1</v>
      </c>
      <c r="AX1078" s="47">
        <f t="shared" si="254"/>
        <v>0</v>
      </c>
      <c r="AY1078" s="47">
        <f t="shared" si="257"/>
        <v>0</v>
      </c>
    </row>
    <row r="1079" spans="35:51" x14ac:dyDescent="0.35">
      <c r="AI1079" s="11">
        <v>2023</v>
      </c>
      <c r="AJ1079" s="11">
        <v>9</v>
      </c>
      <c r="AK1079" s="11">
        <v>7050</v>
      </c>
      <c r="AL1079" s="63">
        <v>0</v>
      </c>
      <c r="AM1079" s="46" t="str">
        <f t="shared" si="245"/>
        <v>Taxi, buss, bompenger</v>
      </c>
      <c r="AN1079" s="46" t="str">
        <f t="shared" si="246"/>
        <v>Reise</v>
      </c>
      <c r="AO1079" s="46" t="str">
        <f t="shared" si="247"/>
        <v>Driftsutgifter</v>
      </c>
      <c r="AP1079" s="46" t="str">
        <f t="shared" si="248"/>
        <v>Kostnad</v>
      </c>
      <c r="AQ1079" s="46">
        <f t="shared" si="249"/>
        <v>19</v>
      </c>
      <c r="AR1079" s="46">
        <f t="shared" si="250"/>
        <v>0</v>
      </c>
      <c r="AS1079" s="48">
        <f t="shared" si="251"/>
        <v>0.90301180009507243</v>
      </c>
      <c r="AT1079" s="46">
        <f t="shared" si="255"/>
        <v>0</v>
      </c>
      <c r="AU1079" s="46">
        <f t="shared" si="252"/>
        <v>3531</v>
      </c>
      <c r="AV1079" s="46">
        <f t="shared" si="253"/>
        <v>1846.634</v>
      </c>
      <c r="AW1079" s="46">
        <f t="shared" si="256"/>
        <v>1</v>
      </c>
      <c r="AX1079" s="47">
        <f t="shared" si="254"/>
        <v>0</v>
      </c>
      <c r="AY1079" s="47">
        <f t="shared" si="257"/>
        <v>0</v>
      </c>
    </row>
    <row r="1080" spans="35:51" x14ac:dyDescent="0.35">
      <c r="AI1080" s="11">
        <v>2023</v>
      </c>
      <c r="AJ1080" s="11">
        <v>10</v>
      </c>
      <c r="AK1080" s="11">
        <v>7050</v>
      </c>
      <c r="AL1080" s="63">
        <v>0</v>
      </c>
      <c r="AM1080" s="46" t="str">
        <f t="shared" si="245"/>
        <v>Taxi, buss, bompenger</v>
      </c>
      <c r="AN1080" s="46" t="str">
        <f t="shared" si="246"/>
        <v>Reise</v>
      </c>
      <c r="AO1080" s="46" t="str">
        <f t="shared" si="247"/>
        <v>Driftsutgifter</v>
      </c>
      <c r="AP1080" s="46" t="str">
        <f t="shared" si="248"/>
        <v>Kostnad</v>
      </c>
      <c r="AQ1080" s="46">
        <f t="shared" si="249"/>
        <v>19</v>
      </c>
      <c r="AR1080" s="46">
        <f t="shared" si="250"/>
        <v>0</v>
      </c>
      <c r="AS1080" s="48">
        <f t="shared" si="251"/>
        <v>0.90301180009507243</v>
      </c>
      <c r="AT1080" s="46">
        <f t="shared" si="255"/>
        <v>0</v>
      </c>
      <c r="AU1080" s="46">
        <f t="shared" si="252"/>
        <v>3338</v>
      </c>
      <c r="AV1080" s="46">
        <f t="shared" si="253"/>
        <v>1851.3</v>
      </c>
      <c r="AW1080" s="46">
        <f t="shared" si="256"/>
        <v>1</v>
      </c>
      <c r="AX1080" s="47">
        <f t="shared" si="254"/>
        <v>0</v>
      </c>
      <c r="AY1080" s="47">
        <f t="shared" si="257"/>
        <v>0</v>
      </c>
    </row>
    <row r="1081" spans="35:51" x14ac:dyDescent="0.35">
      <c r="AI1081" s="11">
        <v>2023</v>
      </c>
      <c r="AJ1081" s="11">
        <v>11</v>
      </c>
      <c r="AK1081" s="11">
        <v>7050</v>
      </c>
      <c r="AL1081" s="63">
        <v>1008</v>
      </c>
      <c r="AM1081" s="46" t="str">
        <f t="shared" si="245"/>
        <v>Taxi, buss, bompenger</v>
      </c>
      <c r="AN1081" s="46" t="str">
        <f t="shared" si="246"/>
        <v>Reise</v>
      </c>
      <c r="AO1081" s="46" t="str">
        <f t="shared" si="247"/>
        <v>Driftsutgifter</v>
      </c>
      <c r="AP1081" s="46" t="str">
        <f t="shared" si="248"/>
        <v>Kostnad</v>
      </c>
      <c r="AQ1081" s="46">
        <f t="shared" si="249"/>
        <v>19</v>
      </c>
      <c r="AR1081" s="46">
        <f t="shared" si="250"/>
        <v>1008</v>
      </c>
      <c r="AS1081" s="48">
        <f t="shared" si="251"/>
        <v>0.90301180009507243</v>
      </c>
      <c r="AT1081" s="46">
        <f t="shared" si="255"/>
        <v>910.23589449583301</v>
      </c>
      <c r="AU1081" s="46">
        <f t="shared" si="252"/>
        <v>3267</v>
      </c>
      <c r="AV1081" s="46">
        <f t="shared" si="253"/>
        <v>1752.55</v>
      </c>
      <c r="AW1081" s="46">
        <f t="shared" si="256"/>
        <v>1</v>
      </c>
      <c r="AX1081" s="47">
        <f t="shared" si="254"/>
        <v>-1008</v>
      </c>
      <c r="AY1081" s="47">
        <f t="shared" si="257"/>
        <v>-910.23589449583301</v>
      </c>
    </row>
    <row r="1082" spans="35:51" x14ac:dyDescent="0.35">
      <c r="AI1082" s="11">
        <v>2023</v>
      </c>
      <c r="AJ1082" s="11">
        <v>12</v>
      </c>
      <c r="AK1082" s="11">
        <v>7050</v>
      </c>
      <c r="AL1082" s="63">
        <v>0</v>
      </c>
      <c r="AM1082" s="46" t="str">
        <f t="shared" si="245"/>
        <v>Taxi, buss, bompenger</v>
      </c>
      <c r="AN1082" s="46" t="str">
        <f t="shared" si="246"/>
        <v>Reise</v>
      </c>
      <c r="AO1082" s="46" t="str">
        <f t="shared" si="247"/>
        <v>Driftsutgifter</v>
      </c>
      <c r="AP1082" s="46" t="str">
        <f t="shared" si="248"/>
        <v>Kostnad</v>
      </c>
      <c r="AQ1082" s="46">
        <f t="shared" si="249"/>
        <v>19</v>
      </c>
      <c r="AR1082" s="46">
        <f t="shared" si="250"/>
        <v>0</v>
      </c>
      <c r="AS1082" s="48">
        <f t="shared" si="251"/>
        <v>0.90301180009507243</v>
      </c>
      <c r="AT1082" s="46">
        <f t="shared" si="255"/>
        <v>0</v>
      </c>
      <c r="AU1082" s="46">
        <f t="shared" si="252"/>
        <v>2003</v>
      </c>
      <c r="AV1082" s="46">
        <f t="shared" si="253"/>
        <v>1365.15</v>
      </c>
      <c r="AW1082" s="46">
        <f t="shared" si="256"/>
        <v>1</v>
      </c>
      <c r="AX1082" s="47">
        <f t="shared" si="254"/>
        <v>0</v>
      </c>
      <c r="AY1082" s="47">
        <f t="shared" si="257"/>
        <v>0</v>
      </c>
    </row>
    <row r="1083" spans="35:51" x14ac:dyDescent="0.35">
      <c r="AI1083" s="11">
        <v>2023</v>
      </c>
      <c r="AJ1083" s="11">
        <v>1</v>
      </c>
      <c r="AK1083" s="11">
        <v>7100</v>
      </c>
      <c r="AL1083" s="63">
        <v>0</v>
      </c>
      <c r="AM1083" s="46" t="str">
        <f t="shared" si="245"/>
        <v>Annonser</v>
      </c>
      <c r="AN1083" s="46" t="str">
        <f t="shared" si="246"/>
        <v>Markedsføring</v>
      </c>
      <c r="AO1083" s="46" t="str">
        <f t="shared" si="247"/>
        <v>Driftsutgifter</v>
      </c>
      <c r="AP1083" s="46" t="str">
        <f t="shared" si="248"/>
        <v>Kostnad</v>
      </c>
      <c r="AQ1083" s="46">
        <f t="shared" si="249"/>
        <v>18</v>
      </c>
      <c r="AR1083" s="46">
        <f t="shared" si="250"/>
        <v>0</v>
      </c>
      <c r="AS1083" s="48">
        <f t="shared" si="251"/>
        <v>1.040364446763175</v>
      </c>
      <c r="AT1083" s="46">
        <f t="shared" si="255"/>
        <v>0</v>
      </c>
      <c r="AU1083" s="46">
        <f t="shared" si="252"/>
        <v>2803</v>
      </c>
      <c r="AV1083" s="46">
        <f t="shared" si="253"/>
        <v>1698.7</v>
      </c>
      <c r="AW1083" s="46">
        <f t="shared" si="256"/>
        <v>1</v>
      </c>
      <c r="AX1083" s="47">
        <f t="shared" si="254"/>
        <v>0</v>
      </c>
      <c r="AY1083" s="47">
        <f t="shared" si="257"/>
        <v>0</v>
      </c>
    </row>
    <row r="1084" spans="35:51" x14ac:dyDescent="0.35">
      <c r="AI1084" s="11">
        <v>2023</v>
      </c>
      <c r="AJ1084" s="11">
        <v>2</v>
      </c>
      <c r="AK1084" s="11">
        <v>7100</v>
      </c>
      <c r="AL1084" s="63">
        <v>0</v>
      </c>
      <c r="AM1084" s="46" t="str">
        <f t="shared" si="245"/>
        <v>Annonser</v>
      </c>
      <c r="AN1084" s="46" t="str">
        <f t="shared" si="246"/>
        <v>Markedsføring</v>
      </c>
      <c r="AO1084" s="46" t="str">
        <f t="shared" si="247"/>
        <v>Driftsutgifter</v>
      </c>
      <c r="AP1084" s="46" t="str">
        <f t="shared" si="248"/>
        <v>Kostnad</v>
      </c>
      <c r="AQ1084" s="46">
        <f t="shared" si="249"/>
        <v>18</v>
      </c>
      <c r="AR1084" s="46">
        <f t="shared" si="250"/>
        <v>0</v>
      </c>
      <c r="AS1084" s="48">
        <f t="shared" si="251"/>
        <v>1.040364446763175</v>
      </c>
      <c r="AT1084" s="46">
        <f t="shared" si="255"/>
        <v>0</v>
      </c>
      <c r="AU1084" s="46">
        <f t="shared" si="252"/>
        <v>2750</v>
      </c>
      <c r="AV1084" s="46">
        <f t="shared" si="253"/>
        <v>1620.817</v>
      </c>
      <c r="AW1084" s="46">
        <f t="shared" si="256"/>
        <v>1</v>
      </c>
      <c r="AX1084" s="47">
        <f t="shared" si="254"/>
        <v>0</v>
      </c>
      <c r="AY1084" s="47">
        <f t="shared" si="257"/>
        <v>0</v>
      </c>
    </row>
    <row r="1085" spans="35:51" x14ac:dyDescent="0.35">
      <c r="AI1085" s="11">
        <v>2023</v>
      </c>
      <c r="AJ1085" s="11">
        <v>3</v>
      </c>
      <c r="AK1085" s="11">
        <v>7100</v>
      </c>
      <c r="AL1085" s="63">
        <v>0</v>
      </c>
      <c r="AM1085" s="46" t="str">
        <f t="shared" si="245"/>
        <v>Annonser</v>
      </c>
      <c r="AN1085" s="46" t="str">
        <f t="shared" si="246"/>
        <v>Markedsføring</v>
      </c>
      <c r="AO1085" s="46" t="str">
        <f t="shared" si="247"/>
        <v>Driftsutgifter</v>
      </c>
      <c r="AP1085" s="46" t="str">
        <f t="shared" si="248"/>
        <v>Kostnad</v>
      </c>
      <c r="AQ1085" s="46">
        <f t="shared" si="249"/>
        <v>18</v>
      </c>
      <c r="AR1085" s="46">
        <f t="shared" si="250"/>
        <v>0</v>
      </c>
      <c r="AS1085" s="48">
        <f t="shared" si="251"/>
        <v>1.040364446763175</v>
      </c>
      <c r="AT1085" s="46">
        <f t="shared" si="255"/>
        <v>0</v>
      </c>
      <c r="AU1085" s="46">
        <f t="shared" si="252"/>
        <v>3043</v>
      </c>
      <c r="AV1085" s="46">
        <f t="shared" si="253"/>
        <v>1839.2840000000001</v>
      </c>
      <c r="AW1085" s="46">
        <f t="shared" si="256"/>
        <v>1</v>
      </c>
      <c r="AX1085" s="47">
        <f t="shared" si="254"/>
        <v>0</v>
      </c>
      <c r="AY1085" s="47">
        <f t="shared" si="257"/>
        <v>0</v>
      </c>
    </row>
    <row r="1086" spans="35:51" x14ac:dyDescent="0.35">
      <c r="AI1086" s="11">
        <v>2023</v>
      </c>
      <c r="AJ1086" s="11">
        <v>4</v>
      </c>
      <c r="AK1086" s="11">
        <v>7100</v>
      </c>
      <c r="AL1086" s="63">
        <v>0</v>
      </c>
      <c r="AM1086" s="46" t="str">
        <f t="shared" si="245"/>
        <v>Annonser</v>
      </c>
      <c r="AN1086" s="46" t="str">
        <f t="shared" si="246"/>
        <v>Markedsføring</v>
      </c>
      <c r="AO1086" s="46" t="str">
        <f t="shared" si="247"/>
        <v>Driftsutgifter</v>
      </c>
      <c r="AP1086" s="46" t="str">
        <f t="shared" si="248"/>
        <v>Kostnad</v>
      </c>
      <c r="AQ1086" s="46">
        <f t="shared" si="249"/>
        <v>18</v>
      </c>
      <c r="AR1086" s="46">
        <f t="shared" si="250"/>
        <v>0</v>
      </c>
      <c r="AS1086" s="48">
        <f t="shared" si="251"/>
        <v>1.040364446763175</v>
      </c>
      <c r="AT1086" s="46">
        <f t="shared" si="255"/>
        <v>0</v>
      </c>
      <c r="AU1086" s="46">
        <f t="shared" si="252"/>
        <v>2916</v>
      </c>
      <c r="AV1086" s="46">
        <f t="shared" si="253"/>
        <v>1763.2</v>
      </c>
      <c r="AW1086" s="46">
        <f t="shared" si="256"/>
        <v>1</v>
      </c>
      <c r="AX1086" s="47">
        <f t="shared" si="254"/>
        <v>0</v>
      </c>
      <c r="AY1086" s="47">
        <f t="shared" si="257"/>
        <v>0</v>
      </c>
    </row>
    <row r="1087" spans="35:51" x14ac:dyDescent="0.35">
      <c r="AI1087" s="11">
        <v>2023</v>
      </c>
      <c r="AJ1087" s="11">
        <v>5</v>
      </c>
      <c r="AK1087" s="11">
        <v>7100</v>
      </c>
      <c r="AL1087" s="63">
        <v>0</v>
      </c>
      <c r="AM1087" s="46" t="str">
        <f t="shared" si="245"/>
        <v>Annonser</v>
      </c>
      <c r="AN1087" s="46" t="str">
        <f t="shared" si="246"/>
        <v>Markedsføring</v>
      </c>
      <c r="AO1087" s="46" t="str">
        <f t="shared" si="247"/>
        <v>Driftsutgifter</v>
      </c>
      <c r="AP1087" s="46" t="str">
        <f t="shared" si="248"/>
        <v>Kostnad</v>
      </c>
      <c r="AQ1087" s="46">
        <f t="shared" si="249"/>
        <v>18</v>
      </c>
      <c r="AR1087" s="46">
        <f t="shared" si="250"/>
        <v>0</v>
      </c>
      <c r="AS1087" s="48">
        <f t="shared" si="251"/>
        <v>1.040364446763175</v>
      </c>
      <c r="AT1087" s="46">
        <f t="shared" si="255"/>
        <v>0</v>
      </c>
      <c r="AU1087" s="46">
        <f t="shared" si="252"/>
        <v>3578</v>
      </c>
      <c r="AV1087" s="46">
        <f t="shared" si="253"/>
        <v>1816.85</v>
      </c>
      <c r="AW1087" s="46">
        <f t="shared" si="256"/>
        <v>1</v>
      </c>
      <c r="AX1087" s="47">
        <f t="shared" si="254"/>
        <v>0</v>
      </c>
      <c r="AY1087" s="47">
        <f t="shared" si="257"/>
        <v>0</v>
      </c>
    </row>
    <row r="1088" spans="35:51" x14ac:dyDescent="0.35">
      <c r="AI1088" s="11">
        <v>2023</v>
      </c>
      <c r="AJ1088" s="11">
        <v>6</v>
      </c>
      <c r="AK1088" s="11">
        <v>7100</v>
      </c>
      <c r="AL1088" s="63">
        <v>0</v>
      </c>
      <c r="AM1088" s="46" t="str">
        <f t="shared" si="245"/>
        <v>Annonser</v>
      </c>
      <c r="AN1088" s="46" t="str">
        <f t="shared" si="246"/>
        <v>Markedsføring</v>
      </c>
      <c r="AO1088" s="46" t="str">
        <f t="shared" si="247"/>
        <v>Driftsutgifter</v>
      </c>
      <c r="AP1088" s="46" t="str">
        <f t="shared" si="248"/>
        <v>Kostnad</v>
      </c>
      <c r="AQ1088" s="46">
        <f t="shared" si="249"/>
        <v>18</v>
      </c>
      <c r="AR1088" s="46">
        <f t="shared" si="250"/>
        <v>0</v>
      </c>
      <c r="AS1088" s="48">
        <f t="shared" si="251"/>
        <v>1.040364446763175</v>
      </c>
      <c r="AT1088" s="46">
        <f t="shared" si="255"/>
        <v>0</v>
      </c>
      <c r="AU1088" s="46">
        <f t="shared" si="252"/>
        <v>3708</v>
      </c>
      <c r="AV1088" s="46">
        <f t="shared" si="253"/>
        <v>1858.8330000000001</v>
      </c>
      <c r="AW1088" s="46">
        <f t="shared" si="256"/>
        <v>1</v>
      </c>
      <c r="AX1088" s="47">
        <f t="shared" si="254"/>
        <v>0</v>
      </c>
      <c r="AY1088" s="47">
        <f t="shared" si="257"/>
        <v>0</v>
      </c>
    </row>
    <row r="1089" spans="35:51" x14ac:dyDescent="0.35">
      <c r="AI1089" s="11">
        <v>2023</v>
      </c>
      <c r="AJ1089" s="11">
        <v>7</v>
      </c>
      <c r="AK1089" s="11">
        <v>7100</v>
      </c>
      <c r="AL1089" s="63">
        <v>0</v>
      </c>
      <c r="AM1089" s="46" t="str">
        <f t="shared" si="245"/>
        <v>Annonser</v>
      </c>
      <c r="AN1089" s="46" t="str">
        <f t="shared" si="246"/>
        <v>Markedsføring</v>
      </c>
      <c r="AO1089" s="46" t="str">
        <f t="shared" si="247"/>
        <v>Driftsutgifter</v>
      </c>
      <c r="AP1089" s="46" t="str">
        <f t="shared" si="248"/>
        <v>Kostnad</v>
      </c>
      <c r="AQ1089" s="46">
        <f t="shared" si="249"/>
        <v>18</v>
      </c>
      <c r="AR1089" s="46">
        <f t="shared" si="250"/>
        <v>0</v>
      </c>
      <c r="AS1089" s="48">
        <f t="shared" si="251"/>
        <v>1.040364446763175</v>
      </c>
      <c r="AT1089" s="46">
        <f t="shared" si="255"/>
        <v>0</v>
      </c>
      <c r="AU1089" s="46">
        <f t="shared" si="252"/>
        <v>3431</v>
      </c>
      <c r="AV1089" s="46">
        <f t="shared" si="253"/>
        <v>1813.0340000000001</v>
      </c>
      <c r="AW1089" s="46">
        <f t="shared" si="256"/>
        <v>1</v>
      </c>
      <c r="AX1089" s="47">
        <f t="shared" si="254"/>
        <v>0</v>
      </c>
      <c r="AY1089" s="47">
        <f t="shared" si="257"/>
        <v>0</v>
      </c>
    </row>
    <row r="1090" spans="35:51" x14ac:dyDescent="0.35">
      <c r="AI1090" s="11">
        <v>2023</v>
      </c>
      <c r="AJ1090" s="11">
        <v>8</v>
      </c>
      <c r="AK1090" s="11">
        <v>7100</v>
      </c>
      <c r="AL1090" s="63">
        <v>0</v>
      </c>
      <c r="AM1090" s="46" t="str">
        <f t="shared" si="245"/>
        <v>Annonser</v>
      </c>
      <c r="AN1090" s="46" t="str">
        <f t="shared" si="246"/>
        <v>Markedsføring</v>
      </c>
      <c r="AO1090" s="46" t="str">
        <f t="shared" si="247"/>
        <v>Driftsutgifter</v>
      </c>
      <c r="AP1090" s="46" t="str">
        <f t="shared" si="248"/>
        <v>Kostnad</v>
      </c>
      <c r="AQ1090" s="46">
        <f t="shared" si="249"/>
        <v>18</v>
      </c>
      <c r="AR1090" s="46">
        <f t="shared" si="250"/>
        <v>0</v>
      </c>
      <c r="AS1090" s="48">
        <f t="shared" si="251"/>
        <v>1.040364446763175</v>
      </c>
      <c r="AT1090" s="46">
        <f t="shared" si="255"/>
        <v>0</v>
      </c>
      <c r="AU1090" s="46">
        <f t="shared" si="252"/>
        <v>4323</v>
      </c>
      <c r="AV1090" s="46">
        <f t="shared" si="253"/>
        <v>1943.6659999999999</v>
      </c>
      <c r="AW1090" s="46">
        <f t="shared" si="256"/>
        <v>1</v>
      </c>
      <c r="AX1090" s="47">
        <f t="shared" si="254"/>
        <v>0</v>
      </c>
      <c r="AY1090" s="47">
        <f t="shared" si="257"/>
        <v>0</v>
      </c>
    </row>
    <row r="1091" spans="35:51" x14ac:dyDescent="0.35">
      <c r="AI1091" s="11">
        <v>2023</v>
      </c>
      <c r="AJ1091" s="11">
        <v>9</v>
      </c>
      <c r="AK1091" s="11">
        <v>7100</v>
      </c>
      <c r="AL1091" s="63">
        <v>0</v>
      </c>
      <c r="AM1091" s="46" t="str">
        <f t="shared" ref="AM1091:AM1154" si="258">IFERROR(VLOOKUP($AK1091,pnl_konto_table,2,FALSE),"")</f>
        <v>Annonser</v>
      </c>
      <c r="AN1091" s="46" t="str">
        <f t="shared" ref="AN1091:AN1154" si="259">IFERROR(VLOOKUP($AK1091,pnl_konto_table,6,FALSE),"")</f>
        <v>Markedsføring</v>
      </c>
      <c r="AO1091" s="46" t="str">
        <f t="shared" ref="AO1091:AO1154" si="260">IFERROR(VLOOKUP($AK1091,pnl_konto_table,7,FALSE),"")</f>
        <v>Driftsutgifter</v>
      </c>
      <c r="AP1091" s="46" t="str">
        <f t="shared" ref="AP1091:AP1154" si="261">IFERROR(VLOOKUP(AO1091,pnl_kategori_table,2,FALSE),0)</f>
        <v>Kostnad</v>
      </c>
      <c r="AQ1091" s="46">
        <f t="shared" ref="AQ1091:AQ1154" si="262">IFERROR(MATCH(AN1091,pnl_subkategori,0),"")</f>
        <v>18</v>
      </c>
      <c r="AR1091" s="46">
        <f t="shared" ref="AR1091:AR1154" si="263">IF(AP1091=$A$3,-$AL1091,$AL1091)</f>
        <v>0</v>
      </c>
      <c r="AS1091" s="48">
        <f t="shared" ref="AS1091:AS1154" si="264">IFERROR(VLOOKUP($AK1091,lookup_konto_index,2,FALSE),IFERROR(VLOOKUP(AN1091,lookup_subkategori_index,2,FALSE),IFERROR(VLOOKUP(AO1091,lookup_kategori_index,2,FALSE),1)))</f>
        <v>1.040364446763175</v>
      </c>
      <c r="AT1091" s="46">
        <f t="shared" si="255"/>
        <v>0</v>
      </c>
      <c r="AU1091" s="46">
        <f t="shared" ref="AU1091:AU1154" si="265">SUMIFS($BC$3:$BC$50,$BA$3:$BA$50,$AI1091,$BB$3:$BB$50,$AJ1091)</f>
        <v>3531</v>
      </c>
      <c r="AV1091" s="46">
        <f t="shared" ref="AV1091:AV1154" si="266">SUMIFS($BD$3:$BD$50,$BA$3:$BA$50,$AI1091,$BB$3:$BB$50,$AJ1091)</f>
        <v>1846.634</v>
      </c>
      <c r="AW1091" s="46">
        <f t="shared" si="256"/>
        <v>1</v>
      </c>
      <c r="AX1091" s="47">
        <f t="shared" ref="AX1091:AX1154" si="267">IFERROR(VLOOKUP($AP1091,table_type_kostnad,2,FALSE)*AR1091,"")</f>
        <v>0</v>
      </c>
      <c r="AY1091" s="47">
        <f t="shared" si="257"/>
        <v>0</v>
      </c>
    </row>
    <row r="1092" spans="35:51" x14ac:dyDescent="0.35">
      <c r="AI1092" s="11">
        <v>2023</v>
      </c>
      <c r="AJ1092" s="11">
        <v>10</v>
      </c>
      <c r="AK1092" s="11">
        <v>7100</v>
      </c>
      <c r="AL1092" s="63">
        <v>0</v>
      </c>
      <c r="AM1092" s="46" t="str">
        <f t="shared" si="258"/>
        <v>Annonser</v>
      </c>
      <c r="AN1092" s="46" t="str">
        <f t="shared" si="259"/>
        <v>Markedsføring</v>
      </c>
      <c r="AO1092" s="46" t="str">
        <f t="shared" si="260"/>
        <v>Driftsutgifter</v>
      </c>
      <c r="AP1092" s="46" t="str">
        <f t="shared" si="261"/>
        <v>Kostnad</v>
      </c>
      <c r="AQ1092" s="46">
        <f t="shared" si="262"/>
        <v>18</v>
      </c>
      <c r="AR1092" s="46">
        <f t="shared" si="263"/>
        <v>0</v>
      </c>
      <c r="AS1092" s="48">
        <f t="shared" si="264"/>
        <v>1.040364446763175</v>
      </c>
      <c r="AT1092" s="46">
        <f t="shared" ref="AT1092:AT1155" si="268">AS1092*AR1092</f>
        <v>0</v>
      </c>
      <c r="AU1092" s="46">
        <f t="shared" si="265"/>
        <v>3338</v>
      </c>
      <c r="AV1092" s="46">
        <f t="shared" si="266"/>
        <v>1851.3</v>
      </c>
      <c r="AW1092" s="46">
        <f t="shared" ref="AW1092:AW1155" si="269">IF(AU1092=0,0,1)</f>
        <v>1</v>
      </c>
      <c r="AX1092" s="47">
        <f t="shared" si="267"/>
        <v>0</v>
      </c>
      <c r="AY1092" s="47">
        <f t="shared" ref="AY1092:AY1155" si="270">IFERROR(AX1092*AS1092,"")</f>
        <v>0</v>
      </c>
    </row>
    <row r="1093" spans="35:51" x14ac:dyDescent="0.35">
      <c r="AI1093" s="11">
        <v>2023</v>
      </c>
      <c r="AJ1093" s="11">
        <v>11</v>
      </c>
      <c r="AK1093" s="11">
        <v>7100</v>
      </c>
      <c r="AL1093" s="63">
        <v>0</v>
      </c>
      <c r="AM1093" s="46" t="str">
        <f t="shared" si="258"/>
        <v>Annonser</v>
      </c>
      <c r="AN1093" s="46" t="str">
        <f t="shared" si="259"/>
        <v>Markedsføring</v>
      </c>
      <c r="AO1093" s="46" t="str">
        <f t="shared" si="260"/>
        <v>Driftsutgifter</v>
      </c>
      <c r="AP1093" s="46" t="str">
        <f t="shared" si="261"/>
        <v>Kostnad</v>
      </c>
      <c r="AQ1093" s="46">
        <f t="shared" si="262"/>
        <v>18</v>
      </c>
      <c r="AR1093" s="46">
        <f t="shared" si="263"/>
        <v>0</v>
      </c>
      <c r="AS1093" s="48">
        <f t="shared" si="264"/>
        <v>1.040364446763175</v>
      </c>
      <c r="AT1093" s="46">
        <f t="shared" si="268"/>
        <v>0</v>
      </c>
      <c r="AU1093" s="46">
        <f t="shared" si="265"/>
        <v>3267</v>
      </c>
      <c r="AV1093" s="46">
        <f t="shared" si="266"/>
        <v>1752.55</v>
      </c>
      <c r="AW1093" s="46">
        <f t="shared" si="269"/>
        <v>1</v>
      </c>
      <c r="AX1093" s="47">
        <f t="shared" si="267"/>
        <v>0</v>
      </c>
      <c r="AY1093" s="47">
        <f t="shared" si="270"/>
        <v>0</v>
      </c>
    </row>
    <row r="1094" spans="35:51" x14ac:dyDescent="0.35">
      <c r="AI1094" s="11">
        <v>2023</v>
      </c>
      <c r="AJ1094" s="11">
        <v>12</v>
      </c>
      <c r="AK1094" s="11">
        <v>7100</v>
      </c>
      <c r="AL1094" s="63">
        <v>0</v>
      </c>
      <c r="AM1094" s="46" t="str">
        <f t="shared" si="258"/>
        <v>Annonser</v>
      </c>
      <c r="AN1094" s="46" t="str">
        <f t="shared" si="259"/>
        <v>Markedsføring</v>
      </c>
      <c r="AO1094" s="46" t="str">
        <f t="shared" si="260"/>
        <v>Driftsutgifter</v>
      </c>
      <c r="AP1094" s="46" t="str">
        <f t="shared" si="261"/>
        <v>Kostnad</v>
      </c>
      <c r="AQ1094" s="46">
        <f t="shared" si="262"/>
        <v>18</v>
      </c>
      <c r="AR1094" s="46">
        <f t="shared" si="263"/>
        <v>0</v>
      </c>
      <c r="AS1094" s="48">
        <f t="shared" si="264"/>
        <v>1.040364446763175</v>
      </c>
      <c r="AT1094" s="46">
        <f t="shared" si="268"/>
        <v>0</v>
      </c>
      <c r="AU1094" s="46">
        <f t="shared" si="265"/>
        <v>2003</v>
      </c>
      <c r="AV1094" s="46">
        <f t="shared" si="266"/>
        <v>1365.15</v>
      </c>
      <c r="AW1094" s="46">
        <f t="shared" si="269"/>
        <v>1</v>
      </c>
      <c r="AX1094" s="47">
        <f t="shared" si="267"/>
        <v>0</v>
      </c>
      <c r="AY1094" s="47">
        <f t="shared" si="270"/>
        <v>0</v>
      </c>
    </row>
    <row r="1095" spans="35:51" x14ac:dyDescent="0.35">
      <c r="AI1095" s="11">
        <v>2023</v>
      </c>
      <c r="AJ1095" s="11">
        <v>1</v>
      </c>
      <c r="AK1095" s="11">
        <v>7140</v>
      </c>
      <c r="AL1095" s="63">
        <v>0</v>
      </c>
      <c r="AM1095" s="46" t="str">
        <f t="shared" si="258"/>
        <v>Reisekostnad, ikke opplysningspliktig</v>
      </c>
      <c r="AN1095" s="46" t="str">
        <f t="shared" si="259"/>
        <v>Reise</v>
      </c>
      <c r="AO1095" s="46" t="str">
        <f t="shared" si="260"/>
        <v>Driftsutgifter</v>
      </c>
      <c r="AP1095" s="46" t="str">
        <f t="shared" si="261"/>
        <v>Kostnad</v>
      </c>
      <c r="AQ1095" s="46">
        <f t="shared" si="262"/>
        <v>19</v>
      </c>
      <c r="AR1095" s="46">
        <f t="shared" si="263"/>
        <v>0</v>
      </c>
      <c r="AS1095" s="48">
        <f t="shared" si="264"/>
        <v>0.90301180009507243</v>
      </c>
      <c r="AT1095" s="46">
        <f t="shared" si="268"/>
        <v>0</v>
      </c>
      <c r="AU1095" s="46">
        <f t="shared" si="265"/>
        <v>2803</v>
      </c>
      <c r="AV1095" s="46">
        <f t="shared" si="266"/>
        <v>1698.7</v>
      </c>
      <c r="AW1095" s="46">
        <f t="shared" si="269"/>
        <v>1</v>
      </c>
      <c r="AX1095" s="47">
        <f t="shared" si="267"/>
        <v>0</v>
      </c>
      <c r="AY1095" s="47">
        <f t="shared" si="270"/>
        <v>0</v>
      </c>
    </row>
    <row r="1096" spans="35:51" x14ac:dyDescent="0.35">
      <c r="AI1096" s="11">
        <v>2023</v>
      </c>
      <c r="AJ1096" s="11">
        <v>2</v>
      </c>
      <c r="AK1096" s="11">
        <v>7140</v>
      </c>
      <c r="AL1096" s="63">
        <v>0</v>
      </c>
      <c r="AM1096" s="46" t="str">
        <f t="shared" si="258"/>
        <v>Reisekostnad, ikke opplysningspliktig</v>
      </c>
      <c r="AN1096" s="46" t="str">
        <f t="shared" si="259"/>
        <v>Reise</v>
      </c>
      <c r="AO1096" s="46" t="str">
        <f t="shared" si="260"/>
        <v>Driftsutgifter</v>
      </c>
      <c r="AP1096" s="46" t="str">
        <f t="shared" si="261"/>
        <v>Kostnad</v>
      </c>
      <c r="AQ1096" s="46">
        <f t="shared" si="262"/>
        <v>19</v>
      </c>
      <c r="AR1096" s="46">
        <f t="shared" si="263"/>
        <v>0</v>
      </c>
      <c r="AS1096" s="48">
        <f t="shared" si="264"/>
        <v>0.90301180009507243</v>
      </c>
      <c r="AT1096" s="46">
        <f t="shared" si="268"/>
        <v>0</v>
      </c>
      <c r="AU1096" s="46">
        <f t="shared" si="265"/>
        <v>2750</v>
      </c>
      <c r="AV1096" s="46">
        <f t="shared" si="266"/>
        <v>1620.817</v>
      </c>
      <c r="AW1096" s="46">
        <f t="shared" si="269"/>
        <v>1</v>
      </c>
      <c r="AX1096" s="47">
        <f t="shared" si="267"/>
        <v>0</v>
      </c>
      <c r="AY1096" s="47">
        <f t="shared" si="270"/>
        <v>0</v>
      </c>
    </row>
    <row r="1097" spans="35:51" x14ac:dyDescent="0.35">
      <c r="AI1097" s="11">
        <v>2023</v>
      </c>
      <c r="AJ1097" s="11">
        <v>3</v>
      </c>
      <c r="AK1097" s="11">
        <v>7140</v>
      </c>
      <c r="AL1097" s="63">
        <v>250</v>
      </c>
      <c r="AM1097" s="46" t="str">
        <f t="shared" si="258"/>
        <v>Reisekostnad, ikke opplysningspliktig</v>
      </c>
      <c r="AN1097" s="46" t="str">
        <f t="shared" si="259"/>
        <v>Reise</v>
      </c>
      <c r="AO1097" s="46" t="str">
        <f t="shared" si="260"/>
        <v>Driftsutgifter</v>
      </c>
      <c r="AP1097" s="46" t="str">
        <f t="shared" si="261"/>
        <v>Kostnad</v>
      </c>
      <c r="AQ1097" s="46">
        <f t="shared" si="262"/>
        <v>19</v>
      </c>
      <c r="AR1097" s="46">
        <f t="shared" si="263"/>
        <v>250</v>
      </c>
      <c r="AS1097" s="48">
        <f t="shared" si="264"/>
        <v>0.90301180009507243</v>
      </c>
      <c r="AT1097" s="46">
        <f t="shared" si="268"/>
        <v>225.75295002376811</v>
      </c>
      <c r="AU1097" s="46">
        <f t="shared" si="265"/>
        <v>3043</v>
      </c>
      <c r="AV1097" s="46">
        <f t="shared" si="266"/>
        <v>1839.2840000000001</v>
      </c>
      <c r="AW1097" s="46">
        <f t="shared" si="269"/>
        <v>1</v>
      </c>
      <c r="AX1097" s="47">
        <f t="shared" si="267"/>
        <v>-250</v>
      </c>
      <c r="AY1097" s="47">
        <f t="shared" si="270"/>
        <v>-225.75295002376811</v>
      </c>
    </row>
    <row r="1098" spans="35:51" x14ac:dyDescent="0.35">
      <c r="AI1098" s="11">
        <v>2023</v>
      </c>
      <c r="AJ1098" s="11">
        <v>4</v>
      </c>
      <c r="AK1098" s="11">
        <v>7140</v>
      </c>
      <c r="AL1098" s="63">
        <v>0</v>
      </c>
      <c r="AM1098" s="46" t="str">
        <f t="shared" si="258"/>
        <v>Reisekostnad, ikke opplysningspliktig</v>
      </c>
      <c r="AN1098" s="46" t="str">
        <f t="shared" si="259"/>
        <v>Reise</v>
      </c>
      <c r="AO1098" s="46" t="str">
        <f t="shared" si="260"/>
        <v>Driftsutgifter</v>
      </c>
      <c r="AP1098" s="46" t="str">
        <f t="shared" si="261"/>
        <v>Kostnad</v>
      </c>
      <c r="AQ1098" s="46">
        <f t="shared" si="262"/>
        <v>19</v>
      </c>
      <c r="AR1098" s="46">
        <f t="shared" si="263"/>
        <v>0</v>
      </c>
      <c r="AS1098" s="48">
        <f t="shared" si="264"/>
        <v>0.90301180009507243</v>
      </c>
      <c r="AT1098" s="46">
        <f t="shared" si="268"/>
        <v>0</v>
      </c>
      <c r="AU1098" s="46">
        <f t="shared" si="265"/>
        <v>2916</v>
      </c>
      <c r="AV1098" s="46">
        <f t="shared" si="266"/>
        <v>1763.2</v>
      </c>
      <c r="AW1098" s="46">
        <f t="shared" si="269"/>
        <v>1</v>
      </c>
      <c r="AX1098" s="47">
        <f t="shared" si="267"/>
        <v>0</v>
      </c>
      <c r="AY1098" s="47">
        <f t="shared" si="270"/>
        <v>0</v>
      </c>
    </row>
    <row r="1099" spans="35:51" x14ac:dyDescent="0.35">
      <c r="AI1099" s="11">
        <v>2023</v>
      </c>
      <c r="AJ1099" s="11">
        <v>5</v>
      </c>
      <c r="AK1099" s="11">
        <v>7140</v>
      </c>
      <c r="AL1099" s="63">
        <v>0</v>
      </c>
      <c r="AM1099" s="46" t="str">
        <f t="shared" si="258"/>
        <v>Reisekostnad, ikke opplysningspliktig</v>
      </c>
      <c r="AN1099" s="46" t="str">
        <f t="shared" si="259"/>
        <v>Reise</v>
      </c>
      <c r="AO1099" s="46" t="str">
        <f t="shared" si="260"/>
        <v>Driftsutgifter</v>
      </c>
      <c r="AP1099" s="46" t="str">
        <f t="shared" si="261"/>
        <v>Kostnad</v>
      </c>
      <c r="AQ1099" s="46">
        <f t="shared" si="262"/>
        <v>19</v>
      </c>
      <c r="AR1099" s="46">
        <f t="shared" si="263"/>
        <v>0</v>
      </c>
      <c r="AS1099" s="48">
        <f t="shared" si="264"/>
        <v>0.90301180009507243</v>
      </c>
      <c r="AT1099" s="46">
        <f t="shared" si="268"/>
        <v>0</v>
      </c>
      <c r="AU1099" s="46">
        <f t="shared" si="265"/>
        <v>3578</v>
      </c>
      <c r="AV1099" s="46">
        <f t="shared" si="266"/>
        <v>1816.85</v>
      </c>
      <c r="AW1099" s="46">
        <f t="shared" si="269"/>
        <v>1</v>
      </c>
      <c r="AX1099" s="47">
        <f t="shared" si="267"/>
        <v>0</v>
      </c>
      <c r="AY1099" s="47">
        <f t="shared" si="270"/>
        <v>0</v>
      </c>
    </row>
    <row r="1100" spans="35:51" x14ac:dyDescent="0.35">
      <c r="AI1100" s="11">
        <v>2023</v>
      </c>
      <c r="AJ1100" s="11">
        <v>6</v>
      </c>
      <c r="AK1100" s="11">
        <v>7140</v>
      </c>
      <c r="AL1100" s="63">
        <v>0</v>
      </c>
      <c r="AM1100" s="46" t="str">
        <f t="shared" si="258"/>
        <v>Reisekostnad, ikke opplysningspliktig</v>
      </c>
      <c r="AN1100" s="46" t="str">
        <f t="shared" si="259"/>
        <v>Reise</v>
      </c>
      <c r="AO1100" s="46" t="str">
        <f t="shared" si="260"/>
        <v>Driftsutgifter</v>
      </c>
      <c r="AP1100" s="46" t="str">
        <f t="shared" si="261"/>
        <v>Kostnad</v>
      </c>
      <c r="AQ1100" s="46">
        <f t="shared" si="262"/>
        <v>19</v>
      </c>
      <c r="AR1100" s="46">
        <f t="shared" si="263"/>
        <v>0</v>
      </c>
      <c r="AS1100" s="48">
        <f t="shared" si="264"/>
        <v>0.90301180009507243</v>
      </c>
      <c r="AT1100" s="46">
        <f t="shared" si="268"/>
        <v>0</v>
      </c>
      <c r="AU1100" s="46">
        <f t="shared" si="265"/>
        <v>3708</v>
      </c>
      <c r="AV1100" s="46">
        <f t="shared" si="266"/>
        <v>1858.8330000000001</v>
      </c>
      <c r="AW1100" s="46">
        <f t="shared" si="269"/>
        <v>1</v>
      </c>
      <c r="AX1100" s="47">
        <f t="shared" si="267"/>
        <v>0</v>
      </c>
      <c r="AY1100" s="47">
        <f t="shared" si="270"/>
        <v>0</v>
      </c>
    </row>
    <row r="1101" spans="35:51" x14ac:dyDescent="0.35">
      <c r="AI1101" s="11">
        <v>2023</v>
      </c>
      <c r="AJ1101" s="11">
        <v>7</v>
      </c>
      <c r="AK1101" s="11">
        <v>7140</v>
      </c>
      <c r="AL1101" s="63">
        <v>0</v>
      </c>
      <c r="AM1101" s="46" t="str">
        <f t="shared" si="258"/>
        <v>Reisekostnad, ikke opplysningspliktig</v>
      </c>
      <c r="AN1101" s="46" t="str">
        <f t="shared" si="259"/>
        <v>Reise</v>
      </c>
      <c r="AO1101" s="46" t="str">
        <f t="shared" si="260"/>
        <v>Driftsutgifter</v>
      </c>
      <c r="AP1101" s="46" t="str">
        <f t="shared" si="261"/>
        <v>Kostnad</v>
      </c>
      <c r="AQ1101" s="46">
        <f t="shared" si="262"/>
        <v>19</v>
      </c>
      <c r="AR1101" s="46">
        <f t="shared" si="263"/>
        <v>0</v>
      </c>
      <c r="AS1101" s="48">
        <f t="shared" si="264"/>
        <v>0.90301180009507243</v>
      </c>
      <c r="AT1101" s="46">
        <f t="shared" si="268"/>
        <v>0</v>
      </c>
      <c r="AU1101" s="46">
        <f t="shared" si="265"/>
        <v>3431</v>
      </c>
      <c r="AV1101" s="46">
        <f t="shared" si="266"/>
        <v>1813.0340000000001</v>
      </c>
      <c r="AW1101" s="46">
        <f t="shared" si="269"/>
        <v>1</v>
      </c>
      <c r="AX1101" s="47">
        <f t="shared" si="267"/>
        <v>0</v>
      </c>
      <c r="AY1101" s="47">
        <f t="shared" si="270"/>
        <v>0</v>
      </c>
    </row>
    <row r="1102" spans="35:51" x14ac:dyDescent="0.35">
      <c r="AI1102" s="11">
        <v>2023</v>
      </c>
      <c r="AJ1102" s="11">
        <v>8</v>
      </c>
      <c r="AK1102" s="11">
        <v>7140</v>
      </c>
      <c r="AL1102" s="63">
        <v>0</v>
      </c>
      <c r="AM1102" s="46" t="str">
        <f t="shared" si="258"/>
        <v>Reisekostnad, ikke opplysningspliktig</v>
      </c>
      <c r="AN1102" s="46" t="str">
        <f t="shared" si="259"/>
        <v>Reise</v>
      </c>
      <c r="AO1102" s="46" t="str">
        <f t="shared" si="260"/>
        <v>Driftsutgifter</v>
      </c>
      <c r="AP1102" s="46" t="str">
        <f t="shared" si="261"/>
        <v>Kostnad</v>
      </c>
      <c r="AQ1102" s="46">
        <f t="shared" si="262"/>
        <v>19</v>
      </c>
      <c r="AR1102" s="46">
        <f t="shared" si="263"/>
        <v>0</v>
      </c>
      <c r="AS1102" s="48">
        <f t="shared" si="264"/>
        <v>0.90301180009507243</v>
      </c>
      <c r="AT1102" s="46">
        <f t="shared" si="268"/>
        <v>0</v>
      </c>
      <c r="AU1102" s="46">
        <f t="shared" si="265"/>
        <v>4323</v>
      </c>
      <c r="AV1102" s="46">
        <f t="shared" si="266"/>
        <v>1943.6659999999999</v>
      </c>
      <c r="AW1102" s="46">
        <f t="shared" si="269"/>
        <v>1</v>
      </c>
      <c r="AX1102" s="47">
        <f t="shared" si="267"/>
        <v>0</v>
      </c>
      <c r="AY1102" s="47">
        <f t="shared" si="270"/>
        <v>0</v>
      </c>
    </row>
    <row r="1103" spans="35:51" x14ac:dyDescent="0.35">
      <c r="AI1103" s="11">
        <v>2023</v>
      </c>
      <c r="AJ1103" s="11">
        <v>9</v>
      </c>
      <c r="AK1103" s="11">
        <v>7140</v>
      </c>
      <c r="AL1103" s="63">
        <v>0</v>
      </c>
      <c r="AM1103" s="46" t="str">
        <f t="shared" si="258"/>
        <v>Reisekostnad, ikke opplysningspliktig</v>
      </c>
      <c r="AN1103" s="46" t="str">
        <f t="shared" si="259"/>
        <v>Reise</v>
      </c>
      <c r="AO1103" s="46" t="str">
        <f t="shared" si="260"/>
        <v>Driftsutgifter</v>
      </c>
      <c r="AP1103" s="46" t="str">
        <f t="shared" si="261"/>
        <v>Kostnad</v>
      </c>
      <c r="AQ1103" s="46">
        <f t="shared" si="262"/>
        <v>19</v>
      </c>
      <c r="AR1103" s="46">
        <f t="shared" si="263"/>
        <v>0</v>
      </c>
      <c r="AS1103" s="48">
        <f t="shared" si="264"/>
        <v>0.90301180009507243</v>
      </c>
      <c r="AT1103" s="46">
        <f t="shared" si="268"/>
        <v>0</v>
      </c>
      <c r="AU1103" s="46">
        <f t="shared" si="265"/>
        <v>3531</v>
      </c>
      <c r="AV1103" s="46">
        <f t="shared" si="266"/>
        <v>1846.634</v>
      </c>
      <c r="AW1103" s="46">
        <f t="shared" si="269"/>
        <v>1</v>
      </c>
      <c r="AX1103" s="47">
        <f t="shared" si="267"/>
        <v>0</v>
      </c>
      <c r="AY1103" s="47">
        <f t="shared" si="270"/>
        <v>0</v>
      </c>
    </row>
    <row r="1104" spans="35:51" x14ac:dyDescent="0.35">
      <c r="AI1104" s="11">
        <v>2023</v>
      </c>
      <c r="AJ1104" s="11">
        <v>10</v>
      </c>
      <c r="AK1104" s="11">
        <v>7140</v>
      </c>
      <c r="AL1104" s="63">
        <v>0</v>
      </c>
      <c r="AM1104" s="46" t="str">
        <f t="shared" si="258"/>
        <v>Reisekostnad, ikke opplysningspliktig</v>
      </c>
      <c r="AN1104" s="46" t="str">
        <f t="shared" si="259"/>
        <v>Reise</v>
      </c>
      <c r="AO1104" s="46" t="str">
        <f t="shared" si="260"/>
        <v>Driftsutgifter</v>
      </c>
      <c r="AP1104" s="46" t="str">
        <f t="shared" si="261"/>
        <v>Kostnad</v>
      </c>
      <c r="AQ1104" s="46">
        <f t="shared" si="262"/>
        <v>19</v>
      </c>
      <c r="AR1104" s="46">
        <f t="shared" si="263"/>
        <v>0</v>
      </c>
      <c r="AS1104" s="48">
        <f t="shared" si="264"/>
        <v>0.90301180009507243</v>
      </c>
      <c r="AT1104" s="46">
        <f t="shared" si="268"/>
        <v>0</v>
      </c>
      <c r="AU1104" s="46">
        <f t="shared" si="265"/>
        <v>3338</v>
      </c>
      <c r="AV1104" s="46">
        <f t="shared" si="266"/>
        <v>1851.3</v>
      </c>
      <c r="AW1104" s="46">
        <f t="shared" si="269"/>
        <v>1</v>
      </c>
      <c r="AX1104" s="47">
        <f t="shared" si="267"/>
        <v>0</v>
      </c>
      <c r="AY1104" s="47">
        <f t="shared" si="270"/>
        <v>0</v>
      </c>
    </row>
    <row r="1105" spans="35:51" x14ac:dyDescent="0.35">
      <c r="AI1105" s="11">
        <v>2023</v>
      </c>
      <c r="AJ1105" s="11">
        <v>11</v>
      </c>
      <c r="AK1105" s="11">
        <v>7140</v>
      </c>
      <c r="AL1105" s="63">
        <v>0</v>
      </c>
      <c r="AM1105" s="46" t="str">
        <f t="shared" si="258"/>
        <v>Reisekostnad, ikke opplysningspliktig</v>
      </c>
      <c r="AN1105" s="46" t="str">
        <f t="shared" si="259"/>
        <v>Reise</v>
      </c>
      <c r="AO1105" s="46" t="str">
        <f t="shared" si="260"/>
        <v>Driftsutgifter</v>
      </c>
      <c r="AP1105" s="46" t="str">
        <f t="shared" si="261"/>
        <v>Kostnad</v>
      </c>
      <c r="AQ1105" s="46">
        <f t="shared" si="262"/>
        <v>19</v>
      </c>
      <c r="AR1105" s="46">
        <f t="shared" si="263"/>
        <v>0</v>
      </c>
      <c r="AS1105" s="48">
        <f t="shared" si="264"/>
        <v>0.90301180009507243</v>
      </c>
      <c r="AT1105" s="46">
        <f t="shared" si="268"/>
        <v>0</v>
      </c>
      <c r="AU1105" s="46">
        <f t="shared" si="265"/>
        <v>3267</v>
      </c>
      <c r="AV1105" s="46">
        <f t="shared" si="266"/>
        <v>1752.55</v>
      </c>
      <c r="AW1105" s="46">
        <f t="shared" si="269"/>
        <v>1</v>
      </c>
      <c r="AX1105" s="47">
        <f t="shared" si="267"/>
        <v>0</v>
      </c>
      <c r="AY1105" s="47">
        <f t="shared" si="270"/>
        <v>0</v>
      </c>
    </row>
    <row r="1106" spans="35:51" x14ac:dyDescent="0.35">
      <c r="AI1106" s="11">
        <v>2023</v>
      </c>
      <c r="AJ1106" s="11">
        <v>12</v>
      </c>
      <c r="AK1106" s="11">
        <v>7140</v>
      </c>
      <c r="AL1106" s="63">
        <v>0</v>
      </c>
      <c r="AM1106" s="46" t="str">
        <f t="shared" si="258"/>
        <v>Reisekostnad, ikke opplysningspliktig</v>
      </c>
      <c r="AN1106" s="46" t="str">
        <f t="shared" si="259"/>
        <v>Reise</v>
      </c>
      <c r="AO1106" s="46" t="str">
        <f t="shared" si="260"/>
        <v>Driftsutgifter</v>
      </c>
      <c r="AP1106" s="46" t="str">
        <f t="shared" si="261"/>
        <v>Kostnad</v>
      </c>
      <c r="AQ1106" s="46">
        <f t="shared" si="262"/>
        <v>19</v>
      </c>
      <c r="AR1106" s="46">
        <f t="shared" si="263"/>
        <v>0</v>
      </c>
      <c r="AS1106" s="48">
        <f t="shared" si="264"/>
        <v>0.90301180009507243</v>
      </c>
      <c r="AT1106" s="46">
        <f t="shared" si="268"/>
        <v>0</v>
      </c>
      <c r="AU1106" s="46">
        <f t="shared" si="265"/>
        <v>2003</v>
      </c>
      <c r="AV1106" s="46">
        <f t="shared" si="266"/>
        <v>1365.15</v>
      </c>
      <c r="AW1106" s="46">
        <f t="shared" si="269"/>
        <v>1</v>
      </c>
      <c r="AX1106" s="47">
        <f t="shared" si="267"/>
        <v>0</v>
      </c>
      <c r="AY1106" s="47">
        <f t="shared" si="270"/>
        <v>0</v>
      </c>
    </row>
    <row r="1107" spans="35:51" x14ac:dyDescent="0.35">
      <c r="AI1107" s="11">
        <v>2023</v>
      </c>
      <c r="AJ1107" s="11">
        <v>1</v>
      </c>
      <c r="AK1107" s="11">
        <v>7160</v>
      </c>
      <c r="AL1107" s="63">
        <v>0</v>
      </c>
      <c r="AM1107" s="46" t="str">
        <f t="shared" si="258"/>
        <v>Diettkostnad, ikke opplysningspliktig</v>
      </c>
      <c r="AN1107" s="46" t="str">
        <f t="shared" si="259"/>
        <v>Reise</v>
      </c>
      <c r="AO1107" s="46" t="str">
        <f t="shared" si="260"/>
        <v>Driftsutgifter</v>
      </c>
      <c r="AP1107" s="46" t="str">
        <f t="shared" si="261"/>
        <v>Kostnad</v>
      </c>
      <c r="AQ1107" s="46">
        <f t="shared" si="262"/>
        <v>19</v>
      </c>
      <c r="AR1107" s="46">
        <f t="shared" si="263"/>
        <v>0</v>
      </c>
      <c r="AS1107" s="48">
        <f t="shared" si="264"/>
        <v>0.90301180009507243</v>
      </c>
      <c r="AT1107" s="46">
        <f t="shared" si="268"/>
        <v>0</v>
      </c>
      <c r="AU1107" s="46">
        <f t="shared" si="265"/>
        <v>2803</v>
      </c>
      <c r="AV1107" s="46">
        <f t="shared" si="266"/>
        <v>1698.7</v>
      </c>
      <c r="AW1107" s="46">
        <f t="shared" si="269"/>
        <v>1</v>
      </c>
      <c r="AX1107" s="47">
        <f t="shared" si="267"/>
        <v>0</v>
      </c>
      <c r="AY1107" s="47">
        <f t="shared" si="270"/>
        <v>0</v>
      </c>
    </row>
    <row r="1108" spans="35:51" x14ac:dyDescent="0.35">
      <c r="AI1108" s="11">
        <v>2023</v>
      </c>
      <c r="AJ1108" s="11">
        <v>2</v>
      </c>
      <c r="AK1108" s="11">
        <v>7160</v>
      </c>
      <c r="AL1108" s="63">
        <v>0</v>
      </c>
      <c r="AM1108" s="46" t="str">
        <f t="shared" si="258"/>
        <v>Diettkostnad, ikke opplysningspliktig</v>
      </c>
      <c r="AN1108" s="46" t="str">
        <f t="shared" si="259"/>
        <v>Reise</v>
      </c>
      <c r="AO1108" s="46" t="str">
        <f t="shared" si="260"/>
        <v>Driftsutgifter</v>
      </c>
      <c r="AP1108" s="46" t="str">
        <f t="shared" si="261"/>
        <v>Kostnad</v>
      </c>
      <c r="AQ1108" s="46">
        <f t="shared" si="262"/>
        <v>19</v>
      </c>
      <c r="AR1108" s="46">
        <f t="shared" si="263"/>
        <v>0</v>
      </c>
      <c r="AS1108" s="48">
        <f t="shared" si="264"/>
        <v>0.90301180009507243</v>
      </c>
      <c r="AT1108" s="46">
        <f t="shared" si="268"/>
        <v>0</v>
      </c>
      <c r="AU1108" s="46">
        <f t="shared" si="265"/>
        <v>2750</v>
      </c>
      <c r="AV1108" s="46">
        <f t="shared" si="266"/>
        <v>1620.817</v>
      </c>
      <c r="AW1108" s="46">
        <f t="shared" si="269"/>
        <v>1</v>
      </c>
      <c r="AX1108" s="47">
        <f t="shared" si="267"/>
        <v>0</v>
      </c>
      <c r="AY1108" s="47">
        <f t="shared" si="270"/>
        <v>0</v>
      </c>
    </row>
    <row r="1109" spans="35:51" x14ac:dyDescent="0.35">
      <c r="AI1109" s="11">
        <v>2023</v>
      </c>
      <c r="AJ1109" s="11">
        <v>3</v>
      </c>
      <c r="AK1109" s="11">
        <v>7160</v>
      </c>
      <c r="AL1109" s="63">
        <v>0</v>
      </c>
      <c r="AM1109" s="46" t="str">
        <f t="shared" si="258"/>
        <v>Diettkostnad, ikke opplysningspliktig</v>
      </c>
      <c r="AN1109" s="46" t="str">
        <f t="shared" si="259"/>
        <v>Reise</v>
      </c>
      <c r="AO1109" s="46" t="str">
        <f t="shared" si="260"/>
        <v>Driftsutgifter</v>
      </c>
      <c r="AP1109" s="46" t="str">
        <f t="shared" si="261"/>
        <v>Kostnad</v>
      </c>
      <c r="AQ1109" s="46">
        <f t="shared" si="262"/>
        <v>19</v>
      </c>
      <c r="AR1109" s="46">
        <f t="shared" si="263"/>
        <v>0</v>
      </c>
      <c r="AS1109" s="48">
        <f t="shared" si="264"/>
        <v>0.90301180009507243</v>
      </c>
      <c r="AT1109" s="46">
        <f t="shared" si="268"/>
        <v>0</v>
      </c>
      <c r="AU1109" s="46">
        <f t="shared" si="265"/>
        <v>3043</v>
      </c>
      <c r="AV1109" s="46">
        <f t="shared" si="266"/>
        <v>1839.2840000000001</v>
      </c>
      <c r="AW1109" s="46">
        <f t="shared" si="269"/>
        <v>1</v>
      </c>
      <c r="AX1109" s="47">
        <f t="shared" si="267"/>
        <v>0</v>
      </c>
      <c r="AY1109" s="47">
        <f t="shared" si="270"/>
        <v>0</v>
      </c>
    </row>
    <row r="1110" spans="35:51" x14ac:dyDescent="0.35">
      <c r="AI1110" s="11">
        <v>2023</v>
      </c>
      <c r="AJ1110" s="11">
        <v>4</v>
      </c>
      <c r="AK1110" s="11">
        <v>7160</v>
      </c>
      <c r="AL1110" s="63">
        <v>0</v>
      </c>
      <c r="AM1110" s="46" t="str">
        <f t="shared" si="258"/>
        <v>Diettkostnad, ikke opplysningspliktig</v>
      </c>
      <c r="AN1110" s="46" t="str">
        <f t="shared" si="259"/>
        <v>Reise</v>
      </c>
      <c r="AO1110" s="46" t="str">
        <f t="shared" si="260"/>
        <v>Driftsutgifter</v>
      </c>
      <c r="AP1110" s="46" t="str">
        <f t="shared" si="261"/>
        <v>Kostnad</v>
      </c>
      <c r="AQ1110" s="46">
        <f t="shared" si="262"/>
        <v>19</v>
      </c>
      <c r="AR1110" s="46">
        <f t="shared" si="263"/>
        <v>0</v>
      </c>
      <c r="AS1110" s="48">
        <f t="shared" si="264"/>
        <v>0.90301180009507243</v>
      </c>
      <c r="AT1110" s="46">
        <f t="shared" si="268"/>
        <v>0</v>
      </c>
      <c r="AU1110" s="46">
        <f t="shared" si="265"/>
        <v>2916</v>
      </c>
      <c r="AV1110" s="46">
        <f t="shared" si="266"/>
        <v>1763.2</v>
      </c>
      <c r="AW1110" s="46">
        <f t="shared" si="269"/>
        <v>1</v>
      </c>
      <c r="AX1110" s="47">
        <f t="shared" si="267"/>
        <v>0</v>
      </c>
      <c r="AY1110" s="47">
        <f t="shared" si="270"/>
        <v>0</v>
      </c>
    </row>
    <row r="1111" spans="35:51" x14ac:dyDescent="0.35">
      <c r="AI1111" s="11">
        <v>2023</v>
      </c>
      <c r="AJ1111" s="11">
        <v>5</v>
      </c>
      <c r="AK1111" s="11">
        <v>7160</v>
      </c>
      <c r="AL1111" s="63">
        <v>0</v>
      </c>
      <c r="AM1111" s="46" t="str">
        <f t="shared" si="258"/>
        <v>Diettkostnad, ikke opplysningspliktig</v>
      </c>
      <c r="AN1111" s="46" t="str">
        <f t="shared" si="259"/>
        <v>Reise</v>
      </c>
      <c r="AO1111" s="46" t="str">
        <f t="shared" si="260"/>
        <v>Driftsutgifter</v>
      </c>
      <c r="AP1111" s="46" t="str">
        <f t="shared" si="261"/>
        <v>Kostnad</v>
      </c>
      <c r="AQ1111" s="46">
        <f t="shared" si="262"/>
        <v>19</v>
      </c>
      <c r="AR1111" s="46">
        <f t="shared" si="263"/>
        <v>0</v>
      </c>
      <c r="AS1111" s="48">
        <f t="shared" si="264"/>
        <v>0.90301180009507243</v>
      </c>
      <c r="AT1111" s="46">
        <f t="shared" si="268"/>
        <v>0</v>
      </c>
      <c r="AU1111" s="46">
        <f t="shared" si="265"/>
        <v>3578</v>
      </c>
      <c r="AV1111" s="46">
        <f t="shared" si="266"/>
        <v>1816.85</v>
      </c>
      <c r="AW1111" s="46">
        <f t="shared" si="269"/>
        <v>1</v>
      </c>
      <c r="AX1111" s="47">
        <f t="shared" si="267"/>
        <v>0</v>
      </c>
      <c r="AY1111" s="47">
        <f t="shared" si="270"/>
        <v>0</v>
      </c>
    </row>
    <row r="1112" spans="35:51" x14ac:dyDescent="0.35">
      <c r="AI1112" s="11">
        <v>2023</v>
      </c>
      <c r="AJ1112" s="11">
        <v>6</v>
      </c>
      <c r="AK1112" s="11">
        <v>7160</v>
      </c>
      <c r="AL1112" s="63">
        <v>0</v>
      </c>
      <c r="AM1112" s="46" t="str">
        <f t="shared" si="258"/>
        <v>Diettkostnad, ikke opplysningspliktig</v>
      </c>
      <c r="AN1112" s="46" t="str">
        <f t="shared" si="259"/>
        <v>Reise</v>
      </c>
      <c r="AO1112" s="46" t="str">
        <f t="shared" si="260"/>
        <v>Driftsutgifter</v>
      </c>
      <c r="AP1112" s="46" t="str">
        <f t="shared" si="261"/>
        <v>Kostnad</v>
      </c>
      <c r="AQ1112" s="46">
        <f t="shared" si="262"/>
        <v>19</v>
      </c>
      <c r="AR1112" s="46">
        <f t="shared" si="263"/>
        <v>0</v>
      </c>
      <c r="AS1112" s="48">
        <f t="shared" si="264"/>
        <v>0.90301180009507243</v>
      </c>
      <c r="AT1112" s="46">
        <f t="shared" si="268"/>
        <v>0</v>
      </c>
      <c r="AU1112" s="46">
        <f t="shared" si="265"/>
        <v>3708</v>
      </c>
      <c r="AV1112" s="46">
        <f t="shared" si="266"/>
        <v>1858.8330000000001</v>
      </c>
      <c r="AW1112" s="46">
        <f t="shared" si="269"/>
        <v>1</v>
      </c>
      <c r="AX1112" s="47">
        <f t="shared" si="267"/>
        <v>0</v>
      </c>
      <c r="AY1112" s="47">
        <f t="shared" si="270"/>
        <v>0</v>
      </c>
    </row>
    <row r="1113" spans="35:51" x14ac:dyDescent="0.35">
      <c r="AI1113" s="11">
        <v>2023</v>
      </c>
      <c r="AJ1113" s="11">
        <v>7</v>
      </c>
      <c r="AK1113" s="11">
        <v>7160</v>
      </c>
      <c r="AL1113" s="63">
        <v>0</v>
      </c>
      <c r="AM1113" s="46" t="str">
        <f t="shared" si="258"/>
        <v>Diettkostnad, ikke opplysningspliktig</v>
      </c>
      <c r="AN1113" s="46" t="str">
        <f t="shared" si="259"/>
        <v>Reise</v>
      </c>
      <c r="AO1113" s="46" t="str">
        <f t="shared" si="260"/>
        <v>Driftsutgifter</v>
      </c>
      <c r="AP1113" s="46" t="str">
        <f t="shared" si="261"/>
        <v>Kostnad</v>
      </c>
      <c r="AQ1113" s="46">
        <f t="shared" si="262"/>
        <v>19</v>
      </c>
      <c r="AR1113" s="46">
        <f t="shared" si="263"/>
        <v>0</v>
      </c>
      <c r="AS1113" s="48">
        <f t="shared" si="264"/>
        <v>0.90301180009507243</v>
      </c>
      <c r="AT1113" s="46">
        <f t="shared" si="268"/>
        <v>0</v>
      </c>
      <c r="AU1113" s="46">
        <f t="shared" si="265"/>
        <v>3431</v>
      </c>
      <c r="AV1113" s="46">
        <f t="shared" si="266"/>
        <v>1813.0340000000001</v>
      </c>
      <c r="AW1113" s="46">
        <f t="shared" si="269"/>
        <v>1</v>
      </c>
      <c r="AX1113" s="47">
        <f t="shared" si="267"/>
        <v>0</v>
      </c>
      <c r="AY1113" s="47">
        <f t="shared" si="270"/>
        <v>0</v>
      </c>
    </row>
    <row r="1114" spans="35:51" x14ac:dyDescent="0.35">
      <c r="AI1114" s="11">
        <v>2023</v>
      </c>
      <c r="AJ1114" s="11">
        <v>8</v>
      </c>
      <c r="AK1114" s="11">
        <v>7160</v>
      </c>
      <c r="AL1114" s="63">
        <v>0</v>
      </c>
      <c r="AM1114" s="46" t="str">
        <f t="shared" si="258"/>
        <v>Diettkostnad, ikke opplysningspliktig</v>
      </c>
      <c r="AN1114" s="46" t="str">
        <f t="shared" si="259"/>
        <v>Reise</v>
      </c>
      <c r="AO1114" s="46" t="str">
        <f t="shared" si="260"/>
        <v>Driftsutgifter</v>
      </c>
      <c r="AP1114" s="46" t="str">
        <f t="shared" si="261"/>
        <v>Kostnad</v>
      </c>
      <c r="AQ1114" s="46">
        <f t="shared" si="262"/>
        <v>19</v>
      </c>
      <c r="AR1114" s="46">
        <f t="shared" si="263"/>
        <v>0</v>
      </c>
      <c r="AS1114" s="48">
        <f t="shared" si="264"/>
        <v>0.90301180009507243</v>
      </c>
      <c r="AT1114" s="46">
        <f t="shared" si="268"/>
        <v>0</v>
      </c>
      <c r="AU1114" s="46">
        <f t="shared" si="265"/>
        <v>4323</v>
      </c>
      <c r="AV1114" s="46">
        <f t="shared" si="266"/>
        <v>1943.6659999999999</v>
      </c>
      <c r="AW1114" s="46">
        <f t="shared" si="269"/>
        <v>1</v>
      </c>
      <c r="AX1114" s="47">
        <f t="shared" si="267"/>
        <v>0</v>
      </c>
      <c r="AY1114" s="47">
        <f t="shared" si="270"/>
        <v>0</v>
      </c>
    </row>
    <row r="1115" spans="35:51" x14ac:dyDescent="0.35">
      <c r="AI1115" s="11">
        <v>2023</v>
      </c>
      <c r="AJ1115" s="11">
        <v>9</v>
      </c>
      <c r="AK1115" s="11">
        <v>7160</v>
      </c>
      <c r="AL1115" s="63">
        <v>0</v>
      </c>
      <c r="AM1115" s="46" t="str">
        <f t="shared" si="258"/>
        <v>Diettkostnad, ikke opplysningspliktig</v>
      </c>
      <c r="AN1115" s="46" t="str">
        <f t="shared" si="259"/>
        <v>Reise</v>
      </c>
      <c r="AO1115" s="46" t="str">
        <f t="shared" si="260"/>
        <v>Driftsutgifter</v>
      </c>
      <c r="AP1115" s="46" t="str">
        <f t="shared" si="261"/>
        <v>Kostnad</v>
      </c>
      <c r="AQ1115" s="46">
        <f t="shared" si="262"/>
        <v>19</v>
      </c>
      <c r="AR1115" s="46">
        <f t="shared" si="263"/>
        <v>0</v>
      </c>
      <c r="AS1115" s="48">
        <f t="shared" si="264"/>
        <v>0.90301180009507243</v>
      </c>
      <c r="AT1115" s="46">
        <f t="shared" si="268"/>
        <v>0</v>
      </c>
      <c r="AU1115" s="46">
        <f t="shared" si="265"/>
        <v>3531</v>
      </c>
      <c r="AV1115" s="46">
        <f t="shared" si="266"/>
        <v>1846.634</v>
      </c>
      <c r="AW1115" s="46">
        <f t="shared" si="269"/>
        <v>1</v>
      </c>
      <c r="AX1115" s="47">
        <f t="shared" si="267"/>
        <v>0</v>
      </c>
      <c r="AY1115" s="47">
        <f t="shared" si="270"/>
        <v>0</v>
      </c>
    </row>
    <row r="1116" spans="35:51" x14ac:dyDescent="0.35">
      <c r="AI1116" s="11">
        <v>2023</v>
      </c>
      <c r="AJ1116" s="11">
        <v>10</v>
      </c>
      <c r="AK1116" s="11">
        <v>7160</v>
      </c>
      <c r="AL1116" s="63">
        <v>0</v>
      </c>
      <c r="AM1116" s="46" t="str">
        <f t="shared" si="258"/>
        <v>Diettkostnad, ikke opplysningspliktig</v>
      </c>
      <c r="AN1116" s="46" t="str">
        <f t="shared" si="259"/>
        <v>Reise</v>
      </c>
      <c r="AO1116" s="46" t="str">
        <f t="shared" si="260"/>
        <v>Driftsutgifter</v>
      </c>
      <c r="AP1116" s="46" t="str">
        <f t="shared" si="261"/>
        <v>Kostnad</v>
      </c>
      <c r="AQ1116" s="46">
        <f t="shared" si="262"/>
        <v>19</v>
      </c>
      <c r="AR1116" s="46">
        <f t="shared" si="263"/>
        <v>0</v>
      </c>
      <c r="AS1116" s="48">
        <f t="shared" si="264"/>
        <v>0.90301180009507243</v>
      </c>
      <c r="AT1116" s="46">
        <f t="shared" si="268"/>
        <v>0</v>
      </c>
      <c r="AU1116" s="46">
        <f t="shared" si="265"/>
        <v>3338</v>
      </c>
      <c r="AV1116" s="46">
        <f t="shared" si="266"/>
        <v>1851.3</v>
      </c>
      <c r="AW1116" s="46">
        <f t="shared" si="269"/>
        <v>1</v>
      </c>
      <c r="AX1116" s="47">
        <f t="shared" si="267"/>
        <v>0</v>
      </c>
      <c r="AY1116" s="47">
        <f t="shared" si="270"/>
        <v>0</v>
      </c>
    </row>
    <row r="1117" spans="35:51" x14ac:dyDescent="0.35">
      <c r="AI1117" s="11">
        <v>2023</v>
      </c>
      <c r="AJ1117" s="11">
        <v>11</v>
      </c>
      <c r="AK1117" s="11">
        <v>7160</v>
      </c>
      <c r="AL1117" s="63">
        <v>0</v>
      </c>
      <c r="AM1117" s="46" t="str">
        <f t="shared" si="258"/>
        <v>Diettkostnad, ikke opplysningspliktig</v>
      </c>
      <c r="AN1117" s="46" t="str">
        <f t="shared" si="259"/>
        <v>Reise</v>
      </c>
      <c r="AO1117" s="46" t="str">
        <f t="shared" si="260"/>
        <v>Driftsutgifter</v>
      </c>
      <c r="AP1117" s="46" t="str">
        <f t="shared" si="261"/>
        <v>Kostnad</v>
      </c>
      <c r="AQ1117" s="46">
        <f t="shared" si="262"/>
        <v>19</v>
      </c>
      <c r="AR1117" s="46">
        <f t="shared" si="263"/>
        <v>0</v>
      </c>
      <c r="AS1117" s="48">
        <f t="shared" si="264"/>
        <v>0.90301180009507243</v>
      </c>
      <c r="AT1117" s="46">
        <f t="shared" si="268"/>
        <v>0</v>
      </c>
      <c r="AU1117" s="46">
        <f t="shared" si="265"/>
        <v>3267</v>
      </c>
      <c r="AV1117" s="46">
        <f t="shared" si="266"/>
        <v>1752.55</v>
      </c>
      <c r="AW1117" s="46">
        <f t="shared" si="269"/>
        <v>1</v>
      </c>
      <c r="AX1117" s="47">
        <f t="shared" si="267"/>
        <v>0</v>
      </c>
      <c r="AY1117" s="47">
        <f t="shared" si="270"/>
        <v>0</v>
      </c>
    </row>
    <row r="1118" spans="35:51" x14ac:dyDescent="0.35">
      <c r="AI1118" s="11">
        <v>2023</v>
      </c>
      <c r="AJ1118" s="11">
        <v>12</v>
      </c>
      <c r="AK1118" s="11">
        <v>7160</v>
      </c>
      <c r="AL1118" s="63">
        <v>0</v>
      </c>
      <c r="AM1118" s="46" t="str">
        <f t="shared" si="258"/>
        <v>Diettkostnad, ikke opplysningspliktig</v>
      </c>
      <c r="AN1118" s="46" t="str">
        <f t="shared" si="259"/>
        <v>Reise</v>
      </c>
      <c r="AO1118" s="46" t="str">
        <f t="shared" si="260"/>
        <v>Driftsutgifter</v>
      </c>
      <c r="AP1118" s="46" t="str">
        <f t="shared" si="261"/>
        <v>Kostnad</v>
      </c>
      <c r="AQ1118" s="46">
        <f t="shared" si="262"/>
        <v>19</v>
      </c>
      <c r="AR1118" s="46">
        <f t="shared" si="263"/>
        <v>0</v>
      </c>
      <c r="AS1118" s="48">
        <f t="shared" si="264"/>
        <v>0.90301180009507243</v>
      </c>
      <c r="AT1118" s="46">
        <f t="shared" si="268"/>
        <v>0</v>
      </c>
      <c r="AU1118" s="46">
        <f t="shared" si="265"/>
        <v>2003</v>
      </c>
      <c r="AV1118" s="46">
        <f t="shared" si="266"/>
        <v>1365.15</v>
      </c>
      <c r="AW1118" s="46">
        <f t="shared" si="269"/>
        <v>1</v>
      </c>
      <c r="AX1118" s="47">
        <f t="shared" si="267"/>
        <v>0</v>
      </c>
      <c r="AY1118" s="47">
        <f t="shared" si="270"/>
        <v>0</v>
      </c>
    </row>
    <row r="1119" spans="35:51" x14ac:dyDescent="0.35">
      <c r="AI1119" s="11">
        <v>2023</v>
      </c>
      <c r="AJ1119" s="11">
        <v>1</v>
      </c>
      <c r="AK1119" s="11">
        <v>7320</v>
      </c>
      <c r="AL1119" s="63">
        <v>4300</v>
      </c>
      <c r="AM1119" s="46" t="str">
        <f t="shared" si="258"/>
        <v>Reklamekostnad</v>
      </c>
      <c r="AN1119" s="46" t="str">
        <f t="shared" si="259"/>
        <v>Markedsføring</v>
      </c>
      <c r="AO1119" s="46" t="str">
        <f t="shared" si="260"/>
        <v>Driftsutgifter</v>
      </c>
      <c r="AP1119" s="46" t="str">
        <f t="shared" si="261"/>
        <v>Kostnad</v>
      </c>
      <c r="AQ1119" s="46">
        <f t="shared" si="262"/>
        <v>18</v>
      </c>
      <c r="AR1119" s="46">
        <f t="shared" si="263"/>
        <v>4300</v>
      </c>
      <c r="AS1119" s="48">
        <f t="shared" si="264"/>
        <v>1.040364446763175</v>
      </c>
      <c r="AT1119" s="46">
        <f t="shared" si="268"/>
        <v>4473.5671210816527</v>
      </c>
      <c r="AU1119" s="46">
        <f t="shared" si="265"/>
        <v>2803</v>
      </c>
      <c r="AV1119" s="46">
        <f t="shared" si="266"/>
        <v>1698.7</v>
      </c>
      <c r="AW1119" s="46">
        <f t="shared" si="269"/>
        <v>1</v>
      </c>
      <c r="AX1119" s="47">
        <f t="shared" si="267"/>
        <v>-4300</v>
      </c>
      <c r="AY1119" s="47">
        <f t="shared" si="270"/>
        <v>-4473.5671210816527</v>
      </c>
    </row>
    <row r="1120" spans="35:51" x14ac:dyDescent="0.35">
      <c r="AI1120" s="11">
        <v>2023</v>
      </c>
      <c r="AJ1120" s="11">
        <v>2</v>
      </c>
      <c r="AK1120" s="11">
        <v>7320</v>
      </c>
      <c r="AL1120" s="63">
        <v>1363.64</v>
      </c>
      <c r="AM1120" s="46" t="str">
        <f t="shared" si="258"/>
        <v>Reklamekostnad</v>
      </c>
      <c r="AN1120" s="46" t="str">
        <f t="shared" si="259"/>
        <v>Markedsføring</v>
      </c>
      <c r="AO1120" s="46" t="str">
        <f t="shared" si="260"/>
        <v>Driftsutgifter</v>
      </c>
      <c r="AP1120" s="46" t="str">
        <f t="shared" si="261"/>
        <v>Kostnad</v>
      </c>
      <c r="AQ1120" s="46">
        <f t="shared" si="262"/>
        <v>18</v>
      </c>
      <c r="AR1120" s="46">
        <f t="shared" si="263"/>
        <v>1363.64</v>
      </c>
      <c r="AS1120" s="48">
        <f t="shared" si="264"/>
        <v>1.040364446763175</v>
      </c>
      <c r="AT1120" s="46">
        <f t="shared" si="268"/>
        <v>1418.682574184136</v>
      </c>
      <c r="AU1120" s="46">
        <f t="shared" si="265"/>
        <v>2750</v>
      </c>
      <c r="AV1120" s="46">
        <f t="shared" si="266"/>
        <v>1620.817</v>
      </c>
      <c r="AW1120" s="46">
        <f t="shared" si="269"/>
        <v>1</v>
      </c>
      <c r="AX1120" s="47">
        <f t="shared" si="267"/>
        <v>-1363.64</v>
      </c>
      <c r="AY1120" s="47">
        <f t="shared" si="270"/>
        <v>-1418.682574184136</v>
      </c>
    </row>
    <row r="1121" spans="35:51" x14ac:dyDescent="0.35">
      <c r="AI1121" s="11">
        <v>2023</v>
      </c>
      <c r="AJ1121" s="11">
        <v>3</v>
      </c>
      <c r="AK1121" s="11">
        <v>7320</v>
      </c>
      <c r="AL1121" s="63">
        <v>18029.64</v>
      </c>
      <c r="AM1121" s="46" t="str">
        <f t="shared" si="258"/>
        <v>Reklamekostnad</v>
      </c>
      <c r="AN1121" s="46" t="str">
        <f t="shared" si="259"/>
        <v>Markedsføring</v>
      </c>
      <c r="AO1121" s="46" t="str">
        <f t="shared" si="260"/>
        <v>Driftsutgifter</v>
      </c>
      <c r="AP1121" s="46" t="str">
        <f t="shared" si="261"/>
        <v>Kostnad</v>
      </c>
      <c r="AQ1121" s="46">
        <f t="shared" si="262"/>
        <v>18</v>
      </c>
      <c r="AR1121" s="46">
        <f t="shared" si="263"/>
        <v>18029.64</v>
      </c>
      <c r="AS1121" s="48">
        <f t="shared" si="264"/>
        <v>1.040364446763175</v>
      </c>
      <c r="AT1121" s="46">
        <f t="shared" si="268"/>
        <v>18757.396443939208</v>
      </c>
      <c r="AU1121" s="46">
        <f t="shared" si="265"/>
        <v>3043</v>
      </c>
      <c r="AV1121" s="46">
        <f t="shared" si="266"/>
        <v>1839.2840000000001</v>
      </c>
      <c r="AW1121" s="46">
        <f t="shared" si="269"/>
        <v>1</v>
      </c>
      <c r="AX1121" s="47">
        <f t="shared" si="267"/>
        <v>-18029.64</v>
      </c>
      <c r="AY1121" s="47">
        <f t="shared" si="270"/>
        <v>-18757.396443939208</v>
      </c>
    </row>
    <row r="1122" spans="35:51" x14ac:dyDescent="0.35">
      <c r="AI1122" s="11">
        <v>2023</v>
      </c>
      <c r="AJ1122" s="11">
        <v>4</v>
      </c>
      <c r="AK1122" s="11">
        <v>7320</v>
      </c>
      <c r="AL1122" s="63">
        <v>18030.3</v>
      </c>
      <c r="AM1122" s="46" t="str">
        <f t="shared" si="258"/>
        <v>Reklamekostnad</v>
      </c>
      <c r="AN1122" s="46" t="str">
        <f t="shared" si="259"/>
        <v>Markedsføring</v>
      </c>
      <c r="AO1122" s="46" t="str">
        <f t="shared" si="260"/>
        <v>Driftsutgifter</v>
      </c>
      <c r="AP1122" s="46" t="str">
        <f t="shared" si="261"/>
        <v>Kostnad</v>
      </c>
      <c r="AQ1122" s="46">
        <f t="shared" si="262"/>
        <v>18</v>
      </c>
      <c r="AR1122" s="46">
        <f t="shared" si="263"/>
        <v>18030.3</v>
      </c>
      <c r="AS1122" s="48">
        <f t="shared" si="264"/>
        <v>1.040364446763175</v>
      </c>
      <c r="AT1122" s="46">
        <f t="shared" si="268"/>
        <v>18758.083084474074</v>
      </c>
      <c r="AU1122" s="46">
        <f t="shared" si="265"/>
        <v>2916</v>
      </c>
      <c r="AV1122" s="46">
        <f t="shared" si="266"/>
        <v>1763.2</v>
      </c>
      <c r="AW1122" s="46">
        <f t="shared" si="269"/>
        <v>1</v>
      </c>
      <c r="AX1122" s="47">
        <f t="shared" si="267"/>
        <v>-18030.3</v>
      </c>
      <c r="AY1122" s="47">
        <f t="shared" si="270"/>
        <v>-18758.083084474074</v>
      </c>
    </row>
    <row r="1123" spans="35:51" x14ac:dyDescent="0.35">
      <c r="AI1123" s="11">
        <v>2023</v>
      </c>
      <c r="AJ1123" s="11">
        <v>5</v>
      </c>
      <c r="AK1123" s="11">
        <v>7320</v>
      </c>
      <c r="AL1123" s="63">
        <v>18030.3</v>
      </c>
      <c r="AM1123" s="46" t="str">
        <f t="shared" si="258"/>
        <v>Reklamekostnad</v>
      </c>
      <c r="AN1123" s="46" t="str">
        <f t="shared" si="259"/>
        <v>Markedsføring</v>
      </c>
      <c r="AO1123" s="46" t="str">
        <f t="shared" si="260"/>
        <v>Driftsutgifter</v>
      </c>
      <c r="AP1123" s="46" t="str">
        <f t="shared" si="261"/>
        <v>Kostnad</v>
      </c>
      <c r="AQ1123" s="46">
        <f t="shared" si="262"/>
        <v>18</v>
      </c>
      <c r="AR1123" s="46">
        <f t="shared" si="263"/>
        <v>18030.3</v>
      </c>
      <c r="AS1123" s="48">
        <f t="shared" si="264"/>
        <v>1.040364446763175</v>
      </c>
      <c r="AT1123" s="46">
        <f t="shared" si="268"/>
        <v>18758.083084474074</v>
      </c>
      <c r="AU1123" s="46">
        <f t="shared" si="265"/>
        <v>3578</v>
      </c>
      <c r="AV1123" s="46">
        <f t="shared" si="266"/>
        <v>1816.85</v>
      </c>
      <c r="AW1123" s="46">
        <f t="shared" si="269"/>
        <v>1</v>
      </c>
      <c r="AX1123" s="47">
        <f t="shared" si="267"/>
        <v>-18030.3</v>
      </c>
      <c r="AY1123" s="47">
        <f t="shared" si="270"/>
        <v>-18758.083084474074</v>
      </c>
    </row>
    <row r="1124" spans="35:51" x14ac:dyDescent="0.35">
      <c r="AI1124" s="11">
        <v>2023</v>
      </c>
      <c r="AJ1124" s="11">
        <v>6</v>
      </c>
      <c r="AK1124" s="11">
        <v>7320</v>
      </c>
      <c r="AL1124" s="63">
        <v>8997.4500000000007</v>
      </c>
      <c r="AM1124" s="46" t="str">
        <f t="shared" si="258"/>
        <v>Reklamekostnad</v>
      </c>
      <c r="AN1124" s="46" t="str">
        <f t="shared" si="259"/>
        <v>Markedsføring</v>
      </c>
      <c r="AO1124" s="46" t="str">
        <f t="shared" si="260"/>
        <v>Driftsutgifter</v>
      </c>
      <c r="AP1124" s="46" t="str">
        <f t="shared" si="261"/>
        <v>Kostnad</v>
      </c>
      <c r="AQ1124" s="46">
        <f t="shared" si="262"/>
        <v>18</v>
      </c>
      <c r="AR1124" s="46">
        <f t="shared" si="263"/>
        <v>8997.4500000000007</v>
      </c>
      <c r="AS1124" s="48">
        <f t="shared" si="264"/>
        <v>1.040364446763175</v>
      </c>
      <c r="AT1124" s="46">
        <f t="shared" si="268"/>
        <v>9360.6270915293298</v>
      </c>
      <c r="AU1124" s="46">
        <f t="shared" si="265"/>
        <v>3708</v>
      </c>
      <c r="AV1124" s="46">
        <f t="shared" si="266"/>
        <v>1858.8330000000001</v>
      </c>
      <c r="AW1124" s="46">
        <f t="shared" si="269"/>
        <v>1</v>
      </c>
      <c r="AX1124" s="47">
        <f t="shared" si="267"/>
        <v>-8997.4500000000007</v>
      </c>
      <c r="AY1124" s="47">
        <f t="shared" si="270"/>
        <v>-9360.6270915293298</v>
      </c>
    </row>
    <row r="1125" spans="35:51" x14ac:dyDescent="0.35">
      <c r="AI1125" s="11">
        <v>2023</v>
      </c>
      <c r="AJ1125" s="11">
        <v>7</v>
      </c>
      <c r="AK1125" s="11">
        <v>7320</v>
      </c>
      <c r="AL1125" s="63">
        <v>37561.67</v>
      </c>
      <c r="AM1125" s="46" t="str">
        <f t="shared" si="258"/>
        <v>Reklamekostnad</v>
      </c>
      <c r="AN1125" s="46" t="str">
        <f t="shared" si="259"/>
        <v>Markedsføring</v>
      </c>
      <c r="AO1125" s="46" t="str">
        <f t="shared" si="260"/>
        <v>Driftsutgifter</v>
      </c>
      <c r="AP1125" s="46" t="str">
        <f t="shared" si="261"/>
        <v>Kostnad</v>
      </c>
      <c r="AQ1125" s="46">
        <f t="shared" si="262"/>
        <v>18</v>
      </c>
      <c r="AR1125" s="46">
        <f t="shared" si="263"/>
        <v>37561.67</v>
      </c>
      <c r="AS1125" s="48">
        <f t="shared" si="264"/>
        <v>1.040364446763175</v>
      </c>
      <c r="AT1125" s="46">
        <f t="shared" si="268"/>
        <v>39077.826029050942</v>
      </c>
      <c r="AU1125" s="46">
        <f t="shared" si="265"/>
        <v>3431</v>
      </c>
      <c r="AV1125" s="46">
        <f t="shared" si="266"/>
        <v>1813.0340000000001</v>
      </c>
      <c r="AW1125" s="46">
        <f t="shared" si="269"/>
        <v>1</v>
      </c>
      <c r="AX1125" s="47">
        <f t="shared" si="267"/>
        <v>-37561.67</v>
      </c>
      <c r="AY1125" s="47">
        <f t="shared" si="270"/>
        <v>-39077.826029050942</v>
      </c>
    </row>
    <row r="1126" spans="35:51" x14ac:dyDescent="0.35">
      <c r="AI1126" s="11">
        <v>2023</v>
      </c>
      <c r="AJ1126" s="11">
        <v>8</v>
      </c>
      <c r="AK1126" s="11">
        <v>7320</v>
      </c>
      <c r="AL1126" s="63">
        <v>27664.11</v>
      </c>
      <c r="AM1126" s="46" t="str">
        <f t="shared" si="258"/>
        <v>Reklamekostnad</v>
      </c>
      <c r="AN1126" s="46" t="str">
        <f t="shared" si="259"/>
        <v>Markedsføring</v>
      </c>
      <c r="AO1126" s="46" t="str">
        <f t="shared" si="260"/>
        <v>Driftsutgifter</v>
      </c>
      <c r="AP1126" s="46" t="str">
        <f t="shared" si="261"/>
        <v>Kostnad</v>
      </c>
      <c r="AQ1126" s="46">
        <f t="shared" si="262"/>
        <v>18</v>
      </c>
      <c r="AR1126" s="46">
        <f t="shared" si="263"/>
        <v>27664.11</v>
      </c>
      <c r="AS1126" s="48">
        <f t="shared" si="264"/>
        <v>1.040364446763175</v>
      </c>
      <c r="AT1126" s="46">
        <f t="shared" si="268"/>
        <v>28780.756495345617</v>
      </c>
      <c r="AU1126" s="46">
        <f t="shared" si="265"/>
        <v>4323</v>
      </c>
      <c r="AV1126" s="46">
        <f t="shared" si="266"/>
        <v>1943.6659999999999</v>
      </c>
      <c r="AW1126" s="46">
        <f t="shared" si="269"/>
        <v>1</v>
      </c>
      <c r="AX1126" s="47">
        <f t="shared" si="267"/>
        <v>-27664.11</v>
      </c>
      <c r="AY1126" s="47">
        <f t="shared" si="270"/>
        <v>-28780.756495345617</v>
      </c>
    </row>
    <row r="1127" spans="35:51" x14ac:dyDescent="0.35">
      <c r="AI1127" s="11">
        <v>2023</v>
      </c>
      <c r="AJ1127" s="11">
        <v>9</v>
      </c>
      <c r="AK1127" s="11">
        <v>7320</v>
      </c>
      <c r="AL1127" s="63">
        <v>9720.67</v>
      </c>
      <c r="AM1127" s="46" t="str">
        <f t="shared" si="258"/>
        <v>Reklamekostnad</v>
      </c>
      <c r="AN1127" s="46" t="str">
        <f t="shared" si="259"/>
        <v>Markedsføring</v>
      </c>
      <c r="AO1127" s="46" t="str">
        <f t="shared" si="260"/>
        <v>Driftsutgifter</v>
      </c>
      <c r="AP1127" s="46" t="str">
        <f t="shared" si="261"/>
        <v>Kostnad</v>
      </c>
      <c r="AQ1127" s="46">
        <f t="shared" si="262"/>
        <v>18</v>
      </c>
      <c r="AR1127" s="46">
        <f t="shared" si="263"/>
        <v>9720.67</v>
      </c>
      <c r="AS1127" s="48">
        <f t="shared" si="264"/>
        <v>1.040364446763175</v>
      </c>
      <c r="AT1127" s="46">
        <f t="shared" si="268"/>
        <v>10113.039466717391</v>
      </c>
      <c r="AU1127" s="46">
        <f t="shared" si="265"/>
        <v>3531</v>
      </c>
      <c r="AV1127" s="46">
        <f t="shared" si="266"/>
        <v>1846.634</v>
      </c>
      <c r="AW1127" s="46">
        <f t="shared" si="269"/>
        <v>1</v>
      </c>
      <c r="AX1127" s="47">
        <f t="shared" si="267"/>
        <v>-9720.67</v>
      </c>
      <c r="AY1127" s="47">
        <f t="shared" si="270"/>
        <v>-10113.039466717391</v>
      </c>
    </row>
    <row r="1128" spans="35:51" x14ac:dyDescent="0.35">
      <c r="AI1128" s="11">
        <v>2023</v>
      </c>
      <c r="AJ1128" s="11">
        <v>10</v>
      </c>
      <c r="AK1128" s="11">
        <v>7320</v>
      </c>
      <c r="AL1128" s="63">
        <v>36298.300000000003</v>
      </c>
      <c r="AM1128" s="46" t="str">
        <f t="shared" si="258"/>
        <v>Reklamekostnad</v>
      </c>
      <c r="AN1128" s="46" t="str">
        <f t="shared" si="259"/>
        <v>Markedsføring</v>
      </c>
      <c r="AO1128" s="46" t="str">
        <f t="shared" si="260"/>
        <v>Driftsutgifter</v>
      </c>
      <c r="AP1128" s="46" t="str">
        <f t="shared" si="261"/>
        <v>Kostnad</v>
      </c>
      <c r="AQ1128" s="46">
        <f t="shared" si="262"/>
        <v>18</v>
      </c>
      <c r="AR1128" s="46">
        <f t="shared" si="263"/>
        <v>36298.300000000003</v>
      </c>
      <c r="AS1128" s="48">
        <f t="shared" si="264"/>
        <v>1.040364446763175</v>
      </c>
      <c r="AT1128" s="46">
        <f t="shared" si="268"/>
        <v>37763.460797943757</v>
      </c>
      <c r="AU1128" s="46">
        <f t="shared" si="265"/>
        <v>3338</v>
      </c>
      <c r="AV1128" s="46">
        <f t="shared" si="266"/>
        <v>1851.3</v>
      </c>
      <c r="AW1128" s="46">
        <f t="shared" si="269"/>
        <v>1</v>
      </c>
      <c r="AX1128" s="47">
        <f t="shared" si="267"/>
        <v>-36298.300000000003</v>
      </c>
      <c r="AY1128" s="47">
        <f t="shared" si="270"/>
        <v>-37763.460797943757</v>
      </c>
    </row>
    <row r="1129" spans="35:51" x14ac:dyDescent="0.35">
      <c r="AI1129" s="11">
        <v>2023</v>
      </c>
      <c r="AJ1129" s="11">
        <v>11</v>
      </c>
      <c r="AK1129" s="11">
        <v>7320</v>
      </c>
      <c r="AL1129" s="63">
        <v>35540.769999999997</v>
      </c>
      <c r="AM1129" s="46" t="str">
        <f t="shared" si="258"/>
        <v>Reklamekostnad</v>
      </c>
      <c r="AN1129" s="46" t="str">
        <f t="shared" si="259"/>
        <v>Markedsføring</v>
      </c>
      <c r="AO1129" s="46" t="str">
        <f t="shared" si="260"/>
        <v>Driftsutgifter</v>
      </c>
      <c r="AP1129" s="46" t="str">
        <f t="shared" si="261"/>
        <v>Kostnad</v>
      </c>
      <c r="AQ1129" s="46">
        <f t="shared" si="262"/>
        <v>18</v>
      </c>
      <c r="AR1129" s="46">
        <f t="shared" si="263"/>
        <v>35540.769999999997</v>
      </c>
      <c r="AS1129" s="48">
        <f t="shared" si="264"/>
        <v>1.040364446763175</v>
      </c>
      <c r="AT1129" s="46">
        <f t="shared" si="268"/>
        <v>36975.353518587246</v>
      </c>
      <c r="AU1129" s="46">
        <f t="shared" si="265"/>
        <v>3267</v>
      </c>
      <c r="AV1129" s="46">
        <f t="shared" si="266"/>
        <v>1752.55</v>
      </c>
      <c r="AW1129" s="46">
        <f t="shared" si="269"/>
        <v>1</v>
      </c>
      <c r="AX1129" s="47">
        <f t="shared" si="267"/>
        <v>-35540.769999999997</v>
      </c>
      <c r="AY1129" s="47">
        <f t="shared" si="270"/>
        <v>-36975.353518587246</v>
      </c>
    </row>
    <row r="1130" spans="35:51" x14ac:dyDescent="0.35">
      <c r="AI1130" s="11">
        <v>2023</v>
      </c>
      <c r="AJ1130" s="11">
        <v>12</v>
      </c>
      <c r="AK1130" s="11">
        <v>7320</v>
      </c>
      <c r="AL1130" s="63">
        <v>27546.39</v>
      </c>
      <c r="AM1130" s="46" t="str">
        <f t="shared" si="258"/>
        <v>Reklamekostnad</v>
      </c>
      <c r="AN1130" s="46" t="str">
        <f t="shared" si="259"/>
        <v>Markedsføring</v>
      </c>
      <c r="AO1130" s="46" t="str">
        <f t="shared" si="260"/>
        <v>Driftsutgifter</v>
      </c>
      <c r="AP1130" s="46" t="str">
        <f t="shared" si="261"/>
        <v>Kostnad</v>
      </c>
      <c r="AQ1130" s="46">
        <f t="shared" si="262"/>
        <v>18</v>
      </c>
      <c r="AR1130" s="46">
        <f t="shared" si="263"/>
        <v>27546.39</v>
      </c>
      <c r="AS1130" s="48">
        <f t="shared" si="264"/>
        <v>1.040364446763175</v>
      </c>
      <c r="AT1130" s="46">
        <f t="shared" si="268"/>
        <v>28658.284792672654</v>
      </c>
      <c r="AU1130" s="46">
        <f t="shared" si="265"/>
        <v>2003</v>
      </c>
      <c r="AV1130" s="46">
        <f t="shared" si="266"/>
        <v>1365.15</v>
      </c>
      <c r="AW1130" s="46">
        <f t="shared" si="269"/>
        <v>1</v>
      </c>
      <c r="AX1130" s="47">
        <f t="shared" si="267"/>
        <v>-27546.39</v>
      </c>
      <c r="AY1130" s="47">
        <f t="shared" si="270"/>
        <v>-28658.284792672654</v>
      </c>
    </row>
    <row r="1131" spans="35:51" x14ac:dyDescent="0.35">
      <c r="AI1131" s="11">
        <v>2023</v>
      </c>
      <c r="AJ1131" s="11">
        <v>1</v>
      </c>
      <c r="AK1131" s="11">
        <v>7390</v>
      </c>
      <c r="AL1131" s="63">
        <v>43505</v>
      </c>
      <c r="AM1131" s="46" t="str">
        <f t="shared" si="258"/>
        <v>Management fees</v>
      </c>
      <c r="AN1131" s="46" t="str">
        <f t="shared" si="259"/>
        <v>Management fee</v>
      </c>
      <c r="AO1131" s="46" t="str">
        <f t="shared" si="260"/>
        <v>Management fee</v>
      </c>
      <c r="AP1131" s="46" t="str">
        <f t="shared" si="261"/>
        <v>Kostnad</v>
      </c>
      <c r="AQ1131" s="46">
        <f t="shared" si="262"/>
        <v>24</v>
      </c>
      <c r="AR1131" s="46">
        <f t="shared" si="263"/>
        <v>43505</v>
      </c>
      <c r="AS1131" s="48">
        <f t="shared" si="264"/>
        <v>1</v>
      </c>
      <c r="AT1131" s="46">
        <f t="shared" si="268"/>
        <v>43505</v>
      </c>
      <c r="AU1131" s="46">
        <f t="shared" si="265"/>
        <v>2803</v>
      </c>
      <c r="AV1131" s="46">
        <f t="shared" si="266"/>
        <v>1698.7</v>
      </c>
      <c r="AW1131" s="46">
        <f t="shared" si="269"/>
        <v>1</v>
      </c>
      <c r="AX1131" s="47">
        <f t="shared" si="267"/>
        <v>-43505</v>
      </c>
      <c r="AY1131" s="47">
        <f t="shared" si="270"/>
        <v>-43505</v>
      </c>
    </row>
    <row r="1132" spans="35:51" x14ac:dyDescent="0.35">
      <c r="AI1132" s="11">
        <v>2023</v>
      </c>
      <c r="AJ1132" s="11">
        <v>2</v>
      </c>
      <c r="AK1132" s="11">
        <v>7390</v>
      </c>
      <c r="AL1132" s="63">
        <v>51772.88</v>
      </c>
      <c r="AM1132" s="46" t="str">
        <f t="shared" si="258"/>
        <v>Management fees</v>
      </c>
      <c r="AN1132" s="46" t="str">
        <f t="shared" si="259"/>
        <v>Management fee</v>
      </c>
      <c r="AO1132" s="46" t="str">
        <f t="shared" si="260"/>
        <v>Management fee</v>
      </c>
      <c r="AP1132" s="46" t="str">
        <f t="shared" si="261"/>
        <v>Kostnad</v>
      </c>
      <c r="AQ1132" s="46">
        <f t="shared" si="262"/>
        <v>24</v>
      </c>
      <c r="AR1132" s="46">
        <f t="shared" si="263"/>
        <v>51772.88</v>
      </c>
      <c r="AS1132" s="48">
        <f t="shared" si="264"/>
        <v>1</v>
      </c>
      <c r="AT1132" s="46">
        <f t="shared" si="268"/>
        <v>51772.88</v>
      </c>
      <c r="AU1132" s="46">
        <f t="shared" si="265"/>
        <v>2750</v>
      </c>
      <c r="AV1132" s="46">
        <f t="shared" si="266"/>
        <v>1620.817</v>
      </c>
      <c r="AW1132" s="46">
        <f t="shared" si="269"/>
        <v>1</v>
      </c>
      <c r="AX1132" s="47">
        <f t="shared" si="267"/>
        <v>-51772.88</v>
      </c>
      <c r="AY1132" s="47">
        <f t="shared" si="270"/>
        <v>-51772.88</v>
      </c>
    </row>
    <row r="1133" spans="35:51" x14ac:dyDescent="0.35">
      <c r="AI1133" s="11">
        <v>2023</v>
      </c>
      <c r="AJ1133" s="11">
        <v>3</v>
      </c>
      <c r="AK1133" s="11">
        <v>7390</v>
      </c>
      <c r="AL1133" s="63">
        <v>57050</v>
      </c>
      <c r="AM1133" s="46" t="str">
        <f t="shared" si="258"/>
        <v>Management fees</v>
      </c>
      <c r="AN1133" s="46" t="str">
        <f t="shared" si="259"/>
        <v>Management fee</v>
      </c>
      <c r="AO1133" s="46" t="str">
        <f t="shared" si="260"/>
        <v>Management fee</v>
      </c>
      <c r="AP1133" s="46" t="str">
        <f t="shared" si="261"/>
        <v>Kostnad</v>
      </c>
      <c r="AQ1133" s="46">
        <f t="shared" si="262"/>
        <v>24</v>
      </c>
      <c r="AR1133" s="46">
        <f t="shared" si="263"/>
        <v>57050</v>
      </c>
      <c r="AS1133" s="48">
        <f t="shared" si="264"/>
        <v>1</v>
      </c>
      <c r="AT1133" s="46">
        <f t="shared" si="268"/>
        <v>57050</v>
      </c>
      <c r="AU1133" s="46">
        <f t="shared" si="265"/>
        <v>3043</v>
      </c>
      <c r="AV1133" s="46">
        <f t="shared" si="266"/>
        <v>1839.2840000000001</v>
      </c>
      <c r="AW1133" s="46">
        <f t="shared" si="269"/>
        <v>1</v>
      </c>
      <c r="AX1133" s="47">
        <f t="shared" si="267"/>
        <v>-57050</v>
      </c>
      <c r="AY1133" s="47">
        <f t="shared" si="270"/>
        <v>-57050</v>
      </c>
    </row>
    <row r="1134" spans="35:51" x14ac:dyDescent="0.35">
      <c r="AI1134" s="11">
        <v>2023</v>
      </c>
      <c r="AJ1134" s="11">
        <v>4</v>
      </c>
      <c r="AK1134" s="11">
        <v>7390</v>
      </c>
      <c r="AL1134" s="63">
        <v>63875</v>
      </c>
      <c r="AM1134" s="46" t="str">
        <f t="shared" si="258"/>
        <v>Management fees</v>
      </c>
      <c r="AN1134" s="46" t="str">
        <f t="shared" si="259"/>
        <v>Management fee</v>
      </c>
      <c r="AO1134" s="46" t="str">
        <f t="shared" si="260"/>
        <v>Management fee</v>
      </c>
      <c r="AP1134" s="46" t="str">
        <f t="shared" si="261"/>
        <v>Kostnad</v>
      </c>
      <c r="AQ1134" s="46">
        <f t="shared" si="262"/>
        <v>24</v>
      </c>
      <c r="AR1134" s="46">
        <f t="shared" si="263"/>
        <v>63875</v>
      </c>
      <c r="AS1134" s="48">
        <f t="shared" si="264"/>
        <v>1</v>
      </c>
      <c r="AT1134" s="46">
        <f t="shared" si="268"/>
        <v>63875</v>
      </c>
      <c r="AU1134" s="46">
        <f t="shared" si="265"/>
        <v>2916</v>
      </c>
      <c r="AV1134" s="46">
        <f t="shared" si="266"/>
        <v>1763.2</v>
      </c>
      <c r="AW1134" s="46">
        <f t="shared" si="269"/>
        <v>1</v>
      </c>
      <c r="AX1134" s="47">
        <f t="shared" si="267"/>
        <v>-63875</v>
      </c>
      <c r="AY1134" s="47">
        <f t="shared" si="270"/>
        <v>-63875</v>
      </c>
    </row>
    <row r="1135" spans="35:51" x14ac:dyDescent="0.35">
      <c r="AI1135" s="11">
        <v>2023</v>
      </c>
      <c r="AJ1135" s="11">
        <v>5</v>
      </c>
      <c r="AK1135" s="11">
        <v>7390</v>
      </c>
      <c r="AL1135" s="63">
        <v>86100</v>
      </c>
      <c r="AM1135" s="46" t="str">
        <f t="shared" si="258"/>
        <v>Management fees</v>
      </c>
      <c r="AN1135" s="46" t="str">
        <f t="shared" si="259"/>
        <v>Management fee</v>
      </c>
      <c r="AO1135" s="46" t="str">
        <f t="shared" si="260"/>
        <v>Management fee</v>
      </c>
      <c r="AP1135" s="46" t="str">
        <f t="shared" si="261"/>
        <v>Kostnad</v>
      </c>
      <c r="AQ1135" s="46">
        <f t="shared" si="262"/>
        <v>24</v>
      </c>
      <c r="AR1135" s="46">
        <f t="shared" si="263"/>
        <v>86100</v>
      </c>
      <c r="AS1135" s="48">
        <f t="shared" si="264"/>
        <v>1</v>
      </c>
      <c r="AT1135" s="46">
        <f t="shared" si="268"/>
        <v>86100</v>
      </c>
      <c r="AU1135" s="46">
        <f t="shared" si="265"/>
        <v>3578</v>
      </c>
      <c r="AV1135" s="46">
        <f t="shared" si="266"/>
        <v>1816.85</v>
      </c>
      <c r="AW1135" s="46">
        <f t="shared" si="269"/>
        <v>1</v>
      </c>
      <c r="AX1135" s="47">
        <f t="shared" si="267"/>
        <v>-86100</v>
      </c>
      <c r="AY1135" s="47">
        <f t="shared" si="270"/>
        <v>-86100</v>
      </c>
    </row>
    <row r="1136" spans="35:51" x14ac:dyDescent="0.35">
      <c r="AI1136" s="11">
        <v>2023</v>
      </c>
      <c r="AJ1136" s="11">
        <v>6</v>
      </c>
      <c r="AK1136" s="11">
        <v>7390</v>
      </c>
      <c r="AL1136" s="63">
        <v>128306.5</v>
      </c>
      <c r="AM1136" s="46" t="str">
        <f t="shared" si="258"/>
        <v>Management fees</v>
      </c>
      <c r="AN1136" s="46" t="str">
        <f t="shared" si="259"/>
        <v>Management fee</v>
      </c>
      <c r="AO1136" s="46" t="str">
        <f t="shared" si="260"/>
        <v>Management fee</v>
      </c>
      <c r="AP1136" s="46" t="str">
        <f t="shared" si="261"/>
        <v>Kostnad</v>
      </c>
      <c r="AQ1136" s="46">
        <f t="shared" si="262"/>
        <v>24</v>
      </c>
      <c r="AR1136" s="46">
        <f t="shared" si="263"/>
        <v>128306.5</v>
      </c>
      <c r="AS1136" s="48">
        <f t="shared" si="264"/>
        <v>1</v>
      </c>
      <c r="AT1136" s="46">
        <f t="shared" si="268"/>
        <v>128306.5</v>
      </c>
      <c r="AU1136" s="46">
        <f t="shared" si="265"/>
        <v>3708</v>
      </c>
      <c r="AV1136" s="46">
        <f t="shared" si="266"/>
        <v>1858.8330000000001</v>
      </c>
      <c r="AW1136" s="46">
        <f t="shared" si="269"/>
        <v>1</v>
      </c>
      <c r="AX1136" s="47">
        <f t="shared" si="267"/>
        <v>-128306.5</v>
      </c>
      <c r="AY1136" s="47">
        <f t="shared" si="270"/>
        <v>-128306.5</v>
      </c>
    </row>
    <row r="1137" spans="35:51" x14ac:dyDescent="0.35">
      <c r="AI1137" s="11">
        <v>2023</v>
      </c>
      <c r="AJ1137" s="11">
        <v>7</v>
      </c>
      <c r="AK1137" s="11">
        <v>7390</v>
      </c>
      <c r="AL1137" s="63">
        <v>78540</v>
      </c>
      <c r="AM1137" s="46" t="str">
        <f t="shared" si="258"/>
        <v>Management fees</v>
      </c>
      <c r="AN1137" s="46" t="str">
        <f t="shared" si="259"/>
        <v>Management fee</v>
      </c>
      <c r="AO1137" s="46" t="str">
        <f t="shared" si="260"/>
        <v>Management fee</v>
      </c>
      <c r="AP1137" s="46" t="str">
        <f t="shared" si="261"/>
        <v>Kostnad</v>
      </c>
      <c r="AQ1137" s="46">
        <f t="shared" si="262"/>
        <v>24</v>
      </c>
      <c r="AR1137" s="46">
        <f t="shared" si="263"/>
        <v>78540</v>
      </c>
      <c r="AS1137" s="48">
        <f t="shared" si="264"/>
        <v>1</v>
      </c>
      <c r="AT1137" s="46">
        <f t="shared" si="268"/>
        <v>78540</v>
      </c>
      <c r="AU1137" s="46">
        <f t="shared" si="265"/>
        <v>3431</v>
      </c>
      <c r="AV1137" s="46">
        <f t="shared" si="266"/>
        <v>1813.0340000000001</v>
      </c>
      <c r="AW1137" s="46">
        <f t="shared" si="269"/>
        <v>1</v>
      </c>
      <c r="AX1137" s="47">
        <f t="shared" si="267"/>
        <v>-78540</v>
      </c>
      <c r="AY1137" s="47">
        <f t="shared" si="270"/>
        <v>-78540</v>
      </c>
    </row>
    <row r="1138" spans="35:51" x14ac:dyDescent="0.35">
      <c r="AI1138" s="11">
        <v>2023</v>
      </c>
      <c r="AJ1138" s="11">
        <v>8</v>
      </c>
      <c r="AK1138" s="11">
        <v>7390</v>
      </c>
      <c r="AL1138" s="63">
        <v>118650</v>
      </c>
      <c r="AM1138" s="46" t="str">
        <f t="shared" si="258"/>
        <v>Management fees</v>
      </c>
      <c r="AN1138" s="46" t="str">
        <f t="shared" si="259"/>
        <v>Management fee</v>
      </c>
      <c r="AO1138" s="46" t="str">
        <f t="shared" si="260"/>
        <v>Management fee</v>
      </c>
      <c r="AP1138" s="46" t="str">
        <f t="shared" si="261"/>
        <v>Kostnad</v>
      </c>
      <c r="AQ1138" s="46">
        <f t="shared" si="262"/>
        <v>24</v>
      </c>
      <c r="AR1138" s="46">
        <f t="shared" si="263"/>
        <v>118650</v>
      </c>
      <c r="AS1138" s="48">
        <f t="shared" si="264"/>
        <v>1</v>
      </c>
      <c r="AT1138" s="46">
        <f t="shared" si="268"/>
        <v>118650</v>
      </c>
      <c r="AU1138" s="46">
        <f t="shared" si="265"/>
        <v>4323</v>
      </c>
      <c r="AV1138" s="46">
        <f t="shared" si="266"/>
        <v>1943.6659999999999</v>
      </c>
      <c r="AW1138" s="46">
        <f t="shared" si="269"/>
        <v>1</v>
      </c>
      <c r="AX1138" s="47">
        <f t="shared" si="267"/>
        <v>-118650</v>
      </c>
      <c r="AY1138" s="47">
        <f t="shared" si="270"/>
        <v>-118650</v>
      </c>
    </row>
    <row r="1139" spans="35:51" x14ac:dyDescent="0.35">
      <c r="AI1139" s="11">
        <v>2023</v>
      </c>
      <c r="AJ1139" s="11">
        <v>9</v>
      </c>
      <c r="AK1139" s="11">
        <v>7390</v>
      </c>
      <c r="AL1139" s="63">
        <v>99295</v>
      </c>
      <c r="AM1139" s="46" t="str">
        <f t="shared" si="258"/>
        <v>Management fees</v>
      </c>
      <c r="AN1139" s="46" t="str">
        <f t="shared" si="259"/>
        <v>Management fee</v>
      </c>
      <c r="AO1139" s="46" t="str">
        <f t="shared" si="260"/>
        <v>Management fee</v>
      </c>
      <c r="AP1139" s="46" t="str">
        <f t="shared" si="261"/>
        <v>Kostnad</v>
      </c>
      <c r="AQ1139" s="46">
        <f t="shared" si="262"/>
        <v>24</v>
      </c>
      <c r="AR1139" s="46">
        <f t="shared" si="263"/>
        <v>99295</v>
      </c>
      <c r="AS1139" s="48">
        <f t="shared" si="264"/>
        <v>1</v>
      </c>
      <c r="AT1139" s="46">
        <f t="shared" si="268"/>
        <v>99295</v>
      </c>
      <c r="AU1139" s="46">
        <f t="shared" si="265"/>
        <v>3531</v>
      </c>
      <c r="AV1139" s="46">
        <f t="shared" si="266"/>
        <v>1846.634</v>
      </c>
      <c r="AW1139" s="46">
        <f t="shared" si="269"/>
        <v>1</v>
      </c>
      <c r="AX1139" s="47">
        <f t="shared" si="267"/>
        <v>-99295</v>
      </c>
      <c r="AY1139" s="47">
        <f t="shared" si="270"/>
        <v>-99295</v>
      </c>
    </row>
    <row r="1140" spans="35:51" x14ac:dyDescent="0.35">
      <c r="AI1140" s="11">
        <v>2023</v>
      </c>
      <c r="AJ1140" s="11">
        <v>10</v>
      </c>
      <c r="AK1140" s="11">
        <v>7390</v>
      </c>
      <c r="AL1140" s="63">
        <v>74235</v>
      </c>
      <c r="AM1140" s="46" t="str">
        <f t="shared" si="258"/>
        <v>Management fees</v>
      </c>
      <c r="AN1140" s="46" t="str">
        <f t="shared" si="259"/>
        <v>Management fee</v>
      </c>
      <c r="AO1140" s="46" t="str">
        <f t="shared" si="260"/>
        <v>Management fee</v>
      </c>
      <c r="AP1140" s="46" t="str">
        <f t="shared" si="261"/>
        <v>Kostnad</v>
      </c>
      <c r="AQ1140" s="46">
        <f t="shared" si="262"/>
        <v>24</v>
      </c>
      <c r="AR1140" s="46">
        <f t="shared" si="263"/>
        <v>74235</v>
      </c>
      <c r="AS1140" s="48">
        <f t="shared" si="264"/>
        <v>1</v>
      </c>
      <c r="AT1140" s="46">
        <f t="shared" si="268"/>
        <v>74235</v>
      </c>
      <c r="AU1140" s="46">
        <f t="shared" si="265"/>
        <v>3338</v>
      </c>
      <c r="AV1140" s="46">
        <f t="shared" si="266"/>
        <v>1851.3</v>
      </c>
      <c r="AW1140" s="46">
        <f t="shared" si="269"/>
        <v>1</v>
      </c>
      <c r="AX1140" s="47">
        <f t="shared" si="267"/>
        <v>-74235</v>
      </c>
      <c r="AY1140" s="47">
        <f t="shared" si="270"/>
        <v>-74235</v>
      </c>
    </row>
    <row r="1141" spans="35:51" x14ac:dyDescent="0.35">
      <c r="AI1141" s="11">
        <v>2023</v>
      </c>
      <c r="AJ1141" s="11">
        <v>11</v>
      </c>
      <c r="AK1141" s="11">
        <v>7390</v>
      </c>
      <c r="AL1141" s="63">
        <v>66507</v>
      </c>
      <c r="AM1141" s="46" t="str">
        <f t="shared" si="258"/>
        <v>Management fees</v>
      </c>
      <c r="AN1141" s="46" t="str">
        <f t="shared" si="259"/>
        <v>Management fee</v>
      </c>
      <c r="AO1141" s="46" t="str">
        <f t="shared" si="260"/>
        <v>Management fee</v>
      </c>
      <c r="AP1141" s="46" t="str">
        <f t="shared" si="261"/>
        <v>Kostnad</v>
      </c>
      <c r="AQ1141" s="46">
        <f t="shared" si="262"/>
        <v>24</v>
      </c>
      <c r="AR1141" s="46">
        <f t="shared" si="263"/>
        <v>66507</v>
      </c>
      <c r="AS1141" s="48">
        <f t="shared" si="264"/>
        <v>1</v>
      </c>
      <c r="AT1141" s="46">
        <f t="shared" si="268"/>
        <v>66507</v>
      </c>
      <c r="AU1141" s="46">
        <f t="shared" si="265"/>
        <v>3267</v>
      </c>
      <c r="AV1141" s="46">
        <f t="shared" si="266"/>
        <v>1752.55</v>
      </c>
      <c r="AW1141" s="46">
        <f t="shared" si="269"/>
        <v>1</v>
      </c>
      <c r="AX1141" s="47">
        <f t="shared" si="267"/>
        <v>-66507</v>
      </c>
      <c r="AY1141" s="47">
        <f t="shared" si="270"/>
        <v>-66507</v>
      </c>
    </row>
    <row r="1142" spans="35:51" x14ac:dyDescent="0.35">
      <c r="AI1142" s="11">
        <v>2023</v>
      </c>
      <c r="AJ1142" s="11">
        <v>12</v>
      </c>
      <c r="AK1142" s="11">
        <v>7390</v>
      </c>
      <c r="AL1142" s="63">
        <v>37135</v>
      </c>
      <c r="AM1142" s="46" t="str">
        <f t="shared" si="258"/>
        <v>Management fees</v>
      </c>
      <c r="AN1142" s="46" t="str">
        <f t="shared" si="259"/>
        <v>Management fee</v>
      </c>
      <c r="AO1142" s="46" t="str">
        <f t="shared" si="260"/>
        <v>Management fee</v>
      </c>
      <c r="AP1142" s="46" t="str">
        <f t="shared" si="261"/>
        <v>Kostnad</v>
      </c>
      <c r="AQ1142" s="46">
        <f t="shared" si="262"/>
        <v>24</v>
      </c>
      <c r="AR1142" s="46">
        <f t="shared" si="263"/>
        <v>37135</v>
      </c>
      <c r="AS1142" s="48">
        <f t="shared" si="264"/>
        <v>1</v>
      </c>
      <c r="AT1142" s="46">
        <f t="shared" si="268"/>
        <v>37135</v>
      </c>
      <c r="AU1142" s="46">
        <f t="shared" si="265"/>
        <v>2003</v>
      </c>
      <c r="AV1142" s="46">
        <f t="shared" si="266"/>
        <v>1365.15</v>
      </c>
      <c r="AW1142" s="46">
        <f t="shared" si="269"/>
        <v>1</v>
      </c>
      <c r="AX1142" s="47">
        <f t="shared" si="267"/>
        <v>-37135</v>
      </c>
      <c r="AY1142" s="47">
        <f t="shared" si="270"/>
        <v>-37135</v>
      </c>
    </row>
    <row r="1143" spans="35:51" x14ac:dyDescent="0.35">
      <c r="AI1143" s="11">
        <v>2023</v>
      </c>
      <c r="AJ1143" s="11">
        <v>1</v>
      </c>
      <c r="AK1143" s="11">
        <v>7400</v>
      </c>
      <c r="AL1143" s="63">
        <v>0</v>
      </c>
      <c r="AM1143" s="46" t="str">
        <f t="shared" si="258"/>
        <v>Kontingent, fradragsberettiget</v>
      </c>
      <c r="AN1143" s="46" t="str">
        <f t="shared" si="259"/>
        <v>Avg./lisenser/gebyrer</v>
      </c>
      <c r="AO1143" s="46" t="str">
        <f t="shared" si="260"/>
        <v>Driftsutgifter</v>
      </c>
      <c r="AP1143" s="46" t="str">
        <f t="shared" si="261"/>
        <v>Kostnad</v>
      </c>
      <c r="AQ1143" s="46">
        <f t="shared" si="262"/>
        <v>12</v>
      </c>
      <c r="AR1143" s="46">
        <f t="shared" si="263"/>
        <v>0</v>
      </c>
      <c r="AS1143" s="48">
        <f t="shared" si="264"/>
        <v>0.60723437315825768</v>
      </c>
      <c r="AT1143" s="46">
        <f t="shared" si="268"/>
        <v>0</v>
      </c>
      <c r="AU1143" s="46">
        <f t="shared" si="265"/>
        <v>2803</v>
      </c>
      <c r="AV1143" s="46">
        <f t="shared" si="266"/>
        <v>1698.7</v>
      </c>
      <c r="AW1143" s="46">
        <f t="shared" si="269"/>
        <v>1</v>
      </c>
      <c r="AX1143" s="47">
        <f t="shared" si="267"/>
        <v>0</v>
      </c>
      <c r="AY1143" s="47">
        <f t="shared" si="270"/>
        <v>0</v>
      </c>
    </row>
    <row r="1144" spans="35:51" x14ac:dyDescent="0.35">
      <c r="AI1144" s="11">
        <v>2023</v>
      </c>
      <c r="AJ1144" s="11">
        <v>2</v>
      </c>
      <c r="AK1144" s="11">
        <v>7400</v>
      </c>
      <c r="AL1144" s="63">
        <v>0</v>
      </c>
      <c r="AM1144" s="46" t="str">
        <f t="shared" si="258"/>
        <v>Kontingent, fradragsberettiget</v>
      </c>
      <c r="AN1144" s="46" t="str">
        <f t="shared" si="259"/>
        <v>Avg./lisenser/gebyrer</v>
      </c>
      <c r="AO1144" s="46" t="str">
        <f t="shared" si="260"/>
        <v>Driftsutgifter</v>
      </c>
      <c r="AP1144" s="46" t="str">
        <f t="shared" si="261"/>
        <v>Kostnad</v>
      </c>
      <c r="AQ1144" s="46">
        <f t="shared" si="262"/>
        <v>12</v>
      </c>
      <c r="AR1144" s="46">
        <f t="shared" si="263"/>
        <v>0</v>
      </c>
      <c r="AS1144" s="48">
        <f t="shared" si="264"/>
        <v>0.60723437315825768</v>
      </c>
      <c r="AT1144" s="46">
        <f t="shared" si="268"/>
        <v>0</v>
      </c>
      <c r="AU1144" s="46">
        <f t="shared" si="265"/>
        <v>2750</v>
      </c>
      <c r="AV1144" s="46">
        <f t="shared" si="266"/>
        <v>1620.817</v>
      </c>
      <c r="AW1144" s="46">
        <f t="shared" si="269"/>
        <v>1</v>
      </c>
      <c r="AX1144" s="47">
        <f t="shared" si="267"/>
        <v>0</v>
      </c>
      <c r="AY1144" s="47">
        <f t="shared" si="270"/>
        <v>0</v>
      </c>
    </row>
    <row r="1145" spans="35:51" x14ac:dyDescent="0.35">
      <c r="AI1145" s="11">
        <v>2023</v>
      </c>
      <c r="AJ1145" s="11">
        <v>3</v>
      </c>
      <c r="AK1145" s="11">
        <v>7400</v>
      </c>
      <c r="AL1145" s="63">
        <v>0</v>
      </c>
      <c r="AM1145" s="46" t="str">
        <f t="shared" si="258"/>
        <v>Kontingent, fradragsberettiget</v>
      </c>
      <c r="AN1145" s="46" t="str">
        <f t="shared" si="259"/>
        <v>Avg./lisenser/gebyrer</v>
      </c>
      <c r="AO1145" s="46" t="str">
        <f t="shared" si="260"/>
        <v>Driftsutgifter</v>
      </c>
      <c r="AP1145" s="46" t="str">
        <f t="shared" si="261"/>
        <v>Kostnad</v>
      </c>
      <c r="AQ1145" s="46">
        <f t="shared" si="262"/>
        <v>12</v>
      </c>
      <c r="AR1145" s="46">
        <f t="shared" si="263"/>
        <v>0</v>
      </c>
      <c r="AS1145" s="48">
        <f t="shared" si="264"/>
        <v>0.60723437315825768</v>
      </c>
      <c r="AT1145" s="46">
        <f t="shared" si="268"/>
        <v>0</v>
      </c>
      <c r="AU1145" s="46">
        <f t="shared" si="265"/>
        <v>3043</v>
      </c>
      <c r="AV1145" s="46">
        <f t="shared" si="266"/>
        <v>1839.2840000000001</v>
      </c>
      <c r="AW1145" s="46">
        <f t="shared" si="269"/>
        <v>1</v>
      </c>
      <c r="AX1145" s="47">
        <f t="shared" si="267"/>
        <v>0</v>
      </c>
      <c r="AY1145" s="47">
        <f t="shared" si="270"/>
        <v>0</v>
      </c>
    </row>
    <row r="1146" spans="35:51" x14ac:dyDescent="0.35">
      <c r="AI1146" s="11">
        <v>2023</v>
      </c>
      <c r="AJ1146" s="11">
        <v>4</v>
      </c>
      <c r="AK1146" s="11">
        <v>7400</v>
      </c>
      <c r="AL1146" s="63">
        <v>0</v>
      </c>
      <c r="AM1146" s="46" t="str">
        <f t="shared" si="258"/>
        <v>Kontingent, fradragsberettiget</v>
      </c>
      <c r="AN1146" s="46" t="str">
        <f t="shared" si="259"/>
        <v>Avg./lisenser/gebyrer</v>
      </c>
      <c r="AO1146" s="46" t="str">
        <f t="shared" si="260"/>
        <v>Driftsutgifter</v>
      </c>
      <c r="AP1146" s="46" t="str">
        <f t="shared" si="261"/>
        <v>Kostnad</v>
      </c>
      <c r="AQ1146" s="46">
        <f t="shared" si="262"/>
        <v>12</v>
      </c>
      <c r="AR1146" s="46">
        <f t="shared" si="263"/>
        <v>0</v>
      </c>
      <c r="AS1146" s="48">
        <f t="shared" si="264"/>
        <v>0.60723437315825768</v>
      </c>
      <c r="AT1146" s="46">
        <f t="shared" si="268"/>
        <v>0</v>
      </c>
      <c r="AU1146" s="46">
        <f t="shared" si="265"/>
        <v>2916</v>
      </c>
      <c r="AV1146" s="46">
        <f t="shared" si="266"/>
        <v>1763.2</v>
      </c>
      <c r="AW1146" s="46">
        <f t="shared" si="269"/>
        <v>1</v>
      </c>
      <c r="AX1146" s="47">
        <f t="shared" si="267"/>
        <v>0</v>
      </c>
      <c r="AY1146" s="47">
        <f t="shared" si="270"/>
        <v>0</v>
      </c>
    </row>
    <row r="1147" spans="35:51" x14ac:dyDescent="0.35">
      <c r="AI1147" s="11">
        <v>2023</v>
      </c>
      <c r="AJ1147" s="11">
        <v>5</v>
      </c>
      <c r="AK1147" s="11">
        <v>7400</v>
      </c>
      <c r="AL1147" s="63">
        <v>0</v>
      </c>
      <c r="AM1147" s="46" t="str">
        <f t="shared" si="258"/>
        <v>Kontingent, fradragsberettiget</v>
      </c>
      <c r="AN1147" s="46" t="str">
        <f t="shared" si="259"/>
        <v>Avg./lisenser/gebyrer</v>
      </c>
      <c r="AO1147" s="46" t="str">
        <f t="shared" si="260"/>
        <v>Driftsutgifter</v>
      </c>
      <c r="AP1147" s="46" t="str">
        <f t="shared" si="261"/>
        <v>Kostnad</v>
      </c>
      <c r="AQ1147" s="46">
        <f t="shared" si="262"/>
        <v>12</v>
      </c>
      <c r="AR1147" s="46">
        <f t="shared" si="263"/>
        <v>0</v>
      </c>
      <c r="AS1147" s="48">
        <f t="shared" si="264"/>
        <v>0.60723437315825768</v>
      </c>
      <c r="AT1147" s="46">
        <f t="shared" si="268"/>
        <v>0</v>
      </c>
      <c r="AU1147" s="46">
        <f t="shared" si="265"/>
        <v>3578</v>
      </c>
      <c r="AV1147" s="46">
        <f t="shared" si="266"/>
        <v>1816.85</v>
      </c>
      <c r="AW1147" s="46">
        <f t="shared" si="269"/>
        <v>1</v>
      </c>
      <c r="AX1147" s="47">
        <f t="shared" si="267"/>
        <v>0</v>
      </c>
      <c r="AY1147" s="47">
        <f t="shared" si="270"/>
        <v>0</v>
      </c>
    </row>
    <row r="1148" spans="35:51" x14ac:dyDescent="0.35">
      <c r="AI1148" s="11">
        <v>2023</v>
      </c>
      <c r="AJ1148" s="11">
        <v>6</v>
      </c>
      <c r="AK1148" s="11">
        <v>7400</v>
      </c>
      <c r="AL1148" s="63">
        <v>15844</v>
      </c>
      <c r="AM1148" s="46" t="str">
        <f t="shared" si="258"/>
        <v>Kontingent, fradragsberettiget</v>
      </c>
      <c r="AN1148" s="46" t="str">
        <f t="shared" si="259"/>
        <v>Avg./lisenser/gebyrer</v>
      </c>
      <c r="AO1148" s="46" t="str">
        <f t="shared" si="260"/>
        <v>Driftsutgifter</v>
      </c>
      <c r="AP1148" s="46" t="str">
        <f t="shared" si="261"/>
        <v>Kostnad</v>
      </c>
      <c r="AQ1148" s="46">
        <f t="shared" si="262"/>
        <v>12</v>
      </c>
      <c r="AR1148" s="46">
        <f t="shared" si="263"/>
        <v>15844</v>
      </c>
      <c r="AS1148" s="48">
        <f t="shared" si="264"/>
        <v>0.60723437315825768</v>
      </c>
      <c r="AT1148" s="46">
        <f t="shared" si="268"/>
        <v>9621.0214083194351</v>
      </c>
      <c r="AU1148" s="46">
        <f t="shared" si="265"/>
        <v>3708</v>
      </c>
      <c r="AV1148" s="46">
        <f t="shared" si="266"/>
        <v>1858.8330000000001</v>
      </c>
      <c r="AW1148" s="46">
        <f t="shared" si="269"/>
        <v>1</v>
      </c>
      <c r="AX1148" s="47">
        <f t="shared" si="267"/>
        <v>-15844</v>
      </c>
      <c r="AY1148" s="47">
        <f t="shared" si="270"/>
        <v>-9621.0214083194351</v>
      </c>
    </row>
    <row r="1149" spans="35:51" x14ac:dyDescent="0.35">
      <c r="AI1149" s="11">
        <v>2023</v>
      </c>
      <c r="AJ1149" s="11">
        <v>7</v>
      </c>
      <c r="AK1149" s="11">
        <v>7400</v>
      </c>
      <c r="AL1149" s="63">
        <v>0</v>
      </c>
      <c r="AM1149" s="46" t="str">
        <f t="shared" si="258"/>
        <v>Kontingent, fradragsberettiget</v>
      </c>
      <c r="AN1149" s="46" t="str">
        <f t="shared" si="259"/>
        <v>Avg./lisenser/gebyrer</v>
      </c>
      <c r="AO1149" s="46" t="str">
        <f t="shared" si="260"/>
        <v>Driftsutgifter</v>
      </c>
      <c r="AP1149" s="46" t="str">
        <f t="shared" si="261"/>
        <v>Kostnad</v>
      </c>
      <c r="AQ1149" s="46">
        <f t="shared" si="262"/>
        <v>12</v>
      </c>
      <c r="AR1149" s="46">
        <f t="shared" si="263"/>
        <v>0</v>
      </c>
      <c r="AS1149" s="48">
        <f t="shared" si="264"/>
        <v>0.60723437315825768</v>
      </c>
      <c r="AT1149" s="46">
        <f t="shared" si="268"/>
        <v>0</v>
      </c>
      <c r="AU1149" s="46">
        <f t="shared" si="265"/>
        <v>3431</v>
      </c>
      <c r="AV1149" s="46">
        <f t="shared" si="266"/>
        <v>1813.0340000000001</v>
      </c>
      <c r="AW1149" s="46">
        <f t="shared" si="269"/>
        <v>1</v>
      </c>
      <c r="AX1149" s="47">
        <f t="shared" si="267"/>
        <v>0</v>
      </c>
      <c r="AY1149" s="47">
        <f t="shared" si="270"/>
        <v>0</v>
      </c>
    </row>
    <row r="1150" spans="35:51" x14ac:dyDescent="0.35">
      <c r="AI1150" s="11">
        <v>2023</v>
      </c>
      <c r="AJ1150" s="11">
        <v>8</v>
      </c>
      <c r="AK1150" s="11">
        <v>7400</v>
      </c>
      <c r="AL1150" s="63">
        <v>0</v>
      </c>
      <c r="AM1150" s="46" t="str">
        <f t="shared" si="258"/>
        <v>Kontingent, fradragsberettiget</v>
      </c>
      <c r="AN1150" s="46" t="str">
        <f t="shared" si="259"/>
        <v>Avg./lisenser/gebyrer</v>
      </c>
      <c r="AO1150" s="46" t="str">
        <f t="shared" si="260"/>
        <v>Driftsutgifter</v>
      </c>
      <c r="AP1150" s="46" t="str">
        <f t="shared" si="261"/>
        <v>Kostnad</v>
      </c>
      <c r="AQ1150" s="46">
        <f t="shared" si="262"/>
        <v>12</v>
      </c>
      <c r="AR1150" s="46">
        <f t="shared" si="263"/>
        <v>0</v>
      </c>
      <c r="AS1150" s="48">
        <f t="shared" si="264"/>
        <v>0.60723437315825768</v>
      </c>
      <c r="AT1150" s="46">
        <f t="shared" si="268"/>
        <v>0</v>
      </c>
      <c r="AU1150" s="46">
        <f t="shared" si="265"/>
        <v>4323</v>
      </c>
      <c r="AV1150" s="46">
        <f t="shared" si="266"/>
        <v>1943.6659999999999</v>
      </c>
      <c r="AW1150" s="46">
        <f t="shared" si="269"/>
        <v>1</v>
      </c>
      <c r="AX1150" s="47">
        <f t="shared" si="267"/>
        <v>0</v>
      </c>
      <c r="AY1150" s="47">
        <f t="shared" si="270"/>
        <v>0</v>
      </c>
    </row>
    <row r="1151" spans="35:51" x14ac:dyDescent="0.35">
      <c r="AI1151" s="11">
        <v>2023</v>
      </c>
      <c r="AJ1151" s="11">
        <v>9</v>
      </c>
      <c r="AK1151" s="11">
        <v>7400</v>
      </c>
      <c r="AL1151" s="63">
        <v>0</v>
      </c>
      <c r="AM1151" s="46" t="str">
        <f t="shared" si="258"/>
        <v>Kontingent, fradragsberettiget</v>
      </c>
      <c r="AN1151" s="46" t="str">
        <f t="shared" si="259"/>
        <v>Avg./lisenser/gebyrer</v>
      </c>
      <c r="AO1151" s="46" t="str">
        <f t="shared" si="260"/>
        <v>Driftsutgifter</v>
      </c>
      <c r="AP1151" s="46" t="str">
        <f t="shared" si="261"/>
        <v>Kostnad</v>
      </c>
      <c r="AQ1151" s="46">
        <f t="shared" si="262"/>
        <v>12</v>
      </c>
      <c r="AR1151" s="46">
        <f t="shared" si="263"/>
        <v>0</v>
      </c>
      <c r="AS1151" s="48">
        <f t="shared" si="264"/>
        <v>0.60723437315825768</v>
      </c>
      <c r="AT1151" s="46">
        <f t="shared" si="268"/>
        <v>0</v>
      </c>
      <c r="AU1151" s="46">
        <f t="shared" si="265"/>
        <v>3531</v>
      </c>
      <c r="AV1151" s="46">
        <f t="shared" si="266"/>
        <v>1846.634</v>
      </c>
      <c r="AW1151" s="46">
        <f t="shared" si="269"/>
        <v>1</v>
      </c>
      <c r="AX1151" s="47">
        <f t="shared" si="267"/>
        <v>0</v>
      </c>
      <c r="AY1151" s="47">
        <f t="shared" si="270"/>
        <v>0</v>
      </c>
    </row>
    <row r="1152" spans="35:51" x14ac:dyDescent="0.35">
      <c r="AI1152" s="11">
        <v>2023</v>
      </c>
      <c r="AJ1152" s="11">
        <v>10</v>
      </c>
      <c r="AK1152" s="11">
        <v>7400</v>
      </c>
      <c r="AL1152" s="63">
        <v>440</v>
      </c>
      <c r="AM1152" s="46" t="str">
        <f t="shared" si="258"/>
        <v>Kontingent, fradragsberettiget</v>
      </c>
      <c r="AN1152" s="46" t="str">
        <f t="shared" si="259"/>
        <v>Avg./lisenser/gebyrer</v>
      </c>
      <c r="AO1152" s="46" t="str">
        <f t="shared" si="260"/>
        <v>Driftsutgifter</v>
      </c>
      <c r="AP1152" s="46" t="str">
        <f t="shared" si="261"/>
        <v>Kostnad</v>
      </c>
      <c r="AQ1152" s="46">
        <f t="shared" si="262"/>
        <v>12</v>
      </c>
      <c r="AR1152" s="46">
        <f t="shared" si="263"/>
        <v>440</v>
      </c>
      <c r="AS1152" s="48">
        <f t="shared" si="264"/>
        <v>0.60723437315825768</v>
      </c>
      <c r="AT1152" s="46">
        <f t="shared" si="268"/>
        <v>267.18312418963336</v>
      </c>
      <c r="AU1152" s="46">
        <f t="shared" si="265"/>
        <v>3338</v>
      </c>
      <c r="AV1152" s="46">
        <f t="shared" si="266"/>
        <v>1851.3</v>
      </c>
      <c r="AW1152" s="46">
        <f t="shared" si="269"/>
        <v>1</v>
      </c>
      <c r="AX1152" s="47">
        <f t="shared" si="267"/>
        <v>-440</v>
      </c>
      <c r="AY1152" s="47">
        <f t="shared" si="270"/>
        <v>-267.18312418963336</v>
      </c>
    </row>
    <row r="1153" spans="35:51" x14ac:dyDescent="0.35">
      <c r="AI1153" s="11">
        <v>2023</v>
      </c>
      <c r="AJ1153" s="11">
        <v>11</v>
      </c>
      <c r="AK1153" s="11">
        <v>7400</v>
      </c>
      <c r="AL1153" s="63">
        <v>0</v>
      </c>
      <c r="AM1153" s="46" t="str">
        <f t="shared" si="258"/>
        <v>Kontingent, fradragsberettiget</v>
      </c>
      <c r="AN1153" s="46" t="str">
        <f t="shared" si="259"/>
        <v>Avg./lisenser/gebyrer</v>
      </c>
      <c r="AO1153" s="46" t="str">
        <f t="shared" si="260"/>
        <v>Driftsutgifter</v>
      </c>
      <c r="AP1153" s="46" t="str">
        <f t="shared" si="261"/>
        <v>Kostnad</v>
      </c>
      <c r="AQ1153" s="46">
        <f t="shared" si="262"/>
        <v>12</v>
      </c>
      <c r="AR1153" s="46">
        <f t="shared" si="263"/>
        <v>0</v>
      </c>
      <c r="AS1153" s="48">
        <f t="shared" si="264"/>
        <v>0.60723437315825768</v>
      </c>
      <c r="AT1153" s="46">
        <f t="shared" si="268"/>
        <v>0</v>
      </c>
      <c r="AU1153" s="46">
        <f t="shared" si="265"/>
        <v>3267</v>
      </c>
      <c r="AV1153" s="46">
        <f t="shared" si="266"/>
        <v>1752.55</v>
      </c>
      <c r="AW1153" s="46">
        <f t="shared" si="269"/>
        <v>1</v>
      </c>
      <c r="AX1153" s="47">
        <f t="shared" si="267"/>
        <v>0</v>
      </c>
      <c r="AY1153" s="47">
        <f t="shared" si="270"/>
        <v>0</v>
      </c>
    </row>
    <row r="1154" spans="35:51" x14ac:dyDescent="0.35">
      <c r="AI1154" s="11">
        <v>2023</v>
      </c>
      <c r="AJ1154" s="11">
        <v>12</v>
      </c>
      <c r="AK1154" s="11">
        <v>7400</v>
      </c>
      <c r="AL1154" s="63">
        <v>0</v>
      </c>
      <c r="AM1154" s="46" t="str">
        <f t="shared" si="258"/>
        <v>Kontingent, fradragsberettiget</v>
      </c>
      <c r="AN1154" s="46" t="str">
        <f t="shared" si="259"/>
        <v>Avg./lisenser/gebyrer</v>
      </c>
      <c r="AO1154" s="46" t="str">
        <f t="shared" si="260"/>
        <v>Driftsutgifter</v>
      </c>
      <c r="AP1154" s="46" t="str">
        <f t="shared" si="261"/>
        <v>Kostnad</v>
      </c>
      <c r="AQ1154" s="46">
        <f t="shared" si="262"/>
        <v>12</v>
      </c>
      <c r="AR1154" s="46">
        <f t="shared" si="263"/>
        <v>0</v>
      </c>
      <c r="AS1154" s="48">
        <f t="shared" si="264"/>
        <v>0.60723437315825768</v>
      </c>
      <c r="AT1154" s="46">
        <f t="shared" si="268"/>
        <v>0</v>
      </c>
      <c r="AU1154" s="46">
        <f t="shared" si="265"/>
        <v>2003</v>
      </c>
      <c r="AV1154" s="46">
        <f t="shared" si="266"/>
        <v>1365.15</v>
      </c>
      <c r="AW1154" s="46">
        <f t="shared" si="269"/>
        <v>1</v>
      </c>
      <c r="AX1154" s="47">
        <f t="shared" si="267"/>
        <v>0</v>
      </c>
      <c r="AY1154" s="47">
        <f t="shared" si="270"/>
        <v>0</v>
      </c>
    </row>
    <row r="1155" spans="35:51" x14ac:dyDescent="0.35">
      <c r="AI1155" s="11">
        <v>2023</v>
      </c>
      <c r="AJ1155" s="11">
        <v>1</v>
      </c>
      <c r="AK1155" s="11">
        <v>7500</v>
      </c>
      <c r="AL1155" s="63">
        <v>0</v>
      </c>
      <c r="AM1155" s="46" t="str">
        <f t="shared" ref="AM1155:AM1218" si="271">IFERROR(VLOOKUP($AK1155,pnl_konto_table,2,FALSE),"")</f>
        <v>Forsikringspremier</v>
      </c>
      <c r="AN1155" s="46" t="str">
        <f t="shared" ref="AN1155:AN1218" si="272">IFERROR(VLOOKUP($AK1155,pnl_konto_table,6,FALSE),"")</f>
        <v>Avg./lisenser/gebyrer</v>
      </c>
      <c r="AO1155" s="46" t="str">
        <f t="shared" ref="AO1155:AO1218" si="273">IFERROR(VLOOKUP($AK1155,pnl_konto_table,7,FALSE),"")</f>
        <v>Driftsutgifter</v>
      </c>
      <c r="AP1155" s="46" t="str">
        <f t="shared" ref="AP1155:AP1218" si="274">IFERROR(VLOOKUP(AO1155,pnl_kategori_table,2,FALSE),0)</f>
        <v>Kostnad</v>
      </c>
      <c r="AQ1155" s="46">
        <f t="shared" ref="AQ1155:AQ1218" si="275">IFERROR(MATCH(AN1155,pnl_subkategori,0),"")</f>
        <v>12</v>
      </c>
      <c r="AR1155" s="46">
        <f t="shared" ref="AR1155:AR1218" si="276">IF(AP1155=$A$3,-$AL1155,$AL1155)</f>
        <v>0</v>
      </c>
      <c r="AS1155" s="48">
        <f t="shared" ref="AS1155:AS1218" si="277">IFERROR(VLOOKUP($AK1155,lookup_konto_index,2,FALSE),IFERROR(VLOOKUP(AN1155,lookup_subkategori_index,2,FALSE),IFERROR(VLOOKUP(AO1155,lookup_kategori_index,2,FALSE),1)))</f>
        <v>0.60723437315825768</v>
      </c>
      <c r="AT1155" s="46">
        <f t="shared" si="268"/>
        <v>0</v>
      </c>
      <c r="AU1155" s="46">
        <f t="shared" ref="AU1155:AU1218" si="278">SUMIFS($BC$3:$BC$50,$BA$3:$BA$50,$AI1155,$BB$3:$BB$50,$AJ1155)</f>
        <v>2803</v>
      </c>
      <c r="AV1155" s="46">
        <f t="shared" ref="AV1155:AV1218" si="279">SUMIFS($BD$3:$BD$50,$BA$3:$BA$50,$AI1155,$BB$3:$BB$50,$AJ1155)</f>
        <v>1698.7</v>
      </c>
      <c r="AW1155" s="46">
        <f t="shared" si="269"/>
        <v>1</v>
      </c>
      <c r="AX1155" s="47">
        <f t="shared" ref="AX1155:AX1218" si="280">IFERROR(VLOOKUP($AP1155,table_type_kostnad,2,FALSE)*AR1155,"")</f>
        <v>0</v>
      </c>
      <c r="AY1155" s="47">
        <f t="shared" si="270"/>
        <v>0</v>
      </c>
    </row>
    <row r="1156" spans="35:51" x14ac:dyDescent="0.35">
      <c r="AI1156" s="11">
        <v>2023</v>
      </c>
      <c r="AJ1156" s="11">
        <v>2</v>
      </c>
      <c r="AK1156" s="11">
        <v>7500</v>
      </c>
      <c r="AL1156" s="63">
        <v>0</v>
      </c>
      <c r="AM1156" s="46" t="str">
        <f t="shared" si="271"/>
        <v>Forsikringspremier</v>
      </c>
      <c r="AN1156" s="46" t="str">
        <f t="shared" si="272"/>
        <v>Avg./lisenser/gebyrer</v>
      </c>
      <c r="AO1156" s="46" t="str">
        <f t="shared" si="273"/>
        <v>Driftsutgifter</v>
      </c>
      <c r="AP1156" s="46" t="str">
        <f t="shared" si="274"/>
        <v>Kostnad</v>
      </c>
      <c r="AQ1156" s="46">
        <f t="shared" si="275"/>
        <v>12</v>
      </c>
      <c r="AR1156" s="46">
        <f t="shared" si="276"/>
        <v>0</v>
      </c>
      <c r="AS1156" s="48">
        <f t="shared" si="277"/>
        <v>0.60723437315825768</v>
      </c>
      <c r="AT1156" s="46">
        <f t="shared" ref="AT1156:AT1219" si="281">AS1156*AR1156</f>
        <v>0</v>
      </c>
      <c r="AU1156" s="46">
        <f t="shared" si="278"/>
        <v>2750</v>
      </c>
      <c r="AV1156" s="46">
        <f t="shared" si="279"/>
        <v>1620.817</v>
      </c>
      <c r="AW1156" s="46">
        <f t="shared" ref="AW1156:AW1219" si="282">IF(AU1156=0,0,1)</f>
        <v>1</v>
      </c>
      <c r="AX1156" s="47">
        <f t="shared" si="280"/>
        <v>0</v>
      </c>
      <c r="AY1156" s="47">
        <f t="shared" ref="AY1156:AY1219" si="283">IFERROR(AX1156*AS1156,"")</f>
        <v>0</v>
      </c>
    </row>
    <row r="1157" spans="35:51" x14ac:dyDescent="0.35">
      <c r="AI1157" s="11">
        <v>2023</v>
      </c>
      <c r="AJ1157" s="11">
        <v>3</v>
      </c>
      <c r="AK1157" s="11">
        <v>7500</v>
      </c>
      <c r="AL1157" s="63">
        <v>0</v>
      </c>
      <c r="AM1157" s="46" t="str">
        <f t="shared" si="271"/>
        <v>Forsikringspremier</v>
      </c>
      <c r="AN1157" s="46" t="str">
        <f t="shared" si="272"/>
        <v>Avg./lisenser/gebyrer</v>
      </c>
      <c r="AO1157" s="46" t="str">
        <f t="shared" si="273"/>
        <v>Driftsutgifter</v>
      </c>
      <c r="AP1157" s="46" t="str">
        <f t="shared" si="274"/>
        <v>Kostnad</v>
      </c>
      <c r="AQ1157" s="46">
        <f t="shared" si="275"/>
        <v>12</v>
      </c>
      <c r="AR1157" s="46">
        <f t="shared" si="276"/>
        <v>0</v>
      </c>
      <c r="AS1157" s="48">
        <f t="shared" si="277"/>
        <v>0.60723437315825768</v>
      </c>
      <c r="AT1157" s="46">
        <f t="shared" si="281"/>
        <v>0</v>
      </c>
      <c r="AU1157" s="46">
        <f t="shared" si="278"/>
        <v>3043</v>
      </c>
      <c r="AV1157" s="46">
        <f t="shared" si="279"/>
        <v>1839.2840000000001</v>
      </c>
      <c r="AW1157" s="46">
        <f t="shared" si="282"/>
        <v>1</v>
      </c>
      <c r="AX1157" s="47">
        <f t="shared" si="280"/>
        <v>0</v>
      </c>
      <c r="AY1157" s="47">
        <f t="shared" si="283"/>
        <v>0</v>
      </c>
    </row>
    <row r="1158" spans="35:51" x14ac:dyDescent="0.35">
      <c r="AI1158" s="11">
        <v>2023</v>
      </c>
      <c r="AJ1158" s="11">
        <v>4</v>
      </c>
      <c r="AK1158" s="11">
        <v>7500</v>
      </c>
      <c r="AL1158" s="63">
        <v>2466.67</v>
      </c>
      <c r="AM1158" s="46" t="str">
        <f t="shared" si="271"/>
        <v>Forsikringspremier</v>
      </c>
      <c r="AN1158" s="46" t="str">
        <f t="shared" si="272"/>
        <v>Avg./lisenser/gebyrer</v>
      </c>
      <c r="AO1158" s="46" t="str">
        <f t="shared" si="273"/>
        <v>Driftsutgifter</v>
      </c>
      <c r="AP1158" s="46" t="str">
        <f t="shared" si="274"/>
        <v>Kostnad</v>
      </c>
      <c r="AQ1158" s="46">
        <f t="shared" si="275"/>
        <v>12</v>
      </c>
      <c r="AR1158" s="46">
        <f t="shared" si="276"/>
        <v>2466.67</v>
      </c>
      <c r="AS1158" s="48">
        <f t="shared" si="277"/>
        <v>0.60723437315825768</v>
      </c>
      <c r="AT1158" s="46">
        <f t="shared" si="281"/>
        <v>1497.8468112382795</v>
      </c>
      <c r="AU1158" s="46">
        <f t="shared" si="278"/>
        <v>2916</v>
      </c>
      <c r="AV1158" s="46">
        <f t="shared" si="279"/>
        <v>1763.2</v>
      </c>
      <c r="AW1158" s="46">
        <f t="shared" si="282"/>
        <v>1</v>
      </c>
      <c r="AX1158" s="47">
        <f t="shared" si="280"/>
        <v>-2466.67</v>
      </c>
      <c r="AY1158" s="47">
        <f t="shared" si="283"/>
        <v>-1497.8468112382795</v>
      </c>
    </row>
    <row r="1159" spans="35:51" x14ac:dyDescent="0.35">
      <c r="AI1159" s="11">
        <v>2023</v>
      </c>
      <c r="AJ1159" s="11">
        <v>5</v>
      </c>
      <c r="AK1159" s="11">
        <v>7500</v>
      </c>
      <c r="AL1159" s="63">
        <v>2466.67</v>
      </c>
      <c r="AM1159" s="46" t="str">
        <f t="shared" si="271"/>
        <v>Forsikringspremier</v>
      </c>
      <c r="AN1159" s="46" t="str">
        <f t="shared" si="272"/>
        <v>Avg./lisenser/gebyrer</v>
      </c>
      <c r="AO1159" s="46" t="str">
        <f t="shared" si="273"/>
        <v>Driftsutgifter</v>
      </c>
      <c r="AP1159" s="46" t="str">
        <f t="shared" si="274"/>
        <v>Kostnad</v>
      </c>
      <c r="AQ1159" s="46">
        <f t="shared" si="275"/>
        <v>12</v>
      </c>
      <c r="AR1159" s="46">
        <f t="shared" si="276"/>
        <v>2466.67</v>
      </c>
      <c r="AS1159" s="48">
        <f t="shared" si="277"/>
        <v>0.60723437315825768</v>
      </c>
      <c r="AT1159" s="46">
        <f t="shared" si="281"/>
        <v>1497.8468112382795</v>
      </c>
      <c r="AU1159" s="46">
        <f t="shared" si="278"/>
        <v>3578</v>
      </c>
      <c r="AV1159" s="46">
        <f t="shared" si="279"/>
        <v>1816.85</v>
      </c>
      <c r="AW1159" s="46">
        <f t="shared" si="282"/>
        <v>1</v>
      </c>
      <c r="AX1159" s="47">
        <f t="shared" si="280"/>
        <v>-2466.67</v>
      </c>
      <c r="AY1159" s="47">
        <f t="shared" si="283"/>
        <v>-1497.8468112382795</v>
      </c>
    </row>
    <row r="1160" spans="35:51" x14ac:dyDescent="0.35">
      <c r="AI1160" s="11">
        <v>2023</v>
      </c>
      <c r="AJ1160" s="11">
        <v>6</v>
      </c>
      <c r="AK1160" s="11">
        <v>7500</v>
      </c>
      <c r="AL1160" s="63">
        <v>2466.66</v>
      </c>
      <c r="AM1160" s="46" t="str">
        <f t="shared" si="271"/>
        <v>Forsikringspremier</v>
      </c>
      <c r="AN1160" s="46" t="str">
        <f t="shared" si="272"/>
        <v>Avg./lisenser/gebyrer</v>
      </c>
      <c r="AO1160" s="46" t="str">
        <f t="shared" si="273"/>
        <v>Driftsutgifter</v>
      </c>
      <c r="AP1160" s="46" t="str">
        <f t="shared" si="274"/>
        <v>Kostnad</v>
      </c>
      <c r="AQ1160" s="46">
        <f t="shared" si="275"/>
        <v>12</v>
      </c>
      <c r="AR1160" s="46">
        <f t="shared" si="276"/>
        <v>2466.66</v>
      </c>
      <c r="AS1160" s="48">
        <f t="shared" si="277"/>
        <v>0.60723437315825768</v>
      </c>
      <c r="AT1160" s="46">
        <f t="shared" si="281"/>
        <v>1497.8407388945477</v>
      </c>
      <c r="AU1160" s="46">
        <f t="shared" si="278"/>
        <v>3708</v>
      </c>
      <c r="AV1160" s="46">
        <f t="shared" si="279"/>
        <v>1858.8330000000001</v>
      </c>
      <c r="AW1160" s="46">
        <f t="shared" si="282"/>
        <v>1</v>
      </c>
      <c r="AX1160" s="47">
        <f t="shared" si="280"/>
        <v>-2466.66</v>
      </c>
      <c r="AY1160" s="47">
        <f t="shared" si="283"/>
        <v>-1497.8407388945477</v>
      </c>
    </row>
    <row r="1161" spans="35:51" x14ac:dyDescent="0.35">
      <c r="AI1161" s="11">
        <v>2023</v>
      </c>
      <c r="AJ1161" s="11">
        <v>7</v>
      </c>
      <c r="AK1161" s="11">
        <v>7500</v>
      </c>
      <c r="AL1161" s="63">
        <v>0</v>
      </c>
      <c r="AM1161" s="46" t="str">
        <f t="shared" si="271"/>
        <v>Forsikringspremier</v>
      </c>
      <c r="AN1161" s="46" t="str">
        <f t="shared" si="272"/>
        <v>Avg./lisenser/gebyrer</v>
      </c>
      <c r="AO1161" s="46" t="str">
        <f t="shared" si="273"/>
        <v>Driftsutgifter</v>
      </c>
      <c r="AP1161" s="46" t="str">
        <f t="shared" si="274"/>
        <v>Kostnad</v>
      </c>
      <c r="AQ1161" s="46">
        <f t="shared" si="275"/>
        <v>12</v>
      </c>
      <c r="AR1161" s="46">
        <f t="shared" si="276"/>
        <v>0</v>
      </c>
      <c r="AS1161" s="48">
        <f t="shared" si="277"/>
        <v>0.60723437315825768</v>
      </c>
      <c r="AT1161" s="46">
        <f t="shared" si="281"/>
        <v>0</v>
      </c>
      <c r="AU1161" s="46">
        <f t="shared" si="278"/>
        <v>3431</v>
      </c>
      <c r="AV1161" s="46">
        <f t="shared" si="279"/>
        <v>1813.0340000000001</v>
      </c>
      <c r="AW1161" s="46">
        <f t="shared" si="282"/>
        <v>1</v>
      </c>
      <c r="AX1161" s="47">
        <f t="shared" si="280"/>
        <v>0</v>
      </c>
      <c r="AY1161" s="47">
        <f t="shared" si="283"/>
        <v>0</v>
      </c>
    </row>
    <row r="1162" spans="35:51" x14ac:dyDescent="0.35">
      <c r="AI1162" s="11">
        <v>2023</v>
      </c>
      <c r="AJ1162" s="11">
        <v>8</v>
      </c>
      <c r="AK1162" s="11">
        <v>7500</v>
      </c>
      <c r="AL1162" s="63">
        <v>2716.58</v>
      </c>
      <c r="AM1162" s="46" t="str">
        <f t="shared" si="271"/>
        <v>Forsikringspremier</v>
      </c>
      <c r="AN1162" s="46" t="str">
        <f t="shared" si="272"/>
        <v>Avg./lisenser/gebyrer</v>
      </c>
      <c r="AO1162" s="46" t="str">
        <f t="shared" si="273"/>
        <v>Driftsutgifter</v>
      </c>
      <c r="AP1162" s="46" t="str">
        <f t="shared" si="274"/>
        <v>Kostnad</v>
      </c>
      <c r="AQ1162" s="46">
        <f t="shared" si="275"/>
        <v>12</v>
      </c>
      <c r="AR1162" s="46">
        <f t="shared" si="276"/>
        <v>2716.58</v>
      </c>
      <c r="AS1162" s="48">
        <f t="shared" si="277"/>
        <v>0.60723437315825768</v>
      </c>
      <c r="AT1162" s="46">
        <f t="shared" si="281"/>
        <v>1649.6007534342596</v>
      </c>
      <c r="AU1162" s="46">
        <f t="shared" si="278"/>
        <v>4323</v>
      </c>
      <c r="AV1162" s="46">
        <f t="shared" si="279"/>
        <v>1943.6659999999999</v>
      </c>
      <c r="AW1162" s="46">
        <f t="shared" si="282"/>
        <v>1</v>
      </c>
      <c r="AX1162" s="47">
        <f t="shared" si="280"/>
        <v>-2716.58</v>
      </c>
      <c r="AY1162" s="47">
        <f t="shared" si="283"/>
        <v>-1649.6007534342596</v>
      </c>
    </row>
    <row r="1163" spans="35:51" x14ac:dyDescent="0.35">
      <c r="AI1163" s="11">
        <v>2023</v>
      </c>
      <c r="AJ1163" s="11">
        <v>9</v>
      </c>
      <c r="AK1163" s="11">
        <v>7500</v>
      </c>
      <c r="AL1163" s="63">
        <v>2716.59</v>
      </c>
      <c r="AM1163" s="46" t="str">
        <f t="shared" si="271"/>
        <v>Forsikringspremier</v>
      </c>
      <c r="AN1163" s="46" t="str">
        <f t="shared" si="272"/>
        <v>Avg./lisenser/gebyrer</v>
      </c>
      <c r="AO1163" s="46" t="str">
        <f t="shared" si="273"/>
        <v>Driftsutgifter</v>
      </c>
      <c r="AP1163" s="46" t="str">
        <f t="shared" si="274"/>
        <v>Kostnad</v>
      </c>
      <c r="AQ1163" s="46">
        <f t="shared" si="275"/>
        <v>12</v>
      </c>
      <c r="AR1163" s="46">
        <f t="shared" si="276"/>
        <v>2716.59</v>
      </c>
      <c r="AS1163" s="48">
        <f t="shared" si="277"/>
        <v>0.60723437315825768</v>
      </c>
      <c r="AT1163" s="46">
        <f t="shared" si="281"/>
        <v>1649.6068257779914</v>
      </c>
      <c r="AU1163" s="46">
        <f t="shared" si="278"/>
        <v>3531</v>
      </c>
      <c r="AV1163" s="46">
        <f t="shared" si="279"/>
        <v>1846.634</v>
      </c>
      <c r="AW1163" s="46">
        <f t="shared" si="282"/>
        <v>1</v>
      </c>
      <c r="AX1163" s="47">
        <f t="shared" si="280"/>
        <v>-2716.59</v>
      </c>
      <c r="AY1163" s="47">
        <f t="shared" si="283"/>
        <v>-1649.6068257779914</v>
      </c>
    </row>
    <row r="1164" spans="35:51" x14ac:dyDescent="0.35">
      <c r="AI1164" s="11">
        <v>2023</v>
      </c>
      <c r="AJ1164" s="11">
        <v>10</v>
      </c>
      <c r="AK1164" s="11">
        <v>7500</v>
      </c>
      <c r="AL1164" s="63">
        <v>2716.58</v>
      </c>
      <c r="AM1164" s="46" t="str">
        <f t="shared" si="271"/>
        <v>Forsikringspremier</v>
      </c>
      <c r="AN1164" s="46" t="str">
        <f t="shared" si="272"/>
        <v>Avg./lisenser/gebyrer</v>
      </c>
      <c r="AO1164" s="46" t="str">
        <f t="shared" si="273"/>
        <v>Driftsutgifter</v>
      </c>
      <c r="AP1164" s="46" t="str">
        <f t="shared" si="274"/>
        <v>Kostnad</v>
      </c>
      <c r="AQ1164" s="46">
        <f t="shared" si="275"/>
        <v>12</v>
      </c>
      <c r="AR1164" s="46">
        <f t="shared" si="276"/>
        <v>2716.58</v>
      </c>
      <c r="AS1164" s="48">
        <f t="shared" si="277"/>
        <v>0.60723437315825768</v>
      </c>
      <c r="AT1164" s="46">
        <f t="shared" si="281"/>
        <v>1649.6007534342596</v>
      </c>
      <c r="AU1164" s="46">
        <f t="shared" si="278"/>
        <v>3338</v>
      </c>
      <c r="AV1164" s="46">
        <f t="shared" si="279"/>
        <v>1851.3</v>
      </c>
      <c r="AW1164" s="46">
        <f t="shared" si="282"/>
        <v>1</v>
      </c>
      <c r="AX1164" s="47">
        <f t="shared" si="280"/>
        <v>-2716.58</v>
      </c>
      <c r="AY1164" s="47">
        <f t="shared" si="283"/>
        <v>-1649.6007534342596</v>
      </c>
    </row>
    <row r="1165" spans="35:51" x14ac:dyDescent="0.35">
      <c r="AI1165" s="11">
        <v>2023</v>
      </c>
      <c r="AJ1165" s="11">
        <v>11</v>
      </c>
      <c r="AK1165" s="11">
        <v>7500</v>
      </c>
      <c r="AL1165" s="63">
        <v>2716.58</v>
      </c>
      <c r="AM1165" s="46" t="str">
        <f t="shared" si="271"/>
        <v>Forsikringspremier</v>
      </c>
      <c r="AN1165" s="46" t="str">
        <f t="shared" si="272"/>
        <v>Avg./lisenser/gebyrer</v>
      </c>
      <c r="AO1165" s="46" t="str">
        <f t="shared" si="273"/>
        <v>Driftsutgifter</v>
      </c>
      <c r="AP1165" s="46" t="str">
        <f t="shared" si="274"/>
        <v>Kostnad</v>
      </c>
      <c r="AQ1165" s="46">
        <f t="shared" si="275"/>
        <v>12</v>
      </c>
      <c r="AR1165" s="46">
        <f t="shared" si="276"/>
        <v>2716.58</v>
      </c>
      <c r="AS1165" s="48">
        <f t="shared" si="277"/>
        <v>0.60723437315825768</v>
      </c>
      <c r="AT1165" s="46">
        <f t="shared" si="281"/>
        <v>1649.6007534342596</v>
      </c>
      <c r="AU1165" s="46">
        <f t="shared" si="278"/>
        <v>3267</v>
      </c>
      <c r="AV1165" s="46">
        <f t="shared" si="279"/>
        <v>1752.55</v>
      </c>
      <c r="AW1165" s="46">
        <f t="shared" si="282"/>
        <v>1</v>
      </c>
      <c r="AX1165" s="47">
        <f t="shared" si="280"/>
        <v>-2716.58</v>
      </c>
      <c r="AY1165" s="47">
        <f t="shared" si="283"/>
        <v>-1649.6007534342596</v>
      </c>
    </row>
    <row r="1166" spans="35:51" x14ac:dyDescent="0.35">
      <c r="AI1166" s="11">
        <v>2023</v>
      </c>
      <c r="AJ1166" s="11">
        <v>12</v>
      </c>
      <c r="AK1166" s="11">
        <v>7500</v>
      </c>
      <c r="AL1166" s="63">
        <v>2716.59</v>
      </c>
      <c r="AM1166" s="46" t="str">
        <f t="shared" si="271"/>
        <v>Forsikringspremier</v>
      </c>
      <c r="AN1166" s="46" t="str">
        <f t="shared" si="272"/>
        <v>Avg./lisenser/gebyrer</v>
      </c>
      <c r="AO1166" s="46" t="str">
        <f t="shared" si="273"/>
        <v>Driftsutgifter</v>
      </c>
      <c r="AP1166" s="46" t="str">
        <f t="shared" si="274"/>
        <v>Kostnad</v>
      </c>
      <c r="AQ1166" s="46">
        <f t="shared" si="275"/>
        <v>12</v>
      </c>
      <c r="AR1166" s="46">
        <f t="shared" si="276"/>
        <v>2716.59</v>
      </c>
      <c r="AS1166" s="48">
        <f t="shared" si="277"/>
        <v>0.60723437315825768</v>
      </c>
      <c r="AT1166" s="46">
        <f t="shared" si="281"/>
        <v>1649.6068257779914</v>
      </c>
      <c r="AU1166" s="46">
        <f t="shared" si="278"/>
        <v>2003</v>
      </c>
      <c r="AV1166" s="46">
        <f t="shared" si="279"/>
        <v>1365.15</v>
      </c>
      <c r="AW1166" s="46">
        <f t="shared" si="282"/>
        <v>1</v>
      </c>
      <c r="AX1166" s="47">
        <f t="shared" si="280"/>
        <v>-2716.59</v>
      </c>
      <c r="AY1166" s="47">
        <f t="shared" si="283"/>
        <v>-1649.6068257779914</v>
      </c>
    </row>
    <row r="1167" spans="35:51" x14ac:dyDescent="0.35">
      <c r="AI1167" s="11">
        <v>2023</v>
      </c>
      <c r="AJ1167" s="11">
        <v>1</v>
      </c>
      <c r="AK1167" s="11">
        <v>7560</v>
      </c>
      <c r="AL1167" s="63">
        <v>0</v>
      </c>
      <c r="AM1167" s="46" t="str">
        <f t="shared" si="271"/>
        <v>Servicekostnad</v>
      </c>
      <c r="AN1167" s="46" t="str">
        <f t="shared" si="272"/>
        <v>Avg./lisenser/gebyrer</v>
      </c>
      <c r="AO1167" s="46" t="str">
        <f t="shared" si="273"/>
        <v>Driftsutgifter</v>
      </c>
      <c r="AP1167" s="46" t="str">
        <f t="shared" si="274"/>
        <v>Kostnad</v>
      </c>
      <c r="AQ1167" s="46">
        <f t="shared" si="275"/>
        <v>12</v>
      </c>
      <c r="AR1167" s="46">
        <f t="shared" si="276"/>
        <v>0</v>
      </c>
      <c r="AS1167" s="48">
        <f t="shared" si="277"/>
        <v>0.60723437315825768</v>
      </c>
      <c r="AT1167" s="46">
        <f t="shared" si="281"/>
        <v>0</v>
      </c>
      <c r="AU1167" s="46">
        <f t="shared" si="278"/>
        <v>2803</v>
      </c>
      <c r="AV1167" s="46">
        <f t="shared" si="279"/>
        <v>1698.7</v>
      </c>
      <c r="AW1167" s="46">
        <f t="shared" si="282"/>
        <v>1</v>
      </c>
      <c r="AX1167" s="47">
        <f t="shared" si="280"/>
        <v>0</v>
      </c>
      <c r="AY1167" s="47">
        <f t="shared" si="283"/>
        <v>0</v>
      </c>
    </row>
    <row r="1168" spans="35:51" x14ac:dyDescent="0.35">
      <c r="AI1168" s="11">
        <v>2023</v>
      </c>
      <c r="AJ1168" s="11">
        <v>2</v>
      </c>
      <c r="AK1168" s="11">
        <v>7560</v>
      </c>
      <c r="AL1168" s="63">
        <v>2474</v>
      </c>
      <c r="AM1168" s="46" t="str">
        <f t="shared" si="271"/>
        <v>Servicekostnad</v>
      </c>
      <c r="AN1168" s="46" t="str">
        <f t="shared" si="272"/>
        <v>Avg./lisenser/gebyrer</v>
      </c>
      <c r="AO1168" s="46" t="str">
        <f t="shared" si="273"/>
        <v>Driftsutgifter</v>
      </c>
      <c r="AP1168" s="46" t="str">
        <f t="shared" si="274"/>
        <v>Kostnad</v>
      </c>
      <c r="AQ1168" s="46">
        <f t="shared" si="275"/>
        <v>12</v>
      </c>
      <c r="AR1168" s="46">
        <f t="shared" si="276"/>
        <v>2474</v>
      </c>
      <c r="AS1168" s="48">
        <f t="shared" si="277"/>
        <v>0.60723437315825768</v>
      </c>
      <c r="AT1168" s="46">
        <f t="shared" si="281"/>
        <v>1502.2978391935294</v>
      </c>
      <c r="AU1168" s="46">
        <f t="shared" si="278"/>
        <v>2750</v>
      </c>
      <c r="AV1168" s="46">
        <f t="shared" si="279"/>
        <v>1620.817</v>
      </c>
      <c r="AW1168" s="46">
        <f t="shared" si="282"/>
        <v>1</v>
      </c>
      <c r="AX1168" s="47">
        <f t="shared" si="280"/>
        <v>-2474</v>
      </c>
      <c r="AY1168" s="47">
        <f t="shared" si="283"/>
        <v>-1502.2978391935294</v>
      </c>
    </row>
    <row r="1169" spans="35:51" x14ac:dyDescent="0.35">
      <c r="AI1169" s="11">
        <v>2023</v>
      </c>
      <c r="AJ1169" s="11">
        <v>3</v>
      </c>
      <c r="AK1169" s="11">
        <v>7560</v>
      </c>
      <c r="AL1169" s="63">
        <v>8</v>
      </c>
      <c r="AM1169" s="46" t="str">
        <f t="shared" si="271"/>
        <v>Servicekostnad</v>
      </c>
      <c r="AN1169" s="46" t="str">
        <f t="shared" si="272"/>
        <v>Avg./lisenser/gebyrer</v>
      </c>
      <c r="AO1169" s="46" t="str">
        <f t="shared" si="273"/>
        <v>Driftsutgifter</v>
      </c>
      <c r="AP1169" s="46" t="str">
        <f t="shared" si="274"/>
        <v>Kostnad</v>
      </c>
      <c r="AQ1169" s="46">
        <f t="shared" si="275"/>
        <v>12</v>
      </c>
      <c r="AR1169" s="46">
        <f t="shared" si="276"/>
        <v>8</v>
      </c>
      <c r="AS1169" s="48">
        <f t="shared" si="277"/>
        <v>0.60723437315825768</v>
      </c>
      <c r="AT1169" s="46">
        <f t="shared" si="281"/>
        <v>4.8578749852660614</v>
      </c>
      <c r="AU1169" s="46">
        <f t="shared" si="278"/>
        <v>3043</v>
      </c>
      <c r="AV1169" s="46">
        <f t="shared" si="279"/>
        <v>1839.2840000000001</v>
      </c>
      <c r="AW1169" s="46">
        <f t="shared" si="282"/>
        <v>1</v>
      </c>
      <c r="AX1169" s="47">
        <f t="shared" si="280"/>
        <v>-8</v>
      </c>
      <c r="AY1169" s="47">
        <f t="shared" si="283"/>
        <v>-4.8578749852660614</v>
      </c>
    </row>
    <row r="1170" spans="35:51" x14ac:dyDescent="0.35">
      <c r="AI1170" s="11">
        <v>2023</v>
      </c>
      <c r="AJ1170" s="11">
        <v>4</v>
      </c>
      <c r="AK1170" s="11">
        <v>7560</v>
      </c>
      <c r="AL1170" s="63">
        <v>0</v>
      </c>
      <c r="AM1170" s="46" t="str">
        <f t="shared" si="271"/>
        <v>Servicekostnad</v>
      </c>
      <c r="AN1170" s="46" t="str">
        <f t="shared" si="272"/>
        <v>Avg./lisenser/gebyrer</v>
      </c>
      <c r="AO1170" s="46" t="str">
        <f t="shared" si="273"/>
        <v>Driftsutgifter</v>
      </c>
      <c r="AP1170" s="46" t="str">
        <f t="shared" si="274"/>
        <v>Kostnad</v>
      </c>
      <c r="AQ1170" s="46">
        <f t="shared" si="275"/>
        <v>12</v>
      </c>
      <c r="AR1170" s="46">
        <f t="shared" si="276"/>
        <v>0</v>
      </c>
      <c r="AS1170" s="48">
        <f t="shared" si="277"/>
        <v>0.60723437315825768</v>
      </c>
      <c r="AT1170" s="46">
        <f t="shared" si="281"/>
        <v>0</v>
      </c>
      <c r="AU1170" s="46">
        <f t="shared" si="278"/>
        <v>2916</v>
      </c>
      <c r="AV1170" s="46">
        <f t="shared" si="279"/>
        <v>1763.2</v>
      </c>
      <c r="AW1170" s="46">
        <f t="shared" si="282"/>
        <v>1</v>
      </c>
      <c r="AX1170" s="47">
        <f t="shared" si="280"/>
        <v>0</v>
      </c>
      <c r="AY1170" s="47">
        <f t="shared" si="283"/>
        <v>0</v>
      </c>
    </row>
    <row r="1171" spans="35:51" x14ac:dyDescent="0.35">
      <c r="AI1171" s="11">
        <v>2023</v>
      </c>
      <c r="AJ1171" s="11">
        <v>5</v>
      </c>
      <c r="AK1171" s="11">
        <v>7560</v>
      </c>
      <c r="AL1171" s="63">
        <v>0</v>
      </c>
      <c r="AM1171" s="46" t="str">
        <f t="shared" si="271"/>
        <v>Servicekostnad</v>
      </c>
      <c r="AN1171" s="46" t="str">
        <f t="shared" si="272"/>
        <v>Avg./lisenser/gebyrer</v>
      </c>
      <c r="AO1171" s="46" t="str">
        <f t="shared" si="273"/>
        <v>Driftsutgifter</v>
      </c>
      <c r="AP1171" s="46" t="str">
        <f t="shared" si="274"/>
        <v>Kostnad</v>
      </c>
      <c r="AQ1171" s="46">
        <f t="shared" si="275"/>
        <v>12</v>
      </c>
      <c r="AR1171" s="46">
        <f t="shared" si="276"/>
        <v>0</v>
      </c>
      <c r="AS1171" s="48">
        <f t="shared" si="277"/>
        <v>0.60723437315825768</v>
      </c>
      <c r="AT1171" s="46">
        <f t="shared" si="281"/>
        <v>0</v>
      </c>
      <c r="AU1171" s="46">
        <f t="shared" si="278"/>
        <v>3578</v>
      </c>
      <c r="AV1171" s="46">
        <f t="shared" si="279"/>
        <v>1816.85</v>
      </c>
      <c r="AW1171" s="46">
        <f t="shared" si="282"/>
        <v>1</v>
      </c>
      <c r="AX1171" s="47">
        <f t="shared" si="280"/>
        <v>0</v>
      </c>
      <c r="AY1171" s="47">
        <f t="shared" si="283"/>
        <v>0</v>
      </c>
    </row>
    <row r="1172" spans="35:51" x14ac:dyDescent="0.35">
      <c r="AI1172" s="11">
        <v>2023</v>
      </c>
      <c r="AJ1172" s="11">
        <v>6</v>
      </c>
      <c r="AK1172" s="11">
        <v>7560</v>
      </c>
      <c r="AL1172" s="63">
        <v>0</v>
      </c>
      <c r="AM1172" s="46" t="str">
        <f t="shared" si="271"/>
        <v>Servicekostnad</v>
      </c>
      <c r="AN1172" s="46" t="str">
        <f t="shared" si="272"/>
        <v>Avg./lisenser/gebyrer</v>
      </c>
      <c r="AO1172" s="46" t="str">
        <f t="shared" si="273"/>
        <v>Driftsutgifter</v>
      </c>
      <c r="AP1172" s="46" t="str">
        <f t="shared" si="274"/>
        <v>Kostnad</v>
      </c>
      <c r="AQ1172" s="46">
        <f t="shared" si="275"/>
        <v>12</v>
      </c>
      <c r="AR1172" s="46">
        <f t="shared" si="276"/>
        <v>0</v>
      </c>
      <c r="AS1172" s="48">
        <f t="shared" si="277"/>
        <v>0.60723437315825768</v>
      </c>
      <c r="AT1172" s="46">
        <f t="shared" si="281"/>
        <v>0</v>
      </c>
      <c r="AU1172" s="46">
        <f t="shared" si="278"/>
        <v>3708</v>
      </c>
      <c r="AV1172" s="46">
        <f t="shared" si="279"/>
        <v>1858.8330000000001</v>
      </c>
      <c r="AW1172" s="46">
        <f t="shared" si="282"/>
        <v>1</v>
      </c>
      <c r="AX1172" s="47">
        <f t="shared" si="280"/>
        <v>0</v>
      </c>
      <c r="AY1172" s="47">
        <f t="shared" si="283"/>
        <v>0</v>
      </c>
    </row>
    <row r="1173" spans="35:51" x14ac:dyDescent="0.35">
      <c r="AI1173" s="11">
        <v>2023</v>
      </c>
      <c r="AJ1173" s="11">
        <v>7</v>
      </c>
      <c r="AK1173" s="11">
        <v>7560</v>
      </c>
      <c r="AL1173" s="63">
        <v>0</v>
      </c>
      <c r="AM1173" s="46" t="str">
        <f t="shared" si="271"/>
        <v>Servicekostnad</v>
      </c>
      <c r="AN1173" s="46" t="str">
        <f t="shared" si="272"/>
        <v>Avg./lisenser/gebyrer</v>
      </c>
      <c r="AO1173" s="46" t="str">
        <f t="shared" si="273"/>
        <v>Driftsutgifter</v>
      </c>
      <c r="AP1173" s="46" t="str">
        <f t="shared" si="274"/>
        <v>Kostnad</v>
      </c>
      <c r="AQ1173" s="46">
        <f t="shared" si="275"/>
        <v>12</v>
      </c>
      <c r="AR1173" s="46">
        <f t="shared" si="276"/>
        <v>0</v>
      </c>
      <c r="AS1173" s="48">
        <f t="shared" si="277"/>
        <v>0.60723437315825768</v>
      </c>
      <c r="AT1173" s="46">
        <f t="shared" si="281"/>
        <v>0</v>
      </c>
      <c r="AU1173" s="46">
        <f t="shared" si="278"/>
        <v>3431</v>
      </c>
      <c r="AV1173" s="46">
        <f t="shared" si="279"/>
        <v>1813.0340000000001</v>
      </c>
      <c r="AW1173" s="46">
        <f t="shared" si="282"/>
        <v>1</v>
      </c>
      <c r="AX1173" s="47">
        <f t="shared" si="280"/>
        <v>0</v>
      </c>
      <c r="AY1173" s="47">
        <f t="shared" si="283"/>
        <v>0</v>
      </c>
    </row>
    <row r="1174" spans="35:51" x14ac:dyDescent="0.35">
      <c r="AI1174" s="11">
        <v>2023</v>
      </c>
      <c r="AJ1174" s="11">
        <v>8</v>
      </c>
      <c r="AK1174" s="11">
        <v>7560</v>
      </c>
      <c r="AL1174" s="63">
        <v>0</v>
      </c>
      <c r="AM1174" s="46" t="str">
        <f t="shared" si="271"/>
        <v>Servicekostnad</v>
      </c>
      <c r="AN1174" s="46" t="str">
        <f t="shared" si="272"/>
        <v>Avg./lisenser/gebyrer</v>
      </c>
      <c r="AO1174" s="46" t="str">
        <f t="shared" si="273"/>
        <v>Driftsutgifter</v>
      </c>
      <c r="AP1174" s="46" t="str">
        <f t="shared" si="274"/>
        <v>Kostnad</v>
      </c>
      <c r="AQ1174" s="46">
        <f t="shared" si="275"/>
        <v>12</v>
      </c>
      <c r="AR1174" s="46">
        <f t="shared" si="276"/>
        <v>0</v>
      </c>
      <c r="AS1174" s="48">
        <f t="shared" si="277"/>
        <v>0.60723437315825768</v>
      </c>
      <c r="AT1174" s="46">
        <f t="shared" si="281"/>
        <v>0</v>
      </c>
      <c r="AU1174" s="46">
        <f t="shared" si="278"/>
        <v>4323</v>
      </c>
      <c r="AV1174" s="46">
        <f t="shared" si="279"/>
        <v>1943.6659999999999</v>
      </c>
      <c r="AW1174" s="46">
        <f t="shared" si="282"/>
        <v>1</v>
      </c>
      <c r="AX1174" s="47">
        <f t="shared" si="280"/>
        <v>0</v>
      </c>
      <c r="AY1174" s="47">
        <f t="shared" si="283"/>
        <v>0</v>
      </c>
    </row>
    <row r="1175" spans="35:51" x14ac:dyDescent="0.35">
      <c r="AI1175" s="11">
        <v>2023</v>
      </c>
      <c r="AJ1175" s="11">
        <v>9</v>
      </c>
      <c r="AK1175" s="11">
        <v>7560</v>
      </c>
      <c r="AL1175" s="63">
        <v>0</v>
      </c>
      <c r="AM1175" s="46" t="str">
        <f t="shared" si="271"/>
        <v>Servicekostnad</v>
      </c>
      <c r="AN1175" s="46" t="str">
        <f t="shared" si="272"/>
        <v>Avg./lisenser/gebyrer</v>
      </c>
      <c r="AO1175" s="46" t="str">
        <f t="shared" si="273"/>
        <v>Driftsutgifter</v>
      </c>
      <c r="AP1175" s="46" t="str">
        <f t="shared" si="274"/>
        <v>Kostnad</v>
      </c>
      <c r="AQ1175" s="46">
        <f t="shared" si="275"/>
        <v>12</v>
      </c>
      <c r="AR1175" s="46">
        <f t="shared" si="276"/>
        <v>0</v>
      </c>
      <c r="AS1175" s="48">
        <f t="shared" si="277"/>
        <v>0.60723437315825768</v>
      </c>
      <c r="AT1175" s="46">
        <f t="shared" si="281"/>
        <v>0</v>
      </c>
      <c r="AU1175" s="46">
        <f t="shared" si="278"/>
        <v>3531</v>
      </c>
      <c r="AV1175" s="46">
        <f t="shared" si="279"/>
        <v>1846.634</v>
      </c>
      <c r="AW1175" s="46">
        <f t="shared" si="282"/>
        <v>1</v>
      </c>
      <c r="AX1175" s="47">
        <f t="shared" si="280"/>
        <v>0</v>
      </c>
      <c r="AY1175" s="47">
        <f t="shared" si="283"/>
        <v>0</v>
      </c>
    </row>
    <row r="1176" spans="35:51" x14ac:dyDescent="0.35">
      <c r="AI1176" s="11">
        <v>2023</v>
      </c>
      <c r="AJ1176" s="11">
        <v>10</v>
      </c>
      <c r="AK1176" s="11">
        <v>7560</v>
      </c>
      <c r="AL1176" s="63">
        <v>0</v>
      </c>
      <c r="AM1176" s="46" t="str">
        <f t="shared" si="271"/>
        <v>Servicekostnad</v>
      </c>
      <c r="AN1176" s="46" t="str">
        <f t="shared" si="272"/>
        <v>Avg./lisenser/gebyrer</v>
      </c>
      <c r="AO1176" s="46" t="str">
        <f t="shared" si="273"/>
        <v>Driftsutgifter</v>
      </c>
      <c r="AP1176" s="46" t="str">
        <f t="shared" si="274"/>
        <v>Kostnad</v>
      </c>
      <c r="AQ1176" s="46">
        <f t="shared" si="275"/>
        <v>12</v>
      </c>
      <c r="AR1176" s="46">
        <f t="shared" si="276"/>
        <v>0</v>
      </c>
      <c r="AS1176" s="48">
        <f t="shared" si="277"/>
        <v>0.60723437315825768</v>
      </c>
      <c r="AT1176" s="46">
        <f t="shared" si="281"/>
        <v>0</v>
      </c>
      <c r="AU1176" s="46">
        <f t="shared" si="278"/>
        <v>3338</v>
      </c>
      <c r="AV1176" s="46">
        <f t="shared" si="279"/>
        <v>1851.3</v>
      </c>
      <c r="AW1176" s="46">
        <f t="shared" si="282"/>
        <v>1</v>
      </c>
      <c r="AX1176" s="47">
        <f t="shared" si="280"/>
        <v>0</v>
      </c>
      <c r="AY1176" s="47">
        <f t="shared" si="283"/>
        <v>0</v>
      </c>
    </row>
    <row r="1177" spans="35:51" x14ac:dyDescent="0.35">
      <c r="AI1177" s="11">
        <v>2023</v>
      </c>
      <c r="AJ1177" s="11">
        <v>11</v>
      </c>
      <c r="AK1177" s="11">
        <v>7560</v>
      </c>
      <c r="AL1177" s="63">
        <v>0</v>
      </c>
      <c r="AM1177" s="46" t="str">
        <f t="shared" si="271"/>
        <v>Servicekostnad</v>
      </c>
      <c r="AN1177" s="46" t="str">
        <f t="shared" si="272"/>
        <v>Avg./lisenser/gebyrer</v>
      </c>
      <c r="AO1177" s="46" t="str">
        <f t="shared" si="273"/>
        <v>Driftsutgifter</v>
      </c>
      <c r="AP1177" s="46" t="str">
        <f t="shared" si="274"/>
        <v>Kostnad</v>
      </c>
      <c r="AQ1177" s="46">
        <f t="shared" si="275"/>
        <v>12</v>
      </c>
      <c r="AR1177" s="46">
        <f t="shared" si="276"/>
        <v>0</v>
      </c>
      <c r="AS1177" s="48">
        <f t="shared" si="277"/>
        <v>0.60723437315825768</v>
      </c>
      <c r="AT1177" s="46">
        <f t="shared" si="281"/>
        <v>0</v>
      </c>
      <c r="AU1177" s="46">
        <f t="shared" si="278"/>
        <v>3267</v>
      </c>
      <c r="AV1177" s="46">
        <f t="shared" si="279"/>
        <v>1752.55</v>
      </c>
      <c r="AW1177" s="46">
        <f t="shared" si="282"/>
        <v>1</v>
      </c>
      <c r="AX1177" s="47">
        <f t="shared" si="280"/>
        <v>0</v>
      </c>
      <c r="AY1177" s="47">
        <f t="shared" si="283"/>
        <v>0</v>
      </c>
    </row>
    <row r="1178" spans="35:51" x14ac:dyDescent="0.35">
      <c r="AI1178" s="11">
        <v>2023</v>
      </c>
      <c r="AJ1178" s="11">
        <v>12</v>
      </c>
      <c r="AK1178" s="11">
        <v>7560</v>
      </c>
      <c r="AL1178" s="63">
        <v>0</v>
      </c>
      <c r="AM1178" s="46" t="str">
        <f t="shared" si="271"/>
        <v>Servicekostnad</v>
      </c>
      <c r="AN1178" s="46" t="str">
        <f t="shared" si="272"/>
        <v>Avg./lisenser/gebyrer</v>
      </c>
      <c r="AO1178" s="46" t="str">
        <f t="shared" si="273"/>
        <v>Driftsutgifter</v>
      </c>
      <c r="AP1178" s="46" t="str">
        <f t="shared" si="274"/>
        <v>Kostnad</v>
      </c>
      <c r="AQ1178" s="46">
        <f t="shared" si="275"/>
        <v>12</v>
      </c>
      <c r="AR1178" s="46">
        <f t="shared" si="276"/>
        <v>0</v>
      </c>
      <c r="AS1178" s="48">
        <f t="shared" si="277"/>
        <v>0.60723437315825768</v>
      </c>
      <c r="AT1178" s="46">
        <f t="shared" si="281"/>
        <v>0</v>
      </c>
      <c r="AU1178" s="46">
        <f t="shared" si="278"/>
        <v>2003</v>
      </c>
      <c r="AV1178" s="46">
        <f t="shared" si="279"/>
        <v>1365.15</v>
      </c>
      <c r="AW1178" s="46">
        <f t="shared" si="282"/>
        <v>1</v>
      </c>
      <c r="AX1178" s="47">
        <f t="shared" si="280"/>
        <v>0</v>
      </c>
      <c r="AY1178" s="47">
        <f t="shared" si="283"/>
        <v>0</v>
      </c>
    </row>
    <row r="1179" spans="35:51" x14ac:dyDescent="0.35">
      <c r="AI1179" s="11">
        <v>2023</v>
      </c>
      <c r="AJ1179" s="11">
        <v>1</v>
      </c>
      <c r="AK1179" s="11">
        <v>7600</v>
      </c>
      <c r="AL1179" s="63">
        <v>0</v>
      </c>
      <c r="AM1179" s="46" t="str">
        <f t="shared" si="271"/>
        <v>Tonoavg./div.avg</v>
      </c>
      <c r="AN1179" s="46" t="str">
        <f t="shared" si="272"/>
        <v>Avg./lisenser/gebyrer</v>
      </c>
      <c r="AO1179" s="46" t="str">
        <f t="shared" si="273"/>
        <v>Driftsutgifter</v>
      </c>
      <c r="AP1179" s="46" t="str">
        <f t="shared" si="274"/>
        <v>Kostnad</v>
      </c>
      <c r="AQ1179" s="46">
        <f t="shared" si="275"/>
        <v>12</v>
      </c>
      <c r="AR1179" s="46">
        <f t="shared" si="276"/>
        <v>0</v>
      </c>
      <c r="AS1179" s="48">
        <f t="shared" si="277"/>
        <v>0.60723437315825768</v>
      </c>
      <c r="AT1179" s="46">
        <f t="shared" si="281"/>
        <v>0</v>
      </c>
      <c r="AU1179" s="46">
        <f t="shared" si="278"/>
        <v>2803</v>
      </c>
      <c r="AV1179" s="46">
        <f t="shared" si="279"/>
        <v>1698.7</v>
      </c>
      <c r="AW1179" s="46">
        <f t="shared" si="282"/>
        <v>1</v>
      </c>
      <c r="AX1179" s="47">
        <f t="shared" si="280"/>
        <v>0</v>
      </c>
      <c r="AY1179" s="47">
        <f t="shared" si="283"/>
        <v>0</v>
      </c>
    </row>
    <row r="1180" spans="35:51" x14ac:dyDescent="0.35">
      <c r="AI1180" s="11">
        <v>2023</v>
      </c>
      <c r="AJ1180" s="11">
        <v>2</v>
      </c>
      <c r="AK1180" s="11">
        <v>7600</v>
      </c>
      <c r="AL1180" s="63">
        <v>0</v>
      </c>
      <c r="AM1180" s="46" t="str">
        <f t="shared" si="271"/>
        <v>Tonoavg./div.avg</v>
      </c>
      <c r="AN1180" s="46" t="str">
        <f t="shared" si="272"/>
        <v>Avg./lisenser/gebyrer</v>
      </c>
      <c r="AO1180" s="46" t="str">
        <f t="shared" si="273"/>
        <v>Driftsutgifter</v>
      </c>
      <c r="AP1180" s="46" t="str">
        <f t="shared" si="274"/>
        <v>Kostnad</v>
      </c>
      <c r="AQ1180" s="46">
        <f t="shared" si="275"/>
        <v>12</v>
      </c>
      <c r="AR1180" s="46">
        <f t="shared" si="276"/>
        <v>0</v>
      </c>
      <c r="AS1180" s="48">
        <f t="shared" si="277"/>
        <v>0.60723437315825768</v>
      </c>
      <c r="AT1180" s="46">
        <f t="shared" si="281"/>
        <v>0</v>
      </c>
      <c r="AU1180" s="46">
        <f t="shared" si="278"/>
        <v>2750</v>
      </c>
      <c r="AV1180" s="46">
        <f t="shared" si="279"/>
        <v>1620.817</v>
      </c>
      <c r="AW1180" s="46">
        <f t="shared" si="282"/>
        <v>1</v>
      </c>
      <c r="AX1180" s="47">
        <f t="shared" si="280"/>
        <v>0</v>
      </c>
      <c r="AY1180" s="47">
        <f t="shared" si="283"/>
        <v>0</v>
      </c>
    </row>
    <row r="1181" spans="35:51" x14ac:dyDescent="0.35">
      <c r="AI1181" s="11">
        <v>2023</v>
      </c>
      <c r="AJ1181" s="11">
        <v>3</v>
      </c>
      <c r="AK1181" s="11">
        <v>7600</v>
      </c>
      <c r="AL1181" s="63">
        <v>0</v>
      </c>
      <c r="AM1181" s="46" t="str">
        <f t="shared" si="271"/>
        <v>Tonoavg./div.avg</v>
      </c>
      <c r="AN1181" s="46" t="str">
        <f t="shared" si="272"/>
        <v>Avg./lisenser/gebyrer</v>
      </c>
      <c r="AO1181" s="46" t="str">
        <f t="shared" si="273"/>
        <v>Driftsutgifter</v>
      </c>
      <c r="AP1181" s="46" t="str">
        <f t="shared" si="274"/>
        <v>Kostnad</v>
      </c>
      <c r="AQ1181" s="46">
        <f t="shared" si="275"/>
        <v>12</v>
      </c>
      <c r="AR1181" s="46">
        <f t="shared" si="276"/>
        <v>0</v>
      </c>
      <c r="AS1181" s="48">
        <f t="shared" si="277"/>
        <v>0.60723437315825768</v>
      </c>
      <c r="AT1181" s="46">
        <f t="shared" si="281"/>
        <v>0</v>
      </c>
      <c r="AU1181" s="46">
        <f t="shared" si="278"/>
        <v>3043</v>
      </c>
      <c r="AV1181" s="46">
        <f t="shared" si="279"/>
        <v>1839.2840000000001</v>
      </c>
      <c r="AW1181" s="46">
        <f t="shared" si="282"/>
        <v>1</v>
      </c>
      <c r="AX1181" s="47">
        <f t="shared" si="280"/>
        <v>0</v>
      </c>
      <c r="AY1181" s="47">
        <f t="shared" si="283"/>
        <v>0</v>
      </c>
    </row>
    <row r="1182" spans="35:51" x14ac:dyDescent="0.35">
      <c r="AI1182" s="11">
        <v>2023</v>
      </c>
      <c r="AJ1182" s="11">
        <v>4</v>
      </c>
      <c r="AK1182" s="11">
        <v>7600</v>
      </c>
      <c r="AL1182" s="63">
        <v>0</v>
      </c>
      <c r="AM1182" s="46" t="str">
        <f t="shared" si="271"/>
        <v>Tonoavg./div.avg</v>
      </c>
      <c r="AN1182" s="46" t="str">
        <f t="shared" si="272"/>
        <v>Avg./lisenser/gebyrer</v>
      </c>
      <c r="AO1182" s="46" t="str">
        <f t="shared" si="273"/>
        <v>Driftsutgifter</v>
      </c>
      <c r="AP1182" s="46" t="str">
        <f t="shared" si="274"/>
        <v>Kostnad</v>
      </c>
      <c r="AQ1182" s="46">
        <f t="shared" si="275"/>
        <v>12</v>
      </c>
      <c r="AR1182" s="46">
        <f t="shared" si="276"/>
        <v>0</v>
      </c>
      <c r="AS1182" s="48">
        <f t="shared" si="277"/>
        <v>0.60723437315825768</v>
      </c>
      <c r="AT1182" s="46">
        <f t="shared" si="281"/>
        <v>0</v>
      </c>
      <c r="AU1182" s="46">
        <f t="shared" si="278"/>
        <v>2916</v>
      </c>
      <c r="AV1182" s="46">
        <f t="shared" si="279"/>
        <v>1763.2</v>
      </c>
      <c r="AW1182" s="46">
        <f t="shared" si="282"/>
        <v>1</v>
      </c>
      <c r="AX1182" s="47">
        <f t="shared" si="280"/>
        <v>0</v>
      </c>
      <c r="AY1182" s="47">
        <f t="shared" si="283"/>
        <v>0</v>
      </c>
    </row>
    <row r="1183" spans="35:51" x14ac:dyDescent="0.35">
      <c r="AI1183" s="11">
        <v>2023</v>
      </c>
      <c r="AJ1183" s="11">
        <v>5</v>
      </c>
      <c r="AK1183" s="11">
        <v>7600</v>
      </c>
      <c r="AL1183" s="63">
        <v>0</v>
      </c>
      <c r="AM1183" s="46" t="str">
        <f t="shared" si="271"/>
        <v>Tonoavg./div.avg</v>
      </c>
      <c r="AN1183" s="46" t="str">
        <f t="shared" si="272"/>
        <v>Avg./lisenser/gebyrer</v>
      </c>
      <c r="AO1183" s="46" t="str">
        <f t="shared" si="273"/>
        <v>Driftsutgifter</v>
      </c>
      <c r="AP1183" s="46" t="str">
        <f t="shared" si="274"/>
        <v>Kostnad</v>
      </c>
      <c r="AQ1183" s="46">
        <f t="shared" si="275"/>
        <v>12</v>
      </c>
      <c r="AR1183" s="46">
        <f t="shared" si="276"/>
        <v>0</v>
      </c>
      <c r="AS1183" s="48">
        <f t="shared" si="277"/>
        <v>0.60723437315825768</v>
      </c>
      <c r="AT1183" s="46">
        <f t="shared" si="281"/>
        <v>0</v>
      </c>
      <c r="AU1183" s="46">
        <f t="shared" si="278"/>
        <v>3578</v>
      </c>
      <c r="AV1183" s="46">
        <f t="shared" si="279"/>
        <v>1816.85</v>
      </c>
      <c r="AW1183" s="46">
        <f t="shared" si="282"/>
        <v>1</v>
      </c>
      <c r="AX1183" s="47">
        <f t="shared" si="280"/>
        <v>0</v>
      </c>
      <c r="AY1183" s="47">
        <f t="shared" si="283"/>
        <v>0</v>
      </c>
    </row>
    <row r="1184" spans="35:51" x14ac:dyDescent="0.35">
      <c r="AI1184" s="11">
        <v>2023</v>
      </c>
      <c r="AJ1184" s="11">
        <v>6</v>
      </c>
      <c r="AK1184" s="11">
        <v>7600</v>
      </c>
      <c r="AL1184" s="63">
        <v>0</v>
      </c>
      <c r="AM1184" s="46" t="str">
        <f t="shared" si="271"/>
        <v>Tonoavg./div.avg</v>
      </c>
      <c r="AN1184" s="46" t="str">
        <f t="shared" si="272"/>
        <v>Avg./lisenser/gebyrer</v>
      </c>
      <c r="AO1184" s="46" t="str">
        <f t="shared" si="273"/>
        <v>Driftsutgifter</v>
      </c>
      <c r="AP1184" s="46" t="str">
        <f t="shared" si="274"/>
        <v>Kostnad</v>
      </c>
      <c r="AQ1184" s="46">
        <f t="shared" si="275"/>
        <v>12</v>
      </c>
      <c r="AR1184" s="46">
        <f t="shared" si="276"/>
        <v>0</v>
      </c>
      <c r="AS1184" s="48">
        <f t="shared" si="277"/>
        <v>0.60723437315825768</v>
      </c>
      <c r="AT1184" s="46">
        <f t="shared" si="281"/>
        <v>0</v>
      </c>
      <c r="AU1184" s="46">
        <f t="shared" si="278"/>
        <v>3708</v>
      </c>
      <c r="AV1184" s="46">
        <f t="shared" si="279"/>
        <v>1858.8330000000001</v>
      </c>
      <c r="AW1184" s="46">
        <f t="shared" si="282"/>
        <v>1</v>
      </c>
      <c r="AX1184" s="47">
        <f t="shared" si="280"/>
        <v>0</v>
      </c>
      <c r="AY1184" s="47">
        <f t="shared" si="283"/>
        <v>0</v>
      </c>
    </row>
    <row r="1185" spans="35:51" x14ac:dyDescent="0.35">
      <c r="AI1185" s="11">
        <v>2023</v>
      </c>
      <c r="AJ1185" s="11">
        <v>7</v>
      </c>
      <c r="AK1185" s="11">
        <v>7600</v>
      </c>
      <c r="AL1185" s="63">
        <v>0</v>
      </c>
      <c r="AM1185" s="46" t="str">
        <f t="shared" si="271"/>
        <v>Tonoavg./div.avg</v>
      </c>
      <c r="AN1185" s="46" t="str">
        <f t="shared" si="272"/>
        <v>Avg./lisenser/gebyrer</v>
      </c>
      <c r="AO1185" s="46" t="str">
        <f t="shared" si="273"/>
        <v>Driftsutgifter</v>
      </c>
      <c r="AP1185" s="46" t="str">
        <f t="shared" si="274"/>
        <v>Kostnad</v>
      </c>
      <c r="AQ1185" s="46">
        <f t="shared" si="275"/>
        <v>12</v>
      </c>
      <c r="AR1185" s="46">
        <f t="shared" si="276"/>
        <v>0</v>
      </c>
      <c r="AS1185" s="48">
        <f t="shared" si="277"/>
        <v>0.60723437315825768</v>
      </c>
      <c r="AT1185" s="46">
        <f t="shared" si="281"/>
        <v>0</v>
      </c>
      <c r="AU1185" s="46">
        <f t="shared" si="278"/>
        <v>3431</v>
      </c>
      <c r="AV1185" s="46">
        <f t="shared" si="279"/>
        <v>1813.0340000000001</v>
      </c>
      <c r="AW1185" s="46">
        <f t="shared" si="282"/>
        <v>1</v>
      </c>
      <c r="AX1185" s="47">
        <f t="shared" si="280"/>
        <v>0</v>
      </c>
      <c r="AY1185" s="47">
        <f t="shared" si="283"/>
        <v>0</v>
      </c>
    </row>
    <row r="1186" spans="35:51" x14ac:dyDescent="0.35">
      <c r="AI1186" s="11">
        <v>2023</v>
      </c>
      <c r="AJ1186" s="11">
        <v>8</v>
      </c>
      <c r="AK1186" s="11">
        <v>7600</v>
      </c>
      <c r="AL1186" s="63">
        <v>2806.83</v>
      </c>
      <c r="AM1186" s="46" t="str">
        <f t="shared" si="271"/>
        <v>Tonoavg./div.avg</v>
      </c>
      <c r="AN1186" s="46" t="str">
        <f t="shared" si="272"/>
        <v>Avg./lisenser/gebyrer</v>
      </c>
      <c r="AO1186" s="46" t="str">
        <f t="shared" si="273"/>
        <v>Driftsutgifter</v>
      </c>
      <c r="AP1186" s="46" t="str">
        <f t="shared" si="274"/>
        <v>Kostnad</v>
      </c>
      <c r="AQ1186" s="46">
        <f t="shared" si="275"/>
        <v>12</v>
      </c>
      <c r="AR1186" s="46">
        <f t="shared" si="276"/>
        <v>2806.83</v>
      </c>
      <c r="AS1186" s="48">
        <f t="shared" si="277"/>
        <v>0.60723437315825768</v>
      </c>
      <c r="AT1186" s="46">
        <f t="shared" si="281"/>
        <v>1704.4036556117924</v>
      </c>
      <c r="AU1186" s="46">
        <f t="shared" si="278"/>
        <v>4323</v>
      </c>
      <c r="AV1186" s="46">
        <f t="shared" si="279"/>
        <v>1943.6659999999999</v>
      </c>
      <c r="AW1186" s="46">
        <f t="shared" si="282"/>
        <v>1</v>
      </c>
      <c r="AX1186" s="47">
        <f t="shared" si="280"/>
        <v>-2806.83</v>
      </c>
      <c r="AY1186" s="47">
        <f t="shared" si="283"/>
        <v>-1704.4036556117924</v>
      </c>
    </row>
    <row r="1187" spans="35:51" x14ac:dyDescent="0.35">
      <c r="AI1187" s="11">
        <v>2023</v>
      </c>
      <c r="AJ1187" s="11">
        <v>9</v>
      </c>
      <c r="AK1187" s="11">
        <v>7600</v>
      </c>
      <c r="AL1187" s="63">
        <v>2806.83</v>
      </c>
      <c r="AM1187" s="46" t="str">
        <f t="shared" si="271"/>
        <v>Tonoavg./div.avg</v>
      </c>
      <c r="AN1187" s="46" t="str">
        <f t="shared" si="272"/>
        <v>Avg./lisenser/gebyrer</v>
      </c>
      <c r="AO1187" s="46" t="str">
        <f t="shared" si="273"/>
        <v>Driftsutgifter</v>
      </c>
      <c r="AP1187" s="46" t="str">
        <f t="shared" si="274"/>
        <v>Kostnad</v>
      </c>
      <c r="AQ1187" s="46">
        <f t="shared" si="275"/>
        <v>12</v>
      </c>
      <c r="AR1187" s="46">
        <f t="shared" si="276"/>
        <v>2806.83</v>
      </c>
      <c r="AS1187" s="48">
        <f t="shared" si="277"/>
        <v>0.60723437315825768</v>
      </c>
      <c r="AT1187" s="46">
        <f t="shared" si="281"/>
        <v>1704.4036556117924</v>
      </c>
      <c r="AU1187" s="46">
        <f t="shared" si="278"/>
        <v>3531</v>
      </c>
      <c r="AV1187" s="46">
        <f t="shared" si="279"/>
        <v>1846.634</v>
      </c>
      <c r="AW1187" s="46">
        <f t="shared" si="282"/>
        <v>1</v>
      </c>
      <c r="AX1187" s="47">
        <f t="shared" si="280"/>
        <v>-2806.83</v>
      </c>
      <c r="AY1187" s="47">
        <f t="shared" si="283"/>
        <v>-1704.4036556117924</v>
      </c>
    </row>
    <row r="1188" spans="35:51" x14ac:dyDescent="0.35">
      <c r="AI1188" s="11">
        <v>2023</v>
      </c>
      <c r="AJ1188" s="11">
        <v>10</v>
      </c>
      <c r="AK1188" s="11">
        <v>7600</v>
      </c>
      <c r="AL1188" s="63">
        <v>2806.83</v>
      </c>
      <c r="AM1188" s="46" t="str">
        <f t="shared" si="271"/>
        <v>Tonoavg./div.avg</v>
      </c>
      <c r="AN1188" s="46" t="str">
        <f t="shared" si="272"/>
        <v>Avg./lisenser/gebyrer</v>
      </c>
      <c r="AO1188" s="46" t="str">
        <f t="shared" si="273"/>
        <v>Driftsutgifter</v>
      </c>
      <c r="AP1188" s="46" t="str">
        <f t="shared" si="274"/>
        <v>Kostnad</v>
      </c>
      <c r="AQ1188" s="46">
        <f t="shared" si="275"/>
        <v>12</v>
      </c>
      <c r="AR1188" s="46">
        <f t="shared" si="276"/>
        <v>2806.83</v>
      </c>
      <c r="AS1188" s="48">
        <f t="shared" si="277"/>
        <v>0.60723437315825768</v>
      </c>
      <c r="AT1188" s="46">
        <f t="shared" si="281"/>
        <v>1704.4036556117924</v>
      </c>
      <c r="AU1188" s="46">
        <f t="shared" si="278"/>
        <v>3338</v>
      </c>
      <c r="AV1188" s="46">
        <f t="shared" si="279"/>
        <v>1851.3</v>
      </c>
      <c r="AW1188" s="46">
        <f t="shared" si="282"/>
        <v>1</v>
      </c>
      <c r="AX1188" s="47">
        <f t="shared" si="280"/>
        <v>-2806.83</v>
      </c>
      <c r="AY1188" s="47">
        <f t="shared" si="283"/>
        <v>-1704.4036556117924</v>
      </c>
    </row>
    <row r="1189" spans="35:51" x14ac:dyDescent="0.35">
      <c r="AI1189" s="11">
        <v>2023</v>
      </c>
      <c r="AJ1189" s="11">
        <v>11</v>
      </c>
      <c r="AK1189" s="11">
        <v>7600</v>
      </c>
      <c r="AL1189" s="63">
        <v>2806.83</v>
      </c>
      <c r="AM1189" s="46" t="str">
        <f t="shared" si="271"/>
        <v>Tonoavg./div.avg</v>
      </c>
      <c r="AN1189" s="46" t="str">
        <f t="shared" si="272"/>
        <v>Avg./lisenser/gebyrer</v>
      </c>
      <c r="AO1189" s="46" t="str">
        <f t="shared" si="273"/>
        <v>Driftsutgifter</v>
      </c>
      <c r="AP1189" s="46" t="str">
        <f t="shared" si="274"/>
        <v>Kostnad</v>
      </c>
      <c r="AQ1189" s="46">
        <f t="shared" si="275"/>
        <v>12</v>
      </c>
      <c r="AR1189" s="46">
        <f t="shared" si="276"/>
        <v>2806.83</v>
      </c>
      <c r="AS1189" s="48">
        <f t="shared" si="277"/>
        <v>0.60723437315825768</v>
      </c>
      <c r="AT1189" s="46">
        <f t="shared" si="281"/>
        <v>1704.4036556117924</v>
      </c>
      <c r="AU1189" s="46">
        <f t="shared" si="278"/>
        <v>3267</v>
      </c>
      <c r="AV1189" s="46">
        <f t="shared" si="279"/>
        <v>1752.55</v>
      </c>
      <c r="AW1189" s="46">
        <f t="shared" si="282"/>
        <v>1</v>
      </c>
      <c r="AX1189" s="47">
        <f t="shared" si="280"/>
        <v>-2806.83</v>
      </c>
      <c r="AY1189" s="47">
        <f t="shared" si="283"/>
        <v>-1704.4036556117924</v>
      </c>
    </row>
    <row r="1190" spans="35:51" x14ac:dyDescent="0.35">
      <c r="AI1190" s="11">
        <v>2023</v>
      </c>
      <c r="AJ1190" s="11">
        <v>12</v>
      </c>
      <c r="AK1190" s="11">
        <v>7600</v>
      </c>
      <c r="AL1190" s="63">
        <v>2806.83</v>
      </c>
      <c r="AM1190" s="46" t="str">
        <f t="shared" si="271"/>
        <v>Tonoavg./div.avg</v>
      </c>
      <c r="AN1190" s="46" t="str">
        <f t="shared" si="272"/>
        <v>Avg./lisenser/gebyrer</v>
      </c>
      <c r="AO1190" s="46" t="str">
        <f t="shared" si="273"/>
        <v>Driftsutgifter</v>
      </c>
      <c r="AP1190" s="46" t="str">
        <f t="shared" si="274"/>
        <v>Kostnad</v>
      </c>
      <c r="AQ1190" s="46">
        <f t="shared" si="275"/>
        <v>12</v>
      </c>
      <c r="AR1190" s="46">
        <f t="shared" si="276"/>
        <v>2806.83</v>
      </c>
      <c r="AS1190" s="48">
        <f t="shared" si="277"/>
        <v>0.60723437315825768</v>
      </c>
      <c r="AT1190" s="46">
        <f t="shared" si="281"/>
        <v>1704.4036556117924</v>
      </c>
      <c r="AU1190" s="46">
        <f t="shared" si="278"/>
        <v>2003</v>
      </c>
      <c r="AV1190" s="46">
        <f t="shared" si="279"/>
        <v>1365.15</v>
      </c>
      <c r="AW1190" s="46">
        <f t="shared" si="282"/>
        <v>1</v>
      </c>
      <c r="AX1190" s="47">
        <f t="shared" si="280"/>
        <v>-2806.83</v>
      </c>
      <c r="AY1190" s="47">
        <f t="shared" si="283"/>
        <v>-1704.4036556117924</v>
      </c>
    </row>
    <row r="1191" spans="35:51" x14ac:dyDescent="0.35">
      <c r="AI1191" s="11">
        <v>2023</v>
      </c>
      <c r="AJ1191" s="11">
        <v>1</v>
      </c>
      <c r="AK1191" s="11">
        <v>7610</v>
      </c>
      <c r="AL1191" s="63">
        <v>0</v>
      </c>
      <c r="AM1191" s="46" t="str">
        <f t="shared" si="271"/>
        <v>Skjenke-/ og bevillingsavgift</v>
      </c>
      <c r="AN1191" s="46" t="str">
        <f t="shared" si="272"/>
        <v>Avg./lisenser/gebyrer</v>
      </c>
      <c r="AO1191" s="46" t="str">
        <f t="shared" si="273"/>
        <v>Driftsutgifter</v>
      </c>
      <c r="AP1191" s="46" t="str">
        <f t="shared" si="274"/>
        <v>Kostnad</v>
      </c>
      <c r="AQ1191" s="46">
        <f t="shared" si="275"/>
        <v>12</v>
      </c>
      <c r="AR1191" s="46">
        <f t="shared" si="276"/>
        <v>0</v>
      </c>
      <c r="AS1191" s="48">
        <f t="shared" si="277"/>
        <v>0.60723437315825768</v>
      </c>
      <c r="AT1191" s="46">
        <f t="shared" si="281"/>
        <v>0</v>
      </c>
      <c r="AU1191" s="46">
        <f t="shared" si="278"/>
        <v>2803</v>
      </c>
      <c r="AV1191" s="46">
        <f t="shared" si="279"/>
        <v>1698.7</v>
      </c>
      <c r="AW1191" s="46">
        <f t="shared" si="282"/>
        <v>1</v>
      </c>
      <c r="AX1191" s="47">
        <f t="shared" si="280"/>
        <v>0</v>
      </c>
      <c r="AY1191" s="47">
        <f t="shared" si="283"/>
        <v>0</v>
      </c>
    </row>
    <row r="1192" spans="35:51" x14ac:dyDescent="0.35">
      <c r="AI1192" s="11">
        <v>2023</v>
      </c>
      <c r="AJ1192" s="11">
        <v>2</v>
      </c>
      <c r="AK1192" s="11">
        <v>7610</v>
      </c>
      <c r="AL1192" s="63">
        <v>0</v>
      </c>
      <c r="AM1192" s="46" t="str">
        <f t="shared" si="271"/>
        <v>Skjenke-/ og bevillingsavgift</v>
      </c>
      <c r="AN1192" s="46" t="str">
        <f t="shared" si="272"/>
        <v>Avg./lisenser/gebyrer</v>
      </c>
      <c r="AO1192" s="46" t="str">
        <f t="shared" si="273"/>
        <v>Driftsutgifter</v>
      </c>
      <c r="AP1192" s="46" t="str">
        <f t="shared" si="274"/>
        <v>Kostnad</v>
      </c>
      <c r="AQ1192" s="46">
        <f t="shared" si="275"/>
        <v>12</v>
      </c>
      <c r="AR1192" s="46">
        <f t="shared" si="276"/>
        <v>0</v>
      </c>
      <c r="AS1192" s="48">
        <f t="shared" si="277"/>
        <v>0.60723437315825768</v>
      </c>
      <c r="AT1192" s="46">
        <f t="shared" si="281"/>
        <v>0</v>
      </c>
      <c r="AU1192" s="46">
        <f t="shared" si="278"/>
        <v>2750</v>
      </c>
      <c r="AV1192" s="46">
        <f t="shared" si="279"/>
        <v>1620.817</v>
      </c>
      <c r="AW1192" s="46">
        <f t="shared" si="282"/>
        <v>1</v>
      </c>
      <c r="AX1192" s="47">
        <f t="shared" si="280"/>
        <v>0</v>
      </c>
      <c r="AY1192" s="47">
        <f t="shared" si="283"/>
        <v>0</v>
      </c>
    </row>
    <row r="1193" spans="35:51" x14ac:dyDescent="0.35">
      <c r="AI1193" s="11">
        <v>2023</v>
      </c>
      <c r="AJ1193" s="11">
        <v>3</v>
      </c>
      <c r="AK1193" s="11">
        <v>7610</v>
      </c>
      <c r="AL1193" s="63">
        <v>12450</v>
      </c>
      <c r="AM1193" s="46" t="str">
        <f t="shared" si="271"/>
        <v>Skjenke-/ og bevillingsavgift</v>
      </c>
      <c r="AN1193" s="46" t="str">
        <f t="shared" si="272"/>
        <v>Avg./lisenser/gebyrer</v>
      </c>
      <c r="AO1193" s="46" t="str">
        <f t="shared" si="273"/>
        <v>Driftsutgifter</v>
      </c>
      <c r="AP1193" s="46" t="str">
        <f t="shared" si="274"/>
        <v>Kostnad</v>
      </c>
      <c r="AQ1193" s="46">
        <f t="shared" si="275"/>
        <v>12</v>
      </c>
      <c r="AR1193" s="46">
        <f t="shared" si="276"/>
        <v>12450</v>
      </c>
      <c r="AS1193" s="48">
        <f t="shared" si="277"/>
        <v>0.60723437315825768</v>
      </c>
      <c r="AT1193" s="46">
        <f t="shared" si="281"/>
        <v>7560.0679458203085</v>
      </c>
      <c r="AU1193" s="46">
        <f t="shared" si="278"/>
        <v>3043</v>
      </c>
      <c r="AV1193" s="46">
        <f t="shared" si="279"/>
        <v>1839.2840000000001</v>
      </c>
      <c r="AW1193" s="46">
        <f t="shared" si="282"/>
        <v>1</v>
      </c>
      <c r="AX1193" s="47">
        <f t="shared" si="280"/>
        <v>-12450</v>
      </c>
      <c r="AY1193" s="47">
        <f t="shared" si="283"/>
        <v>-7560.0679458203085</v>
      </c>
    </row>
    <row r="1194" spans="35:51" x14ac:dyDescent="0.35">
      <c r="AI1194" s="11">
        <v>2023</v>
      </c>
      <c r="AJ1194" s="11">
        <v>4</v>
      </c>
      <c r="AK1194" s="11">
        <v>7610</v>
      </c>
      <c r="AL1194" s="63">
        <v>0</v>
      </c>
      <c r="AM1194" s="46" t="str">
        <f t="shared" si="271"/>
        <v>Skjenke-/ og bevillingsavgift</v>
      </c>
      <c r="AN1194" s="46" t="str">
        <f t="shared" si="272"/>
        <v>Avg./lisenser/gebyrer</v>
      </c>
      <c r="AO1194" s="46" t="str">
        <f t="shared" si="273"/>
        <v>Driftsutgifter</v>
      </c>
      <c r="AP1194" s="46" t="str">
        <f t="shared" si="274"/>
        <v>Kostnad</v>
      </c>
      <c r="AQ1194" s="46">
        <f t="shared" si="275"/>
        <v>12</v>
      </c>
      <c r="AR1194" s="46">
        <f t="shared" si="276"/>
        <v>0</v>
      </c>
      <c r="AS1194" s="48">
        <f t="shared" si="277"/>
        <v>0.60723437315825768</v>
      </c>
      <c r="AT1194" s="46">
        <f t="shared" si="281"/>
        <v>0</v>
      </c>
      <c r="AU1194" s="46">
        <f t="shared" si="278"/>
        <v>2916</v>
      </c>
      <c r="AV1194" s="46">
        <f t="shared" si="279"/>
        <v>1763.2</v>
      </c>
      <c r="AW1194" s="46">
        <f t="shared" si="282"/>
        <v>1</v>
      </c>
      <c r="AX1194" s="47">
        <f t="shared" si="280"/>
        <v>0</v>
      </c>
      <c r="AY1194" s="47">
        <f t="shared" si="283"/>
        <v>0</v>
      </c>
    </row>
    <row r="1195" spans="35:51" x14ac:dyDescent="0.35">
      <c r="AI1195" s="11">
        <v>2023</v>
      </c>
      <c r="AJ1195" s="11">
        <v>5</v>
      </c>
      <c r="AK1195" s="11">
        <v>7610</v>
      </c>
      <c r="AL1195" s="63">
        <v>0</v>
      </c>
      <c r="AM1195" s="46" t="str">
        <f t="shared" si="271"/>
        <v>Skjenke-/ og bevillingsavgift</v>
      </c>
      <c r="AN1195" s="46" t="str">
        <f t="shared" si="272"/>
        <v>Avg./lisenser/gebyrer</v>
      </c>
      <c r="AO1195" s="46" t="str">
        <f t="shared" si="273"/>
        <v>Driftsutgifter</v>
      </c>
      <c r="AP1195" s="46" t="str">
        <f t="shared" si="274"/>
        <v>Kostnad</v>
      </c>
      <c r="AQ1195" s="46">
        <f t="shared" si="275"/>
        <v>12</v>
      </c>
      <c r="AR1195" s="46">
        <f t="shared" si="276"/>
        <v>0</v>
      </c>
      <c r="AS1195" s="48">
        <f t="shared" si="277"/>
        <v>0.60723437315825768</v>
      </c>
      <c r="AT1195" s="46">
        <f t="shared" si="281"/>
        <v>0</v>
      </c>
      <c r="AU1195" s="46">
        <f t="shared" si="278"/>
        <v>3578</v>
      </c>
      <c r="AV1195" s="46">
        <f t="shared" si="279"/>
        <v>1816.85</v>
      </c>
      <c r="AW1195" s="46">
        <f t="shared" si="282"/>
        <v>1</v>
      </c>
      <c r="AX1195" s="47">
        <f t="shared" si="280"/>
        <v>0</v>
      </c>
      <c r="AY1195" s="47">
        <f t="shared" si="283"/>
        <v>0</v>
      </c>
    </row>
    <row r="1196" spans="35:51" x14ac:dyDescent="0.35">
      <c r="AI1196" s="11">
        <v>2023</v>
      </c>
      <c r="AJ1196" s="11">
        <v>6</v>
      </c>
      <c r="AK1196" s="11">
        <v>7610</v>
      </c>
      <c r="AL1196" s="63">
        <v>0</v>
      </c>
      <c r="AM1196" s="46" t="str">
        <f t="shared" si="271"/>
        <v>Skjenke-/ og bevillingsavgift</v>
      </c>
      <c r="AN1196" s="46" t="str">
        <f t="shared" si="272"/>
        <v>Avg./lisenser/gebyrer</v>
      </c>
      <c r="AO1196" s="46" t="str">
        <f t="shared" si="273"/>
        <v>Driftsutgifter</v>
      </c>
      <c r="AP1196" s="46" t="str">
        <f t="shared" si="274"/>
        <v>Kostnad</v>
      </c>
      <c r="AQ1196" s="46">
        <f t="shared" si="275"/>
        <v>12</v>
      </c>
      <c r="AR1196" s="46">
        <f t="shared" si="276"/>
        <v>0</v>
      </c>
      <c r="AS1196" s="48">
        <f t="shared" si="277"/>
        <v>0.60723437315825768</v>
      </c>
      <c r="AT1196" s="46">
        <f t="shared" si="281"/>
        <v>0</v>
      </c>
      <c r="AU1196" s="46">
        <f t="shared" si="278"/>
        <v>3708</v>
      </c>
      <c r="AV1196" s="46">
        <f t="shared" si="279"/>
        <v>1858.8330000000001</v>
      </c>
      <c r="AW1196" s="46">
        <f t="shared" si="282"/>
        <v>1</v>
      </c>
      <c r="AX1196" s="47">
        <f t="shared" si="280"/>
        <v>0</v>
      </c>
      <c r="AY1196" s="47">
        <f t="shared" si="283"/>
        <v>0</v>
      </c>
    </row>
    <row r="1197" spans="35:51" x14ac:dyDescent="0.35">
      <c r="AI1197" s="11">
        <v>2023</v>
      </c>
      <c r="AJ1197" s="11">
        <v>7</v>
      </c>
      <c r="AK1197" s="11">
        <v>7610</v>
      </c>
      <c r="AL1197" s="63">
        <v>0</v>
      </c>
      <c r="AM1197" s="46" t="str">
        <f t="shared" si="271"/>
        <v>Skjenke-/ og bevillingsavgift</v>
      </c>
      <c r="AN1197" s="46" t="str">
        <f t="shared" si="272"/>
        <v>Avg./lisenser/gebyrer</v>
      </c>
      <c r="AO1197" s="46" t="str">
        <f t="shared" si="273"/>
        <v>Driftsutgifter</v>
      </c>
      <c r="AP1197" s="46" t="str">
        <f t="shared" si="274"/>
        <v>Kostnad</v>
      </c>
      <c r="AQ1197" s="46">
        <f t="shared" si="275"/>
        <v>12</v>
      </c>
      <c r="AR1197" s="46">
        <f t="shared" si="276"/>
        <v>0</v>
      </c>
      <c r="AS1197" s="48">
        <f t="shared" si="277"/>
        <v>0.60723437315825768</v>
      </c>
      <c r="AT1197" s="46">
        <f t="shared" si="281"/>
        <v>0</v>
      </c>
      <c r="AU1197" s="46">
        <f t="shared" si="278"/>
        <v>3431</v>
      </c>
      <c r="AV1197" s="46">
        <f t="shared" si="279"/>
        <v>1813.0340000000001</v>
      </c>
      <c r="AW1197" s="46">
        <f t="shared" si="282"/>
        <v>1</v>
      </c>
      <c r="AX1197" s="47">
        <f t="shared" si="280"/>
        <v>0</v>
      </c>
      <c r="AY1197" s="47">
        <f t="shared" si="283"/>
        <v>0</v>
      </c>
    </row>
    <row r="1198" spans="35:51" x14ac:dyDescent="0.35">
      <c r="AI1198" s="11">
        <v>2023</v>
      </c>
      <c r="AJ1198" s="11">
        <v>8</v>
      </c>
      <c r="AK1198" s="11">
        <v>7610</v>
      </c>
      <c r="AL1198" s="63">
        <v>0</v>
      </c>
      <c r="AM1198" s="46" t="str">
        <f t="shared" si="271"/>
        <v>Skjenke-/ og bevillingsavgift</v>
      </c>
      <c r="AN1198" s="46" t="str">
        <f t="shared" si="272"/>
        <v>Avg./lisenser/gebyrer</v>
      </c>
      <c r="AO1198" s="46" t="str">
        <f t="shared" si="273"/>
        <v>Driftsutgifter</v>
      </c>
      <c r="AP1198" s="46" t="str">
        <f t="shared" si="274"/>
        <v>Kostnad</v>
      </c>
      <c r="AQ1198" s="46">
        <f t="shared" si="275"/>
        <v>12</v>
      </c>
      <c r="AR1198" s="46">
        <f t="shared" si="276"/>
        <v>0</v>
      </c>
      <c r="AS1198" s="48">
        <f t="shared" si="277"/>
        <v>0.60723437315825768</v>
      </c>
      <c r="AT1198" s="46">
        <f t="shared" si="281"/>
        <v>0</v>
      </c>
      <c r="AU1198" s="46">
        <f t="shared" si="278"/>
        <v>4323</v>
      </c>
      <c r="AV1198" s="46">
        <f t="shared" si="279"/>
        <v>1943.6659999999999</v>
      </c>
      <c r="AW1198" s="46">
        <f t="shared" si="282"/>
        <v>1</v>
      </c>
      <c r="AX1198" s="47">
        <f t="shared" si="280"/>
        <v>0</v>
      </c>
      <c r="AY1198" s="47">
        <f t="shared" si="283"/>
        <v>0</v>
      </c>
    </row>
    <row r="1199" spans="35:51" x14ac:dyDescent="0.35">
      <c r="AI1199" s="11">
        <v>2023</v>
      </c>
      <c r="AJ1199" s="11">
        <v>9</v>
      </c>
      <c r="AK1199" s="11">
        <v>7610</v>
      </c>
      <c r="AL1199" s="63">
        <v>0</v>
      </c>
      <c r="AM1199" s="46" t="str">
        <f t="shared" si="271"/>
        <v>Skjenke-/ og bevillingsavgift</v>
      </c>
      <c r="AN1199" s="46" t="str">
        <f t="shared" si="272"/>
        <v>Avg./lisenser/gebyrer</v>
      </c>
      <c r="AO1199" s="46" t="str">
        <f t="shared" si="273"/>
        <v>Driftsutgifter</v>
      </c>
      <c r="AP1199" s="46" t="str">
        <f t="shared" si="274"/>
        <v>Kostnad</v>
      </c>
      <c r="AQ1199" s="46">
        <f t="shared" si="275"/>
        <v>12</v>
      </c>
      <c r="AR1199" s="46">
        <f t="shared" si="276"/>
        <v>0</v>
      </c>
      <c r="AS1199" s="48">
        <f t="shared" si="277"/>
        <v>0.60723437315825768</v>
      </c>
      <c r="AT1199" s="46">
        <f t="shared" si="281"/>
        <v>0</v>
      </c>
      <c r="AU1199" s="46">
        <f t="shared" si="278"/>
        <v>3531</v>
      </c>
      <c r="AV1199" s="46">
        <f t="shared" si="279"/>
        <v>1846.634</v>
      </c>
      <c r="AW1199" s="46">
        <f t="shared" si="282"/>
        <v>1</v>
      </c>
      <c r="AX1199" s="47">
        <f t="shared" si="280"/>
        <v>0</v>
      </c>
      <c r="AY1199" s="47">
        <f t="shared" si="283"/>
        <v>0</v>
      </c>
    </row>
    <row r="1200" spans="35:51" x14ac:dyDescent="0.35">
      <c r="AI1200" s="11">
        <v>2023</v>
      </c>
      <c r="AJ1200" s="11">
        <v>10</v>
      </c>
      <c r="AK1200" s="11">
        <v>7610</v>
      </c>
      <c r="AL1200" s="63">
        <v>0</v>
      </c>
      <c r="AM1200" s="46" t="str">
        <f t="shared" si="271"/>
        <v>Skjenke-/ og bevillingsavgift</v>
      </c>
      <c r="AN1200" s="46" t="str">
        <f t="shared" si="272"/>
        <v>Avg./lisenser/gebyrer</v>
      </c>
      <c r="AO1200" s="46" t="str">
        <f t="shared" si="273"/>
        <v>Driftsutgifter</v>
      </c>
      <c r="AP1200" s="46" t="str">
        <f t="shared" si="274"/>
        <v>Kostnad</v>
      </c>
      <c r="AQ1200" s="46">
        <f t="shared" si="275"/>
        <v>12</v>
      </c>
      <c r="AR1200" s="46">
        <f t="shared" si="276"/>
        <v>0</v>
      </c>
      <c r="AS1200" s="48">
        <f t="shared" si="277"/>
        <v>0.60723437315825768</v>
      </c>
      <c r="AT1200" s="46">
        <f t="shared" si="281"/>
        <v>0</v>
      </c>
      <c r="AU1200" s="46">
        <f t="shared" si="278"/>
        <v>3338</v>
      </c>
      <c r="AV1200" s="46">
        <f t="shared" si="279"/>
        <v>1851.3</v>
      </c>
      <c r="AW1200" s="46">
        <f t="shared" si="282"/>
        <v>1</v>
      </c>
      <c r="AX1200" s="47">
        <f t="shared" si="280"/>
        <v>0</v>
      </c>
      <c r="AY1200" s="47">
        <f t="shared" si="283"/>
        <v>0</v>
      </c>
    </row>
    <row r="1201" spans="35:51" x14ac:dyDescent="0.35">
      <c r="AI1201" s="11">
        <v>2023</v>
      </c>
      <c r="AJ1201" s="11">
        <v>11</v>
      </c>
      <c r="AK1201" s="11">
        <v>7610</v>
      </c>
      <c r="AL1201" s="63">
        <v>0</v>
      </c>
      <c r="AM1201" s="46" t="str">
        <f t="shared" si="271"/>
        <v>Skjenke-/ og bevillingsavgift</v>
      </c>
      <c r="AN1201" s="46" t="str">
        <f t="shared" si="272"/>
        <v>Avg./lisenser/gebyrer</v>
      </c>
      <c r="AO1201" s="46" t="str">
        <f t="shared" si="273"/>
        <v>Driftsutgifter</v>
      </c>
      <c r="AP1201" s="46" t="str">
        <f t="shared" si="274"/>
        <v>Kostnad</v>
      </c>
      <c r="AQ1201" s="46">
        <f t="shared" si="275"/>
        <v>12</v>
      </c>
      <c r="AR1201" s="46">
        <f t="shared" si="276"/>
        <v>0</v>
      </c>
      <c r="AS1201" s="48">
        <f t="shared" si="277"/>
        <v>0.60723437315825768</v>
      </c>
      <c r="AT1201" s="46">
        <f t="shared" si="281"/>
        <v>0</v>
      </c>
      <c r="AU1201" s="46">
        <f t="shared" si="278"/>
        <v>3267</v>
      </c>
      <c r="AV1201" s="46">
        <f t="shared" si="279"/>
        <v>1752.55</v>
      </c>
      <c r="AW1201" s="46">
        <f t="shared" si="282"/>
        <v>1</v>
      </c>
      <c r="AX1201" s="47">
        <f t="shared" si="280"/>
        <v>0</v>
      </c>
      <c r="AY1201" s="47">
        <f t="shared" si="283"/>
        <v>0</v>
      </c>
    </row>
    <row r="1202" spans="35:51" x14ac:dyDescent="0.35">
      <c r="AI1202" s="11">
        <v>2023</v>
      </c>
      <c r="AJ1202" s="11">
        <v>12</v>
      </c>
      <c r="AK1202" s="11">
        <v>7610</v>
      </c>
      <c r="AL1202" s="63">
        <v>0</v>
      </c>
      <c r="AM1202" s="46" t="str">
        <f t="shared" si="271"/>
        <v>Skjenke-/ og bevillingsavgift</v>
      </c>
      <c r="AN1202" s="46" t="str">
        <f t="shared" si="272"/>
        <v>Avg./lisenser/gebyrer</v>
      </c>
      <c r="AO1202" s="46" t="str">
        <f t="shared" si="273"/>
        <v>Driftsutgifter</v>
      </c>
      <c r="AP1202" s="46" t="str">
        <f t="shared" si="274"/>
        <v>Kostnad</v>
      </c>
      <c r="AQ1202" s="46">
        <f t="shared" si="275"/>
        <v>12</v>
      </c>
      <c r="AR1202" s="46">
        <f t="shared" si="276"/>
        <v>0</v>
      </c>
      <c r="AS1202" s="48">
        <f t="shared" si="277"/>
        <v>0.60723437315825768</v>
      </c>
      <c r="AT1202" s="46">
        <f t="shared" si="281"/>
        <v>0</v>
      </c>
      <c r="AU1202" s="46">
        <f t="shared" si="278"/>
        <v>2003</v>
      </c>
      <c r="AV1202" s="46">
        <f t="shared" si="279"/>
        <v>1365.15</v>
      </c>
      <c r="AW1202" s="46">
        <f t="shared" si="282"/>
        <v>1</v>
      </c>
      <c r="AX1202" s="47">
        <f t="shared" si="280"/>
        <v>0</v>
      </c>
      <c r="AY1202" s="47">
        <f t="shared" si="283"/>
        <v>0</v>
      </c>
    </row>
    <row r="1203" spans="35:51" x14ac:dyDescent="0.35">
      <c r="AI1203" s="11">
        <v>2023</v>
      </c>
      <c r="AJ1203" s="11">
        <v>1</v>
      </c>
      <c r="AK1203" s="11">
        <v>7620</v>
      </c>
      <c r="AL1203" s="63">
        <v>0</v>
      </c>
      <c r="AM1203" s="46" t="str">
        <f t="shared" si="271"/>
        <v>Tv Lisenser</v>
      </c>
      <c r="AN1203" s="46" t="str">
        <f t="shared" si="272"/>
        <v>Avg./lisenser/gebyrer</v>
      </c>
      <c r="AO1203" s="46" t="str">
        <f t="shared" si="273"/>
        <v>Driftsutgifter</v>
      </c>
      <c r="AP1203" s="46" t="str">
        <f t="shared" si="274"/>
        <v>Kostnad</v>
      </c>
      <c r="AQ1203" s="46">
        <f t="shared" si="275"/>
        <v>12</v>
      </c>
      <c r="AR1203" s="46">
        <f t="shared" si="276"/>
        <v>0</v>
      </c>
      <c r="AS1203" s="48">
        <f t="shared" si="277"/>
        <v>0.60723437315825768</v>
      </c>
      <c r="AT1203" s="46">
        <f t="shared" si="281"/>
        <v>0</v>
      </c>
      <c r="AU1203" s="46">
        <f t="shared" si="278"/>
        <v>2803</v>
      </c>
      <c r="AV1203" s="46">
        <f t="shared" si="279"/>
        <v>1698.7</v>
      </c>
      <c r="AW1203" s="46">
        <f t="shared" si="282"/>
        <v>1</v>
      </c>
      <c r="AX1203" s="47">
        <f t="shared" si="280"/>
        <v>0</v>
      </c>
      <c r="AY1203" s="47">
        <f t="shared" si="283"/>
        <v>0</v>
      </c>
    </row>
    <row r="1204" spans="35:51" x14ac:dyDescent="0.35">
      <c r="AI1204" s="11">
        <v>2023</v>
      </c>
      <c r="AJ1204" s="11">
        <v>2</v>
      </c>
      <c r="AK1204" s="11">
        <v>7620</v>
      </c>
      <c r="AL1204" s="63">
        <v>0</v>
      </c>
      <c r="AM1204" s="46" t="str">
        <f t="shared" si="271"/>
        <v>Tv Lisenser</v>
      </c>
      <c r="AN1204" s="46" t="str">
        <f t="shared" si="272"/>
        <v>Avg./lisenser/gebyrer</v>
      </c>
      <c r="AO1204" s="46" t="str">
        <f t="shared" si="273"/>
        <v>Driftsutgifter</v>
      </c>
      <c r="AP1204" s="46" t="str">
        <f t="shared" si="274"/>
        <v>Kostnad</v>
      </c>
      <c r="AQ1204" s="46">
        <f t="shared" si="275"/>
        <v>12</v>
      </c>
      <c r="AR1204" s="46">
        <f t="shared" si="276"/>
        <v>0</v>
      </c>
      <c r="AS1204" s="48">
        <f t="shared" si="277"/>
        <v>0.60723437315825768</v>
      </c>
      <c r="AT1204" s="46">
        <f t="shared" si="281"/>
        <v>0</v>
      </c>
      <c r="AU1204" s="46">
        <f t="shared" si="278"/>
        <v>2750</v>
      </c>
      <c r="AV1204" s="46">
        <f t="shared" si="279"/>
        <v>1620.817</v>
      </c>
      <c r="AW1204" s="46">
        <f t="shared" si="282"/>
        <v>1</v>
      </c>
      <c r="AX1204" s="47">
        <f t="shared" si="280"/>
        <v>0</v>
      </c>
      <c r="AY1204" s="47">
        <f t="shared" si="283"/>
        <v>0</v>
      </c>
    </row>
    <row r="1205" spans="35:51" x14ac:dyDescent="0.35">
      <c r="AI1205" s="11">
        <v>2023</v>
      </c>
      <c r="AJ1205" s="11">
        <v>3</v>
      </c>
      <c r="AK1205" s="11">
        <v>7620</v>
      </c>
      <c r="AL1205" s="63">
        <v>0</v>
      </c>
      <c r="AM1205" s="46" t="str">
        <f t="shared" si="271"/>
        <v>Tv Lisenser</v>
      </c>
      <c r="AN1205" s="46" t="str">
        <f t="shared" si="272"/>
        <v>Avg./lisenser/gebyrer</v>
      </c>
      <c r="AO1205" s="46" t="str">
        <f t="shared" si="273"/>
        <v>Driftsutgifter</v>
      </c>
      <c r="AP1205" s="46" t="str">
        <f t="shared" si="274"/>
        <v>Kostnad</v>
      </c>
      <c r="AQ1205" s="46">
        <f t="shared" si="275"/>
        <v>12</v>
      </c>
      <c r="AR1205" s="46">
        <f t="shared" si="276"/>
        <v>0</v>
      </c>
      <c r="AS1205" s="48">
        <f t="shared" si="277"/>
        <v>0.60723437315825768</v>
      </c>
      <c r="AT1205" s="46">
        <f t="shared" si="281"/>
        <v>0</v>
      </c>
      <c r="AU1205" s="46">
        <f t="shared" si="278"/>
        <v>3043</v>
      </c>
      <c r="AV1205" s="46">
        <f t="shared" si="279"/>
        <v>1839.2840000000001</v>
      </c>
      <c r="AW1205" s="46">
        <f t="shared" si="282"/>
        <v>1</v>
      </c>
      <c r="AX1205" s="47">
        <f t="shared" si="280"/>
        <v>0</v>
      </c>
      <c r="AY1205" s="47">
        <f t="shared" si="283"/>
        <v>0</v>
      </c>
    </row>
    <row r="1206" spans="35:51" x14ac:dyDescent="0.35">
      <c r="AI1206" s="11">
        <v>2023</v>
      </c>
      <c r="AJ1206" s="11">
        <v>4</v>
      </c>
      <c r="AK1206" s="11">
        <v>7620</v>
      </c>
      <c r="AL1206" s="63">
        <v>4438.93</v>
      </c>
      <c r="AM1206" s="46" t="str">
        <f t="shared" si="271"/>
        <v>Tv Lisenser</v>
      </c>
      <c r="AN1206" s="46" t="str">
        <f t="shared" si="272"/>
        <v>Avg./lisenser/gebyrer</v>
      </c>
      <c r="AO1206" s="46" t="str">
        <f t="shared" si="273"/>
        <v>Driftsutgifter</v>
      </c>
      <c r="AP1206" s="46" t="str">
        <f t="shared" si="274"/>
        <v>Kostnad</v>
      </c>
      <c r="AQ1206" s="46">
        <f t="shared" si="275"/>
        <v>12</v>
      </c>
      <c r="AR1206" s="46">
        <f t="shared" si="276"/>
        <v>4438.93</v>
      </c>
      <c r="AS1206" s="48">
        <f t="shared" si="277"/>
        <v>0.60723437315825768</v>
      </c>
      <c r="AT1206" s="46">
        <f t="shared" si="281"/>
        <v>2695.470876043385</v>
      </c>
      <c r="AU1206" s="46">
        <f t="shared" si="278"/>
        <v>2916</v>
      </c>
      <c r="AV1206" s="46">
        <f t="shared" si="279"/>
        <v>1763.2</v>
      </c>
      <c r="AW1206" s="46">
        <f t="shared" si="282"/>
        <v>1</v>
      </c>
      <c r="AX1206" s="47">
        <f t="shared" si="280"/>
        <v>-4438.93</v>
      </c>
      <c r="AY1206" s="47">
        <f t="shared" si="283"/>
        <v>-2695.470876043385</v>
      </c>
    </row>
    <row r="1207" spans="35:51" x14ac:dyDescent="0.35">
      <c r="AI1207" s="11">
        <v>2023</v>
      </c>
      <c r="AJ1207" s="11">
        <v>5</v>
      </c>
      <c r="AK1207" s="11">
        <v>7620</v>
      </c>
      <c r="AL1207" s="63">
        <v>4438.93</v>
      </c>
      <c r="AM1207" s="46" t="str">
        <f t="shared" si="271"/>
        <v>Tv Lisenser</v>
      </c>
      <c r="AN1207" s="46" t="str">
        <f t="shared" si="272"/>
        <v>Avg./lisenser/gebyrer</v>
      </c>
      <c r="AO1207" s="46" t="str">
        <f t="shared" si="273"/>
        <v>Driftsutgifter</v>
      </c>
      <c r="AP1207" s="46" t="str">
        <f t="shared" si="274"/>
        <v>Kostnad</v>
      </c>
      <c r="AQ1207" s="46">
        <f t="shared" si="275"/>
        <v>12</v>
      </c>
      <c r="AR1207" s="46">
        <f t="shared" si="276"/>
        <v>4438.93</v>
      </c>
      <c r="AS1207" s="48">
        <f t="shared" si="277"/>
        <v>0.60723437315825768</v>
      </c>
      <c r="AT1207" s="46">
        <f t="shared" si="281"/>
        <v>2695.470876043385</v>
      </c>
      <c r="AU1207" s="46">
        <f t="shared" si="278"/>
        <v>3578</v>
      </c>
      <c r="AV1207" s="46">
        <f t="shared" si="279"/>
        <v>1816.85</v>
      </c>
      <c r="AW1207" s="46">
        <f t="shared" si="282"/>
        <v>1</v>
      </c>
      <c r="AX1207" s="47">
        <f t="shared" si="280"/>
        <v>-4438.93</v>
      </c>
      <c r="AY1207" s="47">
        <f t="shared" si="283"/>
        <v>-2695.470876043385</v>
      </c>
    </row>
    <row r="1208" spans="35:51" x14ac:dyDescent="0.35">
      <c r="AI1208" s="11">
        <v>2023</v>
      </c>
      <c r="AJ1208" s="11">
        <v>6</v>
      </c>
      <c r="AK1208" s="11">
        <v>7620</v>
      </c>
      <c r="AL1208" s="63">
        <v>4650.0200000000004</v>
      </c>
      <c r="AM1208" s="46" t="str">
        <f t="shared" si="271"/>
        <v>Tv Lisenser</v>
      </c>
      <c r="AN1208" s="46" t="str">
        <f t="shared" si="272"/>
        <v>Avg./lisenser/gebyrer</v>
      </c>
      <c r="AO1208" s="46" t="str">
        <f t="shared" si="273"/>
        <v>Driftsutgifter</v>
      </c>
      <c r="AP1208" s="46" t="str">
        <f t="shared" si="274"/>
        <v>Kostnad</v>
      </c>
      <c r="AQ1208" s="46">
        <f t="shared" si="275"/>
        <v>12</v>
      </c>
      <c r="AR1208" s="46">
        <f t="shared" si="276"/>
        <v>4650.0200000000004</v>
      </c>
      <c r="AS1208" s="48">
        <f t="shared" si="277"/>
        <v>0.60723437315825768</v>
      </c>
      <c r="AT1208" s="46">
        <f t="shared" si="281"/>
        <v>2823.6519798733616</v>
      </c>
      <c r="AU1208" s="46">
        <f t="shared" si="278"/>
        <v>3708</v>
      </c>
      <c r="AV1208" s="46">
        <f t="shared" si="279"/>
        <v>1858.8330000000001</v>
      </c>
      <c r="AW1208" s="46">
        <f t="shared" si="282"/>
        <v>1</v>
      </c>
      <c r="AX1208" s="47">
        <f t="shared" si="280"/>
        <v>-4650.0200000000004</v>
      </c>
      <c r="AY1208" s="47">
        <f t="shared" si="283"/>
        <v>-2823.6519798733616</v>
      </c>
    </row>
    <row r="1209" spans="35:51" x14ac:dyDescent="0.35">
      <c r="AI1209" s="11">
        <v>2023</v>
      </c>
      <c r="AJ1209" s="11">
        <v>7</v>
      </c>
      <c r="AK1209" s="11">
        <v>7620</v>
      </c>
      <c r="AL1209" s="63">
        <v>4438.93</v>
      </c>
      <c r="AM1209" s="46" t="str">
        <f t="shared" si="271"/>
        <v>Tv Lisenser</v>
      </c>
      <c r="AN1209" s="46" t="str">
        <f t="shared" si="272"/>
        <v>Avg./lisenser/gebyrer</v>
      </c>
      <c r="AO1209" s="46" t="str">
        <f t="shared" si="273"/>
        <v>Driftsutgifter</v>
      </c>
      <c r="AP1209" s="46" t="str">
        <f t="shared" si="274"/>
        <v>Kostnad</v>
      </c>
      <c r="AQ1209" s="46">
        <f t="shared" si="275"/>
        <v>12</v>
      </c>
      <c r="AR1209" s="46">
        <f t="shared" si="276"/>
        <v>4438.93</v>
      </c>
      <c r="AS1209" s="48">
        <f t="shared" si="277"/>
        <v>0.60723437315825768</v>
      </c>
      <c r="AT1209" s="46">
        <f t="shared" si="281"/>
        <v>2695.470876043385</v>
      </c>
      <c r="AU1209" s="46">
        <f t="shared" si="278"/>
        <v>3431</v>
      </c>
      <c r="AV1209" s="46">
        <f t="shared" si="279"/>
        <v>1813.0340000000001</v>
      </c>
      <c r="AW1209" s="46">
        <f t="shared" si="282"/>
        <v>1</v>
      </c>
      <c r="AX1209" s="47">
        <f t="shared" si="280"/>
        <v>-4438.93</v>
      </c>
      <c r="AY1209" s="47">
        <f t="shared" si="283"/>
        <v>-2695.470876043385</v>
      </c>
    </row>
    <row r="1210" spans="35:51" x14ac:dyDescent="0.35">
      <c r="AI1210" s="11">
        <v>2023</v>
      </c>
      <c r="AJ1210" s="11">
        <v>8</v>
      </c>
      <c r="AK1210" s="11">
        <v>7620</v>
      </c>
      <c r="AL1210" s="63">
        <v>4438.93</v>
      </c>
      <c r="AM1210" s="46" t="str">
        <f t="shared" si="271"/>
        <v>Tv Lisenser</v>
      </c>
      <c r="AN1210" s="46" t="str">
        <f t="shared" si="272"/>
        <v>Avg./lisenser/gebyrer</v>
      </c>
      <c r="AO1210" s="46" t="str">
        <f t="shared" si="273"/>
        <v>Driftsutgifter</v>
      </c>
      <c r="AP1210" s="46" t="str">
        <f t="shared" si="274"/>
        <v>Kostnad</v>
      </c>
      <c r="AQ1210" s="46">
        <f t="shared" si="275"/>
        <v>12</v>
      </c>
      <c r="AR1210" s="46">
        <f t="shared" si="276"/>
        <v>4438.93</v>
      </c>
      <c r="AS1210" s="48">
        <f t="shared" si="277"/>
        <v>0.60723437315825768</v>
      </c>
      <c r="AT1210" s="46">
        <f t="shared" si="281"/>
        <v>2695.470876043385</v>
      </c>
      <c r="AU1210" s="46">
        <f t="shared" si="278"/>
        <v>4323</v>
      </c>
      <c r="AV1210" s="46">
        <f t="shared" si="279"/>
        <v>1943.6659999999999</v>
      </c>
      <c r="AW1210" s="46">
        <f t="shared" si="282"/>
        <v>1</v>
      </c>
      <c r="AX1210" s="47">
        <f t="shared" si="280"/>
        <v>-4438.93</v>
      </c>
      <c r="AY1210" s="47">
        <f t="shared" si="283"/>
        <v>-2695.470876043385</v>
      </c>
    </row>
    <row r="1211" spans="35:51" x14ac:dyDescent="0.35">
      <c r="AI1211" s="11">
        <v>2023</v>
      </c>
      <c r="AJ1211" s="11">
        <v>9</v>
      </c>
      <c r="AK1211" s="11">
        <v>7620</v>
      </c>
      <c r="AL1211" s="63">
        <v>22716.51</v>
      </c>
      <c r="AM1211" s="46" t="str">
        <f t="shared" si="271"/>
        <v>Tv Lisenser</v>
      </c>
      <c r="AN1211" s="46" t="str">
        <f t="shared" si="272"/>
        <v>Avg./lisenser/gebyrer</v>
      </c>
      <c r="AO1211" s="46" t="str">
        <f t="shared" si="273"/>
        <v>Driftsutgifter</v>
      </c>
      <c r="AP1211" s="46" t="str">
        <f t="shared" si="274"/>
        <v>Kostnad</v>
      </c>
      <c r="AQ1211" s="46">
        <f t="shared" si="275"/>
        <v>12</v>
      </c>
      <c r="AR1211" s="46">
        <f t="shared" si="276"/>
        <v>22716.51</v>
      </c>
      <c r="AS1211" s="48">
        <f t="shared" si="277"/>
        <v>0.60723437315825768</v>
      </c>
      <c r="AT1211" s="46">
        <f t="shared" si="281"/>
        <v>13794.245710193291</v>
      </c>
      <c r="AU1211" s="46">
        <f t="shared" si="278"/>
        <v>3531</v>
      </c>
      <c r="AV1211" s="46">
        <f t="shared" si="279"/>
        <v>1846.634</v>
      </c>
      <c r="AW1211" s="46">
        <f t="shared" si="282"/>
        <v>1</v>
      </c>
      <c r="AX1211" s="47">
        <f t="shared" si="280"/>
        <v>-22716.51</v>
      </c>
      <c r="AY1211" s="47">
        <f t="shared" si="283"/>
        <v>-13794.245710193291</v>
      </c>
    </row>
    <row r="1212" spans="35:51" x14ac:dyDescent="0.35">
      <c r="AI1212" s="11">
        <v>2023</v>
      </c>
      <c r="AJ1212" s="11">
        <v>10</v>
      </c>
      <c r="AK1212" s="11">
        <v>7620</v>
      </c>
      <c r="AL1212" s="63">
        <v>4438.93</v>
      </c>
      <c r="AM1212" s="46" t="str">
        <f t="shared" si="271"/>
        <v>Tv Lisenser</v>
      </c>
      <c r="AN1212" s="46" t="str">
        <f t="shared" si="272"/>
        <v>Avg./lisenser/gebyrer</v>
      </c>
      <c r="AO1212" s="46" t="str">
        <f t="shared" si="273"/>
        <v>Driftsutgifter</v>
      </c>
      <c r="AP1212" s="46" t="str">
        <f t="shared" si="274"/>
        <v>Kostnad</v>
      </c>
      <c r="AQ1212" s="46">
        <f t="shared" si="275"/>
        <v>12</v>
      </c>
      <c r="AR1212" s="46">
        <f t="shared" si="276"/>
        <v>4438.93</v>
      </c>
      <c r="AS1212" s="48">
        <f t="shared" si="277"/>
        <v>0.60723437315825768</v>
      </c>
      <c r="AT1212" s="46">
        <f t="shared" si="281"/>
        <v>2695.470876043385</v>
      </c>
      <c r="AU1212" s="46">
        <f t="shared" si="278"/>
        <v>3338</v>
      </c>
      <c r="AV1212" s="46">
        <f t="shared" si="279"/>
        <v>1851.3</v>
      </c>
      <c r="AW1212" s="46">
        <f t="shared" si="282"/>
        <v>1</v>
      </c>
      <c r="AX1212" s="47">
        <f t="shared" si="280"/>
        <v>-4438.93</v>
      </c>
      <c r="AY1212" s="47">
        <f t="shared" si="283"/>
        <v>-2695.470876043385</v>
      </c>
    </row>
    <row r="1213" spans="35:51" x14ac:dyDescent="0.35">
      <c r="AI1213" s="11">
        <v>2023</v>
      </c>
      <c r="AJ1213" s="11">
        <v>11</v>
      </c>
      <c r="AK1213" s="11">
        <v>7620</v>
      </c>
      <c r="AL1213" s="63">
        <v>4438.93</v>
      </c>
      <c r="AM1213" s="46" t="str">
        <f t="shared" si="271"/>
        <v>Tv Lisenser</v>
      </c>
      <c r="AN1213" s="46" t="str">
        <f t="shared" si="272"/>
        <v>Avg./lisenser/gebyrer</v>
      </c>
      <c r="AO1213" s="46" t="str">
        <f t="shared" si="273"/>
        <v>Driftsutgifter</v>
      </c>
      <c r="AP1213" s="46" t="str">
        <f t="shared" si="274"/>
        <v>Kostnad</v>
      </c>
      <c r="AQ1213" s="46">
        <f t="shared" si="275"/>
        <v>12</v>
      </c>
      <c r="AR1213" s="46">
        <f t="shared" si="276"/>
        <v>4438.93</v>
      </c>
      <c r="AS1213" s="48">
        <f t="shared" si="277"/>
        <v>0.60723437315825768</v>
      </c>
      <c r="AT1213" s="46">
        <f t="shared" si="281"/>
        <v>2695.470876043385</v>
      </c>
      <c r="AU1213" s="46">
        <f t="shared" si="278"/>
        <v>3267</v>
      </c>
      <c r="AV1213" s="46">
        <f t="shared" si="279"/>
        <v>1752.55</v>
      </c>
      <c r="AW1213" s="46">
        <f t="shared" si="282"/>
        <v>1</v>
      </c>
      <c r="AX1213" s="47">
        <f t="shared" si="280"/>
        <v>-4438.93</v>
      </c>
      <c r="AY1213" s="47">
        <f t="shared" si="283"/>
        <v>-2695.470876043385</v>
      </c>
    </row>
    <row r="1214" spans="35:51" x14ac:dyDescent="0.35">
      <c r="AI1214" s="11">
        <v>2023</v>
      </c>
      <c r="AJ1214" s="11">
        <v>12</v>
      </c>
      <c r="AK1214" s="11">
        <v>7620</v>
      </c>
      <c r="AL1214" s="63">
        <v>4438.9399999999996</v>
      </c>
      <c r="AM1214" s="46" t="str">
        <f t="shared" si="271"/>
        <v>Tv Lisenser</v>
      </c>
      <c r="AN1214" s="46" t="str">
        <f t="shared" si="272"/>
        <v>Avg./lisenser/gebyrer</v>
      </c>
      <c r="AO1214" s="46" t="str">
        <f t="shared" si="273"/>
        <v>Driftsutgifter</v>
      </c>
      <c r="AP1214" s="46" t="str">
        <f t="shared" si="274"/>
        <v>Kostnad</v>
      </c>
      <c r="AQ1214" s="46">
        <f t="shared" si="275"/>
        <v>12</v>
      </c>
      <c r="AR1214" s="46">
        <f t="shared" si="276"/>
        <v>4438.9399999999996</v>
      </c>
      <c r="AS1214" s="48">
        <f t="shared" si="277"/>
        <v>0.60723437315825768</v>
      </c>
      <c r="AT1214" s="46">
        <f t="shared" si="281"/>
        <v>2695.476948387116</v>
      </c>
      <c r="AU1214" s="46">
        <f t="shared" si="278"/>
        <v>2003</v>
      </c>
      <c r="AV1214" s="46">
        <f t="shared" si="279"/>
        <v>1365.15</v>
      </c>
      <c r="AW1214" s="46">
        <f t="shared" si="282"/>
        <v>1</v>
      </c>
      <c r="AX1214" s="47">
        <f t="shared" si="280"/>
        <v>-4438.9399999999996</v>
      </c>
      <c r="AY1214" s="47">
        <f t="shared" si="283"/>
        <v>-2695.476948387116</v>
      </c>
    </row>
    <row r="1215" spans="35:51" x14ac:dyDescent="0.35">
      <c r="AI1215" s="11">
        <v>2023</v>
      </c>
      <c r="AJ1215" s="11">
        <v>1</v>
      </c>
      <c r="AK1215" s="11">
        <v>7740</v>
      </c>
      <c r="AL1215" s="63">
        <v>-0.4</v>
      </c>
      <c r="AM1215" s="46" t="str">
        <f t="shared" si="271"/>
        <v>Øredifferanser</v>
      </c>
      <c r="AN1215" s="46" t="str">
        <f t="shared" si="272"/>
        <v>Administrasjonskostnader</v>
      </c>
      <c r="AO1215" s="46" t="str">
        <f t="shared" si="273"/>
        <v>Driftsutgifter</v>
      </c>
      <c r="AP1215" s="46" t="str">
        <f t="shared" si="274"/>
        <v>Kostnad</v>
      </c>
      <c r="AQ1215" s="46">
        <f t="shared" si="275"/>
        <v>11</v>
      </c>
      <c r="AR1215" s="46">
        <f t="shared" si="276"/>
        <v>-0.4</v>
      </c>
      <c r="AS1215" s="48">
        <f t="shared" si="277"/>
        <v>0.90301180009507243</v>
      </c>
      <c r="AT1215" s="46">
        <f t="shared" si="281"/>
        <v>-0.361204720038029</v>
      </c>
      <c r="AU1215" s="46">
        <f t="shared" si="278"/>
        <v>2803</v>
      </c>
      <c r="AV1215" s="46">
        <f t="shared" si="279"/>
        <v>1698.7</v>
      </c>
      <c r="AW1215" s="46">
        <f t="shared" si="282"/>
        <v>1</v>
      </c>
      <c r="AX1215" s="47">
        <f t="shared" si="280"/>
        <v>0.4</v>
      </c>
      <c r="AY1215" s="47">
        <f t="shared" si="283"/>
        <v>0.361204720038029</v>
      </c>
    </row>
    <row r="1216" spans="35:51" x14ac:dyDescent="0.35">
      <c r="AI1216" s="11">
        <v>2023</v>
      </c>
      <c r="AJ1216" s="11">
        <v>2</v>
      </c>
      <c r="AK1216" s="11">
        <v>7740</v>
      </c>
      <c r="AL1216" s="63">
        <v>-0.28999999999999998</v>
      </c>
      <c r="AM1216" s="46" t="str">
        <f t="shared" si="271"/>
        <v>Øredifferanser</v>
      </c>
      <c r="AN1216" s="46" t="str">
        <f t="shared" si="272"/>
        <v>Administrasjonskostnader</v>
      </c>
      <c r="AO1216" s="46" t="str">
        <f t="shared" si="273"/>
        <v>Driftsutgifter</v>
      </c>
      <c r="AP1216" s="46" t="str">
        <f t="shared" si="274"/>
        <v>Kostnad</v>
      </c>
      <c r="AQ1216" s="46">
        <f t="shared" si="275"/>
        <v>11</v>
      </c>
      <c r="AR1216" s="46">
        <f t="shared" si="276"/>
        <v>-0.28999999999999998</v>
      </c>
      <c r="AS1216" s="48">
        <f t="shared" si="277"/>
        <v>0.90301180009507243</v>
      </c>
      <c r="AT1216" s="46">
        <f t="shared" si="281"/>
        <v>-0.26187342202757097</v>
      </c>
      <c r="AU1216" s="46">
        <f t="shared" si="278"/>
        <v>2750</v>
      </c>
      <c r="AV1216" s="46">
        <f t="shared" si="279"/>
        <v>1620.817</v>
      </c>
      <c r="AW1216" s="46">
        <f t="shared" si="282"/>
        <v>1</v>
      </c>
      <c r="AX1216" s="47">
        <f t="shared" si="280"/>
        <v>0.28999999999999998</v>
      </c>
      <c r="AY1216" s="47">
        <f t="shared" si="283"/>
        <v>0.26187342202757097</v>
      </c>
    </row>
    <row r="1217" spans="35:51" x14ac:dyDescent="0.35">
      <c r="AI1217" s="11">
        <v>2023</v>
      </c>
      <c r="AJ1217" s="11">
        <v>3</v>
      </c>
      <c r="AK1217" s="11">
        <v>7740</v>
      </c>
      <c r="AL1217" s="63">
        <v>-0.62</v>
      </c>
      <c r="AM1217" s="46" t="str">
        <f t="shared" si="271"/>
        <v>Øredifferanser</v>
      </c>
      <c r="AN1217" s="46" t="str">
        <f t="shared" si="272"/>
        <v>Administrasjonskostnader</v>
      </c>
      <c r="AO1217" s="46" t="str">
        <f t="shared" si="273"/>
        <v>Driftsutgifter</v>
      </c>
      <c r="AP1217" s="46" t="str">
        <f t="shared" si="274"/>
        <v>Kostnad</v>
      </c>
      <c r="AQ1217" s="46">
        <f t="shared" si="275"/>
        <v>11</v>
      </c>
      <c r="AR1217" s="46">
        <f t="shared" si="276"/>
        <v>-0.62</v>
      </c>
      <c r="AS1217" s="48">
        <f t="shared" si="277"/>
        <v>0.90301180009507243</v>
      </c>
      <c r="AT1217" s="46">
        <f t="shared" si="281"/>
        <v>-0.55986731605894491</v>
      </c>
      <c r="AU1217" s="46">
        <f t="shared" si="278"/>
        <v>3043</v>
      </c>
      <c r="AV1217" s="46">
        <f t="shared" si="279"/>
        <v>1839.2840000000001</v>
      </c>
      <c r="AW1217" s="46">
        <f t="shared" si="282"/>
        <v>1</v>
      </c>
      <c r="AX1217" s="47">
        <f t="shared" si="280"/>
        <v>0.62</v>
      </c>
      <c r="AY1217" s="47">
        <f t="shared" si="283"/>
        <v>0.55986731605894491</v>
      </c>
    </row>
    <row r="1218" spans="35:51" x14ac:dyDescent="0.35">
      <c r="AI1218" s="11">
        <v>2023</v>
      </c>
      <c r="AJ1218" s="11">
        <v>4</v>
      </c>
      <c r="AK1218" s="11">
        <v>7740</v>
      </c>
      <c r="AL1218" s="63">
        <v>-0.71</v>
      </c>
      <c r="AM1218" s="46" t="str">
        <f t="shared" si="271"/>
        <v>Øredifferanser</v>
      </c>
      <c r="AN1218" s="46" t="str">
        <f t="shared" si="272"/>
        <v>Administrasjonskostnader</v>
      </c>
      <c r="AO1218" s="46" t="str">
        <f t="shared" si="273"/>
        <v>Driftsutgifter</v>
      </c>
      <c r="AP1218" s="46" t="str">
        <f t="shared" si="274"/>
        <v>Kostnad</v>
      </c>
      <c r="AQ1218" s="46">
        <f t="shared" si="275"/>
        <v>11</v>
      </c>
      <c r="AR1218" s="46">
        <f t="shared" si="276"/>
        <v>-0.71</v>
      </c>
      <c r="AS1218" s="48">
        <f t="shared" si="277"/>
        <v>0.90301180009507243</v>
      </c>
      <c r="AT1218" s="46">
        <f t="shared" si="281"/>
        <v>-0.6411383780675014</v>
      </c>
      <c r="AU1218" s="46">
        <f t="shared" si="278"/>
        <v>2916</v>
      </c>
      <c r="AV1218" s="46">
        <f t="shared" si="279"/>
        <v>1763.2</v>
      </c>
      <c r="AW1218" s="46">
        <f t="shared" si="282"/>
        <v>1</v>
      </c>
      <c r="AX1218" s="47">
        <f t="shared" si="280"/>
        <v>0.71</v>
      </c>
      <c r="AY1218" s="47">
        <f t="shared" si="283"/>
        <v>0.6411383780675014</v>
      </c>
    </row>
    <row r="1219" spans="35:51" x14ac:dyDescent="0.35">
      <c r="AI1219" s="11">
        <v>2023</v>
      </c>
      <c r="AJ1219" s="11">
        <v>5</v>
      </c>
      <c r="AK1219" s="11">
        <v>7740</v>
      </c>
      <c r="AL1219" s="63">
        <v>-0.13</v>
      </c>
      <c r="AM1219" s="46" t="str">
        <f t="shared" ref="AM1219:AM1282" si="284">IFERROR(VLOOKUP($AK1219,pnl_konto_table,2,FALSE),"")</f>
        <v>Øredifferanser</v>
      </c>
      <c r="AN1219" s="46" t="str">
        <f t="shared" ref="AN1219:AN1282" si="285">IFERROR(VLOOKUP($AK1219,pnl_konto_table,6,FALSE),"")</f>
        <v>Administrasjonskostnader</v>
      </c>
      <c r="AO1219" s="46" t="str">
        <f t="shared" ref="AO1219:AO1282" si="286">IFERROR(VLOOKUP($AK1219,pnl_konto_table,7,FALSE),"")</f>
        <v>Driftsutgifter</v>
      </c>
      <c r="AP1219" s="46" t="str">
        <f t="shared" ref="AP1219:AP1282" si="287">IFERROR(VLOOKUP(AO1219,pnl_kategori_table,2,FALSE),0)</f>
        <v>Kostnad</v>
      </c>
      <c r="AQ1219" s="46">
        <f t="shared" ref="AQ1219:AQ1282" si="288">IFERROR(MATCH(AN1219,pnl_subkategori,0),"")</f>
        <v>11</v>
      </c>
      <c r="AR1219" s="46">
        <f t="shared" ref="AR1219:AR1282" si="289">IF(AP1219=$A$3,-$AL1219,$AL1219)</f>
        <v>-0.13</v>
      </c>
      <c r="AS1219" s="48">
        <f t="shared" ref="AS1219:AS1282" si="290">IFERROR(VLOOKUP($AK1219,lookup_konto_index,2,FALSE),IFERROR(VLOOKUP(AN1219,lookup_subkategori_index,2,FALSE),IFERROR(VLOOKUP(AO1219,lookup_kategori_index,2,FALSE),1)))</f>
        <v>0.90301180009507243</v>
      </c>
      <c r="AT1219" s="46">
        <f t="shared" si="281"/>
        <v>-0.11739153401235942</v>
      </c>
      <c r="AU1219" s="46">
        <f t="shared" ref="AU1219:AU1282" si="291">SUMIFS($BC$3:$BC$50,$BA$3:$BA$50,$AI1219,$BB$3:$BB$50,$AJ1219)</f>
        <v>3578</v>
      </c>
      <c r="AV1219" s="46">
        <f t="shared" ref="AV1219:AV1282" si="292">SUMIFS($BD$3:$BD$50,$BA$3:$BA$50,$AI1219,$BB$3:$BB$50,$AJ1219)</f>
        <v>1816.85</v>
      </c>
      <c r="AW1219" s="46">
        <f t="shared" si="282"/>
        <v>1</v>
      </c>
      <c r="AX1219" s="47">
        <f t="shared" ref="AX1219:AX1282" si="293">IFERROR(VLOOKUP($AP1219,table_type_kostnad,2,FALSE)*AR1219,"")</f>
        <v>0.13</v>
      </c>
      <c r="AY1219" s="47">
        <f t="shared" si="283"/>
        <v>0.11739153401235942</v>
      </c>
    </row>
    <row r="1220" spans="35:51" x14ac:dyDescent="0.35">
      <c r="AI1220" s="11">
        <v>2023</v>
      </c>
      <c r="AJ1220" s="11">
        <v>6</v>
      </c>
      <c r="AK1220" s="11">
        <v>7740</v>
      </c>
      <c r="AL1220" s="63">
        <v>0.01</v>
      </c>
      <c r="AM1220" s="46" t="str">
        <f t="shared" si="284"/>
        <v>Øredifferanser</v>
      </c>
      <c r="AN1220" s="46" t="str">
        <f t="shared" si="285"/>
        <v>Administrasjonskostnader</v>
      </c>
      <c r="AO1220" s="46" t="str">
        <f t="shared" si="286"/>
        <v>Driftsutgifter</v>
      </c>
      <c r="AP1220" s="46" t="str">
        <f t="shared" si="287"/>
        <v>Kostnad</v>
      </c>
      <c r="AQ1220" s="46">
        <f t="shared" si="288"/>
        <v>11</v>
      </c>
      <c r="AR1220" s="46">
        <f t="shared" si="289"/>
        <v>0.01</v>
      </c>
      <c r="AS1220" s="48">
        <f t="shared" si="290"/>
        <v>0.90301180009507243</v>
      </c>
      <c r="AT1220" s="46">
        <f t="shared" ref="AT1220:AT1283" si="294">AS1220*AR1220</f>
        <v>9.030118000950724E-3</v>
      </c>
      <c r="AU1220" s="46">
        <f t="shared" si="291"/>
        <v>3708</v>
      </c>
      <c r="AV1220" s="46">
        <f t="shared" si="292"/>
        <v>1858.8330000000001</v>
      </c>
      <c r="AW1220" s="46">
        <f t="shared" ref="AW1220:AW1283" si="295">IF(AU1220=0,0,1)</f>
        <v>1</v>
      </c>
      <c r="AX1220" s="47">
        <f t="shared" si="293"/>
        <v>-0.01</v>
      </c>
      <c r="AY1220" s="47">
        <f t="shared" ref="AY1220:AY1283" si="296">IFERROR(AX1220*AS1220,"")</f>
        <v>-9.030118000950724E-3</v>
      </c>
    </row>
    <row r="1221" spans="35:51" x14ac:dyDescent="0.35">
      <c r="AI1221" s="11">
        <v>2023</v>
      </c>
      <c r="AJ1221" s="11">
        <v>7</v>
      </c>
      <c r="AK1221" s="11">
        <v>7740</v>
      </c>
      <c r="AL1221" s="63">
        <v>-1</v>
      </c>
      <c r="AM1221" s="46" t="str">
        <f t="shared" si="284"/>
        <v>Øredifferanser</v>
      </c>
      <c r="AN1221" s="46" t="str">
        <f t="shared" si="285"/>
        <v>Administrasjonskostnader</v>
      </c>
      <c r="AO1221" s="46" t="str">
        <f t="shared" si="286"/>
        <v>Driftsutgifter</v>
      </c>
      <c r="AP1221" s="46" t="str">
        <f t="shared" si="287"/>
        <v>Kostnad</v>
      </c>
      <c r="AQ1221" s="46">
        <f t="shared" si="288"/>
        <v>11</v>
      </c>
      <c r="AR1221" s="46">
        <f t="shared" si="289"/>
        <v>-1</v>
      </c>
      <c r="AS1221" s="48">
        <f t="shared" si="290"/>
        <v>0.90301180009507243</v>
      </c>
      <c r="AT1221" s="46">
        <f t="shared" si="294"/>
        <v>-0.90301180009507243</v>
      </c>
      <c r="AU1221" s="46">
        <f t="shared" si="291"/>
        <v>3431</v>
      </c>
      <c r="AV1221" s="46">
        <f t="shared" si="292"/>
        <v>1813.0340000000001</v>
      </c>
      <c r="AW1221" s="46">
        <f t="shared" si="295"/>
        <v>1</v>
      </c>
      <c r="AX1221" s="47">
        <f t="shared" si="293"/>
        <v>1</v>
      </c>
      <c r="AY1221" s="47">
        <f t="shared" si="296"/>
        <v>0.90301180009507243</v>
      </c>
    </row>
    <row r="1222" spans="35:51" x14ac:dyDescent="0.35">
      <c r="AI1222" s="11">
        <v>2023</v>
      </c>
      <c r="AJ1222" s="11">
        <v>8</v>
      </c>
      <c r="AK1222" s="11">
        <v>7740</v>
      </c>
      <c r="AL1222" s="63">
        <v>-2.0699999999999998</v>
      </c>
      <c r="AM1222" s="46" t="str">
        <f t="shared" si="284"/>
        <v>Øredifferanser</v>
      </c>
      <c r="AN1222" s="46" t="str">
        <f t="shared" si="285"/>
        <v>Administrasjonskostnader</v>
      </c>
      <c r="AO1222" s="46" t="str">
        <f t="shared" si="286"/>
        <v>Driftsutgifter</v>
      </c>
      <c r="AP1222" s="46" t="str">
        <f t="shared" si="287"/>
        <v>Kostnad</v>
      </c>
      <c r="AQ1222" s="46">
        <f t="shared" si="288"/>
        <v>11</v>
      </c>
      <c r="AR1222" s="46">
        <f t="shared" si="289"/>
        <v>-2.0699999999999998</v>
      </c>
      <c r="AS1222" s="48">
        <f t="shared" si="290"/>
        <v>0.90301180009507243</v>
      </c>
      <c r="AT1222" s="46">
        <f t="shared" si="294"/>
        <v>-1.8692344261967997</v>
      </c>
      <c r="AU1222" s="46">
        <f t="shared" si="291"/>
        <v>4323</v>
      </c>
      <c r="AV1222" s="46">
        <f t="shared" si="292"/>
        <v>1943.6659999999999</v>
      </c>
      <c r="AW1222" s="46">
        <f t="shared" si="295"/>
        <v>1</v>
      </c>
      <c r="AX1222" s="47">
        <f t="shared" si="293"/>
        <v>2.0699999999999998</v>
      </c>
      <c r="AY1222" s="47">
        <f t="shared" si="296"/>
        <v>1.8692344261967997</v>
      </c>
    </row>
    <row r="1223" spans="35:51" x14ac:dyDescent="0.35">
      <c r="AI1223" s="11">
        <v>2023</v>
      </c>
      <c r="AJ1223" s="11">
        <v>9</v>
      </c>
      <c r="AK1223" s="11">
        <v>7740</v>
      </c>
      <c r="AL1223" s="63">
        <v>-1.74</v>
      </c>
      <c r="AM1223" s="46" t="str">
        <f t="shared" si="284"/>
        <v>Øredifferanser</v>
      </c>
      <c r="AN1223" s="46" t="str">
        <f t="shared" si="285"/>
        <v>Administrasjonskostnader</v>
      </c>
      <c r="AO1223" s="46" t="str">
        <f t="shared" si="286"/>
        <v>Driftsutgifter</v>
      </c>
      <c r="AP1223" s="46" t="str">
        <f t="shared" si="287"/>
        <v>Kostnad</v>
      </c>
      <c r="AQ1223" s="46">
        <f t="shared" si="288"/>
        <v>11</v>
      </c>
      <c r="AR1223" s="46">
        <f t="shared" si="289"/>
        <v>-1.74</v>
      </c>
      <c r="AS1223" s="48">
        <f t="shared" si="290"/>
        <v>0.90301180009507243</v>
      </c>
      <c r="AT1223" s="46">
        <f t="shared" si="294"/>
        <v>-1.5712405321654259</v>
      </c>
      <c r="AU1223" s="46">
        <f t="shared" si="291"/>
        <v>3531</v>
      </c>
      <c r="AV1223" s="46">
        <f t="shared" si="292"/>
        <v>1846.634</v>
      </c>
      <c r="AW1223" s="46">
        <f t="shared" si="295"/>
        <v>1</v>
      </c>
      <c r="AX1223" s="47">
        <f t="shared" si="293"/>
        <v>1.74</v>
      </c>
      <c r="AY1223" s="47">
        <f t="shared" si="296"/>
        <v>1.5712405321654259</v>
      </c>
    </row>
    <row r="1224" spans="35:51" x14ac:dyDescent="0.35">
      <c r="AI1224" s="11">
        <v>2023</v>
      </c>
      <c r="AJ1224" s="11">
        <v>10</v>
      </c>
      <c r="AK1224" s="11">
        <v>7740</v>
      </c>
      <c r="AL1224" s="63">
        <v>-0.04</v>
      </c>
      <c r="AM1224" s="46" t="str">
        <f t="shared" si="284"/>
        <v>Øredifferanser</v>
      </c>
      <c r="AN1224" s="46" t="str">
        <f t="shared" si="285"/>
        <v>Administrasjonskostnader</v>
      </c>
      <c r="AO1224" s="46" t="str">
        <f t="shared" si="286"/>
        <v>Driftsutgifter</v>
      </c>
      <c r="AP1224" s="46" t="str">
        <f t="shared" si="287"/>
        <v>Kostnad</v>
      </c>
      <c r="AQ1224" s="46">
        <f t="shared" si="288"/>
        <v>11</v>
      </c>
      <c r="AR1224" s="46">
        <f t="shared" si="289"/>
        <v>-0.04</v>
      </c>
      <c r="AS1224" s="48">
        <f t="shared" si="290"/>
        <v>0.90301180009507243</v>
      </c>
      <c r="AT1224" s="46">
        <f t="shared" si="294"/>
        <v>-3.6120472003802896E-2</v>
      </c>
      <c r="AU1224" s="46">
        <f t="shared" si="291"/>
        <v>3338</v>
      </c>
      <c r="AV1224" s="46">
        <f t="shared" si="292"/>
        <v>1851.3</v>
      </c>
      <c r="AW1224" s="46">
        <f t="shared" si="295"/>
        <v>1</v>
      </c>
      <c r="AX1224" s="47">
        <f t="shared" si="293"/>
        <v>0.04</v>
      </c>
      <c r="AY1224" s="47">
        <f t="shared" si="296"/>
        <v>3.6120472003802896E-2</v>
      </c>
    </row>
    <row r="1225" spans="35:51" x14ac:dyDescent="0.35">
      <c r="AI1225" s="11">
        <v>2023</v>
      </c>
      <c r="AJ1225" s="11">
        <v>11</v>
      </c>
      <c r="AK1225" s="11">
        <v>7740</v>
      </c>
      <c r="AL1225" s="63">
        <v>-0.42</v>
      </c>
      <c r="AM1225" s="46" t="str">
        <f t="shared" si="284"/>
        <v>Øredifferanser</v>
      </c>
      <c r="AN1225" s="46" t="str">
        <f t="shared" si="285"/>
        <v>Administrasjonskostnader</v>
      </c>
      <c r="AO1225" s="46" t="str">
        <f t="shared" si="286"/>
        <v>Driftsutgifter</v>
      </c>
      <c r="AP1225" s="46" t="str">
        <f t="shared" si="287"/>
        <v>Kostnad</v>
      </c>
      <c r="AQ1225" s="46">
        <f t="shared" si="288"/>
        <v>11</v>
      </c>
      <c r="AR1225" s="46">
        <f t="shared" si="289"/>
        <v>-0.42</v>
      </c>
      <c r="AS1225" s="48">
        <f t="shared" si="290"/>
        <v>0.90301180009507243</v>
      </c>
      <c r="AT1225" s="46">
        <f t="shared" si="294"/>
        <v>-0.37926495603993038</v>
      </c>
      <c r="AU1225" s="46">
        <f t="shared" si="291"/>
        <v>3267</v>
      </c>
      <c r="AV1225" s="46">
        <f t="shared" si="292"/>
        <v>1752.55</v>
      </c>
      <c r="AW1225" s="46">
        <f t="shared" si="295"/>
        <v>1</v>
      </c>
      <c r="AX1225" s="47">
        <f t="shared" si="293"/>
        <v>0.42</v>
      </c>
      <c r="AY1225" s="47">
        <f t="shared" si="296"/>
        <v>0.37926495603993038</v>
      </c>
    </row>
    <row r="1226" spans="35:51" x14ac:dyDescent="0.35">
      <c r="AI1226" s="11">
        <v>2023</v>
      </c>
      <c r="AJ1226" s="11">
        <v>12</v>
      </c>
      <c r="AK1226" s="11">
        <v>7740</v>
      </c>
      <c r="AL1226" s="63">
        <v>-1.6</v>
      </c>
      <c r="AM1226" s="46" t="str">
        <f t="shared" si="284"/>
        <v>Øredifferanser</v>
      </c>
      <c r="AN1226" s="46" t="str">
        <f t="shared" si="285"/>
        <v>Administrasjonskostnader</v>
      </c>
      <c r="AO1226" s="46" t="str">
        <f t="shared" si="286"/>
        <v>Driftsutgifter</v>
      </c>
      <c r="AP1226" s="46" t="str">
        <f t="shared" si="287"/>
        <v>Kostnad</v>
      </c>
      <c r="AQ1226" s="46">
        <f t="shared" si="288"/>
        <v>11</v>
      </c>
      <c r="AR1226" s="46">
        <f t="shared" si="289"/>
        <v>-1.6</v>
      </c>
      <c r="AS1226" s="48">
        <f t="shared" si="290"/>
        <v>0.90301180009507243</v>
      </c>
      <c r="AT1226" s="46">
        <f t="shared" si="294"/>
        <v>-1.444818880152116</v>
      </c>
      <c r="AU1226" s="46">
        <f t="shared" si="291"/>
        <v>2003</v>
      </c>
      <c r="AV1226" s="46">
        <f t="shared" si="292"/>
        <v>1365.15</v>
      </c>
      <c r="AW1226" s="46">
        <f t="shared" si="295"/>
        <v>1</v>
      </c>
      <c r="AX1226" s="47">
        <f t="shared" si="293"/>
        <v>1.6</v>
      </c>
      <c r="AY1226" s="47">
        <f t="shared" si="296"/>
        <v>1.444818880152116</v>
      </c>
    </row>
    <row r="1227" spans="35:51" x14ac:dyDescent="0.35">
      <c r="AI1227" s="11">
        <v>2023</v>
      </c>
      <c r="AJ1227" s="11">
        <v>1</v>
      </c>
      <c r="AK1227" s="11">
        <v>7750</v>
      </c>
      <c r="AL1227" s="63">
        <v>0</v>
      </c>
      <c r="AM1227" s="46" t="str">
        <f t="shared" si="284"/>
        <v>Eiendoms-og festeavgift</v>
      </c>
      <c r="AN1227" s="46" t="str">
        <f t="shared" si="285"/>
        <v>Avg./lisenser/gebyrer</v>
      </c>
      <c r="AO1227" s="46" t="str">
        <f t="shared" si="286"/>
        <v>Driftsutgifter</v>
      </c>
      <c r="AP1227" s="46" t="str">
        <f t="shared" si="287"/>
        <v>Kostnad</v>
      </c>
      <c r="AQ1227" s="46">
        <f t="shared" si="288"/>
        <v>12</v>
      </c>
      <c r="AR1227" s="46">
        <f t="shared" si="289"/>
        <v>0</v>
      </c>
      <c r="AS1227" s="48">
        <f t="shared" si="290"/>
        <v>0.60723437315825768</v>
      </c>
      <c r="AT1227" s="46">
        <f t="shared" si="294"/>
        <v>0</v>
      </c>
      <c r="AU1227" s="46">
        <f t="shared" si="291"/>
        <v>2803</v>
      </c>
      <c r="AV1227" s="46">
        <f t="shared" si="292"/>
        <v>1698.7</v>
      </c>
      <c r="AW1227" s="46">
        <f t="shared" si="295"/>
        <v>1</v>
      </c>
      <c r="AX1227" s="47">
        <f t="shared" si="293"/>
        <v>0</v>
      </c>
      <c r="AY1227" s="47">
        <f t="shared" si="296"/>
        <v>0</v>
      </c>
    </row>
    <row r="1228" spans="35:51" x14ac:dyDescent="0.35">
      <c r="AI1228" s="11">
        <v>2023</v>
      </c>
      <c r="AJ1228" s="11">
        <v>2</v>
      </c>
      <c r="AK1228" s="11">
        <v>7750</v>
      </c>
      <c r="AL1228" s="63">
        <v>0</v>
      </c>
      <c r="AM1228" s="46" t="str">
        <f t="shared" si="284"/>
        <v>Eiendoms-og festeavgift</v>
      </c>
      <c r="AN1228" s="46" t="str">
        <f t="shared" si="285"/>
        <v>Avg./lisenser/gebyrer</v>
      </c>
      <c r="AO1228" s="46" t="str">
        <f t="shared" si="286"/>
        <v>Driftsutgifter</v>
      </c>
      <c r="AP1228" s="46" t="str">
        <f t="shared" si="287"/>
        <v>Kostnad</v>
      </c>
      <c r="AQ1228" s="46">
        <f t="shared" si="288"/>
        <v>12</v>
      </c>
      <c r="AR1228" s="46">
        <f t="shared" si="289"/>
        <v>0</v>
      </c>
      <c r="AS1228" s="48">
        <f t="shared" si="290"/>
        <v>0.60723437315825768</v>
      </c>
      <c r="AT1228" s="46">
        <f t="shared" si="294"/>
        <v>0</v>
      </c>
      <c r="AU1228" s="46">
        <f t="shared" si="291"/>
        <v>2750</v>
      </c>
      <c r="AV1228" s="46">
        <f t="shared" si="292"/>
        <v>1620.817</v>
      </c>
      <c r="AW1228" s="46">
        <f t="shared" si="295"/>
        <v>1</v>
      </c>
      <c r="AX1228" s="47">
        <f t="shared" si="293"/>
        <v>0</v>
      </c>
      <c r="AY1228" s="47">
        <f t="shared" si="296"/>
        <v>0</v>
      </c>
    </row>
    <row r="1229" spans="35:51" x14ac:dyDescent="0.35">
      <c r="AI1229" s="11">
        <v>2023</v>
      </c>
      <c r="AJ1229" s="11">
        <v>3</v>
      </c>
      <c r="AK1229" s="11">
        <v>7750</v>
      </c>
      <c r="AL1229" s="63">
        <v>0</v>
      </c>
      <c r="AM1229" s="46" t="str">
        <f t="shared" si="284"/>
        <v>Eiendoms-og festeavgift</v>
      </c>
      <c r="AN1229" s="46" t="str">
        <f t="shared" si="285"/>
        <v>Avg./lisenser/gebyrer</v>
      </c>
      <c r="AO1229" s="46" t="str">
        <f t="shared" si="286"/>
        <v>Driftsutgifter</v>
      </c>
      <c r="AP1229" s="46" t="str">
        <f t="shared" si="287"/>
        <v>Kostnad</v>
      </c>
      <c r="AQ1229" s="46">
        <f t="shared" si="288"/>
        <v>12</v>
      </c>
      <c r="AR1229" s="46">
        <f t="shared" si="289"/>
        <v>0</v>
      </c>
      <c r="AS1229" s="48">
        <f t="shared" si="290"/>
        <v>0.60723437315825768</v>
      </c>
      <c r="AT1229" s="46">
        <f t="shared" si="294"/>
        <v>0</v>
      </c>
      <c r="AU1229" s="46">
        <f t="shared" si="291"/>
        <v>3043</v>
      </c>
      <c r="AV1229" s="46">
        <f t="shared" si="292"/>
        <v>1839.2840000000001</v>
      </c>
      <c r="AW1229" s="46">
        <f t="shared" si="295"/>
        <v>1</v>
      </c>
      <c r="AX1229" s="47">
        <f t="shared" si="293"/>
        <v>0</v>
      </c>
      <c r="AY1229" s="47">
        <f t="shared" si="296"/>
        <v>0</v>
      </c>
    </row>
    <row r="1230" spans="35:51" x14ac:dyDescent="0.35">
      <c r="AI1230" s="11">
        <v>2023</v>
      </c>
      <c r="AJ1230" s="11">
        <v>4</v>
      </c>
      <c r="AK1230" s="11">
        <v>7750</v>
      </c>
      <c r="AL1230" s="63">
        <v>0</v>
      </c>
      <c r="AM1230" s="46" t="str">
        <f t="shared" si="284"/>
        <v>Eiendoms-og festeavgift</v>
      </c>
      <c r="AN1230" s="46" t="str">
        <f t="shared" si="285"/>
        <v>Avg./lisenser/gebyrer</v>
      </c>
      <c r="AO1230" s="46" t="str">
        <f t="shared" si="286"/>
        <v>Driftsutgifter</v>
      </c>
      <c r="AP1230" s="46" t="str">
        <f t="shared" si="287"/>
        <v>Kostnad</v>
      </c>
      <c r="AQ1230" s="46">
        <f t="shared" si="288"/>
        <v>12</v>
      </c>
      <c r="AR1230" s="46">
        <f t="shared" si="289"/>
        <v>0</v>
      </c>
      <c r="AS1230" s="48">
        <f t="shared" si="290"/>
        <v>0.60723437315825768</v>
      </c>
      <c r="AT1230" s="46">
        <f t="shared" si="294"/>
        <v>0</v>
      </c>
      <c r="AU1230" s="46">
        <f t="shared" si="291"/>
        <v>2916</v>
      </c>
      <c r="AV1230" s="46">
        <f t="shared" si="292"/>
        <v>1763.2</v>
      </c>
      <c r="AW1230" s="46">
        <f t="shared" si="295"/>
        <v>1</v>
      </c>
      <c r="AX1230" s="47">
        <f t="shared" si="293"/>
        <v>0</v>
      </c>
      <c r="AY1230" s="47">
        <f t="shared" si="296"/>
        <v>0</v>
      </c>
    </row>
    <row r="1231" spans="35:51" x14ac:dyDescent="0.35">
      <c r="AI1231" s="11">
        <v>2023</v>
      </c>
      <c r="AJ1231" s="11">
        <v>5</v>
      </c>
      <c r="AK1231" s="11">
        <v>7750</v>
      </c>
      <c r="AL1231" s="63">
        <v>0</v>
      </c>
      <c r="AM1231" s="46" t="str">
        <f t="shared" si="284"/>
        <v>Eiendoms-og festeavgift</v>
      </c>
      <c r="AN1231" s="46" t="str">
        <f t="shared" si="285"/>
        <v>Avg./lisenser/gebyrer</v>
      </c>
      <c r="AO1231" s="46" t="str">
        <f t="shared" si="286"/>
        <v>Driftsutgifter</v>
      </c>
      <c r="AP1231" s="46" t="str">
        <f t="shared" si="287"/>
        <v>Kostnad</v>
      </c>
      <c r="AQ1231" s="46">
        <f t="shared" si="288"/>
        <v>12</v>
      </c>
      <c r="AR1231" s="46">
        <f t="shared" si="289"/>
        <v>0</v>
      </c>
      <c r="AS1231" s="48">
        <f t="shared" si="290"/>
        <v>0.60723437315825768</v>
      </c>
      <c r="AT1231" s="46">
        <f t="shared" si="294"/>
        <v>0</v>
      </c>
      <c r="AU1231" s="46">
        <f t="shared" si="291"/>
        <v>3578</v>
      </c>
      <c r="AV1231" s="46">
        <f t="shared" si="292"/>
        <v>1816.85</v>
      </c>
      <c r="AW1231" s="46">
        <f t="shared" si="295"/>
        <v>1</v>
      </c>
      <c r="AX1231" s="47">
        <f t="shared" si="293"/>
        <v>0</v>
      </c>
      <c r="AY1231" s="47">
        <f t="shared" si="296"/>
        <v>0</v>
      </c>
    </row>
    <row r="1232" spans="35:51" x14ac:dyDescent="0.35">
      <c r="AI1232" s="11">
        <v>2023</v>
      </c>
      <c r="AJ1232" s="11">
        <v>6</v>
      </c>
      <c r="AK1232" s="11">
        <v>7750</v>
      </c>
      <c r="AL1232" s="63">
        <v>0</v>
      </c>
      <c r="AM1232" s="46" t="str">
        <f t="shared" si="284"/>
        <v>Eiendoms-og festeavgift</v>
      </c>
      <c r="AN1232" s="46" t="str">
        <f t="shared" si="285"/>
        <v>Avg./lisenser/gebyrer</v>
      </c>
      <c r="AO1232" s="46" t="str">
        <f t="shared" si="286"/>
        <v>Driftsutgifter</v>
      </c>
      <c r="AP1232" s="46" t="str">
        <f t="shared" si="287"/>
        <v>Kostnad</v>
      </c>
      <c r="AQ1232" s="46">
        <f t="shared" si="288"/>
        <v>12</v>
      </c>
      <c r="AR1232" s="46">
        <f t="shared" si="289"/>
        <v>0</v>
      </c>
      <c r="AS1232" s="48">
        <f t="shared" si="290"/>
        <v>0.60723437315825768</v>
      </c>
      <c r="AT1232" s="46">
        <f t="shared" si="294"/>
        <v>0</v>
      </c>
      <c r="AU1232" s="46">
        <f t="shared" si="291"/>
        <v>3708</v>
      </c>
      <c r="AV1232" s="46">
        <f t="shared" si="292"/>
        <v>1858.8330000000001</v>
      </c>
      <c r="AW1232" s="46">
        <f t="shared" si="295"/>
        <v>1</v>
      </c>
      <c r="AX1232" s="47">
        <f t="shared" si="293"/>
        <v>0</v>
      </c>
      <c r="AY1232" s="47">
        <f t="shared" si="296"/>
        <v>0</v>
      </c>
    </row>
    <row r="1233" spans="35:51" x14ac:dyDescent="0.35">
      <c r="AI1233" s="11">
        <v>2023</v>
      </c>
      <c r="AJ1233" s="11">
        <v>7</v>
      </c>
      <c r="AK1233" s="11">
        <v>7750</v>
      </c>
      <c r="AL1233" s="63">
        <v>0</v>
      </c>
      <c r="AM1233" s="46" t="str">
        <f t="shared" si="284"/>
        <v>Eiendoms-og festeavgift</v>
      </c>
      <c r="AN1233" s="46" t="str">
        <f t="shared" si="285"/>
        <v>Avg./lisenser/gebyrer</v>
      </c>
      <c r="AO1233" s="46" t="str">
        <f t="shared" si="286"/>
        <v>Driftsutgifter</v>
      </c>
      <c r="AP1233" s="46" t="str">
        <f t="shared" si="287"/>
        <v>Kostnad</v>
      </c>
      <c r="AQ1233" s="46">
        <f t="shared" si="288"/>
        <v>12</v>
      </c>
      <c r="AR1233" s="46">
        <f t="shared" si="289"/>
        <v>0</v>
      </c>
      <c r="AS1233" s="48">
        <f t="shared" si="290"/>
        <v>0.60723437315825768</v>
      </c>
      <c r="AT1233" s="46">
        <f t="shared" si="294"/>
        <v>0</v>
      </c>
      <c r="AU1233" s="46">
        <f t="shared" si="291"/>
        <v>3431</v>
      </c>
      <c r="AV1233" s="46">
        <f t="shared" si="292"/>
        <v>1813.0340000000001</v>
      </c>
      <c r="AW1233" s="46">
        <f t="shared" si="295"/>
        <v>1</v>
      </c>
      <c r="AX1233" s="47">
        <f t="shared" si="293"/>
        <v>0</v>
      </c>
      <c r="AY1233" s="47">
        <f t="shared" si="296"/>
        <v>0</v>
      </c>
    </row>
    <row r="1234" spans="35:51" x14ac:dyDescent="0.35">
      <c r="AI1234" s="11">
        <v>2023</v>
      </c>
      <c r="AJ1234" s="11">
        <v>8</v>
      </c>
      <c r="AK1234" s="11">
        <v>7750</v>
      </c>
      <c r="AL1234" s="63">
        <v>0</v>
      </c>
      <c r="AM1234" s="46" t="str">
        <f t="shared" si="284"/>
        <v>Eiendoms-og festeavgift</v>
      </c>
      <c r="AN1234" s="46" t="str">
        <f t="shared" si="285"/>
        <v>Avg./lisenser/gebyrer</v>
      </c>
      <c r="AO1234" s="46" t="str">
        <f t="shared" si="286"/>
        <v>Driftsutgifter</v>
      </c>
      <c r="AP1234" s="46" t="str">
        <f t="shared" si="287"/>
        <v>Kostnad</v>
      </c>
      <c r="AQ1234" s="46">
        <f t="shared" si="288"/>
        <v>12</v>
      </c>
      <c r="AR1234" s="46">
        <f t="shared" si="289"/>
        <v>0</v>
      </c>
      <c r="AS1234" s="48">
        <f t="shared" si="290"/>
        <v>0.60723437315825768</v>
      </c>
      <c r="AT1234" s="46">
        <f t="shared" si="294"/>
        <v>0</v>
      </c>
      <c r="AU1234" s="46">
        <f t="shared" si="291"/>
        <v>4323</v>
      </c>
      <c r="AV1234" s="46">
        <f t="shared" si="292"/>
        <v>1943.6659999999999</v>
      </c>
      <c r="AW1234" s="46">
        <f t="shared" si="295"/>
        <v>1</v>
      </c>
      <c r="AX1234" s="47">
        <f t="shared" si="293"/>
        <v>0</v>
      </c>
      <c r="AY1234" s="47">
        <f t="shared" si="296"/>
        <v>0</v>
      </c>
    </row>
    <row r="1235" spans="35:51" x14ac:dyDescent="0.35">
      <c r="AI1235" s="11">
        <v>2023</v>
      </c>
      <c r="AJ1235" s="11">
        <v>9</v>
      </c>
      <c r="AK1235" s="11">
        <v>7750</v>
      </c>
      <c r="AL1235" s="63">
        <v>0</v>
      </c>
      <c r="AM1235" s="46" t="str">
        <f t="shared" si="284"/>
        <v>Eiendoms-og festeavgift</v>
      </c>
      <c r="AN1235" s="46" t="str">
        <f t="shared" si="285"/>
        <v>Avg./lisenser/gebyrer</v>
      </c>
      <c r="AO1235" s="46" t="str">
        <f t="shared" si="286"/>
        <v>Driftsutgifter</v>
      </c>
      <c r="AP1235" s="46" t="str">
        <f t="shared" si="287"/>
        <v>Kostnad</v>
      </c>
      <c r="AQ1235" s="46">
        <f t="shared" si="288"/>
        <v>12</v>
      </c>
      <c r="AR1235" s="46">
        <f t="shared" si="289"/>
        <v>0</v>
      </c>
      <c r="AS1235" s="48">
        <f t="shared" si="290"/>
        <v>0.60723437315825768</v>
      </c>
      <c r="AT1235" s="46">
        <f t="shared" si="294"/>
        <v>0</v>
      </c>
      <c r="AU1235" s="46">
        <f t="shared" si="291"/>
        <v>3531</v>
      </c>
      <c r="AV1235" s="46">
        <f t="shared" si="292"/>
        <v>1846.634</v>
      </c>
      <c r="AW1235" s="46">
        <f t="shared" si="295"/>
        <v>1</v>
      </c>
      <c r="AX1235" s="47">
        <f t="shared" si="293"/>
        <v>0</v>
      </c>
      <c r="AY1235" s="47">
        <f t="shared" si="296"/>
        <v>0</v>
      </c>
    </row>
    <row r="1236" spans="35:51" x14ac:dyDescent="0.35">
      <c r="AI1236" s="11">
        <v>2023</v>
      </c>
      <c r="AJ1236" s="11">
        <v>10</v>
      </c>
      <c r="AK1236" s="11">
        <v>7750</v>
      </c>
      <c r="AL1236" s="63">
        <v>0</v>
      </c>
      <c r="AM1236" s="46" t="str">
        <f t="shared" si="284"/>
        <v>Eiendoms-og festeavgift</v>
      </c>
      <c r="AN1236" s="46" t="str">
        <f t="shared" si="285"/>
        <v>Avg./lisenser/gebyrer</v>
      </c>
      <c r="AO1236" s="46" t="str">
        <f t="shared" si="286"/>
        <v>Driftsutgifter</v>
      </c>
      <c r="AP1236" s="46" t="str">
        <f t="shared" si="287"/>
        <v>Kostnad</v>
      </c>
      <c r="AQ1236" s="46">
        <f t="shared" si="288"/>
        <v>12</v>
      </c>
      <c r="AR1236" s="46">
        <f t="shared" si="289"/>
        <v>0</v>
      </c>
      <c r="AS1236" s="48">
        <f t="shared" si="290"/>
        <v>0.60723437315825768</v>
      </c>
      <c r="AT1236" s="46">
        <f t="shared" si="294"/>
        <v>0</v>
      </c>
      <c r="AU1236" s="46">
        <f t="shared" si="291"/>
        <v>3338</v>
      </c>
      <c r="AV1236" s="46">
        <f t="shared" si="292"/>
        <v>1851.3</v>
      </c>
      <c r="AW1236" s="46">
        <f t="shared" si="295"/>
        <v>1</v>
      </c>
      <c r="AX1236" s="47">
        <f t="shared" si="293"/>
        <v>0</v>
      </c>
      <c r="AY1236" s="47">
        <f t="shared" si="296"/>
        <v>0</v>
      </c>
    </row>
    <row r="1237" spans="35:51" x14ac:dyDescent="0.35">
      <c r="AI1237" s="11">
        <v>2023</v>
      </c>
      <c r="AJ1237" s="11">
        <v>11</v>
      </c>
      <c r="AK1237" s="11">
        <v>7750</v>
      </c>
      <c r="AL1237" s="63">
        <v>0</v>
      </c>
      <c r="AM1237" s="46" t="str">
        <f t="shared" si="284"/>
        <v>Eiendoms-og festeavgift</v>
      </c>
      <c r="AN1237" s="46" t="str">
        <f t="shared" si="285"/>
        <v>Avg./lisenser/gebyrer</v>
      </c>
      <c r="AO1237" s="46" t="str">
        <f t="shared" si="286"/>
        <v>Driftsutgifter</v>
      </c>
      <c r="AP1237" s="46" t="str">
        <f t="shared" si="287"/>
        <v>Kostnad</v>
      </c>
      <c r="AQ1237" s="46">
        <f t="shared" si="288"/>
        <v>12</v>
      </c>
      <c r="AR1237" s="46">
        <f t="shared" si="289"/>
        <v>0</v>
      </c>
      <c r="AS1237" s="48">
        <f t="shared" si="290"/>
        <v>0.60723437315825768</v>
      </c>
      <c r="AT1237" s="46">
        <f t="shared" si="294"/>
        <v>0</v>
      </c>
      <c r="AU1237" s="46">
        <f t="shared" si="291"/>
        <v>3267</v>
      </c>
      <c r="AV1237" s="46">
        <f t="shared" si="292"/>
        <v>1752.55</v>
      </c>
      <c r="AW1237" s="46">
        <f t="shared" si="295"/>
        <v>1</v>
      </c>
      <c r="AX1237" s="47">
        <f t="shared" si="293"/>
        <v>0</v>
      </c>
      <c r="AY1237" s="47">
        <f t="shared" si="296"/>
        <v>0</v>
      </c>
    </row>
    <row r="1238" spans="35:51" x14ac:dyDescent="0.35">
      <c r="AI1238" s="11">
        <v>2023</v>
      </c>
      <c r="AJ1238" s="11">
        <v>12</v>
      </c>
      <c r="AK1238" s="11">
        <v>7750</v>
      </c>
      <c r="AL1238" s="63">
        <v>0</v>
      </c>
      <c r="AM1238" s="46" t="str">
        <f t="shared" si="284"/>
        <v>Eiendoms-og festeavgift</v>
      </c>
      <c r="AN1238" s="46" t="str">
        <f t="shared" si="285"/>
        <v>Avg./lisenser/gebyrer</v>
      </c>
      <c r="AO1238" s="46" t="str">
        <f t="shared" si="286"/>
        <v>Driftsutgifter</v>
      </c>
      <c r="AP1238" s="46" t="str">
        <f t="shared" si="287"/>
        <v>Kostnad</v>
      </c>
      <c r="AQ1238" s="46">
        <f t="shared" si="288"/>
        <v>12</v>
      </c>
      <c r="AR1238" s="46">
        <f t="shared" si="289"/>
        <v>0</v>
      </c>
      <c r="AS1238" s="48">
        <f t="shared" si="290"/>
        <v>0.60723437315825768</v>
      </c>
      <c r="AT1238" s="46">
        <f t="shared" si="294"/>
        <v>0</v>
      </c>
      <c r="AU1238" s="46">
        <f t="shared" si="291"/>
        <v>2003</v>
      </c>
      <c r="AV1238" s="46">
        <f t="shared" si="292"/>
        <v>1365.15</v>
      </c>
      <c r="AW1238" s="46">
        <f t="shared" si="295"/>
        <v>1</v>
      </c>
      <c r="AX1238" s="47">
        <f t="shared" si="293"/>
        <v>0</v>
      </c>
      <c r="AY1238" s="47">
        <f t="shared" si="296"/>
        <v>0</v>
      </c>
    </row>
    <row r="1239" spans="35:51" x14ac:dyDescent="0.35">
      <c r="AI1239" s="11">
        <v>2023</v>
      </c>
      <c r="AJ1239" s="11">
        <v>1</v>
      </c>
      <c r="AK1239" s="11">
        <v>7770</v>
      </c>
      <c r="AL1239" s="63">
        <v>1058.5</v>
      </c>
      <c r="AM1239" s="46" t="str">
        <f t="shared" si="284"/>
        <v>Bank og kortgebyrer</v>
      </c>
      <c r="AN1239" s="46" t="str">
        <f t="shared" si="285"/>
        <v>Avg./lisenser/gebyrer</v>
      </c>
      <c r="AO1239" s="46" t="str">
        <f t="shared" si="286"/>
        <v>Driftsutgifter</v>
      </c>
      <c r="AP1239" s="46" t="str">
        <f t="shared" si="287"/>
        <v>Kostnad</v>
      </c>
      <c r="AQ1239" s="46">
        <f t="shared" si="288"/>
        <v>12</v>
      </c>
      <c r="AR1239" s="46">
        <f t="shared" si="289"/>
        <v>1058.5</v>
      </c>
      <c r="AS1239" s="48">
        <f t="shared" si="290"/>
        <v>0.60723437315825768</v>
      </c>
      <c r="AT1239" s="46">
        <f t="shared" si="294"/>
        <v>642.75758398801577</v>
      </c>
      <c r="AU1239" s="46">
        <f t="shared" si="291"/>
        <v>2803</v>
      </c>
      <c r="AV1239" s="46">
        <f t="shared" si="292"/>
        <v>1698.7</v>
      </c>
      <c r="AW1239" s="46">
        <f t="shared" si="295"/>
        <v>1</v>
      </c>
      <c r="AX1239" s="47">
        <f t="shared" si="293"/>
        <v>-1058.5</v>
      </c>
      <c r="AY1239" s="47">
        <f t="shared" si="296"/>
        <v>-642.75758398801577</v>
      </c>
    </row>
    <row r="1240" spans="35:51" x14ac:dyDescent="0.35">
      <c r="AI1240" s="11">
        <v>2023</v>
      </c>
      <c r="AJ1240" s="11">
        <v>2</v>
      </c>
      <c r="AK1240" s="11">
        <v>7770</v>
      </c>
      <c r="AL1240" s="63">
        <v>1037.5999999999999</v>
      </c>
      <c r="AM1240" s="46" t="str">
        <f t="shared" si="284"/>
        <v>Bank og kortgebyrer</v>
      </c>
      <c r="AN1240" s="46" t="str">
        <f t="shared" si="285"/>
        <v>Avg./lisenser/gebyrer</v>
      </c>
      <c r="AO1240" s="46" t="str">
        <f t="shared" si="286"/>
        <v>Driftsutgifter</v>
      </c>
      <c r="AP1240" s="46" t="str">
        <f t="shared" si="287"/>
        <v>Kostnad</v>
      </c>
      <c r="AQ1240" s="46">
        <f t="shared" si="288"/>
        <v>12</v>
      </c>
      <c r="AR1240" s="46">
        <f t="shared" si="289"/>
        <v>1037.5999999999999</v>
      </c>
      <c r="AS1240" s="48">
        <f t="shared" si="290"/>
        <v>0.60723437315825768</v>
      </c>
      <c r="AT1240" s="46">
        <f t="shared" si="294"/>
        <v>630.06638558900806</v>
      </c>
      <c r="AU1240" s="46">
        <f t="shared" si="291"/>
        <v>2750</v>
      </c>
      <c r="AV1240" s="46">
        <f t="shared" si="292"/>
        <v>1620.817</v>
      </c>
      <c r="AW1240" s="46">
        <f t="shared" si="295"/>
        <v>1</v>
      </c>
      <c r="AX1240" s="47">
        <f t="shared" si="293"/>
        <v>-1037.5999999999999</v>
      </c>
      <c r="AY1240" s="47">
        <f t="shared" si="296"/>
        <v>-630.06638558900806</v>
      </c>
    </row>
    <row r="1241" spans="35:51" x14ac:dyDescent="0.35">
      <c r="AI1241" s="11">
        <v>2023</v>
      </c>
      <c r="AJ1241" s="11">
        <v>3</v>
      </c>
      <c r="AK1241" s="11">
        <v>7770</v>
      </c>
      <c r="AL1241" s="63">
        <v>1045.0999999999999</v>
      </c>
      <c r="AM1241" s="46" t="str">
        <f t="shared" si="284"/>
        <v>Bank og kortgebyrer</v>
      </c>
      <c r="AN1241" s="46" t="str">
        <f t="shared" si="285"/>
        <v>Avg./lisenser/gebyrer</v>
      </c>
      <c r="AO1241" s="46" t="str">
        <f t="shared" si="286"/>
        <v>Driftsutgifter</v>
      </c>
      <c r="AP1241" s="46" t="str">
        <f t="shared" si="287"/>
        <v>Kostnad</v>
      </c>
      <c r="AQ1241" s="46">
        <f t="shared" si="288"/>
        <v>12</v>
      </c>
      <c r="AR1241" s="46">
        <f t="shared" si="289"/>
        <v>1045.0999999999999</v>
      </c>
      <c r="AS1241" s="48">
        <f t="shared" si="290"/>
        <v>0.60723437315825768</v>
      </c>
      <c r="AT1241" s="46">
        <f t="shared" si="294"/>
        <v>634.62064338769505</v>
      </c>
      <c r="AU1241" s="46">
        <f t="shared" si="291"/>
        <v>3043</v>
      </c>
      <c r="AV1241" s="46">
        <f t="shared" si="292"/>
        <v>1839.2840000000001</v>
      </c>
      <c r="AW1241" s="46">
        <f t="shared" si="295"/>
        <v>1</v>
      </c>
      <c r="AX1241" s="47">
        <f t="shared" si="293"/>
        <v>-1045.0999999999999</v>
      </c>
      <c r="AY1241" s="47">
        <f t="shared" si="296"/>
        <v>-634.62064338769505</v>
      </c>
    </row>
    <row r="1242" spans="35:51" x14ac:dyDescent="0.35">
      <c r="AI1242" s="11">
        <v>2023</v>
      </c>
      <c r="AJ1242" s="11">
        <v>4</v>
      </c>
      <c r="AK1242" s="11">
        <v>7770</v>
      </c>
      <c r="AL1242" s="63">
        <v>1093.58</v>
      </c>
      <c r="AM1242" s="46" t="str">
        <f t="shared" si="284"/>
        <v>Bank og kortgebyrer</v>
      </c>
      <c r="AN1242" s="46" t="str">
        <f t="shared" si="285"/>
        <v>Avg./lisenser/gebyrer</v>
      </c>
      <c r="AO1242" s="46" t="str">
        <f t="shared" si="286"/>
        <v>Driftsutgifter</v>
      </c>
      <c r="AP1242" s="46" t="str">
        <f t="shared" si="287"/>
        <v>Kostnad</v>
      </c>
      <c r="AQ1242" s="46">
        <f t="shared" si="288"/>
        <v>12</v>
      </c>
      <c r="AR1242" s="46">
        <f t="shared" si="289"/>
        <v>1093.58</v>
      </c>
      <c r="AS1242" s="48">
        <f t="shared" si="290"/>
        <v>0.60723437315825768</v>
      </c>
      <c r="AT1242" s="46">
        <f t="shared" si="294"/>
        <v>664.05936579840738</v>
      </c>
      <c r="AU1242" s="46">
        <f t="shared" si="291"/>
        <v>2916</v>
      </c>
      <c r="AV1242" s="46">
        <f t="shared" si="292"/>
        <v>1763.2</v>
      </c>
      <c r="AW1242" s="46">
        <f t="shared" si="295"/>
        <v>1</v>
      </c>
      <c r="AX1242" s="47">
        <f t="shared" si="293"/>
        <v>-1093.58</v>
      </c>
      <c r="AY1242" s="47">
        <f t="shared" si="296"/>
        <v>-664.05936579840738</v>
      </c>
    </row>
    <row r="1243" spans="35:51" x14ac:dyDescent="0.35">
      <c r="AI1243" s="11">
        <v>2023</v>
      </c>
      <c r="AJ1243" s="11">
        <v>5</v>
      </c>
      <c r="AK1243" s="11">
        <v>7770</v>
      </c>
      <c r="AL1243" s="63">
        <v>1056.4000000000001</v>
      </c>
      <c r="AM1243" s="46" t="str">
        <f t="shared" si="284"/>
        <v>Bank og kortgebyrer</v>
      </c>
      <c r="AN1243" s="46" t="str">
        <f t="shared" si="285"/>
        <v>Avg./lisenser/gebyrer</v>
      </c>
      <c r="AO1243" s="46" t="str">
        <f t="shared" si="286"/>
        <v>Driftsutgifter</v>
      </c>
      <c r="AP1243" s="46" t="str">
        <f t="shared" si="287"/>
        <v>Kostnad</v>
      </c>
      <c r="AQ1243" s="46">
        <f t="shared" si="288"/>
        <v>12</v>
      </c>
      <c r="AR1243" s="46">
        <f t="shared" si="289"/>
        <v>1056.4000000000001</v>
      </c>
      <c r="AS1243" s="48">
        <f t="shared" si="290"/>
        <v>0.60723437315825768</v>
      </c>
      <c r="AT1243" s="46">
        <f t="shared" si="294"/>
        <v>641.4823918043835</v>
      </c>
      <c r="AU1243" s="46">
        <f t="shared" si="291"/>
        <v>3578</v>
      </c>
      <c r="AV1243" s="46">
        <f t="shared" si="292"/>
        <v>1816.85</v>
      </c>
      <c r="AW1243" s="46">
        <f t="shared" si="295"/>
        <v>1</v>
      </c>
      <c r="AX1243" s="47">
        <f t="shared" si="293"/>
        <v>-1056.4000000000001</v>
      </c>
      <c r="AY1243" s="47">
        <f t="shared" si="296"/>
        <v>-641.4823918043835</v>
      </c>
    </row>
    <row r="1244" spans="35:51" x14ac:dyDescent="0.35">
      <c r="AI1244" s="11">
        <v>2023</v>
      </c>
      <c r="AJ1244" s="11">
        <v>6</v>
      </c>
      <c r="AK1244" s="11">
        <v>7770</v>
      </c>
      <c r="AL1244" s="63">
        <v>1073.8</v>
      </c>
      <c r="AM1244" s="46" t="str">
        <f t="shared" si="284"/>
        <v>Bank og kortgebyrer</v>
      </c>
      <c r="AN1244" s="46" t="str">
        <f t="shared" si="285"/>
        <v>Avg./lisenser/gebyrer</v>
      </c>
      <c r="AO1244" s="46" t="str">
        <f t="shared" si="286"/>
        <v>Driftsutgifter</v>
      </c>
      <c r="AP1244" s="46" t="str">
        <f t="shared" si="287"/>
        <v>Kostnad</v>
      </c>
      <c r="AQ1244" s="46">
        <f t="shared" si="288"/>
        <v>12</v>
      </c>
      <c r="AR1244" s="46">
        <f t="shared" si="289"/>
        <v>1073.8</v>
      </c>
      <c r="AS1244" s="48">
        <f t="shared" si="290"/>
        <v>0.60723437315825768</v>
      </c>
      <c r="AT1244" s="46">
        <f t="shared" si="294"/>
        <v>652.04826989733704</v>
      </c>
      <c r="AU1244" s="46">
        <f t="shared" si="291"/>
        <v>3708</v>
      </c>
      <c r="AV1244" s="46">
        <f t="shared" si="292"/>
        <v>1858.8330000000001</v>
      </c>
      <c r="AW1244" s="46">
        <f t="shared" si="295"/>
        <v>1</v>
      </c>
      <c r="AX1244" s="47">
        <f t="shared" si="293"/>
        <v>-1073.8</v>
      </c>
      <c r="AY1244" s="47">
        <f t="shared" si="296"/>
        <v>-652.04826989733704</v>
      </c>
    </row>
    <row r="1245" spans="35:51" x14ac:dyDescent="0.35">
      <c r="AI1245" s="11">
        <v>2023</v>
      </c>
      <c r="AJ1245" s="11">
        <v>7</v>
      </c>
      <c r="AK1245" s="11">
        <v>7770</v>
      </c>
      <c r="AL1245" s="63">
        <v>1178.24</v>
      </c>
      <c r="AM1245" s="46" t="str">
        <f t="shared" si="284"/>
        <v>Bank og kortgebyrer</v>
      </c>
      <c r="AN1245" s="46" t="str">
        <f t="shared" si="285"/>
        <v>Avg./lisenser/gebyrer</v>
      </c>
      <c r="AO1245" s="46" t="str">
        <f t="shared" si="286"/>
        <v>Driftsutgifter</v>
      </c>
      <c r="AP1245" s="46" t="str">
        <f t="shared" si="287"/>
        <v>Kostnad</v>
      </c>
      <c r="AQ1245" s="46">
        <f t="shared" si="288"/>
        <v>12</v>
      </c>
      <c r="AR1245" s="46">
        <f t="shared" si="289"/>
        <v>1178.24</v>
      </c>
      <c r="AS1245" s="48">
        <f t="shared" si="290"/>
        <v>0.60723437315825768</v>
      </c>
      <c r="AT1245" s="46">
        <f t="shared" si="294"/>
        <v>715.46782782998548</v>
      </c>
      <c r="AU1245" s="46">
        <f t="shared" si="291"/>
        <v>3431</v>
      </c>
      <c r="AV1245" s="46">
        <f t="shared" si="292"/>
        <v>1813.0340000000001</v>
      </c>
      <c r="AW1245" s="46">
        <f t="shared" si="295"/>
        <v>1</v>
      </c>
      <c r="AX1245" s="47">
        <f t="shared" si="293"/>
        <v>-1178.24</v>
      </c>
      <c r="AY1245" s="47">
        <f t="shared" si="296"/>
        <v>-715.46782782998548</v>
      </c>
    </row>
    <row r="1246" spans="35:51" x14ac:dyDescent="0.35">
      <c r="AI1246" s="11">
        <v>2023</v>
      </c>
      <c r="AJ1246" s="11">
        <v>8</v>
      </c>
      <c r="AK1246" s="11">
        <v>7770</v>
      </c>
      <c r="AL1246" s="63">
        <v>1249.5</v>
      </c>
      <c r="AM1246" s="46" t="str">
        <f t="shared" si="284"/>
        <v>Bank og kortgebyrer</v>
      </c>
      <c r="AN1246" s="46" t="str">
        <f t="shared" si="285"/>
        <v>Avg./lisenser/gebyrer</v>
      </c>
      <c r="AO1246" s="46" t="str">
        <f t="shared" si="286"/>
        <v>Driftsutgifter</v>
      </c>
      <c r="AP1246" s="46" t="str">
        <f t="shared" si="287"/>
        <v>Kostnad</v>
      </c>
      <c r="AQ1246" s="46">
        <f t="shared" si="288"/>
        <v>12</v>
      </c>
      <c r="AR1246" s="46">
        <f t="shared" si="289"/>
        <v>1249.5</v>
      </c>
      <c r="AS1246" s="48">
        <f t="shared" si="290"/>
        <v>0.60723437315825768</v>
      </c>
      <c r="AT1246" s="46">
        <f t="shared" si="294"/>
        <v>758.73934926124298</v>
      </c>
      <c r="AU1246" s="46">
        <f t="shared" si="291"/>
        <v>4323</v>
      </c>
      <c r="AV1246" s="46">
        <f t="shared" si="292"/>
        <v>1943.6659999999999</v>
      </c>
      <c r="AW1246" s="46">
        <f t="shared" si="295"/>
        <v>1</v>
      </c>
      <c r="AX1246" s="47">
        <f t="shared" si="293"/>
        <v>-1249.5</v>
      </c>
      <c r="AY1246" s="47">
        <f t="shared" si="296"/>
        <v>-758.73934926124298</v>
      </c>
    </row>
    <row r="1247" spans="35:51" x14ac:dyDescent="0.35">
      <c r="AI1247" s="11">
        <v>2023</v>
      </c>
      <c r="AJ1247" s="11">
        <v>9</v>
      </c>
      <c r="AK1247" s="11">
        <v>7770</v>
      </c>
      <c r="AL1247" s="63">
        <v>1279.0999999999999</v>
      </c>
      <c r="AM1247" s="46" t="str">
        <f t="shared" si="284"/>
        <v>Bank og kortgebyrer</v>
      </c>
      <c r="AN1247" s="46" t="str">
        <f t="shared" si="285"/>
        <v>Avg./lisenser/gebyrer</v>
      </c>
      <c r="AO1247" s="46" t="str">
        <f t="shared" si="286"/>
        <v>Driftsutgifter</v>
      </c>
      <c r="AP1247" s="46" t="str">
        <f t="shared" si="287"/>
        <v>Kostnad</v>
      </c>
      <c r="AQ1247" s="46">
        <f t="shared" si="288"/>
        <v>12</v>
      </c>
      <c r="AR1247" s="46">
        <f t="shared" si="289"/>
        <v>1279.0999999999999</v>
      </c>
      <c r="AS1247" s="48">
        <f t="shared" si="290"/>
        <v>0.60723437315825768</v>
      </c>
      <c r="AT1247" s="46">
        <f t="shared" si="294"/>
        <v>776.71348670672739</v>
      </c>
      <c r="AU1247" s="46">
        <f t="shared" si="291"/>
        <v>3531</v>
      </c>
      <c r="AV1247" s="46">
        <f t="shared" si="292"/>
        <v>1846.634</v>
      </c>
      <c r="AW1247" s="46">
        <f t="shared" si="295"/>
        <v>1</v>
      </c>
      <c r="AX1247" s="47">
        <f t="shared" si="293"/>
        <v>-1279.0999999999999</v>
      </c>
      <c r="AY1247" s="47">
        <f t="shared" si="296"/>
        <v>-776.71348670672739</v>
      </c>
    </row>
    <row r="1248" spans="35:51" x14ac:dyDescent="0.35">
      <c r="AI1248" s="11">
        <v>2023</v>
      </c>
      <c r="AJ1248" s="11">
        <v>10</v>
      </c>
      <c r="AK1248" s="11">
        <v>7770</v>
      </c>
      <c r="AL1248" s="63">
        <v>1488.6</v>
      </c>
      <c r="AM1248" s="46" t="str">
        <f t="shared" si="284"/>
        <v>Bank og kortgebyrer</v>
      </c>
      <c r="AN1248" s="46" t="str">
        <f t="shared" si="285"/>
        <v>Avg./lisenser/gebyrer</v>
      </c>
      <c r="AO1248" s="46" t="str">
        <f t="shared" si="286"/>
        <v>Driftsutgifter</v>
      </c>
      <c r="AP1248" s="46" t="str">
        <f t="shared" si="287"/>
        <v>Kostnad</v>
      </c>
      <c r="AQ1248" s="46">
        <f t="shared" si="288"/>
        <v>12</v>
      </c>
      <c r="AR1248" s="46">
        <f t="shared" si="289"/>
        <v>1488.6</v>
      </c>
      <c r="AS1248" s="48">
        <f t="shared" si="290"/>
        <v>0.60723437315825768</v>
      </c>
      <c r="AT1248" s="46">
        <f t="shared" si="294"/>
        <v>903.92908788338229</v>
      </c>
      <c r="AU1248" s="46">
        <f t="shared" si="291"/>
        <v>3338</v>
      </c>
      <c r="AV1248" s="46">
        <f t="shared" si="292"/>
        <v>1851.3</v>
      </c>
      <c r="AW1248" s="46">
        <f t="shared" si="295"/>
        <v>1</v>
      </c>
      <c r="AX1248" s="47">
        <f t="shared" si="293"/>
        <v>-1488.6</v>
      </c>
      <c r="AY1248" s="47">
        <f t="shared" si="296"/>
        <v>-903.92908788338229</v>
      </c>
    </row>
    <row r="1249" spans="35:51" x14ac:dyDescent="0.35">
      <c r="AI1249" s="11">
        <v>2023</v>
      </c>
      <c r="AJ1249" s="11">
        <v>11</v>
      </c>
      <c r="AK1249" s="11">
        <v>7770</v>
      </c>
      <c r="AL1249" s="63">
        <v>1410</v>
      </c>
      <c r="AM1249" s="46" t="str">
        <f t="shared" si="284"/>
        <v>Bank og kortgebyrer</v>
      </c>
      <c r="AN1249" s="46" t="str">
        <f t="shared" si="285"/>
        <v>Avg./lisenser/gebyrer</v>
      </c>
      <c r="AO1249" s="46" t="str">
        <f t="shared" si="286"/>
        <v>Driftsutgifter</v>
      </c>
      <c r="AP1249" s="46" t="str">
        <f t="shared" si="287"/>
        <v>Kostnad</v>
      </c>
      <c r="AQ1249" s="46">
        <f t="shared" si="288"/>
        <v>12</v>
      </c>
      <c r="AR1249" s="46">
        <f t="shared" si="289"/>
        <v>1410</v>
      </c>
      <c r="AS1249" s="48">
        <f t="shared" si="290"/>
        <v>0.60723437315825768</v>
      </c>
      <c r="AT1249" s="46">
        <f t="shared" si="294"/>
        <v>856.20046615314334</v>
      </c>
      <c r="AU1249" s="46">
        <f t="shared" si="291"/>
        <v>3267</v>
      </c>
      <c r="AV1249" s="46">
        <f t="shared" si="292"/>
        <v>1752.55</v>
      </c>
      <c r="AW1249" s="46">
        <f t="shared" si="295"/>
        <v>1</v>
      </c>
      <c r="AX1249" s="47">
        <f t="shared" si="293"/>
        <v>-1410</v>
      </c>
      <c r="AY1249" s="47">
        <f t="shared" si="296"/>
        <v>-856.20046615314334</v>
      </c>
    </row>
    <row r="1250" spans="35:51" x14ac:dyDescent="0.35">
      <c r="AI1250" s="11">
        <v>2023</v>
      </c>
      <c r="AJ1250" s="11">
        <v>12</v>
      </c>
      <c r="AK1250" s="11">
        <v>7770</v>
      </c>
      <c r="AL1250" s="63">
        <v>1299.0999999999999</v>
      </c>
      <c r="AM1250" s="46" t="str">
        <f t="shared" si="284"/>
        <v>Bank og kortgebyrer</v>
      </c>
      <c r="AN1250" s="46" t="str">
        <f t="shared" si="285"/>
        <v>Avg./lisenser/gebyrer</v>
      </c>
      <c r="AO1250" s="46" t="str">
        <f t="shared" si="286"/>
        <v>Driftsutgifter</v>
      </c>
      <c r="AP1250" s="46" t="str">
        <f t="shared" si="287"/>
        <v>Kostnad</v>
      </c>
      <c r="AQ1250" s="46">
        <f t="shared" si="288"/>
        <v>12</v>
      </c>
      <c r="AR1250" s="46">
        <f t="shared" si="289"/>
        <v>1299.0999999999999</v>
      </c>
      <c r="AS1250" s="48">
        <f t="shared" si="290"/>
        <v>0.60723437315825768</v>
      </c>
      <c r="AT1250" s="46">
        <f t="shared" si="294"/>
        <v>788.85817416989255</v>
      </c>
      <c r="AU1250" s="46">
        <f t="shared" si="291"/>
        <v>2003</v>
      </c>
      <c r="AV1250" s="46">
        <f t="shared" si="292"/>
        <v>1365.15</v>
      </c>
      <c r="AW1250" s="46">
        <f t="shared" si="295"/>
        <v>1</v>
      </c>
      <c r="AX1250" s="47">
        <f t="shared" si="293"/>
        <v>-1299.0999999999999</v>
      </c>
      <c r="AY1250" s="47">
        <f t="shared" si="296"/>
        <v>-788.85817416989255</v>
      </c>
    </row>
    <row r="1251" spans="35:51" x14ac:dyDescent="0.35">
      <c r="AI1251" s="11">
        <v>2023</v>
      </c>
      <c r="AJ1251" s="11">
        <v>1</v>
      </c>
      <c r="AK1251" s="11">
        <v>7790</v>
      </c>
      <c r="AL1251" s="63">
        <v>0</v>
      </c>
      <c r="AM1251" s="46" t="str">
        <f t="shared" si="284"/>
        <v>Annen kostnad, fradragsberettiget</v>
      </c>
      <c r="AN1251" s="46" t="str">
        <f t="shared" si="285"/>
        <v>Administrasjonskostnader</v>
      </c>
      <c r="AO1251" s="46" t="str">
        <f t="shared" si="286"/>
        <v>Driftsutgifter</v>
      </c>
      <c r="AP1251" s="46" t="str">
        <f t="shared" si="287"/>
        <v>Kostnad</v>
      </c>
      <c r="AQ1251" s="46">
        <f t="shared" si="288"/>
        <v>11</v>
      </c>
      <c r="AR1251" s="46">
        <f t="shared" si="289"/>
        <v>0</v>
      </c>
      <c r="AS1251" s="48">
        <f t="shared" si="290"/>
        <v>0.90301180009507243</v>
      </c>
      <c r="AT1251" s="46">
        <f t="shared" si="294"/>
        <v>0</v>
      </c>
      <c r="AU1251" s="46">
        <f t="shared" si="291"/>
        <v>2803</v>
      </c>
      <c r="AV1251" s="46">
        <f t="shared" si="292"/>
        <v>1698.7</v>
      </c>
      <c r="AW1251" s="46">
        <f t="shared" si="295"/>
        <v>1</v>
      </c>
      <c r="AX1251" s="47">
        <f t="shared" si="293"/>
        <v>0</v>
      </c>
      <c r="AY1251" s="47">
        <f t="shared" si="296"/>
        <v>0</v>
      </c>
    </row>
    <row r="1252" spans="35:51" x14ac:dyDescent="0.35">
      <c r="AI1252" s="11">
        <v>2023</v>
      </c>
      <c r="AJ1252" s="11">
        <v>2</v>
      </c>
      <c r="AK1252" s="11">
        <v>7790</v>
      </c>
      <c r="AL1252" s="63">
        <v>0</v>
      </c>
      <c r="AM1252" s="46" t="str">
        <f t="shared" si="284"/>
        <v>Annen kostnad, fradragsberettiget</v>
      </c>
      <c r="AN1252" s="46" t="str">
        <f t="shared" si="285"/>
        <v>Administrasjonskostnader</v>
      </c>
      <c r="AO1252" s="46" t="str">
        <f t="shared" si="286"/>
        <v>Driftsutgifter</v>
      </c>
      <c r="AP1252" s="46" t="str">
        <f t="shared" si="287"/>
        <v>Kostnad</v>
      </c>
      <c r="AQ1252" s="46">
        <f t="shared" si="288"/>
        <v>11</v>
      </c>
      <c r="AR1252" s="46">
        <f t="shared" si="289"/>
        <v>0</v>
      </c>
      <c r="AS1252" s="48">
        <f t="shared" si="290"/>
        <v>0.90301180009507243</v>
      </c>
      <c r="AT1252" s="46">
        <f t="shared" si="294"/>
        <v>0</v>
      </c>
      <c r="AU1252" s="46">
        <f t="shared" si="291"/>
        <v>2750</v>
      </c>
      <c r="AV1252" s="46">
        <f t="shared" si="292"/>
        <v>1620.817</v>
      </c>
      <c r="AW1252" s="46">
        <f t="shared" si="295"/>
        <v>1</v>
      </c>
      <c r="AX1252" s="47">
        <f t="shared" si="293"/>
        <v>0</v>
      </c>
      <c r="AY1252" s="47">
        <f t="shared" si="296"/>
        <v>0</v>
      </c>
    </row>
    <row r="1253" spans="35:51" x14ac:dyDescent="0.35">
      <c r="AI1253" s="11">
        <v>2023</v>
      </c>
      <c r="AJ1253" s="11">
        <v>3</v>
      </c>
      <c r="AK1253" s="11">
        <v>7790</v>
      </c>
      <c r="AL1253" s="63">
        <v>1225</v>
      </c>
      <c r="AM1253" s="46" t="str">
        <f t="shared" si="284"/>
        <v>Annen kostnad, fradragsberettiget</v>
      </c>
      <c r="AN1253" s="46" t="str">
        <f t="shared" si="285"/>
        <v>Administrasjonskostnader</v>
      </c>
      <c r="AO1253" s="46" t="str">
        <f t="shared" si="286"/>
        <v>Driftsutgifter</v>
      </c>
      <c r="AP1253" s="46" t="str">
        <f t="shared" si="287"/>
        <v>Kostnad</v>
      </c>
      <c r="AQ1253" s="46">
        <f t="shared" si="288"/>
        <v>11</v>
      </c>
      <c r="AR1253" s="46">
        <f t="shared" si="289"/>
        <v>1225</v>
      </c>
      <c r="AS1253" s="48">
        <f t="shared" si="290"/>
        <v>0.90301180009507243</v>
      </c>
      <c r="AT1253" s="46">
        <f t="shared" si="294"/>
        <v>1106.1894551164637</v>
      </c>
      <c r="AU1253" s="46">
        <f t="shared" si="291"/>
        <v>3043</v>
      </c>
      <c r="AV1253" s="46">
        <f t="shared" si="292"/>
        <v>1839.2840000000001</v>
      </c>
      <c r="AW1253" s="46">
        <f t="shared" si="295"/>
        <v>1</v>
      </c>
      <c r="AX1253" s="47">
        <f t="shared" si="293"/>
        <v>-1225</v>
      </c>
      <c r="AY1253" s="47">
        <f t="shared" si="296"/>
        <v>-1106.1894551164637</v>
      </c>
    </row>
    <row r="1254" spans="35:51" x14ac:dyDescent="0.35">
      <c r="AI1254" s="11">
        <v>2023</v>
      </c>
      <c r="AJ1254" s="11">
        <v>4</v>
      </c>
      <c r="AK1254" s="11">
        <v>7790</v>
      </c>
      <c r="AL1254" s="63">
        <v>329.56</v>
      </c>
      <c r="AM1254" s="46" t="str">
        <f t="shared" si="284"/>
        <v>Annen kostnad, fradragsberettiget</v>
      </c>
      <c r="AN1254" s="46" t="str">
        <f t="shared" si="285"/>
        <v>Administrasjonskostnader</v>
      </c>
      <c r="AO1254" s="46" t="str">
        <f t="shared" si="286"/>
        <v>Driftsutgifter</v>
      </c>
      <c r="AP1254" s="46" t="str">
        <f t="shared" si="287"/>
        <v>Kostnad</v>
      </c>
      <c r="AQ1254" s="46">
        <f t="shared" si="288"/>
        <v>11</v>
      </c>
      <c r="AR1254" s="46">
        <f t="shared" si="289"/>
        <v>329.56</v>
      </c>
      <c r="AS1254" s="48">
        <f t="shared" si="290"/>
        <v>0.90301180009507243</v>
      </c>
      <c r="AT1254" s="46">
        <f t="shared" si="294"/>
        <v>297.59656883933206</v>
      </c>
      <c r="AU1254" s="46">
        <f t="shared" si="291"/>
        <v>2916</v>
      </c>
      <c r="AV1254" s="46">
        <f t="shared" si="292"/>
        <v>1763.2</v>
      </c>
      <c r="AW1254" s="46">
        <f t="shared" si="295"/>
        <v>1</v>
      </c>
      <c r="AX1254" s="47">
        <f t="shared" si="293"/>
        <v>-329.56</v>
      </c>
      <c r="AY1254" s="47">
        <f t="shared" si="296"/>
        <v>-297.59656883933206</v>
      </c>
    </row>
    <row r="1255" spans="35:51" x14ac:dyDescent="0.35">
      <c r="AI1255" s="11">
        <v>2023</v>
      </c>
      <c r="AJ1255" s="11">
        <v>5</v>
      </c>
      <c r="AK1255" s="11">
        <v>7790</v>
      </c>
      <c r="AL1255" s="63">
        <v>0</v>
      </c>
      <c r="AM1255" s="46" t="str">
        <f t="shared" si="284"/>
        <v>Annen kostnad, fradragsberettiget</v>
      </c>
      <c r="AN1255" s="46" t="str">
        <f t="shared" si="285"/>
        <v>Administrasjonskostnader</v>
      </c>
      <c r="AO1255" s="46" t="str">
        <f t="shared" si="286"/>
        <v>Driftsutgifter</v>
      </c>
      <c r="AP1255" s="46" t="str">
        <f t="shared" si="287"/>
        <v>Kostnad</v>
      </c>
      <c r="AQ1255" s="46">
        <f t="shared" si="288"/>
        <v>11</v>
      </c>
      <c r="AR1255" s="46">
        <f t="shared" si="289"/>
        <v>0</v>
      </c>
      <c r="AS1255" s="48">
        <f t="shared" si="290"/>
        <v>0.90301180009507243</v>
      </c>
      <c r="AT1255" s="46">
        <f t="shared" si="294"/>
        <v>0</v>
      </c>
      <c r="AU1255" s="46">
        <f t="shared" si="291"/>
        <v>3578</v>
      </c>
      <c r="AV1255" s="46">
        <f t="shared" si="292"/>
        <v>1816.85</v>
      </c>
      <c r="AW1255" s="46">
        <f t="shared" si="295"/>
        <v>1</v>
      </c>
      <c r="AX1255" s="47">
        <f t="shared" si="293"/>
        <v>0</v>
      </c>
      <c r="AY1255" s="47">
        <f t="shared" si="296"/>
        <v>0</v>
      </c>
    </row>
    <row r="1256" spans="35:51" x14ac:dyDescent="0.35">
      <c r="AI1256" s="11">
        <v>2023</v>
      </c>
      <c r="AJ1256" s="11">
        <v>6</v>
      </c>
      <c r="AK1256" s="11">
        <v>7790</v>
      </c>
      <c r="AL1256" s="63">
        <v>0</v>
      </c>
      <c r="AM1256" s="46" t="str">
        <f t="shared" si="284"/>
        <v>Annen kostnad, fradragsberettiget</v>
      </c>
      <c r="AN1256" s="46" t="str">
        <f t="shared" si="285"/>
        <v>Administrasjonskostnader</v>
      </c>
      <c r="AO1256" s="46" t="str">
        <f t="shared" si="286"/>
        <v>Driftsutgifter</v>
      </c>
      <c r="AP1256" s="46" t="str">
        <f t="shared" si="287"/>
        <v>Kostnad</v>
      </c>
      <c r="AQ1256" s="46">
        <f t="shared" si="288"/>
        <v>11</v>
      </c>
      <c r="AR1256" s="46">
        <f t="shared" si="289"/>
        <v>0</v>
      </c>
      <c r="AS1256" s="48">
        <f t="shared" si="290"/>
        <v>0.90301180009507243</v>
      </c>
      <c r="AT1256" s="46">
        <f t="shared" si="294"/>
        <v>0</v>
      </c>
      <c r="AU1256" s="46">
        <f t="shared" si="291"/>
        <v>3708</v>
      </c>
      <c r="AV1256" s="46">
        <f t="shared" si="292"/>
        <v>1858.8330000000001</v>
      </c>
      <c r="AW1256" s="46">
        <f t="shared" si="295"/>
        <v>1</v>
      </c>
      <c r="AX1256" s="47">
        <f t="shared" si="293"/>
        <v>0</v>
      </c>
      <c r="AY1256" s="47">
        <f t="shared" si="296"/>
        <v>0</v>
      </c>
    </row>
    <row r="1257" spans="35:51" x14ac:dyDescent="0.35">
      <c r="AI1257" s="11">
        <v>2023</v>
      </c>
      <c r="AJ1257" s="11">
        <v>7</v>
      </c>
      <c r="AK1257" s="11">
        <v>7790</v>
      </c>
      <c r="AL1257" s="63">
        <v>0</v>
      </c>
      <c r="AM1257" s="46" t="str">
        <f t="shared" si="284"/>
        <v>Annen kostnad, fradragsberettiget</v>
      </c>
      <c r="AN1257" s="46" t="str">
        <f t="shared" si="285"/>
        <v>Administrasjonskostnader</v>
      </c>
      <c r="AO1257" s="46" t="str">
        <f t="shared" si="286"/>
        <v>Driftsutgifter</v>
      </c>
      <c r="AP1257" s="46" t="str">
        <f t="shared" si="287"/>
        <v>Kostnad</v>
      </c>
      <c r="AQ1257" s="46">
        <f t="shared" si="288"/>
        <v>11</v>
      </c>
      <c r="AR1257" s="46">
        <f t="shared" si="289"/>
        <v>0</v>
      </c>
      <c r="AS1257" s="48">
        <f t="shared" si="290"/>
        <v>0.90301180009507243</v>
      </c>
      <c r="AT1257" s="46">
        <f t="shared" si="294"/>
        <v>0</v>
      </c>
      <c r="AU1257" s="46">
        <f t="shared" si="291"/>
        <v>3431</v>
      </c>
      <c r="AV1257" s="46">
        <f t="shared" si="292"/>
        <v>1813.0340000000001</v>
      </c>
      <c r="AW1257" s="46">
        <f t="shared" si="295"/>
        <v>1</v>
      </c>
      <c r="AX1257" s="47">
        <f t="shared" si="293"/>
        <v>0</v>
      </c>
      <c r="AY1257" s="47">
        <f t="shared" si="296"/>
        <v>0</v>
      </c>
    </row>
    <row r="1258" spans="35:51" x14ac:dyDescent="0.35">
      <c r="AI1258" s="11">
        <v>2023</v>
      </c>
      <c r="AJ1258" s="11">
        <v>8</v>
      </c>
      <c r="AK1258" s="11">
        <v>7790</v>
      </c>
      <c r="AL1258" s="63">
        <v>38.15</v>
      </c>
      <c r="AM1258" s="46" t="str">
        <f t="shared" si="284"/>
        <v>Annen kostnad, fradragsberettiget</v>
      </c>
      <c r="AN1258" s="46" t="str">
        <f t="shared" si="285"/>
        <v>Administrasjonskostnader</v>
      </c>
      <c r="AO1258" s="46" t="str">
        <f t="shared" si="286"/>
        <v>Driftsutgifter</v>
      </c>
      <c r="AP1258" s="46" t="str">
        <f t="shared" si="287"/>
        <v>Kostnad</v>
      </c>
      <c r="AQ1258" s="46">
        <f t="shared" si="288"/>
        <v>11</v>
      </c>
      <c r="AR1258" s="46">
        <f t="shared" si="289"/>
        <v>38.15</v>
      </c>
      <c r="AS1258" s="48">
        <f t="shared" si="290"/>
        <v>0.90301180009507243</v>
      </c>
      <c r="AT1258" s="46">
        <f t="shared" si="294"/>
        <v>34.449900173627015</v>
      </c>
      <c r="AU1258" s="46">
        <f t="shared" si="291"/>
        <v>4323</v>
      </c>
      <c r="AV1258" s="46">
        <f t="shared" si="292"/>
        <v>1943.6659999999999</v>
      </c>
      <c r="AW1258" s="46">
        <f t="shared" si="295"/>
        <v>1</v>
      </c>
      <c r="AX1258" s="47">
        <f t="shared" si="293"/>
        <v>-38.15</v>
      </c>
      <c r="AY1258" s="47">
        <f t="shared" si="296"/>
        <v>-34.449900173627015</v>
      </c>
    </row>
    <row r="1259" spans="35:51" x14ac:dyDescent="0.35">
      <c r="AI1259" s="11">
        <v>2023</v>
      </c>
      <c r="AJ1259" s="11">
        <v>9</v>
      </c>
      <c r="AK1259" s="11">
        <v>7790</v>
      </c>
      <c r="AL1259" s="63">
        <v>1369</v>
      </c>
      <c r="AM1259" s="46" t="str">
        <f t="shared" si="284"/>
        <v>Annen kostnad, fradragsberettiget</v>
      </c>
      <c r="AN1259" s="46" t="str">
        <f t="shared" si="285"/>
        <v>Administrasjonskostnader</v>
      </c>
      <c r="AO1259" s="46" t="str">
        <f t="shared" si="286"/>
        <v>Driftsutgifter</v>
      </c>
      <c r="AP1259" s="46" t="str">
        <f t="shared" si="287"/>
        <v>Kostnad</v>
      </c>
      <c r="AQ1259" s="46">
        <f t="shared" si="288"/>
        <v>11</v>
      </c>
      <c r="AR1259" s="46">
        <f t="shared" si="289"/>
        <v>1369</v>
      </c>
      <c r="AS1259" s="48">
        <f t="shared" si="290"/>
        <v>0.90301180009507243</v>
      </c>
      <c r="AT1259" s="46">
        <f t="shared" si="294"/>
        <v>1236.2231543301541</v>
      </c>
      <c r="AU1259" s="46">
        <f t="shared" si="291"/>
        <v>3531</v>
      </c>
      <c r="AV1259" s="46">
        <f t="shared" si="292"/>
        <v>1846.634</v>
      </c>
      <c r="AW1259" s="46">
        <f t="shared" si="295"/>
        <v>1</v>
      </c>
      <c r="AX1259" s="47">
        <f t="shared" si="293"/>
        <v>-1369</v>
      </c>
      <c r="AY1259" s="47">
        <f t="shared" si="296"/>
        <v>-1236.2231543301541</v>
      </c>
    </row>
    <row r="1260" spans="35:51" x14ac:dyDescent="0.35">
      <c r="AI1260" s="11">
        <v>2023</v>
      </c>
      <c r="AJ1260" s="11">
        <v>10</v>
      </c>
      <c r="AK1260" s="11">
        <v>7790</v>
      </c>
      <c r="AL1260" s="63">
        <v>0</v>
      </c>
      <c r="AM1260" s="46" t="str">
        <f t="shared" si="284"/>
        <v>Annen kostnad, fradragsberettiget</v>
      </c>
      <c r="AN1260" s="46" t="str">
        <f t="shared" si="285"/>
        <v>Administrasjonskostnader</v>
      </c>
      <c r="AO1260" s="46" t="str">
        <f t="shared" si="286"/>
        <v>Driftsutgifter</v>
      </c>
      <c r="AP1260" s="46" t="str">
        <f t="shared" si="287"/>
        <v>Kostnad</v>
      </c>
      <c r="AQ1260" s="46">
        <f t="shared" si="288"/>
        <v>11</v>
      </c>
      <c r="AR1260" s="46">
        <f t="shared" si="289"/>
        <v>0</v>
      </c>
      <c r="AS1260" s="48">
        <f t="shared" si="290"/>
        <v>0.90301180009507243</v>
      </c>
      <c r="AT1260" s="46">
        <f t="shared" si="294"/>
        <v>0</v>
      </c>
      <c r="AU1260" s="46">
        <f t="shared" si="291"/>
        <v>3338</v>
      </c>
      <c r="AV1260" s="46">
        <f t="shared" si="292"/>
        <v>1851.3</v>
      </c>
      <c r="AW1260" s="46">
        <f t="shared" si="295"/>
        <v>1</v>
      </c>
      <c r="AX1260" s="47">
        <f t="shared" si="293"/>
        <v>0</v>
      </c>
      <c r="AY1260" s="47">
        <f t="shared" si="296"/>
        <v>0</v>
      </c>
    </row>
    <row r="1261" spans="35:51" x14ac:dyDescent="0.35">
      <c r="AI1261" s="11">
        <v>2023</v>
      </c>
      <c r="AJ1261" s="11">
        <v>11</v>
      </c>
      <c r="AK1261" s="11">
        <v>7790</v>
      </c>
      <c r="AL1261" s="63">
        <v>1357.72</v>
      </c>
      <c r="AM1261" s="46" t="str">
        <f t="shared" si="284"/>
        <v>Annen kostnad, fradragsberettiget</v>
      </c>
      <c r="AN1261" s="46" t="str">
        <f t="shared" si="285"/>
        <v>Administrasjonskostnader</v>
      </c>
      <c r="AO1261" s="46" t="str">
        <f t="shared" si="286"/>
        <v>Driftsutgifter</v>
      </c>
      <c r="AP1261" s="46" t="str">
        <f t="shared" si="287"/>
        <v>Kostnad</v>
      </c>
      <c r="AQ1261" s="46">
        <f t="shared" si="288"/>
        <v>11</v>
      </c>
      <c r="AR1261" s="46">
        <f t="shared" si="289"/>
        <v>1357.72</v>
      </c>
      <c r="AS1261" s="48">
        <f t="shared" si="290"/>
        <v>0.90301180009507243</v>
      </c>
      <c r="AT1261" s="46">
        <f t="shared" si="294"/>
        <v>1226.0371812250817</v>
      </c>
      <c r="AU1261" s="46">
        <f t="shared" si="291"/>
        <v>3267</v>
      </c>
      <c r="AV1261" s="46">
        <f t="shared" si="292"/>
        <v>1752.55</v>
      </c>
      <c r="AW1261" s="46">
        <f t="shared" si="295"/>
        <v>1</v>
      </c>
      <c r="AX1261" s="47">
        <f t="shared" si="293"/>
        <v>-1357.72</v>
      </c>
      <c r="AY1261" s="47">
        <f t="shared" si="296"/>
        <v>-1226.0371812250817</v>
      </c>
    </row>
    <row r="1262" spans="35:51" x14ac:dyDescent="0.35">
      <c r="AI1262" s="11">
        <v>2023</v>
      </c>
      <c r="AJ1262" s="11">
        <v>12</v>
      </c>
      <c r="AK1262" s="11">
        <v>7790</v>
      </c>
      <c r="AL1262" s="63">
        <v>0</v>
      </c>
      <c r="AM1262" s="46" t="str">
        <f t="shared" si="284"/>
        <v>Annen kostnad, fradragsberettiget</v>
      </c>
      <c r="AN1262" s="46" t="str">
        <f t="shared" si="285"/>
        <v>Administrasjonskostnader</v>
      </c>
      <c r="AO1262" s="46" t="str">
        <f t="shared" si="286"/>
        <v>Driftsutgifter</v>
      </c>
      <c r="AP1262" s="46" t="str">
        <f t="shared" si="287"/>
        <v>Kostnad</v>
      </c>
      <c r="AQ1262" s="46">
        <f t="shared" si="288"/>
        <v>11</v>
      </c>
      <c r="AR1262" s="46">
        <f t="shared" si="289"/>
        <v>0</v>
      </c>
      <c r="AS1262" s="48">
        <f t="shared" si="290"/>
        <v>0.90301180009507243</v>
      </c>
      <c r="AT1262" s="46">
        <f t="shared" si="294"/>
        <v>0</v>
      </c>
      <c r="AU1262" s="46">
        <f t="shared" si="291"/>
        <v>2003</v>
      </c>
      <c r="AV1262" s="46">
        <f t="shared" si="292"/>
        <v>1365.15</v>
      </c>
      <c r="AW1262" s="46">
        <f t="shared" si="295"/>
        <v>1</v>
      </c>
      <c r="AX1262" s="47">
        <f t="shared" si="293"/>
        <v>0</v>
      </c>
      <c r="AY1262" s="47">
        <f t="shared" si="296"/>
        <v>0</v>
      </c>
    </row>
    <row r="1263" spans="35:51" x14ac:dyDescent="0.35">
      <c r="AI1263" s="11">
        <v>2023</v>
      </c>
      <c r="AJ1263" s="11">
        <v>1</v>
      </c>
      <c r="AK1263" s="11">
        <v>7791</v>
      </c>
      <c r="AL1263" s="63">
        <v>0</v>
      </c>
      <c r="AM1263" s="46" t="str">
        <f t="shared" si="284"/>
        <v>Annen kostnad, ikke fradragsberetigget</v>
      </c>
      <c r="AN1263" s="46" t="str">
        <f t="shared" si="285"/>
        <v>Administrasjonskostnader</v>
      </c>
      <c r="AO1263" s="46" t="str">
        <f t="shared" si="286"/>
        <v>Driftsutgifter</v>
      </c>
      <c r="AP1263" s="46" t="str">
        <f t="shared" si="287"/>
        <v>Kostnad</v>
      </c>
      <c r="AQ1263" s="46">
        <f t="shared" si="288"/>
        <v>11</v>
      </c>
      <c r="AR1263" s="46">
        <f t="shared" si="289"/>
        <v>0</v>
      </c>
      <c r="AS1263" s="48">
        <f t="shared" si="290"/>
        <v>0.90301180009507243</v>
      </c>
      <c r="AT1263" s="46">
        <f t="shared" si="294"/>
        <v>0</v>
      </c>
      <c r="AU1263" s="46">
        <f t="shared" si="291"/>
        <v>2803</v>
      </c>
      <c r="AV1263" s="46">
        <f t="shared" si="292"/>
        <v>1698.7</v>
      </c>
      <c r="AW1263" s="46">
        <f t="shared" si="295"/>
        <v>1</v>
      </c>
      <c r="AX1263" s="47">
        <f t="shared" si="293"/>
        <v>0</v>
      </c>
      <c r="AY1263" s="47">
        <f t="shared" si="296"/>
        <v>0</v>
      </c>
    </row>
    <row r="1264" spans="35:51" x14ac:dyDescent="0.35">
      <c r="AI1264" s="11">
        <v>2023</v>
      </c>
      <c r="AJ1264" s="11">
        <v>2</v>
      </c>
      <c r="AK1264" s="11">
        <v>7791</v>
      </c>
      <c r="AL1264" s="63">
        <v>0</v>
      </c>
      <c r="AM1264" s="46" t="str">
        <f t="shared" si="284"/>
        <v>Annen kostnad, ikke fradragsberetigget</v>
      </c>
      <c r="AN1264" s="46" t="str">
        <f t="shared" si="285"/>
        <v>Administrasjonskostnader</v>
      </c>
      <c r="AO1264" s="46" t="str">
        <f t="shared" si="286"/>
        <v>Driftsutgifter</v>
      </c>
      <c r="AP1264" s="46" t="str">
        <f t="shared" si="287"/>
        <v>Kostnad</v>
      </c>
      <c r="AQ1264" s="46">
        <f t="shared" si="288"/>
        <v>11</v>
      </c>
      <c r="AR1264" s="46">
        <f t="shared" si="289"/>
        <v>0</v>
      </c>
      <c r="AS1264" s="48">
        <f t="shared" si="290"/>
        <v>0.90301180009507243</v>
      </c>
      <c r="AT1264" s="46">
        <f t="shared" si="294"/>
        <v>0</v>
      </c>
      <c r="AU1264" s="46">
        <f t="shared" si="291"/>
        <v>2750</v>
      </c>
      <c r="AV1264" s="46">
        <f t="shared" si="292"/>
        <v>1620.817</v>
      </c>
      <c r="AW1264" s="46">
        <f t="shared" si="295"/>
        <v>1</v>
      </c>
      <c r="AX1264" s="47">
        <f t="shared" si="293"/>
        <v>0</v>
      </c>
      <c r="AY1264" s="47">
        <f t="shared" si="296"/>
        <v>0</v>
      </c>
    </row>
    <row r="1265" spans="35:51" x14ac:dyDescent="0.35">
      <c r="AI1265" s="11">
        <v>2023</v>
      </c>
      <c r="AJ1265" s="11">
        <v>3</v>
      </c>
      <c r="AK1265" s="11">
        <v>7791</v>
      </c>
      <c r="AL1265" s="63">
        <v>0</v>
      </c>
      <c r="AM1265" s="46" t="str">
        <f t="shared" si="284"/>
        <v>Annen kostnad, ikke fradragsberetigget</v>
      </c>
      <c r="AN1265" s="46" t="str">
        <f t="shared" si="285"/>
        <v>Administrasjonskostnader</v>
      </c>
      <c r="AO1265" s="46" t="str">
        <f t="shared" si="286"/>
        <v>Driftsutgifter</v>
      </c>
      <c r="AP1265" s="46" t="str">
        <f t="shared" si="287"/>
        <v>Kostnad</v>
      </c>
      <c r="AQ1265" s="46">
        <f t="shared" si="288"/>
        <v>11</v>
      </c>
      <c r="AR1265" s="46">
        <f t="shared" si="289"/>
        <v>0</v>
      </c>
      <c r="AS1265" s="48">
        <f t="shared" si="290"/>
        <v>0.90301180009507243</v>
      </c>
      <c r="AT1265" s="46">
        <f t="shared" si="294"/>
        <v>0</v>
      </c>
      <c r="AU1265" s="46">
        <f t="shared" si="291"/>
        <v>3043</v>
      </c>
      <c r="AV1265" s="46">
        <f t="shared" si="292"/>
        <v>1839.2840000000001</v>
      </c>
      <c r="AW1265" s="46">
        <f t="shared" si="295"/>
        <v>1</v>
      </c>
      <c r="AX1265" s="47">
        <f t="shared" si="293"/>
        <v>0</v>
      </c>
      <c r="AY1265" s="47">
        <f t="shared" si="296"/>
        <v>0</v>
      </c>
    </row>
    <row r="1266" spans="35:51" x14ac:dyDescent="0.35">
      <c r="AI1266" s="11">
        <v>2023</v>
      </c>
      <c r="AJ1266" s="11">
        <v>4</v>
      </c>
      <c r="AK1266" s="11">
        <v>7791</v>
      </c>
      <c r="AL1266" s="63">
        <v>0</v>
      </c>
      <c r="AM1266" s="46" t="str">
        <f t="shared" si="284"/>
        <v>Annen kostnad, ikke fradragsberetigget</v>
      </c>
      <c r="AN1266" s="46" t="str">
        <f t="shared" si="285"/>
        <v>Administrasjonskostnader</v>
      </c>
      <c r="AO1266" s="46" t="str">
        <f t="shared" si="286"/>
        <v>Driftsutgifter</v>
      </c>
      <c r="AP1266" s="46" t="str">
        <f t="shared" si="287"/>
        <v>Kostnad</v>
      </c>
      <c r="AQ1266" s="46">
        <f t="shared" si="288"/>
        <v>11</v>
      </c>
      <c r="AR1266" s="46">
        <f t="shared" si="289"/>
        <v>0</v>
      </c>
      <c r="AS1266" s="48">
        <f t="shared" si="290"/>
        <v>0.90301180009507243</v>
      </c>
      <c r="AT1266" s="46">
        <f t="shared" si="294"/>
        <v>0</v>
      </c>
      <c r="AU1266" s="46">
        <f t="shared" si="291"/>
        <v>2916</v>
      </c>
      <c r="AV1266" s="46">
        <f t="shared" si="292"/>
        <v>1763.2</v>
      </c>
      <c r="AW1266" s="46">
        <f t="shared" si="295"/>
        <v>1</v>
      </c>
      <c r="AX1266" s="47">
        <f t="shared" si="293"/>
        <v>0</v>
      </c>
      <c r="AY1266" s="47">
        <f t="shared" si="296"/>
        <v>0</v>
      </c>
    </row>
    <row r="1267" spans="35:51" x14ac:dyDescent="0.35">
      <c r="AI1267" s="11">
        <v>2023</v>
      </c>
      <c r="AJ1267" s="11">
        <v>5</v>
      </c>
      <c r="AK1267" s="11">
        <v>7791</v>
      </c>
      <c r="AL1267" s="63">
        <v>0</v>
      </c>
      <c r="AM1267" s="46" t="str">
        <f t="shared" si="284"/>
        <v>Annen kostnad, ikke fradragsberetigget</v>
      </c>
      <c r="AN1267" s="46" t="str">
        <f t="shared" si="285"/>
        <v>Administrasjonskostnader</v>
      </c>
      <c r="AO1267" s="46" t="str">
        <f t="shared" si="286"/>
        <v>Driftsutgifter</v>
      </c>
      <c r="AP1267" s="46" t="str">
        <f t="shared" si="287"/>
        <v>Kostnad</v>
      </c>
      <c r="AQ1267" s="46">
        <f t="shared" si="288"/>
        <v>11</v>
      </c>
      <c r="AR1267" s="46">
        <f t="shared" si="289"/>
        <v>0</v>
      </c>
      <c r="AS1267" s="48">
        <f t="shared" si="290"/>
        <v>0.90301180009507243</v>
      </c>
      <c r="AT1267" s="46">
        <f t="shared" si="294"/>
        <v>0</v>
      </c>
      <c r="AU1267" s="46">
        <f t="shared" si="291"/>
        <v>3578</v>
      </c>
      <c r="AV1267" s="46">
        <f t="shared" si="292"/>
        <v>1816.85</v>
      </c>
      <c r="AW1267" s="46">
        <f t="shared" si="295"/>
        <v>1</v>
      </c>
      <c r="AX1267" s="47">
        <f t="shared" si="293"/>
        <v>0</v>
      </c>
      <c r="AY1267" s="47">
        <f t="shared" si="296"/>
        <v>0</v>
      </c>
    </row>
    <row r="1268" spans="35:51" x14ac:dyDescent="0.35">
      <c r="AI1268" s="11">
        <v>2023</v>
      </c>
      <c r="AJ1268" s="11">
        <v>6</v>
      </c>
      <c r="AK1268" s="11">
        <v>7791</v>
      </c>
      <c r="AL1268" s="63">
        <v>0</v>
      </c>
      <c r="AM1268" s="46" t="str">
        <f t="shared" si="284"/>
        <v>Annen kostnad, ikke fradragsberetigget</v>
      </c>
      <c r="AN1268" s="46" t="str">
        <f t="shared" si="285"/>
        <v>Administrasjonskostnader</v>
      </c>
      <c r="AO1268" s="46" t="str">
        <f t="shared" si="286"/>
        <v>Driftsutgifter</v>
      </c>
      <c r="AP1268" s="46" t="str">
        <f t="shared" si="287"/>
        <v>Kostnad</v>
      </c>
      <c r="AQ1268" s="46">
        <f t="shared" si="288"/>
        <v>11</v>
      </c>
      <c r="AR1268" s="46">
        <f t="shared" si="289"/>
        <v>0</v>
      </c>
      <c r="AS1268" s="48">
        <f t="shared" si="290"/>
        <v>0.90301180009507243</v>
      </c>
      <c r="AT1268" s="46">
        <f t="shared" si="294"/>
        <v>0</v>
      </c>
      <c r="AU1268" s="46">
        <f t="shared" si="291"/>
        <v>3708</v>
      </c>
      <c r="AV1268" s="46">
        <f t="shared" si="292"/>
        <v>1858.8330000000001</v>
      </c>
      <c r="AW1268" s="46">
        <f t="shared" si="295"/>
        <v>1</v>
      </c>
      <c r="AX1268" s="47">
        <f t="shared" si="293"/>
        <v>0</v>
      </c>
      <c r="AY1268" s="47">
        <f t="shared" si="296"/>
        <v>0</v>
      </c>
    </row>
    <row r="1269" spans="35:51" x14ac:dyDescent="0.35">
      <c r="AI1269" s="11">
        <v>2023</v>
      </c>
      <c r="AJ1269" s="11">
        <v>7</v>
      </c>
      <c r="AK1269" s="11">
        <v>7791</v>
      </c>
      <c r="AL1269" s="63">
        <v>90.99</v>
      </c>
      <c r="AM1269" s="46" t="str">
        <f t="shared" si="284"/>
        <v>Annen kostnad, ikke fradragsberetigget</v>
      </c>
      <c r="AN1269" s="46" t="str">
        <f t="shared" si="285"/>
        <v>Administrasjonskostnader</v>
      </c>
      <c r="AO1269" s="46" t="str">
        <f t="shared" si="286"/>
        <v>Driftsutgifter</v>
      </c>
      <c r="AP1269" s="46" t="str">
        <f t="shared" si="287"/>
        <v>Kostnad</v>
      </c>
      <c r="AQ1269" s="46">
        <f t="shared" si="288"/>
        <v>11</v>
      </c>
      <c r="AR1269" s="46">
        <f t="shared" si="289"/>
        <v>90.99</v>
      </c>
      <c r="AS1269" s="48">
        <f t="shared" si="290"/>
        <v>0.90301180009507243</v>
      </c>
      <c r="AT1269" s="46">
        <f t="shared" si="294"/>
        <v>82.165043690650634</v>
      </c>
      <c r="AU1269" s="46">
        <f t="shared" si="291"/>
        <v>3431</v>
      </c>
      <c r="AV1269" s="46">
        <f t="shared" si="292"/>
        <v>1813.0340000000001</v>
      </c>
      <c r="AW1269" s="46">
        <f t="shared" si="295"/>
        <v>1</v>
      </c>
      <c r="AX1269" s="47">
        <f t="shared" si="293"/>
        <v>-90.99</v>
      </c>
      <c r="AY1269" s="47">
        <f t="shared" si="296"/>
        <v>-82.165043690650634</v>
      </c>
    </row>
    <row r="1270" spans="35:51" x14ac:dyDescent="0.35">
      <c r="AI1270" s="11">
        <v>2023</v>
      </c>
      <c r="AJ1270" s="11">
        <v>8</v>
      </c>
      <c r="AK1270" s="11">
        <v>7791</v>
      </c>
      <c r="AL1270" s="63">
        <v>0</v>
      </c>
      <c r="AM1270" s="46" t="str">
        <f t="shared" si="284"/>
        <v>Annen kostnad, ikke fradragsberetigget</v>
      </c>
      <c r="AN1270" s="46" t="str">
        <f t="shared" si="285"/>
        <v>Administrasjonskostnader</v>
      </c>
      <c r="AO1270" s="46" t="str">
        <f t="shared" si="286"/>
        <v>Driftsutgifter</v>
      </c>
      <c r="AP1270" s="46" t="str">
        <f t="shared" si="287"/>
        <v>Kostnad</v>
      </c>
      <c r="AQ1270" s="46">
        <f t="shared" si="288"/>
        <v>11</v>
      </c>
      <c r="AR1270" s="46">
        <f t="shared" si="289"/>
        <v>0</v>
      </c>
      <c r="AS1270" s="48">
        <f t="shared" si="290"/>
        <v>0.90301180009507243</v>
      </c>
      <c r="AT1270" s="46">
        <f t="shared" si="294"/>
        <v>0</v>
      </c>
      <c r="AU1270" s="46">
        <f t="shared" si="291"/>
        <v>4323</v>
      </c>
      <c r="AV1270" s="46">
        <f t="shared" si="292"/>
        <v>1943.6659999999999</v>
      </c>
      <c r="AW1270" s="46">
        <f t="shared" si="295"/>
        <v>1</v>
      </c>
      <c r="AX1270" s="47">
        <f t="shared" si="293"/>
        <v>0</v>
      </c>
      <c r="AY1270" s="47">
        <f t="shared" si="296"/>
        <v>0</v>
      </c>
    </row>
    <row r="1271" spans="35:51" x14ac:dyDescent="0.35">
      <c r="AI1271" s="11">
        <v>2023</v>
      </c>
      <c r="AJ1271" s="11">
        <v>9</v>
      </c>
      <c r="AK1271" s="11">
        <v>7791</v>
      </c>
      <c r="AL1271" s="63">
        <v>0</v>
      </c>
      <c r="AM1271" s="46" t="str">
        <f t="shared" si="284"/>
        <v>Annen kostnad, ikke fradragsberetigget</v>
      </c>
      <c r="AN1271" s="46" t="str">
        <f t="shared" si="285"/>
        <v>Administrasjonskostnader</v>
      </c>
      <c r="AO1271" s="46" t="str">
        <f t="shared" si="286"/>
        <v>Driftsutgifter</v>
      </c>
      <c r="AP1271" s="46" t="str">
        <f t="shared" si="287"/>
        <v>Kostnad</v>
      </c>
      <c r="AQ1271" s="46">
        <f t="shared" si="288"/>
        <v>11</v>
      </c>
      <c r="AR1271" s="46">
        <f t="shared" si="289"/>
        <v>0</v>
      </c>
      <c r="AS1271" s="48">
        <f t="shared" si="290"/>
        <v>0.90301180009507243</v>
      </c>
      <c r="AT1271" s="46">
        <f t="shared" si="294"/>
        <v>0</v>
      </c>
      <c r="AU1271" s="46">
        <f t="shared" si="291"/>
        <v>3531</v>
      </c>
      <c r="AV1271" s="46">
        <f t="shared" si="292"/>
        <v>1846.634</v>
      </c>
      <c r="AW1271" s="46">
        <f t="shared" si="295"/>
        <v>1</v>
      </c>
      <c r="AX1271" s="47">
        <f t="shared" si="293"/>
        <v>0</v>
      </c>
      <c r="AY1271" s="47">
        <f t="shared" si="296"/>
        <v>0</v>
      </c>
    </row>
    <row r="1272" spans="35:51" x14ac:dyDescent="0.35">
      <c r="AI1272" s="11">
        <v>2023</v>
      </c>
      <c r="AJ1272" s="11">
        <v>10</v>
      </c>
      <c r="AK1272" s="11">
        <v>7791</v>
      </c>
      <c r="AL1272" s="63">
        <v>0</v>
      </c>
      <c r="AM1272" s="46" t="str">
        <f t="shared" si="284"/>
        <v>Annen kostnad, ikke fradragsberetigget</v>
      </c>
      <c r="AN1272" s="46" t="str">
        <f t="shared" si="285"/>
        <v>Administrasjonskostnader</v>
      </c>
      <c r="AO1272" s="46" t="str">
        <f t="shared" si="286"/>
        <v>Driftsutgifter</v>
      </c>
      <c r="AP1272" s="46" t="str">
        <f t="shared" si="287"/>
        <v>Kostnad</v>
      </c>
      <c r="AQ1272" s="46">
        <f t="shared" si="288"/>
        <v>11</v>
      </c>
      <c r="AR1272" s="46">
        <f t="shared" si="289"/>
        <v>0</v>
      </c>
      <c r="AS1272" s="48">
        <f t="shared" si="290"/>
        <v>0.90301180009507243</v>
      </c>
      <c r="AT1272" s="46">
        <f t="shared" si="294"/>
        <v>0</v>
      </c>
      <c r="AU1272" s="46">
        <f t="shared" si="291"/>
        <v>3338</v>
      </c>
      <c r="AV1272" s="46">
        <f t="shared" si="292"/>
        <v>1851.3</v>
      </c>
      <c r="AW1272" s="46">
        <f t="shared" si="295"/>
        <v>1</v>
      </c>
      <c r="AX1272" s="47">
        <f t="shared" si="293"/>
        <v>0</v>
      </c>
      <c r="AY1272" s="47">
        <f t="shared" si="296"/>
        <v>0</v>
      </c>
    </row>
    <row r="1273" spans="35:51" x14ac:dyDescent="0.35">
      <c r="AI1273" s="11">
        <v>2023</v>
      </c>
      <c r="AJ1273" s="11">
        <v>11</v>
      </c>
      <c r="AK1273" s="11">
        <v>7791</v>
      </c>
      <c r="AL1273" s="63">
        <v>0</v>
      </c>
      <c r="AM1273" s="46" t="str">
        <f t="shared" si="284"/>
        <v>Annen kostnad, ikke fradragsberetigget</v>
      </c>
      <c r="AN1273" s="46" t="str">
        <f t="shared" si="285"/>
        <v>Administrasjonskostnader</v>
      </c>
      <c r="AO1273" s="46" t="str">
        <f t="shared" si="286"/>
        <v>Driftsutgifter</v>
      </c>
      <c r="AP1273" s="46" t="str">
        <f t="shared" si="287"/>
        <v>Kostnad</v>
      </c>
      <c r="AQ1273" s="46">
        <f t="shared" si="288"/>
        <v>11</v>
      </c>
      <c r="AR1273" s="46">
        <f t="shared" si="289"/>
        <v>0</v>
      </c>
      <c r="AS1273" s="48">
        <f t="shared" si="290"/>
        <v>0.90301180009507243</v>
      </c>
      <c r="AT1273" s="46">
        <f t="shared" si="294"/>
        <v>0</v>
      </c>
      <c r="AU1273" s="46">
        <f t="shared" si="291"/>
        <v>3267</v>
      </c>
      <c r="AV1273" s="46">
        <f t="shared" si="292"/>
        <v>1752.55</v>
      </c>
      <c r="AW1273" s="46">
        <f t="shared" si="295"/>
        <v>1</v>
      </c>
      <c r="AX1273" s="47">
        <f t="shared" si="293"/>
        <v>0</v>
      </c>
      <c r="AY1273" s="47">
        <f t="shared" si="296"/>
        <v>0</v>
      </c>
    </row>
    <row r="1274" spans="35:51" x14ac:dyDescent="0.35">
      <c r="AI1274" s="11">
        <v>2023</v>
      </c>
      <c r="AJ1274" s="11">
        <v>12</v>
      </c>
      <c r="AK1274" s="11">
        <v>7791</v>
      </c>
      <c r="AL1274" s="63">
        <v>0</v>
      </c>
      <c r="AM1274" s="46" t="str">
        <f t="shared" si="284"/>
        <v>Annen kostnad, ikke fradragsberetigget</v>
      </c>
      <c r="AN1274" s="46" t="str">
        <f t="shared" si="285"/>
        <v>Administrasjonskostnader</v>
      </c>
      <c r="AO1274" s="46" t="str">
        <f t="shared" si="286"/>
        <v>Driftsutgifter</v>
      </c>
      <c r="AP1274" s="46" t="str">
        <f t="shared" si="287"/>
        <v>Kostnad</v>
      </c>
      <c r="AQ1274" s="46">
        <f t="shared" si="288"/>
        <v>11</v>
      </c>
      <c r="AR1274" s="46">
        <f t="shared" si="289"/>
        <v>0</v>
      </c>
      <c r="AS1274" s="48">
        <f t="shared" si="290"/>
        <v>0.90301180009507243</v>
      </c>
      <c r="AT1274" s="46">
        <f t="shared" si="294"/>
        <v>0</v>
      </c>
      <c r="AU1274" s="46">
        <f t="shared" si="291"/>
        <v>2003</v>
      </c>
      <c r="AV1274" s="46">
        <f t="shared" si="292"/>
        <v>1365.15</v>
      </c>
      <c r="AW1274" s="46">
        <f t="shared" si="295"/>
        <v>1</v>
      </c>
      <c r="AX1274" s="47">
        <f t="shared" si="293"/>
        <v>0</v>
      </c>
      <c r="AY1274" s="47">
        <f t="shared" si="296"/>
        <v>0</v>
      </c>
    </row>
    <row r="1275" spans="35:51" x14ac:dyDescent="0.35">
      <c r="AI1275" s="11">
        <v>2023</v>
      </c>
      <c r="AJ1275" s="11">
        <v>1</v>
      </c>
      <c r="AK1275" s="11">
        <v>8050</v>
      </c>
      <c r="AL1275" s="63">
        <v>0</v>
      </c>
      <c r="AM1275" s="46" t="str">
        <f t="shared" si="284"/>
        <v>Renteinntekt (finansinstitusjoner)</v>
      </c>
      <c r="AN1275" s="46" t="str">
        <f t="shared" si="285"/>
        <v>Finansinntekter</v>
      </c>
      <c r="AO1275" s="46" t="str">
        <f t="shared" si="286"/>
        <v>Finans</v>
      </c>
      <c r="AP1275" s="46" t="str">
        <f t="shared" si="287"/>
        <v>Kostnad</v>
      </c>
      <c r="AQ1275" s="46">
        <f t="shared" si="288"/>
        <v>22</v>
      </c>
      <c r="AR1275" s="46">
        <f t="shared" si="289"/>
        <v>0</v>
      </c>
      <c r="AS1275" s="48">
        <f t="shared" si="290"/>
        <v>1</v>
      </c>
      <c r="AT1275" s="46">
        <f t="shared" si="294"/>
        <v>0</v>
      </c>
      <c r="AU1275" s="46">
        <f t="shared" si="291"/>
        <v>2803</v>
      </c>
      <c r="AV1275" s="46">
        <f t="shared" si="292"/>
        <v>1698.7</v>
      </c>
      <c r="AW1275" s="46">
        <f t="shared" si="295"/>
        <v>1</v>
      </c>
      <c r="AX1275" s="47">
        <f t="shared" si="293"/>
        <v>0</v>
      </c>
      <c r="AY1275" s="47">
        <f t="shared" si="296"/>
        <v>0</v>
      </c>
    </row>
    <row r="1276" spans="35:51" x14ac:dyDescent="0.35">
      <c r="AI1276" s="11">
        <v>2023</v>
      </c>
      <c r="AJ1276" s="11">
        <v>2</v>
      </c>
      <c r="AK1276" s="11">
        <v>8050</v>
      </c>
      <c r="AL1276" s="63">
        <v>0</v>
      </c>
      <c r="AM1276" s="46" t="str">
        <f t="shared" si="284"/>
        <v>Renteinntekt (finansinstitusjoner)</v>
      </c>
      <c r="AN1276" s="46" t="str">
        <f t="shared" si="285"/>
        <v>Finansinntekter</v>
      </c>
      <c r="AO1276" s="46" t="str">
        <f t="shared" si="286"/>
        <v>Finans</v>
      </c>
      <c r="AP1276" s="46" t="str">
        <f t="shared" si="287"/>
        <v>Kostnad</v>
      </c>
      <c r="AQ1276" s="46">
        <f t="shared" si="288"/>
        <v>22</v>
      </c>
      <c r="AR1276" s="46">
        <f t="shared" si="289"/>
        <v>0</v>
      </c>
      <c r="AS1276" s="48">
        <f t="shared" si="290"/>
        <v>1</v>
      </c>
      <c r="AT1276" s="46">
        <f t="shared" si="294"/>
        <v>0</v>
      </c>
      <c r="AU1276" s="46">
        <f t="shared" si="291"/>
        <v>2750</v>
      </c>
      <c r="AV1276" s="46">
        <f t="shared" si="292"/>
        <v>1620.817</v>
      </c>
      <c r="AW1276" s="46">
        <f t="shared" si="295"/>
        <v>1</v>
      </c>
      <c r="AX1276" s="47">
        <f t="shared" si="293"/>
        <v>0</v>
      </c>
      <c r="AY1276" s="47">
        <f t="shared" si="296"/>
        <v>0</v>
      </c>
    </row>
    <row r="1277" spans="35:51" x14ac:dyDescent="0.35">
      <c r="AI1277" s="11">
        <v>2023</v>
      </c>
      <c r="AJ1277" s="11">
        <v>3</v>
      </c>
      <c r="AK1277" s="11">
        <v>8050</v>
      </c>
      <c r="AL1277" s="63">
        <v>0</v>
      </c>
      <c r="AM1277" s="46" t="str">
        <f t="shared" si="284"/>
        <v>Renteinntekt (finansinstitusjoner)</v>
      </c>
      <c r="AN1277" s="46" t="str">
        <f t="shared" si="285"/>
        <v>Finansinntekter</v>
      </c>
      <c r="AO1277" s="46" t="str">
        <f t="shared" si="286"/>
        <v>Finans</v>
      </c>
      <c r="AP1277" s="46" t="str">
        <f t="shared" si="287"/>
        <v>Kostnad</v>
      </c>
      <c r="AQ1277" s="46">
        <f t="shared" si="288"/>
        <v>22</v>
      </c>
      <c r="AR1277" s="46">
        <f t="shared" si="289"/>
        <v>0</v>
      </c>
      <c r="AS1277" s="48">
        <f t="shared" si="290"/>
        <v>1</v>
      </c>
      <c r="AT1277" s="46">
        <f t="shared" si="294"/>
        <v>0</v>
      </c>
      <c r="AU1277" s="46">
        <f t="shared" si="291"/>
        <v>3043</v>
      </c>
      <c r="AV1277" s="46">
        <f t="shared" si="292"/>
        <v>1839.2840000000001</v>
      </c>
      <c r="AW1277" s="46">
        <f t="shared" si="295"/>
        <v>1</v>
      </c>
      <c r="AX1277" s="47">
        <f t="shared" si="293"/>
        <v>0</v>
      </c>
      <c r="AY1277" s="47">
        <f t="shared" si="296"/>
        <v>0</v>
      </c>
    </row>
    <row r="1278" spans="35:51" x14ac:dyDescent="0.35">
      <c r="AI1278" s="11">
        <v>2023</v>
      </c>
      <c r="AJ1278" s="11">
        <v>4</v>
      </c>
      <c r="AK1278" s="11">
        <v>8050</v>
      </c>
      <c r="AL1278" s="63">
        <v>0</v>
      </c>
      <c r="AM1278" s="46" t="str">
        <f t="shared" si="284"/>
        <v>Renteinntekt (finansinstitusjoner)</v>
      </c>
      <c r="AN1278" s="46" t="str">
        <f t="shared" si="285"/>
        <v>Finansinntekter</v>
      </c>
      <c r="AO1278" s="46" t="str">
        <f t="shared" si="286"/>
        <v>Finans</v>
      </c>
      <c r="AP1278" s="46" t="str">
        <f t="shared" si="287"/>
        <v>Kostnad</v>
      </c>
      <c r="AQ1278" s="46">
        <f t="shared" si="288"/>
        <v>22</v>
      </c>
      <c r="AR1278" s="46">
        <f t="shared" si="289"/>
        <v>0</v>
      </c>
      <c r="AS1278" s="48">
        <f t="shared" si="290"/>
        <v>1</v>
      </c>
      <c r="AT1278" s="46">
        <f t="shared" si="294"/>
        <v>0</v>
      </c>
      <c r="AU1278" s="46">
        <f t="shared" si="291"/>
        <v>2916</v>
      </c>
      <c r="AV1278" s="46">
        <f t="shared" si="292"/>
        <v>1763.2</v>
      </c>
      <c r="AW1278" s="46">
        <f t="shared" si="295"/>
        <v>1</v>
      </c>
      <c r="AX1278" s="47">
        <f t="shared" si="293"/>
        <v>0</v>
      </c>
      <c r="AY1278" s="47">
        <f t="shared" si="296"/>
        <v>0</v>
      </c>
    </row>
    <row r="1279" spans="35:51" x14ac:dyDescent="0.35">
      <c r="AI1279" s="11">
        <v>2023</v>
      </c>
      <c r="AJ1279" s="11">
        <v>5</v>
      </c>
      <c r="AK1279" s="11">
        <v>8050</v>
      </c>
      <c r="AL1279" s="63">
        <v>0</v>
      </c>
      <c r="AM1279" s="46" t="str">
        <f t="shared" si="284"/>
        <v>Renteinntekt (finansinstitusjoner)</v>
      </c>
      <c r="AN1279" s="46" t="str">
        <f t="shared" si="285"/>
        <v>Finansinntekter</v>
      </c>
      <c r="AO1279" s="46" t="str">
        <f t="shared" si="286"/>
        <v>Finans</v>
      </c>
      <c r="AP1279" s="46" t="str">
        <f t="shared" si="287"/>
        <v>Kostnad</v>
      </c>
      <c r="AQ1279" s="46">
        <f t="shared" si="288"/>
        <v>22</v>
      </c>
      <c r="AR1279" s="46">
        <f t="shared" si="289"/>
        <v>0</v>
      </c>
      <c r="AS1279" s="48">
        <f t="shared" si="290"/>
        <v>1</v>
      </c>
      <c r="AT1279" s="46">
        <f t="shared" si="294"/>
        <v>0</v>
      </c>
      <c r="AU1279" s="46">
        <f t="shared" si="291"/>
        <v>3578</v>
      </c>
      <c r="AV1279" s="46">
        <f t="shared" si="292"/>
        <v>1816.85</v>
      </c>
      <c r="AW1279" s="46">
        <f t="shared" si="295"/>
        <v>1</v>
      </c>
      <c r="AX1279" s="47">
        <f t="shared" si="293"/>
        <v>0</v>
      </c>
      <c r="AY1279" s="47">
        <f t="shared" si="296"/>
        <v>0</v>
      </c>
    </row>
    <row r="1280" spans="35:51" x14ac:dyDescent="0.35">
      <c r="AI1280" s="11">
        <v>2023</v>
      </c>
      <c r="AJ1280" s="11">
        <v>6</v>
      </c>
      <c r="AK1280" s="11">
        <v>8050</v>
      </c>
      <c r="AL1280" s="63">
        <v>0</v>
      </c>
      <c r="AM1280" s="46" t="str">
        <f t="shared" si="284"/>
        <v>Renteinntekt (finansinstitusjoner)</v>
      </c>
      <c r="AN1280" s="46" t="str">
        <f t="shared" si="285"/>
        <v>Finansinntekter</v>
      </c>
      <c r="AO1280" s="46" t="str">
        <f t="shared" si="286"/>
        <v>Finans</v>
      </c>
      <c r="AP1280" s="46" t="str">
        <f t="shared" si="287"/>
        <v>Kostnad</v>
      </c>
      <c r="AQ1280" s="46">
        <f t="shared" si="288"/>
        <v>22</v>
      </c>
      <c r="AR1280" s="46">
        <f t="shared" si="289"/>
        <v>0</v>
      </c>
      <c r="AS1280" s="48">
        <f t="shared" si="290"/>
        <v>1</v>
      </c>
      <c r="AT1280" s="46">
        <f t="shared" si="294"/>
        <v>0</v>
      </c>
      <c r="AU1280" s="46">
        <f t="shared" si="291"/>
        <v>3708</v>
      </c>
      <c r="AV1280" s="46">
        <f t="shared" si="292"/>
        <v>1858.8330000000001</v>
      </c>
      <c r="AW1280" s="46">
        <f t="shared" si="295"/>
        <v>1</v>
      </c>
      <c r="AX1280" s="47">
        <f t="shared" si="293"/>
        <v>0</v>
      </c>
      <c r="AY1280" s="47">
        <f t="shared" si="296"/>
        <v>0</v>
      </c>
    </row>
    <row r="1281" spans="35:51" x14ac:dyDescent="0.35">
      <c r="AI1281" s="11">
        <v>2023</v>
      </c>
      <c r="AJ1281" s="11">
        <v>7</v>
      </c>
      <c r="AK1281" s="11">
        <v>8050</v>
      </c>
      <c r="AL1281" s="63">
        <v>0</v>
      </c>
      <c r="AM1281" s="46" t="str">
        <f t="shared" si="284"/>
        <v>Renteinntekt (finansinstitusjoner)</v>
      </c>
      <c r="AN1281" s="46" t="str">
        <f t="shared" si="285"/>
        <v>Finansinntekter</v>
      </c>
      <c r="AO1281" s="46" t="str">
        <f t="shared" si="286"/>
        <v>Finans</v>
      </c>
      <c r="AP1281" s="46" t="str">
        <f t="shared" si="287"/>
        <v>Kostnad</v>
      </c>
      <c r="AQ1281" s="46">
        <f t="shared" si="288"/>
        <v>22</v>
      </c>
      <c r="AR1281" s="46">
        <f t="shared" si="289"/>
        <v>0</v>
      </c>
      <c r="AS1281" s="48">
        <f t="shared" si="290"/>
        <v>1</v>
      </c>
      <c r="AT1281" s="46">
        <f t="shared" si="294"/>
        <v>0</v>
      </c>
      <c r="AU1281" s="46">
        <f t="shared" si="291"/>
        <v>3431</v>
      </c>
      <c r="AV1281" s="46">
        <f t="shared" si="292"/>
        <v>1813.0340000000001</v>
      </c>
      <c r="AW1281" s="46">
        <f t="shared" si="295"/>
        <v>1</v>
      </c>
      <c r="AX1281" s="47">
        <f t="shared" si="293"/>
        <v>0</v>
      </c>
      <c r="AY1281" s="47">
        <f t="shared" si="296"/>
        <v>0</v>
      </c>
    </row>
    <row r="1282" spans="35:51" x14ac:dyDescent="0.35">
      <c r="AI1282" s="11">
        <v>2023</v>
      </c>
      <c r="AJ1282" s="11">
        <v>8</v>
      </c>
      <c r="AK1282" s="11">
        <v>8050</v>
      </c>
      <c r="AL1282" s="63">
        <v>0</v>
      </c>
      <c r="AM1282" s="46" t="str">
        <f t="shared" si="284"/>
        <v>Renteinntekt (finansinstitusjoner)</v>
      </c>
      <c r="AN1282" s="46" t="str">
        <f t="shared" si="285"/>
        <v>Finansinntekter</v>
      </c>
      <c r="AO1282" s="46" t="str">
        <f t="shared" si="286"/>
        <v>Finans</v>
      </c>
      <c r="AP1282" s="46" t="str">
        <f t="shared" si="287"/>
        <v>Kostnad</v>
      </c>
      <c r="AQ1282" s="46">
        <f t="shared" si="288"/>
        <v>22</v>
      </c>
      <c r="AR1282" s="46">
        <f t="shared" si="289"/>
        <v>0</v>
      </c>
      <c r="AS1282" s="48">
        <f t="shared" si="290"/>
        <v>1</v>
      </c>
      <c r="AT1282" s="46">
        <f t="shared" si="294"/>
        <v>0</v>
      </c>
      <c r="AU1282" s="46">
        <f t="shared" si="291"/>
        <v>4323</v>
      </c>
      <c r="AV1282" s="46">
        <f t="shared" si="292"/>
        <v>1943.6659999999999</v>
      </c>
      <c r="AW1282" s="46">
        <f t="shared" si="295"/>
        <v>1</v>
      </c>
      <c r="AX1282" s="47">
        <f t="shared" si="293"/>
        <v>0</v>
      </c>
      <c r="AY1282" s="47">
        <f t="shared" si="296"/>
        <v>0</v>
      </c>
    </row>
    <row r="1283" spans="35:51" x14ac:dyDescent="0.35">
      <c r="AI1283" s="11">
        <v>2023</v>
      </c>
      <c r="AJ1283" s="11">
        <v>9</v>
      </c>
      <c r="AK1283" s="11">
        <v>8050</v>
      </c>
      <c r="AL1283" s="63">
        <v>0</v>
      </c>
      <c r="AM1283" s="46" t="str">
        <f t="shared" ref="AM1283:AM1346" si="297">IFERROR(VLOOKUP($AK1283,pnl_konto_table,2,FALSE),"")</f>
        <v>Renteinntekt (finansinstitusjoner)</v>
      </c>
      <c r="AN1283" s="46" t="str">
        <f t="shared" ref="AN1283:AN1346" si="298">IFERROR(VLOOKUP($AK1283,pnl_konto_table,6,FALSE),"")</f>
        <v>Finansinntekter</v>
      </c>
      <c r="AO1283" s="46" t="str">
        <f t="shared" ref="AO1283:AO1346" si="299">IFERROR(VLOOKUP($AK1283,pnl_konto_table,7,FALSE),"")</f>
        <v>Finans</v>
      </c>
      <c r="AP1283" s="46" t="str">
        <f t="shared" ref="AP1283:AP1346" si="300">IFERROR(VLOOKUP(AO1283,pnl_kategori_table,2,FALSE),0)</f>
        <v>Kostnad</v>
      </c>
      <c r="AQ1283" s="46">
        <f t="shared" ref="AQ1283:AQ1346" si="301">IFERROR(MATCH(AN1283,pnl_subkategori,0),"")</f>
        <v>22</v>
      </c>
      <c r="AR1283" s="46">
        <f t="shared" ref="AR1283:AR1346" si="302">IF(AP1283=$A$3,-$AL1283,$AL1283)</f>
        <v>0</v>
      </c>
      <c r="AS1283" s="48">
        <f t="shared" ref="AS1283:AS1346" si="303">IFERROR(VLOOKUP($AK1283,lookup_konto_index,2,FALSE),IFERROR(VLOOKUP(AN1283,lookup_subkategori_index,2,FALSE),IFERROR(VLOOKUP(AO1283,lookup_kategori_index,2,FALSE),1)))</f>
        <v>1</v>
      </c>
      <c r="AT1283" s="46">
        <f t="shared" si="294"/>
        <v>0</v>
      </c>
      <c r="AU1283" s="46">
        <f t="shared" ref="AU1283:AU1346" si="304">SUMIFS($BC$3:$BC$50,$BA$3:$BA$50,$AI1283,$BB$3:$BB$50,$AJ1283)</f>
        <v>3531</v>
      </c>
      <c r="AV1283" s="46">
        <f t="shared" ref="AV1283:AV1346" si="305">SUMIFS($BD$3:$BD$50,$BA$3:$BA$50,$AI1283,$BB$3:$BB$50,$AJ1283)</f>
        <v>1846.634</v>
      </c>
      <c r="AW1283" s="46">
        <f t="shared" si="295"/>
        <v>1</v>
      </c>
      <c r="AX1283" s="47">
        <f t="shared" ref="AX1283:AX1346" si="306">IFERROR(VLOOKUP($AP1283,table_type_kostnad,2,FALSE)*AR1283,"")</f>
        <v>0</v>
      </c>
      <c r="AY1283" s="47">
        <f t="shared" si="296"/>
        <v>0</v>
      </c>
    </row>
    <row r="1284" spans="35:51" x14ac:dyDescent="0.35">
      <c r="AI1284" s="11">
        <v>2023</v>
      </c>
      <c r="AJ1284" s="11">
        <v>10</v>
      </c>
      <c r="AK1284" s="11">
        <v>8050</v>
      </c>
      <c r="AL1284" s="63">
        <v>0</v>
      </c>
      <c r="AM1284" s="46" t="str">
        <f t="shared" si="297"/>
        <v>Renteinntekt (finansinstitusjoner)</v>
      </c>
      <c r="AN1284" s="46" t="str">
        <f t="shared" si="298"/>
        <v>Finansinntekter</v>
      </c>
      <c r="AO1284" s="46" t="str">
        <f t="shared" si="299"/>
        <v>Finans</v>
      </c>
      <c r="AP1284" s="46" t="str">
        <f t="shared" si="300"/>
        <v>Kostnad</v>
      </c>
      <c r="AQ1284" s="46">
        <f t="shared" si="301"/>
        <v>22</v>
      </c>
      <c r="AR1284" s="46">
        <f t="shared" si="302"/>
        <v>0</v>
      </c>
      <c r="AS1284" s="48">
        <f t="shared" si="303"/>
        <v>1</v>
      </c>
      <c r="AT1284" s="46">
        <f t="shared" ref="AT1284:AT1347" si="307">AS1284*AR1284</f>
        <v>0</v>
      </c>
      <c r="AU1284" s="46">
        <f t="shared" si="304"/>
        <v>3338</v>
      </c>
      <c r="AV1284" s="46">
        <f t="shared" si="305"/>
        <v>1851.3</v>
      </c>
      <c r="AW1284" s="46">
        <f t="shared" ref="AW1284:AW1347" si="308">IF(AU1284=0,0,1)</f>
        <v>1</v>
      </c>
      <c r="AX1284" s="47">
        <f t="shared" si="306"/>
        <v>0</v>
      </c>
      <c r="AY1284" s="47">
        <f t="shared" ref="AY1284:AY1347" si="309">IFERROR(AX1284*AS1284,"")</f>
        <v>0</v>
      </c>
    </row>
    <row r="1285" spans="35:51" x14ac:dyDescent="0.35">
      <c r="AI1285" s="11">
        <v>2023</v>
      </c>
      <c r="AJ1285" s="11">
        <v>11</v>
      </c>
      <c r="AK1285" s="11">
        <v>8050</v>
      </c>
      <c r="AL1285" s="63">
        <v>0</v>
      </c>
      <c r="AM1285" s="46" t="str">
        <f t="shared" si="297"/>
        <v>Renteinntekt (finansinstitusjoner)</v>
      </c>
      <c r="AN1285" s="46" t="str">
        <f t="shared" si="298"/>
        <v>Finansinntekter</v>
      </c>
      <c r="AO1285" s="46" t="str">
        <f t="shared" si="299"/>
        <v>Finans</v>
      </c>
      <c r="AP1285" s="46" t="str">
        <f t="shared" si="300"/>
        <v>Kostnad</v>
      </c>
      <c r="AQ1285" s="46">
        <f t="shared" si="301"/>
        <v>22</v>
      </c>
      <c r="AR1285" s="46">
        <f t="shared" si="302"/>
        <v>0</v>
      </c>
      <c r="AS1285" s="48">
        <f t="shared" si="303"/>
        <v>1</v>
      </c>
      <c r="AT1285" s="46">
        <f t="shared" si="307"/>
        <v>0</v>
      </c>
      <c r="AU1285" s="46">
        <f t="shared" si="304"/>
        <v>3267</v>
      </c>
      <c r="AV1285" s="46">
        <f t="shared" si="305"/>
        <v>1752.55</v>
      </c>
      <c r="AW1285" s="46">
        <f t="shared" si="308"/>
        <v>1</v>
      </c>
      <c r="AX1285" s="47">
        <f t="shared" si="306"/>
        <v>0</v>
      </c>
      <c r="AY1285" s="47">
        <f t="shared" si="309"/>
        <v>0</v>
      </c>
    </row>
    <row r="1286" spans="35:51" x14ac:dyDescent="0.35">
      <c r="AI1286" s="11">
        <v>2023</v>
      </c>
      <c r="AJ1286" s="11">
        <v>12</v>
      </c>
      <c r="AK1286" s="11">
        <v>8050</v>
      </c>
      <c r="AL1286" s="63">
        <v>-2201</v>
      </c>
      <c r="AM1286" s="46" t="str">
        <f t="shared" si="297"/>
        <v>Renteinntekt (finansinstitusjoner)</v>
      </c>
      <c r="AN1286" s="46" t="str">
        <f t="shared" si="298"/>
        <v>Finansinntekter</v>
      </c>
      <c r="AO1286" s="46" t="str">
        <f t="shared" si="299"/>
        <v>Finans</v>
      </c>
      <c r="AP1286" s="46" t="str">
        <f t="shared" si="300"/>
        <v>Kostnad</v>
      </c>
      <c r="AQ1286" s="46">
        <f t="shared" si="301"/>
        <v>22</v>
      </c>
      <c r="AR1286" s="46">
        <f t="shared" si="302"/>
        <v>-2201</v>
      </c>
      <c r="AS1286" s="48">
        <f t="shared" si="303"/>
        <v>1</v>
      </c>
      <c r="AT1286" s="46">
        <f t="shared" si="307"/>
        <v>-2201</v>
      </c>
      <c r="AU1286" s="46">
        <f t="shared" si="304"/>
        <v>2003</v>
      </c>
      <c r="AV1286" s="46">
        <f t="shared" si="305"/>
        <v>1365.15</v>
      </c>
      <c r="AW1286" s="46">
        <f t="shared" si="308"/>
        <v>1</v>
      </c>
      <c r="AX1286" s="47">
        <f t="shared" si="306"/>
        <v>2201</v>
      </c>
      <c r="AY1286" s="47">
        <f t="shared" si="309"/>
        <v>2201</v>
      </c>
    </row>
    <row r="1287" spans="35:51" x14ac:dyDescent="0.35">
      <c r="AI1287" s="11">
        <v>2023</v>
      </c>
      <c r="AJ1287" s="11">
        <v>1</v>
      </c>
      <c r="AK1287" s="11">
        <v>8060</v>
      </c>
      <c r="AL1287" s="63">
        <v>0</v>
      </c>
      <c r="AM1287" s="46" t="str">
        <f t="shared" si="297"/>
        <v>Renteinntekter konsern</v>
      </c>
      <c r="AN1287" s="46" t="str">
        <f t="shared" si="298"/>
        <v>Finansinntekter</v>
      </c>
      <c r="AO1287" s="46" t="str">
        <f t="shared" si="299"/>
        <v>Finans</v>
      </c>
      <c r="AP1287" s="46" t="str">
        <f t="shared" si="300"/>
        <v>Kostnad</v>
      </c>
      <c r="AQ1287" s="46">
        <f t="shared" si="301"/>
        <v>22</v>
      </c>
      <c r="AR1287" s="46">
        <f t="shared" si="302"/>
        <v>0</v>
      </c>
      <c r="AS1287" s="48">
        <f t="shared" si="303"/>
        <v>1</v>
      </c>
      <c r="AT1287" s="46">
        <f t="shared" si="307"/>
        <v>0</v>
      </c>
      <c r="AU1287" s="46">
        <f t="shared" si="304"/>
        <v>2803</v>
      </c>
      <c r="AV1287" s="46">
        <f t="shared" si="305"/>
        <v>1698.7</v>
      </c>
      <c r="AW1287" s="46">
        <f t="shared" si="308"/>
        <v>1</v>
      </c>
      <c r="AX1287" s="47">
        <f t="shared" si="306"/>
        <v>0</v>
      </c>
      <c r="AY1287" s="47">
        <f t="shared" si="309"/>
        <v>0</v>
      </c>
    </row>
    <row r="1288" spans="35:51" x14ac:dyDescent="0.35">
      <c r="AI1288" s="11">
        <v>2023</v>
      </c>
      <c r="AJ1288" s="11">
        <v>2</v>
      </c>
      <c r="AK1288" s="11">
        <v>8060</v>
      </c>
      <c r="AL1288" s="63">
        <v>0</v>
      </c>
      <c r="AM1288" s="46" t="str">
        <f t="shared" si="297"/>
        <v>Renteinntekter konsern</v>
      </c>
      <c r="AN1288" s="46" t="str">
        <f t="shared" si="298"/>
        <v>Finansinntekter</v>
      </c>
      <c r="AO1288" s="46" t="str">
        <f t="shared" si="299"/>
        <v>Finans</v>
      </c>
      <c r="AP1288" s="46" t="str">
        <f t="shared" si="300"/>
        <v>Kostnad</v>
      </c>
      <c r="AQ1288" s="46">
        <f t="shared" si="301"/>
        <v>22</v>
      </c>
      <c r="AR1288" s="46">
        <f t="shared" si="302"/>
        <v>0</v>
      </c>
      <c r="AS1288" s="48">
        <f t="shared" si="303"/>
        <v>1</v>
      </c>
      <c r="AT1288" s="46">
        <f t="shared" si="307"/>
        <v>0</v>
      </c>
      <c r="AU1288" s="46">
        <f t="shared" si="304"/>
        <v>2750</v>
      </c>
      <c r="AV1288" s="46">
        <f t="shared" si="305"/>
        <v>1620.817</v>
      </c>
      <c r="AW1288" s="46">
        <f t="shared" si="308"/>
        <v>1</v>
      </c>
      <c r="AX1288" s="47">
        <f t="shared" si="306"/>
        <v>0</v>
      </c>
      <c r="AY1288" s="47">
        <f t="shared" si="309"/>
        <v>0</v>
      </c>
    </row>
    <row r="1289" spans="35:51" x14ac:dyDescent="0.35">
      <c r="AI1289" s="11">
        <v>2023</v>
      </c>
      <c r="AJ1289" s="11">
        <v>3</v>
      </c>
      <c r="AK1289" s="11">
        <v>8060</v>
      </c>
      <c r="AL1289" s="63">
        <v>5.48</v>
      </c>
      <c r="AM1289" s="46" t="str">
        <f t="shared" si="297"/>
        <v>Renteinntekter konsern</v>
      </c>
      <c r="AN1289" s="46" t="str">
        <f t="shared" si="298"/>
        <v>Finansinntekter</v>
      </c>
      <c r="AO1289" s="46" t="str">
        <f t="shared" si="299"/>
        <v>Finans</v>
      </c>
      <c r="AP1289" s="46" t="str">
        <f t="shared" si="300"/>
        <v>Kostnad</v>
      </c>
      <c r="AQ1289" s="46">
        <f t="shared" si="301"/>
        <v>22</v>
      </c>
      <c r="AR1289" s="46">
        <f t="shared" si="302"/>
        <v>5.48</v>
      </c>
      <c r="AS1289" s="48">
        <f t="shared" si="303"/>
        <v>1</v>
      </c>
      <c r="AT1289" s="46">
        <f t="shared" si="307"/>
        <v>5.48</v>
      </c>
      <c r="AU1289" s="46">
        <f t="shared" si="304"/>
        <v>3043</v>
      </c>
      <c r="AV1289" s="46">
        <f t="shared" si="305"/>
        <v>1839.2840000000001</v>
      </c>
      <c r="AW1289" s="46">
        <f t="shared" si="308"/>
        <v>1</v>
      </c>
      <c r="AX1289" s="47">
        <f t="shared" si="306"/>
        <v>-5.48</v>
      </c>
      <c r="AY1289" s="47">
        <f t="shared" si="309"/>
        <v>-5.48</v>
      </c>
    </row>
    <row r="1290" spans="35:51" x14ac:dyDescent="0.35">
      <c r="AI1290" s="11">
        <v>2023</v>
      </c>
      <c r="AJ1290" s="11">
        <v>4</v>
      </c>
      <c r="AK1290" s="11">
        <v>8060</v>
      </c>
      <c r="AL1290" s="63">
        <v>0</v>
      </c>
      <c r="AM1290" s="46" t="str">
        <f t="shared" si="297"/>
        <v>Renteinntekter konsern</v>
      </c>
      <c r="AN1290" s="46" t="str">
        <f t="shared" si="298"/>
        <v>Finansinntekter</v>
      </c>
      <c r="AO1290" s="46" t="str">
        <f t="shared" si="299"/>
        <v>Finans</v>
      </c>
      <c r="AP1290" s="46" t="str">
        <f t="shared" si="300"/>
        <v>Kostnad</v>
      </c>
      <c r="AQ1290" s="46">
        <f t="shared" si="301"/>
        <v>22</v>
      </c>
      <c r="AR1290" s="46">
        <f t="shared" si="302"/>
        <v>0</v>
      </c>
      <c r="AS1290" s="48">
        <f t="shared" si="303"/>
        <v>1</v>
      </c>
      <c r="AT1290" s="46">
        <f t="shared" si="307"/>
        <v>0</v>
      </c>
      <c r="AU1290" s="46">
        <f t="shared" si="304"/>
        <v>2916</v>
      </c>
      <c r="AV1290" s="46">
        <f t="shared" si="305"/>
        <v>1763.2</v>
      </c>
      <c r="AW1290" s="46">
        <f t="shared" si="308"/>
        <v>1</v>
      </c>
      <c r="AX1290" s="47">
        <f t="shared" si="306"/>
        <v>0</v>
      </c>
      <c r="AY1290" s="47">
        <f t="shared" si="309"/>
        <v>0</v>
      </c>
    </row>
    <row r="1291" spans="35:51" x14ac:dyDescent="0.35">
      <c r="AI1291" s="11">
        <v>2023</v>
      </c>
      <c r="AJ1291" s="11">
        <v>5</v>
      </c>
      <c r="AK1291" s="11">
        <v>8060</v>
      </c>
      <c r="AL1291" s="63">
        <v>0</v>
      </c>
      <c r="AM1291" s="46" t="str">
        <f t="shared" si="297"/>
        <v>Renteinntekter konsern</v>
      </c>
      <c r="AN1291" s="46" t="str">
        <f t="shared" si="298"/>
        <v>Finansinntekter</v>
      </c>
      <c r="AO1291" s="46" t="str">
        <f t="shared" si="299"/>
        <v>Finans</v>
      </c>
      <c r="AP1291" s="46" t="str">
        <f t="shared" si="300"/>
        <v>Kostnad</v>
      </c>
      <c r="AQ1291" s="46">
        <f t="shared" si="301"/>
        <v>22</v>
      </c>
      <c r="AR1291" s="46">
        <f t="shared" si="302"/>
        <v>0</v>
      </c>
      <c r="AS1291" s="48">
        <f t="shared" si="303"/>
        <v>1</v>
      </c>
      <c r="AT1291" s="46">
        <f t="shared" si="307"/>
        <v>0</v>
      </c>
      <c r="AU1291" s="46">
        <f t="shared" si="304"/>
        <v>3578</v>
      </c>
      <c r="AV1291" s="46">
        <f t="shared" si="305"/>
        <v>1816.85</v>
      </c>
      <c r="AW1291" s="46">
        <f t="shared" si="308"/>
        <v>1</v>
      </c>
      <c r="AX1291" s="47">
        <f t="shared" si="306"/>
        <v>0</v>
      </c>
      <c r="AY1291" s="47">
        <f t="shared" si="309"/>
        <v>0</v>
      </c>
    </row>
    <row r="1292" spans="35:51" x14ac:dyDescent="0.35">
      <c r="AI1292" s="11">
        <v>2023</v>
      </c>
      <c r="AJ1292" s="11">
        <v>6</v>
      </c>
      <c r="AK1292" s="11">
        <v>8060</v>
      </c>
      <c r="AL1292" s="63">
        <v>874.73</v>
      </c>
      <c r="AM1292" s="46" t="str">
        <f t="shared" si="297"/>
        <v>Renteinntekter konsern</v>
      </c>
      <c r="AN1292" s="46" t="str">
        <f t="shared" si="298"/>
        <v>Finansinntekter</v>
      </c>
      <c r="AO1292" s="46" t="str">
        <f t="shared" si="299"/>
        <v>Finans</v>
      </c>
      <c r="AP1292" s="46" t="str">
        <f t="shared" si="300"/>
        <v>Kostnad</v>
      </c>
      <c r="AQ1292" s="46">
        <f t="shared" si="301"/>
        <v>22</v>
      </c>
      <c r="AR1292" s="46">
        <f t="shared" si="302"/>
        <v>874.73</v>
      </c>
      <c r="AS1292" s="48">
        <f t="shared" si="303"/>
        <v>1</v>
      </c>
      <c r="AT1292" s="46">
        <f t="shared" si="307"/>
        <v>874.73</v>
      </c>
      <c r="AU1292" s="46">
        <f t="shared" si="304"/>
        <v>3708</v>
      </c>
      <c r="AV1292" s="46">
        <f t="shared" si="305"/>
        <v>1858.8330000000001</v>
      </c>
      <c r="AW1292" s="46">
        <f t="shared" si="308"/>
        <v>1</v>
      </c>
      <c r="AX1292" s="47">
        <f t="shared" si="306"/>
        <v>-874.73</v>
      </c>
      <c r="AY1292" s="47">
        <f t="shared" si="309"/>
        <v>-874.73</v>
      </c>
    </row>
    <row r="1293" spans="35:51" x14ac:dyDescent="0.35">
      <c r="AI1293" s="11">
        <v>2023</v>
      </c>
      <c r="AJ1293" s="11">
        <v>7</v>
      </c>
      <c r="AK1293" s="11">
        <v>8060</v>
      </c>
      <c r="AL1293" s="63">
        <v>0</v>
      </c>
      <c r="AM1293" s="46" t="str">
        <f t="shared" si="297"/>
        <v>Renteinntekter konsern</v>
      </c>
      <c r="AN1293" s="46" t="str">
        <f t="shared" si="298"/>
        <v>Finansinntekter</v>
      </c>
      <c r="AO1293" s="46" t="str">
        <f t="shared" si="299"/>
        <v>Finans</v>
      </c>
      <c r="AP1293" s="46" t="str">
        <f t="shared" si="300"/>
        <v>Kostnad</v>
      </c>
      <c r="AQ1293" s="46">
        <f t="shared" si="301"/>
        <v>22</v>
      </c>
      <c r="AR1293" s="46">
        <f t="shared" si="302"/>
        <v>0</v>
      </c>
      <c r="AS1293" s="48">
        <f t="shared" si="303"/>
        <v>1</v>
      </c>
      <c r="AT1293" s="46">
        <f t="shared" si="307"/>
        <v>0</v>
      </c>
      <c r="AU1293" s="46">
        <f t="shared" si="304"/>
        <v>3431</v>
      </c>
      <c r="AV1293" s="46">
        <f t="shared" si="305"/>
        <v>1813.0340000000001</v>
      </c>
      <c r="AW1293" s="46">
        <f t="shared" si="308"/>
        <v>1</v>
      </c>
      <c r="AX1293" s="47">
        <f t="shared" si="306"/>
        <v>0</v>
      </c>
      <c r="AY1293" s="47">
        <f t="shared" si="309"/>
        <v>0</v>
      </c>
    </row>
    <row r="1294" spans="35:51" x14ac:dyDescent="0.35">
      <c r="AI1294" s="11">
        <v>2023</v>
      </c>
      <c r="AJ1294" s="11">
        <v>8</v>
      </c>
      <c r="AK1294" s="11">
        <v>8060</v>
      </c>
      <c r="AL1294" s="63">
        <v>0</v>
      </c>
      <c r="AM1294" s="46" t="str">
        <f t="shared" si="297"/>
        <v>Renteinntekter konsern</v>
      </c>
      <c r="AN1294" s="46" t="str">
        <f t="shared" si="298"/>
        <v>Finansinntekter</v>
      </c>
      <c r="AO1294" s="46" t="str">
        <f t="shared" si="299"/>
        <v>Finans</v>
      </c>
      <c r="AP1294" s="46" t="str">
        <f t="shared" si="300"/>
        <v>Kostnad</v>
      </c>
      <c r="AQ1294" s="46">
        <f t="shared" si="301"/>
        <v>22</v>
      </c>
      <c r="AR1294" s="46">
        <f t="shared" si="302"/>
        <v>0</v>
      </c>
      <c r="AS1294" s="48">
        <f t="shared" si="303"/>
        <v>1</v>
      </c>
      <c r="AT1294" s="46">
        <f t="shared" si="307"/>
        <v>0</v>
      </c>
      <c r="AU1294" s="46">
        <f t="shared" si="304"/>
        <v>4323</v>
      </c>
      <c r="AV1294" s="46">
        <f t="shared" si="305"/>
        <v>1943.6659999999999</v>
      </c>
      <c r="AW1294" s="46">
        <f t="shared" si="308"/>
        <v>1</v>
      </c>
      <c r="AX1294" s="47">
        <f t="shared" si="306"/>
        <v>0</v>
      </c>
      <c r="AY1294" s="47">
        <f t="shared" si="309"/>
        <v>0</v>
      </c>
    </row>
    <row r="1295" spans="35:51" x14ac:dyDescent="0.35">
      <c r="AI1295" s="11">
        <v>2023</v>
      </c>
      <c r="AJ1295" s="11">
        <v>9</v>
      </c>
      <c r="AK1295" s="11">
        <v>8060</v>
      </c>
      <c r="AL1295" s="63">
        <v>140.09</v>
      </c>
      <c r="AM1295" s="46" t="str">
        <f t="shared" si="297"/>
        <v>Renteinntekter konsern</v>
      </c>
      <c r="AN1295" s="46" t="str">
        <f t="shared" si="298"/>
        <v>Finansinntekter</v>
      </c>
      <c r="AO1295" s="46" t="str">
        <f t="shared" si="299"/>
        <v>Finans</v>
      </c>
      <c r="AP1295" s="46" t="str">
        <f t="shared" si="300"/>
        <v>Kostnad</v>
      </c>
      <c r="AQ1295" s="46">
        <f t="shared" si="301"/>
        <v>22</v>
      </c>
      <c r="AR1295" s="46">
        <f t="shared" si="302"/>
        <v>140.09</v>
      </c>
      <c r="AS1295" s="48">
        <f t="shared" si="303"/>
        <v>1</v>
      </c>
      <c r="AT1295" s="46">
        <f t="shared" si="307"/>
        <v>140.09</v>
      </c>
      <c r="AU1295" s="46">
        <f t="shared" si="304"/>
        <v>3531</v>
      </c>
      <c r="AV1295" s="46">
        <f t="shared" si="305"/>
        <v>1846.634</v>
      </c>
      <c r="AW1295" s="46">
        <f t="shared" si="308"/>
        <v>1</v>
      </c>
      <c r="AX1295" s="47">
        <f t="shared" si="306"/>
        <v>-140.09</v>
      </c>
      <c r="AY1295" s="47">
        <f t="shared" si="309"/>
        <v>-140.09</v>
      </c>
    </row>
    <row r="1296" spans="35:51" x14ac:dyDescent="0.35">
      <c r="AI1296" s="11">
        <v>2023</v>
      </c>
      <c r="AJ1296" s="11">
        <v>10</v>
      </c>
      <c r="AK1296" s="11">
        <v>8060</v>
      </c>
      <c r="AL1296" s="63">
        <v>0</v>
      </c>
      <c r="AM1296" s="46" t="str">
        <f t="shared" si="297"/>
        <v>Renteinntekter konsern</v>
      </c>
      <c r="AN1296" s="46" t="str">
        <f t="shared" si="298"/>
        <v>Finansinntekter</v>
      </c>
      <c r="AO1296" s="46" t="str">
        <f t="shared" si="299"/>
        <v>Finans</v>
      </c>
      <c r="AP1296" s="46" t="str">
        <f t="shared" si="300"/>
        <v>Kostnad</v>
      </c>
      <c r="AQ1296" s="46">
        <f t="shared" si="301"/>
        <v>22</v>
      </c>
      <c r="AR1296" s="46">
        <f t="shared" si="302"/>
        <v>0</v>
      </c>
      <c r="AS1296" s="48">
        <f t="shared" si="303"/>
        <v>1</v>
      </c>
      <c r="AT1296" s="46">
        <f t="shared" si="307"/>
        <v>0</v>
      </c>
      <c r="AU1296" s="46">
        <f t="shared" si="304"/>
        <v>3338</v>
      </c>
      <c r="AV1296" s="46">
        <f t="shared" si="305"/>
        <v>1851.3</v>
      </c>
      <c r="AW1296" s="46">
        <f t="shared" si="308"/>
        <v>1</v>
      </c>
      <c r="AX1296" s="47">
        <f t="shared" si="306"/>
        <v>0</v>
      </c>
      <c r="AY1296" s="47">
        <f t="shared" si="309"/>
        <v>0</v>
      </c>
    </row>
    <row r="1297" spans="35:51" x14ac:dyDescent="0.35">
      <c r="AI1297" s="11">
        <v>2023</v>
      </c>
      <c r="AJ1297" s="11">
        <v>11</v>
      </c>
      <c r="AK1297" s="11">
        <v>8060</v>
      </c>
      <c r="AL1297" s="63">
        <v>2.1800000000000002</v>
      </c>
      <c r="AM1297" s="46" t="str">
        <f t="shared" si="297"/>
        <v>Renteinntekter konsern</v>
      </c>
      <c r="AN1297" s="46" t="str">
        <f t="shared" si="298"/>
        <v>Finansinntekter</v>
      </c>
      <c r="AO1297" s="46" t="str">
        <f t="shared" si="299"/>
        <v>Finans</v>
      </c>
      <c r="AP1297" s="46" t="str">
        <f t="shared" si="300"/>
        <v>Kostnad</v>
      </c>
      <c r="AQ1297" s="46">
        <f t="shared" si="301"/>
        <v>22</v>
      </c>
      <c r="AR1297" s="46">
        <f t="shared" si="302"/>
        <v>2.1800000000000002</v>
      </c>
      <c r="AS1297" s="48">
        <f t="shared" si="303"/>
        <v>1</v>
      </c>
      <c r="AT1297" s="46">
        <f t="shared" si="307"/>
        <v>2.1800000000000002</v>
      </c>
      <c r="AU1297" s="46">
        <f t="shared" si="304"/>
        <v>3267</v>
      </c>
      <c r="AV1297" s="46">
        <f t="shared" si="305"/>
        <v>1752.55</v>
      </c>
      <c r="AW1297" s="46">
        <f t="shared" si="308"/>
        <v>1</v>
      </c>
      <c r="AX1297" s="47">
        <f t="shared" si="306"/>
        <v>-2.1800000000000002</v>
      </c>
      <c r="AY1297" s="47">
        <f t="shared" si="309"/>
        <v>-2.1800000000000002</v>
      </c>
    </row>
    <row r="1298" spans="35:51" x14ac:dyDescent="0.35">
      <c r="AI1298" s="11">
        <v>2023</v>
      </c>
      <c r="AJ1298" s="11">
        <v>12</v>
      </c>
      <c r="AK1298" s="11">
        <v>8060</v>
      </c>
      <c r="AL1298" s="63">
        <v>0</v>
      </c>
      <c r="AM1298" s="46" t="str">
        <f t="shared" si="297"/>
        <v>Renteinntekter konsern</v>
      </c>
      <c r="AN1298" s="46" t="str">
        <f t="shared" si="298"/>
        <v>Finansinntekter</v>
      </c>
      <c r="AO1298" s="46" t="str">
        <f t="shared" si="299"/>
        <v>Finans</v>
      </c>
      <c r="AP1298" s="46" t="str">
        <f t="shared" si="300"/>
        <v>Kostnad</v>
      </c>
      <c r="AQ1298" s="46">
        <f t="shared" si="301"/>
        <v>22</v>
      </c>
      <c r="AR1298" s="46">
        <f t="shared" si="302"/>
        <v>0</v>
      </c>
      <c r="AS1298" s="48">
        <f t="shared" si="303"/>
        <v>1</v>
      </c>
      <c r="AT1298" s="46">
        <f t="shared" si="307"/>
        <v>0</v>
      </c>
      <c r="AU1298" s="46">
        <f t="shared" si="304"/>
        <v>2003</v>
      </c>
      <c r="AV1298" s="46">
        <f t="shared" si="305"/>
        <v>1365.15</v>
      </c>
      <c r="AW1298" s="46">
        <f t="shared" si="308"/>
        <v>1</v>
      </c>
      <c r="AX1298" s="47">
        <f t="shared" si="306"/>
        <v>0</v>
      </c>
      <c r="AY1298" s="47">
        <f t="shared" si="309"/>
        <v>0</v>
      </c>
    </row>
    <row r="1299" spans="35:51" x14ac:dyDescent="0.35">
      <c r="AI1299" s="11">
        <v>2023</v>
      </c>
      <c r="AJ1299" s="11">
        <v>1</v>
      </c>
      <c r="AK1299" s="11">
        <v>8155</v>
      </c>
      <c r="AL1299" s="63">
        <v>0</v>
      </c>
      <c r="AM1299" s="46" t="str">
        <f t="shared" si="297"/>
        <v>Andre rentekostnader</v>
      </c>
      <c r="AN1299" s="46" t="str">
        <f t="shared" si="298"/>
        <v>Finansutgifter</v>
      </c>
      <c r="AO1299" s="46" t="str">
        <f t="shared" si="299"/>
        <v>Finans</v>
      </c>
      <c r="AP1299" s="46" t="str">
        <f t="shared" si="300"/>
        <v>Kostnad</v>
      </c>
      <c r="AQ1299" s="46">
        <f t="shared" si="301"/>
        <v>23</v>
      </c>
      <c r="AR1299" s="46">
        <f t="shared" si="302"/>
        <v>0</v>
      </c>
      <c r="AS1299" s="48">
        <f t="shared" si="303"/>
        <v>1</v>
      </c>
      <c r="AT1299" s="46">
        <f t="shared" si="307"/>
        <v>0</v>
      </c>
      <c r="AU1299" s="46">
        <f t="shared" si="304"/>
        <v>2803</v>
      </c>
      <c r="AV1299" s="46">
        <f t="shared" si="305"/>
        <v>1698.7</v>
      </c>
      <c r="AW1299" s="46">
        <f t="shared" si="308"/>
        <v>1</v>
      </c>
      <c r="AX1299" s="47">
        <f t="shared" si="306"/>
        <v>0</v>
      </c>
      <c r="AY1299" s="47">
        <f t="shared" si="309"/>
        <v>0</v>
      </c>
    </row>
    <row r="1300" spans="35:51" x14ac:dyDescent="0.35">
      <c r="AI1300" s="11">
        <v>2023</v>
      </c>
      <c r="AJ1300" s="11">
        <v>2</v>
      </c>
      <c r="AK1300" s="11">
        <v>8155</v>
      </c>
      <c r="AL1300" s="63">
        <v>0</v>
      </c>
      <c r="AM1300" s="46" t="str">
        <f t="shared" si="297"/>
        <v>Andre rentekostnader</v>
      </c>
      <c r="AN1300" s="46" t="str">
        <f t="shared" si="298"/>
        <v>Finansutgifter</v>
      </c>
      <c r="AO1300" s="46" t="str">
        <f t="shared" si="299"/>
        <v>Finans</v>
      </c>
      <c r="AP1300" s="46" t="str">
        <f t="shared" si="300"/>
        <v>Kostnad</v>
      </c>
      <c r="AQ1300" s="46">
        <f t="shared" si="301"/>
        <v>23</v>
      </c>
      <c r="AR1300" s="46">
        <f t="shared" si="302"/>
        <v>0</v>
      </c>
      <c r="AS1300" s="48">
        <f t="shared" si="303"/>
        <v>1</v>
      </c>
      <c r="AT1300" s="46">
        <f t="shared" si="307"/>
        <v>0</v>
      </c>
      <c r="AU1300" s="46">
        <f t="shared" si="304"/>
        <v>2750</v>
      </c>
      <c r="AV1300" s="46">
        <f t="shared" si="305"/>
        <v>1620.817</v>
      </c>
      <c r="AW1300" s="46">
        <f t="shared" si="308"/>
        <v>1</v>
      </c>
      <c r="AX1300" s="47">
        <f t="shared" si="306"/>
        <v>0</v>
      </c>
      <c r="AY1300" s="47">
        <f t="shared" si="309"/>
        <v>0</v>
      </c>
    </row>
    <row r="1301" spans="35:51" x14ac:dyDescent="0.35">
      <c r="AI1301" s="11">
        <v>2023</v>
      </c>
      <c r="AJ1301" s="11">
        <v>3</v>
      </c>
      <c r="AK1301" s="11">
        <v>8155</v>
      </c>
      <c r="AL1301" s="63">
        <v>0</v>
      </c>
      <c r="AM1301" s="46" t="str">
        <f t="shared" si="297"/>
        <v>Andre rentekostnader</v>
      </c>
      <c r="AN1301" s="46" t="str">
        <f t="shared" si="298"/>
        <v>Finansutgifter</v>
      </c>
      <c r="AO1301" s="46" t="str">
        <f t="shared" si="299"/>
        <v>Finans</v>
      </c>
      <c r="AP1301" s="46" t="str">
        <f t="shared" si="300"/>
        <v>Kostnad</v>
      </c>
      <c r="AQ1301" s="46">
        <f t="shared" si="301"/>
        <v>23</v>
      </c>
      <c r="AR1301" s="46">
        <f t="shared" si="302"/>
        <v>0</v>
      </c>
      <c r="AS1301" s="48">
        <f t="shared" si="303"/>
        <v>1</v>
      </c>
      <c r="AT1301" s="46">
        <f t="shared" si="307"/>
        <v>0</v>
      </c>
      <c r="AU1301" s="46">
        <f t="shared" si="304"/>
        <v>3043</v>
      </c>
      <c r="AV1301" s="46">
        <f t="shared" si="305"/>
        <v>1839.2840000000001</v>
      </c>
      <c r="AW1301" s="46">
        <f t="shared" si="308"/>
        <v>1</v>
      </c>
      <c r="AX1301" s="47">
        <f t="shared" si="306"/>
        <v>0</v>
      </c>
      <c r="AY1301" s="47">
        <f t="shared" si="309"/>
        <v>0</v>
      </c>
    </row>
    <row r="1302" spans="35:51" x14ac:dyDescent="0.35">
      <c r="AI1302" s="11">
        <v>2023</v>
      </c>
      <c r="AJ1302" s="11">
        <v>4</v>
      </c>
      <c r="AK1302" s="11">
        <v>8155</v>
      </c>
      <c r="AL1302" s="63">
        <v>0</v>
      </c>
      <c r="AM1302" s="46" t="str">
        <f t="shared" si="297"/>
        <v>Andre rentekostnader</v>
      </c>
      <c r="AN1302" s="46" t="str">
        <f t="shared" si="298"/>
        <v>Finansutgifter</v>
      </c>
      <c r="AO1302" s="46" t="str">
        <f t="shared" si="299"/>
        <v>Finans</v>
      </c>
      <c r="AP1302" s="46" t="str">
        <f t="shared" si="300"/>
        <v>Kostnad</v>
      </c>
      <c r="AQ1302" s="46">
        <f t="shared" si="301"/>
        <v>23</v>
      </c>
      <c r="AR1302" s="46">
        <f t="shared" si="302"/>
        <v>0</v>
      </c>
      <c r="AS1302" s="48">
        <f t="shared" si="303"/>
        <v>1</v>
      </c>
      <c r="AT1302" s="46">
        <f t="shared" si="307"/>
        <v>0</v>
      </c>
      <c r="AU1302" s="46">
        <f t="shared" si="304"/>
        <v>2916</v>
      </c>
      <c r="AV1302" s="46">
        <f t="shared" si="305"/>
        <v>1763.2</v>
      </c>
      <c r="AW1302" s="46">
        <f t="shared" si="308"/>
        <v>1</v>
      </c>
      <c r="AX1302" s="47">
        <f t="shared" si="306"/>
        <v>0</v>
      </c>
      <c r="AY1302" s="47">
        <f t="shared" si="309"/>
        <v>0</v>
      </c>
    </row>
    <row r="1303" spans="35:51" x14ac:dyDescent="0.35">
      <c r="AI1303" s="11">
        <v>2023</v>
      </c>
      <c r="AJ1303" s="11">
        <v>5</v>
      </c>
      <c r="AK1303" s="11">
        <v>8155</v>
      </c>
      <c r="AL1303" s="63">
        <v>0</v>
      </c>
      <c r="AM1303" s="46" t="str">
        <f t="shared" si="297"/>
        <v>Andre rentekostnader</v>
      </c>
      <c r="AN1303" s="46" t="str">
        <f t="shared" si="298"/>
        <v>Finansutgifter</v>
      </c>
      <c r="AO1303" s="46" t="str">
        <f t="shared" si="299"/>
        <v>Finans</v>
      </c>
      <c r="AP1303" s="46" t="str">
        <f t="shared" si="300"/>
        <v>Kostnad</v>
      </c>
      <c r="AQ1303" s="46">
        <f t="shared" si="301"/>
        <v>23</v>
      </c>
      <c r="AR1303" s="46">
        <f t="shared" si="302"/>
        <v>0</v>
      </c>
      <c r="AS1303" s="48">
        <f t="shared" si="303"/>
        <v>1</v>
      </c>
      <c r="AT1303" s="46">
        <f t="shared" si="307"/>
        <v>0</v>
      </c>
      <c r="AU1303" s="46">
        <f t="shared" si="304"/>
        <v>3578</v>
      </c>
      <c r="AV1303" s="46">
        <f t="shared" si="305"/>
        <v>1816.85</v>
      </c>
      <c r="AW1303" s="46">
        <f t="shared" si="308"/>
        <v>1</v>
      </c>
      <c r="AX1303" s="47">
        <f t="shared" si="306"/>
        <v>0</v>
      </c>
      <c r="AY1303" s="47">
        <f t="shared" si="309"/>
        <v>0</v>
      </c>
    </row>
    <row r="1304" spans="35:51" x14ac:dyDescent="0.35">
      <c r="AI1304" s="11">
        <v>2023</v>
      </c>
      <c r="AJ1304" s="11">
        <v>6</v>
      </c>
      <c r="AK1304" s="11">
        <v>8155</v>
      </c>
      <c r="AL1304" s="63">
        <v>0</v>
      </c>
      <c r="AM1304" s="46" t="str">
        <f t="shared" si="297"/>
        <v>Andre rentekostnader</v>
      </c>
      <c r="AN1304" s="46" t="str">
        <f t="shared" si="298"/>
        <v>Finansutgifter</v>
      </c>
      <c r="AO1304" s="46" t="str">
        <f t="shared" si="299"/>
        <v>Finans</v>
      </c>
      <c r="AP1304" s="46" t="str">
        <f t="shared" si="300"/>
        <v>Kostnad</v>
      </c>
      <c r="AQ1304" s="46">
        <f t="shared" si="301"/>
        <v>23</v>
      </c>
      <c r="AR1304" s="46">
        <f t="shared" si="302"/>
        <v>0</v>
      </c>
      <c r="AS1304" s="48">
        <f t="shared" si="303"/>
        <v>1</v>
      </c>
      <c r="AT1304" s="46">
        <f t="shared" si="307"/>
        <v>0</v>
      </c>
      <c r="AU1304" s="46">
        <f t="shared" si="304"/>
        <v>3708</v>
      </c>
      <c r="AV1304" s="46">
        <f t="shared" si="305"/>
        <v>1858.8330000000001</v>
      </c>
      <c r="AW1304" s="46">
        <f t="shared" si="308"/>
        <v>1</v>
      </c>
      <c r="AX1304" s="47">
        <f t="shared" si="306"/>
        <v>0</v>
      </c>
      <c r="AY1304" s="47">
        <f t="shared" si="309"/>
        <v>0</v>
      </c>
    </row>
    <row r="1305" spans="35:51" x14ac:dyDescent="0.35">
      <c r="AI1305" s="11">
        <v>2023</v>
      </c>
      <c r="AJ1305" s="11">
        <v>7</v>
      </c>
      <c r="AK1305" s="11">
        <v>8155</v>
      </c>
      <c r="AL1305" s="63">
        <v>285.94</v>
      </c>
      <c r="AM1305" s="46" t="str">
        <f t="shared" si="297"/>
        <v>Andre rentekostnader</v>
      </c>
      <c r="AN1305" s="46" t="str">
        <f t="shared" si="298"/>
        <v>Finansutgifter</v>
      </c>
      <c r="AO1305" s="46" t="str">
        <f t="shared" si="299"/>
        <v>Finans</v>
      </c>
      <c r="AP1305" s="46" t="str">
        <f t="shared" si="300"/>
        <v>Kostnad</v>
      </c>
      <c r="AQ1305" s="46">
        <f t="shared" si="301"/>
        <v>23</v>
      </c>
      <c r="AR1305" s="46">
        <f t="shared" si="302"/>
        <v>285.94</v>
      </c>
      <c r="AS1305" s="48">
        <f t="shared" si="303"/>
        <v>1</v>
      </c>
      <c r="AT1305" s="46">
        <f t="shared" si="307"/>
        <v>285.94</v>
      </c>
      <c r="AU1305" s="46">
        <f t="shared" si="304"/>
        <v>3431</v>
      </c>
      <c r="AV1305" s="46">
        <f t="shared" si="305"/>
        <v>1813.0340000000001</v>
      </c>
      <c r="AW1305" s="46">
        <f t="shared" si="308"/>
        <v>1</v>
      </c>
      <c r="AX1305" s="47">
        <f t="shared" si="306"/>
        <v>-285.94</v>
      </c>
      <c r="AY1305" s="47">
        <f t="shared" si="309"/>
        <v>-285.94</v>
      </c>
    </row>
    <row r="1306" spans="35:51" x14ac:dyDescent="0.35">
      <c r="AI1306" s="11">
        <v>2023</v>
      </c>
      <c r="AJ1306" s="11">
        <v>8</v>
      </c>
      <c r="AK1306" s="11">
        <v>8155</v>
      </c>
      <c r="AL1306" s="63">
        <v>0</v>
      </c>
      <c r="AM1306" s="46" t="str">
        <f t="shared" si="297"/>
        <v>Andre rentekostnader</v>
      </c>
      <c r="AN1306" s="46" t="str">
        <f t="shared" si="298"/>
        <v>Finansutgifter</v>
      </c>
      <c r="AO1306" s="46" t="str">
        <f t="shared" si="299"/>
        <v>Finans</v>
      </c>
      <c r="AP1306" s="46" t="str">
        <f t="shared" si="300"/>
        <v>Kostnad</v>
      </c>
      <c r="AQ1306" s="46">
        <f t="shared" si="301"/>
        <v>23</v>
      </c>
      <c r="AR1306" s="46">
        <f t="shared" si="302"/>
        <v>0</v>
      </c>
      <c r="AS1306" s="48">
        <f t="shared" si="303"/>
        <v>1</v>
      </c>
      <c r="AT1306" s="46">
        <f t="shared" si="307"/>
        <v>0</v>
      </c>
      <c r="AU1306" s="46">
        <f t="shared" si="304"/>
        <v>4323</v>
      </c>
      <c r="AV1306" s="46">
        <f t="shared" si="305"/>
        <v>1943.6659999999999</v>
      </c>
      <c r="AW1306" s="46">
        <f t="shared" si="308"/>
        <v>1</v>
      </c>
      <c r="AX1306" s="47">
        <f t="shared" si="306"/>
        <v>0</v>
      </c>
      <c r="AY1306" s="47">
        <f t="shared" si="309"/>
        <v>0</v>
      </c>
    </row>
    <row r="1307" spans="35:51" x14ac:dyDescent="0.35">
      <c r="AI1307" s="11">
        <v>2023</v>
      </c>
      <c r="AJ1307" s="11">
        <v>9</v>
      </c>
      <c r="AK1307" s="11">
        <v>8155</v>
      </c>
      <c r="AL1307" s="63">
        <v>0</v>
      </c>
      <c r="AM1307" s="46" t="str">
        <f t="shared" si="297"/>
        <v>Andre rentekostnader</v>
      </c>
      <c r="AN1307" s="46" t="str">
        <f t="shared" si="298"/>
        <v>Finansutgifter</v>
      </c>
      <c r="AO1307" s="46" t="str">
        <f t="shared" si="299"/>
        <v>Finans</v>
      </c>
      <c r="AP1307" s="46" t="str">
        <f t="shared" si="300"/>
        <v>Kostnad</v>
      </c>
      <c r="AQ1307" s="46">
        <f t="shared" si="301"/>
        <v>23</v>
      </c>
      <c r="AR1307" s="46">
        <f t="shared" si="302"/>
        <v>0</v>
      </c>
      <c r="AS1307" s="48">
        <f t="shared" si="303"/>
        <v>1</v>
      </c>
      <c r="AT1307" s="46">
        <f t="shared" si="307"/>
        <v>0</v>
      </c>
      <c r="AU1307" s="46">
        <f t="shared" si="304"/>
        <v>3531</v>
      </c>
      <c r="AV1307" s="46">
        <f t="shared" si="305"/>
        <v>1846.634</v>
      </c>
      <c r="AW1307" s="46">
        <f t="shared" si="308"/>
        <v>1</v>
      </c>
      <c r="AX1307" s="47">
        <f t="shared" si="306"/>
        <v>0</v>
      </c>
      <c r="AY1307" s="47">
        <f t="shared" si="309"/>
        <v>0</v>
      </c>
    </row>
    <row r="1308" spans="35:51" x14ac:dyDescent="0.35">
      <c r="AI1308" s="11">
        <v>2023</v>
      </c>
      <c r="AJ1308" s="11">
        <v>10</v>
      </c>
      <c r="AK1308" s="11">
        <v>8155</v>
      </c>
      <c r="AL1308" s="63">
        <v>0</v>
      </c>
      <c r="AM1308" s="46" t="str">
        <f t="shared" si="297"/>
        <v>Andre rentekostnader</v>
      </c>
      <c r="AN1308" s="46" t="str">
        <f t="shared" si="298"/>
        <v>Finansutgifter</v>
      </c>
      <c r="AO1308" s="46" t="str">
        <f t="shared" si="299"/>
        <v>Finans</v>
      </c>
      <c r="AP1308" s="46" t="str">
        <f t="shared" si="300"/>
        <v>Kostnad</v>
      </c>
      <c r="AQ1308" s="46">
        <f t="shared" si="301"/>
        <v>23</v>
      </c>
      <c r="AR1308" s="46">
        <f t="shared" si="302"/>
        <v>0</v>
      </c>
      <c r="AS1308" s="48">
        <f t="shared" si="303"/>
        <v>1</v>
      </c>
      <c r="AT1308" s="46">
        <f t="shared" si="307"/>
        <v>0</v>
      </c>
      <c r="AU1308" s="46">
        <f t="shared" si="304"/>
        <v>3338</v>
      </c>
      <c r="AV1308" s="46">
        <f t="shared" si="305"/>
        <v>1851.3</v>
      </c>
      <c r="AW1308" s="46">
        <f t="shared" si="308"/>
        <v>1</v>
      </c>
      <c r="AX1308" s="47">
        <f t="shared" si="306"/>
        <v>0</v>
      </c>
      <c r="AY1308" s="47">
        <f t="shared" si="309"/>
        <v>0</v>
      </c>
    </row>
    <row r="1309" spans="35:51" x14ac:dyDescent="0.35">
      <c r="AI1309" s="11">
        <v>2023</v>
      </c>
      <c r="AJ1309" s="11">
        <v>11</v>
      </c>
      <c r="AK1309" s="11">
        <v>8155</v>
      </c>
      <c r="AL1309" s="63">
        <v>0</v>
      </c>
      <c r="AM1309" s="46" t="str">
        <f t="shared" si="297"/>
        <v>Andre rentekostnader</v>
      </c>
      <c r="AN1309" s="46" t="str">
        <f t="shared" si="298"/>
        <v>Finansutgifter</v>
      </c>
      <c r="AO1309" s="46" t="str">
        <f t="shared" si="299"/>
        <v>Finans</v>
      </c>
      <c r="AP1309" s="46" t="str">
        <f t="shared" si="300"/>
        <v>Kostnad</v>
      </c>
      <c r="AQ1309" s="46">
        <f t="shared" si="301"/>
        <v>23</v>
      </c>
      <c r="AR1309" s="46">
        <f t="shared" si="302"/>
        <v>0</v>
      </c>
      <c r="AS1309" s="48">
        <f t="shared" si="303"/>
        <v>1</v>
      </c>
      <c r="AT1309" s="46">
        <f t="shared" si="307"/>
        <v>0</v>
      </c>
      <c r="AU1309" s="46">
        <f t="shared" si="304"/>
        <v>3267</v>
      </c>
      <c r="AV1309" s="46">
        <f t="shared" si="305"/>
        <v>1752.55</v>
      </c>
      <c r="AW1309" s="46">
        <f t="shared" si="308"/>
        <v>1</v>
      </c>
      <c r="AX1309" s="47">
        <f t="shared" si="306"/>
        <v>0</v>
      </c>
      <c r="AY1309" s="47">
        <f t="shared" si="309"/>
        <v>0</v>
      </c>
    </row>
    <row r="1310" spans="35:51" x14ac:dyDescent="0.35">
      <c r="AI1310" s="11">
        <v>2023</v>
      </c>
      <c r="AJ1310" s="11">
        <v>12</v>
      </c>
      <c r="AK1310" s="11">
        <v>8155</v>
      </c>
      <c r="AL1310" s="63">
        <v>0</v>
      </c>
      <c r="AM1310" s="46" t="str">
        <f t="shared" si="297"/>
        <v>Andre rentekostnader</v>
      </c>
      <c r="AN1310" s="46" t="str">
        <f t="shared" si="298"/>
        <v>Finansutgifter</v>
      </c>
      <c r="AO1310" s="46" t="str">
        <f t="shared" si="299"/>
        <v>Finans</v>
      </c>
      <c r="AP1310" s="46" t="str">
        <f t="shared" si="300"/>
        <v>Kostnad</v>
      </c>
      <c r="AQ1310" s="46">
        <f t="shared" si="301"/>
        <v>23</v>
      </c>
      <c r="AR1310" s="46">
        <f t="shared" si="302"/>
        <v>0</v>
      </c>
      <c r="AS1310" s="48">
        <f t="shared" si="303"/>
        <v>1</v>
      </c>
      <c r="AT1310" s="46">
        <f t="shared" si="307"/>
        <v>0</v>
      </c>
      <c r="AU1310" s="46">
        <f t="shared" si="304"/>
        <v>2003</v>
      </c>
      <c r="AV1310" s="46">
        <f t="shared" si="305"/>
        <v>1365.15</v>
      </c>
      <c r="AW1310" s="46">
        <f t="shared" si="308"/>
        <v>1</v>
      </c>
      <c r="AX1310" s="47">
        <f t="shared" si="306"/>
        <v>0</v>
      </c>
      <c r="AY1310" s="47">
        <f t="shared" si="309"/>
        <v>0</v>
      </c>
    </row>
    <row r="1311" spans="35:51" x14ac:dyDescent="0.35">
      <c r="AI1311" s="11">
        <v>2023</v>
      </c>
      <c r="AJ1311" s="11">
        <v>1</v>
      </c>
      <c r="AK1311" s="11">
        <v>8160</v>
      </c>
      <c r="AL1311" s="63">
        <v>418.38</v>
      </c>
      <c r="AM1311" s="46" t="str">
        <f t="shared" si="297"/>
        <v>Rentekostnader konsern</v>
      </c>
      <c r="AN1311" s="46" t="str">
        <f t="shared" si="298"/>
        <v>Finansutgifter</v>
      </c>
      <c r="AO1311" s="46" t="str">
        <f t="shared" si="299"/>
        <v>Finans</v>
      </c>
      <c r="AP1311" s="46" t="str">
        <f t="shared" si="300"/>
        <v>Kostnad</v>
      </c>
      <c r="AQ1311" s="46">
        <f t="shared" si="301"/>
        <v>23</v>
      </c>
      <c r="AR1311" s="46">
        <f t="shared" si="302"/>
        <v>418.38</v>
      </c>
      <c r="AS1311" s="48">
        <f t="shared" si="303"/>
        <v>1</v>
      </c>
      <c r="AT1311" s="46">
        <f t="shared" si="307"/>
        <v>418.38</v>
      </c>
      <c r="AU1311" s="46">
        <f t="shared" si="304"/>
        <v>2803</v>
      </c>
      <c r="AV1311" s="46">
        <f t="shared" si="305"/>
        <v>1698.7</v>
      </c>
      <c r="AW1311" s="46">
        <f t="shared" si="308"/>
        <v>1</v>
      </c>
      <c r="AX1311" s="47">
        <f t="shared" si="306"/>
        <v>-418.38</v>
      </c>
      <c r="AY1311" s="47">
        <f t="shared" si="309"/>
        <v>-418.38</v>
      </c>
    </row>
    <row r="1312" spans="35:51" x14ac:dyDescent="0.35">
      <c r="AI1312" s="11">
        <v>2023</v>
      </c>
      <c r="AJ1312" s="11">
        <v>2</v>
      </c>
      <c r="AK1312" s="11">
        <v>8160</v>
      </c>
      <c r="AL1312" s="63">
        <v>56.59</v>
      </c>
      <c r="AM1312" s="46" t="str">
        <f t="shared" si="297"/>
        <v>Rentekostnader konsern</v>
      </c>
      <c r="AN1312" s="46" t="str">
        <f t="shared" si="298"/>
        <v>Finansutgifter</v>
      </c>
      <c r="AO1312" s="46" t="str">
        <f t="shared" si="299"/>
        <v>Finans</v>
      </c>
      <c r="AP1312" s="46" t="str">
        <f t="shared" si="300"/>
        <v>Kostnad</v>
      </c>
      <c r="AQ1312" s="46">
        <f t="shared" si="301"/>
        <v>23</v>
      </c>
      <c r="AR1312" s="46">
        <f t="shared" si="302"/>
        <v>56.59</v>
      </c>
      <c r="AS1312" s="48">
        <f t="shared" si="303"/>
        <v>1</v>
      </c>
      <c r="AT1312" s="46">
        <f t="shared" si="307"/>
        <v>56.59</v>
      </c>
      <c r="AU1312" s="46">
        <f t="shared" si="304"/>
        <v>2750</v>
      </c>
      <c r="AV1312" s="46">
        <f t="shared" si="305"/>
        <v>1620.817</v>
      </c>
      <c r="AW1312" s="46">
        <f t="shared" si="308"/>
        <v>1</v>
      </c>
      <c r="AX1312" s="47">
        <f t="shared" si="306"/>
        <v>-56.59</v>
      </c>
      <c r="AY1312" s="47">
        <f t="shared" si="309"/>
        <v>-56.59</v>
      </c>
    </row>
    <row r="1313" spans="35:51" x14ac:dyDescent="0.35">
      <c r="AI1313" s="11">
        <v>2023</v>
      </c>
      <c r="AJ1313" s="11">
        <v>3</v>
      </c>
      <c r="AK1313" s="11">
        <v>8160</v>
      </c>
      <c r="AL1313" s="63">
        <v>1114.42</v>
      </c>
      <c r="AM1313" s="46" t="str">
        <f t="shared" si="297"/>
        <v>Rentekostnader konsern</v>
      </c>
      <c r="AN1313" s="46" t="str">
        <f t="shared" si="298"/>
        <v>Finansutgifter</v>
      </c>
      <c r="AO1313" s="46" t="str">
        <f t="shared" si="299"/>
        <v>Finans</v>
      </c>
      <c r="AP1313" s="46" t="str">
        <f t="shared" si="300"/>
        <v>Kostnad</v>
      </c>
      <c r="AQ1313" s="46">
        <f t="shared" si="301"/>
        <v>23</v>
      </c>
      <c r="AR1313" s="46">
        <f t="shared" si="302"/>
        <v>1114.42</v>
      </c>
      <c r="AS1313" s="48">
        <f t="shared" si="303"/>
        <v>1</v>
      </c>
      <c r="AT1313" s="46">
        <f t="shared" si="307"/>
        <v>1114.42</v>
      </c>
      <c r="AU1313" s="46">
        <f t="shared" si="304"/>
        <v>3043</v>
      </c>
      <c r="AV1313" s="46">
        <f t="shared" si="305"/>
        <v>1839.2840000000001</v>
      </c>
      <c r="AW1313" s="46">
        <f t="shared" si="308"/>
        <v>1</v>
      </c>
      <c r="AX1313" s="47">
        <f t="shared" si="306"/>
        <v>-1114.42</v>
      </c>
      <c r="AY1313" s="47">
        <f t="shared" si="309"/>
        <v>-1114.42</v>
      </c>
    </row>
    <row r="1314" spans="35:51" x14ac:dyDescent="0.35">
      <c r="AI1314" s="11">
        <v>2023</v>
      </c>
      <c r="AJ1314" s="11">
        <v>4</v>
      </c>
      <c r="AK1314" s="11">
        <v>8160</v>
      </c>
      <c r="AL1314" s="63">
        <v>238.63</v>
      </c>
      <c r="AM1314" s="46" t="str">
        <f t="shared" si="297"/>
        <v>Rentekostnader konsern</v>
      </c>
      <c r="AN1314" s="46" t="str">
        <f t="shared" si="298"/>
        <v>Finansutgifter</v>
      </c>
      <c r="AO1314" s="46" t="str">
        <f t="shared" si="299"/>
        <v>Finans</v>
      </c>
      <c r="AP1314" s="46" t="str">
        <f t="shared" si="300"/>
        <v>Kostnad</v>
      </c>
      <c r="AQ1314" s="46">
        <f t="shared" si="301"/>
        <v>23</v>
      </c>
      <c r="AR1314" s="46">
        <f t="shared" si="302"/>
        <v>238.63</v>
      </c>
      <c r="AS1314" s="48">
        <f t="shared" si="303"/>
        <v>1</v>
      </c>
      <c r="AT1314" s="46">
        <f t="shared" si="307"/>
        <v>238.63</v>
      </c>
      <c r="AU1314" s="46">
        <f t="shared" si="304"/>
        <v>2916</v>
      </c>
      <c r="AV1314" s="46">
        <f t="shared" si="305"/>
        <v>1763.2</v>
      </c>
      <c r="AW1314" s="46">
        <f t="shared" si="308"/>
        <v>1</v>
      </c>
      <c r="AX1314" s="47">
        <f t="shared" si="306"/>
        <v>-238.63</v>
      </c>
      <c r="AY1314" s="47">
        <f t="shared" si="309"/>
        <v>-238.63</v>
      </c>
    </row>
    <row r="1315" spans="35:51" x14ac:dyDescent="0.35">
      <c r="AI1315" s="11">
        <v>2023</v>
      </c>
      <c r="AJ1315" s="11">
        <v>5</v>
      </c>
      <c r="AK1315" s="11">
        <v>8160</v>
      </c>
      <c r="AL1315" s="63">
        <v>171.57</v>
      </c>
      <c r="AM1315" s="46" t="str">
        <f t="shared" si="297"/>
        <v>Rentekostnader konsern</v>
      </c>
      <c r="AN1315" s="46" t="str">
        <f t="shared" si="298"/>
        <v>Finansutgifter</v>
      </c>
      <c r="AO1315" s="46" t="str">
        <f t="shared" si="299"/>
        <v>Finans</v>
      </c>
      <c r="AP1315" s="46" t="str">
        <f t="shared" si="300"/>
        <v>Kostnad</v>
      </c>
      <c r="AQ1315" s="46">
        <f t="shared" si="301"/>
        <v>23</v>
      </c>
      <c r="AR1315" s="46">
        <f t="shared" si="302"/>
        <v>171.57</v>
      </c>
      <c r="AS1315" s="48">
        <f t="shared" si="303"/>
        <v>1</v>
      </c>
      <c r="AT1315" s="46">
        <f t="shared" si="307"/>
        <v>171.57</v>
      </c>
      <c r="AU1315" s="46">
        <f t="shared" si="304"/>
        <v>3578</v>
      </c>
      <c r="AV1315" s="46">
        <f t="shared" si="305"/>
        <v>1816.85</v>
      </c>
      <c r="AW1315" s="46">
        <f t="shared" si="308"/>
        <v>1</v>
      </c>
      <c r="AX1315" s="47">
        <f t="shared" si="306"/>
        <v>-171.57</v>
      </c>
      <c r="AY1315" s="47">
        <f t="shared" si="309"/>
        <v>-171.57</v>
      </c>
    </row>
    <row r="1316" spans="35:51" x14ac:dyDescent="0.35">
      <c r="AI1316" s="11">
        <v>2023</v>
      </c>
      <c r="AJ1316" s="11">
        <v>6</v>
      </c>
      <c r="AK1316" s="11">
        <v>8160</v>
      </c>
      <c r="AL1316" s="63">
        <v>100.83</v>
      </c>
      <c r="AM1316" s="46" t="str">
        <f t="shared" si="297"/>
        <v>Rentekostnader konsern</v>
      </c>
      <c r="AN1316" s="46" t="str">
        <f t="shared" si="298"/>
        <v>Finansutgifter</v>
      </c>
      <c r="AO1316" s="46" t="str">
        <f t="shared" si="299"/>
        <v>Finans</v>
      </c>
      <c r="AP1316" s="46" t="str">
        <f t="shared" si="300"/>
        <v>Kostnad</v>
      </c>
      <c r="AQ1316" s="46">
        <f t="shared" si="301"/>
        <v>23</v>
      </c>
      <c r="AR1316" s="46">
        <f t="shared" si="302"/>
        <v>100.83</v>
      </c>
      <c r="AS1316" s="48">
        <f t="shared" si="303"/>
        <v>1</v>
      </c>
      <c r="AT1316" s="46">
        <f t="shared" si="307"/>
        <v>100.83</v>
      </c>
      <c r="AU1316" s="46">
        <f t="shared" si="304"/>
        <v>3708</v>
      </c>
      <c r="AV1316" s="46">
        <f t="shared" si="305"/>
        <v>1858.8330000000001</v>
      </c>
      <c r="AW1316" s="46">
        <f t="shared" si="308"/>
        <v>1</v>
      </c>
      <c r="AX1316" s="47">
        <f t="shared" si="306"/>
        <v>-100.83</v>
      </c>
      <c r="AY1316" s="47">
        <f t="shared" si="309"/>
        <v>-100.83</v>
      </c>
    </row>
    <row r="1317" spans="35:51" x14ac:dyDescent="0.35">
      <c r="AI1317" s="11">
        <v>2023</v>
      </c>
      <c r="AJ1317" s="11">
        <v>7</v>
      </c>
      <c r="AK1317" s="11">
        <v>8160</v>
      </c>
      <c r="AL1317" s="63">
        <v>504.81</v>
      </c>
      <c r="AM1317" s="46" t="str">
        <f t="shared" si="297"/>
        <v>Rentekostnader konsern</v>
      </c>
      <c r="AN1317" s="46" t="str">
        <f t="shared" si="298"/>
        <v>Finansutgifter</v>
      </c>
      <c r="AO1317" s="46" t="str">
        <f t="shared" si="299"/>
        <v>Finans</v>
      </c>
      <c r="AP1317" s="46" t="str">
        <f t="shared" si="300"/>
        <v>Kostnad</v>
      </c>
      <c r="AQ1317" s="46">
        <f t="shared" si="301"/>
        <v>23</v>
      </c>
      <c r="AR1317" s="46">
        <f t="shared" si="302"/>
        <v>504.81</v>
      </c>
      <c r="AS1317" s="48">
        <f t="shared" si="303"/>
        <v>1</v>
      </c>
      <c r="AT1317" s="46">
        <f t="shared" si="307"/>
        <v>504.81</v>
      </c>
      <c r="AU1317" s="46">
        <f t="shared" si="304"/>
        <v>3431</v>
      </c>
      <c r="AV1317" s="46">
        <f t="shared" si="305"/>
        <v>1813.0340000000001</v>
      </c>
      <c r="AW1317" s="46">
        <f t="shared" si="308"/>
        <v>1</v>
      </c>
      <c r="AX1317" s="47">
        <f t="shared" si="306"/>
        <v>-504.81</v>
      </c>
      <c r="AY1317" s="47">
        <f t="shared" si="309"/>
        <v>-504.81</v>
      </c>
    </row>
    <row r="1318" spans="35:51" x14ac:dyDescent="0.35">
      <c r="AI1318" s="11">
        <v>2023</v>
      </c>
      <c r="AJ1318" s="11">
        <v>8</v>
      </c>
      <c r="AK1318" s="11">
        <v>8160</v>
      </c>
      <c r="AL1318" s="63">
        <v>922.87</v>
      </c>
      <c r="AM1318" s="46" t="str">
        <f t="shared" si="297"/>
        <v>Rentekostnader konsern</v>
      </c>
      <c r="AN1318" s="46" t="str">
        <f t="shared" si="298"/>
        <v>Finansutgifter</v>
      </c>
      <c r="AO1318" s="46" t="str">
        <f t="shared" si="299"/>
        <v>Finans</v>
      </c>
      <c r="AP1318" s="46" t="str">
        <f t="shared" si="300"/>
        <v>Kostnad</v>
      </c>
      <c r="AQ1318" s="46">
        <f t="shared" si="301"/>
        <v>23</v>
      </c>
      <c r="AR1318" s="46">
        <f t="shared" si="302"/>
        <v>922.87</v>
      </c>
      <c r="AS1318" s="48">
        <f t="shared" si="303"/>
        <v>1</v>
      </c>
      <c r="AT1318" s="46">
        <f t="shared" si="307"/>
        <v>922.87</v>
      </c>
      <c r="AU1318" s="46">
        <f t="shared" si="304"/>
        <v>4323</v>
      </c>
      <c r="AV1318" s="46">
        <f t="shared" si="305"/>
        <v>1943.6659999999999</v>
      </c>
      <c r="AW1318" s="46">
        <f t="shared" si="308"/>
        <v>1</v>
      </c>
      <c r="AX1318" s="47">
        <f t="shared" si="306"/>
        <v>-922.87</v>
      </c>
      <c r="AY1318" s="47">
        <f t="shared" si="309"/>
        <v>-922.87</v>
      </c>
    </row>
    <row r="1319" spans="35:51" x14ac:dyDescent="0.35">
      <c r="AI1319" s="11">
        <v>2023</v>
      </c>
      <c r="AJ1319" s="11">
        <v>9</v>
      </c>
      <c r="AK1319" s="11">
        <v>8160</v>
      </c>
      <c r="AL1319" s="63">
        <v>303.51</v>
      </c>
      <c r="AM1319" s="46" t="str">
        <f t="shared" si="297"/>
        <v>Rentekostnader konsern</v>
      </c>
      <c r="AN1319" s="46" t="str">
        <f t="shared" si="298"/>
        <v>Finansutgifter</v>
      </c>
      <c r="AO1319" s="46" t="str">
        <f t="shared" si="299"/>
        <v>Finans</v>
      </c>
      <c r="AP1319" s="46" t="str">
        <f t="shared" si="300"/>
        <v>Kostnad</v>
      </c>
      <c r="AQ1319" s="46">
        <f t="shared" si="301"/>
        <v>23</v>
      </c>
      <c r="AR1319" s="46">
        <f t="shared" si="302"/>
        <v>303.51</v>
      </c>
      <c r="AS1319" s="48">
        <f t="shared" si="303"/>
        <v>1</v>
      </c>
      <c r="AT1319" s="46">
        <f t="shared" si="307"/>
        <v>303.51</v>
      </c>
      <c r="AU1319" s="46">
        <f t="shared" si="304"/>
        <v>3531</v>
      </c>
      <c r="AV1319" s="46">
        <f t="shared" si="305"/>
        <v>1846.634</v>
      </c>
      <c r="AW1319" s="46">
        <f t="shared" si="308"/>
        <v>1</v>
      </c>
      <c r="AX1319" s="47">
        <f t="shared" si="306"/>
        <v>-303.51</v>
      </c>
      <c r="AY1319" s="47">
        <f t="shared" si="309"/>
        <v>-303.51</v>
      </c>
    </row>
    <row r="1320" spans="35:51" x14ac:dyDescent="0.35">
      <c r="AI1320" s="11">
        <v>2023</v>
      </c>
      <c r="AJ1320" s="11">
        <v>10</v>
      </c>
      <c r="AK1320" s="11">
        <v>8160</v>
      </c>
      <c r="AL1320" s="63">
        <v>1003.04</v>
      </c>
      <c r="AM1320" s="46" t="str">
        <f t="shared" si="297"/>
        <v>Rentekostnader konsern</v>
      </c>
      <c r="AN1320" s="46" t="str">
        <f t="shared" si="298"/>
        <v>Finansutgifter</v>
      </c>
      <c r="AO1320" s="46" t="str">
        <f t="shared" si="299"/>
        <v>Finans</v>
      </c>
      <c r="AP1320" s="46" t="str">
        <f t="shared" si="300"/>
        <v>Kostnad</v>
      </c>
      <c r="AQ1320" s="46">
        <f t="shared" si="301"/>
        <v>23</v>
      </c>
      <c r="AR1320" s="46">
        <f t="shared" si="302"/>
        <v>1003.04</v>
      </c>
      <c r="AS1320" s="48">
        <f t="shared" si="303"/>
        <v>1</v>
      </c>
      <c r="AT1320" s="46">
        <f t="shared" si="307"/>
        <v>1003.04</v>
      </c>
      <c r="AU1320" s="46">
        <f t="shared" si="304"/>
        <v>3338</v>
      </c>
      <c r="AV1320" s="46">
        <f t="shared" si="305"/>
        <v>1851.3</v>
      </c>
      <c r="AW1320" s="46">
        <f t="shared" si="308"/>
        <v>1</v>
      </c>
      <c r="AX1320" s="47">
        <f t="shared" si="306"/>
        <v>-1003.04</v>
      </c>
      <c r="AY1320" s="47">
        <f t="shared" si="309"/>
        <v>-1003.04</v>
      </c>
    </row>
    <row r="1321" spans="35:51" x14ac:dyDescent="0.35">
      <c r="AI1321" s="11">
        <v>2023</v>
      </c>
      <c r="AJ1321" s="11">
        <v>11</v>
      </c>
      <c r="AK1321" s="11">
        <v>8160</v>
      </c>
      <c r="AL1321" s="63">
        <v>298.13</v>
      </c>
      <c r="AM1321" s="46" t="str">
        <f t="shared" si="297"/>
        <v>Rentekostnader konsern</v>
      </c>
      <c r="AN1321" s="46" t="str">
        <f t="shared" si="298"/>
        <v>Finansutgifter</v>
      </c>
      <c r="AO1321" s="46" t="str">
        <f t="shared" si="299"/>
        <v>Finans</v>
      </c>
      <c r="AP1321" s="46" t="str">
        <f t="shared" si="300"/>
        <v>Kostnad</v>
      </c>
      <c r="AQ1321" s="46">
        <f t="shared" si="301"/>
        <v>23</v>
      </c>
      <c r="AR1321" s="46">
        <f t="shared" si="302"/>
        <v>298.13</v>
      </c>
      <c r="AS1321" s="48">
        <f t="shared" si="303"/>
        <v>1</v>
      </c>
      <c r="AT1321" s="46">
        <f t="shared" si="307"/>
        <v>298.13</v>
      </c>
      <c r="AU1321" s="46">
        <f t="shared" si="304"/>
        <v>3267</v>
      </c>
      <c r="AV1321" s="46">
        <f t="shared" si="305"/>
        <v>1752.55</v>
      </c>
      <c r="AW1321" s="46">
        <f t="shared" si="308"/>
        <v>1</v>
      </c>
      <c r="AX1321" s="47">
        <f t="shared" si="306"/>
        <v>-298.13</v>
      </c>
      <c r="AY1321" s="47">
        <f t="shared" si="309"/>
        <v>-298.13</v>
      </c>
    </row>
    <row r="1322" spans="35:51" x14ac:dyDescent="0.35">
      <c r="AI1322" s="11">
        <v>2023</v>
      </c>
      <c r="AJ1322" s="11">
        <v>12</v>
      </c>
      <c r="AK1322" s="11">
        <v>8160</v>
      </c>
      <c r="AL1322" s="63">
        <v>324.08</v>
      </c>
      <c r="AM1322" s="46" t="str">
        <f t="shared" si="297"/>
        <v>Rentekostnader konsern</v>
      </c>
      <c r="AN1322" s="46" t="str">
        <f t="shared" si="298"/>
        <v>Finansutgifter</v>
      </c>
      <c r="AO1322" s="46" t="str">
        <f t="shared" si="299"/>
        <v>Finans</v>
      </c>
      <c r="AP1322" s="46" t="str">
        <f t="shared" si="300"/>
        <v>Kostnad</v>
      </c>
      <c r="AQ1322" s="46">
        <f t="shared" si="301"/>
        <v>23</v>
      </c>
      <c r="AR1322" s="46">
        <f t="shared" si="302"/>
        <v>324.08</v>
      </c>
      <c r="AS1322" s="48">
        <f t="shared" si="303"/>
        <v>1</v>
      </c>
      <c r="AT1322" s="46">
        <f t="shared" si="307"/>
        <v>324.08</v>
      </c>
      <c r="AU1322" s="46">
        <f t="shared" si="304"/>
        <v>2003</v>
      </c>
      <c r="AV1322" s="46">
        <f t="shared" si="305"/>
        <v>1365.15</v>
      </c>
      <c r="AW1322" s="46">
        <f t="shared" si="308"/>
        <v>1</v>
      </c>
      <c r="AX1322" s="47">
        <f t="shared" si="306"/>
        <v>-324.08</v>
      </c>
      <c r="AY1322" s="47">
        <f t="shared" si="309"/>
        <v>-324.08</v>
      </c>
    </row>
    <row r="1323" spans="35:51" x14ac:dyDescent="0.35">
      <c r="AI1323" s="11">
        <v>2023</v>
      </c>
      <c r="AJ1323" s="11">
        <v>1</v>
      </c>
      <c r="AK1323" s="11">
        <v>8170</v>
      </c>
      <c r="AL1323" s="63">
        <v>0</v>
      </c>
      <c r="AM1323" s="46" t="str">
        <f t="shared" si="297"/>
        <v>Andre rentekostnader</v>
      </c>
      <c r="AN1323" s="46" t="str">
        <f t="shared" si="298"/>
        <v>Finansutgifter</v>
      </c>
      <c r="AO1323" s="46" t="str">
        <f t="shared" si="299"/>
        <v>Finans</v>
      </c>
      <c r="AP1323" s="46" t="str">
        <f t="shared" si="300"/>
        <v>Kostnad</v>
      </c>
      <c r="AQ1323" s="46">
        <f t="shared" si="301"/>
        <v>23</v>
      </c>
      <c r="AR1323" s="46">
        <f t="shared" si="302"/>
        <v>0</v>
      </c>
      <c r="AS1323" s="48">
        <f t="shared" si="303"/>
        <v>1</v>
      </c>
      <c r="AT1323" s="46">
        <f t="shared" si="307"/>
        <v>0</v>
      </c>
      <c r="AU1323" s="46">
        <f t="shared" si="304"/>
        <v>2803</v>
      </c>
      <c r="AV1323" s="46">
        <f t="shared" si="305"/>
        <v>1698.7</v>
      </c>
      <c r="AW1323" s="46">
        <f t="shared" si="308"/>
        <v>1</v>
      </c>
      <c r="AX1323" s="47">
        <f t="shared" si="306"/>
        <v>0</v>
      </c>
      <c r="AY1323" s="47">
        <f t="shared" si="309"/>
        <v>0</v>
      </c>
    </row>
    <row r="1324" spans="35:51" x14ac:dyDescent="0.35">
      <c r="AI1324" s="11">
        <v>2023</v>
      </c>
      <c r="AJ1324" s="11">
        <v>2</v>
      </c>
      <c r="AK1324" s="11">
        <v>8170</v>
      </c>
      <c r="AL1324" s="63">
        <v>0</v>
      </c>
      <c r="AM1324" s="46" t="str">
        <f t="shared" si="297"/>
        <v>Andre rentekostnader</v>
      </c>
      <c r="AN1324" s="46" t="str">
        <f t="shared" si="298"/>
        <v>Finansutgifter</v>
      </c>
      <c r="AO1324" s="46" t="str">
        <f t="shared" si="299"/>
        <v>Finans</v>
      </c>
      <c r="AP1324" s="46" t="str">
        <f t="shared" si="300"/>
        <v>Kostnad</v>
      </c>
      <c r="AQ1324" s="46">
        <f t="shared" si="301"/>
        <v>23</v>
      </c>
      <c r="AR1324" s="46">
        <f t="shared" si="302"/>
        <v>0</v>
      </c>
      <c r="AS1324" s="48">
        <f t="shared" si="303"/>
        <v>1</v>
      </c>
      <c r="AT1324" s="46">
        <f t="shared" si="307"/>
        <v>0</v>
      </c>
      <c r="AU1324" s="46">
        <f t="shared" si="304"/>
        <v>2750</v>
      </c>
      <c r="AV1324" s="46">
        <f t="shared" si="305"/>
        <v>1620.817</v>
      </c>
      <c r="AW1324" s="46">
        <f t="shared" si="308"/>
        <v>1</v>
      </c>
      <c r="AX1324" s="47">
        <f t="shared" si="306"/>
        <v>0</v>
      </c>
      <c r="AY1324" s="47">
        <f t="shared" si="309"/>
        <v>0</v>
      </c>
    </row>
    <row r="1325" spans="35:51" x14ac:dyDescent="0.35">
      <c r="AI1325" s="11">
        <v>2023</v>
      </c>
      <c r="AJ1325" s="11">
        <v>3</v>
      </c>
      <c r="AK1325" s="11">
        <v>8170</v>
      </c>
      <c r="AL1325" s="63">
        <v>0</v>
      </c>
      <c r="AM1325" s="46" t="str">
        <f t="shared" si="297"/>
        <v>Andre rentekostnader</v>
      </c>
      <c r="AN1325" s="46" t="str">
        <f t="shared" si="298"/>
        <v>Finansutgifter</v>
      </c>
      <c r="AO1325" s="46" t="str">
        <f t="shared" si="299"/>
        <v>Finans</v>
      </c>
      <c r="AP1325" s="46" t="str">
        <f t="shared" si="300"/>
        <v>Kostnad</v>
      </c>
      <c r="AQ1325" s="46">
        <f t="shared" si="301"/>
        <v>23</v>
      </c>
      <c r="AR1325" s="46">
        <f t="shared" si="302"/>
        <v>0</v>
      </c>
      <c r="AS1325" s="48">
        <f t="shared" si="303"/>
        <v>1</v>
      </c>
      <c r="AT1325" s="46">
        <f t="shared" si="307"/>
        <v>0</v>
      </c>
      <c r="AU1325" s="46">
        <f t="shared" si="304"/>
        <v>3043</v>
      </c>
      <c r="AV1325" s="46">
        <f t="shared" si="305"/>
        <v>1839.2840000000001</v>
      </c>
      <c r="AW1325" s="46">
        <f t="shared" si="308"/>
        <v>1</v>
      </c>
      <c r="AX1325" s="47">
        <f t="shared" si="306"/>
        <v>0</v>
      </c>
      <c r="AY1325" s="47">
        <f t="shared" si="309"/>
        <v>0</v>
      </c>
    </row>
    <row r="1326" spans="35:51" x14ac:dyDescent="0.35">
      <c r="AI1326" s="11">
        <v>2023</v>
      </c>
      <c r="AJ1326" s="11">
        <v>4</v>
      </c>
      <c r="AK1326" s="11">
        <v>8170</v>
      </c>
      <c r="AL1326" s="63">
        <v>0</v>
      </c>
      <c r="AM1326" s="46" t="str">
        <f t="shared" si="297"/>
        <v>Andre rentekostnader</v>
      </c>
      <c r="AN1326" s="46" t="str">
        <f t="shared" si="298"/>
        <v>Finansutgifter</v>
      </c>
      <c r="AO1326" s="46" t="str">
        <f t="shared" si="299"/>
        <v>Finans</v>
      </c>
      <c r="AP1326" s="46" t="str">
        <f t="shared" si="300"/>
        <v>Kostnad</v>
      </c>
      <c r="AQ1326" s="46">
        <f t="shared" si="301"/>
        <v>23</v>
      </c>
      <c r="AR1326" s="46">
        <f t="shared" si="302"/>
        <v>0</v>
      </c>
      <c r="AS1326" s="48">
        <f t="shared" si="303"/>
        <v>1</v>
      </c>
      <c r="AT1326" s="46">
        <f t="shared" si="307"/>
        <v>0</v>
      </c>
      <c r="AU1326" s="46">
        <f t="shared" si="304"/>
        <v>2916</v>
      </c>
      <c r="AV1326" s="46">
        <f t="shared" si="305"/>
        <v>1763.2</v>
      </c>
      <c r="AW1326" s="46">
        <f t="shared" si="308"/>
        <v>1</v>
      </c>
      <c r="AX1326" s="47">
        <f t="shared" si="306"/>
        <v>0</v>
      </c>
      <c r="AY1326" s="47">
        <f t="shared" si="309"/>
        <v>0</v>
      </c>
    </row>
    <row r="1327" spans="35:51" x14ac:dyDescent="0.35">
      <c r="AI1327" s="11">
        <v>2023</v>
      </c>
      <c r="AJ1327" s="11">
        <v>5</v>
      </c>
      <c r="AK1327" s="11">
        <v>8170</v>
      </c>
      <c r="AL1327" s="63">
        <v>0</v>
      </c>
      <c r="AM1327" s="46" t="str">
        <f t="shared" si="297"/>
        <v>Andre rentekostnader</v>
      </c>
      <c r="AN1327" s="46" t="str">
        <f t="shared" si="298"/>
        <v>Finansutgifter</v>
      </c>
      <c r="AO1327" s="46" t="str">
        <f t="shared" si="299"/>
        <v>Finans</v>
      </c>
      <c r="AP1327" s="46" t="str">
        <f t="shared" si="300"/>
        <v>Kostnad</v>
      </c>
      <c r="AQ1327" s="46">
        <f t="shared" si="301"/>
        <v>23</v>
      </c>
      <c r="AR1327" s="46">
        <f t="shared" si="302"/>
        <v>0</v>
      </c>
      <c r="AS1327" s="48">
        <f t="shared" si="303"/>
        <v>1</v>
      </c>
      <c r="AT1327" s="46">
        <f t="shared" si="307"/>
        <v>0</v>
      </c>
      <c r="AU1327" s="46">
        <f t="shared" si="304"/>
        <v>3578</v>
      </c>
      <c r="AV1327" s="46">
        <f t="shared" si="305"/>
        <v>1816.85</v>
      </c>
      <c r="AW1327" s="46">
        <f t="shared" si="308"/>
        <v>1</v>
      </c>
      <c r="AX1327" s="47">
        <f t="shared" si="306"/>
        <v>0</v>
      </c>
      <c r="AY1327" s="47">
        <f t="shared" si="309"/>
        <v>0</v>
      </c>
    </row>
    <row r="1328" spans="35:51" x14ac:dyDescent="0.35">
      <c r="AI1328" s="11">
        <v>2023</v>
      </c>
      <c r="AJ1328" s="11">
        <v>6</v>
      </c>
      <c r="AK1328" s="11">
        <v>8170</v>
      </c>
      <c r="AL1328" s="63">
        <v>0</v>
      </c>
      <c r="AM1328" s="46" t="str">
        <f t="shared" si="297"/>
        <v>Andre rentekostnader</v>
      </c>
      <c r="AN1328" s="46" t="str">
        <f t="shared" si="298"/>
        <v>Finansutgifter</v>
      </c>
      <c r="AO1328" s="46" t="str">
        <f t="shared" si="299"/>
        <v>Finans</v>
      </c>
      <c r="AP1328" s="46" t="str">
        <f t="shared" si="300"/>
        <v>Kostnad</v>
      </c>
      <c r="AQ1328" s="46">
        <f t="shared" si="301"/>
        <v>23</v>
      </c>
      <c r="AR1328" s="46">
        <f t="shared" si="302"/>
        <v>0</v>
      </c>
      <c r="AS1328" s="48">
        <f t="shared" si="303"/>
        <v>1</v>
      </c>
      <c r="AT1328" s="46">
        <f t="shared" si="307"/>
        <v>0</v>
      </c>
      <c r="AU1328" s="46">
        <f t="shared" si="304"/>
        <v>3708</v>
      </c>
      <c r="AV1328" s="46">
        <f t="shared" si="305"/>
        <v>1858.8330000000001</v>
      </c>
      <c r="AW1328" s="46">
        <f t="shared" si="308"/>
        <v>1</v>
      </c>
      <c r="AX1328" s="47">
        <f t="shared" si="306"/>
        <v>0</v>
      </c>
      <c r="AY1328" s="47">
        <f t="shared" si="309"/>
        <v>0</v>
      </c>
    </row>
    <row r="1329" spans="35:51" x14ac:dyDescent="0.35">
      <c r="AI1329" s="11">
        <v>2023</v>
      </c>
      <c r="AJ1329" s="11">
        <v>7</v>
      </c>
      <c r="AK1329" s="11">
        <v>8170</v>
      </c>
      <c r="AL1329" s="63">
        <v>0</v>
      </c>
      <c r="AM1329" s="46" t="str">
        <f t="shared" si="297"/>
        <v>Andre rentekostnader</v>
      </c>
      <c r="AN1329" s="46" t="str">
        <f t="shared" si="298"/>
        <v>Finansutgifter</v>
      </c>
      <c r="AO1329" s="46" t="str">
        <f t="shared" si="299"/>
        <v>Finans</v>
      </c>
      <c r="AP1329" s="46" t="str">
        <f t="shared" si="300"/>
        <v>Kostnad</v>
      </c>
      <c r="AQ1329" s="46">
        <f t="shared" si="301"/>
        <v>23</v>
      </c>
      <c r="AR1329" s="46">
        <f t="shared" si="302"/>
        <v>0</v>
      </c>
      <c r="AS1329" s="48">
        <f t="shared" si="303"/>
        <v>1</v>
      </c>
      <c r="AT1329" s="46">
        <f t="shared" si="307"/>
        <v>0</v>
      </c>
      <c r="AU1329" s="46">
        <f t="shared" si="304"/>
        <v>3431</v>
      </c>
      <c r="AV1329" s="46">
        <f t="shared" si="305"/>
        <v>1813.0340000000001</v>
      </c>
      <c r="AW1329" s="46">
        <f t="shared" si="308"/>
        <v>1</v>
      </c>
      <c r="AX1329" s="47">
        <f t="shared" si="306"/>
        <v>0</v>
      </c>
      <c r="AY1329" s="47">
        <f t="shared" si="309"/>
        <v>0</v>
      </c>
    </row>
    <row r="1330" spans="35:51" x14ac:dyDescent="0.35">
      <c r="AI1330" s="11">
        <v>2023</v>
      </c>
      <c r="AJ1330" s="11">
        <v>8</v>
      </c>
      <c r="AK1330" s="11">
        <v>8170</v>
      </c>
      <c r="AL1330" s="63">
        <v>0</v>
      </c>
      <c r="AM1330" s="46" t="str">
        <f t="shared" si="297"/>
        <v>Andre rentekostnader</v>
      </c>
      <c r="AN1330" s="46" t="str">
        <f t="shared" si="298"/>
        <v>Finansutgifter</v>
      </c>
      <c r="AO1330" s="46" t="str">
        <f t="shared" si="299"/>
        <v>Finans</v>
      </c>
      <c r="AP1330" s="46" t="str">
        <f t="shared" si="300"/>
        <v>Kostnad</v>
      </c>
      <c r="AQ1330" s="46">
        <f t="shared" si="301"/>
        <v>23</v>
      </c>
      <c r="AR1330" s="46">
        <f t="shared" si="302"/>
        <v>0</v>
      </c>
      <c r="AS1330" s="48">
        <f t="shared" si="303"/>
        <v>1</v>
      </c>
      <c r="AT1330" s="46">
        <f t="shared" si="307"/>
        <v>0</v>
      </c>
      <c r="AU1330" s="46">
        <f t="shared" si="304"/>
        <v>4323</v>
      </c>
      <c r="AV1330" s="46">
        <f t="shared" si="305"/>
        <v>1943.6659999999999</v>
      </c>
      <c r="AW1330" s="46">
        <f t="shared" si="308"/>
        <v>1</v>
      </c>
      <c r="AX1330" s="47">
        <f t="shared" si="306"/>
        <v>0</v>
      </c>
      <c r="AY1330" s="47">
        <f t="shared" si="309"/>
        <v>0</v>
      </c>
    </row>
    <row r="1331" spans="35:51" x14ac:dyDescent="0.35">
      <c r="AI1331" s="11">
        <v>2023</v>
      </c>
      <c r="AJ1331" s="11">
        <v>9</v>
      </c>
      <c r="AK1331" s="11">
        <v>8170</v>
      </c>
      <c r="AL1331" s="63">
        <v>0</v>
      </c>
      <c r="AM1331" s="46" t="str">
        <f t="shared" si="297"/>
        <v>Andre rentekostnader</v>
      </c>
      <c r="AN1331" s="46" t="str">
        <f t="shared" si="298"/>
        <v>Finansutgifter</v>
      </c>
      <c r="AO1331" s="46" t="str">
        <f t="shared" si="299"/>
        <v>Finans</v>
      </c>
      <c r="AP1331" s="46" t="str">
        <f t="shared" si="300"/>
        <v>Kostnad</v>
      </c>
      <c r="AQ1331" s="46">
        <f t="shared" si="301"/>
        <v>23</v>
      </c>
      <c r="AR1331" s="46">
        <f t="shared" si="302"/>
        <v>0</v>
      </c>
      <c r="AS1331" s="48">
        <f t="shared" si="303"/>
        <v>1</v>
      </c>
      <c r="AT1331" s="46">
        <f t="shared" si="307"/>
        <v>0</v>
      </c>
      <c r="AU1331" s="46">
        <f t="shared" si="304"/>
        <v>3531</v>
      </c>
      <c r="AV1331" s="46">
        <f t="shared" si="305"/>
        <v>1846.634</v>
      </c>
      <c r="AW1331" s="46">
        <f t="shared" si="308"/>
        <v>1</v>
      </c>
      <c r="AX1331" s="47">
        <f t="shared" si="306"/>
        <v>0</v>
      </c>
      <c r="AY1331" s="47">
        <f t="shared" si="309"/>
        <v>0</v>
      </c>
    </row>
    <row r="1332" spans="35:51" x14ac:dyDescent="0.35">
      <c r="AI1332" s="11">
        <v>2023</v>
      </c>
      <c r="AJ1332" s="11">
        <v>10</v>
      </c>
      <c r="AK1332" s="11">
        <v>8170</v>
      </c>
      <c r="AL1332" s="63">
        <v>0</v>
      </c>
      <c r="AM1332" s="46" t="str">
        <f t="shared" si="297"/>
        <v>Andre rentekostnader</v>
      </c>
      <c r="AN1332" s="46" t="str">
        <f t="shared" si="298"/>
        <v>Finansutgifter</v>
      </c>
      <c r="AO1332" s="46" t="str">
        <f t="shared" si="299"/>
        <v>Finans</v>
      </c>
      <c r="AP1332" s="46" t="str">
        <f t="shared" si="300"/>
        <v>Kostnad</v>
      </c>
      <c r="AQ1332" s="46">
        <f t="shared" si="301"/>
        <v>23</v>
      </c>
      <c r="AR1332" s="46">
        <f t="shared" si="302"/>
        <v>0</v>
      </c>
      <c r="AS1332" s="48">
        <f t="shared" si="303"/>
        <v>1</v>
      </c>
      <c r="AT1332" s="46">
        <f t="shared" si="307"/>
        <v>0</v>
      </c>
      <c r="AU1332" s="46">
        <f t="shared" si="304"/>
        <v>3338</v>
      </c>
      <c r="AV1332" s="46">
        <f t="shared" si="305"/>
        <v>1851.3</v>
      </c>
      <c r="AW1332" s="46">
        <f t="shared" si="308"/>
        <v>1</v>
      </c>
      <c r="AX1332" s="47">
        <f t="shared" si="306"/>
        <v>0</v>
      </c>
      <c r="AY1332" s="47">
        <f t="shared" si="309"/>
        <v>0</v>
      </c>
    </row>
    <row r="1333" spans="35:51" x14ac:dyDescent="0.35">
      <c r="AI1333" s="11">
        <v>2023</v>
      </c>
      <c r="AJ1333" s="11">
        <v>11</v>
      </c>
      <c r="AK1333" s="11">
        <v>8170</v>
      </c>
      <c r="AL1333" s="63">
        <v>0</v>
      </c>
      <c r="AM1333" s="46" t="str">
        <f t="shared" si="297"/>
        <v>Andre rentekostnader</v>
      </c>
      <c r="AN1333" s="46" t="str">
        <f t="shared" si="298"/>
        <v>Finansutgifter</v>
      </c>
      <c r="AO1333" s="46" t="str">
        <f t="shared" si="299"/>
        <v>Finans</v>
      </c>
      <c r="AP1333" s="46" t="str">
        <f t="shared" si="300"/>
        <v>Kostnad</v>
      </c>
      <c r="AQ1333" s="46">
        <f t="shared" si="301"/>
        <v>23</v>
      </c>
      <c r="AR1333" s="46">
        <f t="shared" si="302"/>
        <v>0</v>
      </c>
      <c r="AS1333" s="48">
        <f t="shared" si="303"/>
        <v>1</v>
      </c>
      <c r="AT1333" s="46">
        <f t="shared" si="307"/>
        <v>0</v>
      </c>
      <c r="AU1333" s="46">
        <f t="shared" si="304"/>
        <v>3267</v>
      </c>
      <c r="AV1333" s="46">
        <f t="shared" si="305"/>
        <v>1752.55</v>
      </c>
      <c r="AW1333" s="46">
        <f t="shared" si="308"/>
        <v>1</v>
      </c>
      <c r="AX1333" s="47">
        <f t="shared" si="306"/>
        <v>0</v>
      </c>
      <c r="AY1333" s="47">
        <f t="shared" si="309"/>
        <v>0</v>
      </c>
    </row>
    <row r="1334" spans="35:51" x14ac:dyDescent="0.35">
      <c r="AI1334" s="11">
        <v>2023</v>
      </c>
      <c r="AJ1334" s="11">
        <v>12</v>
      </c>
      <c r="AK1334" s="11">
        <v>8170</v>
      </c>
      <c r="AL1334" s="63">
        <v>0</v>
      </c>
      <c r="AM1334" s="46" t="str">
        <f t="shared" si="297"/>
        <v>Andre rentekostnader</v>
      </c>
      <c r="AN1334" s="46" t="str">
        <f t="shared" si="298"/>
        <v>Finansutgifter</v>
      </c>
      <c r="AO1334" s="46" t="str">
        <f t="shared" si="299"/>
        <v>Finans</v>
      </c>
      <c r="AP1334" s="46" t="str">
        <f t="shared" si="300"/>
        <v>Kostnad</v>
      </c>
      <c r="AQ1334" s="46">
        <f t="shared" si="301"/>
        <v>23</v>
      </c>
      <c r="AR1334" s="46">
        <f t="shared" si="302"/>
        <v>0</v>
      </c>
      <c r="AS1334" s="48">
        <f t="shared" si="303"/>
        <v>1</v>
      </c>
      <c r="AT1334" s="46">
        <f t="shared" si="307"/>
        <v>0</v>
      </c>
      <c r="AU1334" s="46">
        <f t="shared" si="304"/>
        <v>2003</v>
      </c>
      <c r="AV1334" s="46">
        <f t="shared" si="305"/>
        <v>1365.15</v>
      </c>
      <c r="AW1334" s="46">
        <f t="shared" si="308"/>
        <v>1</v>
      </c>
      <c r="AX1334" s="47">
        <f t="shared" si="306"/>
        <v>0</v>
      </c>
      <c r="AY1334" s="47">
        <f t="shared" si="309"/>
        <v>0</v>
      </c>
    </row>
    <row r="1335" spans="35:51" x14ac:dyDescent="0.35">
      <c r="AI1335" s="11">
        <v>2023</v>
      </c>
      <c r="AJ1335" s="11">
        <v>1</v>
      </c>
      <c r="AK1335" s="11">
        <v>8180</v>
      </c>
      <c r="AL1335" s="63">
        <v>0</v>
      </c>
      <c r="AM1335" s="46" t="str">
        <f t="shared" si="297"/>
        <v>Valutatap</v>
      </c>
      <c r="AN1335" s="46" t="str">
        <f t="shared" si="298"/>
        <v>Finansutgifter</v>
      </c>
      <c r="AO1335" s="46" t="str">
        <f t="shared" si="299"/>
        <v>Finans</v>
      </c>
      <c r="AP1335" s="46" t="str">
        <f t="shared" si="300"/>
        <v>Kostnad</v>
      </c>
      <c r="AQ1335" s="46">
        <f t="shared" si="301"/>
        <v>23</v>
      </c>
      <c r="AR1335" s="46">
        <f t="shared" si="302"/>
        <v>0</v>
      </c>
      <c r="AS1335" s="48">
        <f t="shared" si="303"/>
        <v>1</v>
      </c>
      <c r="AT1335" s="46">
        <f t="shared" si="307"/>
        <v>0</v>
      </c>
      <c r="AU1335" s="46">
        <f t="shared" si="304"/>
        <v>2803</v>
      </c>
      <c r="AV1335" s="46">
        <f t="shared" si="305"/>
        <v>1698.7</v>
      </c>
      <c r="AW1335" s="46">
        <f t="shared" si="308"/>
        <v>1</v>
      </c>
      <c r="AX1335" s="47">
        <f t="shared" si="306"/>
        <v>0</v>
      </c>
      <c r="AY1335" s="47">
        <f t="shared" si="309"/>
        <v>0</v>
      </c>
    </row>
    <row r="1336" spans="35:51" x14ac:dyDescent="0.35">
      <c r="AI1336" s="11">
        <v>2023</v>
      </c>
      <c r="AJ1336" s="11">
        <v>2</v>
      </c>
      <c r="AK1336" s="11">
        <v>8180</v>
      </c>
      <c r="AL1336" s="63">
        <v>793.92</v>
      </c>
      <c r="AM1336" s="46" t="str">
        <f t="shared" si="297"/>
        <v>Valutatap</v>
      </c>
      <c r="AN1336" s="46" t="str">
        <f t="shared" si="298"/>
        <v>Finansutgifter</v>
      </c>
      <c r="AO1336" s="46" t="str">
        <f t="shared" si="299"/>
        <v>Finans</v>
      </c>
      <c r="AP1336" s="46" t="str">
        <f t="shared" si="300"/>
        <v>Kostnad</v>
      </c>
      <c r="AQ1336" s="46">
        <f t="shared" si="301"/>
        <v>23</v>
      </c>
      <c r="AR1336" s="46">
        <f t="shared" si="302"/>
        <v>793.92</v>
      </c>
      <c r="AS1336" s="48">
        <f t="shared" si="303"/>
        <v>1</v>
      </c>
      <c r="AT1336" s="46">
        <f t="shared" si="307"/>
        <v>793.92</v>
      </c>
      <c r="AU1336" s="46">
        <f t="shared" si="304"/>
        <v>2750</v>
      </c>
      <c r="AV1336" s="46">
        <f t="shared" si="305"/>
        <v>1620.817</v>
      </c>
      <c r="AW1336" s="46">
        <f t="shared" si="308"/>
        <v>1</v>
      </c>
      <c r="AX1336" s="47">
        <f t="shared" si="306"/>
        <v>-793.92</v>
      </c>
      <c r="AY1336" s="47">
        <f t="shared" si="309"/>
        <v>-793.92</v>
      </c>
    </row>
    <row r="1337" spans="35:51" x14ac:dyDescent="0.35">
      <c r="AI1337" s="11">
        <v>2023</v>
      </c>
      <c r="AJ1337" s="11">
        <v>3</v>
      </c>
      <c r="AK1337" s="11">
        <v>8180</v>
      </c>
      <c r="AL1337" s="63">
        <v>0</v>
      </c>
      <c r="AM1337" s="46" t="str">
        <f t="shared" si="297"/>
        <v>Valutatap</v>
      </c>
      <c r="AN1337" s="46" t="str">
        <f t="shared" si="298"/>
        <v>Finansutgifter</v>
      </c>
      <c r="AO1337" s="46" t="str">
        <f t="shared" si="299"/>
        <v>Finans</v>
      </c>
      <c r="AP1337" s="46" t="str">
        <f t="shared" si="300"/>
        <v>Kostnad</v>
      </c>
      <c r="AQ1337" s="46">
        <f t="shared" si="301"/>
        <v>23</v>
      </c>
      <c r="AR1337" s="46">
        <f t="shared" si="302"/>
        <v>0</v>
      </c>
      <c r="AS1337" s="48">
        <f t="shared" si="303"/>
        <v>1</v>
      </c>
      <c r="AT1337" s="46">
        <f t="shared" si="307"/>
        <v>0</v>
      </c>
      <c r="AU1337" s="46">
        <f t="shared" si="304"/>
        <v>3043</v>
      </c>
      <c r="AV1337" s="46">
        <f t="shared" si="305"/>
        <v>1839.2840000000001</v>
      </c>
      <c r="AW1337" s="46">
        <f t="shared" si="308"/>
        <v>1</v>
      </c>
      <c r="AX1337" s="47">
        <f t="shared" si="306"/>
        <v>0</v>
      </c>
      <c r="AY1337" s="47">
        <f t="shared" si="309"/>
        <v>0</v>
      </c>
    </row>
    <row r="1338" spans="35:51" x14ac:dyDescent="0.35">
      <c r="AI1338" s="11">
        <v>2023</v>
      </c>
      <c r="AJ1338" s="11">
        <v>4</v>
      </c>
      <c r="AK1338" s="11">
        <v>8180</v>
      </c>
      <c r="AL1338" s="63">
        <v>0</v>
      </c>
      <c r="AM1338" s="46" t="str">
        <f t="shared" si="297"/>
        <v>Valutatap</v>
      </c>
      <c r="AN1338" s="46" t="str">
        <f t="shared" si="298"/>
        <v>Finansutgifter</v>
      </c>
      <c r="AO1338" s="46" t="str">
        <f t="shared" si="299"/>
        <v>Finans</v>
      </c>
      <c r="AP1338" s="46" t="str">
        <f t="shared" si="300"/>
        <v>Kostnad</v>
      </c>
      <c r="AQ1338" s="46">
        <f t="shared" si="301"/>
        <v>23</v>
      </c>
      <c r="AR1338" s="46">
        <f t="shared" si="302"/>
        <v>0</v>
      </c>
      <c r="AS1338" s="48">
        <f t="shared" si="303"/>
        <v>1</v>
      </c>
      <c r="AT1338" s="46">
        <f t="shared" si="307"/>
        <v>0</v>
      </c>
      <c r="AU1338" s="46">
        <f t="shared" si="304"/>
        <v>2916</v>
      </c>
      <c r="AV1338" s="46">
        <f t="shared" si="305"/>
        <v>1763.2</v>
      </c>
      <c r="AW1338" s="46">
        <f t="shared" si="308"/>
        <v>1</v>
      </c>
      <c r="AX1338" s="47">
        <f t="shared" si="306"/>
        <v>0</v>
      </c>
      <c r="AY1338" s="47">
        <f t="shared" si="309"/>
        <v>0</v>
      </c>
    </row>
    <row r="1339" spans="35:51" x14ac:dyDescent="0.35">
      <c r="AI1339" s="11">
        <v>2023</v>
      </c>
      <c r="AJ1339" s="11">
        <v>5</v>
      </c>
      <c r="AK1339" s="11">
        <v>8180</v>
      </c>
      <c r="AL1339" s="63">
        <v>0</v>
      </c>
      <c r="AM1339" s="46" t="str">
        <f t="shared" si="297"/>
        <v>Valutatap</v>
      </c>
      <c r="AN1339" s="46" t="str">
        <f t="shared" si="298"/>
        <v>Finansutgifter</v>
      </c>
      <c r="AO1339" s="46" t="str">
        <f t="shared" si="299"/>
        <v>Finans</v>
      </c>
      <c r="AP1339" s="46" t="str">
        <f t="shared" si="300"/>
        <v>Kostnad</v>
      </c>
      <c r="AQ1339" s="46">
        <f t="shared" si="301"/>
        <v>23</v>
      </c>
      <c r="AR1339" s="46">
        <f t="shared" si="302"/>
        <v>0</v>
      </c>
      <c r="AS1339" s="48">
        <f t="shared" si="303"/>
        <v>1</v>
      </c>
      <c r="AT1339" s="46">
        <f t="shared" si="307"/>
        <v>0</v>
      </c>
      <c r="AU1339" s="46">
        <f t="shared" si="304"/>
        <v>3578</v>
      </c>
      <c r="AV1339" s="46">
        <f t="shared" si="305"/>
        <v>1816.85</v>
      </c>
      <c r="AW1339" s="46">
        <f t="shared" si="308"/>
        <v>1</v>
      </c>
      <c r="AX1339" s="47">
        <f t="shared" si="306"/>
        <v>0</v>
      </c>
      <c r="AY1339" s="47">
        <f t="shared" si="309"/>
        <v>0</v>
      </c>
    </row>
    <row r="1340" spans="35:51" x14ac:dyDescent="0.35">
      <c r="AI1340" s="11">
        <v>2023</v>
      </c>
      <c r="AJ1340" s="11">
        <v>6</v>
      </c>
      <c r="AK1340" s="11">
        <v>8180</v>
      </c>
      <c r="AL1340" s="63">
        <v>0</v>
      </c>
      <c r="AM1340" s="46" t="str">
        <f t="shared" si="297"/>
        <v>Valutatap</v>
      </c>
      <c r="AN1340" s="46" t="str">
        <f t="shared" si="298"/>
        <v>Finansutgifter</v>
      </c>
      <c r="AO1340" s="46" t="str">
        <f t="shared" si="299"/>
        <v>Finans</v>
      </c>
      <c r="AP1340" s="46" t="str">
        <f t="shared" si="300"/>
        <v>Kostnad</v>
      </c>
      <c r="AQ1340" s="46">
        <f t="shared" si="301"/>
        <v>23</v>
      </c>
      <c r="AR1340" s="46">
        <f t="shared" si="302"/>
        <v>0</v>
      </c>
      <c r="AS1340" s="48">
        <f t="shared" si="303"/>
        <v>1</v>
      </c>
      <c r="AT1340" s="46">
        <f t="shared" si="307"/>
        <v>0</v>
      </c>
      <c r="AU1340" s="46">
        <f t="shared" si="304"/>
        <v>3708</v>
      </c>
      <c r="AV1340" s="46">
        <f t="shared" si="305"/>
        <v>1858.8330000000001</v>
      </c>
      <c r="AW1340" s="46">
        <f t="shared" si="308"/>
        <v>1</v>
      </c>
      <c r="AX1340" s="47">
        <f t="shared" si="306"/>
        <v>0</v>
      </c>
      <c r="AY1340" s="47">
        <f t="shared" si="309"/>
        <v>0</v>
      </c>
    </row>
    <row r="1341" spans="35:51" x14ac:dyDescent="0.35">
      <c r="AI1341" s="11">
        <v>2023</v>
      </c>
      <c r="AJ1341" s="11">
        <v>7</v>
      </c>
      <c r="AK1341" s="11">
        <v>8180</v>
      </c>
      <c r="AL1341" s="63">
        <v>0</v>
      </c>
      <c r="AM1341" s="46" t="str">
        <f t="shared" si="297"/>
        <v>Valutatap</v>
      </c>
      <c r="AN1341" s="46" t="str">
        <f t="shared" si="298"/>
        <v>Finansutgifter</v>
      </c>
      <c r="AO1341" s="46" t="str">
        <f t="shared" si="299"/>
        <v>Finans</v>
      </c>
      <c r="AP1341" s="46" t="str">
        <f t="shared" si="300"/>
        <v>Kostnad</v>
      </c>
      <c r="AQ1341" s="46">
        <f t="shared" si="301"/>
        <v>23</v>
      </c>
      <c r="AR1341" s="46">
        <f t="shared" si="302"/>
        <v>0</v>
      </c>
      <c r="AS1341" s="48">
        <f t="shared" si="303"/>
        <v>1</v>
      </c>
      <c r="AT1341" s="46">
        <f t="shared" si="307"/>
        <v>0</v>
      </c>
      <c r="AU1341" s="46">
        <f t="shared" si="304"/>
        <v>3431</v>
      </c>
      <c r="AV1341" s="46">
        <f t="shared" si="305"/>
        <v>1813.0340000000001</v>
      </c>
      <c r="AW1341" s="46">
        <f t="shared" si="308"/>
        <v>1</v>
      </c>
      <c r="AX1341" s="47">
        <f t="shared" si="306"/>
        <v>0</v>
      </c>
      <c r="AY1341" s="47">
        <f t="shared" si="309"/>
        <v>0</v>
      </c>
    </row>
    <row r="1342" spans="35:51" x14ac:dyDescent="0.35">
      <c r="AI1342" s="11">
        <v>2023</v>
      </c>
      <c r="AJ1342" s="11">
        <v>8</v>
      </c>
      <c r="AK1342" s="11">
        <v>8180</v>
      </c>
      <c r="AL1342" s="63">
        <v>0</v>
      </c>
      <c r="AM1342" s="46" t="str">
        <f t="shared" si="297"/>
        <v>Valutatap</v>
      </c>
      <c r="AN1342" s="46" t="str">
        <f t="shared" si="298"/>
        <v>Finansutgifter</v>
      </c>
      <c r="AO1342" s="46" t="str">
        <f t="shared" si="299"/>
        <v>Finans</v>
      </c>
      <c r="AP1342" s="46" t="str">
        <f t="shared" si="300"/>
        <v>Kostnad</v>
      </c>
      <c r="AQ1342" s="46">
        <f t="shared" si="301"/>
        <v>23</v>
      </c>
      <c r="AR1342" s="46">
        <f t="shared" si="302"/>
        <v>0</v>
      </c>
      <c r="AS1342" s="48">
        <f t="shared" si="303"/>
        <v>1</v>
      </c>
      <c r="AT1342" s="46">
        <f t="shared" si="307"/>
        <v>0</v>
      </c>
      <c r="AU1342" s="46">
        <f t="shared" si="304"/>
        <v>4323</v>
      </c>
      <c r="AV1342" s="46">
        <f t="shared" si="305"/>
        <v>1943.6659999999999</v>
      </c>
      <c r="AW1342" s="46">
        <f t="shared" si="308"/>
        <v>1</v>
      </c>
      <c r="AX1342" s="47">
        <f t="shared" si="306"/>
        <v>0</v>
      </c>
      <c r="AY1342" s="47">
        <f t="shared" si="309"/>
        <v>0</v>
      </c>
    </row>
    <row r="1343" spans="35:51" x14ac:dyDescent="0.35">
      <c r="AI1343" s="11">
        <v>2023</v>
      </c>
      <c r="AJ1343" s="11">
        <v>9</v>
      </c>
      <c r="AK1343" s="11">
        <v>8180</v>
      </c>
      <c r="AL1343" s="63">
        <v>0</v>
      </c>
      <c r="AM1343" s="46" t="str">
        <f t="shared" si="297"/>
        <v>Valutatap</v>
      </c>
      <c r="AN1343" s="46" t="str">
        <f t="shared" si="298"/>
        <v>Finansutgifter</v>
      </c>
      <c r="AO1343" s="46" t="str">
        <f t="shared" si="299"/>
        <v>Finans</v>
      </c>
      <c r="AP1343" s="46" t="str">
        <f t="shared" si="300"/>
        <v>Kostnad</v>
      </c>
      <c r="AQ1343" s="46">
        <f t="shared" si="301"/>
        <v>23</v>
      </c>
      <c r="AR1343" s="46">
        <f t="shared" si="302"/>
        <v>0</v>
      </c>
      <c r="AS1343" s="48">
        <f t="shared" si="303"/>
        <v>1</v>
      </c>
      <c r="AT1343" s="46">
        <f t="shared" si="307"/>
        <v>0</v>
      </c>
      <c r="AU1343" s="46">
        <f t="shared" si="304"/>
        <v>3531</v>
      </c>
      <c r="AV1343" s="46">
        <f t="shared" si="305"/>
        <v>1846.634</v>
      </c>
      <c r="AW1343" s="46">
        <f t="shared" si="308"/>
        <v>1</v>
      </c>
      <c r="AX1343" s="47">
        <f t="shared" si="306"/>
        <v>0</v>
      </c>
      <c r="AY1343" s="47">
        <f t="shared" si="309"/>
        <v>0</v>
      </c>
    </row>
    <row r="1344" spans="35:51" x14ac:dyDescent="0.35">
      <c r="AI1344" s="11">
        <v>2023</v>
      </c>
      <c r="AJ1344" s="11">
        <v>10</v>
      </c>
      <c r="AK1344" s="11">
        <v>8180</v>
      </c>
      <c r="AL1344" s="63">
        <v>0</v>
      </c>
      <c r="AM1344" s="46" t="str">
        <f t="shared" si="297"/>
        <v>Valutatap</v>
      </c>
      <c r="AN1344" s="46" t="str">
        <f t="shared" si="298"/>
        <v>Finansutgifter</v>
      </c>
      <c r="AO1344" s="46" t="str">
        <f t="shared" si="299"/>
        <v>Finans</v>
      </c>
      <c r="AP1344" s="46" t="str">
        <f t="shared" si="300"/>
        <v>Kostnad</v>
      </c>
      <c r="AQ1344" s="46">
        <f t="shared" si="301"/>
        <v>23</v>
      </c>
      <c r="AR1344" s="46">
        <f t="shared" si="302"/>
        <v>0</v>
      </c>
      <c r="AS1344" s="48">
        <f t="shared" si="303"/>
        <v>1</v>
      </c>
      <c r="AT1344" s="46">
        <f t="shared" si="307"/>
        <v>0</v>
      </c>
      <c r="AU1344" s="46">
        <f t="shared" si="304"/>
        <v>3338</v>
      </c>
      <c r="AV1344" s="46">
        <f t="shared" si="305"/>
        <v>1851.3</v>
      </c>
      <c r="AW1344" s="46">
        <f t="shared" si="308"/>
        <v>1</v>
      </c>
      <c r="AX1344" s="47">
        <f t="shared" si="306"/>
        <v>0</v>
      </c>
      <c r="AY1344" s="47">
        <f t="shared" si="309"/>
        <v>0</v>
      </c>
    </row>
    <row r="1345" spans="35:51" x14ac:dyDescent="0.35">
      <c r="AI1345" s="11">
        <v>2023</v>
      </c>
      <c r="AJ1345" s="11">
        <v>11</v>
      </c>
      <c r="AK1345" s="11">
        <v>8180</v>
      </c>
      <c r="AL1345" s="63">
        <v>0</v>
      </c>
      <c r="AM1345" s="46" t="str">
        <f t="shared" si="297"/>
        <v>Valutatap</v>
      </c>
      <c r="AN1345" s="46" t="str">
        <f t="shared" si="298"/>
        <v>Finansutgifter</v>
      </c>
      <c r="AO1345" s="46" t="str">
        <f t="shared" si="299"/>
        <v>Finans</v>
      </c>
      <c r="AP1345" s="46" t="str">
        <f t="shared" si="300"/>
        <v>Kostnad</v>
      </c>
      <c r="AQ1345" s="46">
        <f t="shared" si="301"/>
        <v>23</v>
      </c>
      <c r="AR1345" s="46">
        <f t="shared" si="302"/>
        <v>0</v>
      </c>
      <c r="AS1345" s="48">
        <f t="shared" si="303"/>
        <v>1</v>
      </c>
      <c r="AT1345" s="46">
        <f t="shared" si="307"/>
        <v>0</v>
      </c>
      <c r="AU1345" s="46">
        <f t="shared" si="304"/>
        <v>3267</v>
      </c>
      <c r="AV1345" s="46">
        <f t="shared" si="305"/>
        <v>1752.55</v>
      </c>
      <c r="AW1345" s="46">
        <f t="shared" si="308"/>
        <v>1</v>
      </c>
      <c r="AX1345" s="47">
        <f t="shared" si="306"/>
        <v>0</v>
      </c>
      <c r="AY1345" s="47">
        <f t="shared" si="309"/>
        <v>0</v>
      </c>
    </row>
    <row r="1346" spans="35:51" x14ac:dyDescent="0.35">
      <c r="AI1346" s="11">
        <v>2023</v>
      </c>
      <c r="AJ1346" s="11">
        <v>12</v>
      </c>
      <c r="AK1346" s="11">
        <v>8180</v>
      </c>
      <c r="AL1346" s="63">
        <v>0</v>
      </c>
      <c r="AM1346" s="46" t="str">
        <f t="shared" si="297"/>
        <v>Valutatap</v>
      </c>
      <c r="AN1346" s="46" t="str">
        <f t="shared" si="298"/>
        <v>Finansutgifter</v>
      </c>
      <c r="AO1346" s="46" t="str">
        <f t="shared" si="299"/>
        <v>Finans</v>
      </c>
      <c r="AP1346" s="46" t="str">
        <f t="shared" si="300"/>
        <v>Kostnad</v>
      </c>
      <c r="AQ1346" s="46">
        <f t="shared" si="301"/>
        <v>23</v>
      </c>
      <c r="AR1346" s="46">
        <f t="shared" si="302"/>
        <v>0</v>
      </c>
      <c r="AS1346" s="48">
        <f t="shared" si="303"/>
        <v>1</v>
      </c>
      <c r="AT1346" s="46">
        <f t="shared" si="307"/>
        <v>0</v>
      </c>
      <c r="AU1346" s="46">
        <f t="shared" si="304"/>
        <v>2003</v>
      </c>
      <c r="AV1346" s="46">
        <f t="shared" si="305"/>
        <v>1365.15</v>
      </c>
      <c r="AW1346" s="46">
        <f t="shared" si="308"/>
        <v>1</v>
      </c>
      <c r="AX1346" s="47">
        <f t="shared" si="306"/>
        <v>0</v>
      </c>
      <c r="AY1346" s="47">
        <f t="shared" si="309"/>
        <v>0</v>
      </c>
    </row>
    <row r="1347" spans="35:51" x14ac:dyDescent="0.35">
      <c r="AI1347" s="11">
        <v>2023</v>
      </c>
      <c r="AJ1347" s="11">
        <v>1</v>
      </c>
      <c r="AK1347" s="11">
        <v>8190</v>
      </c>
      <c r="AL1347" s="63">
        <v>0</v>
      </c>
      <c r="AM1347" s="46" t="str">
        <f t="shared" ref="AM1347:AM1410" si="310">IFERROR(VLOOKUP($AK1347,pnl_konto_table,2,FALSE),"")</f>
        <v>Andre finanskostnader</v>
      </c>
      <c r="AN1347" s="46" t="str">
        <f t="shared" ref="AN1347:AN1410" si="311">IFERROR(VLOOKUP($AK1347,pnl_konto_table,6,FALSE),"")</f>
        <v>Finansutgifter</v>
      </c>
      <c r="AO1347" s="46" t="str">
        <f t="shared" ref="AO1347:AO1410" si="312">IFERROR(VLOOKUP($AK1347,pnl_konto_table,7,FALSE),"")</f>
        <v>Finans</v>
      </c>
      <c r="AP1347" s="46" t="str">
        <f t="shared" ref="AP1347:AP1410" si="313">IFERROR(VLOOKUP(AO1347,pnl_kategori_table,2,FALSE),0)</f>
        <v>Kostnad</v>
      </c>
      <c r="AQ1347" s="46">
        <f t="shared" ref="AQ1347:AQ1410" si="314">IFERROR(MATCH(AN1347,pnl_subkategori,0),"")</f>
        <v>23</v>
      </c>
      <c r="AR1347" s="46">
        <f t="shared" ref="AR1347:AR1410" si="315">IF(AP1347=$A$3,-$AL1347,$AL1347)</f>
        <v>0</v>
      </c>
      <c r="AS1347" s="48">
        <f t="shared" ref="AS1347:AS1410" si="316">IFERROR(VLOOKUP($AK1347,lookup_konto_index,2,FALSE),IFERROR(VLOOKUP(AN1347,lookup_subkategori_index,2,FALSE),IFERROR(VLOOKUP(AO1347,lookup_kategori_index,2,FALSE),1)))</f>
        <v>1</v>
      </c>
      <c r="AT1347" s="46">
        <f t="shared" si="307"/>
        <v>0</v>
      </c>
      <c r="AU1347" s="46">
        <f t="shared" ref="AU1347:AU1410" si="317">SUMIFS($BC$3:$BC$50,$BA$3:$BA$50,$AI1347,$BB$3:$BB$50,$AJ1347)</f>
        <v>2803</v>
      </c>
      <c r="AV1347" s="46">
        <f t="shared" ref="AV1347:AV1410" si="318">SUMIFS($BD$3:$BD$50,$BA$3:$BA$50,$AI1347,$BB$3:$BB$50,$AJ1347)</f>
        <v>1698.7</v>
      </c>
      <c r="AW1347" s="46">
        <f t="shared" si="308"/>
        <v>1</v>
      </c>
      <c r="AX1347" s="47">
        <f t="shared" ref="AX1347:AX1410" si="319">IFERROR(VLOOKUP($AP1347,table_type_kostnad,2,FALSE)*AR1347,"")</f>
        <v>0</v>
      </c>
      <c r="AY1347" s="47">
        <f t="shared" si="309"/>
        <v>0</v>
      </c>
    </row>
    <row r="1348" spans="35:51" x14ac:dyDescent="0.35">
      <c r="AI1348" s="11">
        <v>2023</v>
      </c>
      <c r="AJ1348" s="11">
        <v>2</v>
      </c>
      <c r="AK1348" s="11">
        <v>8190</v>
      </c>
      <c r="AL1348" s="63">
        <v>59</v>
      </c>
      <c r="AM1348" s="46" t="str">
        <f t="shared" si="310"/>
        <v>Andre finanskostnader</v>
      </c>
      <c r="AN1348" s="46" t="str">
        <f t="shared" si="311"/>
        <v>Finansutgifter</v>
      </c>
      <c r="AO1348" s="46" t="str">
        <f t="shared" si="312"/>
        <v>Finans</v>
      </c>
      <c r="AP1348" s="46" t="str">
        <f t="shared" si="313"/>
        <v>Kostnad</v>
      </c>
      <c r="AQ1348" s="46">
        <f t="shared" si="314"/>
        <v>23</v>
      </c>
      <c r="AR1348" s="46">
        <f t="shared" si="315"/>
        <v>59</v>
      </c>
      <c r="AS1348" s="48">
        <f t="shared" si="316"/>
        <v>1</v>
      </c>
      <c r="AT1348" s="46">
        <f t="shared" ref="AT1348:AT1411" si="320">AS1348*AR1348</f>
        <v>59</v>
      </c>
      <c r="AU1348" s="46">
        <f t="shared" si="317"/>
        <v>2750</v>
      </c>
      <c r="AV1348" s="46">
        <f t="shared" si="318"/>
        <v>1620.817</v>
      </c>
      <c r="AW1348" s="46">
        <f t="shared" ref="AW1348:AW1411" si="321">IF(AU1348=0,0,1)</f>
        <v>1</v>
      </c>
      <c r="AX1348" s="47">
        <f t="shared" si="319"/>
        <v>-59</v>
      </c>
      <c r="AY1348" s="47">
        <f t="shared" ref="AY1348:AY1411" si="322">IFERROR(AX1348*AS1348,"")</f>
        <v>-59</v>
      </c>
    </row>
    <row r="1349" spans="35:51" x14ac:dyDescent="0.35">
      <c r="AI1349" s="11">
        <v>2023</v>
      </c>
      <c r="AJ1349" s="11">
        <v>3</v>
      </c>
      <c r="AK1349" s="11">
        <v>8190</v>
      </c>
      <c r="AL1349" s="63">
        <v>-59</v>
      </c>
      <c r="AM1349" s="46" t="str">
        <f t="shared" si="310"/>
        <v>Andre finanskostnader</v>
      </c>
      <c r="AN1349" s="46" t="str">
        <f t="shared" si="311"/>
        <v>Finansutgifter</v>
      </c>
      <c r="AO1349" s="46" t="str">
        <f t="shared" si="312"/>
        <v>Finans</v>
      </c>
      <c r="AP1349" s="46" t="str">
        <f t="shared" si="313"/>
        <v>Kostnad</v>
      </c>
      <c r="AQ1349" s="46">
        <f t="shared" si="314"/>
        <v>23</v>
      </c>
      <c r="AR1349" s="46">
        <f t="shared" si="315"/>
        <v>-59</v>
      </c>
      <c r="AS1349" s="48">
        <f t="shared" si="316"/>
        <v>1</v>
      </c>
      <c r="AT1349" s="46">
        <f t="shared" si="320"/>
        <v>-59</v>
      </c>
      <c r="AU1349" s="46">
        <f t="shared" si="317"/>
        <v>3043</v>
      </c>
      <c r="AV1349" s="46">
        <f t="shared" si="318"/>
        <v>1839.2840000000001</v>
      </c>
      <c r="AW1349" s="46">
        <f t="shared" si="321"/>
        <v>1</v>
      </c>
      <c r="AX1349" s="47">
        <f t="shared" si="319"/>
        <v>59</v>
      </c>
      <c r="AY1349" s="47">
        <f t="shared" si="322"/>
        <v>59</v>
      </c>
    </row>
    <row r="1350" spans="35:51" x14ac:dyDescent="0.35">
      <c r="AI1350" s="11">
        <v>2023</v>
      </c>
      <c r="AJ1350" s="11">
        <v>4</v>
      </c>
      <c r="AK1350" s="11">
        <v>8190</v>
      </c>
      <c r="AL1350" s="63">
        <v>0</v>
      </c>
      <c r="AM1350" s="46" t="str">
        <f t="shared" si="310"/>
        <v>Andre finanskostnader</v>
      </c>
      <c r="AN1350" s="46" t="str">
        <f t="shared" si="311"/>
        <v>Finansutgifter</v>
      </c>
      <c r="AO1350" s="46" t="str">
        <f t="shared" si="312"/>
        <v>Finans</v>
      </c>
      <c r="AP1350" s="46" t="str">
        <f t="shared" si="313"/>
        <v>Kostnad</v>
      </c>
      <c r="AQ1350" s="46">
        <f t="shared" si="314"/>
        <v>23</v>
      </c>
      <c r="AR1350" s="46">
        <f t="shared" si="315"/>
        <v>0</v>
      </c>
      <c r="AS1350" s="48">
        <f t="shared" si="316"/>
        <v>1</v>
      </c>
      <c r="AT1350" s="46">
        <f t="shared" si="320"/>
        <v>0</v>
      </c>
      <c r="AU1350" s="46">
        <f t="shared" si="317"/>
        <v>2916</v>
      </c>
      <c r="AV1350" s="46">
        <f t="shared" si="318"/>
        <v>1763.2</v>
      </c>
      <c r="AW1350" s="46">
        <f t="shared" si="321"/>
        <v>1</v>
      </c>
      <c r="AX1350" s="47">
        <f t="shared" si="319"/>
        <v>0</v>
      </c>
      <c r="AY1350" s="47">
        <f t="shared" si="322"/>
        <v>0</v>
      </c>
    </row>
    <row r="1351" spans="35:51" x14ac:dyDescent="0.35">
      <c r="AI1351" s="11">
        <v>2023</v>
      </c>
      <c r="AJ1351" s="11">
        <v>5</v>
      </c>
      <c r="AK1351" s="11">
        <v>8190</v>
      </c>
      <c r="AL1351" s="63">
        <v>58</v>
      </c>
      <c r="AM1351" s="46" t="str">
        <f t="shared" si="310"/>
        <v>Andre finanskostnader</v>
      </c>
      <c r="AN1351" s="46" t="str">
        <f t="shared" si="311"/>
        <v>Finansutgifter</v>
      </c>
      <c r="AO1351" s="46" t="str">
        <f t="shared" si="312"/>
        <v>Finans</v>
      </c>
      <c r="AP1351" s="46" t="str">
        <f t="shared" si="313"/>
        <v>Kostnad</v>
      </c>
      <c r="AQ1351" s="46">
        <f t="shared" si="314"/>
        <v>23</v>
      </c>
      <c r="AR1351" s="46">
        <f t="shared" si="315"/>
        <v>58</v>
      </c>
      <c r="AS1351" s="48">
        <f t="shared" si="316"/>
        <v>1</v>
      </c>
      <c r="AT1351" s="46">
        <f t="shared" si="320"/>
        <v>58</v>
      </c>
      <c r="AU1351" s="46">
        <f t="shared" si="317"/>
        <v>3578</v>
      </c>
      <c r="AV1351" s="46">
        <f t="shared" si="318"/>
        <v>1816.85</v>
      </c>
      <c r="AW1351" s="46">
        <f t="shared" si="321"/>
        <v>1</v>
      </c>
      <c r="AX1351" s="47">
        <f t="shared" si="319"/>
        <v>-58</v>
      </c>
      <c r="AY1351" s="47">
        <f t="shared" si="322"/>
        <v>-58</v>
      </c>
    </row>
    <row r="1352" spans="35:51" x14ac:dyDescent="0.35">
      <c r="AI1352" s="11">
        <v>2023</v>
      </c>
      <c r="AJ1352" s="11">
        <v>6</v>
      </c>
      <c r="AK1352" s="11">
        <v>8190</v>
      </c>
      <c r="AL1352" s="63">
        <v>0</v>
      </c>
      <c r="AM1352" s="46" t="str">
        <f t="shared" si="310"/>
        <v>Andre finanskostnader</v>
      </c>
      <c r="AN1352" s="46" t="str">
        <f t="shared" si="311"/>
        <v>Finansutgifter</v>
      </c>
      <c r="AO1352" s="46" t="str">
        <f t="shared" si="312"/>
        <v>Finans</v>
      </c>
      <c r="AP1352" s="46" t="str">
        <f t="shared" si="313"/>
        <v>Kostnad</v>
      </c>
      <c r="AQ1352" s="46">
        <f t="shared" si="314"/>
        <v>23</v>
      </c>
      <c r="AR1352" s="46">
        <f t="shared" si="315"/>
        <v>0</v>
      </c>
      <c r="AS1352" s="48">
        <f t="shared" si="316"/>
        <v>1</v>
      </c>
      <c r="AT1352" s="46">
        <f t="shared" si="320"/>
        <v>0</v>
      </c>
      <c r="AU1352" s="46">
        <f t="shared" si="317"/>
        <v>3708</v>
      </c>
      <c r="AV1352" s="46">
        <f t="shared" si="318"/>
        <v>1858.8330000000001</v>
      </c>
      <c r="AW1352" s="46">
        <f t="shared" si="321"/>
        <v>1</v>
      </c>
      <c r="AX1352" s="47">
        <f t="shared" si="319"/>
        <v>0</v>
      </c>
      <c r="AY1352" s="47">
        <f t="shared" si="322"/>
        <v>0</v>
      </c>
    </row>
    <row r="1353" spans="35:51" x14ac:dyDescent="0.35">
      <c r="AI1353" s="11">
        <v>2023</v>
      </c>
      <c r="AJ1353" s="11">
        <v>7</v>
      </c>
      <c r="AK1353" s="11">
        <v>8190</v>
      </c>
      <c r="AL1353" s="63">
        <v>0</v>
      </c>
      <c r="AM1353" s="46" t="str">
        <f t="shared" si="310"/>
        <v>Andre finanskostnader</v>
      </c>
      <c r="AN1353" s="46" t="str">
        <f t="shared" si="311"/>
        <v>Finansutgifter</v>
      </c>
      <c r="AO1353" s="46" t="str">
        <f t="shared" si="312"/>
        <v>Finans</v>
      </c>
      <c r="AP1353" s="46" t="str">
        <f t="shared" si="313"/>
        <v>Kostnad</v>
      </c>
      <c r="AQ1353" s="46">
        <f t="shared" si="314"/>
        <v>23</v>
      </c>
      <c r="AR1353" s="46">
        <f t="shared" si="315"/>
        <v>0</v>
      </c>
      <c r="AS1353" s="48">
        <f t="shared" si="316"/>
        <v>1</v>
      </c>
      <c r="AT1353" s="46">
        <f t="shared" si="320"/>
        <v>0</v>
      </c>
      <c r="AU1353" s="46">
        <f t="shared" si="317"/>
        <v>3431</v>
      </c>
      <c r="AV1353" s="46">
        <f t="shared" si="318"/>
        <v>1813.0340000000001</v>
      </c>
      <c r="AW1353" s="46">
        <f t="shared" si="321"/>
        <v>1</v>
      </c>
      <c r="AX1353" s="47">
        <f t="shared" si="319"/>
        <v>0</v>
      </c>
      <c r="AY1353" s="47">
        <f t="shared" si="322"/>
        <v>0</v>
      </c>
    </row>
    <row r="1354" spans="35:51" x14ac:dyDescent="0.35">
      <c r="AI1354" s="11">
        <v>2023</v>
      </c>
      <c r="AJ1354" s="11">
        <v>8</v>
      </c>
      <c r="AK1354" s="11">
        <v>8190</v>
      </c>
      <c r="AL1354" s="63">
        <v>0</v>
      </c>
      <c r="AM1354" s="46" t="str">
        <f t="shared" si="310"/>
        <v>Andre finanskostnader</v>
      </c>
      <c r="AN1354" s="46" t="str">
        <f t="shared" si="311"/>
        <v>Finansutgifter</v>
      </c>
      <c r="AO1354" s="46" t="str">
        <f t="shared" si="312"/>
        <v>Finans</v>
      </c>
      <c r="AP1354" s="46" t="str">
        <f t="shared" si="313"/>
        <v>Kostnad</v>
      </c>
      <c r="AQ1354" s="46">
        <f t="shared" si="314"/>
        <v>23</v>
      </c>
      <c r="AR1354" s="46">
        <f t="shared" si="315"/>
        <v>0</v>
      </c>
      <c r="AS1354" s="48">
        <f t="shared" si="316"/>
        <v>1</v>
      </c>
      <c r="AT1354" s="46">
        <f t="shared" si="320"/>
        <v>0</v>
      </c>
      <c r="AU1354" s="46">
        <f t="shared" si="317"/>
        <v>4323</v>
      </c>
      <c r="AV1354" s="46">
        <f t="shared" si="318"/>
        <v>1943.6659999999999</v>
      </c>
      <c r="AW1354" s="46">
        <f t="shared" si="321"/>
        <v>1</v>
      </c>
      <c r="AX1354" s="47">
        <f t="shared" si="319"/>
        <v>0</v>
      </c>
      <c r="AY1354" s="47">
        <f t="shared" si="322"/>
        <v>0</v>
      </c>
    </row>
    <row r="1355" spans="35:51" x14ac:dyDescent="0.35">
      <c r="AI1355" s="11">
        <v>2023</v>
      </c>
      <c r="AJ1355" s="11">
        <v>9</v>
      </c>
      <c r="AK1355" s="11">
        <v>8190</v>
      </c>
      <c r="AL1355" s="63">
        <v>3951</v>
      </c>
      <c r="AM1355" s="46" t="str">
        <f t="shared" si="310"/>
        <v>Andre finanskostnader</v>
      </c>
      <c r="AN1355" s="46" t="str">
        <f t="shared" si="311"/>
        <v>Finansutgifter</v>
      </c>
      <c r="AO1355" s="46" t="str">
        <f t="shared" si="312"/>
        <v>Finans</v>
      </c>
      <c r="AP1355" s="46" t="str">
        <f t="shared" si="313"/>
        <v>Kostnad</v>
      </c>
      <c r="AQ1355" s="46">
        <f t="shared" si="314"/>
        <v>23</v>
      </c>
      <c r="AR1355" s="46">
        <f t="shared" si="315"/>
        <v>3951</v>
      </c>
      <c r="AS1355" s="48">
        <f t="shared" si="316"/>
        <v>1</v>
      </c>
      <c r="AT1355" s="46">
        <f t="shared" si="320"/>
        <v>3951</v>
      </c>
      <c r="AU1355" s="46">
        <f t="shared" si="317"/>
        <v>3531</v>
      </c>
      <c r="AV1355" s="46">
        <f t="shared" si="318"/>
        <v>1846.634</v>
      </c>
      <c r="AW1355" s="46">
        <f t="shared" si="321"/>
        <v>1</v>
      </c>
      <c r="AX1355" s="47">
        <f t="shared" si="319"/>
        <v>-3951</v>
      </c>
      <c r="AY1355" s="47">
        <f t="shared" si="322"/>
        <v>-3951</v>
      </c>
    </row>
    <row r="1356" spans="35:51" x14ac:dyDescent="0.35">
      <c r="AI1356" s="11">
        <v>2023</v>
      </c>
      <c r="AJ1356" s="11">
        <v>10</v>
      </c>
      <c r="AK1356" s="11">
        <v>8190</v>
      </c>
      <c r="AL1356" s="63">
        <v>0</v>
      </c>
      <c r="AM1356" s="46" t="str">
        <f t="shared" si="310"/>
        <v>Andre finanskostnader</v>
      </c>
      <c r="AN1356" s="46" t="str">
        <f t="shared" si="311"/>
        <v>Finansutgifter</v>
      </c>
      <c r="AO1356" s="46" t="str">
        <f t="shared" si="312"/>
        <v>Finans</v>
      </c>
      <c r="AP1356" s="46" t="str">
        <f t="shared" si="313"/>
        <v>Kostnad</v>
      </c>
      <c r="AQ1356" s="46">
        <f t="shared" si="314"/>
        <v>23</v>
      </c>
      <c r="AR1356" s="46">
        <f t="shared" si="315"/>
        <v>0</v>
      </c>
      <c r="AS1356" s="48">
        <f t="shared" si="316"/>
        <v>1</v>
      </c>
      <c r="AT1356" s="46">
        <f t="shared" si="320"/>
        <v>0</v>
      </c>
      <c r="AU1356" s="46">
        <f t="shared" si="317"/>
        <v>3338</v>
      </c>
      <c r="AV1356" s="46">
        <f t="shared" si="318"/>
        <v>1851.3</v>
      </c>
      <c r="AW1356" s="46">
        <f t="shared" si="321"/>
        <v>1</v>
      </c>
      <c r="AX1356" s="47">
        <f t="shared" si="319"/>
        <v>0</v>
      </c>
      <c r="AY1356" s="47">
        <f t="shared" si="322"/>
        <v>0</v>
      </c>
    </row>
    <row r="1357" spans="35:51" x14ac:dyDescent="0.35">
      <c r="AI1357" s="11">
        <v>2023</v>
      </c>
      <c r="AJ1357" s="11">
        <v>11</v>
      </c>
      <c r="AK1357" s="11">
        <v>8190</v>
      </c>
      <c r="AL1357" s="63">
        <v>261</v>
      </c>
      <c r="AM1357" s="46" t="str">
        <f t="shared" si="310"/>
        <v>Andre finanskostnader</v>
      </c>
      <c r="AN1357" s="46" t="str">
        <f t="shared" si="311"/>
        <v>Finansutgifter</v>
      </c>
      <c r="AO1357" s="46" t="str">
        <f t="shared" si="312"/>
        <v>Finans</v>
      </c>
      <c r="AP1357" s="46" t="str">
        <f t="shared" si="313"/>
        <v>Kostnad</v>
      </c>
      <c r="AQ1357" s="46">
        <f t="shared" si="314"/>
        <v>23</v>
      </c>
      <c r="AR1357" s="46">
        <f t="shared" si="315"/>
        <v>261</v>
      </c>
      <c r="AS1357" s="48">
        <f t="shared" si="316"/>
        <v>1</v>
      </c>
      <c r="AT1357" s="46">
        <f t="shared" si="320"/>
        <v>261</v>
      </c>
      <c r="AU1357" s="46">
        <f t="shared" si="317"/>
        <v>3267</v>
      </c>
      <c r="AV1357" s="46">
        <f t="shared" si="318"/>
        <v>1752.55</v>
      </c>
      <c r="AW1357" s="46">
        <f t="shared" si="321"/>
        <v>1</v>
      </c>
      <c r="AX1357" s="47">
        <f t="shared" si="319"/>
        <v>-261</v>
      </c>
      <c r="AY1357" s="47">
        <f t="shared" si="322"/>
        <v>-261</v>
      </c>
    </row>
    <row r="1358" spans="35:51" x14ac:dyDescent="0.35">
      <c r="AI1358" s="11">
        <v>2023</v>
      </c>
      <c r="AJ1358" s="11">
        <v>12</v>
      </c>
      <c r="AK1358" s="11">
        <v>8190</v>
      </c>
      <c r="AL1358" s="63">
        <v>0</v>
      </c>
      <c r="AM1358" s="46" t="str">
        <f t="shared" si="310"/>
        <v>Andre finanskostnader</v>
      </c>
      <c r="AN1358" s="46" t="str">
        <f t="shared" si="311"/>
        <v>Finansutgifter</v>
      </c>
      <c r="AO1358" s="46" t="str">
        <f t="shared" si="312"/>
        <v>Finans</v>
      </c>
      <c r="AP1358" s="46" t="str">
        <f t="shared" si="313"/>
        <v>Kostnad</v>
      </c>
      <c r="AQ1358" s="46">
        <f t="shared" si="314"/>
        <v>23</v>
      </c>
      <c r="AR1358" s="46">
        <f t="shared" si="315"/>
        <v>0</v>
      </c>
      <c r="AS1358" s="48">
        <f t="shared" si="316"/>
        <v>1</v>
      </c>
      <c r="AT1358" s="46">
        <f t="shared" si="320"/>
        <v>0</v>
      </c>
      <c r="AU1358" s="46">
        <f t="shared" si="317"/>
        <v>2003</v>
      </c>
      <c r="AV1358" s="46">
        <f t="shared" si="318"/>
        <v>1365.15</v>
      </c>
      <c r="AW1358" s="46">
        <f t="shared" si="321"/>
        <v>1</v>
      </c>
      <c r="AX1358" s="47">
        <f t="shared" si="319"/>
        <v>0</v>
      </c>
      <c r="AY1358" s="47">
        <f t="shared" si="322"/>
        <v>0</v>
      </c>
    </row>
    <row r="1359" spans="35:51" x14ac:dyDescent="0.35">
      <c r="AI1359" s="11"/>
      <c r="AJ1359" s="11"/>
      <c r="AK1359" s="11"/>
      <c r="AL1359" s="63"/>
      <c r="AM1359" s="46" t="str">
        <f t="shared" si="310"/>
        <v/>
      </c>
      <c r="AN1359" s="46" t="str">
        <f t="shared" si="311"/>
        <v/>
      </c>
      <c r="AO1359" s="46" t="str">
        <f t="shared" si="312"/>
        <v/>
      </c>
      <c r="AP1359" s="46">
        <f t="shared" si="313"/>
        <v>0</v>
      </c>
      <c r="AQ1359" s="46" t="str">
        <f t="shared" si="314"/>
        <v/>
      </c>
      <c r="AR1359" s="46">
        <f t="shared" si="315"/>
        <v>0</v>
      </c>
      <c r="AS1359" s="48">
        <f t="shared" si="316"/>
        <v>1</v>
      </c>
      <c r="AT1359" s="46">
        <f t="shared" si="320"/>
        <v>0</v>
      </c>
      <c r="AU1359" s="46">
        <f t="shared" si="317"/>
        <v>0</v>
      </c>
      <c r="AV1359" s="46">
        <f t="shared" si="318"/>
        <v>0</v>
      </c>
      <c r="AW1359" s="46">
        <f t="shared" si="321"/>
        <v>0</v>
      </c>
      <c r="AX1359" s="47" t="str">
        <f t="shared" si="319"/>
        <v/>
      </c>
      <c r="AY1359" s="47" t="str">
        <f t="shared" si="322"/>
        <v/>
      </c>
    </row>
    <row r="1360" spans="35:51" x14ac:dyDescent="0.35">
      <c r="AI1360" s="11"/>
      <c r="AJ1360" s="11"/>
      <c r="AK1360" s="11"/>
      <c r="AL1360" s="63"/>
      <c r="AM1360" s="46" t="str">
        <f t="shared" si="310"/>
        <v/>
      </c>
      <c r="AN1360" s="46" t="str">
        <f t="shared" si="311"/>
        <v/>
      </c>
      <c r="AO1360" s="46" t="str">
        <f t="shared" si="312"/>
        <v/>
      </c>
      <c r="AP1360" s="46">
        <f t="shared" si="313"/>
        <v>0</v>
      </c>
      <c r="AQ1360" s="46" t="str">
        <f t="shared" si="314"/>
        <v/>
      </c>
      <c r="AR1360" s="46">
        <f t="shared" si="315"/>
        <v>0</v>
      </c>
      <c r="AS1360" s="48">
        <f t="shared" si="316"/>
        <v>1</v>
      </c>
      <c r="AT1360" s="46">
        <f t="shared" si="320"/>
        <v>0</v>
      </c>
      <c r="AU1360" s="46">
        <f t="shared" si="317"/>
        <v>0</v>
      </c>
      <c r="AV1360" s="46">
        <f t="shared" si="318"/>
        <v>0</v>
      </c>
      <c r="AW1360" s="46">
        <f t="shared" si="321"/>
        <v>0</v>
      </c>
      <c r="AX1360" s="47" t="str">
        <f t="shared" si="319"/>
        <v/>
      </c>
      <c r="AY1360" s="47" t="str">
        <f t="shared" si="322"/>
        <v/>
      </c>
    </row>
    <row r="1361" spans="35:51" x14ac:dyDescent="0.35">
      <c r="AI1361" s="11"/>
      <c r="AJ1361" s="11"/>
      <c r="AK1361" s="11"/>
      <c r="AL1361" s="63"/>
      <c r="AM1361" s="46" t="str">
        <f t="shared" si="310"/>
        <v/>
      </c>
      <c r="AN1361" s="46" t="str">
        <f t="shared" si="311"/>
        <v/>
      </c>
      <c r="AO1361" s="46" t="str">
        <f t="shared" si="312"/>
        <v/>
      </c>
      <c r="AP1361" s="46">
        <f t="shared" si="313"/>
        <v>0</v>
      </c>
      <c r="AQ1361" s="46" t="str">
        <f t="shared" si="314"/>
        <v/>
      </c>
      <c r="AR1361" s="46">
        <f t="shared" si="315"/>
        <v>0</v>
      </c>
      <c r="AS1361" s="48">
        <f t="shared" si="316"/>
        <v>1</v>
      </c>
      <c r="AT1361" s="46">
        <f t="shared" si="320"/>
        <v>0</v>
      </c>
      <c r="AU1361" s="46">
        <f t="shared" si="317"/>
        <v>0</v>
      </c>
      <c r="AV1361" s="46">
        <f t="shared" si="318"/>
        <v>0</v>
      </c>
      <c r="AW1361" s="46">
        <f t="shared" si="321"/>
        <v>0</v>
      </c>
      <c r="AX1361" s="47" t="str">
        <f t="shared" si="319"/>
        <v/>
      </c>
      <c r="AY1361" s="47" t="str">
        <f t="shared" si="322"/>
        <v/>
      </c>
    </row>
    <row r="1362" spans="35:51" x14ac:dyDescent="0.35">
      <c r="AI1362" s="11"/>
      <c r="AJ1362" s="11"/>
      <c r="AK1362" s="11"/>
      <c r="AL1362" s="63"/>
      <c r="AM1362" s="46" t="str">
        <f t="shared" si="310"/>
        <v/>
      </c>
      <c r="AN1362" s="46" t="str">
        <f t="shared" si="311"/>
        <v/>
      </c>
      <c r="AO1362" s="46" t="str">
        <f t="shared" si="312"/>
        <v/>
      </c>
      <c r="AP1362" s="46">
        <f t="shared" si="313"/>
        <v>0</v>
      </c>
      <c r="AQ1362" s="46" t="str">
        <f t="shared" si="314"/>
        <v/>
      </c>
      <c r="AR1362" s="46">
        <f t="shared" si="315"/>
        <v>0</v>
      </c>
      <c r="AS1362" s="48">
        <f t="shared" si="316"/>
        <v>1</v>
      </c>
      <c r="AT1362" s="46">
        <f t="shared" si="320"/>
        <v>0</v>
      </c>
      <c r="AU1362" s="46">
        <f t="shared" si="317"/>
        <v>0</v>
      </c>
      <c r="AV1362" s="46">
        <f t="shared" si="318"/>
        <v>0</v>
      </c>
      <c r="AW1362" s="46">
        <f t="shared" si="321"/>
        <v>0</v>
      </c>
      <c r="AX1362" s="47" t="str">
        <f t="shared" si="319"/>
        <v/>
      </c>
      <c r="AY1362" s="47" t="str">
        <f t="shared" si="322"/>
        <v/>
      </c>
    </row>
    <row r="1363" spans="35:51" x14ac:dyDescent="0.35">
      <c r="AI1363" s="11"/>
      <c r="AJ1363" s="11"/>
      <c r="AK1363" s="11"/>
      <c r="AL1363" s="63"/>
      <c r="AM1363" s="46" t="str">
        <f t="shared" si="310"/>
        <v/>
      </c>
      <c r="AN1363" s="46" t="str">
        <f t="shared" si="311"/>
        <v/>
      </c>
      <c r="AO1363" s="46" t="str">
        <f t="shared" si="312"/>
        <v/>
      </c>
      <c r="AP1363" s="46">
        <f t="shared" si="313"/>
        <v>0</v>
      </c>
      <c r="AQ1363" s="46" t="str">
        <f t="shared" si="314"/>
        <v/>
      </c>
      <c r="AR1363" s="46">
        <f t="shared" si="315"/>
        <v>0</v>
      </c>
      <c r="AS1363" s="48">
        <f t="shared" si="316"/>
        <v>1</v>
      </c>
      <c r="AT1363" s="46">
        <f t="shared" si="320"/>
        <v>0</v>
      </c>
      <c r="AU1363" s="46">
        <f t="shared" si="317"/>
        <v>0</v>
      </c>
      <c r="AV1363" s="46">
        <f t="shared" si="318"/>
        <v>0</v>
      </c>
      <c r="AW1363" s="46">
        <f t="shared" si="321"/>
        <v>0</v>
      </c>
      <c r="AX1363" s="47" t="str">
        <f t="shared" si="319"/>
        <v/>
      </c>
      <c r="AY1363" s="47" t="str">
        <f t="shared" si="322"/>
        <v/>
      </c>
    </row>
    <row r="1364" spans="35:51" x14ac:dyDescent="0.35">
      <c r="AI1364" s="11"/>
      <c r="AJ1364" s="11"/>
      <c r="AK1364" s="11"/>
      <c r="AL1364" s="63"/>
      <c r="AM1364" s="46" t="str">
        <f t="shared" si="310"/>
        <v/>
      </c>
      <c r="AN1364" s="46" t="str">
        <f t="shared" si="311"/>
        <v/>
      </c>
      <c r="AO1364" s="46" t="str">
        <f t="shared" si="312"/>
        <v/>
      </c>
      <c r="AP1364" s="46">
        <f t="shared" si="313"/>
        <v>0</v>
      </c>
      <c r="AQ1364" s="46" t="str">
        <f t="shared" si="314"/>
        <v/>
      </c>
      <c r="AR1364" s="46">
        <f t="shared" si="315"/>
        <v>0</v>
      </c>
      <c r="AS1364" s="48">
        <f t="shared" si="316"/>
        <v>1</v>
      </c>
      <c r="AT1364" s="46">
        <f t="shared" si="320"/>
        <v>0</v>
      </c>
      <c r="AU1364" s="46">
        <f t="shared" si="317"/>
        <v>0</v>
      </c>
      <c r="AV1364" s="46">
        <f t="shared" si="318"/>
        <v>0</v>
      </c>
      <c r="AW1364" s="46">
        <f t="shared" si="321"/>
        <v>0</v>
      </c>
      <c r="AX1364" s="47" t="str">
        <f t="shared" si="319"/>
        <v/>
      </c>
      <c r="AY1364" s="47" t="str">
        <f t="shared" si="322"/>
        <v/>
      </c>
    </row>
    <row r="1365" spans="35:51" x14ac:dyDescent="0.35">
      <c r="AI1365" s="11"/>
      <c r="AJ1365" s="11"/>
      <c r="AK1365" s="11"/>
      <c r="AL1365" s="63"/>
      <c r="AM1365" s="46" t="str">
        <f t="shared" si="310"/>
        <v/>
      </c>
      <c r="AN1365" s="46" t="str">
        <f t="shared" si="311"/>
        <v/>
      </c>
      <c r="AO1365" s="46" t="str">
        <f t="shared" si="312"/>
        <v/>
      </c>
      <c r="AP1365" s="46">
        <f t="shared" si="313"/>
        <v>0</v>
      </c>
      <c r="AQ1365" s="46" t="str">
        <f t="shared" si="314"/>
        <v/>
      </c>
      <c r="AR1365" s="46">
        <f t="shared" si="315"/>
        <v>0</v>
      </c>
      <c r="AS1365" s="48">
        <f t="shared" si="316"/>
        <v>1</v>
      </c>
      <c r="AT1365" s="46">
        <f t="shared" si="320"/>
        <v>0</v>
      </c>
      <c r="AU1365" s="46">
        <f t="shared" si="317"/>
        <v>0</v>
      </c>
      <c r="AV1365" s="46">
        <f t="shared" si="318"/>
        <v>0</v>
      </c>
      <c r="AW1365" s="46">
        <f t="shared" si="321"/>
        <v>0</v>
      </c>
      <c r="AX1365" s="47" t="str">
        <f t="shared" si="319"/>
        <v/>
      </c>
      <c r="AY1365" s="47" t="str">
        <f t="shared" si="322"/>
        <v/>
      </c>
    </row>
    <row r="1366" spans="35:51" x14ac:dyDescent="0.35">
      <c r="AI1366" s="11"/>
      <c r="AJ1366" s="11"/>
      <c r="AK1366" s="11"/>
      <c r="AL1366" s="63"/>
      <c r="AM1366" s="46" t="str">
        <f t="shared" si="310"/>
        <v/>
      </c>
      <c r="AN1366" s="46" t="str">
        <f t="shared" si="311"/>
        <v/>
      </c>
      <c r="AO1366" s="46" t="str">
        <f t="shared" si="312"/>
        <v/>
      </c>
      <c r="AP1366" s="46">
        <f t="shared" si="313"/>
        <v>0</v>
      </c>
      <c r="AQ1366" s="46" t="str">
        <f t="shared" si="314"/>
        <v/>
      </c>
      <c r="AR1366" s="46">
        <f t="shared" si="315"/>
        <v>0</v>
      </c>
      <c r="AS1366" s="48">
        <f t="shared" si="316"/>
        <v>1</v>
      </c>
      <c r="AT1366" s="46">
        <f t="shared" si="320"/>
        <v>0</v>
      </c>
      <c r="AU1366" s="46">
        <f t="shared" si="317"/>
        <v>0</v>
      </c>
      <c r="AV1366" s="46">
        <f t="shared" si="318"/>
        <v>0</v>
      </c>
      <c r="AW1366" s="46">
        <f t="shared" si="321"/>
        <v>0</v>
      </c>
      <c r="AX1366" s="47" t="str">
        <f t="shared" si="319"/>
        <v/>
      </c>
      <c r="AY1366" s="47" t="str">
        <f t="shared" si="322"/>
        <v/>
      </c>
    </row>
    <row r="1367" spans="35:51" x14ac:dyDescent="0.35">
      <c r="AI1367" s="11"/>
      <c r="AJ1367" s="11"/>
      <c r="AK1367" s="11"/>
      <c r="AL1367" s="63"/>
      <c r="AM1367" s="46" t="str">
        <f t="shared" si="310"/>
        <v/>
      </c>
      <c r="AN1367" s="46" t="str">
        <f t="shared" si="311"/>
        <v/>
      </c>
      <c r="AO1367" s="46" t="str">
        <f t="shared" si="312"/>
        <v/>
      </c>
      <c r="AP1367" s="46">
        <f t="shared" si="313"/>
        <v>0</v>
      </c>
      <c r="AQ1367" s="46" t="str">
        <f t="shared" si="314"/>
        <v/>
      </c>
      <c r="AR1367" s="46">
        <f t="shared" si="315"/>
        <v>0</v>
      </c>
      <c r="AS1367" s="48">
        <f t="shared" si="316"/>
        <v>1</v>
      </c>
      <c r="AT1367" s="46">
        <f t="shared" si="320"/>
        <v>0</v>
      </c>
      <c r="AU1367" s="46">
        <f t="shared" si="317"/>
        <v>0</v>
      </c>
      <c r="AV1367" s="46">
        <f t="shared" si="318"/>
        <v>0</v>
      </c>
      <c r="AW1367" s="46">
        <f t="shared" si="321"/>
        <v>0</v>
      </c>
      <c r="AX1367" s="47" t="str">
        <f t="shared" si="319"/>
        <v/>
      </c>
      <c r="AY1367" s="47" t="str">
        <f t="shared" si="322"/>
        <v/>
      </c>
    </row>
    <row r="1368" spans="35:51" x14ac:dyDescent="0.35">
      <c r="AI1368" s="11"/>
      <c r="AJ1368" s="11"/>
      <c r="AK1368" s="11"/>
      <c r="AL1368" s="63"/>
      <c r="AM1368" s="46" t="str">
        <f t="shared" si="310"/>
        <v/>
      </c>
      <c r="AN1368" s="46" t="str">
        <f t="shared" si="311"/>
        <v/>
      </c>
      <c r="AO1368" s="46" t="str">
        <f t="shared" si="312"/>
        <v/>
      </c>
      <c r="AP1368" s="46">
        <f t="shared" si="313"/>
        <v>0</v>
      </c>
      <c r="AQ1368" s="46" t="str">
        <f t="shared" si="314"/>
        <v/>
      </c>
      <c r="AR1368" s="46">
        <f t="shared" si="315"/>
        <v>0</v>
      </c>
      <c r="AS1368" s="48">
        <f t="shared" si="316"/>
        <v>1</v>
      </c>
      <c r="AT1368" s="46">
        <f t="shared" si="320"/>
        <v>0</v>
      </c>
      <c r="AU1368" s="46">
        <f t="shared" si="317"/>
        <v>0</v>
      </c>
      <c r="AV1368" s="46">
        <f t="shared" si="318"/>
        <v>0</v>
      </c>
      <c r="AW1368" s="46">
        <f t="shared" si="321"/>
        <v>0</v>
      </c>
      <c r="AX1368" s="47" t="str">
        <f t="shared" si="319"/>
        <v/>
      </c>
      <c r="AY1368" s="47" t="str">
        <f t="shared" si="322"/>
        <v/>
      </c>
    </row>
    <row r="1369" spans="35:51" x14ac:dyDescent="0.35">
      <c r="AI1369" s="11"/>
      <c r="AJ1369" s="11"/>
      <c r="AK1369" s="11"/>
      <c r="AL1369" s="63"/>
      <c r="AM1369" s="46" t="str">
        <f t="shared" si="310"/>
        <v/>
      </c>
      <c r="AN1369" s="46" t="str">
        <f t="shared" si="311"/>
        <v/>
      </c>
      <c r="AO1369" s="46" t="str">
        <f t="shared" si="312"/>
        <v/>
      </c>
      <c r="AP1369" s="46">
        <f t="shared" si="313"/>
        <v>0</v>
      </c>
      <c r="AQ1369" s="46" t="str">
        <f t="shared" si="314"/>
        <v/>
      </c>
      <c r="AR1369" s="46">
        <f t="shared" si="315"/>
        <v>0</v>
      </c>
      <c r="AS1369" s="48">
        <f t="shared" si="316"/>
        <v>1</v>
      </c>
      <c r="AT1369" s="46">
        <f t="shared" si="320"/>
        <v>0</v>
      </c>
      <c r="AU1369" s="46">
        <f t="shared" si="317"/>
        <v>0</v>
      </c>
      <c r="AV1369" s="46">
        <f t="shared" si="318"/>
        <v>0</v>
      </c>
      <c r="AW1369" s="46">
        <f t="shared" si="321"/>
        <v>0</v>
      </c>
      <c r="AX1369" s="47" t="str">
        <f t="shared" si="319"/>
        <v/>
      </c>
      <c r="AY1369" s="47" t="str">
        <f t="shared" si="322"/>
        <v/>
      </c>
    </row>
    <row r="1370" spans="35:51" x14ac:dyDescent="0.35">
      <c r="AI1370" s="11"/>
      <c r="AJ1370" s="11"/>
      <c r="AK1370" s="11"/>
      <c r="AL1370" s="63"/>
      <c r="AM1370" s="46" t="str">
        <f t="shared" si="310"/>
        <v/>
      </c>
      <c r="AN1370" s="46" t="str">
        <f t="shared" si="311"/>
        <v/>
      </c>
      <c r="AO1370" s="46" t="str">
        <f t="shared" si="312"/>
        <v/>
      </c>
      <c r="AP1370" s="46">
        <f t="shared" si="313"/>
        <v>0</v>
      </c>
      <c r="AQ1370" s="46" t="str">
        <f t="shared" si="314"/>
        <v/>
      </c>
      <c r="AR1370" s="46">
        <f t="shared" si="315"/>
        <v>0</v>
      </c>
      <c r="AS1370" s="48">
        <f t="shared" si="316"/>
        <v>1</v>
      </c>
      <c r="AT1370" s="46">
        <f t="shared" si="320"/>
        <v>0</v>
      </c>
      <c r="AU1370" s="46">
        <f t="shared" si="317"/>
        <v>0</v>
      </c>
      <c r="AV1370" s="46">
        <f t="shared" si="318"/>
        <v>0</v>
      </c>
      <c r="AW1370" s="46">
        <f t="shared" si="321"/>
        <v>0</v>
      </c>
      <c r="AX1370" s="47" t="str">
        <f t="shared" si="319"/>
        <v/>
      </c>
      <c r="AY1370" s="47" t="str">
        <f t="shared" si="322"/>
        <v/>
      </c>
    </row>
    <row r="1371" spans="35:51" x14ac:dyDescent="0.35">
      <c r="AI1371" s="11"/>
      <c r="AJ1371" s="11"/>
      <c r="AK1371" s="11"/>
      <c r="AL1371" s="63"/>
      <c r="AM1371" s="46" t="str">
        <f t="shared" si="310"/>
        <v/>
      </c>
      <c r="AN1371" s="46" t="str">
        <f t="shared" si="311"/>
        <v/>
      </c>
      <c r="AO1371" s="46" t="str">
        <f t="shared" si="312"/>
        <v/>
      </c>
      <c r="AP1371" s="46">
        <f t="shared" si="313"/>
        <v>0</v>
      </c>
      <c r="AQ1371" s="46" t="str">
        <f t="shared" si="314"/>
        <v/>
      </c>
      <c r="AR1371" s="46">
        <f t="shared" si="315"/>
        <v>0</v>
      </c>
      <c r="AS1371" s="48">
        <f t="shared" si="316"/>
        <v>1</v>
      </c>
      <c r="AT1371" s="46">
        <f t="shared" si="320"/>
        <v>0</v>
      </c>
      <c r="AU1371" s="46">
        <f t="shared" si="317"/>
        <v>0</v>
      </c>
      <c r="AV1371" s="46">
        <f t="shared" si="318"/>
        <v>0</v>
      </c>
      <c r="AW1371" s="46">
        <f t="shared" si="321"/>
        <v>0</v>
      </c>
      <c r="AX1371" s="47" t="str">
        <f t="shared" si="319"/>
        <v/>
      </c>
      <c r="AY1371" s="47" t="str">
        <f t="shared" si="322"/>
        <v/>
      </c>
    </row>
    <row r="1372" spans="35:51" x14ac:dyDescent="0.35">
      <c r="AI1372" s="11"/>
      <c r="AJ1372" s="11"/>
      <c r="AK1372" s="11"/>
      <c r="AL1372" s="63"/>
      <c r="AM1372" s="46" t="str">
        <f t="shared" si="310"/>
        <v/>
      </c>
      <c r="AN1372" s="46" t="str">
        <f t="shared" si="311"/>
        <v/>
      </c>
      <c r="AO1372" s="46" t="str">
        <f t="shared" si="312"/>
        <v/>
      </c>
      <c r="AP1372" s="46">
        <f t="shared" si="313"/>
        <v>0</v>
      </c>
      <c r="AQ1372" s="46" t="str">
        <f t="shared" si="314"/>
        <v/>
      </c>
      <c r="AR1372" s="46">
        <f t="shared" si="315"/>
        <v>0</v>
      </c>
      <c r="AS1372" s="48">
        <f t="shared" si="316"/>
        <v>1</v>
      </c>
      <c r="AT1372" s="46">
        <f t="shared" si="320"/>
        <v>0</v>
      </c>
      <c r="AU1372" s="46">
        <f t="shared" si="317"/>
        <v>0</v>
      </c>
      <c r="AV1372" s="46">
        <f t="shared" si="318"/>
        <v>0</v>
      </c>
      <c r="AW1372" s="46">
        <f t="shared" si="321"/>
        <v>0</v>
      </c>
      <c r="AX1372" s="47" t="str">
        <f t="shared" si="319"/>
        <v/>
      </c>
      <c r="AY1372" s="47" t="str">
        <f t="shared" si="322"/>
        <v/>
      </c>
    </row>
    <row r="1373" spans="35:51" x14ac:dyDescent="0.35">
      <c r="AI1373" s="11"/>
      <c r="AJ1373" s="11"/>
      <c r="AK1373" s="11"/>
      <c r="AL1373" s="63"/>
      <c r="AM1373" s="46" t="str">
        <f t="shared" si="310"/>
        <v/>
      </c>
      <c r="AN1373" s="46" t="str">
        <f t="shared" si="311"/>
        <v/>
      </c>
      <c r="AO1373" s="46" t="str">
        <f t="shared" si="312"/>
        <v/>
      </c>
      <c r="AP1373" s="46">
        <f t="shared" si="313"/>
        <v>0</v>
      </c>
      <c r="AQ1373" s="46" t="str">
        <f t="shared" si="314"/>
        <v/>
      </c>
      <c r="AR1373" s="46">
        <f t="shared" si="315"/>
        <v>0</v>
      </c>
      <c r="AS1373" s="48">
        <f t="shared" si="316"/>
        <v>1</v>
      </c>
      <c r="AT1373" s="46">
        <f t="shared" si="320"/>
        <v>0</v>
      </c>
      <c r="AU1373" s="46">
        <f t="shared" si="317"/>
        <v>0</v>
      </c>
      <c r="AV1373" s="46">
        <f t="shared" si="318"/>
        <v>0</v>
      </c>
      <c r="AW1373" s="46">
        <f t="shared" si="321"/>
        <v>0</v>
      </c>
      <c r="AX1373" s="47" t="str">
        <f t="shared" si="319"/>
        <v/>
      </c>
      <c r="AY1373" s="47" t="str">
        <f t="shared" si="322"/>
        <v/>
      </c>
    </row>
    <row r="1374" spans="35:51" x14ac:dyDescent="0.35">
      <c r="AI1374" s="11"/>
      <c r="AJ1374" s="11"/>
      <c r="AK1374" s="11"/>
      <c r="AL1374" s="63"/>
      <c r="AM1374" s="46" t="str">
        <f t="shared" si="310"/>
        <v/>
      </c>
      <c r="AN1374" s="46" t="str">
        <f t="shared" si="311"/>
        <v/>
      </c>
      <c r="AO1374" s="46" t="str">
        <f t="shared" si="312"/>
        <v/>
      </c>
      <c r="AP1374" s="46">
        <f t="shared" si="313"/>
        <v>0</v>
      </c>
      <c r="AQ1374" s="46" t="str">
        <f t="shared" si="314"/>
        <v/>
      </c>
      <c r="AR1374" s="46">
        <f t="shared" si="315"/>
        <v>0</v>
      </c>
      <c r="AS1374" s="48">
        <f t="shared" si="316"/>
        <v>1</v>
      </c>
      <c r="AT1374" s="46">
        <f t="shared" si="320"/>
        <v>0</v>
      </c>
      <c r="AU1374" s="46">
        <f t="shared" si="317"/>
        <v>0</v>
      </c>
      <c r="AV1374" s="46">
        <f t="shared" si="318"/>
        <v>0</v>
      </c>
      <c r="AW1374" s="46">
        <f t="shared" si="321"/>
        <v>0</v>
      </c>
      <c r="AX1374" s="47" t="str">
        <f t="shared" si="319"/>
        <v/>
      </c>
      <c r="AY1374" s="47" t="str">
        <f t="shared" si="322"/>
        <v/>
      </c>
    </row>
    <row r="1375" spans="35:51" x14ac:dyDescent="0.35">
      <c r="AI1375" s="11"/>
      <c r="AJ1375" s="11"/>
      <c r="AK1375" s="11"/>
      <c r="AL1375" s="63"/>
      <c r="AM1375" s="46" t="str">
        <f t="shared" si="310"/>
        <v/>
      </c>
      <c r="AN1375" s="46" t="str">
        <f t="shared" si="311"/>
        <v/>
      </c>
      <c r="AO1375" s="46" t="str">
        <f t="shared" si="312"/>
        <v/>
      </c>
      <c r="AP1375" s="46">
        <f t="shared" si="313"/>
        <v>0</v>
      </c>
      <c r="AQ1375" s="46" t="str">
        <f t="shared" si="314"/>
        <v/>
      </c>
      <c r="AR1375" s="46">
        <f t="shared" si="315"/>
        <v>0</v>
      </c>
      <c r="AS1375" s="48">
        <f t="shared" si="316"/>
        <v>1</v>
      </c>
      <c r="AT1375" s="46">
        <f t="shared" si="320"/>
        <v>0</v>
      </c>
      <c r="AU1375" s="46">
        <f t="shared" si="317"/>
        <v>0</v>
      </c>
      <c r="AV1375" s="46">
        <f t="shared" si="318"/>
        <v>0</v>
      </c>
      <c r="AW1375" s="46">
        <f t="shared" si="321"/>
        <v>0</v>
      </c>
      <c r="AX1375" s="47" t="str">
        <f t="shared" si="319"/>
        <v/>
      </c>
      <c r="AY1375" s="47" t="str">
        <f t="shared" si="322"/>
        <v/>
      </c>
    </row>
    <row r="1376" spans="35:51" x14ac:dyDescent="0.35">
      <c r="AI1376" s="11"/>
      <c r="AJ1376" s="11"/>
      <c r="AK1376" s="11"/>
      <c r="AL1376" s="63"/>
      <c r="AM1376" s="46" t="str">
        <f t="shared" si="310"/>
        <v/>
      </c>
      <c r="AN1376" s="46" t="str">
        <f t="shared" si="311"/>
        <v/>
      </c>
      <c r="AO1376" s="46" t="str">
        <f t="shared" si="312"/>
        <v/>
      </c>
      <c r="AP1376" s="46">
        <f t="shared" si="313"/>
        <v>0</v>
      </c>
      <c r="AQ1376" s="46" t="str">
        <f t="shared" si="314"/>
        <v/>
      </c>
      <c r="AR1376" s="46">
        <f t="shared" si="315"/>
        <v>0</v>
      </c>
      <c r="AS1376" s="48">
        <f t="shared" si="316"/>
        <v>1</v>
      </c>
      <c r="AT1376" s="46">
        <f t="shared" si="320"/>
        <v>0</v>
      </c>
      <c r="AU1376" s="46">
        <f t="shared" si="317"/>
        <v>0</v>
      </c>
      <c r="AV1376" s="46">
        <f t="shared" si="318"/>
        <v>0</v>
      </c>
      <c r="AW1376" s="46">
        <f t="shared" si="321"/>
        <v>0</v>
      </c>
      <c r="AX1376" s="47" t="str">
        <f t="shared" si="319"/>
        <v/>
      </c>
      <c r="AY1376" s="47" t="str">
        <f t="shared" si="322"/>
        <v/>
      </c>
    </row>
    <row r="1377" spans="35:51" x14ac:dyDescent="0.35">
      <c r="AI1377" s="11"/>
      <c r="AJ1377" s="11"/>
      <c r="AK1377" s="11"/>
      <c r="AL1377" s="63"/>
      <c r="AM1377" s="46" t="str">
        <f t="shared" si="310"/>
        <v/>
      </c>
      <c r="AN1377" s="46" t="str">
        <f t="shared" si="311"/>
        <v/>
      </c>
      <c r="AO1377" s="46" t="str">
        <f t="shared" si="312"/>
        <v/>
      </c>
      <c r="AP1377" s="46">
        <f t="shared" si="313"/>
        <v>0</v>
      </c>
      <c r="AQ1377" s="46" t="str">
        <f t="shared" si="314"/>
        <v/>
      </c>
      <c r="AR1377" s="46">
        <f t="shared" si="315"/>
        <v>0</v>
      </c>
      <c r="AS1377" s="48">
        <f t="shared" si="316"/>
        <v>1</v>
      </c>
      <c r="AT1377" s="46">
        <f t="shared" si="320"/>
        <v>0</v>
      </c>
      <c r="AU1377" s="46">
        <f t="shared" si="317"/>
        <v>0</v>
      </c>
      <c r="AV1377" s="46">
        <f t="shared" si="318"/>
        <v>0</v>
      </c>
      <c r="AW1377" s="46">
        <f t="shared" si="321"/>
        <v>0</v>
      </c>
      <c r="AX1377" s="47" t="str">
        <f t="shared" si="319"/>
        <v/>
      </c>
      <c r="AY1377" s="47" t="str">
        <f t="shared" si="322"/>
        <v/>
      </c>
    </row>
    <row r="1378" spans="35:51" x14ac:dyDescent="0.35">
      <c r="AI1378" s="11"/>
      <c r="AJ1378" s="11"/>
      <c r="AK1378" s="11"/>
      <c r="AL1378" s="63"/>
      <c r="AM1378" s="46" t="str">
        <f t="shared" si="310"/>
        <v/>
      </c>
      <c r="AN1378" s="46" t="str">
        <f t="shared" si="311"/>
        <v/>
      </c>
      <c r="AO1378" s="46" t="str">
        <f t="shared" si="312"/>
        <v/>
      </c>
      <c r="AP1378" s="46">
        <f t="shared" si="313"/>
        <v>0</v>
      </c>
      <c r="AQ1378" s="46" t="str">
        <f t="shared" si="314"/>
        <v/>
      </c>
      <c r="AR1378" s="46">
        <f t="shared" si="315"/>
        <v>0</v>
      </c>
      <c r="AS1378" s="48">
        <f t="shared" si="316"/>
        <v>1</v>
      </c>
      <c r="AT1378" s="46">
        <f t="shared" si="320"/>
        <v>0</v>
      </c>
      <c r="AU1378" s="46">
        <f t="shared" si="317"/>
        <v>0</v>
      </c>
      <c r="AV1378" s="46">
        <f t="shared" si="318"/>
        <v>0</v>
      </c>
      <c r="AW1378" s="46">
        <f t="shared" si="321"/>
        <v>0</v>
      </c>
      <c r="AX1378" s="47" t="str">
        <f t="shared" si="319"/>
        <v/>
      </c>
      <c r="AY1378" s="47" t="str">
        <f t="shared" si="322"/>
        <v/>
      </c>
    </row>
    <row r="1379" spans="35:51" x14ac:dyDescent="0.35">
      <c r="AI1379" s="11"/>
      <c r="AJ1379" s="11"/>
      <c r="AK1379" s="11"/>
      <c r="AL1379" s="63"/>
      <c r="AM1379" s="46" t="str">
        <f t="shared" si="310"/>
        <v/>
      </c>
      <c r="AN1379" s="46" t="str">
        <f t="shared" si="311"/>
        <v/>
      </c>
      <c r="AO1379" s="46" t="str">
        <f t="shared" si="312"/>
        <v/>
      </c>
      <c r="AP1379" s="46">
        <f t="shared" si="313"/>
        <v>0</v>
      </c>
      <c r="AQ1379" s="46" t="str">
        <f t="shared" si="314"/>
        <v/>
      </c>
      <c r="AR1379" s="46">
        <f t="shared" si="315"/>
        <v>0</v>
      </c>
      <c r="AS1379" s="48">
        <f t="shared" si="316"/>
        <v>1</v>
      </c>
      <c r="AT1379" s="46">
        <f t="shared" si="320"/>
        <v>0</v>
      </c>
      <c r="AU1379" s="46">
        <f t="shared" si="317"/>
        <v>0</v>
      </c>
      <c r="AV1379" s="46">
        <f t="shared" si="318"/>
        <v>0</v>
      </c>
      <c r="AW1379" s="46">
        <f t="shared" si="321"/>
        <v>0</v>
      </c>
      <c r="AX1379" s="47" t="str">
        <f t="shared" si="319"/>
        <v/>
      </c>
      <c r="AY1379" s="47" t="str">
        <f t="shared" si="322"/>
        <v/>
      </c>
    </row>
    <row r="1380" spans="35:51" x14ac:dyDescent="0.35">
      <c r="AI1380" s="11"/>
      <c r="AJ1380" s="11"/>
      <c r="AK1380" s="11"/>
      <c r="AL1380" s="63"/>
      <c r="AM1380" s="46" t="str">
        <f t="shared" si="310"/>
        <v/>
      </c>
      <c r="AN1380" s="46" t="str">
        <f t="shared" si="311"/>
        <v/>
      </c>
      <c r="AO1380" s="46" t="str">
        <f t="shared" si="312"/>
        <v/>
      </c>
      <c r="AP1380" s="46">
        <f t="shared" si="313"/>
        <v>0</v>
      </c>
      <c r="AQ1380" s="46" t="str">
        <f t="shared" si="314"/>
        <v/>
      </c>
      <c r="AR1380" s="46">
        <f t="shared" si="315"/>
        <v>0</v>
      </c>
      <c r="AS1380" s="48">
        <f t="shared" si="316"/>
        <v>1</v>
      </c>
      <c r="AT1380" s="46">
        <f t="shared" si="320"/>
        <v>0</v>
      </c>
      <c r="AU1380" s="46">
        <f t="shared" si="317"/>
        <v>0</v>
      </c>
      <c r="AV1380" s="46">
        <f t="shared" si="318"/>
        <v>0</v>
      </c>
      <c r="AW1380" s="46">
        <f t="shared" si="321"/>
        <v>0</v>
      </c>
      <c r="AX1380" s="47" t="str">
        <f t="shared" si="319"/>
        <v/>
      </c>
      <c r="AY1380" s="47" t="str">
        <f t="shared" si="322"/>
        <v/>
      </c>
    </row>
    <row r="1381" spans="35:51" x14ac:dyDescent="0.35">
      <c r="AI1381" s="11"/>
      <c r="AJ1381" s="11"/>
      <c r="AK1381" s="11"/>
      <c r="AL1381" s="63"/>
      <c r="AM1381" s="46" t="str">
        <f t="shared" si="310"/>
        <v/>
      </c>
      <c r="AN1381" s="46" t="str">
        <f t="shared" si="311"/>
        <v/>
      </c>
      <c r="AO1381" s="46" t="str">
        <f t="shared" si="312"/>
        <v/>
      </c>
      <c r="AP1381" s="46">
        <f t="shared" si="313"/>
        <v>0</v>
      </c>
      <c r="AQ1381" s="46" t="str">
        <f t="shared" si="314"/>
        <v/>
      </c>
      <c r="AR1381" s="46">
        <f t="shared" si="315"/>
        <v>0</v>
      </c>
      <c r="AS1381" s="48">
        <f t="shared" si="316"/>
        <v>1</v>
      </c>
      <c r="AT1381" s="46">
        <f t="shared" si="320"/>
        <v>0</v>
      </c>
      <c r="AU1381" s="46">
        <f t="shared" si="317"/>
        <v>0</v>
      </c>
      <c r="AV1381" s="46">
        <f t="shared" si="318"/>
        <v>0</v>
      </c>
      <c r="AW1381" s="46">
        <f t="shared" si="321"/>
        <v>0</v>
      </c>
      <c r="AX1381" s="47" t="str">
        <f t="shared" si="319"/>
        <v/>
      </c>
      <c r="AY1381" s="47" t="str">
        <f t="shared" si="322"/>
        <v/>
      </c>
    </row>
    <row r="1382" spans="35:51" x14ac:dyDescent="0.35">
      <c r="AI1382" s="11"/>
      <c r="AJ1382" s="11"/>
      <c r="AK1382" s="11"/>
      <c r="AL1382" s="63"/>
      <c r="AM1382" s="46" t="str">
        <f t="shared" si="310"/>
        <v/>
      </c>
      <c r="AN1382" s="46" t="str">
        <f t="shared" si="311"/>
        <v/>
      </c>
      <c r="AO1382" s="46" t="str">
        <f t="shared" si="312"/>
        <v/>
      </c>
      <c r="AP1382" s="46">
        <f t="shared" si="313"/>
        <v>0</v>
      </c>
      <c r="AQ1382" s="46" t="str">
        <f t="shared" si="314"/>
        <v/>
      </c>
      <c r="AR1382" s="46">
        <f t="shared" si="315"/>
        <v>0</v>
      </c>
      <c r="AS1382" s="48">
        <f t="shared" si="316"/>
        <v>1</v>
      </c>
      <c r="AT1382" s="46">
        <f t="shared" si="320"/>
        <v>0</v>
      </c>
      <c r="AU1382" s="46">
        <f t="shared" si="317"/>
        <v>0</v>
      </c>
      <c r="AV1382" s="46">
        <f t="shared" si="318"/>
        <v>0</v>
      </c>
      <c r="AW1382" s="46">
        <f t="shared" si="321"/>
        <v>0</v>
      </c>
      <c r="AX1382" s="47" t="str">
        <f t="shared" si="319"/>
        <v/>
      </c>
      <c r="AY1382" s="47" t="str">
        <f t="shared" si="322"/>
        <v/>
      </c>
    </row>
    <row r="1383" spans="35:51" x14ac:dyDescent="0.35">
      <c r="AI1383" s="11"/>
      <c r="AJ1383" s="11"/>
      <c r="AK1383" s="11"/>
      <c r="AL1383" s="63"/>
      <c r="AM1383" s="46" t="str">
        <f t="shared" si="310"/>
        <v/>
      </c>
      <c r="AN1383" s="46" t="str">
        <f t="shared" si="311"/>
        <v/>
      </c>
      <c r="AO1383" s="46" t="str">
        <f t="shared" si="312"/>
        <v/>
      </c>
      <c r="AP1383" s="46">
        <f t="shared" si="313"/>
        <v>0</v>
      </c>
      <c r="AQ1383" s="46" t="str">
        <f t="shared" si="314"/>
        <v/>
      </c>
      <c r="AR1383" s="46">
        <f t="shared" si="315"/>
        <v>0</v>
      </c>
      <c r="AS1383" s="48">
        <f t="shared" si="316"/>
        <v>1</v>
      </c>
      <c r="AT1383" s="46">
        <f t="shared" si="320"/>
        <v>0</v>
      </c>
      <c r="AU1383" s="46">
        <f t="shared" si="317"/>
        <v>0</v>
      </c>
      <c r="AV1383" s="46">
        <f t="shared" si="318"/>
        <v>0</v>
      </c>
      <c r="AW1383" s="46">
        <f t="shared" si="321"/>
        <v>0</v>
      </c>
      <c r="AX1383" s="47" t="str">
        <f t="shared" si="319"/>
        <v/>
      </c>
      <c r="AY1383" s="47" t="str">
        <f t="shared" si="322"/>
        <v/>
      </c>
    </row>
    <row r="1384" spans="35:51" x14ac:dyDescent="0.35">
      <c r="AI1384" s="11"/>
      <c r="AJ1384" s="11"/>
      <c r="AK1384" s="11"/>
      <c r="AL1384" s="63"/>
      <c r="AM1384" s="46" t="str">
        <f t="shared" si="310"/>
        <v/>
      </c>
      <c r="AN1384" s="46" t="str">
        <f t="shared" si="311"/>
        <v/>
      </c>
      <c r="AO1384" s="46" t="str">
        <f t="shared" si="312"/>
        <v/>
      </c>
      <c r="AP1384" s="46">
        <f t="shared" si="313"/>
        <v>0</v>
      </c>
      <c r="AQ1384" s="46" t="str">
        <f t="shared" si="314"/>
        <v/>
      </c>
      <c r="AR1384" s="46">
        <f t="shared" si="315"/>
        <v>0</v>
      </c>
      <c r="AS1384" s="48">
        <f t="shared" si="316"/>
        <v>1</v>
      </c>
      <c r="AT1384" s="46">
        <f t="shared" si="320"/>
        <v>0</v>
      </c>
      <c r="AU1384" s="46">
        <f t="shared" si="317"/>
        <v>0</v>
      </c>
      <c r="AV1384" s="46">
        <f t="shared" si="318"/>
        <v>0</v>
      </c>
      <c r="AW1384" s="46">
        <f t="shared" si="321"/>
        <v>0</v>
      </c>
      <c r="AX1384" s="47" t="str">
        <f t="shared" si="319"/>
        <v/>
      </c>
      <c r="AY1384" s="47" t="str">
        <f t="shared" si="322"/>
        <v/>
      </c>
    </row>
    <row r="1385" spans="35:51" x14ac:dyDescent="0.35">
      <c r="AI1385" s="11"/>
      <c r="AJ1385" s="11"/>
      <c r="AK1385" s="11"/>
      <c r="AL1385" s="63"/>
      <c r="AM1385" s="46" t="str">
        <f t="shared" si="310"/>
        <v/>
      </c>
      <c r="AN1385" s="46" t="str">
        <f t="shared" si="311"/>
        <v/>
      </c>
      <c r="AO1385" s="46" t="str">
        <f t="shared" si="312"/>
        <v/>
      </c>
      <c r="AP1385" s="46">
        <f t="shared" si="313"/>
        <v>0</v>
      </c>
      <c r="AQ1385" s="46" t="str">
        <f t="shared" si="314"/>
        <v/>
      </c>
      <c r="AR1385" s="46">
        <f t="shared" si="315"/>
        <v>0</v>
      </c>
      <c r="AS1385" s="48">
        <f t="shared" si="316"/>
        <v>1</v>
      </c>
      <c r="AT1385" s="46">
        <f t="shared" si="320"/>
        <v>0</v>
      </c>
      <c r="AU1385" s="46">
        <f t="shared" si="317"/>
        <v>0</v>
      </c>
      <c r="AV1385" s="46">
        <f t="shared" si="318"/>
        <v>0</v>
      </c>
      <c r="AW1385" s="46">
        <f t="shared" si="321"/>
        <v>0</v>
      </c>
      <c r="AX1385" s="47" t="str">
        <f t="shared" si="319"/>
        <v/>
      </c>
      <c r="AY1385" s="47" t="str">
        <f t="shared" si="322"/>
        <v/>
      </c>
    </row>
    <row r="1386" spans="35:51" x14ac:dyDescent="0.35">
      <c r="AI1386" s="11"/>
      <c r="AJ1386" s="11"/>
      <c r="AK1386" s="11"/>
      <c r="AL1386" s="63"/>
      <c r="AM1386" s="46" t="str">
        <f t="shared" si="310"/>
        <v/>
      </c>
      <c r="AN1386" s="46" t="str">
        <f t="shared" si="311"/>
        <v/>
      </c>
      <c r="AO1386" s="46" t="str">
        <f t="shared" si="312"/>
        <v/>
      </c>
      <c r="AP1386" s="46">
        <f t="shared" si="313"/>
        <v>0</v>
      </c>
      <c r="AQ1386" s="46" t="str">
        <f t="shared" si="314"/>
        <v/>
      </c>
      <c r="AR1386" s="46">
        <f t="shared" si="315"/>
        <v>0</v>
      </c>
      <c r="AS1386" s="48">
        <f t="shared" si="316"/>
        <v>1</v>
      </c>
      <c r="AT1386" s="46">
        <f t="shared" si="320"/>
        <v>0</v>
      </c>
      <c r="AU1386" s="46">
        <f t="shared" si="317"/>
        <v>0</v>
      </c>
      <c r="AV1386" s="46">
        <f t="shared" si="318"/>
        <v>0</v>
      </c>
      <c r="AW1386" s="46">
        <f t="shared" si="321"/>
        <v>0</v>
      </c>
      <c r="AX1386" s="47" t="str">
        <f t="shared" si="319"/>
        <v/>
      </c>
      <c r="AY1386" s="47" t="str">
        <f t="shared" si="322"/>
        <v/>
      </c>
    </row>
    <row r="1387" spans="35:51" x14ac:dyDescent="0.35">
      <c r="AI1387" s="11"/>
      <c r="AJ1387" s="11"/>
      <c r="AK1387" s="11"/>
      <c r="AL1387" s="63"/>
      <c r="AM1387" s="46" t="str">
        <f t="shared" si="310"/>
        <v/>
      </c>
      <c r="AN1387" s="46" t="str">
        <f t="shared" si="311"/>
        <v/>
      </c>
      <c r="AO1387" s="46" t="str">
        <f t="shared" si="312"/>
        <v/>
      </c>
      <c r="AP1387" s="46">
        <f t="shared" si="313"/>
        <v>0</v>
      </c>
      <c r="AQ1387" s="46" t="str">
        <f t="shared" si="314"/>
        <v/>
      </c>
      <c r="AR1387" s="46">
        <f t="shared" si="315"/>
        <v>0</v>
      </c>
      <c r="AS1387" s="48">
        <f t="shared" si="316"/>
        <v>1</v>
      </c>
      <c r="AT1387" s="46">
        <f t="shared" si="320"/>
        <v>0</v>
      </c>
      <c r="AU1387" s="46">
        <f t="shared" si="317"/>
        <v>0</v>
      </c>
      <c r="AV1387" s="46">
        <f t="shared" si="318"/>
        <v>0</v>
      </c>
      <c r="AW1387" s="46">
        <f t="shared" si="321"/>
        <v>0</v>
      </c>
      <c r="AX1387" s="47" t="str">
        <f t="shared" si="319"/>
        <v/>
      </c>
      <c r="AY1387" s="47" t="str">
        <f t="shared" si="322"/>
        <v/>
      </c>
    </row>
    <row r="1388" spans="35:51" x14ac:dyDescent="0.35">
      <c r="AI1388" s="11"/>
      <c r="AJ1388" s="11"/>
      <c r="AK1388" s="11"/>
      <c r="AL1388" s="63"/>
      <c r="AM1388" s="46" t="str">
        <f t="shared" si="310"/>
        <v/>
      </c>
      <c r="AN1388" s="46" t="str">
        <f t="shared" si="311"/>
        <v/>
      </c>
      <c r="AO1388" s="46" t="str">
        <f t="shared" si="312"/>
        <v/>
      </c>
      <c r="AP1388" s="46">
        <f t="shared" si="313"/>
        <v>0</v>
      </c>
      <c r="AQ1388" s="46" t="str">
        <f t="shared" si="314"/>
        <v/>
      </c>
      <c r="AR1388" s="46">
        <f t="shared" si="315"/>
        <v>0</v>
      </c>
      <c r="AS1388" s="48">
        <f t="shared" si="316"/>
        <v>1</v>
      </c>
      <c r="AT1388" s="46">
        <f t="shared" si="320"/>
        <v>0</v>
      </c>
      <c r="AU1388" s="46">
        <f t="shared" si="317"/>
        <v>0</v>
      </c>
      <c r="AV1388" s="46">
        <f t="shared" si="318"/>
        <v>0</v>
      </c>
      <c r="AW1388" s="46">
        <f t="shared" si="321"/>
        <v>0</v>
      </c>
      <c r="AX1388" s="47" t="str">
        <f t="shared" si="319"/>
        <v/>
      </c>
      <c r="AY1388" s="47" t="str">
        <f t="shared" si="322"/>
        <v/>
      </c>
    </row>
    <row r="1389" spans="35:51" x14ac:dyDescent="0.35">
      <c r="AI1389" s="11"/>
      <c r="AJ1389" s="11"/>
      <c r="AK1389" s="11"/>
      <c r="AL1389" s="63"/>
      <c r="AM1389" s="46" t="str">
        <f t="shared" si="310"/>
        <v/>
      </c>
      <c r="AN1389" s="46" t="str">
        <f t="shared" si="311"/>
        <v/>
      </c>
      <c r="AO1389" s="46" t="str">
        <f t="shared" si="312"/>
        <v/>
      </c>
      <c r="AP1389" s="46">
        <f t="shared" si="313"/>
        <v>0</v>
      </c>
      <c r="AQ1389" s="46" t="str">
        <f t="shared" si="314"/>
        <v/>
      </c>
      <c r="AR1389" s="46">
        <f t="shared" si="315"/>
        <v>0</v>
      </c>
      <c r="AS1389" s="48">
        <f t="shared" si="316"/>
        <v>1</v>
      </c>
      <c r="AT1389" s="46">
        <f t="shared" si="320"/>
        <v>0</v>
      </c>
      <c r="AU1389" s="46">
        <f t="shared" si="317"/>
        <v>0</v>
      </c>
      <c r="AV1389" s="46">
        <f t="shared" si="318"/>
        <v>0</v>
      </c>
      <c r="AW1389" s="46">
        <f t="shared" si="321"/>
        <v>0</v>
      </c>
      <c r="AX1389" s="47" t="str">
        <f t="shared" si="319"/>
        <v/>
      </c>
      <c r="AY1389" s="47" t="str">
        <f t="shared" si="322"/>
        <v/>
      </c>
    </row>
    <row r="1390" spans="35:51" x14ac:dyDescent="0.35">
      <c r="AI1390" s="11"/>
      <c r="AJ1390" s="11"/>
      <c r="AK1390" s="11"/>
      <c r="AL1390" s="63"/>
      <c r="AM1390" s="46" t="str">
        <f t="shared" si="310"/>
        <v/>
      </c>
      <c r="AN1390" s="46" t="str">
        <f t="shared" si="311"/>
        <v/>
      </c>
      <c r="AO1390" s="46" t="str">
        <f t="shared" si="312"/>
        <v/>
      </c>
      <c r="AP1390" s="46">
        <f t="shared" si="313"/>
        <v>0</v>
      </c>
      <c r="AQ1390" s="46" t="str">
        <f t="shared" si="314"/>
        <v/>
      </c>
      <c r="AR1390" s="46">
        <f t="shared" si="315"/>
        <v>0</v>
      </c>
      <c r="AS1390" s="48">
        <f t="shared" si="316"/>
        <v>1</v>
      </c>
      <c r="AT1390" s="46">
        <f t="shared" si="320"/>
        <v>0</v>
      </c>
      <c r="AU1390" s="46">
        <f t="shared" si="317"/>
        <v>0</v>
      </c>
      <c r="AV1390" s="46">
        <f t="shared" si="318"/>
        <v>0</v>
      </c>
      <c r="AW1390" s="46">
        <f t="shared" si="321"/>
        <v>0</v>
      </c>
      <c r="AX1390" s="47" t="str">
        <f t="shared" si="319"/>
        <v/>
      </c>
      <c r="AY1390" s="47" t="str">
        <f t="shared" si="322"/>
        <v/>
      </c>
    </row>
    <row r="1391" spans="35:51" x14ac:dyDescent="0.35">
      <c r="AI1391" s="11"/>
      <c r="AJ1391" s="11"/>
      <c r="AK1391" s="11"/>
      <c r="AL1391" s="63"/>
      <c r="AM1391" s="46" t="str">
        <f t="shared" si="310"/>
        <v/>
      </c>
      <c r="AN1391" s="46" t="str">
        <f t="shared" si="311"/>
        <v/>
      </c>
      <c r="AO1391" s="46" t="str">
        <f t="shared" si="312"/>
        <v/>
      </c>
      <c r="AP1391" s="46">
        <f t="shared" si="313"/>
        <v>0</v>
      </c>
      <c r="AQ1391" s="46" t="str">
        <f t="shared" si="314"/>
        <v/>
      </c>
      <c r="AR1391" s="46">
        <f t="shared" si="315"/>
        <v>0</v>
      </c>
      <c r="AS1391" s="48">
        <f t="shared" si="316"/>
        <v>1</v>
      </c>
      <c r="AT1391" s="46">
        <f t="shared" si="320"/>
        <v>0</v>
      </c>
      <c r="AU1391" s="46">
        <f t="shared" si="317"/>
        <v>0</v>
      </c>
      <c r="AV1391" s="46">
        <f t="shared" si="318"/>
        <v>0</v>
      </c>
      <c r="AW1391" s="46">
        <f t="shared" si="321"/>
        <v>0</v>
      </c>
      <c r="AX1391" s="47" t="str">
        <f t="shared" si="319"/>
        <v/>
      </c>
      <c r="AY1391" s="47" t="str">
        <f t="shared" si="322"/>
        <v/>
      </c>
    </row>
    <row r="1392" spans="35:51" x14ac:dyDescent="0.35">
      <c r="AI1392" s="11"/>
      <c r="AJ1392" s="11"/>
      <c r="AK1392" s="11"/>
      <c r="AL1392" s="63"/>
      <c r="AM1392" s="46" t="str">
        <f t="shared" si="310"/>
        <v/>
      </c>
      <c r="AN1392" s="46" t="str">
        <f t="shared" si="311"/>
        <v/>
      </c>
      <c r="AO1392" s="46" t="str">
        <f t="shared" si="312"/>
        <v/>
      </c>
      <c r="AP1392" s="46">
        <f t="shared" si="313"/>
        <v>0</v>
      </c>
      <c r="AQ1392" s="46" t="str">
        <f t="shared" si="314"/>
        <v/>
      </c>
      <c r="AR1392" s="46">
        <f t="shared" si="315"/>
        <v>0</v>
      </c>
      <c r="AS1392" s="48">
        <f t="shared" si="316"/>
        <v>1</v>
      </c>
      <c r="AT1392" s="46">
        <f t="shared" si="320"/>
        <v>0</v>
      </c>
      <c r="AU1392" s="46">
        <f t="shared" si="317"/>
        <v>0</v>
      </c>
      <c r="AV1392" s="46">
        <f t="shared" si="318"/>
        <v>0</v>
      </c>
      <c r="AW1392" s="46">
        <f t="shared" si="321"/>
        <v>0</v>
      </c>
      <c r="AX1392" s="47" t="str">
        <f t="shared" si="319"/>
        <v/>
      </c>
      <c r="AY1392" s="47" t="str">
        <f t="shared" si="322"/>
        <v/>
      </c>
    </row>
    <row r="1393" spans="35:51" x14ac:dyDescent="0.35">
      <c r="AI1393" s="11"/>
      <c r="AJ1393" s="11"/>
      <c r="AK1393" s="11"/>
      <c r="AL1393" s="63"/>
      <c r="AM1393" s="46" t="str">
        <f t="shared" si="310"/>
        <v/>
      </c>
      <c r="AN1393" s="46" t="str">
        <f t="shared" si="311"/>
        <v/>
      </c>
      <c r="AO1393" s="46" t="str">
        <f t="shared" si="312"/>
        <v/>
      </c>
      <c r="AP1393" s="46">
        <f t="shared" si="313"/>
        <v>0</v>
      </c>
      <c r="AQ1393" s="46" t="str">
        <f t="shared" si="314"/>
        <v/>
      </c>
      <c r="AR1393" s="46">
        <f t="shared" si="315"/>
        <v>0</v>
      </c>
      <c r="AS1393" s="48">
        <f t="shared" si="316"/>
        <v>1</v>
      </c>
      <c r="AT1393" s="46">
        <f t="shared" si="320"/>
        <v>0</v>
      </c>
      <c r="AU1393" s="46">
        <f t="shared" si="317"/>
        <v>0</v>
      </c>
      <c r="AV1393" s="46">
        <f t="shared" si="318"/>
        <v>0</v>
      </c>
      <c r="AW1393" s="46">
        <f t="shared" si="321"/>
        <v>0</v>
      </c>
      <c r="AX1393" s="47" t="str">
        <f t="shared" si="319"/>
        <v/>
      </c>
      <c r="AY1393" s="47" t="str">
        <f t="shared" si="322"/>
        <v/>
      </c>
    </row>
    <row r="1394" spans="35:51" x14ac:dyDescent="0.35">
      <c r="AI1394" s="11"/>
      <c r="AJ1394" s="11"/>
      <c r="AK1394" s="11"/>
      <c r="AL1394" s="63"/>
      <c r="AM1394" s="46" t="str">
        <f t="shared" si="310"/>
        <v/>
      </c>
      <c r="AN1394" s="46" t="str">
        <f t="shared" si="311"/>
        <v/>
      </c>
      <c r="AO1394" s="46" t="str">
        <f t="shared" si="312"/>
        <v/>
      </c>
      <c r="AP1394" s="46">
        <f t="shared" si="313"/>
        <v>0</v>
      </c>
      <c r="AQ1394" s="46" t="str">
        <f t="shared" si="314"/>
        <v/>
      </c>
      <c r="AR1394" s="46">
        <f t="shared" si="315"/>
        <v>0</v>
      </c>
      <c r="AS1394" s="48">
        <f t="shared" si="316"/>
        <v>1</v>
      </c>
      <c r="AT1394" s="46">
        <f t="shared" si="320"/>
        <v>0</v>
      </c>
      <c r="AU1394" s="46">
        <f t="shared" si="317"/>
        <v>0</v>
      </c>
      <c r="AV1394" s="46">
        <f t="shared" si="318"/>
        <v>0</v>
      </c>
      <c r="AW1394" s="46">
        <f t="shared" si="321"/>
        <v>0</v>
      </c>
      <c r="AX1394" s="47" t="str">
        <f t="shared" si="319"/>
        <v/>
      </c>
      <c r="AY1394" s="47" t="str">
        <f t="shared" si="322"/>
        <v/>
      </c>
    </row>
    <row r="1395" spans="35:51" x14ac:dyDescent="0.35">
      <c r="AI1395" s="11"/>
      <c r="AJ1395" s="11"/>
      <c r="AK1395" s="11"/>
      <c r="AL1395" s="63"/>
      <c r="AM1395" s="46" t="str">
        <f t="shared" si="310"/>
        <v/>
      </c>
      <c r="AN1395" s="46" t="str">
        <f t="shared" si="311"/>
        <v/>
      </c>
      <c r="AO1395" s="46" t="str">
        <f t="shared" si="312"/>
        <v/>
      </c>
      <c r="AP1395" s="46">
        <f t="shared" si="313"/>
        <v>0</v>
      </c>
      <c r="AQ1395" s="46" t="str">
        <f t="shared" si="314"/>
        <v/>
      </c>
      <c r="AR1395" s="46">
        <f t="shared" si="315"/>
        <v>0</v>
      </c>
      <c r="AS1395" s="48">
        <f t="shared" si="316"/>
        <v>1</v>
      </c>
      <c r="AT1395" s="46">
        <f t="shared" si="320"/>
        <v>0</v>
      </c>
      <c r="AU1395" s="46">
        <f t="shared" si="317"/>
        <v>0</v>
      </c>
      <c r="AV1395" s="46">
        <f t="shared" si="318"/>
        <v>0</v>
      </c>
      <c r="AW1395" s="46">
        <f t="shared" si="321"/>
        <v>0</v>
      </c>
      <c r="AX1395" s="47" t="str">
        <f t="shared" si="319"/>
        <v/>
      </c>
      <c r="AY1395" s="47" t="str">
        <f t="shared" si="322"/>
        <v/>
      </c>
    </row>
    <row r="1396" spans="35:51" x14ac:dyDescent="0.35">
      <c r="AI1396" s="11"/>
      <c r="AJ1396" s="11"/>
      <c r="AK1396" s="11"/>
      <c r="AL1396" s="63"/>
      <c r="AM1396" s="46" t="str">
        <f t="shared" si="310"/>
        <v/>
      </c>
      <c r="AN1396" s="46" t="str">
        <f t="shared" si="311"/>
        <v/>
      </c>
      <c r="AO1396" s="46" t="str">
        <f t="shared" si="312"/>
        <v/>
      </c>
      <c r="AP1396" s="46">
        <f t="shared" si="313"/>
        <v>0</v>
      </c>
      <c r="AQ1396" s="46" t="str">
        <f t="shared" si="314"/>
        <v/>
      </c>
      <c r="AR1396" s="46">
        <f t="shared" si="315"/>
        <v>0</v>
      </c>
      <c r="AS1396" s="48">
        <f t="shared" si="316"/>
        <v>1</v>
      </c>
      <c r="AT1396" s="46">
        <f t="shared" si="320"/>
        <v>0</v>
      </c>
      <c r="AU1396" s="46">
        <f t="shared" si="317"/>
        <v>0</v>
      </c>
      <c r="AV1396" s="46">
        <f t="shared" si="318"/>
        <v>0</v>
      </c>
      <c r="AW1396" s="46">
        <f t="shared" si="321"/>
        <v>0</v>
      </c>
      <c r="AX1396" s="47" t="str">
        <f t="shared" si="319"/>
        <v/>
      </c>
      <c r="AY1396" s="47" t="str">
        <f t="shared" si="322"/>
        <v/>
      </c>
    </row>
    <row r="1397" spans="35:51" x14ac:dyDescent="0.35">
      <c r="AI1397" s="11"/>
      <c r="AJ1397" s="11"/>
      <c r="AK1397" s="11"/>
      <c r="AL1397" s="63"/>
      <c r="AM1397" s="46" t="str">
        <f t="shared" si="310"/>
        <v/>
      </c>
      <c r="AN1397" s="46" t="str">
        <f t="shared" si="311"/>
        <v/>
      </c>
      <c r="AO1397" s="46" t="str">
        <f t="shared" si="312"/>
        <v/>
      </c>
      <c r="AP1397" s="46">
        <f t="shared" si="313"/>
        <v>0</v>
      </c>
      <c r="AQ1397" s="46" t="str">
        <f t="shared" si="314"/>
        <v/>
      </c>
      <c r="AR1397" s="46">
        <f t="shared" si="315"/>
        <v>0</v>
      </c>
      <c r="AS1397" s="48">
        <f t="shared" si="316"/>
        <v>1</v>
      </c>
      <c r="AT1397" s="46">
        <f t="shared" si="320"/>
        <v>0</v>
      </c>
      <c r="AU1397" s="46">
        <f t="shared" si="317"/>
        <v>0</v>
      </c>
      <c r="AV1397" s="46">
        <f t="shared" si="318"/>
        <v>0</v>
      </c>
      <c r="AW1397" s="46">
        <f t="shared" si="321"/>
        <v>0</v>
      </c>
      <c r="AX1397" s="47" t="str">
        <f t="shared" si="319"/>
        <v/>
      </c>
      <c r="AY1397" s="47" t="str">
        <f t="shared" si="322"/>
        <v/>
      </c>
    </row>
    <row r="1398" spans="35:51" x14ac:dyDescent="0.35">
      <c r="AI1398" s="11"/>
      <c r="AJ1398" s="11"/>
      <c r="AK1398" s="11"/>
      <c r="AL1398" s="63"/>
      <c r="AM1398" s="46" t="str">
        <f t="shared" si="310"/>
        <v/>
      </c>
      <c r="AN1398" s="46" t="str">
        <f t="shared" si="311"/>
        <v/>
      </c>
      <c r="AO1398" s="46" t="str">
        <f t="shared" si="312"/>
        <v/>
      </c>
      <c r="AP1398" s="46">
        <f t="shared" si="313"/>
        <v>0</v>
      </c>
      <c r="AQ1398" s="46" t="str">
        <f t="shared" si="314"/>
        <v/>
      </c>
      <c r="AR1398" s="46">
        <f t="shared" si="315"/>
        <v>0</v>
      </c>
      <c r="AS1398" s="48">
        <f t="shared" si="316"/>
        <v>1</v>
      </c>
      <c r="AT1398" s="46">
        <f t="shared" si="320"/>
        <v>0</v>
      </c>
      <c r="AU1398" s="46">
        <f t="shared" si="317"/>
        <v>0</v>
      </c>
      <c r="AV1398" s="46">
        <f t="shared" si="318"/>
        <v>0</v>
      </c>
      <c r="AW1398" s="46">
        <f t="shared" si="321"/>
        <v>0</v>
      </c>
      <c r="AX1398" s="47" t="str">
        <f t="shared" si="319"/>
        <v/>
      </c>
      <c r="AY1398" s="47" t="str">
        <f t="shared" si="322"/>
        <v/>
      </c>
    </row>
    <row r="1399" spans="35:51" x14ac:dyDescent="0.35">
      <c r="AI1399" s="11"/>
      <c r="AJ1399" s="11"/>
      <c r="AK1399" s="11"/>
      <c r="AL1399" s="63"/>
      <c r="AM1399" s="46" t="str">
        <f t="shared" si="310"/>
        <v/>
      </c>
      <c r="AN1399" s="46" t="str">
        <f t="shared" si="311"/>
        <v/>
      </c>
      <c r="AO1399" s="46" t="str">
        <f t="shared" si="312"/>
        <v/>
      </c>
      <c r="AP1399" s="46">
        <f t="shared" si="313"/>
        <v>0</v>
      </c>
      <c r="AQ1399" s="46" t="str">
        <f t="shared" si="314"/>
        <v/>
      </c>
      <c r="AR1399" s="46">
        <f t="shared" si="315"/>
        <v>0</v>
      </c>
      <c r="AS1399" s="48">
        <f t="shared" si="316"/>
        <v>1</v>
      </c>
      <c r="AT1399" s="46">
        <f t="shared" si="320"/>
        <v>0</v>
      </c>
      <c r="AU1399" s="46">
        <f t="shared" si="317"/>
        <v>0</v>
      </c>
      <c r="AV1399" s="46">
        <f t="shared" si="318"/>
        <v>0</v>
      </c>
      <c r="AW1399" s="46">
        <f t="shared" si="321"/>
        <v>0</v>
      </c>
      <c r="AX1399" s="47" t="str">
        <f t="shared" si="319"/>
        <v/>
      </c>
      <c r="AY1399" s="47" t="str">
        <f t="shared" si="322"/>
        <v/>
      </c>
    </row>
    <row r="1400" spans="35:51" x14ac:dyDescent="0.35">
      <c r="AI1400" s="11"/>
      <c r="AJ1400" s="11"/>
      <c r="AK1400" s="11"/>
      <c r="AL1400" s="63"/>
      <c r="AM1400" s="46" t="str">
        <f t="shared" si="310"/>
        <v/>
      </c>
      <c r="AN1400" s="46" t="str">
        <f t="shared" si="311"/>
        <v/>
      </c>
      <c r="AO1400" s="46" t="str">
        <f t="shared" si="312"/>
        <v/>
      </c>
      <c r="AP1400" s="46">
        <f t="shared" si="313"/>
        <v>0</v>
      </c>
      <c r="AQ1400" s="46" t="str">
        <f t="shared" si="314"/>
        <v/>
      </c>
      <c r="AR1400" s="46">
        <f t="shared" si="315"/>
        <v>0</v>
      </c>
      <c r="AS1400" s="48">
        <f t="shared" si="316"/>
        <v>1</v>
      </c>
      <c r="AT1400" s="46">
        <f t="shared" si="320"/>
        <v>0</v>
      </c>
      <c r="AU1400" s="46">
        <f t="shared" si="317"/>
        <v>0</v>
      </c>
      <c r="AV1400" s="46">
        <f t="shared" si="318"/>
        <v>0</v>
      </c>
      <c r="AW1400" s="46">
        <f t="shared" si="321"/>
        <v>0</v>
      </c>
      <c r="AX1400" s="47" t="str">
        <f t="shared" si="319"/>
        <v/>
      </c>
      <c r="AY1400" s="47" t="str">
        <f t="shared" si="322"/>
        <v/>
      </c>
    </row>
    <row r="1401" spans="35:51" x14ac:dyDescent="0.35">
      <c r="AI1401" s="11"/>
      <c r="AJ1401" s="11"/>
      <c r="AK1401" s="11"/>
      <c r="AL1401" s="63"/>
      <c r="AM1401" s="46" t="str">
        <f t="shared" si="310"/>
        <v/>
      </c>
      <c r="AN1401" s="46" t="str">
        <f t="shared" si="311"/>
        <v/>
      </c>
      <c r="AO1401" s="46" t="str">
        <f t="shared" si="312"/>
        <v/>
      </c>
      <c r="AP1401" s="46">
        <f t="shared" si="313"/>
        <v>0</v>
      </c>
      <c r="AQ1401" s="46" t="str">
        <f t="shared" si="314"/>
        <v/>
      </c>
      <c r="AR1401" s="46">
        <f t="shared" si="315"/>
        <v>0</v>
      </c>
      <c r="AS1401" s="48">
        <f t="shared" si="316"/>
        <v>1</v>
      </c>
      <c r="AT1401" s="46">
        <f t="shared" si="320"/>
        <v>0</v>
      </c>
      <c r="AU1401" s="46">
        <f t="shared" si="317"/>
        <v>0</v>
      </c>
      <c r="AV1401" s="46">
        <f t="shared" si="318"/>
        <v>0</v>
      </c>
      <c r="AW1401" s="46">
        <f t="shared" si="321"/>
        <v>0</v>
      </c>
      <c r="AX1401" s="47" t="str">
        <f t="shared" si="319"/>
        <v/>
      </c>
      <c r="AY1401" s="47" t="str">
        <f t="shared" si="322"/>
        <v/>
      </c>
    </row>
    <row r="1402" spans="35:51" x14ac:dyDescent="0.35">
      <c r="AI1402" s="11"/>
      <c r="AJ1402" s="11"/>
      <c r="AK1402" s="11"/>
      <c r="AL1402" s="63"/>
      <c r="AM1402" s="46" t="str">
        <f t="shared" si="310"/>
        <v/>
      </c>
      <c r="AN1402" s="46" t="str">
        <f t="shared" si="311"/>
        <v/>
      </c>
      <c r="AO1402" s="46" t="str">
        <f t="shared" si="312"/>
        <v/>
      </c>
      <c r="AP1402" s="46">
        <f t="shared" si="313"/>
        <v>0</v>
      </c>
      <c r="AQ1402" s="46" t="str">
        <f t="shared" si="314"/>
        <v/>
      </c>
      <c r="AR1402" s="46">
        <f t="shared" si="315"/>
        <v>0</v>
      </c>
      <c r="AS1402" s="48">
        <f t="shared" si="316"/>
        <v>1</v>
      </c>
      <c r="AT1402" s="46">
        <f t="shared" si="320"/>
        <v>0</v>
      </c>
      <c r="AU1402" s="46">
        <f t="shared" si="317"/>
        <v>0</v>
      </c>
      <c r="AV1402" s="46">
        <f t="shared" si="318"/>
        <v>0</v>
      </c>
      <c r="AW1402" s="46">
        <f t="shared" si="321"/>
        <v>0</v>
      </c>
      <c r="AX1402" s="47" t="str">
        <f t="shared" si="319"/>
        <v/>
      </c>
      <c r="AY1402" s="47" t="str">
        <f t="shared" si="322"/>
        <v/>
      </c>
    </row>
    <row r="1403" spans="35:51" x14ac:dyDescent="0.35">
      <c r="AI1403" s="11"/>
      <c r="AJ1403" s="11"/>
      <c r="AK1403" s="11"/>
      <c r="AL1403" s="63"/>
      <c r="AM1403" s="46" t="str">
        <f t="shared" si="310"/>
        <v/>
      </c>
      <c r="AN1403" s="46" t="str">
        <f t="shared" si="311"/>
        <v/>
      </c>
      <c r="AO1403" s="46" t="str">
        <f t="shared" si="312"/>
        <v/>
      </c>
      <c r="AP1403" s="46">
        <f t="shared" si="313"/>
        <v>0</v>
      </c>
      <c r="AQ1403" s="46" t="str">
        <f t="shared" si="314"/>
        <v/>
      </c>
      <c r="AR1403" s="46">
        <f t="shared" si="315"/>
        <v>0</v>
      </c>
      <c r="AS1403" s="48">
        <f t="shared" si="316"/>
        <v>1</v>
      </c>
      <c r="AT1403" s="46">
        <f t="shared" si="320"/>
        <v>0</v>
      </c>
      <c r="AU1403" s="46">
        <f t="shared" si="317"/>
        <v>0</v>
      </c>
      <c r="AV1403" s="46">
        <f t="shared" si="318"/>
        <v>0</v>
      </c>
      <c r="AW1403" s="46">
        <f t="shared" si="321"/>
        <v>0</v>
      </c>
      <c r="AX1403" s="47" t="str">
        <f t="shared" si="319"/>
        <v/>
      </c>
      <c r="AY1403" s="47" t="str">
        <f t="shared" si="322"/>
        <v/>
      </c>
    </row>
    <row r="1404" spans="35:51" x14ac:dyDescent="0.35">
      <c r="AI1404" s="11"/>
      <c r="AJ1404" s="11"/>
      <c r="AK1404" s="11"/>
      <c r="AL1404" s="63"/>
      <c r="AM1404" s="46" t="str">
        <f t="shared" si="310"/>
        <v/>
      </c>
      <c r="AN1404" s="46" t="str">
        <f t="shared" si="311"/>
        <v/>
      </c>
      <c r="AO1404" s="46" t="str">
        <f t="shared" si="312"/>
        <v/>
      </c>
      <c r="AP1404" s="46">
        <f t="shared" si="313"/>
        <v>0</v>
      </c>
      <c r="AQ1404" s="46" t="str">
        <f t="shared" si="314"/>
        <v/>
      </c>
      <c r="AR1404" s="46">
        <f t="shared" si="315"/>
        <v>0</v>
      </c>
      <c r="AS1404" s="48">
        <f t="shared" si="316"/>
        <v>1</v>
      </c>
      <c r="AT1404" s="46">
        <f t="shared" si="320"/>
        <v>0</v>
      </c>
      <c r="AU1404" s="46">
        <f t="shared" si="317"/>
        <v>0</v>
      </c>
      <c r="AV1404" s="46">
        <f t="shared" si="318"/>
        <v>0</v>
      </c>
      <c r="AW1404" s="46">
        <f t="shared" si="321"/>
        <v>0</v>
      </c>
      <c r="AX1404" s="47" t="str">
        <f t="shared" si="319"/>
        <v/>
      </c>
      <c r="AY1404" s="47" t="str">
        <f t="shared" si="322"/>
        <v/>
      </c>
    </row>
    <row r="1405" spans="35:51" x14ac:dyDescent="0.35">
      <c r="AI1405" s="11"/>
      <c r="AJ1405" s="11"/>
      <c r="AK1405" s="11"/>
      <c r="AL1405" s="63"/>
      <c r="AM1405" s="46" t="str">
        <f t="shared" si="310"/>
        <v/>
      </c>
      <c r="AN1405" s="46" t="str">
        <f t="shared" si="311"/>
        <v/>
      </c>
      <c r="AO1405" s="46" t="str">
        <f t="shared" si="312"/>
        <v/>
      </c>
      <c r="AP1405" s="46">
        <f t="shared" si="313"/>
        <v>0</v>
      </c>
      <c r="AQ1405" s="46" t="str">
        <f t="shared" si="314"/>
        <v/>
      </c>
      <c r="AR1405" s="46">
        <f t="shared" si="315"/>
        <v>0</v>
      </c>
      <c r="AS1405" s="48">
        <f t="shared" si="316"/>
        <v>1</v>
      </c>
      <c r="AT1405" s="46">
        <f t="shared" si="320"/>
        <v>0</v>
      </c>
      <c r="AU1405" s="46">
        <f t="shared" si="317"/>
        <v>0</v>
      </c>
      <c r="AV1405" s="46">
        <f t="shared" si="318"/>
        <v>0</v>
      </c>
      <c r="AW1405" s="46">
        <f t="shared" si="321"/>
        <v>0</v>
      </c>
      <c r="AX1405" s="47" t="str">
        <f t="shared" si="319"/>
        <v/>
      </c>
      <c r="AY1405" s="47" t="str">
        <f t="shared" si="322"/>
        <v/>
      </c>
    </row>
    <row r="1406" spans="35:51" x14ac:dyDescent="0.35">
      <c r="AI1406" s="11"/>
      <c r="AJ1406" s="11"/>
      <c r="AK1406" s="11"/>
      <c r="AL1406" s="63"/>
      <c r="AM1406" s="46" t="str">
        <f t="shared" si="310"/>
        <v/>
      </c>
      <c r="AN1406" s="46" t="str">
        <f t="shared" si="311"/>
        <v/>
      </c>
      <c r="AO1406" s="46" t="str">
        <f t="shared" si="312"/>
        <v/>
      </c>
      <c r="AP1406" s="46">
        <f t="shared" si="313"/>
        <v>0</v>
      </c>
      <c r="AQ1406" s="46" t="str">
        <f t="shared" si="314"/>
        <v/>
      </c>
      <c r="AR1406" s="46">
        <f t="shared" si="315"/>
        <v>0</v>
      </c>
      <c r="AS1406" s="48">
        <f t="shared" si="316"/>
        <v>1</v>
      </c>
      <c r="AT1406" s="46">
        <f t="shared" si="320"/>
        <v>0</v>
      </c>
      <c r="AU1406" s="46">
        <f t="shared" si="317"/>
        <v>0</v>
      </c>
      <c r="AV1406" s="46">
        <f t="shared" si="318"/>
        <v>0</v>
      </c>
      <c r="AW1406" s="46">
        <f t="shared" si="321"/>
        <v>0</v>
      </c>
      <c r="AX1406" s="47" t="str">
        <f t="shared" si="319"/>
        <v/>
      </c>
      <c r="AY1406" s="47" t="str">
        <f t="shared" si="322"/>
        <v/>
      </c>
    </row>
    <row r="1407" spans="35:51" x14ac:dyDescent="0.35">
      <c r="AI1407" s="11"/>
      <c r="AJ1407" s="11"/>
      <c r="AK1407" s="11"/>
      <c r="AL1407" s="63"/>
      <c r="AM1407" s="46" t="str">
        <f t="shared" si="310"/>
        <v/>
      </c>
      <c r="AN1407" s="46" t="str">
        <f t="shared" si="311"/>
        <v/>
      </c>
      <c r="AO1407" s="46" t="str">
        <f t="shared" si="312"/>
        <v/>
      </c>
      <c r="AP1407" s="46">
        <f t="shared" si="313"/>
        <v>0</v>
      </c>
      <c r="AQ1407" s="46" t="str">
        <f t="shared" si="314"/>
        <v/>
      </c>
      <c r="AR1407" s="46">
        <f t="shared" si="315"/>
        <v>0</v>
      </c>
      <c r="AS1407" s="48">
        <f t="shared" si="316"/>
        <v>1</v>
      </c>
      <c r="AT1407" s="46">
        <f t="shared" si="320"/>
        <v>0</v>
      </c>
      <c r="AU1407" s="46">
        <f t="shared" si="317"/>
        <v>0</v>
      </c>
      <c r="AV1407" s="46">
        <f t="shared" si="318"/>
        <v>0</v>
      </c>
      <c r="AW1407" s="46">
        <f t="shared" si="321"/>
        <v>0</v>
      </c>
      <c r="AX1407" s="47" t="str">
        <f t="shared" si="319"/>
        <v/>
      </c>
      <c r="AY1407" s="47" t="str">
        <f t="shared" si="322"/>
        <v/>
      </c>
    </row>
    <row r="1408" spans="35:51" x14ac:dyDescent="0.35">
      <c r="AI1408" s="11"/>
      <c r="AJ1408" s="11"/>
      <c r="AK1408" s="11"/>
      <c r="AL1408" s="63"/>
      <c r="AM1408" s="46" t="str">
        <f t="shared" si="310"/>
        <v/>
      </c>
      <c r="AN1408" s="46" t="str">
        <f t="shared" si="311"/>
        <v/>
      </c>
      <c r="AO1408" s="46" t="str">
        <f t="shared" si="312"/>
        <v/>
      </c>
      <c r="AP1408" s="46">
        <f t="shared" si="313"/>
        <v>0</v>
      </c>
      <c r="AQ1408" s="46" t="str">
        <f t="shared" si="314"/>
        <v/>
      </c>
      <c r="AR1408" s="46">
        <f t="shared" si="315"/>
        <v>0</v>
      </c>
      <c r="AS1408" s="48">
        <f t="shared" si="316"/>
        <v>1</v>
      </c>
      <c r="AT1408" s="46">
        <f t="shared" si="320"/>
        <v>0</v>
      </c>
      <c r="AU1408" s="46">
        <f t="shared" si="317"/>
        <v>0</v>
      </c>
      <c r="AV1408" s="46">
        <f t="shared" si="318"/>
        <v>0</v>
      </c>
      <c r="AW1408" s="46">
        <f t="shared" si="321"/>
        <v>0</v>
      </c>
      <c r="AX1408" s="47" t="str">
        <f t="shared" si="319"/>
        <v/>
      </c>
      <c r="AY1408" s="47" t="str">
        <f t="shared" si="322"/>
        <v/>
      </c>
    </row>
    <row r="1409" spans="35:51" x14ac:dyDescent="0.35">
      <c r="AI1409" s="11"/>
      <c r="AJ1409" s="11"/>
      <c r="AK1409" s="11"/>
      <c r="AL1409" s="63"/>
      <c r="AM1409" s="46" t="str">
        <f t="shared" si="310"/>
        <v/>
      </c>
      <c r="AN1409" s="46" t="str">
        <f t="shared" si="311"/>
        <v/>
      </c>
      <c r="AO1409" s="46" t="str">
        <f t="shared" si="312"/>
        <v/>
      </c>
      <c r="AP1409" s="46">
        <f t="shared" si="313"/>
        <v>0</v>
      </c>
      <c r="AQ1409" s="46" t="str">
        <f t="shared" si="314"/>
        <v/>
      </c>
      <c r="AR1409" s="46">
        <f t="shared" si="315"/>
        <v>0</v>
      </c>
      <c r="AS1409" s="48">
        <f t="shared" si="316"/>
        <v>1</v>
      </c>
      <c r="AT1409" s="46">
        <f t="shared" si="320"/>
        <v>0</v>
      </c>
      <c r="AU1409" s="46">
        <f t="shared" si="317"/>
        <v>0</v>
      </c>
      <c r="AV1409" s="46">
        <f t="shared" si="318"/>
        <v>0</v>
      </c>
      <c r="AW1409" s="46">
        <f t="shared" si="321"/>
        <v>0</v>
      </c>
      <c r="AX1409" s="47" t="str">
        <f t="shared" si="319"/>
        <v/>
      </c>
      <c r="AY1409" s="47" t="str">
        <f t="shared" si="322"/>
        <v/>
      </c>
    </row>
    <row r="1410" spans="35:51" x14ac:dyDescent="0.35">
      <c r="AI1410" s="11"/>
      <c r="AJ1410" s="11"/>
      <c r="AK1410" s="11"/>
      <c r="AL1410" s="63"/>
      <c r="AM1410" s="46" t="str">
        <f t="shared" si="310"/>
        <v/>
      </c>
      <c r="AN1410" s="46" t="str">
        <f t="shared" si="311"/>
        <v/>
      </c>
      <c r="AO1410" s="46" t="str">
        <f t="shared" si="312"/>
        <v/>
      </c>
      <c r="AP1410" s="46">
        <f t="shared" si="313"/>
        <v>0</v>
      </c>
      <c r="AQ1410" s="46" t="str">
        <f t="shared" si="314"/>
        <v/>
      </c>
      <c r="AR1410" s="46">
        <f t="shared" si="315"/>
        <v>0</v>
      </c>
      <c r="AS1410" s="48">
        <f t="shared" si="316"/>
        <v>1</v>
      </c>
      <c r="AT1410" s="46">
        <f t="shared" si="320"/>
        <v>0</v>
      </c>
      <c r="AU1410" s="46">
        <f t="shared" si="317"/>
        <v>0</v>
      </c>
      <c r="AV1410" s="46">
        <f t="shared" si="318"/>
        <v>0</v>
      </c>
      <c r="AW1410" s="46">
        <f t="shared" si="321"/>
        <v>0</v>
      </c>
      <c r="AX1410" s="47" t="str">
        <f t="shared" si="319"/>
        <v/>
      </c>
      <c r="AY1410" s="47" t="str">
        <f t="shared" si="322"/>
        <v/>
      </c>
    </row>
    <row r="1411" spans="35:51" x14ac:dyDescent="0.35">
      <c r="AI1411" s="11"/>
      <c r="AJ1411" s="11"/>
      <c r="AK1411" s="11"/>
      <c r="AL1411" s="63"/>
      <c r="AM1411" s="46" t="str">
        <f t="shared" ref="AM1411:AM1474" si="323">IFERROR(VLOOKUP($AK1411,pnl_konto_table,2,FALSE),"")</f>
        <v/>
      </c>
      <c r="AN1411" s="46" t="str">
        <f t="shared" ref="AN1411:AN1474" si="324">IFERROR(VLOOKUP($AK1411,pnl_konto_table,6,FALSE),"")</f>
        <v/>
      </c>
      <c r="AO1411" s="46" t="str">
        <f t="shared" ref="AO1411:AO1474" si="325">IFERROR(VLOOKUP($AK1411,pnl_konto_table,7,FALSE),"")</f>
        <v/>
      </c>
      <c r="AP1411" s="46">
        <f t="shared" ref="AP1411:AP1474" si="326">IFERROR(VLOOKUP(AO1411,pnl_kategori_table,2,FALSE),0)</f>
        <v>0</v>
      </c>
      <c r="AQ1411" s="46" t="str">
        <f t="shared" ref="AQ1411:AQ1474" si="327">IFERROR(MATCH(AN1411,pnl_subkategori,0),"")</f>
        <v/>
      </c>
      <c r="AR1411" s="46">
        <f t="shared" ref="AR1411:AR1474" si="328">IF(AP1411=$A$3,-$AL1411,$AL1411)</f>
        <v>0</v>
      </c>
      <c r="AS1411" s="48">
        <f t="shared" ref="AS1411:AS1474" si="329">IFERROR(VLOOKUP($AK1411,lookup_konto_index,2,FALSE),IFERROR(VLOOKUP(AN1411,lookup_subkategori_index,2,FALSE),IFERROR(VLOOKUP(AO1411,lookup_kategori_index,2,FALSE),1)))</f>
        <v>1</v>
      </c>
      <c r="AT1411" s="46">
        <f t="shared" si="320"/>
        <v>0</v>
      </c>
      <c r="AU1411" s="46">
        <f t="shared" ref="AU1411:AU1474" si="330">SUMIFS($BC$3:$BC$50,$BA$3:$BA$50,$AI1411,$BB$3:$BB$50,$AJ1411)</f>
        <v>0</v>
      </c>
      <c r="AV1411" s="46">
        <f t="shared" ref="AV1411:AV1474" si="331">SUMIFS($BD$3:$BD$50,$BA$3:$BA$50,$AI1411,$BB$3:$BB$50,$AJ1411)</f>
        <v>0</v>
      </c>
      <c r="AW1411" s="46">
        <f t="shared" si="321"/>
        <v>0</v>
      </c>
      <c r="AX1411" s="47" t="str">
        <f t="shared" ref="AX1411:AX1474" si="332">IFERROR(VLOOKUP($AP1411,table_type_kostnad,2,FALSE)*AR1411,"")</f>
        <v/>
      </c>
      <c r="AY1411" s="47" t="str">
        <f t="shared" si="322"/>
        <v/>
      </c>
    </row>
    <row r="1412" spans="35:51" x14ac:dyDescent="0.35">
      <c r="AI1412" s="11"/>
      <c r="AJ1412" s="11"/>
      <c r="AK1412" s="11"/>
      <c r="AL1412" s="63"/>
      <c r="AM1412" s="46" t="str">
        <f t="shared" si="323"/>
        <v/>
      </c>
      <c r="AN1412" s="46" t="str">
        <f t="shared" si="324"/>
        <v/>
      </c>
      <c r="AO1412" s="46" t="str">
        <f t="shared" si="325"/>
        <v/>
      </c>
      <c r="AP1412" s="46">
        <f t="shared" si="326"/>
        <v>0</v>
      </c>
      <c r="AQ1412" s="46" t="str">
        <f t="shared" si="327"/>
        <v/>
      </c>
      <c r="AR1412" s="46">
        <f t="shared" si="328"/>
        <v>0</v>
      </c>
      <c r="AS1412" s="48">
        <f t="shared" si="329"/>
        <v>1</v>
      </c>
      <c r="AT1412" s="46">
        <f t="shared" ref="AT1412:AT1475" si="333">AS1412*AR1412</f>
        <v>0</v>
      </c>
      <c r="AU1412" s="46">
        <f t="shared" si="330"/>
        <v>0</v>
      </c>
      <c r="AV1412" s="46">
        <f t="shared" si="331"/>
        <v>0</v>
      </c>
      <c r="AW1412" s="46">
        <f t="shared" ref="AW1412:AW1475" si="334">IF(AU1412=0,0,1)</f>
        <v>0</v>
      </c>
      <c r="AX1412" s="47" t="str">
        <f t="shared" si="332"/>
        <v/>
      </c>
      <c r="AY1412" s="47" t="str">
        <f t="shared" ref="AY1412:AY1475" si="335">IFERROR(AX1412*AS1412,"")</f>
        <v/>
      </c>
    </row>
    <row r="1413" spans="35:51" x14ac:dyDescent="0.35">
      <c r="AI1413" s="11"/>
      <c r="AJ1413" s="11"/>
      <c r="AK1413" s="11"/>
      <c r="AL1413" s="63"/>
      <c r="AM1413" s="46" t="str">
        <f t="shared" si="323"/>
        <v/>
      </c>
      <c r="AN1413" s="46" t="str">
        <f t="shared" si="324"/>
        <v/>
      </c>
      <c r="AO1413" s="46" t="str">
        <f t="shared" si="325"/>
        <v/>
      </c>
      <c r="AP1413" s="46">
        <f t="shared" si="326"/>
        <v>0</v>
      </c>
      <c r="AQ1413" s="46" t="str">
        <f t="shared" si="327"/>
        <v/>
      </c>
      <c r="AR1413" s="46">
        <f t="shared" si="328"/>
        <v>0</v>
      </c>
      <c r="AS1413" s="48">
        <f t="shared" si="329"/>
        <v>1</v>
      </c>
      <c r="AT1413" s="46">
        <f t="shared" si="333"/>
        <v>0</v>
      </c>
      <c r="AU1413" s="46">
        <f t="shared" si="330"/>
        <v>0</v>
      </c>
      <c r="AV1413" s="46">
        <f t="shared" si="331"/>
        <v>0</v>
      </c>
      <c r="AW1413" s="46">
        <f t="shared" si="334"/>
        <v>0</v>
      </c>
      <c r="AX1413" s="47" t="str">
        <f t="shared" si="332"/>
        <v/>
      </c>
      <c r="AY1413" s="47" t="str">
        <f t="shared" si="335"/>
        <v/>
      </c>
    </row>
    <row r="1414" spans="35:51" x14ac:dyDescent="0.35">
      <c r="AI1414" s="11"/>
      <c r="AJ1414" s="11"/>
      <c r="AK1414" s="11"/>
      <c r="AL1414" s="63"/>
      <c r="AM1414" s="46" t="str">
        <f t="shared" si="323"/>
        <v/>
      </c>
      <c r="AN1414" s="46" t="str">
        <f t="shared" si="324"/>
        <v/>
      </c>
      <c r="AO1414" s="46" t="str">
        <f t="shared" si="325"/>
        <v/>
      </c>
      <c r="AP1414" s="46">
        <f t="shared" si="326"/>
        <v>0</v>
      </c>
      <c r="AQ1414" s="46" t="str">
        <f t="shared" si="327"/>
        <v/>
      </c>
      <c r="AR1414" s="46">
        <f t="shared" si="328"/>
        <v>0</v>
      </c>
      <c r="AS1414" s="48">
        <f t="shared" si="329"/>
        <v>1</v>
      </c>
      <c r="AT1414" s="46">
        <f t="shared" si="333"/>
        <v>0</v>
      </c>
      <c r="AU1414" s="46">
        <f t="shared" si="330"/>
        <v>0</v>
      </c>
      <c r="AV1414" s="46">
        <f t="shared" si="331"/>
        <v>0</v>
      </c>
      <c r="AW1414" s="46">
        <f t="shared" si="334"/>
        <v>0</v>
      </c>
      <c r="AX1414" s="47" t="str">
        <f t="shared" si="332"/>
        <v/>
      </c>
      <c r="AY1414" s="47" t="str">
        <f t="shared" si="335"/>
        <v/>
      </c>
    </row>
    <row r="1415" spans="35:51" x14ac:dyDescent="0.35">
      <c r="AI1415" s="11"/>
      <c r="AJ1415" s="11"/>
      <c r="AK1415" s="11"/>
      <c r="AL1415" s="63"/>
      <c r="AM1415" s="46" t="str">
        <f t="shared" si="323"/>
        <v/>
      </c>
      <c r="AN1415" s="46" t="str">
        <f t="shared" si="324"/>
        <v/>
      </c>
      <c r="AO1415" s="46" t="str">
        <f t="shared" si="325"/>
        <v/>
      </c>
      <c r="AP1415" s="46">
        <f t="shared" si="326"/>
        <v>0</v>
      </c>
      <c r="AQ1415" s="46" t="str">
        <f t="shared" si="327"/>
        <v/>
      </c>
      <c r="AR1415" s="46">
        <f t="shared" si="328"/>
        <v>0</v>
      </c>
      <c r="AS1415" s="48">
        <f t="shared" si="329"/>
        <v>1</v>
      </c>
      <c r="AT1415" s="46">
        <f t="shared" si="333"/>
        <v>0</v>
      </c>
      <c r="AU1415" s="46">
        <f t="shared" si="330"/>
        <v>0</v>
      </c>
      <c r="AV1415" s="46">
        <f t="shared" si="331"/>
        <v>0</v>
      </c>
      <c r="AW1415" s="46">
        <f t="shared" si="334"/>
        <v>0</v>
      </c>
      <c r="AX1415" s="47" t="str">
        <f t="shared" si="332"/>
        <v/>
      </c>
      <c r="AY1415" s="47" t="str">
        <f t="shared" si="335"/>
        <v/>
      </c>
    </row>
    <row r="1416" spans="35:51" x14ac:dyDescent="0.35">
      <c r="AI1416" s="11"/>
      <c r="AJ1416" s="11"/>
      <c r="AK1416" s="11"/>
      <c r="AL1416" s="63"/>
      <c r="AM1416" s="46" t="str">
        <f t="shared" si="323"/>
        <v/>
      </c>
      <c r="AN1416" s="46" t="str">
        <f t="shared" si="324"/>
        <v/>
      </c>
      <c r="AO1416" s="46" t="str">
        <f t="shared" si="325"/>
        <v/>
      </c>
      <c r="AP1416" s="46">
        <f t="shared" si="326"/>
        <v>0</v>
      </c>
      <c r="AQ1416" s="46" t="str">
        <f t="shared" si="327"/>
        <v/>
      </c>
      <c r="AR1416" s="46">
        <f t="shared" si="328"/>
        <v>0</v>
      </c>
      <c r="AS1416" s="48">
        <f t="shared" si="329"/>
        <v>1</v>
      </c>
      <c r="AT1416" s="46">
        <f t="shared" si="333"/>
        <v>0</v>
      </c>
      <c r="AU1416" s="46">
        <f t="shared" si="330"/>
        <v>0</v>
      </c>
      <c r="AV1416" s="46">
        <f t="shared" si="331"/>
        <v>0</v>
      </c>
      <c r="AW1416" s="46">
        <f t="shared" si="334"/>
        <v>0</v>
      </c>
      <c r="AX1416" s="47" t="str">
        <f t="shared" si="332"/>
        <v/>
      </c>
      <c r="AY1416" s="47" t="str">
        <f t="shared" si="335"/>
        <v/>
      </c>
    </row>
    <row r="1417" spans="35:51" x14ac:dyDescent="0.35">
      <c r="AI1417" s="11"/>
      <c r="AJ1417" s="11"/>
      <c r="AK1417" s="11"/>
      <c r="AL1417" s="63"/>
      <c r="AM1417" s="46" t="str">
        <f t="shared" si="323"/>
        <v/>
      </c>
      <c r="AN1417" s="46" t="str">
        <f t="shared" si="324"/>
        <v/>
      </c>
      <c r="AO1417" s="46" t="str">
        <f t="shared" si="325"/>
        <v/>
      </c>
      <c r="AP1417" s="46">
        <f t="shared" si="326"/>
        <v>0</v>
      </c>
      <c r="AQ1417" s="46" t="str">
        <f t="shared" si="327"/>
        <v/>
      </c>
      <c r="AR1417" s="46">
        <f t="shared" si="328"/>
        <v>0</v>
      </c>
      <c r="AS1417" s="48">
        <f t="shared" si="329"/>
        <v>1</v>
      </c>
      <c r="AT1417" s="46">
        <f t="shared" si="333"/>
        <v>0</v>
      </c>
      <c r="AU1417" s="46">
        <f t="shared" si="330"/>
        <v>0</v>
      </c>
      <c r="AV1417" s="46">
        <f t="shared" si="331"/>
        <v>0</v>
      </c>
      <c r="AW1417" s="46">
        <f t="shared" si="334"/>
        <v>0</v>
      </c>
      <c r="AX1417" s="47" t="str">
        <f t="shared" si="332"/>
        <v/>
      </c>
      <c r="AY1417" s="47" t="str">
        <f t="shared" si="335"/>
        <v/>
      </c>
    </row>
    <row r="1418" spans="35:51" x14ac:dyDescent="0.35">
      <c r="AI1418" s="11"/>
      <c r="AJ1418" s="11"/>
      <c r="AK1418" s="11"/>
      <c r="AL1418" s="63"/>
      <c r="AM1418" s="46" t="str">
        <f t="shared" si="323"/>
        <v/>
      </c>
      <c r="AN1418" s="46" t="str">
        <f t="shared" si="324"/>
        <v/>
      </c>
      <c r="AO1418" s="46" t="str">
        <f t="shared" si="325"/>
        <v/>
      </c>
      <c r="AP1418" s="46">
        <f t="shared" si="326"/>
        <v>0</v>
      </c>
      <c r="AQ1418" s="46" t="str">
        <f t="shared" si="327"/>
        <v/>
      </c>
      <c r="AR1418" s="46">
        <f t="shared" si="328"/>
        <v>0</v>
      </c>
      <c r="AS1418" s="48">
        <f t="shared" si="329"/>
        <v>1</v>
      </c>
      <c r="AT1418" s="46">
        <f t="shared" si="333"/>
        <v>0</v>
      </c>
      <c r="AU1418" s="46">
        <f t="shared" si="330"/>
        <v>0</v>
      </c>
      <c r="AV1418" s="46">
        <f t="shared" si="331"/>
        <v>0</v>
      </c>
      <c r="AW1418" s="46">
        <f t="shared" si="334"/>
        <v>0</v>
      </c>
      <c r="AX1418" s="47" t="str">
        <f t="shared" si="332"/>
        <v/>
      </c>
      <c r="AY1418" s="47" t="str">
        <f t="shared" si="335"/>
        <v/>
      </c>
    </row>
    <row r="1419" spans="35:51" x14ac:dyDescent="0.35">
      <c r="AI1419" s="11"/>
      <c r="AJ1419" s="11"/>
      <c r="AK1419" s="11"/>
      <c r="AL1419" s="63"/>
      <c r="AM1419" s="46" t="str">
        <f t="shared" si="323"/>
        <v/>
      </c>
      <c r="AN1419" s="46" t="str">
        <f t="shared" si="324"/>
        <v/>
      </c>
      <c r="AO1419" s="46" t="str">
        <f t="shared" si="325"/>
        <v/>
      </c>
      <c r="AP1419" s="46">
        <f t="shared" si="326"/>
        <v>0</v>
      </c>
      <c r="AQ1419" s="46" t="str">
        <f t="shared" si="327"/>
        <v/>
      </c>
      <c r="AR1419" s="46">
        <f t="shared" si="328"/>
        <v>0</v>
      </c>
      <c r="AS1419" s="48">
        <f t="shared" si="329"/>
        <v>1</v>
      </c>
      <c r="AT1419" s="46">
        <f t="shared" si="333"/>
        <v>0</v>
      </c>
      <c r="AU1419" s="46">
        <f t="shared" si="330"/>
        <v>0</v>
      </c>
      <c r="AV1419" s="46">
        <f t="shared" si="331"/>
        <v>0</v>
      </c>
      <c r="AW1419" s="46">
        <f t="shared" si="334"/>
        <v>0</v>
      </c>
      <c r="AX1419" s="47" t="str">
        <f t="shared" si="332"/>
        <v/>
      </c>
      <c r="AY1419" s="47" t="str">
        <f t="shared" si="335"/>
        <v/>
      </c>
    </row>
    <row r="1420" spans="35:51" x14ac:dyDescent="0.35">
      <c r="AI1420" s="11"/>
      <c r="AJ1420" s="11"/>
      <c r="AK1420" s="11"/>
      <c r="AL1420" s="63"/>
      <c r="AM1420" s="46" t="str">
        <f t="shared" si="323"/>
        <v/>
      </c>
      <c r="AN1420" s="46" t="str">
        <f t="shared" si="324"/>
        <v/>
      </c>
      <c r="AO1420" s="46" t="str">
        <f t="shared" si="325"/>
        <v/>
      </c>
      <c r="AP1420" s="46">
        <f t="shared" si="326"/>
        <v>0</v>
      </c>
      <c r="AQ1420" s="46" t="str">
        <f t="shared" si="327"/>
        <v/>
      </c>
      <c r="AR1420" s="46">
        <f t="shared" si="328"/>
        <v>0</v>
      </c>
      <c r="AS1420" s="48">
        <f t="shared" si="329"/>
        <v>1</v>
      </c>
      <c r="AT1420" s="46">
        <f t="shared" si="333"/>
        <v>0</v>
      </c>
      <c r="AU1420" s="46">
        <f t="shared" si="330"/>
        <v>0</v>
      </c>
      <c r="AV1420" s="46">
        <f t="shared" si="331"/>
        <v>0</v>
      </c>
      <c r="AW1420" s="46">
        <f t="shared" si="334"/>
        <v>0</v>
      </c>
      <c r="AX1420" s="47" t="str">
        <f t="shared" si="332"/>
        <v/>
      </c>
      <c r="AY1420" s="47" t="str">
        <f t="shared" si="335"/>
        <v/>
      </c>
    </row>
    <row r="1421" spans="35:51" x14ac:dyDescent="0.35">
      <c r="AI1421" s="11"/>
      <c r="AJ1421" s="11"/>
      <c r="AK1421" s="11"/>
      <c r="AL1421" s="63"/>
      <c r="AM1421" s="46" t="str">
        <f t="shared" si="323"/>
        <v/>
      </c>
      <c r="AN1421" s="46" t="str">
        <f t="shared" si="324"/>
        <v/>
      </c>
      <c r="AO1421" s="46" t="str">
        <f t="shared" si="325"/>
        <v/>
      </c>
      <c r="AP1421" s="46">
        <f t="shared" si="326"/>
        <v>0</v>
      </c>
      <c r="AQ1421" s="46" t="str">
        <f t="shared" si="327"/>
        <v/>
      </c>
      <c r="AR1421" s="46">
        <f t="shared" si="328"/>
        <v>0</v>
      </c>
      <c r="AS1421" s="48">
        <f t="shared" si="329"/>
        <v>1</v>
      </c>
      <c r="AT1421" s="46">
        <f t="shared" si="333"/>
        <v>0</v>
      </c>
      <c r="AU1421" s="46">
        <f t="shared" si="330"/>
        <v>0</v>
      </c>
      <c r="AV1421" s="46">
        <f t="shared" si="331"/>
        <v>0</v>
      </c>
      <c r="AW1421" s="46">
        <f t="shared" si="334"/>
        <v>0</v>
      </c>
      <c r="AX1421" s="47" t="str">
        <f t="shared" si="332"/>
        <v/>
      </c>
      <c r="AY1421" s="47" t="str">
        <f t="shared" si="335"/>
        <v/>
      </c>
    </row>
    <row r="1422" spans="35:51" x14ac:dyDescent="0.35">
      <c r="AI1422" s="11"/>
      <c r="AJ1422" s="11"/>
      <c r="AK1422" s="11"/>
      <c r="AL1422" s="63"/>
      <c r="AM1422" s="46" t="str">
        <f t="shared" si="323"/>
        <v/>
      </c>
      <c r="AN1422" s="46" t="str">
        <f t="shared" si="324"/>
        <v/>
      </c>
      <c r="AO1422" s="46" t="str">
        <f t="shared" si="325"/>
        <v/>
      </c>
      <c r="AP1422" s="46">
        <f t="shared" si="326"/>
        <v>0</v>
      </c>
      <c r="AQ1422" s="46" t="str">
        <f t="shared" si="327"/>
        <v/>
      </c>
      <c r="AR1422" s="46">
        <f t="shared" si="328"/>
        <v>0</v>
      </c>
      <c r="AS1422" s="48">
        <f t="shared" si="329"/>
        <v>1</v>
      </c>
      <c r="AT1422" s="46">
        <f t="shared" si="333"/>
        <v>0</v>
      </c>
      <c r="AU1422" s="46">
        <f t="shared" si="330"/>
        <v>0</v>
      </c>
      <c r="AV1422" s="46">
        <f t="shared" si="331"/>
        <v>0</v>
      </c>
      <c r="AW1422" s="46">
        <f t="shared" si="334"/>
        <v>0</v>
      </c>
      <c r="AX1422" s="47" t="str">
        <f t="shared" si="332"/>
        <v/>
      </c>
      <c r="AY1422" s="47" t="str">
        <f t="shared" si="335"/>
        <v/>
      </c>
    </row>
    <row r="1423" spans="35:51" x14ac:dyDescent="0.35">
      <c r="AI1423" s="11"/>
      <c r="AJ1423" s="11"/>
      <c r="AK1423" s="11"/>
      <c r="AL1423" s="63"/>
      <c r="AM1423" s="46" t="str">
        <f t="shared" si="323"/>
        <v/>
      </c>
      <c r="AN1423" s="46" t="str">
        <f t="shared" si="324"/>
        <v/>
      </c>
      <c r="AO1423" s="46" t="str">
        <f t="shared" si="325"/>
        <v/>
      </c>
      <c r="AP1423" s="46">
        <f t="shared" si="326"/>
        <v>0</v>
      </c>
      <c r="AQ1423" s="46" t="str">
        <f t="shared" si="327"/>
        <v/>
      </c>
      <c r="AR1423" s="46">
        <f t="shared" si="328"/>
        <v>0</v>
      </c>
      <c r="AS1423" s="48">
        <f t="shared" si="329"/>
        <v>1</v>
      </c>
      <c r="AT1423" s="46">
        <f t="shared" si="333"/>
        <v>0</v>
      </c>
      <c r="AU1423" s="46">
        <f t="shared" si="330"/>
        <v>0</v>
      </c>
      <c r="AV1423" s="46">
        <f t="shared" si="331"/>
        <v>0</v>
      </c>
      <c r="AW1423" s="46">
        <f t="shared" si="334"/>
        <v>0</v>
      </c>
      <c r="AX1423" s="47" t="str">
        <f t="shared" si="332"/>
        <v/>
      </c>
      <c r="AY1423" s="47" t="str">
        <f t="shared" si="335"/>
        <v/>
      </c>
    </row>
    <row r="1424" spans="35:51" x14ac:dyDescent="0.35">
      <c r="AI1424" s="11"/>
      <c r="AJ1424" s="11"/>
      <c r="AK1424" s="11"/>
      <c r="AL1424" s="63"/>
      <c r="AM1424" s="46" t="str">
        <f t="shared" si="323"/>
        <v/>
      </c>
      <c r="AN1424" s="46" t="str">
        <f t="shared" si="324"/>
        <v/>
      </c>
      <c r="AO1424" s="46" t="str">
        <f t="shared" si="325"/>
        <v/>
      </c>
      <c r="AP1424" s="46">
        <f t="shared" si="326"/>
        <v>0</v>
      </c>
      <c r="AQ1424" s="46" t="str">
        <f t="shared" si="327"/>
        <v/>
      </c>
      <c r="AR1424" s="46">
        <f t="shared" si="328"/>
        <v>0</v>
      </c>
      <c r="AS1424" s="48">
        <f t="shared" si="329"/>
        <v>1</v>
      </c>
      <c r="AT1424" s="46">
        <f t="shared" si="333"/>
        <v>0</v>
      </c>
      <c r="AU1424" s="46">
        <f t="shared" si="330"/>
        <v>0</v>
      </c>
      <c r="AV1424" s="46">
        <f t="shared" si="331"/>
        <v>0</v>
      </c>
      <c r="AW1424" s="46">
        <f t="shared" si="334"/>
        <v>0</v>
      </c>
      <c r="AX1424" s="47" t="str">
        <f t="shared" si="332"/>
        <v/>
      </c>
      <c r="AY1424" s="47" t="str">
        <f t="shared" si="335"/>
        <v/>
      </c>
    </row>
    <row r="1425" spans="35:51" x14ac:dyDescent="0.35">
      <c r="AI1425" s="11"/>
      <c r="AJ1425" s="11"/>
      <c r="AK1425" s="11"/>
      <c r="AL1425" s="63"/>
      <c r="AM1425" s="46" t="str">
        <f t="shared" si="323"/>
        <v/>
      </c>
      <c r="AN1425" s="46" t="str">
        <f t="shared" si="324"/>
        <v/>
      </c>
      <c r="AO1425" s="46" t="str">
        <f t="shared" si="325"/>
        <v/>
      </c>
      <c r="AP1425" s="46">
        <f t="shared" si="326"/>
        <v>0</v>
      </c>
      <c r="AQ1425" s="46" t="str">
        <f t="shared" si="327"/>
        <v/>
      </c>
      <c r="AR1425" s="46">
        <f t="shared" si="328"/>
        <v>0</v>
      </c>
      <c r="AS1425" s="48">
        <f t="shared" si="329"/>
        <v>1</v>
      </c>
      <c r="AT1425" s="46">
        <f t="shared" si="333"/>
        <v>0</v>
      </c>
      <c r="AU1425" s="46">
        <f t="shared" si="330"/>
        <v>0</v>
      </c>
      <c r="AV1425" s="46">
        <f t="shared" si="331"/>
        <v>0</v>
      </c>
      <c r="AW1425" s="46">
        <f t="shared" si="334"/>
        <v>0</v>
      </c>
      <c r="AX1425" s="47" t="str">
        <f t="shared" si="332"/>
        <v/>
      </c>
      <c r="AY1425" s="47" t="str">
        <f t="shared" si="335"/>
        <v/>
      </c>
    </row>
    <row r="1426" spans="35:51" x14ac:dyDescent="0.35">
      <c r="AI1426" s="11"/>
      <c r="AJ1426" s="11"/>
      <c r="AK1426" s="11"/>
      <c r="AL1426" s="63"/>
      <c r="AM1426" s="46" t="str">
        <f t="shared" si="323"/>
        <v/>
      </c>
      <c r="AN1426" s="46" t="str">
        <f t="shared" si="324"/>
        <v/>
      </c>
      <c r="AO1426" s="46" t="str">
        <f t="shared" si="325"/>
        <v/>
      </c>
      <c r="AP1426" s="46">
        <f t="shared" si="326"/>
        <v>0</v>
      </c>
      <c r="AQ1426" s="46" t="str">
        <f t="shared" si="327"/>
        <v/>
      </c>
      <c r="AR1426" s="46">
        <f t="shared" si="328"/>
        <v>0</v>
      </c>
      <c r="AS1426" s="48">
        <f t="shared" si="329"/>
        <v>1</v>
      </c>
      <c r="AT1426" s="46">
        <f t="shared" si="333"/>
        <v>0</v>
      </c>
      <c r="AU1426" s="46">
        <f t="shared" si="330"/>
        <v>0</v>
      </c>
      <c r="AV1426" s="46">
        <f t="shared" si="331"/>
        <v>0</v>
      </c>
      <c r="AW1426" s="46">
        <f t="shared" si="334"/>
        <v>0</v>
      </c>
      <c r="AX1426" s="47" t="str">
        <f t="shared" si="332"/>
        <v/>
      </c>
      <c r="AY1426" s="47" t="str">
        <f t="shared" si="335"/>
        <v/>
      </c>
    </row>
    <row r="1427" spans="35:51" x14ac:dyDescent="0.35">
      <c r="AI1427" s="11"/>
      <c r="AJ1427" s="11"/>
      <c r="AK1427" s="11"/>
      <c r="AL1427" s="63"/>
      <c r="AM1427" s="46" t="str">
        <f t="shared" si="323"/>
        <v/>
      </c>
      <c r="AN1427" s="46" t="str">
        <f t="shared" si="324"/>
        <v/>
      </c>
      <c r="AO1427" s="46" t="str">
        <f t="shared" si="325"/>
        <v/>
      </c>
      <c r="AP1427" s="46">
        <f t="shared" si="326"/>
        <v>0</v>
      </c>
      <c r="AQ1427" s="46" t="str">
        <f t="shared" si="327"/>
        <v/>
      </c>
      <c r="AR1427" s="46">
        <f t="shared" si="328"/>
        <v>0</v>
      </c>
      <c r="AS1427" s="48">
        <f t="shared" si="329"/>
        <v>1</v>
      </c>
      <c r="AT1427" s="46">
        <f t="shared" si="333"/>
        <v>0</v>
      </c>
      <c r="AU1427" s="46">
        <f t="shared" si="330"/>
        <v>0</v>
      </c>
      <c r="AV1427" s="46">
        <f t="shared" si="331"/>
        <v>0</v>
      </c>
      <c r="AW1427" s="46">
        <f t="shared" si="334"/>
        <v>0</v>
      </c>
      <c r="AX1427" s="47" t="str">
        <f t="shared" si="332"/>
        <v/>
      </c>
      <c r="AY1427" s="47" t="str">
        <f t="shared" si="335"/>
        <v/>
      </c>
    </row>
    <row r="1428" spans="35:51" x14ac:dyDescent="0.35">
      <c r="AI1428" s="11"/>
      <c r="AJ1428" s="11"/>
      <c r="AK1428" s="11"/>
      <c r="AL1428" s="63"/>
      <c r="AM1428" s="46" t="str">
        <f t="shared" si="323"/>
        <v/>
      </c>
      <c r="AN1428" s="46" t="str">
        <f t="shared" si="324"/>
        <v/>
      </c>
      <c r="AO1428" s="46" t="str">
        <f t="shared" si="325"/>
        <v/>
      </c>
      <c r="AP1428" s="46">
        <f t="shared" si="326"/>
        <v>0</v>
      </c>
      <c r="AQ1428" s="46" t="str">
        <f t="shared" si="327"/>
        <v/>
      </c>
      <c r="AR1428" s="46">
        <f t="shared" si="328"/>
        <v>0</v>
      </c>
      <c r="AS1428" s="48">
        <f t="shared" si="329"/>
        <v>1</v>
      </c>
      <c r="AT1428" s="46">
        <f t="shared" si="333"/>
        <v>0</v>
      </c>
      <c r="AU1428" s="46">
        <f t="shared" si="330"/>
        <v>0</v>
      </c>
      <c r="AV1428" s="46">
        <f t="shared" si="331"/>
        <v>0</v>
      </c>
      <c r="AW1428" s="46">
        <f t="shared" si="334"/>
        <v>0</v>
      </c>
      <c r="AX1428" s="47" t="str">
        <f t="shared" si="332"/>
        <v/>
      </c>
      <c r="AY1428" s="47" t="str">
        <f t="shared" si="335"/>
        <v/>
      </c>
    </row>
    <row r="1429" spans="35:51" x14ac:dyDescent="0.35">
      <c r="AI1429" s="11"/>
      <c r="AJ1429" s="11"/>
      <c r="AK1429" s="11"/>
      <c r="AL1429" s="63"/>
      <c r="AM1429" s="46" t="str">
        <f t="shared" si="323"/>
        <v/>
      </c>
      <c r="AN1429" s="46" t="str">
        <f t="shared" si="324"/>
        <v/>
      </c>
      <c r="AO1429" s="46" t="str">
        <f t="shared" si="325"/>
        <v/>
      </c>
      <c r="AP1429" s="46">
        <f t="shared" si="326"/>
        <v>0</v>
      </c>
      <c r="AQ1429" s="46" t="str">
        <f t="shared" si="327"/>
        <v/>
      </c>
      <c r="AR1429" s="46">
        <f t="shared" si="328"/>
        <v>0</v>
      </c>
      <c r="AS1429" s="48">
        <f t="shared" si="329"/>
        <v>1</v>
      </c>
      <c r="AT1429" s="46">
        <f t="shared" si="333"/>
        <v>0</v>
      </c>
      <c r="AU1429" s="46">
        <f t="shared" si="330"/>
        <v>0</v>
      </c>
      <c r="AV1429" s="46">
        <f t="shared" si="331"/>
        <v>0</v>
      </c>
      <c r="AW1429" s="46">
        <f t="shared" si="334"/>
        <v>0</v>
      </c>
      <c r="AX1429" s="47" t="str">
        <f t="shared" si="332"/>
        <v/>
      </c>
      <c r="AY1429" s="47" t="str">
        <f t="shared" si="335"/>
        <v/>
      </c>
    </row>
    <row r="1430" spans="35:51" x14ac:dyDescent="0.35">
      <c r="AI1430" s="11"/>
      <c r="AJ1430" s="11"/>
      <c r="AK1430" s="11"/>
      <c r="AL1430" s="63"/>
      <c r="AM1430" s="46" t="str">
        <f t="shared" si="323"/>
        <v/>
      </c>
      <c r="AN1430" s="46" t="str">
        <f t="shared" si="324"/>
        <v/>
      </c>
      <c r="AO1430" s="46" t="str">
        <f t="shared" si="325"/>
        <v/>
      </c>
      <c r="AP1430" s="46">
        <f t="shared" si="326"/>
        <v>0</v>
      </c>
      <c r="AQ1430" s="46" t="str">
        <f t="shared" si="327"/>
        <v/>
      </c>
      <c r="AR1430" s="46">
        <f t="shared" si="328"/>
        <v>0</v>
      </c>
      <c r="AS1430" s="48">
        <f t="shared" si="329"/>
        <v>1</v>
      </c>
      <c r="AT1430" s="46">
        <f t="shared" si="333"/>
        <v>0</v>
      </c>
      <c r="AU1430" s="46">
        <f t="shared" si="330"/>
        <v>0</v>
      </c>
      <c r="AV1430" s="46">
        <f t="shared" si="331"/>
        <v>0</v>
      </c>
      <c r="AW1430" s="46">
        <f t="shared" si="334"/>
        <v>0</v>
      </c>
      <c r="AX1430" s="47" t="str">
        <f t="shared" si="332"/>
        <v/>
      </c>
      <c r="AY1430" s="47" t="str">
        <f t="shared" si="335"/>
        <v/>
      </c>
    </row>
    <row r="1431" spans="35:51" x14ac:dyDescent="0.35">
      <c r="AI1431" s="11"/>
      <c r="AJ1431" s="11"/>
      <c r="AK1431" s="11"/>
      <c r="AL1431" s="63"/>
      <c r="AM1431" s="46" t="str">
        <f t="shared" si="323"/>
        <v/>
      </c>
      <c r="AN1431" s="46" t="str">
        <f t="shared" si="324"/>
        <v/>
      </c>
      <c r="AO1431" s="46" t="str">
        <f t="shared" si="325"/>
        <v/>
      </c>
      <c r="AP1431" s="46">
        <f t="shared" si="326"/>
        <v>0</v>
      </c>
      <c r="AQ1431" s="46" t="str">
        <f t="shared" si="327"/>
        <v/>
      </c>
      <c r="AR1431" s="46">
        <f t="shared" si="328"/>
        <v>0</v>
      </c>
      <c r="AS1431" s="48">
        <f t="shared" si="329"/>
        <v>1</v>
      </c>
      <c r="AT1431" s="46">
        <f t="shared" si="333"/>
        <v>0</v>
      </c>
      <c r="AU1431" s="46">
        <f t="shared" si="330"/>
        <v>0</v>
      </c>
      <c r="AV1431" s="46">
        <f t="shared" si="331"/>
        <v>0</v>
      </c>
      <c r="AW1431" s="46">
        <f t="shared" si="334"/>
        <v>0</v>
      </c>
      <c r="AX1431" s="47" t="str">
        <f t="shared" si="332"/>
        <v/>
      </c>
      <c r="AY1431" s="47" t="str">
        <f t="shared" si="335"/>
        <v/>
      </c>
    </row>
    <row r="1432" spans="35:51" x14ac:dyDescent="0.35">
      <c r="AI1432" s="11"/>
      <c r="AJ1432" s="11"/>
      <c r="AK1432" s="11"/>
      <c r="AL1432" s="63"/>
      <c r="AM1432" s="46" t="str">
        <f t="shared" si="323"/>
        <v/>
      </c>
      <c r="AN1432" s="46" t="str">
        <f t="shared" si="324"/>
        <v/>
      </c>
      <c r="AO1432" s="46" t="str">
        <f t="shared" si="325"/>
        <v/>
      </c>
      <c r="AP1432" s="46">
        <f t="shared" si="326"/>
        <v>0</v>
      </c>
      <c r="AQ1432" s="46" t="str">
        <f t="shared" si="327"/>
        <v/>
      </c>
      <c r="AR1432" s="46">
        <f t="shared" si="328"/>
        <v>0</v>
      </c>
      <c r="AS1432" s="48">
        <f t="shared" si="329"/>
        <v>1</v>
      </c>
      <c r="AT1432" s="46">
        <f t="shared" si="333"/>
        <v>0</v>
      </c>
      <c r="AU1432" s="46">
        <f t="shared" si="330"/>
        <v>0</v>
      </c>
      <c r="AV1432" s="46">
        <f t="shared" si="331"/>
        <v>0</v>
      </c>
      <c r="AW1432" s="46">
        <f t="shared" si="334"/>
        <v>0</v>
      </c>
      <c r="AX1432" s="47" t="str">
        <f t="shared" si="332"/>
        <v/>
      </c>
      <c r="AY1432" s="47" t="str">
        <f t="shared" si="335"/>
        <v/>
      </c>
    </row>
    <row r="1433" spans="35:51" x14ac:dyDescent="0.35">
      <c r="AI1433" s="11"/>
      <c r="AJ1433" s="11"/>
      <c r="AK1433" s="11"/>
      <c r="AL1433" s="63"/>
      <c r="AM1433" s="46" t="str">
        <f t="shared" si="323"/>
        <v/>
      </c>
      <c r="AN1433" s="46" t="str">
        <f t="shared" si="324"/>
        <v/>
      </c>
      <c r="AO1433" s="46" t="str">
        <f t="shared" si="325"/>
        <v/>
      </c>
      <c r="AP1433" s="46">
        <f t="shared" si="326"/>
        <v>0</v>
      </c>
      <c r="AQ1433" s="46" t="str">
        <f t="shared" si="327"/>
        <v/>
      </c>
      <c r="AR1433" s="46">
        <f t="shared" si="328"/>
        <v>0</v>
      </c>
      <c r="AS1433" s="48">
        <f t="shared" si="329"/>
        <v>1</v>
      </c>
      <c r="AT1433" s="46">
        <f t="shared" si="333"/>
        <v>0</v>
      </c>
      <c r="AU1433" s="46">
        <f t="shared" si="330"/>
        <v>0</v>
      </c>
      <c r="AV1433" s="46">
        <f t="shared" si="331"/>
        <v>0</v>
      </c>
      <c r="AW1433" s="46">
        <f t="shared" si="334"/>
        <v>0</v>
      </c>
      <c r="AX1433" s="47" t="str">
        <f t="shared" si="332"/>
        <v/>
      </c>
      <c r="AY1433" s="47" t="str">
        <f t="shared" si="335"/>
        <v/>
      </c>
    </row>
    <row r="1434" spans="35:51" x14ac:dyDescent="0.35">
      <c r="AI1434" s="11"/>
      <c r="AJ1434" s="11"/>
      <c r="AK1434" s="11"/>
      <c r="AL1434" s="63"/>
      <c r="AM1434" s="46" t="str">
        <f t="shared" si="323"/>
        <v/>
      </c>
      <c r="AN1434" s="46" t="str">
        <f t="shared" si="324"/>
        <v/>
      </c>
      <c r="AO1434" s="46" t="str">
        <f t="shared" si="325"/>
        <v/>
      </c>
      <c r="AP1434" s="46">
        <f t="shared" si="326"/>
        <v>0</v>
      </c>
      <c r="AQ1434" s="46" t="str">
        <f t="shared" si="327"/>
        <v/>
      </c>
      <c r="AR1434" s="46">
        <f t="shared" si="328"/>
        <v>0</v>
      </c>
      <c r="AS1434" s="48">
        <f t="shared" si="329"/>
        <v>1</v>
      </c>
      <c r="AT1434" s="46">
        <f t="shared" si="333"/>
        <v>0</v>
      </c>
      <c r="AU1434" s="46">
        <f t="shared" si="330"/>
        <v>0</v>
      </c>
      <c r="AV1434" s="46">
        <f t="shared" si="331"/>
        <v>0</v>
      </c>
      <c r="AW1434" s="46">
        <f t="shared" si="334"/>
        <v>0</v>
      </c>
      <c r="AX1434" s="47" t="str">
        <f t="shared" si="332"/>
        <v/>
      </c>
      <c r="AY1434" s="47" t="str">
        <f t="shared" si="335"/>
        <v/>
      </c>
    </row>
    <row r="1435" spans="35:51" x14ac:dyDescent="0.35">
      <c r="AI1435" s="11"/>
      <c r="AJ1435" s="11"/>
      <c r="AK1435" s="11"/>
      <c r="AL1435" s="63"/>
      <c r="AM1435" s="46" t="str">
        <f t="shared" si="323"/>
        <v/>
      </c>
      <c r="AN1435" s="46" t="str">
        <f t="shared" si="324"/>
        <v/>
      </c>
      <c r="AO1435" s="46" t="str">
        <f t="shared" si="325"/>
        <v/>
      </c>
      <c r="AP1435" s="46">
        <f t="shared" si="326"/>
        <v>0</v>
      </c>
      <c r="AQ1435" s="46" t="str">
        <f t="shared" si="327"/>
        <v/>
      </c>
      <c r="AR1435" s="46">
        <f t="shared" si="328"/>
        <v>0</v>
      </c>
      <c r="AS1435" s="48">
        <f t="shared" si="329"/>
        <v>1</v>
      </c>
      <c r="AT1435" s="46">
        <f t="shared" si="333"/>
        <v>0</v>
      </c>
      <c r="AU1435" s="46">
        <f t="shared" si="330"/>
        <v>0</v>
      </c>
      <c r="AV1435" s="46">
        <f t="shared" si="331"/>
        <v>0</v>
      </c>
      <c r="AW1435" s="46">
        <f t="shared" si="334"/>
        <v>0</v>
      </c>
      <c r="AX1435" s="47" t="str">
        <f t="shared" si="332"/>
        <v/>
      </c>
      <c r="AY1435" s="47" t="str">
        <f t="shared" si="335"/>
        <v/>
      </c>
    </row>
    <row r="1436" spans="35:51" x14ac:dyDescent="0.35">
      <c r="AI1436" s="11"/>
      <c r="AJ1436" s="11"/>
      <c r="AK1436" s="11"/>
      <c r="AL1436" s="63"/>
      <c r="AM1436" s="46" t="str">
        <f t="shared" si="323"/>
        <v/>
      </c>
      <c r="AN1436" s="46" t="str">
        <f t="shared" si="324"/>
        <v/>
      </c>
      <c r="AO1436" s="46" t="str">
        <f t="shared" si="325"/>
        <v/>
      </c>
      <c r="AP1436" s="46">
        <f t="shared" si="326"/>
        <v>0</v>
      </c>
      <c r="AQ1436" s="46" t="str">
        <f t="shared" si="327"/>
        <v/>
      </c>
      <c r="AR1436" s="46">
        <f t="shared" si="328"/>
        <v>0</v>
      </c>
      <c r="AS1436" s="48">
        <f t="shared" si="329"/>
        <v>1</v>
      </c>
      <c r="AT1436" s="46">
        <f t="shared" si="333"/>
        <v>0</v>
      </c>
      <c r="AU1436" s="46">
        <f t="shared" si="330"/>
        <v>0</v>
      </c>
      <c r="AV1436" s="46">
        <f t="shared" si="331"/>
        <v>0</v>
      </c>
      <c r="AW1436" s="46">
        <f t="shared" si="334"/>
        <v>0</v>
      </c>
      <c r="AX1436" s="47" t="str">
        <f t="shared" si="332"/>
        <v/>
      </c>
      <c r="AY1436" s="47" t="str">
        <f t="shared" si="335"/>
        <v/>
      </c>
    </row>
    <row r="1437" spans="35:51" x14ac:dyDescent="0.35">
      <c r="AI1437" s="11"/>
      <c r="AJ1437" s="11"/>
      <c r="AK1437" s="11"/>
      <c r="AL1437" s="63"/>
      <c r="AM1437" s="46" t="str">
        <f t="shared" si="323"/>
        <v/>
      </c>
      <c r="AN1437" s="46" t="str">
        <f t="shared" si="324"/>
        <v/>
      </c>
      <c r="AO1437" s="46" t="str">
        <f t="shared" si="325"/>
        <v/>
      </c>
      <c r="AP1437" s="46">
        <f t="shared" si="326"/>
        <v>0</v>
      </c>
      <c r="AQ1437" s="46" t="str">
        <f t="shared" si="327"/>
        <v/>
      </c>
      <c r="AR1437" s="46">
        <f t="shared" si="328"/>
        <v>0</v>
      </c>
      <c r="AS1437" s="48">
        <f t="shared" si="329"/>
        <v>1</v>
      </c>
      <c r="AT1437" s="46">
        <f t="shared" si="333"/>
        <v>0</v>
      </c>
      <c r="AU1437" s="46">
        <f t="shared" si="330"/>
        <v>0</v>
      </c>
      <c r="AV1437" s="46">
        <f t="shared" si="331"/>
        <v>0</v>
      </c>
      <c r="AW1437" s="46">
        <f t="shared" si="334"/>
        <v>0</v>
      </c>
      <c r="AX1437" s="47" t="str">
        <f t="shared" si="332"/>
        <v/>
      </c>
      <c r="AY1437" s="47" t="str">
        <f t="shared" si="335"/>
        <v/>
      </c>
    </row>
    <row r="1438" spans="35:51" x14ac:dyDescent="0.35">
      <c r="AI1438" s="11"/>
      <c r="AJ1438" s="11"/>
      <c r="AK1438" s="11"/>
      <c r="AL1438" s="63"/>
      <c r="AM1438" s="46" t="str">
        <f t="shared" si="323"/>
        <v/>
      </c>
      <c r="AN1438" s="46" t="str">
        <f t="shared" si="324"/>
        <v/>
      </c>
      <c r="AO1438" s="46" t="str">
        <f t="shared" si="325"/>
        <v/>
      </c>
      <c r="AP1438" s="46">
        <f t="shared" si="326"/>
        <v>0</v>
      </c>
      <c r="AQ1438" s="46" t="str">
        <f t="shared" si="327"/>
        <v/>
      </c>
      <c r="AR1438" s="46">
        <f t="shared" si="328"/>
        <v>0</v>
      </c>
      <c r="AS1438" s="48">
        <f t="shared" si="329"/>
        <v>1</v>
      </c>
      <c r="AT1438" s="46">
        <f t="shared" si="333"/>
        <v>0</v>
      </c>
      <c r="AU1438" s="46">
        <f t="shared" si="330"/>
        <v>0</v>
      </c>
      <c r="AV1438" s="46">
        <f t="shared" si="331"/>
        <v>0</v>
      </c>
      <c r="AW1438" s="46">
        <f t="shared" si="334"/>
        <v>0</v>
      </c>
      <c r="AX1438" s="47" t="str">
        <f t="shared" si="332"/>
        <v/>
      </c>
      <c r="AY1438" s="47" t="str">
        <f t="shared" si="335"/>
        <v/>
      </c>
    </row>
    <row r="1439" spans="35:51" x14ac:dyDescent="0.35">
      <c r="AI1439" s="11"/>
      <c r="AJ1439" s="11"/>
      <c r="AK1439" s="11"/>
      <c r="AL1439" s="63"/>
      <c r="AM1439" s="46" t="str">
        <f t="shared" si="323"/>
        <v/>
      </c>
      <c r="AN1439" s="46" t="str">
        <f t="shared" si="324"/>
        <v/>
      </c>
      <c r="AO1439" s="46" t="str">
        <f t="shared" si="325"/>
        <v/>
      </c>
      <c r="AP1439" s="46">
        <f t="shared" si="326"/>
        <v>0</v>
      </c>
      <c r="AQ1439" s="46" t="str">
        <f t="shared" si="327"/>
        <v/>
      </c>
      <c r="AR1439" s="46">
        <f t="shared" si="328"/>
        <v>0</v>
      </c>
      <c r="AS1439" s="48">
        <f t="shared" si="329"/>
        <v>1</v>
      </c>
      <c r="AT1439" s="46">
        <f t="shared" si="333"/>
        <v>0</v>
      </c>
      <c r="AU1439" s="46">
        <f t="shared" si="330"/>
        <v>0</v>
      </c>
      <c r="AV1439" s="46">
        <f t="shared" si="331"/>
        <v>0</v>
      </c>
      <c r="AW1439" s="46">
        <f t="shared" si="334"/>
        <v>0</v>
      </c>
      <c r="AX1439" s="47" t="str">
        <f t="shared" si="332"/>
        <v/>
      </c>
      <c r="AY1439" s="47" t="str">
        <f t="shared" si="335"/>
        <v/>
      </c>
    </row>
    <row r="1440" spans="35:51" x14ac:dyDescent="0.35">
      <c r="AI1440" s="11"/>
      <c r="AJ1440" s="11"/>
      <c r="AK1440" s="11"/>
      <c r="AL1440" s="63"/>
      <c r="AM1440" s="46" t="str">
        <f t="shared" si="323"/>
        <v/>
      </c>
      <c r="AN1440" s="46" t="str">
        <f t="shared" si="324"/>
        <v/>
      </c>
      <c r="AO1440" s="46" t="str">
        <f t="shared" si="325"/>
        <v/>
      </c>
      <c r="AP1440" s="46">
        <f t="shared" si="326"/>
        <v>0</v>
      </c>
      <c r="AQ1440" s="46" t="str">
        <f t="shared" si="327"/>
        <v/>
      </c>
      <c r="AR1440" s="46">
        <f t="shared" si="328"/>
        <v>0</v>
      </c>
      <c r="AS1440" s="48">
        <f t="shared" si="329"/>
        <v>1</v>
      </c>
      <c r="AT1440" s="46">
        <f t="shared" si="333"/>
        <v>0</v>
      </c>
      <c r="AU1440" s="46">
        <f t="shared" si="330"/>
        <v>0</v>
      </c>
      <c r="AV1440" s="46">
        <f t="shared" si="331"/>
        <v>0</v>
      </c>
      <c r="AW1440" s="46">
        <f t="shared" si="334"/>
        <v>0</v>
      </c>
      <c r="AX1440" s="47" t="str">
        <f t="shared" si="332"/>
        <v/>
      </c>
      <c r="AY1440" s="47" t="str">
        <f t="shared" si="335"/>
        <v/>
      </c>
    </row>
    <row r="1441" spans="35:51" x14ac:dyDescent="0.35">
      <c r="AI1441" s="11"/>
      <c r="AJ1441" s="11"/>
      <c r="AK1441" s="11"/>
      <c r="AL1441" s="63"/>
      <c r="AM1441" s="46" t="str">
        <f t="shared" si="323"/>
        <v/>
      </c>
      <c r="AN1441" s="46" t="str">
        <f t="shared" si="324"/>
        <v/>
      </c>
      <c r="AO1441" s="46" t="str">
        <f t="shared" si="325"/>
        <v/>
      </c>
      <c r="AP1441" s="46">
        <f t="shared" si="326"/>
        <v>0</v>
      </c>
      <c r="AQ1441" s="46" t="str">
        <f t="shared" si="327"/>
        <v/>
      </c>
      <c r="AR1441" s="46">
        <f t="shared" si="328"/>
        <v>0</v>
      </c>
      <c r="AS1441" s="48">
        <f t="shared" si="329"/>
        <v>1</v>
      </c>
      <c r="AT1441" s="46">
        <f t="shared" si="333"/>
        <v>0</v>
      </c>
      <c r="AU1441" s="46">
        <f t="shared" si="330"/>
        <v>0</v>
      </c>
      <c r="AV1441" s="46">
        <f t="shared" si="331"/>
        <v>0</v>
      </c>
      <c r="AW1441" s="46">
        <f t="shared" si="334"/>
        <v>0</v>
      </c>
      <c r="AX1441" s="47" t="str">
        <f t="shared" si="332"/>
        <v/>
      </c>
      <c r="AY1441" s="47" t="str">
        <f t="shared" si="335"/>
        <v/>
      </c>
    </row>
    <row r="1442" spans="35:51" x14ac:dyDescent="0.35">
      <c r="AI1442" s="11"/>
      <c r="AJ1442" s="11"/>
      <c r="AK1442" s="11"/>
      <c r="AL1442" s="63"/>
      <c r="AM1442" s="46" t="str">
        <f t="shared" si="323"/>
        <v/>
      </c>
      <c r="AN1442" s="46" t="str">
        <f t="shared" si="324"/>
        <v/>
      </c>
      <c r="AO1442" s="46" t="str">
        <f t="shared" si="325"/>
        <v/>
      </c>
      <c r="AP1442" s="46">
        <f t="shared" si="326"/>
        <v>0</v>
      </c>
      <c r="AQ1442" s="46" t="str">
        <f t="shared" si="327"/>
        <v/>
      </c>
      <c r="AR1442" s="46">
        <f t="shared" si="328"/>
        <v>0</v>
      </c>
      <c r="AS1442" s="48">
        <f t="shared" si="329"/>
        <v>1</v>
      </c>
      <c r="AT1442" s="46">
        <f t="shared" si="333"/>
        <v>0</v>
      </c>
      <c r="AU1442" s="46">
        <f t="shared" si="330"/>
        <v>0</v>
      </c>
      <c r="AV1442" s="46">
        <f t="shared" si="331"/>
        <v>0</v>
      </c>
      <c r="AW1442" s="46">
        <f t="shared" si="334"/>
        <v>0</v>
      </c>
      <c r="AX1442" s="47" t="str">
        <f t="shared" si="332"/>
        <v/>
      </c>
      <c r="AY1442" s="47" t="str">
        <f t="shared" si="335"/>
        <v/>
      </c>
    </row>
    <row r="1443" spans="35:51" x14ac:dyDescent="0.35">
      <c r="AI1443" s="11"/>
      <c r="AJ1443" s="11"/>
      <c r="AK1443" s="11"/>
      <c r="AL1443" s="63"/>
      <c r="AM1443" s="46" t="str">
        <f t="shared" si="323"/>
        <v/>
      </c>
      <c r="AN1443" s="46" t="str">
        <f t="shared" si="324"/>
        <v/>
      </c>
      <c r="AO1443" s="46" t="str">
        <f t="shared" si="325"/>
        <v/>
      </c>
      <c r="AP1443" s="46">
        <f t="shared" si="326"/>
        <v>0</v>
      </c>
      <c r="AQ1443" s="46" t="str">
        <f t="shared" si="327"/>
        <v/>
      </c>
      <c r="AR1443" s="46">
        <f t="shared" si="328"/>
        <v>0</v>
      </c>
      <c r="AS1443" s="48">
        <f t="shared" si="329"/>
        <v>1</v>
      </c>
      <c r="AT1443" s="46">
        <f t="shared" si="333"/>
        <v>0</v>
      </c>
      <c r="AU1443" s="46">
        <f t="shared" si="330"/>
        <v>0</v>
      </c>
      <c r="AV1443" s="46">
        <f t="shared" si="331"/>
        <v>0</v>
      </c>
      <c r="AW1443" s="46">
        <f t="shared" si="334"/>
        <v>0</v>
      </c>
      <c r="AX1443" s="47" t="str">
        <f t="shared" si="332"/>
        <v/>
      </c>
      <c r="AY1443" s="47" t="str">
        <f t="shared" si="335"/>
        <v/>
      </c>
    </row>
    <row r="1444" spans="35:51" x14ac:dyDescent="0.35">
      <c r="AI1444" s="11"/>
      <c r="AJ1444" s="11"/>
      <c r="AK1444" s="11"/>
      <c r="AL1444" s="63"/>
      <c r="AM1444" s="46" t="str">
        <f t="shared" si="323"/>
        <v/>
      </c>
      <c r="AN1444" s="46" t="str">
        <f t="shared" si="324"/>
        <v/>
      </c>
      <c r="AO1444" s="46" t="str">
        <f t="shared" si="325"/>
        <v/>
      </c>
      <c r="AP1444" s="46">
        <f t="shared" si="326"/>
        <v>0</v>
      </c>
      <c r="AQ1444" s="46" t="str">
        <f t="shared" si="327"/>
        <v/>
      </c>
      <c r="AR1444" s="46">
        <f t="shared" si="328"/>
        <v>0</v>
      </c>
      <c r="AS1444" s="48">
        <f t="shared" si="329"/>
        <v>1</v>
      </c>
      <c r="AT1444" s="46">
        <f t="shared" si="333"/>
        <v>0</v>
      </c>
      <c r="AU1444" s="46">
        <f t="shared" si="330"/>
        <v>0</v>
      </c>
      <c r="AV1444" s="46">
        <f t="shared" si="331"/>
        <v>0</v>
      </c>
      <c r="AW1444" s="46">
        <f t="shared" si="334"/>
        <v>0</v>
      </c>
      <c r="AX1444" s="47" t="str">
        <f t="shared" si="332"/>
        <v/>
      </c>
      <c r="AY1444" s="47" t="str">
        <f t="shared" si="335"/>
        <v/>
      </c>
    </row>
    <row r="1445" spans="35:51" x14ac:dyDescent="0.35">
      <c r="AI1445" s="11"/>
      <c r="AJ1445" s="11"/>
      <c r="AK1445" s="11"/>
      <c r="AL1445" s="63"/>
      <c r="AM1445" s="46" t="str">
        <f t="shared" si="323"/>
        <v/>
      </c>
      <c r="AN1445" s="46" t="str">
        <f t="shared" si="324"/>
        <v/>
      </c>
      <c r="AO1445" s="46" t="str">
        <f t="shared" si="325"/>
        <v/>
      </c>
      <c r="AP1445" s="46">
        <f t="shared" si="326"/>
        <v>0</v>
      </c>
      <c r="AQ1445" s="46" t="str">
        <f t="shared" si="327"/>
        <v/>
      </c>
      <c r="AR1445" s="46">
        <f t="shared" si="328"/>
        <v>0</v>
      </c>
      <c r="AS1445" s="48">
        <f t="shared" si="329"/>
        <v>1</v>
      </c>
      <c r="AT1445" s="46">
        <f t="shared" si="333"/>
        <v>0</v>
      </c>
      <c r="AU1445" s="46">
        <f t="shared" si="330"/>
        <v>0</v>
      </c>
      <c r="AV1445" s="46">
        <f t="shared" si="331"/>
        <v>0</v>
      </c>
      <c r="AW1445" s="46">
        <f t="shared" si="334"/>
        <v>0</v>
      </c>
      <c r="AX1445" s="47" t="str">
        <f t="shared" si="332"/>
        <v/>
      </c>
      <c r="AY1445" s="47" t="str">
        <f t="shared" si="335"/>
        <v/>
      </c>
    </row>
    <row r="1446" spans="35:51" x14ac:dyDescent="0.35">
      <c r="AI1446" s="11"/>
      <c r="AJ1446" s="11"/>
      <c r="AK1446" s="11"/>
      <c r="AL1446" s="63"/>
      <c r="AM1446" s="46" t="str">
        <f t="shared" si="323"/>
        <v/>
      </c>
      <c r="AN1446" s="46" t="str">
        <f t="shared" si="324"/>
        <v/>
      </c>
      <c r="AO1446" s="46" t="str">
        <f t="shared" si="325"/>
        <v/>
      </c>
      <c r="AP1446" s="46">
        <f t="shared" si="326"/>
        <v>0</v>
      </c>
      <c r="AQ1446" s="46" t="str">
        <f t="shared" si="327"/>
        <v/>
      </c>
      <c r="AR1446" s="46">
        <f t="shared" si="328"/>
        <v>0</v>
      </c>
      <c r="AS1446" s="48">
        <f t="shared" si="329"/>
        <v>1</v>
      </c>
      <c r="AT1446" s="46">
        <f t="shared" si="333"/>
        <v>0</v>
      </c>
      <c r="AU1446" s="46">
        <f t="shared" si="330"/>
        <v>0</v>
      </c>
      <c r="AV1446" s="46">
        <f t="shared" si="331"/>
        <v>0</v>
      </c>
      <c r="AW1446" s="46">
        <f t="shared" si="334"/>
        <v>0</v>
      </c>
      <c r="AX1446" s="47" t="str">
        <f t="shared" si="332"/>
        <v/>
      </c>
      <c r="AY1446" s="47" t="str">
        <f t="shared" si="335"/>
        <v/>
      </c>
    </row>
    <row r="1447" spans="35:51" x14ac:dyDescent="0.35">
      <c r="AI1447" s="11"/>
      <c r="AJ1447" s="11"/>
      <c r="AK1447" s="11"/>
      <c r="AL1447" s="63"/>
      <c r="AM1447" s="46" t="str">
        <f t="shared" si="323"/>
        <v/>
      </c>
      <c r="AN1447" s="46" t="str">
        <f t="shared" si="324"/>
        <v/>
      </c>
      <c r="AO1447" s="46" t="str">
        <f t="shared" si="325"/>
        <v/>
      </c>
      <c r="AP1447" s="46">
        <f t="shared" si="326"/>
        <v>0</v>
      </c>
      <c r="AQ1447" s="46" t="str">
        <f t="shared" si="327"/>
        <v/>
      </c>
      <c r="AR1447" s="46">
        <f t="shared" si="328"/>
        <v>0</v>
      </c>
      <c r="AS1447" s="48">
        <f t="shared" si="329"/>
        <v>1</v>
      </c>
      <c r="AT1447" s="46">
        <f t="shared" si="333"/>
        <v>0</v>
      </c>
      <c r="AU1447" s="46">
        <f t="shared" si="330"/>
        <v>0</v>
      </c>
      <c r="AV1447" s="46">
        <f t="shared" si="331"/>
        <v>0</v>
      </c>
      <c r="AW1447" s="46">
        <f t="shared" si="334"/>
        <v>0</v>
      </c>
      <c r="AX1447" s="47" t="str">
        <f t="shared" si="332"/>
        <v/>
      </c>
      <c r="AY1447" s="47" t="str">
        <f t="shared" si="335"/>
        <v/>
      </c>
    </row>
    <row r="1448" spans="35:51" x14ac:dyDescent="0.35">
      <c r="AI1448" s="11"/>
      <c r="AJ1448" s="11"/>
      <c r="AK1448" s="11"/>
      <c r="AL1448" s="63"/>
      <c r="AM1448" s="46" t="str">
        <f t="shared" si="323"/>
        <v/>
      </c>
      <c r="AN1448" s="46" t="str">
        <f t="shared" si="324"/>
        <v/>
      </c>
      <c r="AO1448" s="46" t="str">
        <f t="shared" si="325"/>
        <v/>
      </c>
      <c r="AP1448" s="46">
        <f t="shared" si="326"/>
        <v>0</v>
      </c>
      <c r="AQ1448" s="46" t="str">
        <f t="shared" si="327"/>
        <v/>
      </c>
      <c r="AR1448" s="46">
        <f t="shared" si="328"/>
        <v>0</v>
      </c>
      <c r="AS1448" s="48">
        <f t="shared" si="329"/>
        <v>1</v>
      </c>
      <c r="AT1448" s="46">
        <f t="shared" si="333"/>
        <v>0</v>
      </c>
      <c r="AU1448" s="46">
        <f t="shared" si="330"/>
        <v>0</v>
      </c>
      <c r="AV1448" s="46">
        <f t="shared" si="331"/>
        <v>0</v>
      </c>
      <c r="AW1448" s="46">
        <f t="shared" si="334"/>
        <v>0</v>
      </c>
      <c r="AX1448" s="47" t="str">
        <f t="shared" si="332"/>
        <v/>
      </c>
      <c r="AY1448" s="47" t="str">
        <f t="shared" si="335"/>
        <v/>
      </c>
    </row>
    <row r="1449" spans="35:51" x14ac:dyDescent="0.35">
      <c r="AI1449" s="11"/>
      <c r="AJ1449" s="11"/>
      <c r="AK1449" s="11"/>
      <c r="AL1449" s="63"/>
      <c r="AM1449" s="46" t="str">
        <f t="shared" si="323"/>
        <v/>
      </c>
      <c r="AN1449" s="46" t="str">
        <f t="shared" si="324"/>
        <v/>
      </c>
      <c r="AO1449" s="46" t="str">
        <f t="shared" si="325"/>
        <v/>
      </c>
      <c r="AP1449" s="46">
        <f t="shared" si="326"/>
        <v>0</v>
      </c>
      <c r="AQ1449" s="46" t="str">
        <f t="shared" si="327"/>
        <v/>
      </c>
      <c r="AR1449" s="46">
        <f t="shared" si="328"/>
        <v>0</v>
      </c>
      <c r="AS1449" s="48">
        <f t="shared" si="329"/>
        <v>1</v>
      </c>
      <c r="AT1449" s="46">
        <f t="shared" si="333"/>
        <v>0</v>
      </c>
      <c r="AU1449" s="46">
        <f t="shared" si="330"/>
        <v>0</v>
      </c>
      <c r="AV1449" s="46">
        <f t="shared" si="331"/>
        <v>0</v>
      </c>
      <c r="AW1449" s="46">
        <f t="shared" si="334"/>
        <v>0</v>
      </c>
      <c r="AX1449" s="47" t="str">
        <f t="shared" si="332"/>
        <v/>
      </c>
      <c r="AY1449" s="47" t="str">
        <f t="shared" si="335"/>
        <v/>
      </c>
    </row>
    <row r="1450" spans="35:51" x14ac:dyDescent="0.35">
      <c r="AI1450" s="11"/>
      <c r="AJ1450" s="11"/>
      <c r="AK1450" s="11"/>
      <c r="AL1450" s="63"/>
      <c r="AM1450" s="46" t="str">
        <f t="shared" si="323"/>
        <v/>
      </c>
      <c r="AN1450" s="46" t="str">
        <f t="shared" si="324"/>
        <v/>
      </c>
      <c r="AO1450" s="46" t="str">
        <f t="shared" si="325"/>
        <v/>
      </c>
      <c r="AP1450" s="46">
        <f t="shared" si="326"/>
        <v>0</v>
      </c>
      <c r="AQ1450" s="46" t="str">
        <f t="shared" si="327"/>
        <v/>
      </c>
      <c r="AR1450" s="46">
        <f t="shared" si="328"/>
        <v>0</v>
      </c>
      <c r="AS1450" s="48">
        <f t="shared" si="329"/>
        <v>1</v>
      </c>
      <c r="AT1450" s="46">
        <f t="shared" si="333"/>
        <v>0</v>
      </c>
      <c r="AU1450" s="46">
        <f t="shared" si="330"/>
        <v>0</v>
      </c>
      <c r="AV1450" s="46">
        <f t="shared" si="331"/>
        <v>0</v>
      </c>
      <c r="AW1450" s="46">
        <f t="shared" si="334"/>
        <v>0</v>
      </c>
      <c r="AX1450" s="47" t="str">
        <f t="shared" si="332"/>
        <v/>
      </c>
      <c r="AY1450" s="47" t="str">
        <f t="shared" si="335"/>
        <v/>
      </c>
    </row>
    <row r="1451" spans="35:51" x14ac:dyDescent="0.35">
      <c r="AI1451" s="11"/>
      <c r="AJ1451" s="11"/>
      <c r="AK1451" s="11"/>
      <c r="AL1451" s="63"/>
      <c r="AM1451" s="46" t="str">
        <f t="shared" si="323"/>
        <v/>
      </c>
      <c r="AN1451" s="46" t="str">
        <f t="shared" si="324"/>
        <v/>
      </c>
      <c r="AO1451" s="46" t="str">
        <f t="shared" si="325"/>
        <v/>
      </c>
      <c r="AP1451" s="46">
        <f t="shared" si="326"/>
        <v>0</v>
      </c>
      <c r="AQ1451" s="46" t="str">
        <f t="shared" si="327"/>
        <v/>
      </c>
      <c r="AR1451" s="46">
        <f t="shared" si="328"/>
        <v>0</v>
      </c>
      <c r="AS1451" s="48">
        <f t="shared" si="329"/>
        <v>1</v>
      </c>
      <c r="AT1451" s="46">
        <f t="shared" si="333"/>
        <v>0</v>
      </c>
      <c r="AU1451" s="46">
        <f t="shared" si="330"/>
        <v>0</v>
      </c>
      <c r="AV1451" s="46">
        <f t="shared" si="331"/>
        <v>0</v>
      </c>
      <c r="AW1451" s="46">
        <f t="shared" si="334"/>
        <v>0</v>
      </c>
      <c r="AX1451" s="47" t="str">
        <f t="shared" si="332"/>
        <v/>
      </c>
      <c r="AY1451" s="47" t="str">
        <f t="shared" si="335"/>
        <v/>
      </c>
    </row>
    <row r="1452" spans="35:51" x14ac:dyDescent="0.35">
      <c r="AI1452" s="11"/>
      <c r="AJ1452" s="11"/>
      <c r="AK1452" s="11"/>
      <c r="AL1452" s="63"/>
      <c r="AM1452" s="46" t="str">
        <f t="shared" si="323"/>
        <v/>
      </c>
      <c r="AN1452" s="46" t="str">
        <f t="shared" si="324"/>
        <v/>
      </c>
      <c r="AO1452" s="46" t="str">
        <f t="shared" si="325"/>
        <v/>
      </c>
      <c r="AP1452" s="46">
        <f t="shared" si="326"/>
        <v>0</v>
      </c>
      <c r="AQ1452" s="46" t="str">
        <f t="shared" si="327"/>
        <v/>
      </c>
      <c r="AR1452" s="46">
        <f t="shared" si="328"/>
        <v>0</v>
      </c>
      <c r="AS1452" s="48">
        <f t="shared" si="329"/>
        <v>1</v>
      </c>
      <c r="AT1452" s="46">
        <f t="shared" si="333"/>
        <v>0</v>
      </c>
      <c r="AU1452" s="46">
        <f t="shared" si="330"/>
        <v>0</v>
      </c>
      <c r="AV1452" s="46">
        <f t="shared" si="331"/>
        <v>0</v>
      </c>
      <c r="AW1452" s="46">
        <f t="shared" si="334"/>
        <v>0</v>
      </c>
      <c r="AX1452" s="47" t="str">
        <f t="shared" si="332"/>
        <v/>
      </c>
      <c r="AY1452" s="47" t="str">
        <f t="shared" si="335"/>
        <v/>
      </c>
    </row>
    <row r="1453" spans="35:51" x14ac:dyDescent="0.35">
      <c r="AI1453" s="11"/>
      <c r="AJ1453" s="11"/>
      <c r="AK1453" s="11"/>
      <c r="AL1453" s="63"/>
      <c r="AM1453" s="46" t="str">
        <f t="shared" si="323"/>
        <v/>
      </c>
      <c r="AN1453" s="46" t="str">
        <f t="shared" si="324"/>
        <v/>
      </c>
      <c r="AO1453" s="46" t="str">
        <f t="shared" si="325"/>
        <v/>
      </c>
      <c r="AP1453" s="46">
        <f t="shared" si="326"/>
        <v>0</v>
      </c>
      <c r="AQ1453" s="46" t="str">
        <f t="shared" si="327"/>
        <v/>
      </c>
      <c r="AR1453" s="46">
        <f t="shared" si="328"/>
        <v>0</v>
      </c>
      <c r="AS1453" s="48">
        <f t="shared" si="329"/>
        <v>1</v>
      </c>
      <c r="AT1453" s="46">
        <f t="shared" si="333"/>
        <v>0</v>
      </c>
      <c r="AU1453" s="46">
        <f t="shared" si="330"/>
        <v>0</v>
      </c>
      <c r="AV1453" s="46">
        <f t="shared" si="331"/>
        <v>0</v>
      </c>
      <c r="AW1453" s="46">
        <f t="shared" si="334"/>
        <v>0</v>
      </c>
      <c r="AX1453" s="47" t="str">
        <f t="shared" si="332"/>
        <v/>
      </c>
      <c r="AY1453" s="47" t="str">
        <f t="shared" si="335"/>
        <v/>
      </c>
    </row>
    <row r="1454" spans="35:51" x14ac:dyDescent="0.35">
      <c r="AI1454" s="11"/>
      <c r="AJ1454" s="11"/>
      <c r="AK1454" s="11"/>
      <c r="AL1454" s="63"/>
      <c r="AM1454" s="46" t="str">
        <f t="shared" si="323"/>
        <v/>
      </c>
      <c r="AN1454" s="46" t="str">
        <f t="shared" si="324"/>
        <v/>
      </c>
      <c r="AO1454" s="46" t="str">
        <f t="shared" si="325"/>
        <v/>
      </c>
      <c r="AP1454" s="46">
        <f t="shared" si="326"/>
        <v>0</v>
      </c>
      <c r="AQ1454" s="46" t="str">
        <f t="shared" si="327"/>
        <v/>
      </c>
      <c r="AR1454" s="46">
        <f t="shared" si="328"/>
        <v>0</v>
      </c>
      <c r="AS1454" s="48">
        <f t="shared" si="329"/>
        <v>1</v>
      </c>
      <c r="AT1454" s="46">
        <f t="shared" si="333"/>
        <v>0</v>
      </c>
      <c r="AU1454" s="46">
        <f t="shared" si="330"/>
        <v>0</v>
      </c>
      <c r="AV1454" s="46">
        <f t="shared" si="331"/>
        <v>0</v>
      </c>
      <c r="AW1454" s="46">
        <f t="shared" si="334"/>
        <v>0</v>
      </c>
      <c r="AX1454" s="47" t="str">
        <f t="shared" si="332"/>
        <v/>
      </c>
      <c r="AY1454" s="47" t="str">
        <f t="shared" si="335"/>
        <v/>
      </c>
    </row>
    <row r="1455" spans="35:51" x14ac:dyDescent="0.35">
      <c r="AI1455" s="11"/>
      <c r="AJ1455" s="11"/>
      <c r="AK1455" s="11"/>
      <c r="AL1455" s="63"/>
      <c r="AM1455" s="46" t="str">
        <f t="shared" si="323"/>
        <v/>
      </c>
      <c r="AN1455" s="46" t="str">
        <f t="shared" si="324"/>
        <v/>
      </c>
      <c r="AO1455" s="46" t="str">
        <f t="shared" si="325"/>
        <v/>
      </c>
      <c r="AP1455" s="46">
        <f t="shared" si="326"/>
        <v>0</v>
      </c>
      <c r="AQ1455" s="46" t="str">
        <f t="shared" si="327"/>
        <v/>
      </c>
      <c r="AR1455" s="46">
        <f t="shared" si="328"/>
        <v>0</v>
      </c>
      <c r="AS1455" s="48">
        <f t="shared" si="329"/>
        <v>1</v>
      </c>
      <c r="AT1455" s="46">
        <f t="shared" si="333"/>
        <v>0</v>
      </c>
      <c r="AU1455" s="46">
        <f t="shared" si="330"/>
        <v>0</v>
      </c>
      <c r="AV1455" s="46">
        <f t="shared" si="331"/>
        <v>0</v>
      </c>
      <c r="AW1455" s="46">
        <f t="shared" si="334"/>
        <v>0</v>
      </c>
      <c r="AX1455" s="47" t="str">
        <f t="shared" si="332"/>
        <v/>
      </c>
      <c r="AY1455" s="47" t="str">
        <f t="shared" si="335"/>
        <v/>
      </c>
    </row>
    <row r="1456" spans="35:51" x14ac:dyDescent="0.35">
      <c r="AI1456" s="11"/>
      <c r="AJ1456" s="11"/>
      <c r="AK1456" s="11"/>
      <c r="AL1456" s="63"/>
      <c r="AM1456" s="46" t="str">
        <f t="shared" si="323"/>
        <v/>
      </c>
      <c r="AN1456" s="46" t="str">
        <f t="shared" si="324"/>
        <v/>
      </c>
      <c r="AO1456" s="46" t="str">
        <f t="shared" si="325"/>
        <v/>
      </c>
      <c r="AP1456" s="46">
        <f t="shared" si="326"/>
        <v>0</v>
      </c>
      <c r="AQ1456" s="46" t="str">
        <f t="shared" si="327"/>
        <v/>
      </c>
      <c r="AR1456" s="46">
        <f t="shared" si="328"/>
        <v>0</v>
      </c>
      <c r="AS1456" s="48">
        <f t="shared" si="329"/>
        <v>1</v>
      </c>
      <c r="AT1456" s="46">
        <f t="shared" si="333"/>
        <v>0</v>
      </c>
      <c r="AU1456" s="46">
        <f t="shared" si="330"/>
        <v>0</v>
      </c>
      <c r="AV1456" s="46">
        <f t="shared" si="331"/>
        <v>0</v>
      </c>
      <c r="AW1456" s="46">
        <f t="shared" si="334"/>
        <v>0</v>
      </c>
      <c r="AX1456" s="47" t="str">
        <f t="shared" si="332"/>
        <v/>
      </c>
      <c r="AY1456" s="47" t="str">
        <f t="shared" si="335"/>
        <v/>
      </c>
    </row>
    <row r="1457" spans="35:51" x14ac:dyDescent="0.35">
      <c r="AI1457" s="11"/>
      <c r="AJ1457" s="11"/>
      <c r="AK1457" s="11"/>
      <c r="AL1457" s="63"/>
      <c r="AM1457" s="46" t="str">
        <f t="shared" si="323"/>
        <v/>
      </c>
      <c r="AN1457" s="46" t="str">
        <f t="shared" si="324"/>
        <v/>
      </c>
      <c r="AO1457" s="46" t="str">
        <f t="shared" si="325"/>
        <v/>
      </c>
      <c r="AP1457" s="46">
        <f t="shared" si="326"/>
        <v>0</v>
      </c>
      <c r="AQ1457" s="46" t="str">
        <f t="shared" si="327"/>
        <v/>
      </c>
      <c r="AR1457" s="46">
        <f t="shared" si="328"/>
        <v>0</v>
      </c>
      <c r="AS1457" s="48">
        <f t="shared" si="329"/>
        <v>1</v>
      </c>
      <c r="AT1457" s="46">
        <f t="shared" si="333"/>
        <v>0</v>
      </c>
      <c r="AU1457" s="46">
        <f t="shared" si="330"/>
        <v>0</v>
      </c>
      <c r="AV1457" s="46">
        <f t="shared" si="331"/>
        <v>0</v>
      </c>
      <c r="AW1457" s="46">
        <f t="shared" si="334"/>
        <v>0</v>
      </c>
      <c r="AX1457" s="47" t="str">
        <f t="shared" si="332"/>
        <v/>
      </c>
      <c r="AY1457" s="47" t="str">
        <f t="shared" si="335"/>
        <v/>
      </c>
    </row>
    <row r="1458" spans="35:51" x14ac:dyDescent="0.35">
      <c r="AI1458" s="11"/>
      <c r="AJ1458" s="11"/>
      <c r="AK1458" s="11"/>
      <c r="AL1458" s="63"/>
      <c r="AM1458" s="46" t="str">
        <f t="shared" si="323"/>
        <v/>
      </c>
      <c r="AN1458" s="46" t="str">
        <f t="shared" si="324"/>
        <v/>
      </c>
      <c r="AO1458" s="46" t="str">
        <f t="shared" si="325"/>
        <v/>
      </c>
      <c r="AP1458" s="46">
        <f t="shared" si="326"/>
        <v>0</v>
      </c>
      <c r="AQ1458" s="46" t="str">
        <f t="shared" si="327"/>
        <v/>
      </c>
      <c r="AR1458" s="46">
        <f t="shared" si="328"/>
        <v>0</v>
      </c>
      <c r="AS1458" s="48">
        <f t="shared" si="329"/>
        <v>1</v>
      </c>
      <c r="AT1458" s="46">
        <f t="shared" si="333"/>
        <v>0</v>
      </c>
      <c r="AU1458" s="46">
        <f t="shared" si="330"/>
        <v>0</v>
      </c>
      <c r="AV1458" s="46">
        <f t="shared" si="331"/>
        <v>0</v>
      </c>
      <c r="AW1458" s="46">
        <f t="shared" si="334"/>
        <v>0</v>
      </c>
      <c r="AX1458" s="47" t="str">
        <f t="shared" si="332"/>
        <v/>
      </c>
      <c r="AY1458" s="47" t="str">
        <f t="shared" si="335"/>
        <v/>
      </c>
    </row>
    <row r="1459" spans="35:51" x14ac:dyDescent="0.35">
      <c r="AI1459" s="11"/>
      <c r="AJ1459" s="11"/>
      <c r="AK1459" s="11"/>
      <c r="AL1459" s="63"/>
      <c r="AM1459" s="46" t="str">
        <f t="shared" si="323"/>
        <v/>
      </c>
      <c r="AN1459" s="46" t="str">
        <f t="shared" si="324"/>
        <v/>
      </c>
      <c r="AO1459" s="46" t="str">
        <f t="shared" si="325"/>
        <v/>
      </c>
      <c r="AP1459" s="46">
        <f t="shared" si="326"/>
        <v>0</v>
      </c>
      <c r="AQ1459" s="46" t="str">
        <f t="shared" si="327"/>
        <v/>
      </c>
      <c r="AR1459" s="46">
        <f t="shared" si="328"/>
        <v>0</v>
      </c>
      <c r="AS1459" s="48">
        <f t="shared" si="329"/>
        <v>1</v>
      </c>
      <c r="AT1459" s="46">
        <f t="shared" si="333"/>
        <v>0</v>
      </c>
      <c r="AU1459" s="46">
        <f t="shared" si="330"/>
        <v>0</v>
      </c>
      <c r="AV1459" s="46">
        <f t="shared" si="331"/>
        <v>0</v>
      </c>
      <c r="AW1459" s="46">
        <f t="shared" si="334"/>
        <v>0</v>
      </c>
      <c r="AX1459" s="47" t="str">
        <f t="shared" si="332"/>
        <v/>
      </c>
      <c r="AY1459" s="47" t="str">
        <f t="shared" si="335"/>
        <v/>
      </c>
    </row>
    <row r="1460" spans="35:51" x14ac:dyDescent="0.35">
      <c r="AI1460" s="11"/>
      <c r="AJ1460" s="11"/>
      <c r="AK1460" s="11"/>
      <c r="AL1460" s="63"/>
      <c r="AM1460" s="46" t="str">
        <f t="shared" si="323"/>
        <v/>
      </c>
      <c r="AN1460" s="46" t="str">
        <f t="shared" si="324"/>
        <v/>
      </c>
      <c r="AO1460" s="46" t="str">
        <f t="shared" si="325"/>
        <v/>
      </c>
      <c r="AP1460" s="46">
        <f t="shared" si="326"/>
        <v>0</v>
      </c>
      <c r="AQ1460" s="46" t="str">
        <f t="shared" si="327"/>
        <v/>
      </c>
      <c r="AR1460" s="46">
        <f t="shared" si="328"/>
        <v>0</v>
      </c>
      <c r="AS1460" s="48">
        <f t="shared" si="329"/>
        <v>1</v>
      </c>
      <c r="AT1460" s="46">
        <f t="shared" si="333"/>
        <v>0</v>
      </c>
      <c r="AU1460" s="46">
        <f t="shared" si="330"/>
        <v>0</v>
      </c>
      <c r="AV1460" s="46">
        <f t="shared" si="331"/>
        <v>0</v>
      </c>
      <c r="AW1460" s="46">
        <f t="shared" si="334"/>
        <v>0</v>
      </c>
      <c r="AX1460" s="47" t="str">
        <f t="shared" si="332"/>
        <v/>
      </c>
      <c r="AY1460" s="47" t="str">
        <f t="shared" si="335"/>
        <v/>
      </c>
    </row>
    <row r="1461" spans="35:51" x14ac:dyDescent="0.35">
      <c r="AI1461" s="11"/>
      <c r="AJ1461" s="11"/>
      <c r="AK1461" s="11"/>
      <c r="AL1461" s="63"/>
      <c r="AM1461" s="46" t="str">
        <f t="shared" si="323"/>
        <v/>
      </c>
      <c r="AN1461" s="46" t="str">
        <f t="shared" si="324"/>
        <v/>
      </c>
      <c r="AO1461" s="46" t="str">
        <f t="shared" si="325"/>
        <v/>
      </c>
      <c r="AP1461" s="46">
        <f t="shared" si="326"/>
        <v>0</v>
      </c>
      <c r="AQ1461" s="46" t="str">
        <f t="shared" si="327"/>
        <v/>
      </c>
      <c r="AR1461" s="46">
        <f t="shared" si="328"/>
        <v>0</v>
      </c>
      <c r="AS1461" s="48">
        <f t="shared" si="329"/>
        <v>1</v>
      </c>
      <c r="AT1461" s="46">
        <f t="shared" si="333"/>
        <v>0</v>
      </c>
      <c r="AU1461" s="46">
        <f t="shared" si="330"/>
        <v>0</v>
      </c>
      <c r="AV1461" s="46">
        <f t="shared" si="331"/>
        <v>0</v>
      </c>
      <c r="AW1461" s="46">
        <f t="shared" si="334"/>
        <v>0</v>
      </c>
      <c r="AX1461" s="47" t="str">
        <f t="shared" si="332"/>
        <v/>
      </c>
      <c r="AY1461" s="47" t="str">
        <f t="shared" si="335"/>
        <v/>
      </c>
    </row>
    <row r="1462" spans="35:51" x14ac:dyDescent="0.35">
      <c r="AI1462" s="11"/>
      <c r="AJ1462" s="11"/>
      <c r="AK1462" s="11"/>
      <c r="AL1462" s="63"/>
      <c r="AM1462" s="46" t="str">
        <f t="shared" si="323"/>
        <v/>
      </c>
      <c r="AN1462" s="46" t="str">
        <f t="shared" si="324"/>
        <v/>
      </c>
      <c r="AO1462" s="46" t="str">
        <f t="shared" si="325"/>
        <v/>
      </c>
      <c r="AP1462" s="46">
        <f t="shared" si="326"/>
        <v>0</v>
      </c>
      <c r="AQ1462" s="46" t="str">
        <f t="shared" si="327"/>
        <v/>
      </c>
      <c r="AR1462" s="46">
        <f t="shared" si="328"/>
        <v>0</v>
      </c>
      <c r="AS1462" s="48">
        <f t="shared" si="329"/>
        <v>1</v>
      </c>
      <c r="AT1462" s="46">
        <f t="shared" si="333"/>
        <v>0</v>
      </c>
      <c r="AU1462" s="46">
        <f t="shared" si="330"/>
        <v>0</v>
      </c>
      <c r="AV1462" s="46">
        <f t="shared" si="331"/>
        <v>0</v>
      </c>
      <c r="AW1462" s="46">
        <f t="shared" si="334"/>
        <v>0</v>
      </c>
      <c r="AX1462" s="47" t="str">
        <f t="shared" si="332"/>
        <v/>
      </c>
      <c r="AY1462" s="47" t="str">
        <f t="shared" si="335"/>
        <v/>
      </c>
    </row>
    <row r="1463" spans="35:51" x14ac:dyDescent="0.35">
      <c r="AI1463" s="11"/>
      <c r="AJ1463" s="11"/>
      <c r="AK1463" s="11"/>
      <c r="AL1463" s="63"/>
      <c r="AM1463" s="46" t="str">
        <f t="shared" si="323"/>
        <v/>
      </c>
      <c r="AN1463" s="46" t="str">
        <f t="shared" si="324"/>
        <v/>
      </c>
      <c r="AO1463" s="46" t="str">
        <f t="shared" si="325"/>
        <v/>
      </c>
      <c r="AP1463" s="46">
        <f t="shared" si="326"/>
        <v>0</v>
      </c>
      <c r="AQ1463" s="46" t="str">
        <f t="shared" si="327"/>
        <v/>
      </c>
      <c r="AR1463" s="46">
        <f t="shared" si="328"/>
        <v>0</v>
      </c>
      <c r="AS1463" s="48">
        <f t="shared" si="329"/>
        <v>1</v>
      </c>
      <c r="AT1463" s="46">
        <f t="shared" si="333"/>
        <v>0</v>
      </c>
      <c r="AU1463" s="46">
        <f t="shared" si="330"/>
        <v>0</v>
      </c>
      <c r="AV1463" s="46">
        <f t="shared" si="331"/>
        <v>0</v>
      </c>
      <c r="AW1463" s="46">
        <f t="shared" si="334"/>
        <v>0</v>
      </c>
      <c r="AX1463" s="47" t="str">
        <f t="shared" si="332"/>
        <v/>
      </c>
      <c r="AY1463" s="47" t="str">
        <f t="shared" si="335"/>
        <v/>
      </c>
    </row>
    <row r="1464" spans="35:51" x14ac:dyDescent="0.35">
      <c r="AI1464" s="11"/>
      <c r="AJ1464" s="11"/>
      <c r="AK1464" s="11"/>
      <c r="AL1464" s="63"/>
      <c r="AM1464" s="46" t="str">
        <f t="shared" si="323"/>
        <v/>
      </c>
      <c r="AN1464" s="46" t="str">
        <f t="shared" si="324"/>
        <v/>
      </c>
      <c r="AO1464" s="46" t="str">
        <f t="shared" si="325"/>
        <v/>
      </c>
      <c r="AP1464" s="46">
        <f t="shared" si="326"/>
        <v>0</v>
      </c>
      <c r="AQ1464" s="46" t="str">
        <f t="shared" si="327"/>
        <v/>
      </c>
      <c r="AR1464" s="46">
        <f t="shared" si="328"/>
        <v>0</v>
      </c>
      <c r="AS1464" s="48">
        <f t="shared" si="329"/>
        <v>1</v>
      </c>
      <c r="AT1464" s="46">
        <f t="shared" si="333"/>
        <v>0</v>
      </c>
      <c r="AU1464" s="46">
        <f t="shared" si="330"/>
        <v>0</v>
      </c>
      <c r="AV1464" s="46">
        <f t="shared" si="331"/>
        <v>0</v>
      </c>
      <c r="AW1464" s="46">
        <f t="shared" si="334"/>
        <v>0</v>
      </c>
      <c r="AX1464" s="47" t="str">
        <f t="shared" si="332"/>
        <v/>
      </c>
      <c r="AY1464" s="47" t="str">
        <f t="shared" si="335"/>
        <v/>
      </c>
    </row>
    <row r="1465" spans="35:51" x14ac:dyDescent="0.35">
      <c r="AI1465" s="11"/>
      <c r="AJ1465" s="11"/>
      <c r="AK1465" s="11"/>
      <c r="AL1465" s="63"/>
      <c r="AM1465" s="46" t="str">
        <f t="shared" si="323"/>
        <v/>
      </c>
      <c r="AN1465" s="46" t="str">
        <f t="shared" si="324"/>
        <v/>
      </c>
      <c r="AO1465" s="46" t="str">
        <f t="shared" si="325"/>
        <v/>
      </c>
      <c r="AP1465" s="46">
        <f t="shared" si="326"/>
        <v>0</v>
      </c>
      <c r="AQ1465" s="46" t="str">
        <f t="shared" si="327"/>
        <v/>
      </c>
      <c r="AR1465" s="46">
        <f t="shared" si="328"/>
        <v>0</v>
      </c>
      <c r="AS1465" s="48">
        <f t="shared" si="329"/>
        <v>1</v>
      </c>
      <c r="AT1465" s="46">
        <f t="shared" si="333"/>
        <v>0</v>
      </c>
      <c r="AU1465" s="46">
        <f t="shared" si="330"/>
        <v>0</v>
      </c>
      <c r="AV1465" s="46">
        <f t="shared" si="331"/>
        <v>0</v>
      </c>
      <c r="AW1465" s="46">
        <f t="shared" si="334"/>
        <v>0</v>
      </c>
      <c r="AX1465" s="47" t="str">
        <f t="shared" si="332"/>
        <v/>
      </c>
      <c r="AY1465" s="47" t="str">
        <f t="shared" si="335"/>
        <v/>
      </c>
    </row>
    <row r="1466" spans="35:51" x14ac:dyDescent="0.35">
      <c r="AI1466" s="11"/>
      <c r="AJ1466" s="11"/>
      <c r="AK1466" s="11"/>
      <c r="AL1466" s="63"/>
      <c r="AM1466" s="46" t="str">
        <f t="shared" si="323"/>
        <v/>
      </c>
      <c r="AN1466" s="46" t="str">
        <f t="shared" si="324"/>
        <v/>
      </c>
      <c r="AO1466" s="46" t="str">
        <f t="shared" si="325"/>
        <v/>
      </c>
      <c r="AP1466" s="46">
        <f t="shared" si="326"/>
        <v>0</v>
      </c>
      <c r="AQ1466" s="46" t="str">
        <f t="shared" si="327"/>
        <v/>
      </c>
      <c r="AR1466" s="46">
        <f t="shared" si="328"/>
        <v>0</v>
      </c>
      <c r="AS1466" s="48">
        <f t="shared" si="329"/>
        <v>1</v>
      </c>
      <c r="AT1466" s="46">
        <f t="shared" si="333"/>
        <v>0</v>
      </c>
      <c r="AU1466" s="46">
        <f t="shared" si="330"/>
        <v>0</v>
      </c>
      <c r="AV1466" s="46">
        <f t="shared" si="331"/>
        <v>0</v>
      </c>
      <c r="AW1466" s="46">
        <f t="shared" si="334"/>
        <v>0</v>
      </c>
      <c r="AX1466" s="47" t="str">
        <f t="shared" si="332"/>
        <v/>
      </c>
      <c r="AY1466" s="47" t="str">
        <f t="shared" si="335"/>
        <v/>
      </c>
    </row>
    <row r="1467" spans="35:51" x14ac:dyDescent="0.35">
      <c r="AI1467" s="11"/>
      <c r="AJ1467" s="11"/>
      <c r="AK1467" s="11"/>
      <c r="AL1467" s="63"/>
      <c r="AM1467" s="46" t="str">
        <f t="shared" si="323"/>
        <v/>
      </c>
      <c r="AN1467" s="46" t="str">
        <f t="shared" si="324"/>
        <v/>
      </c>
      <c r="AO1467" s="46" t="str">
        <f t="shared" si="325"/>
        <v/>
      </c>
      <c r="AP1467" s="46">
        <f t="shared" si="326"/>
        <v>0</v>
      </c>
      <c r="AQ1467" s="46" t="str">
        <f t="shared" si="327"/>
        <v/>
      </c>
      <c r="AR1467" s="46">
        <f t="shared" si="328"/>
        <v>0</v>
      </c>
      <c r="AS1467" s="48">
        <f t="shared" si="329"/>
        <v>1</v>
      </c>
      <c r="AT1467" s="46">
        <f t="shared" si="333"/>
        <v>0</v>
      </c>
      <c r="AU1467" s="46">
        <f t="shared" si="330"/>
        <v>0</v>
      </c>
      <c r="AV1467" s="46">
        <f t="shared" si="331"/>
        <v>0</v>
      </c>
      <c r="AW1467" s="46">
        <f t="shared" si="334"/>
        <v>0</v>
      </c>
      <c r="AX1467" s="47" t="str">
        <f t="shared" si="332"/>
        <v/>
      </c>
      <c r="AY1467" s="47" t="str">
        <f t="shared" si="335"/>
        <v/>
      </c>
    </row>
    <row r="1468" spans="35:51" x14ac:dyDescent="0.35">
      <c r="AI1468" s="11"/>
      <c r="AJ1468" s="11"/>
      <c r="AK1468" s="11"/>
      <c r="AL1468" s="63"/>
      <c r="AM1468" s="46" t="str">
        <f t="shared" si="323"/>
        <v/>
      </c>
      <c r="AN1468" s="46" t="str">
        <f t="shared" si="324"/>
        <v/>
      </c>
      <c r="AO1468" s="46" t="str">
        <f t="shared" si="325"/>
        <v/>
      </c>
      <c r="AP1468" s="46">
        <f t="shared" si="326"/>
        <v>0</v>
      </c>
      <c r="AQ1468" s="46" t="str">
        <f t="shared" si="327"/>
        <v/>
      </c>
      <c r="AR1468" s="46">
        <f t="shared" si="328"/>
        <v>0</v>
      </c>
      <c r="AS1468" s="48">
        <f t="shared" si="329"/>
        <v>1</v>
      </c>
      <c r="AT1468" s="46">
        <f t="shared" si="333"/>
        <v>0</v>
      </c>
      <c r="AU1468" s="46">
        <f t="shared" si="330"/>
        <v>0</v>
      </c>
      <c r="AV1468" s="46">
        <f t="shared" si="331"/>
        <v>0</v>
      </c>
      <c r="AW1468" s="46">
        <f t="shared" si="334"/>
        <v>0</v>
      </c>
      <c r="AX1468" s="47" t="str">
        <f t="shared" si="332"/>
        <v/>
      </c>
      <c r="AY1468" s="47" t="str">
        <f t="shared" si="335"/>
        <v/>
      </c>
    </row>
    <row r="1469" spans="35:51" x14ac:dyDescent="0.35">
      <c r="AI1469" s="11"/>
      <c r="AJ1469" s="11"/>
      <c r="AK1469" s="11"/>
      <c r="AL1469" s="63"/>
      <c r="AM1469" s="46" t="str">
        <f t="shared" si="323"/>
        <v/>
      </c>
      <c r="AN1469" s="46" t="str">
        <f t="shared" si="324"/>
        <v/>
      </c>
      <c r="AO1469" s="46" t="str">
        <f t="shared" si="325"/>
        <v/>
      </c>
      <c r="AP1469" s="46">
        <f t="shared" si="326"/>
        <v>0</v>
      </c>
      <c r="AQ1469" s="46" t="str">
        <f t="shared" si="327"/>
        <v/>
      </c>
      <c r="AR1469" s="46">
        <f t="shared" si="328"/>
        <v>0</v>
      </c>
      <c r="AS1469" s="48">
        <f t="shared" si="329"/>
        <v>1</v>
      </c>
      <c r="AT1469" s="46">
        <f t="shared" si="333"/>
        <v>0</v>
      </c>
      <c r="AU1469" s="46">
        <f t="shared" si="330"/>
        <v>0</v>
      </c>
      <c r="AV1469" s="46">
        <f t="shared" si="331"/>
        <v>0</v>
      </c>
      <c r="AW1469" s="46">
        <f t="shared" si="334"/>
        <v>0</v>
      </c>
      <c r="AX1469" s="47" t="str">
        <f t="shared" si="332"/>
        <v/>
      </c>
      <c r="AY1469" s="47" t="str">
        <f t="shared" si="335"/>
        <v/>
      </c>
    </row>
    <row r="1470" spans="35:51" x14ac:dyDescent="0.35">
      <c r="AI1470" s="11"/>
      <c r="AJ1470" s="11"/>
      <c r="AK1470" s="11"/>
      <c r="AL1470" s="63"/>
      <c r="AM1470" s="46" t="str">
        <f t="shared" si="323"/>
        <v/>
      </c>
      <c r="AN1470" s="46" t="str">
        <f t="shared" si="324"/>
        <v/>
      </c>
      <c r="AO1470" s="46" t="str">
        <f t="shared" si="325"/>
        <v/>
      </c>
      <c r="AP1470" s="46">
        <f t="shared" si="326"/>
        <v>0</v>
      </c>
      <c r="AQ1470" s="46" t="str">
        <f t="shared" si="327"/>
        <v/>
      </c>
      <c r="AR1470" s="46">
        <f t="shared" si="328"/>
        <v>0</v>
      </c>
      <c r="AS1470" s="48">
        <f t="shared" si="329"/>
        <v>1</v>
      </c>
      <c r="AT1470" s="46">
        <f t="shared" si="333"/>
        <v>0</v>
      </c>
      <c r="AU1470" s="46">
        <f t="shared" si="330"/>
        <v>0</v>
      </c>
      <c r="AV1470" s="46">
        <f t="shared" si="331"/>
        <v>0</v>
      </c>
      <c r="AW1470" s="46">
        <f t="shared" si="334"/>
        <v>0</v>
      </c>
      <c r="AX1470" s="47" t="str">
        <f t="shared" si="332"/>
        <v/>
      </c>
      <c r="AY1470" s="47" t="str">
        <f t="shared" si="335"/>
        <v/>
      </c>
    </row>
    <row r="1471" spans="35:51" x14ac:dyDescent="0.35">
      <c r="AI1471" s="11"/>
      <c r="AJ1471" s="11"/>
      <c r="AK1471" s="11"/>
      <c r="AL1471" s="63"/>
      <c r="AM1471" s="46" t="str">
        <f t="shared" si="323"/>
        <v/>
      </c>
      <c r="AN1471" s="46" t="str">
        <f t="shared" si="324"/>
        <v/>
      </c>
      <c r="AO1471" s="46" t="str">
        <f t="shared" si="325"/>
        <v/>
      </c>
      <c r="AP1471" s="46">
        <f t="shared" si="326"/>
        <v>0</v>
      </c>
      <c r="AQ1471" s="46" t="str">
        <f t="shared" si="327"/>
        <v/>
      </c>
      <c r="AR1471" s="46">
        <f t="shared" si="328"/>
        <v>0</v>
      </c>
      <c r="AS1471" s="48">
        <f t="shared" si="329"/>
        <v>1</v>
      </c>
      <c r="AT1471" s="46">
        <f t="shared" si="333"/>
        <v>0</v>
      </c>
      <c r="AU1471" s="46">
        <f t="shared" si="330"/>
        <v>0</v>
      </c>
      <c r="AV1471" s="46">
        <f t="shared" si="331"/>
        <v>0</v>
      </c>
      <c r="AW1471" s="46">
        <f t="shared" si="334"/>
        <v>0</v>
      </c>
      <c r="AX1471" s="47" t="str">
        <f t="shared" si="332"/>
        <v/>
      </c>
      <c r="AY1471" s="47" t="str">
        <f t="shared" si="335"/>
        <v/>
      </c>
    </row>
    <row r="1472" spans="35:51" x14ac:dyDescent="0.35">
      <c r="AI1472" s="11"/>
      <c r="AJ1472" s="11"/>
      <c r="AK1472" s="11"/>
      <c r="AL1472" s="63"/>
      <c r="AM1472" s="46" t="str">
        <f t="shared" si="323"/>
        <v/>
      </c>
      <c r="AN1472" s="46" t="str">
        <f t="shared" si="324"/>
        <v/>
      </c>
      <c r="AO1472" s="46" t="str">
        <f t="shared" si="325"/>
        <v/>
      </c>
      <c r="AP1472" s="46">
        <f t="shared" si="326"/>
        <v>0</v>
      </c>
      <c r="AQ1472" s="46" t="str">
        <f t="shared" si="327"/>
        <v/>
      </c>
      <c r="AR1472" s="46">
        <f t="shared" si="328"/>
        <v>0</v>
      </c>
      <c r="AS1472" s="48">
        <f t="shared" si="329"/>
        <v>1</v>
      </c>
      <c r="AT1472" s="46">
        <f t="shared" si="333"/>
        <v>0</v>
      </c>
      <c r="AU1472" s="46">
        <f t="shared" si="330"/>
        <v>0</v>
      </c>
      <c r="AV1472" s="46">
        <f t="shared" si="331"/>
        <v>0</v>
      </c>
      <c r="AW1472" s="46">
        <f t="shared" si="334"/>
        <v>0</v>
      </c>
      <c r="AX1472" s="47" t="str">
        <f t="shared" si="332"/>
        <v/>
      </c>
      <c r="AY1472" s="47" t="str">
        <f t="shared" si="335"/>
        <v/>
      </c>
    </row>
    <row r="1473" spans="35:51" x14ac:dyDescent="0.35">
      <c r="AI1473" s="11"/>
      <c r="AJ1473" s="11"/>
      <c r="AK1473" s="11"/>
      <c r="AL1473" s="63"/>
      <c r="AM1473" s="46" t="str">
        <f t="shared" si="323"/>
        <v/>
      </c>
      <c r="AN1473" s="46" t="str">
        <f t="shared" si="324"/>
        <v/>
      </c>
      <c r="AO1473" s="46" t="str">
        <f t="shared" si="325"/>
        <v/>
      </c>
      <c r="AP1473" s="46">
        <f t="shared" si="326"/>
        <v>0</v>
      </c>
      <c r="AQ1473" s="46" t="str">
        <f t="shared" si="327"/>
        <v/>
      </c>
      <c r="AR1473" s="46">
        <f t="shared" si="328"/>
        <v>0</v>
      </c>
      <c r="AS1473" s="48">
        <f t="shared" si="329"/>
        <v>1</v>
      </c>
      <c r="AT1473" s="46">
        <f t="shared" si="333"/>
        <v>0</v>
      </c>
      <c r="AU1473" s="46">
        <f t="shared" si="330"/>
        <v>0</v>
      </c>
      <c r="AV1473" s="46">
        <f t="shared" si="331"/>
        <v>0</v>
      </c>
      <c r="AW1473" s="46">
        <f t="shared" si="334"/>
        <v>0</v>
      </c>
      <c r="AX1473" s="47" t="str">
        <f t="shared" si="332"/>
        <v/>
      </c>
      <c r="AY1473" s="47" t="str">
        <f t="shared" si="335"/>
        <v/>
      </c>
    </row>
    <row r="1474" spans="35:51" x14ac:dyDescent="0.35">
      <c r="AI1474" s="11"/>
      <c r="AJ1474" s="11"/>
      <c r="AK1474" s="11"/>
      <c r="AL1474" s="63"/>
      <c r="AM1474" s="46" t="str">
        <f t="shared" si="323"/>
        <v/>
      </c>
      <c r="AN1474" s="46" t="str">
        <f t="shared" si="324"/>
        <v/>
      </c>
      <c r="AO1474" s="46" t="str">
        <f t="shared" si="325"/>
        <v/>
      </c>
      <c r="AP1474" s="46">
        <f t="shared" si="326"/>
        <v>0</v>
      </c>
      <c r="AQ1474" s="46" t="str">
        <f t="shared" si="327"/>
        <v/>
      </c>
      <c r="AR1474" s="46">
        <f t="shared" si="328"/>
        <v>0</v>
      </c>
      <c r="AS1474" s="48">
        <f t="shared" si="329"/>
        <v>1</v>
      </c>
      <c r="AT1474" s="46">
        <f t="shared" si="333"/>
        <v>0</v>
      </c>
      <c r="AU1474" s="46">
        <f t="shared" si="330"/>
        <v>0</v>
      </c>
      <c r="AV1474" s="46">
        <f t="shared" si="331"/>
        <v>0</v>
      </c>
      <c r="AW1474" s="46">
        <f t="shared" si="334"/>
        <v>0</v>
      </c>
      <c r="AX1474" s="47" t="str">
        <f t="shared" si="332"/>
        <v/>
      </c>
      <c r="AY1474" s="47" t="str">
        <f t="shared" si="335"/>
        <v/>
      </c>
    </row>
    <row r="1475" spans="35:51" x14ac:dyDescent="0.35">
      <c r="AI1475" s="11"/>
      <c r="AJ1475" s="11"/>
      <c r="AK1475" s="11"/>
      <c r="AL1475" s="63"/>
      <c r="AM1475" s="46" t="str">
        <f t="shared" ref="AM1475:AM1538" si="336">IFERROR(VLOOKUP($AK1475,pnl_konto_table,2,FALSE),"")</f>
        <v/>
      </c>
      <c r="AN1475" s="46" t="str">
        <f t="shared" ref="AN1475:AN1538" si="337">IFERROR(VLOOKUP($AK1475,pnl_konto_table,6,FALSE),"")</f>
        <v/>
      </c>
      <c r="AO1475" s="46" t="str">
        <f t="shared" ref="AO1475:AO1538" si="338">IFERROR(VLOOKUP($AK1475,pnl_konto_table,7,FALSE),"")</f>
        <v/>
      </c>
      <c r="AP1475" s="46">
        <f t="shared" ref="AP1475:AP1538" si="339">IFERROR(VLOOKUP(AO1475,pnl_kategori_table,2,FALSE),0)</f>
        <v>0</v>
      </c>
      <c r="AQ1475" s="46" t="str">
        <f t="shared" ref="AQ1475:AQ1538" si="340">IFERROR(MATCH(AN1475,pnl_subkategori,0),"")</f>
        <v/>
      </c>
      <c r="AR1475" s="46">
        <f t="shared" ref="AR1475:AR1538" si="341">IF(AP1475=$A$3,-$AL1475,$AL1475)</f>
        <v>0</v>
      </c>
      <c r="AS1475" s="48">
        <f t="shared" ref="AS1475:AS1538" si="342">IFERROR(VLOOKUP($AK1475,lookup_konto_index,2,FALSE),IFERROR(VLOOKUP(AN1475,lookup_subkategori_index,2,FALSE),IFERROR(VLOOKUP(AO1475,lookup_kategori_index,2,FALSE),1)))</f>
        <v>1</v>
      </c>
      <c r="AT1475" s="46">
        <f t="shared" si="333"/>
        <v>0</v>
      </c>
      <c r="AU1475" s="46">
        <f t="shared" ref="AU1475:AU1538" si="343">SUMIFS($BC$3:$BC$50,$BA$3:$BA$50,$AI1475,$BB$3:$BB$50,$AJ1475)</f>
        <v>0</v>
      </c>
      <c r="AV1475" s="46">
        <f t="shared" ref="AV1475:AV1538" si="344">SUMIFS($BD$3:$BD$50,$BA$3:$BA$50,$AI1475,$BB$3:$BB$50,$AJ1475)</f>
        <v>0</v>
      </c>
      <c r="AW1475" s="46">
        <f t="shared" si="334"/>
        <v>0</v>
      </c>
      <c r="AX1475" s="47" t="str">
        <f t="shared" ref="AX1475:AX1538" si="345">IFERROR(VLOOKUP($AP1475,table_type_kostnad,2,FALSE)*AR1475,"")</f>
        <v/>
      </c>
      <c r="AY1475" s="47" t="str">
        <f t="shared" si="335"/>
        <v/>
      </c>
    </row>
    <row r="1476" spans="35:51" x14ac:dyDescent="0.35">
      <c r="AI1476" s="11"/>
      <c r="AJ1476" s="11"/>
      <c r="AK1476" s="11"/>
      <c r="AL1476" s="63"/>
      <c r="AM1476" s="46" t="str">
        <f t="shared" si="336"/>
        <v/>
      </c>
      <c r="AN1476" s="46" t="str">
        <f t="shared" si="337"/>
        <v/>
      </c>
      <c r="AO1476" s="46" t="str">
        <f t="shared" si="338"/>
        <v/>
      </c>
      <c r="AP1476" s="46">
        <f t="shared" si="339"/>
        <v>0</v>
      </c>
      <c r="AQ1476" s="46" t="str">
        <f t="shared" si="340"/>
        <v/>
      </c>
      <c r="AR1476" s="46">
        <f t="shared" si="341"/>
        <v>0</v>
      </c>
      <c r="AS1476" s="48">
        <f t="shared" si="342"/>
        <v>1</v>
      </c>
      <c r="AT1476" s="46">
        <f t="shared" ref="AT1476:AT1539" si="346">AS1476*AR1476</f>
        <v>0</v>
      </c>
      <c r="AU1476" s="46">
        <f t="shared" si="343"/>
        <v>0</v>
      </c>
      <c r="AV1476" s="46">
        <f t="shared" si="344"/>
        <v>0</v>
      </c>
      <c r="AW1476" s="46">
        <f t="shared" ref="AW1476:AW1539" si="347">IF(AU1476=0,0,1)</f>
        <v>0</v>
      </c>
      <c r="AX1476" s="47" t="str">
        <f t="shared" si="345"/>
        <v/>
      </c>
      <c r="AY1476" s="47" t="str">
        <f t="shared" ref="AY1476:AY1539" si="348">IFERROR(AX1476*AS1476,"")</f>
        <v/>
      </c>
    </row>
    <row r="1477" spans="35:51" x14ac:dyDescent="0.35">
      <c r="AI1477" s="11"/>
      <c r="AJ1477" s="11"/>
      <c r="AK1477" s="11"/>
      <c r="AL1477" s="63"/>
      <c r="AM1477" s="46" t="str">
        <f t="shared" si="336"/>
        <v/>
      </c>
      <c r="AN1477" s="46" t="str">
        <f t="shared" si="337"/>
        <v/>
      </c>
      <c r="AO1477" s="46" t="str">
        <f t="shared" si="338"/>
        <v/>
      </c>
      <c r="AP1477" s="46">
        <f t="shared" si="339"/>
        <v>0</v>
      </c>
      <c r="AQ1477" s="46" t="str">
        <f t="shared" si="340"/>
        <v/>
      </c>
      <c r="AR1477" s="46">
        <f t="shared" si="341"/>
        <v>0</v>
      </c>
      <c r="AS1477" s="48">
        <f t="shared" si="342"/>
        <v>1</v>
      </c>
      <c r="AT1477" s="46">
        <f t="shared" si="346"/>
        <v>0</v>
      </c>
      <c r="AU1477" s="46">
        <f t="shared" si="343"/>
        <v>0</v>
      </c>
      <c r="AV1477" s="46">
        <f t="shared" si="344"/>
        <v>0</v>
      </c>
      <c r="AW1477" s="46">
        <f t="shared" si="347"/>
        <v>0</v>
      </c>
      <c r="AX1477" s="47" t="str">
        <f t="shared" si="345"/>
        <v/>
      </c>
      <c r="AY1477" s="47" t="str">
        <f t="shared" si="348"/>
        <v/>
      </c>
    </row>
    <row r="1478" spans="35:51" x14ac:dyDescent="0.35">
      <c r="AI1478" s="11"/>
      <c r="AJ1478" s="11"/>
      <c r="AK1478" s="11"/>
      <c r="AL1478" s="63"/>
      <c r="AM1478" s="46" t="str">
        <f t="shared" si="336"/>
        <v/>
      </c>
      <c r="AN1478" s="46" t="str">
        <f t="shared" si="337"/>
        <v/>
      </c>
      <c r="AO1478" s="46" t="str">
        <f t="shared" si="338"/>
        <v/>
      </c>
      <c r="AP1478" s="46">
        <f t="shared" si="339"/>
        <v>0</v>
      </c>
      <c r="AQ1478" s="46" t="str">
        <f t="shared" si="340"/>
        <v/>
      </c>
      <c r="AR1478" s="46">
        <f t="shared" si="341"/>
        <v>0</v>
      </c>
      <c r="AS1478" s="48">
        <f t="shared" si="342"/>
        <v>1</v>
      </c>
      <c r="AT1478" s="46">
        <f t="shared" si="346"/>
        <v>0</v>
      </c>
      <c r="AU1478" s="46">
        <f t="shared" si="343"/>
        <v>0</v>
      </c>
      <c r="AV1478" s="46">
        <f t="shared" si="344"/>
        <v>0</v>
      </c>
      <c r="AW1478" s="46">
        <f t="shared" si="347"/>
        <v>0</v>
      </c>
      <c r="AX1478" s="47" t="str">
        <f t="shared" si="345"/>
        <v/>
      </c>
      <c r="AY1478" s="47" t="str">
        <f t="shared" si="348"/>
        <v/>
      </c>
    </row>
    <row r="1479" spans="35:51" x14ac:dyDescent="0.35">
      <c r="AI1479" s="11"/>
      <c r="AJ1479" s="11"/>
      <c r="AK1479" s="11"/>
      <c r="AL1479" s="63"/>
      <c r="AM1479" s="46" t="str">
        <f t="shared" si="336"/>
        <v/>
      </c>
      <c r="AN1479" s="46" t="str">
        <f t="shared" si="337"/>
        <v/>
      </c>
      <c r="AO1479" s="46" t="str">
        <f t="shared" si="338"/>
        <v/>
      </c>
      <c r="AP1479" s="46">
        <f t="shared" si="339"/>
        <v>0</v>
      </c>
      <c r="AQ1479" s="46" t="str">
        <f t="shared" si="340"/>
        <v/>
      </c>
      <c r="AR1479" s="46">
        <f t="shared" si="341"/>
        <v>0</v>
      </c>
      <c r="AS1479" s="48">
        <f t="shared" si="342"/>
        <v>1</v>
      </c>
      <c r="AT1479" s="46">
        <f t="shared" si="346"/>
        <v>0</v>
      </c>
      <c r="AU1479" s="46">
        <f t="shared" si="343"/>
        <v>0</v>
      </c>
      <c r="AV1479" s="46">
        <f t="shared" si="344"/>
        <v>0</v>
      </c>
      <c r="AW1479" s="46">
        <f t="shared" si="347"/>
        <v>0</v>
      </c>
      <c r="AX1479" s="47" t="str">
        <f t="shared" si="345"/>
        <v/>
      </c>
      <c r="AY1479" s="47" t="str">
        <f t="shared" si="348"/>
        <v/>
      </c>
    </row>
    <row r="1480" spans="35:51" x14ac:dyDescent="0.35">
      <c r="AI1480" s="11"/>
      <c r="AJ1480" s="11"/>
      <c r="AK1480" s="11"/>
      <c r="AL1480" s="63"/>
      <c r="AM1480" s="46" t="str">
        <f t="shared" si="336"/>
        <v/>
      </c>
      <c r="AN1480" s="46" t="str">
        <f t="shared" si="337"/>
        <v/>
      </c>
      <c r="AO1480" s="46" t="str">
        <f t="shared" si="338"/>
        <v/>
      </c>
      <c r="AP1480" s="46">
        <f t="shared" si="339"/>
        <v>0</v>
      </c>
      <c r="AQ1480" s="46" t="str">
        <f t="shared" si="340"/>
        <v/>
      </c>
      <c r="AR1480" s="46">
        <f t="shared" si="341"/>
        <v>0</v>
      </c>
      <c r="AS1480" s="48">
        <f t="shared" si="342"/>
        <v>1</v>
      </c>
      <c r="AT1480" s="46">
        <f t="shared" si="346"/>
        <v>0</v>
      </c>
      <c r="AU1480" s="46">
        <f t="shared" si="343"/>
        <v>0</v>
      </c>
      <c r="AV1480" s="46">
        <f t="shared" si="344"/>
        <v>0</v>
      </c>
      <c r="AW1480" s="46">
        <f t="shared" si="347"/>
        <v>0</v>
      </c>
      <c r="AX1480" s="47" t="str">
        <f t="shared" si="345"/>
        <v/>
      </c>
      <c r="AY1480" s="47" t="str">
        <f t="shared" si="348"/>
        <v/>
      </c>
    </row>
    <row r="1481" spans="35:51" x14ac:dyDescent="0.35">
      <c r="AI1481" s="11"/>
      <c r="AJ1481" s="11"/>
      <c r="AK1481" s="11"/>
      <c r="AL1481" s="63"/>
      <c r="AM1481" s="46" t="str">
        <f t="shared" si="336"/>
        <v/>
      </c>
      <c r="AN1481" s="46" t="str">
        <f t="shared" si="337"/>
        <v/>
      </c>
      <c r="AO1481" s="46" t="str">
        <f t="shared" si="338"/>
        <v/>
      </c>
      <c r="AP1481" s="46">
        <f t="shared" si="339"/>
        <v>0</v>
      </c>
      <c r="AQ1481" s="46" t="str">
        <f t="shared" si="340"/>
        <v/>
      </c>
      <c r="AR1481" s="46">
        <f t="shared" si="341"/>
        <v>0</v>
      </c>
      <c r="AS1481" s="48">
        <f t="shared" si="342"/>
        <v>1</v>
      </c>
      <c r="AT1481" s="46">
        <f t="shared" si="346"/>
        <v>0</v>
      </c>
      <c r="AU1481" s="46">
        <f t="shared" si="343"/>
        <v>0</v>
      </c>
      <c r="AV1481" s="46">
        <f t="shared" si="344"/>
        <v>0</v>
      </c>
      <c r="AW1481" s="46">
        <f t="shared" si="347"/>
        <v>0</v>
      </c>
      <c r="AX1481" s="47" t="str">
        <f t="shared" si="345"/>
        <v/>
      </c>
      <c r="AY1481" s="47" t="str">
        <f t="shared" si="348"/>
        <v/>
      </c>
    </row>
    <row r="1482" spans="35:51" x14ac:dyDescent="0.35">
      <c r="AI1482" s="11"/>
      <c r="AJ1482" s="11"/>
      <c r="AK1482" s="11"/>
      <c r="AL1482" s="63"/>
      <c r="AM1482" s="46" t="str">
        <f t="shared" si="336"/>
        <v/>
      </c>
      <c r="AN1482" s="46" t="str">
        <f t="shared" si="337"/>
        <v/>
      </c>
      <c r="AO1482" s="46" t="str">
        <f t="shared" si="338"/>
        <v/>
      </c>
      <c r="AP1482" s="46">
        <f t="shared" si="339"/>
        <v>0</v>
      </c>
      <c r="AQ1482" s="46" t="str">
        <f t="shared" si="340"/>
        <v/>
      </c>
      <c r="AR1482" s="46">
        <f t="shared" si="341"/>
        <v>0</v>
      </c>
      <c r="AS1482" s="48">
        <f t="shared" si="342"/>
        <v>1</v>
      </c>
      <c r="AT1482" s="46">
        <f t="shared" si="346"/>
        <v>0</v>
      </c>
      <c r="AU1482" s="46">
        <f t="shared" si="343"/>
        <v>0</v>
      </c>
      <c r="AV1482" s="46">
        <f t="shared" si="344"/>
        <v>0</v>
      </c>
      <c r="AW1482" s="46">
        <f t="shared" si="347"/>
        <v>0</v>
      </c>
      <c r="AX1482" s="47" t="str">
        <f t="shared" si="345"/>
        <v/>
      </c>
      <c r="AY1482" s="47" t="str">
        <f t="shared" si="348"/>
        <v/>
      </c>
    </row>
    <row r="1483" spans="35:51" x14ac:dyDescent="0.35">
      <c r="AI1483" s="11"/>
      <c r="AJ1483" s="11"/>
      <c r="AK1483" s="11"/>
      <c r="AL1483" s="63"/>
      <c r="AM1483" s="46" t="str">
        <f t="shared" si="336"/>
        <v/>
      </c>
      <c r="AN1483" s="46" t="str">
        <f t="shared" si="337"/>
        <v/>
      </c>
      <c r="AO1483" s="46" t="str">
        <f t="shared" si="338"/>
        <v/>
      </c>
      <c r="AP1483" s="46">
        <f t="shared" si="339"/>
        <v>0</v>
      </c>
      <c r="AQ1483" s="46" t="str">
        <f t="shared" si="340"/>
        <v/>
      </c>
      <c r="AR1483" s="46">
        <f t="shared" si="341"/>
        <v>0</v>
      </c>
      <c r="AS1483" s="48">
        <f t="shared" si="342"/>
        <v>1</v>
      </c>
      <c r="AT1483" s="46">
        <f t="shared" si="346"/>
        <v>0</v>
      </c>
      <c r="AU1483" s="46">
        <f t="shared" si="343"/>
        <v>0</v>
      </c>
      <c r="AV1483" s="46">
        <f t="shared" si="344"/>
        <v>0</v>
      </c>
      <c r="AW1483" s="46">
        <f t="shared" si="347"/>
        <v>0</v>
      </c>
      <c r="AX1483" s="47" t="str">
        <f t="shared" si="345"/>
        <v/>
      </c>
      <c r="AY1483" s="47" t="str">
        <f t="shared" si="348"/>
        <v/>
      </c>
    </row>
    <row r="1484" spans="35:51" x14ac:dyDescent="0.35">
      <c r="AI1484" s="11"/>
      <c r="AJ1484" s="11"/>
      <c r="AK1484" s="11"/>
      <c r="AL1484" s="63"/>
      <c r="AM1484" s="46" t="str">
        <f t="shared" si="336"/>
        <v/>
      </c>
      <c r="AN1484" s="46" t="str">
        <f t="shared" si="337"/>
        <v/>
      </c>
      <c r="AO1484" s="46" t="str">
        <f t="shared" si="338"/>
        <v/>
      </c>
      <c r="AP1484" s="46">
        <f t="shared" si="339"/>
        <v>0</v>
      </c>
      <c r="AQ1484" s="46" t="str">
        <f t="shared" si="340"/>
        <v/>
      </c>
      <c r="AR1484" s="46">
        <f t="shared" si="341"/>
        <v>0</v>
      </c>
      <c r="AS1484" s="48">
        <f t="shared" si="342"/>
        <v>1</v>
      </c>
      <c r="AT1484" s="46">
        <f t="shared" si="346"/>
        <v>0</v>
      </c>
      <c r="AU1484" s="46">
        <f t="shared" si="343"/>
        <v>0</v>
      </c>
      <c r="AV1484" s="46">
        <f t="shared" si="344"/>
        <v>0</v>
      </c>
      <c r="AW1484" s="46">
        <f t="shared" si="347"/>
        <v>0</v>
      </c>
      <c r="AX1484" s="47" t="str">
        <f t="shared" si="345"/>
        <v/>
      </c>
      <c r="AY1484" s="47" t="str">
        <f t="shared" si="348"/>
        <v/>
      </c>
    </row>
    <row r="1485" spans="35:51" x14ac:dyDescent="0.35">
      <c r="AI1485" s="11"/>
      <c r="AJ1485" s="11"/>
      <c r="AK1485" s="11"/>
      <c r="AL1485" s="63"/>
      <c r="AM1485" s="46" t="str">
        <f t="shared" si="336"/>
        <v/>
      </c>
      <c r="AN1485" s="46" t="str">
        <f t="shared" si="337"/>
        <v/>
      </c>
      <c r="AO1485" s="46" t="str">
        <f t="shared" si="338"/>
        <v/>
      </c>
      <c r="AP1485" s="46">
        <f t="shared" si="339"/>
        <v>0</v>
      </c>
      <c r="AQ1485" s="46" t="str">
        <f t="shared" si="340"/>
        <v/>
      </c>
      <c r="AR1485" s="46">
        <f t="shared" si="341"/>
        <v>0</v>
      </c>
      <c r="AS1485" s="48">
        <f t="shared" si="342"/>
        <v>1</v>
      </c>
      <c r="AT1485" s="46">
        <f t="shared" si="346"/>
        <v>0</v>
      </c>
      <c r="AU1485" s="46">
        <f t="shared" si="343"/>
        <v>0</v>
      </c>
      <c r="AV1485" s="46">
        <f t="shared" si="344"/>
        <v>0</v>
      </c>
      <c r="AW1485" s="46">
        <f t="shared" si="347"/>
        <v>0</v>
      </c>
      <c r="AX1485" s="47" t="str">
        <f t="shared" si="345"/>
        <v/>
      </c>
      <c r="AY1485" s="47" t="str">
        <f t="shared" si="348"/>
        <v/>
      </c>
    </row>
    <row r="1486" spans="35:51" x14ac:dyDescent="0.35">
      <c r="AI1486" s="11"/>
      <c r="AJ1486" s="11"/>
      <c r="AK1486" s="11"/>
      <c r="AL1486" s="63"/>
      <c r="AM1486" s="46" t="str">
        <f t="shared" si="336"/>
        <v/>
      </c>
      <c r="AN1486" s="46" t="str">
        <f t="shared" si="337"/>
        <v/>
      </c>
      <c r="AO1486" s="46" t="str">
        <f t="shared" si="338"/>
        <v/>
      </c>
      <c r="AP1486" s="46">
        <f t="shared" si="339"/>
        <v>0</v>
      </c>
      <c r="AQ1486" s="46" t="str">
        <f t="shared" si="340"/>
        <v/>
      </c>
      <c r="AR1486" s="46">
        <f t="shared" si="341"/>
        <v>0</v>
      </c>
      <c r="AS1486" s="48">
        <f t="shared" si="342"/>
        <v>1</v>
      </c>
      <c r="AT1486" s="46">
        <f t="shared" si="346"/>
        <v>0</v>
      </c>
      <c r="AU1486" s="46">
        <f t="shared" si="343"/>
        <v>0</v>
      </c>
      <c r="AV1486" s="46">
        <f t="shared" si="344"/>
        <v>0</v>
      </c>
      <c r="AW1486" s="46">
        <f t="shared" si="347"/>
        <v>0</v>
      </c>
      <c r="AX1486" s="47" t="str">
        <f t="shared" si="345"/>
        <v/>
      </c>
      <c r="AY1486" s="47" t="str">
        <f t="shared" si="348"/>
        <v/>
      </c>
    </row>
    <row r="1487" spans="35:51" x14ac:dyDescent="0.35">
      <c r="AI1487" s="11"/>
      <c r="AJ1487" s="11"/>
      <c r="AK1487" s="11"/>
      <c r="AL1487" s="63"/>
      <c r="AM1487" s="46" t="str">
        <f t="shared" si="336"/>
        <v/>
      </c>
      <c r="AN1487" s="46" t="str">
        <f t="shared" si="337"/>
        <v/>
      </c>
      <c r="AO1487" s="46" t="str">
        <f t="shared" si="338"/>
        <v/>
      </c>
      <c r="AP1487" s="46">
        <f t="shared" si="339"/>
        <v>0</v>
      </c>
      <c r="AQ1487" s="46" t="str">
        <f t="shared" si="340"/>
        <v/>
      </c>
      <c r="AR1487" s="46">
        <f t="shared" si="341"/>
        <v>0</v>
      </c>
      <c r="AS1487" s="48">
        <f t="shared" si="342"/>
        <v>1</v>
      </c>
      <c r="AT1487" s="46">
        <f t="shared" si="346"/>
        <v>0</v>
      </c>
      <c r="AU1487" s="46">
        <f t="shared" si="343"/>
        <v>0</v>
      </c>
      <c r="AV1487" s="46">
        <f t="shared" si="344"/>
        <v>0</v>
      </c>
      <c r="AW1487" s="46">
        <f t="shared" si="347"/>
        <v>0</v>
      </c>
      <c r="AX1487" s="47" t="str">
        <f t="shared" si="345"/>
        <v/>
      </c>
      <c r="AY1487" s="47" t="str">
        <f t="shared" si="348"/>
        <v/>
      </c>
    </row>
    <row r="1488" spans="35:51" x14ac:dyDescent="0.35">
      <c r="AI1488" s="11"/>
      <c r="AJ1488" s="11"/>
      <c r="AK1488" s="11"/>
      <c r="AL1488" s="63"/>
      <c r="AM1488" s="46" t="str">
        <f t="shared" si="336"/>
        <v/>
      </c>
      <c r="AN1488" s="46" t="str">
        <f t="shared" si="337"/>
        <v/>
      </c>
      <c r="AO1488" s="46" t="str">
        <f t="shared" si="338"/>
        <v/>
      </c>
      <c r="AP1488" s="46">
        <f t="shared" si="339"/>
        <v>0</v>
      </c>
      <c r="AQ1488" s="46" t="str">
        <f t="shared" si="340"/>
        <v/>
      </c>
      <c r="AR1488" s="46">
        <f t="shared" si="341"/>
        <v>0</v>
      </c>
      <c r="AS1488" s="48">
        <f t="shared" si="342"/>
        <v>1</v>
      </c>
      <c r="AT1488" s="46">
        <f t="shared" si="346"/>
        <v>0</v>
      </c>
      <c r="AU1488" s="46">
        <f t="shared" si="343"/>
        <v>0</v>
      </c>
      <c r="AV1488" s="46">
        <f t="shared" si="344"/>
        <v>0</v>
      </c>
      <c r="AW1488" s="46">
        <f t="shared" si="347"/>
        <v>0</v>
      </c>
      <c r="AX1488" s="47" t="str">
        <f t="shared" si="345"/>
        <v/>
      </c>
      <c r="AY1488" s="47" t="str">
        <f t="shared" si="348"/>
        <v/>
      </c>
    </row>
    <row r="1489" spans="35:51" x14ac:dyDescent="0.35">
      <c r="AI1489" s="11"/>
      <c r="AJ1489" s="11"/>
      <c r="AK1489" s="11"/>
      <c r="AL1489" s="63"/>
      <c r="AM1489" s="46" t="str">
        <f t="shared" si="336"/>
        <v/>
      </c>
      <c r="AN1489" s="46" t="str">
        <f t="shared" si="337"/>
        <v/>
      </c>
      <c r="AO1489" s="46" t="str">
        <f t="shared" si="338"/>
        <v/>
      </c>
      <c r="AP1489" s="46">
        <f t="shared" si="339"/>
        <v>0</v>
      </c>
      <c r="AQ1489" s="46" t="str">
        <f t="shared" si="340"/>
        <v/>
      </c>
      <c r="AR1489" s="46">
        <f t="shared" si="341"/>
        <v>0</v>
      </c>
      <c r="AS1489" s="48">
        <f t="shared" si="342"/>
        <v>1</v>
      </c>
      <c r="AT1489" s="46">
        <f t="shared" si="346"/>
        <v>0</v>
      </c>
      <c r="AU1489" s="46">
        <f t="shared" si="343"/>
        <v>0</v>
      </c>
      <c r="AV1489" s="46">
        <f t="shared" si="344"/>
        <v>0</v>
      </c>
      <c r="AW1489" s="46">
        <f t="shared" si="347"/>
        <v>0</v>
      </c>
      <c r="AX1489" s="47" t="str">
        <f t="shared" si="345"/>
        <v/>
      </c>
      <c r="AY1489" s="47" t="str">
        <f t="shared" si="348"/>
        <v/>
      </c>
    </row>
    <row r="1490" spans="35:51" x14ac:dyDescent="0.35">
      <c r="AI1490" s="11"/>
      <c r="AJ1490" s="11"/>
      <c r="AK1490" s="11"/>
      <c r="AL1490" s="63"/>
      <c r="AM1490" s="46" t="str">
        <f t="shared" si="336"/>
        <v/>
      </c>
      <c r="AN1490" s="46" t="str">
        <f t="shared" si="337"/>
        <v/>
      </c>
      <c r="AO1490" s="46" t="str">
        <f t="shared" si="338"/>
        <v/>
      </c>
      <c r="AP1490" s="46">
        <f t="shared" si="339"/>
        <v>0</v>
      </c>
      <c r="AQ1490" s="46" t="str">
        <f t="shared" si="340"/>
        <v/>
      </c>
      <c r="AR1490" s="46">
        <f t="shared" si="341"/>
        <v>0</v>
      </c>
      <c r="AS1490" s="48">
        <f t="shared" si="342"/>
        <v>1</v>
      </c>
      <c r="AT1490" s="46">
        <f t="shared" si="346"/>
        <v>0</v>
      </c>
      <c r="AU1490" s="46">
        <f t="shared" si="343"/>
        <v>0</v>
      </c>
      <c r="AV1490" s="46">
        <f t="shared" si="344"/>
        <v>0</v>
      </c>
      <c r="AW1490" s="46">
        <f t="shared" si="347"/>
        <v>0</v>
      </c>
      <c r="AX1490" s="47" t="str">
        <f t="shared" si="345"/>
        <v/>
      </c>
      <c r="AY1490" s="47" t="str">
        <f t="shared" si="348"/>
        <v/>
      </c>
    </row>
    <row r="1491" spans="35:51" x14ac:dyDescent="0.35">
      <c r="AI1491" s="11"/>
      <c r="AJ1491" s="11"/>
      <c r="AK1491" s="11"/>
      <c r="AL1491" s="63"/>
      <c r="AM1491" s="46" t="str">
        <f t="shared" si="336"/>
        <v/>
      </c>
      <c r="AN1491" s="46" t="str">
        <f t="shared" si="337"/>
        <v/>
      </c>
      <c r="AO1491" s="46" t="str">
        <f t="shared" si="338"/>
        <v/>
      </c>
      <c r="AP1491" s="46">
        <f t="shared" si="339"/>
        <v>0</v>
      </c>
      <c r="AQ1491" s="46" t="str">
        <f t="shared" si="340"/>
        <v/>
      </c>
      <c r="AR1491" s="46">
        <f t="shared" si="341"/>
        <v>0</v>
      </c>
      <c r="AS1491" s="48">
        <f t="shared" si="342"/>
        <v>1</v>
      </c>
      <c r="AT1491" s="46">
        <f t="shared" si="346"/>
        <v>0</v>
      </c>
      <c r="AU1491" s="46">
        <f t="shared" si="343"/>
        <v>0</v>
      </c>
      <c r="AV1491" s="46">
        <f t="shared" si="344"/>
        <v>0</v>
      </c>
      <c r="AW1491" s="46">
        <f t="shared" si="347"/>
        <v>0</v>
      </c>
      <c r="AX1491" s="47" t="str">
        <f t="shared" si="345"/>
        <v/>
      </c>
      <c r="AY1491" s="47" t="str">
        <f t="shared" si="348"/>
        <v/>
      </c>
    </row>
    <row r="1492" spans="35:51" x14ac:dyDescent="0.35">
      <c r="AI1492" s="11"/>
      <c r="AJ1492" s="11"/>
      <c r="AK1492" s="11"/>
      <c r="AL1492" s="63"/>
      <c r="AM1492" s="46" t="str">
        <f t="shared" si="336"/>
        <v/>
      </c>
      <c r="AN1492" s="46" t="str">
        <f t="shared" si="337"/>
        <v/>
      </c>
      <c r="AO1492" s="46" t="str">
        <f t="shared" si="338"/>
        <v/>
      </c>
      <c r="AP1492" s="46">
        <f t="shared" si="339"/>
        <v>0</v>
      </c>
      <c r="AQ1492" s="46" t="str">
        <f t="shared" si="340"/>
        <v/>
      </c>
      <c r="AR1492" s="46">
        <f t="shared" si="341"/>
        <v>0</v>
      </c>
      <c r="AS1492" s="48">
        <f t="shared" si="342"/>
        <v>1</v>
      </c>
      <c r="AT1492" s="46">
        <f t="shared" si="346"/>
        <v>0</v>
      </c>
      <c r="AU1492" s="46">
        <f t="shared" si="343"/>
        <v>0</v>
      </c>
      <c r="AV1492" s="46">
        <f t="shared" si="344"/>
        <v>0</v>
      </c>
      <c r="AW1492" s="46">
        <f t="shared" si="347"/>
        <v>0</v>
      </c>
      <c r="AX1492" s="47" t="str">
        <f t="shared" si="345"/>
        <v/>
      </c>
      <c r="AY1492" s="47" t="str">
        <f t="shared" si="348"/>
        <v/>
      </c>
    </row>
    <row r="1493" spans="35:51" x14ac:dyDescent="0.35">
      <c r="AI1493" s="11"/>
      <c r="AJ1493" s="11"/>
      <c r="AK1493" s="11"/>
      <c r="AL1493" s="63"/>
      <c r="AM1493" s="46" t="str">
        <f t="shared" si="336"/>
        <v/>
      </c>
      <c r="AN1493" s="46" t="str">
        <f t="shared" si="337"/>
        <v/>
      </c>
      <c r="AO1493" s="46" t="str">
        <f t="shared" si="338"/>
        <v/>
      </c>
      <c r="AP1493" s="46">
        <f t="shared" si="339"/>
        <v>0</v>
      </c>
      <c r="AQ1493" s="46" t="str">
        <f t="shared" si="340"/>
        <v/>
      </c>
      <c r="AR1493" s="46">
        <f t="shared" si="341"/>
        <v>0</v>
      </c>
      <c r="AS1493" s="48">
        <f t="shared" si="342"/>
        <v>1</v>
      </c>
      <c r="AT1493" s="46">
        <f t="shared" si="346"/>
        <v>0</v>
      </c>
      <c r="AU1493" s="46">
        <f t="shared" si="343"/>
        <v>0</v>
      </c>
      <c r="AV1493" s="46">
        <f t="shared" si="344"/>
        <v>0</v>
      </c>
      <c r="AW1493" s="46">
        <f t="shared" si="347"/>
        <v>0</v>
      </c>
      <c r="AX1493" s="47" t="str">
        <f t="shared" si="345"/>
        <v/>
      </c>
      <c r="AY1493" s="47" t="str">
        <f t="shared" si="348"/>
        <v/>
      </c>
    </row>
    <row r="1494" spans="35:51" x14ac:dyDescent="0.35">
      <c r="AI1494" s="11"/>
      <c r="AJ1494" s="11"/>
      <c r="AK1494" s="11"/>
      <c r="AL1494" s="63"/>
      <c r="AM1494" s="46" t="str">
        <f t="shared" si="336"/>
        <v/>
      </c>
      <c r="AN1494" s="46" t="str">
        <f t="shared" si="337"/>
        <v/>
      </c>
      <c r="AO1494" s="46" t="str">
        <f t="shared" si="338"/>
        <v/>
      </c>
      <c r="AP1494" s="46">
        <f t="shared" si="339"/>
        <v>0</v>
      </c>
      <c r="AQ1494" s="46" t="str">
        <f t="shared" si="340"/>
        <v/>
      </c>
      <c r="AR1494" s="46">
        <f t="shared" si="341"/>
        <v>0</v>
      </c>
      <c r="AS1494" s="48">
        <f t="shared" si="342"/>
        <v>1</v>
      </c>
      <c r="AT1494" s="46">
        <f t="shared" si="346"/>
        <v>0</v>
      </c>
      <c r="AU1494" s="46">
        <f t="shared" si="343"/>
        <v>0</v>
      </c>
      <c r="AV1494" s="46">
        <f t="shared" si="344"/>
        <v>0</v>
      </c>
      <c r="AW1494" s="46">
        <f t="shared" si="347"/>
        <v>0</v>
      </c>
      <c r="AX1494" s="47" t="str">
        <f t="shared" si="345"/>
        <v/>
      </c>
      <c r="AY1494" s="47" t="str">
        <f t="shared" si="348"/>
        <v/>
      </c>
    </row>
    <row r="1495" spans="35:51" x14ac:dyDescent="0.35">
      <c r="AI1495" s="11"/>
      <c r="AJ1495" s="11"/>
      <c r="AK1495" s="11"/>
      <c r="AL1495" s="63"/>
      <c r="AM1495" s="46" t="str">
        <f t="shared" si="336"/>
        <v/>
      </c>
      <c r="AN1495" s="46" t="str">
        <f t="shared" si="337"/>
        <v/>
      </c>
      <c r="AO1495" s="46" t="str">
        <f t="shared" si="338"/>
        <v/>
      </c>
      <c r="AP1495" s="46">
        <f t="shared" si="339"/>
        <v>0</v>
      </c>
      <c r="AQ1495" s="46" t="str">
        <f t="shared" si="340"/>
        <v/>
      </c>
      <c r="AR1495" s="46">
        <f t="shared" si="341"/>
        <v>0</v>
      </c>
      <c r="AS1495" s="48">
        <f t="shared" si="342"/>
        <v>1</v>
      </c>
      <c r="AT1495" s="46">
        <f t="shared" si="346"/>
        <v>0</v>
      </c>
      <c r="AU1495" s="46">
        <f t="shared" si="343"/>
        <v>0</v>
      </c>
      <c r="AV1495" s="46">
        <f t="shared" si="344"/>
        <v>0</v>
      </c>
      <c r="AW1495" s="46">
        <f t="shared" si="347"/>
        <v>0</v>
      </c>
      <c r="AX1495" s="47" t="str">
        <f t="shared" si="345"/>
        <v/>
      </c>
      <c r="AY1495" s="47" t="str">
        <f t="shared" si="348"/>
        <v/>
      </c>
    </row>
    <row r="1496" spans="35:51" x14ac:dyDescent="0.35">
      <c r="AI1496" s="11"/>
      <c r="AJ1496" s="11"/>
      <c r="AK1496" s="11"/>
      <c r="AL1496" s="63"/>
      <c r="AM1496" s="46" t="str">
        <f t="shared" si="336"/>
        <v/>
      </c>
      <c r="AN1496" s="46" t="str">
        <f t="shared" si="337"/>
        <v/>
      </c>
      <c r="AO1496" s="46" t="str">
        <f t="shared" si="338"/>
        <v/>
      </c>
      <c r="AP1496" s="46">
        <f t="shared" si="339"/>
        <v>0</v>
      </c>
      <c r="AQ1496" s="46" t="str">
        <f t="shared" si="340"/>
        <v/>
      </c>
      <c r="AR1496" s="46">
        <f t="shared" si="341"/>
        <v>0</v>
      </c>
      <c r="AS1496" s="48">
        <f t="shared" si="342"/>
        <v>1</v>
      </c>
      <c r="AT1496" s="46">
        <f t="shared" si="346"/>
        <v>0</v>
      </c>
      <c r="AU1496" s="46">
        <f t="shared" si="343"/>
        <v>0</v>
      </c>
      <c r="AV1496" s="46">
        <f t="shared" si="344"/>
        <v>0</v>
      </c>
      <c r="AW1496" s="46">
        <f t="shared" si="347"/>
        <v>0</v>
      </c>
      <c r="AX1496" s="47" t="str">
        <f t="shared" si="345"/>
        <v/>
      </c>
      <c r="AY1496" s="47" t="str">
        <f t="shared" si="348"/>
        <v/>
      </c>
    </row>
    <row r="1497" spans="35:51" x14ac:dyDescent="0.35">
      <c r="AI1497" s="11"/>
      <c r="AJ1497" s="11"/>
      <c r="AK1497" s="11"/>
      <c r="AL1497" s="63"/>
      <c r="AM1497" s="46" t="str">
        <f t="shared" si="336"/>
        <v/>
      </c>
      <c r="AN1497" s="46" t="str">
        <f t="shared" si="337"/>
        <v/>
      </c>
      <c r="AO1497" s="46" t="str">
        <f t="shared" si="338"/>
        <v/>
      </c>
      <c r="AP1497" s="46">
        <f t="shared" si="339"/>
        <v>0</v>
      </c>
      <c r="AQ1497" s="46" t="str">
        <f t="shared" si="340"/>
        <v/>
      </c>
      <c r="AR1497" s="46">
        <f t="shared" si="341"/>
        <v>0</v>
      </c>
      <c r="AS1497" s="48">
        <f t="shared" si="342"/>
        <v>1</v>
      </c>
      <c r="AT1497" s="46">
        <f t="shared" si="346"/>
        <v>0</v>
      </c>
      <c r="AU1497" s="46">
        <f t="shared" si="343"/>
        <v>0</v>
      </c>
      <c r="AV1497" s="46">
        <f t="shared" si="344"/>
        <v>0</v>
      </c>
      <c r="AW1497" s="46">
        <f t="shared" si="347"/>
        <v>0</v>
      </c>
      <c r="AX1497" s="47" t="str">
        <f t="shared" si="345"/>
        <v/>
      </c>
      <c r="AY1497" s="47" t="str">
        <f t="shared" si="348"/>
        <v/>
      </c>
    </row>
    <row r="1498" spans="35:51" x14ac:dyDescent="0.35">
      <c r="AI1498" s="11"/>
      <c r="AJ1498" s="11"/>
      <c r="AK1498" s="11"/>
      <c r="AL1498" s="63"/>
      <c r="AM1498" s="46" t="str">
        <f t="shared" si="336"/>
        <v/>
      </c>
      <c r="AN1498" s="46" t="str">
        <f t="shared" si="337"/>
        <v/>
      </c>
      <c r="AO1498" s="46" t="str">
        <f t="shared" si="338"/>
        <v/>
      </c>
      <c r="AP1498" s="46">
        <f t="shared" si="339"/>
        <v>0</v>
      </c>
      <c r="AQ1498" s="46" t="str">
        <f t="shared" si="340"/>
        <v/>
      </c>
      <c r="AR1498" s="46">
        <f t="shared" si="341"/>
        <v>0</v>
      </c>
      <c r="AS1498" s="48">
        <f t="shared" si="342"/>
        <v>1</v>
      </c>
      <c r="AT1498" s="46">
        <f t="shared" si="346"/>
        <v>0</v>
      </c>
      <c r="AU1498" s="46">
        <f t="shared" si="343"/>
        <v>0</v>
      </c>
      <c r="AV1498" s="46">
        <f t="shared" si="344"/>
        <v>0</v>
      </c>
      <c r="AW1498" s="46">
        <f t="shared" si="347"/>
        <v>0</v>
      </c>
      <c r="AX1498" s="47" t="str">
        <f t="shared" si="345"/>
        <v/>
      </c>
      <c r="AY1498" s="47" t="str">
        <f t="shared" si="348"/>
        <v/>
      </c>
    </row>
    <row r="1499" spans="35:51" x14ac:dyDescent="0.35">
      <c r="AI1499" s="11"/>
      <c r="AJ1499" s="11"/>
      <c r="AK1499" s="11"/>
      <c r="AL1499" s="63"/>
      <c r="AM1499" s="46" t="str">
        <f t="shared" si="336"/>
        <v/>
      </c>
      <c r="AN1499" s="46" t="str">
        <f t="shared" si="337"/>
        <v/>
      </c>
      <c r="AO1499" s="46" t="str">
        <f t="shared" si="338"/>
        <v/>
      </c>
      <c r="AP1499" s="46">
        <f t="shared" si="339"/>
        <v>0</v>
      </c>
      <c r="AQ1499" s="46" t="str">
        <f t="shared" si="340"/>
        <v/>
      </c>
      <c r="AR1499" s="46">
        <f t="shared" si="341"/>
        <v>0</v>
      </c>
      <c r="AS1499" s="48">
        <f t="shared" si="342"/>
        <v>1</v>
      </c>
      <c r="AT1499" s="46">
        <f t="shared" si="346"/>
        <v>0</v>
      </c>
      <c r="AU1499" s="46">
        <f t="shared" si="343"/>
        <v>0</v>
      </c>
      <c r="AV1499" s="46">
        <f t="shared" si="344"/>
        <v>0</v>
      </c>
      <c r="AW1499" s="46">
        <f t="shared" si="347"/>
        <v>0</v>
      </c>
      <c r="AX1499" s="47" t="str">
        <f t="shared" si="345"/>
        <v/>
      </c>
      <c r="AY1499" s="47" t="str">
        <f t="shared" si="348"/>
        <v/>
      </c>
    </row>
    <row r="1500" spans="35:51" x14ac:dyDescent="0.35">
      <c r="AI1500" s="11"/>
      <c r="AJ1500" s="11"/>
      <c r="AK1500" s="11"/>
      <c r="AL1500" s="63"/>
      <c r="AM1500" s="46" t="str">
        <f t="shared" si="336"/>
        <v/>
      </c>
      <c r="AN1500" s="46" t="str">
        <f t="shared" si="337"/>
        <v/>
      </c>
      <c r="AO1500" s="46" t="str">
        <f t="shared" si="338"/>
        <v/>
      </c>
      <c r="AP1500" s="46">
        <f t="shared" si="339"/>
        <v>0</v>
      </c>
      <c r="AQ1500" s="46" t="str">
        <f t="shared" si="340"/>
        <v/>
      </c>
      <c r="AR1500" s="46">
        <f t="shared" si="341"/>
        <v>0</v>
      </c>
      <c r="AS1500" s="48">
        <f t="shared" si="342"/>
        <v>1</v>
      </c>
      <c r="AT1500" s="46">
        <f t="shared" si="346"/>
        <v>0</v>
      </c>
      <c r="AU1500" s="46">
        <f t="shared" si="343"/>
        <v>0</v>
      </c>
      <c r="AV1500" s="46">
        <f t="shared" si="344"/>
        <v>0</v>
      </c>
      <c r="AW1500" s="46">
        <f t="shared" si="347"/>
        <v>0</v>
      </c>
      <c r="AX1500" s="47" t="str">
        <f t="shared" si="345"/>
        <v/>
      </c>
      <c r="AY1500" s="47" t="str">
        <f t="shared" si="348"/>
        <v/>
      </c>
    </row>
    <row r="1501" spans="35:51" x14ac:dyDescent="0.35">
      <c r="AI1501" s="11"/>
      <c r="AJ1501" s="11"/>
      <c r="AK1501" s="11"/>
      <c r="AL1501" s="63"/>
      <c r="AM1501" s="46" t="str">
        <f t="shared" si="336"/>
        <v/>
      </c>
      <c r="AN1501" s="46" t="str">
        <f t="shared" si="337"/>
        <v/>
      </c>
      <c r="AO1501" s="46" t="str">
        <f t="shared" si="338"/>
        <v/>
      </c>
      <c r="AP1501" s="46">
        <f t="shared" si="339"/>
        <v>0</v>
      </c>
      <c r="AQ1501" s="46" t="str">
        <f t="shared" si="340"/>
        <v/>
      </c>
      <c r="AR1501" s="46">
        <f t="shared" si="341"/>
        <v>0</v>
      </c>
      <c r="AS1501" s="48">
        <f t="shared" si="342"/>
        <v>1</v>
      </c>
      <c r="AT1501" s="46">
        <f t="shared" si="346"/>
        <v>0</v>
      </c>
      <c r="AU1501" s="46">
        <f t="shared" si="343"/>
        <v>0</v>
      </c>
      <c r="AV1501" s="46">
        <f t="shared" si="344"/>
        <v>0</v>
      </c>
      <c r="AW1501" s="46">
        <f t="shared" si="347"/>
        <v>0</v>
      </c>
      <c r="AX1501" s="47" t="str">
        <f t="shared" si="345"/>
        <v/>
      </c>
      <c r="AY1501" s="47" t="str">
        <f t="shared" si="348"/>
        <v/>
      </c>
    </row>
    <row r="1502" spans="35:51" x14ac:dyDescent="0.35">
      <c r="AI1502" s="11"/>
      <c r="AJ1502" s="11"/>
      <c r="AK1502" s="11"/>
      <c r="AL1502" s="63"/>
      <c r="AM1502" s="46" t="str">
        <f t="shared" si="336"/>
        <v/>
      </c>
      <c r="AN1502" s="46" t="str">
        <f t="shared" si="337"/>
        <v/>
      </c>
      <c r="AO1502" s="46" t="str">
        <f t="shared" si="338"/>
        <v/>
      </c>
      <c r="AP1502" s="46">
        <f t="shared" si="339"/>
        <v>0</v>
      </c>
      <c r="AQ1502" s="46" t="str">
        <f t="shared" si="340"/>
        <v/>
      </c>
      <c r="AR1502" s="46">
        <f t="shared" si="341"/>
        <v>0</v>
      </c>
      <c r="AS1502" s="48">
        <f t="shared" si="342"/>
        <v>1</v>
      </c>
      <c r="AT1502" s="46">
        <f t="shared" si="346"/>
        <v>0</v>
      </c>
      <c r="AU1502" s="46">
        <f t="shared" si="343"/>
        <v>0</v>
      </c>
      <c r="AV1502" s="46">
        <f t="shared" si="344"/>
        <v>0</v>
      </c>
      <c r="AW1502" s="46">
        <f t="shared" si="347"/>
        <v>0</v>
      </c>
      <c r="AX1502" s="47" t="str">
        <f t="shared" si="345"/>
        <v/>
      </c>
      <c r="AY1502" s="47" t="str">
        <f t="shared" si="348"/>
        <v/>
      </c>
    </row>
    <row r="1503" spans="35:51" x14ac:dyDescent="0.35">
      <c r="AI1503" s="11"/>
      <c r="AJ1503" s="11"/>
      <c r="AK1503" s="11"/>
      <c r="AL1503" s="63"/>
      <c r="AM1503" s="46" t="str">
        <f t="shared" si="336"/>
        <v/>
      </c>
      <c r="AN1503" s="46" t="str">
        <f t="shared" si="337"/>
        <v/>
      </c>
      <c r="AO1503" s="46" t="str">
        <f t="shared" si="338"/>
        <v/>
      </c>
      <c r="AP1503" s="46">
        <f t="shared" si="339"/>
        <v>0</v>
      </c>
      <c r="AQ1503" s="46" t="str">
        <f t="shared" si="340"/>
        <v/>
      </c>
      <c r="AR1503" s="46">
        <f t="shared" si="341"/>
        <v>0</v>
      </c>
      <c r="AS1503" s="48">
        <f t="shared" si="342"/>
        <v>1</v>
      </c>
      <c r="AT1503" s="46">
        <f t="shared" si="346"/>
        <v>0</v>
      </c>
      <c r="AU1503" s="46">
        <f t="shared" si="343"/>
        <v>0</v>
      </c>
      <c r="AV1503" s="46">
        <f t="shared" si="344"/>
        <v>0</v>
      </c>
      <c r="AW1503" s="46">
        <f t="shared" si="347"/>
        <v>0</v>
      </c>
      <c r="AX1503" s="47" t="str">
        <f t="shared" si="345"/>
        <v/>
      </c>
      <c r="AY1503" s="47" t="str">
        <f t="shared" si="348"/>
        <v/>
      </c>
    </row>
    <row r="1504" spans="35:51" x14ac:dyDescent="0.35">
      <c r="AI1504" s="11"/>
      <c r="AJ1504" s="11"/>
      <c r="AK1504" s="11"/>
      <c r="AL1504" s="63"/>
      <c r="AM1504" s="46" t="str">
        <f t="shared" si="336"/>
        <v/>
      </c>
      <c r="AN1504" s="46" t="str">
        <f t="shared" si="337"/>
        <v/>
      </c>
      <c r="AO1504" s="46" t="str">
        <f t="shared" si="338"/>
        <v/>
      </c>
      <c r="AP1504" s="46">
        <f t="shared" si="339"/>
        <v>0</v>
      </c>
      <c r="AQ1504" s="46" t="str">
        <f t="shared" si="340"/>
        <v/>
      </c>
      <c r="AR1504" s="46">
        <f t="shared" si="341"/>
        <v>0</v>
      </c>
      <c r="AS1504" s="48">
        <f t="shared" si="342"/>
        <v>1</v>
      </c>
      <c r="AT1504" s="46">
        <f t="shared" si="346"/>
        <v>0</v>
      </c>
      <c r="AU1504" s="46">
        <f t="shared" si="343"/>
        <v>0</v>
      </c>
      <c r="AV1504" s="46">
        <f t="shared" si="344"/>
        <v>0</v>
      </c>
      <c r="AW1504" s="46">
        <f t="shared" si="347"/>
        <v>0</v>
      </c>
      <c r="AX1504" s="47" t="str">
        <f t="shared" si="345"/>
        <v/>
      </c>
      <c r="AY1504" s="47" t="str">
        <f t="shared" si="348"/>
        <v/>
      </c>
    </row>
    <row r="1505" spans="35:51" x14ac:dyDescent="0.35">
      <c r="AI1505" s="11"/>
      <c r="AJ1505" s="11"/>
      <c r="AK1505" s="11"/>
      <c r="AL1505" s="63"/>
      <c r="AM1505" s="46" t="str">
        <f t="shared" si="336"/>
        <v/>
      </c>
      <c r="AN1505" s="46" t="str">
        <f t="shared" si="337"/>
        <v/>
      </c>
      <c r="AO1505" s="46" t="str">
        <f t="shared" si="338"/>
        <v/>
      </c>
      <c r="AP1505" s="46">
        <f t="shared" si="339"/>
        <v>0</v>
      </c>
      <c r="AQ1505" s="46" t="str">
        <f t="shared" si="340"/>
        <v/>
      </c>
      <c r="AR1505" s="46">
        <f t="shared" si="341"/>
        <v>0</v>
      </c>
      <c r="AS1505" s="48">
        <f t="shared" si="342"/>
        <v>1</v>
      </c>
      <c r="AT1505" s="46">
        <f t="shared" si="346"/>
        <v>0</v>
      </c>
      <c r="AU1505" s="46">
        <f t="shared" si="343"/>
        <v>0</v>
      </c>
      <c r="AV1505" s="46">
        <f t="shared" si="344"/>
        <v>0</v>
      </c>
      <c r="AW1505" s="46">
        <f t="shared" si="347"/>
        <v>0</v>
      </c>
      <c r="AX1505" s="47" t="str">
        <f t="shared" si="345"/>
        <v/>
      </c>
      <c r="AY1505" s="47" t="str">
        <f t="shared" si="348"/>
        <v/>
      </c>
    </row>
    <row r="1506" spans="35:51" x14ac:dyDescent="0.35">
      <c r="AI1506" s="11"/>
      <c r="AJ1506" s="11"/>
      <c r="AK1506" s="11"/>
      <c r="AL1506" s="63"/>
      <c r="AM1506" s="46" t="str">
        <f t="shared" si="336"/>
        <v/>
      </c>
      <c r="AN1506" s="46" t="str">
        <f t="shared" si="337"/>
        <v/>
      </c>
      <c r="AO1506" s="46" t="str">
        <f t="shared" si="338"/>
        <v/>
      </c>
      <c r="AP1506" s="46">
        <f t="shared" si="339"/>
        <v>0</v>
      </c>
      <c r="AQ1506" s="46" t="str">
        <f t="shared" si="340"/>
        <v/>
      </c>
      <c r="AR1506" s="46">
        <f t="shared" si="341"/>
        <v>0</v>
      </c>
      <c r="AS1506" s="48">
        <f t="shared" si="342"/>
        <v>1</v>
      </c>
      <c r="AT1506" s="46">
        <f t="shared" si="346"/>
        <v>0</v>
      </c>
      <c r="AU1506" s="46">
        <f t="shared" si="343"/>
        <v>0</v>
      </c>
      <c r="AV1506" s="46">
        <f t="shared" si="344"/>
        <v>0</v>
      </c>
      <c r="AW1506" s="46">
        <f t="shared" si="347"/>
        <v>0</v>
      </c>
      <c r="AX1506" s="47" t="str">
        <f t="shared" si="345"/>
        <v/>
      </c>
      <c r="AY1506" s="47" t="str">
        <f t="shared" si="348"/>
        <v/>
      </c>
    </row>
    <row r="1507" spans="35:51" x14ac:dyDescent="0.35">
      <c r="AI1507" s="11"/>
      <c r="AJ1507" s="11"/>
      <c r="AK1507" s="11"/>
      <c r="AL1507" s="63"/>
      <c r="AM1507" s="46" t="str">
        <f t="shared" si="336"/>
        <v/>
      </c>
      <c r="AN1507" s="46" t="str">
        <f t="shared" si="337"/>
        <v/>
      </c>
      <c r="AO1507" s="46" t="str">
        <f t="shared" si="338"/>
        <v/>
      </c>
      <c r="AP1507" s="46">
        <f t="shared" si="339"/>
        <v>0</v>
      </c>
      <c r="AQ1507" s="46" t="str">
        <f t="shared" si="340"/>
        <v/>
      </c>
      <c r="AR1507" s="46">
        <f t="shared" si="341"/>
        <v>0</v>
      </c>
      <c r="AS1507" s="48">
        <f t="shared" si="342"/>
        <v>1</v>
      </c>
      <c r="AT1507" s="46">
        <f t="shared" si="346"/>
        <v>0</v>
      </c>
      <c r="AU1507" s="46">
        <f t="shared" si="343"/>
        <v>0</v>
      </c>
      <c r="AV1507" s="46">
        <f t="shared" si="344"/>
        <v>0</v>
      </c>
      <c r="AW1507" s="46">
        <f t="shared" si="347"/>
        <v>0</v>
      </c>
      <c r="AX1507" s="47" t="str">
        <f t="shared" si="345"/>
        <v/>
      </c>
      <c r="AY1507" s="47" t="str">
        <f t="shared" si="348"/>
        <v/>
      </c>
    </row>
    <row r="1508" spans="35:51" x14ac:dyDescent="0.35">
      <c r="AI1508" s="11"/>
      <c r="AJ1508" s="11"/>
      <c r="AK1508" s="11"/>
      <c r="AL1508" s="63"/>
      <c r="AM1508" s="46" t="str">
        <f t="shared" si="336"/>
        <v/>
      </c>
      <c r="AN1508" s="46" t="str">
        <f t="shared" si="337"/>
        <v/>
      </c>
      <c r="AO1508" s="46" t="str">
        <f t="shared" si="338"/>
        <v/>
      </c>
      <c r="AP1508" s="46">
        <f t="shared" si="339"/>
        <v>0</v>
      </c>
      <c r="AQ1508" s="46" t="str">
        <f t="shared" si="340"/>
        <v/>
      </c>
      <c r="AR1508" s="46">
        <f t="shared" si="341"/>
        <v>0</v>
      </c>
      <c r="AS1508" s="48">
        <f t="shared" si="342"/>
        <v>1</v>
      </c>
      <c r="AT1508" s="46">
        <f t="shared" si="346"/>
        <v>0</v>
      </c>
      <c r="AU1508" s="46">
        <f t="shared" si="343"/>
        <v>0</v>
      </c>
      <c r="AV1508" s="46">
        <f t="shared" si="344"/>
        <v>0</v>
      </c>
      <c r="AW1508" s="46">
        <f t="shared" si="347"/>
        <v>0</v>
      </c>
      <c r="AX1508" s="47" t="str">
        <f t="shared" si="345"/>
        <v/>
      </c>
      <c r="AY1508" s="47" t="str">
        <f t="shared" si="348"/>
        <v/>
      </c>
    </row>
    <row r="1509" spans="35:51" x14ac:dyDescent="0.35">
      <c r="AI1509" s="11"/>
      <c r="AJ1509" s="11"/>
      <c r="AK1509" s="11"/>
      <c r="AL1509" s="63"/>
      <c r="AM1509" s="46" t="str">
        <f t="shared" si="336"/>
        <v/>
      </c>
      <c r="AN1509" s="46" t="str">
        <f t="shared" si="337"/>
        <v/>
      </c>
      <c r="AO1509" s="46" t="str">
        <f t="shared" si="338"/>
        <v/>
      </c>
      <c r="AP1509" s="46">
        <f t="shared" si="339"/>
        <v>0</v>
      </c>
      <c r="AQ1509" s="46" t="str">
        <f t="shared" si="340"/>
        <v/>
      </c>
      <c r="AR1509" s="46">
        <f t="shared" si="341"/>
        <v>0</v>
      </c>
      <c r="AS1509" s="48">
        <f t="shared" si="342"/>
        <v>1</v>
      </c>
      <c r="AT1509" s="46">
        <f t="shared" si="346"/>
        <v>0</v>
      </c>
      <c r="AU1509" s="46">
        <f t="shared" si="343"/>
        <v>0</v>
      </c>
      <c r="AV1509" s="46">
        <f t="shared" si="344"/>
        <v>0</v>
      </c>
      <c r="AW1509" s="46">
        <f t="shared" si="347"/>
        <v>0</v>
      </c>
      <c r="AX1509" s="47" t="str">
        <f t="shared" si="345"/>
        <v/>
      </c>
      <c r="AY1509" s="47" t="str">
        <f t="shared" si="348"/>
        <v/>
      </c>
    </row>
    <row r="1510" spans="35:51" x14ac:dyDescent="0.35">
      <c r="AI1510" s="11"/>
      <c r="AJ1510" s="11"/>
      <c r="AK1510" s="11"/>
      <c r="AL1510" s="63"/>
      <c r="AM1510" s="46" t="str">
        <f t="shared" si="336"/>
        <v/>
      </c>
      <c r="AN1510" s="46" t="str">
        <f t="shared" si="337"/>
        <v/>
      </c>
      <c r="AO1510" s="46" t="str">
        <f t="shared" si="338"/>
        <v/>
      </c>
      <c r="AP1510" s="46">
        <f t="shared" si="339"/>
        <v>0</v>
      </c>
      <c r="AQ1510" s="46" t="str">
        <f t="shared" si="340"/>
        <v/>
      </c>
      <c r="AR1510" s="46">
        <f t="shared" si="341"/>
        <v>0</v>
      </c>
      <c r="AS1510" s="48">
        <f t="shared" si="342"/>
        <v>1</v>
      </c>
      <c r="AT1510" s="46">
        <f t="shared" si="346"/>
        <v>0</v>
      </c>
      <c r="AU1510" s="46">
        <f t="shared" si="343"/>
        <v>0</v>
      </c>
      <c r="AV1510" s="46">
        <f t="shared" si="344"/>
        <v>0</v>
      </c>
      <c r="AW1510" s="46">
        <f t="shared" si="347"/>
        <v>0</v>
      </c>
      <c r="AX1510" s="47" t="str">
        <f t="shared" si="345"/>
        <v/>
      </c>
      <c r="AY1510" s="47" t="str">
        <f t="shared" si="348"/>
        <v/>
      </c>
    </row>
    <row r="1511" spans="35:51" x14ac:dyDescent="0.35">
      <c r="AI1511" s="11"/>
      <c r="AJ1511" s="11"/>
      <c r="AK1511" s="11"/>
      <c r="AL1511" s="63"/>
      <c r="AM1511" s="46" t="str">
        <f t="shared" si="336"/>
        <v/>
      </c>
      <c r="AN1511" s="46" t="str">
        <f t="shared" si="337"/>
        <v/>
      </c>
      <c r="AO1511" s="46" t="str">
        <f t="shared" si="338"/>
        <v/>
      </c>
      <c r="AP1511" s="46">
        <f t="shared" si="339"/>
        <v>0</v>
      </c>
      <c r="AQ1511" s="46" t="str">
        <f t="shared" si="340"/>
        <v/>
      </c>
      <c r="AR1511" s="46">
        <f t="shared" si="341"/>
        <v>0</v>
      </c>
      <c r="AS1511" s="48">
        <f t="shared" si="342"/>
        <v>1</v>
      </c>
      <c r="AT1511" s="46">
        <f t="shared" si="346"/>
        <v>0</v>
      </c>
      <c r="AU1511" s="46">
        <f t="shared" si="343"/>
        <v>0</v>
      </c>
      <c r="AV1511" s="46">
        <f t="shared" si="344"/>
        <v>0</v>
      </c>
      <c r="AW1511" s="46">
        <f t="shared" si="347"/>
        <v>0</v>
      </c>
      <c r="AX1511" s="47" t="str">
        <f t="shared" si="345"/>
        <v/>
      </c>
      <c r="AY1511" s="47" t="str">
        <f t="shared" si="348"/>
        <v/>
      </c>
    </row>
    <row r="1512" spans="35:51" x14ac:dyDescent="0.35">
      <c r="AI1512" s="11"/>
      <c r="AJ1512" s="11"/>
      <c r="AK1512" s="11"/>
      <c r="AL1512" s="63"/>
      <c r="AM1512" s="46" t="str">
        <f t="shared" si="336"/>
        <v/>
      </c>
      <c r="AN1512" s="46" t="str">
        <f t="shared" si="337"/>
        <v/>
      </c>
      <c r="AO1512" s="46" t="str">
        <f t="shared" si="338"/>
        <v/>
      </c>
      <c r="AP1512" s="46">
        <f t="shared" si="339"/>
        <v>0</v>
      </c>
      <c r="AQ1512" s="46" t="str">
        <f t="shared" si="340"/>
        <v/>
      </c>
      <c r="AR1512" s="46">
        <f t="shared" si="341"/>
        <v>0</v>
      </c>
      <c r="AS1512" s="48">
        <f t="shared" si="342"/>
        <v>1</v>
      </c>
      <c r="AT1512" s="46">
        <f t="shared" si="346"/>
        <v>0</v>
      </c>
      <c r="AU1512" s="46">
        <f t="shared" si="343"/>
        <v>0</v>
      </c>
      <c r="AV1512" s="46">
        <f t="shared" si="344"/>
        <v>0</v>
      </c>
      <c r="AW1512" s="46">
        <f t="shared" si="347"/>
        <v>0</v>
      </c>
      <c r="AX1512" s="47" t="str">
        <f t="shared" si="345"/>
        <v/>
      </c>
      <c r="AY1512" s="47" t="str">
        <f t="shared" si="348"/>
        <v/>
      </c>
    </row>
    <row r="1513" spans="35:51" x14ac:dyDescent="0.35">
      <c r="AI1513" s="11"/>
      <c r="AJ1513" s="11"/>
      <c r="AK1513" s="11"/>
      <c r="AL1513" s="63"/>
      <c r="AM1513" s="46" t="str">
        <f t="shared" si="336"/>
        <v/>
      </c>
      <c r="AN1513" s="46" t="str">
        <f t="shared" si="337"/>
        <v/>
      </c>
      <c r="AO1513" s="46" t="str">
        <f t="shared" si="338"/>
        <v/>
      </c>
      <c r="AP1513" s="46">
        <f t="shared" si="339"/>
        <v>0</v>
      </c>
      <c r="AQ1513" s="46" t="str">
        <f t="shared" si="340"/>
        <v/>
      </c>
      <c r="AR1513" s="46">
        <f t="shared" si="341"/>
        <v>0</v>
      </c>
      <c r="AS1513" s="48">
        <f t="shared" si="342"/>
        <v>1</v>
      </c>
      <c r="AT1513" s="46">
        <f t="shared" si="346"/>
        <v>0</v>
      </c>
      <c r="AU1513" s="46">
        <f t="shared" si="343"/>
        <v>0</v>
      </c>
      <c r="AV1513" s="46">
        <f t="shared" si="344"/>
        <v>0</v>
      </c>
      <c r="AW1513" s="46">
        <f t="shared" si="347"/>
        <v>0</v>
      </c>
      <c r="AX1513" s="47" t="str">
        <f t="shared" si="345"/>
        <v/>
      </c>
      <c r="AY1513" s="47" t="str">
        <f t="shared" si="348"/>
        <v/>
      </c>
    </row>
    <row r="1514" spans="35:51" x14ac:dyDescent="0.35">
      <c r="AI1514" s="11"/>
      <c r="AJ1514" s="11"/>
      <c r="AK1514" s="11"/>
      <c r="AL1514" s="63"/>
      <c r="AM1514" s="46" t="str">
        <f t="shared" si="336"/>
        <v/>
      </c>
      <c r="AN1514" s="46" t="str">
        <f t="shared" si="337"/>
        <v/>
      </c>
      <c r="AO1514" s="46" t="str">
        <f t="shared" si="338"/>
        <v/>
      </c>
      <c r="AP1514" s="46">
        <f t="shared" si="339"/>
        <v>0</v>
      </c>
      <c r="AQ1514" s="46" t="str">
        <f t="shared" si="340"/>
        <v/>
      </c>
      <c r="AR1514" s="46">
        <f t="shared" si="341"/>
        <v>0</v>
      </c>
      <c r="AS1514" s="48">
        <f t="shared" si="342"/>
        <v>1</v>
      </c>
      <c r="AT1514" s="46">
        <f t="shared" si="346"/>
        <v>0</v>
      </c>
      <c r="AU1514" s="46">
        <f t="shared" si="343"/>
        <v>0</v>
      </c>
      <c r="AV1514" s="46">
        <f t="shared" si="344"/>
        <v>0</v>
      </c>
      <c r="AW1514" s="46">
        <f t="shared" si="347"/>
        <v>0</v>
      </c>
      <c r="AX1514" s="47" t="str">
        <f t="shared" si="345"/>
        <v/>
      </c>
      <c r="AY1514" s="47" t="str">
        <f t="shared" si="348"/>
        <v/>
      </c>
    </row>
    <row r="1515" spans="35:51" x14ac:dyDescent="0.35">
      <c r="AI1515" s="11"/>
      <c r="AJ1515" s="11"/>
      <c r="AK1515" s="11"/>
      <c r="AL1515" s="63"/>
      <c r="AM1515" s="46" t="str">
        <f t="shared" si="336"/>
        <v/>
      </c>
      <c r="AN1515" s="46" t="str">
        <f t="shared" si="337"/>
        <v/>
      </c>
      <c r="AO1515" s="46" t="str">
        <f t="shared" si="338"/>
        <v/>
      </c>
      <c r="AP1515" s="46">
        <f t="shared" si="339"/>
        <v>0</v>
      </c>
      <c r="AQ1515" s="46" t="str">
        <f t="shared" si="340"/>
        <v/>
      </c>
      <c r="AR1515" s="46">
        <f t="shared" si="341"/>
        <v>0</v>
      </c>
      <c r="AS1515" s="48">
        <f t="shared" si="342"/>
        <v>1</v>
      </c>
      <c r="AT1515" s="46">
        <f t="shared" si="346"/>
        <v>0</v>
      </c>
      <c r="AU1515" s="46">
        <f t="shared" si="343"/>
        <v>0</v>
      </c>
      <c r="AV1515" s="46">
        <f t="shared" si="344"/>
        <v>0</v>
      </c>
      <c r="AW1515" s="46">
        <f t="shared" si="347"/>
        <v>0</v>
      </c>
      <c r="AX1515" s="47" t="str">
        <f t="shared" si="345"/>
        <v/>
      </c>
      <c r="AY1515" s="47" t="str">
        <f t="shared" si="348"/>
        <v/>
      </c>
    </row>
    <row r="1516" spans="35:51" x14ac:dyDescent="0.35">
      <c r="AI1516" s="11"/>
      <c r="AJ1516" s="11"/>
      <c r="AK1516" s="11"/>
      <c r="AL1516" s="63"/>
      <c r="AM1516" s="46" t="str">
        <f t="shared" si="336"/>
        <v/>
      </c>
      <c r="AN1516" s="46" t="str">
        <f t="shared" si="337"/>
        <v/>
      </c>
      <c r="AO1516" s="46" t="str">
        <f t="shared" si="338"/>
        <v/>
      </c>
      <c r="AP1516" s="46">
        <f t="shared" si="339"/>
        <v>0</v>
      </c>
      <c r="AQ1516" s="46" t="str">
        <f t="shared" si="340"/>
        <v/>
      </c>
      <c r="AR1516" s="46">
        <f t="shared" si="341"/>
        <v>0</v>
      </c>
      <c r="AS1516" s="48">
        <f t="shared" si="342"/>
        <v>1</v>
      </c>
      <c r="AT1516" s="46">
        <f t="shared" si="346"/>
        <v>0</v>
      </c>
      <c r="AU1516" s="46">
        <f t="shared" si="343"/>
        <v>0</v>
      </c>
      <c r="AV1516" s="46">
        <f t="shared" si="344"/>
        <v>0</v>
      </c>
      <c r="AW1516" s="46">
        <f t="shared" si="347"/>
        <v>0</v>
      </c>
      <c r="AX1516" s="47" t="str">
        <f t="shared" si="345"/>
        <v/>
      </c>
      <c r="AY1516" s="47" t="str">
        <f t="shared" si="348"/>
        <v/>
      </c>
    </row>
    <row r="1517" spans="35:51" x14ac:dyDescent="0.35">
      <c r="AI1517" s="11"/>
      <c r="AJ1517" s="11"/>
      <c r="AK1517" s="11"/>
      <c r="AL1517" s="63"/>
      <c r="AM1517" s="46" t="str">
        <f t="shared" si="336"/>
        <v/>
      </c>
      <c r="AN1517" s="46" t="str">
        <f t="shared" si="337"/>
        <v/>
      </c>
      <c r="AO1517" s="46" t="str">
        <f t="shared" si="338"/>
        <v/>
      </c>
      <c r="AP1517" s="46">
        <f t="shared" si="339"/>
        <v>0</v>
      </c>
      <c r="AQ1517" s="46" t="str">
        <f t="shared" si="340"/>
        <v/>
      </c>
      <c r="AR1517" s="46">
        <f t="shared" si="341"/>
        <v>0</v>
      </c>
      <c r="AS1517" s="48">
        <f t="shared" si="342"/>
        <v>1</v>
      </c>
      <c r="AT1517" s="46">
        <f t="shared" si="346"/>
        <v>0</v>
      </c>
      <c r="AU1517" s="46">
        <f t="shared" si="343"/>
        <v>0</v>
      </c>
      <c r="AV1517" s="46">
        <f t="shared" si="344"/>
        <v>0</v>
      </c>
      <c r="AW1517" s="46">
        <f t="shared" si="347"/>
        <v>0</v>
      </c>
      <c r="AX1517" s="47" t="str">
        <f t="shared" si="345"/>
        <v/>
      </c>
      <c r="AY1517" s="47" t="str">
        <f t="shared" si="348"/>
        <v/>
      </c>
    </row>
    <row r="1518" spans="35:51" x14ac:dyDescent="0.35">
      <c r="AI1518" s="11"/>
      <c r="AJ1518" s="11"/>
      <c r="AK1518" s="11"/>
      <c r="AL1518" s="63"/>
      <c r="AM1518" s="46" t="str">
        <f t="shared" si="336"/>
        <v/>
      </c>
      <c r="AN1518" s="46" t="str">
        <f t="shared" si="337"/>
        <v/>
      </c>
      <c r="AO1518" s="46" t="str">
        <f t="shared" si="338"/>
        <v/>
      </c>
      <c r="AP1518" s="46">
        <f t="shared" si="339"/>
        <v>0</v>
      </c>
      <c r="AQ1518" s="46" t="str">
        <f t="shared" si="340"/>
        <v/>
      </c>
      <c r="AR1518" s="46">
        <f t="shared" si="341"/>
        <v>0</v>
      </c>
      <c r="AS1518" s="48">
        <f t="shared" si="342"/>
        <v>1</v>
      </c>
      <c r="AT1518" s="46">
        <f t="shared" si="346"/>
        <v>0</v>
      </c>
      <c r="AU1518" s="46">
        <f t="shared" si="343"/>
        <v>0</v>
      </c>
      <c r="AV1518" s="46">
        <f t="shared" si="344"/>
        <v>0</v>
      </c>
      <c r="AW1518" s="46">
        <f t="shared" si="347"/>
        <v>0</v>
      </c>
      <c r="AX1518" s="47" t="str">
        <f t="shared" si="345"/>
        <v/>
      </c>
      <c r="AY1518" s="47" t="str">
        <f t="shared" si="348"/>
        <v/>
      </c>
    </row>
    <row r="1519" spans="35:51" x14ac:dyDescent="0.35">
      <c r="AI1519" s="11"/>
      <c r="AJ1519" s="11"/>
      <c r="AK1519" s="11"/>
      <c r="AL1519" s="63"/>
      <c r="AM1519" s="46" t="str">
        <f t="shared" si="336"/>
        <v/>
      </c>
      <c r="AN1519" s="46" t="str">
        <f t="shared" si="337"/>
        <v/>
      </c>
      <c r="AO1519" s="46" t="str">
        <f t="shared" si="338"/>
        <v/>
      </c>
      <c r="AP1519" s="46">
        <f t="shared" si="339"/>
        <v>0</v>
      </c>
      <c r="AQ1519" s="46" t="str">
        <f t="shared" si="340"/>
        <v/>
      </c>
      <c r="AR1519" s="46">
        <f t="shared" si="341"/>
        <v>0</v>
      </c>
      <c r="AS1519" s="48">
        <f t="shared" si="342"/>
        <v>1</v>
      </c>
      <c r="AT1519" s="46">
        <f t="shared" si="346"/>
        <v>0</v>
      </c>
      <c r="AU1519" s="46">
        <f t="shared" si="343"/>
        <v>0</v>
      </c>
      <c r="AV1519" s="46">
        <f t="shared" si="344"/>
        <v>0</v>
      </c>
      <c r="AW1519" s="46">
        <f t="shared" si="347"/>
        <v>0</v>
      </c>
      <c r="AX1519" s="47" t="str">
        <f t="shared" si="345"/>
        <v/>
      </c>
      <c r="AY1519" s="47" t="str">
        <f t="shared" si="348"/>
        <v/>
      </c>
    </row>
    <row r="1520" spans="35:51" x14ac:dyDescent="0.35">
      <c r="AI1520" s="11"/>
      <c r="AJ1520" s="11"/>
      <c r="AK1520" s="11"/>
      <c r="AL1520" s="63"/>
      <c r="AM1520" s="46" t="str">
        <f t="shared" si="336"/>
        <v/>
      </c>
      <c r="AN1520" s="46" t="str">
        <f t="shared" si="337"/>
        <v/>
      </c>
      <c r="AO1520" s="46" t="str">
        <f t="shared" si="338"/>
        <v/>
      </c>
      <c r="AP1520" s="46">
        <f t="shared" si="339"/>
        <v>0</v>
      </c>
      <c r="AQ1520" s="46" t="str">
        <f t="shared" si="340"/>
        <v/>
      </c>
      <c r="AR1520" s="46">
        <f t="shared" si="341"/>
        <v>0</v>
      </c>
      <c r="AS1520" s="48">
        <f t="shared" si="342"/>
        <v>1</v>
      </c>
      <c r="AT1520" s="46">
        <f t="shared" si="346"/>
        <v>0</v>
      </c>
      <c r="AU1520" s="46">
        <f t="shared" si="343"/>
        <v>0</v>
      </c>
      <c r="AV1520" s="46">
        <f t="shared" si="344"/>
        <v>0</v>
      </c>
      <c r="AW1520" s="46">
        <f t="shared" si="347"/>
        <v>0</v>
      </c>
      <c r="AX1520" s="47" t="str">
        <f t="shared" si="345"/>
        <v/>
      </c>
      <c r="AY1520" s="47" t="str">
        <f t="shared" si="348"/>
        <v/>
      </c>
    </row>
    <row r="1521" spans="35:51" x14ac:dyDescent="0.35">
      <c r="AI1521" s="11"/>
      <c r="AJ1521" s="11"/>
      <c r="AK1521" s="11"/>
      <c r="AL1521" s="63"/>
      <c r="AM1521" s="46" t="str">
        <f t="shared" si="336"/>
        <v/>
      </c>
      <c r="AN1521" s="46" t="str">
        <f t="shared" si="337"/>
        <v/>
      </c>
      <c r="AO1521" s="46" t="str">
        <f t="shared" si="338"/>
        <v/>
      </c>
      <c r="AP1521" s="46">
        <f t="shared" si="339"/>
        <v>0</v>
      </c>
      <c r="AQ1521" s="46" t="str">
        <f t="shared" si="340"/>
        <v/>
      </c>
      <c r="AR1521" s="46">
        <f t="shared" si="341"/>
        <v>0</v>
      </c>
      <c r="AS1521" s="48">
        <f t="shared" si="342"/>
        <v>1</v>
      </c>
      <c r="AT1521" s="46">
        <f t="shared" si="346"/>
        <v>0</v>
      </c>
      <c r="AU1521" s="46">
        <f t="shared" si="343"/>
        <v>0</v>
      </c>
      <c r="AV1521" s="46">
        <f t="shared" si="344"/>
        <v>0</v>
      </c>
      <c r="AW1521" s="46">
        <f t="shared" si="347"/>
        <v>0</v>
      </c>
      <c r="AX1521" s="47" t="str">
        <f t="shared" si="345"/>
        <v/>
      </c>
      <c r="AY1521" s="47" t="str">
        <f t="shared" si="348"/>
        <v/>
      </c>
    </row>
    <row r="1522" spans="35:51" x14ac:dyDescent="0.35">
      <c r="AI1522" s="11"/>
      <c r="AJ1522" s="11"/>
      <c r="AK1522" s="11"/>
      <c r="AL1522" s="63"/>
      <c r="AM1522" s="46" t="str">
        <f t="shared" si="336"/>
        <v/>
      </c>
      <c r="AN1522" s="46" t="str">
        <f t="shared" si="337"/>
        <v/>
      </c>
      <c r="AO1522" s="46" t="str">
        <f t="shared" si="338"/>
        <v/>
      </c>
      <c r="AP1522" s="46">
        <f t="shared" si="339"/>
        <v>0</v>
      </c>
      <c r="AQ1522" s="46" t="str">
        <f t="shared" si="340"/>
        <v/>
      </c>
      <c r="AR1522" s="46">
        <f t="shared" si="341"/>
        <v>0</v>
      </c>
      <c r="AS1522" s="48">
        <f t="shared" si="342"/>
        <v>1</v>
      </c>
      <c r="AT1522" s="46">
        <f t="shared" si="346"/>
        <v>0</v>
      </c>
      <c r="AU1522" s="46">
        <f t="shared" si="343"/>
        <v>0</v>
      </c>
      <c r="AV1522" s="46">
        <f t="shared" si="344"/>
        <v>0</v>
      </c>
      <c r="AW1522" s="46">
        <f t="shared" si="347"/>
        <v>0</v>
      </c>
      <c r="AX1522" s="47" t="str">
        <f t="shared" si="345"/>
        <v/>
      </c>
      <c r="AY1522" s="47" t="str">
        <f t="shared" si="348"/>
        <v/>
      </c>
    </row>
    <row r="1523" spans="35:51" x14ac:dyDescent="0.35">
      <c r="AI1523" s="11"/>
      <c r="AJ1523" s="11"/>
      <c r="AK1523" s="11"/>
      <c r="AL1523" s="63"/>
      <c r="AM1523" s="46" t="str">
        <f t="shared" si="336"/>
        <v/>
      </c>
      <c r="AN1523" s="46" t="str">
        <f t="shared" si="337"/>
        <v/>
      </c>
      <c r="AO1523" s="46" t="str">
        <f t="shared" si="338"/>
        <v/>
      </c>
      <c r="AP1523" s="46">
        <f t="shared" si="339"/>
        <v>0</v>
      </c>
      <c r="AQ1523" s="46" t="str">
        <f t="shared" si="340"/>
        <v/>
      </c>
      <c r="AR1523" s="46">
        <f t="shared" si="341"/>
        <v>0</v>
      </c>
      <c r="AS1523" s="48">
        <f t="shared" si="342"/>
        <v>1</v>
      </c>
      <c r="AT1523" s="46">
        <f t="shared" si="346"/>
        <v>0</v>
      </c>
      <c r="AU1523" s="46">
        <f t="shared" si="343"/>
        <v>0</v>
      </c>
      <c r="AV1523" s="46">
        <f t="shared" si="344"/>
        <v>0</v>
      </c>
      <c r="AW1523" s="46">
        <f t="shared" si="347"/>
        <v>0</v>
      </c>
      <c r="AX1523" s="47" t="str">
        <f t="shared" si="345"/>
        <v/>
      </c>
      <c r="AY1523" s="47" t="str">
        <f t="shared" si="348"/>
        <v/>
      </c>
    </row>
    <row r="1524" spans="35:51" x14ac:dyDescent="0.35">
      <c r="AI1524" s="11"/>
      <c r="AJ1524" s="11"/>
      <c r="AK1524" s="11"/>
      <c r="AL1524" s="63"/>
      <c r="AM1524" s="46" t="str">
        <f t="shared" si="336"/>
        <v/>
      </c>
      <c r="AN1524" s="46" t="str">
        <f t="shared" si="337"/>
        <v/>
      </c>
      <c r="AO1524" s="46" t="str">
        <f t="shared" si="338"/>
        <v/>
      </c>
      <c r="AP1524" s="46">
        <f t="shared" si="339"/>
        <v>0</v>
      </c>
      <c r="AQ1524" s="46" t="str">
        <f t="shared" si="340"/>
        <v/>
      </c>
      <c r="AR1524" s="46">
        <f t="shared" si="341"/>
        <v>0</v>
      </c>
      <c r="AS1524" s="48">
        <f t="shared" si="342"/>
        <v>1</v>
      </c>
      <c r="AT1524" s="46">
        <f t="shared" si="346"/>
        <v>0</v>
      </c>
      <c r="AU1524" s="46">
        <f t="shared" si="343"/>
        <v>0</v>
      </c>
      <c r="AV1524" s="46">
        <f t="shared" si="344"/>
        <v>0</v>
      </c>
      <c r="AW1524" s="46">
        <f t="shared" si="347"/>
        <v>0</v>
      </c>
      <c r="AX1524" s="47" t="str">
        <f t="shared" si="345"/>
        <v/>
      </c>
      <c r="AY1524" s="47" t="str">
        <f t="shared" si="348"/>
        <v/>
      </c>
    </row>
    <row r="1525" spans="35:51" x14ac:dyDescent="0.35">
      <c r="AI1525" s="11"/>
      <c r="AJ1525" s="11"/>
      <c r="AK1525" s="11"/>
      <c r="AL1525" s="63"/>
      <c r="AM1525" s="46" t="str">
        <f t="shared" si="336"/>
        <v/>
      </c>
      <c r="AN1525" s="46" t="str">
        <f t="shared" si="337"/>
        <v/>
      </c>
      <c r="AO1525" s="46" t="str">
        <f t="shared" si="338"/>
        <v/>
      </c>
      <c r="AP1525" s="46">
        <f t="shared" si="339"/>
        <v>0</v>
      </c>
      <c r="AQ1525" s="46" t="str">
        <f t="shared" si="340"/>
        <v/>
      </c>
      <c r="AR1525" s="46">
        <f t="shared" si="341"/>
        <v>0</v>
      </c>
      <c r="AS1525" s="48">
        <f t="shared" si="342"/>
        <v>1</v>
      </c>
      <c r="AT1525" s="46">
        <f t="shared" si="346"/>
        <v>0</v>
      </c>
      <c r="AU1525" s="46">
        <f t="shared" si="343"/>
        <v>0</v>
      </c>
      <c r="AV1525" s="46">
        <f t="shared" si="344"/>
        <v>0</v>
      </c>
      <c r="AW1525" s="46">
        <f t="shared" si="347"/>
        <v>0</v>
      </c>
      <c r="AX1525" s="47" t="str">
        <f t="shared" si="345"/>
        <v/>
      </c>
      <c r="AY1525" s="47" t="str">
        <f t="shared" si="348"/>
        <v/>
      </c>
    </row>
    <row r="1526" spans="35:51" x14ac:dyDescent="0.35">
      <c r="AI1526" s="11"/>
      <c r="AJ1526" s="11"/>
      <c r="AK1526" s="11"/>
      <c r="AL1526" s="63"/>
      <c r="AM1526" s="46" t="str">
        <f t="shared" si="336"/>
        <v/>
      </c>
      <c r="AN1526" s="46" t="str">
        <f t="shared" si="337"/>
        <v/>
      </c>
      <c r="AO1526" s="46" t="str">
        <f t="shared" si="338"/>
        <v/>
      </c>
      <c r="AP1526" s="46">
        <f t="shared" si="339"/>
        <v>0</v>
      </c>
      <c r="AQ1526" s="46" t="str">
        <f t="shared" si="340"/>
        <v/>
      </c>
      <c r="AR1526" s="46">
        <f t="shared" si="341"/>
        <v>0</v>
      </c>
      <c r="AS1526" s="48">
        <f t="shared" si="342"/>
        <v>1</v>
      </c>
      <c r="AT1526" s="46">
        <f t="shared" si="346"/>
        <v>0</v>
      </c>
      <c r="AU1526" s="46">
        <f t="shared" si="343"/>
        <v>0</v>
      </c>
      <c r="AV1526" s="46">
        <f t="shared" si="344"/>
        <v>0</v>
      </c>
      <c r="AW1526" s="46">
        <f t="shared" si="347"/>
        <v>0</v>
      </c>
      <c r="AX1526" s="47" t="str">
        <f t="shared" si="345"/>
        <v/>
      </c>
      <c r="AY1526" s="47" t="str">
        <f t="shared" si="348"/>
        <v/>
      </c>
    </row>
    <row r="1527" spans="35:51" x14ac:dyDescent="0.35">
      <c r="AI1527" s="11"/>
      <c r="AJ1527" s="11"/>
      <c r="AK1527" s="11"/>
      <c r="AL1527" s="63"/>
      <c r="AM1527" s="46" t="str">
        <f t="shared" si="336"/>
        <v/>
      </c>
      <c r="AN1527" s="46" t="str">
        <f t="shared" si="337"/>
        <v/>
      </c>
      <c r="AO1527" s="46" t="str">
        <f t="shared" si="338"/>
        <v/>
      </c>
      <c r="AP1527" s="46">
        <f t="shared" si="339"/>
        <v>0</v>
      </c>
      <c r="AQ1527" s="46" t="str">
        <f t="shared" si="340"/>
        <v/>
      </c>
      <c r="AR1527" s="46">
        <f t="shared" si="341"/>
        <v>0</v>
      </c>
      <c r="AS1527" s="48">
        <f t="shared" si="342"/>
        <v>1</v>
      </c>
      <c r="AT1527" s="46">
        <f t="shared" si="346"/>
        <v>0</v>
      </c>
      <c r="AU1527" s="46">
        <f t="shared" si="343"/>
        <v>0</v>
      </c>
      <c r="AV1527" s="46">
        <f t="shared" si="344"/>
        <v>0</v>
      </c>
      <c r="AW1527" s="46">
        <f t="shared" si="347"/>
        <v>0</v>
      </c>
      <c r="AX1527" s="47" t="str">
        <f t="shared" si="345"/>
        <v/>
      </c>
      <c r="AY1527" s="47" t="str">
        <f t="shared" si="348"/>
        <v/>
      </c>
    </row>
    <row r="1528" spans="35:51" x14ac:dyDescent="0.35">
      <c r="AI1528" s="11"/>
      <c r="AJ1528" s="11"/>
      <c r="AK1528" s="11"/>
      <c r="AL1528" s="63"/>
      <c r="AM1528" s="46" t="str">
        <f t="shared" si="336"/>
        <v/>
      </c>
      <c r="AN1528" s="46" t="str">
        <f t="shared" si="337"/>
        <v/>
      </c>
      <c r="AO1528" s="46" t="str">
        <f t="shared" si="338"/>
        <v/>
      </c>
      <c r="AP1528" s="46">
        <f t="shared" si="339"/>
        <v>0</v>
      </c>
      <c r="AQ1528" s="46" t="str">
        <f t="shared" si="340"/>
        <v/>
      </c>
      <c r="AR1528" s="46">
        <f t="shared" si="341"/>
        <v>0</v>
      </c>
      <c r="AS1528" s="48">
        <f t="shared" si="342"/>
        <v>1</v>
      </c>
      <c r="AT1528" s="46">
        <f t="shared" si="346"/>
        <v>0</v>
      </c>
      <c r="AU1528" s="46">
        <f t="shared" si="343"/>
        <v>0</v>
      </c>
      <c r="AV1528" s="46">
        <f t="shared" si="344"/>
        <v>0</v>
      </c>
      <c r="AW1528" s="46">
        <f t="shared" si="347"/>
        <v>0</v>
      </c>
      <c r="AX1528" s="47" t="str">
        <f t="shared" si="345"/>
        <v/>
      </c>
      <c r="AY1528" s="47" t="str">
        <f t="shared" si="348"/>
        <v/>
      </c>
    </row>
    <row r="1529" spans="35:51" x14ac:dyDescent="0.35">
      <c r="AI1529" s="11"/>
      <c r="AJ1529" s="11"/>
      <c r="AK1529" s="11"/>
      <c r="AL1529" s="63"/>
      <c r="AM1529" s="46" t="str">
        <f t="shared" si="336"/>
        <v/>
      </c>
      <c r="AN1529" s="46" t="str">
        <f t="shared" si="337"/>
        <v/>
      </c>
      <c r="AO1529" s="46" t="str">
        <f t="shared" si="338"/>
        <v/>
      </c>
      <c r="AP1529" s="46">
        <f t="shared" si="339"/>
        <v>0</v>
      </c>
      <c r="AQ1529" s="46" t="str">
        <f t="shared" si="340"/>
        <v/>
      </c>
      <c r="AR1529" s="46">
        <f t="shared" si="341"/>
        <v>0</v>
      </c>
      <c r="AS1529" s="48">
        <f t="shared" si="342"/>
        <v>1</v>
      </c>
      <c r="AT1529" s="46">
        <f t="shared" si="346"/>
        <v>0</v>
      </c>
      <c r="AU1529" s="46">
        <f t="shared" si="343"/>
        <v>0</v>
      </c>
      <c r="AV1529" s="46">
        <f t="shared" si="344"/>
        <v>0</v>
      </c>
      <c r="AW1529" s="46">
        <f t="shared" si="347"/>
        <v>0</v>
      </c>
      <c r="AX1529" s="47" t="str">
        <f t="shared" si="345"/>
        <v/>
      </c>
      <c r="AY1529" s="47" t="str">
        <f t="shared" si="348"/>
        <v/>
      </c>
    </row>
    <row r="1530" spans="35:51" x14ac:dyDescent="0.35">
      <c r="AI1530" s="11"/>
      <c r="AJ1530" s="11"/>
      <c r="AK1530" s="11"/>
      <c r="AL1530" s="63"/>
      <c r="AM1530" s="46" t="str">
        <f t="shared" si="336"/>
        <v/>
      </c>
      <c r="AN1530" s="46" t="str">
        <f t="shared" si="337"/>
        <v/>
      </c>
      <c r="AO1530" s="46" t="str">
        <f t="shared" si="338"/>
        <v/>
      </c>
      <c r="AP1530" s="46">
        <f t="shared" si="339"/>
        <v>0</v>
      </c>
      <c r="AQ1530" s="46" t="str">
        <f t="shared" si="340"/>
        <v/>
      </c>
      <c r="AR1530" s="46">
        <f t="shared" si="341"/>
        <v>0</v>
      </c>
      <c r="AS1530" s="48">
        <f t="shared" si="342"/>
        <v>1</v>
      </c>
      <c r="AT1530" s="46">
        <f t="shared" si="346"/>
        <v>0</v>
      </c>
      <c r="AU1530" s="46">
        <f t="shared" si="343"/>
        <v>0</v>
      </c>
      <c r="AV1530" s="46">
        <f t="shared" si="344"/>
        <v>0</v>
      </c>
      <c r="AW1530" s="46">
        <f t="shared" si="347"/>
        <v>0</v>
      </c>
      <c r="AX1530" s="47" t="str">
        <f t="shared" si="345"/>
        <v/>
      </c>
      <c r="AY1530" s="47" t="str">
        <f t="shared" si="348"/>
        <v/>
      </c>
    </row>
    <row r="1531" spans="35:51" x14ac:dyDescent="0.35">
      <c r="AI1531" s="11"/>
      <c r="AJ1531" s="11"/>
      <c r="AK1531" s="11"/>
      <c r="AL1531" s="63"/>
      <c r="AM1531" s="46" t="str">
        <f t="shared" si="336"/>
        <v/>
      </c>
      <c r="AN1531" s="46" t="str">
        <f t="shared" si="337"/>
        <v/>
      </c>
      <c r="AO1531" s="46" t="str">
        <f t="shared" si="338"/>
        <v/>
      </c>
      <c r="AP1531" s="46">
        <f t="shared" si="339"/>
        <v>0</v>
      </c>
      <c r="AQ1531" s="46" t="str">
        <f t="shared" si="340"/>
        <v/>
      </c>
      <c r="AR1531" s="46">
        <f t="shared" si="341"/>
        <v>0</v>
      </c>
      <c r="AS1531" s="48">
        <f t="shared" si="342"/>
        <v>1</v>
      </c>
      <c r="AT1531" s="46">
        <f t="shared" si="346"/>
        <v>0</v>
      </c>
      <c r="AU1531" s="46">
        <f t="shared" si="343"/>
        <v>0</v>
      </c>
      <c r="AV1531" s="46">
        <f t="shared" si="344"/>
        <v>0</v>
      </c>
      <c r="AW1531" s="46">
        <f t="shared" si="347"/>
        <v>0</v>
      </c>
      <c r="AX1531" s="47" t="str">
        <f t="shared" si="345"/>
        <v/>
      </c>
      <c r="AY1531" s="47" t="str">
        <f t="shared" si="348"/>
        <v/>
      </c>
    </row>
    <row r="1532" spans="35:51" x14ac:dyDescent="0.35">
      <c r="AI1532" s="11"/>
      <c r="AJ1532" s="11"/>
      <c r="AK1532" s="11"/>
      <c r="AL1532" s="63"/>
      <c r="AM1532" s="46" t="str">
        <f t="shared" si="336"/>
        <v/>
      </c>
      <c r="AN1532" s="46" t="str">
        <f t="shared" si="337"/>
        <v/>
      </c>
      <c r="AO1532" s="46" t="str">
        <f t="shared" si="338"/>
        <v/>
      </c>
      <c r="AP1532" s="46">
        <f t="shared" si="339"/>
        <v>0</v>
      </c>
      <c r="AQ1532" s="46" t="str">
        <f t="shared" si="340"/>
        <v/>
      </c>
      <c r="AR1532" s="46">
        <f t="shared" si="341"/>
        <v>0</v>
      </c>
      <c r="AS1532" s="48">
        <f t="shared" si="342"/>
        <v>1</v>
      </c>
      <c r="AT1532" s="46">
        <f t="shared" si="346"/>
        <v>0</v>
      </c>
      <c r="AU1532" s="46">
        <f t="shared" si="343"/>
        <v>0</v>
      </c>
      <c r="AV1532" s="46">
        <f t="shared" si="344"/>
        <v>0</v>
      </c>
      <c r="AW1532" s="46">
        <f t="shared" si="347"/>
        <v>0</v>
      </c>
      <c r="AX1532" s="47" t="str">
        <f t="shared" si="345"/>
        <v/>
      </c>
      <c r="AY1532" s="47" t="str">
        <f t="shared" si="348"/>
        <v/>
      </c>
    </row>
    <row r="1533" spans="35:51" x14ac:dyDescent="0.35">
      <c r="AI1533" s="11"/>
      <c r="AJ1533" s="11"/>
      <c r="AK1533" s="11"/>
      <c r="AL1533" s="63"/>
      <c r="AM1533" s="46" t="str">
        <f t="shared" si="336"/>
        <v/>
      </c>
      <c r="AN1533" s="46" t="str">
        <f t="shared" si="337"/>
        <v/>
      </c>
      <c r="AO1533" s="46" t="str">
        <f t="shared" si="338"/>
        <v/>
      </c>
      <c r="AP1533" s="46">
        <f t="shared" si="339"/>
        <v>0</v>
      </c>
      <c r="AQ1533" s="46" t="str">
        <f t="shared" si="340"/>
        <v/>
      </c>
      <c r="AR1533" s="46">
        <f t="shared" si="341"/>
        <v>0</v>
      </c>
      <c r="AS1533" s="48">
        <f t="shared" si="342"/>
        <v>1</v>
      </c>
      <c r="AT1533" s="46">
        <f t="shared" si="346"/>
        <v>0</v>
      </c>
      <c r="AU1533" s="46">
        <f t="shared" si="343"/>
        <v>0</v>
      </c>
      <c r="AV1533" s="46">
        <f t="shared" si="344"/>
        <v>0</v>
      </c>
      <c r="AW1533" s="46">
        <f t="shared" si="347"/>
        <v>0</v>
      </c>
      <c r="AX1533" s="47" t="str">
        <f t="shared" si="345"/>
        <v/>
      </c>
      <c r="AY1533" s="47" t="str">
        <f t="shared" si="348"/>
        <v/>
      </c>
    </row>
    <row r="1534" spans="35:51" x14ac:dyDescent="0.35">
      <c r="AI1534" s="11"/>
      <c r="AJ1534" s="11"/>
      <c r="AK1534" s="11"/>
      <c r="AL1534" s="63"/>
      <c r="AM1534" s="46" t="str">
        <f t="shared" si="336"/>
        <v/>
      </c>
      <c r="AN1534" s="46" t="str">
        <f t="shared" si="337"/>
        <v/>
      </c>
      <c r="AO1534" s="46" t="str">
        <f t="shared" si="338"/>
        <v/>
      </c>
      <c r="AP1534" s="46">
        <f t="shared" si="339"/>
        <v>0</v>
      </c>
      <c r="AQ1534" s="46" t="str">
        <f t="shared" si="340"/>
        <v/>
      </c>
      <c r="AR1534" s="46">
        <f t="shared" si="341"/>
        <v>0</v>
      </c>
      <c r="AS1534" s="48">
        <f t="shared" si="342"/>
        <v>1</v>
      </c>
      <c r="AT1534" s="46">
        <f t="shared" si="346"/>
        <v>0</v>
      </c>
      <c r="AU1534" s="46">
        <f t="shared" si="343"/>
        <v>0</v>
      </c>
      <c r="AV1534" s="46">
        <f t="shared" si="344"/>
        <v>0</v>
      </c>
      <c r="AW1534" s="46">
        <f t="shared" si="347"/>
        <v>0</v>
      </c>
      <c r="AX1534" s="47" t="str">
        <f t="shared" si="345"/>
        <v/>
      </c>
      <c r="AY1534" s="47" t="str">
        <f t="shared" si="348"/>
        <v/>
      </c>
    </row>
    <row r="1535" spans="35:51" x14ac:dyDescent="0.35">
      <c r="AI1535" s="11"/>
      <c r="AJ1535" s="11"/>
      <c r="AK1535" s="11"/>
      <c r="AL1535" s="63"/>
      <c r="AM1535" s="46" t="str">
        <f t="shared" si="336"/>
        <v/>
      </c>
      <c r="AN1535" s="46" t="str">
        <f t="shared" si="337"/>
        <v/>
      </c>
      <c r="AO1535" s="46" t="str">
        <f t="shared" si="338"/>
        <v/>
      </c>
      <c r="AP1535" s="46">
        <f t="shared" si="339"/>
        <v>0</v>
      </c>
      <c r="AQ1535" s="46" t="str">
        <f t="shared" si="340"/>
        <v/>
      </c>
      <c r="AR1535" s="46">
        <f t="shared" si="341"/>
        <v>0</v>
      </c>
      <c r="AS1535" s="48">
        <f t="shared" si="342"/>
        <v>1</v>
      </c>
      <c r="AT1535" s="46">
        <f t="shared" si="346"/>
        <v>0</v>
      </c>
      <c r="AU1535" s="46">
        <f t="shared" si="343"/>
        <v>0</v>
      </c>
      <c r="AV1535" s="46">
        <f t="shared" si="344"/>
        <v>0</v>
      </c>
      <c r="AW1535" s="46">
        <f t="shared" si="347"/>
        <v>0</v>
      </c>
      <c r="AX1535" s="47" t="str">
        <f t="shared" si="345"/>
        <v/>
      </c>
      <c r="AY1535" s="47" t="str">
        <f t="shared" si="348"/>
        <v/>
      </c>
    </row>
    <row r="1536" spans="35:51" x14ac:dyDescent="0.35">
      <c r="AI1536" s="11"/>
      <c r="AJ1536" s="11"/>
      <c r="AK1536" s="11"/>
      <c r="AL1536" s="63"/>
      <c r="AM1536" s="46" t="str">
        <f t="shared" si="336"/>
        <v/>
      </c>
      <c r="AN1536" s="46" t="str">
        <f t="shared" si="337"/>
        <v/>
      </c>
      <c r="AO1536" s="46" t="str">
        <f t="shared" si="338"/>
        <v/>
      </c>
      <c r="AP1536" s="46">
        <f t="shared" si="339"/>
        <v>0</v>
      </c>
      <c r="AQ1536" s="46" t="str">
        <f t="shared" si="340"/>
        <v/>
      </c>
      <c r="AR1536" s="46">
        <f t="shared" si="341"/>
        <v>0</v>
      </c>
      <c r="AS1536" s="48">
        <f t="shared" si="342"/>
        <v>1</v>
      </c>
      <c r="AT1536" s="46">
        <f t="shared" si="346"/>
        <v>0</v>
      </c>
      <c r="AU1536" s="46">
        <f t="shared" si="343"/>
        <v>0</v>
      </c>
      <c r="AV1536" s="46">
        <f t="shared" si="344"/>
        <v>0</v>
      </c>
      <c r="AW1536" s="46">
        <f t="shared" si="347"/>
        <v>0</v>
      </c>
      <c r="AX1536" s="47" t="str">
        <f t="shared" si="345"/>
        <v/>
      </c>
      <c r="AY1536" s="47" t="str">
        <f t="shared" si="348"/>
        <v/>
      </c>
    </row>
    <row r="1537" spans="35:51" x14ac:dyDescent="0.35">
      <c r="AI1537" s="11"/>
      <c r="AJ1537" s="11"/>
      <c r="AK1537" s="11"/>
      <c r="AL1537" s="63"/>
      <c r="AM1537" s="46" t="str">
        <f t="shared" si="336"/>
        <v/>
      </c>
      <c r="AN1537" s="46" t="str">
        <f t="shared" si="337"/>
        <v/>
      </c>
      <c r="AO1537" s="46" t="str">
        <f t="shared" si="338"/>
        <v/>
      </c>
      <c r="AP1537" s="46">
        <f t="shared" si="339"/>
        <v>0</v>
      </c>
      <c r="AQ1537" s="46" t="str">
        <f t="shared" si="340"/>
        <v/>
      </c>
      <c r="AR1537" s="46">
        <f t="shared" si="341"/>
        <v>0</v>
      </c>
      <c r="AS1537" s="48">
        <f t="shared" si="342"/>
        <v>1</v>
      </c>
      <c r="AT1537" s="46">
        <f t="shared" si="346"/>
        <v>0</v>
      </c>
      <c r="AU1537" s="46">
        <f t="shared" si="343"/>
        <v>0</v>
      </c>
      <c r="AV1537" s="46">
        <f t="shared" si="344"/>
        <v>0</v>
      </c>
      <c r="AW1537" s="46">
        <f t="shared" si="347"/>
        <v>0</v>
      </c>
      <c r="AX1537" s="47" t="str">
        <f t="shared" si="345"/>
        <v/>
      </c>
      <c r="AY1537" s="47" t="str">
        <f t="shared" si="348"/>
        <v/>
      </c>
    </row>
    <row r="1538" spans="35:51" x14ac:dyDescent="0.35">
      <c r="AI1538" s="11"/>
      <c r="AJ1538" s="11"/>
      <c r="AK1538" s="11"/>
      <c r="AL1538" s="63"/>
      <c r="AM1538" s="46" t="str">
        <f t="shared" si="336"/>
        <v/>
      </c>
      <c r="AN1538" s="46" t="str">
        <f t="shared" si="337"/>
        <v/>
      </c>
      <c r="AO1538" s="46" t="str">
        <f t="shared" si="338"/>
        <v/>
      </c>
      <c r="AP1538" s="46">
        <f t="shared" si="339"/>
        <v>0</v>
      </c>
      <c r="AQ1538" s="46" t="str">
        <f t="shared" si="340"/>
        <v/>
      </c>
      <c r="AR1538" s="46">
        <f t="shared" si="341"/>
        <v>0</v>
      </c>
      <c r="AS1538" s="48">
        <f t="shared" si="342"/>
        <v>1</v>
      </c>
      <c r="AT1538" s="46">
        <f t="shared" si="346"/>
        <v>0</v>
      </c>
      <c r="AU1538" s="46">
        <f t="shared" si="343"/>
        <v>0</v>
      </c>
      <c r="AV1538" s="46">
        <f t="shared" si="344"/>
        <v>0</v>
      </c>
      <c r="AW1538" s="46">
        <f t="shared" si="347"/>
        <v>0</v>
      </c>
      <c r="AX1538" s="47" t="str">
        <f t="shared" si="345"/>
        <v/>
      </c>
      <c r="AY1538" s="47" t="str">
        <f t="shared" si="348"/>
        <v/>
      </c>
    </row>
    <row r="1539" spans="35:51" x14ac:dyDescent="0.35">
      <c r="AI1539" s="11"/>
      <c r="AJ1539" s="11"/>
      <c r="AK1539" s="11"/>
      <c r="AL1539" s="63"/>
      <c r="AM1539" s="46" t="str">
        <f t="shared" ref="AM1539:AM1602" si="349">IFERROR(VLOOKUP($AK1539,pnl_konto_table,2,FALSE),"")</f>
        <v/>
      </c>
      <c r="AN1539" s="46" t="str">
        <f t="shared" ref="AN1539:AN1602" si="350">IFERROR(VLOOKUP($AK1539,pnl_konto_table,6,FALSE),"")</f>
        <v/>
      </c>
      <c r="AO1539" s="46" t="str">
        <f t="shared" ref="AO1539:AO1602" si="351">IFERROR(VLOOKUP($AK1539,pnl_konto_table,7,FALSE),"")</f>
        <v/>
      </c>
      <c r="AP1539" s="46">
        <f t="shared" ref="AP1539:AP1602" si="352">IFERROR(VLOOKUP(AO1539,pnl_kategori_table,2,FALSE),0)</f>
        <v>0</v>
      </c>
      <c r="AQ1539" s="46" t="str">
        <f t="shared" ref="AQ1539:AQ1602" si="353">IFERROR(MATCH(AN1539,pnl_subkategori,0),"")</f>
        <v/>
      </c>
      <c r="AR1539" s="46">
        <f t="shared" ref="AR1539:AR1602" si="354">IF(AP1539=$A$3,-$AL1539,$AL1539)</f>
        <v>0</v>
      </c>
      <c r="AS1539" s="48">
        <f t="shared" ref="AS1539:AS1602" si="355">IFERROR(VLOOKUP($AK1539,lookup_konto_index,2,FALSE),IFERROR(VLOOKUP(AN1539,lookup_subkategori_index,2,FALSE),IFERROR(VLOOKUP(AO1539,lookup_kategori_index,2,FALSE),1)))</f>
        <v>1</v>
      </c>
      <c r="AT1539" s="46">
        <f t="shared" si="346"/>
        <v>0</v>
      </c>
      <c r="AU1539" s="46">
        <f t="shared" ref="AU1539:AU1602" si="356">SUMIFS($BC$3:$BC$50,$BA$3:$BA$50,$AI1539,$BB$3:$BB$50,$AJ1539)</f>
        <v>0</v>
      </c>
      <c r="AV1539" s="46">
        <f t="shared" ref="AV1539:AV1602" si="357">SUMIFS($BD$3:$BD$50,$BA$3:$BA$50,$AI1539,$BB$3:$BB$50,$AJ1539)</f>
        <v>0</v>
      </c>
      <c r="AW1539" s="46">
        <f t="shared" si="347"/>
        <v>0</v>
      </c>
      <c r="AX1539" s="47" t="str">
        <f t="shared" ref="AX1539:AX1602" si="358">IFERROR(VLOOKUP($AP1539,table_type_kostnad,2,FALSE)*AR1539,"")</f>
        <v/>
      </c>
      <c r="AY1539" s="47" t="str">
        <f t="shared" si="348"/>
        <v/>
      </c>
    </row>
    <row r="1540" spans="35:51" x14ac:dyDescent="0.35">
      <c r="AI1540" s="11"/>
      <c r="AJ1540" s="11"/>
      <c r="AK1540" s="11"/>
      <c r="AL1540" s="63"/>
      <c r="AM1540" s="46" t="str">
        <f t="shared" si="349"/>
        <v/>
      </c>
      <c r="AN1540" s="46" t="str">
        <f t="shared" si="350"/>
        <v/>
      </c>
      <c r="AO1540" s="46" t="str">
        <f t="shared" si="351"/>
        <v/>
      </c>
      <c r="AP1540" s="46">
        <f t="shared" si="352"/>
        <v>0</v>
      </c>
      <c r="AQ1540" s="46" t="str">
        <f t="shared" si="353"/>
        <v/>
      </c>
      <c r="AR1540" s="46">
        <f t="shared" si="354"/>
        <v>0</v>
      </c>
      <c r="AS1540" s="48">
        <f t="shared" si="355"/>
        <v>1</v>
      </c>
      <c r="AT1540" s="46">
        <f t="shared" ref="AT1540:AT1603" si="359">AS1540*AR1540</f>
        <v>0</v>
      </c>
      <c r="AU1540" s="46">
        <f t="shared" si="356"/>
        <v>0</v>
      </c>
      <c r="AV1540" s="46">
        <f t="shared" si="357"/>
        <v>0</v>
      </c>
      <c r="AW1540" s="46">
        <f t="shared" ref="AW1540:AW1603" si="360">IF(AU1540=0,0,1)</f>
        <v>0</v>
      </c>
      <c r="AX1540" s="47" t="str">
        <f t="shared" si="358"/>
        <v/>
      </c>
      <c r="AY1540" s="47" t="str">
        <f t="shared" ref="AY1540:AY1603" si="361">IFERROR(AX1540*AS1540,"")</f>
        <v/>
      </c>
    </row>
    <row r="1541" spans="35:51" x14ac:dyDescent="0.35">
      <c r="AI1541" s="11"/>
      <c r="AJ1541" s="11"/>
      <c r="AK1541" s="11"/>
      <c r="AL1541" s="63"/>
      <c r="AM1541" s="46" t="str">
        <f t="shared" si="349"/>
        <v/>
      </c>
      <c r="AN1541" s="46" t="str">
        <f t="shared" si="350"/>
        <v/>
      </c>
      <c r="AO1541" s="46" t="str">
        <f t="shared" si="351"/>
        <v/>
      </c>
      <c r="AP1541" s="46">
        <f t="shared" si="352"/>
        <v>0</v>
      </c>
      <c r="AQ1541" s="46" t="str">
        <f t="shared" si="353"/>
        <v/>
      </c>
      <c r="AR1541" s="46">
        <f t="shared" si="354"/>
        <v>0</v>
      </c>
      <c r="AS1541" s="48">
        <f t="shared" si="355"/>
        <v>1</v>
      </c>
      <c r="AT1541" s="46">
        <f t="shared" si="359"/>
        <v>0</v>
      </c>
      <c r="AU1541" s="46">
        <f t="shared" si="356"/>
        <v>0</v>
      </c>
      <c r="AV1541" s="46">
        <f t="shared" si="357"/>
        <v>0</v>
      </c>
      <c r="AW1541" s="46">
        <f t="shared" si="360"/>
        <v>0</v>
      </c>
      <c r="AX1541" s="47" t="str">
        <f t="shared" si="358"/>
        <v/>
      </c>
      <c r="AY1541" s="47" t="str">
        <f t="shared" si="361"/>
        <v/>
      </c>
    </row>
    <row r="1542" spans="35:51" x14ac:dyDescent="0.35">
      <c r="AI1542" s="11"/>
      <c r="AJ1542" s="11"/>
      <c r="AK1542" s="11"/>
      <c r="AL1542" s="63"/>
      <c r="AM1542" s="46" t="str">
        <f t="shared" si="349"/>
        <v/>
      </c>
      <c r="AN1542" s="46" t="str">
        <f t="shared" si="350"/>
        <v/>
      </c>
      <c r="AO1542" s="46" t="str">
        <f t="shared" si="351"/>
        <v/>
      </c>
      <c r="AP1542" s="46">
        <f t="shared" si="352"/>
        <v>0</v>
      </c>
      <c r="AQ1542" s="46" t="str">
        <f t="shared" si="353"/>
        <v/>
      </c>
      <c r="AR1542" s="46">
        <f t="shared" si="354"/>
        <v>0</v>
      </c>
      <c r="AS1542" s="48">
        <f t="shared" si="355"/>
        <v>1</v>
      </c>
      <c r="AT1542" s="46">
        <f t="shared" si="359"/>
        <v>0</v>
      </c>
      <c r="AU1542" s="46">
        <f t="shared" si="356"/>
        <v>0</v>
      </c>
      <c r="AV1542" s="46">
        <f t="shared" si="357"/>
        <v>0</v>
      </c>
      <c r="AW1542" s="46">
        <f t="shared" si="360"/>
        <v>0</v>
      </c>
      <c r="AX1542" s="47" t="str">
        <f t="shared" si="358"/>
        <v/>
      </c>
      <c r="AY1542" s="47" t="str">
        <f t="shared" si="361"/>
        <v/>
      </c>
    </row>
    <row r="1543" spans="35:51" x14ac:dyDescent="0.35">
      <c r="AI1543" s="11"/>
      <c r="AJ1543" s="11"/>
      <c r="AK1543" s="11"/>
      <c r="AL1543" s="63"/>
      <c r="AM1543" s="46" t="str">
        <f t="shared" si="349"/>
        <v/>
      </c>
      <c r="AN1543" s="46" t="str">
        <f t="shared" si="350"/>
        <v/>
      </c>
      <c r="AO1543" s="46" t="str">
        <f t="shared" si="351"/>
        <v/>
      </c>
      <c r="AP1543" s="46">
        <f t="shared" si="352"/>
        <v>0</v>
      </c>
      <c r="AQ1543" s="46" t="str">
        <f t="shared" si="353"/>
        <v/>
      </c>
      <c r="AR1543" s="46">
        <f t="shared" si="354"/>
        <v>0</v>
      </c>
      <c r="AS1543" s="48">
        <f t="shared" si="355"/>
        <v>1</v>
      </c>
      <c r="AT1543" s="46">
        <f t="shared" si="359"/>
        <v>0</v>
      </c>
      <c r="AU1543" s="46">
        <f t="shared" si="356"/>
        <v>0</v>
      </c>
      <c r="AV1543" s="46">
        <f t="shared" si="357"/>
        <v>0</v>
      </c>
      <c r="AW1543" s="46">
        <f t="shared" si="360"/>
        <v>0</v>
      </c>
      <c r="AX1543" s="47" t="str">
        <f t="shared" si="358"/>
        <v/>
      </c>
      <c r="AY1543" s="47" t="str">
        <f t="shared" si="361"/>
        <v/>
      </c>
    </row>
    <row r="1544" spans="35:51" x14ac:dyDescent="0.35">
      <c r="AI1544" s="11"/>
      <c r="AJ1544" s="11"/>
      <c r="AK1544" s="11"/>
      <c r="AL1544" s="63"/>
      <c r="AM1544" s="46" t="str">
        <f t="shared" si="349"/>
        <v/>
      </c>
      <c r="AN1544" s="46" t="str">
        <f t="shared" si="350"/>
        <v/>
      </c>
      <c r="AO1544" s="46" t="str">
        <f t="shared" si="351"/>
        <v/>
      </c>
      <c r="AP1544" s="46">
        <f t="shared" si="352"/>
        <v>0</v>
      </c>
      <c r="AQ1544" s="46" t="str">
        <f t="shared" si="353"/>
        <v/>
      </c>
      <c r="AR1544" s="46">
        <f t="shared" si="354"/>
        <v>0</v>
      </c>
      <c r="AS1544" s="48">
        <f t="shared" si="355"/>
        <v>1</v>
      </c>
      <c r="AT1544" s="46">
        <f t="shared" si="359"/>
        <v>0</v>
      </c>
      <c r="AU1544" s="46">
        <f t="shared" si="356"/>
        <v>0</v>
      </c>
      <c r="AV1544" s="46">
        <f t="shared" si="357"/>
        <v>0</v>
      </c>
      <c r="AW1544" s="46">
        <f t="shared" si="360"/>
        <v>0</v>
      </c>
      <c r="AX1544" s="47" t="str">
        <f t="shared" si="358"/>
        <v/>
      </c>
      <c r="AY1544" s="47" t="str">
        <f t="shared" si="361"/>
        <v/>
      </c>
    </row>
    <row r="1545" spans="35:51" x14ac:dyDescent="0.35">
      <c r="AI1545" s="11"/>
      <c r="AJ1545" s="11"/>
      <c r="AK1545" s="11"/>
      <c r="AL1545" s="63"/>
      <c r="AM1545" s="46" t="str">
        <f t="shared" si="349"/>
        <v/>
      </c>
      <c r="AN1545" s="46" t="str">
        <f t="shared" si="350"/>
        <v/>
      </c>
      <c r="AO1545" s="46" t="str">
        <f t="shared" si="351"/>
        <v/>
      </c>
      <c r="AP1545" s="46">
        <f t="shared" si="352"/>
        <v>0</v>
      </c>
      <c r="AQ1545" s="46" t="str">
        <f t="shared" si="353"/>
        <v/>
      </c>
      <c r="AR1545" s="46">
        <f t="shared" si="354"/>
        <v>0</v>
      </c>
      <c r="AS1545" s="48">
        <f t="shared" si="355"/>
        <v>1</v>
      </c>
      <c r="AT1545" s="46">
        <f t="shared" si="359"/>
        <v>0</v>
      </c>
      <c r="AU1545" s="46">
        <f t="shared" si="356"/>
        <v>0</v>
      </c>
      <c r="AV1545" s="46">
        <f t="shared" si="357"/>
        <v>0</v>
      </c>
      <c r="AW1545" s="46">
        <f t="shared" si="360"/>
        <v>0</v>
      </c>
      <c r="AX1545" s="47" t="str">
        <f t="shared" si="358"/>
        <v/>
      </c>
      <c r="AY1545" s="47" t="str">
        <f t="shared" si="361"/>
        <v/>
      </c>
    </row>
    <row r="1546" spans="35:51" x14ac:dyDescent="0.35">
      <c r="AI1546" s="11"/>
      <c r="AJ1546" s="11"/>
      <c r="AK1546" s="11"/>
      <c r="AL1546" s="63"/>
      <c r="AM1546" s="46" t="str">
        <f t="shared" si="349"/>
        <v/>
      </c>
      <c r="AN1546" s="46" t="str">
        <f t="shared" si="350"/>
        <v/>
      </c>
      <c r="AO1546" s="46" t="str">
        <f t="shared" si="351"/>
        <v/>
      </c>
      <c r="AP1546" s="46">
        <f t="shared" si="352"/>
        <v>0</v>
      </c>
      <c r="AQ1546" s="46" t="str">
        <f t="shared" si="353"/>
        <v/>
      </c>
      <c r="AR1546" s="46">
        <f t="shared" si="354"/>
        <v>0</v>
      </c>
      <c r="AS1546" s="48">
        <f t="shared" si="355"/>
        <v>1</v>
      </c>
      <c r="AT1546" s="46">
        <f t="shared" si="359"/>
        <v>0</v>
      </c>
      <c r="AU1546" s="46">
        <f t="shared" si="356"/>
        <v>0</v>
      </c>
      <c r="AV1546" s="46">
        <f t="shared" si="357"/>
        <v>0</v>
      </c>
      <c r="AW1546" s="46">
        <f t="shared" si="360"/>
        <v>0</v>
      </c>
      <c r="AX1546" s="47" t="str">
        <f t="shared" si="358"/>
        <v/>
      </c>
      <c r="AY1546" s="47" t="str">
        <f t="shared" si="361"/>
        <v/>
      </c>
    </row>
    <row r="1547" spans="35:51" x14ac:dyDescent="0.35">
      <c r="AI1547" s="11"/>
      <c r="AJ1547" s="11"/>
      <c r="AK1547" s="11"/>
      <c r="AL1547" s="63"/>
      <c r="AM1547" s="46" t="str">
        <f t="shared" si="349"/>
        <v/>
      </c>
      <c r="AN1547" s="46" t="str">
        <f t="shared" si="350"/>
        <v/>
      </c>
      <c r="AO1547" s="46" t="str">
        <f t="shared" si="351"/>
        <v/>
      </c>
      <c r="AP1547" s="46">
        <f t="shared" si="352"/>
        <v>0</v>
      </c>
      <c r="AQ1547" s="46" t="str">
        <f t="shared" si="353"/>
        <v/>
      </c>
      <c r="AR1547" s="46">
        <f t="shared" si="354"/>
        <v>0</v>
      </c>
      <c r="AS1547" s="48">
        <f t="shared" si="355"/>
        <v>1</v>
      </c>
      <c r="AT1547" s="46">
        <f t="shared" si="359"/>
        <v>0</v>
      </c>
      <c r="AU1547" s="46">
        <f t="shared" si="356"/>
        <v>0</v>
      </c>
      <c r="AV1547" s="46">
        <f t="shared" si="357"/>
        <v>0</v>
      </c>
      <c r="AW1547" s="46">
        <f t="shared" si="360"/>
        <v>0</v>
      </c>
      <c r="AX1547" s="47" t="str">
        <f t="shared" si="358"/>
        <v/>
      </c>
      <c r="AY1547" s="47" t="str">
        <f t="shared" si="361"/>
        <v/>
      </c>
    </row>
    <row r="1548" spans="35:51" x14ac:dyDescent="0.35">
      <c r="AI1548" s="11"/>
      <c r="AJ1548" s="11"/>
      <c r="AK1548" s="11"/>
      <c r="AL1548" s="63"/>
      <c r="AM1548" s="46" t="str">
        <f t="shared" si="349"/>
        <v/>
      </c>
      <c r="AN1548" s="46" t="str">
        <f t="shared" si="350"/>
        <v/>
      </c>
      <c r="AO1548" s="46" t="str">
        <f t="shared" si="351"/>
        <v/>
      </c>
      <c r="AP1548" s="46">
        <f t="shared" si="352"/>
        <v>0</v>
      </c>
      <c r="AQ1548" s="46" t="str">
        <f t="shared" si="353"/>
        <v/>
      </c>
      <c r="AR1548" s="46">
        <f t="shared" si="354"/>
        <v>0</v>
      </c>
      <c r="AS1548" s="48">
        <f t="shared" si="355"/>
        <v>1</v>
      </c>
      <c r="AT1548" s="46">
        <f t="shared" si="359"/>
        <v>0</v>
      </c>
      <c r="AU1548" s="46">
        <f t="shared" si="356"/>
        <v>0</v>
      </c>
      <c r="AV1548" s="46">
        <f t="shared" si="357"/>
        <v>0</v>
      </c>
      <c r="AW1548" s="46">
        <f t="shared" si="360"/>
        <v>0</v>
      </c>
      <c r="AX1548" s="47" t="str">
        <f t="shared" si="358"/>
        <v/>
      </c>
      <c r="AY1548" s="47" t="str">
        <f t="shared" si="361"/>
        <v/>
      </c>
    </row>
    <row r="1549" spans="35:51" x14ac:dyDescent="0.35">
      <c r="AI1549" s="11"/>
      <c r="AJ1549" s="11"/>
      <c r="AK1549" s="11"/>
      <c r="AL1549" s="63"/>
      <c r="AM1549" s="46" t="str">
        <f t="shared" si="349"/>
        <v/>
      </c>
      <c r="AN1549" s="46" t="str">
        <f t="shared" si="350"/>
        <v/>
      </c>
      <c r="AO1549" s="46" t="str">
        <f t="shared" si="351"/>
        <v/>
      </c>
      <c r="AP1549" s="46">
        <f t="shared" si="352"/>
        <v>0</v>
      </c>
      <c r="AQ1549" s="46" t="str">
        <f t="shared" si="353"/>
        <v/>
      </c>
      <c r="AR1549" s="46">
        <f t="shared" si="354"/>
        <v>0</v>
      </c>
      <c r="AS1549" s="48">
        <f t="shared" si="355"/>
        <v>1</v>
      </c>
      <c r="AT1549" s="46">
        <f t="shared" si="359"/>
        <v>0</v>
      </c>
      <c r="AU1549" s="46">
        <f t="shared" si="356"/>
        <v>0</v>
      </c>
      <c r="AV1549" s="46">
        <f t="shared" si="357"/>
        <v>0</v>
      </c>
      <c r="AW1549" s="46">
        <f t="shared" si="360"/>
        <v>0</v>
      </c>
      <c r="AX1549" s="47" t="str">
        <f t="shared" si="358"/>
        <v/>
      </c>
      <c r="AY1549" s="47" t="str">
        <f t="shared" si="361"/>
        <v/>
      </c>
    </row>
    <row r="1550" spans="35:51" x14ac:dyDescent="0.35">
      <c r="AI1550" s="11"/>
      <c r="AJ1550" s="11"/>
      <c r="AK1550" s="11"/>
      <c r="AL1550" s="63"/>
      <c r="AM1550" s="46" t="str">
        <f t="shared" si="349"/>
        <v/>
      </c>
      <c r="AN1550" s="46" t="str">
        <f t="shared" si="350"/>
        <v/>
      </c>
      <c r="AO1550" s="46" t="str">
        <f t="shared" si="351"/>
        <v/>
      </c>
      <c r="AP1550" s="46">
        <f t="shared" si="352"/>
        <v>0</v>
      </c>
      <c r="AQ1550" s="46" t="str">
        <f t="shared" si="353"/>
        <v/>
      </c>
      <c r="AR1550" s="46">
        <f t="shared" si="354"/>
        <v>0</v>
      </c>
      <c r="AS1550" s="48">
        <f t="shared" si="355"/>
        <v>1</v>
      </c>
      <c r="AT1550" s="46">
        <f t="shared" si="359"/>
        <v>0</v>
      </c>
      <c r="AU1550" s="46">
        <f t="shared" si="356"/>
        <v>0</v>
      </c>
      <c r="AV1550" s="46">
        <f t="shared" si="357"/>
        <v>0</v>
      </c>
      <c r="AW1550" s="46">
        <f t="shared" si="360"/>
        <v>0</v>
      </c>
      <c r="AX1550" s="47" t="str">
        <f t="shared" si="358"/>
        <v/>
      </c>
      <c r="AY1550" s="47" t="str">
        <f t="shared" si="361"/>
        <v/>
      </c>
    </row>
    <row r="1551" spans="35:51" x14ac:dyDescent="0.35">
      <c r="AI1551" s="11"/>
      <c r="AJ1551" s="11"/>
      <c r="AK1551" s="11"/>
      <c r="AL1551" s="63"/>
      <c r="AM1551" s="46" t="str">
        <f t="shared" si="349"/>
        <v/>
      </c>
      <c r="AN1551" s="46" t="str">
        <f t="shared" si="350"/>
        <v/>
      </c>
      <c r="AO1551" s="46" t="str">
        <f t="shared" si="351"/>
        <v/>
      </c>
      <c r="AP1551" s="46">
        <f t="shared" si="352"/>
        <v>0</v>
      </c>
      <c r="AQ1551" s="46" t="str">
        <f t="shared" si="353"/>
        <v/>
      </c>
      <c r="AR1551" s="46">
        <f t="shared" si="354"/>
        <v>0</v>
      </c>
      <c r="AS1551" s="48">
        <f t="shared" si="355"/>
        <v>1</v>
      </c>
      <c r="AT1551" s="46">
        <f t="shared" si="359"/>
        <v>0</v>
      </c>
      <c r="AU1551" s="46">
        <f t="shared" si="356"/>
        <v>0</v>
      </c>
      <c r="AV1551" s="46">
        <f t="shared" si="357"/>
        <v>0</v>
      </c>
      <c r="AW1551" s="46">
        <f t="shared" si="360"/>
        <v>0</v>
      </c>
      <c r="AX1551" s="47" t="str">
        <f t="shared" si="358"/>
        <v/>
      </c>
      <c r="AY1551" s="47" t="str">
        <f t="shared" si="361"/>
        <v/>
      </c>
    </row>
    <row r="1552" spans="35:51" x14ac:dyDescent="0.35">
      <c r="AI1552" s="11"/>
      <c r="AJ1552" s="11"/>
      <c r="AK1552" s="11"/>
      <c r="AL1552" s="63"/>
      <c r="AM1552" s="46" t="str">
        <f t="shared" si="349"/>
        <v/>
      </c>
      <c r="AN1552" s="46" t="str">
        <f t="shared" si="350"/>
        <v/>
      </c>
      <c r="AO1552" s="46" t="str">
        <f t="shared" si="351"/>
        <v/>
      </c>
      <c r="AP1552" s="46">
        <f t="shared" si="352"/>
        <v>0</v>
      </c>
      <c r="AQ1552" s="46" t="str">
        <f t="shared" si="353"/>
        <v/>
      </c>
      <c r="AR1552" s="46">
        <f t="shared" si="354"/>
        <v>0</v>
      </c>
      <c r="AS1552" s="48">
        <f t="shared" si="355"/>
        <v>1</v>
      </c>
      <c r="AT1552" s="46">
        <f t="shared" si="359"/>
        <v>0</v>
      </c>
      <c r="AU1552" s="46">
        <f t="shared" si="356"/>
        <v>0</v>
      </c>
      <c r="AV1552" s="46">
        <f t="shared" si="357"/>
        <v>0</v>
      </c>
      <c r="AW1552" s="46">
        <f t="shared" si="360"/>
        <v>0</v>
      </c>
      <c r="AX1552" s="47" t="str">
        <f t="shared" si="358"/>
        <v/>
      </c>
      <c r="AY1552" s="47" t="str">
        <f t="shared" si="361"/>
        <v/>
      </c>
    </row>
    <row r="1553" spans="35:51" x14ac:dyDescent="0.35">
      <c r="AI1553" s="11"/>
      <c r="AJ1553" s="11"/>
      <c r="AK1553" s="11"/>
      <c r="AL1553" s="63"/>
      <c r="AM1553" s="46" t="str">
        <f t="shared" si="349"/>
        <v/>
      </c>
      <c r="AN1553" s="46" t="str">
        <f t="shared" si="350"/>
        <v/>
      </c>
      <c r="AO1553" s="46" t="str">
        <f t="shared" si="351"/>
        <v/>
      </c>
      <c r="AP1553" s="46">
        <f t="shared" si="352"/>
        <v>0</v>
      </c>
      <c r="AQ1553" s="46" t="str">
        <f t="shared" si="353"/>
        <v/>
      </c>
      <c r="AR1553" s="46">
        <f t="shared" si="354"/>
        <v>0</v>
      </c>
      <c r="AS1553" s="48">
        <f t="shared" si="355"/>
        <v>1</v>
      </c>
      <c r="AT1553" s="46">
        <f t="shared" si="359"/>
        <v>0</v>
      </c>
      <c r="AU1553" s="46">
        <f t="shared" si="356"/>
        <v>0</v>
      </c>
      <c r="AV1553" s="46">
        <f t="shared" si="357"/>
        <v>0</v>
      </c>
      <c r="AW1553" s="46">
        <f t="shared" si="360"/>
        <v>0</v>
      </c>
      <c r="AX1553" s="47" t="str">
        <f t="shared" si="358"/>
        <v/>
      </c>
      <c r="AY1553" s="47" t="str">
        <f t="shared" si="361"/>
        <v/>
      </c>
    </row>
    <row r="1554" spans="35:51" x14ac:dyDescent="0.35">
      <c r="AI1554" s="11"/>
      <c r="AJ1554" s="11"/>
      <c r="AK1554" s="11"/>
      <c r="AL1554" s="63"/>
      <c r="AM1554" s="46" t="str">
        <f t="shared" si="349"/>
        <v/>
      </c>
      <c r="AN1554" s="46" t="str">
        <f t="shared" si="350"/>
        <v/>
      </c>
      <c r="AO1554" s="46" t="str">
        <f t="shared" si="351"/>
        <v/>
      </c>
      <c r="AP1554" s="46">
        <f t="shared" si="352"/>
        <v>0</v>
      </c>
      <c r="AQ1554" s="46" t="str">
        <f t="shared" si="353"/>
        <v/>
      </c>
      <c r="AR1554" s="46">
        <f t="shared" si="354"/>
        <v>0</v>
      </c>
      <c r="AS1554" s="48">
        <f t="shared" si="355"/>
        <v>1</v>
      </c>
      <c r="AT1554" s="46">
        <f t="shared" si="359"/>
        <v>0</v>
      </c>
      <c r="AU1554" s="46">
        <f t="shared" si="356"/>
        <v>0</v>
      </c>
      <c r="AV1554" s="46">
        <f t="shared" si="357"/>
        <v>0</v>
      </c>
      <c r="AW1554" s="46">
        <f t="shared" si="360"/>
        <v>0</v>
      </c>
      <c r="AX1554" s="47" t="str">
        <f t="shared" si="358"/>
        <v/>
      </c>
      <c r="AY1554" s="47" t="str">
        <f t="shared" si="361"/>
        <v/>
      </c>
    </row>
    <row r="1555" spans="35:51" x14ac:dyDescent="0.35">
      <c r="AI1555" s="11"/>
      <c r="AJ1555" s="11"/>
      <c r="AK1555" s="11"/>
      <c r="AL1555" s="63"/>
      <c r="AM1555" s="46" t="str">
        <f t="shared" si="349"/>
        <v/>
      </c>
      <c r="AN1555" s="46" t="str">
        <f t="shared" si="350"/>
        <v/>
      </c>
      <c r="AO1555" s="46" t="str">
        <f t="shared" si="351"/>
        <v/>
      </c>
      <c r="AP1555" s="46">
        <f t="shared" si="352"/>
        <v>0</v>
      </c>
      <c r="AQ1555" s="46" t="str">
        <f t="shared" si="353"/>
        <v/>
      </c>
      <c r="AR1555" s="46">
        <f t="shared" si="354"/>
        <v>0</v>
      </c>
      <c r="AS1555" s="48">
        <f t="shared" si="355"/>
        <v>1</v>
      </c>
      <c r="AT1555" s="46">
        <f t="shared" si="359"/>
        <v>0</v>
      </c>
      <c r="AU1555" s="46">
        <f t="shared" si="356"/>
        <v>0</v>
      </c>
      <c r="AV1555" s="46">
        <f t="shared" si="357"/>
        <v>0</v>
      </c>
      <c r="AW1555" s="46">
        <f t="shared" si="360"/>
        <v>0</v>
      </c>
      <c r="AX1555" s="47" t="str">
        <f t="shared" si="358"/>
        <v/>
      </c>
      <c r="AY1555" s="47" t="str">
        <f t="shared" si="361"/>
        <v/>
      </c>
    </row>
    <row r="1556" spans="35:51" x14ac:dyDescent="0.35">
      <c r="AI1556" s="11"/>
      <c r="AJ1556" s="11"/>
      <c r="AK1556" s="11"/>
      <c r="AL1556" s="63"/>
      <c r="AM1556" s="46" t="str">
        <f t="shared" si="349"/>
        <v/>
      </c>
      <c r="AN1556" s="46" t="str">
        <f t="shared" si="350"/>
        <v/>
      </c>
      <c r="AO1556" s="46" t="str">
        <f t="shared" si="351"/>
        <v/>
      </c>
      <c r="AP1556" s="46">
        <f t="shared" si="352"/>
        <v>0</v>
      </c>
      <c r="AQ1556" s="46" t="str">
        <f t="shared" si="353"/>
        <v/>
      </c>
      <c r="AR1556" s="46">
        <f t="shared" si="354"/>
        <v>0</v>
      </c>
      <c r="AS1556" s="48">
        <f t="shared" si="355"/>
        <v>1</v>
      </c>
      <c r="AT1556" s="46">
        <f t="shared" si="359"/>
        <v>0</v>
      </c>
      <c r="AU1556" s="46">
        <f t="shared" si="356"/>
        <v>0</v>
      </c>
      <c r="AV1556" s="46">
        <f t="shared" si="357"/>
        <v>0</v>
      </c>
      <c r="AW1556" s="46">
        <f t="shared" si="360"/>
        <v>0</v>
      </c>
      <c r="AX1556" s="47" t="str">
        <f t="shared" si="358"/>
        <v/>
      </c>
      <c r="AY1556" s="47" t="str">
        <f t="shared" si="361"/>
        <v/>
      </c>
    </row>
    <row r="1557" spans="35:51" x14ac:dyDescent="0.35">
      <c r="AI1557" s="11"/>
      <c r="AJ1557" s="11"/>
      <c r="AK1557" s="11"/>
      <c r="AL1557" s="63"/>
      <c r="AM1557" s="46" t="str">
        <f t="shared" si="349"/>
        <v/>
      </c>
      <c r="AN1557" s="46" t="str">
        <f t="shared" si="350"/>
        <v/>
      </c>
      <c r="AO1557" s="46" t="str">
        <f t="shared" si="351"/>
        <v/>
      </c>
      <c r="AP1557" s="46">
        <f t="shared" si="352"/>
        <v>0</v>
      </c>
      <c r="AQ1557" s="46" t="str">
        <f t="shared" si="353"/>
        <v/>
      </c>
      <c r="AR1557" s="46">
        <f t="shared" si="354"/>
        <v>0</v>
      </c>
      <c r="AS1557" s="48">
        <f t="shared" si="355"/>
        <v>1</v>
      </c>
      <c r="AT1557" s="46">
        <f t="shared" si="359"/>
        <v>0</v>
      </c>
      <c r="AU1557" s="46">
        <f t="shared" si="356"/>
        <v>0</v>
      </c>
      <c r="AV1557" s="46">
        <f t="shared" si="357"/>
        <v>0</v>
      </c>
      <c r="AW1557" s="46">
        <f t="shared" si="360"/>
        <v>0</v>
      </c>
      <c r="AX1557" s="47" t="str">
        <f t="shared" si="358"/>
        <v/>
      </c>
      <c r="AY1557" s="47" t="str">
        <f t="shared" si="361"/>
        <v/>
      </c>
    </row>
    <row r="1558" spans="35:51" x14ac:dyDescent="0.35">
      <c r="AI1558" s="11"/>
      <c r="AJ1558" s="11"/>
      <c r="AK1558" s="11"/>
      <c r="AL1558" s="63"/>
      <c r="AM1558" s="46" t="str">
        <f t="shared" si="349"/>
        <v/>
      </c>
      <c r="AN1558" s="46" t="str">
        <f t="shared" si="350"/>
        <v/>
      </c>
      <c r="AO1558" s="46" t="str">
        <f t="shared" si="351"/>
        <v/>
      </c>
      <c r="AP1558" s="46">
        <f t="shared" si="352"/>
        <v>0</v>
      </c>
      <c r="AQ1558" s="46" t="str">
        <f t="shared" si="353"/>
        <v/>
      </c>
      <c r="AR1558" s="46">
        <f t="shared" si="354"/>
        <v>0</v>
      </c>
      <c r="AS1558" s="48">
        <f t="shared" si="355"/>
        <v>1</v>
      </c>
      <c r="AT1558" s="46">
        <f t="shared" si="359"/>
        <v>0</v>
      </c>
      <c r="AU1558" s="46">
        <f t="shared" si="356"/>
        <v>0</v>
      </c>
      <c r="AV1558" s="46">
        <f t="shared" si="357"/>
        <v>0</v>
      </c>
      <c r="AW1558" s="46">
        <f t="shared" si="360"/>
        <v>0</v>
      </c>
      <c r="AX1558" s="47" t="str">
        <f t="shared" si="358"/>
        <v/>
      </c>
      <c r="AY1558" s="47" t="str">
        <f t="shared" si="361"/>
        <v/>
      </c>
    </row>
    <row r="1559" spans="35:51" x14ac:dyDescent="0.35">
      <c r="AI1559" s="11"/>
      <c r="AJ1559" s="11"/>
      <c r="AK1559" s="11"/>
      <c r="AL1559" s="63"/>
      <c r="AM1559" s="46" t="str">
        <f t="shared" si="349"/>
        <v/>
      </c>
      <c r="AN1559" s="46" t="str">
        <f t="shared" si="350"/>
        <v/>
      </c>
      <c r="AO1559" s="46" t="str">
        <f t="shared" si="351"/>
        <v/>
      </c>
      <c r="AP1559" s="46">
        <f t="shared" si="352"/>
        <v>0</v>
      </c>
      <c r="AQ1559" s="46" t="str">
        <f t="shared" si="353"/>
        <v/>
      </c>
      <c r="AR1559" s="46">
        <f t="shared" si="354"/>
        <v>0</v>
      </c>
      <c r="AS1559" s="48">
        <f t="shared" si="355"/>
        <v>1</v>
      </c>
      <c r="AT1559" s="46">
        <f t="shared" si="359"/>
        <v>0</v>
      </c>
      <c r="AU1559" s="46">
        <f t="shared" si="356"/>
        <v>0</v>
      </c>
      <c r="AV1559" s="46">
        <f t="shared" si="357"/>
        <v>0</v>
      </c>
      <c r="AW1559" s="46">
        <f t="shared" si="360"/>
        <v>0</v>
      </c>
      <c r="AX1559" s="47" t="str">
        <f t="shared" si="358"/>
        <v/>
      </c>
      <c r="AY1559" s="47" t="str">
        <f t="shared" si="361"/>
        <v/>
      </c>
    </row>
    <row r="1560" spans="35:51" x14ac:dyDescent="0.35">
      <c r="AI1560" s="11"/>
      <c r="AJ1560" s="11"/>
      <c r="AK1560" s="11"/>
      <c r="AL1560" s="63"/>
      <c r="AM1560" s="46" t="str">
        <f t="shared" si="349"/>
        <v/>
      </c>
      <c r="AN1560" s="46" t="str">
        <f t="shared" si="350"/>
        <v/>
      </c>
      <c r="AO1560" s="46" t="str">
        <f t="shared" si="351"/>
        <v/>
      </c>
      <c r="AP1560" s="46">
        <f t="shared" si="352"/>
        <v>0</v>
      </c>
      <c r="AQ1560" s="46" t="str">
        <f t="shared" si="353"/>
        <v/>
      </c>
      <c r="AR1560" s="46">
        <f t="shared" si="354"/>
        <v>0</v>
      </c>
      <c r="AS1560" s="48">
        <f t="shared" si="355"/>
        <v>1</v>
      </c>
      <c r="AT1560" s="46">
        <f t="shared" si="359"/>
        <v>0</v>
      </c>
      <c r="AU1560" s="46">
        <f t="shared" si="356"/>
        <v>0</v>
      </c>
      <c r="AV1560" s="46">
        <f t="shared" si="357"/>
        <v>0</v>
      </c>
      <c r="AW1560" s="46">
        <f t="shared" si="360"/>
        <v>0</v>
      </c>
      <c r="AX1560" s="47" t="str">
        <f t="shared" si="358"/>
        <v/>
      </c>
      <c r="AY1560" s="47" t="str">
        <f t="shared" si="361"/>
        <v/>
      </c>
    </row>
    <row r="1561" spans="35:51" x14ac:dyDescent="0.35">
      <c r="AI1561" s="11"/>
      <c r="AJ1561" s="11"/>
      <c r="AK1561" s="11"/>
      <c r="AL1561" s="63"/>
      <c r="AM1561" s="46" t="str">
        <f t="shared" si="349"/>
        <v/>
      </c>
      <c r="AN1561" s="46" t="str">
        <f t="shared" si="350"/>
        <v/>
      </c>
      <c r="AO1561" s="46" t="str">
        <f t="shared" si="351"/>
        <v/>
      </c>
      <c r="AP1561" s="46">
        <f t="shared" si="352"/>
        <v>0</v>
      </c>
      <c r="AQ1561" s="46" t="str">
        <f t="shared" si="353"/>
        <v/>
      </c>
      <c r="AR1561" s="46">
        <f t="shared" si="354"/>
        <v>0</v>
      </c>
      <c r="AS1561" s="48">
        <f t="shared" si="355"/>
        <v>1</v>
      </c>
      <c r="AT1561" s="46">
        <f t="shared" si="359"/>
        <v>0</v>
      </c>
      <c r="AU1561" s="46">
        <f t="shared" si="356"/>
        <v>0</v>
      </c>
      <c r="AV1561" s="46">
        <f t="shared" si="357"/>
        <v>0</v>
      </c>
      <c r="AW1561" s="46">
        <f t="shared" si="360"/>
        <v>0</v>
      </c>
      <c r="AX1561" s="47" t="str">
        <f t="shared" si="358"/>
        <v/>
      </c>
      <c r="AY1561" s="47" t="str">
        <f t="shared" si="361"/>
        <v/>
      </c>
    </row>
    <row r="1562" spans="35:51" x14ac:dyDescent="0.35">
      <c r="AI1562" s="11"/>
      <c r="AJ1562" s="11"/>
      <c r="AK1562" s="11"/>
      <c r="AL1562" s="63"/>
      <c r="AM1562" s="46" t="str">
        <f t="shared" si="349"/>
        <v/>
      </c>
      <c r="AN1562" s="46" t="str">
        <f t="shared" si="350"/>
        <v/>
      </c>
      <c r="AO1562" s="46" t="str">
        <f t="shared" si="351"/>
        <v/>
      </c>
      <c r="AP1562" s="46">
        <f t="shared" si="352"/>
        <v>0</v>
      </c>
      <c r="AQ1562" s="46" t="str">
        <f t="shared" si="353"/>
        <v/>
      </c>
      <c r="AR1562" s="46">
        <f t="shared" si="354"/>
        <v>0</v>
      </c>
      <c r="AS1562" s="48">
        <f t="shared" si="355"/>
        <v>1</v>
      </c>
      <c r="AT1562" s="46">
        <f t="shared" si="359"/>
        <v>0</v>
      </c>
      <c r="AU1562" s="46">
        <f t="shared" si="356"/>
        <v>0</v>
      </c>
      <c r="AV1562" s="46">
        <f t="shared" si="357"/>
        <v>0</v>
      </c>
      <c r="AW1562" s="46">
        <f t="shared" si="360"/>
        <v>0</v>
      </c>
      <c r="AX1562" s="47" t="str">
        <f t="shared" si="358"/>
        <v/>
      </c>
      <c r="AY1562" s="47" t="str">
        <f t="shared" si="361"/>
        <v/>
      </c>
    </row>
    <row r="1563" spans="35:51" x14ac:dyDescent="0.35">
      <c r="AI1563" s="11"/>
      <c r="AJ1563" s="11"/>
      <c r="AK1563" s="11"/>
      <c r="AL1563" s="63"/>
      <c r="AM1563" s="46" t="str">
        <f t="shared" si="349"/>
        <v/>
      </c>
      <c r="AN1563" s="46" t="str">
        <f t="shared" si="350"/>
        <v/>
      </c>
      <c r="AO1563" s="46" t="str">
        <f t="shared" si="351"/>
        <v/>
      </c>
      <c r="AP1563" s="46">
        <f t="shared" si="352"/>
        <v>0</v>
      </c>
      <c r="AQ1563" s="46" t="str">
        <f t="shared" si="353"/>
        <v/>
      </c>
      <c r="AR1563" s="46">
        <f t="shared" si="354"/>
        <v>0</v>
      </c>
      <c r="AS1563" s="48">
        <f t="shared" si="355"/>
        <v>1</v>
      </c>
      <c r="AT1563" s="46">
        <f t="shared" si="359"/>
        <v>0</v>
      </c>
      <c r="AU1563" s="46">
        <f t="shared" si="356"/>
        <v>0</v>
      </c>
      <c r="AV1563" s="46">
        <f t="shared" si="357"/>
        <v>0</v>
      </c>
      <c r="AW1563" s="46">
        <f t="shared" si="360"/>
        <v>0</v>
      </c>
      <c r="AX1563" s="47" t="str">
        <f t="shared" si="358"/>
        <v/>
      </c>
      <c r="AY1563" s="47" t="str">
        <f t="shared" si="361"/>
        <v/>
      </c>
    </row>
    <row r="1564" spans="35:51" x14ac:dyDescent="0.35">
      <c r="AI1564" s="11"/>
      <c r="AJ1564" s="11"/>
      <c r="AK1564" s="11"/>
      <c r="AL1564" s="63"/>
      <c r="AM1564" s="46" t="str">
        <f t="shared" si="349"/>
        <v/>
      </c>
      <c r="AN1564" s="46" t="str">
        <f t="shared" si="350"/>
        <v/>
      </c>
      <c r="AO1564" s="46" t="str">
        <f t="shared" si="351"/>
        <v/>
      </c>
      <c r="AP1564" s="46">
        <f t="shared" si="352"/>
        <v>0</v>
      </c>
      <c r="AQ1564" s="46" t="str">
        <f t="shared" si="353"/>
        <v/>
      </c>
      <c r="AR1564" s="46">
        <f t="shared" si="354"/>
        <v>0</v>
      </c>
      <c r="AS1564" s="48">
        <f t="shared" si="355"/>
        <v>1</v>
      </c>
      <c r="AT1564" s="46">
        <f t="shared" si="359"/>
        <v>0</v>
      </c>
      <c r="AU1564" s="46">
        <f t="shared" si="356"/>
        <v>0</v>
      </c>
      <c r="AV1564" s="46">
        <f t="shared" si="357"/>
        <v>0</v>
      </c>
      <c r="AW1564" s="46">
        <f t="shared" si="360"/>
        <v>0</v>
      </c>
      <c r="AX1564" s="47" t="str">
        <f t="shared" si="358"/>
        <v/>
      </c>
      <c r="AY1564" s="47" t="str">
        <f t="shared" si="361"/>
        <v/>
      </c>
    </row>
    <row r="1565" spans="35:51" x14ac:dyDescent="0.35">
      <c r="AI1565" s="11"/>
      <c r="AJ1565" s="11"/>
      <c r="AK1565" s="11"/>
      <c r="AL1565" s="63"/>
      <c r="AM1565" s="46" t="str">
        <f t="shared" si="349"/>
        <v/>
      </c>
      <c r="AN1565" s="46" t="str">
        <f t="shared" si="350"/>
        <v/>
      </c>
      <c r="AO1565" s="46" t="str">
        <f t="shared" si="351"/>
        <v/>
      </c>
      <c r="AP1565" s="46">
        <f t="shared" si="352"/>
        <v>0</v>
      </c>
      <c r="AQ1565" s="46" t="str">
        <f t="shared" si="353"/>
        <v/>
      </c>
      <c r="AR1565" s="46">
        <f t="shared" si="354"/>
        <v>0</v>
      </c>
      <c r="AS1565" s="48">
        <f t="shared" si="355"/>
        <v>1</v>
      </c>
      <c r="AT1565" s="46">
        <f t="shared" si="359"/>
        <v>0</v>
      </c>
      <c r="AU1565" s="46">
        <f t="shared" si="356"/>
        <v>0</v>
      </c>
      <c r="AV1565" s="46">
        <f t="shared" si="357"/>
        <v>0</v>
      </c>
      <c r="AW1565" s="46">
        <f t="shared" si="360"/>
        <v>0</v>
      </c>
      <c r="AX1565" s="47" t="str">
        <f t="shared" si="358"/>
        <v/>
      </c>
      <c r="AY1565" s="47" t="str">
        <f t="shared" si="361"/>
        <v/>
      </c>
    </row>
    <row r="1566" spans="35:51" x14ac:dyDescent="0.35">
      <c r="AI1566" s="11"/>
      <c r="AJ1566" s="11"/>
      <c r="AK1566" s="11"/>
      <c r="AL1566" s="63"/>
      <c r="AM1566" s="46" t="str">
        <f t="shared" si="349"/>
        <v/>
      </c>
      <c r="AN1566" s="46" t="str">
        <f t="shared" si="350"/>
        <v/>
      </c>
      <c r="AO1566" s="46" t="str">
        <f t="shared" si="351"/>
        <v/>
      </c>
      <c r="AP1566" s="46">
        <f t="shared" si="352"/>
        <v>0</v>
      </c>
      <c r="AQ1566" s="46" t="str">
        <f t="shared" si="353"/>
        <v/>
      </c>
      <c r="AR1566" s="46">
        <f t="shared" si="354"/>
        <v>0</v>
      </c>
      <c r="AS1566" s="48">
        <f t="shared" si="355"/>
        <v>1</v>
      </c>
      <c r="AT1566" s="46">
        <f t="shared" si="359"/>
        <v>0</v>
      </c>
      <c r="AU1566" s="46">
        <f t="shared" si="356"/>
        <v>0</v>
      </c>
      <c r="AV1566" s="46">
        <f t="shared" si="357"/>
        <v>0</v>
      </c>
      <c r="AW1566" s="46">
        <f t="shared" si="360"/>
        <v>0</v>
      </c>
      <c r="AX1566" s="47" t="str">
        <f t="shared" si="358"/>
        <v/>
      </c>
      <c r="AY1566" s="47" t="str">
        <f t="shared" si="361"/>
        <v/>
      </c>
    </row>
    <row r="1567" spans="35:51" x14ac:dyDescent="0.35">
      <c r="AI1567" s="11"/>
      <c r="AJ1567" s="11"/>
      <c r="AK1567" s="11"/>
      <c r="AL1567" s="63"/>
      <c r="AM1567" s="46" t="str">
        <f t="shared" si="349"/>
        <v/>
      </c>
      <c r="AN1567" s="46" t="str">
        <f t="shared" si="350"/>
        <v/>
      </c>
      <c r="AO1567" s="46" t="str">
        <f t="shared" si="351"/>
        <v/>
      </c>
      <c r="AP1567" s="46">
        <f t="shared" si="352"/>
        <v>0</v>
      </c>
      <c r="AQ1567" s="46" t="str">
        <f t="shared" si="353"/>
        <v/>
      </c>
      <c r="AR1567" s="46">
        <f t="shared" si="354"/>
        <v>0</v>
      </c>
      <c r="AS1567" s="48">
        <f t="shared" si="355"/>
        <v>1</v>
      </c>
      <c r="AT1567" s="46">
        <f t="shared" si="359"/>
        <v>0</v>
      </c>
      <c r="AU1567" s="46">
        <f t="shared" si="356"/>
        <v>0</v>
      </c>
      <c r="AV1567" s="46">
        <f t="shared" si="357"/>
        <v>0</v>
      </c>
      <c r="AW1567" s="46">
        <f t="shared" si="360"/>
        <v>0</v>
      </c>
      <c r="AX1567" s="47" t="str">
        <f t="shared" si="358"/>
        <v/>
      </c>
      <c r="AY1567" s="47" t="str">
        <f t="shared" si="361"/>
        <v/>
      </c>
    </row>
    <row r="1568" spans="35:51" x14ac:dyDescent="0.35">
      <c r="AI1568" s="11"/>
      <c r="AJ1568" s="11"/>
      <c r="AK1568" s="11"/>
      <c r="AL1568" s="63"/>
      <c r="AM1568" s="46" t="str">
        <f t="shared" si="349"/>
        <v/>
      </c>
      <c r="AN1568" s="46" t="str">
        <f t="shared" si="350"/>
        <v/>
      </c>
      <c r="AO1568" s="46" t="str">
        <f t="shared" si="351"/>
        <v/>
      </c>
      <c r="AP1568" s="46">
        <f t="shared" si="352"/>
        <v>0</v>
      </c>
      <c r="AQ1568" s="46" t="str">
        <f t="shared" si="353"/>
        <v/>
      </c>
      <c r="AR1568" s="46">
        <f t="shared" si="354"/>
        <v>0</v>
      </c>
      <c r="AS1568" s="48">
        <f t="shared" si="355"/>
        <v>1</v>
      </c>
      <c r="AT1568" s="46">
        <f t="shared" si="359"/>
        <v>0</v>
      </c>
      <c r="AU1568" s="46">
        <f t="shared" si="356"/>
        <v>0</v>
      </c>
      <c r="AV1568" s="46">
        <f t="shared" si="357"/>
        <v>0</v>
      </c>
      <c r="AW1568" s="46">
        <f t="shared" si="360"/>
        <v>0</v>
      </c>
      <c r="AX1568" s="47" t="str">
        <f t="shared" si="358"/>
        <v/>
      </c>
      <c r="AY1568" s="47" t="str">
        <f t="shared" si="361"/>
        <v/>
      </c>
    </row>
    <row r="1569" spans="35:51" x14ac:dyDescent="0.35">
      <c r="AI1569" s="11"/>
      <c r="AJ1569" s="11"/>
      <c r="AK1569" s="11"/>
      <c r="AL1569" s="63"/>
      <c r="AM1569" s="46" t="str">
        <f t="shared" si="349"/>
        <v/>
      </c>
      <c r="AN1569" s="46" t="str">
        <f t="shared" si="350"/>
        <v/>
      </c>
      <c r="AO1569" s="46" t="str">
        <f t="shared" si="351"/>
        <v/>
      </c>
      <c r="AP1569" s="46">
        <f t="shared" si="352"/>
        <v>0</v>
      </c>
      <c r="AQ1569" s="46" t="str">
        <f t="shared" si="353"/>
        <v/>
      </c>
      <c r="AR1569" s="46">
        <f t="shared" si="354"/>
        <v>0</v>
      </c>
      <c r="AS1569" s="48">
        <f t="shared" si="355"/>
        <v>1</v>
      </c>
      <c r="AT1569" s="46">
        <f t="shared" si="359"/>
        <v>0</v>
      </c>
      <c r="AU1569" s="46">
        <f t="shared" si="356"/>
        <v>0</v>
      </c>
      <c r="AV1569" s="46">
        <f t="shared" si="357"/>
        <v>0</v>
      </c>
      <c r="AW1569" s="46">
        <f t="shared" si="360"/>
        <v>0</v>
      </c>
      <c r="AX1569" s="47" t="str">
        <f t="shared" si="358"/>
        <v/>
      </c>
      <c r="AY1569" s="47" t="str">
        <f t="shared" si="361"/>
        <v/>
      </c>
    </row>
    <row r="1570" spans="35:51" x14ac:dyDescent="0.35">
      <c r="AI1570" s="11"/>
      <c r="AJ1570" s="11"/>
      <c r="AK1570" s="11"/>
      <c r="AL1570" s="63"/>
      <c r="AM1570" s="46" t="str">
        <f t="shared" si="349"/>
        <v/>
      </c>
      <c r="AN1570" s="46" t="str">
        <f t="shared" si="350"/>
        <v/>
      </c>
      <c r="AO1570" s="46" t="str">
        <f t="shared" si="351"/>
        <v/>
      </c>
      <c r="AP1570" s="46">
        <f t="shared" si="352"/>
        <v>0</v>
      </c>
      <c r="AQ1570" s="46" t="str">
        <f t="shared" si="353"/>
        <v/>
      </c>
      <c r="AR1570" s="46">
        <f t="shared" si="354"/>
        <v>0</v>
      </c>
      <c r="AS1570" s="48">
        <f t="shared" si="355"/>
        <v>1</v>
      </c>
      <c r="AT1570" s="46">
        <f t="shared" si="359"/>
        <v>0</v>
      </c>
      <c r="AU1570" s="46">
        <f t="shared" si="356"/>
        <v>0</v>
      </c>
      <c r="AV1570" s="46">
        <f t="shared" si="357"/>
        <v>0</v>
      </c>
      <c r="AW1570" s="46">
        <f t="shared" si="360"/>
        <v>0</v>
      </c>
      <c r="AX1570" s="47" t="str">
        <f t="shared" si="358"/>
        <v/>
      </c>
      <c r="AY1570" s="47" t="str">
        <f t="shared" si="361"/>
        <v/>
      </c>
    </row>
    <row r="1571" spans="35:51" x14ac:dyDescent="0.35">
      <c r="AI1571" s="11"/>
      <c r="AJ1571" s="11"/>
      <c r="AK1571" s="11"/>
      <c r="AL1571" s="63"/>
      <c r="AM1571" s="46" t="str">
        <f t="shared" si="349"/>
        <v/>
      </c>
      <c r="AN1571" s="46" t="str">
        <f t="shared" si="350"/>
        <v/>
      </c>
      <c r="AO1571" s="46" t="str">
        <f t="shared" si="351"/>
        <v/>
      </c>
      <c r="AP1571" s="46">
        <f t="shared" si="352"/>
        <v>0</v>
      </c>
      <c r="AQ1571" s="46" t="str">
        <f t="shared" si="353"/>
        <v/>
      </c>
      <c r="AR1571" s="46">
        <f t="shared" si="354"/>
        <v>0</v>
      </c>
      <c r="AS1571" s="48">
        <f t="shared" si="355"/>
        <v>1</v>
      </c>
      <c r="AT1571" s="46">
        <f t="shared" si="359"/>
        <v>0</v>
      </c>
      <c r="AU1571" s="46">
        <f t="shared" si="356"/>
        <v>0</v>
      </c>
      <c r="AV1571" s="46">
        <f t="shared" si="357"/>
        <v>0</v>
      </c>
      <c r="AW1571" s="46">
        <f t="shared" si="360"/>
        <v>0</v>
      </c>
      <c r="AX1571" s="47" t="str">
        <f t="shared" si="358"/>
        <v/>
      </c>
      <c r="AY1571" s="47" t="str">
        <f t="shared" si="361"/>
        <v/>
      </c>
    </row>
    <row r="1572" spans="35:51" x14ac:dyDescent="0.35">
      <c r="AI1572" s="11"/>
      <c r="AJ1572" s="11"/>
      <c r="AK1572" s="11"/>
      <c r="AL1572" s="63"/>
      <c r="AM1572" s="46" t="str">
        <f t="shared" si="349"/>
        <v/>
      </c>
      <c r="AN1572" s="46" t="str">
        <f t="shared" si="350"/>
        <v/>
      </c>
      <c r="AO1572" s="46" t="str">
        <f t="shared" si="351"/>
        <v/>
      </c>
      <c r="AP1572" s="46">
        <f t="shared" si="352"/>
        <v>0</v>
      </c>
      <c r="AQ1572" s="46" t="str">
        <f t="shared" si="353"/>
        <v/>
      </c>
      <c r="AR1572" s="46">
        <f t="shared" si="354"/>
        <v>0</v>
      </c>
      <c r="AS1572" s="48">
        <f t="shared" si="355"/>
        <v>1</v>
      </c>
      <c r="AT1572" s="46">
        <f t="shared" si="359"/>
        <v>0</v>
      </c>
      <c r="AU1572" s="46">
        <f t="shared" si="356"/>
        <v>0</v>
      </c>
      <c r="AV1572" s="46">
        <f t="shared" si="357"/>
        <v>0</v>
      </c>
      <c r="AW1572" s="46">
        <f t="shared" si="360"/>
        <v>0</v>
      </c>
      <c r="AX1572" s="47" t="str">
        <f t="shared" si="358"/>
        <v/>
      </c>
      <c r="AY1572" s="47" t="str">
        <f t="shared" si="361"/>
        <v/>
      </c>
    </row>
    <row r="1573" spans="35:51" x14ac:dyDescent="0.35">
      <c r="AI1573" s="11"/>
      <c r="AJ1573" s="11"/>
      <c r="AK1573" s="11"/>
      <c r="AL1573" s="63"/>
      <c r="AM1573" s="46" t="str">
        <f t="shared" si="349"/>
        <v/>
      </c>
      <c r="AN1573" s="46" t="str">
        <f t="shared" si="350"/>
        <v/>
      </c>
      <c r="AO1573" s="46" t="str">
        <f t="shared" si="351"/>
        <v/>
      </c>
      <c r="AP1573" s="46">
        <f t="shared" si="352"/>
        <v>0</v>
      </c>
      <c r="AQ1573" s="46" t="str">
        <f t="shared" si="353"/>
        <v/>
      </c>
      <c r="AR1573" s="46">
        <f t="shared" si="354"/>
        <v>0</v>
      </c>
      <c r="AS1573" s="48">
        <f t="shared" si="355"/>
        <v>1</v>
      </c>
      <c r="AT1573" s="46">
        <f t="shared" si="359"/>
        <v>0</v>
      </c>
      <c r="AU1573" s="46">
        <f t="shared" si="356"/>
        <v>0</v>
      </c>
      <c r="AV1573" s="46">
        <f t="shared" si="357"/>
        <v>0</v>
      </c>
      <c r="AW1573" s="46">
        <f t="shared" si="360"/>
        <v>0</v>
      </c>
      <c r="AX1573" s="47" t="str">
        <f t="shared" si="358"/>
        <v/>
      </c>
      <c r="AY1573" s="47" t="str">
        <f t="shared" si="361"/>
        <v/>
      </c>
    </row>
    <row r="1574" spans="35:51" x14ac:dyDescent="0.35">
      <c r="AI1574" s="11"/>
      <c r="AJ1574" s="11"/>
      <c r="AK1574" s="11"/>
      <c r="AL1574" s="63"/>
      <c r="AM1574" s="46" t="str">
        <f t="shared" si="349"/>
        <v/>
      </c>
      <c r="AN1574" s="46" t="str">
        <f t="shared" si="350"/>
        <v/>
      </c>
      <c r="AO1574" s="46" t="str">
        <f t="shared" si="351"/>
        <v/>
      </c>
      <c r="AP1574" s="46">
        <f t="shared" si="352"/>
        <v>0</v>
      </c>
      <c r="AQ1574" s="46" t="str">
        <f t="shared" si="353"/>
        <v/>
      </c>
      <c r="AR1574" s="46">
        <f t="shared" si="354"/>
        <v>0</v>
      </c>
      <c r="AS1574" s="48">
        <f t="shared" si="355"/>
        <v>1</v>
      </c>
      <c r="AT1574" s="46">
        <f t="shared" si="359"/>
        <v>0</v>
      </c>
      <c r="AU1574" s="46">
        <f t="shared" si="356"/>
        <v>0</v>
      </c>
      <c r="AV1574" s="46">
        <f t="shared" si="357"/>
        <v>0</v>
      </c>
      <c r="AW1574" s="46">
        <f t="shared" si="360"/>
        <v>0</v>
      </c>
      <c r="AX1574" s="47" t="str">
        <f t="shared" si="358"/>
        <v/>
      </c>
      <c r="AY1574" s="47" t="str">
        <f t="shared" si="361"/>
        <v/>
      </c>
    </row>
    <row r="1575" spans="35:51" x14ac:dyDescent="0.35">
      <c r="AI1575" s="11"/>
      <c r="AJ1575" s="11"/>
      <c r="AK1575" s="11"/>
      <c r="AL1575" s="63"/>
      <c r="AM1575" s="46" t="str">
        <f t="shared" si="349"/>
        <v/>
      </c>
      <c r="AN1575" s="46" t="str">
        <f t="shared" si="350"/>
        <v/>
      </c>
      <c r="AO1575" s="46" t="str">
        <f t="shared" si="351"/>
        <v/>
      </c>
      <c r="AP1575" s="46">
        <f t="shared" si="352"/>
        <v>0</v>
      </c>
      <c r="AQ1575" s="46" t="str">
        <f t="shared" si="353"/>
        <v/>
      </c>
      <c r="AR1575" s="46">
        <f t="shared" si="354"/>
        <v>0</v>
      </c>
      <c r="AS1575" s="48">
        <f t="shared" si="355"/>
        <v>1</v>
      </c>
      <c r="AT1575" s="46">
        <f t="shared" si="359"/>
        <v>0</v>
      </c>
      <c r="AU1575" s="46">
        <f t="shared" si="356"/>
        <v>0</v>
      </c>
      <c r="AV1575" s="46">
        <f t="shared" si="357"/>
        <v>0</v>
      </c>
      <c r="AW1575" s="46">
        <f t="shared" si="360"/>
        <v>0</v>
      </c>
      <c r="AX1575" s="47" t="str">
        <f t="shared" si="358"/>
        <v/>
      </c>
      <c r="AY1575" s="47" t="str">
        <f t="shared" si="361"/>
        <v/>
      </c>
    </row>
    <row r="1576" spans="35:51" x14ac:dyDescent="0.35">
      <c r="AI1576" s="11"/>
      <c r="AJ1576" s="11"/>
      <c r="AK1576" s="11"/>
      <c r="AL1576" s="63"/>
      <c r="AM1576" s="46" t="str">
        <f t="shared" si="349"/>
        <v/>
      </c>
      <c r="AN1576" s="46" t="str">
        <f t="shared" si="350"/>
        <v/>
      </c>
      <c r="AO1576" s="46" t="str">
        <f t="shared" si="351"/>
        <v/>
      </c>
      <c r="AP1576" s="46">
        <f t="shared" si="352"/>
        <v>0</v>
      </c>
      <c r="AQ1576" s="46" t="str">
        <f t="shared" si="353"/>
        <v/>
      </c>
      <c r="AR1576" s="46">
        <f t="shared" si="354"/>
        <v>0</v>
      </c>
      <c r="AS1576" s="48">
        <f t="shared" si="355"/>
        <v>1</v>
      </c>
      <c r="AT1576" s="46">
        <f t="shared" si="359"/>
        <v>0</v>
      </c>
      <c r="AU1576" s="46">
        <f t="shared" si="356"/>
        <v>0</v>
      </c>
      <c r="AV1576" s="46">
        <f t="shared" si="357"/>
        <v>0</v>
      </c>
      <c r="AW1576" s="46">
        <f t="shared" si="360"/>
        <v>0</v>
      </c>
      <c r="AX1576" s="47" t="str">
        <f t="shared" si="358"/>
        <v/>
      </c>
      <c r="AY1576" s="47" t="str">
        <f t="shared" si="361"/>
        <v/>
      </c>
    </row>
    <row r="1577" spans="35:51" x14ac:dyDescent="0.35">
      <c r="AI1577" s="11"/>
      <c r="AJ1577" s="11"/>
      <c r="AK1577" s="11"/>
      <c r="AL1577" s="63"/>
      <c r="AM1577" s="46" t="str">
        <f t="shared" si="349"/>
        <v/>
      </c>
      <c r="AN1577" s="46" t="str">
        <f t="shared" si="350"/>
        <v/>
      </c>
      <c r="AO1577" s="46" t="str">
        <f t="shared" si="351"/>
        <v/>
      </c>
      <c r="AP1577" s="46">
        <f t="shared" si="352"/>
        <v>0</v>
      </c>
      <c r="AQ1577" s="46" t="str">
        <f t="shared" si="353"/>
        <v/>
      </c>
      <c r="AR1577" s="46">
        <f t="shared" si="354"/>
        <v>0</v>
      </c>
      <c r="AS1577" s="48">
        <f t="shared" si="355"/>
        <v>1</v>
      </c>
      <c r="AT1577" s="46">
        <f t="shared" si="359"/>
        <v>0</v>
      </c>
      <c r="AU1577" s="46">
        <f t="shared" si="356"/>
        <v>0</v>
      </c>
      <c r="AV1577" s="46">
        <f t="shared" si="357"/>
        <v>0</v>
      </c>
      <c r="AW1577" s="46">
        <f t="shared" si="360"/>
        <v>0</v>
      </c>
      <c r="AX1577" s="47" t="str">
        <f t="shared" si="358"/>
        <v/>
      </c>
      <c r="AY1577" s="47" t="str">
        <f t="shared" si="361"/>
        <v/>
      </c>
    </row>
    <row r="1578" spans="35:51" x14ac:dyDescent="0.35">
      <c r="AI1578" s="11"/>
      <c r="AJ1578" s="11"/>
      <c r="AK1578" s="11"/>
      <c r="AL1578" s="63"/>
      <c r="AM1578" s="46" t="str">
        <f t="shared" si="349"/>
        <v/>
      </c>
      <c r="AN1578" s="46" t="str">
        <f t="shared" si="350"/>
        <v/>
      </c>
      <c r="AO1578" s="46" t="str">
        <f t="shared" si="351"/>
        <v/>
      </c>
      <c r="AP1578" s="46">
        <f t="shared" si="352"/>
        <v>0</v>
      </c>
      <c r="AQ1578" s="46" t="str">
        <f t="shared" si="353"/>
        <v/>
      </c>
      <c r="AR1578" s="46">
        <f t="shared" si="354"/>
        <v>0</v>
      </c>
      <c r="AS1578" s="48">
        <f t="shared" si="355"/>
        <v>1</v>
      </c>
      <c r="AT1578" s="46">
        <f t="shared" si="359"/>
        <v>0</v>
      </c>
      <c r="AU1578" s="46">
        <f t="shared" si="356"/>
        <v>0</v>
      </c>
      <c r="AV1578" s="46">
        <f t="shared" si="357"/>
        <v>0</v>
      </c>
      <c r="AW1578" s="46">
        <f t="shared" si="360"/>
        <v>0</v>
      </c>
      <c r="AX1578" s="47" t="str">
        <f t="shared" si="358"/>
        <v/>
      </c>
      <c r="AY1578" s="47" t="str">
        <f t="shared" si="361"/>
        <v/>
      </c>
    </row>
    <row r="1579" spans="35:51" x14ac:dyDescent="0.35">
      <c r="AI1579" s="11"/>
      <c r="AJ1579" s="11"/>
      <c r="AK1579" s="11"/>
      <c r="AL1579" s="63"/>
      <c r="AM1579" s="46" t="str">
        <f t="shared" si="349"/>
        <v/>
      </c>
      <c r="AN1579" s="46" t="str">
        <f t="shared" si="350"/>
        <v/>
      </c>
      <c r="AO1579" s="46" t="str">
        <f t="shared" si="351"/>
        <v/>
      </c>
      <c r="AP1579" s="46">
        <f t="shared" si="352"/>
        <v>0</v>
      </c>
      <c r="AQ1579" s="46" t="str">
        <f t="shared" si="353"/>
        <v/>
      </c>
      <c r="AR1579" s="46">
        <f t="shared" si="354"/>
        <v>0</v>
      </c>
      <c r="AS1579" s="48">
        <f t="shared" si="355"/>
        <v>1</v>
      </c>
      <c r="AT1579" s="46">
        <f t="shared" si="359"/>
        <v>0</v>
      </c>
      <c r="AU1579" s="46">
        <f t="shared" si="356"/>
        <v>0</v>
      </c>
      <c r="AV1579" s="46">
        <f t="shared" si="357"/>
        <v>0</v>
      </c>
      <c r="AW1579" s="46">
        <f t="shared" si="360"/>
        <v>0</v>
      </c>
      <c r="AX1579" s="47" t="str">
        <f t="shared" si="358"/>
        <v/>
      </c>
      <c r="AY1579" s="47" t="str">
        <f t="shared" si="361"/>
        <v/>
      </c>
    </row>
    <row r="1580" spans="35:51" x14ac:dyDescent="0.35">
      <c r="AI1580" s="11"/>
      <c r="AJ1580" s="11"/>
      <c r="AK1580" s="11"/>
      <c r="AL1580" s="63"/>
      <c r="AM1580" s="46" t="str">
        <f t="shared" si="349"/>
        <v/>
      </c>
      <c r="AN1580" s="46" t="str">
        <f t="shared" si="350"/>
        <v/>
      </c>
      <c r="AO1580" s="46" t="str">
        <f t="shared" si="351"/>
        <v/>
      </c>
      <c r="AP1580" s="46">
        <f t="shared" si="352"/>
        <v>0</v>
      </c>
      <c r="AQ1580" s="46" t="str">
        <f t="shared" si="353"/>
        <v/>
      </c>
      <c r="AR1580" s="46">
        <f t="shared" si="354"/>
        <v>0</v>
      </c>
      <c r="AS1580" s="48">
        <f t="shared" si="355"/>
        <v>1</v>
      </c>
      <c r="AT1580" s="46">
        <f t="shared" si="359"/>
        <v>0</v>
      </c>
      <c r="AU1580" s="46">
        <f t="shared" si="356"/>
        <v>0</v>
      </c>
      <c r="AV1580" s="46">
        <f t="shared" si="357"/>
        <v>0</v>
      </c>
      <c r="AW1580" s="46">
        <f t="shared" si="360"/>
        <v>0</v>
      </c>
      <c r="AX1580" s="47" t="str">
        <f t="shared" si="358"/>
        <v/>
      </c>
      <c r="AY1580" s="47" t="str">
        <f t="shared" si="361"/>
        <v/>
      </c>
    </row>
    <row r="1581" spans="35:51" x14ac:dyDescent="0.35">
      <c r="AI1581" s="11"/>
      <c r="AJ1581" s="11"/>
      <c r="AK1581" s="11"/>
      <c r="AL1581" s="63"/>
      <c r="AM1581" s="46" t="str">
        <f t="shared" si="349"/>
        <v/>
      </c>
      <c r="AN1581" s="46" t="str">
        <f t="shared" si="350"/>
        <v/>
      </c>
      <c r="AO1581" s="46" t="str">
        <f t="shared" si="351"/>
        <v/>
      </c>
      <c r="AP1581" s="46">
        <f t="shared" si="352"/>
        <v>0</v>
      </c>
      <c r="AQ1581" s="46" t="str">
        <f t="shared" si="353"/>
        <v/>
      </c>
      <c r="AR1581" s="46">
        <f t="shared" si="354"/>
        <v>0</v>
      </c>
      <c r="AS1581" s="48">
        <f t="shared" si="355"/>
        <v>1</v>
      </c>
      <c r="AT1581" s="46">
        <f t="shared" si="359"/>
        <v>0</v>
      </c>
      <c r="AU1581" s="46">
        <f t="shared" si="356"/>
        <v>0</v>
      </c>
      <c r="AV1581" s="46">
        <f t="shared" si="357"/>
        <v>0</v>
      </c>
      <c r="AW1581" s="46">
        <f t="shared" si="360"/>
        <v>0</v>
      </c>
      <c r="AX1581" s="47" t="str">
        <f t="shared" si="358"/>
        <v/>
      </c>
      <c r="AY1581" s="47" t="str">
        <f t="shared" si="361"/>
        <v/>
      </c>
    </row>
    <row r="1582" spans="35:51" x14ac:dyDescent="0.35">
      <c r="AI1582" s="11"/>
      <c r="AJ1582" s="11"/>
      <c r="AK1582" s="11"/>
      <c r="AL1582" s="63"/>
      <c r="AM1582" s="46" t="str">
        <f t="shared" si="349"/>
        <v/>
      </c>
      <c r="AN1582" s="46" t="str">
        <f t="shared" si="350"/>
        <v/>
      </c>
      <c r="AO1582" s="46" t="str">
        <f t="shared" si="351"/>
        <v/>
      </c>
      <c r="AP1582" s="46">
        <f t="shared" si="352"/>
        <v>0</v>
      </c>
      <c r="AQ1582" s="46" t="str">
        <f t="shared" si="353"/>
        <v/>
      </c>
      <c r="AR1582" s="46">
        <f t="shared" si="354"/>
        <v>0</v>
      </c>
      <c r="AS1582" s="48">
        <f t="shared" si="355"/>
        <v>1</v>
      </c>
      <c r="AT1582" s="46">
        <f t="shared" si="359"/>
        <v>0</v>
      </c>
      <c r="AU1582" s="46">
        <f t="shared" si="356"/>
        <v>0</v>
      </c>
      <c r="AV1582" s="46">
        <f t="shared" si="357"/>
        <v>0</v>
      </c>
      <c r="AW1582" s="46">
        <f t="shared" si="360"/>
        <v>0</v>
      </c>
      <c r="AX1582" s="47" t="str">
        <f t="shared" si="358"/>
        <v/>
      </c>
      <c r="AY1582" s="47" t="str">
        <f t="shared" si="361"/>
        <v/>
      </c>
    </row>
    <row r="1583" spans="35:51" x14ac:dyDescent="0.35">
      <c r="AI1583" s="11"/>
      <c r="AJ1583" s="11"/>
      <c r="AK1583" s="11"/>
      <c r="AL1583" s="63"/>
      <c r="AM1583" s="46" t="str">
        <f t="shared" si="349"/>
        <v/>
      </c>
      <c r="AN1583" s="46" t="str">
        <f t="shared" si="350"/>
        <v/>
      </c>
      <c r="AO1583" s="46" t="str">
        <f t="shared" si="351"/>
        <v/>
      </c>
      <c r="AP1583" s="46">
        <f t="shared" si="352"/>
        <v>0</v>
      </c>
      <c r="AQ1583" s="46" t="str">
        <f t="shared" si="353"/>
        <v/>
      </c>
      <c r="AR1583" s="46">
        <f t="shared" si="354"/>
        <v>0</v>
      </c>
      <c r="AS1583" s="48">
        <f t="shared" si="355"/>
        <v>1</v>
      </c>
      <c r="AT1583" s="46">
        <f t="shared" si="359"/>
        <v>0</v>
      </c>
      <c r="AU1583" s="46">
        <f t="shared" si="356"/>
        <v>0</v>
      </c>
      <c r="AV1583" s="46">
        <f t="shared" si="357"/>
        <v>0</v>
      </c>
      <c r="AW1583" s="46">
        <f t="shared" si="360"/>
        <v>0</v>
      </c>
      <c r="AX1583" s="47" t="str">
        <f t="shared" si="358"/>
        <v/>
      </c>
      <c r="AY1583" s="47" t="str">
        <f t="shared" si="361"/>
        <v/>
      </c>
    </row>
    <row r="1584" spans="35:51" x14ac:dyDescent="0.35">
      <c r="AI1584" s="11"/>
      <c r="AJ1584" s="11"/>
      <c r="AK1584" s="11"/>
      <c r="AL1584" s="63"/>
      <c r="AM1584" s="46" t="str">
        <f t="shared" si="349"/>
        <v/>
      </c>
      <c r="AN1584" s="46" t="str">
        <f t="shared" si="350"/>
        <v/>
      </c>
      <c r="AO1584" s="46" t="str">
        <f t="shared" si="351"/>
        <v/>
      </c>
      <c r="AP1584" s="46">
        <f t="shared" si="352"/>
        <v>0</v>
      </c>
      <c r="AQ1584" s="46" t="str">
        <f t="shared" si="353"/>
        <v/>
      </c>
      <c r="AR1584" s="46">
        <f t="shared" si="354"/>
        <v>0</v>
      </c>
      <c r="AS1584" s="48">
        <f t="shared" si="355"/>
        <v>1</v>
      </c>
      <c r="AT1584" s="46">
        <f t="shared" si="359"/>
        <v>0</v>
      </c>
      <c r="AU1584" s="46">
        <f t="shared" si="356"/>
        <v>0</v>
      </c>
      <c r="AV1584" s="46">
        <f t="shared" si="357"/>
        <v>0</v>
      </c>
      <c r="AW1584" s="46">
        <f t="shared" si="360"/>
        <v>0</v>
      </c>
      <c r="AX1584" s="47" t="str">
        <f t="shared" si="358"/>
        <v/>
      </c>
      <c r="AY1584" s="47" t="str">
        <f t="shared" si="361"/>
        <v/>
      </c>
    </row>
    <row r="1585" spans="35:51" x14ac:dyDescent="0.35">
      <c r="AI1585" s="11"/>
      <c r="AJ1585" s="11"/>
      <c r="AK1585" s="11"/>
      <c r="AL1585" s="63"/>
      <c r="AM1585" s="46" t="str">
        <f t="shared" si="349"/>
        <v/>
      </c>
      <c r="AN1585" s="46" t="str">
        <f t="shared" si="350"/>
        <v/>
      </c>
      <c r="AO1585" s="46" t="str">
        <f t="shared" si="351"/>
        <v/>
      </c>
      <c r="AP1585" s="46">
        <f t="shared" si="352"/>
        <v>0</v>
      </c>
      <c r="AQ1585" s="46" t="str">
        <f t="shared" si="353"/>
        <v/>
      </c>
      <c r="AR1585" s="46">
        <f t="shared" si="354"/>
        <v>0</v>
      </c>
      <c r="AS1585" s="48">
        <f t="shared" si="355"/>
        <v>1</v>
      </c>
      <c r="AT1585" s="46">
        <f t="shared" si="359"/>
        <v>0</v>
      </c>
      <c r="AU1585" s="46">
        <f t="shared" si="356"/>
        <v>0</v>
      </c>
      <c r="AV1585" s="46">
        <f t="shared" si="357"/>
        <v>0</v>
      </c>
      <c r="AW1585" s="46">
        <f t="shared" si="360"/>
        <v>0</v>
      </c>
      <c r="AX1585" s="47" t="str">
        <f t="shared" si="358"/>
        <v/>
      </c>
      <c r="AY1585" s="47" t="str">
        <f t="shared" si="361"/>
        <v/>
      </c>
    </row>
    <row r="1586" spans="35:51" x14ac:dyDescent="0.35">
      <c r="AI1586" s="11"/>
      <c r="AJ1586" s="11"/>
      <c r="AK1586" s="11"/>
      <c r="AL1586" s="63"/>
      <c r="AM1586" s="46" t="str">
        <f t="shared" si="349"/>
        <v/>
      </c>
      <c r="AN1586" s="46" t="str">
        <f t="shared" si="350"/>
        <v/>
      </c>
      <c r="AO1586" s="46" t="str">
        <f t="shared" si="351"/>
        <v/>
      </c>
      <c r="AP1586" s="46">
        <f t="shared" si="352"/>
        <v>0</v>
      </c>
      <c r="AQ1586" s="46" t="str">
        <f t="shared" si="353"/>
        <v/>
      </c>
      <c r="AR1586" s="46">
        <f t="shared" si="354"/>
        <v>0</v>
      </c>
      <c r="AS1586" s="48">
        <f t="shared" si="355"/>
        <v>1</v>
      </c>
      <c r="AT1586" s="46">
        <f t="shared" si="359"/>
        <v>0</v>
      </c>
      <c r="AU1586" s="46">
        <f t="shared" si="356"/>
        <v>0</v>
      </c>
      <c r="AV1586" s="46">
        <f t="shared" si="357"/>
        <v>0</v>
      </c>
      <c r="AW1586" s="46">
        <f t="shared" si="360"/>
        <v>0</v>
      </c>
      <c r="AX1586" s="47" t="str">
        <f t="shared" si="358"/>
        <v/>
      </c>
      <c r="AY1586" s="47" t="str">
        <f t="shared" si="361"/>
        <v/>
      </c>
    </row>
    <row r="1587" spans="35:51" x14ac:dyDescent="0.35">
      <c r="AI1587" s="11"/>
      <c r="AJ1587" s="11"/>
      <c r="AK1587" s="11"/>
      <c r="AL1587" s="63"/>
      <c r="AM1587" s="46" t="str">
        <f t="shared" si="349"/>
        <v/>
      </c>
      <c r="AN1587" s="46" t="str">
        <f t="shared" si="350"/>
        <v/>
      </c>
      <c r="AO1587" s="46" t="str">
        <f t="shared" si="351"/>
        <v/>
      </c>
      <c r="AP1587" s="46">
        <f t="shared" si="352"/>
        <v>0</v>
      </c>
      <c r="AQ1587" s="46" t="str">
        <f t="shared" si="353"/>
        <v/>
      </c>
      <c r="AR1587" s="46">
        <f t="shared" si="354"/>
        <v>0</v>
      </c>
      <c r="AS1587" s="48">
        <f t="shared" si="355"/>
        <v>1</v>
      </c>
      <c r="AT1587" s="46">
        <f t="shared" si="359"/>
        <v>0</v>
      </c>
      <c r="AU1587" s="46">
        <f t="shared" si="356"/>
        <v>0</v>
      </c>
      <c r="AV1587" s="46">
        <f t="shared" si="357"/>
        <v>0</v>
      </c>
      <c r="AW1587" s="46">
        <f t="shared" si="360"/>
        <v>0</v>
      </c>
      <c r="AX1587" s="47" t="str">
        <f t="shared" si="358"/>
        <v/>
      </c>
      <c r="AY1587" s="47" t="str">
        <f t="shared" si="361"/>
        <v/>
      </c>
    </row>
    <row r="1588" spans="35:51" x14ac:dyDescent="0.35">
      <c r="AI1588" s="11"/>
      <c r="AJ1588" s="11"/>
      <c r="AK1588" s="11"/>
      <c r="AL1588" s="63"/>
      <c r="AM1588" s="46" t="str">
        <f t="shared" si="349"/>
        <v/>
      </c>
      <c r="AN1588" s="46" t="str">
        <f t="shared" si="350"/>
        <v/>
      </c>
      <c r="AO1588" s="46" t="str">
        <f t="shared" si="351"/>
        <v/>
      </c>
      <c r="AP1588" s="46">
        <f t="shared" si="352"/>
        <v>0</v>
      </c>
      <c r="AQ1588" s="46" t="str">
        <f t="shared" si="353"/>
        <v/>
      </c>
      <c r="AR1588" s="46">
        <f t="shared" si="354"/>
        <v>0</v>
      </c>
      <c r="AS1588" s="48">
        <f t="shared" si="355"/>
        <v>1</v>
      </c>
      <c r="AT1588" s="46">
        <f t="shared" si="359"/>
        <v>0</v>
      </c>
      <c r="AU1588" s="46">
        <f t="shared" si="356"/>
        <v>0</v>
      </c>
      <c r="AV1588" s="46">
        <f t="shared" si="357"/>
        <v>0</v>
      </c>
      <c r="AW1588" s="46">
        <f t="shared" si="360"/>
        <v>0</v>
      </c>
      <c r="AX1588" s="47" t="str">
        <f t="shared" si="358"/>
        <v/>
      </c>
      <c r="AY1588" s="47" t="str">
        <f t="shared" si="361"/>
        <v/>
      </c>
    </row>
    <row r="1589" spans="35:51" x14ac:dyDescent="0.35">
      <c r="AI1589" s="11"/>
      <c r="AJ1589" s="11"/>
      <c r="AK1589" s="11"/>
      <c r="AL1589" s="63"/>
      <c r="AM1589" s="46" t="str">
        <f t="shared" si="349"/>
        <v/>
      </c>
      <c r="AN1589" s="46" t="str">
        <f t="shared" si="350"/>
        <v/>
      </c>
      <c r="AO1589" s="46" t="str">
        <f t="shared" si="351"/>
        <v/>
      </c>
      <c r="AP1589" s="46">
        <f t="shared" si="352"/>
        <v>0</v>
      </c>
      <c r="AQ1589" s="46" t="str">
        <f t="shared" si="353"/>
        <v/>
      </c>
      <c r="AR1589" s="46">
        <f t="shared" si="354"/>
        <v>0</v>
      </c>
      <c r="AS1589" s="48">
        <f t="shared" si="355"/>
        <v>1</v>
      </c>
      <c r="AT1589" s="46">
        <f t="shared" si="359"/>
        <v>0</v>
      </c>
      <c r="AU1589" s="46">
        <f t="shared" si="356"/>
        <v>0</v>
      </c>
      <c r="AV1589" s="46">
        <f t="shared" si="357"/>
        <v>0</v>
      </c>
      <c r="AW1589" s="46">
        <f t="shared" si="360"/>
        <v>0</v>
      </c>
      <c r="AX1589" s="47" t="str">
        <f t="shared" si="358"/>
        <v/>
      </c>
      <c r="AY1589" s="47" t="str">
        <f t="shared" si="361"/>
        <v/>
      </c>
    </row>
    <row r="1590" spans="35:51" x14ac:dyDescent="0.35">
      <c r="AI1590" s="11"/>
      <c r="AJ1590" s="11"/>
      <c r="AK1590" s="11"/>
      <c r="AL1590" s="63"/>
      <c r="AM1590" s="46" t="str">
        <f t="shared" si="349"/>
        <v/>
      </c>
      <c r="AN1590" s="46" t="str">
        <f t="shared" si="350"/>
        <v/>
      </c>
      <c r="AO1590" s="46" t="str">
        <f t="shared" si="351"/>
        <v/>
      </c>
      <c r="AP1590" s="46">
        <f t="shared" si="352"/>
        <v>0</v>
      </c>
      <c r="AQ1590" s="46" t="str">
        <f t="shared" si="353"/>
        <v/>
      </c>
      <c r="AR1590" s="46">
        <f t="shared" si="354"/>
        <v>0</v>
      </c>
      <c r="AS1590" s="48">
        <f t="shared" si="355"/>
        <v>1</v>
      </c>
      <c r="AT1590" s="46">
        <f t="shared" si="359"/>
        <v>0</v>
      </c>
      <c r="AU1590" s="46">
        <f t="shared" si="356"/>
        <v>0</v>
      </c>
      <c r="AV1590" s="46">
        <f t="shared" si="357"/>
        <v>0</v>
      </c>
      <c r="AW1590" s="46">
        <f t="shared" si="360"/>
        <v>0</v>
      </c>
      <c r="AX1590" s="47" t="str">
        <f t="shared" si="358"/>
        <v/>
      </c>
      <c r="AY1590" s="47" t="str">
        <f t="shared" si="361"/>
        <v/>
      </c>
    </row>
    <row r="1591" spans="35:51" x14ac:dyDescent="0.35">
      <c r="AI1591" s="11"/>
      <c r="AJ1591" s="11"/>
      <c r="AK1591" s="11"/>
      <c r="AL1591" s="63"/>
      <c r="AM1591" s="46" t="str">
        <f t="shared" si="349"/>
        <v/>
      </c>
      <c r="AN1591" s="46" t="str">
        <f t="shared" si="350"/>
        <v/>
      </c>
      <c r="AO1591" s="46" t="str">
        <f t="shared" si="351"/>
        <v/>
      </c>
      <c r="AP1591" s="46">
        <f t="shared" si="352"/>
        <v>0</v>
      </c>
      <c r="AQ1591" s="46" t="str">
        <f t="shared" si="353"/>
        <v/>
      </c>
      <c r="AR1591" s="46">
        <f t="shared" si="354"/>
        <v>0</v>
      </c>
      <c r="AS1591" s="48">
        <f t="shared" si="355"/>
        <v>1</v>
      </c>
      <c r="AT1591" s="46">
        <f t="shared" si="359"/>
        <v>0</v>
      </c>
      <c r="AU1591" s="46">
        <f t="shared" si="356"/>
        <v>0</v>
      </c>
      <c r="AV1591" s="46">
        <f t="shared" si="357"/>
        <v>0</v>
      </c>
      <c r="AW1591" s="46">
        <f t="shared" si="360"/>
        <v>0</v>
      </c>
      <c r="AX1591" s="47" t="str">
        <f t="shared" si="358"/>
        <v/>
      </c>
      <c r="AY1591" s="47" t="str">
        <f t="shared" si="361"/>
        <v/>
      </c>
    </row>
    <row r="1592" spans="35:51" x14ac:dyDescent="0.35">
      <c r="AI1592" s="11"/>
      <c r="AJ1592" s="11"/>
      <c r="AK1592" s="11"/>
      <c r="AL1592" s="63"/>
      <c r="AM1592" s="46" t="str">
        <f t="shared" si="349"/>
        <v/>
      </c>
      <c r="AN1592" s="46" t="str">
        <f t="shared" si="350"/>
        <v/>
      </c>
      <c r="AO1592" s="46" t="str">
        <f t="shared" si="351"/>
        <v/>
      </c>
      <c r="AP1592" s="46">
        <f t="shared" si="352"/>
        <v>0</v>
      </c>
      <c r="AQ1592" s="46" t="str">
        <f t="shared" si="353"/>
        <v/>
      </c>
      <c r="AR1592" s="46">
        <f t="shared" si="354"/>
        <v>0</v>
      </c>
      <c r="AS1592" s="48">
        <f t="shared" si="355"/>
        <v>1</v>
      </c>
      <c r="AT1592" s="46">
        <f t="shared" si="359"/>
        <v>0</v>
      </c>
      <c r="AU1592" s="46">
        <f t="shared" si="356"/>
        <v>0</v>
      </c>
      <c r="AV1592" s="46">
        <f t="shared" si="357"/>
        <v>0</v>
      </c>
      <c r="AW1592" s="46">
        <f t="shared" si="360"/>
        <v>0</v>
      </c>
      <c r="AX1592" s="47" t="str">
        <f t="shared" si="358"/>
        <v/>
      </c>
      <c r="AY1592" s="47" t="str">
        <f t="shared" si="361"/>
        <v/>
      </c>
    </row>
    <row r="1593" spans="35:51" x14ac:dyDescent="0.35">
      <c r="AI1593" s="11"/>
      <c r="AJ1593" s="11"/>
      <c r="AK1593" s="11"/>
      <c r="AL1593" s="63"/>
      <c r="AM1593" s="46" t="str">
        <f t="shared" si="349"/>
        <v/>
      </c>
      <c r="AN1593" s="46" t="str">
        <f t="shared" si="350"/>
        <v/>
      </c>
      <c r="AO1593" s="46" t="str">
        <f t="shared" si="351"/>
        <v/>
      </c>
      <c r="AP1593" s="46">
        <f t="shared" si="352"/>
        <v>0</v>
      </c>
      <c r="AQ1593" s="46" t="str">
        <f t="shared" si="353"/>
        <v/>
      </c>
      <c r="AR1593" s="46">
        <f t="shared" si="354"/>
        <v>0</v>
      </c>
      <c r="AS1593" s="48">
        <f t="shared" si="355"/>
        <v>1</v>
      </c>
      <c r="AT1593" s="46">
        <f t="shared" si="359"/>
        <v>0</v>
      </c>
      <c r="AU1593" s="46">
        <f t="shared" si="356"/>
        <v>0</v>
      </c>
      <c r="AV1593" s="46">
        <f t="shared" si="357"/>
        <v>0</v>
      </c>
      <c r="AW1593" s="46">
        <f t="shared" si="360"/>
        <v>0</v>
      </c>
      <c r="AX1593" s="47" t="str">
        <f t="shared" si="358"/>
        <v/>
      </c>
      <c r="AY1593" s="47" t="str">
        <f t="shared" si="361"/>
        <v/>
      </c>
    </row>
    <row r="1594" spans="35:51" x14ac:dyDescent="0.35">
      <c r="AI1594" s="11"/>
      <c r="AJ1594" s="11"/>
      <c r="AK1594" s="11"/>
      <c r="AL1594" s="63"/>
      <c r="AM1594" s="46" t="str">
        <f t="shared" si="349"/>
        <v/>
      </c>
      <c r="AN1594" s="46" t="str">
        <f t="shared" si="350"/>
        <v/>
      </c>
      <c r="AO1594" s="46" t="str">
        <f t="shared" si="351"/>
        <v/>
      </c>
      <c r="AP1594" s="46">
        <f t="shared" si="352"/>
        <v>0</v>
      </c>
      <c r="AQ1594" s="46" t="str">
        <f t="shared" si="353"/>
        <v/>
      </c>
      <c r="AR1594" s="46">
        <f t="shared" si="354"/>
        <v>0</v>
      </c>
      <c r="AS1594" s="48">
        <f t="shared" si="355"/>
        <v>1</v>
      </c>
      <c r="AT1594" s="46">
        <f t="shared" si="359"/>
        <v>0</v>
      </c>
      <c r="AU1594" s="46">
        <f t="shared" si="356"/>
        <v>0</v>
      </c>
      <c r="AV1594" s="46">
        <f t="shared" si="357"/>
        <v>0</v>
      </c>
      <c r="AW1594" s="46">
        <f t="shared" si="360"/>
        <v>0</v>
      </c>
      <c r="AX1594" s="47" t="str">
        <f t="shared" si="358"/>
        <v/>
      </c>
      <c r="AY1594" s="47" t="str">
        <f t="shared" si="361"/>
        <v/>
      </c>
    </row>
    <row r="1595" spans="35:51" x14ac:dyDescent="0.35">
      <c r="AI1595" s="11"/>
      <c r="AJ1595" s="11"/>
      <c r="AK1595" s="11"/>
      <c r="AL1595" s="63"/>
      <c r="AM1595" s="46" t="str">
        <f t="shared" si="349"/>
        <v/>
      </c>
      <c r="AN1595" s="46" t="str">
        <f t="shared" si="350"/>
        <v/>
      </c>
      <c r="AO1595" s="46" t="str">
        <f t="shared" si="351"/>
        <v/>
      </c>
      <c r="AP1595" s="46">
        <f t="shared" si="352"/>
        <v>0</v>
      </c>
      <c r="AQ1595" s="46" t="str">
        <f t="shared" si="353"/>
        <v/>
      </c>
      <c r="AR1595" s="46">
        <f t="shared" si="354"/>
        <v>0</v>
      </c>
      <c r="AS1595" s="48">
        <f t="shared" si="355"/>
        <v>1</v>
      </c>
      <c r="AT1595" s="46">
        <f t="shared" si="359"/>
        <v>0</v>
      </c>
      <c r="AU1595" s="46">
        <f t="shared" si="356"/>
        <v>0</v>
      </c>
      <c r="AV1595" s="46">
        <f t="shared" si="357"/>
        <v>0</v>
      </c>
      <c r="AW1595" s="46">
        <f t="shared" si="360"/>
        <v>0</v>
      </c>
      <c r="AX1595" s="47" t="str">
        <f t="shared" si="358"/>
        <v/>
      </c>
      <c r="AY1595" s="47" t="str">
        <f t="shared" si="361"/>
        <v/>
      </c>
    </row>
    <row r="1596" spans="35:51" x14ac:dyDescent="0.35">
      <c r="AI1596" s="11"/>
      <c r="AJ1596" s="11"/>
      <c r="AK1596" s="11"/>
      <c r="AL1596" s="63"/>
      <c r="AM1596" s="46" t="str">
        <f t="shared" si="349"/>
        <v/>
      </c>
      <c r="AN1596" s="46" t="str">
        <f t="shared" si="350"/>
        <v/>
      </c>
      <c r="AO1596" s="46" t="str">
        <f t="shared" si="351"/>
        <v/>
      </c>
      <c r="AP1596" s="46">
        <f t="shared" si="352"/>
        <v>0</v>
      </c>
      <c r="AQ1596" s="46" t="str">
        <f t="shared" si="353"/>
        <v/>
      </c>
      <c r="AR1596" s="46">
        <f t="shared" si="354"/>
        <v>0</v>
      </c>
      <c r="AS1596" s="48">
        <f t="shared" si="355"/>
        <v>1</v>
      </c>
      <c r="AT1596" s="46">
        <f t="shared" si="359"/>
        <v>0</v>
      </c>
      <c r="AU1596" s="46">
        <f t="shared" si="356"/>
        <v>0</v>
      </c>
      <c r="AV1596" s="46">
        <f t="shared" si="357"/>
        <v>0</v>
      </c>
      <c r="AW1596" s="46">
        <f t="shared" si="360"/>
        <v>0</v>
      </c>
      <c r="AX1596" s="47" t="str">
        <f t="shared" si="358"/>
        <v/>
      </c>
      <c r="AY1596" s="47" t="str">
        <f t="shared" si="361"/>
        <v/>
      </c>
    </row>
    <row r="1597" spans="35:51" x14ac:dyDescent="0.35">
      <c r="AI1597" s="11"/>
      <c r="AJ1597" s="11"/>
      <c r="AK1597" s="11"/>
      <c r="AL1597" s="63"/>
      <c r="AM1597" s="46" t="str">
        <f t="shared" si="349"/>
        <v/>
      </c>
      <c r="AN1597" s="46" t="str">
        <f t="shared" si="350"/>
        <v/>
      </c>
      <c r="AO1597" s="46" t="str">
        <f t="shared" si="351"/>
        <v/>
      </c>
      <c r="AP1597" s="46">
        <f t="shared" si="352"/>
        <v>0</v>
      </c>
      <c r="AQ1597" s="46" t="str">
        <f t="shared" si="353"/>
        <v/>
      </c>
      <c r="AR1597" s="46">
        <f t="shared" si="354"/>
        <v>0</v>
      </c>
      <c r="AS1597" s="48">
        <f t="shared" si="355"/>
        <v>1</v>
      </c>
      <c r="AT1597" s="46">
        <f t="shared" si="359"/>
        <v>0</v>
      </c>
      <c r="AU1597" s="46">
        <f t="shared" si="356"/>
        <v>0</v>
      </c>
      <c r="AV1597" s="46">
        <f t="shared" si="357"/>
        <v>0</v>
      </c>
      <c r="AW1597" s="46">
        <f t="shared" si="360"/>
        <v>0</v>
      </c>
      <c r="AX1597" s="47" t="str">
        <f t="shared" si="358"/>
        <v/>
      </c>
      <c r="AY1597" s="47" t="str">
        <f t="shared" si="361"/>
        <v/>
      </c>
    </row>
    <row r="1598" spans="35:51" x14ac:dyDescent="0.35">
      <c r="AI1598" s="11"/>
      <c r="AJ1598" s="11"/>
      <c r="AK1598" s="11"/>
      <c r="AL1598" s="63"/>
      <c r="AM1598" s="46" t="str">
        <f t="shared" si="349"/>
        <v/>
      </c>
      <c r="AN1598" s="46" t="str">
        <f t="shared" si="350"/>
        <v/>
      </c>
      <c r="AO1598" s="46" t="str">
        <f t="shared" si="351"/>
        <v/>
      </c>
      <c r="AP1598" s="46">
        <f t="shared" si="352"/>
        <v>0</v>
      </c>
      <c r="AQ1598" s="46" t="str">
        <f t="shared" si="353"/>
        <v/>
      </c>
      <c r="AR1598" s="46">
        <f t="shared" si="354"/>
        <v>0</v>
      </c>
      <c r="AS1598" s="48">
        <f t="shared" si="355"/>
        <v>1</v>
      </c>
      <c r="AT1598" s="46">
        <f t="shared" si="359"/>
        <v>0</v>
      </c>
      <c r="AU1598" s="46">
        <f t="shared" si="356"/>
        <v>0</v>
      </c>
      <c r="AV1598" s="46">
        <f t="shared" si="357"/>
        <v>0</v>
      </c>
      <c r="AW1598" s="46">
        <f t="shared" si="360"/>
        <v>0</v>
      </c>
      <c r="AX1598" s="47" t="str">
        <f t="shared" si="358"/>
        <v/>
      </c>
      <c r="AY1598" s="47" t="str">
        <f t="shared" si="361"/>
        <v/>
      </c>
    </row>
    <row r="1599" spans="35:51" x14ac:dyDescent="0.35">
      <c r="AI1599" s="11"/>
      <c r="AJ1599" s="11"/>
      <c r="AK1599" s="11"/>
      <c r="AL1599" s="63"/>
      <c r="AM1599" s="46" t="str">
        <f t="shared" si="349"/>
        <v/>
      </c>
      <c r="AN1599" s="46" t="str">
        <f t="shared" si="350"/>
        <v/>
      </c>
      <c r="AO1599" s="46" t="str">
        <f t="shared" si="351"/>
        <v/>
      </c>
      <c r="AP1599" s="46">
        <f t="shared" si="352"/>
        <v>0</v>
      </c>
      <c r="AQ1599" s="46" t="str">
        <f t="shared" si="353"/>
        <v/>
      </c>
      <c r="AR1599" s="46">
        <f t="shared" si="354"/>
        <v>0</v>
      </c>
      <c r="AS1599" s="48">
        <f t="shared" si="355"/>
        <v>1</v>
      </c>
      <c r="AT1599" s="46">
        <f t="shared" si="359"/>
        <v>0</v>
      </c>
      <c r="AU1599" s="46">
        <f t="shared" si="356"/>
        <v>0</v>
      </c>
      <c r="AV1599" s="46">
        <f t="shared" si="357"/>
        <v>0</v>
      </c>
      <c r="AW1599" s="46">
        <f t="shared" si="360"/>
        <v>0</v>
      </c>
      <c r="AX1599" s="47" t="str">
        <f t="shared" si="358"/>
        <v/>
      </c>
      <c r="AY1599" s="47" t="str">
        <f t="shared" si="361"/>
        <v/>
      </c>
    </row>
    <row r="1600" spans="35:51" x14ac:dyDescent="0.35">
      <c r="AI1600" s="11"/>
      <c r="AJ1600" s="11"/>
      <c r="AK1600" s="11"/>
      <c r="AL1600" s="63"/>
      <c r="AM1600" s="46" t="str">
        <f t="shared" si="349"/>
        <v/>
      </c>
      <c r="AN1600" s="46" t="str">
        <f t="shared" si="350"/>
        <v/>
      </c>
      <c r="AO1600" s="46" t="str">
        <f t="shared" si="351"/>
        <v/>
      </c>
      <c r="AP1600" s="46">
        <f t="shared" si="352"/>
        <v>0</v>
      </c>
      <c r="AQ1600" s="46" t="str">
        <f t="shared" si="353"/>
        <v/>
      </c>
      <c r="AR1600" s="46">
        <f t="shared" si="354"/>
        <v>0</v>
      </c>
      <c r="AS1600" s="48">
        <f t="shared" si="355"/>
        <v>1</v>
      </c>
      <c r="AT1600" s="46">
        <f t="shared" si="359"/>
        <v>0</v>
      </c>
      <c r="AU1600" s="46">
        <f t="shared" si="356"/>
        <v>0</v>
      </c>
      <c r="AV1600" s="46">
        <f t="shared" si="357"/>
        <v>0</v>
      </c>
      <c r="AW1600" s="46">
        <f t="shared" si="360"/>
        <v>0</v>
      </c>
      <c r="AX1600" s="47" t="str">
        <f t="shared" si="358"/>
        <v/>
      </c>
      <c r="AY1600" s="47" t="str">
        <f t="shared" si="361"/>
        <v/>
      </c>
    </row>
    <row r="1601" spans="35:51" x14ac:dyDescent="0.35">
      <c r="AI1601" s="11"/>
      <c r="AJ1601" s="11"/>
      <c r="AK1601" s="11"/>
      <c r="AL1601" s="63"/>
      <c r="AM1601" s="46" t="str">
        <f t="shared" si="349"/>
        <v/>
      </c>
      <c r="AN1601" s="46" t="str">
        <f t="shared" si="350"/>
        <v/>
      </c>
      <c r="AO1601" s="46" t="str">
        <f t="shared" si="351"/>
        <v/>
      </c>
      <c r="AP1601" s="46">
        <f t="shared" si="352"/>
        <v>0</v>
      </c>
      <c r="AQ1601" s="46" t="str">
        <f t="shared" si="353"/>
        <v/>
      </c>
      <c r="AR1601" s="46">
        <f t="shared" si="354"/>
        <v>0</v>
      </c>
      <c r="AS1601" s="48">
        <f t="shared" si="355"/>
        <v>1</v>
      </c>
      <c r="AT1601" s="46">
        <f t="shared" si="359"/>
        <v>0</v>
      </c>
      <c r="AU1601" s="46">
        <f t="shared" si="356"/>
        <v>0</v>
      </c>
      <c r="AV1601" s="46">
        <f t="shared" si="357"/>
        <v>0</v>
      </c>
      <c r="AW1601" s="46">
        <f t="shared" si="360"/>
        <v>0</v>
      </c>
      <c r="AX1601" s="47" t="str">
        <f t="shared" si="358"/>
        <v/>
      </c>
      <c r="AY1601" s="47" t="str">
        <f t="shared" si="361"/>
        <v/>
      </c>
    </row>
    <row r="1602" spans="35:51" x14ac:dyDescent="0.35">
      <c r="AI1602" s="11"/>
      <c r="AJ1602" s="11"/>
      <c r="AK1602" s="11"/>
      <c r="AL1602" s="63"/>
      <c r="AM1602" s="46" t="str">
        <f t="shared" si="349"/>
        <v/>
      </c>
      <c r="AN1602" s="46" t="str">
        <f t="shared" si="350"/>
        <v/>
      </c>
      <c r="AO1602" s="46" t="str">
        <f t="shared" si="351"/>
        <v/>
      </c>
      <c r="AP1602" s="46">
        <f t="shared" si="352"/>
        <v>0</v>
      </c>
      <c r="AQ1602" s="46" t="str">
        <f t="shared" si="353"/>
        <v/>
      </c>
      <c r="AR1602" s="46">
        <f t="shared" si="354"/>
        <v>0</v>
      </c>
      <c r="AS1602" s="48">
        <f t="shared" si="355"/>
        <v>1</v>
      </c>
      <c r="AT1602" s="46">
        <f t="shared" si="359"/>
        <v>0</v>
      </c>
      <c r="AU1602" s="46">
        <f t="shared" si="356"/>
        <v>0</v>
      </c>
      <c r="AV1602" s="46">
        <f t="shared" si="357"/>
        <v>0</v>
      </c>
      <c r="AW1602" s="46">
        <f t="shared" si="360"/>
        <v>0</v>
      </c>
      <c r="AX1602" s="47" t="str">
        <f t="shared" si="358"/>
        <v/>
      </c>
      <c r="AY1602" s="47" t="str">
        <f t="shared" si="361"/>
        <v/>
      </c>
    </row>
    <row r="1603" spans="35:51" x14ac:dyDescent="0.35">
      <c r="AI1603" s="11"/>
      <c r="AJ1603" s="11"/>
      <c r="AK1603" s="11"/>
      <c r="AL1603" s="63"/>
      <c r="AM1603" s="46" t="str">
        <f t="shared" ref="AM1603:AM1666" si="362">IFERROR(VLOOKUP($AK1603,pnl_konto_table,2,FALSE),"")</f>
        <v/>
      </c>
      <c r="AN1603" s="46" t="str">
        <f t="shared" ref="AN1603:AN1666" si="363">IFERROR(VLOOKUP($AK1603,pnl_konto_table,6,FALSE),"")</f>
        <v/>
      </c>
      <c r="AO1603" s="46" t="str">
        <f t="shared" ref="AO1603:AO1666" si="364">IFERROR(VLOOKUP($AK1603,pnl_konto_table,7,FALSE),"")</f>
        <v/>
      </c>
      <c r="AP1603" s="46">
        <f t="shared" ref="AP1603:AP1666" si="365">IFERROR(VLOOKUP(AO1603,pnl_kategori_table,2,FALSE),0)</f>
        <v>0</v>
      </c>
      <c r="AQ1603" s="46" t="str">
        <f t="shared" ref="AQ1603:AQ1666" si="366">IFERROR(MATCH(AN1603,pnl_subkategori,0),"")</f>
        <v/>
      </c>
      <c r="AR1603" s="46">
        <f t="shared" ref="AR1603:AR1666" si="367">IF(AP1603=$A$3,-$AL1603,$AL1603)</f>
        <v>0</v>
      </c>
      <c r="AS1603" s="48">
        <f t="shared" ref="AS1603:AS1666" si="368">IFERROR(VLOOKUP($AK1603,lookup_konto_index,2,FALSE),IFERROR(VLOOKUP(AN1603,lookup_subkategori_index,2,FALSE),IFERROR(VLOOKUP(AO1603,lookup_kategori_index,2,FALSE),1)))</f>
        <v>1</v>
      </c>
      <c r="AT1603" s="46">
        <f t="shared" si="359"/>
        <v>0</v>
      </c>
      <c r="AU1603" s="46">
        <f t="shared" ref="AU1603:AU1666" si="369">SUMIFS($BC$3:$BC$50,$BA$3:$BA$50,$AI1603,$BB$3:$BB$50,$AJ1603)</f>
        <v>0</v>
      </c>
      <c r="AV1603" s="46">
        <f t="shared" ref="AV1603:AV1666" si="370">SUMIFS($BD$3:$BD$50,$BA$3:$BA$50,$AI1603,$BB$3:$BB$50,$AJ1603)</f>
        <v>0</v>
      </c>
      <c r="AW1603" s="46">
        <f t="shared" si="360"/>
        <v>0</v>
      </c>
      <c r="AX1603" s="47" t="str">
        <f t="shared" ref="AX1603:AX1666" si="371">IFERROR(VLOOKUP($AP1603,table_type_kostnad,2,FALSE)*AR1603,"")</f>
        <v/>
      </c>
      <c r="AY1603" s="47" t="str">
        <f t="shared" si="361"/>
        <v/>
      </c>
    </row>
    <row r="1604" spans="35:51" x14ac:dyDescent="0.35">
      <c r="AI1604" s="11"/>
      <c r="AJ1604" s="11"/>
      <c r="AK1604" s="11"/>
      <c r="AL1604" s="63"/>
      <c r="AM1604" s="46" t="str">
        <f t="shared" si="362"/>
        <v/>
      </c>
      <c r="AN1604" s="46" t="str">
        <f t="shared" si="363"/>
        <v/>
      </c>
      <c r="AO1604" s="46" t="str">
        <f t="shared" si="364"/>
        <v/>
      </c>
      <c r="AP1604" s="46">
        <f t="shared" si="365"/>
        <v>0</v>
      </c>
      <c r="AQ1604" s="46" t="str">
        <f t="shared" si="366"/>
        <v/>
      </c>
      <c r="AR1604" s="46">
        <f t="shared" si="367"/>
        <v>0</v>
      </c>
      <c r="AS1604" s="48">
        <f t="shared" si="368"/>
        <v>1</v>
      </c>
      <c r="AT1604" s="46">
        <f t="shared" ref="AT1604:AT1667" si="372">AS1604*AR1604</f>
        <v>0</v>
      </c>
      <c r="AU1604" s="46">
        <f t="shared" si="369"/>
        <v>0</v>
      </c>
      <c r="AV1604" s="46">
        <f t="shared" si="370"/>
        <v>0</v>
      </c>
      <c r="AW1604" s="46">
        <f t="shared" ref="AW1604:AW1667" si="373">IF(AU1604=0,0,1)</f>
        <v>0</v>
      </c>
      <c r="AX1604" s="47" t="str">
        <f t="shared" si="371"/>
        <v/>
      </c>
      <c r="AY1604" s="47" t="str">
        <f t="shared" ref="AY1604:AY1667" si="374">IFERROR(AX1604*AS1604,"")</f>
        <v/>
      </c>
    </row>
    <row r="1605" spans="35:51" x14ac:dyDescent="0.35">
      <c r="AI1605" s="11"/>
      <c r="AJ1605" s="11"/>
      <c r="AK1605" s="11"/>
      <c r="AL1605" s="63"/>
      <c r="AM1605" s="46" t="str">
        <f t="shared" si="362"/>
        <v/>
      </c>
      <c r="AN1605" s="46" t="str">
        <f t="shared" si="363"/>
        <v/>
      </c>
      <c r="AO1605" s="46" t="str">
        <f t="shared" si="364"/>
        <v/>
      </c>
      <c r="AP1605" s="46">
        <f t="shared" si="365"/>
        <v>0</v>
      </c>
      <c r="AQ1605" s="46" t="str">
        <f t="shared" si="366"/>
        <v/>
      </c>
      <c r="AR1605" s="46">
        <f t="shared" si="367"/>
        <v>0</v>
      </c>
      <c r="AS1605" s="48">
        <f t="shared" si="368"/>
        <v>1</v>
      </c>
      <c r="AT1605" s="46">
        <f t="shared" si="372"/>
        <v>0</v>
      </c>
      <c r="AU1605" s="46">
        <f t="shared" si="369"/>
        <v>0</v>
      </c>
      <c r="AV1605" s="46">
        <f t="shared" si="370"/>
        <v>0</v>
      </c>
      <c r="AW1605" s="46">
        <f t="shared" si="373"/>
        <v>0</v>
      </c>
      <c r="AX1605" s="47" t="str">
        <f t="shared" si="371"/>
        <v/>
      </c>
      <c r="AY1605" s="47" t="str">
        <f t="shared" si="374"/>
        <v/>
      </c>
    </row>
    <row r="1606" spans="35:51" x14ac:dyDescent="0.35">
      <c r="AI1606" s="11"/>
      <c r="AJ1606" s="11"/>
      <c r="AK1606" s="11"/>
      <c r="AL1606" s="63"/>
      <c r="AM1606" s="46" t="str">
        <f t="shared" si="362"/>
        <v/>
      </c>
      <c r="AN1606" s="46" t="str">
        <f t="shared" si="363"/>
        <v/>
      </c>
      <c r="AO1606" s="46" t="str">
        <f t="shared" si="364"/>
        <v/>
      </c>
      <c r="AP1606" s="46">
        <f t="shared" si="365"/>
        <v>0</v>
      </c>
      <c r="AQ1606" s="46" t="str">
        <f t="shared" si="366"/>
        <v/>
      </c>
      <c r="AR1606" s="46">
        <f t="shared" si="367"/>
        <v>0</v>
      </c>
      <c r="AS1606" s="48">
        <f t="shared" si="368"/>
        <v>1</v>
      </c>
      <c r="AT1606" s="46">
        <f t="shared" si="372"/>
        <v>0</v>
      </c>
      <c r="AU1606" s="46">
        <f t="shared" si="369"/>
        <v>0</v>
      </c>
      <c r="AV1606" s="46">
        <f t="shared" si="370"/>
        <v>0</v>
      </c>
      <c r="AW1606" s="46">
        <f t="shared" si="373"/>
        <v>0</v>
      </c>
      <c r="AX1606" s="47" t="str">
        <f t="shared" si="371"/>
        <v/>
      </c>
      <c r="AY1606" s="47" t="str">
        <f t="shared" si="374"/>
        <v/>
      </c>
    </row>
    <row r="1607" spans="35:51" x14ac:dyDescent="0.35">
      <c r="AI1607" s="11"/>
      <c r="AJ1607" s="11"/>
      <c r="AK1607" s="11"/>
      <c r="AL1607" s="63"/>
      <c r="AM1607" s="46" t="str">
        <f t="shared" si="362"/>
        <v/>
      </c>
      <c r="AN1607" s="46" t="str">
        <f t="shared" si="363"/>
        <v/>
      </c>
      <c r="AO1607" s="46" t="str">
        <f t="shared" si="364"/>
        <v/>
      </c>
      <c r="AP1607" s="46">
        <f t="shared" si="365"/>
        <v>0</v>
      </c>
      <c r="AQ1607" s="46" t="str">
        <f t="shared" si="366"/>
        <v/>
      </c>
      <c r="AR1607" s="46">
        <f t="shared" si="367"/>
        <v>0</v>
      </c>
      <c r="AS1607" s="48">
        <f t="shared" si="368"/>
        <v>1</v>
      </c>
      <c r="AT1607" s="46">
        <f t="shared" si="372"/>
        <v>0</v>
      </c>
      <c r="AU1607" s="46">
        <f t="shared" si="369"/>
        <v>0</v>
      </c>
      <c r="AV1607" s="46">
        <f t="shared" si="370"/>
        <v>0</v>
      </c>
      <c r="AW1607" s="46">
        <f t="shared" si="373"/>
        <v>0</v>
      </c>
      <c r="AX1607" s="47" t="str">
        <f t="shared" si="371"/>
        <v/>
      </c>
      <c r="AY1607" s="47" t="str">
        <f t="shared" si="374"/>
        <v/>
      </c>
    </row>
    <row r="1608" spans="35:51" x14ac:dyDescent="0.35">
      <c r="AI1608" s="11"/>
      <c r="AJ1608" s="11"/>
      <c r="AK1608" s="11"/>
      <c r="AL1608" s="63"/>
      <c r="AM1608" s="46" t="str">
        <f t="shared" si="362"/>
        <v/>
      </c>
      <c r="AN1608" s="46" t="str">
        <f t="shared" si="363"/>
        <v/>
      </c>
      <c r="AO1608" s="46" t="str">
        <f t="shared" si="364"/>
        <v/>
      </c>
      <c r="AP1608" s="46">
        <f t="shared" si="365"/>
        <v>0</v>
      </c>
      <c r="AQ1608" s="46" t="str">
        <f t="shared" si="366"/>
        <v/>
      </c>
      <c r="AR1608" s="46">
        <f t="shared" si="367"/>
        <v>0</v>
      </c>
      <c r="AS1608" s="48">
        <f t="shared" si="368"/>
        <v>1</v>
      </c>
      <c r="AT1608" s="46">
        <f t="shared" si="372"/>
        <v>0</v>
      </c>
      <c r="AU1608" s="46">
        <f t="shared" si="369"/>
        <v>0</v>
      </c>
      <c r="AV1608" s="46">
        <f t="shared" si="370"/>
        <v>0</v>
      </c>
      <c r="AW1608" s="46">
        <f t="shared" si="373"/>
        <v>0</v>
      </c>
      <c r="AX1608" s="47" t="str">
        <f t="shared" si="371"/>
        <v/>
      </c>
      <c r="AY1608" s="47" t="str">
        <f t="shared" si="374"/>
        <v/>
      </c>
    </row>
    <row r="1609" spans="35:51" x14ac:dyDescent="0.35">
      <c r="AI1609" s="11"/>
      <c r="AJ1609" s="11"/>
      <c r="AK1609" s="11"/>
      <c r="AL1609" s="63"/>
      <c r="AM1609" s="46" t="str">
        <f t="shared" si="362"/>
        <v/>
      </c>
      <c r="AN1609" s="46" t="str">
        <f t="shared" si="363"/>
        <v/>
      </c>
      <c r="AO1609" s="46" t="str">
        <f t="shared" si="364"/>
        <v/>
      </c>
      <c r="AP1609" s="46">
        <f t="shared" si="365"/>
        <v>0</v>
      </c>
      <c r="AQ1609" s="46" t="str">
        <f t="shared" si="366"/>
        <v/>
      </c>
      <c r="AR1609" s="46">
        <f t="shared" si="367"/>
        <v>0</v>
      </c>
      <c r="AS1609" s="48">
        <f t="shared" si="368"/>
        <v>1</v>
      </c>
      <c r="AT1609" s="46">
        <f t="shared" si="372"/>
        <v>0</v>
      </c>
      <c r="AU1609" s="46">
        <f t="shared" si="369"/>
        <v>0</v>
      </c>
      <c r="AV1609" s="46">
        <f t="shared" si="370"/>
        <v>0</v>
      </c>
      <c r="AW1609" s="46">
        <f t="shared" si="373"/>
        <v>0</v>
      </c>
      <c r="AX1609" s="47" t="str">
        <f t="shared" si="371"/>
        <v/>
      </c>
      <c r="AY1609" s="47" t="str">
        <f t="shared" si="374"/>
        <v/>
      </c>
    </row>
    <row r="1610" spans="35:51" x14ac:dyDescent="0.35">
      <c r="AI1610" s="11"/>
      <c r="AJ1610" s="11"/>
      <c r="AK1610" s="11"/>
      <c r="AL1610" s="63"/>
      <c r="AM1610" s="46" t="str">
        <f t="shared" si="362"/>
        <v/>
      </c>
      <c r="AN1610" s="46" t="str">
        <f t="shared" si="363"/>
        <v/>
      </c>
      <c r="AO1610" s="46" t="str">
        <f t="shared" si="364"/>
        <v/>
      </c>
      <c r="AP1610" s="46">
        <f t="shared" si="365"/>
        <v>0</v>
      </c>
      <c r="AQ1610" s="46" t="str">
        <f t="shared" si="366"/>
        <v/>
      </c>
      <c r="AR1610" s="46">
        <f t="shared" si="367"/>
        <v>0</v>
      </c>
      <c r="AS1610" s="48">
        <f t="shared" si="368"/>
        <v>1</v>
      </c>
      <c r="AT1610" s="46">
        <f t="shared" si="372"/>
        <v>0</v>
      </c>
      <c r="AU1610" s="46">
        <f t="shared" si="369"/>
        <v>0</v>
      </c>
      <c r="AV1610" s="46">
        <f t="shared" si="370"/>
        <v>0</v>
      </c>
      <c r="AW1610" s="46">
        <f t="shared" si="373"/>
        <v>0</v>
      </c>
      <c r="AX1610" s="47" t="str">
        <f t="shared" si="371"/>
        <v/>
      </c>
      <c r="AY1610" s="47" t="str">
        <f t="shared" si="374"/>
        <v/>
      </c>
    </row>
    <row r="1611" spans="35:51" x14ac:dyDescent="0.35">
      <c r="AI1611" s="11"/>
      <c r="AJ1611" s="11"/>
      <c r="AK1611" s="11"/>
      <c r="AL1611" s="63"/>
      <c r="AM1611" s="46" t="str">
        <f t="shared" si="362"/>
        <v/>
      </c>
      <c r="AN1611" s="46" t="str">
        <f t="shared" si="363"/>
        <v/>
      </c>
      <c r="AO1611" s="46" t="str">
        <f t="shared" si="364"/>
        <v/>
      </c>
      <c r="AP1611" s="46">
        <f t="shared" si="365"/>
        <v>0</v>
      </c>
      <c r="AQ1611" s="46" t="str">
        <f t="shared" si="366"/>
        <v/>
      </c>
      <c r="AR1611" s="46">
        <f t="shared" si="367"/>
        <v>0</v>
      </c>
      <c r="AS1611" s="48">
        <f t="shared" si="368"/>
        <v>1</v>
      </c>
      <c r="AT1611" s="46">
        <f t="shared" si="372"/>
        <v>0</v>
      </c>
      <c r="AU1611" s="46">
        <f t="shared" si="369"/>
        <v>0</v>
      </c>
      <c r="AV1611" s="46">
        <f t="shared" si="370"/>
        <v>0</v>
      </c>
      <c r="AW1611" s="46">
        <f t="shared" si="373"/>
        <v>0</v>
      </c>
      <c r="AX1611" s="47" t="str">
        <f t="shared" si="371"/>
        <v/>
      </c>
      <c r="AY1611" s="47" t="str">
        <f t="shared" si="374"/>
        <v/>
      </c>
    </row>
    <row r="1612" spans="35:51" x14ac:dyDescent="0.35">
      <c r="AI1612" s="11"/>
      <c r="AJ1612" s="11"/>
      <c r="AK1612" s="11"/>
      <c r="AL1612" s="63"/>
      <c r="AM1612" s="46" t="str">
        <f t="shared" si="362"/>
        <v/>
      </c>
      <c r="AN1612" s="46" t="str">
        <f t="shared" si="363"/>
        <v/>
      </c>
      <c r="AO1612" s="46" t="str">
        <f t="shared" si="364"/>
        <v/>
      </c>
      <c r="AP1612" s="46">
        <f t="shared" si="365"/>
        <v>0</v>
      </c>
      <c r="AQ1612" s="46" t="str">
        <f t="shared" si="366"/>
        <v/>
      </c>
      <c r="AR1612" s="46">
        <f t="shared" si="367"/>
        <v>0</v>
      </c>
      <c r="AS1612" s="48">
        <f t="shared" si="368"/>
        <v>1</v>
      </c>
      <c r="AT1612" s="46">
        <f t="shared" si="372"/>
        <v>0</v>
      </c>
      <c r="AU1612" s="46">
        <f t="shared" si="369"/>
        <v>0</v>
      </c>
      <c r="AV1612" s="46">
        <f t="shared" si="370"/>
        <v>0</v>
      </c>
      <c r="AW1612" s="46">
        <f t="shared" si="373"/>
        <v>0</v>
      </c>
      <c r="AX1612" s="47" t="str">
        <f t="shared" si="371"/>
        <v/>
      </c>
      <c r="AY1612" s="47" t="str">
        <f t="shared" si="374"/>
        <v/>
      </c>
    </row>
    <row r="1613" spans="35:51" x14ac:dyDescent="0.35">
      <c r="AI1613" s="11"/>
      <c r="AJ1613" s="11"/>
      <c r="AK1613" s="11"/>
      <c r="AL1613" s="63"/>
      <c r="AM1613" s="46" t="str">
        <f t="shared" si="362"/>
        <v/>
      </c>
      <c r="AN1613" s="46" t="str">
        <f t="shared" si="363"/>
        <v/>
      </c>
      <c r="AO1613" s="46" t="str">
        <f t="shared" si="364"/>
        <v/>
      </c>
      <c r="AP1613" s="46">
        <f t="shared" si="365"/>
        <v>0</v>
      </c>
      <c r="AQ1613" s="46" t="str">
        <f t="shared" si="366"/>
        <v/>
      </c>
      <c r="AR1613" s="46">
        <f t="shared" si="367"/>
        <v>0</v>
      </c>
      <c r="AS1613" s="48">
        <f t="shared" si="368"/>
        <v>1</v>
      </c>
      <c r="AT1613" s="46">
        <f t="shared" si="372"/>
        <v>0</v>
      </c>
      <c r="AU1613" s="46">
        <f t="shared" si="369"/>
        <v>0</v>
      </c>
      <c r="AV1613" s="46">
        <f t="shared" si="370"/>
        <v>0</v>
      </c>
      <c r="AW1613" s="46">
        <f t="shared" si="373"/>
        <v>0</v>
      </c>
      <c r="AX1613" s="47" t="str">
        <f t="shared" si="371"/>
        <v/>
      </c>
      <c r="AY1613" s="47" t="str">
        <f t="shared" si="374"/>
        <v/>
      </c>
    </row>
    <row r="1614" spans="35:51" x14ac:dyDescent="0.35">
      <c r="AI1614" s="11"/>
      <c r="AJ1614" s="11"/>
      <c r="AK1614" s="11"/>
      <c r="AL1614" s="63"/>
      <c r="AM1614" s="46" t="str">
        <f t="shared" si="362"/>
        <v/>
      </c>
      <c r="AN1614" s="46" t="str">
        <f t="shared" si="363"/>
        <v/>
      </c>
      <c r="AO1614" s="46" t="str">
        <f t="shared" si="364"/>
        <v/>
      </c>
      <c r="AP1614" s="46">
        <f t="shared" si="365"/>
        <v>0</v>
      </c>
      <c r="AQ1614" s="46" t="str">
        <f t="shared" si="366"/>
        <v/>
      </c>
      <c r="AR1614" s="46">
        <f t="shared" si="367"/>
        <v>0</v>
      </c>
      <c r="AS1614" s="48">
        <f t="shared" si="368"/>
        <v>1</v>
      </c>
      <c r="AT1614" s="46">
        <f t="shared" si="372"/>
        <v>0</v>
      </c>
      <c r="AU1614" s="46">
        <f t="shared" si="369"/>
        <v>0</v>
      </c>
      <c r="AV1614" s="46">
        <f t="shared" si="370"/>
        <v>0</v>
      </c>
      <c r="AW1614" s="46">
        <f t="shared" si="373"/>
        <v>0</v>
      </c>
      <c r="AX1614" s="47" t="str">
        <f t="shared" si="371"/>
        <v/>
      </c>
      <c r="AY1614" s="47" t="str">
        <f t="shared" si="374"/>
        <v/>
      </c>
    </row>
    <row r="1615" spans="35:51" x14ac:dyDescent="0.35">
      <c r="AI1615" s="11"/>
      <c r="AJ1615" s="11"/>
      <c r="AK1615" s="11"/>
      <c r="AL1615" s="63"/>
      <c r="AM1615" s="46" t="str">
        <f t="shared" si="362"/>
        <v/>
      </c>
      <c r="AN1615" s="46" t="str">
        <f t="shared" si="363"/>
        <v/>
      </c>
      <c r="AO1615" s="46" t="str">
        <f t="shared" si="364"/>
        <v/>
      </c>
      <c r="AP1615" s="46">
        <f t="shared" si="365"/>
        <v>0</v>
      </c>
      <c r="AQ1615" s="46" t="str">
        <f t="shared" si="366"/>
        <v/>
      </c>
      <c r="AR1615" s="46">
        <f t="shared" si="367"/>
        <v>0</v>
      </c>
      <c r="AS1615" s="48">
        <f t="shared" si="368"/>
        <v>1</v>
      </c>
      <c r="AT1615" s="46">
        <f t="shared" si="372"/>
        <v>0</v>
      </c>
      <c r="AU1615" s="46">
        <f t="shared" si="369"/>
        <v>0</v>
      </c>
      <c r="AV1615" s="46">
        <f t="shared" si="370"/>
        <v>0</v>
      </c>
      <c r="AW1615" s="46">
        <f t="shared" si="373"/>
        <v>0</v>
      </c>
      <c r="AX1615" s="47" t="str">
        <f t="shared" si="371"/>
        <v/>
      </c>
      <c r="AY1615" s="47" t="str">
        <f t="shared" si="374"/>
        <v/>
      </c>
    </row>
    <row r="1616" spans="35:51" x14ac:dyDescent="0.35">
      <c r="AI1616" s="11"/>
      <c r="AJ1616" s="11"/>
      <c r="AK1616" s="11"/>
      <c r="AL1616" s="63"/>
      <c r="AM1616" s="46" t="str">
        <f t="shared" si="362"/>
        <v/>
      </c>
      <c r="AN1616" s="46" t="str">
        <f t="shared" si="363"/>
        <v/>
      </c>
      <c r="AO1616" s="46" t="str">
        <f t="shared" si="364"/>
        <v/>
      </c>
      <c r="AP1616" s="46">
        <f t="shared" si="365"/>
        <v>0</v>
      </c>
      <c r="AQ1616" s="46" t="str">
        <f t="shared" si="366"/>
        <v/>
      </c>
      <c r="AR1616" s="46">
        <f t="shared" si="367"/>
        <v>0</v>
      </c>
      <c r="AS1616" s="48">
        <f t="shared" si="368"/>
        <v>1</v>
      </c>
      <c r="AT1616" s="46">
        <f t="shared" si="372"/>
        <v>0</v>
      </c>
      <c r="AU1616" s="46">
        <f t="shared" si="369"/>
        <v>0</v>
      </c>
      <c r="AV1616" s="46">
        <f t="shared" si="370"/>
        <v>0</v>
      </c>
      <c r="AW1616" s="46">
        <f t="shared" si="373"/>
        <v>0</v>
      </c>
      <c r="AX1616" s="47" t="str">
        <f t="shared" si="371"/>
        <v/>
      </c>
      <c r="AY1616" s="47" t="str">
        <f t="shared" si="374"/>
        <v/>
      </c>
    </row>
    <row r="1617" spans="35:51" x14ac:dyDescent="0.35">
      <c r="AI1617" s="11"/>
      <c r="AJ1617" s="11"/>
      <c r="AK1617" s="11"/>
      <c r="AL1617" s="63"/>
      <c r="AM1617" s="46" t="str">
        <f t="shared" si="362"/>
        <v/>
      </c>
      <c r="AN1617" s="46" t="str">
        <f t="shared" si="363"/>
        <v/>
      </c>
      <c r="AO1617" s="46" t="str">
        <f t="shared" si="364"/>
        <v/>
      </c>
      <c r="AP1617" s="46">
        <f t="shared" si="365"/>
        <v>0</v>
      </c>
      <c r="AQ1617" s="46" t="str">
        <f t="shared" si="366"/>
        <v/>
      </c>
      <c r="AR1617" s="46">
        <f t="shared" si="367"/>
        <v>0</v>
      </c>
      <c r="AS1617" s="48">
        <f t="shared" si="368"/>
        <v>1</v>
      </c>
      <c r="AT1617" s="46">
        <f t="shared" si="372"/>
        <v>0</v>
      </c>
      <c r="AU1617" s="46">
        <f t="shared" si="369"/>
        <v>0</v>
      </c>
      <c r="AV1617" s="46">
        <f t="shared" si="370"/>
        <v>0</v>
      </c>
      <c r="AW1617" s="46">
        <f t="shared" si="373"/>
        <v>0</v>
      </c>
      <c r="AX1617" s="47" t="str">
        <f t="shared" si="371"/>
        <v/>
      </c>
      <c r="AY1617" s="47" t="str">
        <f t="shared" si="374"/>
        <v/>
      </c>
    </row>
    <row r="1618" spans="35:51" x14ac:dyDescent="0.35">
      <c r="AI1618" s="11"/>
      <c r="AJ1618" s="11"/>
      <c r="AK1618" s="11"/>
      <c r="AL1618" s="63"/>
      <c r="AM1618" s="46" t="str">
        <f t="shared" si="362"/>
        <v/>
      </c>
      <c r="AN1618" s="46" t="str">
        <f t="shared" si="363"/>
        <v/>
      </c>
      <c r="AO1618" s="46" t="str">
        <f t="shared" si="364"/>
        <v/>
      </c>
      <c r="AP1618" s="46">
        <f t="shared" si="365"/>
        <v>0</v>
      </c>
      <c r="AQ1618" s="46" t="str">
        <f t="shared" si="366"/>
        <v/>
      </c>
      <c r="AR1618" s="46">
        <f t="shared" si="367"/>
        <v>0</v>
      </c>
      <c r="AS1618" s="48">
        <f t="shared" si="368"/>
        <v>1</v>
      </c>
      <c r="AT1618" s="46">
        <f t="shared" si="372"/>
        <v>0</v>
      </c>
      <c r="AU1618" s="46">
        <f t="shared" si="369"/>
        <v>0</v>
      </c>
      <c r="AV1618" s="46">
        <f t="shared" si="370"/>
        <v>0</v>
      </c>
      <c r="AW1618" s="46">
        <f t="shared" si="373"/>
        <v>0</v>
      </c>
      <c r="AX1618" s="47" t="str">
        <f t="shared" si="371"/>
        <v/>
      </c>
      <c r="AY1618" s="47" t="str">
        <f t="shared" si="374"/>
        <v/>
      </c>
    </row>
    <row r="1619" spans="35:51" x14ac:dyDescent="0.35">
      <c r="AI1619" s="11"/>
      <c r="AJ1619" s="11"/>
      <c r="AK1619" s="11"/>
      <c r="AL1619" s="63"/>
      <c r="AM1619" s="46" t="str">
        <f t="shared" si="362"/>
        <v/>
      </c>
      <c r="AN1619" s="46" t="str">
        <f t="shared" si="363"/>
        <v/>
      </c>
      <c r="AO1619" s="46" t="str">
        <f t="shared" si="364"/>
        <v/>
      </c>
      <c r="AP1619" s="46">
        <f t="shared" si="365"/>
        <v>0</v>
      </c>
      <c r="AQ1619" s="46" t="str">
        <f t="shared" si="366"/>
        <v/>
      </c>
      <c r="AR1619" s="46">
        <f t="shared" si="367"/>
        <v>0</v>
      </c>
      <c r="AS1619" s="48">
        <f t="shared" si="368"/>
        <v>1</v>
      </c>
      <c r="AT1619" s="46">
        <f t="shared" si="372"/>
        <v>0</v>
      </c>
      <c r="AU1619" s="46">
        <f t="shared" si="369"/>
        <v>0</v>
      </c>
      <c r="AV1619" s="46">
        <f t="shared" si="370"/>
        <v>0</v>
      </c>
      <c r="AW1619" s="46">
        <f t="shared" si="373"/>
        <v>0</v>
      </c>
      <c r="AX1619" s="47" t="str">
        <f t="shared" si="371"/>
        <v/>
      </c>
      <c r="AY1619" s="47" t="str">
        <f t="shared" si="374"/>
        <v/>
      </c>
    </row>
    <row r="1620" spans="35:51" x14ac:dyDescent="0.35">
      <c r="AI1620" s="11"/>
      <c r="AJ1620" s="11"/>
      <c r="AK1620" s="11"/>
      <c r="AL1620" s="63"/>
      <c r="AM1620" s="46" t="str">
        <f t="shared" si="362"/>
        <v/>
      </c>
      <c r="AN1620" s="46" t="str">
        <f t="shared" si="363"/>
        <v/>
      </c>
      <c r="AO1620" s="46" t="str">
        <f t="shared" si="364"/>
        <v/>
      </c>
      <c r="AP1620" s="46">
        <f t="shared" si="365"/>
        <v>0</v>
      </c>
      <c r="AQ1620" s="46" t="str">
        <f t="shared" si="366"/>
        <v/>
      </c>
      <c r="AR1620" s="46">
        <f t="shared" si="367"/>
        <v>0</v>
      </c>
      <c r="AS1620" s="48">
        <f t="shared" si="368"/>
        <v>1</v>
      </c>
      <c r="AT1620" s="46">
        <f t="shared" si="372"/>
        <v>0</v>
      </c>
      <c r="AU1620" s="46">
        <f t="shared" si="369"/>
        <v>0</v>
      </c>
      <c r="AV1620" s="46">
        <f t="shared" si="370"/>
        <v>0</v>
      </c>
      <c r="AW1620" s="46">
        <f t="shared" si="373"/>
        <v>0</v>
      </c>
      <c r="AX1620" s="47" t="str">
        <f t="shared" si="371"/>
        <v/>
      </c>
      <c r="AY1620" s="47" t="str">
        <f t="shared" si="374"/>
        <v/>
      </c>
    </row>
    <row r="1621" spans="35:51" x14ac:dyDescent="0.35">
      <c r="AI1621" s="11"/>
      <c r="AJ1621" s="11"/>
      <c r="AK1621" s="11"/>
      <c r="AL1621" s="63"/>
      <c r="AM1621" s="46" t="str">
        <f t="shared" si="362"/>
        <v/>
      </c>
      <c r="AN1621" s="46" t="str">
        <f t="shared" si="363"/>
        <v/>
      </c>
      <c r="AO1621" s="46" t="str">
        <f t="shared" si="364"/>
        <v/>
      </c>
      <c r="AP1621" s="46">
        <f t="shared" si="365"/>
        <v>0</v>
      </c>
      <c r="AQ1621" s="46" t="str">
        <f t="shared" si="366"/>
        <v/>
      </c>
      <c r="AR1621" s="46">
        <f t="shared" si="367"/>
        <v>0</v>
      </c>
      <c r="AS1621" s="48">
        <f t="shared" si="368"/>
        <v>1</v>
      </c>
      <c r="AT1621" s="46">
        <f t="shared" si="372"/>
        <v>0</v>
      </c>
      <c r="AU1621" s="46">
        <f t="shared" si="369"/>
        <v>0</v>
      </c>
      <c r="AV1621" s="46">
        <f t="shared" si="370"/>
        <v>0</v>
      </c>
      <c r="AW1621" s="46">
        <f t="shared" si="373"/>
        <v>0</v>
      </c>
      <c r="AX1621" s="47" t="str">
        <f t="shared" si="371"/>
        <v/>
      </c>
      <c r="AY1621" s="47" t="str">
        <f t="shared" si="374"/>
        <v/>
      </c>
    </row>
    <row r="1622" spans="35:51" x14ac:dyDescent="0.35">
      <c r="AI1622" s="11"/>
      <c r="AJ1622" s="11"/>
      <c r="AK1622" s="11"/>
      <c r="AL1622" s="63"/>
      <c r="AM1622" s="46" t="str">
        <f t="shared" si="362"/>
        <v/>
      </c>
      <c r="AN1622" s="46" t="str">
        <f t="shared" si="363"/>
        <v/>
      </c>
      <c r="AO1622" s="46" t="str">
        <f t="shared" si="364"/>
        <v/>
      </c>
      <c r="AP1622" s="46">
        <f t="shared" si="365"/>
        <v>0</v>
      </c>
      <c r="AQ1622" s="46" t="str">
        <f t="shared" si="366"/>
        <v/>
      </c>
      <c r="AR1622" s="46">
        <f t="shared" si="367"/>
        <v>0</v>
      </c>
      <c r="AS1622" s="48">
        <f t="shared" si="368"/>
        <v>1</v>
      </c>
      <c r="AT1622" s="46">
        <f t="shared" si="372"/>
        <v>0</v>
      </c>
      <c r="AU1622" s="46">
        <f t="shared" si="369"/>
        <v>0</v>
      </c>
      <c r="AV1622" s="46">
        <f t="shared" si="370"/>
        <v>0</v>
      </c>
      <c r="AW1622" s="46">
        <f t="shared" si="373"/>
        <v>0</v>
      </c>
      <c r="AX1622" s="47" t="str">
        <f t="shared" si="371"/>
        <v/>
      </c>
      <c r="AY1622" s="47" t="str">
        <f t="shared" si="374"/>
        <v/>
      </c>
    </row>
    <row r="1623" spans="35:51" x14ac:dyDescent="0.35">
      <c r="AI1623" s="11"/>
      <c r="AJ1623" s="11"/>
      <c r="AK1623" s="11"/>
      <c r="AL1623" s="63"/>
      <c r="AM1623" s="46" t="str">
        <f t="shared" si="362"/>
        <v/>
      </c>
      <c r="AN1623" s="46" t="str">
        <f t="shared" si="363"/>
        <v/>
      </c>
      <c r="AO1623" s="46" t="str">
        <f t="shared" si="364"/>
        <v/>
      </c>
      <c r="AP1623" s="46">
        <f t="shared" si="365"/>
        <v>0</v>
      </c>
      <c r="AQ1623" s="46" t="str">
        <f t="shared" si="366"/>
        <v/>
      </c>
      <c r="AR1623" s="46">
        <f t="shared" si="367"/>
        <v>0</v>
      </c>
      <c r="AS1623" s="48">
        <f t="shared" si="368"/>
        <v>1</v>
      </c>
      <c r="AT1623" s="46">
        <f t="shared" si="372"/>
        <v>0</v>
      </c>
      <c r="AU1623" s="46">
        <f t="shared" si="369"/>
        <v>0</v>
      </c>
      <c r="AV1623" s="46">
        <f t="shared" si="370"/>
        <v>0</v>
      </c>
      <c r="AW1623" s="46">
        <f t="shared" si="373"/>
        <v>0</v>
      </c>
      <c r="AX1623" s="47" t="str">
        <f t="shared" si="371"/>
        <v/>
      </c>
      <c r="AY1623" s="47" t="str">
        <f t="shared" si="374"/>
        <v/>
      </c>
    </row>
    <row r="1624" spans="35:51" x14ac:dyDescent="0.35">
      <c r="AI1624" s="11"/>
      <c r="AJ1624" s="11"/>
      <c r="AK1624" s="11"/>
      <c r="AL1624" s="63"/>
      <c r="AM1624" s="46" t="str">
        <f t="shared" si="362"/>
        <v/>
      </c>
      <c r="AN1624" s="46" t="str">
        <f t="shared" si="363"/>
        <v/>
      </c>
      <c r="AO1624" s="46" t="str">
        <f t="shared" si="364"/>
        <v/>
      </c>
      <c r="AP1624" s="46">
        <f t="shared" si="365"/>
        <v>0</v>
      </c>
      <c r="AQ1624" s="46" t="str">
        <f t="shared" si="366"/>
        <v/>
      </c>
      <c r="AR1624" s="46">
        <f t="shared" si="367"/>
        <v>0</v>
      </c>
      <c r="AS1624" s="48">
        <f t="shared" si="368"/>
        <v>1</v>
      </c>
      <c r="AT1624" s="46">
        <f t="shared" si="372"/>
        <v>0</v>
      </c>
      <c r="AU1624" s="46">
        <f t="shared" si="369"/>
        <v>0</v>
      </c>
      <c r="AV1624" s="46">
        <f t="shared" si="370"/>
        <v>0</v>
      </c>
      <c r="AW1624" s="46">
        <f t="shared" si="373"/>
        <v>0</v>
      </c>
      <c r="AX1624" s="47" t="str">
        <f t="shared" si="371"/>
        <v/>
      </c>
      <c r="AY1624" s="47" t="str">
        <f t="shared" si="374"/>
        <v/>
      </c>
    </row>
    <row r="1625" spans="35:51" x14ac:dyDescent="0.35">
      <c r="AI1625" s="11"/>
      <c r="AJ1625" s="11"/>
      <c r="AK1625" s="11"/>
      <c r="AL1625" s="63"/>
      <c r="AM1625" s="46" t="str">
        <f t="shared" si="362"/>
        <v/>
      </c>
      <c r="AN1625" s="46" t="str">
        <f t="shared" si="363"/>
        <v/>
      </c>
      <c r="AO1625" s="46" t="str">
        <f t="shared" si="364"/>
        <v/>
      </c>
      <c r="AP1625" s="46">
        <f t="shared" si="365"/>
        <v>0</v>
      </c>
      <c r="AQ1625" s="46" t="str">
        <f t="shared" si="366"/>
        <v/>
      </c>
      <c r="AR1625" s="46">
        <f t="shared" si="367"/>
        <v>0</v>
      </c>
      <c r="AS1625" s="48">
        <f t="shared" si="368"/>
        <v>1</v>
      </c>
      <c r="AT1625" s="46">
        <f t="shared" si="372"/>
        <v>0</v>
      </c>
      <c r="AU1625" s="46">
        <f t="shared" si="369"/>
        <v>0</v>
      </c>
      <c r="AV1625" s="46">
        <f t="shared" si="370"/>
        <v>0</v>
      </c>
      <c r="AW1625" s="46">
        <f t="shared" si="373"/>
        <v>0</v>
      </c>
      <c r="AX1625" s="47" t="str">
        <f t="shared" si="371"/>
        <v/>
      </c>
      <c r="AY1625" s="47" t="str">
        <f t="shared" si="374"/>
        <v/>
      </c>
    </row>
    <row r="1626" spans="35:51" x14ac:dyDescent="0.35">
      <c r="AI1626" s="11"/>
      <c r="AJ1626" s="11"/>
      <c r="AK1626" s="11"/>
      <c r="AL1626" s="63"/>
      <c r="AM1626" s="46" t="str">
        <f t="shared" si="362"/>
        <v/>
      </c>
      <c r="AN1626" s="46" t="str">
        <f t="shared" si="363"/>
        <v/>
      </c>
      <c r="AO1626" s="46" t="str">
        <f t="shared" si="364"/>
        <v/>
      </c>
      <c r="AP1626" s="46">
        <f t="shared" si="365"/>
        <v>0</v>
      </c>
      <c r="AQ1626" s="46" t="str">
        <f t="shared" si="366"/>
        <v/>
      </c>
      <c r="AR1626" s="46">
        <f t="shared" si="367"/>
        <v>0</v>
      </c>
      <c r="AS1626" s="48">
        <f t="shared" si="368"/>
        <v>1</v>
      </c>
      <c r="AT1626" s="46">
        <f t="shared" si="372"/>
        <v>0</v>
      </c>
      <c r="AU1626" s="46">
        <f t="shared" si="369"/>
        <v>0</v>
      </c>
      <c r="AV1626" s="46">
        <f t="shared" si="370"/>
        <v>0</v>
      </c>
      <c r="AW1626" s="46">
        <f t="shared" si="373"/>
        <v>0</v>
      </c>
      <c r="AX1626" s="47" t="str">
        <f t="shared" si="371"/>
        <v/>
      </c>
      <c r="AY1626" s="47" t="str">
        <f t="shared" si="374"/>
        <v/>
      </c>
    </row>
    <row r="1627" spans="35:51" x14ac:dyDescent="0.35">
      <c r="AI1627" s="11"/>
      <c r="AJ1627" s="11"/>
      <c r="AK1627" s="11"/>
      <c r="AL1627" s="63"/>
      <c r="AM1627" s="46" t="str">
        <f t="shared" si="362"/>
        <v/>
      </c>
      <c r="AN1627" s="46" t="str">
        <f t="shared" si="363"/>
        <v/>
      </c>
      <c r="AO1627" s="46" t="str">
        <f t="shared" si="364"/>
        <v/>
      </c>
      <c r="AP1627" s="46">
        <f t="shared" si="365"/>
        <v>0</v>
      </c>
      <c r="AQ1627" s="46" t="str">
        <f t="shared" si="366"/>
        <v/>
      </c>
      <c r="AR1627" s="46">
        <f t="shared" si="367"/>
        <v>0</v>
      </c>
      <c r="AS1627" s="48">
        <f t="shared" si="368"/>
        <v>1</v>
      </c>
      <c r="AT1627" s="46">
        <f t="shared" si="372"/>
        <v>0</v>
      </c>
      <c r="AU1627" s="46">
        <f t="shared" si="369"/>
        <v>0</v>
      </c>
      <c r="AV1627" s="46">
        <f t="shared" si="370"/>
        <v>0</v>
      </c>
      <c r="AW1627" s="46">
        <f t="shared" si="373"/>
        <v>0</v>
      </c>
      <c r="AX1627" s="47" t="str">
        <f t="shared" si="371"/>
        <v/>
      </c>
      <c r="AY1627" s="47" t="str">
        <f t="shared" si="374"/>
        <v/>
      </c>
    </row>
    <row r="1628" spans="35:51" x14ac:dyDescent="0.35">
      <c r="AI1628" s="11"/>
      <c r="AJ1628" s="11"/>
      <c r="AK1628" s="11"/>
      <c r="AL1628" s="63"/>
      <c r="AM1628" s="46" t="str">
        <f t="shared" si="362"/>
        <v/>
      </c>
      <c r="AN1628" s="46" t="str">
        <f t="shared" si="363"/>
        <v/>
      </c>
      <c r="AO1628" s="46" t="str">
        <f t="shared" si="364"/>
        <v/>
      </c>
      <c r="AP1628" s="46">
        <f t="shared" si="365"/>
        <v>0</v>
      </c>
      <c r="AQ1628" s="46" t="str">
        <f t="shared" si="366"/>
        <v/>
      </c>
      <c r="AR1628" s="46">
        <f t="shared" si="367"/>
        <v>0</v>
      </c>
      <c r="AS1628" s="48">
        <f t="shared" si="368"/>
        <v>1</v>
      </c>
      <c r="AT1628" s="46">
        <f t="shared" si="372"/>
        <v>0</v>
      </c>
      <c r="AU1628" s="46">
        <f t="shared" si="369"/>
        <v>0</v>
      </c>
      <c r="AV1628" s="46">
        <f t="shared" si="370"/>
        <v>0</v>
      </c>
      <c r="AW1628" s="46">
        <f t="shared" si="373"/>
        <v>0</v>
      </c>
      <c r="AX1628" s="47" t="str">
        <f t="shared" si="371"/>
        <v/>
      </c>
      <c r="AY1628" s="47" t="str">
        <f t="shared" si="374"/>
        <v/>
      </c>
    </row>
    <row r="1629" spans="35:51" x14ac:dyDescent="0.35">
      <c r="AI1629" s="11"/>
      <c r="AJ1629" s="11"/>
      <c r="AK1629" s="11"/>
      <c r="AL1629" s="63"/>
      <c r="AM1629" s="46" t="str">
        <f t="shared" si="362"/>
        <v/>
      </c>
      <c r="AN1629" s="46" t="str">
        <f t="shared" si="363"/>
        <v/>
      </c>
      <c r="AO1629" s="46" t="str">
        <f t="shared" si="364"/>
        <v/>
      </c>
      <c r="AP1629" s="46">
        <f t="shared" si="365"/>
        <v>0</v>
      </c>
      <c r="AQ1629" s="46" t="str">
        <f t="shared" si="366"/>
        <v/>
      </c>
      <c r="AR1629" s="46">
        <f t="shared" si="367"/>
        <v>0</v>
      </c>
      <c r="AS1629" s="48">
        <f t="shared" si="368"/>
        <v>1</v>
      </c>
      <c r="AT1629" s="46">
        <f t="shared" si="372"/>
        <v>0</v>
      </c>
      <c r="AU1629" s="46">
        <f t="shared" si="369"/>
        <v>0</v>
      </c>
      <c r="AV1629" s="46">
        <f t="shared" si="370"/>
        <v>0</v>
      </c>
      <c r="AW1629" s="46">
        <f t="shared" si="373"/>
        <v>0</v>
      </c>
      <c r="AX1629" s="47" t="str">
        <f t="shared" si="371"/>
        <v/>
      </c>
      <c r="AY1629" s="47" t="str">
        <f t="shared" si="374"/>
        <v/>
      </c>
    </row>
    <row r="1630" spans="35:51" x14ac:dyDescent="0.35">
      <c r="AI1630" s="11"/>
      <c r="AJ1630" s="11"/>
      <c r="AK1630" s="11"/>
      <c r="AL1630" s="63"/>
      <c r="AM1630" s="46" t="str">
        <f t="shared" si="362"/>
        <v/>
      </c>
      <c r="AN1630" s="46" t="str">
        <f t="shared" si="363"/>
        <v/>
      </c>
      <c r="AO1630" s="46" t="str">
        <f t="shared" si="364"/>
        <v/>
      </c>
      <c r="AP1630" s="46">
        <f t="shared" si="365"/>
        <v>0</v>
      </c>
      <c r="AQ1630" s="46" t="str">
        <f t="shared" si="366"/>
        <v/>
      </c>
      <c r="AR1630" s="46">
        <f t="shared" si="367"/>
        <v>0</v>
      </c>
      <c r="AS1630" s="48">
        <f t="shared" si="368"/>
        <v>1</v>
      </c>
      <c r="AT1630" s="46">
        <f t="shared" si="372"/>
        <v>0</v>
      </c>
      <c r="AU1630" s="46">
        <f t="shared" si="369"/>
        <v>0</v>
      </c>
      <c r="AV1630" s="46">
        <f t="shared" si="370"/>
        <v>0</v>
      </c>
      <c r="AW1630" s="46">
        <f t="shared" si="373"/>
        <v>0</v>
      </c>
      <c r="AX1630" s="47" t="str">
        <f t="shared" si="371"/>
        <v/>
      </c>
      <c r="AY1630" s="47" t="str">
        <f t="shared" si="374"/>
        <v/>
      </c>
    </row>
    <row r="1631" spans="35:51" x14ac:dyDescent="0.35">
      <c r="AI1631" s="11"/>
      <c r="AJ1631" s="11"/>
      <c r="AK1631" s="11"/>
      <c r="AL1631" s="63"/>
      <c r="AM1631" s="46" t="str">
        <f t="shared" si="362"/>
        <v/>
      </c>
      <c r="AN1631" s="46" t="str">
        <f t="shared" si="363"/>
        <v/>
      </c>
      <c r="AO1631" s="46" t="str">
        <f t="shared" si="364"/>
        <v/>
      </c>
      <c r="AP1631" s="46">
        <f t="shared" si="365"/>
        <v>0</v>
      </c>
      <c r="AQ1631" s="46" t="str">
        <f t="shared" si="366"/>
        <v/>
      </c>
      <c r="AR1631" s="46">
        <f t="shared" si="367"/>
        <v>0</v>
      </c>
      <c r="AS1631" s="48">
        <f t="shared" si="368"/>
        <v>1</v>
      </c>
      <c r="AT1631" s="46">
        <f t="shared" si="372"/>
        <v>0</v>
      </c>
      <c r="AU1631" s="46">
        <f t="shared" si="369"/>
        <v>0</v>
      </c>
      <c r="AV1631" s="46">
        <f t="shared" si="370"/>
        <v>0</v>
      </c>
      <c r="AW1631" s="46">
        <f t="shared" si="373"/>
        <v>0</v>
      </c>
      <c r="AX1631" s="47" t="str">
        <f t="shared" si="371"/>
        <v/>
      </c>
      <c r="AY1631" s="47" t="str">
        <f t="shared" si="374"/>
        <v/>
      </c>
    </row>
    <row r="1632" spans="35:51" x14ac:dyDescent="0.35">
      <c r="AI1632" s="11"/>
      <c r="AJ1632" s="11"/>
      <c r="AK1632" s="11"/>
      <c r="AL1632" s="63"/>
      <c r="AM1632" s="46" t="str">
        <f t="shared" si="362"/>
        <v/>
      </c>
      <c r="AN1632" s="46" t="str">
        <f t="shared" si="363"/>
        <v/>
      </c>
      <c r="AO1632" s="46" t="str">
        <f t="shared" si="364"/>
        <v/>
      </c>
      <c r="AP1632" s="46">
        <f t="shared" si="365"/>
        <v>0</v>
      </c>
      <c r="AQ1632" s="46" t="str">
        <f t="shared" si="366"/>
        <v/>
      </c>
      <c r="AR1632" s="46">
        <f t="shared" si="367"/>
        <v>0</v>
      </c>
      <c r="AS1632" s="48">
        <f t="shared" si="368"/>
        <v>1</v>
      </c>
      <c r="AT1632" s="46">
        <f t="shared" si="372"/>
        <v>0</v>
      </c>
      <c r="AU1632" s="46">
        <f t="shared" si="369"/>
        <v>0</v>
      </c>
      <c r="AV1632" s="46">
        <f t="shared" si="370"/>
        <v>0</v>
      </c>
      <c r="AW1632" s="46">
        <f t="shared" si="373"/>
        <v>0</v>
      </c>
      <c r="AX1632" s="47" t="str">
        <f t="shared" si="371"/>
        <v/>
      </c>
      <c r="AY1632" s="47" t="str">
        <f t="shared" si="374"/>
        <v/>
      </c>
    </row>
    <row r="1633" spans="35:51" x14ac:dyDescent="0.35">
      <c r="AI1633" s="11"/>
      <c r="AJ1633" s="11"/>
      <c r="AK1633" s="11"/>
      <c r="AL1633" s="63"/>
      <c r="AM1633" s="46" t="str">
        <f t="shared" si="362"/>
        <v/>
      </c>
      <c r="AN1633" s="46" t="str">
        <f t="shared" si="363"/>
        <v/>
      </c>
      <c r="AO1633" s="46" t="str">
        <f t="shared" si="364"/>
        <v/>
      </c>
      <c r="AP1633" s="46">
        <f t="shared" si="365"/>
        <v>0</v>
      </c>
      <c r="AQ1633" s="46" t="str">
        <f t="shared" si="366"/>
        <v/>
      </c>
      <c r="AR1633" s="46">
        <f t="shared" si="367"/>
        <v>0</v>
      </c>
      <c r="AS1633" s="48">
        <f t="shared" si="368"/>
        <v>1</v>
      </c>
      <c r="AT1633" s="46">
        <f t="shared" si="372"/>
        <v>0</v>
      </c>
      <c r="AU1633" s="46">
        <f t="shared" si="369"/>
        <v>0</v>
      </c>
      <c r="AV1633" s="46">
        <f t="shared" si="370"/>
        <v>0</v>
      </c>
      <c r="AW1633" s="46">
        <f t="shared" si="373"/>
        <v>0</v>
      </c>
      <c r="AX1633" s="47" t="str">
        <f t="shared" si="371"/>
        <v/>
      </c>
      <c r="AY1633" s="47" t="str">
        <f t="shared" si="374"/>
        <v/>
      </c>
    </row>
    <row r="1634" spans="35:51" x14ac:dyDescent="0.35">
      <c r="AI1634" s="11"/>
      <c r="AJ1634" s="11"/>
      <c r="AK1634" s="11"/>
      <c r="AL1634" s="63"/>
      <c r="AM1634" s="46" t="str">
        <f t="shared" si="362"/>
        <v/>
      </c>
      <c r="AN1634" s="46" t="str">
        <f t="shared" si="363"/>
        <v/>
      </c>
      <c r="AO1634" s="46" t="str">
        <f t="shared" si="364"/>
        <v/>
      </c>
      <c r="AP1634" s="46">
        <f t="shared" si="365"/>
        <v>0</v>
      </c>
      <c r="AQ1634" s="46" t="str">
        <f t="shared" si="366"/>
        <v/>
      </c>
      <c r="AR1634" s="46">
        <f t="shared" si="367"/>
        <v>0</v>
      </c>
      <c r="AS1634" s="48">
        <f t="shared" si="368"/>
        <v>1</v>
      </c>
      <c r="AT1634" s="46">
        <f t="shared" si="372"/>
        <v>0</v>
      </c>
      <c r="AU1634" s="46">
        <f t="shared" si="369"/>
        <v>0</v>
      </c>
      <c r="AV1634" s="46">
        <f t="shared" si="370"/>
        <v>0</v>
      </c>
      <c r="AW1634" s="46">
        <f t="shared" si="373"/>
        <v>0</v>
      </c>
      <c r="AX1634" s="47" t="str">
        <f t="shared" si="371"/>
        <v/>
      </c>
      <c r="AY1634" s="47" t="str">
        <f t="shared" si="374"/>
        <v/>
      </c>
    </row>
    <row r="1635" spans="35:51" x14ac:dyDescent="0.35">
      <c r="AI1635" s="11"/>
      <c r="AJ1635" s="11"/>
      <c r="AK1635" s="11"/>
      <c r="AL1635" s="63"/>
      <c r="AM1635" s="46" t="str">
        <f t="shared" si="362"/>
        <v/>
      </c>
      <c r="AN1635" s="46" t="str">
        <f t="shared" si="363"/>
        <v/>
      </c>
      <c r="AO1635" s="46" t="str">
        <f t="shared" si="364"/>
        <v/>
      </c>
      <c r="AP1635" s="46">
        <f t="shared" si="365"/>
        <v>0</v>
      </c>
      <c r="AQ1635" s="46" t="str">
        <f t="shared" si="366"/>
        <v/>
      </c>
      <c r="AR1635" s="46">
        <f t="shared" si="367"/>
        <v>0</v>
      </c>
      <c r="AS1635" s="48">
        <f t="shared" si="368"/>
        <v>1</v>
      </c>
      <c r="AT1635" s="46">
        <f t="shared" si="372"/>
        <v>0</v>
      </c>
      <c r="AU1635" s="46">
        <f t="shared" si="369"/>
        <v>0</v>
      </c>
      <c r="AV1635" s="46">
        <f t="shared" si="370"/>
        <v>0</v>
      </c>
      <c r="AW1635" s="46">
        <f t="shared" si="373"/>
        <v>0</v>
      </c>
      <c r="AX1635" s="47" t="str">
        <f t="shared" si="371"/>
        <v/>
      </c>
      <c r="AY1635" s="47" t="str">
        <f t="shared" si="374"/>
        <v/>
      </c>
    </row>
    <row r="1636" spans="35:51" x14ac:dyDescent="0.35">
      <c r="AI1636" s="11"/>
      <c r="AJ1636" s="11"/>
      <c r="AK1636" s="11"/>
      <c r="AL1636" s="63"/>
      <c r="AM1636" s="46" t="str">
        <f t="shared" si="362"/>
        <v/>
      </c>
      <c r="AN1636" s="46" t="str">
        <f t="shared" si="363"/>
        <v/>
      </c>
      <c r="AO1636" s="46" t="str">
        <f t="shared" si="364"/>
        <v/>
      </c>
      <c r="AP1636" s="46">
        <f t="shared" si="365"/>
        <v>0</v>
      </c>
      <c r="AQ1636" s="46" t="str">
        <f t="shared" si="366"/>
        <v/>
      </c>
      <c r="AR1636" s="46">
        <f t="shared" si="367"/>
        <v>0</v>
      </c>
      <c r="AS1636" s="48">
        <f t="shared" si="368"/>
        <v>1</v>
      </c>
      <c r="AT1636" s="46">
        <f t="shared" si="372"/>
        <v>0</v>
      </c>
      <c r="AU1636" s="46">
        <f t="shared" si="369"/>
        <v>0</v>
      </c>
      <c r="AV1636" s="46">
        <f t="shared" si="370"/>
        <v>0</v>
      </c>
      <c r="AW1636" s="46">
        <f t="shared" si="373"/>
        <v>0</v>
      </c>
      <c r="AX1636" s="47" t="str">
        <f t="shared" si="371"/>
        <v/>
      </c>
      <c r="AY1636" s="47" t="str">
        <f t="shared" si="374"/>
        <v/>
      </c>
    </row>
    <row r="1637" spans="35:51" x14ac:dyDescent="0.35">
      <c r="AI1637" s="11"/>
      <c r="AJ1637" s="11"/>
      <c r="AK1637" s="11"/>
      <c r="AL1637" s="63"/>
      <c r="AM1637" s="46" t="str">
        <f t="shared" si="362"/>
        <v/>
      </c>
      <c r="AN1637" s="46" t="str">
        <f t="shared" si="363"/>
        <v/>
      </c>
      <c r="AO1637" s="46" t="str">
        <f t="shared" si="364"/>
        <v/>
      </c>
      <c r="AP1637" s="46">
        <f t="shared" si="365"/>
        <v>0</v>
      </c>
      <c r="AQ1637" s="46" t="str">
        <f t="shared" si="366"/>
        <v/>
      </c>
      <c r="AR1637" s="46">
        <f t="shared" si="367"/>
        <v>0</v>
      </c>
      <c r="AS1637" s="48">
        <f t="shared" si="368"/>
        <v>1</v>
      </c>
      <c r="AT1637" s="46">
        <f t="shared" si="372"/>
        <v>0</v>
      </c>
      <c r="AU1637" s="46">
        <f t="shared" si="369"/>
        <v>0</v>
      </c>
      <c r="AV1637" s="46">
        <f t="shared" si="370"/>
        <v>0</v>
      </c>
      <c r="AW1637" s="46">
        <f t="shared" si="373"/>
        <v>0</v>
      </c>
      <c r="AX1637" s="47" t="str">
        <f t="shared" si="371"/>
        <v/>
      </c>
      <c r="AY1637" s="47" t="str">
        <f t="shared" si="374"/>
        <v/>
      </c>
    </row>
    <row r="1638" spans="35:51" x14ac:dyDescent="0.35">
      <c r="AI1638" s="11"/>
      <c r="AJ1638" s="11"/>
      <c r="AK1638" s="11"/>
      <c r="AL1638" s="63"/>
      <c r="AM1638" s="46" t="str">
        <f t="shared" si="362"/>
        <v/>
      </c>
      <c r="AN1638" s="46" t="str">
        <f t="shared" si="363"/>
        <v/>
      </c>
      <c r="AO1638" s="46" t="str">
        <f t="shared" si="364"/>
        <v/>
      </c>
      <c r="AP1638" s="46">
        <f t="shared" si="365"/>
        <v>0</v>
      </c>
      <c r="AQ1638" s="46" t="str">
        <f t="shared" si="366"/>
        <v/>
      </c>
      <c r="AR1638" s="46">
        <f t="shared" si="367"/>
        <v>0</v>
      </c>
      <c r="AS1638" s="48">
        <f t="shared" si="368"/>
        <v>1</v>
      </c>
      <c r="AT1638" s="46">
        <f t="shared" si="372"/>
        <v>0</v>
      </c>
      <c r="AU1638" s="46">
        <f t="shared" si="369"/>
        <v>0</v>
      </c>
      <c r="AV1638" s="46">
        <f t="shared" si="370"/>
        <v>0</v>
      </c>
      <c r="AW1638" s="46">
        <f t="shared" si="373"/>
        <v>0</v>
      </c>
      <c r="AX1638" s="47" t="str">
        <f t="shared" si="371"/>
        <v/>
      </c>
      <c r="AY1638" s="47" t="str">
        <f t="shared" si="374"/>
        <v/>
      </c>
    </row>
    <row r="1639" spans="35:51" x14ac:dyDescent="0.35">
      <c r="AI1639" s="11"/>
      <c r="AJ1639" s="11"/>
      <c r="AK1639" s="11"/>
      <c r="AL1639" s="63"/>
      <c r="AM1639" s="46" t="str">
        <f t="shared" si="362"/>
        <v/>
      </c>
      <c r="AN1639" s="46" t="str">
        <f t="shared" si="363"/>
        <v/>
      </c>
      <c r="AO1639" s="46" t="str">
        <f t="shared" si="364"/>
        <v/>
      </c>
      <c r="AP1639" s="46">
        <f t="shared" si="365"/>
        <v>0</v>
      </c>
      <c r="AQ1639" s="46" t="str">
        <f t="shared" si="366"/>
        <v/>
      </c>
      <c r="AR1639" s="46">
        <f t="shared" si="367"/>
        <v>0</v>
      </c>
      <c r="AS1639" s="48">
        <f t="shared" si="368"/>
        <v>1</v>
      </c>
      <c r="AT1639" s="46">
        <f t="shared" si="372"/>
        <v>0</v>
      </c>
      <c r="AU1639" s="46">
        <f t="shared" si="369"/>
        <v>0</v>
      </c>
      <c r="AV1639" s="46">
        <f t="shared" si="370"/>
        <v>0</v>
      </c>
      <c r="AW1639" s="46">
        <f t="shared" si="373"/>
        <v>0</v>
      </c>
      <c r="AX1639" s="47" t="str">
        <f t="shared" si="371"/>
        <v/>
      </c>
      <c r="AY1639" s="47" t="str">
        <f t="shared" si="374"/>
        <v/>
      </c>
    </row>
    <row r="1640" spans="35:51" x14ac:dyDescent="0.35">
      <c r="AI1640" s="11"/>
      <c r="AJ1640" s="11"/>
      <c r="AK1640" s="11"/>
      <c r="AL1640" s="63"/>
      <c r="AM1640" s="46" t="str">
        <f t="shared" si="362"/>
        <v/>
      </c>
      <c r="AN1640" s="46" t="str">
        <f t="shared" si="363"/>
        <v/>
      </c>
      <c r="AO1640" s="46" t="str">
        <f t="shared" si="364"/>
        <v/>
      </c>
      <c r="AP1640" s="46">
        <f t="shared" si="365"/>
        <v>0</v>
      </c>
      <c r="AQ1640" s="46" t="str">
        <f t="shared" si="366"/>
        <v/>
      </c>
      <c r="AR1640" s="46">
        <f t="shared" si="367"/>
        <v>0</v>
      </c>
      <c r="AS1640" s="48">
        <f t="shared" si="368"/>
        <v>1</v>
      </c>
      <c r="AT1640" s="46">
        <f t="shared" si="372"/>
        <v>0</v>
      </c>
      <c r="AU1640" s="46">
        <f t="shared" si="369"/>
        <v>0</v>
      </c>
      <c r="AV1640" s="46">
        <f t="shared" si="370"/>
        <v>0</v>
      </c>
      <c r="AW1640" s="46">
        <f t="shared" si="373"/>
        <v>0</v>
      </c>
      <c r="AX1640" s="47" t="str">
        <f t="shared" si="371"/>
        <v/>
      </c>
      <c r="AY1640" s="47" t="str">
        <f t="shared" si="374"/>
        <v/>
      </c>
    </row>
    <row r="1641" spans="35:51" x14ac:dyDescent="0.35">
      <c r="AI1641" s="11"/>
      <c r="AJ1641" s="11"/>
      <c r="AK1641" s="11"/>
      <c r="AL1641" s="63"/>
      <c r="AM1641" s="46" t="str">
        <f t="shared" si="362"/>
        <v/>
      </c>
      <c r="AN1641" s="46" t="str">
        <f t="shared" si="363"/>
        <v/>
      </c>
      <c r="AO1641" s="46" t="str">
        <f t="shared" si="364"/>
        <v/>
      </c>
      <c r="AP1641" s="46">
        <f t="shared" si="365"/>
        <v>0</v>
      </c>
      <c r="AQ1641" s="46" t="str">
        <f t="shared" si="366"/>
        <v/>
      </c>
      <c r="AR1641" s="46">
        <f t="shared" si="367"/>
        <v>0</v>
      </c>
      <c r="AS1641" s="48">
        <f t="shared" si="368"/>
        <v>1</v>
      </c>
      <c r="AT1641" s="46">
        <f t="shared" si="372"/>
        <v>0</v>
      </c>
      <c r="AU1641" s="46">
        <f t="shared" si="369"/>
        <v>0</v>
      </c>
      <c r="AV1641" s="46">
        <f t="shared" si="370"/>
        <v>0</v>
      </c>
      <c r="AW1641" s="46">
        <f t="shared" si="373"/>
        <v>0</v>
      </c>
      <c r="AX1641" s="47" t="str">
        <f t="shared" si="371"/>
        <v/>
      </c>
      <c r="AY1641" s="47" t="str">
        <f t="shared" si="374"/>
        <v/>
      </c>
    </row>
    <row r="1642" spans="35:51" x14ac:dyDescent="0.35">
      <c r="AI1642" s="11"/>
      <c r="AJ1642" s="11"/>
      <c r="AK1642" s="11"/>
      <c r="AL1642" s="63"/>
      <c r="AM1642" s="46" t="str">
        <f t="shared" si="362"/>
        <v/>
      </c>
      <c r="AN1642" s="46" t="str">
        <f t="shared" si="363"/>
        <v/>
      </c>
      <c r="AO1642" s="46" t="str">
        <f t="shared" si="364"/>
        <v/>
      </c>
      <c r="AP1642" s="46">
        <f t="shared" si="365"/>
        <v>0</v>
      </c>
      <c r="AQ1642" s="46" t="str">
        <f t="shared" si="366"/>
        <v/>
      </c>
      <c r="AR1642" s="46">
        <f t="shared" si="367"/>
        <v>0</v>
      </c>
      <c r="AS1642" s="48">
        <f t="shared" si="368"/>
        <v>1</v>
      </c>
      <c r="AT1642" s="46">
        <f t="shared" si="372"/>
        <v>0</v>
      </c>
      <c r="AU1642" s="46">
        <f t="shared" si="369"/>
        <v>0</v>
      </c>
      <c r="AV1642" s="46">
        <f t="shared" si="370"/>
        <v>0</v>
      </c>
      <c r="AW1642" s="46">
        <f t="shared" si="373"/>
        <v>0</v>
      </c>
      <c r="AX1642" s="47" t="str">
        <f t="shared" si="371"/>
        <v/>
      </c>
      <c r="AY1642" s="47" t="str">
        <f t="shared" si="374"/>
        <v/>
      </c>
    </row>
    <row r="1643" spans="35:51" x14ac:dyDescent="0.35">
      <c r="AI1643" s="11"/>
      <c r="AJ1643" s="11"/>
      <c r="AK1643" s="11"/>
      <c r="AL1643" s="63"/>
      <c r="AM1643" s="46" t="str">
        <f t="shared" si="362"/>
        <v/>
      </c>
      <c r="AN1643" s="46" t="str">
        <f t="shared" si="363"/>
        <v/>
      </c>
      <c r="AO1643" s="46" t="str">
        <f t="shared" si="364"/>
        <v/>
      </c>
      <c r="AP1643" s="46">
        <f t="shared" si="365"/>
        <v>0</v>
      </c>
      <c r="AQ1643" s="46" t="str">
        <f t="shared" si="366"/>
        <v/>
      </c>
      <c r="AR1643" s="46">
        <f t="shared" si="367"/>
        <v>0</v>
      </c>
      <c r="AS1643" s="48">
        <f t="shared" si="368"/>
        <v>1</v>
      </c>
      <c r="AT1643" s="46">
        <f t="shared" si="372"/>
        <v>0</v>
      </c>
      <c r="AU1643" s="46">
        <f t="shared" si="369"/>
        <v>0</v>
      </c>
      <c r="AV1643" s="46">
        <f t="shared" si="370"/>
        <v>0</v>
      </c>
      <c r="AW1643" s="46">
        <f t="shared" si="373"/>
        <v>0</v>
      </c>
      <c r="AX1643" s="47" t="str">
        <f t="shared" si="371"/>
        <v/>
      </c>
      <c r="AY1643" s="47" t="str">
        <f t="shared" si="374"/>
        <v/>
      </c>
    </row>
    <row r="1644" spans="35:51" x14ac:dyDescent="0.35">
      <c r="AI1644" s="11"/>
      <c r="AJ1644" s="11"/>
      <c r="AK1644" s="11"/>
      <c r="AL1644" s="63"/>
      <c r="AM1644" s="46" t="str">
        <f t="shared" si="362"/>
        <v/>
      </c>
      <c r="AN1644" s="46" t="str">
        <f t="shared" si="363"/>
        <v/>
      </c>
      <c r="AO1644" s="46" t="str">
        <f t="shared" si="364"/>
        <v/>
      </c>
      <c r="AP1644" s="46">
        <f t="shared" si="365"/>
        <v>0</v>
      </c>
      <c r="AQ1644" s="46" t="str">
        <f t="shared" si="366"/>
        <v/>
      </c>
      <c r="AR1644" s="46">
        <f t="shared" si="367"/>
        <v>0</v>
      </c>
      <c r="AS1644" s="48">
        <f t="shared" si="368"/>
        <v>1</v>
      </c>
      <c r="AT1644" s="46">
        <f t="shared" si="372"/>
        <v>0</v>
      </c>
      <c r="AU1644" s="46">
        <f t="shared" si="369"/>
        <v>0</v>
      </c>
      <c r="AV1644" s="46">
        <f t="shared" si="370"/>
        <v>0</v>
      </c>
      <c r="AW1644" s="46">
        <f t="shared" si="373"/>
        <v>0</v>
      </c>
      <c r="AX1644" s="47" t="str">
        <f t="shared" si="371"/>
        <v/>
      </c>
      <c r="AY1644" s="47" t="str">
        <f t="shared" si="374"/>
        <v/>
      </c>
    </row>
    <row r="1645" spans="35:51" x14ac:dyDescent="0.35">
      <c r="AI1645" s="11"/>
      <c r="AJ1645" s="11"/>
      <c r="AK1645" s="11"/>
      <c r="AL1645" s="63"/>
      <c r="AM1645" s="46" t="str">
        <f t="shared" si="362"/>
        <v/>
      </c>
      <c r="AN1645" s="46" t="str">
        <f t="shared" si="363"/>
        <v/>
      </c>
      <c r="AO1645" s="46" t="str">
        <f t="shared" si="364"/>
        <v/>
      </c>
      <c r="AP1645" s="46">
        <f t="shared" si="365"/>
        <v>0</v>
      </c>
      <c r="AQ1645" s="46" t="str">
        <f t="shared" si="366"/>
        <v/>
      </c>
      <c r="AR1645" s="46">
        <f t="shared" si="367"/>
        <v>0</v>
      </c>
      <c r="AS1645" s="48">
        <f t="shared" si="368"/>
        <v>1</v>
      </c>
      <c r="AT1645" s="46">
        <f t="shared" si="372"/>
        <v>0</v>
      </c>
      <c r="AU1645" s="46">
        <f t="shared" si="369"/>
        <v>0</v>
      </c>
      <c r="AV1645" s="46">
        <f t="shared" si="370"/>
        <v>0</v>
      </c>
      <c r="AW1645" s="46">
        <f t="shared" si="373"/>
        <v>0</v>
      </c>
      <c r="AX1645" s="47" t="str">
        <f t="shared" si="371"/>
        <v/>
      </c>
      <c r="AY1645" s="47" t="str">
        <f t="shared" si="374"/>
        <v/>
      </c>
    </row>
    <row r="1646" spans="35:51" x14ac:dyDescent="0.35">
      <c r="AI1646" s="11"/>
      <c r="AJ1646" s="11"/>
      <c r="AK1646" s="11"/>
      <c r="AL1646" s="63"/>
      <c r="AM1646" s="46" t="str">
        <f t="shared" si="362"/>
        <v/>
      </c>
      <c r="AN1646" s="46" t="str">
        <f t="shared" si="363"/>
        <v/>
      </c>
      <c r="AO1646" s="46" t="str">
        <f t="shared" si="364"/>
        <v/>
      </c>
      <c r="AP1646" s="46">
        <f t="shared" si="365"/>
        <v>0</v>
      </c>
      <c r="AQ1646" s="46" t="str">
        <f t="shared" si="366"/>
        <v/>
      </c>
      <c r="AR1646" s="46">
        <f t="shared" si="367"/>
        <v>0</v>
      </c>
      <c r="AS1646" s="48">
        <f t="shared" si="368"/>
        <v>1</v>
      </c>
      <c r="AT1646" s="46">
        <f t="shared" si="372"/>
        <v>0</v>
      </c>
      <c r="AU1646" s="46">
        <f t="shared" si="369"/>
        <v>0</v>
      </c>
      <c r="AV1646" s="46">
        <f t="shared" si="370"/>
        <v>0</v>
      </c>
      <c r="AW1646" s="46">
        <f t="shared" si="373"/>
        <v>0</v>
      </c>
      <c r="AX1646" s="47" t="str">
        <f t="shared" si="371"/>
        <v/>
      </c>
      <c r="AY1646" s="47" t="str">
        <f t="shared" si="374"/>
        <v/>
      </c>
    </row>
    <row r="1647" spans="35:51" x14ac:dyDescent="0.35">
      <c r="AI1647" s="11"/>
      <c r="AJ1647" s="11"/>
      <c r="AK1647" s="11"/>
      <c r="AL1647" s="63"/>
      <c r="AM1647" s="46" t="str">
        <f t="shared" si="362"/>
        <v/>
      </c>
      <c r="AN1647" s="46" t="str">
        <f t="shared" si="363"/>
        <v/>
      </c>
      <c r="AO1647" s="46" t="str">
        <f t="shared" si="364"/>
        <v/>
      </c>
      <c r="AP1647" s="46">
        <f t="shared" si="365"/>
        <v>0</v>
      </c>
      <c r="AQ1647" s="46" t="str">
        <f t="shared" si="366"/>
        <v/>
      </c>
      <c r="AR1647" s="46">
        <f t="shared" si="367"/>
        <v>0</v>
      </c>
      <c r="AS1647" s="48">
        <f t="shared" si="368"/>
        <v>1</v>
      </c>
      <c r="AT1647" s="46">
        <f t="shared" si="372"/>
        <v>0</v>
      </c>
      <c r="AU1647" s="46">
        <f t="shared" si="369"/>
        <v>0</v>
      </c>
      <c r="AV1647" s="46">
        <f t="shared" si="370"/>
        <v>0</v>
      </c>
      <c r="AW1647" s="46">
        <f t="shared" si="373"/>
        <v>0</v>
      </c>
      <c r="AX1647" s="47" t="str">
        <f t="shared" si="371"/>
        <v/>
      </c>
      <c r="AY1647" s="47" t="str">
        <f t="shared" si="374"/>
        <v/>
      </c>
    </row>
    <row r="1648" spans="35:51" x14ac:dyDescent="0.35">
      <c r="AI1648" s="11"/>
      <c r="AJ1648" s="11"/>
      <c r="AK1648" s="11"/>
      <c r="AL1648" s="63"/>
      <c r="AM1648" s="46" t="str">
        <f t="shared" si="362"/>
        <v/>
      </c>
      <c r="AN1648" s="46" t="str">
        <f t="shared" si="363"/>
        <v/>
      </c>
      <c r="AO1648" s="46" t="str">
        <f t="shared" si="364"/>
        <v/>
      </c>
      <c r="AP1648" s="46">
        <f t="shared" si="365"/>
        <v>0</v>
      </c>
      <c r="AQ1648" s="46" t="str">
        <f t="shared" si="366"/>
        <v/>
      </c>
      <c r="AR1648" s="46">
        <f t="shared" si="367"/>
        <v>0</v>
      </c>
      <c r="AS1648" s="48">
        <f t="shared" si="368"/>
        <v>1</v>
      </c>
      <c r="AT1648" s="46">
        <f t="shared" si="372"/>
        <v>0</v>
      </c>
      <c r="AU1648" s="46">
        <f t="shared" si="369"/>
        <v>0</v>
      </c>
      <c r="AV1648" s="46">
        <f t="shared" si="370"/>
        <v>0</v>
      </c>
      <c r="AW1648" s="46">
        <f t="shared" si="373"/>
        <v>0</v>
      </c>
      <c r="AX1648" s="47" t="str">
        <f t="shared" si="371"/>
        <v/>
      </c>
      <c r="AY1648" s="47" t="str">
        <f t="shared" si="374"/>
        <v/>
      </c>
    </row>
    <row r="1649" spans="35:51" x14ac:dyDescent="0.35">
      <c r="AI1649" s="11"/>
      <c r="AJ1649" s="11"/>
      <c r="AK1649" s="11"/>
      <c r="AL1649" s="63"/>
      <c r="AM1649" s="46" t="str">
        <f t="shared" si="362"/>
        <v/>
      </c>
      <c r="AN1649" s="46" t="str">
        <f t="shared" si="363"/>
        <v/>
      </c>
      <c r="AO1649" s="46" t="str">
        <f t="shared" si="364"/>
        <v/>
      </c>
      <c r="AP1649" s="46">
        <f t="shared" si="365"/>
        <v>0</v>
      </c>
      <c r="AQ1649" s="46" t="str">
        <f t="shared" si="366"/>
        <v/>
      </c>
      <c r="AR1649" s="46">
        <f t="shared" si="367"/>
        <v>0</v>
      </c>
      <c r="AS1649" s="48">
        <f t="shared" si="368"/>
        <v>1</v>
      </c>
      <c r="AT1649" s="46">
        <f t="shared" si="372"/>
        <v>0</v>
      </c>
      <c r="AU1649" s="46">
        <f t="shared" si="369"/>
        <v>0</v>
      </c>
      <c r="AV1649" s="46">
        <f t="shared" si="370"/>
        <v>0</v>
      </c>
      <c r="AW1649" s="46">
        <f t="shared" si="373"/>
        <v>0</v>
      </c>
      <c r="AX1649" s="47" t="str">
        <f t="shared" si="371"/>
        <v/>
      </c>
      <c r="AY1649" s="47" t="str">
        <f t="shared" si="374"/>
        <v/>
      </c>
    </row>
    <row r="1650" spans="35:51" x14ac:dyDescent="0.35">
      <c r="AI1650" s="11"/>
      <c r="AJ1650" s="11"/>
      <c r="AK1650" s="11"/>
      <c r="AL1650" s="63"/>
      <c r="AM1650" s="46" t="str">
        <f t="shared" si="362"/>
        <v/>
      </c>
      <c r="AN1650" s="46" t="str">
        <f t="shared" si="363"/>
        <v/>
      </c>
      <c r="AO1650" s="46" t="str">
        <f t="shared" si="364"/>
        <v/>
      </c>
      <c r="AP1650" s="46">
        <f t="shared" si="365"/>
        <v>0</v>
      </c>
      <c r="AQ1650" s="46" t="str">
        <f t="shared" si="366"/>
        <v/>
      </c>
      <c r="AR1650" s="46">
        <f t="shared" si="367"/>
        <v>0</v>
      </c>
      <c r="AS1650" s="48">
        <f t="shared" si="368"/>
        <v>1</v>
      </c>
      <c r="AT1650" s="46">
        <f t="shared" si="372"/>
        <v>0</v>
      </c>
      <c r="AU1650" s="46">
        <f t="shared" si="369"/>
        <v>0</v>
      </c>
      <c r="AV1650" s="46">
        <f t="shared" si="370"/>
        <v>0</v>
      </c>
      <c r="AW1650" s="46">
        <f t="shared" si="373"/>
        <v>0</v>
      </c>
      <c r="AX1650" s="47" t="str">
        <f t="shared" si="371"/>
        <v/>
      </c>
      <c r="AY1650" s="47" t="str">
        <f t="shared" si="374"/>
        <v/>
      </c>
    </row>
    <row r="1651" spans="35:51" x14ac:dyDescent="0.35">
      <c r="AI1651" s="11"/>
      <c r="AJ1651" s="11"/>
      <c r="AK1651" s="11"/>
      <c r="AL1651" s="63"/>
      <c r="AM1651" s="46" t="str">
        <f t="shared" si="362"/>
        <v/>
      </c>
      <c r="AN1651" s="46" t="str">
        <f t="shared" si="363"/>
        <v/>
      </c>
      <c r="AO1651" s="46" t="str">
        <f t="shared" si="364"/>
        <v/>
      </c>
      <c r="AP1651" s="46">
        <f t="shared" si="365"/>
        <v>0</v>
      </c>
      <c r="AQ1651" s="46" t="str">
        <f t="shared" si="366"/>
        <v/>
      </c>
      <c r="AR1651" s="46">
        <f t="shared" si="367"/>
        <v>0</v>
      </c>
      <c r="AS1651" s="48">
        <f t="shared" si="368"/>
        <v>1</v>
      </c>
      <c r="AT1651" s="46">
        <f t="shared" si="372"/>
        <v>0</v>
      </c>
      <c r="AU1651" s="46">
        <f t="shared" si="369"/>
        <v>0</v>
      </c>
      <c r="AV1651" s="46">
        <f t="shared" si="370"/>
        <v>0</v>
      </c>
      <c r="AW1651" s="46">
        <f t="shared" si="373"/>
        <v>0</v>
      </c>
      <c r="AX1651" s="47" t="str">
        <f t="shared" si="371"/>
        <v/>
      </c>
      <c r="AY1651" s="47" t="str">
        <f t="shared" si="374"/>
        <v/>
      </c>
    </row>
    <row r="1652" spans="35:51" x14ac:dyDescent="0.35">
      <c r="AI1652" s="11"/>
      <c r="AJ1652" s="11"/>
      <c r="AK1652" s="11"/>
      <c r="AL1652" s="63"/>
      <c r="AM1652" s="46" t="str">
        <f t="shared" si="362"/>
        <v/>
      </c>
      <c r="AN1652" s="46" t="str">
        <f t="shared" si="363"/>
        <v/>
      </c>
      <c r="AO1652" s="46" t="str">
        <f t="shared" si="364"/>
        <v/>
      </c>
      <c r="AP1652" s="46">
        <f t="shared" si="365"/>
        <v>0</v>
      </c>
      <c r="AQ1652" s="46" t="str">
        <f t="shared" si="366"/>
        <v/>
      </c>
      <c r="AR1652" s="46">
        <f t="shared" si="367"/>
        <v>0</v>
      </c>
      <c r="AS1652" s="48">
        <f t="shared" si="368"/>
        <v>1</v>
      </c>
      <c r="AT1652" s="46">
        <f t="shared" si="372"/>
        <v>0</v>
      </c>
      <c r="AU1652" s="46">
        <f t="shared" si="369"/>
        <v>0</v>
      </c>
      <c r="AV1652" s="46">
        <f t="shared" si="370"/>
        <v>0</v>
      </c>
      <c r="AW1652" s="46">
        <f t="shared" si="373"/>
        <v>0</v>
      </c>
      <c r="AX1652" s="47" t="str">
        <f t="shared" si="371"/>
        <v/>
      </c>
      <c r="AY1652" s="47" t="str">
        <f t="shared" si="374"/>
        <v/>
      </c>
    </row>
    <row r="1653" spans="35:51" x14ac:dyDescent="0.35">
      <c r="AI1653" s="11"/>
      <c r="AJ1653" s="11"/>
      <c r="AK1653" s="11"/>
      <c r="AL1653" s="63"/>
      <c r="AM1653" s="46" t="str">
        <f t="shared" si="362"/>
        <v/>
      </c>
      <c r="AN1653" s="46" t="str">
        <f t="shared" si="363"/>
        <v/>
      </c>
      <c r="AO1653" s="46" t="str">
        <f t="shared" si="364"/>
        <v/>
      </c>
      <c r="AP1653" s="46">
        <f t="shared" si="365"/>
        <v>0</v>
      </c>
      <c r="AQ1653" s="46" t="str">
        <f t="shared" si="366"/>
        <v/>
      </c>
      <c r="AR1653" s="46">
        <f t="shared" si="367"/>
        <v>0</v>
      </c>
      <c r="AS1653" s="48">
        <f t="shared" si="368"/>
        <v>1</v>
      </c>
      <c r="AT1653" s="46">
        <f t="shared" si="372"/>
        <v>0</v>
      </c>
      <c r="AU1653" s="46">
        <f t="shared" si="369"/>
        <v>0</v>
      </c>
      <c r="AV1653" s="46">
        <f t="shared" si="370"/>
        <v>0</v>
      </c>
      <c r="AW1653" s="46">
        <f t="shared" si="373"/>
        <v>0</v>
      </c>
      <c r="AX1653" s="47" t="str">
        <f t="shared" si="371"/>
        <v/>
      </c>
      <c r="AY1653" s="47" t="str">
        <f t="shared" si="374"/>
        <v/>
      </c>
    </row>
    <row r="1654" spans="35:51" x14ac:dyDescent="0.35">
      <c r="AI1654" s="11"/>
      <c r="AJ1654" s="11"/>
      <c r="AK1654" s="11"/>
      <c r="AL1654" s="63"/>
      <c r="AM1654" s="46" t="str">
        <f t="shared" si="362"/>
        <v/>
      </c>
      <c r="AN1654" s="46" t="str">
        <f t="shared" si="363"/>
        <v/>
      </c>
      <c r="AO1654" s="46" t="str">
        <f t="shared" si="364"/>
        <v/>
      </c>
      <c r="AP1654" s="46">
        <f t="shared" si="365"/>
        <v>0</v>
      </c>
      <c r="AQ1654" s="46" t="str">
        <f t="shared" si="366"/>
        <v/>
      </c>
      <c r="AR1654" s="46">
        <f t="shared" si="367"/>
        <v>0</v>
      </c>
      <c r="AS1654" s="48">
        <f t="shared" si="368"/>
        <v>1</v>
      </c>
      <c r="AT1654" s="46">
        <f t="shared" si="372"/>
        <v>0</v>
      </c>
      <c r="AU1654" s="46">
        <f t="shared" si="369"/>
        <v>0</v>
      </c>
      <c r="AV1654" s="46">
        <f t="shared" si="370"/>
        <v>0</v>
      </c>
      <c r="AW1654" s="46">
        <f t="shared" si="373"/>
        <v>0</v>
      </c>
      <c r="AX1654" s="47" t="str">
        <f t="shared" si="371"/>
        <v/>
      </c>
      <c r="AY1654" s="47" t="str">
        <f t="shared" si="374"/>
        <v/>
      </c>
    </row>
    <row r="1655" spans="35:51" x14ac:dyDescent="0.35">
      <c r="AI1655" s="11"/>
      <c r="AJ1655" s="11"/>
      <c r="AK1655" s="11"/>
      <c r="AL1655" s="63"/>
      <c r="AM1655" s="46" t="str">
        <f t="shared" si="362"/>
        <v/>
      </c>
      <c r="AN1655" s="46" t="str">
        <f t="shared" si="363"/>
        <v/>
      </c>
      <c r="AO1655" s="46" t="str">
        <f t="shared" si="364"/>
        <v/>
      </c>
      <c r="AP1655" s="46">
        <f t="shared" si="365"/>
        <v>0</v>
      </c>
      <c r="AQ1655" s="46" t="str">
        <f t="shared" si="366"/>
        <v/>
      </c>
      <c r="AR1655" s="46">
        <f t="shared" si="367"/>
        <v>0</v>
      </c>
      <c r="AS1655" s="48">
        <f t="shared" si="368"/>
        <v>1</v>
      </c>
      <c r="AT1655" s="46">
        <f t="shared" si="372"/>
        <v>0</v>
      </c>
      <c r="AU1655" s="46">
        <f t="shared" si="369"/>
        <v>0</v>
      </c>
      <c r="AV1655" s="46">
        <f t="shared" si="370"/>
        <v>0</v>
      </c>
      <c r="AW1655" s="46">
        <f t="shared" si="373"/>
        <v>0</v>
      </c>
      <c r="AX1655" s="47" t="str">
        <f t="shared" si="371"/>
        <v/>
      </c>
      <c r="AY1655" s="47" t="str">
        <f t="shared" si="374"/>
        <v/>
      </c>
    </row>
    <row r="1656" spans="35:51" x14ac:dyDescent="0.35">
      <c r="AI1656" s="11"/>
      <c r="AJ1656" s="11"/>
      <c r="AK1656" s="11"/>
      <c r="AL1656" s="63"/>
      <c r="AM1656" s="46" t="str">
        <f t="shared" si="362"/>
        <v/>
      </c>
      <c r="AN1656" s="46" t="str">
        <f t="shared" si="363"/>
        <v/>
      </c>
      <c r="AO1656" s="46" t="str">
        <f t="shared" si="364"/>
        <v/>
      </c>
      <c r="AP1656" s="46">
        <f t="shared" si="365"/>
        <v>0</v>
      </c>
      <c r="AQ1656" s="46" t="str">
        <f t="shared" si="366"/>
        <v/>
      </c>
      <c r="AR1656" s="46">
        <f t="shared" si="367"/>
        <v>0</v>
      </c>
      <c r="AS1656" s="48">
        <f t="shared" si="368"/>
        <v>1</v>
      </c>
      <c r="AT1656" s="46">
        <f t="shared" si="372"/>
        <v>0</v>
      </c>
      <c r="AU1656" s="46">
        <f t="shared" si="369"/>
        <v>0</v>
      </c>
      <c r="AV1656" s="46">
        <f t="shared" si="370"/>
        <v>0</v>
      </c>
      <c r="AW1656" s="46">
        <f t="shared" si="373"/>
        <v>0</v>
      </c>
      <c r="AX1656" s="47" t="str">
        <f t="shared" si="371"/>
        <v/>
      </c>
      <c r="AY1656" s="47" t="str">
        <f t="shared" si="374"/>
        <v/>
      </c>
    </row>
    <row r="1657" spans="35:51" x14ac:dyDescent="0.35">
      <c r="AI1657" s="11"/>
      <c r="AJ1657" s="11"/>
      <c r="AK1657" s="11"/>
      <c r="AL1657" s="63"/>
      <c r="AM1657" s="46" t="str">
        <f t="shared" si="362"/>
        <v/>
      </c>
      <c r="AN1657" s="46" t="str">
        <f t="shared" si="363"/>
        <v/>
      </c>
      <c r="AO1657" s="46" t="str">
        <f t="shared" si="364"/>
        <v/>
      </c>
      <c r="AP1657" s="46">
        <f t="shared" si="365"/>
        <v>0</v>
      </c>
      <c r="AQ1657" s="46" t="str">
        <f t="shared" si="366"/>
        <v/>
      </c>
      <c r="AR1657" s="46">
        <f t="shared" si="367"/>
        <v>0</v>
      </c>
      <c r="AS1657" s="48">
        <f t="shared" si="368"/>
        <v>1</v>
      </c>
      <c r="AT1657" s="46">
        <f t="shared" si="372"/>
        <v>0</v>
      </c>
      <c r="AU1657" s="46">
        <f t="shared" si="369"/>
        <v>0</v>
      </c>
      <c r="AV1657" s="46">
        <f t="shared" si="370"/>
        <v>0</v>
      </c>
      <c r="AW1657" s="46">
        <f t="shared" si="373"/>
        <v>0</v>
      </c>
      <c r="AX1657" s="47" t="str">
        <f t="shared" si="371"/>
        <v/>
      </c>
      <c r="AY1657" s="47" t="str">
        <f t="shared" si="374"/>
        <v/>
      </c>
    </row>
    <row r="1658" spans="35:51" x14ac:dyDescent="0.35">
      <c r="AI1658" s="11"/>
      <c r="AJ1658" s="11"/>
      <c r="AK1658" s="11"/>
      <c r="AL1658" s="63"/>
      <c r="AM1658" s="46" t="str">
        <f t="shared" si="362"/>
        <v/>
      </c>
      <c r="AN1658" s="46" t="str">
        <f t="shared" si="363"/>
        <v/>
      </c>
      <c r="AO1658" s="46" t="str">
        <f t="shared" si="364"/>
        <v/>
      </c>
      <c r="AP1658" s="46">
        <f t="shared" si="365"/>
        <v>0</v>
      </c>
      <c r="AQ1658" s="46" t="str">
        <f t="shared" si="366"/>
        <v/>
      </c>
      <c r="AR1658" s="46">
        <f t="shared" si="367"/>
        <v>0</v>
      </c>
      <c r="AS1658" s="48">
        <f t="shared" si="368"/>
        <v>1</v>
      </c>
      <c r="AT1658" s="46">
        <f t="shared" si="372"/>
        <v>0</v>
      </c>
      <c r="AU1658" s="46">
        <f t="shared" si="369"/>
        <v>0</v>
      </c>
      <c r="AV1658" s="46">
        <f t="shared" si="370"/>
        <v>0</v>
      </c>
      <c r="AW1658" s="46">
        <f t="shared" si="373"/>
        <v>0</v>
      </c>
      <c r="AX1658" s="47" t="str">
        <f t="shared" si="371"/>
        <v/>
      </c>
      <c r="AY1658" s="47" t="str">
        <f t="shared" si="374"/>
        <v/>
      </c>
    </row>
    <row r="1659" spans="35:51" x14ac:dyDescent="0.35">
      <c r="AI1659" s="11"/>
      <c r="AJ1659" s="11"/>
      <c r="AK1659" s="11"/>
      <c r="AL1659" s="63"/>
      <c r="AM1659" s="46" t="str">
        <f t="shared" si="362"/>
        <v/>
      </c>
      <c r="AN1659" s="46" t="str">
        <f t="shared" si="363"/>
        <v/>
      </c>
      <c r="AO1659" s="46" t="str">
        <f t="shared" si="364"/>
        <v/>
      </c>
      <c r="AP1659" s="46">
        <f t="shared" si="365"/>
        <v>0</v>
      </c>
      <c r="AQ1659" s="46" t="str">
        <f t="shared" si="366"/>
        <v/>
      </c>
      <c r="AR1659" s="46">
        <f t="shared" si="367"/>
        <v>0</v>
      </c>
      <c r="AS1659" s="48">
        <f t="shared" si="368"/>
        <v>1</v>
      </c>
      <c r="AT1659" s="46">
        <f t="shared" si="372"/>
        <v>0</v>
      </c>
      <c r="AU1659" s="46">
        <f t="shared" si="369"/>
        <v>0</v>
      </c>
      <c r="AV1659" s="46">
        <f t="shared" si="370"/>
        <v>0</v>
      </c>
      <c r="AW1659" s="46">
        <f t="shared" si="373"/>
        <v>0</v>
      </c>
      <c r="AX1659" s="47" t="str">
        <f t="shared" si="371"/>
        <v/>
      </c>
      <c r="AY1659" s="47" t="str">
        <f t="shared" si="374"/>
        <v/>
      </c>
    </row>
    <row r="1660" spans="35:51" x14ac:dyDescent="0.35">
      <c r="AI1660" s="11"/>
      <c r="AJ1660" s="11"/>
      <c r="AK1660" s="11"/>
      <c r="AL1660" s="63"/>
      <c r="AM1660" s="46" t="str">
        <f t="shared" si="362"/>
        <v/>
      </c>
      <c r="AN1660" s="46" t="str">
        <f t="shared" si="363"/>
        <v/>
      </c>
      <c r="AO1660" s="46" t="str">
        <f t="shared" si="364"/>
        <v/>
      </c>
      <c r="AP1660" s="46">
        <f t="shared" si="365"/>
        <v>0</v>
      </c>
      <c r="AQ1660" s="46" t="str">
        <f t="shared" si="366"/>
        <v/>
      </c>
      <c r="AR1660" s="46">
        <f t="shared" si="367"/>
        <v>0</v>
      </c>
      <c r="AS1660" s="48">
        <f t="shared" si="368"/>
        <v>1</v>
      </c>
      <c r="AT1660" s="46">
        <f t="shared" si="372"/>
        <v>0</v>
      </c>
      <c r="AU1660" s="46">
        <f t="shared" si="369"/>
        <v>0</v>
      </c>
      <c r="AV1660" s="46">
        <f t="shared" si="370"/>
        <v>0</v>
      </c>
      <c r="AW1660" s="46">
        <f t="shared" si="373"/>
        <v>0</v>
      </c>
      <c r="AX1660" s="47" t="str">
        <f t="shared" si="371"/>
        <v/>
      </c>
      <c r="AY1660" s="47" t="str">
        <f t="shared" si="374"/>
        <v/>
      </c>
    </row>
    <row r="1661" spans="35:51" x14ac:dyDescent="0.35">
      <c r="AI1661" s="11"/>
      <c r="AJ1661" s="11"/>
      <c r="AK1661" s="11"/>
      <c r="AL1661" s="63"/>
      <c r="AM1661" s="46" t="str">
        <f t="shared" si="362"/>
        <v/>
      </c>
      <c r="AN1661" s="46" t="str">
        <f t="shared" si="363"/>
        <v/>
      </c>
      <c r="AO1661" s="46" t="str">
        <f t="shared" si="364"/>
        <v/>
      </c>
      <c r="AP1661" s="46">
        <f t="shared" si="365"/>
        <v>0</v>
      </c>
      <c r="AQ1661" s="46" t="str">
        <f t="shared" si="366"/>
        <v/>
      </c>
      <c r="AR1661" s="46">
        <f t="shared" si="367"/>
        <v>0</v>
      </c>
      <c r="AS1661" s="48">
        <f t="shared" si="368"/>
        <v>1</v>
      </c>
      <c r="AT1661" s="46">
        <f t="shared" si="372"/>
        <v>0</v>
      </c>
      <c r="AU1661" s="46">
        <f t="shared" si="369"/>
        <v>0</v>
      </c>
      <c r="AV1661" s="46">
        <f t="shared" si="370"/>
        <v>0</v>
      </c>
      <c r="AW1661" s="46">
        <f t="shared" si="373"/>
        <v>0</v>
      </c>
      <c r="AX1661" s="47" t="str">
        <f t="shared" si="371"/>
        <v/>
      </c>
      <c r="AY1661" s="47" t="str">
        <f t="shared" si="374"/>
        <v/>
      </c>
    </row>
    <row r="1662" spans="35:51" x14ac:dyDescent="0.35">
      <c r="AI1662" s="11"/>
      <c r="AJ1662" s="11"/>
      <c r="AK1662" s="11"/>
      <c r="AL1662" s="63"/>
      <c r="AM1662" s="46" t="str">
        <f t="shared" si="362"/>
        <v/>
      </c>
      <c r="AN1662" s="46" t="str">
        <f t="shared" si="363"/>
        <v/>
      </c>
      <c r="AO1662" s="46" t="str">
        <f t="shared" si="364"/>
        <v/>
      </c>
      <c r="AP1662" s="46">
        <f t="shared" si="365"/>
        <v>0</v>
      </c>
      <c r="AQ1662" s="46" t="str">
        <f t="shared" si="366"/>
        <v/>
      </c>
      <c r="AR1662" s="46">
        <f t="shared" si="367"/>
        <v>0</v>
      </c>
      <c r="AS1662" s="48">
        <f t="shared" si="368"/>
        <v>1</v>
      </c>
      <c r="AT1662" s="46">
        <f t="shared" si="372"/>
        <v>0</v>
      </c>
      <c r="AU1662" s="46">
        <f t="shared" si="369"/>
        <v>0</v>
      </c>
      <c r="AV1662" s="46">
        <f t="shared" si="370"/>
        <v>0</v>
      </c>
      <c r="AW1662" s="46">
        <f t="shared" si="373"/>
        <v>0</v>
      </c>
      <c r="AX1662" s="47" t="str">
        <f t="shared" si="371"/>
        <v/>
      </c>
      <c r="AY1662" s="47" t="str">
        <f t="shared" si="374"/>
        <v/>
      </c>
    </row>
    <row r="1663" spans="35:51" x14ac:dyDescent="0.35">
      <c r="AI1663" s="11"/>
      <c r="AJ1663" s="11"/>
      <c r="AK1663" s="11"/>
      <c r="AL1663" s="63"/>
      <c r="AM1663" s="46" t="str">
        <f t="shared" si="362"/>
        <v/>
      </c>
      <c r="AN1663" s="46" t="str">
        <f t="shared" si="363"/>
        <v/>
      </c>
      <c r="AO1663" s="46" t="str">
        <f t="shared" si="364"/>
        <v/>
      </c>
      <c r="AP1663" s="46">
        <f t="shared" si="365"/>
        <v>0</v>
      </c>
      <c r="AQ1663" s="46" t="str">
        <f t="shared" si="366"/>
        <v/>
      </c>
      <c r="AR1663" s="46">
        <f t="shared" si="367"/>
        <v>0</v>
      </c>
      <c r="AS1663" s="48">
        <f t="shared" si="368"/>
        <v>1</v>
      </c>
      <c r="AT1663" s="46">
        <f t="shared" si="372"/>
        <v>0</v>
      </c>
      <c r="AU1663" s="46">
        <f t="shared" si="369"/>
        <v>0</v>
      </c>
      <c r="AV1663" s="46">
        <f t="shared" si="370"/>
        <v>0</v>
      </c>
      <c r="AW1663" s="46">
        <f t="shared" si="373"/>
        <v>0</v>
      </c>
      <c r="AX1663" s="47" t="str">
        <f t="shared" si="371"/>
        <v/>
      </c>
      <c r="AY1663" s="47" t="str">
        <f t="shared" si="374"/>
        <v/>
      </c>
    </row>
    <row r="1664" spans="35:51" x14ac:dyDescent="0.35">
      <c r="AI1664" s="11"/>
      <c r="AJ1664" s="11"/>
      <c r="AK1664" s="11"/>
      <c r="AL1664" s="63"/>
      <c r="AM1664" s="46" t="str">
        <f t="shared" si="362"/>
        <v/>
      </c>
      <c r="AN1664" s="46" t="str">
        <f t="shared" si="363"/>
        <v/>
      </c>
      <c r="AO1664" s="46" t="str">
        <f t="shared" si="364"/>
        <v/>
      </c>
      <c r="AP1664" s="46">
        <f t="shared" si="365"/>
        <v>0</v>
      </c>
      <c r="AQ1664" s="46" t="str">
        <f t="shared" si="366"/>
        <v/>
      </c>
      <c r="AR1664" s="46">
        <f t="shared" si="367"/>
        <v>0</v>
      </c>
      <c r="AS1664" s="48">
        <f t="shared" si="368"/>
        <v>1</v>
      </c>
      <c r="AT1664" s="46">
        <f t="shared" si="372"/>
        <v>0</v>
      </c>
      <c r="AU1664" s="46">
        <f t="shared" si="369"/>
        <v>0</v>
      </c>
      <c r="AV1664" s="46">
        <f t="shared" si="370"/>
        <v>0</v>
      </c>
      <c r="AW1664" s="46">
        <f t="shared" si="373"/>
        <v>0</v>
      </c>
      <c r="AX1664" s="47" t="str">
        <f t="shared" si="371"/>
        <v/>
      </c>
      <c r="AY1664" s="47" t="str">
        <f t="shared" si="374"/>
        <v/>
      </c>
    </row>
    <row r="1665" spans="35:51" x14ac:dyDescent="0.35">
      <c r="AI1665" s="11"/>
      <c r="AJ1665" s="11"/>
      <c r="AK1665" s="11"/>
      <c r="AL1665" s="63"/>
      <c r="AM1665" s="46" t="str">
        <f t="shared" si="362"/>
        <v/>
      </c>
      <c r="AN1665" s="46" t="str">
        <f t="shared" si="363"/>
        <v/>
      </c>
      <c r="AO1665" s="46" t="str">
        <f t="shared" si="364"/>
        <v/>
      </c>
      <c r="AP1665" s="46">
        <f t="shared" si="365"/>
        <v>0</v>
      </c>
      <c r="AQ1665" s="46" t="str">
        <f t="shared" si="366"/>
        <v/>
      </c>
      <c r="AR1665" s="46">
        <f t="shared" si="367"/>
        <v>0</v>
      </c>
      <c r="AS1665" s="48">
        <f t="shared" si="368"/>
        <v>1</v>
      </c>
      <c r="AT1665" s="46">
        <f t="shared" si="372"/>
        <v>0</v>
      </c>
      <c r="AU1665" s="46">
        <f t="shared" si="369"/>
        <v>0</v>
      </c>
      <c r="AV1665" s="46">
        <f t="shared" si="370"/>
        <v>0</v>
      </c>
      <c r="AW1665" s="46">
        <f t="shared" si="373"/>
        <v>0</v>
      </c>
      <c r="AX1665" s="47" t="str">
        <f t="shared" si="371"/>
        <v/>
      </c>
      <c r="AY1665" s="47" t="str">
        <f t="shared" si="374"/>
        <v/>
      </c>
    </row>
    <row r="1666" spans="35:51" x14ac:dyDescent="0.35">
      <c r="AI1666" s="11"/>
      <c r="AJ1666" s="11"/>
      <c r="AK1666" s="11"/>
      <c r="AL1666" s="63"/>
      <c r="AM1666" s="46" t="str">
        <f t="shared" si="362"/>
        <v/>
      </c>
      <c r="AN1666" s="46" t="str">
        <f t="shared" si="363"/>
        <v/>
      </c>
      <c r="AO1666" s="46" t="str">
        <f t="shared" si="364"/>
        <v/>
      </c>
      <c r="AP1666" s="46">
        <f t="shared" si="365"/>
        <v>0</v>
      </c>
      <c r="AQ1666" s="46" t="str">
        <f t="shared" si="366"/>
        <v/>
      </c>
      <c r="AR1666" s="46">
        <f t="shared" si="367"/>
        <v>0</v>
      </c>
      <c r="AS1666" s="48">
        <f t="shared" si="368"/>
        <v>1</v>
      </c>
      <c r="AT1666" s="46">
        <f t="shared" si="372"/>
        <v>0</v>
      </c>
      <c r="AU1666" s="46">
        <f t="shared" si="369"/>
        <v>0</v>
      </c>
      <c r="AV1666" s="46">
        <f t="shared" si="370"/>
        <v>0</v>
      </c>
      <c r="AW1666" s="46">
        <f t="shared" si="373"/>
        <v>0</v>
      </c>
      <c r="AX1666" s="47" t="str">
        <f t="shared" si="371"/>
        <v/>
      </c>
      <c r="AY1666" s="47" t="str">
        <f t="shared" si="374"/>
        <v/>
      </c>
    </row>
    <row r="1667" spans="35:51" x14ac:dyDescent="0.35">
      <c r="AI1667" s="11"/>
      <c r="AJ1667" s="11"/>
      <c r="AK1667" s="11"/>
      <c r="AL1667" s="63"/>
      <c r="AM1667" s="46" t="str">
        <f t="shared" ref="AM1667:AM1730" si="375">IFERROR(VLOOKUP($AK1667,pnl_konto_table,2,FALSE),"")</f>
        <v/>
      </c>
      <c r="AN1667" s="46" t="str">
        <f t="shared" ref="AN1667:AN1730" si="376">IFERROR(VLOOKUP($AK1667,pnl_konto_table,6,FALSE),"")</f>
        <v/>
      </c>
      <c r="AO1667" s="46" t="str">
        <f t="shared" ref="AO1667:AO1730" si="377">IFERROR(VLOOKUP($AK1667,pnl_konto_table,7,FALSE),"")</f>
        <v/>
      </c>
      <c r="AP1667" s="46">
        <f t="shared" ref="AP1667:AP1730" si="378">IFERROR(VLOOKUP(AO1667,pnl_kategori_table,2,FALSE),0)</f>
        <v>0</v>
      </c>
      <c r="AQ1667" s="46" t="str">
        <f t="shared" ref="AQ1667:AQ1730" si="379">IFERROR(MATCH(AN1667,pnl_subkategori,0),"")</f>
        <v/>
      </c>
      <c r="AR1667" s="46">
        <f t="shared" ref="AR1667:AR1730" si="380">IF(AP1667=$A$3,-$AL1667,$AL1667)</f>
        <v>0</v>
      </c>
      <c r="AS1667" s="48">
        <f t="shared" ref="AS1667:AS1730" si="381">IFERROR(VLOOKUP($AK1667,lookup_konto_index,2,FALSE),IFERROR(VLOOKUP(AN1667,lookup_subkategori_index,2,FALSE),IFERROR(VLOOKUP(AO1667,lookup_kategori_index,2,FALSE),1)))</f>
        <v>1</v>
      </c>
      <c r="AT1667" s="46">
        <f t="shared" si="372"/>
        <v>0</v>
      </c>
      <c r="AU1667" s="46">
        <f t="shared" ref="AU1667:AU1730" si="382">SUMIFS($BC$3:$BC$50,$BA$3:$BA$50,$AI1667,$BB$3:$BB$50,$AJ1667)</f>
        <v>0</v>
      </c>
      <c r="AV1667" s="46">
        <f t="shared" ref="AV1667:AV1730" si="383">SUMIFS($BD$3:$BD$50,$BA$3:$BA$50,$AI1667,$BB$3:$BB$50,$AJ1667)</f>
        <v>0</v>
      </c>
      <c r="AW1667" s="46">
        <f t="shared" si="373"/>
        <v>0</v>
      </c>
      <c r="AX1667" s="47" t="str">
        <f t="shared" ref="AX1667:AX1730" si="384">IFERROR(VLOOKUP($AP1667,table_type_kostnad,2,FALSE)*AR1667,"")</f>
        <v/>
      </c>
      <c r="AY1667" s="47" t="str">
        <f t="shared" si="374"/>
        <v/>
      </c>
    </row>
    <row r="1668" spans="35:51" x14ac:dyDescent="0.35">
      <c r="AI1668" s="11"/>
      <c r="AJ1668" s="11"/>
      <c r="AK1668" s="11"/>
      <c r="AL1668" s="63"/>
      <c r="AM1668" s="46" t="str">
        <f t="shared" si="375"/>
        <v/>
      </c>
      <c r="AN1668" s="46" t="str">
        <f t="shared" si="376"/>
        <v/>
      </c>
      <c r="AO1668" s="46" t="str">
        <f t="shared" si="377"/>
        <v/>
      </c>
      <c r="AP1668" s="46">
        <f t="shared" si="378"/>
        <v>0</v>
      </c>
      <c r="AQ1668" s="46" t="str">
        <f t="shared" si="379"/>
        <v/>
      </c>
      <c r="AR1668" s="46">
        <f t="shared" si="380"/>
        <v>0</v>
      </c>
      <c r="AS1668" s="48">
        <f t="shared" si="381"/>
        <v>1</v>
      </c>
      <c r="AT1668" s="46">
        <f t="shared" ref="AT1668:AT1731" si="385">AS1668*AR1668</f>
        <v>0</v>
      </c>
      <c r="AU1668" s="46">
        <f t="shared" si="382"/>
        <v>0</v>
      </c>
      <c r="AV1668" s="46">
        <f t="shared" si="383"/>
        <v>0</v>
      </c>
      <c r="AW1668" s="46">
        <f t="shared" ref="AW1668:AW1731" si="386">IF(AU1668=0,0,1)</f>
        <v>0</v>
      </c>
      <c r="AX1668" s="47" t="str">
        <f t="shared" si="384"/>
        <v/>
      </c>
      <c r="AY1668" s="47" t="str">
        <f t="shared" ref="AY1668:AY1731" si="387">IFERROR(AX1668*AS1668,"")</f>
        <v/>
      </c>
    </row>
    <row r="1669" spans="35:51" x14ac:dyDescent="0.35">
      <c r="AI1669" s="11"/>
      <c r="AJ1669" s="11"/>
      <c r="AK1669" s="11"/>
      <c r="AL1669" s="63"/>
      <c r="AM1669" s="46" t="str">
        <f t="shared" si="375"/>
        <v/>
      </c>
      <c r="AN1669" s="46" t="str">
        <f t="shared" si="376"/>
        <v/>
      </c>
      <c r="AO1669" s="46" t="str">
        <f t="shared" si="377"/>
        <v/>
      </c>
      <c r="AP1669" s="46">
        <f t="shared" si="378"/>
        <v>0</v>
      </c>
      <c r="AQ1669" s="46" t="str">
        <f t="shared" si="379"/>
        <v/>
      </c>
      <c r="AR1669" s="46">
        <f t="shared" si="380"/>
        <v>0</v>
      </c>
      <c r="AS1669" s="48">
        <f t="shared" si="381"/>
        <v>1</v>
      </c>
      <c r="AT1669" s="46">
        <f t="shared" si="385"/>
        <v>0</v>
      </c>
      <c r="AU1669" s="46">
        <f t="shared" si="382"/>
        <v>0</v>
      </c>
      <c r="AV1669" s="46">
        <f t="shared" si="383"/>
        <v>0</v>
      </c>
      <c r="AW1669" s="46">
        <f t="shared" si="386"/>
        <v>0</v>
      </c>
      <c r="AX1669" s="47" t="str">
        <f t="shared" si="384"/>
        <v/>
      </c>
      <c r="AY1669" s="47" t="str">
        <f t="shared" si="387"/>
        <v/>
      </c>
    </row>
    <row r="1670" spans="35:51" x14ac:dyDescent="0.35">
      <c r="AI1670" s="11"/>
      <c r="AJ1670" s="11"/>
      <c r="AK1670" s="11"/>
      <c r="AL1670" s="63"/>
      <c r="AM1670" s="46" t="str">
        <f t="shared" si="375"/>
        <v/>
      </c>
      <c r="AN1670" s="46" t="str">
        <f t="shared" si="376"/>
        <v/>
      </c>
      <c r="AO1670" s="46" t="str">
        <f t="shared" si="377"/>
        <v/>
      </c>
      <c r="AP1670" s="46">
        <f t="shared" si="378"/>
        <v>0</v>
      </c>
      <c r="AQ1670" s="46" t="str">
        <f t="shared" si="379"/>
        <v/>
      </c>
      <c r="AR1670" s="46">
        <f t="shared" si="380"/>
        <v>0</v>
      </c>
      <c r="AS1670" s="48">
        <f t="shared" si="381"/>
        <v>1</v>
      </c>
      <c r="AT1670" s="46">
        <f t="shared" si="385"/>
        <v>0</v>
      </c>
      <c r="AU1670" s="46">
        <f t="shared" si="382"/>
        <v>0</v>
      </c>
      <c r="AV1670" s="46">
        <f t="shared" si="383"/>
        <v>0</v>
      </c>
      <c r="AW1670" s="46">
        <f t="shared" si="386"/>
        <v>0</v>
      </c>
      <c r="AX1670" s="47" t="str">
        <f t="shared" si="384"/>
        <v/>
      </c>
      <c r="AY1670" s="47" t="str">
        <f t="shared" si="387"/>
        <v/>
      </c>
    </row>
    <row r="1671" spans="35:51" x14ac:dyDescent="0.35">
      <c r="AI1671" s="11"/>
      <c r="AJ1671" s="11"/>
      <c r="AK1671" s="11"/>
      <c r="AL1671" s="63"/>
      <c r="AM1671" s="46" t="str">
        <f t="shared" si="375"/>
        <v/>
      </c>
      <c r="AN1671" s="46" t="str">
        <f t="shared" si="376"/>
        <v/>
      </c>
      <c r="AO1671" s="46" t="str">
        <f t="shared" si="377"/>
        <v/>
      </c>
      <c r="AP1671" s="46">
        <f t="shared" si="378"/>
        <v>0</v>
      </c>
      <c r="AQ1671" s="46" t="str">
        <f t="shared" si="379"/>
        <v/>
      </c>
      <c r="AR1671" s="46">
        <f t="shared" si="380"/>
        <v>0</v>
      </c>
      <c r="AS1671" s="48">
        <f t="shared" si="381"/>
        <v>1</v>
      </c>
      <c r="AT1671" s="46">
        <f t="shared" si="385"/>
        <v>0</v>
      </c>
      <c r="AU1671" s="46">
        <f t="shared" si="382"/>
        <v>0</v>
      </c>
      <c r="AV1671" s="46">
        <f t="shared" si="383"/>
        <v>0</v>
      </c>
      <c r="AW1671" s="46">
        <f t="shared" si="386"/>
        <v>0</v>
      </c>
      <c r="AX1671" s="47" t="str">
        <f t="shared" si="384"/>
        <v/>
      </c>
      <c r="AY1671" s="47" t="str">
        <f t="shared" si="387"/>
        <v/>
      </c>
    </row>
    <row r="1672" spans="35:51" x14ac:dyDescent="0.35">
      <c r="AI1672" s="11"/>
      <c r="AJ1672" s="11"/>
      <c r="AK1672" s="11"/>
      <c r="AL1672" s="63"/>
      <c r="AM1672" s="46" t="str">
        <f t="shared" si="375"/>
        <v/>
      </c>
      <c r="AN1672" s="46" t="str">
        <f t="shared" si="376"/>
        <v/>
      </c>
      <c r="AO1672" s="46" t="str">
        <f t="shared" si="377"/>
        <v/>
      </c>
      <c r="AP1672" s="46">
        <f t="shared" si="378"/>
        <v>0</v>
      </c>
      <c r="AQ1672" s="46" t="str">
        <f t="shared" si="379"/>
        <v/>
      </c>
      <c r="AR1672" s="46">
        <f t="shared" si="380"/>
        <v>0</v>
      </c>
      <c r="AS1672" s="48">
        <f t="shared" si="381"/>
        <v>1</v>
      </c>
      <c r="AT1672" s="46">
        <f t="shared" si="385"/>
        <v>0</v>
      </c>
      <c r="AU1672" s="46">
        <f t="shared" si="382"/>
        <v>0</v>
      </c>
      <c r="AV1672" s="46">
        <f t="shared" si="383"/>
        <v>0</v>
      </c>
      <c r="AW1672" s="46">
        <f t="shared" si="386"/>
        <v>0</v>
      </c>
      <c r="AX1672" s="47" t="str">
        <f t="shared" si="384"/>
        <v/>
      </c>
      <c r="AY1672" s="47" t="str">
        <f t="shared" si="387"/>
        <v/>
      </c>
    </row>
    <row r="1673" spans="35:51" x14ac:dyDescent="0.35">
      <c r="AI1673" s="11"/>
      <c r="AJ1673" s="11"/>
      <c r="AK1673" s="11"/>
      <c r="AL1673" s="63"/>
      <c r="AM1673" s="46" t="str">
        <f t="shared" si="375"/>
        <v/>
      </c>
      <c r="AN1673" s="46" t="str">
        <f t="shared" si="376"/>
        <v/>
      </c>
      <c r="AO1673" s="46" t="str">
        <f t="shared" si="377"/>
        <v/>
      </c>
      <c r="AP1673" s="46">
        <f t="shared" si="378"/>
        <v>0</v>
      </c>
      <c r="AQ1673" s="46" t="str">
        <f t="shared" si="379"/>
        <v/>
      </c>
      <c r="AR1673" s="46">
        <f t="shared" si="380"/>
        <v>0</v>
      </c>
      <c r="AS1673" s="48">
        <f t="shared" si="381"/>
        <v>1</v>
      </c>
      <c r="AT1673" s="46">
        <f t="shared" si="385"/>
        <v>0</v>
      </c>
      <c r="AU1673" s="46">
        <f t="shared" si="382"/>
        <v>0</v>
      </c>
      <c r="AV1673" s="46">
        <f t="shared" si="383"/>
        <v>0</v>
      </c>
      <c r="AW1673" s="46">
        <f t="shared" si="386"/>
        <v>0</v>
      </c>
      <c r="AX1673" s="47" t="str">
        <f t="shared" si="384"/>
        <v/>
      </c>
      <c r="AY1673" s="47" t="str">
        <f t="shared" si="387"/>
        <v/>
      </c>
    </row>
    <row r="1674" spans="35:51" x14ac:dyDescent="0.35">
      <c r="AI1674" s="11"/>
      <c r="AJ1674" s="11"/>
      <c r="AK1674" s="11"/>
      <c r="AL1674" s="63"/>
      <c r="AM1674" s="46" t="str">
        <f t="shared" si="375"/>
        <v/>
      </c>
      <c r="AN1674" s="46" t="str">
        <f t="shared" si="376"/>
        <v/>
      </c>
      <c r="AO1674" s="46" t="str">
        <f t="shared" si="377"/>
        <v/>
      </c>
      <c r="AP1674" s="46">
        <f t="shared" si="378"/>
        <v>0</v>
      </c>
      <c r="AQ1674" s="46" t="str">
        <f t="shared" si="379"/>
        <v/>
      </c>
      <c r="AR1674" s="46">
        <f t="shared" si="380"/>
        <v>0</v>
      </c>
      <c r="AS1674" s="48">
        <f t="shared" si="381"/>
        <v>1</v>
      </c>
      <c r="AT1674" s="46">
        <f t="shared" si="385"/>
        <v>0</v>
      </c>
      <c r="AU1674" s="46">
        <f t="shared" si="382"/>
        <v>0</v>
      </c>
      <c r="AV1674" s="46">
        <f t="shared" si="383"/>
        <v>0</v>
      </c>
      <c r="AW1674" s="46">
        <f t="shared" si="386"/>
        <v>0</v>
      </c>
      <c r="AX1674" s="47" t="str">
        <f t="shared" si="384"/>
        <v/>
      </c>
      <c r="AY1674" s="47" t="str">
        <f t="shared" si="387"/>
        <v/>
      </c>
    </row>
    <row r="1675" spans="35:51" x14ac:dyDescent="0.35">
      <c r="AI1675" s="11"/>
      <c r="AJ1675" s="11"/>
      <c r="AK1675" s="11"/>
      <c r="AL1675" s="63"/>
      <c r="AM1675" s="46" t="str">
        <f t="shared" si="375"/>
        <v/>
      </c>
      <c r="AN1675" s="46" t="str">
        <f t="shared" si="376"/>
        <v/>
      </c>
      <c r="AO1675" s="46" t="str">
        <f t="shared" si="377"/>
        <v/>
      </c>
      <c r="AP1675" s="46">
        <f t="shared" si="378"/>
        <v>0</v>
      </c>
      <c r="AQ1675" s="46" t="str">
        <f t="shared" si="379"/>
        <v/>
      </c>
      <c r="AR1675" s="46">
        <f t="shared" si="380"/>
        <v>0</v>
      </c>
      <c r="AS1675" s="48">
        <f t="shared" si="381"/>
        <v>1</v>
      </c>
      <c r="AT1675" s="46">
        <f t="shared" si="385"/>
        <v>0</v>
      </c>
      <c r="AU1675" s="46">
        <f t="shared" si="382"/>
        <v>0</v>
      </c>
      <c r="AV1675" s="46">
        <f t="shared" si="383"/>
        <v>0</v>
      </c>
      <c r="AW1675" s="46">
        <f t="shared" si="386"/>
        <v>0</v>
      </c>
      <c r="AX1675" s="47" t="str">
        <f t="shared" si="384"/>
        <v/>
      </c>
      <c r="AY1675" s="47" t="str">
        <f t="shared" si="387"/>
        <v/>
      </c>
    </row>
    <row r="1676" spans="35:51" x14ac:dyDescent="0.35">
      <c r="AI1676" s="11"/>
      <c r="AJ1676" s="11"/>
      <c r="AK1676" s="11"/>
      <c r="AL1676" s="63"/>
      <c r="AM1676" s="46" t="str">
        <f t="shared" si="375"/>
        <v/>
      </c>
      <c r="AN1676" s="46" t="str">
        <f t="shared" si="376"/>
        <v/>
      </c>
      <c r="AO1676" s="46" t="str">
        <f t="shared" si="377"/>
        <v/>
      </c>
      <c r="AP1676" s="46">
        <f t="shared" si="378"/>
        <v>0</v>
      </c>
      <c r="AQ1676" s="46" t="str">
        <f t="shared" si="379"/>
        <v/>
      </c>
      <c r="AR1676" s="46">
        <f t="shared" si="380"/>
        <v>0</v>
      </c>
      <c r="AS1676" s="48">
        <f t="shared" si="381"/>
        <v>1</v>
      </c>
      <c r="AT1676" s="46">
        <f t="shared" si="385"/>
        <v>0</v>
      </c>
      <c r="AU1676" s="46">
        <f t="shared" si="382"/>
        <v>0</v>
      </c>
      <c r="AV1676" s="46">
        <f t="shared" si="383"/>
        <v>0</v>
      </c>
      <c r="AW1676" s="46">
        <f t="shared" si="386"/>
        <v>0</v>
      </c>
      <c r="AX1676" s="47" t="str">
        <f t="shared" si="384"/>
        <v/>
      </c>
      <c r="AY1676" s="47" t="str">
        <f t="shared" si="387"/>
        <v/>
      </c>
    </row>
    <row r="1677" spans="35:51" x14ac:dyDescent="0.35">
      <c r="AI1677" s="11"/>
      <c r="AJ1677" s="11"/>
      <c r="AK1677" s="11"/>
      <c r="AL1677" s="63"/>
      <c r="AM1677" s="46" t="str">
        <f t="shared" si="375"/>
        <v/>
      </c>
      <c r="AN1677" s="46" t="str">
        <f t="shared" si="376"/>
        <v/>
      </c>
      <c r="AO1677" s="46" t="str">
        <f t="shared" si="377"/>
        <v/>
      </c>
      <c r="AP1677" s="46">
        <f t="shared" si="378"/>
        <v>0</v>
      </c>
      <c r="AQ1677" s="46" t="str">
        <f t="shared" si="379"/>
        <v/>
      </c>
      <c r="AR1677" s="46">
        <f t="shared" si="380"/>
        <v>0</v>
      </c>
      <c r="AS1677" s="48">
        <f t="shared" si="381"/>
        <v>1</v>
      </c>
      <c r="AT1677" s="46">
        <f t="shared" si="385"/>
        <v>0</v>
      </c>
      <c r="AU1677" s="46">
        <f t="shared" si="382"/>
        <v>0</v>
      </c>
      <c r="AV1677" s="46">
        <f t="shared" si="383"/>
        <v>0</v>
      </c>
      <c r="AW1677" s="46">
        <f t="shared" si="386"/>
        <v>0</v>
      </c>
      <c r="AX1677" s="47" t="str">
        <f t="shared" si="384"/>
        <v/>
      </c>
      <c r="AY1677" s="47" t="str">
        <f t="shared" si="387"/>
        <v/>
      </c>
    </row>
    <row r="1678" spans="35:51" x14ac:dyDescent="0.35">
      <c r="AI1678" s="11"/>
      <c r="AJ1678" s="11"/>
      <c r="AK1678" s="11"/>
      <c r="AL1678" s="63"/>
      <c r="AM1678" s="46" t="str">
        <f t="shared" si="375"/>
        <v/>
      </c>
      <c r="AN1678" s="46" t="str">
        <f t="shared" si="376"/>
        <v/>
      </c>
      <c r="AO1678" s="46" t="str">
        <f t="shared" si="377"/>
        <v/>
      </c>
      <c r="AP1678" s="46">
        <f t="shared" si="378"/>
        <v>0</v>
      </c>
      <c r="AQ1678" s="46" t="str">
        <f t="shared" si="379"/>
        <v/>
      </c>
      <c r="AR1678" s="46">
        <f t="shared" si="380"/>
        <v>0</v>
      </c>
      <c r="AS1678" s="48">
        <f t="shared" si="381"/>
        <v>1</v>
      </c>
      <c r="AT1678" s="46">
        <f t="shared" si="385"/>
        <v>0</v>
      </c>
      <c r="AU1678" s="46">
        <f t="shared" si="382"/>
        <v>0</v>
      </c>
      <c r="AV1678" s="46">
        <f t="shared" si="383"/>
        <v>0</v>
      </c>
      <c r="AW1678" s="46">
        <f t="shared" si="386"/>
        <v>0</v>
      </c>
      <c r="AX1678" s="47" t="str">
        <f t="shared" si="384"/>
        <v/>
      </c>
      <c r="AY1678" s="47" t="str">
        <f t="shared" si="387"/>
        <v/>
      </c>
    </row>
    <row r="1679" spans="35:51" x14ac:dyDescent="0.35">
      <c r="AI1679" s="11"/>
      <c r="AJ1679" s="11"/>
      <c r="AK1679" s="11"/>
      <c r="AL1679" s="63"/>
      <c r="AM1679" s="46" t="str">
        <f t="shared" si="375"/>
        <v/>
      </c>
      <c r="AN1679" s="46" t="str">
        <f t="shared" si="376"/>
        <v/>
      </c>
      <c r="AO1679" s="46" t="str">
        <f t="shared" si="377"/>
        <v/>
      </c>
      <c r="AP1679" s="46">
        <f t="shared" si="378"/>
        <v>0</v>
      </c>
      <c r="AQ1679" s="46" t="str">
        <f t="shared" si="379"/>
        <v/>
      </c>
      <c r="AR1679" s="46">
        <f t="shared" si="380"/>
        <v>0</v>
      </c>
      <c r="AS1679" s="48">
        <f t="shared" si="381"/>
        <v>1</v>
      </c>
      <c r="AT1679" s="46">
        <f t="shared" si="385"/>
        <v>0</v>
      </c>
      <c r="AU1679" s="46">
        <f t="shared" si="382"/>
        <v>0</v>
      </c>
      <c r="AV1679" s="46">
        <f t="shared" si="383"/>
        <v>0</v>
      </c>
      <c r="AW1679" s="46">
        <f t="shared" si="386"/>
        <v>0</v>
      </c>
      <c r="AX1679" s="47" t="str">
        <f t="shared" si="384"/>
        <v/>
      </c>
      <c r="AY1679" s="47" t="str">
        <f t="shared" si="387"/>
        <v/>
      </c>
    </row>
    <row r="1680" spans="35:51" x14ac:dyDescent="0.35">
      <c r="AI1680" s="11"/>
      <c r="AJ1680" s="11"/>
      <c r="AK1680" s="11"/>
      <c r="AL1680" s="63"/>
      <c r="AM1680" s="46" t="str">
        <f t="shared" si="375"/>
        <v/>
      </c>
      <c r="AN1680" s="46" t="str">
        <f t="shared" si="376"/>
        <v/>
      </c>
      <c r="AO1680" s="46" t="str">
        <f t="shared" si="377"/>
        <v/>
      </c>
      <c r="AP1680" s="46">
        <f t="shared" si="378"/>
        <v>0</v>
      </c>
      <c r="AQ1680" s="46" t="str">
        <f t="shared" si="379"/>
        <v/>
      </c>
      <c r="AR1680" s="46">
        <f t="shared" si="380"/>
        <v>0</v>
      </c>
      <c r="AS1680" s="48">
        <f t="shared" si="381"/>
        <v>1</v>
      </c>
      <c r="AT1680" s="46">
        <f t="shared" si="385"/>
        <v>0</v>
      </c>
      <c r="AU1680" s="46">
        <f t="shared" si="382"/>
        <v>0</v>
      </c>
      <c r="AV1680" s="46">
        <f t="shared" si="383"/>
        <v>0</v>
      </c>
      <c r="AW1680" s="46">
        <f t="shared" si="386"/>
        <v>0</v>
      </c>
      <c r="AX1680" s="47" t="str">
        <f t="shared" si="384"/>
        <v/>
      </c>
      <c r="AY1680" s="47" t="str">
        <f t="shared" si="387"/>
        <v/>
      </c>
    </row>
    <row r="1681" spans="35:51" x14ac:dyDescent="0.35">
      <c r="AI1681" s="11"/>
      <c r="AJ1681" s="11"/>
      <c r="AK1681" s="11"/>
      <c r="AL1681" s="63"/>
      <c r="AM1681" s="46" t="str">
        <f t="shared" si="375"/>
        <v/>
      </c>
      <c r="AN1681" s="46" t="str">
        <f t="shared" si="376"/>
        <v/>
      </c>
      <c r="AO1681" s="46" t="str">
        <f t="shared" si="377"/>
        <v/>
      </c>
      <c r="AP1681" s="46">
        <f t="shared" si="378"/>
        <v>0</v>
      </c>
      <c r="AQ1681" s="46" t="str">
        <f t="shared" si="379"/>
        <v/>
      </c>
      <c r="AR1681" s="46">
        <f t="shared" si="380"/>
        <v>0</v>
      </c>
      <c r="AS1681" s="48">
        <f t="shared" si="381"/>
        <v>1</v>
      </c>
      <c r="AT1681" s="46">
        <f t="shared" si="385"/>
        <v>0</v>
      </c>
      <c r="AU1681" s="46">
        <f t="shared" si="382"/>
        <v>0</v>
      </c>
      <c r="AV1681" s="46">
        <f t="shared" si="383"/>
        <v>0</v>
      </c>
      <c r="AW1681" s="46">
        <f t="shared" si="386"/>
        <v>0</v>
      </c>
      <c r="AX1681" s="47" t="str">
        <f t="shared" si="384"/>
        <v/>
      </c>
      <c r="AY1681" s="47" t="str">
        <f t="shared" si="387"/>
        <v/>
      </c>
    </row>
    <row r="1682" spans="35:51" x14ac:dyDescent="0.35">
      <c r="AI1682" s="11"/>
      <c r="AJ1682" s="11"/>
      <c r="AK1682" s="11"/>
      <c r="AL1682" s="63"/>
      <c r="AM1682" s="46" t="str">
        <f t="shared" si="375"/>
        <v/>
      </c>
      <c r="AN1682" s="46" t="str">
        <f t="shared" si="376"/>
        <v/>
      </c>
      <c r="AO1682" s="46" t="str">
        <f t="shared" si="377"/>
        <v/>
      </c>
      <c r="AP1682" s="46">
        <f t="shared" si="378"/>
        <v>0</v>
      </c>
      <c r="AQ1682" s="46" t="str">
        <f t="shared" si="379"/>
        <v/>
      </c>
      <c r="AR1682" s="46">
        <f t="shared" si="380"/>
        <v>0</v>
      </c>
      <c r="AS1682" s="48">
        <f t="shared" si="381"/>
        <v>1</v>
      </c>
      <c r="AT1682" s="46">
        <f t="shared" si="385"/>
        <v>0</v>
      </c>
      <c r="AU1682" s="46">
        <f t="shared" si="382"/>
        <v>0</v>
      </c>
      <c r="AV1682" s="46">
        <f t="shared" si="383"/>
        <v>0</v>
      </c>
      <c r="AW1682" s="46">
        <f t="shared" si="386"/>
        <v>0</v>
      </c>
      <c r="AX1682" s="47" t="str">
        <f t="shared" si="384"/>
        <v/>
      </c>
      <c r="AY1682" s="47" t="str">
        <f t="shared" si="387"/>
        <v/>
      </c>
    </row>
    <row r="1683" spans="35:51" x14ac:dyDescent="0.35">
      <c r="AI1683" s="11"/>
      <c r="AJ1683" s="11"/>
      <c r="AK1683" s="11"/>
      <c r="AL1683" s="63"/>
      <c r="AM1683" s="46" t="str">
        <f t="shared" si="375"/>
        <v/>
      </c>
      <c r="AN1683" s="46" t="str">
        <f t="shared" si="376"/>
        <v/>
      </c>
      <c r="AO1683" s="46" t="str">
        <f t="shared" si="377"/>
        <v/>
      </c>
      <c r="AP1683" s="46">
        <f t="shared" si="378"/>
        <v>0</v>
      </c>
      <c r="AQ1683" s="46" t="str">
        <f t="shared" si="379"/>
        <v/>
      </c>
      <c r="AR1683" s="46">
        <f t="shared" si="380"/>
        <v>0</v>
      </c>
      <c r="AS1683" s="48">
        <f t="shared" si="381"/>
        <v>1</v>
      </c>
      <c r="AT1683" s="46">
        <f t="shared" si="385"/>
        <v>0</v>
      </c>
      <c r="AU1683" s="46">
        <f t="shared" si="382"/>
        <v>0</v>
      </c>
      <c r="AV1683" s="46">
        <f t="shared" si="383"/>
        <v>0</v>
      </c>
      <c r="AW1683" s="46">
        <f t="shared" si="386"/>
        <v>0</v>
      </c>
      <c r="AX1683" s="47" t="str">
        <f t="shared" si="384"/>
        <v/>
      </c>
      <c r="AY1683" s="47" t="str">
        <f t="shared" si="387"/>
        <v/>
      </c>
    </row>
    <row r="1684" spans="35:51" x14ac:dyDescent="0.35">
      <c r="AI1684" s="11"/>
      <c r="AJ1684" s="11"/>
      <c r="AK1684" s="11"/>
      <c r="AL1684" s="63"/>
      <c r="AM1684" s="46" t="str">
        <f t="shared" si="375"/>
        <v/>
      </c>
      <c r="AN1684" s="46" t="str">
        <f t="shared" si="376"/>
        <v/>
      </c>
      <c r="AO1684" s="46" t="str">
        <f t="shared" si="377"/>
        <v/>
      </c>
      <c r="AP1684" s="46">
        <f t="shared" si="378"/>
        <v>0</v>
      </c>
      <c r="AQ1684" s="46" t="str">
        <f t="shared" si="379"/>
        <v/>
      </c>
      <c r="AR1684" s="46">
        <f t="shared" si="380"/>
        <v>0</v>
      </c>
      <c r="AS1684" s="48">
        <f t="shared" si="381"/>
        <v>1</v>
      </c>
      <c r="AT1684" s="46">
        <f t="shared" si="385"/>
        <v>0</v>
      </c>
      <c r="AU1684" s="46">
        <f t="shared" si="382"/>
        <v>0</v>
      </c>
      <c r="AV1684" s="46">
        <f t="shared" si="383"/>
        <v>0</v>
      </c>
      <c r="AW1684" s="46">
        <f t="shared" si="386"/>
        <v>0</v>
      </c>
      <c r="AX1684" s="47" t="str">
        <f t="shared" si="384"/>
        <v/>
      </c>
      <c r="AY1684" s="47" t="str">
        <f t="shared" si="387"/>
        <v/>
      </c>
    </row>
    <row r="1685" spans="35:51" x14ac:dyDescent="0.35">
      <c r="AI1685" s="11"/>
      <c r="AJ1685" s="11"/>
      <c r="AK1685" s="11"/>
      <c r="AL1685" s="63"/>
      <c r="AM1685" s="46" t="str">
        <f t="shared" si="375"/>
        <v/>
      </c>
      <c r="AN1685" s="46" t="str">
        <f t="shared" si="376"/>
        <v/>
      </c>
      <c r="AO1685" s="46" t="str">
        <f t="shared" si="377"/>
        <v/>
      </c>
      <c r="AP1685" s="46">
        <f t="shared" si="378"/>
        <v>0</v>
      </c>
      <c r="AQ1685" s="46" t="str">
        <f t="shared" si="379"/>
        <v/>
      </c>
      <c r="AR1685" s="46">
        <f t="shared" si="380"/>
        <v>0</v>
      </c>
      <c r="AS1685" s="48">
        <f t="shared" si="381"/>
        <v>1</v>
      </c>
      <c r="AT1685" s="46">
        <f t="shared" si="385"/>
        <v>0</v>
      </c>
      <c r="AU1685" s="46">
        <f t="shared" si="382"/>
        <v>0</v>
      </c>
      <c r="AV1685" s="46">
        <f t="shared" si="383"/>
        <v>0</v>
      </c>
      <c r="AW1685" s="46">
        <f t="shared" si="386"/>
        <v>0</v>
      </c>
      <c r="AX1685" s="47" t="str">
        <f t="shared" si="384"/>
        <v/>
      </c>
      <c r="AY1685" s="47" t="str">
        <f t="shared" si="387"/>
        <v/>
      </c>
    </row>
    <row r="1686" spans="35:51" x14ac:dyDescent="0.35">
      <c r="AI1686" s="11"/>
      <c r="AJ1686" s="11"/>
      <c r="AK1686" s="11"/>
      <c r="AL1686" s="63"/>
      <c r="AM1686" s="46" t="str">
        <f t="shared" si="375"/>
        <v/>
      </c>
      <c r="AN1686" s="46" t="str">
        <f t="shared" si="376"/>
        <v/>
      </c>
      <c r="AO1686" s="46" t="str">
        <f t="shared" si="377"/>
        <v/>
      </c>
      <c r="AP1686" s="46">
        <f t="shared" si="378"/>
        <v>0</v>
      </c>
      <c r="AQ1686" s="46" t="str">
        <f t="shared" si="379"/>
        <v/>
      </c>
      <c r="AR1686" s="46">
        <f t="shared" si="380"/>
        <v>0</v>
      </c>
      <c r="AS1686" s="48">
        <f t="shared" si="381"/>
        <v>1</v>
      </c>
      <c r="AT1686" s="46">
        <f t="shared" si="385"/>
        <v>0</v>
      </c>
      <c r="AU1686" s="46">
        <f t="shared" si="382"/>
        <v>0</v>
      </c>
      <c r="AV1686" s="46">
        <f t="shared" si="383"/>
        <v>0</v>
      </c>
      <c r="AW1686" s="46">
        <f t="shared" si="386"/>
        <v>0</v>
      </c>
      <c r="AX1686" s="47" t="str">
        <f t="shared" si="384"/>
        <v/>
      </c>
      <c r="AY1686" s="47" t="str">
        <f t="shared" si="387"/>
        <v/>
      </c>
    </row>
    <row r="1687" spans="35:51" x14ac:dyDescent="0.35">
      <c r="AI1687" s="11"/>
      <c r="AJ1687" s="11"/>
      <c r="AK1687" s="11"/>
      <c r="AL1687" s="63"/>
      <c r="AM1687" s="46" t="str">
        <f t="shared" si="375"/>
        <v/>
      </c>
      <c r="AN1687" s="46" t="str">
        <f t="shared" si="376"/>
        <v/>
      </c>
      <c r="AO1687" s="46" t="str">
        <f t="shared" si="377"/>
        <v/>
      </c>
      <c r="AP1687" s="46">
        <f t="shared" si="378"/>
        <v>0</v>
      </c>
      <c r="AQ1687" s="46" t="str">
        <f t="shared" si="379"/>
        <v/>
      </c>
      <c r="AR1687" s="46">
        <f t="shared" si="380"/>
        <v>0</v>
      </c>
      <c r="AS1687" s="48">
        <f t="shared" si="381"/>
        <v>1</v>
      </c>
      <c r="AT1687" s="46">
        <f t="shared" si="385"/>
        <v>0</v>
      </c>
      <c r="AU1687" s="46">
        <f t="shared" si="382"/>
        <v>0</v>
      </c>
      <c r="AV1687" s="46">
        <f t="shared" si="383"/>
        <v>0</v>
      </c>
      <c r="AW1687" s="46">
        <f t="shared" si="386"/>
        <v>0</v>
      </c>
      <c r="AX1687" s="47" t="str">
        <f t="shared" si="384"/>
        <v/>
      </c>
      <c r="AY1687" s="47" t="str">
        <f t="shared" si="387"/>
        <v/>
      </c>
    </row>
    <row r="1688" spans="35:51" x14ac:dyDescent="0.35">
      <c r="AI1688" s="11"/>
      <c r="AJ1688" s="11"/>
      <c r="AK1688" s="11"/>
      <c r="AL1688" s="63"/>
      <c r="AM1688" s="46" t="str">
        <f t="shared" si="375"/>
        <v/>
      </c>
      <c r="AN1688" s="46" t="str">
        <f t="shared" si="376"/>
        <v/>
      </c>
      <c r="AO1688" s="46" t="str">
        <f t="shared" si="377"/>
        <v/>
      </c>
      <c r="AP1688" s="46">
        <f t="shared" si="378"/>
        <v>0</v>
      </c>
      <c r="AQ1688" s="46" t="str">
        <f t="shared" si="379"/>
        <v/>
      </c>
      <c r="AR1688" s="46">
        <f t="shared" si="380"/>
        <v>0</v>
      </c>
      <c r="AS1688" s="48">
        <f t="shared" si="381"/>
        <v>1</v>
      </c>
      <c r="AT1688" s="46">
        <f t="shared" si="385"/>
        <v>0</v>
      </c>
      <c r="AU1688" s="46">
        <f t="shared" si="382"/>
        <v>0</v>
      </c>
      <c r="AV1688" s="46">
        <f t="shared" si="383"/>
        <v>0</v>
      </c>
      <c r="AW1688" s="46">
        <f t="shared" si="386"/>
        <v>0</v>
      </c>
      <c r="AX1688" s="47" t="str">
        <f t="shared" si="384"/>
        <v/>
      </c>
      <c r="AY1688" s="47" t="str">
        <f t="shared" si="387"/>
        <v/>
      </c>
    </row>
    <row r="1689" spans="35:51" x14ac:dyDescent="0.35">
      <c r="AI1689" s="11"/>
      <c r="AJ1689" s="11"/>
      <c r="AK1689" s="11"/>
      <c r="AL1689" s="63"/>
      <c r="AM1689" s="46" t="str">
        <f t="shared" si="375"/>
        <v/>
      </c>
      <c r="AN1689" s="46" t="str">
        <f t="shared" si="376"/>
        <v/>
      </c>
      <c r="AO1689" s="46" t="str">
        <f t="shared" si="377"/>
        <v/>
      </c>
      <c r="AP1689" s="46">
        <f t="shared" si="378"/>
        <v>0</v>
      </c>
      <c r="AQ1689" s="46" t="str">
        <f t="shared" si="379"/>
        <v/>
      </c>
      <c r="AR1689" s="46">
        <f t="shared" si="380"/>
        <v>0</v>
      </c>
      <c r="AS1689" s="48">
        <f t="shared" si="381"/>
        <v>1</v>
      </c>
      <c r="AT1689" s="46">
        <f t="shared" si="385"/>
        <v>0</v>
      </c>
      <c r="AU1689" s="46">
        <f t="shared" si="382"/>
        <v>0</v>
      </c>
      <c r="AV1689" s="46">
        <f t="shared" si="383"/>
        <v>0</v>
      </c>
      <c r="AW1689" s="46">
        <f t="shared" si="386"/>
        <v>0</v>
      </c>
      <c r="AX1689" s="47" t="str">
        <f t="shared" si="384"/>
        <v/>
      </c>
      <c r="AY1689" s="47" t="str">
        <f t="shared" si="387"/>
        <v/>
      </c>
    </row>
    <row r="1690" spans="35:51" x14ac:dyDescent="0.35">
      <c r="AI1690" s="11"/>
      <c r="AJ1690" s="11"/>
      <c r="AK1690" s="11"/>
      <c r="AL1690" s="63"/>
      <c r="AM1690" s="46" t="str">
        <f t="shared" si="375"/>
        <v/>
      </c>
      <c r="AN1690" s="46" t="str">
        <f t="shared" si="376"/>
        <v/>
      </c>
      <c r="AO1690" s="46" t="str">
        <f t="shared" si="377"/>
        <v/>
      </c>
      <c r="AP1690" s="46">
        <f t="shared" si="378"/>
        <v>0</v>
      </c>
      <c r="AQ1690" s="46" t="str">
        <f t="shared" si="379"/>
        <v/>
      </c>
      <c r="AR1690" s="46">
        <f t="shared" si="380"/>
        <v>0</v>
      </c>
      <c r="AS1690" s="48">
        <f t="shared" si="381"/>
        <v>1</v>
      </c>
      <c r="AT1690" s="46">
        <f t="shared" si="385"/>
        <v>0</v>
      </c>
      <c r="AU1690" s="46">
        <f t="shared" si="382"/>
        <v>0</v>
      </c>
      <c r="AV1690" s="46">
        <f t="shared" si="383"/>
        <v>0</v>
      </c>
      <c r="AW1690" s="46">
        <f t="shared" si="386"/>
        <v>0</v>
      </c>
      <c r="AX1690" s="47" t="str">
        <f t="shared" si="384"/>
        <v/>
      </c>
      <c r="AY1690" s="47" t="str">
        <f t="shared" si="387"/>
        <v/>
      </c>
    </row>
    <row r="1691" spans="35:51" x14ac:dyDescent="0.35">
      <c r="AI1691" s="11"/>
      <c r="AJ1691" s="11"/>
      <c r="AK1691" s="11"/>
      <c r="AL1691" s="63"/>
      <c r="AM1691" s="46" t="str">
        <f t="shared" si="375"/>
        <v/>
      </c>
      <c r="AN1691" s="46" t="str">
        <f t="shared" si="376"/>
        <v/>
      </c>
      <c r="AO1691" s="46" t="str">
        <f t="shared" si="377"/>
        <v/>
      </c>
      <c r="AP1691" s="46">
        <f t="shared" si="378"/>
        <v>0</v>
      </c>
      <c r="AQ1691" s="46" t="str">
        <f t="shared" si="379"/>
        <v/>
      </c>
      <c r="AR1691" s="46">
        <f t="shared" si="380"/>
        <v>0</v>
      </c>
      <c r="AS1691" s="48">
        <f t="shared" si="381"/>
        <v>1</v>
      </c>
      <c r="AT1691" s="46">
        <f t="shared" si="385"/>
        <v>0</v>
      </c>
      <c r="AU1691" s="46">
        <f t="shared" si="382"/>
        <v>0</v>
      </c>
      <c r="AV1691" s="46">
        <f t="shared" si="383"/>
        <v>0</v>
      </c>
      <c r="AW1691" s="46">
        <f t="shared" si="386"/>
        <v>0</v>
      </c>
      <c r="AX1691" s="47" t="str">
        <f t="shared" si="384"/>
        <v/>
      </c>
      <c r="AY1691" s="47" t="str">
        <f t="shared" si="387"/>
        <v/>
      </c>
    </row>
    <row r="1692" spans="35:51" x14ac:dyDescent="0.35">
      <c r="AI1692" s="11"/>
      <c r="AJ1692" s="11"/>
      <c r="AK1692" s="11"/>
      <c r="AL1692" s="63"/>
      <c r="AM1692" s="46" t="str">
        <f t="shared" si="375"/>
        <v/>
      </c>
      <c r="AN1692" s="46" t="str">
        <f t="shared" si="376"/>
        <v/>
      </c>
      <c r="AO1692" s="46" t="str">
        <f t="shared" si="377"/>
        <v/>
      </c>
      <c r="AP1692" s="46">
        <f t="shared" si="378"/>
        <v>0</v>
      </c>
      <c r="AQ1692" s="46" t="str">
        <f t="shared" si="379"/>
        <v/>
      </c>
      <c r="AR1692" s="46">
        <f t="shared" si="380"/>
        <v>0</v>
      </c>
      <c r="AS1692" s="48">
        <f t="shared" si="381"/>
        <v>1</v>
      </c>
      <c r="AT1692" s="46">
        <f t="shared" si="385"/>
        <v>0</v>
      </c>
      <c r="AU1692" s="46">
        <f t="shared" si="382"/>
        <v>0</v>
      </c>
      <c r="AV1692" s="46">
        <f t="shared" si="383"/>
        <v>0</v>
      </c>
      <c r="AW1692" s="46">
        <f t="shared" si="386"/>
        <v>0</v>
      </c>
      <c r="AX1692" s="47" t="str">
        <f t="shared" si="384"/>
        <v/>
      </c>
      <c r="AY1692" s="47" t="str">
        <f t="shared" si="387"/>
        <v/>
      </c>
    </row>
    <row r="1693" spans="35:51" x14ac:dyDescent="0.35">
      <c r="AI1693" s="11"/>
      <c r="AJ1693" s="11"/>
      <c r="AK1693" s="11"/>
      <c r="AL1693" s="63"/>
      <c r="AM1693" s="46" t="str">
        <f t="shared" si="375"/>
        <v/>
      </c>
      <c r="AN1693" s="46" t="str">
        <f t="shared" si="376"/>
        <v/>
      </c>
      <c r="AO1693" s="46" t="str">
        <f t="shared" si="377"/>
        <v/>
      </c>
      <c r="AP1693" s="46">
        <f t="shared" si="378"/>
        <v>0</v>
      </c>
      <c r="AQ1693" s="46" t="str">
        <f t="shared" si="379"/>
        <v/>
      </c>
      <c r="AR1693" s="46">
        <f t="shared" si="380"/>
        <v>0</v>
      </c>
      <c r="AS1693" s="48">
        <f t="shared" si="381"/>
        <v>1</v>
      </c>
      <c r="AT1693" s="46">
        <f t="shared" si="385"/>
        <v>0</v>
      </c>
      <c r="AU1693" s="46">
        <f t="shared" si="382"/>
        <v>0</v>
      </c>
      <c r="AV1693" s="46">
        <f t="shared" si="383"/>
        <v>0</v>
      </c>
      <c r="AW1693" s="46">
        <f t="shared" si="386"/>
        <v>0</v>
      </c>
      <c r="AX1693" s="47" t="str">
        <f t="shared" si="384"/>
        <v/>
      </c>
      <c r="AY1693" s="47" t="str">
        <f t="shared" si="387"/>
        <v/>
      </c>
    </row>
    <row r="1694" spans="35:51" x14ac:dyDescent="0.35">
      <c r="AI1694" s="11"/>
      <c r="AJ1694" s="11"/>
      <c r="AK1694" s="11"/>
      <c r="AL1694" s="63"/>
      <c r="AM1694" s="46" t="str">
        <f t="shared" si="375"/>
        <v/>
      </c>
      <c r="AN1694" s="46" t="str">
        <f t="shared" si="376"/>
        <v/>
      </c>
      <c r="AO1694" s="46" t="str">
        <f t="shared" si="377"/>
        <v/>
      </c>
      <c r="AP1694" s="46">
        <f t="shared" si="378"/>
        <v>0</v>
      </c>
      <c r="AQ1694" s="46" t="str">
        <f t="shared" si="379"/>
        <v/>
      </c>
      <c r="AR1694" s="46">
        <f t="shared" si="380"/>
        <v>0</v>
      </c>
      <c r="AS1694" s="48">
        <f t="shared" si="381"/>
        <v>1</v>
      </c>
      <c r="AT1694" s="46">
        <f t="shared" si="385"/>
        <v>0</v>
      </c>
      <c r="AU1694" s="46">
        <f t="shared" si="382"/>
        <v>0</v>
      </c>
      <c r="AV1694" s="46">
        <f t="shared" si="383"/>
        <v>0</v>
      </c>
      <c r="AW1694" s="46">
        <f t="shared" si="386"/>
        <v>0</v>
      </c>
      <c r="AX1694" s="47" t="str">
        <f t="shared" si="384"/>
        <v/>
      </c>
      <c r="AY1694" s="47" t="str">
        <f t="shared" si="387"/>
        <v/>
      </c>
    </row>
    <row r="1695" spans="35:51" x14ac:dyDescent="0.35">
      <c r="AI1695" s="11"/>
      <c r="AJ1695" s="11"/>
      <c r="AK1695" s="11"/>
      <c r="AL1695" s="63"/>
      <c r="AM1695" s="46" t="str">
        <f t="shared" si="375"/>
        <v/>
      </c>
      <c r="AN1695" s="46" t="str">
        <f t="shared" si="376"/>
        <v/>
      </c>
      <c r="AO1695" s="46" t="str">
        <f t="shared" si="377"/>
        <v/>
      </c>
      <c r="AP1695" s="46">
        <f t="shared" si="378"/>
        <v>0</v>
      </c>
      <c r="AQ1695" s="46" t="str">
        <f t="shared" si="379"/>
        <v/>
      </c>
      <c r="AR1695" s="46">
        <f t="shared" si="380"/>
        <v>0</v>
      </c>
      <c r="AS1695" s="48">
        <f t="shared" si="381"/>
        <v>1</v>
      </c>
      <c r="AT1695" s="46">
        <f t="shared" si="385"/>
        <v>0</v>
      </c>
      <c r="AU1695" s="46">
        <f t="shared" si="382"/>
        <v>0</v>
      </c>
      <c r="AV1695" s="46">
        <f t="shared" si="383"/>
        <v>0</v>
      </c>
      <c r="AW1695" s="46">
        <f t="shared" si="386"/>
        <v>0</v>
      </c>
      <c r="AX1695" s="47" t="str">
        <f t="shared" si="384"/>
        <v/>
      </c>
      <c r="AY1695" s="47" t="str">
        <f t="shared" si="387"/>
        <v/>
      </c>
    </row>
    <row r="1696" spans="35:51" x14ac:dyDescent="0.35">
      <c r="AI1696" s="11"/>
      <c r="AJ1696" s="11"/>
      <c r="AK1696" s="11"/>
      <c r="AL1696" s="63"/>
      <c r="AM1696" s="46" t="str">
        <f t="shared" si="375"/>
        <v/>
      </c>
      <c r="AN1696" s="46" t="str">
        <f t="shared" si="376"/>
        <v/>
      </c>
      <c r="AO1696" s="46" t="str">
        <f t="shared" si="377"/>
        <v/>
      </c>
      <c r="AP1696" s="46">
        <f t="shared" si="378"/>
        <v>0</v>
      </c>
      <c r="AQ1696" s="46" t="str">
        <f t="shared" si="379"/>
        <v/>
      </c>
      <c r="AR1696" s="46">
        <f t="shared" si="380"/>
        <v>0</v>
      </c>
      <c r="AS1696" s="48">
        <f t="shared" si="381"/>
        <v>1</v>
      </c>
      <c r="AT1696" s="46">
        <f t="shared" si="385"/>
        <v>0</v>
      </c>
      <c r="AU1696" s="46">
        <f t="shared" si="382"/>
        <v>0</v>
      </c>
      <c r="AV1696" s="46">
        <f t="shared" si="383"/>
        <v>0</v>
      </c>
      <c r="AW1696" s="46">
        <f t="shared" si="386"/>
        <v>0</v>
      </c>
      <c r="AX1696" s="47" t="str">
        <f t="shared" si="384"/>
        <v/>
      </c>
      <c r="AY1696" s="47" t="str">
        <f t="shared" si="387"/>
        <v/>
      </c>
    </row>
    <row r="1697" spans="35:51" x14ac:dyDescent="0.35">
      <c r="AI1697" s="11"/>
      <c r="AJ1697" s="11"/>
      <c r="AK1697" s="11"/>
      <c r="AL1697" s="63"/>
      <c r="AM1697" s="46" t="str">
        <f t="shared" si="375"/>
        <v/>
      </c>
      <c r="AN1697" s="46" t="str">
        <f t="shared" si="376"/>
        <v/>
      </c>
      <c r="AO1697" s="46" t="str">
        <f t="shared" si="377"/>
        <v/>
      </c>
      <c r="AP1697" s="46">
        <f t="shared" si="378"/>
        <v>0</v>
      </c>
      <c r="AQ1697" s="46" t="str">
        <f t="shared" si="379"/>
        <v/>
      </c>
      <c r="AR1697" s="46">
        <f t="shared" si="380"/>
        <v>0</v>
      </c>
      <c r="AS1697" s="48">
        <f t="shared" si="381"/>
        <v>1</v>
      </c>
      <c r="AT1697" s="46">
        <f t="shared" si="385"/>
        <v>0</v>
      </c>
      <c r="AU1697" s="46">
        <f t="shared" si="382"/>
        <v>0</v>
      </c>
      <c r="AV1697" s="46">
        <f t="shared" si="383"/>
        <v>0</v>
      </c>
      <c r="AW1697" s="46">
        <f t="shared" si="386"/>
        <v>0</v>
      </c>
      <c r="AX1697" s="47" t="str">
        <f t="shared" si="384"/>
        <v/>
      </c>
      <c r="AY1697" s="47" t="str">
        <f t="shared" si="387"/>
        <v/>
      </c>
    </row>
    <row r="1698" spans="35:51" x14ac:dyDescent="0.35">
      <c r="AI1698" s="11"/>
      <c r="AJ1698" s="11"/>
      <c r="AK1698" s="11"/>
      <c r="AL1698" s="63"/>
      <c r="AM1698" s="46" t="str">
        <f t="shared" si="375"/>
        <v/>
      </c>
      <c r="AN1698" s="46" t="str">
        <f t="shared" si="376"/>
        <v/>
      </c>
      <c r="AO1698" s="46" t="str">
        <f t="shared" si="377"/>
        <v/>
      </c>
      <c r="AP1698" s="46">
        <f t="shared" si="378"/>
        <v>0</v>
      </c>
      <c r="AQ1698" s="46" t="str">
        <f t="shared" si="379"/>
        <v/>
      </c>
      <c r="AR1698" s="46">
        <f t="shared" si="380"/>
        <v>0</v>
      </c>
      <c r="AS1698" s="48">
        <f t="shared" si="381"/>
        <v>1</v>
      </c>
      <c r="AT1698" s="46">
        <f t="shared" si="385"/>
        <v>0</v>
      </c>
      <c r="AU1698" s="46">
        <f t="shared" si="382"/>
        <v>0</v>
      </c>
      <c r="AV1698" s="46">
        <f t="shared" si="383"/>
        <v>0</v>
      </c>
      <c r="AW1698" s="46">
        <f t="shared" si="386"/>
        <v>0</v>
      </c>
      <c r="AX1698" s="47" t="str">
        <f t="shared" si="384"/>
        <v/>
      </c>
      <c r="AY1698" s="47" t="str">
        <f t="shared" si="387"/>
        <v/>
      </c>
    </row>
    <row r="1699" spans="35:51" x14ac:dyDescent="0.35">
      <c r="AI1699" s="11"/>
      <c r="AJ1699" s="11"/>
      <c r="AK1699" s="11"/>
      <c r="AL1699" s="63"/>
      <c r="AM1699" s="46" t="str">
        <f t="shared" si="375"/>
        <v/>
      </c>
      <c r="AN1699" s="46" t="str">
        <f t="shared" si="376"/>
        <v/>
      </c>
      <c r="AO1699" s="46" t="str">
        <f t="shared" si="377"/>
        <v/>
      </c>
      <c r="AP1699" s="46">
        <f t="shared" si="378"/>
        <v>0</v>
      </c>
      <c r="AQ1699" s="46" t="str">
        <f t="shared" si="379"/>
        <v/>
      </c>
      <c r="AR1699" s="46">
        <f t="shared" si="380"/>
        <v>0</v>
      </c>
      <c r="AS1699" s="48">
        <f t="shared" si="381"/>
        <v>1</v>
      </c>
      <c r="AT1699" s="46">
        <f t="shared" si="385"/>
        <v>0</v>
      </c>
      <c r="AU1699" s="46">
        <f t="shared" si="382"/>
        <v>0</v>
      </c>
      <c r="AV1699" s="46">
        <f t="shared" si="383"/>
        <v>0</v>
      </c>
      <c r="AW1699" s="46">
        <f t="shared" si="386"/>
        <v>0</v>
      </c>
      <c r="AX1699" s="47" t="str">
        <f t="shared" si="384"/>
        <v/>
      </c>
      <c r="AY1699" s="47" t="str">
        <f t="shared" si="387"/>
        <v/>
      </c>
    </row>
    <row r="1700" spans="35:51" x14ac:dyDescent="0.35">
      <c r="AI1700" s="11"/>
      <c r="AJ1700" s="11"/>
      <c r="AK1700" s="11"/>
      <c r="AL1700" s="63"/>
      <c r="AM1700" s="46" t="str">
        <f t="shared" si="375"/>
        <v/>
      </c>
      <c r="AN1700" s="46" t="str">
        <f t="shared" si="376"/>
        <v/>
      </c>
      <c r="AO1700" s="46" t="str">
        <f t="shared" si="377"/>
        <v/>
      </c>
      <c r="AP1700" s="46">
        <f t="shared" si="378"/>
        <v>0</v>
      </c>
      <c r="AQ1700" s="46" t="str">
        <f t="shared" si="379"/>
        <v/>
      </c>
      <c r="AR1700" s="46">
        <f t="shared" si="380"/>
        <v>0</v>
      </c>
      <c r="AS1700" s="48">
        <f t="shared" si="381"/>
        <v>1</v>
      </c>
      <c r="AT1700" s="46">
        <f t="shared" si="385"/>
        <v>0</v>
      </c>
      <c r="AU1700" s="46">
        <f t="shared" si="382"/>
        <v>0</v>
      </c>
      <c r="AV1700" s="46">
        <f t="shared" si="383"/>
        <v>0</v>
      </c>
      <c r="AW1700" s="46">
        <f t="shared" si="386"/>
        <v>0</v>
      </c>
      <c r="AX1700" s="47" t="str">
        <f t="shared" si="384"/>
        <v/>
      </c>
      <c r="AY1700" s="47" t="str">
        <f t="shared" si="387"/>
        <v/>
      </c>
    </row>
    <row r="1701" spans="35:51" x14ac:dyDescent="0.35">
      <c r="AI1701" s="11"/>
      <c r="AJ1701" s="11"/>
      <c r="AK1701" s="11"/>
      <c r="AL1701" s="63"/>
      <c r="AM1701" s="46" t="str">
        <f t="shared" si="375"/>
        <v/>
      </c>
      <c r="AN1701" s="46" t="str">
        <f t="shared" si="376"/>
        <v/>
      </c>
      <c r="AO1701" s="46" t="str">
        <f t="shared" si="377"/>
        <v/>
      </c>
      <c r="AP1701" s="46">
        <f t="shared" si="378"/>
        <v>0</v>
      </c>
      <c r="AQ1701" s="46" t="str">
        <f t="shared" si="379"/>
        <v/>
      </c>
      <c r="AR1701" s="46">
        <f t="shared" si="380"/>
        <v>0</v>
      </c>
      <c r="AS1701" s="48">
        <f t="shared" si="381"/>
        <v>1</v>
      </c>
      <c r="AT1701" s="46">
        <f t="shared" si="385"/>
        <v>0</v>
      </c>
      <c r="AU1701" s="46">
        <f t="shared" si="382"/>
        <v>0</v>
      </c>
      <c r="AV1701" s="46">
        <f t="shared" si="383"/>
        <v>0</v>
      </c>
      <c r="AW1701" s="46">
        <f t="shared" si="386"/>
        <v>0</v>
      </c>
      <c r="AX1701" s="47" t="str">
        <f t="shared" si="384"/>
        <v/>
      </c>
      <c r="AY1701" s="47" t="str">
        <f t="shared" si="387"/>
        <v/>
      </c>
    </row>
    <row r="1702" spans="35:51" x14ac:dyDescent="0.35">
      <c r="AI1702" s="11"/>
      <c r="AJ1702" s="11"/>
      <c r="AK1702" s="11"/>
      <c r="AL1702" s="63"/>
      <c r="AM1702" s="46" t="str">
        <f t="shared" si="375"/>
        <v/>
      </c>
      <c r="AN1702" s="46" t="str">
        <f t="shared" si="376"/>
        <v/>
      </c>
      <c r="AO1702" s="46" t="str">
        <f t="shared" si="377"/>
        <v/>
      </c>
      <c r="AP1702" s="46">
        <f t="shared" si="378"/>
        <v>0</v>
      </c>
      <c r="AQ1702" s="46" t="str">
        <f t="shared" si="379"/>
        <v/>
      </c>
      <c r="AR1702" s="46">
        <f t="shared" si="380"/>
        <v>0</v>
      </c>
      <c r="AS1702" s="48">
        <f t="shared" si="381"/>
        <v>1</v>
      </c>
      <c r="AT1702" s="46">
        <f t="shared" si="385"/>
        <v>0</v>
      </c>
      <c r="AU1702" s="46">
        <f t="shared" si="382"/>
        <v>0</v>
      </c>
      <c r="AV1702" s="46">
        <f t="shared" si="383"/>
        <v>0</v>
      </c>
      <c r="AW1702" s="46">
        <f t="shared" si="386"/>
        <v>0</v>
      </c>
      <c r="AX1702" s="47" t="str">
        <f t="shared" si="384"/>
        <v/>
      </c>
      <c r="AY1702" s="47" t="str">
        <f t="shared" si="387"/>
        <v/>
      </c>
    </row>
    <row r="1703" spans="35:51" x14ac:dyDescent="0.35">
      <c r="AI1703" s="11"/>
      <c r="AJ1703" s="11"/>
      <c r="AK1703" s="11"/>
      <c r="AL1703" s="63"/>
      <c r="AM1703" s="46" t="str">
        <f t="shared" si="375"/>
        <v/>
      </c>
      <c r="AN1703" s="46" t="str">
        <f t="shared" si="376"/>
        <v/>
      </c>
      <c r="AO1703" s="46" t="str">
        <f t="shared" si="377"/>
        <v/>
      </c>
      <c r="AP1703" s="46">
        <f t="shared" si="378"/>
        <v>0</v>
      </c>
      <c r="AQ1703" s="46" t="str">
        <f t="shared" si="379"/>
        <v/>
      </c>
      <c r="AR1703" s="46">
        <f t="shared" si="380"/>
        <v>0</v>
      </c>
      <c r="AS1703" s="48">
        <f t="shared" si="381"/>
        <v>1</v>
      </c>
      <c r="AT1703" s="46">
        <f t="shared" si="385"/>
        <v>0</v>
      </c>
      <c r="AU1703" s="46">
        <f t="shared" si="382"/>
        <v>0</v>
      </c>
      <c r="AV1703" s="46">
        <f t="shared" si="383"/>
        <v>0</v>
      </c>
      <c r="AW1703" s="46">
        <f t="shared" si="386"/>
        <v>0</v>
      </c>
      <c r="AX1703" s="47" t="str">
        <f t="shared" si="384"/>
        <v/>
      </c>
      <c r="AY1703" s="47" t="str">
        <f t="shared" si="387"/>
        <v/>
      </c>
    </row>
    <row r="1704" spans="35:51" x14ac:dyDescent="0.35">
      <c r="AI1704" s="11"/>
      <c r="AJ1704" s="11"/>
      <c r="AK1704" s="11"/>
      <c r="AL1704" s="63"/>
      <c r="AM1704" s="46" t="str">
        <f t="shared" si="375"/>
        <v/>
      </c>
      <c r="AN1704" s="46" t="str">
        <f t="shared" si="376"/>
        <v/>
      </c>
      <c r="AO1704" s="46" t="str">
        <f t="shared" si="377"/>
        <v/>
      </c>
      <c r="AP1704" s="46">
        <f t="shared" si="378"/>
        <v>0</v>
      </c>
      <c r="AQ1704" s="46" t="str">
        <f t="shared" si="379"/>
        <v/>
      </c>
      <c r="AR1704" s="46">
        <f t="shared" si="380"/>
        <v>0</v>
      </c>
      <c r="AS1704" s="48">
        <f t="shared" si="381"/>
        <v>1</v>
      </c>
      <c r="AT1704" s="46">
        <f t="shared" si="385"/>
        <v>0</v>
      </c>
      <c r="AU1704" s="46">
        <f t="shared" si="382"/>
        <v>0</v>
      </c>
      <c r="AV1704" s="46">
        <f t="shared" si="383"/>
        <v>0</v>
      </c>
      <c r="AW1704" s="46">
        <f t="shared" si="386"/>
        <v>0</v>
      </c>
      <c r="AX1704" s="47" t="str">
        <f t="shared" si="384"/>
        <v/>
      </c>
      <c r="AY1704" s="47" t="str">
        <f t="shared" si="387"/>
        <v/>
      </c>
    </row>
    <row r="1705" spans="35:51" x14ac:dyDescent="0.35">
      <c r="AI1705" s="11"/>
      <c r="AJ1705" s="11"/>
      <c r="AK1705" s="11"/>
      <c r="AL1705" s="63"/>
      <c r="AM1705" s="46" t="str">
        <f t="shared" si="375"/>
        <v/>
      </c>
      <c r="AN1705" s="46" t="str">
        <f t="shared" si="376"/>
        <v/>
      </c>
      <c r="AO1705" s="46" t="str">
        <f t="shared" si="377"/>
        <v/>
      </c>
      <c r="AP1705" s="46">
        <f t="shared" si="378"/>
        <v>0</v>
      </c>
      <c r="AQ1705" s="46" t="str">
        <f t="shared" si="379"/>
        <v/>
      </c>
      <c r="AR1705" s="46">
        <f t="shared" si="380"/>
        <v>0</v>
      </c>
      <c r="AS1705" s="48">
        <f t="shared" si="381"/>
        <v>1</v>
      </c>
      <c r="AT1705" s="46">
        <f t="shared" si="385"/>
        <v>0</v>
      </c>
      <c r="AU1705" s="46">
        <f t="shared" si="382"/>
        <v>0</v>
      </c>
      <c r="AV1705" s="46">
        <f t="shared" si="383"/>
        <v>0</v>
      </c>
      <c r="AW1705" s="46">
        <f t="shared" si="386"/>
        <v>0</v>
      </c>
      <c r="AX1705" s="47" t="str">
        <f t="shared" si="384"/>
        <v/>
      </c>
      <c r="AY1705" s="47" t="str">
        <f t="shared" si="387"/>
        <v/>
      </c>
    </row>
    <row r="1706" spans="35:51" x14ac:dyDescent="0.35">
      <c r="AI1706" s="11"/>
      <c r="AJ1706" s="11"/>
      <c r="AK1706" s="11"/>
      <c r="AL1706" s="63"/>
      <c r="AM1706" s="46" t="str">
        <f t="shared" si="375"/>
        <v/>
      </c>
      <c r="AN1706" s="46" t="str">
        <f t="shared" si="376"/>
        <v/>
      </c>
      <c r="AO1706" s="46" t="str">
        <f t="shared" si="377"/>
        <v/>
      </c>
      <c r="AP1706" s="46">
        <f t="shared" si="378"/>
        <v>0</v>
      </c>
      <c r="AQ1706" s="46" t="str">
        <f t="shared" si="379"/>
        <v/>
      </c>
      <c r="AR1706" s="46">
        <f t="shared" si="380"/>
        <v>0</v>
      </c>
      <c r="AS1706" s="48">
        <f t="shared" si="381"/>
        <v>1</v>
      </c>
      <c r="AT1706" s="46">
        <f t="shared" si="385"/>
        <v>0</v>
      </c>
      <c r="AU1706" s="46">
        <f t="shared" si="382"/>
        <v>0</v>
      </c>
      <c r="AV1706" s="46">
        <f t="shared" si="383"/>
        <v>0</v>
      </c>
      <c r="AW1706" s="46">
        <f t="shared" si="386"/>
        <v>0</v>
      </c>
      <c r="AX1706" s="47" t="str">
        <f t="shared" si="384"/>
        <v/>
      </c>
      <c r="AY1706" s="47" t="str">
        <f t="shared" si="387"/>
        <v/>
      </c>
    </row>
    <row r="1707" spans="35:51" x14ac:dyDescent="0.35">
      <c r="AI1707" s="11"/>
      <c r="AJ1707" s="11"/>
      <c r="AK1707" s="11"/>
      <c r="AL1707" s="63"/>
      <c r="AM1707" s="46" t="str">
        <f t="shared" si="375"/>
        <v/>
      </c>
      <c r="AN1707" s="46" t="str">
        <f t="shared" si="376"/>
        <v/>
      </c>
      <c r="AO1707" s="46" t="str">
        <f t="shared" si="377"/>
        <v/>
      </c>
      <c r="AP1707" s="46">
        <f t="shared" si="378"/>
        <v>0</v>
      </c>
      <c r="AQ1707" s="46" t="str">
        <f t="shared" si="379"/>
        <v/>
      </c>
      <c r="AR1707" s="46">
        <f t="shared" si="380"/>
        <v>0</v>
      </c>
      <c r="AS1707" s="48">
        <f t="shared" si="381"/>
        <v>1</v>
      </c>
      <c r="AT1707" s="46">
        <f t="shared" si="385"/>
        <v>0</v>
      </c>
      <c r="AU1707" s="46">
        <f t="shared" si="382"/>
        <v>0</v>
      </c>
      <c r="AV1707" s="46">
        <f t="shared" si="383"/>
        <v>0</v>
      </c>
      <c r="AW1707" s="46">
        <f t="shared" si="386"/>
        <v>0</v>
      </c>
      <c r="AX1707" s="47" t="str">
        <f t="shared" si="384"/>
        <v/>
      </c>
      <c r="AY1707" s="47" t="str">
        <f t="shared" si="387"/>
        <v/>
      </c>
    </row>
    <row r="1708" spans="35:51" x14ac:dyDescent="0.35">
      <c r="AI1708" s="11"/>
      <c r="AJ1708" s="11"/>
      <c r="AK1708" s="11"/>
      <c r="AL1708" s="63"/>
      <c r="AM1708" s="46" t="str">
        <f t="shared" si="375"/>
        <v/>
      </c>
      <c r="AN1708" s="46" t="str">
        <f t="shared" si="376"/>
        <v/>
      </c>
      <c r="AO1708" s="46" t="str">
        <f t="shared" si="377"/>
        <v/>
      </c>
      <c r="AP1708" s="46">
        <f t="shared" si="378"/>
        <v>0</v>
      </c>
      <c r="AQ1708" s="46" t="str">
        <f t="shared" si="379"/>
        <v/>
      </c>
      <c r="AR1708" s="46">
        <f t="shared" si="380"/>
        <v>0</v>
      </c>
      <c r="AS1708" s="48">
        <f t="shared" si="381"/>
        <v>1</v>
      </c>
      <c r="AT1708" s="46">
        <f t="shared" si="385"/>
        <v>0</v>
      </c>
      <c r="AU1708" s="46">
        <f t="shared" si="382"/>
        <v>0</v>
      </c>
      <c r="AV1708" s="46">
        <f t="shared" si="383"/>
        <v>0</v>
      </c>
      <c r="AW1708" s="46">
        <f t="shared" si="386"/>
        <v>0</v>
      </c>
      <c r="AX1708" s="47" t="str">
        <f t="shared" si="384"/>
        <v/>
      </c>
      <c r="AY1708" s="47" t="str">
        <f t="shared" si="387"/>
        <v/>
      </c>
    </row>
    <row r="1709" spans="35:51" x14ac:dyDescent="0.35">
      <c r="AI1709" s="11"/>
      <c r="AJ1709" s="11"/>
      <c r="AK1709" s="11"/>
      <c r="AL1709" s="63"/>
      <c r="AM1709" s="46" t="str">
        <f t="shared" si="375"/>
        <v/>
      </c>
      <c r="AN1709" s="46" t="str">
        <f t="shared" si="376"/>
        <v/>
      </c>
      <c r="AO1709" s="46" t="str">
        <f t="shared" si="377"/>
        <v/>
      </c>
      <c r="AP1709" s="46">
        <f t="shared" si="378"/>
        <v>0</v>
      </c>
      <c r="AQ1709" s="46" t="str">
        <f t="shared" si="379"/>
        <v/>
      </c>
      <c r="AR1709" s="46">
        <f t="shared" si="380"/>
        <v>0</v>
      </c>
      <c r="AS1709" s="48">
        <f t="shared" si="381"/>
        <v>1</v>
      </c>
      <c r="AT1709" s="46">
        <f t="shared" si="385"/>
        <v>0</v>
      </c>
      <c r="AU1709" s="46">
        <f t="shared" si="382"/>
        <v>0</v>
      </c>
      <c r="AV1709" s="46">
        <f t="shared" si="383"/>
        <v>0</v>
      </c>
      <c r="AW1709" s="46">
        <f t="shared" si="386"/>
        <v>0</v>
      </c>
      <c r="AX1709" s="47" t="str">
        <f t="shared" si="384"/>
        <v/>
      </c>
      <c r="AY1709" s="47" t="str">
        <f t="shared" si="387"/>
        <v/>
      </c>
    </row>
    <row r="1710" spans="35:51" x14ac:dyDescent="0.35">
      <c r="AI1710" s="11"/>
      <c r="AJ1710" s="11"/>
      <c r="AK1710" s="11"/>
      <c r="AL1710" s="63"/>
      <c r="AM1710" s="46" t="str">
        <f t="shared" si="375"/>
        <v/>
      </c>
      <c r="AN1710" s="46" t="str">
        <f t="shared" si="376"/>
        <v/>
      </c>
      <c r="AO1710" s="46" t="str">
        <f t="shared" si="377"/>
        <v/>
      </c>
      <c r="AP1710" s="46">
        <f t="shared" si="378"/>
        <v>0</v>
      </c>
      <c r="AQ1710" s="46" t="str">
        <f t="shared" si="379"/>
        <v/>
      </c>
      <c r="AR1710" s="46">
        <f t="shared" si="380"/>
        <v>0</v>
      </c>
      <c r="AS1710" s="48">
        <f t="shared" si="381"/>
        <v>1</v>
      </c>
      <c r="AT1710" s="46">
        <f t="shared" si="385"/>
        <v>0</v>
      </c>
      <c r="AU1710" s="46">
        <f t="shared" si="382"/>
        <v>0</v>
      </c>
      <c r="AV1710" s="46">
        <f t="shared" si="383"/>
        <v>0</v>
      </c>
      <c r="AW1710" s="46">
        <f t="shared" si="386"/>
        <v>0</v>
      </c>
      <c r="AX1710" s="47" t="str">
        <f t="shared" si="384"/>
        <v/>
      </c>
      <c r="AY1710" s="47" t="str">
        <f t="shared" si="387"/>
        <v/>
      </c>
    </row>
    <row r="1711" spans="35:51" x14ac:dyDescent="0.35">
      <c r="AI1711" s="11"/>
      <c r="AJ1711" s="11"/>
      <c r="AK1711" s="11"/>
      <c r="AL1711" s="63"/>
      <c r="AM1711" s="46" t="str">
        <f t="shared" si="375"/>
        <v/>
      </c>
      <c r="AN1711" s="46" t="str">
        <f t="shared" si="376"/>
        <v/>
      </c>
      <c r="AO1711" s="46" t="str">
        <f t="shared" si="377"/>
        <v/>
      </c>
      <c r="AP1711" s="46">
        <f t="shared" si="378"/>
        <v>0</v>
      </c>
      <c r="AQ1711" s="46" t="str">
        <f t="shared" si="379"/>
        <v/>
      </c>
      <c r="AR1711" s="46">
        <f t="shared" si="380"/>
        <v>0</v>
      </c>
      <c r="AS1711" s="48">
        <f t="shared" si="381"/>
        <v>1</v>
      </c>
      <c r="AT1711" s="46">
        <f t="shared" si="385"/>
        <v>0</v>
      </c>
      <c r="AU1711" s="46">
        <f t="shared" si="382"/>
        <v>0</v>
      </c>
      <c r="AV1711" s="46">
        <f t="shared" si="383"/>
        <v>0</v>
      </c>
      <c r="AW1711" s="46">
        <f t="shared" si="386"/>
        <v>0</v>
      </c>
      <c r="AX1711" s="47" t="str">
        <f t="shared" si="384"/>
        <v/>
      </c>
      <c r="AY1711" s="47" t="str">
        <f t="shared" si="387"/>
        <v/>
      </c>
    </row>
    <row r="1712" spans="35:51" x14ac:dyDescent="0.35">
      <c r="AI1712" s="11"/>
      <c r="AJ1712" s="11"/>
      <c r="AK1712" s="11"/>
      <c r="AL1712" s="63"/>
      <c r="AM1712" s="46" t="str">
        <f t="shared" si="375"/>
        <v/>
      </c>
      <c r="AN1712" s="46" t="str">
        <f t="shared" si="376"/>
        <v/>
      </c>
      <c r="AO1712" s="46" t="str">
        <f t="shared" si="377"/>
        <v/>
      </c>
      <c r="AP1712" s="46">
        <f t="shared" si="378"/>
        <v>0</v>
      </c>
      <c r="AQ1712" s="46" t="str">
        <f t="shared" si="379"/>
        <v/>
      </c>
      <c r="AR1712" s="46">
        <f t="shared" si="380"/>
        <v>0</v>
      </c>
      <c r="AS1712" s="48">
        <f t="shared" si="381"/>
        <v>1</v>
      </c>
      <c r="AT1712" s="46">
        <f t="shared" si="385"/>
        <v>0</v>
      </c>
      <c r="AU1712" s="46">
        <f t="shared" si="382"/>
        <v>0</v>
      </c>
      <c r="AV1712" s="46">
        <f t="shared" si="383"/>
        <v>0</v>
      </c>
      <c r="AW1712" s="46">
        <f t="shared" si="386"/>
        <v>0</v>
      </c>
      <c r="AX1712" s="47" t="str">
        <f t="shared" si="384"/>
        <v/>
      </c>
      <c r="AY1712" s="47" t="str">
        <f t="shared" si="387"/>
        <v/>
      </c>
    </row>
    <row r="1713" spans="35:51" x14ac:dyDescent="0.35">
      <c r="AI1713" s="11"/>
      <c r="AJ1713" s="11"/>
      <c r="AK1713" s="11"/>
      <c r="AL1713" s="63"/>
      <c r="AM1713" s="46" t="str">
        <f t="shared" si="375"/>
        <v/>
      </c>
      <c r="AN1713" s="46" t="str">
        <f t="shared" si="376"/>
        <v/>
      </c>
      <c r="AO1713" s="46" t="str">
        <f t="shared" si="377"/>
        <v/>
      </c>
      <c r="AP1713" s="46">
        <f t="shared" si="378"/>
        <v>0</v>
      </c>
      <c r="AQ1713" s="46" t="str">
        <f t="shared" si="379"/>
        <v/>
      </c>
      <c r="AR1713" s="46">
        <f t="shared" si="380"/>
        <v>0</v>
      </c>
      <c r="AS1713" s="48">
        <f t="shared" si="381"/>
        <v>1</v>
      </c>
      <c r="AT1713" s="46">
        <f t="shared" si="385"/>
        <v>0</v>
      </c>
      <c r="AU1713" s="46">
        <f t="shared" si="382"/>
        <v>0</v>
      </c>
      <c r="AV1713" s="46">
        <f t="shared" si="383"/>
        <v>0</v>
      </c>
      <c r="AW1713" s="46">
        <f t="shared" si="386"/>
        <v>0</v>
      </c>
      <c r="AX1713" s="47" t="str">
        <f t="shared" si="384"/>
        <v/>
      </c>
      <c r="AY1713" s="47" t="str">
        <f t="shared" si="387"/>
        <v/>
      </c>
    </row>
    <row r="1714" spans="35:51" x14ac:dyDescent="0.35">
      <c r="AI1714" s="11"/>
      <c r="AJ1714" s="11"/>
      <c r="AK1714" s="11"/>
      <c r="AL1714" s="63"/>
      <c r="AM1714" s="46" t="str">
        <f t="shared" si="375"/>
        <v/>
      </c>
      <c r="AN1714" s="46" t="str">
        <f t="shared" si="376"/>
        <v/>
      </c>
      <c r="AO1714" s="46" t="str">
        <f t="shared" si="377"/>
        <v/>
      </c>
      <c r="AP1714" s="46">
        <f t="shared" si="378"/>
        <v>0</v>
      </c>
      <c r="AQ1714" s="46" t="str">
        <f t="shared" si="379"/>
        <v/>
      </c>
      <c r="AR1714" s="46">
        <f t="shared" si="380"/>
        <v>0</v>
      </c>
      <c r="AS1714" s="48">
        <f t="shared" si="381"/>
        <v>1</v>
      </c>
      <c r="AT1714" s="46">
        <f t="shared" si="385"/>
        <v>0</v>
      </c>
      <c r="AU1714" s="46">
        <f t="shared" si="382"/>
        <v>0</v>
      </c>
      <c r="AV1714" s="46">
        <f t="shared" si="383"/>
        <v>0</v>
      </c>
      <c r="AW1714" s="46">
        <f t="shared" si="386"/>
        <v>0</v>
      </c>
      <c r="AX1714" s="47" t="str">
        <f t="shared" si="384"/>
        <v/>
      </c>
      <c r="AY1714" s="47" t="str">
        <f t="shared" si="387"/>
        <v/>
      </c>
    </row>
    <row r="1715" spans="35:51" x14ac:dyDescent="0.35">
      <c r="AI1715" s="11"/>
      <c r="AJ1715" s="11"/>
      <c r="AK1715" s="11"/>
      <c r="AL1715" s="63"/>
      <c r="AM1715" s="46" t="str">
        <f t="shared" si="375"/>
        <v/>
      </c>
      <c r="AN1715" s="46" t="str">
        <f t="shared" si="376"/>
        <v/>
      </c>
      <c r="AO1715" s="46" t="str">
        <f t="shared" si="377"/>
        <v/>
      </c>
      <c r="AP1715" s="46">
        <f t="shared" si="378"/>
        <v>0</v>
      </c>
      <c r="AQ1715" s="46" t="str">
        <f t="shared" si="379"/>
        <v/>
      </c>
      <c r="AR1715" s="46">
        <f t="shared" si="380"/>
        <v>0</v>
      </c>
      <c r="AS1715" s="48">
        <f t="shared" si="381"/>
        <v>1</v>
      </c>
      <c r="AT1715" s="46">
        <f t="shared" si="385"/>
        <v>0</v>
      </c>
      <c r="AU1715" s="46">
        <f t="shared" si="382"/>
        <v>0</v>
      </c>
      <c r="AV1715" s="46">
        <f t="shared" si="383"/>
        <v>0</v>
      </c>
      <c r="AW1715" s="46">
        <f t="shared" si="386"/>
        <v>0</v>
      </c>
      <c r="AX1715" s="47" t="str">
        <f t="shared" si="384"/>
        <v/>
      </c>
      <c r="AY1715" s="47" t="str">
        <f t="shared" si="387"/>
        <v/>
      </c>
    </row>
    <row r="1716" spans="35:51" x14ac:dyDescent="0.35">
      <c r="AI1716" s="11"/>
      <c r="AJ1716" s="11"/>
      <c r="AK1716" s="11"/>
      <c r="AL1716" s="63"/>
      <c r="AM1716" s="46" t="str">
        <f t="shared" si="375"/>
        <v/>
      </c>
      <c r="AN1716" s="46" t="str">
        <f t="shared" si="376"/>
        <v/>
      </c>
      <c r="AO1716" s="46" t="str">
        <f t="shared" si="377"/>
        <v/>
      </c>
      <c r="AP1716" s="46">
        <f t="shared" si="378"/>
        <v>0</v>
      </c>
      <c r="AQ1716" s="46" t="str">
        <f t="shared" si="379"/>
        <v/>
      </c>
      <c r="AR1716" s="46">
        <f t="shared" si="380"/>
        <v>0</v>
      </c>
      <c r="AS1716" s="48">
        <f t="shared" si="381"/>
        <v>1</v>
      </c>
      <c r="AT1716" s="46">
        <f t="shared" si="385"/>
        <v>0</v>
      </c>
      <c r="AU1716" s="46">
        <f t="shared" si="382"/>
        <v>0</v>
      </c>
      <c r="AV1716" s="46">
        <f t="shared" si="383"/>
        <v>0</v>
      </c>
      <c r="AW1716" s="46">
        <f t="shared" si="386"/>
        <v>0</v>
      </c>
      <c r="AX1716" s="47" t="str">
        <f t="shared" si="384"/>
        <v/>
      </c>
      <c r="AY1716" s="47" t="str">
        <f t="shared" si="387"/>
        <v/>
      </c>
    </row>
    <row r="1717" spans="35:51" x14ac:dyDescent="0.35">
      <c r="AI1717" s="11"/>
      <c r="AJ1717" s="11"/>
      <c r="AK1717" s="11"/>
      <c r="AL1717" s="63"/>
      <c r="AM1717" s="46" t="str">
        <f t="shared" si="375"/>
        <v/>
      </c>
      <c r="AN1717" s="46" t="str">
        <f t="shared" si="376"/>
        <v/>
      </c>
      <c r="AO1717" s="46" t="str">
        <f t="shared" si="377"/>
        <v/>
      </c>
      <c r="AP1717" s="46">
        <f t="shared" si="378"/>
        <v>0</v>
      </c>
      <c r="AQ1717" s="46" t="str">
        <f t="shared" si="379"/>
        <v/>
      </c>
      <c r="AR1717" s="46">
        <f t="shared" si="380"/>
        <v>0</v>
      </c>
      <c r="AS1717" s="48">
        <f t="shared" si="381"/>
        <v>1</v>
      </c>
      <c r="AT1717" s="46">
        <f t="shared" si="385"/>
        <v>0</v>
      </c>
      <c r="AU1717" s="46">
        <f t="shared" si="382"/>
        <v>0</v>
      </c>
      <c r="AV1717" s="46">
        <f t="shared" si="383"/>
        <v>0</v>
      </c>
      <c r="AW1717" s="46">
        <f t="shared" si="386"/>
        <v>0</v>
      </c>
      <c r="AX1717" s="47" t="str">
        <f t="shared" si="384"/>
        <v/>
      </c>
      <c r="AY1717" s="47" t="str">
        <f t="shared" si="387"/>
        <v/>
      </c>
    </row>
    <row r="1718" spans="35:51" x14ac:dyDescent="0.35">
      <c r="AI1718" s="11"/>
      <c r="AJ1718" s="11"/>
      <c r="AK1718" s="11"/>
      <c r="AL1718" s="63"/>
      <c r="AM1718" s="46" t="str">
        <f t="shared" si="375"/>
        <v/>
      </c>
      <c r="AN1718" s="46" t="str">
        <f t="shared" si="376"/>
        <v/>
      </c>
      <c r="AO1718" s="46" t="str">
        <f t="shared" si="377"/>
        <v/>
      </c>
      <c r="AP1718" s="46">
        <f t="shared" si="378"/>
        <v>0</v>
      </c>
      <c r="AQ1718" s="46" t="str">
        <f t="shared" si="379"/>
        <v/>
      </c>
      <c r="AR1718" s="46">
        <f t="shared" si="380"/>
        <v>0</v>
      </c>
      <c r="AS1718" s="48">
        <f t="shared" si="381"/>
        <v>1</v>
      </c>
      <c r="AT1718" s="46">
        <f t="shared" si="385"/>
        <v>0</v>
      </c>
      <c r="AU1718" s="46">
        <f t="shared" si="382"/>
        <v>0</v>
      </c>
      <c r="AV1718" s="46">
        <f t="shared" si="383"/>
        <v>0</v>
      </c>
      <c r="AW1718" s="46">
        <f t="shared" si="386"/>
        <v>0</v>
      </c>
      <c r="AX1718" s="47" t="str">
        <f t="shared" si="384"/>
        <v/>
      </c>
      <c r="AY1718" s="47" t="str">
        <f t="shared" si="387"/>
        <v/>
      </c>
    </row>
    <row r="1719" spans="35:51" x14ac:dyDescent="0.35">
      <c r="AI1719" s="11"/>
      <c r="AJ1719" s="11"/>
      <c r="AK1719" s="11"/>
      <c r="AL1719" s="63"/>
      <c r="AM1719" s="46" t="str">
        <f t="shared" si="375"/>
        <v/>
      </c>
      <c r="AN1719" s="46" t="str">
        <f t="shared" si="376"/>
        <v/>
      </c>
      <c r="AO1719" s="46" t="str">
        <f t="shared" si="377"/>
        <v/>
      </c>
      <c r="AP1719" s="46">
        <f t="shared" si="378"/>
        <v>0</v>
      </c>
      <c r="AQ1719" s="46" t="str">
        <f t="shared" si="379"/>
        <v/>
      </c>
      <c r="AR1719" s="46">
        <f t="shared" si="380"/>
        <v>0</v>
      </c>
      <c r="AS1719" s="48">
        <f t="shared" si="381"/>
        <v>1</v>
      </c>
      <c r="AT1719" s="46">
        <f t="shared" si="385"/>
        <v>0</v>
      </c>
      <c r="AU1719" s="46">
        <f t="shared" si="382"/>
        <v>0</v>
      </c>
      <c r="AV1719" s="46">
        <f t="shared" si="383"/>
        <v>0</v>
      </c>
      <c r="AW1719" s="46">
        <f t="shared" si="386"/>
        <v>0</v>
      </c>
      <c r="AX1719" s="47" t="str">
        <f t="shared" si="384"/>
        <v/>
      </c>
      <c r="AY1719" s="47" t="str">
        <f t="shared" si="387"/>
        <v/>
      </c>
    </row>
    <row r="1720" spans="35:51" x14ac:dyDescent="0.35">
      <c r="AI1720" s="11"/>
      <c r="AJ1720" s="11"/>
      <c r="AK1720" s="11"/>
      <c r="AL1720" s="63"/>
      <c r="AM1720" s="46" t="str">
        <f t="shared" si="375"/>
        <v/>
      </c>
      <c r="AN1720" s="46" t="str">
        <f t="shared" si="376"/>
        <v/>
      </c>
      <c r="AO1720" s="46" t="str">
        <f t="shared" si="377"/>
        <v/>
      </c>
      <c r="AP1720" s="46">
        <f t="shared" si="378"/>
        <v>0</v>
      </c>
      <c r="AQ1720" s="46" t="str">
        <f t="shared" si="379"/>
        <v/>
      </c>
      <c r="AR1720" s="46">
        <f t="shared" si="380"/>
        <v>0</v>
      </c>
      <c r="AS1720" s="48">
        <f t="shared" si="381"/>
        <v>1</v>
      </c>
      <c r="AT1720" s="46">
        <f t="shared" si="385"/>
        <v>0</v>
      </c>
      <c r="AU1720" s="46">
        <f t="shared" si="382"/>
        <v>0</v>
      </c>
      <c r="AV1720" s="46">
        <f t="shared" si="383"/>
        <v>0</v>
      </c>
      <c r="AW1720" s="46">
        <f t="shared" si="386"/>
        <v>0</v>
      </c>
      <c r="AX1720" s="47" t="str">
        <f t="shared" si="384"/>
        <v/>
      </c>
      <c r="AY1720" s="47" t="str">
        <f t="shared" si="387"/>
        <v/>
      </c>
    </row>
    <row r="1721" spans="35:51" x14ac:dyDescent="0.35">
      <c r="AI1721" s="11"/>
      <c r="AJ1721" s="11"/>
      <c r="AK1721" s="11"/>
      <c r="AL1721" s="63"/>
      <c r="AM1721" s="46" t="str">
        <f t="shared" si="375"/>
        <v/>
      </c>
      <c r="AN1721" s="46" t="str">
        <f t="shared" si="376"/>
        <v/>
      </c>
      <c r="AO1721" s="46" t="str">
        <f t="shared" si="377"/>
        <v/>
      </c>
      <c r="AP1721" s="46">
        <f t="shared" si="378"/>
        <v>0</v>
      </c>
      <c r="AQ1721" s="46" t="str">
        <f t="shared" si="379"/>
        <v/>
      </c>
      <c r="AR1721" s="46">
        <f t="shared" si="380"/>
        <v>0</v>
      </c>
      <c r="AS1721" s="48">
        <f t="shared" si="381"/>
        <v>1</v>
      </c>
      <c r="AT1721" s="46">
        <f t="shared" si="385"/>
        <v>0</v>
      </c>
      <c r="AU1721" s="46">
        <f t="shared" si="382"/>
        <v>0</v>
      </c>
      <c r="AV1721" s="46">
        <f t="shared" si="383"/>
        <v>0</v>
      </c>
      <c r="AW1721" s="46">
        <f t="shared" si="386"/>
        <v>0</v>
      </c>
      <c r="AX1721" s="47" t="str">
        <f t="shared" si="384"/>
        <v/>
      </c>
      <c r="AY1721" s="47" t="str">
        <f t="shared" si="387"/>
        <v/>
      </c>
    </row>
    <row r="1722" spans="35:51" x14ac:dyDescent="0.35">
      <c r="AI1722" s="11"/>
      <c r="AJ1722" s="11"/>
      <c r="AK1722" s="11"/>
      <c r="AL1722" s="63"/>
      <c r="AM1722" s="46" t="str">
        <f t="shared" si="375"/>
        <v/>
      </c>
      <c r="AN1722" s="46" t="str">
        <f t="shared" si="376"/>
        <v/>
      </c>
      <c r="AO1722" s="46" t="str">
        <f t="shared" si="377"/>
        <v/>
      </c>
      <c r="AP1722" s="46">
        <f t="shared" si="378"/>
        <v>0</v>
      </c>
      <c r="AQ1722" s="46" t="str">
        <f t="shared" si="379"/>
        <v/>
      </c>
      <c r="AR1722" s="46">
        <f t="shared" si="380"/>
        <v>0</v>
      </c>
      <c r="AS1722" s="48">
        <f t="shared" si="381"/>
        <v>1</v>
      </c>
      <c r="AT1722" s="46">
        <f t="shared" si="385"/>
        <v>0</v>
      </c>
      <c r="AU1722" s="46">
        <f t="shared" si="382"/>
        <v>0</v>
      </c>
      <c r="AV1722" s="46">
        <f t="shared" si="383"/>
        <v>0</v>
      </c>
      <c r="AW1722" s="46">
        <f t="shared" si="386"/>
        <v>0</v>
      </c>
      <c r="AX1722" s="47" t="str">
        <f t="shared" si="384"/>
        <v/>
      </c>
      <c r="AY1722" s="47" t="str">
        <f t="shared" si="387"/>
        <v/>
      </c>
    </row>
    <row r="1723" spans="35:51" x14ac:dyDescent="0.35">
      <c r="AI1723" s="11"/>
      <c r="AJ1723" s="11"/>
      <c r="AK1723" s="11"/>
      <c r="AL1723" s="63"/>
      <c r="AM1723" s="46" t="str">
        <f t="shared" si="375"/>
        <v/>
      </c>
      <c r="AN1723" s="46" t="str">
        <f t="shared" si="376"/>
        <v/>
      </c>
      <c r="AO1723" s="46" t="str">
        <f t="shared" si="377"/>
        <v/>
      </c>
      <c r="AP1723" s="46">
        <f t="shared" si="378"/>
        <v>0</v>
      </c>
      <c r="AQ1723" s="46" t="str">
        <f t="shared" si="379"/>
        <v/>
      </c>
      <c r="AR1723" s="46">
        <f t="shared" si="380"/>
        <v>0</v>
      </c>
      <c r="AS1723" s="48">
        <f t="shared" si="381"/>
        <v>1</v>
      </c>
      <c r="AT1723" s="46">
        <f t="shared" si="385"/>
        <v>0</v>
      </c>
      <c r="AU1723" s="46">
        <f t="shared" si="382"/>
        <v>0</v>
      </c>
      <c r="AV1723" s="46">
        <f t="shared" si="383"/>
        <v>0</v>
      </c>
      <c r="AW1723" s="46">
        <f t="shared" si="386"/>
        <v>0</v>
      </c>
      <c r="AX1723" s="47" t="str">
        <f t="shared" si="384"/>
        <v/>
      </c>
      <c r="AY1723" s="47" t="str">
        <f t="shared" si="387"/>
        <v/>
      </c>
    </row>
    <row r="1724" spans="35:51" x14ac:dyDescent="0.35">
      <c r="AI1724" s="11"/>
      <c r="AJ1724" s="11"/>
      <c r="AK1724" s="11"/>
      <c r="AL1724" s="63"/>
      <c r="AM1724" s="46" t="str">
        <f t="shared" si="375"/>
        <v/>
      </c>
      <c r="AN1724" s="46" t="str">
        <f t="shared" si="376"/>
        <v/>
      </c>
      <c r="AO1724" s="46" t="str">
        <f t="shared" si="377"/>
        <v/>
      </c>
      <c r="AP1724" s="46">
        <f t="shared" si="378"/>
        <v>0</v>
      </c>
      <c r="AQ1724" s="46" t="str">
        <f t="shared" si="379"/>
        <v/>
      </c>
      <c r="AR1724" s="46">
        <f t="shared" si="380"/>
        <v>0</v>
      </c>
      <c r="AS1724" s="48">
        <f t="shared" si="381"/>
        <v>1</v>
      </c>
      <c r="AT1724" s="46">
        <f t="shared" si="385"/>
        <v>0</v>
      </c>
      <c r="AU1724" s="46">
        <f t="shared" si="382"/>
        <v>0</v>
      </c>
      <c r="AV1724" s="46">
        <f t="shared" si="383"/>
        <v>0</v>
      </c>
      <c r="AW1724" s="46">
        <f t="shared" si="386"/>
        <v>0</v>
      </c>
      <c r="AX1724" s="47" t="str">
        <f t="shared" si="384"/>
        <v/>
      </c>
      <c r="AY1724" s="47" t="str">
        <f t="shared" si="387"/>
        <v/>
      </c>
    </row>
    <row r="1725" spans="35:51" x14ac:dyDescent="0.35">
      <c r="AI1725" s="11"/>
      <c r="AJ1725" s="11"/>
      <c r="AK1725" s="11"/>
      <c r="AL1725" s="63"/>
      <c r="AM1725" s="46" t="str">
        <f t="shared" si="375"/>
        <v/>
      </c>
      <c r="AN1725" s="46" t="str">
        <f t="shared" si="376"/>
        <v/>
      </c>
      <c r="AO1725" s="46" t="str">
        <f t="shared" si="377"/>
        <v/>
      </c>
      <c r="AP1725" s="46">
        <f t="shared" si="378"/>
        <v>0</v>
      </c>
      <c r="AQ1725" s="46" t="str">
        <f t="shared" si="379"/>
        <v/>
      </c>
      <c r="AR1725" s="46">
        <f t="shared" si="380"/>
        <v>0</v>
      </c>
      <c r="AS1725" s="48">
        <f t="shared" si="381"/>
        <v>1</v>
      </c>
      <c r="AT1725" s="46">
        <f t="shared" si="385"/>
        <v>0</v>
      </c>
      <c r="AU1725" s="46">
        <f t="shared" si="382"/>
        <v>0</v>
      </c>
      <c r="AV1725" s="46">
        <f t="shared" si="383"/>
        <v>0</v>
      </c>
      <c r="AW1725" s="46">
        <f t="shared" si="386"/>
        <v>0</v>
      </c>
      <c r="AX1725" s="47" t="str">
        <f t="shared" si="384"/>
        <v/>
      </c>
      <c r="AY1725" s="47" t="str">
        <f t="shared" si="387"/>
        <v/>
      </c>
    </row>
    <row r="1726" spans="35:51" x14ac:dyDescent="0.35">
      <c r="AI1726" s="11"/>
      <c r="AJ1726" s="11"/>
      <c r="AK1726" s="11"/>
      <c r="AL1726" s="63"/>
      <c r="AM1726" s="46" t="str">
        <f t="shared" si="375"/>
        <v/>
      </c>
      <c r="AN1726" s="46" t="str">
        <f t="shared" si="376"/>
        <v/>
      </c>
      <c r="AO1726" s="46" t="str">
        <f t="shared" si="377"/>
        <v/>
      </c>
      <c r="AP1726" s="46">
        <f t="shared" si="378"/>
        <v>0</v>
      </c>
      <c r="AQ1726" s="46" t="str">
        <f t="shared" si="379"/>
        <v/>
      </c>
      <c r="AR1726" s="46">
        <f t="shared" si="380"/>
        <v>0</v>
      </c>
      <c r="AS1726" s="48">
        <f t="shared" si="381"/>
        <v>1</v>
      </c>
      <c r="AT1726" s="46">
        <f t="shared" si="385"/>
        <v>0</v>
      </c>
      <c r="AU1726" s="46">
        <f t="shared" si="382"/>
        <v>0</v>
      </c>
      <c r="AV1726" s="46">
        <f t="shared" si="383"/>
        <v>0</v>
      </c>
      <c r="AW1726" s="46">
        <f t="shared" si="386"/>
        <v>0</v>
      </c>
      <c r="AX1726" s="47" t="str">
        <f t="shared" si="384"/>
        <v/>
      </c>
      <c r="AY1726" s="47" t="str">
        <f t="shared" si="387"/>
        <v/>
      </c>
    </row>
    <row r="1727" spans="35:51" x14ac:dyDescent="0.35">
      <c r="AI1727" s="11"/>
      <c r="AJ1727" s="11"/>
      <c r="AK1727" s="11"/>
      <c r="AL1727" s="63"/>
      <c r="AM1727" s="46" t="str">
        <f t="shared" si="375"/>
        <v/>
      </c>
      <c r="AN1727" s="46" t="str">
        <f t="shared" si="376"/>
        <v/>
      </c>
      <c r="AO1727" s="46" t="str">
        <f t="shared" si="377"/>
        <v/>
      </c>
      <c r="AP1727" s="46">
        <f t="shared" si="378"/>
        <v>0</v>
      </c>
      <c r="AQ1727" s="46" t="str">
        <f t="shared" si="379"/>
        <v/>
      </c>
      <c r="AR1727" s="46">
        <f t="shared" si="380"/>
        <v>0</v>
      </c>
      <c r="AS1727" s="48">
        <f t="shared" si="381"/>
        <v>1</v>
      </c>
      <c r="AT1727" s="46">
        <f t="shared" si="385"/>
        <v>0</v>
      </c>
      <c r="AU1727" s="46">
        <f t="shared" si="382"/>
        <v>0</v>
      </c>
      <c r="AV1727" s="46">
        <f t="shared" si="383"/>
        <v>0</v>
      </c>
      <c r="AW1727" s="46">
        <f t="shared" si="386"/>
        <v>0</v>
      </c>
      <c r="AX1727" s="47" t="str">
        <f t="shared" si="384"/>
        <v/>
      </c>
      <c r="AY1727" s="47" t="str">
        <f t="shared" si="387"/>
        <v/>
      </c>
    </row>
    <row r="1728" spans="35:51" x14ac:dyDescent="0.35">
      <c r="AI1728" s="11"/>
      <c r="AJ1728" s="11"/>
      <c r="AK1728" s="11"/>
      <c r="AL1728" s="63"/>
      <c r="AM1728" s="46" t="str">
        <f t="shared" si="375"/>
        <v/>
      </c>
      <c r="AN1728" s="46" t="str">
        <f t="shared" si="376"/>
        <v/>
      </c>
      <c r="AO1728" s="46" t="str">
        <f t="shared" si="377"/>
        <v/>
      </c>
      <c r="AP1728" s="46">
        <f t="shared" si="378"/>
        <v>0</v>
      </c>
      <c r="AQ1728" s="46" t="str">
        <f t="shared" si="379"/>
        <v/>
      </c>
      <c r="AR1728" s="46">
        <f t="shared" si="380"/>
        <v>0</v>
      </c>
      <c r="AS1728" s="48">
        <f t="shared" si="381"/>
        <v>1</v>
      </c>
      <c r="AT1728" s="46">
        <f t="shared" si="385"/>
        <v>0</v>
      </c>
      <c r="AU1728" s="46">
        <f t="shared" si="382"/>
        <v>0</v>
      </c>
      <c r="AV1728" s="46">
        <f t="shared" si="383"/>
        <v>0</v>
      </c>
      <c r="AW1728" s="46">
        <f t="shared" si="386"/>
        <v>0</v>
      </c>
      <c r="AX1728" s="47" t="str">
        <f t="shared" si="384"/>
        <v/>
      </c>
      <c r="AY1728" s="47" t="str">
        <f t="shared" si="387"/>
        <v/>
      </c>
    </row>
    <row r="1729" spans="35:51" x14ac:dyDescent="0.35">
      <c r="AI1729" s="11"/>
      <c r="AJ1729" s="11"/>
      <c r="AK1729" s="11"/>
      <c r="AL1729" s="63"/>
      <c r="AM1729" s="46" t="str">
        <f t="shared" si="375"/>
        <v/>
      </c>
      <c r="AN1729" s="46" t="str">
        <f t="shared" si="376"/>
        <v/>
      </c>
      <c r="AO1729" s="46" t="str">
        <f t="shared" si="377"/>
        <v/>
      </c>
      <c r="AP1729" s="46">
        <f t="shared" si="378"/>
        <v>0</v>
      </c>
      <c r="AQ1729" s="46" t="str">
        <f t="shared" si="379"/>
        <v/>
      </c>
      <c r="AR1729" s="46">
        <f t="shared" si="380"/>
        <v>0</v>
      </c>
      <c r="AS1729" s="48">
        <f t="shared" si="381"/>
        <v>1</v>
      </c>
      <c r="AT1729" s="46">
        <f t="shared" si="385"/>
        <v>0</v>
      </c>
      <c r="AU1729" s="46">
        <f t="shared" si="382"/>
        <v>0</v>
      </c>
      <c r="AV1729" s="46">
        <f t="shared" si="383"/>
        <v>0</v>
      </c>
      <c r="AW1729" s="46">
        <f t="shared" si="386"/>
        <v>0</v>
      </c>
      <c r="AX1729" s="47" t="str">
        <f t="shared" si="384"/>
        <v/>
      </c>
      <c r="AY1729" s="47" t="str">
        <f t="shared" si="387"/>
        <v/>
      </c>
    </row>
    <row r="1730" spans="35:51" x14ac:dyDescent="0.35">
      <c r="AI1730" s="11"/>
      <c r="AJ1730" s="11"/>
      <c r="AK1730" s="11"/>
      <c r="AL1730" s="63"/>
      <c r="AM1730" s="46" t="str">
        <f t="shared" si="375"/>
        <v/>
      </c>
      <c r="AN1730" s="46" t="str">
        <f t="shared" si="376"/>
        <v/>
      </c>
      <c r="AO1730" s="46" t="str">
        <f t="shared" si="377"/>
        <v/>
      </c>
      <c r="AP1730" s="46">
        <f t="shared" si="378"/>
        <v>0</v>
      </c>
      <c r="AQ1730" s="46" t="str">
        <f t="shared" si="379"/>
        <v/>
      </c>
      <c r="AR1730" s="46">
        <f t="shared" si="380"/>
        <v>0</v>
      </c>
      <c r="AS1730" s="48">
        <f t="shared" si="381"/>
        <v>1</v>
      </c>
      <c r="AT1730" s="46">
        <f t="shared" si="385"/>
        <v>0</v>
      </c>
      <c r="AU1730" s="46">
        <f t="shared" si="382"/>
        <v>0</v>
      </c>
      <c r="AV1730" s="46">
        <f t="shared" si="383"/>
        <v>0</v>
      </c>
      <c r="AW1730" s="46">
        <f t="shared" si="386"/>
        <v>0</v>
      </c>
      <c r="AX1730" s="47" t="str">
        <f t="shared" si="384"/>
        <v/>
      </c>
      <c r="AY1730" s="47" t="str">
        <f t="shared" si="387"/>
        <v/>
      </c>
    </row>
    <row r="1731" spans="35:51" x14ac:dyDescent="0.35">
      <c r="AI1731" s="11"/>
      <c r="AJ1731" s="11"/>
      <c r="AK1731" s="11"/>
      <c r="AL1731" s="63"/>
      <c r="AM1731" s="46" t="str">
        <f t="shared" ref="AM1731:AM1794" si="388">IFERROR(VLOOKUP($AK1731,pnl_konto_table,2,FALSE),"")</f>
        <v/>
      </c>
      <c r="AN1731" s="46" t="str">
        <f t="shared" ref="AN1731:AN1794" si="389">IFERROR(VLOOKUP($AK1731,pnl_konto_table,6,FALSE),"")</f>
        <v/>
      </c>
      <c r="AO1731" s="46" t="str">
        <f t="shared" ref="AO1731:AO1794" si="390">IFERROR(VLOOKUP($AK1731,pnl_konto_table,7,FALSE),"")</f>
        <v/>
      </c>
      <c r="AP1731" s="46">
        <f t="shared" ref="AP1731:AP1794" si="391">IFERROR(VLOOKUP(AO1731,pnl_kategori_table,2,FALSE),0)</f>
        <v>0</v>
      </c>
      <c r="AQ1731" s="46" t="str">
        <f t="shared" ref="AQ1731:AQ1794" si="392">IFERROR(MATCH(AN1731,pnl_subkategori,0),"")</f>
        <v/>
      </c>
      <c r="AR1731" s="46">
        <f t="shared" ref="AR1731:AR1794" si="393">IF(AP1731=$A$3,-$AL1731,$AL1731)</f>
        <v>0</v>
      </c>
      <c r="AS1731" s="48">
        <f t="shared" ref="AS1731:AS1794" si="394">IFERROR(VLOOKUP($AK1731,lookup_konto_index,2,FALSE),IFERROR(VLOOKUP(AN1731,lookup_subkategori_index,2,FALSE),IFERROR(VLOOKUP(AO1731,lookup_kategori_index,2,FALSE),1)))</f>
        <v>1</v>
      </c>
      <c r="AT1731" s="46">
        <f t="shared" si="385"/>
        <v>0</v>
      </c>
      <c r="AU1731" s="46">
        <f t="shared" ref="AU1731:AU1794" si="395">SUMIFS($BC$3:$BC$50,$BA$3:$BA$50,$AI1731,$BB$3:$BB$50,$AJ1731)</f>
        <v>0</v>
      </c>
      <c r="AV1731" s="46">
        <f t="shared" ref="AV1731:AV1794" si="396">SUMIFS($BD$3:$BD$50,$BA$3:$BA$50,$AI1731,$BB$3:$BB$50,$AJ1731)</f>
        <v>0</v>
      </c>
      <c r="AW1731" s="46">
        <f t="shared" si="386"/>
        <v>0</v>
      </c>
      <c r="AX1731" s="47" t="str">
        <f t="shared" ref="AX1731:AX1794" si="397">IFERROR(VLOOKUP($AP1731,table_type_kostnad,2,FALSE)*AR1731,"")</f>
        <v/>
      </c>
      <c r="AY1731" s="47" t="str">
        <f t="shared" si="387"/>
        <v/>
      </c>
    </row>
    <row r="1732" spans="35:51" x14ac:dyDescent="0.35">
      <c r="AI1732" s="11"/>
      <c r="AJ1732" s="11"/>
      <c r="AK1732" s="11"/>
      <c r="AL1732" s="63"/>
      <c r="AM1732" s="46" t="str">
        <f t="shared" si="388"/>
        <v/>
      </c>
      <c r="AN1732" s="46" t="str">
        <f t="shared" si="389"/>
        <v/>
      </c>
      <c r="AO1732" s="46" t="str">
        <f t="shared" si="390"/>
        <v/>
      </c>
      <c r="AP1732" s="46">
        <f t="shared" si="391"/>
        <v>0</v>
      </c>
      <c r="AQ1732" s="46" t="str">
        <f t="shared" si="392"/>
        <v/>
      </c>
      <c r="AR1732" s="46">
        <f t="shared" si="393"/>
        <v>0</v>
      </c>
      <c r="AS1732" s="48">
        <f t="shared" si="394"/>
        <v>1</v>
      </c>
      <c r="AT1732" s="46">
        <f t="shared" ref="AT1732:AT1795" si="398">AS1732*AR1732</f>
        <v>0</v>
      </c>
      <c r="AU1732" s="46">
        <f t="shared" si="395"/>
        <v>0</v>
      </c>
      <c r="AV1732" s="46">
        <f t="shared" si="396"/>
        <v>0</v>
      </c>
      <c r="AW1732" s="46">
        <f t="shared" ref="AW1732:AW1795" si="399">IF(AU1732=0,0,1)</f>
        <v>0</v>
      </c>
      <c r="AX1732" s="47" t="str">
        <f t="shared" si="397"/>
        <v/>
      </c>
      <c r="AY1732" s="47" t="str">
        <f t="shared" ref="AY1732:AY1795" si="400">IFERROR(AX1732*AS1732,"")</f>
        <v/>
      </c>
    </row>
    <row r="1733" spans="35:51" x14ac:dyDescent="0.35">
      <c r="AI1733" s="11"/>
      <c r="AJ1733" s="11"/>
      <c r="AK1733" s="11"/>
      <c r="AL1733" s="63"/>
      <c r="AM1733" s="46" t="str">
        <f t="shared" si="388"/>
        <v/>
      </c>
      <c r="AN1733" s="46" t="str">
        <f t="shared" si="389"/>
        <v/>
      </c>
      <c r="AO1733" s="46" t="str">
        <f t="shared" si="390"/>
        <v/>
      </c>
      <c r="AP1733" s="46">
        <f t="shared" si="391"/>
        <v>0</v>
      </c>
      <c r="AQ1733" s="46" t="str">
        <f t="shared" si="392"/>
        <v/>
      </c>
      <c r="AR1733" s="46">
        <f t="shared" si="393"/>
        <v>0</v>
      </c>
      <c r="AS1733" s="48">
        <f t="shared" si="394"/>
        <v>1</v>
      </c>
      <c r="AT1733" s="46">
        <f t="shared" si="398"/>
        <v>0</v>
      </c>
      <c r="AU1733" s="46">
        <f t="shared" si="395"/>
        <v>0</v>
      </c>
      <c r="AV1733" s="46">
        <f t="shared" si="396"/>
        <v>0</v>
      </c>
      <c r="AW1733" s="46">
        <f t="shared" si="399"/>
        <v>0</v>
      </c>
      <c r="AX1733" s="47" t="str">
        <f t="shared" si="397"/>
        <v/>
      </c>
      <c r="AY1733" s="47" t="str">
        <f t="shared" si="400"/>
        <v/>
      </c>
    </row>
    <row r="1734" spans="35:51" x14ac:dyDescent="0.35">
      <c r="AI1734" s="11"/>
      <c r="AJ1734" s="11"/>
      <c r="AK1734" s="11"/>
      <c r="AL1734" s="63"/>
      <c r="AM1734" s="46" t="str">
        <f t="shared" si="388"/>
        <v/>
      </c>
      <c r="AN1734" s="46" t="str">
        <f t="shared" si="389"/>
        <v/>
      </c>
      <c r="AO1734" s="46" t="str">
        <f t="shared" si="390"/>
        <v/>
      </c>
      <c r="AP1734" s="46">
        <f t="shared" si="391"/>
        <v>0</v>
      </c>
      <c r="AQ1734" s="46" t="str">
        <f t="shared" si="392"/>
        <v/>
      </c>
      <c r="AR1734" s="46">
        <f t="shared" si="393"/>
        <v>0</v>
      </c>
      <c r="AS1734" s="48">
        <f t="shared" si="394"/>
        <v>1</v>
      </c>
      <c r="AT1734" s="46">
        <f t="shared" si="398"/>
        <v>0</v>
      </c>
      <c r="AU1734" s="46">
        <f t="shared" si="395"/>
        <v>0</v>
      </c>
      <c r="AV1734" s="46">
        <f t="shared" si="396"/>
        <v>0</v>
      </c>
      <c r="AW1734" s="46">
        <f t="shared" si="399"/>
        <v>0</v>
      </c>
      <c r="AX1734" s="47" t="str">
        <f t="shared" si="397"/>
        <v/>
      </c>
      <c r="AY1734" s="47" t="str">
        <f t="shared" si="400"/>
        <v/>
      </c>
    </row>
    <row r="1735" spans="35:51" x14ac:dyDescent="0.35">
      <c r="AI1735" s="11"/>
      <c r="AJ1735" s="11"/>
      <c r="AK1735" s="11"/>
      <c r="AL1735" s="63"/>
      <c r="AM1735" s="46" t="str">
        <f t="shared" si="388"/>
        <v/>
      </c>
      <c r="AN1735" s="46" t="str">
        <f t="shared" si="389"/>
        <v/>
      </c>
      <c r="AO1735" s="46" t="str">
        <f t="shared" si="390"/>
        <v/>
      </c>
      <c r="AP1735" s="46">
        <f t="shared" si="391"/>
        <v>0</v>
      </c>
      <c r="AQ1735" s="46" t="str">
        <f t="shared" si="392"/>
        <v/>
      </c>
      <c r="AR1735" s="46">
        <f t="shared" si="393"/>
        <v>0</v>
      </c>
      <c r="AS1735" s="48">
        <f t="shared" si="394"/>
        <v>1</v>
      </c>
      <c r="AT1735" s="46">
        <f t="shared" si="398"/>
        <v>0</v>
      </c>
      <c r="AU1735" s="46">
        <f t="shared" si="395"/>
        <v>0</v>
      </c>
      <c r="AV1735" s="46">
        <f t="shared" si="396"/>
        <v>0</v>
      </c>
      <c r="AW1735" s="46">
        <f t="shared" si="399"/>
        <v>0</v>
      </c>
      <c r="AX1735" s="47" t="str">
        <f t="shared" si="397"/>
        <v/>
      </c>
      <c r="AY1735" s="47" t="str">
        <f t="shared" si="400"/>
        <v/>
      </c>
    </row>
    <row r="1736" spans="35:51" x14ac:dyDescent="0.35">
      <c r="AI1736" s="11"/>
      <c r="AJ1736" s="11"/>
      <c r="AK1736" s="11"/>
      <c r="AL1736" s="63"/>
      <c r="AM1736" s="46" t="str">
        <f t="shared" si="388"/>
        <v/>
      </c>
      <c r="AN1736" s="46" t="str">
        <f t="shared" si="389"/>
        <v/>
      </c>
      <c r="AO1736" s="46" t="str">
        <f t="shared" si="390"/>
        <v/>
      </c>
      <c r="AP1736" s="46">
        <f t="shared" si="391"/>
        <v>0</v>
      </c>
      <c r="AQ1736" s="46" t="str">
        <f t="shared" si="392"/>
        <v/>
      </c>
      <c r="AR1736" s="46">
        <f t="shared" si="393"/>
        <v>0</v>
      </c>
      <c r="AS1736" s="48">
        <f t="shared" si="394"/>
        <v>1</v>
      </c>
      <c r="AT1736" s="46">
        <f t="shared" si="398"/>
        <v>0</v>
      </c>
      <c r="AU1736" s="46">
        <f t="shared" si="395"/>
        <v>0</v>
      </c>
      <c r="AV1736" s="46">
        <f t="shared" si="396"/>
        <v>0</v>
      </c>
      <c r="AW1736" s="46">
        <f t="shared" si="399"/>
        <v>0</v>
      </c>
      <c r="AX1736" s="47" t="str">
        <f t="shared" si="397"/>
        <v/>
      </c>
      <c r="AY1736" s="47" t="str">
        <f t="shared" si="400"/>
        <v/>
      </c>
    </row>
    <row r="1737" spans="35:51" x14ac:dyDescent="0.35">
      <c r="AI1737" s="11"/>
      <c r="AJ1737" s="11"/>
      <c r="AK1737" s="11"/>
      <c r="AL1737" s="63"/>
      <c r="AM1737" s="46" t="str">
        <f t="shared" si="388"/>
        <v/>
      </c>
      <c r="AN1737" s="46" t="str">
        <f t="shared" si="389"/>
        <v/>
      </c>
      <c r="AO1737" s="46" t="str">
        <f t="shared" si="390"/>
        <v/>
      </c>
      <c r="AP1737" s="46">
        <f t="shared" si="391"/>
        <v>0</v>
      </c>
      <c r="AQ1737" s="46" t="str">
        <f t="shared" si="392"/>
        <v/>
      </c>
      <c r="AR1737" s="46">
        <f t="shared" si="393"/>
        <v>0</v>
      </c>
      <c r="AS1737" s="48">
        <f t="shared" si="394"/>
        <v>1</v>
      </c>
      <c r="AT1737" s="46">
        <f t="shared" si="398"/>
        <v>0</v>
      </c>
      <c r="AU1737" s="46">
        <f t="shared" si="395"/>
        <v>0</v>
      </c>
      <c r="AV1737" s="46">
        <f t="shared" si="396"/>
        <v>0</v>
      </c>
      <c r="AW1737" s="46">
        <f t="shared" si="399"/>
        <v>0</v>
      </c>
      <c r="AX1737" s="47" t="str">
        <f t="shared" si="397"/>
        <v/>
      </c>
      <c r="AY1737" s="47" t="str">
        <f t="shared" si="400"/>
        <v/>
      </c>
    </row>
    <row r="1738" spans="35:51" x14ac:dyDescent="0.35">
      <c r="AI1738" s="11"/>
      <c r="AJ1738" s="11"/>
      <c r="AK1738" s="11"/>
      <c r="AL1738" s="63"/>
      <c r="AM1738" s="46" t="str">
        <f t="shared" si="388"/>
        <v/>
      </c>
      <c r="AN1738" s="46" t="str">
        <f t="shared" si="389"/>
        <v/>
      </c>
      <c r="AO1738" s="46" t="str">
        <f t="shared" si="390"/>
        <v/>
      </c>
      <c r="AP1738" s="46">
        <f t="shared" si="391"/>
        <v>0</v>
      </c>
      <c r="AQ1738" s="46" t="str">
        <f t="shared" si="392"/>
        <v/>
      </c>
      <c r="AR1738" s="46">
        <f t="shared" si="393"/>
        <v>0</v>
      </c>
      <c r="AS1738" s="48">
        <f t="shared" si="394"/>
        <v>1</v>
      </c>
      <c r="AT1738" s="46">
        <f t="shared" si="398"/>
        <v>0</v>
      </c>
      <c r="AU1738" s="46">
        <f t="shared" si="395"/>
        <v>0</v>
      </c>
      <c r="AV1738" s="46">
        <f t="shared" si="396"/>
        <v>0</v>
      </c>
      <c r="AW1738" s="46">
        <f t="shared" si="399"/>
        <v>0</v>
      </c>
      <c r="AX1738" s="47" t="str">
        <f t="shared" si="397"/>
        <v/>
      </c>
      <c r="AY1738" s="47" t="str">
        <f t="shared" si="400"/>
        <v/>
      </c>
    </row>
    <row r="1739" spans="35:51" x14ac:dyDescent="0.35">
      <c r="AI1739" s="11"/>
      <c r="AJ1739" s="11"/>
      <c r="AK1739" s="11"/>
      <c r="AL1739" s="63"/>
      <c r="AM1739" s="46" t="str">
        <f t="shared" si="388"/>
        <v/>
      </c>
      <c r="AN1739" s="46" t="str">
        <f t="shared" si="389"/>
        <v/>
      </c>
      <c r="AO1739" s="46" t="str">
        <f t="shared" si="390"/>
        <v/>
      </c>
      <c r="AP1739" s="46">
        <f t="shared" si="391"/>
        <v>0</v>
      </c>
      <c r="AQ1739" s="46" t="str">
        <f t="shared" si="392"/>
        <v/>
      </c>
      <c r="AR1739" s="46">
        <f t="shared" si="393"/>
        <v>0</v>
      </c>
      <c r="AS1739" s="48">
        <f t="shared" si="394"/>
        <v>1</v>
      </c>
      <c r="AT1739" s="46">
        <f t="shared" si="398"/>
        <v>0</v>
      </c>
      <c r="AU1739" s="46">
        <f t="shared" si="395"/>
        <v>0</v>
      </c>
      <c r="AV1739" s="46">
        <f t="shared" si="396"/>
        <v>0</v>
      </c>
      <c r="AW1739" s="46">
        <f t="shared" si="399"/>
        <v>0</v>
      </c>
      <c r="AX1739" s="47" t="str">
        <f t="shared" si="397"/>
        <v/>
      </c>
      <c r="AY1739" s="47" t="str">
        <f t="shared" si="400"/>
        <v/>
      </c>
    </row>
    <row r="1740" spans="35:51" x14ac:dyDescent="0.35">
      <c r="AI1740" s="11"/>
      <c r="AJ1740" s="11"/>
      <c r="AK1740" s="11"/>
      <c r="AL1740" s="63"/>
      <c r="AM1740" s="46" t="str">
        <f t="shared" si="388"/>
        <v/>
      </c>
      <c r="AN1740" s="46" t="str">
        <f t="shared" si="389"/>
        <v/>
      </c>
      <c r="AO1740" s="46" t="str">
        <f t="shared" si="390"/>
        <v/>
      </c>
      <c r="AP1740" s="46">
        <f t="shared" si="391"/>
        <v>0</v>
      </c>
      <c r="AQ1740" s="46" t="str">
        <f t="shared" si="392"/>
        <v/>
      </c>
      <c r="AR1740" s="46">
        <f t="shared" si="393"/>
        <v>0</v>
      </c>
      <c r="AS1740" s="48">
        <f t="shared" si="394"/>
        <v>1</v>
      </c>
      <c r="AT1740" s="46">
        <f t="shared" si="398"/>
        <v>0</v>
      </c>
      <c r="AU1740" s="46">
        <f t="shared" si="395"/>
        <v>0</v>
      </c>
      <c r="AV1740" s="46">
        <f t="shared" si="396"/>
        <v>0</v>
      </c>
      <c r="AW1740" s="46">
        <f t="shared" si="399"/>
        <v>0</v>
      </c>
      <c r="AX1740" s="47" t="str">
        <f t="shared" si="397"/>
        <v/>
      </c>
      <c r="AY1740" s="47" t="str">
        <f t="shared" si="400"/>
        <v/>
      </c>
    </row>
    <row r="1741" spans="35:51" x14ac:dyDescent="0.35">
      <c r="AI1741" s="11"/>
      <c r="AJ1741" s="11"/>
      <c r="AK1741" s="11"/>
      <c r="AL1741" s="63"/>
      <c r="AM1741" s="46" t="str">
        <f t="shared" si="388"/>
        <v/>
      </c>
      <c r="AN1741" s="46" t="str">
        <f t="shared" si="389"/>
        <v/>
      </c>
      <c r="AO1741" s="46" t="str">
        <f t="shared" si="390"/>
        <v/>
      </c>
      <c r="AP1741" s="46">
        <f t="shared" si="391"/>
        <v>0</v>
      </c>
      <c r="AQ1741" s="46" t="str">
        <f t="shared" si="392"/>
        <v/>
      </c>
      <c r="AR1741" s="46">
        <f t="shared" si="393"/>
        <v>0</v>
      </c>
      <c r="AS1741" s="48">
        <f t="shared" si="394"/>
        <v>1</v>
      </c>
      <c r="AT1741" s="46">
        <f t="shared" si="398"/>
        <v>0</v>
      </c>
      <c r="AU1741" s="46">
        <f t="shared" si="395"/>
        <v>0</v>
      </c>
      <c r="AV1741" s="46">
        <f t="shared" si="396"/>
        <v>0</v>
      </c>
      <c r="AW1741" s="46">
        <f t="shared" si="399"/>
        <v>0</v>
      </c>
      <c r="AX1741" s="47" t="str">
        <f t="shared" si="397"/>
        <v/>
      </c>
      <c r="AY1741" s="47" t="str">
        <f t="shared" si="400"/>
        <v/>
      </c>
    </row>
    <row r="1742" spans="35:51" x14ac:dyDescent="0.35">
      <c r="AI1742" s="11"/>
      <c r="AJ1742" s="11"/>
      <c r="AK1742" s="11"/>
      <c r="AL1742" s="63"/>
      <c r="AM1742" s="46" t="str">
        <f t="shared" si="388"/>
        <v/>
      </c>
      <c r="AN1742" s="46" t="str">
        <f t="shared" si="389"/>
        <v/>
      </c>
      <c r="AO1742" s="46" t="str">
        <f t="shared" si="390"/>
        <v/>
      </c>
      <c r="AP1742" s="46">
        <f t="shared" si="391"/>
        <v>0</v>
      </c>
      <c r="AQ1742" s="46" t="str">
        <f t="shared" si="392"/>
        <v/>
      </c>
      <c r="AR1742" s="46">
        <f t="shared" si="393"/>
        <v>0</v>
      </c>
      <c r="AS1742" s="48">
        <f t="shared" si="394"/>
        <v>1</v>
      </c>
      <c r="AT1742" s="46">
        <f t="shared" si="398"/>
        <v>0</v>
      </c>
      <c r="AU1742" s="46">
        <f t="shared" si="395"/>
        <v>0</v>
      </c>
      <c r="AV1742" s="46">
        <f t="shared" si="396"/>
        <v>0</v>
      </c>
      <c r="AW1742" s="46">
        <f t="shared" si="399"/>
        <v>0</v>
      </c>
      <c r="AX1742" s="47" t="str">
        <f t="shared" si="397"/>
        <v/>
      </c>
      <c r="AY1742" s="47" t="str">
        <f t="shared" si="400"/>
        <v/>
      </c>
    </row>
    <row r="1743" spans="35:51" x14ac:dyDescent="0.35">
      <c r="AI1743" s="11"/>
      <c r="AJ1743" s="11"/>
      <c r="AK1743" s="11"/>
      <c r="AL1743" s="63"/>
      <c r="AM1743" s="46" t="str">
        <f t="shared" si="388"/>
        <v/>
      </c>
      <c r="AN1743" s="46" t="str">
        <f t="shared" si="389"/>
        <v/>
      </c>
      <c r="AO1743" s="46" t="str">
        <f t="shared" si="390"/>
        <v/>
      </c>
      <c r="AP1743" s="46">
        <f t="shared" si="391"/>
        <v>0</v>
      </c>
      <c r="AQ1743" s="46" t="str">
        <f t="shared" si="392"/>
        <v/>
      </c>
      <c r="AR1743" s="46">
        <f t="shared" si="393"/>
        <v>0</v>
      </c>
      <c r="AS1743" s="48">
        <f t="shared" si="394"/>
        <v>1</v>
      </c>
      <c r="AT1743" s="46">
        <f t="shared" si="398"/>
        <v>0</v>
      </c>
      <c r="AU1743" s="46">
        <f t="shared" si="395"/>
        <v>0</v>
      </c>
      <c r="AV1743" s="46">
        <f t="shared" si="396"/>
        <v>0</v>
      </c>
      <c r="AW1743" s="46">
        <f t="shared" si="399"/>
        <v>0</v>
      </c>
      <c r="AX1743" s="47" t="str">
        <f t="shared" si="397"/>
        <v/>
      </c>
      <c r="AY1743" s="47" t="str">
        <f t="shared" si="400"/>
        <v/>
      </c>
    </row>
    <row r="1744" spans="35:51" x14ac:dyDescent="0.35">
      <c r="AI1744" s="11"/>
      <c r="AJ1744" s="11"/>
      <c r="AK1744" s="11"/>
      <c r="AL1744" s="63"/>
      <c r="AM1744" s="46" t="str">
        <f t="shared" si="388"/>
        <v/>
      </c>
      <c r="AN1744" s="46" t="str">
        <f t="shared" si="389"/>
        <v/>
      </c>
      <c r="AO1744" s="46" t="str">
        <f t="shared" si="390"/>
        <v/>
      </c>
      <c r="AP1744" s="46">
        <f t="shared" si="391"/>
        <v>0</v>
      </c>
      <c r="AQ1744" s="46" t="str">
        <f t="shared" si="392"/>
        <v/>
      </c>
      <c r="AR1744" s="46">
        <f t="shared" si="393"/>
        <v>0</v>
      </c>
      <c r="AS1744" s="48">
        <f t="shared" si="394"/>
        <v>1</v>
      </c>
      <c r="AT1744" s="46">
        <f t="shared" si="398"/>
        <v>0</v>
      </c>
      <c r="AU1744" s="46">
        <f t="shared" si="395"/>
        <v>0</v>
      </c>
      <c r="AV1744" s="46">
        <f t="shared" si="396"/>
        <v>0</v>
      </c>
      <c r="AW1744" s="46">
        <f t="shared" si="399"/>
        <v>0</v>
      </c>
      <c r="AX1744" s="47" t="str">
        <f t="shared" si="397"/>
        <v/>
      </c>
      <c r="AY1744" s="47" t="str">
        <f t="shared" si="400"/>
        <v/>
      </c>
    </row>
    <row r="1745" spans="35:51" x14ac:dyDescent="0.35">
      <c r="AI1745" s="11"/>
      <c r="AJ1745" s="11"/>
      <c r="AK1745" s="11"/>
      <c r="AL1745" s="63"/>
      <c r="AM1745" s="46" t="str">
        <f t="shared" si="388"/>
        <v/>
      </c>
      <c r="AN1745" s="46" t="str">
        <f t="shared" si="389"/>
        <v/>
      </c>
      <c r="AO1745" s="46" t="str">
        <f t="shared" si="390"/>
        <v/>
      </c>
      <c r="AP1745" s="46">
        <f t="shared" si="391"/>
        <v>0</v>
      </c>
      <c r="AQ1745" s="46" t="str">
        <f t="shared" si="392"/>
        <v/>
      </c>
      <c r="AR1745" s="46">
        <f t="shared" si="393"/>
        <v>0</v>
      </c>
      <c r="AS1745" s="48">
        <f t="shared" si="394"/>
        <v>1</v>
      </c>
      <c r="AT1745" s="46">
        <f t="shared" si="398"/>
        <v>0</v>
      </c>
      <c r="AU1745" s="46">
        <f t="shared" si="395"/>
        <v>0</v>
      </c>
      <c r="AV1745" s="46">
        <f t="shared" si="396"/>
        <v>0</v>
      </c>
      <c r="AW1745" s="46">
        <f t="shared" si="399"/>
        <v>0</v>
      </c>
      <c r="AX1745" s="47" t="str">
        <f t="shared" si="397"/>
        <v/>
      </c>
      <c r="AY1745" s="47" t="str">
        <f t="shared" si="400"/>
        <v/>
      </c>
    </row>
    <row r="1746" spans="35:51" x14ac:dyDescent="0.35">
      <c r="AI1746" s="11"/>
      <c r="AJ1746" s="11"/>
      <c r="AK1746" s="11"/>
      <c r="AL1746" s="63"/>
      <c r="AM1746" s="46" t="str">
        <f t="shared" si="388"/>
        <v/>
      </c>
      <c r="AN1746" s="46" t="str">
        <f t="shared" si="389"/>
        <v/>
      </c>
      <c r="AO1746" s="46" t="str">
        <f t="shared" si="390"/>
        <v/>
      </c>
      <c r="AP1746" s="46">
        <f t="shared" si="391"/>
        <v>0</v>
      </c>
      <c r="AQ1746" s="46" t="str">
        <f t="shared" si="392"/>
        <v/>
      </c>
      <c r="AR1746" s="46">
        <f t="shared" si="393"/>
        <v>0</v>
      </c>
      <c r="AS1746" s="48">
        <f t="shared" si="394"/>
        <v>1</v>
      </c>
      <c r="AT1746" s="46">
        <f t="shared" si="398"/>
        <v>0</v>
      </c>
      <c r="AU1746" s="46">
        <f t="shared" si="395"/>
        <v>0</v>
      </c>
      <c r="AV1746" s="46">
        <f t="shared" si="396"/>
        <v>0</v>
      </c>
      <c r="AW1746" s="46">
        <f t="shared" si="399"/>
        <v>0</v>
      </c>
      <c r="AX1746" s="47" t="str">
        <f t="shared" si="397"/>
        <v/>
      </c>
      <c r="AY1746" s="47" t="str">
        <f t="shared" si="400"/>
        <v/>
      </c>
    </row>
    <row r="1747" spans="35:51" x14ac:dyDescent="0.35">
      <c r="AI1747" s="11"/>
      <c r="AJ1747" s="11"/>
      <c r="AK1747" s="11"/>
      <c r="AL1747" s="63"/>
      <c r="AM1747" s="46" t="str">
        <f t="shared" si="388"/>
        <v/>
      </c>
      <c r="AN1747" s="46" t="str">
        <f t="shared" si="389"/>
        <v/>
      </c>
      <c r="AO1747" s="46" t="str">
        <f t="shared" si="390"/>
        <v/>
      </c>
      <c r="AP1747" s="46">
        <f t="shared" si="391"/>
        <v>0</v>
      </c>
      <c r="AQ1747" s="46" t="str">
        <f t="shared" si="392"/>
        <v/>
      </c>
      <c r="AR1747" s="46">
        <f t="shared" si="393"/>
        <v>0</v>
      </c>
      <c r="AS1747" s="48">
        <f t="shared" si="394"/>
        <v>1</v>
      </c>
      <c r="AT1747" s="46">
        <f t="shared" si="398"/>
        <v>0</v>
      </c>
      <c r="AU1747" s="46">
        <f t="shared" si="395"/>
        <v>0</v>
      </c>
      <c r="AV1747" s="46">
        <f t="shared" si="396"/>
        <v>0</v>
      </c>
      <c r="AW1747" s="46">
        <f t="shared" si="399"/>
        <v>0</v>
      </c>
      <c r="AX1747" s="47" t="str">
        <f t="shared" si="397"/>
        <v/>
      </c>
      <c r="AY1747" s="47" t="str">
        <f t="shared" si="400"/>
        <v/>
      </c>
    </row>
    <row r="1748" spans="35:51" x14ac:dyDescent="0.35">
      <c r="AI1748" s="11"/>
      <c r="AJ1748" s="11"/>
      <c r="AK1748" s="11"/>
      <c r="AL1748" s="63"/>
      <c r="AM1748" s="46" t="str">
        <f t="shared" si="388"/>
        <v/>
      </c>
      <c r="AN1748" s="46" t="str">
        <f t="shared" si="389"/>
        <v/>
      </c>
      <c r="AO1748" s="46" t="str">
        <f t="shared" si="390"/>
        <v/>
      </c>
      <c r="AP1748" s="46">
        <f t="shared" si="391"/>
        <v>0</v>
      </c>
      <c r="AQ1748" s="46" t="str">
        <f t="shared" si="392"/>
        <v/>
      </c>
      <c r="AR1748" s="46">
        <f t="shared" si="393"/>
        <v>0</v>
      </c>
      <c r="AS1748" s="48">
        <f t="shared" si="394"/>
        <v>1</v>
      </c>
      <c r="AT1748" s="46">
        <f t="shared" si="398"/>
        <v>0</v>
      </c>
      <c r="AU1748" s="46">
        <f t="shared" si="395"/>
        <v>0</v>
      </c>
      <c r="AV1748" s="46">
        <f t="shared" si="396"/>
        <v>0</v>
      </c>
      <c r="AW1748" s="46">
        <f t="shared" si="399"/>
        <v>0</v>
      </c>
      <c r="AX1748" s="47" t="str">
        <f t="shared" si="397"/>
        <v/>
      </c>
      <c r="AY1748" s="47" t="str">
        <f t="shared" si="400"/>
        <v/>
      </c>
    </row>
    <row r="1749" spans="35:51" x14ac:dyDescent="0.35">
      <c r="AI1749" s="11"/>
      <c r="AJ1749" s="11"/>
      <c r="AK1749" s="11"/>
      <c r="AL1749" s="63"/>
      <c r="AM1749" s="46" t="str">
        <f t="shared" si="388"/>
        <v/>
      </c>
      <c r="AN1749" s="46" t="str">
        <f t="shared" si="389"/>
        <v/>
      </c>
      <c r="AO1749" s="46" t="str">
        <f t="shared" si="390"/>
        <v/>
      </c>
      <c r="AP1749" s="46">
        <f t="shared" si="391"/>
        <v>0</v>
      </c>
      <c r="AQ1749" s="46" t="str">
        <f t="shared" si="392"/>
        <v/>
      </c>
      <c r="AR1749" s="46">
        <f t="shared" si="393"/>
        <v>0</v>
      </c>
      <c r="AS1749" s="48">
        <f t="shared" si="394"/>
        <v>1</v>
      </c>
      <c r="AT1749" s="46">
        <f t="shared" si="398"/>
        <v>0</v>
      </c>
      <c r="AU1749" s="46">
        <f t="shared" si="395"/>
        <v>0</v>
      </c>
      <c r="AV1749" s="46">
        <f t="shared" si="396"/>
        <v>0</v>
      </c>
      <c r="AW1749" s="46">
        <f t="shared" si="399"/>
        <v>0</v>
      </c>
      <c r="AX1749" s="47" t="str">
        <f t="shared" si="397"/>
        <v/>
      </c>
      <c r="AY1749" s="47" t="str">
        <f t="shared" si="400"/>
        <v/>
      </c>
    </row>
    <row r="1750" spans="35:51" x14ac:dyDescent="0.35">
      <c r="AI1750" s="11"/>
      <c r="AJ1750" s="11"/>
      <c r="AK1750" s="11"/>
      <c r="AL1750" s="63"/>
      <c r="AM1750" s="46" t="str">
        <f t="shared" si="388"/>
        <v/>
      </c>
      <c r="AN1750" s="46" t="str">
        <f t="shared" si="389"/>
        <v/>
      </c>
      <c r="AO1750" s="46" t="str">
        <f t="shared" si="390"/>
        <v/>
      </c>
      <c r="AP1750" s="46">
        <f t="shared" si="391"/>
        <v>0</v>
      </c>
      <c r="AQ1750" s="46" t="str">
        <f t="shared" si="392"/>
        <v/>
      </c>
      <c r="AR1750" s="46">
        <f t="shared" si="393"/>
        <v>0</v>
      </c>
      <c r="AS1750" s="48">
        <f t="shared" si="394"/>
        <v>1</v>
      </c>
      <c r="AT1750" s="46">
        <f t="shared" si="398"/>
        <v>0</v>
      </c>
      <c r="AU1750" s="46">
        <f t="shared" si="395"/>
        <v>0</v>
      </c>
      <c r="AV1750" s="46">
        <f t="shared" si="396"/>
        <v>0</v>
      </c>
      <c r="AW1750" s="46">
        <f t="shared" si="399"/>
        <v>0</v>
      </c>
      <c r="AX1750" s="47" t="str">
        <f t="shared" si="397"/>
        <v/>
      </c>
      <c r="AY1750" s="47" t="str">
        <f t="shared" si="400"/>
        <v/>
      </c>
    </row>
    <row r="1751" spans="35:51" x14ac:dyDescent="0.35">
      <c r="AI1751" s="11"/>
      <c r="AJ1751" s="11"/>
      <c r="AK1751" s="11"/>
      <c r="AL1751" s="63"/>
      <c r="AM1751" s="46" t="str">
        <f t="shared" si="388"/>
        <v/>
      </c>
      <c r="AN1751" s="46" t="str">
        <f t="shared" si="389"/>
        <v/>
      </c>
      <c r="AO1751" s="46" t="str">
        <f t="shared" si="390"/>
        <v/>
      </c>
      <c r="AP1751" s="46">
        <f t="shared" si="391"/>
        <v>0</v>
      </c>
      <c r="AQ1751" s="46" t="str">
        <f t="shared" si="392"/>
        <v/>
      </c>
      <c r="AR1751" s="46">
        <f t="shared" si="393"/>
        <v>0</v>
      </c>
      <c r="AS1751" s="48">
        <f t="shared" si="394"/>
        <v>1</v>
      </c>
      <c r="AT1751" s="46">
        <f t="shared" si="398"/>
        <v>0</v>
      </c>
      <c r="AU1751" s="46">
        <f t="shared" si="395"/>
        <v>0</v>
      </c>
      <c r="AV1751" s="46">
        <f t="shared" si="396"/>
        <v>0</v>
      </c>
      <c r="AW1751" s="46">
        <f t="shared" si="399"/>
        <v>0</v>
      </c>
      <c r="AX1751" s="47" t="str">
        <f t="shared" si="397"/>
        <v/>
      </c>
      <c r="AY1751" s="47" t="str">
        <f t="shared" si="400"/>
        <v/>
      </c>
    </row>
    <row r="1752" spans="35:51" x14ac:dyDescent="0.35">
      <c r="AI1752" s="11"/>
      <c r="AJ1752" s="11"/>
      <c r="AK1752" s="11"/>
      <c r="AL1752" s="63"/>
      <c r="AM1752" s="46" t="str">
        <f t="shared" si="388"/>
        <v/>
      </c>
      <c r="AN1752" s="46" t="str">
        <f t="shared" si="389"/>
        <v/>
      </c>
      <c r="AO1752" s="46" t="str">
        <f t="shared" si="390"/>
        <v/>
      </c>
      <c r="AP1752" s="46">
        <f t="shared" si="391"/>
        <v>0</v>
      </c>
      <c r="AQ1752" s="46" t="str">
        <f t="shared" si="392"/>
        <v/>
      </c>
      <c r="AR1752" s="46">
        <f t="shared" si="393"/>
        <v>0</v>
      </c>
      <c r="AS1752" s="48">
        <f t="shared" si="394"/>
        <v>1</v>
      </c>
      <c r="AT1752" s="46">
        <f t="shared" si="398"/>
        <v>0</v>
      </c>
      <c r="AU1752" s="46">
        <f t="shared" si="395"/>
        <v>0</v>
      </c>
      <c r="AV1752" s="46">
        <f t="shared" si="396"/>
        <v>0</v>
      </c>
      <c r="AW1752" s="46">
        <f t="shared" si="399"/>
        <v>0</v>
      </c>
      <c r="AX1752" s="47" t="str">
        <f t="shared" si="397"/>
        <v/>
      </c>
      <c r="AY1752" s="47" t="str">
        <f t="shared" si="400"/>
        <v/>
      </c>
    </row>
    <row r="1753" spans="35:51" x14ac:dyDescent="0.35">
      <c r="AI1753" s="11"/>
      <c r="AJ1753" s="11"/>
      <c r="AK1753" s="11"/>
      <c r="AL1753" s="63"/>
      <c r="AM1753" s="46" t="str">
        <f t="shared" si="388"/>
        <v/>
      </c>
      <c r="AN1753" s="46" t="str">
        <f t="shared" si="389"/>
        <v/>
      </c>
      <c r="AO1753" s="46" t="str">
        <f t="shared" si="390"/>
        <v/>
      </c>
      <c r="AP1753" s="46">
        <f t="shared" si="391"/>
        <v>0</v>
      </c>
      <c r="AQ1753" s="46" t="str">
        <f t="shared" si="392"/>
        <v/>
      </c>
      <c r="AR1753" s="46">
        <f t="shared" si="393"/>
        <v>0</v>
      </c>
      <c r="AS1753" s="48">
        <f t="shared" si="394"/>
        <v>1</v>
      </c>
      <c r="AT1753" s="46">
        <f t="shared" si="398"/>
        <v>0</v>
      </c>
      <c r="AU1753" s="46">
        <f t="shared" si="395"/>
        <v>0</v>
      </c>
      <c r="AV1753" s="46">
        <f t="shared" si="396"/>
        <v>0</v>
      </c>
      <c r="AW1753" s="46">
        <f t="shared" si="399"/>
        <v>0</v>
      </c>
      <c r="AX1753" s="47" t="str">
        <f t="shared" si="397"/>
        <v/>
      </c>
      <c r="AY1753" s="47" t="str">
        <f t="shared" si="400"/>
        <v/>
      </c>
    </row>
    <row r="1754" spans="35:51" x14ac:dyDescent="0.35">
      <c r="AI1754" s="11"/>
      <c r="AJ1754" s="11"/>
      <c r="AK1754" s="11"/>
      <c r="AL1754" s="63"/>
      <c r="AM1754" s="46" t="str">
        <f t="shared" si="388"/>
        <v/>
      </c>
      <c r="AN1754" s="46" t="str">
        <f t="shared" si="389"/>
        <v/>
      </c>
      <c r="AO1754" s="46" t="str">
        <f t="shared" si="390"/>
        <v/>
      </c>
      <c r="AP1754" s="46">
        <f t="shared" si="391"/>
        <v>0</v>
      </c>
      <c r="AQ1754" s="46" t="str">
        <f t="shared" si="392"/>
        <v/>
      </c>
      <c r="AR1754" s="46">
        <f t="shared" si="393"/>
        <v>0</v>
      </c>
      <c r="AS1754" s="48">
        <f t="shared" si="394"/>
        <v>1</v>
      </c>
      <c r="AT1754" s="46">
        <f t="shared" si="398"/>
        <v>0</v>
      </c>
      <c r="AU1754" s="46">
        <f t="shared" si="395"/>
        <v>0</v>
      </c>
      <c r="AV1754" s="46">
        <f t="shared" si="396"/>
        <v>0</v>
      </c>
      <c r="AW1754" s="46">
        <f t="shared" si="399"/>
        <v>0</v>
      </c>
      <c r="AX1754" s="47" t="str">
        <f t="shared" si="397"/>
        <v/>
      </c>
      <c r="AY1754" s="47" t="str">
        <f t="shared" si="400"/>
        <v/>
      </c>
    </row>
    <row r="1755" spans="35:51" x14ac:dyDescent="0.35">
      <c r="AI1755" s="11"/>
      <c r="AJ1755" s="11"/>
      <c r="AK1755" s="11"/>
      <c r="AL1755" s="63"/>
      <c r="AM1755" s="46" t="str">
        <f t="shared" si="388"/>
        <v/>
      </c>
      <c r="AN1755" s="46" t="str">
        <f t="shared" si="389"/>
        <v/>
      </c>
      <c r="AO1755" s="46" t="str">
        <f t="shared" si="390"/>
        <v/>
      </c>
      <c r="AP1755" s="46">
        <f t="shared" si="391"/>
        <v>0</v>
      </c>
      <c r="AQ1755" s="46" t="str">
        <f t="shared" si="392"/>
        <v/>
      </c>
      <c r="AR1755" s="46">
        <f t="shared" si="393"/>
        <v>0</v>
      </c>
      <c r="AS1755" s="48">
        <f t="shared" si="394"/>
        <v>1</v>
      </c>
      <c r="AT1755" s="46">
        <f t="shared" si="398"/>
        <v>0</v>
      </c>
      <c r="AU1755" s="46">
        <f t="shared" si="395"/>
        <v>0</v>
      </c>
      <c r="AV1755" s="46">
        <f t="shared" si="396"/>
        <v>0</v>
      </c>
      <c r="AW1755" s="46">
        <f t="shared" si="399"/>
        <v>0</v>
      </c>
      <c r="AX1755" s="47" t="str">
        <f t="shared" si="397"/>
        <v/>
      </c>
      <c r="AY1755" s="47" t="str">
        <f t="shared" si="400"/>
        <v/>
      </c>
    </row>
    <row r="1756" spans="35:51" x14ac:dyDescent="0.35">
      <c r="AI1756" s="11"/>
      <c r="AJ1756" s="11"/>
      <c r="AK1756" s="11"/>
      <c r="AL1756" s="63"/>
      <c r="AM1756" s="46" t="str">
        <f t="shared" si="388"/>
        <v/>
      </c>
      <c r="AN1756" s="46" t="str">
        <f t="shared" si="389"/>
        <v/>
      </c>
      <c r="AO1756" s="46" t="str">
        <f t="shared" si="390"/>
        <v/>
      </c>
      <c r="AP1756" s="46">
        <f t="shared" si="391"/>
        <v>0</v>
      </c>
      <c r="AQ1756" s="46" t="str">
        <f t="shared" si="392"/>
        <v/>
      </c>
      <c r="AR1756" s="46">
        <f t="shared" si="393"/>
        <v>0</v>
      </c>
      <c r="AS1756" s="48">
        <f t="shared" si="394"/>
        <v>1</v>
      </c>
      <c r="AT1756" s="46">
        <f t="shared" si="398"/>
        <v>0</v>
      </c>
      <c r="AU1756" s="46">
        <f t="shared" si="395"/>
        <v>0</v>
      </c>
      <c r="AV1756" s="46">
        <f t="shared" si="396"/>
        <v>0</v>
      </c>
      <c r="AW1756" s="46">
        <f t="shared" si="399"/>
        <v>0</v>
      </c>
      <c r="AX1756" s="47" t="str">
        <f t="shared" si="397"/>
        <v/>
      </c>
      <c r="AY1756" s="47" t="str">
        <f t="shared" si="400"/>
        <v/>
      </c>
    </row>
    <row r="1757" spans="35:51" x14ac:dyDescent="0.35">
      <c r="AI1757" s="11"/>
      <c r="AJ1757" s="11"/>
      <c r="AK1757" s="11"/>
      <c r="AL1757" s="63"/>
      <c r="AM1757" s="46" t="str">
        <f t="shared" si="388"/>
        <v/>
      </c>
      <c r="AN1757" s="46" t="str">
        <f t="shared" si="389"/>
        <v/>
      </c>
      <c r="AO1757" s="46" t="str">
        <f t="shared" si="390"/>
        <v/>
      </c>
      <c r="AP1757" s="46">
        <f t="shared" si="391"/>
        <v>0</v>
      </c>
      <c r="AQ1757" s="46" t="str">
        <f t="shared" si="392"/>
        <v/>
      </c>
      <c r="AR1757" s="46">
        <f t="shared" si="393"/>
        <v>0</v>
      </c>
      <c r="AS1757" s="48">
        <f t="shared" si="394"/>
        <v>1</v>
      </c>
      <c r="AT1757" s="46">
        <f t="shared" si="398"/>
        <v>0</v>
      </c>
      <c r="AU1757" s="46">
        <f t="shared" si="395"/>
        <v>0</v>
      </c>
      <c r="AV1757" s="46">
        <f t="shared" si="396"/>
        <v>0</v>
      </c>
      <c r="AW1757" s="46">
        <f t="shared" si="399"/>
        <v>0</v>
      </c>
      <c r="AX1757" s="47" t="str">
        <f t="shared" si="397"/>
        <v/>
      </c>
      <c r="AY1757" s="47" t="str">
        <f t="shared" si="400"/>
        <v/>
      </c>
    </row>
    <row r="1758" spans="35:51" x14ac:dyDescent="0.35">
      <c r="AI1758" s="11"/>
      <c r="AJ1758" s="11"/>
      <c r="AK1758" s="11"/>
      <c r="AL1758" s="63"/>
      <c r="AM1758" s="46" t="str">
        <f t="shared" si="388"/>
        <v/>
      </c>
      <c r="AN1758" s="46" t="str">
        <f t="shared" si="389"/>
        <v/>
      </c>
      <c r="AO1758" s="46" t="str">
        <f t="shared" si="390"/>
        <v/>
      </c>
      <c r="AP1758" s="46">
        <f t="shared" si="391"/>
        <v>0</v>
      </c>
      <c r="AQ1758" s="46" t="str">
        <f t="shared" si="392"/>
        <v/>
      </c>
      <c r="AR1758" s="46">
        <f t="shared" si="393"/>
        <v>0</v>
      </c>
      <c r="AS1758" s="48">
        <f t="shared" si="394"/>
        <v>1</v>
      </c>
      <c r="AT1758" s="46">
        <f t="shared" si="398"/>
        <v>0</v>
      </c>
      <c r="AU1758" s="46">
        <f t="shared" si="395"/>
        <v>0</v>
      </c>
      <c r="AV1758" s="46">
        <f t="shared" si="396"/>
        <v>0</v>
      </c>
      <c r="AW1758" s="46">
        <f t="shared" si="399"/>
        <v>0</v>
      </c>
      <c r="AX1758" s="47" t="str">
        <f t="shared" si="397"/>
        <v/>
      </c>
      <c r="AY1758" s="47" t="str">
        <f t="shared" si="400"/>
        <v/>
      </c>
    </row>
    <row r="1759" spans="35:51" x14ac:dyDescent="0.35">
      <c r="AI1759" s="11"/>
      <c r="AJ1759" s="11"/>
      <c r="AK1759" s="11"/>
      <c r="AL1759" s="63"/>
      <c r="AM1759" s="46" t="str">
        <f t="shared" si="388"/>
        <v/>
      </c>
      <c r="AN1759" s="46" t="str">
        <f t="shared" si="389"/>
        <v/>
      </c>
      <c r="AO1759" s="46" t="str">
        <f t="shared" si="390"/>
        <v/>
      </c>
      <c r="AP1759" s="46">
        <f t="shared" si="391"/>
        <v>0</v>
      </c>
      <c r="AQ1759" s="46" t="str">
        <f t="shared" si="392"/>
        <v/>
      </c>
      <c r="AR1759" s="46">
        <f t="shared" si="393"/>
        <v>0</v>
      </c>
      <c r="AS1759" s="48">
        <f t="shared" si="394"/>
        <v>1</v>
      </c>
      <c r="AT1759" s="46">
        <f t="shared" si="398"/>
        <v>0</v>
      </c>
      <c r="AU1759" s="46">
        <f t="shared" si="395"/>
        <v>0</v>
      </c>
      <c r="AV1759" s="46">
        <f t="shared" si="396"/>
        <v>0</v>
      </c>
      <c r="AW1759" s="46">
        <f t="shared" si="399"/>
        <v>0</v>
      </c>
      <c r="AX1759" s="47" t="str">
        <f t="shared" si="397"/>
        <v/>
      </c>
      <c r="AY1759" s="47" t="str">
        <f t="shared" si="400"/>
        <v/>
      </c>
    </row>
    <row r="1760" spans="35:51" x14ac:dyDescent="0.35">
      <c r="AI1760" s="11"/>
      <c r="AJ1760" s="11"/>
      <c r="AK1760" s="11"/>
      <c r="AL1760" s="63"/>
      <c r="AM1760" s="46" t="str">
        <f t="shared" si="388"/>
        <v/>
      </c>
      <c r="AN1760" s="46" t="str">
        <f t="shared" si="389"/>
        <v/>
      </c>
      <c r="AO1760" s="46" t="str">
        <f t="shared" si="390"/>
        <v/>
      </c>
      <c r="AP1760" s="46">
        <f t="shared" si="391"/>
        <v>0</v>
      </c>
      <c r="AQ1760" s="46" t="str">
        <f t="shared" si="392"/>
        <v/>
      </c>
      <c r="AR1760" s="46">
        <f t="shared" si="393"/>
        <v>0</v>
      </c>
      <c r="AS1760" s="48">
        <f t="shared" si="394"/>
        <v>1</v>
      </c>
      <c r="AT1760" s="46">
        <f t="shared" si="398"/>
        <v>0</v>
      </c>
      <c r="AU1760" s="46">
        <f t="shared" si="395"/>
        <v>0</v>
      </c>
      <c r="AV1760" s="46">
        <f t="shared" si="396"/>
        <v>0</v>
      </c>
      <c r="AW1760" s="46">
        <f t="shared" si="399"/>
        <v>0</v>
      </c>
      <c r="AX1760" s="47" t="str">
        <f t="shared" si="397"/>
        <v/>
      </c>
      <c r="AY1760" s="47" t="str">
        <f t="shared" si="400"/>
        <v/>
      </c>
    </row>
    <row r="1761" spans="35:51" x14ac:dyDescent="0.35">
      <c r="AI1761" s="11"/>
      <c r="AJ1761" s="11"/>
      <c r="AK1761" s="11"/>
      <c r="AL1761" s="63"/>
      <c r="AM1761" s="46" t="str">
        <f t="shared" si="388"/>
        <v/>
      </c>
      <c r="AN1761" s="46" t="str">
        <f t="shared" si="389"/>
        <v/>
      </c>
      <c r="AO1761" s="46" t="str">
        <f t="shared" si="390"/>
        <v/>
      </c>
      <c r="AP1761" s="46">
        <f t="shared" si="391"/>
        <v>0</v>
      </c>
      <c r="AQ1761" s="46" t="str">
        <f t="shared" si="392"/>
        <v/>
      </c>
      <c r="AR1761" s="46">
        <f t="shared" si="393"/>
        <v>0</v>
      </c>
      <c r="AS1761" s="48">
        <f t="shared" si="394"/>
        <v>1</v>
      </c>
      <c r="AT1761" s="46">
        <f t="shared" si="398"/>
        <v>0</v>
      </c>
      <c r="AU1761" s="46">
        <f t="shared" si="395"/>
        <v>0</v>
      </c>
      <c r="AV1761" s="46">
        <f t="shared" si="396"/>
        <v>0</v>
      </c>
      <c r="AW1761" s="46">
        <f t="shared" si="399"/>
        <v>0</v>
      </c>
      <c r="AX1761" s="47" t="str">
        <f t="shared" si="397"/>
        <v/>
      </c>
      <c r="AY1761" s="47" t="str">
        <f t="shared" si="400"/>
        <v/>
      </c>
    </row>
    <row r="1762" spans="35:51" x14ac:dyDescent="0.35">
      <c r="AI1762" s="11"/>
      <c r="AJ1762" s="11"/>
      <c r="AK1762" s="11"/>
      <c r="AL1762" s="63"/>
      <c r="AM1762" s="46" t="str">
        <f t="shared" si="388"/>
        <v/>
      </c>
      <c r="AN1762" s="46" t="str">
        <f t="shared" si="389"/>
        <v/>
      </c>
      <c r="AO1762" s="46" t="str">
        <f t="shared" si="390"/>
        <v/>
      </c>
      <c r="AP1762" s="46">
        <f t="shared" si="391"/>
        <v>0</v>
      </c>
      <c r="AQ1762" s="46" t="str">
        <f t="shared" si="392"/>
        <v/>
      </c>
      <c r="AR1762" s="46">
        <f t="shared" si="393"/>
        <v>0</v>
      </c>
      <c r="AS1762" s="48">
        <f t="shared" si="394"/>
        <v>1</v>
      </c>
      <c r="AT1762" s="46">
        <f t="shared" si="398"/>
        <v>0</v>
      </c>
      <c r="AU1762" s="46">
        <f t="shared" si="395"/>
        <v>0</v>
      </c>
      <c r="AV1762" s="46">
        <f t="shared" si="396"/>
        <v>0</v>
      </c>
      <c r="AW1762" s="46">
        <f t="shared" si="399"/>
        <v>0</v>
      </c>
      <c r="AX1762" s="47" t="str">
        <f t="shared" si="397"/>
        <v/>
      </c>
      <c r="AY1762" s="47" t="str">
        <f t="shared" si="400"/>
        <v/>
      </c>
    </row>
    <row r="1763" spans="35:51" x14ac:dyDescent="0.35">
      <c r="AI1763" s="11"/>
      <c r="AJ1763" s="11"/>
      <c r="AK1763" s="11"/>
      <c r="AL1763" s="63"/>
      <c r="AM1763" s="46" t="str">
        <f t="shared" si="388"/>
        <v/>
      </c>
      <c r="AN1763" s="46" t="str">
        <f t="shared" si="389"/>
        <v/>
      </c>
      <c r="AO1763" s="46" t="str">
        <f t="shared" si="390"/>
        <v/>
      </c>
      <c r="AP1763" s="46">
        <f t="shared" si="391"/>
        <v>0</v>
      </c>
      <c r="AQ1763" s="46" t="str">
        <f t="shared" si="392"/>
        <v/>
      </c>
      <c r="AR1763" s="46">
        <f t="shared" si="393"/>
        <v>0</v>
      </c>
      <c r="AS1763" s="48">
        <f t="shared" si="394"/>
        <v>1</v>
      </c>
      <c r="AT1763" s="46">
        <f t="shared" si="398"/>
        <v>0</v>
      </c>
      <c r="AU1763" s="46">
        <f t="shared" si="395"/>
        <v>0</v>
      </c>
      <c r="AV1763" s="46">
        <f t="shared" si="396"/>
        <v>0</v>
      </c>
      <c r="AW1763" s="46">
        <f t="shared" si="399"/>
        <v>0</v>
      </c>
      <c r="AX1763" s="47" t="str">
        <f t="shared" si="397"/>
        <v/>
      </c>
      <c r="AY1763" s="47" t="str">
        <f t="shared" si="400"/>
        <v/>
      </c>
    </row>
    <row r="1764" spans="35:51" x14ac:dyDescent="0.35">
      <c r="AI1764" s="11"/>
      <c r="AJ1764" s="11"/>
      <c r="AK1764" s="11"/>
      <c r="AL1764" s="63"/>
      <c r="AM1764" s="46" t="str">
        <f t="shared" si="388"/>
        <v/>
      </c>
      <c r="AN1764" s="46" t="str">
        <f t="shared" si="389"/>
        <v/>
      </c>
      <c r="AO1764" s="46" t="str">
        <f t="shared" si="390"/>
        <v/>
      </c>
      <c r="AP1764" s="46">
        <f t="shared" si="391"/>
        <v>0</v>
      </c>
      <c r="AQ1764" s="46" t="str">
        <f t="shared" si="392"/>
        <v/>
      </c>
      <c r="AR1764" s="46">
        <f t="shared" si="393"/>
        <v>0</v>
      </c>
      <c r="AS1764" s="48">
        <f t="shared" si="394"/>
        <v>1</v>
      </c>
      <c r="AT1764" s="46">
        <f t="shared" si="398"/>
        <v>0</v>
      </c>
      <c r="AU1764" s="46">
        <f t="shared" si="395"/>
        <v>0</v>
      </c>
      <c r="AV1764" s="46">
        <f t="shared" si="396"/>
        <v>0</v>
      </c>
      <c r="AW1764" s="46">
        <f t="shared" si="399"/>
        <v>0</v>
      </c>
      <c r="AX1764" s="47" t="str">
        <f t="shared" si="397"/>
        <v/>
      </c>
      <c r="AY1764" s="47" t="str">
        <f t="shared" si="400"/>
        <v/>
      </c>
    </row>
    <row r="1765" spans="35:51" x14ac:dyDescent="0.35">
      <c r="AI1765" s="11"/>
      <c r="AJ1765" s="11"/>
      <c r="AK1765" s="11"/>
      <c r="AL1765" s="63"/>
      <c r="AM1765" s="46" t="str">
        <f t="shared" si="388"/>
        <v/>
      </c>
      <c r="AN1765" s="46" t="str">
        <f t="shared" si="389"/>
        <v/>
      </c>
      <c r="AO1765" s="46" t="str">
        <f t="shared" si="390"/>
        <v/>
      </c>
      <c r="AP1765" s="46">
        <f t="shared" si="391"/>
        <v>0</v>
      </c>
      <c r="AQ1765" s="46" t="str">
        <f t="shared" si="392"/>
        <v/>
      </c>
      <c r="AR1765" s="46">
        <f t="shared" si="393"/>
        <v>0</v>
      </c>
      <c r="AS1765" s="48">
        <f t="shared" si="394"/>
        <v>1</v>
      </c>
      <c r="AT1765" s="46">
        <f t="shared" si="398"/>
        <v>0</v>
      </c>
      <c r="AU1765" s="46">
        <f t="shared" si="395"/>
        <v>0</v>
      </c>
      <c r="AV1765" s="46">
        <f t="shared" si="396"/>
        <v>0</v>
      </c>
      <c r="AW1765" s="46">
        <f t="shared" si="399"/>
        <v>0</v>
      </c>
      <c r="AX1765" s="47" t="str">
        <f t="shared" si="397"/>
        <v/>
      </c>
      <c r="AY1765" s="47" t="str">
        <f t="shared" si="400"/>
        <v/>
      </c>
    </row>
    <row r="1766" spans="35:51" x14ac:dyDescent="0.35">
      <c r="AI1766" s="11"/>
      <c r="AJ1766" s="11"/>
      <c r="AK1766" s="11"/>
      <c r="AL1766" s="63"/>
      <c r="AM1766" s="46" t="str">
        <f t="shared" si="388"/>
        <v/>
      </c>
      <c r="AN1766" s="46" t="str">
        <f t="shared" si="389"/>
        <v/>
      </c>
      <c r="AO1766" s="46" t="str">
        <f t="shared" si="390"/>
        <v/>
      </c>
      <c r="AP1766" s="46">
        <f t="shared" si="391"/>
        <v>0</v>
      </c>
      <c r="AQ1766" s="46" t="str">
        <f t="shared" si="392"/>
        <v/>
      </c>
      <c r="AR1766" s="46">
        <f t="shared" si="393"/>
        <v>0</v>
      </c>
      <c r="AS1766" s="48">
        <f t="shared" si="394"/>
        <v>1</v>
      </c>
      <c r="AT1766" s="46">
        <f t="shared" si="398"/>
        <v>0</v>
      </c>
      <c r="AU1766" s="46">
        <f t="shared" si="395"/>
        <v>0</v>
      </c>
      <c r="AV1766" s="46">
        <f t="shared" si="396"/>
        <v>0</v>
      </c>
      <c r="AW1766" s="46">
        <f t="shared" si="399"/>
        <v>0</v>
      </c>
      <c r="AX1766" s="47" t="str">
        <f t="shared" si="397"/>
        <v/>
      </c>
      <c r="AY1766" s="47" t="str">
        <f t="shared" si="400"/>
        <v/>
      </c>
    </row>
    <row r="1767" spans="35:51" x14ac:dyDescent="0.35">
      <c r="AI1767" s="11"/>
      <c r="AJ1767" s="11"/>
      <c r="AK1767" s="11"/>
      <c r="AL1767" s="63"/>
      <c r="AM1767" s="46" t="str">
        <f t="shared" si="388"/>
        <v/>
      </c>
      <c r="AN1767" s="46" t="str">
        <f t="shared" si="389"/>
        <v/>
      </c>
      <c r="AO1767" s="46" t="str">
        <f t="shared" si="390"/>
        <v/>
      </c>
      <c r="AP1767" s="46">
        <f t="shared" si="391"/>
        <v>0</v>
      </c>
      <c r="AQ1767" s="46" t="str">
        <f t="shared" si="392"/>
        <v/>
      </c>
      <c r="AR1767" s="46">
        <f t="shared" si="393"/>
        <v>0</v>
      </c>
      <c r="AS1767" s="48">
        <f t="shared" si="394"/>
        <v>1</v>
      </c>
      <c r="AT1767" s="46">
        <f t="shared" si="398"/>
        <v>0</v>
      </c>
      <c r="AU1767" s="46">
        <f t="shared" si="395"/>
        <v>0</v>
      </c>
      <c r="AV1767" s="46">
        <f t="shared" si="396"/>
        <v>0</v>
      </c>
      <c r="AW1767" s="46">
        <f t="shared" si="399"/>
        <v>0</v>
      </c>
      <c r="AX1767" s="47" t="str">
        <f t="shared" si="397"/>
        <v/>
      </c>
      <c r="AY1767" s="47" t="str">
        <f t="shared" si="400"/>
        <v/>
      </c>
    </row>
    <row r="1768" spans="35:51" x14ac:dyDescent="0.35">
      <c r="AI1768" s="11"/>
      <c r="AJ1768" s="11"/>
      <c r="AK1768" s="11"/>
      <c r="AL1768" s="63"/>
      <c r="AM1768" s="46" t="str">
        <f t="shared" si="388"/>
        <v/>
      </c>
      <c r="AN1768" s="46" t="str">
        <f t="shared" si="389"/>
        <v/>
      </c>
      <c r="AO1768" s="46" t="str">
        <f t="shared" si="390"/>
        <v/>
      </c>
      <c r="AP1768" s="46">
        <f t="shared" si="391"/>
        <v>0</v>
      </c>
      <c r="AQ1768" s="46" t="str">
        <f t="shared" si="392"/>
        <v/>
      </c>
      <c r="AR1768" s="46">
        <f t="shared" si="393"/>
        <v>0</v>
      </c>
      <c r="AS1768" s="48">
        <f t="shared" si="394"/>
        <v>1</v>
      </c>
      <c r="AT1768" s="46">
        <f t="shared" si="398"/>
        <v>0</v>
      </c>
      <c r="AU1768" s="46">
        <f t="shared" si="395"/>
        <v>0</v>
      </c>
      <c r="AV1768" s="46">
        <f t="shared" si="396"/>
        <v>0</v>
      </c>
      <c r="AW1768" s="46">
        <f t="shared" si="399"/>
        <v>0</v>
      </c>
      <c r="AX1768" s="47" t="str">
        <f t="shared" si="397"/>
        <v/>
      </c>
      <c r="AY1768" s="47" t="str">
        <f t="shared" si="400"/>
        <v/>
      </c>
    </row>
    <row r="1769" spans="35:51" x14ac:dyDescent="0.35">
      <c r="AI1769" s="11"/>
      <c r="AJ1769" s="11"/>
      <c r="AK1769" s="11"/>
      <c r="AL1769" s="63"/>
      <c r="AM1769" s="46" t="str">
        <f t="shared" si="388"/>
        <v/>
      </c>
      <c r="AN1769" s="46" t="str">
        <f t="shared" si="389"/>
        <v/>
      </c>
      <c r="AO1769" s="46" t="str">
        <f t="shared" si="390"/>
        <v/>
      </c>
      <c r="AP1769" s="46">
        <f t="shared" si="391"/>
        <v>0</v>
      </c>
      <c r="AQ1769" s="46" t="str">
        <f t="shared" si="392"/>
        <v/>
      </c>
      <c r="AR1769" s="46">
        <f t="shared" si="393"/>
        <v>0</v>
      </c>
      <c r="AS1769" s="48">
        <f t="shared" si="394"/>
        <v>1</v>
      </c>
      <c r="AT1769" s="46">
        <f t="shared" si="398"/>
        <v>0</v>
      </c>
      <c r="AU1769" s="46">
        <f t="shared" si="395"/>
        <v>0</v>
      </c>
      <c r="AV1769" s="46">
        <f t="shared" si="396"/>
        <v>0</v>
      </c>
      <c r="AW1769" s="46">
        <f t="shared" si="399"/>
        <v>0</v>
      </c>
      <c r="AX1769" s="47" t="str">
        <f t="shared" si="397"/>
        <v/>
      </c>
      <c r="AY1769" s="47" t="str">
        <f t="shared" si="400"/>
        <v/>
      </c>
    </row>
    <row r="1770" spans="35:51" x14ac:dyDescent="0.35">
      <c r="AI1770" s="11"/>
      <c r="AJ1770" s="11"/>
      <c r="AK1770" s="11"/>
      <c r="AL1770" s="63"/>
      <c r="AM1770" s="46" t="str">
        <f t="shared" si="388"/>
        <v/>
      </c>
      <c r="AN1770" s="46" t="str">
        <f t="shared" si="389"/>
        <v/>
      </c>
      <c r="AO1770" s="46" t="str">
        <f t="shared" si="390"/>
        <v/>
      </c>
      <c r="AP1770" s="46">
        <f t="shared" si="391"/>
        <v>0</v>
      </c>
      <c r="AQ1770" s="46" t="str">
        <f t="shared" si="392"/>
        <v/>
      </c>
      <c r="AR1770" s="46">
        <f t="shared" si="393"/>
        <v>0</v>
      </c>
      <c r="AS1770" s="48">
        <f t="shared" si="394"/>
        <v>1</v>
      </c>
      <c r="AT1770" s="46">
        <f t="shared" si="398"/>
        <v>0</v>
      </c>
      <c r="AU1770" s="46">
        <f t="shared" si="395"/>
        <v>0</v>
      </c>
      <c r="AV1770" s="46">
        <f t="shared" si="396"/>
        <v>0</v>
      </c>
      <c r="AW1770" s="46">
        <f t="shared" si="399"/>
        <v>0</v>
      </c>
      <c r="AX1770" s="47" t="str">
        <f t="shared" si="397"/>
        <v/>
      </c>
      <c r="AY1770" s="47" t="str">
        <f t="shared" si="400"/>
        <v/>
      </c>
    </row>
    <row r="1771" spans="35:51" x14ac:dyDescent="0.35">
      <c r="AI1771" s="11"/>
      <c r="AJ1771" s="11"/>
      <c r="AK1771" s="11"/>
      <c r="AL1771" s="63"/>
      <c r="AM1771" s="46" t="str">
        <f t="shared" si="388"/>
        <v/>
      </c>
      <c r="AN1771" s="46" t="str">
        <f t="shared" si="389"/>
        <v/>
      </c>
      <c r="AO1771" s="46" t="str">
        <f t="shared" si="390"/>
        <v/>
      </c>
      <c r="AP1771" s="46">
        <f t="shared" si="391"/>
        <v>0</v>
      </c>
      <c r="AQ1771" s="46" t="str">
        <f t="shared" si="392"/>
        <v/>
      </c>
      <c r="AR1771" s="46">
        <f t="shared" si="393"/>
        <v>0</v>
      </c>
      <c r="AS1771" s="48">
        <f t="shared" si="394"/>
        <v>1</v>
      </c>
      <c r="AT1771" s="46">
        <f t="shared" si="398"/>
        <v>0</v>
      </c>
      <c r="AU1771" s="46">
        <f t="shared" si="395"/>
        <v>0</v>
      </c>
      <c r="AV1771" s="46">
        <f t="shared" si="396"/>
        <v>0</v>
      </c>
      <c r="AW1771" s="46">
        <f t="shared" si="399"/>
        <v>0</v>
      </c>
      <c r="AX1771" s="47" t="str">
        <f t="shared" si="397"/>
        <v/>
      </c>
      <c r="AY1771" s="47" t="str">
        <f t="shared" si="400"/>
        <v/>
      </c>
    </row>
    <row r="1772" spans="35:51" x14ac:dyDescent="0.35">
      <c r="AI1772" s="11"/>
      <c r="AJ1772" s="11"/>
      <c r="AK1772" s="11"/>
      <c r="AL1772" s="63"/>
      <c r="AM1772" s="46" t="str">
        <f t="shared" si="388"/>
        <v/>
      </c>
      <c r="AN1772" s="46" t="str">
        <f t="shared" si="389"/>
        <v/>
      </c>
      <c r="AO1772" s="46" t="str">
        <f t="shared" si="390"/>
        <v/>
      </c>
      <c r="AP1772" s="46">
        <f t="shared" si="391"/>
        <v>0</v>
      </c>
      <c r="AQ1772" s="46" t="str">
        <f t="shared" si="392"/>
        <v/>
      </c>
      <c r="AR1772" s="46">
        <f t="shared" si="393"/>
        <v>0</v>
      </c>
      <c r="AS1772" s="48">
        <f t="shared" si="394"/>
        <v>1</v>
      </c>
      <c r="AT1772" s="46">
        <f t="shared" si="398"/>
        <v>0</v>
      </c>
      <c r="AU1772" s="46">
        <f t="shared" si="395"/>
        <v>0</v>
      </c>
      <c r="AV1772" s="46">
        <f t="shared" si="396"/>
        <v>0</v>
      </c>
      <c r="AW1772" s="46">
        <f t="shared" si="399"/>
        <v>0</v>
      </c>
      <c r="AX1772" s="47" t="str">
        <f t="shared" si="397"/>
        <v/>
      </c>
      <c r="AY1772" s="47" t="str">
        <f t="shared" si="400"/>
        <v/>
      </c>
    </row>
    <row r="1773" spans="35:51" x14ac:dyDescent="0.35">
      <c r="AI1773" s="11"/>
      <c r="AJ1773" s="11"/>
      <c r="AK1773" s="11"/>
      <c r="AL1773" s="63"/>
      <c r="AM1773" s="46" t="str">
        <f t="shared" si="388"/>
        <v/>
      </c>
      <c r="AN1773" s="46" t="str">
        <f t="shared" si="389"/>
        <v/>
      </c>
      <c r="AO1773" s="46" t="str">
        <f t="shared" si="390"/>
        <v/>
      </c>
      <c r="AP1773" s="46">
        <f t="shared" si="391"/>
        <v>0</v>
      </c>
      <c r="AQ1773" s="46" t="str">
        <f t="shared" si="392"/>
        <v/>
      </c>
      <c r="AR1773" s="46">
        <f t="shared" si="393"/>
        <v>0</v>
      </c>
      <c r="AS1773" s="48">
        <f t="shared" si="394"/>
        <v>1</v>
      </c>
      <c r="AT1773" s="46">
        <f t="shared" si="398"/>
        <v>0</v>
      </c>
      <c r="AU1773" s="46">
        <f t="shared" si="395"/>
        <v>0</v>
      </c>
      <c r="AV1773" s="46">
        <f t="shared" si="396"/>
        <v>0</v>
      </c>
      <c r="AW1773" s="46">
        <f t="shared" si="399"/>
        <v>0</v>
      </c>
      <c r="AX1773" s="47" t="str">
        <f t="shared" si="397"/>
        <v/>
      </c>
      <c r="AY1773" s="47" t="str">
        <f t="shared" si="400"/>
        <v/>
      </c>
    </row>
    <row r="1774" spans="35:51" x14ac:dyDescent="0.35">
      <c r="AI1774" s="11"/>
      <c r="AJ1774" s="11"/>
      <c r="AK1774" s="11"/>
      <c r="AL1774" s="63"/>
      <c r="AM1774" s="46" t="str">
        <f t="shared" si="388"/>
        <v/>
      </c>
      <c r="AN1774" s="46" t="str">
        <f t="shared" si="389"/>
        <v/>
      </c>
      <c r="AO1774" s="46" t="str">
        <f t="shared" si="390"/>
        <v/>
      </c>
      <c r="AP1774" s="46">
        <f t="shared" si="391"/>
        <v>0</v>
      </c>
      <c r="AQ1774" s="46" t="str">
        <f t="shared" si="392"/>
        <v/>
      </c>
      <c r="AR1774" s="46">
        <f t="shared" si="393"/>
        <v>0</v>
      </c>
      <c r="AS1774" s="48">
        <f t="shared" si="394"/>
        <v>1</v>
      </c>
      <c r="AT1774" s="46">
        <f t="shared" si="398"/>
        <v>0</v>
      </c>
      <c r="AU1774" s="46">
        <f t="shared" si="395"/>
        <v>0</v>
      </c>
      <c r="AV1774" s="46">
        <f t="shared" si="396"/>
        <v>0</v>
      </c>
      <c r="AW1774" s="46">
        <f t="shared" si="399"/>
        <v>0</v>
      </c>
      <c r="AX1774" s="47" t="str">
        <f t="shared" si="397"/>
        <v/>
      </c>
      <c r="AY1774" s="47" t="str">
        <f t="shared" si="400"/>
        <v/>
      </c>
    </row>
    <row r="1775" spans="35:51" x14ac:dyDescent="0.35">
      <c r="AI1775" s="11"/>
      <c r="AJ1775" s="11"/>
      <c r="AK1775" s="11"/>
      <c r="AL1775" s="63"/>
      <c r="AM1775" s="46" t="str">
        <f t="shared" si="388"/>
        <v/>
      </c>
      <c r="AN1775" s="46" t="str">
        <f t="shared" si="389"/>
        <v/>
      </c>
      <c r="AO1775" s="46" t="str">
        <f t="shared" si="390"/>
        <v/>
      </c>
      <c r="AP1775" s="46">
        <f t="shared" si="391"/>
        <v>0</v>
      </c>
      <c r="AQ1775" s="46" t="str">
        <f t="shared" si="392"/>
        <v/>
      </c>
      <c r="AR1775" s="46">
        <f t="shared" si="393"/>
        <v>0</v>
      </c>
      <c r="AS1775" s="48">
        <f t="shared" si="394"/>
        <v>1</v>
      </c>
      <c r="AT1775" s="46">
        <f t="shared" si="398"/>
        <v>0</v>
      </c>
      <c r="AU1775" s="46">
        <f t="shared" si="395"/>
        <v>0</v>
      </c>
      <c r="AV1775" s="46">
        <f t="shared" si="396"/>
        <v>0</v>
      </c>
      <c r="AW1775" s="46">
        <f t="shared" si="399"/>
        <v>0</v>
      </c>
      <c r="AX1775" s="47" t="str">
        <f t="shared" si="397"/>
        <v/>
      </c>
      <c r="AY1775" s="47" t="str">
        <f t="shared" si="400"/>
        <v/>
      </c>
    </row>
    <row r="1776" spans="35:51" x14ac:dyDescent="0.35">
      <c r="AI1776" s="11"/>
      <c r="AJ1776" s="11"/>
      <c r="AK1776" s="11"/>
      <c r="AL1776" s="63"/>
      <c r="AM1776" s="46" t="str">
        <f t="shared" si="388"/>
        <v/>
      </c>
      <c r="AN1776" s="46" t="str">
        <f t="shared" si="389"/>
        <v/>
      </c>
      <c r="AO1776" s="46" t="str">
        <f t="shared" si="390"/>
        <v/>
      </c>
      <c r="AP1776" s="46">
        <f t="shared" si="391"/>
        <v>0</v>
      </c>
      <c r="AQ1776" s="46" t="str">
        <f t="shared" si="392"/>
        <v/>
      </c>
      <c r="AR1776" s="46">
        <f t="shared" si="393"/>
        <v>0</v>
      </c>
      <c r="AS1776" s="48">
        <f t="shared" si="394"/>
        <v>1</v>
      </c>
      <c r="AT1776" s="46">
        <f t="shared" si="398"/>
        <v>0</v>
      </c>
      <c r="AU1776" s="46">
        <f t="shared" si="395"/>
        <v>0</v>
      </c>
      <c r="AV1776" s="46">
        <f t="shared" si="396"/>
        <v>0</v>
      </c>
      <c r="AW1776" s="46">
        <f t="shared" si="399"/>
        <v>0</v>
      </c>
      <c r="AX1776" s="47" t="str">
        <f t="shared" si="397"/>
        <v/>
      </c>
      <c r="AY1776" s="47" t="str">
        <f t="shared" si="400"/>
        <v/>
      </c>
    </row>
    <row r="1777" spans="35:51" x14ac:dyDescent="0.35">
      <c r="AI1777" s="11"/>
      <c r="AJ1777" s="11"/>
      <c r="AK1777" s="11"/>
      <c r="AL1777" s="63"/>
      <c r="AM1777" s="46" t="str">
        <f t="shared" si="388"/>
        <v/>
      </c>
      <c r="AN1777" s="46" t="str">
        <f t="shared" si="389"/>
        <v/>
      </c>
      <c r="AO1777" s="46" t="str">
        <f t="shared" si="390"/>
        <v/>
      </c>
      <c r="AP1777" s="46">
        <f t="shared" si="391"/>
        <v>0</v>
      </c>
      <c r="AQ1777" s="46" t="str">
        <f t="shared" si="392"/>
        <v/>
      </c>
      <c r="AR1777" s="46">
        <f t="shared" si="393"/>
        <v>0</v>
      </c>
      <c r="AS1777" s="48">
        <f t="shared" si="394"/>
        <v>1</v>
      </c>
      <c r="AT1777" s="46">
        <f t="shared" si="398"/>
        <v>0</v>
      </c>
      <c r="AU1777" s="46">
        <f t="shared" si="395"/>
        <v>0</v>
      </c>
      <c r="AV1777" s="46">
        <f t="shared" si="396"/>
        <v>0</v>
      </c>
      <c r="AW1777" s="46">
        <f t="shared" si="399"/>
        <v>0</v>
      </c>
      <c r="AX1777" s="47" t="str">
        <f t="shared" si="397"/>
        <v/>
      </c>
      <c r="AY1777" s="47" t="str">
        <f t="shared" si="400"/>
        <v/>
      </c>
    </row>
    <row r="1778" spans="35:51" x14ac:dyDescent="0.35">
      <c r="AI1778" s="11"/>
      <c r="AJ1778" s="11"/>
      <c r="AK1778" s="11"/>
      <c r="AL1778" s="63"/>
      <c r="AM1778" s="46" t="str">
        <f t="shared" si="388"/>
        <v/>
      </c>
      <c r="AN1778" s="46" t="str">
        <f t="shared" si="389"/>
        <v/>
      </c>
      <c r="AO1778" s="46" t="str">
        <f t="shared" si="390"/>
        <v/>
      </c>
      <c r="AP1778" s="46">
        <f t="shared" si="391"/>
        <v>0</v>
      </c>
      <c r="AQ1778" s="46" t="str">
        <f t="shared" si="392"/>
        <v/>
      </c>
      <c r="AR1778" s="46">
        <f t="shared" si="393"/>
        <v>0</v>
      </c>
      <c r="AS1778" s="48">
        <f t="shared" si="394"/>
        <v>1</v>
      </c>
      <c r="AT1778" s="46">
        <f t="shared" si="398"/>
        <v>0</v>
      </c>
      <c r="AU1778" s="46">
        <f t="shared" si="395"/>
        <v>0</v>
      </c>
      <c r="AV1778" s="46">
        <f t="shared" si="396"/>
        <v>0</v>
      </c>
      <c r="AW1778" s="46">
        <f t="shared" si="399"/>
        <v>0</v>
      </c>
      <c r="AX1778" s="47" t="str">
        <f t="shared" si="397"/>
        <v/>
      </c>
      <c r="AY1778" s="47" t="str">
        <f t="shared" si="400"/>
        <v/>
      </c>
    </row>
    <row r="1779" spans="35:51" x14ac:dyDescent="0.35">
      <c r="AI1779" s="11"/>
      <c r="AJ1779" s="11"/>
      <c r="AK1779" s="11"/>
      <c r="AL1779" s="63"/>
      <c r="AM1779" s="46" t="str">
        <f t="shared" si="388"/>
        <v/>
      </c>
      <c r="AN1779" s="46" t="str">
        <f t="shared" si="389"/>
        <v/>
      </c>
      <c r="AO1779" s="46" t="str">
        <f t="shared" si="390"/>
        <v/>
      </c>
      <c r="AP1779" s="46">
        <f t="shared" si="391"/>
        <v>0</v>
      </c>
      <c r="AQ1779" s="46" t="str">
        <f t="shared" si="392"/>
        <v/>
      </c>
      <c r="AR1779" s="46">
        <f t="shared" si="393"/>
        <v>0</v>
      </c>
      <c r="AS1779" s="48">
        <f t="shared" si="394"/>
        <v>1</v>
      </c>
      <c r="AT1779" s="46">
        <f t="shared" si="398"/>
        <v>0</v>
      </c>
      <c r="AU1779" s="46">
        <f t="shared" si="395"/>
        <v>0</v>
      </c>
      <c r="AV1779" s="46">
        <f t="shared" si="396"/>
        <v>0</v>
      </c>
      <c r="AW1779" s="46">
        <f t="shared" si="399"/>
        <v>0</v>
      </c>
      <c r="AX1779" s="47" t="str">
        <f t="shared" si="397"/>
        <v/>
      </c>
      <c r="AY1779" s="47" t="str">
        <f t="shared" si="400"/>
        <v/>
      </c>
    </row>
    <row r="1780" spans="35:51" x14ac:dyDescent="0.35">
      <c r="AI1780" s="11"/>
      <c r="AJ1780" s="11"/>
      <c r="AK1780" s="11"/>
      <c r="AL1780" s="63"/>
      <c r="AM1780" s="46" t="str">
        <f t="shared" si="388"/>
        <v/>
      </c>
      <c r="AN1780" s="46" t="str">
        <f t="shared" si="389"/>
        <v/>
      </c>
      <c r="AO1780" s="46" t="str">
        <f t="shared" si="390"/>
        <v/>
      </c>
      <c r="AP1780" s="46">
        <f t="shared" si="391"/>
        <v>0</v>
      </c>
      <c r="AQ1780" s="46" t="str">
        <f t="shared" si="392"/>
        <v/>
      </c>
      <c r="AR1780" s="46">
        <f t="shared" si="393"/>
        <v>0</v>
      </c>
      <c r="AS1780" s="48">
        <f t="shared" si="394"/>
        <v>1</v>
      </c>
      <c r="AT1780" s="46">
        <f t="shared" si="398"/>
        <v>0</v>
      </c>
      <c r="AU1780" s="46">
        <f t="shared" si="395"/>
        <v>0</v>
      </c>
      <c r="AV1780" s="46">
        <f t="shared" si="396"/>
        <v>0</v>
      </c>
      <c r="AW1780" s="46">
        <f t="shared" si="399"/>
        <v>0</v>
      </c>
      <c r="AX1780" s="47" t="str">
        <f t="shared" si="397"/>
        <v/>
      </c>
      <c r="AY1780" s="47" t="str">
        <f t="shared" si="400"/>
        <v/>
      </c>
    </row>
    <row r="1781" spans="35:51" x14ac:dyDescent="0.35">
      <c r="AI1781" s="11"/>
      <c r="AJ1781" s="11"/>
      <c r="AK1781" s="11"/>
      <c r="AL1781" s="63"/>
      <c r="AM1781" s="46" t="str">
        <f t="shared" si="388"/>
        <v/>
      </c>
      <c r="AN1781" s="46" t="str">
        <f t="shared" si="389"/>
        <v/>
      </c>
      <c r="AO1781" s="46" t="str">
        <f t="shared" si="390"/>
        <v/>
      </c>
      <c r="AP1781" s="46">
        <f t="shared" si="391"/>
        <v>0</v>
      </c>
      <c r="AQ1781" s="46" t="str">
        <f t="shared" si="392"/>
        <v/>
      </c>
      <c r="AR1781" s="46">
        <f t="shared" si="393"/>
        <v>0</v>
      </c>
      <c r="AS1781" s="48">
        <f t="shared" si="394"/>
        <v>1</v>
      </c>
      <c r="AT1781" s="46">
        <f t="shared" si="398"/>
        <v>0</v>
      </c>
      <c r="AU1781" s="46">
        <f t="shared" si="395"/>
        <v>0</v>
      </c>
      <c r="AV1781" s="46">
        <f t="shared" si="396"/>
        <v>0</v>
      </c>
      <c r="AW1781" s="46">
        <f t="shared" si="399"/>
        <v>0</v>
      </c>
      <c r="AX1781" s="47" t="str">
        <f t="shared" si="397"/>
        <v/>
      </c>
      <c r="AY1781" s="47" t="str">
        <f t="shared" si="400"/>
        <v/>
      </c>
    </row>
    <row r="1782" spans="35:51" x14ac:dyDescent="0.35">
      <c r="AI1782" s="11"/>
      <c r="AJ1782" s="11"/>
      <c r="AK1782" s="11"/>
      <c r="AL1782" s="63"/>
      <c r="AM1782" s="46" t="str">
        <f t="shared" si="388"/>
        <v/>
      </c>
      <c r="AN1782" s="46" t="str">
        <f t="shared" si="389"/>
        <v/>
      </c>
      <c r="AO1782" s="46" t="str">
        <f t="shared" si="390"/>
        <v/>
      </c>
      <c r="AP1782" s="46">
        <f t="shared" si="391"/>
        <v>0</v>
      </c>
      <c r="AQ1782" s="46" t="str">
        <f t="shared" si="392"/>
        <v/>
      </c>
      <c r="AR1782" s="46">
        <f t="shared" si="393"/>
        <v>0</v>
      </c>
      <c r="AS1782" s="48">
        <f t="shared" si="394"/>
        <v>1</v>
      </c>
      <c r="AT1782" s="46">
        <f t="shared" si="398"/>
        <v>0</v>
      </c>
      <c r="AU1782" s="46">
        <f t="shared" si="395"/>
        <v>0</v>
      </c>
      <c r="AV1782" s="46">
        <f t="shared" si="396"/>
        <v>0</v>
      </c>
      <c r="AW1782" s="46">
        <f t="shared" si="399"/>
        <v>0</v>
      </c>
      <c r="AX1782" s="47" t="str">
        <f t="shared" si="397"/>
        <v/>
      </c>
      <c r="AY1782" s="47" t="str">
        <f t="shared" si="400"/>
        <v/>
      </c>
    </row>
    <row r="1783" spans="35:51" x14ac:dyDescent="0.35">
      <c r="AI1783" s="11"/>
      <c r="AJ1783" s="11"/>
      <c r="AK1783" s="11"/>
      <c r="AL1783" s="63"/>
      <c r="AM1783" s="46" t="str">
        <f t="shared" si="388"/>
        <v/>
      </c>
      <c r="AN1783" s="46" t="str">
        <f t="shared" si="389"/>
        <v/>
      </c>
      <c r="AO1783" s="46" t="str">
        <f t="shared" si="390"/>
        <v/>
      </c>
      <c r="AP1783" s="46">
        <f t="shared" si="391"/>
        <v>0</v>
      </c>
      <c r="AQ1783" s="46" t="str">
        <f t="shared" si="392"/>
        <v/>
      </c>
      <c r="AR1783" s="46">
        <f t="shared" si="393"/>
        <v>0</v>
      </c>
      <c r="AS1783" s="48">
        <f t="shared" si="394"/>
        <v>1</v>
      </c>
      <c r="AT1783" s="46">
        <f t="shared" si="398"/>
        <v>0</v>
      </c>
      <c r="AU1783" s="46">
        <f t="shared" si="395"/>
        <v>0</v>
      </c>
      <c r="AV1783" s="46">
        <f t="shared" si="396"/>
        <v>0</v>
      </c>
      <c r="AW1783" s="46">
        <f t="shared" si="399"/>
        <v>0</v>
      </c>
      <c r="AX1783" s="47" t="str">
        <f t="shared" si="397"/>
        <v/>
      </c>
      <c r="AY1783" s="47" t="str">
        <f t="shared" si="400"/>
        <v/>
      </c>
    </row>
    <row r="1784" spans="35:51" x14ac:dyDescent="0.35">
      <c r="AI1784" s="11"/>
      <c r="AJ1784" s="11"/>
      <c r="AK1784" s="11"/>
      <c r="AL1784" s="63"/>
      <c r="AM1784" s="46" t="str">
        <f t="shared" si="388"/>
        <v/>
      </c>
      <c r="AN1784" s="46" t="str">
        <f t="shared" si="389"/>
        <v/>
      </c>
      <c r="AO1784" s="46" t="str">
        <f t="shared" si="390"/>
        <v/>
      </c>
      <c r="AP1784" s="46">
        <f t="shared" si="391"/>
        <v>0</v>
      </c>
      <c r="AQ1784" s="46" t="str">
        <f t="shared" si="392"/>
        <v/>
      </c>
      <c r="AR1784" s="46">
        <f t="shared" si="393"/>
        <v>0</v>
      </c>
      <c r="AS1784" s="48">
        <f t="shared" si="394"/>
        <v>1</v>
      </c>
      <c r="AT1784" s="46">
        <f t="shared" si="398"/>
        <v>0</v>
      </c>
      <c r="AU1784" s="46">
        <f t="shared" si="395"/>
        <v>0</v>
      </c>
      <c r="AV1784" s="46">
        <f t="shared" si="396"/>
        <v>0</v>
      </c>
      <c r="AW1784" s="46">
        <f t="shared" si="399"/>
        <v>0</v>
      </c>
      <c r="AX1784" s="47" t="str">
        <f t="shared" si="397"/>
        <v/>
      </c>
      <c r="AY1784" s="47" t="str">
        <f t="shared" si="400"/>
        <v/>
      </c>
    </row>
    <row r="1785" spans="35:51" x14ac:dyDescent="0.35">
      <c r="AI1785" s="11"/>
      <c r="AJ1785" s="11"/>
      <c r="AK1785" s="11"/>
      <c r="AL1785" s="63"/>
      <c r="AM1785" s="46" t="str">
        <f t="shared" si="388"/>
        <v/>
      </c>
      <c r="AN1785" s="46" t="str">
        <f t="shared" si="389"/>
        <v/>
      </c>
      <c r="AO1785" s="46" t="str">
        <f t="shared" si="390"/>
        <v/>
      </c>
      <c r="AP1785" s="46">
        <f t="shared" si="391"/>
        <v>0</v>
      </c>
      <c r="AQ1785" s="46" t="str">
        <f t="shared" si="392"/>
        <v/>
      </c>
      <c r="AR1785" s="46">
        <f t="shared" si="393"/>
        <v>0</v>
      </c>
      <c r="AS1785" s="48">
        <f t="shared" si="394"/>
        <v>1</v>
      </c>
      <c r="AT1785" s="46">
        <f t="shared" si="398"/>
        <v>0</v>
      </c>
      <c r="AU1785" s="46">
        <f t="shared" si="395"/>
        <v>0</v>
      </c>
      <c r="AV1785" s="46">
        <f t="shared" si="396"/>
        <v>0</v>
      </c>
      <c r="AW1785" s="46">
        <f t="shared" si="399"/>
        <v>0</v>
      </c>
      <c r="AX1785" s="47" t="str">
        <f t="shared" si="397"/>
        <v/>
      </c>
      <c r="AY1785" s="47" t="str">
        <f t="shared" si="400"/>
        <v/>
      </c>
    </row>
    <row r="1786" spans="35:51" x14ac:dyDescent="0.35">
      <c r="AI1786" s="11"/>
      <c r="AJ1786" s="11"/>
      <c r="AK1786" s="11"/>
      <c r="AL1786" s="63"/>
      <c r="AM1786" s="46" t="str">
        <f t="shared" si="388"/>
        <v/>
      </c>
      <c r="AN1786" s="46" t="str">
        <f t="shared" si="389"/>
        <v/>
      </c>
      <c r="AO1786" s="46" t="str">
        <f t="shared" si="390"/>
        <v/>
      </c>
      <c r="AP1786" s="46">
        <f t="shared" si="391"/>
        <v>0</v>
      </c>
      <c r="AQ1786" s="46" t="str">
        <f t="shared" si="392"/>
        <v/>
      </c>
      <c r="AR1786" s="46">
        <f t="shared" si="393"/>
        <v>0</v>
      </c>
      <c r="AS1786" s="48">
        <f t="shared" si="394"/>
        <v>1</v>
      </c>
      <c r="AT1786" s="46">
        <f t="shared" si="398"/>
        <v>0</v>
      </c>
      <c r="AU1786" s="46">
        <f t="shared" si="395"/>
        <v>0</v>
      </c>
      <c r="AV1786" s="46">
        <f t="shared" si="396"/>
        <v>0</v>
      </c>
      <c r="AW1786" s="46">
        <f t="shared" si="399"/>
        <v>0</v>
      </c>
      <c r="AX1786" s="47" t="str">
        <f t="shared" si="397"/>
        <v/>
      </c>
      <c r="AY1786" s="47" t="str">
        <f t="shared" si="400"/>
        <v/>
      </c>
    </row>
    <row r="1787" spans="35:51" x14ac:dyDescent="0.35">
      <c r="AI1787" s="11"/>
      <c r="AJ1787" s="11"/>
      <c r="AK1787" s="11"/>
      <c r="AL1787" s="63"/>
      <c r="AM1787" s="46" t="str">
        <f t="shared" si="388"/>
        <v/>
      </c>
      <c r="AN1787" s="46" t="str">
        <f t="shared" si="389"/>
        <v/>
      </c>
      <c r="AO1787" s="46" t="str">
        <f t="shared" si="390"/>
        <v/>
      </c>
      <c r="AP1787" s="46">
        <f t="shared" si="391"/>
        <v>0</v>
      </c>
      <c r="AQ1787" s="46" t="str">
        <f t="shared" si="392"/>
        <v/>
      </c>
      <c r="AR1787" s="46">
        <f t="shared" si="393"/>
        <v>0</v>
      </c>
      <c r="AS1787" s="48">
        <f t="shared" si="394"/>
        <v>1</v>
      </c>
      <c r="AT1787" s="46">
        <f t="shared" si="398"/>
        <v>0</v>
      </c>
      <c r="AU1787" s="46">
        <f t="shared" si="395"/>
        <v>0</v>
      </c>
      <c r="AV1787" s="46">
        <f t="shared" si="396"/>
        <v>0</v>
      </c>
      <c r="AW1787" s="46">
        <f t="shared" si="399"/>
        <v>0</v>
      </c>
      <c r="AX1787" s="47" t="str">
        <f t="shared" si="397"/>
        <v/>
      </c>
      <c r="AY1787" s="47" t="str">
        <f t="shared" si="400"/>
        <v/>
      </c>
    </row>
    <row r="1788" spans="35:51" x14ac:dyDescent="0.35">
      <c r="AI1788" s="11"/>
      <c r="AJ1788" s="11"/>
      <c r="AK1788" s="11"/>
      <c r="AL1788" s="63"/>
      <c r="AM1788" s="46" t="str">
        <f t="shared" si="388"/>
        <v/>
      </c>
      <c r="AN1788" s="46" t="str">
        <f t="shared" si="389"/>
        <v/>
      </c>
      <c r="AO1788" s="46" t="str">
        <f t="shared" si="390"/>
        <v/>
      </c>
      <c r="AP1788" s="46">
        <f t="shared" si="391"/>
        <v>0</v>
      </c>
      <c r="AQ1788" s="46" t="str">
        <f t="shared" si="392"/>
        <v/>
      </c>
      <c r="AR1788" s="46">
        <f t="shared" si="393"/>
        <v>0</v>
      </c>
      <c r="AS1788" s="48">
        <f t="shared" si="394"/>
        <v>1</v>
      </c>
      <c r="AT1788" s="46">
        <f t="shared" si="398"/>
        <v>0</v>
      </c>
      <c r="AU1788" s="46">
        <f t="shared" si="395"/>
        <v>0</v>
      </c>
      <c r="AV1788" s="46">
        <f t="shared" si="396"/>
        <v>0</v>
      </c>
      <c r="AW1788" s="46">
        <f t="shared" si="399"/>
        <v>0</v>
      </c>
      <c r="AX1788" s="47" t="str">
        <f t="shared" si="397"/>
        <v/>
      </c>
      <c r="AY1788" s="47" t="str">
        <f t="shared" si="400"/>
        <v/>
      </c>
    </row>
    <row r="1789" spans="35:51" x14ac:dyDescent="0.35">
      <c r="AI1789" s="11"/>
      <c r="AJ1789" s="11"/>
      <c r="AK1789" s="11"/>
      <c r="AL1789" s="63"/>
      <c r="AM1789" s="46" t="str">
        <f t="shared" si="388"/>
        <v/>
      </c>
      <c r="AN1789" s="46" t="str">
        <f t="shared" si="389"/>
        <v/>
      </c>
      <c r="AO1789" s="46" t="str">
        <f t="shared" si="390"/>
        <v/>
      </c>
      <c r="AP1789" s="46">
        <f t="shared" si="391"/>
        <v>0</v>
      </c>
      <c r="AQ1789" s="46" t="str">
        <f t="shared" si="392"/>
        <v/>
      </c>
      <c r="AR1789" s="46">
        <f t="shared" si="393"/>
        <v>0</v>
      </c>
      <c r="AS1789" s="48">
        <f t="shared" si="394"/>
        <v>1</v>
      </c>
      <c r="AT1789" s="46">
        <f t="shared" si="398"/>
        <v>0</v>
      </c>
      <c r="AU1789" s="46">
        <f t="shared" si="395"/>
        <v>0</v>
      </c>
      <c r="AV1789" s="46">
        <f t="shared" si="396"/>
        <v>0</v>
      </c>
      <c r="AW1789" s="46">
        <f t="shared" si="399"/>
        <v>0</v>
      </c>
      <c r="AX1789" s="47" t="str">
        <f t="shared" si="397"/>
        <v/>
      </c>
      <c r="AY1789" s="47" t="str">
        <f t="shared" si="400"/>
        <v/>
      </c>
    </row>
    <row r="1790" spans="35:51" x14ac:dyDescent="0.35">
      <c r="AI1790" s="11"/>
      <c r="AJ1790" s="11"/>
      <c r="AK1790" s="11"/>
      <c r="AL1790" s="63"/>
      <c r="AM1790" s="46" t="str">
        <f t="shared" si="388"/>
        <v/>
      </c>
      <c r="AN1790" s="46" t="str">
        <f t="shared" si="389"/>
        <v/>
      </c>
      <c r="AO1790" s="46" t="str">
        <f t="shared" si="390"/>
        <v/>
      </c>
      <c r="AP1790" s="46">
        <f t="shared" si="391"/>
        <v>0</v>
      </c>
      <c r="AQ1790" s="46" t="str">
        <f t="shared" si="392"/>
        <v/>
      </c>
      <c r="AR1790" s="46">
        <f t="shared" si="393"/>
        <v>0</v>
      </c>
      <c r="AS1790" s="48">
        <f t="shared" si="394"/>
        <v>1</v>
      </c>
      <c r="AT1790" s="46">
        <f t="shared" si="398"/>
        <v>0</v>
      </c>
      <c r="AU1790" s="46">
        <f t="shared" si="395"/>
        <v>0</v>
      </c>
      <c r="AV1790" s="46">
        <f t="shared" si="396"/>
        <v>0</v>
      </c>
      <c r="AW1790" s="46">
        <f t="shared" si="399"/>
        <v>0</v>
      </c>
      <c r="AX1790" s="47" t="str">
        <f t="shared" si="397"/>
        <v/>
      </c>
      <c r="AY1790" s="47" t="str">
        <f t="shared" si="400"/>
        <v/>
      </c>
    </row>
    <row r="1791" spans="35:51" x14ac:dyDescent="0.35">
      <c r="AI1791" s="11"/>
      <c r="AJ1791" s="11"/>
      <c r="AK1791" s="11"/>
      <c r="AL1791" s="63"/>
      <c r="AM1791" s="46" t="str">
        <f t="shared" si="388"/>
        <v/>
      </c>
      <c r="AN1791" s="46" t="str">
        <f t="shared" si="389"/>
        <v/>
      </c>
      <c r="AO1791" s="46" t="str">
        <f t="shared" si="390"/>
        <v/>
      </c>
      <c r="AP1791" s="46">
        <f t="shared" si="391"/>
        <v>0</v>
      </c>
      <c r="AQ1791" s="46" t="str">
        <f t="shared" si="392"/>
        <v/>
      </c>
      <c r="AR1791" s="46">
        <f t="shared" si="393"/>
        <v>0</v>
      </c>
      <c r="AS1791" s="48">
        <f t="shared" si="394"/>
        <v>1</v>
      </c>
      <c r="AT1791" s="46">
        <f t="shared" si="398"/>
        <v>0</v>
      </c>
      <c r="AU1791" s="46">
        <f t="shared" si="395"/>
        <v>0</v>
      </c>
      <c r="AV1791" s="46">
        <f t="shared" si="396"/>
        <v>0</v>
      </c>
      <c r="AW1791" s="46">
        <f t="shared" si="399"/>
        <v>0</v>
      </c>
      <c r="AX1791" s="47" t="str">
        <f t="shared" si="397"/>
        <v/>
      </c>
      <c r="AY1791" s="47" t="str">
        <f t="shared" si="400"/>
        <v/>
      </c>
    </row>
    <row r="1792" spans="35:51" x14ac:dyDescent="0.35">
      <c r="AI1792" s="11"/>
      <c r="AJ1792" s="11"/>
      <c r="AK1792" s="11"/>
      <c r="AL1792" s="63"/>
      <c r="AM1792" s="46" t="str">
        <f t="shared" si="388"/>
        <v/>
      </c>
      <c r="AN1792" s="46" t="str">
        <f t="shared" si="389"/>
        <v/>
      </c>
      <c r="AO1792" s="46" t="str">
        <f t="shared" si="390"/>
        <v/>
      </c>
      <c r="AP1792" s="46">
        <f t="shared" si="391"/>
        <v>0</v>
      </c>
      <c r="AQ1792" s="46" t="str">
        <f t="shared" si="392"/>
        <v/>
      </c>
      <c r="AR1792" s="46">
        <f t="shared" si="393"/>
        <v>0</v>
      </c>
      <c r="AS1792" s="48">
        <f t="shared" si="394"/>
        <v>1</v>
      </c>
      <c r="AT1792" s="46">
        <f t="shared" si="398"/>
        <v>0</v>
      </c>
      <c r="AU1792" s="46">
        <f t="shared" si="395"/>
        <v>0</v>
      </c>
      <c r="AV1792" s="46">
        <f t="shared" si="396"/>
        <v>0</v>
      </c>
      <c r="AW1792" s="46">
        <f t="shared" si="399"/>
        <v>0</v>
      </c>
      <c r="AX1792" s="47" t="str">
        <f t="shared" si="397"/>
        <v/>
      </c>
      <c r="AY1792" s="47" t="str">
        <f t="shared" si="400"/>
        <v/>
      </c>
    </row>
    <row r="1793" spans="35:51" x14ac:dyDescent="0.35">
      <c r="AI1793" s="11"/>
      <c r="AJ1793" s="11"/>
      <c r="AK1793" s="11"/>
      <c r="AL1793" s="63"/>
      <c r="AM1793" s="46" t="str">
        <f t="shared" si="388"/>
        <v/>
      </c>
      <c r="AN1793" s="46" t="str">
        <f t="shared" si="389"/>
        <v/>
      </c>
      <c r="AO1793" s="46" t="str">
        <f t="shared" si="390"/>
        <v/>
      </c>
      <c r="AP1793" s="46">
        <f t="shared" si="391"/>
        <v>0</v>
      </c>
      <c r="AQ1793" s="46" t="str">
        <f t="shared" si="392"/>
        <v/>
      </c>
      <c r="AR1793" s="46">
        <f t="shared" si="393"/>
        <v>0</v>
      </c>
      <c r="AS1793" s="48">
        <f t="shared" si="394"/>
        <v>1</v>
      </c>
      <c r="AT1793" s="46">
        <f t="shared" si="398"/>
        <v>0</v>
      </c>
      <c r="AU1793" s="46">
        <f t="shared" si="395"/>
        <v>0</v>
      </c>
      <c r="AV1793" s="46">
        <f t="shared" si="396"/>
        <v>0</v>
      </c>
      <c r="AW1793" s="46">
        <f t="shared" si="399"/>
        <v>0</v>
      </c>
      <c r="AX1793" s="47" t="str">
        <f t="shared" si="397"/>
        <v/>
      </c>
      <c r="AY1793" s="47" t="str">
        <f t="shared" si="400"/>
        <v/>
      </c>
    </row>
    <row r="1794" spans="35:51" x14ac:dyDescent="0.35">
      <c r="AI1794" s="11"/>
      <c r="AJ1794" s="11"/>
      <c r="AK1794" s="11"/>
      <c r="AL1794" s="63"/>
      <c r="AM1794" s="46" t="str">
        <f t="shared" si="388"/>
        <v/>
      </c>
      <c r="AN1794" s="46" t="str">
        <f t="shared" si="389"/>
        <v/>
      </c>
      <c r="AO1794" s="46" t="str">
        <f t="shared" si="390"/>
        <v/>
      </c>
      <c r="AP1794" s="46">
        <f t="shared" si="391"/>
        <v>0</v>
      </c>
      <c r="AQ1794" s="46" t="str">
        <f t="shared" si="392"/>
        <v/>
      </c>
      <c r="AR1794" s="46">
        <f t="shared" si="393"/>
        <v>0</v>
      </c>
      <c r="AS1794" s="48">
        <f t="shared" si="394"/>
        <v>1</v>
      </c>
      <c r="AT1794" s="46">
        <f t="shared" si="398"/>
        <v>0</v>
      </c>
      <c r="AU1794" s="46">
        <f t="shared" si="395"/>
        <v>0</v>
      </c>
      <c r="AV1794" s="46">
        <f t="shared" si="396"/>
        <v>0</v>
      </c>
      <c r="AW1794" s="46">
        <f t="shared" si="399"/>
        <v>0</v>
      </c>
      <c r="AX1794" s="47" t="str">
        <f t="shared" si="397"/>
        <v/>
      </c>
      <c r="AY1794" s="47" t="str">
        <f t="shared" si="400"/>
        <v/>
      </c>
    </row>
    <row r="1795" spans="35:51" x14ac:dyDescent="0.35">
      <c r="AI1795" s="11"/>
      <c r="AJ1795" s="11"/>
      <c r="AK1795" s="11"/>
      <c r="AL1795" s="63"/>
      <c r="AM1795" s="46" t="str">
        <f t="shared" ref="AM1795:AM1858" si="401">IFERROR(VLOOKUP($AK1795,pnl_konto_table,2,FALSE),"")</f>
        <v/>
      </c>
      <c r="AN1795" s="46" t="str">
        <f t="shared" ref="AN1795:AN1858" si="402">IFERROR(VLOOKUP($AK1795,pnl_konto_table,6,FALSE),"")</f>
        <v/>
      </c>
      <c r="AO1795" s="46" t="str">
        <f t="shared" ref="AO1795:AO1858" si="403">IFERROR(VLOOKUP($AK1795,pnl_konto_table,7,FALSE),"")</f>
        <v/>
      </c>
      <c r="AP1795" s="46">
        <f t="shared" ref="AP1795:AP1858" si="404">IFERROR(VLOOKUP(AO1795,pnl_kategori_table,2,FALSE),0)</f>
        <v>0</v>
      </c>
      <c r="AQ1795" s="46" t="str">
        <f t="shared" ref="AQ1795:AQ1858" si="405">IFERROR(MATCH(AN1795,pnl_subkategori,0),"")</f>
        <v/>
      </c>
      <c r="AR1795" s="46">
        <f t="shared" ref="AR1795:AR1858" si="406">IF(AP1795=$A$3,-$AL1795,$AL1795)</f>
        <v>0</v>
      </c>
      <c r="AS1795" s="48">
        <f t="shared" ref="AS1795:AS1858" si="407">IFERROR(VLOOKUP($AK1795,lookup_konto_index,2,FALSE),IFERROR(VLOOKUP(AN1795,lookup_subkategori_index,2,FALSE),IFERROR(VLOOKUP(AO1795,lookup_kategori_index,2,FALSE),1)))</f>
        <v>1</v>
      </c>
      <c r="AT1795" s="46">
        <f t="shared" si="398"/>
        <v>0</v>
      </c>
      <c r="AU1795" s="46">
        <f t="shared" ref="AU1795:AU1858" si="408">SUMIFS($BC$3:$BC$50,$BA$3:$BA$50,$AI1795,$BB$3:$BB$50,$AJ1795)</f>
        <v>0</v>
      </c>
      <c r="AV1795" s="46">
        <f t="shared" ref="AV1795:AV1858" si="409">SUMIFS($BD$3:$BD$50,$BA$3:$BA$50,$AI1795,$BB$3:$BB$50,$AJ1795)</f>
        <v>0</v>
      </c>
      <c r="AW1795" s="46">
        <f t="shared" si="399"/>
        <v>0</v>
      </c>
      <c r="AX1795" s="47" t="str">
        <f t="shared" ref="AX1795:AX1858" si="410">IFERROR(VLOOKUP($AP1795,table_type_kostnad,2,FALSE)*AR1795,"")</f>
        <v/>
      </c>
      <c r="AY1795" s="47" t="str">
        <f t="shared" si="400"/>
        <v/>
      </c>
    </row>
    <row r="1796" spans="35:51" x14ac:dyDescent="0.35">
      <c r="AI1796" s="11"/>
      <c r="AJ1796" s="11"/>
      <c r="AK1796" s="11"/>
      <c r="AL1796" s="63"/>
      <c r="AM1796" s="46" t="str">
        <f t="shared" si="401"/>
        <v/>
      </c>
      <c r="AN1796" s="46" t="str">
        <f t="shared" si="402"/>
        <v/>
      </c>
      <c r="AO1796" s="46" t="str">
        <f t="shared" si="403"/>
        <v/>
      </c>
      <c r="AP1796" s="46">
        <f t="shared" si="404"/>
        <v>0</v>
      </c>
      <c r="AQ1796" s="46" t="str">
        <f t="shared" si="405"/>
        <v/>
      </c>
      <c r="AR1796" s="46">
        <f t="shared" si="406"/>
        <v>0</v>
      </c>
      <c r="AS1796" s="48">
        <f t="shared" si="407"/>
        <v>1</v>
      </c>
      <c r="AT1796" s="46">
        <f t="shared" ref="AT1796:AT1859" si="411">AS1796*AR1796</f>
        <v>0</v>
      </c>
      <c r="AU1796" s="46">
        <f t="shared" si="408"/>
        <v>0</v>
      </c>
      <c r="AV1796" s="46">
        <f t="shared" si="409"/>
        <v>0</v>
      </c>
      <c r="AW1796" s="46">
        <f t="shared" ref="AW1796:AW1859" si="412">IF(AU1796=0,0,1)</f>
        <v>0</v>
      </c>
      <c r="AX1796" s="47" t="str">
        <f t="shared" si="410"/>
        <v/>
      </c>
      <c r="AY1796" s="47" t="str">
        <f t="shared" ref="AY1796:AY1859" si="413">IFERROR(AX1796*AS1796,"")</f>
        <v/>
      </c>
    </row>
    <row r="1797" spans="35:51" x14ac:dyDescent="0.35">
      <c r="AI1797" s="11"/>
      <c r="AJ1797" s="11"/>
      <c r="AK1797" s="11"/>
      <c r="AL1797" s="63"/>
      <c r="AM1797" s="46" t="str">
        <f t="shared" si="401"/>
        <v/>
      </c>
      <c r="AN1797" s="46" t="str">
        <f t="shared" si="402"/>
        <v/>
      </c>
      <c r="AO1797" s="46" t="str">
        <f t="shared" si="403"/>
        <v/>
      </c>
      <c r="AP1797" s="46">
        <f t="shared" si="404"/>
        <v>0</v>
      </c>
      <c r="AQ1797" s="46" t="str">
        <f t="shared" si="405"/>
        <v/>
      </c>
      <c r="AR1797" s="46">
        <f t="shared" si="406"/>
        <v>0</v>
      </c>
      <c r="AS1797" s="48">
        <f t="shared" si="407"/>
        <v>1</v>
      </c>
      <c r="AT1797" s="46">
        <f t="shared" si="411"/>
        <v>0</v>
      </c>
      <c r="AU1797" s="46">
        <f t="shared" si="408"/>
        <v>0</v>
      </c>
      <c r="AV1797" s="46">
        <f t="shared" si="409"/>
        <v>0</v>
      </c>
      <c r="AW1797" s="46">
        <f t="shared" si="412"/>
        <v>0</v>
      </c>
      <c r="AX1797" s="47" t="str">
        <f t="shared" si="410"/>
        <v/>
      </c>
      <c r="AY1797" s="47" t="str">
        <f t="shared" si="413"/>
        <v/>
      </c>
    </row>
    <row r="1798" spans="35:51" x14ac:dyDescent="0.35">
      <c r="AI1798" s="11"/>
      <c r="AJ1798" s="11"/>
      <c r="AK1798" s="11"/>
      <c r="AL1798" s="63"/>
      <c r="AM1798" s="46" t="str">
        <f t="shared" si="401"/>
        <v/>
      </c>
      <c r="AN1798" s="46" t="str">
        <f t="shared" si="402"/>
        <v/>
      </c>
      <c r="AO1798" s="46" t="str">
        <f t="shared" si="403"/>
        <v/>
      </c>
      <c r="AP1798" s="46">
        <f t="shared" si="404"/>
        <v>0</v>
      </c>
      <c r="AQ1798" s="46" t="str">
        <f t="shared" si="405"/>
        <v/>
      </c>
      <c r="AR1798" s="46">
        <f t="shared" si="406"/>
        <v>0</v>
      </c>
      <c r="AS1798" s="48">
        <f t="shared" si="407"/>
        <v>1</v>
      </c>
      <c r="AT1798" s="46">
        <f t="shared" si="411"/>
        <v>0</v>
      </c>
      <c r="AU1798" s="46">
        <f t="shared" si="408"/>
        <v>0</v>
      </c>
      <c r="AV1798" s="46">
        <f t="shared" si="409"/>
        <v>0</v>
      </c>
      <c r="AW1798" s="46">
        <f t="shared" si="412"/>
        <v>0</v>
      </c>
      <c r="AX1798" s="47" t="str">
        <f t="shared" si="410"/>
        <v/>
      </c>
      <c r="AY1798" s="47" t="str">
        <f t="shared" si="413"/>
        <v/>
      </c>
    </row>
    <row r="1799" spans="35:51" x14ac:dyDescent="0.35">
      <c r="AI1799" s="11"/>
      <c r="AJ1799" s="11"/>
      <c r="AK1799" s="11"/>
      <c r="AL1799" s="63"/>
      <c r="AM1799" s="46" t="str">
        <f t="shared" si="401"/>
        <v/>
      </c>
      <c r="AN1799" s="46" t="str">
        <f t="shared" si="402"/>
        <v/>
      </c>
      <c r="AO1799" s="46" t="str">
        <f t="shared" si="403"/>
        <v/>
      </c>
      <c r="AP1799" s="46">
        <f t="shared" si="404"/>
        <v>0</v>
      </c>
      <c r="AQ1799" s="46" t="str">
        <f t="shared" si="405"/>
        <v/>
      </c>
      <c r="AR1799" s="46">
        <f t="shared" si="406"/>
        <v>0</v>
      </c>
      <c r="AS1799" s="48">
        <f t="shared" si="407"/>
        <v>1</v>
      </c>
      <c r="AT1799" s="46">
        <f t="shared" si="411"/>
        <v>0</v>
      </c>
      <c r="AU1799" s="46">
        <f t="shared" si="408"/>
        <v>0</v>
      </c>
      <c r="AV1799" s="46">
        <f t="shared" si="409"/>
        <v>0</v>
      </c>
      <c r="AW1799" s="46">
        <f t="shared" si="412"/>
        <v>0</v>
      </c>
      <c r="AX1799" s="47" t="str">
        <f t="shared" si="410"/>
        <v/>
      </c>
      <c r="AY1799" s="47" t="str">
        <f t="shared" si="413"/>
        <v/>
      </c>
    </row>
    <row r="1800" spans="35:51" x14ac:dyDescent="0.35">
      <c r="AI1800" s="11"/>
      <c r="AJ1800" s="11"/>
      <c r="AK1800" s="11"/>
      <c r="AL1800" s="63"/>
      <c r="AM1800" s="46" t="str">
        <f t="shared" si="401"/>
        <v/>
      </c>
      <c r="AN1800" s="46" t="str">
        <f t="shared" si="402"/>
        <v/>
      </c>
      <c r="AO1800" s="46" t="str">
        <f t="shared" si="403"/>
        <v/>
      </c>
      <c r="AP1800" s="46">
        <f t="shared" si="404"/>
        <v>0</v>
      </c>
      <c r="AQ1800" s="46" t="str">
        <f t="shared" si="405"/>
        <v/>
      </c>
      <c r="AR1800" s="46">
        <f t="shared" si="406"/>
        <v>0</v>
      </c>
      <c r="AS1800" s="48">
        <f t="shared" si="407"/>
        <v>1</v>
      </c>
      <c r="AT1800" s="46">
        <f t="shared" si="411"/>
        <v>0</v>
      </c>
      <c r="AU1800" s="46">
        <f t="shared" si="408"/>
        <v>0</v>
      </c>
      <c r="AV1800" s="46">
        <f t="shared" si="409"/>
        <v>0</v>
      </c>
      <c r="AW1800" s="46">
        <f t="shared" si="412"/>
        <v>0</v>
      </c>
      <c r="AX1800" s="47" t="str">
        <f t="shared" si="410"/>
        <v/>
      </c>
      <c r="AY1800" s="47" t="str">
        <f t="shared" si="413"/>
        <v/>
      </c>
    </row>
    <row r="1801" spans="35:51" x14ac:dyDescent="0.35">
      <c r="AI1801" s="11"/>
      <c r="AJ1801" s="11"/>
      <c r="AK1801" s="11"/>
      <c r="AL1801" s="63"/>
      <c r="AM1801" s="46" t="str">
        <f t="shared" si="401"/>
        <v/>
      </c>
      <c r="AN1801" s="46" t="str">
        <f t="shared" si="402"/>
        <v/>
      </c>
      <c r="AO1801" s="46" t="str">
        <f t="shared" si="403"/>
        <v/>
      </c>
      <c r="AP1801" s="46">
        <f t="shared" si="404"/>
        <v>0</v>
      </c>
      <c r="AQ1801" s="46" t="str">
        <f t="shared" si="405"/>
        <v/>
      </c>
      <c r="AR1801" s="46">
        <f t="shared" si="406"/>
        <v>0</v>
      </c>
      <c r="AS1801" s="48">
        <f t="shared" si="407"/>
        <v>1</v>
      </c>
      <c r="AT1801" s="46">
        <f t="shared" si="411"/>
        <v>0</v>
      </c>
      <c r="AU1801" s="46">
        <f t="shared" si="408"/>
        <v>0</v>
      </c>
      <c r="AV1801" s="46">
        <f t="shared" si="409"/>
        <v>0</v>
      </c>
      <c r="AW1801" s="46">
        <f t="shared" si="412"/>
        <v>0</v>
      </c>
      <c r="AX1801" s="47" t="str">
        <f t="shared" si="410"/>
        <v/>
      </c>
      <c r="AY1801" s="47" t="str">
        <f t="shared" si="413"/>
        <v/>
      </c>
    </row>
    <row r="1802" spans="35:51" x14ac:dyDescent="0.35">
      <c r="AI1802" s="11"/>
      <c r="AJ1802" s="11"/>
      <c r="AK1802" s="11"/>
      <c r="AL1802" s="63"/>
      <c r="AM1802" s="46" t="str">
        <f t="shared" si="401"/>
        <v/>
      </c>
      <c r="AN1802" s="46" t="str">
        <f t="shared" si="402"/>
        <v/>
      </c>
      <c r="AO1802" s="46" t="str">
        <f t="shared" si="403"/>
        <v/>
      </c>
      <c r="AP1802" s="46">
        <f t="shared" si="404"/>
        <v>0</v>
      </c>
      <c r="AQ1802" s="46" t="str">
        <f t="shared" si="405"/>
        <v/>
      </c>
      <c r="AR1802" s="46">
        <f t="shared" si="406"/>
        <v>0</v>
      </c>
      <c r="AS1802" s="48">
        <f t="shared" si="407"/>
        <v>1</v>
      </c>
      <c r="AT1802" s="46">
        <f t="shared" si="411"/>
        <v>0</v>
      </c>
      <c r="AU1802" s="46">
        <f t="shared" si="408"/>
        <v>0</v>
      </c>
      <c r="AV1802" s="46">
        <f t="shared" si="409"/>
        <v>0</v>
      </c>
      <c r="AW1802" s="46">
        <f t="shared" si="412"/>
        <v>0</v>
      </c>
      <c r="AX1802" s="47" t="str">
        <f t="shared" si="410"/>
        <v/>
      </c>
      <c r="AY1802" s="47" t="str">
        <f t="shared" si="413"/>
        <v/>
      </c>
    </row>
    <row r="1803" spans="35:51" x14ac:dyDescent="0.35">
      <c r="AI1803" s="11"/>
      <c r="AJ1803" s="11"/>
      <c r="AK1803" s="11"/>
      <c r="AL1803" s="63"/>
      <c r="AM1803" s="46" t="str">
        <f t="shared" si="401"/>
        <v/>
      </c>
      <c r="AN1803" s="46" t="str">
        <f t="shared" si="402"/>
        <v/>
      </c>
      <c r="AO1803" s="46" t="str">
        <f t="shared" si="403"/>
        <v/>
      </c>
      <c r="AP1803" s="46">
        <f t="shared" si="404"/>
        <v>0</v>
      </c>
      <c r="AQ1803" s="46" t="str">
        <f t="shared" si="405"/>
        <v/>
      </c>
      <c r="AR1803" s="46">
        <f t="shared" si="406"/>
        <v>0</v>
      </c>
      <c r="AS1803" s="48">
        <f t="shared" si="407"/>
        <v>1</v>
      </c>
      <c r="AT1803" s="46">
        <f t="shared" si="411"/>
        <v>0</v>
      </c>
      <c r="AU1803" s="46">
        <f t="shared" si="408"/>
        <v>0</v>
      </c>
      <c r="AV1803" s="46">
        <f t="shared" si="409"/>
        <v>0</v>
      </c>
      <c r="AW1803" s="46">
        <f t="shared" si="412"/>
        <v>0</v>
      </c>
      <c r="AX1803" s="47" t="str">
        <f t="shared" si="410"/>
        <v/>
      </c>
      <c r="AY1803" s="47" t="str">
        <f t="shared" si="413"/>
        <v/>
      </c>
    </row>
    <row r="1804" spans="35:51" x14ac:dyDescent="0.35">
      <c r="AI1804" s="11"/>
      <c r="AJ1804" s="11"/>
      <c r="AK1804" s="11"/>
      <c r="AL1804" s="63"/>
      <c r="AM1804" s="46" t="str">
        <f t="shared" si="401"/>
        <v/>
      </c>
      <c r="AN1804" s="46" t="str">
        <f t="shared" si="402"/>
        <v/>
      </c>
      <c r="AO1804" s="46" t="str">
        <f t="shared" si="403"/>
        <v/>
      </c>
      <c r="AP1804" s="46">
        <f t="shared" si="404"/>
        <v>0</v>
      </c>
      <c r="AQ1804" s="46" t="str">
        <f t="shared" si="405"/>
        <v/>
      </c>
      <c r="AR1804" s="46">
        <f t="shared" si="406"/>
        <v>0</v>
      </c>
      <c r="AS1804" s="48">
        <f t="shared" si="407"/>
        <v>1</v>
      </c>
      <c r="AT1804" s="46">
        <f t="shared" si="411"/>
        <v>0</v>
      </c>
      <c r="AU1804" s="46">
        <f t="shared" si="408"/>
        <v>0</v>
      </c>
      <c r="AV1804" s="46">
        <f t="shared" si="409"/>
        <v>0</v>
      </c>
      <c r="AW1804" s="46">
        <f t="shared" si="412"/>
        <v>0</v>
      </c>
      <c r="AX1804" s="47" t="str">
        <f t="shared" si="410"/>
        <v/>
      </c>
      <c r="AY1804" s="47" t="str">
        <f t="shared" si="413"/>
        <v/>
      </c>
    </row>
    <row r="1805" spans="35:51" x14ac:dyDescent="0.35">
      <c r="AI1805" s="11"/>
      <c r="AJ1805" s="11"/>
      <c r="AK1805" s="11"/>
      <c r="AL1805" s="63"/>
      <c r="AM1805" s="46" t="str">
        <f t="shared" si="401"/>
        <v/>
      </c>
      <c r="AN1805" s="46" t="str">
        <f t="shared" si="402"/>
        <v/>
      </c>
      <c r="AO1805" s="46" t="str">
        <f t="shared" si="403"/>
        <v/>
      </c>
      <c r="AP1805" s="46">
        <f t="shared" si="404"/>
        <v>0</v>
      </c>
      <c r="AQ1805" s="46" t="str">
        <f t="shared" si="405"/>
        <v/>
      </c>
      <c r="AR1805" s="46">
        <f t="shared" si="406"/>
        <v>0</v>
      </c>
      <c r="AS1805" s="48">
        <f t="shared" si="407"/>
        <v>1</v>
      </c>
      <c r="AT1805" s="46">
        <f t="shared" si="411"/>
        <v>0</v>
      </c>
      <c r="AU1805" s="46">
        <f t="shared" si="408"/>
        <v>0</v>
      </c>
      <c r="AV1805" s="46">
        <f t="shared" si="409"/>
        <v>0</v>
      </c>
      <c r="AW1805" s="46">
        <f t="shared" si="412"/>
        <v>0</v>
      </c>
      <c r="AX1805" s="47" t="str">
        <f t="shared" si="410"/>
        <v/>
      </c>
      <c r="AY1805" s="47" t="str">
        <f t="shared" si="413"/>
        <v/>
      </c>
    </row>
    <row r="1806" spans="35:51" x14ac:dyDescent="0.35">
      <c r="AI1806" s="11"/>
      <c r="AJ1806" s="11"/>
      <c r="AK1806" s="11"/>
      <c r="AL1806" s="63"/>
      <c r="AM1806" s="46" t="str">
        <f t="shared" si="401"/>
        <v/>
      </c>
      <c r="AN1806" s="46" t="str">
        <f t="shared" si="402"/>
        <v/>
      </c>
      <c r="AO1806" s="46" t="str">
        <f t="shared" si="403"/>
        <v/>
      </c>
      <c r="AP1806" s="46">
        <f t="shared" si="404"/>
        <v>0</v>
      </c>
      <c r="AQ1806" s="46" t="str">
        <f t="shared" si="405"/>
        <v/>
      </c>
      <c r="AR1806" s="46">
        <f t="shared" si="406"/>
        <v>0</v>
      </c>
      <c r="AS1806" s="48">
        <f t="shared" si="407"/>
        <v>1</v>
      </c>
      <c r="AT1806" s="46">
        <f t="shared" si="411"/>
        <v>0</v>
      </c>
      <c r="AU1806" s="46">
        <f t="shared" si="408"/>
        <v>0</v>
      </c>
      <c r="AV1806" s="46">
        <f t="shared" si="409"/>
        <v>0</v>
      </c>
      <c r="AW1806" s="46">
        <f t="shared" si="412"/>
        <v>0</v>
      </c>
      <c r="AX1806" s="47" t="str">
        <f t="shared" si="410"/>
        <v/>
      </c>
      <c r="AY1806" s="47" t="str">
        <f t="shared" si="413"/>
        <v/>
      </c>
    </row>
    <row r="1807" spans="35:51" x14ac:dyDescent="0.35">
      <c r="AI1807" s="11"/>
      <c r="AJ1807" s="11"/>
      <c r="AK1807" s="11"/>
      <c r="AL1807" s="63"/>
      <c r="AM1807" s="46" t="str">
        <f t="shared" si="401"/>
        <v/>
      </c>
      <c r="AN1807" s="46" t="str">
        <f t="shared" si="402"/>
        <v/>
      </c>
      <c r="AO1807" s="46" t="str">
        <f t="shared" si="403"/>
        <v/>
      </c>
      <c r="AP1807" s="46">
        <f t="shared" si="404"/>
        <v>0</v>
      </c>
      <c r="AQ1807" s="46" t="str">
        <f t="shared" si="405"/>
        <v/>
      </c>
      <c r="AR1807" s="46">
        <f t="shared" si="406"/>
        <v>0</v>
      </c>
      <c r="AS1807" s="48">
        <f t="shared" si="407"/>
        <v>1</v>
      </c>
      <c r="AT1807" s="46">
        <f t="shared" si="411"/>
        <v>0</v>
      </c>
      <c r="AU1807" s="46">
        <f t="shared" si="408"/>
        <v>0</v>
      </c>
      <c r="AV1807" s="46">
        <f t="shared" si="409"/>
        <v>0</v>
      </c>
      <c r="AW1807" s="46">
        <f t="shared" si="412"/>
        <v>0</v>
      </c>
      <c r="AX1807" s="47" t="str">
        <f t="shared" si="410"/>
        <v/>
      </c>
      <c r="AY1807" s="47" t="str">
        <f t="shared" si="413"/>
        <v/>
      </c>
    </row>
    <row r="1808" spans="35:51" x14ac:dyDescent="0.35">
      <c r="AI1808" s="11"/>
      <c r="AJ1808" s="11"/>
      <c r="AK1808" s="11"/>
      <c r="AL1808" s="63"/>
      <c r="AM1808" s="46" t="str">
        <f t="shared" si="401"/>
        <v/>
      </c>
      <c r="AN1808" s="46" t="str">
        <f t="shared" si="402"/>
        <v/>
      </c>
      <c r="AO1808" s="46" t="str">
        <f t="shared" si="403"/>
        <v/>
      </c>
      <c r="AP1808" s="46">
        <f t="shared" si="404"/>
        <v>0</v>
      </c>
      <c r="AQ1808" s="46" t="str">
        <f t="shared" si="405"/>
        <v/>
      </c>
      <c r="AR1808" s="46">
        <f t="shared" si="406"/>
        <v>0</v>
      </c>
      <c r="AS1808" s="48">
        <f t="shared" si="407"/>
        <v>1</v>
      </c>
      <c r="AT1808" s="46">
        <f t="shared" si="411"/>
        <v>0</v>
      </c>
      <c r="AU1808" s="46">
        <f t="shared" si="408"/>
        <v>0</v>
      </c>
      <c r="AV1808" s="46">
        <f t="shared" si="409"/>
        <v>0</v>
      </c>
      <c r="AW1808" s="46">
        <f t="shared" si="412"/>
        <v>0</v>
      </c>
      <c r="AX1808" s="47" t="str">
        <f t="shared" si="410"/>
        <v/>
      </c>
      <c r="AY1808" s="47" t="str">
        <f t="shared" si="413"/>
        <v/>
      </c>
    </row>
    <row r="1809" spans="35:51" x14ac:dyDescent="0.35">
      <c r="AI1809" s="11"/>
      <c r="AJ1809" s="11"/>
      <c r="AK1809" s="11"/>
      <c r="AL1809" s="63"/>
      <c r="AM1809" s="46" t="str">
        <f t="shared" si="401"/>
        <v/>
      </c>
      <c r="AN1809" s="46" t="str">
        <f t="shared" si="402"/>
        <v/>
      </c>
      <c r="AO1809" s="46" t="str">
        <f t="shared" si="403"/>
        <v/>
      </c>
      <c r="AP1809" s="46">
        <f t="shared" si="404"/>
        <v>0</v>
      </c>
      <c r="AQ1809" s="46" t="str">
        <f t="shared" si="405"/>
        <v/>
      </c>
      <c r="AR1809" s="46">
        <f t="shared" si="406"/>
        <v>0</v>
      </c>
      <c r="AS1809" s="48">
        <f t="shared" si="407"/>
        <v>1</v>
      </c>
      <c r="AT1809" s="46">
        <f t="shared" si="411"/>
        <v>0</v>
      </c>
      <c r="AU1809" s="46">
        <f t="shared" si="408"/>
        <v>0</v>
      </c>
      <c r="AV1809" s="46">
        <f t="shared" si="409"/>
        <v>0</v>
      </c>
      <c r="AW1809" s="46">
        <f t="shared" si="412"/>
        <v>0</v>
      </c>
      <c r="AX1809" s="47" t="str">
        <f t="shared" si="410"/>
        <v/>
      </c>
      <c r="AY1809" s="47" t="str">
        <f t="shared" si="413"/>
        <v/>
      </c>
    </row>
    <row r="1810" spans="35:51" x14ac:dyDescent="0.35">
      <c r="AI1810" s="11"/>
      <c r="AJ1810" s="11"/>
      <c r="AK1810" s="11"/>
      <c r="AL1810" s="63"/>
      <c r="AM1810" s="46" t="str">
        <f t="shared" si="401"/>
        <v/>
      </c>
      <c r="AN1810" s="46" t="str">
        <f t="shared" si="402"/>
        <v/>
      </c>
      <c r="AO1810" s="46" t="str">
        <f t="shared" si="403"/>
        <v/>
      </c>
      <c r="AP1810" s="46">
        <f t="shared" si="404"/>
        <v>0</v>
      </c>
      <c r="AQ1810" s="46" t="str">
        <f t="shared" si="405"/>
        <v/>
      </c>
      <c r="AR1810" s="46">
        <f t="shared" si="406"/>
        <v>0</v>
      </c>
      <c r="AS1810" s="48">
        <f t="shared" si="407"/>
        <v>1</v>
      </c>
      <c r="AT1810" s="46">
        <f t="shared" si="411"/>
        <v>0</v>
      </c>
      <c r="AU1810" s="46">
        <f t="shared" si="408"/>
        <v>0</v>
      </c>
      <c r="AV1810" s="46">
        <f t="shared" si="409"/>
        <v>0</v>
      </c>
      <c r="AW1810" s="46">
        <f t="shared" si="412"/>
        <v>0</v>
      </c>
      <c r="AX1810" s="47" t="str">
        <f t="shared" si="410"/>
        <v/>
      </c>
      <c r="AY1810" s="47" t="str">
        <f t="shared" si="413"/>
        <v/>
      </c>
    </row>
    <row r="1811" spans="35:51" x14ac:dyDescent="0.35">
      <c r="AI1811" s="11"/>
      <c r="AJ1811" s="11"/>
      <c r="AK1811" s="11"/>
      <c r="AL1811" s="63"/>
      <c r="AM1811" s="46" t="str">
        <f t="shared" si="401"/>
        <v/>
      </c>
      <c r="AN1811" s="46" t="str">
        <f t="shared" si="402"/>
        <v/>
      </c>
      <c r="AO1811" s="46" t="str">
        <f t="shared" si="403"/>
        <v/>
      </c>
      <c r="AP1811" s="46">
        <f t="shared" si="404"/>
        <v>0</v>
      </c>
      <c r="AQ1811" s="46" t="str">
        <f t="shared" si="405"/>
        <v/>
      </c>
      <c r="AR1811" s="46">
        <f t="shared" si="406"/>
        <v>0</v>
      </c>
      <c r="AS1811" s="48">
        <f t="shared" si="407"/>
        <v>1</v>
      </c>
      <c r="AT1811" s="46">
        <f t="shared" si="411"/>
        <v>0</v>
      </c>
      <c r="AU1811" s="46">
        <f t="shared" si="408"/>
        <v>0</v>
      </c>
      <c r="AV1811" s="46">
        <f t="shared" si="409"/>
        <v>0</v>
      </c>
      <c r="AW1811" s="46">
        <f t="shared" si="412"/>
        <v>0</v>
      </c>
      <c r="AX1811" s="47" t="str">
        <f t="shared" si="410"/>
        <v/>
      </c>
      <c r="AY1811" s="47" t="str">
        <f t="shared" si="413"/>
        <v/>
      </c>
    </row>
    <row r="1812" spans="35:51" x14ac:dyDescent="0.35">
      <c r="AI1812" s="11"/>
      <c r="AJ1812" s="11"/>
      <c r="AK1812" s="11"/>
      <c r="AL1812" s="63"/>
      <c r="AM1812" s="46" t="str">
        <f t="shared" si="401"/>
        <v/>
      </c>
      <c r="AN1812" s="46" t="str">
        <f t="shared" si="402"/>
        <v/>
      </c>
      <c r="AO1812" s="46" t="str">
        <f t="shared" si="403"/>
        <v/>
      </c>
      <c r="AP1812" s="46">
        <f t="shared" si="404"/>
        <v>0</v>
      </c>
      <c r="AQ1812" s="46" t="str">
        <f t="shared" si="405"/>
        <v/>
      </c>
      <c r="AR1812" s="46">
        <f t="shared" si="406"/>
        <v>0</v>
      </c>
      <c r="AS1812" s="48">
        <f t="shared" si="407"/>
        <v>1</v>
      </c>
      <c r="AT1812" s="46">
        <f t="shared" si="411"/>
        <v>0</v>
      </c>
      <c r="AU1812" s="46">
        <f t="shared" si="408"/>
        <v>0</v>
      </c>
      <c r="AV1812" s="46">
        <f t="shared" si="409"/>
        <v>0</v>
      </c>
      <c r="AW1812" s="46">
        <f t="shared" si="412"/>
        <v>0</v>
      </c>
      <c r="AX1812" s="47" t="str">
        <f t="shared" si="410"/>
        <v/>
      </c>
      <c r="AY1812" s="47" t="str">
        <f t="shared" si="413"/>
        <v/>
      </c>
    </row>
    <row r="1813" spans="35:51" x14ac:dyDescent="0.35">
      <c r="AI1813" s="11"/>
      <c r="AJ1813" s="11"/>
      <c r="AK1813" s="11"/>
      <c r="AL1813" s="63"/>
      <c r="AM1813" s="46" t="str">
        <f t="shared" si="401"/>
        <v/>
      </c>
      <c r="AN1813" s="46" t="str">
        <f t="shared" si="402"/>
        <v/>
      </c>
      <c r="AO1813" s="46" t="str">
        <f t="shared" si="403"/>
        <v/>
      </c>
      <c r="AP1813" s="46">
        <f t="shared" si="404"/>
        <v>0</v>
      </c>
      <c r="AQ1813" s="46" t="str">
        <f t="shared" si="405"/>
        <v/>
      </c>
      <c r="AR1813" s="46">
        <f t="shared" si="406"/>
        <v>0</v>
      </c>
      <c r="AS1813" s="48">
        <f t="shared" si="407"/>
        <v>1</v>
      </c>
      <c r="AT1813" s="46">
        <f t="shared" si="411"/>
        <v>0</v>
      </c>
      <c r="AU1813" s="46">
        <f t="shared" si="408"/>
        <v>0</v>
      </c>
      <c r="AV1813" s="46">
        <f t="shared" si="409"/>
        <v>0</v>
      </c>
      <c r="AW1813" s="46">
        <f t="shared" si="412"/>
        <v>0</v>
      </c>
      <c r="AX1813" s="47" t="str">
        <f t="shared" si="410"/>
        <v/>
      </c>
      <c r="AY1813" s="47" t="str">
        <f t="shared" si="413"/>
        <v/>
      </c>
    </row>
    <row r="1814" spans="35:51" x14ac:dyDescent="0.35">
      <c r="AI1814" s="11"/>
      <c r="AJ1814" s="11"/>
      <c r="AK1814" s="11"/>
      <c r="AL1814" s="63"/>
      <c r="AM1814" s="46" t="str">
        <f t="shared" si="401"/>
        <v/>
      </c>
      <c r="AN1814" s="46" t="str">
        <f t="shared" si="402"/>
        <v/>
      </c>
      <c r="AO1814" s="46" t="str">
        <f t="shared" si="403"/>
        <v/>
      </c>
      <c r="AP1814" s="46">
        <f t="shared" si="404"/>
        <v>0</v>
      </c>
      <c r="AQ1814" s="46" t="str">
        <f t="shared" si="405"/>
        <v/>
      </c>
      <c r="AR1814" s="46">
        <f t="shared" si="406"/>
        <v>0</v>
      </c>
      <c r="AS1814" s="48">
        <f t="shared" si="407"/>
        <v>1</v>
      </c>
      <c r="AT1814" s="46">
        <f t="shared" si="411"/>
        <v>0</v>
      </c>
      <c r="AU1814" s="46">
        <f t="shared" si="408"/>
        <v>0</v>
      </c>
      <c r="AV1814" s="46">
        <f t="shared" si="409"/>
        <v>0</v>
      </c>
      <c r="AW1814" s="46">
        <f t="shared" si="412"/>
        <v>0</v>
      </c>
      <c r="AX1814" s="47" t="str">
        <f t="shared" si="410"/>
        <v/>
      </c>
      <c r="AY1814" s="47" t="str">
        <f t="shared" si="413"/>
        <v/>
      </c>
    </row>
    <row r="1815" spans="35:51" x14ac:dyDescent="0.35">
      <c r="AI1815" s="11"/>
      <c r="AJ1815" s="11"/>
      <c r="AK1815" s="11"/>
      <c r="AL1815" s="63"/>
      <c r="AM1815" s="46" t="str">
        <f t="shared" si="401"/>
        <v/>
      </c>
      <c r="AN1815" s="46" t="str">
        <f t="shared" si="402"/>
        <v/>
      </c>
      <c r="AO1815" s="46" t="str">
        <f t="shared" si="403"/>
        <v/>
      </c>
      <c r="AP1815" s="46">
        <f t="shared" si="404"/>
        <v>0</v>
      </c>
      <c r="AQ1815" s="46" t="str">
        <f t="shared" si="405"/>
        <v/>
      </c>
      <c r="AR1815" s="46">
        <f t="shared" si="406"/>
        <v>0</v>
      </c>
      <c r="AS1815" s="48">
        <f t="shared" si="407"/>
        <v>1</v>
      </c>
      <c r="AT1815" s="46">
        <f t="shared" si="411"/>
        <v>0</v>
      </c>
      <c r="AU1815" s="46">
        <f t="shared" si="408"/>
        <v>0</v>
      </c>
      <c r="AV1815" s="46">
        <f t="shared" si="409"/>
        <v>0</v>
      </c>
      <c r="AW1815" s="46">
        <f t="shared" si="412"/>
        <v>0</v>
      </c>
      <c r="AX1815" s="47" t="str">
        <f t="shared" si="410"/>
        <v/>
      </c>
      <c r="AY1815" s="47" t="str">
        <f t="shared" si="413"/>
        <v/>
      </c>
    </row>
    <row r="1816" spans="35:51" x14ac:dyDescent="0.35">
      <c r="AI1816" s="11"/>
      <c r="AJ1816" s="11"/>
      <c r="AK1816" s="11"/>
      <c r="AL1816" s="63"/>
      <c r="AM1816" s="46" t="str">
        <f t="shared" si="401"/>
        <v/>
      </c>
      <c r="AN1816" s="46" t="str">
        <f t="shared" si="402"/>
        <v/>
      </c>
      <c r="AO1816" s="46" t="str">
        <f t="shared" si="403"/>
        <v/>
      </c>
      <c r="AP1816" s="46">
        <f t="shared" si="404"/>
        <v>0</v>
      </c>
      <c r="AQ1816" s="46" t="str">
        <f t="shared" si="405"/>
        <v/>
      </c>
      <c r="AR1816" s="46">
        <f t="shared" si="406"/>
        <v>0</v>
      </c>
      <c r="AS1816" s="48">
        <f t="shared" si="407"/>
        <v>1</v>
      </c>
      <c r="AT1816" s="46">
        <f t="shared" si="411"/>
        <v>0</v>
      </c>
      <c r="AU1816" s="46">
        <f t="shared" si="408"/>
        <v>0</v>
      </c>
      <c r="AV1816" s="46">
        <f t="shared" si="409"/>
        <v>0</v>
      </c>
      <c r="AW1816" s="46">
        <f t="shared" si="412"/>
        <v>0</v>
      </c>
      <c r="AX1816" s="47" t="str">
        <f t="shared" si="410"/>
        <v/>
      </c>
      <c r="AY1816" s="47" t="str">
        <f t="shared" si="413"/>
        <v/>
      </c>
    </row>
    <row r="1817" spans="35:51" x14ac:dyDescent="0.35">
      <c r="AI1817" s="11"/>
      <c r="AJ1817" s="11"/>
      <c r="AK1817" s="11"/>
      <c r="AL1817" s="63"/>
      <c r="AM1817" s="46" t="str">
        <f t="shared" si="401"/>
        <v/>
      </c>
      <c r="AN1817" s="46" t="str">
        <f t="shared" si="402"/>
        <v/>
      </c>
      <c r="AO1817" s="46" t="str">
        <f t="shared" si="403"/>
        <v/>
      </c>
      <c r="AP1817" s="46">
        <f t="shared" si="404"/>
        <v>0</v>
      </c>
      <c r="AQ1817" s="46" t="str">
        <f t="shared" si="405"/>
        <v/>
      </c>
      <c r="AR1817" s="46">
        <f t="shared" si="406"/>
        <v>0</v>
      </c>
      <c r="AS1817" s="48">
        <f t="shared" si="407"/>
        <v>1</v>
      </c>
      <c r="AT1817" s="46">
        <f t="shared" si="411"/>
        <v>0</v>
      </c>
      <c r="AU1817" s="46">
        <f t="shared" si="408"/>
        <v>0</v>
      </c>
      <c r="AV1817" s="46">
        <f t="shared" si="409"/>
        <v>0</v>
      </c>
      <c r="AW1817" s="46">
        <f t="shared" si="412"/>
        <v>0</v>
      </c>
      <c r="AX1817" s="47" t="str">
        <f t="shared" si="410"/>
        <v/>
      </c>
      <c r="AY1817" s="47" t="str">
        <f t="shared" si="413"/>
        <v/>
      </c>
    </row>
    <row r="1818" spans="35:51" x14ac:dyDescent="0.35">
      <c r="AI1818" s="11"/>
      <c r="AJ1818" s="11"/>
      <c r="AK1818" s="11"/>
      <c r="AL1818" s="63"/>
      <c r="AM1818" s="46" t="str">
        <f t="shared" si="401"/>
        <v/>
      </c>
      <c r="AN1818" s="46" t="str">
        <f t="shared" si="402"/>
        <v/>
      </c>
      <c r="AO1818" s="46" t="str">
        <f t="shared" si="403"/>
        <v/>
      </c>
      <c r="AP1818" s="46">
        <f t="shared" si="404"/>
        <v>0</v>
      </c>
      <c r="AQ1818" s="46" t="str">
        <f t="shared" si="405"/>
        <v/>
      </c>
      <c r="AR1818" s="46">
        <f t="shared" si="406"/>
        <v>0</v>
      </c>
      <c r="AS1818" s="48">
        <f t="shared" si="407"/>
        <v>1</v>
      </c>
      <c r="AT1818" s="46">
        <f t="shared" si="411"/>
        <v>0</v>
      </c>
      <c r="AU1818" s="46">
        <f t="shared" si="408"/>
        <v>0</v>
      </c>
      <c r="AV1818" s="46">
        <f t="shared" si="409"/>
        <v>0</v>
      </c>
      <c r="AW1818" s="46">
        <f t="shared" si="412"/>
        <v>0</v>
      </c>
      <c r="AX1818" s="47" t="str">
        <f t="shared" si="410"/>
        <v/>
      </c>
      <c r="AY1818" s="47" t="str">
        <f t="shared" si="413"/>
        <v/>
      </c>
    </row>
    <row r="1819" spans="35:51" x14ac:dyDescent="0.35">
      <c r="AI1819" s="11"/>
      <c r="AJ1819" s="11"/>
      <c r="AK1819" s="11"/>
      <c r="AL1819" s="63"/>
      <c r="AM1819" s="46" t="str">
        <f t="shared" si="401"/>
        <v/>
      </c>
      <c r="AN1819" s="46" t="str">
        <f t="shared" si="402"/>
        <v/>
      </c>
      <c r="AO1819" s="46" t="str">
        <f t="shared" si="403"/>
        <v/>
      </c>
      <c r="AP1819" s="46">
        <f t="shared" si="404"/>
        <v>0</v>
      </c>
      <c r="AQ1819" s="46" t="str">
        <f t="shared" si="405"/>
        <v/>
      </c>
      <c r="AR1819" s="46">
        <f t="shared" si="406"/>
        <v>0</v>
      </c>
      <c r="AS1819" s="48">
        <f t="shared" si="407"/>
        <v>1</v>
      </c>
      <c r="AT1819" s="46">
        <f t="shared" si="411"/>
        <v>0</v>
      </c>
      <c r="AU1819" s="46">
        <f t="shared" si="408"/>
        <v>0</v>
      </c>
      <c r="AV1819" s="46">
        <f t="shared" si="409"/>
        <v>0</v>
      </c>
      <c r="AW1819" s="46">
        <f t="shared" si="412"/>
        <v>0</v>
      </c>
      <c r="AX1819" s="47" t="str">
        <f t="shared" si="410"/>
        <v/>
      </c>
      <c r="AY1819" s="47" t="str">
        <f t="shared" si="413"/>
        <v/>
      </c>
    </row>
    <row r="1820" spans="35:51" x14ac:dyDescent="0.35">
      <c r="AI1820" s="11"/>
      <c r="AJ1820" s="11"/>
      <c r="AK1820" s="11"/>
      <c r="AL1820" s="63"/>
      <c r="AM1820" s="46" t="str">
        <f t="shared" si="401"/>
        <v/>
      </c>
      <c r="AN1820" s="46" t="str">
        <f t="shared" si="402"/>
        <v/>
      </c>
      <c r="AO1820" s="46" t="str">
        <f t="shared" si="403"/>
        <v/>
      </c>
      <c r="AP1820" s="46">
        <f t="shared" si="404"/>
        <v>0</v>
      </c>
      <c r="AQ1820" s="46" t="str">
        <f t="shared" si="405"/>
        <v/>
      </c>
      <c r="AR1820" s="46">
        <f t="shared" si="406"/>
        <v>0</v>
      </c>
      <c r="AS1820" s="48">
        <f t="shared" si="407"/>
        <v>1</v>
      </c>
      <c r="AT1820" s="46">
        <f t="shared" si="411"/>
        <v>0</v>
      </c>
      <c r="AU1820" s="46">
        <f t="shared" si="408"/>
        <v>0</v>
      </c>
      <c r="AV1820" s="46">
        <f t="shared" si="409"/>
        <v>0</v>
      </c>
      <c r="AW1820" s="46">
        <f t="shared" si="412"/>
        <v>0</v>
      </c>
      <c r="AX1820" s="47" t="str">
        <f t="shared" si="410"/>
        <v/>
      </c>
      <c r="AY1820" s="47" t="str">
        <f t="shared" si="413"/>
        <v/>
      </c>
    </row>
    <row r="1821" spans="35:51" x14ac:dyDescent="0.35">
      <c r="AI1821" s="11"/>
      <c r="AJ1821" s="11"/>
      <c r="AK1821" s="11"/>
      <c r="AL1821" s="63"/>
      <c r="AM1821" s="46" t="str">
        <f t="shared" si="401"/>
        <v/>
      </c>
      <c r="AN1821" s="46" t="str">
        <f t="shared" si="402"/>
        <v/>
      </c>
      <c r="AO1821" s="46" t="str">
        <f t="shared" si="403"/>
        <v/>
      </c>
      <c r="AP1821" s="46">
        <f t="shared" si="404"/>
        <v>0</v>
      </c>
      <c r="AQ1821" s="46" t="str">
        <f t="shared" si="405"/>
        <v/>
      </c>
      <c r="AR1821" s="46">
        <f t="shared" si="406"/>
        <v>0</v>
      </c>
      <c r="AS1821" s="48">
        <f t="shared" si="407"/>
        <v>1</v>
      </c>
      <c r="AT1821" s="46">
        <f t="shared" si="411"/>
        <v>0</v>
      </c>
      <c r="AU1821" s="46">
        <f t="shared" si="408"/>
        <v>0</v>
      </c>
      <c r="AV1821" s="46">
        <f t="shared" si="409"/>
        <v>0</v>
      </c>
      <c r="AW1821" s="46">
        <f t="shared" si="412"/>
        <v>0</v>
      </c>
      <c r="AX1821" s="47" t="str">
        <f t="shared" si="410"/>
        <v/>
      </c>
      <c r="AY1821" s="47" t="str">
        <f t="shared" si="413"/>
        <v/>
      </c>
    </row>
    <row r="1822" spans="35:51" x14ac:dyDescent="0.35">
      <c r="AI1822" s="11"/>
      <c r="AJ1822" s="11"/>
      <c r="AK1822" s="11"/>
      <c r="AL1822" s="63"/>
      <c r="AM1822" s="46" t="str">
        <f t="shared" si="401"/>
        <v/>
      </c>
      <c r="AN1822" s="46" t="str">
        <f t="shared" si="402"/>
        <v/>
      </c>
      <c r="AO1822" s="46" t="str">
        <f t="shared" si="403"/>
        <v/>
      </c>
      <c r="AP1822" s="46">
        <f t="shared" si="404"/>
        <v>0</v>
      </c>
      <c r="AQ1822" s="46" t="str">
        <f t="shared" si="405"/>
        <v/>
      </c>
      <c r="AR1822" s="46">
        <f t="shared" si="406"/>
        <v>0</v>
      </c>
      <c r="AS1822" s="48">
        <f t="shared" si="407"/>
        <v>1</v>
      </c>
      <c r="AT1822" s="46">
        <f t="shared" si="411"/>
        <v>0</v>
      </c>
      <c r="AU1822" s="46">
        <f t="shared" si="408"/>
        <v>0</v>
      </c>
      <c r="AV1822" s="46">
        <f t="shared" si="409"/>
        <v>0</v>
      </c>
      <c r="AW1822" s="46">
        <f t="shared" si="412"/>
        <v>0</v>
      </c>
      <c r="AX1822" s="47" t="str">
        <f t="shared" si="410"/>
        <v/>
      </c>
      <c r="AY1822" s="47" t="str">
        <f t="shared" si="413"/>
        <v/>
      </c>
    </row>
    <row r="1823" spans="35:51" x14ac:dyDescent="0.35">
      <c r="AI1823" s="11"/>
      <c r="AJ1823" s="11"/>
      <c r="AK1823" s="11"/>
      <c r="AL1823" s="63"/>
      <c r="AM1823" s="46" t="str">
        <f t="shared" si="401"/>
        <v/>
      </c>
      <c r="AN1823" s="46" t="str">
        <f t="shared" si="402"/>
        <v/>
      </c>
      <c r="AO1823" s="46" t="str">
        <f t="shared" si="403"/>
        <v/>
      </c>
      <c r="AP1823" s="46">
        <f t="shared" si="404"/>
        <v>0</v>
      </c>
      <c r="AQ1823" s="46" t="str">
        <f t="shared" si="405"/>
        <v/>
      </c>
      <c r="AR1823" s="46">
        <f t="shared" si="406"/>
        <v>0</v>
      </c>
      <c r="AS1823" s="48">
        <f t="shared" si="407"/>
        <v>1</v>
      </c>
      <c r="AT1823" s="46">
        <f t="shared" si="411"/>
        <v>0</v>
      </c>
      <c r="AU1823" s="46">
        <f t="shared" si="408"/>
        <v>0</v>
      </c>
      <c r="AV1823" s="46">
        <f t="shared" si="409"/>
        <v>0</v>
      </c>
      <c r="AW1823" s="46">
        <f t="shared" si="412"/>
        <v>0</v>
      </c>
      <c r="AX1823" s="47" t="str">
        <f t="shared" si="410"/>
        <v/>
      </c>
      <c r="AY1823" s="47" t="str">
        <f t="shared" si="413"/>
        <v/>
      </c>
    </row>
    <row r="1824" spans="35:51" x14ac:dyDescent="0.35">
      <c r="AI1824" s="11"/>
      <c r="AJ1824" s="11"/>
      <c r="AK1824" s="11"/>
      <c r="AL1824" s="63"/>
      <c r="AM1824" s="46" t="str">
        <f t="shared" si="401"/>
        <v/>
      </c>
      <c r="AN1824" s="46" t="str">
        <f t="shared" si="402"/>
        <v/>
      </c>
      <c r="AO1824" s="46" t="str">
        <f t="shared" si="403"/>
        <v/>
      </c>
      <c r="AP1824" s="46">
        <f t="shared" si="404"/>
        <v>0</v>
      </c>
      <c r="AQ1824" s="46" t="str">
        <f t="shared" si="405"/>
        <v/>
      </c>
      <c r="AR1824" s="46">
        <f t="shared" si="406"/>
        <v>0</v>
      </c>
      <c r="AS1824" s="48">
        <f t="shared" si="407"/>
        <v>1</v>
      </c>
      <c r="AT1824" s="46">
        <f t="shared" si="411"/>
        <v>0</v>
      </c>
      <c r="AU1824" s="46">
        <f t="shared" si="408"/>
        <v>0</v>
      </c>
      <c r="AV1824" s="46">
        <f t="shared" si="409"/>
        <v>0</v>
      </c>
      <c r="AW1824" s="46">
        <f t="shared" si="412"/>
        <v>0</v>
      </c>
      <c r="AX1824" s="47" t="str">
        <f t="shared" si="410"/>
        <v/>
      </c>
      <c r="AY1824" s="47" t="str">
        <f t="shared" si="413"/>
        <v/>
      </c>
    </row>
    <row r="1825" spans="35:51" x14ac:dyDescent="0.35">
      <c r="AI1825" s="11"/>
      <c r="AJ1825" s="11"/>
      <c r="AK1825" s="11"/>
      <c r="AL1825" s="63"/>
      <c r="AM1825" s="46" t="str">
        <f t="shared" si="401"/>
        <v/>
      </c>
      <c r="AN1825" s="46" t="str">
        <f t="shared" si="402"/>
        <v/>
      </c>
      <c r="AO1825" s="46" t="str">
        <f t="shared" si="403"/>
        <v/>
      </c>
      <c r="AP1825" s="46">
        <f t="shared" si="404"/>
        <v>0</v>
      </c>
      <c r="AQ1825" s="46" t="str">
        <f t="shared" si="405"/>
        <v/>
      </c>
      <c r="AR1825" s="46">
        <f t="shared" si="406"/>
        <v>0</v>
      </c>
      <c r="AS1825" s="48">
        <f t="shared" si="407"/>
        <v>1</v>
      </c>
      <c r="AT1825" s="46">
        <f t="shared" si="411"/>
        <v>0</v>
      </c>
      <c r="AU1825" s="46">
        <f t="shared" si="408"/>
        <v>0</v>
      </c>
      <c r="AV1825" s="46">
        <f t="shared" si="409"/>
        <v>0</v>
      </c>
      <c r="AW1825" s="46">
        <f t="shared" si="412"/>
        <v>0</v>
      </c>
      <c r="AX1825" s="47" t="str">
        <f t="shared" si="410"/>
        <v/>
      </c>
      <c r="AY1825" s="47" t="str">
        <f t="shared" si="413"/>
        <v/>
      </c>
    </row>
    <row r="1826" spans="35:51" x14ac:dyDescent="0.35">
      <c r="AI1826" s="11"/>
      <c r="AJ1826" s="11"/>
      <c r="AK1826" s="11"/>
      <c r="AL1826" s="63"/>
      <c r="AM1826" s="46" t="str">
        <f t="shared" si="401"/>
        <v/>
      </c>
      <c r="AN1826" s="46" t="str">
        <f t="shared" si="402"/>
        <v/>
      </c>
      <c r="AO1826" s="46" t="str">
        <f t="shared" si="403"/>
        <v/>
      </c>
      <c r="AP1826" s="46">
        <f t="shared" si="404"/>
        <v>0</v>
      </c>
      <c r="AQ1826" s="46" t="str">
        <f t="shared" si="405"/>
        <v/>
      </c>
      <c r="AR1826" s="46">
        <f t="shared" si="406"/>
        <v>0</v>
      </c>
      <c r="AS1826" s="48">
        <f t="shared" si="407"/>
        <v>1</v>
      </c>
      <c r="AT1826" s="46">
        <f t="shared" si="411"/>
        <v>0</v>
      </c>
      <c r="AU1826" s="46">
        <f t="shared" si="408"/>
        <v>0</v>
      </c>
      <c r="AV1826" s="46">
        <f t="shared" si="409"/>
        <v>0</v>
      </c>
      <c r="AW1826" s="46">
        <f t="shared" si="412"/>
        <v>0</v>
      </c>
      <c r="AX1826" s="47" t="str">
        <f t="shared" si="410"/>
        <v/>
      </c>
      <c r="AY1826" s="47" t="str">
        <f t="shared" si="413"/>
        <v/>
      </c>
    </row>
    <row r="1827" spans="35:51" x14ac:dyDescent="0.35">
      <c r="AI1827" s="11"/>
      <c r="AJ1827" s="11"/>
      <c r="AK1827" s="11"/>
      <c r="AL1827" s="63"/>
      <c r="AM1827" s="46" t="str">
        <f t="shared" si="401"/>
        <v/>
      </c>
      <c r="AN1827" s="46" t="str">
        <f t="shared" si="402"/>
        <v/>
      </c>
      <c r="AO1827" s="46" t="str">
        <f t="shared" si="403"/>
        <v/>
      </c>
      <c r="AP1827" s="46">
        <f t="shared" si="404"/>
        <v>0</v>
      </c>
      <c r="AQ1827" s="46" t="str">
        <f t="shared" si="405"/>
        <v/>
      </c>
      <c r="AR1827" s="46">
        <f t="shared" si="406"/>
        <v>0</v>
      </c>
      <c r="AS1827" s="48">
        <f t="shared" si="407"/>
        <v>1</v>
      </c>
      <c r="AT1827" s="46">
        <f t="shared" si="411"/>
        <v>0</v>
      </c>
      <c r="AU1827" s="46">
        <f t="shared" si="408"/>
        <v>0</v>
      </c>
      <c r="AV1827" s="46">
        <f t="shared" si="409"/>
        <v>0</v>
      </c>
      <c r="AW1827" s="46">
        <f t="shared" si="412"/>
        <v>0</v>
      </c>
      <c r="AX1827" s="47" t="str">
        <f t="shared" si="410"/>
        <v/>
      </c>
      <c r="AY1827" s="47" t="str">
        <f t="shared" si="413"/>
        <v/>
      </c>
    </row>
    <row r="1828" spans="35:51" x14ac:dyDescent="0.35">
      <c r="AI1828" s="11"/>
      <c r="AJ1828" s="11"/>
      <c r="AK1828" s="11"/>
      <c r="AL1828" s="63"/>
      <c r="AM1828" s="46" t="str">
        <f t="shared" si="401"/>
        <v/>
      </c>
      <c r="AN1828" s="46" t="str">
        <f t="shared" si="402"/>
        <v/>
      </c>
      <c r="AO1828" s="46" t="str">
        <f t="shared" si="403"/>
        <v/>
      </c>
      <c r="AP1828" s="46">
        <f t="shared" si="404"/>
        <v>0</v>
      </c>
      <c r="AQ1828" s="46" t="str">
        <f t="shared" si="405"/>
        <v/>
      </c>
      <c r="AR1828" s="46">
        <f t="shared" si="406"/>
        <v>0</v>
      </c>
      <c r="AS1828" s="48">
        <f t="shared" si="407"/>
        <v>1</v>
      </c>
      <c r="AT1828" s="46">
        <f t="shared" si="411"/>
        <v>0</v>
      </c>
      <c r="AU1828" s="46">
        <f t="shared" si="408"/>
        <v>0</v>
      </c>
      <c r="AV1828" s="46">
        <f t="shared" si="409"/>
        <v>0</v>
      </c>
      <c r="AW1828" s="46">
        <f t="shared" si="412"/>
        <v>0</v>
      </c>
      <c r="AX1828" s="47" t="str">
        <f t="shared" si="410"/>
        <v/>
      </c>
      <c r="AY1828" s="47" t="str">
        <f t="shared" si="413"/>
        <v/>
      </c>
    </row>
    <row r="1829" spans="35:51" x14ac:dyDescent="0.35">
      <c r="AI1829" s="11"/>
      <c r="AJ1829" s="11"/>
      <c r="AK1829" s="11"/>
      <c r="AL1829" s="63"/>
      <c r="AM1829" s="46" t="str">
        <f t="shared" si="401"/>
        <v/>
      </c>
      <c r="AN1829" s="46" t="str">
        <f t="shared" si="402"/>
        <v/>
      </c>
      <c r="AO1829" s="46" t="str">
        <f t="shared" si="403"/>
        <v/>
      </c>
      <c r="AP1829" s="46">
        <f t="shared" si="404"/>
        <v>0</v>
      </c>
      <c r="AQ1829" s="46" t="str">
        <f t="shared" si="405"/>
        <v/>
      </c>
      <c r="AR1829" s="46">
        <f t="shared" si="406"/>
        <v>0</v>
      </c>
      <c r="AS1829" s="48">
        <f t="shared" si="407"/>
        <v>1</v>
      </c>
      <c r="AT1829" s="46">
        <f t="shared" si="411"/>
        <v>0</v>
      </c>
      <c r="AU1829" s="46">
        <f t="shared" si="408"/>
        <v>0</v>
      </c>
      <c r="AV1829" s="46">
        <f t="shared" si="409"/>
        <v>0</v>
      </c>
      <c r="AW1829" s="46">
        <f t="shared" si="412"/>
        <v>0</v>
      </c>
      <c r="AX1829" s="47" t="str">
        <f t="shared" si="410"/>
        <v/>
      </c>
      <c r="AY1829" s="47" t="str">
        <f t="shared" si="413"/>
        <v/>
      </c>
    </row>
    <row r="1830" spans="35:51" x14ac:dyDescent="0.35">
      <c r="AI1830" s="11"/>
      <c r="AJ1830" s="11"/>
      <c r="AK1830" s="11"/>
      <c r="AL1830" s="63"/>
      <c r="AM1830" s="46" t="str">
        <f t="shared" si="401"/>
        <v/>
      </c>
      <c r="AN1830" s="46" t="str">
        <f t="shared" si="402"/>
        <v/>
      </c>
      <c r="AO1830" s="46" t="str">
        <f t="shared" si="403"/>
        <v/>
      </c>
      <c r="AP1830" s="46">
        <f t="shared" si="404"/>
        <v>0</v>
      </c>
      <c r="AQ1830" s="46" t="str">
        <f t="shared" si="405"/>
        <v/>
      </c>
      <c r="AR1830" s="46">
        <f t="shared" si="406"/>
        <v>0</v>
      </c>
      <c r="AS1830" s="48">
        <f t="shared" si="407"/>
        <v>1</v>
      </c>
      <c r="AT1830" s="46">
        <f t="shared" si="411"/>
        <v>0</v>
      </c>
      <c r="AU1830" s="46">
        <f t="shared" si="408"/>
        <v>0</v>
      </c>
      <c r="AV1830" s="46">
        <f t="shared" si="409"/>
        <v>0</v>
      </c>
      <c r="AW1830" s="46">
        <f t="shared" si="412"/>
        <v>0</v>
      </c>
      <c r="AX1830" s="47" t="str">
        <f t="shared" si="410"/>
        <v/>
      </c>
      <c r="AY1830" s="47" t="str">
        <f t="shared" si="413"/>
        <v/>
      </c>
    </row>
    <row r="1831" spans="35:51" x14ac:dyDescent="0.35">
      <c r="AI1831" s="11"/>
      <c r="AJ1831" s="11"/>
      <c r="AK1831" s="11"/>
      <c r="AL1831" s="63"/>
      <c r="AM1831" s="46" t="str">
        <f t="shared" si="401"/>
        <v/>
      </c>
      <c r="AN1831" s="46" t="str">
        <f t="shared" si="402"/>
        <v/>
      </c>
      <c r="AO1831" s="46" t="str">
        <f t="shared" si="403"/>
        <v/>
      </c>
      <c r="AP1831" s="46">
        <f t="shared" si="404"/>
        <v>0</v>
      </c>
      <c r="AQ1831" s="46" t="str">
        <f t="shared" si="405"/>
        <v/>
      </c>
      <c r="AR1831" s="46">
        <f t="shared" si="406"/>
        <v>0</v>
      </c>
      <c r="AS1831" s="48">
        <f t="shared" si="407"/>
        <v>1</v>
      </c>
      <c r="AT1831" s="46">
        <f t="shared" si="411"/>
        <v>0</v>
      </c>
      <c r="AU1831" s="46">
        <f t="shared" si="408"/>
        <v>0</v>
      </c>
      <c r="AV1831" s="46">
        <f t="shared" si="409"/>
        <v>0</v>
      </c>
      <c r="AW1831" s="46">
        <f t="shared" si="412"/>
        <v>0</v>
      </c>
      <c r="AX1831" s="47" t="str">
        <f t="shared" si="410"/>
        <v/>
      </c>
      <c r="AY1831" s="47" t="str">
        <f t="shared" si="413"/>
        <v/>
      </c>
    </row>
    <row r="1832" spans="35:51" x14ac:dyDescent="0.35">
      <c r="AI1832" s="11"/>
      <c r="AJ1832" s="11"/>
      <c r="AK1832" s="11"/>
      <c r="AL1832" s="63"/>
      <c r="AM1832" s="46" t="str">
        <f t="shared" si="401"/>
        <v/>
      </c>
      <c r="AN1832" s="46" t="str">
        <f t="shared" si="402"/>
        <v/>
      </c>
      <c r="AO1832" s="46" t="str">
        <f t="shared" si="403"/>
        <v/>
      </c>
      <c r="AP1832" s="46">
        <f t="shared" si="404"/>
        <v>0</v>
      </c>
      <c r="AQ1832" s="46" t="str">
        <f t="shared" si="405"/>
        <v/>
      </c>
      <c r="AR1832" s="46">
        <f t="shared" si="406"/>
        <v>0</v>
      </c>
      <c r="AS1832" s="48">
        <f t="shared" si="407"/>
        <v>1</v>
      </c>
      <c r="AT1832" s="46">
        <f t="shared" si="411"/>
        <v>0</v>
      </c>
      <c r="AU1832" s="46">
        <f t="shared" si="408"/>
        <v>0</v>
      </c>
      <c r="AV1832" s="46">
        <f t="shared" si="409"/>
        <v>0</v>
      </c>
      <c r="AW1832" s="46">
        <f t="shared" si="412"/>
        <v>0</v>
      </c>
      <c r="AX1832" s="47" t="str">
        <f t="shared" si="410"/>
        <v/>
      </c>
      <c r="AY1832" s="47" t="str">
        <f t="shared" si="413"/>
        <v/>
      </c>
    </row>
    <row r="1833" spans="35:51" x14ac:dyDescent="0.35">
      <c r="AI1833" s="11"/>
      <c r="AJ1833" s="11"/>
      <c r="AK1833" s="11"/>
      <c r="AL1833" s="63"/>
      <c r="AM1833" s="46" t="str">
        <f t="shared" si="401"/>
        <v/>
      </c>
      <c r="AN1833" s="46" t="str">
        <f t="shared" si="402"/>
        <v/>
      </c>
      <c r="AO1833" s="46" t="str">
        <f t="shared" si="403"/>
        <v/>
      </c>
      <c r="AP1833" s="46">
        <f t="shared" si="404"/>
        <v>0</v>
      </c>
      <c r="AQ1833" s="46" t="str">
        <f t="shared" si="405"/>
        <v/>
      </c>
      <c r="AR1833" s="46">
        <f t="shared" si="406"/>
        <v>0</v>
      </c>
      <c r="AS1833" s="48">
        <f t="shared" si="407"/>
        <v>1</v>
      </c>
      <c r="AT1833" s="46">
        <f t="shared" si="411"/>
        <v>0</v>
      </c>
      <c r="AU1833" s="46">
        <f t="shared" si="408"/>
        <v>0</v>
      </c>
      <c r="AV1833" s="46">
        <f t="shared" si="409"/>
        <v>0</v>
      </c>
      <c r="AW1833" s="46">
        <f t="shared" si="412"/>
        <v>0</v>
      </c>
      <c r="AX1833" s="47" t="str">
        <f t="shared" si="410"/>
        <v/>
      </c>
      <c r="AY1833" s="47" t="str">
        <f t="shared" si="413"/>
        <v/>
      </c>
    </row>
    <row r="1834" spans="35:51" x14ac:dyDescent="0.35">
      <c r="AI1834" s="11"/>
      <c r="AJ1834" s="11"/>
      <c r="AK1834" s="11"/>
      <c r="AL1834" s="63"/>
      <c r="AM1834" s="46" t="str">
        <f t="shared" si="401"/>
        <v/>
      </c>
      <c r="AN1834" s="46" t="str">
        <f t="shared" si="402"/>
        <v/>
      </c>
      <c r="AO1834" s="46" t="str">
        <f t="shared" si="403"/>
        <v/>
      </c>
      <c r="AP1834" s="46">
        <f t="shared" si="404"/>
        <v>0</v>
      </c>
      <c r="AQ1834" s="46" t="str">
        <f t="shared" si="405"/>
        <v/>
      </c>
      <c r="AR1834" s="46">
        <f t="shared" si="406"/>
        <v>0</v>
      </c>
      <c r="AS1834" s="48">
        <f t="shared" si="407"/>
        <v>1</v>
      </c>
      <c r="AT1834" s="46">
        <f t="shared" si="411"/>
        <v>0</v>
      </c>
      <c r="AU1834" s="46">
        <f t="shared" si="408"/>
        <v>0</v>
      </c>
      <c r="AV1834" s="46">
        <f t="shared" si="409"/>
        <v>0</v>
      </c>
      <c r="AW1834" s="46">
        <f t="shared" si="412"/>
        <v>0</v>
      </c>
      <c r="AX1834" s="47" t="str">
        <f t="shared" si="410"/>
        <v/>
      </c>
      <c r="AY1834" s="47" t="str">
        <f t="shared" si="413"/>
        <v/>
      </c>
    </row>
    <row r="1835" spans="35:51" x14ac:dyDescent="0.35">
      <c r="AI1835" s="11"/>
      <c r="AJ1835" s="11"/>
      <c r="AK1835" s="11"/>
      <c r="AL1835" s="63"/>
      <c r="AM1835" s="46" t="str">
        <f t="shared" si="401"/>
        <v/>
      </c>
      <c r="AN1835" s="46" t="str">
        <f t="shared" si="402"/>
        <v/>
      </c>
      <c r="AO1835" s="46" t="str">
        <f t="shared" si="403"/>
        <v/>
      </c>
      <c r="AP1835" s="46">
        <f t="shared" si="404"/>
        <v>0</v>
      </c>
      <c r="AQ1835" s="46" t="str">
        <f t="shared" si="405"/>
        <v/>
      </c>
      <c r="AR1835" s="46">
        <f t="shared" si="406"/>
        <v>0</v>
      </c>
      <c r="AS1835" s="48">
        <f t="shared" si="407"/>
        <v>1</v>
      </c>
      <c r="AT1835" s="46">
        <f t="shared" si="411"/>
        <v>0</v>
      </c>
      <c r="AU1835" s="46">
        <f t="shared" si="408"/>
        <v>0</v>
      </c>
      <c r="AV1835" s="46">
        <f t="shared" si="409"/>
        <v>0</v>
      </c>
      <c r="AW1835" s="46">
        <f t="shared" si="412"/>
        <v>0</v>
      </c>
      <c r="AX1835" s="47" t="str">
        <f t="shared" si="410"/>
        <v/>
      </c>
      <c r="AY1835" s="47" t="str">
        <f t="shared" si="413"/>
        <v/>
      </c>
    </row>
    <row r="1836" spans="35:51" x14ac:dyDescent="0.35">
      <c r="AI1836" s="11"/>
      <c r="AJ1836" s="11"/>
      <c r="AK1836" s="11"/>
      <c r="AL1836" s="63"/>
      <c r="AM1836" s="46" t="str">
        <f t="shared" si="401"/>
        <v/>
      </c>
      <c r="AN1836" s="46" t="str">
        <f t="shared" si="402"/>
        <v/>
      </c>
      <c r="AO1836" s="46" t="str">
        <f t="shared" si="403"/>
        <v/>
      </c>
      <c r="AP1836" s="46">
        <f t="shared" si="404"/>
        <v>0</v>
      </c>
      <c r="AQ1836" s="46" t="str">
        <f t="shared" si="405"/>
        <v/>
      </c>
      <c r="AR1836" s="46">
        <f t="shared" si="406"/>
        <v>0</v>
      </c>
      <c r="AS1836" s="48">
        <f t="shared" si="407"/>
        <v>1</v>
      </c>
      <c r="AT1836" s="46">
        <f t="shared" si="411"/>
        <v>0</v>
      </c>
      <c r="AU1836" s="46">
        <f t="shared" si="408"/>
        <v>0</v>
      </c>
      <c r="AV1836" s="46">
        <f t="shared" si="409"/>
        <v>0</v>
      </c>
      <c r="AW1836" s="46">
        <f t="shared" si="412"/>
        <v>0</v>
      </c>
      <c r="AX1836" s="47" t="str">
        <f t="shared" si="410"/>
        <v/>
      </c>
      <c r="AY1836" s="47" t="str">
        <f t="shared" si="413"/>
        <v/>
      </c>
    </row>
    <row r="1837" spans="35:51" x14ac:dyDescent="0.35">
      <c r="AI1837" s="11"/>
      <c r="AJ1837" s="11"/>
      <c r="AK1837" s="11"/>
      <c r="AL1837" s="63"/>
      <c r="AM1837" s="46" t="str">
        <f t="shared" si="401"/>
        <v/>
      </c>
      <c r="AN1837" s="46" t="str">
        <f t="shared" si="402"/>
        <v/>
      </c>
      <c r="AO1837" s="46" t="str">
        <f t="shared" si="403"/>
        <v/>
      </c>
      <c r="AP1837" s="46">
        <f t="shared" si="404"/>
        <v>0</v>
      </c>
      <c r="AQ1837" s="46" t="str">
        <f t="shared" si="405"/>
        <v/>
      </c>
      <c r="AR1837" s="46">
        <f t="shared" si="406"/>
        <v>0</v>
      </c>
      <c r="AS1837" s="48">
        <f t="shared" si="407"/>
        <v>1</v>
      </c>
      <c r="AT1837" s="46">
        <f t="shared" si="411"/>
        <v>0</v>
      </c>
      <c r="AU1837" s="46">
        <f t="shared" si="408"/>
        <v>0</v>
      </c>
      <c r="AV1837" s="46">
        <f t="shared" si="409"/>
        <v>0</v>
      </c>
      <c r="AW1837" s="46">
        <f t="shared" si="412"/>
        <v>0</v>
      </c>
      <c r="AX1837" s="47" t="str">
        <f t="shared" si="410"/>
        <v/>
      </c>
      <c r="AY1837" s="47" t="str">
        <f t="shared" si="413"/>
        <v/>
      </c>
    </row>
    <row r="1838" spans="35:51" x14ac:dyDescent="0.35">
      <c r="AI1838" s="11"/>
      <c r="AJ1838" s="11"/>
      <c r="AK1838" s="11"/>
      <c r="AL1838" s="63"/>
      <c r="AM1838" s="46" t="str">
        <f t="shared" si="401"/>
        <v/>
      </c>
      <c r="AN1838" s="46" t="str">
        <f t="shared" si="402"/>
        <v/>
      </c>
      <c r="AO1838" s="46" t="str">
        <f t="shared" si="403"/>
        <v/>
      </c>
      <c r="AP1838" s="46">
        <f t="shared" si="404"/>
        <v>0</v>
      </c>
      <c r="AQ1838" s="46" t="str">
        <f t="shared" si="405"/>
        <v/>
      </c>
      <c r="AR1838" s="46">
        <f t="shared" si="406"/>
        <v>0</v>
      </c>
      <c r="AS1838" s="48">
        <f t="shared" si="407"/>
        <v>1</v>
      </c>
      <c r="AT1838" s="46">
        <f t="shared" si="411"/>
        <v>0</v>
      </c>
      <c r="AU1838" s="46">
        <f t="shared" si="408"/>
        <v>0</v>
      </c>
      <c r="AV1838" s="46">
        <f t="shared" si="409"/>
        <v>0</v>
      </c>
      <c r="AW1838" s="46">
        <f t="shared" si="412"/>
        <v>0</v>
      </c>
      <c r="AX1838" s="47" t="str">
        <f t="shared" si="410"/>
        <v/>
      </c>
      <c r="AY1838" s="47" t="str">
        <f t="shared" si="413"/>
        <v/>
      </c>
    </row>
    <row r="1839" spans="35:51" x14ac:dyDescent="0.35">
      <c r="AI1839" s="11"/>
      <c r="AJ1839" s="11"/>
      <c r="AK1839" s="11"/>
      <c r="AL1839" s="63"/>
      <c r="AM1839" s="46" t="str">
        <f t="shared" si="401"/>
        <v/>
      </c>
      <c r="AN1839" s="46" t="str">
        <f t="shared" si="402"/>
        <v/>
      </c>
      <c r="AO1839" s="46" t="str">
        <f t="shared" si="403"/>
        <v/>
      </c>
      <c r="AP1839" s="46">
        <f t="shared" si="404"/>
        <v>0</v>
      </c>
      <c r="AQ1839" s="46" t="str">
        <f t="shared" si="405"/>
        <v/>
      </c>
      <c r="AR1839" s="46">
        <f t="shared" si="406"/>
        <v>0</v>
      </c>
      <c r="AS1839" s="48">
        <f t="shared" si="407"/>
        <v>1</v>
      </c>
      <c r="AT1839" s="46">
        <f t="shared" si="411"/>
        <v>0</v>
      </c>
      <c r="AU1839" s="46">
        <f t="shared" si="408"/>
        <v>0</v>
      </c>
      <c r="AV1839" s="46">
        <f t="shared" si="409"/>
        <v>0</v>
      </c>
      <c r="AW1839" s="46">
        <f t="shared" si="412"/>
        <v>0</v>
      </c>
      <c r="AX1839" s="47" t="str">
        <f t="shared" si="410"/>
        <v/>
      </c>
      <c r="AY1839" s="47" t="str">
        <f t="shared" si="413"/>
        <v/>
      </c>
    </row>
    <row r="1840" spans="35:51" x14ac:dyDescent="0.35">
      <c r="AI1840" s="11"/>
      <c r="AJ1840" s="11"/>
      <c r="AK1840" s="11"/>
      <c r="AL1840" s="63"/>
      <c r="AM1840" s="46" t="str">
        <f t="shared" si="401"/>
        <v/>
      </c>
      <c r="AN1840" s="46" t="str">
        <f t="shared" si="402"/>
        <v/>
      </c>
      <c r="AO1840" s="46" t="str">
        <f t="shared" si="403"/>
        <v/>
      </c>
      <c r="AP1840" s="46">
        <f t="shared" si="404"/>
        <v>0</v>
      </c>
      <c r="AQ1840" s="46" t="str">
        <f t="shared" si="405"/>
        <v/>
      </c>
      <c r="AR1840" s="46">
        <f t="shared" si="406"/>
        <v>0</v>
      </c>
      <c r="AS1840" s="48">
        <f t="shared" si="407"/>
        <v>1</v>
      </c>
      <c r="AT1840" s="46">
        <f t="shared" si="411"/>
        <v>0</v>
      </c>
      <c r="AU1840" s="46">
        <f t="shared" si="408"/>
        <v>0</v>
      </c>
      <c r="AV1840" s="46">
        <f t="shared" si="409"/>
        <v>0</v>
      </c>
      <c r="AW1840" s="46">
        <f t="shared" si="412"/>
        <v>0</v>
      </c>
      <c r="AX1840" s="47" t="str">
        <f t="shared" si="410"/>
        <v/>
      </c>
      <c r="AY1840" s="47" t="str">
        <f t="shared" si="413"/>
        <v/>
      </c>
    </row>
    <row r="1841" spans="35:51" x14ac:dyDescent="0.35">
      <c r="AI1841" s="11"/>
      <c r="AJ1841" s="11"/>
      <c r="AK1841" s="11"/>
      <c r="AL1841" s="63"/>
      <c r="AM1841" s="46" t="str">
        <f t="shared" si="401"/>
        <v/>
      </c>
      <c r="AN1841" s="46" t="str">
        <f t="shared" si="402"/>
        <v/>
      </c>
      <c r="AO1841" s="46" t="str">
        <f t="shared" si="403"/>
        <v/>
      </c>
      <c r="AP1841" s="46">
        <f t="shared" si="404"/>
        <v>0</v>
      </c>
      <c r="AQ1841" s="46" t="str">
        <f t="shared" si="405"/>
        <v/>
      </c>
      <c r="AR1841" s="46">
        <f t="shared" si="406"/>
        <v>0</v>
      </c>
      <c r="AS1841" s="48">
        <f t="shared" si="407"/>
        <v>1</v>
      </c>
      <c r="AT1841" s="46">
        <f t="shared" si="411"/>
        <v>0</v>
      </c>
      <c r="AU1841" s="46">
        <f t="shared" si="408"/>
        <v>0</v>
      </c>
      <c r="AV1841" s="46">
        <f t="shared" si="409"/>
        <v>0</v>
      </c>
      <c r="AW1841" s="46">
        <f t="shared" si="412"/>
        <v>0</v>
      </c>
      <c r="AX1841" s="47" t="str">
        <f t="shared" si="410"/>
        <v/>
      </c>
      <c r="AY1841" s="47" t="str">
        <f t="shared" si="413"/>
        <v/>
      </c>
    </row>
    <row r="1842" spans="35:51" x14ac:dyDescent="0.35">
      <c r="AI1842" s="11"/>
      <c r="AJ1842" s="11"/>
      <c r="AK1842" s="11"/>
      <c r="AL1842" s="63"/>
      <c r="AM1842" s="46" t="str">
        <f t="shared" si="401"/>
        <v/>
      </c>
      <c r="AN1842" s="46" t="str">
        <f t="shared" si="402"/>
        <v/>
      </c>
      <c r="AO1842" s="46" t="str">
        <f t="shared" si="403"/>
        <v/>
      </c>
      <c r="AP1842" s="46">
        <f t="shared" si="404"/>
        <v>0</v>
      </c>
      <c r="AQ1842" s="46" t="str">
        <f t="shared" si="405"/>
        <v/>
      </c>
      <c r="AR1842" s="46">
        <f t="shared" si="406"/>
        <v>0</v>
      </c>
      <c r="AS1842" s="48">
        <f t="shared" si="407"/>
        <v>1</v>
      </c>
      <c r="AT1842" s="46">
        <f t="shared" si="411"/>
        <v>0</v>
      </c>
      <c r="AU1842" s="46">
        <f t="shared" si="408"/>
        <v>0</v>
      </c>
      <c r="AV1842" s="46">
        <f t="shared" si="409"/>
        <v>0</v>
      </c>
      <c r="AW1842" s="46">
        <f t="shared" si="412"/>
        <v>0</v>
      </c>
      <c r="AX1842" s="47" t="str">
        <f t="shared" si="410"/>
        <v/>
      </c>
      <c r="AY1842" s="47" t="str">
        <f t="shared" si="413"/>
        <v/>
      </c>
    </row>
    <row r="1843" spans="35:51" x14ac:dyDescent="0.35">
      <c r="AI1843" s="11"/>
      <c r="AJ1843" s="11"/>
      <c r="AK1843" s="11"/>
      <c r="AL1843" s="63"/>
      <c r="AM1843" s="46" t="str">
        <f t="shared" si="401"/>
        <v/>
      </c>
      <c r="AN1843" s="46" t="str">
        <f t="shared" si="402"/>
        <v/>
      </c>
      <c r="AO1843" s="46" t="str">
        <f t="shared" si="403"/>
        <v/>
      </c>
      <c r="AP1843" s="46">
        <f t="shared" si="404"/>
        <v>0</v>
      </c>
      <c r="AQ1843" s="46" t="str">
        <f t="shared" si="405"/>
        <v/>
      </c>
      <c r="AR1843" s="46">
        <f t="shared" si="406"/>
        <v>0</v>
      </c>
      <c r="AS1843" s="48">
        <f t="shared" si="407"/>
        <v>1</v>
      </c>
      <c r="AT1843" s="46">
        <f t="shared" si="411"/>
        <v>0</v>
      </c>
      <c r="AU1843" s="46">
        <f t="shared" si="408"/>
        <v>0</v>
      </c>
      <c r="AV1843" s="46">
        <f t="shared" si="409"/>
        <v>0</v>
      </c>
      <c r="AW1843" s="46">
        <f t="shared" si="412"/>
        <v>0</v>
      </c>
      <c r="AX1843" s="47" t="str">
        <f t="shared" si="410"/>
        <v/>
      </c>
      <c r="AY1843" s="47" t="str">
        <f t="shared" si="413"/>
        <v/>
      </c>
    </row>
    <row r="1844" spans="35:51" x14ac:dyDescent="0.35">
      <c r="AI1844" s="11"/>
      <c r="AJ1844" s="11"/>
      <c r="AK1844" s="11"/>
      <c r="AL1844" s="63"/>
      <c r="AM1844" s="46" t="str">
        <f t="shared" si="401"/>
        <v/>
      </c>
      <c r="AN1844" s="46" t="str">
        <f t="shared" si="402"/>
        <v/>
      </c>
      <c r="AO1844" s="46" t="str">
        <f t="shared" si="403"/>
        <v/>
      </c>
      <c r="AP1844" s="46">
        <f t="shared" si="404"/>
        <v>0</v>
      </c>
      <c r="AQ1844" s="46" t="str">
        <f t="shared" si="405"/>
        <v/>
      </c>
      <c r="AR1844" s="46">
        <f t="shared" si="406"/>
        <v>0</v>
      </c>
      <c r="AS1844" s="48">
        <f t="shared" si="407"/>
        <v>1</v>
      </c>
      <c r="AT1844" s="46">
        <f t="shared" si="411"/>
        <v>0</v>
      </c>
      <c r="AU1844" s="46">
        <f t="shared" si="408"/>
        <v>0</v>
      </c>
      <c r="AV1844" s="46">
        <f t="shared" si="409"/>
        <v>0</v>
      </c>
      <c r="AW1844" s="46">
        <f t="shared" si="412"/>
        <v>0</v>
      </c>
      <c r="AX1844" s="47" t="str">
        <f t="shared" si="410"/>
        <v/>
      </c>
      <c r="AY1844" s="47" t="str">
        <f t="shared" si="413"/>
        <v/>
      </c>
    </row>
    <row r="1845" spans="35:51" x14ac:dyDescent="0.35">
      <c r="AI1845" s="11"/>
      <c r="AJ1845" s="11"/>
      <c r="AK1845" s="11"/>
      <c r="AL1845" s="63"/>
      <c r="AM1845" s="46" t="str">
        <f t="shared" si="401"/>
        <v/>
      </c>
      <c r="AN1845" s="46" t="str">
        <f t="shared" si="402"/>
        <v/>
      </c>
      <c r="AO1845" s="46" t="str">
        <f t="shared" si="403"/>
        <v/>
      </c>
      <c r="AP1845" s="46">
        <f t="shared" si="404"/>
        <v>0</v>
      </c>
      <c r="AQ1845" s="46" t="str">
        <f t="shared" si="405"/>
        <v/>
      </c>
      <c r="AR1845" s="46">
        <f t="shared" si="406"/>
        <v>0</v>
      </c>
      <c r="AS1845" s="48">
        <f t="shared" si="407"/>
        <v>1</v>
      </c>
      <c r="AT1845" s="46">
        <f t="shared" si="411"/>
        <v>0</v>
      </c>
      <c r="AU1845" s="46">
        <f t="shared" si="408"/>
        <v>0</v>
      </c>
      <c r="AV1845" s="46">
        <f t="shared" si="409"/>
        <v>0</v>
      </c>
      <c r="AW1845" s="46">
        <f t="shared" si="412"/>
        <v>0</v>
      </c>
      <c r="AX1845" s="47" t="str">
        <f t="shared" si="410"/>
        <v/>
      </c>
      <c r="AY1845" s="47" t="str">
        <f t="shared" si="413"/>
        <v/>
      </c>
    </row>
    <row r="1846" spans="35:51" x14ac:dyDescent="0.35">
      <c r="AI1846" s="11"/>
      <c r="AJ1846" s="11"/>
      <c r="AK1846" s="11"/>
      <c r="AL1846" s="63"/>
      <c r="AM1846" s="46" t="str">
        <f t="shared" si="401"/>
        <v/>
      </c>
      <c r="AN1846" s="46" t="str">
        <f t="shared" si="402"/>
        <v/>
      </c>
      <c r="AO1846" s="46" t="str">
        <f t="shared" si="403"/>
        <v/>
      </c>
      <c r="AP1846" s="46">
        <f t="shared" si="404"/>
        <v>0</v>
      </c>
      <c r="AQ1846" s="46" t="str">
        <f t="shared" si="405"/>
        <v/>
      </c>
      <c r="AR1846" s="46">
        <f t="shared" si="406"/>
        <v>0</v>
      </c>
      <c r="AS1846" s="48">
        <f t="shared" si="407"/>
        <v>1</v>
      </c>
      <c r="AT1846" s="46">
        <f t="shared" si="411"/>
        <v>0</v>
      </c>
      <c r="AU1846" s="46">
        <f t="shared" si="408"/>
        <v>0</v>
      </c>
      <c r="AV1846" s="46">
        <f t="shared" si="409"/>
        <v>0</v>
      </c>
      <c r="AW1846" s="46">
        <f t="shared" si="412"/>
        <v>0</v>
      </c>
      <c r="AX1846" s="47" t="str">
        <f t="shared" si="410"/>
        <v/>
      </c>
      <c r="AY1846" s="47" t="str">
        <f t="shared" si="413"/>
        <v/>
      </c>
    </row>
    <row r="1847" spans="35:51" x14ac:dyDescent="0.35">
      <c r="AI1847" s="11"/>
      <c r="AJ1847" s="11"/>
      <c r="AK1847" s="11"/>
      <c r="AL1847" s="63"/>
      <c r="AM1847" s="46" t="str">
        <f t="shared" si="401"/>
        <v/>
      </c>
      <c r="AN1847" s="46" t="str">
        <f t="shared" si="402"/>
        <v/>
      </c>
      <c r="AO1847" s="46" t="str">
        <f t="shared" si="403"/>
        <v/>
      </c>
      <c r="AP1847" s="46">
        <f t="shared" si="404"/>
        <v>0</v>
      </c>
      <c r="AQ1847" s="46" t="str">
        <f t="shared" si="405"/>
        <v/>
      </c>
      <c r="AR1847" s="46">
        <f t="shared" si="406"/>
        <v>0</v>
      </c>
      <c r="AS1847" s="48">
        <f t="shared" si="407"/>
        <v>1</v>
      </c>
      <c r="AT1847" s="46">
        <f t="shared" si="411"/>
        <v>0</v>
      </c>
      <c r="AU1847" s="46">
        <f t="shared" si="408"/>
        <v>0</v>
      </c>
      <c r="AV1847" s="46">
        <f t="shared" si="409"/>
        <v>0</v>
      </c>
      <c r="AW1847" s="46">
        <f t="shared" si="412"/>
        <v>0</v>
      </c>
      <c r="AX1847" s="47" t="str">
        <f t="shared" si="410"/>
        <v/>
      </c>
      <c r="AY1847" s="47" t="str">
        <f t="shared" si="413"/>
        <v/>
      </c>
    </row>
    <row r="1848" spans="35:51" x14ac:dyDescent="0.35">
      <c r="AI1848" s="11"/>
      <c r="AJ1848" s="11"/>
      <c r="AK1848" s="11"/>
      <c r="AL1848" s="63"/>
      <c r="AM1848" s="46" t="str">
        <f t="shared" si="401"/>
        <v/>
      </c>
      <c r="AN1848" s="46" t="str">
        <f t="shared" si="402"/>
        <v/>
      </c>
      <c r="AO1848" s="46" t="str">
        <f t="shared" si="403"/>
        <v/>
      </c>
      <c r="AP1848" s="46">
        <f t="shared" si="404"/>
        <v>0</v>
      </c>
      <c r="AQ1848" s="46" t="str">
        <f t="shared" si="405"/>
        <v/>
      </c>
      <c r="AR1848" s="46">
        <f t="shared" si="406"/>
        <v>0</v>
      </c>
      <c r="AS1848" s="48">
        <f t="shared" si="407"/>
        <v>1</v>
      </c>
      <c r="AT1848" s="46">
        <f t="shared" si="411"/>
        <v>0</v>
      </c>
      <c r="AU1848" s="46">
        <f t="shared" si="408"/>
        <v>0</v>
      </c>
      <c r="AV1848" s="46">
        <f t="shared" si="409"/>
        <v>0</v>
      </c>
      <c r="AW1848" s="46">
        <f t="shared" si="412"/>
        <v>0</v>
      </c>
      <c r="AX1848" s="47" t="str">
        <f t="shared" si="410"/>
        <v/>
      </c>
      <c r="AY1848" s="47" t="str">
        <f t="shared" si="413"/>
        <v/>
      </c>
    </row>
    <row r="1849" spans="35:51" x14ac:dyDescent="0.35">
      <c r="AI1849" s="11"/>
      <c r="AJ1849" s="11"/>
      <c r="AK1849" s="11"/>
      <c r="AL1849" s="63"/>
      <c r="AM1849" s="46" t="str">
        <f t="shared" si="401"/>
        <v/>
      </c>
      <c r="AN1849" s="46" t="str">
        <f t="shared" si="402"/>
        <v/>
      </c>
      <c r="AO1849" s="46" t="str">
        <f t="shared" si="403"/>
        <v/>
      </c>
      <c r="AP1849" s="46">
        <f t="shared" si="404"/>
        <v>0</v>
      </c>
      <c r="AQ1849" s="46" t="str">
        <f t="shared" si="405"/>
        <v/>
      </c>
      <c r="AR1849" s="46">
        <f t="shared" si="406"/>
        <v>0</v>
      </c>
      <c r="AS1849" s="48">
        <f t="shared" si="407"/>
        <v>1</v>
      </c>
      <c r="AT1849" s="46">
        <f t="shared" si="411"/>
        <v>0</v>
      </c>
      <c r="AU1849" s="46">
        <f t="shared" si="408"/>
        <v>0</v>
      </c>
      <c r="AV1849" s="46">
        <f t="shared" si="409"/>
        <v>0</v>
      </c>
      <c r="AW1849" s="46">
        <f t="shared" si="412"/>
        <v>0</v>
      </c>
      <c r="AX1849" s="47" t="str">
        <f t="shared" si="410"/>
        <v/>
      </c>
      <c r="AY1849" s="47" t="str">
        <f t="shared" si="413"/>
        <v/>
      </c>
    </row>
    <row r="1850" spans="35:51" x14ac:dyDescent="0.35">
      <c r="AI1850" s="11"/>
      <c r="AJ1850" s="11"/>
      <c r="AK1850" s="11"/>
      <c r="AL1850" s="63"/>
      <c r="AM1850" s="46" t="str">
        <f t="shared" si="401"/>
        <v/>
      </c>
      <c r="AN1850" s="46" t="str">
        <f t="shared" si="402"/>
        <v/>
      </c>
      <c r="AO1850" s="46" t="str">
        <f t="shared" si="403"/>
        <v/>
      </c>
      <c r="AP1850" s="46">
        <f t="shared" si="404"/>
        <v>0</v>
      </c>
      <c r="AQ1850" s="46" t="str">
        <f t="shared" si="405"/>
        <v/>
      </c>
      <c r="AR1850" s="46">
        <f t="shared" si="406"/>
        <v>0</v>
      </c>
      <c r="AS1850" s="48">
        <f t="shared" si="407"/>
        <v>1</v>
      </c>
      <c r="AT1850" s="46">
        <f t="shared" si="411"/>
        <v>0</v>
      </c>
      <c r="AU1850" s="46">
        <f t="shared" si="408"/>
        <v>0</v>
      </c>
      <c r="AV1850" s="46">
        <f t="shared" si="409"/>
        <v>0</v>
      </c>
      <c r="AW1850" s="46">
        <f t="shared" si="412"/>
        <v>0</v>
      </c>
      <c r="AX1850" s="47" t="str">
        <f t="shared" si="410"/>
        <v/>
      </c>
      <c r="AY1850" s="47" t="str">
        <f t="shared" si="413"/>
        <v/>
      </c>
    </row>
    <row r="1851" spans="35:51" x14ac:dyDescent="0.35">
      <c r="AI1851" s="11"/>
      <c r="AJ1851" s="11"/>
      <c r="AK1851" s="11"/>
      <c r="AL1851" s="63"/>
      <c r="AM1851" s="46" t="str">
        <f t="shared" si="401"/>
        <v/>
      </c>
      <c r="AN1851" s="46" t="str">
        <f t="shared" si="402"/>
        <v/>
      </c>
      <c r="AO1851" s="46" t="str">
        <f t="shared" si="403"/>
        <v/>
      </c>
      <c r="AP1851" s="46">
        <f t="shared" si="404"/>
        <v>0</v>
      </c>
      <c r="AQ1851" s="46" t="str">
        <f t="shared" si="405"/>
        <v/>
      </c>
      <c r="AR1851" s="46">
        <f t="shared" si="406"/>
        <v>0</v>
      </c>
      <c r="AS1851" s="48">
        <f t="shared" si="407"/>
        <v>1</v>
      </c>
      <c r="AT1851" s="46">
        <f t="shared" si="411"/>
        <v>0</v>
      </c>
      <c r="AU1851" s="46">
        <f t="shared" si="408"/>
        <v>0</v>
      </c>
      <c r="AV1851" s="46">
        <f t="shared" si="409"/>
        <v>0</v>
      </c>
      <c r="AW1851" s="46">
        <f t="shared" si="412"/>
        <v>0</v>
      </c>
      <c r="AX1851" s="47" t="str">
        <f t="shared" si="410"/>
        <v/>
      </c>
      <c r="AY1851" s="47" t="str">
        <f t="shared" si="413"/>
        <v/>
      </c>
    </row>
    <row r="1852" spans="35:51" x14ac:dyDescent="0.35">
      <c r="AI1852" s="11"/>
      <c r="AJ1852" s="11"/>
      <c r="AK1852" s="11"/>
      <c r="AL1852" s="63"/>
      <c r="AM1852" s="46" t="str">
        <f t="shared" si="401"/>
        <v/>
      </c>
      <c r="AN1852" s="46" t="str">
        <f t="shared" si="402"/>
        <v/>
      </c>
      <c r="AO1852" s="46" t="str">
        <f t="shared" si="403"/>
        <v/>
      </c>
      <c r="AP1852" s="46">
        <f t="shared" si="404"/>
        <v>0</v>
      </c>
      <c r="AQ1852" s="46" t="str">
        <f t="shared" si="405"/>
        <v/>
      </c>
      <c r="AR1852" s="46">
        <f t="shared" si="406"/>
        <v>0</v>
      </c>
      <c r="AS1852" s="48">
        <f t="shared" si="407"/>
        <v>1</v>
      </c>
      <c r="AT1852" s="46">
        <f t="shared" si="411"/>
        <v>0</v>
      </c>
      <c r="AU1852" s="46">
        <f t="shared" si="408"/>
        <v>0</v>
      </c>
      <c r="AV1852" s="46">
        <f t="shared" si="409"/>
        <v>0</v>
      </c>
      <c r="AW1852" s="46">
        <f t="shared" si="412"/>
        <v>0</v>
      </c>
      <c r="AX1852" s="47" t="str">
        <f t="shared" si="410"/>
        <v/>
      </c>
      <c r="AY1852" s="47" t="str">
        <f t="shared" si="413"/>
        <v/>
      </c>
    </row>
    <row r="1853" spans="35:51" x14ac:dyDescent="0.35">
      <c r="AI1853" s="11"/>
      <c r="AJ1853" s="11"/>
      <c r="AK1853" s="11"/>
      <c r="AL1853" s="63"/>
      <c r="AM1853" s="46" t="str">
        <f t="shared" si="401"/>
        <v/>
      </c>
      <c r="AN1853" s="46" t="str">
        <f t="shared" si="402"/>
        <v/>
      </c>
      <c r="AO1853" s="46" t="str">
        <f t="shared" si="403"/>
        <v/>
      </c>
      <c r="AP1853" s="46">
        <f t="shared" si="404"/>
        <v>0</v>
      </c>
      <c r="AQ1853" s="46" t="str">
        <f t="shared" si="405"/>
        <v/>
      </c>
      <c r="AR1853" s="46">
        <f t="shared" si="406"/>
        <v>0</v>
      </c>
      <c r="AS1853" s="48">
        <f t="shared" si="407"/>
        <v>1</v>
      </c>
      <c r="AT1853" s="46">
        <f t="shared" si="411"/>
        <v>0</v>
      </c>
      <c r="AU1853" s="46">
        <f t="shared" si="408"/>
        <v>0</v>
      </c>
      <c r="AV1853" s="46">
        <f t="shared" si="409"/>
        <v>0</v>
      </c>
      <c r="AW1853" s="46">
        <f t="shared" si="412"/>
        <v>0</v>
      </c>
      <c r="AX1853" s="47" t="str">
        <f t="shared" si="410"/>
        <v/>
      </c>
      <c r="AY1853" s="47" t="str">
        <f t="shared" si="413"/>
        <v/>
      </c>
    </row>
    <row r="1854" spans="35:51" x14ac:dyDescent="0.35">
      <c r="AI1854" s="11"/>
      <c r="AJ1854" s="11"/>
      <c r="AK1854" s="11"/>
      <c r="AL1854" s="63"/>
      <c r="AM1854" s="46" t="str">
        <f t="shared" si="401"/>
        <v/>
      </c>
      <c r="AN1854" s="46" t="str">
        <f t="shared" si="402"/>
        <v/>
      </c>
      <c r="AO1854" s="46" t="str">
        <f t="shared" si="403"/>
        <v/>
      </c>
      <c r="AP1854" s="46">
        <f t="shared" si="404"/>
        <v>0</v>
      </c>
      <c r="AQ1854" s="46" t="str">
        <f t="shared" si="405"/>
        <v/>
      </c>
      <c r="AR1854" s="46">
        <f t="shared" si="406"/>
        <v>0</v>
      </c>
      <c r="AS1854" s="48">
        <f t="shared" si="407"/>
        <v>1</v>
      </c>
      <c r="AT1854" s="46">
        <f t="shared" si="411"/>
        <v>0</v>
      </c>
      <c r="AU1854" s="46">
        <f t="shared" si="408"/>
        <v>0</v>
      </c>
      <c r="AV1854" s="46">
        <f t="shared" si="409"/>
        <v>0</v>
      </c>
      <c r="AW1854" s="46">
        <f t="shared" si="412"/>
        <v>0</v>
      </c>
      <c r="AX1854" s="47" t="str">
        <f t="shared" si="410"/>
        <v/>
      </c>
      <c r="AY1854" s="47" t="str">
        <f t="shared" si="413"/>
        <v/>
      </c>
    </row>
    <row r="1855" spans="35:51" x14ac:dyDescent="0.35">
      <c r="AI1855" s="11"/>
      <c r="AJ1855" s="11"/>
      <c r="AK1855" s="11"/>
      <c r="AL1855" s="63"/>
      <c r="AM1855" s="46" t="str">
        <f t="shared" si="401"/>
        <v/>
      </c>
      <c r="AN1855" s="46" t="str">
        <f t="shared" si="402"/>
        <v/>
      </c>
      <c r="AO1855" s="46" t="str">
        <f t="shared" si="403"/>
        <v/>
      </c>
      <c r="AP1855" s="46">
        <f t="shared" si="404"/>
        <v>0</v>
      </c>
      <c r="AQ1855" s="46" t="str">
        <f t="shared" si="405"/>
        <v/>
      </c>
      <c r="AR1855" s="46">
        <f t="shared" si="406"/>
        <v>0</v>
      </c>
      <c r="AS1855" s="48">
        <f t="shared" si="407"/>
        <v>1</v>
      </c>
      <c r="AT1855" s="46">
        <f t="shared" si="411"/>
        <v>0</v>
      </c>
      <c r="AU1855" s="46">
        <f t="shared" si="408"/>
        <v>0</v>
      </c>
      <c r="AV1855" s="46">
        <f t="shared" si="409"/>
        <v>0</v>
      </c>
      <c r="AW1855" s="46">
        <f t="shared" si="412"/>
        <v>0</v>
      </c>
      <c r="AX1855" s="47" t="str">
        <f t="shared" si="410"/>
        <v/>
      </c>
      <c r="AY1855" s="47" t="str">
        <f t="shared" si="413"/>
        <v/>
      </c>
    </row>
    <row r="1856" spans="35:51" x14ac:dyDescent="0.35">
      <c r="AI1856" s="11"/>
      <c r="AJ1856" s="11"/>
      <c r="AK1856" s="11"/>
      <c r="AL1856" s="63"/>
      <c r="AM1856" s="46" t="str">
        <f t="shared" si="401"/>
        <v/>
      </c>
      <c r="AN1856" s="46" t="str">
        <f t="shared" si="402"/>
        <v/>
      </c>
      <c r="AO1856" s="46" t="str">
        <f t="shared" si="403"/>
        <v/>
      </c>
      <c r="AP1856" s="46">
        <f t="shared" si="404"/>
        <v>0</v>
      </c>
      <c r="AQ1856" s="46" t="str">
        <f t="shared" si="405"/>
        <v/>
      </c>
      <c r="AR1856" s="46">
        <f t="shared" si="406"/>
        <v>0</v>
      </c>
      <c r="AS1856" s="48">
        <f t="shared" si="407"/>
        <v>1</v>
      </c>
      <c r="AT1856" s="46">
        <f t="shared" si="411"/>
        <v>0</v>
      </c>
      <c r="AU1856" s="46">
        <f t="shared" si="408"/>
        <v>0</v>
      </c>
      <c r="AV1856" s="46">
        <f t="shared" si="409"/>
        <v>0</v>
      </c>
      <c r="AW1856" s="46">
        <f t="shared" si="412"/>
        <v>0</v>
      </c>
      <c r="AX1856" s="47" t="str">
        <f t="shared" si="410"/>
        <v/>
      </c>
      <c r="AY1856" s="47" t="str">
        <f t="shared" si="413"/>
        <v/>
      </c>
    </row>
    <row r="1857" spans="35:51" x14ac:dyDescent="0.35">
      <c r="AI1857" s="11"/>
      <c r="AJ1857" s="11"/>
      <c r="AK1857" s="11"/>
      <c r="AL1857" s="63"/>
      <c r="AM1857" s="46" t="str">
        <f t="shared" si="401"/>
        <v/>
      </c>
      <c r="AN1857" s="46" t="str">
        <f t="shared" si="402"/>
        <v/>
      </c>
      <c r="AO1857" s="46" t="str">
        <f t="shared" si="403"/>
        <v/>
      </c>
      <c r="AP1857" s="46">
        <f t="shared" si="404"/>
        <v>0</v>
      </c>
      <c r="AQ1857" s="46" t="str">
        <f t="shared" si="405"/>
        <v/>
      </c>
      <c r="AR1857" s="46">
        <f t="shared" si="406"/>
        <v>0</v>
      </c>
      <c r="AS1857" s="48">
        <f t="shared" si="407"/>
        <v>1</v>
      </c>
      <c r="AT1857" s="46">
        <f t="shared" si="411"/>
        <v>0</v>
      </c>
      <c r="AU1857" s="46">
        <f t="shared" si="408"/>
        <v>0</v>
      </c>
      <c r="AV1857" s="46">
        <f t="shared" si="409"/>
        <v>0</v>
      </c>
      <c r="AW1857" s="46">
        <f t="shared" si="412"/>
        <v>0</v>
      </c>
      <c r="AX1857" s="47" t="str">
        <f t="shared" si="410"/>
        <v/>
      </c>
      <c r="AY1857" s="47" t="str">
        <f t="shared" si="413"/>
        <v/>
      </c>
    </row>
    <row r="1858" spans="35:51" x14ac:dyDescent="0.35">
      <c r="AI1858" s="11"/>
      <c r="AJ1858" s="11"/>
      <c r="AK1858" s="11"/>
      <c r="AL1858" s="63"/>
      <c r="AM1858" s="46" t="str">
        <f t="shared" si="401"/>
        <v/>
      </c>
      <c r="AN1858" s="46" t="str">
        <f t="shared" si="402"/>
        <v/>
      </c>
      <c r="AO1858" s="46" t="str">
        <f t="shared" si="403"/>
        <v/>
      </c>
      <c r="AP1858" s="46">
        <f t="shared" si="404"/>
        <v>0</v>
      </c>
      <c r="AQ1858" s="46" t="str">
        <f t="shared" si="405"/>
        <v/>
      </c>
      <c r="AR1858" s="46">
        <f t="shared" si="406"/>
        <v>0</v>
      </c>
      <c r="AS1858" s="48">
        <f t="shared" si="407"/>
        <v>1</v>
      </c>
      <c r="AT1858" s="46">
        <f t="shared" si="411"/>
        <v>0</v>
      </c>
      <c r="AU1858" s="46">
        <f t="shared" si="408"/>
        <v>0</v>
      </c>
      <c r="AV1858" s="46">
        <f t="shared" si="409"/>
        <v>0</v>
      </c>
      <c r="AW1858" s="46">
        <f t="shared" si="412"/>
        <v>0</v>
      </c>
      <c r="AX1858" s="47" t="str">
        <f t="shared" si="410"/>
        <v/>
      </c>
      <c r="AY1858" s="47" t="str">
        <f t="shared" si="413"/>
        <v/>
      </c>
    </row>
    <row r="1859" spans="35:51" x14ac:dyDescent="0.35">
      <c r="AI1859" s="11"/>
      <c r="AJ1859" s="11"/>
      <c r="AK1859" s="11"/>
      <c r="AL1859" s="63"/>
      <c r="AM1859" s="46" t="str">
        <f t="shared" ref="AM1859:AM1922" si="414">IFERROR(VLOOKUP($AK1859,pnl_konto_table,2,FALSE),"")</f>
        <v/>
      </c>
      <c r="AN1859" s="46" t="str">
        <f t="shared" ref="AN1859:AN1922" si="415">IFERROR(VLOOKUP($AK1859,pnl_konto_table,6,FALSE),"")</f>
        <v/>
      </c>
      <c r="AO1859" s="46" t="str">
        <f t="shared" ref="AO1859:AO1922" si="416">IFERROR(VLOOKUP($AK1859,pnl_konto_table,7,FALSE),"")</f>
        <v/>
      </c>
      <c r="AP1859" s="46">
        <f t="shared" ref="AP1859:AP1922" si="417">IFERROR(VLOOKUP(AO1859,pnl_kategori_table,2,FALSE),0)</f>
        <v>0</v>
      </c>
      <c r="AQ1859" s="46" t="str">
        <f t="shared" ref="AQ1859:AQ1922" si="418">IFERROR(MATCH(AN1859,pnl_subkategori,0),"")</f>
        <v/>
      </c>
      <c r="AR1859" s="46">
        <f t="shared" ref="AR1859:AR1922" si="419">IF(AP1859=$A$3,-$AL1859,$AL1859)</f>
        <v>0</v>
      </c>
      <c r="AS1859" s="48">
        <f t="shared" ref="AS1859:AS1922" si="420">IFERROR(VLOOKUP($AK1859,lookup_konto_index,2,FALSE),IFERROR(VLOOKUP(AN1859,lookup_subkategori_index,2,FALSE),IFERROR(VLOOKUP(AO1859,lookup_kategori_index,2,FALSE),1)))</f>
        <v>1</v>
      </c>
      <c r="AT1859" s="46">
        <f t="shared" si="411"/>
        <v>0</v>
      </c>
      <c r="AU1859" s="46">
        <f t="shared" ref="AU1859:AU1922" si="421">SUMIFS($BC$3:$BC$50,$BA$3:$BA$50,$AI1859,$BB$3:$BB$50,$AJ1859)</f>
        <v>0</v>
      </c>
      <c r="AV1859" s="46">
        <f t="shared" ref="AV1859:AV1922" si="422">SUMIFS($BD$3:$BD$50,$BA$3:$BA$50,$AI1859,$BB$3:$BB$50,$AJ1859)</f>
        <v>0</v>
      </c>
      <c r="AW1859" s="46">
        <f t="shared" si="412"/>
        <v>0</v>
      </c>
      <c r="AX1859" s="47" t="str">
        <f t="shared" ref="AX1859:AX1922" si="423">IFERROR(VLOOKUP($AP1859,table_type_kostnad,2,FALSE)*AR1859,"")</f>
        <v/>
      </c>
      <c r="AY1859" s="47" t="str">
        <f t="shared" si="413"/>
        <v/>
      </c>
    </row>
    <row r="1860" spans="35:51" x14ac:dyDescent="0.35">
      <c r="AI1860" s="11"/>
      <c r="AJ1860" s="11"/>
      <c r="AK1860" s="11"/>
      <c r="AL1860" s="63"/>
      <c r="AM1860" s="46" t="str">
        <f t="shared" si="414"/>
        <v/>
      </c>
      <c r="AN1860" s="46" t="str">
        <f t="shared" si="415"/>
        <v/>
      </c>
      <c r="AO1860" s="46" t="str">
        <f t="shared" si="416"/>
        <v/>
      </c>
      <c r="AP1860" s="46">
        <f t="shared" si="417"/>
        <v>0</v>
      </c>
      <c r="AQ1860" s="46" t="str">
        <f t="shared" si="418"/>
        <v/>
      </c>
      <c r="AR1860" s="46">
        <f t="shared" si="419"/>
        <v>0</v>
      </c>
      <c r="AS1860" s="48">
        <f t="shared" si="420"/>
        <v>1</v>
      </c>
      <c r="AT1860" s="46">
        <f t="shared" ref="AT1860:AT1923" si="424">AS1860*AR1860</f>
        <v>0</v>
      </c>
      <c r="AU1860" s="46">
        <f t="shared" si="421"/>
        <v>0</v>
      </c>
      <c r="AV1860" s="46">
        <f t="shared" si="422"/>
        <v>0</v>
      </c>
      <c r="AW1860" s="46">
        <f t="shared" ref="AW1860:AW1923" si="425">IF(AU1860=0,0,1)</f>
        <v>0</v>
      </c>
      <c r="AX1860" s="47" t="str">
        <f t="shared" si="423"/>
        <v/>
      </c>
      <c r="AY1860" s="47" t="str">
        <f t="shared" ref="AY1860:AY1923" si="426">IFERROR(AX1860*AS1860,"")</f>
        <v/>
      </c>
    </row>
    <row r="1861" spans="35:51" x14ac:dyDescent="0.35">
      <c r="AI1861" s="11"/>
      <c r="AJ1861" s="11"/>
      <c r="AK1861" s="11"/>
      <c r="AL1861" s="63"/>
      <c r="AM1861" s="46" t="str">
        <f t="shared" si="414"/>
        <v/>
      </c>
      <c r="AN1861" s="46" t="str">
        <f t="shared" si="415"/>
        <v/>
      </c>
      <c r="AO1861" s="46" t="str">
        <f t="shared" si="416"/>
        <v/>
      </c>
      <c r="AP1861" s="46">
        <f t="shared" si="417"/>
        <v>0</v>
      </c>
      <c r="AQ1861" s="46" t="str">
        <f t="shared" si="418"/>
        <v/>
      </c>
      <c r="AR1861" s="46">
        <f t="shared" si="419"/>
        <v>0</v>
      </c>
      <c r="AS1861" s="48">
        <f t="shared" si="420"/>
        <v>1</v>
      </c>
      <c r="AT1861" s="46">
        <f t="shared" si="424"/>
        <v>0</v>
      </c>
      <c r="AU1861" s="46">
        <f t="shared" si="421"/>
        <v>0</v>
      </c>
      <c r="AV1861" s="46">
        <f t="shared" si="422"/>
        <v>0</v>
      </c>
      <c r="AW1861" s="46">
        <f t="shared" si="425"/>
        <v>0</v>
      </c>
      <c r="AX1861" s="47" t="str">
        <f t="shared" si="423"/>
        <v/>
      </c>
      <c r="AY1861" s="47" t="str">
        <f t="shared" si="426"/>
        <v/>
      </c>
    </row>
    <row r="1862" spans="35:51" x14ac:dyDescent="0.35">
      <c r="AI1862" s="11"/>
      <c r="AJ1862" s="11"/>
      <c r="AK1862" s="11"/>
      <c r="AL1862" s="63"/>
      <c r="AM1862" s="46" t="str">
        <f t="shared" si="414"/>
        <v/>
      </c>
      <c r="AN1862" s="46" t="str">
        <f t="shared" si="415"/>
        <v/>
      </c>
      <c r="AO1862" s="46" t="str">
        <f t="shared" si="416"/>
        <v/>
      </c>
      <c r="AP1862" s="46">
        <f t="shared" si="417"/>
        <v>0</v>
      </c>
      <c r="AQ1862" s="46" t="str">
        <f t="shared" si="418"/>
        <v/>
      </c>
      <c r="AR1862" s="46">
        <f t="shared" si="419"/>
        <v>0</v>
      </c>
      <c r="AS1862" s="48">
        <f t="shared" si="420"/>
        <v>1</v>
      </c>
      <c r="AT1862" s="46">
        <f t="shared" si="424"/>
        <v>0</v>
      </c>
      <c r="AU1862" s="46">
        <f t="shared" si="421"/>
        <v>0</v>
      </c>
      <c r="AV1862" s="46">
        <f t="shared" si="422"/>
        <v>0</v>
      </c>
      <c r="AW1862" s="46">
        <f t="shared" si="425"/>
        <v>0</v>
      </c>
      <c r="AX1862" s="47" t="str">
        <f t="shared" si="423"/>
        <v/>
      </c>
      <c r="AY1862" s="47" t="str">
        <f t="shared" si="426"/>
        <v/>
      </c>
    </row>
    <row r="1863" spans="35:51" x14ac:dyDescent="0.35">
      <c r="AI1863" s="11"/>
      <c r="AJ1863" s="11"/>
      <c r="AK1863" s="11"/>
      <c r="AL1863" s="63"/>
      <c r="AM1863" s="46" t="str">
        <f t="shared" si="414"/>
        <v/>
      </c>
      <c r="AN1863" s="46" t="str">
        <f t="shared" si="415"/>
        <v/>
      </c>
      <c r="AO1863" s="46" t="str">
        <f t="shared" si="416"/>
        <v/>
      </c>
      <c r="AP1863" s="46">
        <f t="shared" si="417"/>
        <v>0</v>
      </c>
      <c r="AQ1863" s="46" t="str">
        <f t="shared" si="418"/>
        <v/>
      </c>
      <c r="AR1863" s="46">
        <f t="shared" si="419"/>
        <v>0</v>
      </c>
      <c r="AS1863" s="48">
        <f t="shared" si="420"/>
        <v>1</v>
      </c>
      <c r="AT1863" s="46">
        <f t="shared" si="424"/>
        <v>0</v>
      </c>
      <c r="AU1863" s="46">
        <f t="shared" si="421"/>
        <v>0</v>
      </c>
      <c r="AV1863" s="46">
        <f t="shared" si="422"/>
        <v>0</v>
      </c>
      <c r="AW1863" s="46">
        <f t="shared" si="425"/>
        <v>0</v>
      </c>
      <c r="AX1863" s="47" t="str">
        <f t="shared" si="423"/>
        <v/>
      </c>
      <c r="AY1863" s="47" t="str">
        <f t="shared" si="426"/>
        <v/>
      </c>
    </row>
    <row r="1864" spans="35:51" x14ac:dyDescent="0.35">
      <c r="AI1864" s="11"/>
      <c r="AJ1864" s="11"/>
      <c r="AK1864" s="11"/>
      <c r="AL1864" s="63"/>
      <c r="AM1864" s="46" t="str">
        <f t="shared" si="414"/>
        <v/>
      </c>
      <c r="AN1864" s="46" t="str">
        <f t="shared" si="415"/>
        <v/>
      </c>
      <c r="AO1864" s="46" t="str">
        <f t="shared" si="416"/>
        <v/>
      </c>
      <c r="AP1864" s="46">
        <f t="shared" si="417"/>
        <v>0</v>
      </c>
      <c r="AQ1864" s="46" t="str">
        <f t="shared" si="418"/>
        <v/>
      </c>
      <c r="AR1864" s="46">
        <f t="shared" si="419"/>
        <v>0</v>
      </c>
      <c r="AS1864" s="48">
        <f t="shared" si="420"/>
        <v>1</v>
      </c>
      <c r="AT1864" s="46">
        <f t="shared" si="424"/>
        <v>0</v>
      </c>
      <c r="AU1864" s="46">
        <f t="shared" si="421"/>
        <v>0</v>
      </c>
      <c r="AV1864" s="46">
        <f t="shared" si="422"/>
        <v>0</v>
      </c>
      <c r="AW1864" s="46">
        <f t="shared" si="425"/>
        <v>0</v>
      </c>
      <c r="AX1864" s="47" t="str">
        <f t="shared" si="423"/>
        <v/>
      </c>
      <c r="AY1864" s="47" t="str">
        <f t="shared" si="426"/>
        <v/>
      </c>
    </row>
    <row r="1865" spans="35:51" x14ac:dyDescent="0.35">
      <c r="AI1865" s="11"/>
      <c r="AJ1865" s="11"/>
      <c r="AK1865" s="11"/>
      <c r="AL1865" s="63"/>
      <c r="AM1865" s="46" t="str">
        <f t="shared" si="414"/>
        <v/>
      </c>
      <c r="AN1865" s="46" t="str">
        <f t="shared" si="415"/>
        <v/>
      </c>
      <c r="AO1865" s="46" t="str">
        <f t="shared" si="416"/>
        <v/>
      </c>
      <c r="AP1865" s="46">
        <f t="shared" si="417"/>
        <v>0</v>
      </c>
      <c r="AQ1865" s="46" t="str">
        <f t="shared" si="418"/>
        <v/>
      </c>
      <c r="AR1865" s="46">
        <f t="shared" si="419"/>
        <v>0</v>
      </c>
      <c r="AS1865" s="48">
        <f t="shared" si="420"/>
        <v>1</v>
      </c>
      <c r="AT1865" s="46">
        <f t="shared" si="424"/>
        <v>0</v>
      </c>
      <c r="AU1865" s="46">
        <f t="shared" si="421"/>
        <v>0</v>
      </c>
      <c r="AV1865" s="46">
        <f t="shared" si="422"/>
        <v>0</v>
      </c>
      <c r="AW1865" s="46">
        <f t="shared" si="425"/>
        <v>0</v>
      </c>
      <c r="AX1865" s="47" t="str">
        <f t="shared" si="423"/>
        <v/>
      </c>
      <c r="AY1865" s="47" t="str">
        <f t="shared" si="426"/>
        <v/>
      </c>
    </row>
    <row r="1866" spans="35:51" x14ac:dyDescent="0.35">
      <c r="AI1866" s="11"/>
      <c r="AJ1866" s="11"/>
      <c r="AK1866" s="11"/>
      <c r="AL1866" s="63"/>
      <c r="AM1866" s="46" t="str">
        <f t="shared" si="414"/>
        <v/>
      </c>
      <c r="AN1866" s="46" t="str">
        <f t="shared" si="415"/>
        <v/>
      </c>
      <c r="AO1866" s="46" t="str">
        <f t="shared" si="416"/>
        <v/>
      </c>
      <c r="AP1866" s="46">
        <f t="shared" si="417"/>
        <v>0</v>
      </c>
      <c r="AQ1866" s="46" t="str">
        <f t="shared" si="418"/>
        <v/>
      </c>
      <c r="AR1866" s="46">
        <f t="shared" si="419"/>
        <v>0</v>
      </c>
      <c r="AS1866" s="48">
        <f t="shared" si="420"/>
        <v>1</v>
      </c>
      <c r="AT1866" s="46">
        <f t="shared" si="424"/>
        <v>0</v>
      </c>
      <c r="AU1866" s="46">
        <f t="shared" si="421"/>
        <v>0</v>
      </c>
      <c r="AV1866" s="46">
        <f t="shared" si="422"/>
        <v>0</v>
      </c>
      <c r="AW1866" s="46">
        <f t="shared" si="425"/>
        <v>0</v>
      </c>
      <c r="AX1866" s="47" t="str">
        <f t="shared" si="423"/>
        <v/>
      </c>
      <c r="AY1866" s="47" t="str">
        <f t="shared" si="426"/>
        <v/>
      </c>
    </row>
    <row r="1867" spans="35:51" x14ac:dyDescent="0.35">
      <c r="AI1867" s="11"/>
      <c r="AJ1867" s="11"/>
      <c r="AK1867" s="11"/>
      <c r="AL1867" s="63"/>
      <c r="AM1867" s="46" t="str">
        <f t="shared" si="414"/>
        <v/>
      </c>
      <c r="AN1867" s="46" t="str">
        <f t="shared" si="415"/>
        <v/>
      </c>
      <c r="AO1867" s="46" t="str">
        <f t="shared" si="416"/>
        <v/>
      </c>
      <c r="AP1867" s="46">
        <f t="shared" si="417"/>
        <v>0</v>
      </c>
      <c r="AQ1867" s="46" t="str">
        <f t="shared" si="418"/>
        <v/>
      </c>
      <c r="AR1867" s="46">
        <f t="shared" si="419"/>
        <v>0</v>
      </c>
      <c r="AS1867" s="48">
        <f t="shared" si="420"/>
        <v>1</v>
      </c>
      <c r="AT1867" s="46">
        <f t="shared" si="424"/>
        <v>0</v>
      </c>
      <c r="AU1867" s="46">
        <f t="shared" si="421"/>
        <v>0</v>
      </c>
      <c r="AV1867" s="46">
        <f t="shared" si="422"/>
        <v>0</v>
      </c>
      <c r="AW1867" s="46">
        <f t="shared" si="425"/>
        <v>0</v>
      </c>
      <c r="AX1867" s="47" t="str">
        <f t="shared" si="423"/>
        <v/>
      </c>
      <c r="AY1867" s="47" t="str">
        <f t="shared" si="426"/>
        <v/>
      </c>
    </row>
    <row r="1868" spans="35:51" x14ac:dyDescent="0.35">
      <c r="AI1868" s="11"/>
      <c r="AJ1868" s="11"/>
      <c r="AK1868" s="11"/>
      <c r="AL1868" s="63"/>
      <c r="AM1868" s="46" t="str">
        <f t="shared" si="414"/>
        <v/>
      </c>
      <c r="AN1868" s="46" t="str">
        <f t="shared" si="415"/>
        <v/>
      </c>
      <c r="AO1868" s="46" t="str">
        <f t="shared" si="416"/>
        <v/>
      </c>
      <c r="AP1868" s="46">
        <f t="shared" si="417"/>
        <v>0</v>
      </c>
      <c r="AQ1868" s="46" t="str">
        <f t="shared" si="418"/>
        <v/>
      </c>
      <c r="AR1868" s="46">
        <f t="shared" si="419"/>
        <v>0</v>
      </c>
      <c r="AS1868" s="48">
        <f t="shared" si="420"/>
        <v>1</v>
      </c>
      <c r="AT1868" s="46">
        <f t="shared" si="424"/>
        <v>0</v>
      </c>
      <c r="AU1868" s="46">
        <f t="shared" si="421"/>
        <v>0</v>
      </c>
      <c r="AV1868" s="46">
        <f t="shared" si="422"/>
        <v>0</v>
      </c>
      <c r="AW1868" s="46">
        <f t="shared" si="425"/>
        <v>0</v>
      </c>
      <c r="AX1868" s="47" t="str">
        <f t="shared" si="423"/>
        <v/>
      </c>
      <c r="AY1868" s="47" t="str">
        <f t="shared" si="426"/>
        <v/>
      </c>
    </row>
    <row r="1869" spans="35:51" x14ac:dyDescent="0.35">
      <c r="AI1869" s="11"/>
      <c r="AJ1869" s="11"/>
      <c r="AK1869" s="11"/>
      <c r="AL1869" s="63"/>
      <c r="AM1869" s="46" t="str">
        <f t="shared" si="414"/>
        <v/>
      </c>
      <c r="AN1869" s="46" t="str">
        <f t="shared" si="415"/>
        <v/>
      </c>
      <c r="AO1869" s="46" t="str">
        <f t="shared" si="416"/>
        <v/>
      </c>
      <c r="AP1869" s="46">
        <f t="shared" si="417"/>
        <v>0</v>
      </c>
      <c r="AQ1869" s="46" t="str">
        <f t="shared" si="418"/>
        <v/>
      </c>
      <c r="AR1869" s="46">
        <f t="shared" si="419"/>
        <v>0</v>
      </c>
      <c r="AS1869" s="48">
        <f t="shared" si="420"/>
        <v>1</v>
      </c>
      <c r="AT1869" s="46">
        <f t="shared" si="424"/>
        <v>0</v>
      </c>
      <c r="AU1869" s="46">
        <f t="shared" si="421"/>
        <v>0</v>
      </c>
      <c r="AV1869" s="46">
        <f t="shared" si="422"/>
        <v>0</v>
      </c>
      <c r="AW1869" s="46">
        <f t="shared" si="425"/>
        <v>0</v>
      </c>
      <c r="AX1869" s="47" t="str">
        <f t="shared" si="423"/>
        <v/>
      </c>
      <c r="AY1869" s="47" t="str">
        <f t="shared" si="426"/>
        <v/>
      </c>
    </row>
    <row r="1870" spans="35:51" x14ac:dyDescent="0.35">
      <c r="AI1870" s="11"/>
      <c r="AJ1870" s="11"/>
      <c r="AK1870" s="11"/>
      <c r="AL1870" s="63"/>
      <c r="AM1870" s="46" t="str">
        <f t="shared" si="414"/>
        <v/>
      </c>
      <c r="AN1870" s="46" t="str">
        <f t="shared" si="415"/>
        <v/>
      </c>
      <c r="AO1870" s="46" t="str">
        <f t="shared" si="416"/>
        <v/>
      </c>
      <c r="AP1870" s="46">
        <f t="shared" si="417"/>
        <v>0</v>
      </c>
      <c r="AQ1870" s="46" t="str">
        <f t="shared" si="418"/>
        <v/>
      </c>
      <c r="AR1870" s="46">
        <f t="shared" si="419"/>
        <v>0</v>
      </c>
      <c r="AS1870" s="48">
        <f t="shared" si="420"/>
        <v>1</v>
      </c>
      <c r="AT1870" s="46">
        <f t="shared" si="424"/>
        <v>0</v>
      </c>
      <c r="AU1870" s="46">
        <f t="shared" si="421"/>
        <v>0</v>
      </c>
      <c r="AV1870" s="46">
        <f t="shared" si="422"/>
        <v>0</v>
      </c>
      <c r="AW1870" s="46">
        <f t="shared" si="425"/>
        <v>0</v>
      </c>
      <c r="AX1870" s="47" t="str">
        <f t="shared" si="423"/>
        <v/>
      </c>
      <c r="AY1870" s="47" t="str">
        <f t="shared" si="426"/>
        <v/>
      </c>
    </row>
    <row r="1871" spans="35:51" x14ac:dyDescent="0.35">
      <c r="AI1871" s="11"/>
      <c r="AJ1871" s="11"/>
      <c r="AK1871" s="11"/>
      <c r="AL1871" s="63"/>
      <c r="AM1871" s="46" t="str">
        <f t="shared" si="414"/>
        <v/>
      </c>
      <c r="AN1871" s="46" t="str">
        <f t="shared" si="415"/>
        <v/>
      </c>
      <c r="AO1871" s="46" t="str">
        <f t="shared" si="416"/>
        <v/>
      </c>
      <c r="AP1871" s="46">
        <f t="shared" si="417"/>
        <v>0</v>
      </c>
      <c r="AQ1871" s="46" t="str">
        <f t="shared" si="418"/>
        <v/>
      </c>
      <c r="AR1871" s="46">
        <f t="shared" si="419"/>
        <v>0</v>
      </c>
      <c r="AS1871" s="48">
        <f t="shared" si="420"/>
        <v>1</v>
      </c>
      <c r="AT1871" s="46">
        <f t="shared" si="424"/>
        <v>0</v>
      </c>
      <c r="AU1871" s="46">
        <f t="shared" si="421"/>
        <v>0</v>
      </c>
      <c r="AV1871" s="46">
        <f t="shared" si="422"/>
        <v>0</v>
      </c>
      <c r="AW1871" s="46">
        <f t="shared" si="425"/>
        <v>0</v>
      </c>
      <c r="AX1871" s="47" t="str">
        <f t="shared" si="423"/>
        <v/>
      </c>
      <c r="AY1871" s="47" t="str">
        <f t="shared" si="426"/>
        <v/>
      </c>
    </row>
    <row r="1872" spans="35:51" x14ac:dyDescent="0.35">
      <c r="AI1872" s="11"/>
      <c r="AJ1872" s="11"/>
      <c r="AK1872" s="11"/>
      <c r="AL1872" s="63"/>
      <c r="AM1872" s="46" t="str">
        <f t="shared" si="414"/>
        <v/>
      </c>
      <c r="AN1872" s="46" t="str">
        <f t="shared" si="415"/>
        <v/>
      </c>
      <c r="AO1872" s="46" t="str">
        <f t="shared" si="416"/>
        <v/>
      </c>
      <c r="AP1872" s="46">
        <f t="shared" si="417"/>
        <v>0</v>
      </c>
      <c r="AQ1872" s="46" t="str">
        <f t="shared" si="418"/>
        <v/>
      </c>
      <c r="AR1872" s="46">
        <f t="shared" si="419"/>
        <v>0</v>
      </c>
      <c r="AS1872" s="48">
        <f t="shared" si="420"/>
        <v>1</v>
      </c>
      <c r="AT1872" s="46">
        <f t="shared" si="424"/>
        <v>0</v>
      </c>
      <c r="AU1872" s="46">
        <f t="shared" si="421"/>
        <v>0</v>
      </c>
      <c r="AV1872" s="46">
        <f t="shared" si="422"/>
        <v>0</v>
      </c>
      <c r="AW1872" s="46">
        <f t="shared" si="425"/>
        <v>0</v>
      </c>
      <c r="AX1872" s="47" t="str">
        <f t="shared" si="423"/>
        <v/>
      </c>
      <c r="AY1872" s="47" t="str">
        <f t="shared" si="426"/>
        <v/>
      </c>
    </row>
    <row r="1873" spans="35:51" x14ac:dyDescent="0.35">
      <c r="AI1873" s="11"/>
      <c r="AJ1873" s="11"/>
      <c r="AK1873" s="11"/>
      <c r="AL1873" s="63"/>
      <c r="AM1873" s="46" t="str">
        <f t="shared" si="414"/>
        <v/>
      </c>
      <c r="AN1873" s="46" t="str">
        <f t="shared" si="415"/>
        <v/>
      </c>
      <c r="AO1873" s="46" t="str">
        <f t="shared" si="416"/>
        <v/>
      </c>
      <c r="AP1873" s="46">
        <f t="shared" si="417"/>
        <v>0</v>
      </c>
      <c r="AQ1873" s="46" t="str">
        <f t="shared" si="418"/>
        <v/>
      </c>
      <c r="AR1873" s="46">
        <f t="shared" si="419"/>
        <v>0</v>
      </c>
      <c r="AS1873" s="48">
        <f t="shared" si="420"/>
        <v>1</v>
      </c>
      <c r="AT1873" s="46">
        <f t="shared" si="424"/>
        <v>0</v>
      </c>
      <c r="AU1873" s="46">
        <f t="shared" si="421"/>
        <v>0</v>
      </c>
      <c r="AV1873" s="46">
        <f t="shared" si="422"/>
        <v>0</v>
      </c>
      <c r="AW1873" s="46">
        <f t="shared" si="425"/>
        <v>0</v>
      </c>
      <c r="AX1873" s="47" t="str">
        <f t="shared" si="423"/>
        <v/>
      </c>
      <c r="AY1873" s="47" t="str">
        <f t="shared" si="426"/>
        <v/>
      </c>
    </row>
    <row r="1874" spans="35:51" x14ac:dyDescent="0.35">
      <c r="AI1874" s="11"/>
      <c r="AJ1874" s="11"/>
      <c r="AK1874" s="11"/>
      <c r="AL1874" s="63"/>
      <c r="AM1874" s="46" t="str">
        <f t="shared" si="414"/>
        <v/>
      </c>
      <c r="AN1874" s="46" t="str">
        <f t="shared" si="415"/>
        <v/>
      </c>
      <c r="AO1874" s="46" t="str">
        <f t="shared" si="416"/>
        <v/>
      </c>
      <c r="AP1874" s="46">
        <f t="shared" si="417"/>
        <v>0</v>
      </c>
      <c r="AQ1874" s="46" t="str">
        <f t="shared" si="418"/>
        <v/>
      </c>
      <c r="AR1874" s="46">
        <f t="shared" si="419"/>
        <v>0</v>
      </c>
      <c r="AS1874" s="48">
        <f t="shared" si="420"/>
        <v>1</v>
      </c>
      <c r="AT1874" s="46">
        <f t="shared" si="424"/>
        <v>0</v>
      </c>
      <c r="AU1874" s="46">
        <f t="shared" si="421"/>
        <v>0</v>
      </c>
      <c r="AV1874" s="46">
        <f t="shared" si="422"/>
        <v>0</v>
      </c>
      <c r="AW1874" s="46">
        <f t="shared" si="425"/>
        <v>0</v>
      </c>
      <c r="AX1874" s="47" t="str">
        <f t="shared" si="423"/>
        <v/>
      </c>
      <c r="AY1874" s="47" t="str">
        <f t="shared" si="426"/>
        <v/>
      </c>
    </row>
    <row r="1875" spans="35:51" x14ac:dyDescent="0.35">
      <c r="AI1875" s="11"/>
      <c r="AJ1875" s="11"/>
      <c r="AK1875" s="11"/>
      <c r="AL1875" s="63"/>
      <c r="AM1875" s="46" t="str">
        <f t="shared" si="414"/>
        <v/>
      </c>
      <c r="AN1875" s="46" t="str">
        <f t="shared" si="415"/>
        <v/>
      </c>
      <c r="AO1875" s="46" t="str">
        <f t="shared" si="416"/>
        <v/>
      </c>
      <c r="AP1875" s="46">
        <f t="shared" si="417"/>
        <v>0</v>
      </c>
      <c r="AQ1875" s="46" t="str">
        <f t="shared" si="418"/>
        <v/>
      </c>
      <c r="AR1875" s="46">
        <f t="shared" si="419"/>
        <v>0</v>
      </c>
      <c r="AS1875" s="48">
        <f t="shared" si="420"/>
        <v>1</v>
      </c>
      <c r="AT1875" s="46">
        <f t="shared" si="424"/>
        <v>0</v>
      </c>
      <c r="AU1875" s="46">
        <f t="shared" si="421"/>
        <v>0</v>
      </c>
      <c r="AV1875" s="46">
        <f t="shared" si="422"/>
        <v>0</v>
      </c>
      <c r="AW1875" s="46">
        <f t="shared" si="425"/>
        <v>0</v>
      </c>
      <c r="AX1875" s="47" t="str">
        <f t="shared" si="423"/>
        <v/>
      </c>
      <c r="AY1875" s="47" t="str">
        <f t="shared" si="426"/>
        <v/>
      </c>
    </row>
    <row r="1876" spans="35:51" x14ac:dyDescent="0.35">
      <c r="AI1876" s="11"/>
      <c r="AJ1876" s="11"/>
      <c r="AK1876" s="11"/>
      <c r="AL1876" s="63"/>
      <c r="AM1876" s="46" t="str">
        <f t="shared" si="414"/>
        <v/>
      </c>
      <c r="AN1876" s="46" t="str">
        <f t="shared" si="415"/>
        <v/>
      </c>
      <c r="AO1876" s="46" t="str">
        <f t="shared" si="416"/>
        <v/>
      </c>
      <c r="AP1876" s="46">
        <f t="shared" si="417"/>
        <v>0</v>
      </c>
      <c r="AQ1876" s="46" t="str">
        <f t="shared" si="418"/>
        <v/>
      </c>
      <c r="AR1876" s="46">
        <f t="shared" si="419"/>
        <v>0</v>
      </c>
      <c r="AS1876" s="48">
        <f t="shared" si="420"/>
        <v>1</v>
      </c>
      <c r="AT1876" s="46">
        <f t="shared" si="424"/>
        <v>0</v>
      </c>
      <c r="AU1876" s="46">
        <f t="shared" si="421"/>
        <v>0</v>
      </c>
      <c r="AV1876" s="46">
        <f t="shared" si="422"/>
        <v>0</v>
      </c>
      <c r="AW1876" s="46">
        <f t="shared" si="425"/>
        <v>0</v>
      </c>
      <c r="AX1876" s="47" t="str">
        <f t="shared" si="423"/>
        <v/>
      </c>
      <c r="AY1876" s="47" t="str">
        <f t="shared" si="426"/>
        <v/>
      </c>
    </row>
    <row r="1877" spans="35:51" x14ac:dyDescent="0.35">
      <c r="AI1877" s="11"/>
      <c r="AJ1877" s="11"/>
      <c r="AK1877" s="11"/>
      <c r="AL1877" s="63"/>
      <c r="AM1877" s="46" t="str">
        <f t="shared" si="414"/>
        <v/>
      </c>
      <c r="AN1877" s="46" t="str">
        <f t="shared" si="415"/>
        <v/>
      </c>
      <c r="AO1877" s="46" t="str">
        <f t="shared" si="416"/>
        <v/>
      </c>
      <c r="AP1877" s="46">
        <f t="shared" si="417"/>
        <v>0</v>
      </c>
      <c r="AQ1877" s="46" t="str">
        <f t="shared" si="418"/>
        <v/>
      </c>
      <c r="AR1877" s="46">
        <f t="shared" si="419"/>
        <v>0</v>
      </c>
      <c r="AS1877" s="48">
        <f t="shared" si="420"/>
        <v>1</v>
      </c>
      <c r="AT1877" s="46">
        <f t="shared" si="424"/>
        <v>0</v>
      </c>
      <c r="AU1877" s="46">
        <f t="shared" si="421"/>
        <v>0</v>
      </c>
      <c r="AV1877" s="46">
        <f t="shared" si="422"/>
        <v>0</v>
      </c>
      <c r="AW1877" s="46">
        <f t="shared" si="425"/>
        <v>0</v>
      </c>
      <c r="AX1877" s="47" t="str">
        <f t="shared" si="423"/>
        <v/>
      </c>
      <c r="AY1877" s="47" t="str">
        <f t="shared" si="426"/>
        <v/>
      </c>
    </row>
    <row r="1878" spans="35:51" x14ac:dyDescent="0.35">
      <c r="AI1878" s="11"/>
      <c r="AJ1878" s="11"/>
      <c r="AK1878" s="11"/>
      <c r="AL1878" s="63"/>
      <c r="AM1878" s="46" t="str">
        <f t="shared" si="414"/>
        <v/>
      </c>
      <c r="AN1878" s="46" t="str">
        <f t="shared" si="415"/>
        <v/>
      </c>
      <c r="AO1878" s="46" t="str">
        <f t="shared" si="416"/>
        <v/>
      </c>
      <c r="AP1878" s="46">
        <f t="shared" si="417"/>
        <v>0</v>
      </c>
      <c r="AQ1878" s="46" t="str">
        <f t="shared" si="418"/>
        <v/>
      </c>
      <c r="AR1878" s="46">
        <f t="shared" si="419"/>
        <v>0</v>
      </c>
      <c r="AS1878" s="48">
        <f t="shared" si="420"/>
        <v>1</v>
      </c>
      <c r="AT1878" s="46">
        <f t="shared" si="424"/>
        <v>0</v>
      </c>
      <c r="AU1878" s="46">
        <f t="shared" si="421"/>
        <v>0</v>
      </c>
      <c r="AV1878" s="46">
        <f t="shared" si="422"/>
        <v>0</v>
      </c>
      <c r="AW1878" s="46">
        <f t="shared" si="425"/>
        <v>0</v>
      </c>
      <c r="AX1878" s="47" t="str">
        <f t="shared" si="423"/>
        <v/>
      </c>
      <c r="AY1878" s="47" t="str">
        <f t="shared" si="426"/>
        <v/>
      </c>
    </row>
    <row r="1879" spans="35:51" x14ac:dyDescent="0.35">
      <c r="AI1879" s="11"/>
      <c r="AJ1879" s="11"/>
      <c r="AK1879" s="11"/>
      <c r="AL1879" s="63"/>
      <c r="AM1879" s="46" t="str">
        <f t="shared" si="414"/>
        <v/>
      </c>
      <c r="AN1879" s="46" t="str">
        <f t="shared" si="415"/>
        <v/>
      </c>
      <c r="AO1879" s="46" t="str">
        <f t="shared" si="416"/>
        <v/>
      </c>
      <c r="AP1879" s="46">
        <f t="shared" si="417"/>
        <v>0</v>
      </c>
      <c r="AQ1879" s="46" t="str">
        <f t="shared" si="418"/>
        <v/>
      </c>
      <c r="AR1879" s="46">
        <f t="shared" si="419"/>
        <v>0</v>
      </c>
      <c r="AS1879" s="48">
        <f t="shared" si="420"/>
        <v>1</v>
      </c>
      <c r="AT1879" s="46">
        <f t="shared" si="424"/>
        <v>0</v>
      </c>
      <c r="AU1879" s="46">
        <f t="shared" si="421"/>
        <v>0</v>
      </c>
      <c r="AV1879" s="46">
        <f t="shared" si="422"/>
        <v>0</v>
      </c>
      <c r="AW1879" s="46">
        <f t="shared" si="425"/>
        <v>0</v>
      </c>
      <c r="AX1879" s="47" t="str">
        <f t="shared" si="423"/>
        <v/>
      </c>
      <c r="AY1879" s="47" t="str">
        <f t="shared" si="426"/>
        <v/>
      </c>
    </row>
    <row r="1880" spans="35:51" x14ac:dyDescent="0.35">
      <c r="AI1880" s="11"/>
      <c r="AJ1880" s="11"/>
      <c r="AK1880" s="11"/>
      <c r="AL1880" s="63"/>
      <c r="AM1880" s="46" t="str">
        <f t="shared" si="414"/>
        <v/>
      </c>
      <c r="AN1880" s="46" t="str">
        <f t="shared" si="415"/>
        <v/>
      </c>
      <c r="AO1880" s="46" t="str">
        <f t="shared" si="416"/>
        <v/>
      </c>
      <c r="AP1880" s="46">
        <f t="shared" si="417"/>
        <v>0</v>
      </c>
      <c r="AQ1880" s="46" t="str">
        <f t="shared" si="418"/>
        <v/>
      </c>
      <c r="AR1880" s="46">
        <f t="shared" si="419"/>
        <v>0</v>
      </c>
      <c r="AS1880" s="48">
        <f t="shared" si="420"/>
        <v>1</v>
      </c>
      <c r="AT1880" s="46">
        <f t="shared" si="424"/>
        <v>0</v>
      </c>
      <c r="AU1880" s="46">
        <f t="shared" si="421"/>
        <v>0</v>
      </c>
      <c r="AV1880" s="46">
        <f t="shared" si="422"/>
        <v>0</v>
      </c>
      <c r="AW1880" s="46">
        <f t="shared" si="425"/>
        <v>0</v>
      </c>
      <c r="AX1880" s="47" t="str">
        <f t="shared" si="423"/>
        <v/>
      </c>
      <c r="AY1880" s="47" t="str">
        <f t="shared" si="426"/>
        <v/>
      </c>
    </row>
    <row r="1881" spans="35:51" x14ac:dyDescent="0.35">
      <c r="AI1881" s="11"/>
      <c r="AJ1881" s="11"/>
      <c r="AK1881" s="11"/>
      <c r="AL1881" s="63"/>
      <c r="AM1881" s="46" t="str">
        <f t="shared" si="414"/>
        <v/>
      </c>
      <c r="AN1881" s="46" t="str">
        <f t="shared" si="415"/>
        <v/>
      </c>
      <c r="AO1881" s="46" t="str">
        <f t="shared" si="416"/>
        <v/>
      </c>
      <c r="AP1881" s="46">
        <f t="shared" si="417"/>
        <v>0</v>
      </c>
      <c r="AQ1881" s="46" t="str">
        <f t="shared" si="418"/>
        <v/>
      </c>
      <c r="AR1881" s="46">
        <f t="shared" si="419"/>
        <v>0</v>
      </c>
      <c r="AS1881" s="48">
        <f t="shared" si="420"/>
        <v>1</v>
      </c>
      <c r="AT1881" s="46">
        <f t="shared" si="424"/>
        <v>0</v>
      </c>
      <c r="AU1881" s="46">
        <f t="shared" si="421"/>
        <v>0</v>
      </c>
      <c r="AV1881" s="46">
        <f t="shared" si="422"/>
        <v>0</v>
      </c>
      <c r="AW1881" s="46">
        <f t="shared" si="425"/>
        <v>0</v>
      </c>
      <c r="AX1881" s="47" t="str">
        <f t="shared" si="423"/>
        <v/>
      </c>
      <c r="AY1881" s="47" t="str">
        <f t="shared" si="426"/>
        <v/>
      </c>
    </row>
    <row r="1882" spans="35:51" x14ac:dyDescent="0.35">
      <c r="AI1882" s="11"/>
      <c r="AJ1882" s="11"/>
      <c r="AK1882" s="11"/>
      <c r="AL1882" s="63"/>
      <c r="AM1882" s="46" t="str">
        <f t="shared" si="414"/>
        <v/>
      </c>
      <c r="AN1882" s="46" t="str">
        <f t="shared" si="415"/>
        <v/>
      </c>
      <c r="AO1882" s="46" t="str">
        <f t="shared" si="416"/>
        <v/>
      </c>
      <c r="AP1882" s="46">
        <f t="shared" si="417"/>
        <v>0</v>
      </c>
      <c r="AQ1882" s="46" t="str">
        <f t="shared" si="418"/>
        <v/>
      </c>
      <c r="AR1882" s="46">
        <f t="shared" si="419"/>
        <v>0</v>
      </c>
      <c r="AS1882" s="48">
        <f t="shared" si="420"/>
        <v>1</v>
      </c>
      <c r="AT1882" s="46">
        <f t="shared" si="424"/>
        <v>0</v>
      </c>
      <c r="AU1882" s="46">
        <f t="shared" si="421"/>
        <v>0</v>
      </c>
      <c r="AV1882" s="46">
        <f t="shared" si="422"/>
        <v>0</v>
      </c>
      <c r="AW1882" s="46">
        <f t="shared" si="425"/>
        <v>0</v>
      </c>
      <c r="AX1882" s="47" t="str">
        <f t="shared" si="423"/>
        <v/>
      </c>
      <c r="AY1882" s="47" t="str">
        <f t="shared" si="426"/>
        <v/>
      </c>
    </row>
    <row r="1883" spans="35:51" x14ac:dyDescent="0.35">
      <c r="AI1883" s="11"/>
      <c r="AJ1883" s="11"/>
      <c r="AK1883" s="11"/>
      <c r="AL1883" s="63"/>
      <c r="AM1883" s="46" t="str">
        <f t="shared" si="414"/>
        <v/>
      </c>
      <c r="AN1883" s="46" t="str">
        <f t="shared" si="415"/>
        <v/>
      </c>
      <c r="AO1883" s="46" t="str">
        <f t="shared" si="416"/>
        <v/>
      </c>
      <c r="AP1883" s="46">
        <f t="shared" si="417"/>
        <v>0</v>
      </c>
      <c r="AQ1883" s="46" t="str">
        <f t="shared" si="418"/>
        <v/>
      </c>
      <c r="AR1883" s="46">
        <f t="shared" si="419"/>
        <v>0</v>
      </c>
      <c r="AS1883" s="48">
        <f t="shared" si="420"/>
        <v>1</v>
      </c>
      <c r="AT1883" s="46">
        <f t="shared" si="424"/>
        <v>0</v>
      </c>
      <c r="AU1883" s="46">
        <f t="shared" si="421"/>
        <v>0</v>
      </c>
      <c r="AV1883" s="46">
        <f t="shared" si="422"/>
        <v>0</v>
      </c>
      <c r="AW1883" s="46">
        <f t="shared" si="425"/>
        <v>0</v>
      </c>
      <c r="AX1883" s="47" t="str">
        <f t="shared" si="423"/>
        <v/>
      </c>
      <c r="AY1883" s="47" t="str">
        <f t="shared" si="426"/>
        <v/>
      </c>
    </row>
    <row r="1884" spans="35:51" x14ac:dyDescent="0.35">
      <c r="AI1884" s="11"/>
      <c r="AJ1884" s="11"/>
      <c r="AK1884" s="11"/>
      <c r="AL1884" s="63"/>
      <c r="AM1884" s="46" t="str">
        <f t="shared" si="414"/>
        <v/>
      </c>
      <c r="AN1884" s="46" t="str">
        <f t="shared" si="415"/>
        <v/>
      </c>
      <c r="AO1884" s="46" t="str">
        <f t="shared" si="416"/>
        <v/>
      </c>
      <c r="AP1884" s="46">
        <f t="shared" si="417"/>
        <v>0</v>
      </c>
      <c r="AQ1884" s="46" t="str">
        <f t="shared" si="418"/>
        <v/>
      </c>
      <c r="AR1884" s="46">
        <f t="shared" si="419"/>
        <v>0</v>
      </c>
      <c r="AS1884" s="48">
        <f t="shared" si="420"/>
        <v>1</v>
      </c>
      <c r="AT1884" s="46">
        <f t="shared" si="424"/>
        <v>0</v>
      </c>
      <c r="AU1884" s="46">
        <f t="shared" si="421"/>
        <v>0</v>
      </c>
      <c r="AV1884" s="46">
        <f t="shared" si="422"/>
        <v>0</v>
      </c>
      <c r="AW1884" s="46">
        <f t="shared" si="425"/>
        <v>0</v>
      </c>
      <c r="AX1884" s="47" t="str">
        <f t="shared" si="423"/>
        <v/>
      </c>
      <c r="AY1884" s="47" t="str">
        <f t="shared" si="426"/>
        <v/>
      </c>
    </row>
    <row r="1885" spans="35:51" x14ac:dyDescent="0.35">
      <c r="AI1885" s="11"/>
      <c r="AJ1885" s="11"/>
      <c r="AK1885" s="11"/>
      <c r="AL1885" s="63"/>
      <c r="AM1885" s="46" t="str">
        <f t="shared" si="414"/>
        <v/>
      </c>
      <c r="AN1885" s="46" t="str">
        <f t="shared" si="415"/>
        <v/>
      </c>
      <c r="AO1885" s="46" t="str">
        <f t="shared" si="416"/>
        <v/>
      </c>
      <c r="AP1885" s="46">
        <f t="shared" si="417"/>
        <v>0</v>
      </c>
      <c r="AQ1885" s="46" t="str">
        <f t="shared" si="418"/>
        <v/>
      </c>
      <c r="AR1885" s="46">
        <f t="shared" si="419"/>
        <v>0</v>
      </c>
      <c r="AS1885" s="48">
        <f t="shared" si="420"/>
        <v>1</v>
      </c>
      <c r="AT1885" s="46">
        <f t="shared" si="424"/>
        <v>0</v>
      </c>
      <c r="AU1885" s="46">
        <f t="shared" si="421"/>
        <v>0</v>
      </c>
      <c r="AV1885" s="46">
        <f t="shared" si="422"/>
        <v>0</v>
      </c>
      <c r="AW1885" s="46">
        <f t="shared" si="425"/>
        <v>0</v>
      </c>
      <c r="AX1885" s="47" t="str">
        <f t="shared" si="423"/>
        <v/>
      </c>
      <c r="AY1885" s="47" t="str">
        <f t="shared" si="426"/>
        <v/>
      </c>
    </row>
    <row r="1886" spans="35:51" x14ac:dyDescent="0.35">
      <c r="AI1886" s="11"/>
      <c r="AJ1886" s="11"/>
      <c r="AK1886" s="11"/>
      <c r="AL1886" s="63"/>
      <c r="AM1886" s="46" t="str">
        <f t="shared" si="414"/>
        <v/>
      </c>
      <c r="AN1886" s="46" t="str">
        <f t="shared" si="415"/>
        <v/>
      </c>
      <c r="AO1886" s="46" t="str">
        <f t="shared" si="416"/>
        <v/>
      </c>
      <c r="AP1886" s="46">
        <f t="shared" si="417"/>
        <v>0</v>
      </c>
      <c r="AQ1886" s="46" t="str">
        <f t="shared" si="418"/>
        <v/>
      </c>
      <c r="AR1886" s="46">
        <f t="shared" si="419"/>
        <v>0</v>
      </c>
      <c r="AS1886" s="48">
        <f t="shared" si="420"/>
        <v>1</v>
      </c>
      <c r="AT1886" s="46">
        <f t="shared" si="424"/>
        <v>0</v>
      </c>
      <c r="AU1886" s="46">
        <f t="shared" si="421"/>
        <v>0</v>
      </c>
      <c r="AV1886" s="46">
        <f t="shared" si="422"/>
        <v>0</v>
      </c>
      <c r="AW1886" s="46">
        <f t="shared" si="425"/>
        <v>0</v>
      </c>
      <c r="AX1886" s="47" t="str">
        <f t="shared" si="423"/>
        <v/>
      </c>
      <c r="AY1886" s="47" t="str">
        <f t="shared" si="426"/>
        <v/>
      </c>
    </row>
    <row r="1887" spans="35:51" x14ac:dyDescent="0.35">
      <c r="AI1887" s="11"/>
      <c r="AJ1887" s="11"/>
      <c r="AK1887" s="11"/>
      <c r="AL1887" s="63"/>
      <c r="AM1887" s="46" t="str">
        <f t="shared" si="414"/>
        <v/>
      </c>
      <c r="AN1887" s="46" t="str">
        <f t="shared" si="415"/>
        <v/>
      </c>
      <c r="AO1887" s="46" t="str">
        <f t="shared" si="416"/>
        <v/>
      </c>
      <c r="AP1887" s="46">
        <f t="shared" si="417"/>
        <v>0</v>
      </c>
      <c r="AQ1887" s="46" t="str">
        <f t="shared" si="418"/>
        <v/>
      </c>
      <c r="AR1887" s="46">
        <f t="shared" si="419"/>
        <v>0</v>
      </c>
      <c r="AS1887" s="48">
        <f t="shared" si="420"/>
        <v>1</v>
      </c>
      <c r="AT1887" s="46">
        <f t="shared" si="424"/>
        <v>0</v>
      </c>
      <c r="AU1887" s="46">
        <f t="shared" si="421"/>
        <v>0</v>
      </c>
      <c r="AV1887" s="46">
        <f t="shared" si="422"/>
        <v>0</v>
      </c>
      <c r="AW1887" s="46">
        <f t="shared" si="425"/>
        <v>0</v>
      </c>
      <c r="AX1887" s="47" t="str">
        <f t="shared" si="423"/>
        <v/>
      </c>
      <c r="AY1887" s="47" t="str">
        <f t="shared" si="426"/>
        <v/>
      </c>
    </row>
    <row r="1888" spans="35:51" x14ac:dyDescent="0.35">
      <c r="AI1888" s="11"/>
      <c r="AJ1888" s="11"/>
      <c r="AK1888" s="11"/>
      <c r="AL1888" s="63"/>
      <c r="AM1888" s="46" t="str">
        <f t="shared" si="414"/>
        <v/>
      </c>
      <c r="AN1888" s="46" t="str">
        <f t="shared" si="415"/>
        <v/>
      </c>
      <c r="AO1888" s="46" t="str">
        <f t="shared" si="416"/>
        <v/>
      </c>
      <c r="AP1888" s="46">
        <f t="shared" si="417"/>
        <v>0</v>
      </c>
      <c r="AQ1888" s="46" t="str">
        <f t="shared" si="418"/>
        <v/>
      </c>
      <c r="AR1888" s="46">
        <f t="shared" si="419"/>
        <v>0</v>
      </c>
      <c r="AS1888" s="48">
        <f t="shared" si="420"/>
        <v>1</v>
      </c>
      <c r="AT1888" s="46">
        <f t="shared" si="424"/>
        <v>0</v>
      </c>
      <c r="AU1888" s="46">
        <f t="shared" si="421"/>
        <v>0</v>
      </c>
      <c r="AV1888" s="46">
        <f t="shared" si="422"/>
        <v>0</v>
      </c>
      <c r="AW1888" s="46">
        <f t="shared" si="425"/>
        <v>0</v>
      </c>
      <c r="AX1888" s="47" t="str">
        <f t="shared" si="423"/>
        <v/>
      </c>
      <c r="AY1888" s="47" t="str">
        <f t="shared" si="426"/>
        <v/>
      </c>
    </row>
    <row r="1889" spans="35:51" x14ac:dyDescent="0.35">
      <c r="AI1889" s="11"/>
      <c r="AJ1889" s="11"/>
      <c r="AK1889" s="11"/>
      <c r="AL1889" s="63"/>
      <c r="AM1889" s="46" t="str">
        <f t="shared" si="414"/>
        <v/>
      </c>
      <c r="AN1889" s="46" t="str">
        <f t="shared" si="415"/>
        <v/>
      </c>
      <c r="AO1889" s="46" t="str">
        <f t="shared" si="416"/>
        <v/>
      </c>
      <c r="AP1889" s="46">
        <f t="shared" si="417"/>
        <v>0</v>
      </c>
      <c r="AQ1889" s="46" t="str">
        <f t="shared" si="418"/>
        <v/>
      </c>
      <c r="AR1889" s="46">
        <f t="shared" si="419"/>
        <v>0</v>
      </c>
      <c r="AS1889" s="48">
        <f t="shared" si="420"/>
        <v>1</v>
      </c>
      <c r="AT1889" s="46">
        <f t="shared" si="424"/>
        <v>0</v>
      </c>
      <c r="AU1889" s="46">
        <f t="shared" si="421"/>
        <v>0</v>
      </c>
      <c r="AV1889" s="46">
        <f t="shared" si="422"/>
        <v>0</v>
      </c>
      <c r="AW1889" s="46">
        <f t="shared" si="425"/>
        <v>0</v>
      </c>
      <c r="AX1889" s="47" t="str">
        <f t="shared" si="423"/>
        <v/>
      </c>
      <c r="AY1889" s="47" t="str">
        <f t="shared" si="426"/>
        <v/>
      </c>
    </row>
    <row r="1890" spans="35:51" x14ac:dyDescent="0.35">
      <c r="AI1890" s="11"/>
      <c r="AJ1890" s="11"/>
      <c r="AK1890" s="11"/>
      <c r="AL1890" s="63"/>
      <c r="AM1890" s="46" t="str">
        <f t="shared" si="414"/>
        <v/>
      </c>
      <c r="AN1890" s="46" t="str">
        <f t="shared" si="415"/>
        <v/>
      </c>
      <c r="AO1890" s="46" t="str">
        <f t="shared" si="416"/>
        <v/>
      </c>
      <c r="AP1890" s="46">
        <f t="shared" si="417"/>
        <v>0</v>
      </c>
      <c r="AQ1890" s="46" t="str">
        <f t="shared" si="418"/>
        <v/>
      </c>
      <c r="AR1890" s="46">
        <f t="shared" si="419"/>
        <v>0</v>
      </c>
      <c r="AS1890" s="48">
        <f t="shared" si="420"/>
        <v>1</v>
      </c>
      <c r="AT1890" s="46">
        <f t="shared" si="424"/>
        <v>0</v>
      </c>
      <c r="AU1890" s="46">
        <f t="shared" si="421"/>
        <v>0</v>
      </c>
      <c r="AV1890" s="46">
        <f t="shared" si="422"/>
        <v>0</v>
      </c>
      <c r="AW1890" s="46">
        <f t="shared" si="425"/>
        <v>0</v>
      </c>
      <c r="AX1890" s="47" t="str">
        <f t="shared" si="423"/>
        <v/>
      </c>
      <c r="AY1890" s="47" t="str">
        <f t="shared" si="426"/>
        <v/>
      </c>
    </row>
    <row r="1891" spans="35:51" x14ac:dyDescent="0.35">
      <c r="AI1891" s="11"/>
      <c r="AJ1891" s="11"/>
      <c r="AK1891" s="11"/>
      <c r="AL1891" s="63"/>
      <c r="AM1891" s="46" t="str">
        <f t="shared" si="414"/>
        <v/>
      </c>
      <c r="AN1891" s="46" t="str">
        <f t="shared" si="415"/>
        <v/>
      </c>
      <c r="AO1891" s="46" t="str">
        <f t="shared" si="416"/>
        <v/>
      </c>
      <c r="AP1891" s="46">
        <f t="shared" si="417"/>
        <v>0</v>
      </c>
      <c r="AQ1891" s="46" t="str">
        <f t="shared" si="418"/>
        <v/>
      </c>
      <c r="AR1891" s="46">
        <f t="shared" si="419"/>
        <v>0</v>
      </c>
      <c r="AS1891" s="48">
        <f t="shared" si="420"/>
        <v>1</v>
      </c>
      <c r="AT1891" s="46">
        <f t="shared" si="424"/>
        <v>0</v>
      </c>
      <c r="AU1891" s="46">
        <f t="shared" si="421"/>
        <v>0</v>
      </c>
      <c r="AV1891" s="46">
        <f t="shared" si="422"/>
        <v>0</v>
      </c>
      <c r="AW1891" s="46">
        <f t="shared" si="425"/>
        <v>0</v>
      </c>
      <c r="AX1891" s="47" t="str">
        <f t="shared" si="423"/>
        <v/>
      </c>
      <c r="AY1891" s="47" t="str">
        <f t="shared" si="426"/>
        <v/>
      </c>
    </row>
    <row r="1892" spans="35:51" x14ac:dyDescent="0.35">
      <c r="AI1892" s="11"/>
      <c r="AJ1892" s="11"/>
      <c r="AK1892" s="11"/>
      <c r="AL1892" s="63"/>
      <c r="AM1892" s="46" t="str">
        <f t="shared" si="414"/>
        <v/>
      </c>
      <c r="AN1892" s="46" t="str">
        <f t="shared" si="415"/>
        <v/>
      </c>
      <c r="AO1892" s="46" t="str">
        <f t="shared" si="416"/>
        <v/>
      </c>
      <c r="AP1892" s="46">
        <f t="shared" si="417"/>
        <v>0</v>
      </c>
      <c r="AQ1892" s="46" t="str">
        <f t="shared" si="418"/>
        <v/>
      </c>
      <c r="AR1892" s="46">
        <f t="shared" si="419"/>
        <v>0</v>
      </c>
      <c r="AS1892" s="48">
        <f t="shared" si="420"/>
        <v>1</v>
      </c>
      <c r="AT1892" s="46">
        <f t="shared" si="424"/>
        <v>0</v>
      </c>
      <c r="AU1892" s="46">
        <f t="shared" si="421"/>
        <v>0</v>
      </c>
      <c r="AV1892" s="46">
        <f t="shared" si="422"/>
        <v>0</v>
      </c>
      <c r="AW1892" s="46">
        <f t="shared" si="425"/>
        <v>0</v>
      </c>
      <c r="AX1892" s="47" t="str">
        <f t="shared" si="423"/>
        <v/>
      </c>
      <c r="AY1892" s="47" t="str">
        <f t="shared" si="426"/>
        <v/>
      </c>
    </row>
    <row r="1893" spans="35:51" x14ac:dyDescent="0.35">
      <c r="AI1893" s="11"/>
      <c r="AJ1893" s="11"/>
      <c r="AK1893" s="11"/>
      <c r="AL1893" s="63"/>
      <c r="AM1893" s="46" t="str">
        <f t="shared" si="414"/>
        <v/>
      </c>
      <c r="AN1893" s="46" t="str">
        <f t="shared" si="415"/>
        <v/>
      </c>
      <c r="AO1893" s="46" t="str">
        <f t="shared" si="416"/>
        <v/>
      </c>
      <c r="AP1893" s="46">
        <f t="shared" si="417"/>
        <v>0</v>
      </c>
      <c r="AQ1893" s="46" t="str">
        <f t="shared" si="418"/>
        <v/>
      </c>
      <c r="AR1893" s="46">
        <f t="shared" si="419"/>
        <v>0</v>
      </c>
      <c r="AS1893" s="48">
        <f t="shared" si="420"/>
        <v>1</v>
      </c>
      <c r="AT1893" s="46">
        <f t="shared" si="424"/>
        <v>0</v>
      </c>
      <c r="AU1893" s="46">
        <f t="shared" si="421"/>
        <v>0</v>
      </c>
      <c r="AV1893" s="46">
        <f t="shared" si="422"/>
        <v>0</v>
      </c>
      <c r="AW1893" s="46">
        <f t="shared" si="425"/>
        <v>0</v>
      </c>
      <c r="AX1893" s="47" t="str">
        <f t="shared" si="423"/>
        <v/>
      </c>
      <c r="AY1893" s="47" t="str">
        <f t="shared" si="426"/>
        <v/>
      </c>
    </row>
    <row r="1894" spans="35:51" x14ac:dyDescent="0.35">
      <c r="AI1894" s="11"/>
      <c r="AJ1894" s="11"/>
      <c r="AK1894" s="11"/>
      <c r="AL1894" s="63"/>
      <c r="AM1894" s="46" t="str">
        <f t="shared" si="414"/>
        <v/>
      </c>
      <c r="AN1894" s="46" t="str">
        <f t="shared" si="415"/>
        <v/>
      </c>
      <c r="AO1894" s="46" t="str">
        <f t="shared" si="416"/>
        <v/>
      </c>
      <c r="AP1894" s="46">
        <f t="shared" si="417"/>
        <v>0</v>
      </c>
      <c r="AQ1894" s="46" t="str">
        <f t="shared" si="418"/>
        <v/>
      </c>
      <c r="AR1894" s="46">
        <f t="shared" si="419"/>
        <v>0</v>
      </c>
      <c r="AS1894" s="48">
        <f t="shared" si="420"/>
        <v>1</v>
      </c>
      <c r="AT1894" s="46">
        <f t="shared" si="424"/>
        <v>0</v>
      </c>
      <c r="AU1894" s="46">
        <f t="shared" si="421"/>
        <v>0</v>
      </c>
      <c r="AV1894" s="46">
        <f t="shared" si="422"/>
        <v>0</v>
      </c>
      <c r="AW1894" s="46">
        <f t="shared" si="425"/>
        <v>0</v>
      </c>
      <c r="AX1894" s="47" t="str">
        <f t="shared" si="423"/>
        <v/>
      </c>
      <c r="AY1894" s="47" t="str">
        <f t="shared" si="426"/>
        <v/>
      </c>
    </row>
    <row r="1895" spans="35:51" x14ac:dyDescent="0.35">
      <c r="AI1895" s="11"/>
      <c r="AJ1895" s="11"/>
      <c r="AK1895" s="11"/>
      <c r="AL1895" s="63"/>
      <c r="AM1895" s="46" t="str">
        <f t="shared" si="414"/>
        <v/>
      </c>
      <c r="AN1895" s="46" t="str">
        <f t="shared" si="415"/>
        <v/>
      </c>
      <c r="AO1895" s="46" t="str">
        <f t="shared" si="416"/>
        <v/>
      </c>
      <c r="AP1895" s="46">
        <f t="shared" si="417"/>
        <v>0</v>
      </c>
      <c r="AQ1895" s="46" t="str">
        <f t="shared" si="418"/>
        <v/>
      </c>
      <c r="AR1895" s="46">
        <f t="shared" si="419"/>
        <v>0</v>
      </c>
      <c r="AS1895" s="48">
        <f t="shared" si="420"/>
        <v>1</v>
      </c>
      <c r="AT1895" s="46">
        <f t="shared" si="424"/>
        <v>0</v>
      </c>
      <c r="AU1895" s="46">
        <f t="shared" si="421"/>
        <v>0</v>
      </c>
      <c r="AV1895" s="46">
        <f t="shared" si="422"/>
        <v>0</v>
      </c>
      <c r="AW1895" s="46">
        <f t="shared" si="425"/>
        <v>0</v>
      </c>
      <c r="AX1895" s="47" t="str">
        <f t="shared" si="423"/>
        <v/>
      </c>
      <c r="AY1895" s="47" t="str">
        <f t="shared" si="426"/>
        <v/>
      </c>
    </row>
    <row r="1896" spans="35:51" x14ac:dyDescent="0.35">
      <c r="AI1896" s="11"/>
      <c r="AJ1896" s="11"/>
      <c r="AK1896" s="11"/>
      <c r="AL1896" s="63"/>
      <c r="AM1896" s="46" t="str">
        <f t="shared" si="414"/>
        <v/>
      </c>
      <c r="AN1896" s="46" t="str">
        <f t="shared" si="415"/>
        <v/>
      </c>
      <c r="AO1896" s="46" t="str">
        <f t="shared" si="416"/>
        <v/>
      </c>
      <c r="AP1896" s="46">
        <f t="shared" si="417"/>
        <v>0</v>
      </c>
      <c r="AQ1896" s="46" t="str">
        <f t="shared" si="418"/>
        <v/>
      </c>
      <c r="AR1896" s="46">
        <f t="shared" si="419"/>
        <v>0</v>
      </c>
      <c r="AS1896" s="48">
        <f t="shared" si="420"/>
        <v>1</v>
      </c>
      <c r="AT1896" s="46">
        <f t="shared" si="424"/>
        <v>0</v>
      </c>
      <c r="AU1896" s="46">
        <f t="shared" si="421"/>
        <v>0</v>
      </c>
      <c r="AV1896" s="46">
        <f t="shared" si="422"/>
        <v>0</v>
      </c>
      <c r="AW1896" s="46">
        <f t="shared" si="425"/>
        <v>0</v>
      </c>
      <c r="AX1896" s="47" t="str">
        <f t="shared" si="423"/>
        <v/>
      </c>
      <c r="AY1896" s="47" t="str">
        <f t="shared" si="426"/>
        <v/>
      </c>
    </row>
    <row r="1897" spans="35:51" x14ac:dyDescent="0.35">
      <c r="AI1897" s="11"/>
      <c r="AJ1897" s="11"/>
      <c r="AK1897" s="11"/>
      <c r="AL1897" s="63"/>
      <c r="AM1897" s="46" t="str">
        <f t="shared" si="414"/>
        <v/>
      </c>
      <c r="AN1897" s="46" t="str">
        <f t="shared" si="415"/>
        <v/>
      </c>
      <c r="AO1897" s="46" t="str">
        <f t="shared" si="416"/>
        <v/>
      </c>
      <c r="AP1897" s="46">
        <f t="shared" si="417"/>
        <v>0</v>
      </c>
      <c r="AQ1897" s="46" t="str">
        <f t="shared" si="418"/>
        <v/>
      </c>
      <c r="AR1897" s="46">
        <f t="shared" si="419"/>
        <v>0</v>
      </c>
      <c r="AS1897" s="48">
        <f t="shared" si="420"/>
        <v>1</v>
      </c>
      <c r="AT1897" s="46">
        <f t="shared" si="424"/>
        <v>0</v>
      </c>
      <c r="AU1897" s="46">
        <f t="shared" si="421"/>
        <v>0</v>
      </c>
      <c r="AV1897" s="46">
        <f t="shared" si="422"/>
        <v>0</v>
      </c>
      <c r="AW1897" s="46">
        <f t="shared" si="425"/>
        <v>0</v>
      </c>
      <c r="AX1897" s="47" t="str">
        <f t="shared" si="423"/>
        <v/>
      </c>
      <c r="AY1897" s="47" t="str">
        <f t="shared" si="426"/>
        <v/>
      </c>
    </row>
    <row r="1898" spans="35:51" x14ac:dyDescent="0.35">
      <c r="AI1898" s="11"/>
      <c r="AJ1898" s="11"/>
      <c r="AK1898" s="11"/>
      <c r="AL1898" s="63"/>
      <c r="AM1898" s="46" t="str">
        <f t="shared" si="414"/>
        <v/>
      </c>
      <c r="AN1898" s="46" t="str">
        <f t="shared" si="415"/>
        <v/>
      </c>
      <c r="AO1898" s="46" t="str">
        <f t="shared" si="416"/>
        <v/>
      </c>
      <c r="AP1898" s="46">
        <f t="shared" si="417"/>
        <v>0</v>
      </c>
      <c r="AQ1898" s="46" t="str">
        <f t="shared" si="418"/>
        <v/>
      </c>
      <c r="AR1898" s="46">
        <f t="shared" si="419"/>
        <v>0</v>
      </c>
      <c r="AS1898" s="48">
        <f t="shared" si="420"/>
        <v>1</v>
      </c>
      <c r="AT1898" s="46">
        <f t="shared" si="424"/>
        <v>0</v>
      </c>
      <c r="AU1898" s="46">
        <f t="shared" si="421"/>
        <v>0</v>
      </c>
      <c r="AV1898" s="46">
        <f t="shared" si="422"/>
        <v>0</v>
      </c>
      <c r="AW1898" s="46">
        <f t="shared" si="425"/>
        <v>0</v>
      </c>
      <c r="AX1898" s="47" t="str">
        <f t="shared" si="423"/>
        <v/>
      </c>
      <c r="AY1898" s="47" t="str">
        <f t="shared" si="426"/>
        <v/>
      </c>
    </row>
    <row r="1899" spans="35:51" x14ac:dyDescent="0.35">
      <c r="AI1899" s="11"/>
      <c r="AJ1899" s="11"/>
      <c r="AK1899" s="11"/>
      <c r="AL1899" s="63"/>
      <c r="AM1899" s="46" t="str">
        <f t="shared" si="414"/>
        <v/>
      </c>
      <c r="AN1899" s="46" t="str">
        <f t="shared" si="415"/>
        <v/>
      </c>
      <c r="AO1899" s="46" t="str">
        <f t="shared" si="416"/>
        <v/>
      </c>
      <c r="AP1899" s="46">
        <f t="shared" si="417"/>
        <v>0</v>
      </c>
      <c r="AQ1899" s="46" t="str">
        <f t="shared" si="418"/>
        <v/>
      </c>
      <c r="AR1899" s="46">
        <f t="shared" si="419"/>
        <v>0</v>
      </c>
      <c r="AS1899" s="48">
        <f t="shared" si="420"/>
        <v>1</v>
      </c>
      <c r="AT1899" s="46">
        <f t="shared" si="424"/>
        <v>0</v>
      </c>
      <c r="AU1899" s="46">
        <f t="shared" si="421"/>
        <v>0</v>
      </c>
      <c r="AV1899" s="46">
        <f t="shared" si="422"/>
        <v>0</v>
      </c>
      <c r="AW1899" s="46">
        <f t="shared" si="425"/>
        <v>0</v>
      </c>
      <c r="AX1899" s="47" t="str">
        <f t="shared" si="423"/>
        <v/>
      </c>
      <c r="AY1899" s="47" t="str">
        <f t="shared" si="426"/>
        <v/>
      </c>
    </row>
    <row r="1900" spans="35:51" x14ac:dyDescent="0.35">
      <c r="AI1900" s="11"/>
      <c r="AJ1900" s="11"/>
      <c r="AK1900" s="11"/>
      <c r="AL1900" s="63"/>
      <c r="AM1900" s="46" t="str">
        <f t="shared" si="414"/>
        <v/>
      </c>
      <c r="AN1900" s="46" t="str">
        <f t="shared" si="415"/>
        <v/>
      </c>
      <c r="AO1900" s="46" t="str">
        <f t="shared" si="416"/>
        <v/>
      </c>
      <c r="AP1900" s="46">
        <f t="shared" si="417"/>
        <v>0</v>
      </c>
      <c r="AQ1900" s="46" t="str">
        <f t="shared" si="418"/>
        <v/>
      </c>
      <c r="AR1900" s="46">
        <f t="shared" si="419"/>
        <v>0</v>
      </c>
      <c r="AS1900" s="48">
        <f t="shared" si="420"/>
        <v>1</v>
      </c>
      <c r="AT1900" s="46">
        <f t="shared" si="424"/>
        <v>0</v>
      </c>
      <c r="AU1900" s="46">
        <f t="shared" si="421"/>
        <v>0</v>
      </c>
      <c r="AV1900" s="46">
        <f t="shared" si="422"/>
        <v>0</v>
      </c>
      <c r="AW1900" s="46">
        <f t="shared" si="425"/>
        <v>0</v>
      </c>
      <c r="AX1900" s="47" t="str">
        <f t="shared" si="423"/>
        <v/>
      </c>
      <c r="AY1900" s="47" t="str">
        <f t="shared" si="426"/>
        <v/>
      </c>
    </row>
    <row r="1901" spans="35:51" x14ac:dyDescent="0.35">
      <c r="AI1901" s="11"/>
      <c r="AJ1901" s="11"/>
      <c r="AK1901" s="11"/>
      <c r="AL1901" s="63"/>
      <c r="AM1901" s="46" t="str">
        <f t="shared" si="414"/>
        <v/>
      </c>
      <c r="AN1901" s="46" t="str">
        <f t="shared" si="415"/>
        <v/>
      </c>
      <c r="AO1901" s="46" t="str">
        <f t="shared" si="416"/>
        <v/>
      </c>
      <c r="AP1901" s="46">
        <f t="shared" si="417"/>
        <v>0</v>
      </c>
      <c r="AQ1901" s="46" t="str">
        <f t="shared" si="418"/>
        <v/>
      </c>
      <c r="AR1901" s="46">
        <f t="shared" si="419"/>
        <v>0</v>
      </c>
      <c r="AS1901" s="48">
        <f t="shared" si="420"/>
        <v>1</v>
      </c>
      <c r="AT1901" s="46">
        <f t="shared" si="424"/>
        <v>0</v>
      </c>
      <c r="AU1901" s="46">
        <f t="shared" si="421"/>
        <v>0</v>
      </c>
      <c r="AV1901" s="46">
        <f t="shared" si="422"/>
        <v>0</v>
      </c>
      <c r="AW1901" s="46">
        <f t="shared" si="425"/>
        <v>0</v>
      </c>
      <c r="AX1901" s="47" t="str">
        <f t="shared" si="423"/>
        <v/>
      </c>
      <c r="AY1901" s="47" t="str">
        <f t="shared" si="426"/>
        <v/>
      </c>
    </row>
    <row r="1902" spans="35:51" x14ac:dyDescent="0.35">
      <c r="AI1902" s="11"/>
      <c r="AJ1902" s="11"/>
      <c r="AK1902" s="11"/>
      <c r="AL1902" s="63"/>
      <c r="AM1902" s="46" t="str">
        <f t="shared" si="414"/>
        <v/>
      </c>
      <c r="AN1902" s="46" t="str">
        <f t="shared" si="415"/>
        <v/>
      </c>
      <c r="AO1902" s="46" t="str">
        <f t="shared" si="416"/>
        <v/>
      </c>
      <c r="AP1902" s="46">
        <f t="shared" si="417"/>
        <v>0</v>
      </c>
      <c r="AQ1902" s="46" t="str">
        <f t="shared" si="418"/>
        <v/>
      </c>
      <c r="AR1902" s="46">
        <f t="shared" si="419"/>
        <v>0</v>
      </c>
      <c r="AS1902" s="48">
        <f t="shared" si="420"/>
        <v>1</v>
      </c>
      <c r="AT1902" s="46">
        <f t="shared" si="424"/>
        <v>0</v>
      </c>
      <c r="AU1902" s="46">
        <f t="shared" si="421"/>
        <v>0</v>
      </c>
      <c r="AV1902" s="46">
        <f t="shared" si="422"/>
        <v>0</v>
      </c>
      <c r="AW1902" s="46">
        <f t="shared" si="425"/>
        <v>0</v>
      </c>
      <c r="AX1902" s="47" t="str">
        <f t="shared" si="423"/>
        <v/>
      </c>
      <c r="AY1902" s="47" t="str">
        <f t="shared" si="426"/>
        <v/>
      </c>
    </row>
    <row r="1903" spans="35:51" x14ac:dyDescent="0.35">
      <c r="AI1903" s="11"/>
      <c r="AJ1903" s="11"/>
      <c r="AK1903" s="11"/>
      <c r="AL1903" s="63"/>
      <c r="AM1903" s="46" t="str">
        <f t="shared" si="414"/>
        <v/>
      </c>
      <c r="AN1903" s="46" t="str">
        <f t="shared" si="415"/>
        <v/>
      </c>
      <c r="AO1903" s="46" t="str">
        <f t="shared" si="416"/>
        <v/>
      </c>
      <c r="AP1903" s="46">
        <f t="shared" si="417"/>
        <v>0</v>
      </c>
      <c r="AQ1903" s="46" t="str">
        <f t="shared" si="418"/>
        <v/>
      </c>
      <c r="AR1903" s="46">
        <f t="shared" si="419"/>
        <v>0</v>
      </c>
      <c r="AS1903" s="48">
        <f t="shared" si="420"/>
        <v>1</v>
      </c>
      <c r="AT1903" s="46">
        <f t="shared" si="424"/>
        <v>0</v>
      </c>
      <c r="AU1903" s="46">
        <f t="shared" si="421"/>
        <v>0</v>
      </c>
      <c r="AV1903" s="46">
        <f t="shared" si="422"/>
        <v>0</v>
      </c>
      <c r="AW1903" s="46">
        <f t="shared" si="425"/>
        <v>0</v>
      </c>
      <c r="AX1903" s="47" t="str">
        <f t="shared" si="423"/>
        <v/>
      </c>
      <c r="AY1903" s="47" t="str">
        <f t="shared" si="426"/>
        <v/>
      </c>
    </row>
    <row r="1904" spans="35:51" x14ac:dyDescent="0.35">
      <c r="AI1904" s="11"/>
      <c r="AJ1904" s="11"/>
      <c r="AK1904" s="11"/>
      <c r="AL1904" s="63"/>
      <c r="AM1904" s="46" t="str">
        <f t="shared" si="414"/>
        <v/>
      </c>
      <c r="AN1904" s="46" t="str">
        <f t="shared" si="415"/>
        <v/>
      </c>
      <c r="AO1904" s="46" t="str">
        <f t="shared" si="416"/>
        <v/>
      </c>
      <c r="AP1904" s="46">
        <f t="shared" si="417"/>
        <v>0</v>
      </c>
      <c r="AQ1904" s="46" t="str">
        <f t="shared" si="418"/>
        <v/>
      </c>
      <c r="AR1904" s="46">
        <f t="shared" si="419"/>
        <v>0</v>
      </c>
      <c r="AS1904" s="48">
        <f t="shared" si="420"/>
        <v>1</v>
      </c>
      <c r="AT1904" s="46">
        <f t="shared" si="424"/>
        <v>0</v>
      </c>
      <c r="AU1904" s="46">
        <f t="shared" si="421"/>
        <v>0</v>
      </c>
      <c r="AV1904" s="46">
        <f t="shared" si="422"/>
        <v>0</v>
      </c>
      <c r="AW1904" s="46">
        <f t="shared" si="425"/>
        <v>0</v>
      </c>
      <c r="AX1904" s="47" t="str">
        <f t="shared" si="423"/>
        <v/>
      </c>
      <c r="AY1904" s="47" t="str">
        <f t="shared" si="426"/>
        <v/>
      </c>
    </row>
    <row r="1905" spans="35:51" x14ac:dyDescent="0.35">
      <c r="AI1905" s="11"/>
      <c r="AJ1905" s="11"/>
      <c r="AK1905" s="11"/>
      <c r="AL1905" s="63"/>
      <c r="AM1905" s="46" t="str">
        <f t="shared" si="414"/>
        <v/>
      </c>
      <c r="AN1905" s="46" t="str">
        <f t="shared" si="415"/>
        <v/>
      </c>
      <c r="AO1905" s="46" t="str">
        <f t="shared" si="416"/>
        <v/>
      </c>
      <c r="AP1905" s="46">
        <f t="shared" si="417"/>
        <v>0</v>
      </c>
      <c r="AQ1905" s="46" t="str">
        <f t="shared" si="418"/>
        <v/>
      </c>
      <c r="AR1905" s="46">
        <f t="shared" si="419"/>
        <v>0</v>
      </c>
      <c r="AS1905" s="48">
        <f t="shared" si="420"/>
        <v>1</v>
      </c>
      <c r="AT1905" s="46">
        <f t="shared" si="424"/>
        <v>0</v>
      </c>
      <c r="AU1905" s="46">
        <f t="shared" si="421"/>
        <v>0</v>
      </c>
      <c r="AV1905" s="46">
        <f t="shared" si="422"/>
        <v>0</v>
      </c>
      <c r="AW1905" s="46">
        <f t="shared" si="425"/>
        <v>0</v>
      </c>
      <c r="AX1905" s="47" t="str">
        <f t="shared" si="423"/>
        <v/>
      </c>
      <c r="AY1905" s="47" t="str">
        <f t="shared" si="426"/>
        <v/>
      </c>
    </row>
    <row r="1906" spans="35:51" x14ac:dyDescent="0.35">
      <c r="AI1906" s="11"/>
      <c r="AJ1906" s="11"/>
      <c r="AK1906" s="11"/>
      <c r="AL1906" s="63"/>
      <c r="AM1906" s="46" t="str">
        <f t="shared" si="414"/>
        <v/>
      </c>
      <c r="AN1906" s="46" t="str">
        <f t="shared" si="415"/>
        <v/>
      </c>
      <c r="AO1906" s="46" t="str">
        <f t="shared" si="416"/>
        <v/>
      </c>
      <c r="AP1906" s="46">
        <f t="shared" si="417"/>
        <v>0</v>
      </c>
      <c r="AQ1906" s="46" t="str">
        <f t="shared" si="418"/>
        <v/>
      </c>
      <c r="AR1906" s="46">
        <f t="shared" si="419"/>
        <v>0</v>
      </c>
      <c r="AS1906" s="48">
        <f t="shared" si="420"/>
        <v>1</v>
      </c>
      <c r="AT1906" s="46">
        <f t="shared" si="424"/>
        <v>0</v>
      </c>
      <c r="AU1906" s="46">
        <f t="shared" si="421"/>
        <v>0</v>
      </c>
      <c r="AV1906" s="46">
        <f t="shared" si="422"/>
        <v>0</v>
      </c>
      <c r="AW1906" s="46">
        <f t="shared" si="425"/>
        <v>0</v>
      </c>
      <c r="AX1906" s="47" t="str">
        <f t="shared" si="423"/>
        <v/>
      </c>
      <c r="AY1906" s="47" t="str">
        <f t="shared" si="426"/>
        <v/>
      </c>
    </row>
    <row r="1907" spans="35:51" x14ac:dyDescent="0.35">
      <c r="AI1907" s="11"/>
      <c r="AJ1907" s="11"/>
      <c r="AK1907" s="11"/>
      <c r="AL1907" s="63"/>
      <c r="AM1907" s="46" t="str">
        <f t="shared" si="414"/>
        <v/>
      </c>
      <c r="AN1907" s="46" t="str">
        <f t="shared" si="415"/>
        <v/>
      </c>
      <c r="AO1907" s="46" t="str">
        <f t="shared" si="416"/>
        <v/>
      </c>
      <c r="AP1907" s="46">
        <f t="shared" si="417"/>
        <v>0</v>
      </c>
      <c r="AQ1907" s="46" t="str">
        <f t="shared" si="418"/>
        <v/>
      </c>
      <c r="AR1907" s="46">
        <f t="shared" si="419"/>
        <v>0</v>
      </c>
      <c r="AS1907" s="48">
        <f t="shared" si="420"/>
        <v>1</v>
      </c>
      <c r="AT1907" s="46">
        <f t="shared" si="424"/>
        <v>0</v>
      </c>
      <c r="AU1907" s="46">
        <f t="shared" si="421"/>
        <v>0</v>
      </c>
      <c r="AV1907" s="46">
        <f t="shared" si="422"/>
        <v>0</v>
      </c>
      <c r="AW1907" s="46">
        <f t="shared" si="425"/>
        <v>0</v>
      </c>
      <c r="AX1907" s="47" t="str">
        <f t="shared" si="423"/>
        <v/>
      </c>
      <c r="AY1907" s="47" t="str">
        <f t="shared" si="426"/>
        <v/>
      </c>
    </row>
    <row r="1908" spans="35:51" x14ac:dyDescent="0.35">
      <c r="AI1908" s="11"/>
      <c r="AJ1908" s="11"/>
      <c r="AK1908" s="11"/>
      <c r="AL1908" s="63"/>
      <c r="AM1908" s="46" t="str">
        <f t="shared" si="414"/>
        <v/>
      </c>
      <c r="AN1908" s="46" t="str">
        <f t="shared" si="415"/>
        <v/>
      </c>
      <c r="AO1908" s="46" t="str">
        <f t="shared" si="416"/>
        <v/>
      </c>
      <c r="AP1908" s="46">
        <f t="shared" si="417"/>
        <v>0</v>
      </c>
      <c r="AQ1908" s="46" t="str">
        <f t="shared" si="418"/>
        <v/>
      </c>
      <c r="AR1908" s="46">
        <f t="shared" si="419"/>
        <v>0</v>
      </c>
      <c r="AS1908" s="48">
        <f t="shared" si="420"/>
        <v>1</v>
      </c>
      <c r="AT1908" s="46">
        <f t="shared" si="424"/>
        <v>0</v>
      </c>
      <c r="AU1908" s="46">
        <f t="shared" si="421"/>
        <v>0</v>
      </c>
      <c r="AV1908" s="46">
        <f t="shared" si="422"/>
        <v>0</v>
      </c>
      <c r="AW1908" s="46">
        <f t="shared" si="425"/>
        <v>0</v>
      </c>
      <c r="AX1908" s="47" t="str">
        <f t="shared" si="423"/>
        <v/>
      </c>
      <c r="AY1908" s="47" t="str">
        <f t="shared" si="426"/>
        <v/>
      </c>
    </row>
    <row r="1909" spans="35:51" x14ac:dyDescent="0.35">
      <c r="AI1909" s="11"/>
      <c r="AJ1909" s="11"/>
      <c r="AK1909" s="11"/>
      <c r="AL1909" s="63"/>
      <c r="AM1909" s="46" t="str">
        <f t="shared" si="414"/>
        <v/>
      </c>
      <c r="AN1909" s="46" t="str">
        <f t="shared" si="415"/>
        <v/>
      </c>
      <c r="AO1909" s="46" t="str">
        <f t="shared" si="416"/>
        <v/>
      </c>
      <c r="AP1909" s="46">
        <f t="shared" si="417"/>
        <v>0</v>
      </c>
      <c r="AQ1909" s="46" t="str">
        <f t="shared" si="418"/>
        <v/>
      </c>
      <c r="AR1909" s="46">
        <f t="shared" si="419"/>
        <v>0</v>
      </c>
      <c r="AS1909" s="48">
        <f t="shared" si="420"/>
        <v>1</v>
      </c>
      <c r="AT1909" s="46">
        <f t="shared" si="424"/>
        <v>0</v>
      </c>
      <c r="AU1909" s="46">
        <f t="shared" si="421"/>
        <v>0</v>
      </c>
      <c r="AV1909" s="46">
        <f t="shared" si="422"/>
        <v>0</v>
      </c>
      <c r="AW1909" s="46">
        <f t="shared" si="425"/>
        <v>0</v>
      </c>
      <c r="AX1909" s="47" t="str">
        <f t="shared" si="423"/>
        <v/>
      </c>
      <c r="AY1909" s="47" t="str">
        <f t="shared" si="426"/>
        <v/>
      </c>
    </row>
    <row r="1910" spans="35:51" x14ac:dyDescent="0.35">
      <c r="AI1910" s="11"/>
      <c r="AJ1910" s="11"/>
      <c r="AK1910" s="11"/>
      <c r="AL1910" s="63"/>
      <c r="AM1910" s="46" t="str">
        <f t="shared" si="414"/>
        <v/>
      </c>
      <c r="AN1910" s="46" t="str">
        <f t="shared" si="415"/>
        <v/>
      </c>
      <c r="AO1910" s="46" t="str">
        <f t="shared" si="416"/>
        <v/>
      </c>
      <c r="AP1910" s="46">
        <f t="shared" si="417"/>
        <v>0</v>
      </c>
      <c r="AQ1910" s="46" t="str">
        <f t="shared" si="418"/>
        <v/>
      </c>
      <c r="AR1910" s="46">
        <f t="shared" si="419"/>
        <v>0</v>
      </c>
      <c r="AS1910" s="48">
        <f t="shared" si="420"/>
        <v>1</v>
      </c>
      <c r="AT1910" s="46">
        <f t="shared" si="424"/>
        <v>0</v>
      </c>
      <c r="AU1910" s="46">
        <f t="shared" si="421"/>
        <v>0</v>
      </c>
      <c r="AV1910" s="46">
        <f t="shared" si="422"/>
        <v>0</v>
      </c>
      <c r="AW1910" s="46">
        <f t="shared" si="425"/>
        <v>0</v>
      </c>
      <c r="AX1910" s="47" t="str">
        <f t="shared" si="423"/>
        <v/>
      </c>
      <c r="AY1910" s="47" t="str">
        <f t="shared" si="426"/>
        <v/>
      </c>
    </row>
    <row r="1911" spans="35:51" x14ac:dyDescent="0.35">
      <c r="AI1911" s="11"/>
      <c r="AJ1911" s="11"/>
      <c r="AK1911" s="11"/>
      <c r="AL1911" s="63"/>
      <c r="AM1911" s="46" t="str">
        <f t="shared" si="414"/>
        <v/>
      </c>
      <c r="AN1911" s="46" t="str">
        <f t="shared" si="415"/>
        <v/>
      </c>
      <c r="AO1911" s="46" t="str">
        <f t="shared" si="416"/>
        <v/>
      </c>
      <c r="AP1911" s="46">
        <f t="shared" si="417"/>
        <v>0</v>
      </c>
      <c r="AQ1911" s="46" t="str">
        <f t="shared" si="418"/>
        <v/>
      </c>
      <c r="AR1911" s="46">
        <f t="shared" si="419"/>
        <v>0</v>
      </c>
      <c r="AS1911" s="48">
        <f t="shared" si="420"/>
        <v>1</v>
      </c>
      <c r="AT1911" s="46">
        <f t="shared" si="424"/>
        <v>0</v>
      </c>
      <c r="AU1911" s="46">
        <f t="shared" si="421"/>
        <v>0</v>
      </c>
      <c r="AV1911" s="46">
        <f t="shared" si="422"/>
        <v>0</v>
      </c>
      <c r="AW1911" s="46">
        <f t="shared" si="425"/>
        <v>0</v>
      </c>
      <c r="AX1911" s="47" t="str">
        <f t="shared" si="423"/>
        <v/>
      </c>
      <c r="AY1911" s="47" t="str">
        <f t="shared" si="426"/>
        <v/>
      </c>
    </row>
    <row r="1912" spans="35:51" x14ac:dyDescent="0.35">
      <c r="AI1912" s="11"/>
      <c r="AJ1912" s="11"/>
      <c r="AK1912" s="11"/>
      <c r="AL1912" s="63"/>
      <c r="AM1912" s="46" t="str">
        <f t="shared" si="414"/>
        <v/>
      </c>
      <c r="AN1912" s="46" t="str">
        <f t="shared" si="415"/>
        <v/>
      </c>
      <c r="AO1912" s="46" t="str">
        <f t="shared" si="416"/>
        <v/>
      </c>
      <c r="AP1912" s="46">
        <f t="shared" si="417"/>
        <v>0</v>
      </c>
      <c r="AQ1912" s="46" t="str">
        <f t="shared" si="418"/>
        <v/>
      </c>
      <c r="AR1912" s="46">
        <f t="shared" si="419"/>
        <v>0</v>
      </c>
      <c r="AS1912" s="48">
        <f t="shared" si="420"/>
        <v>1</v>
      </c>
      <c r="AT1912" s="46">
        <f t="shared" si="424"/>
        <v>0</v>
      </c>
      <c r="AU1912" s="46">
        <f t="shared" si="421"/>
        <v>0</v>
      </c>
      <c r="AV1912" s="46">
        <f t="shared" si="422"/>
        <v>0</v>
      </c>
      <c r="AW1912" s="46">
        <f t="shared" si="425"/>
        <v>0</v>
      </c>
      <c r="AX1912" s="47" t="str">
        <f t="shared" si="423"/>
        <v/>
      </c>
      <c r="AY1912" s="47" t="str">
        <f t="shared" si="426"/>
        <v/>
      </c>
    </row>
    <row r="1913" spans="35:51" x14ac:dyDescent="0.35">
      <c r="AI1913" s="11"/>
      <c r="AJ1913" s="11"/>
      <c r="AK1913" s="11"/>
      <c r="AL1913" s="63"/>
      <c r="AM1913" s="46" t="str">
        <f t="shared" si="414"/>
        <v/>
      </c>
      <c r="AN1913" s="46" t="str">
        <f t="shared" si="415"/>
        <v/>
      </c>
      <c r="AO1913" s="46" t="str">
        <f t="shared" si="416"/>
        <v/>
      </c>
      <c r="AP1913" s="46">
        <f t="shared" si="417"/>
        <v>0</v>
      </c>
      <c r="AQ1913" s="46" t="str">
        <f t="shared" si="418"/>
        <v/>
      </c>
      <c r="AR1913" s="46">
        <f t="shared" si="419"/>
        <v>0</v>
      </c>
      <c r="AS1913" s="48">
        <f t="shared" si="420"/>
        <v>1</v>
      </c>
      <c r="AT1913" s="46">
        <f t="shared" si="424"/>
        <v>0</v>
      </c>
      <c r="AU1913" s="46">
        <f t="shared" si="421"/>
        <v>0</v>
      </c>
      <c r="AV1913" s="46">
        <f t="shared" si="422"/>
        <v>0</v>
      </c>
      <c r="AW1913" s="46">
        <f t="shared" si="425"/>
        <v>0</v>
      </c>
      <c r="AX1913" s="47" t="str">
        <f t="shared" si="423"/>
        <v/>
      </c>
      <c r="AY1913" s="47" t="str">
        <f t="shared" si="426"/>
        <v/>
      </c>
    </row>
    <row r="1914" spans="35:51" x14ac:dyDescent="0.35">
      <c r="AI1914" s="11"/>
      <c r="AJ1914" s="11"/>
      <c r="AK1914" s="11"/>
      <c r="AL1914" s="63"/>
      <c r="AM1914" s="46" t="str">
        <f t="shared" si="414"/>
        <v/>
      </c>
      <c r="AN1914" s="46" t="str">
        <f t="shared" si="415"/>
        <v/>
      </c>
      <c r="AO1914" s="46" t="str">
        <f t="shared" si="416"/>
        <v/>
      </c>
      <c r="AP1914" s="46">
        <f t="shared" si="417"/>
        <v>0</v>
      </c>
      <c r="AQ1914" s="46" t="str">
        <f t="shared" si="418"/>
        <v/>
      </c>
      <c r="AR1914" s="46">
        <f t="shared" si="419"/>
        <v>0</v>
      </c>
      <c r="AS1914" s="48">
        <f t="shared" si="420"/>
        <v>1</v>
      </c>
      <c r="AT1914" s="46">
        <f t="shared" si="424"/>
        <v>0</v>
      </c>
      <c r="AU1914" s="46">
        <f t="shared" si="421"/>
        <v>0</v>
      </c>
      <c r="AV1914" s="46">
        <f t="shared" si="422"/>
        <v>0</v>
      </c>
      <c r="AW1914" s="46">
        <f t="shared" si="425"/>
        <v>0</v>
      </c>
      <c r="AX1914" s="47" t="str">
        <f t="shared" si="423"/>
        <v/>
      </c>
      <c r="AY1914" s="47" t="str">
        <f t="shared" si="426"/>
        <v/>
      </c>
    </row>
    <row r="1915" spans="35:51" x14ac:dyDescent="0.35">
      <c r="AI1915" s="11"/>
      <c r="AJ1915" s="11"/>
      <c r="AK1915" s="11"/>
      <c r="AL1915" s="63"/>
      <c r="AM1915" s="46" t="str">
        <f t="shared" si="414"/>
        <v/>
      </c>
      <c r="AN1915" s="46" t="str">
        <f t="shared" si="415"/>
        <v/>
      </c>
      <c r="AO1915" s="46" t="str">
        <f t="shared" si="416"/>
        <v/>
      </c>
      <c r="AP1915" s="46">
        <f t="shared" si="417"/>
        <v>0</v>
      </c>
      <c r="AQ1915" s="46" t="str">
        <f t="shared" si="418"/>
        <v/>
      </c>
      <c r="AR1915" s="46">
        <f t="shared" si="419"/>
        <v>0</v>
      </c>
      <c r="AS1915" s="48">
        <f t="shared" si="420"/>
        <v>1</v>
      </c>
      <c r="AT1915" s="46">
        <f t="shared" si="424"/>
        <v>0</v>
      </c>
      <c r="AU1915" s="46">
        <f t="shared" si="421"/>
        <v>0</v>
      </c>
      <c r="AV1915" s="46">
        <f t="shared" si="422"/>
        <v>0</v>
      </c>
      <c r="AW1915" s="46">
        <f t="shared" si="425"/>
        <v>0</v>
      </c>
      <c r="AX1915" s="47" t="str">
        <f t="shared" si="423"/>
        <v/>
      </c>
      <c r="AY1915" s="47" t="str">
        <f t="shared" si="426"/>
        <v/>
      </c>
    </row>
    <row r="1916" spans="35:51" x14ac:dyDescent="0.35">
      <c r="AI1916" s="11"/>
      <c r="AJ1916" s="11"/>
      <c r="AK1916" s="11"/>
      <c r="AL1916" s="63"/>
      <c r="AM1916" s="46" t="str">
        <f t="shared" si="414"/>
        <v/>
      </c>
      <c r="AN1916" s="46" t="str">
        <f t="shared" si="415"/>
        <v/>
      </c>
      <c r="AO1916" s="46" t="str">
        <f t="shared" si="416"/>
        <v/>
      </c>
      <c r="AP1916" s="46">
        <f t="shared" si="417"/>
        <v>0</v>
      </c>
      <c r="AQ1916" s="46" t="str">
        <f t="shared" si="418"/>
        <v/>
      </c>
      <c r="AR1916" s="46">
        <f t="shared" si="419"/>
        <v>0</v>
      </c>
      <c r="AS1916" s="48">
        <f t="shared" si="420"/>
        <v>1</v>
      </c>
      <c r="AT1916" s="46">
        <f t="shared" si="424"/>
        <v>0</v>
      </c>
      <c r="AU1916" s="46">
        <f t="shared" si="421"/>
        <v>0</v>
      </c>
      <c r="AV1916" s="46">
        <f t="shared" si="422"/>
        <v>0</v>
      </c>
      <c r="AW1916" s="46">
        <f t="shared" si="425"/>
        <v>0</v>
      </c>
      <c r="AX1916" s="47" t="str">
        <f t="shared" si="423"/>
        <v/>
      </c>
      <c r="AY1916" s="47" t="str">
        <f t="shared" si="426"/>
        <v/>
      </c>
    </row>
    <row r="1917" spans="35:51" x14ac:dyDescent="0.35">
      <c r="AI1917" s="11"/>
      <c r="AJ1917" s="11"/>
      <c r="AK1917" s="11"/>
      <c r="AL1917" s="63"/>
      <c r="AM1917" s="46" t="str">
        <f t="shared" si="414"/>
        <v/>
      </c>
      <c r="AN1917" s="46" t="str">
        <f t="shared" si="415"/>
        <v/>
      </c>
      <c r="AO1917" s="46" t="str">
        <f t="shared" si="416"/>
        <v/>
      </c>
      <c r="AP1917" s="46">
        <f t="shared" si="417"/>
        <v>0</v>
      </c>
      <c r="AQ1917" s="46" t="str">
        <f t="shared" si="418"/>
        <v/>
      </c>
      <c r="AR1917" s="46">
        <f t="shared" si="419"/>
        <v>0</v>
      </c>
      <c r="AS1917" s="48">
        <f t="shared" si="420"/>
        <v>1</v>
      </c>
      <c r="AT1917" s="46">
        <f t="shared" si="424"/>
        <v>0</v>
      </c>
      <c r="AU1917" s="46">
        <f t="shared" si="421"/>
        <v>0</v>
      </c>
      <c r="AV1917" s="46">
        <f t="shared" si="422"/>
        <v>0</v>
      </c>
      <c r="AW1917" s="46">
        <f t="shared" si="425"/>
        <v>0</v>
      </c>
      <c r="AX1917" s="47" t="str">
        <f t="shared" si="423"/>
        <v/>
      </c>
      <c r="AY1917" s="47" t="str">
        <f t="shared" si="426"/>
        <v/>
      </c>
    </row>
    <row r="1918" spans="35:51" x14ac:dyDescent="0.35">
      <c r="AI1918" s="11"/>
      <c r="AJ1918" s="11"/>
      <c r="AK1918" s="11"/>
      <c r="AL1918" s="63"/>
      <c r="AM1918" s="46" t="str">
        <f t="shared" si="414"/>
        <v/>
      </c>
      <c r="AN1918" s="46" t="str">
        <f t="shared" si="415"/>
        <v/>
      </c>
      <c r="AO1918" s="46" t="str">
        <f t="shared" si="416"/>
        <v/>
      </c>
      <c r="AP1918" s="46">
        <f t="shared" si="417"/>
        <v>0</v>
      </c>
      <c r="AQ1918" s="46" t="str">
        <f t="shared" si="418"/>
        <v/>
      </c>
      <c r="AR1918" s="46">
        <f t="shared" si="419"/>
        <v>0</v>
      </c>
      <c r="AS1918" s="48">
        <f t="shared" si="420"/>
        <v>1</v>
      </c>
      <c r="AT1918" s="46">
        <f t="shared" si="424"/>
        <v>0</v>
      </c>
      <c r="AU1918" s="46">
        <f t="shared" si="421"/>
        <v>0</v>
      </c>
      <c r="AV1918" s="46">
        <f t="shared" si="422"/>
        <v>0</v>
      </c>
      <c r="AW1918" s="46">
        <f t="shared" si="425"/>
        <v>0</v>
      </c>
      <c r="AX1918" s="47" t="str">
        <f t="shared" si="423"/>
        <v/>
      </c>
      <c r="AY1918" s="47" t="str">
        <f t="shared" si="426"/>
        <v/>
      </c>
    </row>
    <row r="1919" spans="35:51" x14ac:dyDescent="0.35">
      <c r="AI1919" s="11"/>
      <c r="AJ1919" s="11"/>
      <c r="AK1919" s="11"/>
      <c r="AL1919" s="63"/>
      <c r="AM1919" s="46" t="str">
        <f t="shared" si="414"/>
        <v/>
      </c>
      <c r="AN1919" s="46" t="str">
        <f t="shared" si="415"/>
        <v/>
      </c>
      <c r="AO1919" s="46" t="str">
        <f t="shared" si="416"/>
        <v/>
      </c>
      <c r="AP1919" s="46">
        <f t="shared" si="417"/>
        <v>0</v>
      </c>
      <c r="AQ1919" s="46" t="str">
        <f t="shared" si="418"/>
        <v/>
      </c>
      <c r="AR1919" s="46">
        <f t="shared" si="419"/>
        <v>0</v>
      </c>
      <c r="AS1919" s="48">
        <f t="shared" si="420"/>
        <v>1</v>
      </c>
      <c r="AT1919" s="46">
        <f t="shared" si="424"/>
        <v>0</v>
      </c>
      <c r="AU1919" s="46">
        <f t="shared" si="421"/>
        <v>0</v>
      </c>
      <c r="AV1919" s="46">
        <f t="shared" si="422"/>
        <v>0</v>
      </c>
      <c r="AW1919" s="46">
        <f t="shared" si="425"/>
        <v>0</v>
      </c>
      <c r="AX1919" s="47" t="str">
        <f t="shared" si="423"/>
        <v/>
      </c>
      <c r="AY1919" s="47" t="str">
        <f t="shared" si="426"/>
        <v/>
      </c>
    </row>
    <row r="1920" spans="35:51" x14ac:dyDescent="0.35">
      <c r="AI1920" s="11"/>
      <c r="AJ1920" s="11"/>
      <c r="AK1920" s="11"/>
      <c r="AL1920" s="63"/>
      <c r="AM1920" s="46" t="str">
        <f t="shared" si="414"/>
        <v/>
      </c>
      <c r="AN1920" s="46" t="str">
        <f t="shared" si="415"/>
        <v/>
      </c>
      <c r="AO1920" s="46" t="str">
        <f t="shared" si="416"/>
        <v/>
      </c>
      <c r="AP1920" s="46">
        <f t="shared" si="417"/>
        <v>0</v>
      </c>
      <c r="AQ1920" s="46" t="str">
        <f t="shared" si="418"/>
        <v/>
      </c>
      <c r="AR1920" s="46">
        <f t="shared" si="419"/>
        <v>0</v>
      </c>
      <c r="AS1920" s="48">
        <f t="shared" si="420"/>
        <v>1</v>
      </c>
      <c r="AT1920" s="46">
        <f t="shared" si="424"/>
        <v>0</v>
      </c>
      <c r="AU1920" s="46">
        <f t="shared" si="421"/>
        <v>0</v>
      </c>
      <c r="AV1920" s="46">
        <f t="shared" si="422"/>
        <v>0</v>
      </c>
      <c r="AW1920" s="46">
        <f t="shared" si="425"/>
        <v>0</v>
      </c>
      <c r="AX1920" s="47" t="str">
        <f t="shared" si="423"/>
        <v/>
      </c>
      <c r="AY1920" s="47" t="str">
        <f t="shared" si="426"/>
        <v/>
      </c>
    </row>
    <row r="1921" spans="35:51" x14ac:dyDescent="0.35">
      <c r="AI1921" s="11"/>
      <c r="AJ1921" s="11"/>
      <c r="AK1921" s="11"/>
      <c r="AL1921" s="63"/>
      <c r="AM1921" s="46" t="str">
        <f t="shared" si="414"/>
        <v/>
      </c>
      <c r="AN1921" s="46" t="str">
        <f t="shared" si="415"/>
        <v/>
      </c>
      <c r="AO1921" s="46" t="str">
        <f t="shared" si="416"/>
        <v/>
      </c>
      <c r="AP1921" s="46">
        <f t="shared" si="417"/>
        <v>0</v>
      </c>
      <c r="AQ1921" s="46" t="str">
        <f t="shared" si="418"/>
        <v/>
      </c>
      <c r="AR1921" s="46">
        <f t="shared" si="419"/>
        <v>0</v>
      </c>
      <c r="AS1921" s="48">
        <f t="shared" si="420"/>
        <v>1</v>
      </c>
      <c r="AT1921" s="46">
        <f t="shared" si="424"/>
        <v>0</v>
      </c>
      <c r="AU1921" s="46">
        <f t="shared" si="421"/>
        <v>0</v>
      </c>
      <c r="AV1921" s="46">
        <f t="shared" si="422"/>
        <v>0</v>
      </c>
      <c r="AW1921" s="46">
        <f t="shared" si="425"/>
        <v>0</v>
      </c>
      <c r="AX1921" s="47" t="str">
        <f t="shared" si="423"/>
        <v/>
      </c>
      <c r="AY1921" s="47" t="str">
        <f t="shared" si="426"/>
        <v/>
      </c>
    </row>
    <row r="1922" spans="35:51" x14ac:dyDescent="0.35">
      <c r="AI1922" s="11"/>
      <c r="AJ1922" s="11"/>
      <c r="AK1922" s="11"/>
      <c r="AL1922" s="63"/>
      <c r="AM1922" s="46" t="str">
        <f t="shared" si="414"/>
        <v/>
      </c>
      <c r="AN1922" s="46" t="str">
        <f t="shared" si="415"/>
        <v/>
      </c>
      <c r="AO1922" s="46" t="str">
        <f t="shared" si="416"/>
        <v/>
      </c>
      <c r="AP1922" s="46">
        <f t="shared" si="417"/>
        <v>0</v>
      </c>
      <c r="AQ1922" s="46" t="str">
        <f t="shared" si="418"/>
        <v/>
      </c>
      <c r="AR1922" s="46">
        <f t="shared" si="419"/>
        <v>0</v>
      </c>
      <c r="AS1922" s="48">
        <f t="shared" si="420"/>
        <v>1</v>
      </c>
      <c r="AT1922" s="46">
        <f t="shared" si="424"/>
        <v>0</v>
      </c>
      <c r="AU1922" s="46">
        <f t="shared" si="421"/>
        <v>0</v>
      </c>
      <c r="AV1922" s="46">
        <f t="shared" si="422"/>
        <v>0</v>
      </c>
      <c r="AW1922" s="46">
        <f t="shared" si="425"/>
        <v>0</v>
      </c>
      <c r="AX1922" s="47" t="str">
        <f t="shared" si="423"/>
        <v/>
      </c>
      <c r="AY1922" s="47" t="str">
        <f t="shared" si="426"/>
        <v/>
      </c>
    </row>
    <row r="1923" spans="35:51" x14ac:dyDescent="0.35">
      <c r="AI1923" s="11"/>
      <c r="AJ1923" s="11"/>
      <c r="AK1923" s="11"/>
      <c r="AL1923" s="63"/>
      <c r="AM1923" s="46" t="str">
        <f t="shared" ref="AM1923:AM1986" si="427">IFERROR(VLOOKUP($AK1923,pnl_konto_table,2,FALSE),"")</f>
        <v/>
      </c>
      <c r="AN1923" s="46" t="str">
        <f t="shared" ref="AN1923:AN1986" si="428">IFERROR(VLOOKUP($AK1923,pnl_konto_table,6,FALSE),"")</f>
        <v/>
      </c>
      <c r="AO1923" s="46" t="str">
        <f t="shared" ref="AO1923:AO1986" si="429">IFERROR(VLOOKUP($AK1923,pnl_konto_table,7,FALSE),"")</f>
        <v/>
      </c>
      <c r="AP1923" s="46">
        <f t="shared" ref="AP1923:AP1986" si="430">IFERROR(VLOOKUP(AO1923,pnl_kategori_table,2,FALSE),0)</f>
        <v>0</v>
      </c>
      <c r="AQ1923" s="46" t="str">
        <f t="shared" ref="AQ1923:AQ1986" si="431">IFERROR(MATCH(AN1923,pnl_subkategori,0),"")</f>
        <v/>
      </c>
      <c r="AR1923" s="46">
        <f t="shared" ref="AR1923:AR1986" si="432">IF(AP1923=$A$3,-$AL1923,$AL1923)</f>
        <v>0</v>
      </c>
      <c r="AS1923" s="48">
        <f t="shared" ref="AS1923:AS1986" si="433">IFERROR(VLOOKUP($AK1923,lookup_konto_index,2,FALSE),IFERROR(VLOOKUP(AN1923,lookup_subkategori_index,2,FALSE),IFERROR(VLOOKUP(AO1923,lookup_kategori_index,2,FALSE),1)))</f>
        <v>1</v>
      </c>
      <c r="AT1923" s="46">
        <f t="shared" si="424"/>
        <v>0</v>
      </c>
      <c r="AU1923" s="46">
        <f t="shared" ref="AU1923:AU1986" si="434">SUMIFS($BC$3:$BC$50,$BA$3:$BA$50,$AI1923,$BB$3:$BB$50,$AJ1923)</f>
        <v>0</v>
      </c>
      <c r="AV1923" s="46">
        <f t="shared" ref="AV1923:AV1986" si="435">SUMIFS($BD$3:$BD$50,$BA$3:$BA$50,$AI1923,$BB$3:$BB$50,$AJ1923)</f>
        <v>0</v>
      </c>
      <c r="AW1923" s="46">
        <f t="shared" si="425"/>
        <v>0</v>
      </c>
      <c r="AX1923" s="47" t="str">
        <f t="shared" ref="AX1923:AX1986" si="436">IFERROR(VLOOKUP($AP1923,table_type_kostnad,2,FALSE)*AR1923,"")</f>
        <v/>
      </c>
      <c r="AY1923" s="47" t="str">
        <f t="shared" si="426"/>
        <v/>
      </c>
    </row>
    <row r="1924" spans="35:51" x14ac:dyDescent="0.35">
      <c r="AI1924" s="11"/>
      <c r="AJ1924" s="11"/>
      <c r="AK1924" s="11"/>
      <c r="AL1924" s="63"/>
      <c r="AM1924" s="46" t="str">
        <f t="shared" si="427"/>
        <v/>
      </c>
      <c r="AN1924" s="46" t="str">
        <f t="shared" si="428"/>
        <v/>
      </c>
      <c r="AO1924" s="46" t="str">
        <f t="shared" si="429"/>
        <v/>
      </c>
      <c r="AP1924" s="46">
        <f t="shared" si="430"/>
        <v>0</v>
      </c>
      <c r="AQ1924" s="46" t="str">
        <f t="shared" si="431"/>
        <v/>
      </c>
      <c r="AR1924" s="46">
        <f t="shared" si="432"/>
        <v>0</v>
      </c>
      <c r="AS1924" s="48">
        <f t="shared" si="433"/>
        <v>1</v>
      </c>
      <c r="AT1924" s="46">
        <f t="shared" ref="AT1924:AT1987" si="437">AS1924*AR1924</f>
        <v>0</v>
      </c>
      <c r="AU1924" s="46">
        <f t="shared" si="434"/>
        <v>0</v>
      </c>
      <c r="AV1924" s="46">
        <f t="shared" si="435"/>
        <v>0</v>
      </c>
      <c r="AW1924" s="46">
        <f t="shared" ref="AW1924:AW1987" si="438">IF(AU1924=0,0,1)</f>
        <v>0</v>
      </c>
      <c r="AX1924" s="47" t="str">
        <f t="shared" si="436"/>
        <v/>
      </c>
      <c r="AY1924" s="47" t="str">
        <f t="shared" ref="AY1924:AY1987" si="439">IFERROR(AX1924*AS1924,"")</f>
        <v/>
      </c>
    </row>
    <row r="1925" spans="35:51" x14ac:dyDescent="0.35">
      <c r="AI1925" s="11"/>
      <c r="AJ1925" s="11"/>
      <c r="AK1925" s="11"/>
      <c r="AL1925" s="63"/>
      <c r="AM1925" s="46" t="str">
        <f t="shared" si="427"/>
        <v/>
      </c>
      <c r="AN1925" s="46" t="str">
        <f t="shared" si="428"/>
        <v/>
      </c>
      <c r="AO1925" s="46" t="str">
        <f t="shared" si="429"/>
        <v/>
      </c>
      <c r="AP1925" s="46">
        <f t="shared" si="430"/>
        <v>0</v>
      </c>
      <c r="AQ1925" s="46" t="str">
        <f t="shared" si="431"/>
        <v/>
      </c>
      <c r="AR1925" s="46">
        <f t="shared" si="432"/>
        <v>0</v>
      </c>
      <c r="AS1925" s="48">
        <f t="shared" si="433"/>
        <v>1</v>
      </c>
      <c r="AT1925" s="46">
        <f t="shared" si="437"/>
        <v>0</v>
      </c>
      <c r="AU1925" s="46">
        <f t="shared" si="434"/>
        <v>0</v>
      </c>
      <c r="AV1925" s="46">
        <f t="shared" si="435"/>
        <v>0</v>
      </c>
      <c r="AW1925" s="46">
        <f t="shared" si="438"/>
        <v>0</v>
      </c>
      <c r="AX1925" s="47" t="str">
        <f t="shared" si="436"/>
        <v/>
      </c>
      <c r="AY1925" s="47" t="str">
        <f t="shared" si="439"/>
        <v/>
      </c>
    </row>
    <row r="1926" spans="35:51" x14ac:dyDescent="0.35">
      <c r="AI1926" s="11"/>
      <c r="AJ1926" s="11"/>
      <c r="AK1926" s="11"/>
      <c r="AL1926" s="63"/>
      <c r="AM1926" s="46" t="str">
        <f t="shared" si="427"/>
        <v/>
      </c>
      <c r="AN1926" s="46" t="str">
        <f t="shared" si="428"/>
        <v/>
      </c>
      <c r="AO1926" s="46" t="str">
        <f t="shared" si="429"/>
        <v/>
      </c>
      <c r="AP1926" s="46">
        <f t="shared" si="430"/>
        <v>0</v>
      </c>
      <c r="AQ1926" s="46" t="str">
        <f t="shared" si="431"/>
        <v/>
      </c>
      <c r="AR1926" s="46">
        <f t="shared" si="432"/>
        <v>0</v>
      </c>
      <c r="AS1926" s="48">
        <f t="shared" si="433"/>
        <v>1</v>
      </c>
      <c r="AT1926" s="46">
        <f t="shared" si="437"/>
        <v>0</v>
      </c>
      <c r="AU1926" s="46">
        <f t="shared" si="434"/>
        <v>0</v>
      </c>
      <c r="AV1926" s="46">
        <f t="shared" si="435"/>
        <v>0</v>
      </c>
      <c r="AW1926" s="46">
        <f t="shared" si="438"/>
        <v>0</v>
      </c>
      <c r="AX1926" s="47" t="str">
        <f t="shared" si="436"/>
        <v/>
      </c>
      <c r="AY1926" s="47" t="str">
        <f t="shared" si="439"/>
        <v/>
      </c>
    </row>
    <row r="1927" spans="35:51" x14ac:dyDescent="0.35">
      <c r="AI1927" s="11"/>
      <c r="AJ1927" s="11"/>
      <c r="AK1927" s="11"/>
      <c r="AL1927" s="63"/>
      <c r="AM1927" s="46" t="str">
        <f t="shared" si="427"/>
        <v/>
      </c>
      <c r="AN1927" s="46" t="str">
        <f t="shared" si="428"/>
        <v/>
      </c>
      <c r="AO1927" s="46" t="str">
        <f t="shared" si="429"/>
        <v/>
      </c>
      <c r="AP1927" s="46">
        <f t="shared" si="430"/>
        <v>0</v>
      </c>
      <c r="AQ1927" s="46" t="str">
        <f t="shared" si="431"/>
        <v/>
      </c>
      <c r="AR1927" s="46">
        <f t="shared" si="432"/>
        <v>0</v>
      </c>
      <c r="AS1927" s="48">
        <f t="shared" si="433"/>
        <v>1</v>
      </c>
      <c r="AT1927" s="46">
        <f t="shared" si="437"/>
        <v>0</v>
      </c>
      <c r="AU1927" s="46">
        <f t="shared" si="434"/>
        <v>0</v>
      </c>
      <c r="AV1927" s="46">
        <f t="shared" si="435"/>
        <v>0</v>
      </c>
      <c r="AW1927" s="46">
        <f t="shared" si="438"/>
        <v>0</v>
      </c>
      <c r="AX1927" s="47" t="str">
        <f t="shared" si="436"/>
        <v/>
      </c>
      <c r="AY1927" s="47" t="str">
        <f t="shared" si="439"/>
        <v/>
      </c>
    </row>
    <row r="1928" spans="35:51" x14ac:dyDescent="0.35">
      <c r="AI1928" s="11"/>
      <c r="AJ1928" s="11"/>
      <c r="AK1928" s="11"/>
      <c r="AL1928" s="63"/>
      <c r="AM1928" s="46" t="str">
        <f t="shared" si="427"/>
        <v/>
      </c>
      <c r="AN1928" s="46" t="str">
        <f t="shared" si="428"/>
        <v/>
      </c>
      <c r="AO1928" s="46" t="str">
        <f t="shared" si="429"/>
        <v/>
      </c>
      <c r="AP1928" s="46">
        <f t="shared" si="430"/>
        <v>0</v>
      </c>
      <c r="AQ1928" s="46" t="str">
        <f t="shared" si="431"/>
        <v/>
      </c>
      <c r="AR1928" s="46">
        <f t="shared" si="432"/>
        <v>0</v>
      </c>
      <c r="AS1928" s="48">
        <f t="shared" si="433"/>
        <v>1</v>
      </c>
      <c r="AT1928" s="46">
        <f t="shared" si="437"/>
        <v>0</v>
      </c>
      <c r="AU1928" s="46">
        <f t="shared" si="434"/>
        <v>0</v>
      </c>
      <c r="AV1928" s="46">
        <f t="shared" si="435"/>
        <v>0</v>
      </c>
      <c r="AW1928" s="46">
        <f t="shared" si="438"/>
        <v>0</v>
      </c>
      <c r="AX1928" s="47" t="str">
        <f t="shared" si="436"/>
        <v/>
      </c>
      <c r="AY1928" s="47" t="str">
        <f t="shared" si="439"/>
        <v/>
      </c>
    </row>
    <row r="1929" spans="35:51" x14ac:dyDescent="0.35">
      <c r="AI1929" s="11"/>
      <c r="AJ1929" s="11"/>
      <c r="AK1929" s="11"/>
      <c r="AL1929" s="63"/>
      <c r="AM1929" s="46" t="str">
        <f t="shared" si="427"/>
        <v/>
      </c>
      <c r="AN1929" s="46" t="str">
        <f t="shared" si="428"/>
        <v/>
      </c>
      <c r="AO1929" s="46" t="str">
        <f t="shared" si="429"/>
        <v/>
      </c>
      <c r="AP1929" s="46">
        <f t="shared" si="430"/>
        <v>0</v>
      </c>
      <c r="AQ1929" s="46" t="str">
        <f t="shared" si="431"/>
        <v/>
      </c>
      <c r="AR1929" s="46">
        <f t="shared" si="432"/>
        <v>0</v>
      </c>
      <c r="AS1929" s="48">
        <f t="shared" si="433"/>
        <v>1</v>
      </c>
      <c r="AT1929" s="46">
        <f t="shared" si="437"/>
        <v>0</v>
      </c>
      <c r="AU1929" s="46">
        <f t="shared" si="434"/>
        <v>0</v>
      </c>
      <c r="AV1929" s="46">
        <f t="shared" si="435"/>
        <v>0</v>
      </c>
      <c r="AW1929" s="46">
        <f t="shared" si="438"/>
        <v>0</v>
      </c>
      <c r="AX1929" s="47" t="str">
        <f t="shared" si="436"/>
        <v/>
      </c>
      <c r="AY1929" s="47" t="str">
        <f t="shared" si="439"/>
        <v/>
      </c>
    </row>
    <row r="1930" spans="35:51" x14ac:dyDescent="0.35">
      <c r="AI1930" s="11"/>
      <c r="AJ1930" s="11"/>
      <c r="AK1930" s="11"/>
      <c r="AL1930" s="63"/>
      <c r="AM1930" s="46" t="str">
        <f t="shared" si="427"/>
        <v/>
      </c>
      <c r="AN1930" s="46" t="str">
        <f t="shared" si="428"/>
        <v/>
      </c>
      <c r="AO1930" s="46" t="str">
        <f t="shared" si="429"/>
        <v/>
      </c>
      <c r="AP1930" s="46">
        <f t="shared" si="430"/>
        <v>0</v>
      </c>
      <c r="AQ1930" s="46" t="str">
        <f t="shared" si="431"/>
        <v/>
      </c>
      <c r="AR1930" s="46">
        <f t="shared" si="432"/>
        <v>0</v>
      </c>
      <c r="AS1930" s="48">
        <f t="shared" si="433"/>
        <v>1</v>
      </c>
      <c r="AT1930" s="46">
        <f t="shared" si="437"/>
        <v>0</v>
      </c>
      <c r="AU1930" s="46">
        <f t="shared" si="434"/>
        <v>0</v>
      </c>
      <c r="AV1930" s="46">
        <f t="shared" si="435"/>
        <v>0</v>
      </c>
      <c r="AW1930" s="46">
        <f t="shared" si="438"/>
        <v>0</v>
      </c>
      <c r="AX1930" s="47" t="str">
        <f t="shared" si="436"/>
        <v/>
      </c>
      <c r="AY1930" s="47" t="str">
        <f t="shared" si="439"/>
        <v/>
      </c>
    </row>
    <row r="1931" spans="35:51" x14ac:dyDescent="0.35">
      <c r="AI1931" s="11"/>
      <c r="AJ1931" s="11"/>
      <c r="AK1931" s="11"/>
      <c r="AL1931" s="63"/>
      <c r="AM1931" s="46" t="str">
        <f t="shared" si="427"/>
        <v/>
      </c>
      <c r="AN1931" s="46" t="str">
        <f t="shared" si="428"/>
        <v/>
      </c>
      <c r="AO1931" s="46" t="str">
        <f t="shared" si="429"/>
        <v/>
      </c>
      <c r="AP1931" s="46">
        <f t="shared" si="430"/>
        <v>0</v>
      </c>
      <c r="AQ1931" s="46" t="str">
        <f t="shared" si="431"/>
        <v/>
      </c>
      <c r="AR1931" s="46">
        <f t="shared" si="432"/>
        <v>0</v>
      </c>
      <c r="AS1931" s="48">
        <f t="shared" si="433"/>
        <v>1</v>
      </c>
      <c r="AT1931" s="46">
        <f t="shared" si="437"/>
        <v>0</v>
      </c>
      <c r="AU1931" s="46">
        <f t="shared" si="434"/>
        <v>0</v>
      </c>
      <c r="AV1931" s="46">
        <f t="shared" si="435"/>
        <v>0</v>
      </c>
      <c r="AW1931" s="46">
        <f t="shared" si="438"/>
        <v>0</v>
      </c>
      <c r="AX1931" s="47" t="str">
        <f t="shared" si="436"/>
        <v/>
      </c>
      <c r="AY1931" s="47" t="str">
        <f t="shared" si="439"/>
        <v/>
      </c>
    </row>
    <row r="1932" spans="35:51" x14ac:dyDescent="0.35">
      <c r="AI1932" s="11"/>
      <c r="AJ1932" s="11"/>
      <c r="AK1932" s="11"/>
      <c r="AL1932" s="63"/>
      <c r="AM1932" s="46" t="str">
        <f t="shared" si="427"/>
        <v/>
      </c>
      <c r="AN1932" s="46" t="str">
        <f t="shared" si="428"/>
        <v/>
      </c>
      <c r="AO1932" s="46" t="str">
        <f t="shared" si="429"/>
        <v/>
      </c>
      <c r="AP1932" s="46">
        <f t="shared" si="430"/>
        <v>0</v>
      </c>
      <c r="AQ1932" s="46" t="str">
        <f t="shared" si="431"/>
        <v/>
      </c>
      <c r="AR1932" s="46">
        <f t="shared" si="432"/>
        <v>0</v>
      </c>
      <c r="AS1932" s="48">
        <f t="shared" si="433"/>
        <v>1</v>
      </c>
      <c r="AT1932" s="46">
        <f t="shared" si="437"/>
        <v>0</v>
      </c>
      <c r="AU1932" s="46">
        <f t="shared" si="434"/>
        <v>0</v>
      </c>
      <c r="AV1932" s="46">
        <f t="shared" si="435"/>
        <v>0</v>
      </c>
      <c r="AW1932" s="46">
        <f t="shared" si="438"/>
        <v>0</v>
      </c>
      <c r="AX1932" s="47" t="str">
        <f t="shared" si="436"/>
        <v/>
      </c>
      <c r="AY1932" s="47" t="str">
        <f t="shared" si="439"/>
        <v/>
      </c>
    </row>
    <row r="1933" spans="35:51" x14ac:dyDescent="0.35">
      <c r="AI1933" s="11"/>
      <c r="AJ1933" s="11"/>
      <c r="AK1933" s="11"/>
      <c r="AL1933" s="63"/>
      <c r="AM1933" s="46" t="str">
        <f t="shared" si="427"/>
        <v/>
      </c>
      <c r="AN1933" s="46" t="str">
        <f t="shared" si="428"/>
        <v/>
      </c>
      <c r="AO1933" s="46" t="str">
        <f t="shared" si="429"/>
        <v/>
      </c>
      <c r="AP1933" s="46">
        <f t="shared" si="430"/>
        <v>0</v>
      </c>
      <c r="AQ1933" s="46" t="str">
        <f t="shared" si="431"/>
        <v/>
      </c>
      <c r="AR1933" s="46">
        <f t="shared" si="432"/>
        <v>0</v>
      </c>
      <c r="AS1933" s="48">
        <f t="shared" si="433"/>
        <v>1</v>
      </c>
      <c r="AT1933" s="46">
        <f t="shared" si="437"/>
        <v>0</v>
      </c>
      <c r="AU1933" s="46">
        <f t="shared" si="434"/>
        <v>0</v>
      </c>
      <c r="AV1933" s="46">
        <f t="shared" si="435"/>
        <v>0</v>
      </c>
      <c r="AW1933" s="46">
        <f t="shared" si="438"/>
        <v>0</v>
      </c>
      <c r="AX1933" s="47" t="str">
        <f t="shared" si="436"/>
        <v/>
      </c>
      <c r="AY1933" s="47" t="str">
        <f t="shared" si="439"/>
        <v/>
      </c>
    </row>
    <row r="1934" spans="35:51" x14ac:dyDescent="0.35">
      <c r="AI1934" s="11"/>
      <c r="AJ1934" s="11"/>
      <c r="AK1934" s="11"/>
      <c r="AL1934" s="63"/>
      <c r="AM1934" s="46" t="str">
        <f t="shared" si="427"/>
        <v/>
      </c>
      <c r="AN1934" s="46" t="str">
        <f t="shared" si="428"/>
        <v/>
      </c>
      <c r="AO1934" s="46" t="str">
        <f t="shared" si="429"/>
        <v/>
      </c>
      <c r="AP1934" s="46">
        <f t="shared" si="430"/>
        <v>0</v>
      </c>
      <c r="AQ1934" s="46" t="str">
        <f t="shared" si="431"/>
        <v/>
      </c>
      <c r="AR1934" s="46">
        <f t="shared" si="432"/>
        <v>0</v>
      </c>
      <c r="AS1934" s="48">
        <f t="shared" si="433"/>
        <v>1</v>
      </c>
      <c r="AT1934" s="46">
        <f t="shared" si="437"/>
        <v>0</v>
      </c>
      <c r="AU1934" s="46">
        <f t="shared" si="434"/>
        <v>0</v>
      </c>
      <c r="AV1934" s="46">
        <f t="shared" si="435"/>
        <v>0</v>
      </c>
      <c r="AW1934" s="46">
        <f t="shared" si="438"/>
        <v>0</v>
      </c>
      <c r="AX1934" s="47" t="str">
        <f t="shared" si="436"/>
        <v/>
      </c>
      <c r="AY1934" s="47" t="str">
        <f t="shared" si="439"/>
        <v/>
      </c>
    </row>
    <row r="1935" spans="35:51" x14ac:dyDescent="0.35">
      <c r="AI1935" s="11"/>
      <c r="AJ1935" s="11"/>
      <c r="AK1935" s="11"/>
      <c r="AL1935" s="63"/>
      <c r="AM1935" s="46" t="str">
        <f t="shared" si="427"/>
        <v/>
      </c>
      <c r="AN1935" s="46" t="str">
        <f t="shared" si="428"/>
        <v/>
      </c>
      <c r="AO1935" s="46" t="str">
        <f t="shared" si="429"/>
        <v/>
      </c>
      <c r="AP1935" s="46">
        <f t="shared" si="430"/>
        <v>0</v>
      </c>
      <c r="AQ1935" s="46" t="str">
        <f t="shared" si="431"/>
        <v/>
      </c>
      <c r="AR1935" s="46">
        <f t="shared" si="432"/>
        <v>0</v>
      </c>
      <c r="AS1935" s="48">
        <f t="shared" si="433"/>
        <v>1</v>
      </c>
      <c r="AT1935" s="46">
        <f t="shared" si="437"/>
        <v>0</v>
      </c>
      <c r="AU1935" s="46">
        <f t="shared" si="434"/>
        <v>0</v>
      </c>
      <c r="AV1935" s="46">
        <f t="shared" si="435"/>
        <v>0</v>
      </c>
      <c r="AW1935" s="46">
        <f t="shared" si="438"/>
        <v>0</v>
      </c>
      <c r="AX1935" s="47" t="str">
        <f t="shared" si="436"/>
        <v/>
      </c>
      <c r="AY1935" s="47" t="str">
        <f t="shared" si="439"/>
        <v/>
      </c>
    </row>
    <row r="1936" spans="35:51" x14ac:dyDescent="0.35">
      <c r="AI1936" s="11"/>
      <c r="AJ1936" s="11"/>
      <c r="AK1936" s="11"/>
      <c r="AL1936" s="63"/>
      <c r="AM1936" s="46" t="str">
        <f t="shared" si="427"/>
        <v/>
      </c>
      <c r="AN1936" s="46" t="str">
        <f t="shared" si="428"/>
        <v/>
      </c>
      <c r="AO1936" s="46" t="str">
        <f t="shared" si="429"/>
        <v/>
      </c>
      <c r="AP1936" s="46">
        <f t="shared" si="430"/>
        <v>0</v>
      </c>
      <c r="AQ1936" s="46" t="str">
        <f t="shared" si="431"/>
        <v/>
      </c>
      <c r="AR1936" s="46">
        <f t="shared" si="432"/>
        <v>0</v>
      </c>
      <c r="AS1936" s="48">
        <f t="shared" si="433"/>
        <v>1</v>
      </c>
      <c r="AT1936" s="46">
        <f t="shared" si="437"/>
        <v>0</v>
      </c>
      <c r="AU1936" s="46">
        <f t="shared" si="434"/>
        <v>0</v>
      </c>
      <c r="AV1936" s="46">
        <f t="shared" si="435"/>
        <v>0</v>
      </c>
      <c r="AW1936" s="46">
        <f t="shared" si="438"/>
        <v>0</v>
      </c>
      <c r="AX1936" s="47" t="str">
        <f t="shared" si="436"/>
        <v/>
      </c>
      <c r="AY1936" s="47" t="str">
        <f t="shared" si="439"/>
        <v/>
      </c>
    </row>
    <row r="1937" spans="35:51" x14ac:dyDescent="0.35">
      <c r="AI1937" s="11"/>
      <c r="AJ1937" s="11"/>
      <c r="AK1937" s="11"/>
      <c r="AL1937" s="63"/>
      <c r="AM1937" s="46" t="str">
        <f t="shared" si="427"/>
        <v/>
      </c>
      <c r="AN1937" s="46" t="str">
        <f t="shared" si="428"/>
        <v/>
      </c>
      <c r="AO1937" s="46" t="str">
        <f t="shared" si="429"/>
        <v/>
      </c>
      <c r="AP1937" s="46">
        <f t="shared" si="430"/>
        <v>0</v>
      </c>
      <c r="AQ1937" s="46" t="str">
        <f t="shared" si="431"/>
        <v/>
      </c>
      <c r="AR1937" s="46">
        <f t="shared" si="432"/>
        <v>0</v>
      </c>
      <c r="AS1937" s="48">
        <f t="shared" si="433"/>
        <v>1</v>
      </c>
      <c r="AT1937" s="46">
        <f t="shared" si="437"/>
        <v>0</v>
      </c>
      <c r="AU1937" s="46">
        <f t="shared" si="434"/>
        <v>0</v>
      </c>
      <c r="AV1937" s="46">
        <f t="shared" si="435"/>
        <v>0</v>
      </c>
      <c r="AW1937" s="46">
        <f t="shared" si="438"/>
        <v>0</v>
      </c>
      <c r="AX1937" s="47" t="str">
        <f t="shared" si="436"/>
        <v/>
      </c>
      <c r="AY1937" s="47" t="str">
        <f t="shared" si="439"/>
        <v/>
      </c>
    </row>
    <row r="1938" spans="35:51" x14ac:dyDescent="0.35">
      <c r="AI1938" s="11"/>
      <c r="AJ1938" s="11"/>
      <c r="AK1938" s="11"/>
      <c r="AL1938" s="63"/>
      <c r="AM1938" s="46" t="str">
        <f t="shared" si="427"/>
        <v/>
      </c>
      <c r="AN1938" s="46" t="str">
        <f t="shared" si="428"/>
        <v/>
      </c>
      <c r="AO1938" s="46" t="str">
        <f t="shared" si="429"/>
        <v/>
      </c>
      <c r="AP1938" s="46">
        <f t="shared" si="430"/>
        <v>0</v>
      </c>
      <c r="AQ1938" s="46" t="str">
        <f t="shared" si="431"/>
        <v/>
      </c>
      <c r="AR1938" s="46">
        <f t="shared" si="432"/>
        <v>0</v>
      </c>
      <c r="AS1938" s="48">
        <f t="shared" si="433"/>
        <v>1</v>
      </c>
      <c r="AT1938" s="46">
        <f t="shared" si="437"/>
        <v>0</v>
      </c>
      <c r="AU1938" s="46">
        <f t="shared" si="434"/>
        <v>0</v>
      </c>
      <c r="AV1938" s="46">
        <f t="shared" si="435"/>
        <v>0</v>
      </c>
      <c r="AW1938" s="46">
        <f t="shared" si="438"/>
        <v>0</v>
      </c>
      <c r="AX1938" s="47" t="str">
        <f t="shared" si="436"/>
        <v/>
      </c>
      <c r="AY1938" s="47" t="str">
        <f t="shared" si="439"/>
        <v/>
      </c>
    </row>
    <row r="1939" spans="35:51" x14ac:dyDescent="0.35">
      <c r="AI1939" s="11"/>
      <c r="AJ1939" s="11"/>
      <c r="AK1939" s="11"/>
      <c r="AL1939" s="63"/>
      <c r="AM1939" s="46" t="str">
        <f t="shared" si="427"/>
        <v/>
      </c>
      <c r="AN1939" s="46" t="str">
        <f t="shared" si="428"/>
        <v/>
      </c>
      <c r="AO1939" s="46" t="str">
        <f t="shared" si="429"/>
        <v/>
      </c>
      <c r="AP1939" s="46">
        <f t="shared" si="430"/>
        <v>0</v>
      </c>
      <c r="AQ1939" s="46" t="str">
        <f t="shared" si="431"/>
        <v/>
      </c>
      <c r="AR1939" s="46">
        <f t="shared" si="432"/>
        <v>0</v>
      </c>
      <c r="AS1939" s="48">
        <f t="shared" si="433"/>
        <v>1</v>
      </c>
      <c r="AT1939" s="46">
        <f t="shared" si="437"/>
        <v>0</v>
      </c>
      <c r="AU1939" s="46">
        <f t="shared" si="434"/>
        <v>0</v>
      </c>
      <c r="AV1939" s="46">
        <f t="shared" si="435"/>
        <v>0</v>
      </c>
      <c r="AW1939" s="46">
        <f t="shared" si="438"/>
        <v>0</v>
      </c>
      <c r="AX1939" s="47" t="str">
        <f t="shared" si="436"/>
        <v/>
      </c>
      <c r="AY1939" s="47" t="str">
        <f t="shared" si="439"/>
        <v/>
      </c>
    </row>
    <row r="1940" spans="35:51" x14ac:dyDescent="0.35">
      <c r="AI1940" s="11"/>
      <c r="AJ1940" s="11"/>
      <c r="AK1940" s="11"/>
      <c r="AL1940" s="63"/>
      <c r="AM1940" s="46" t="str">
        <f t="shared" si="427"/>
        <v/>
      </c>
      <c r="AN1940" s="46" t="str">
        <f t="shared" si="428"/>
        <v/>
      </c>
      <c r="AO1940" s="46" t="str">
        <f t="shared" si="429"/>
        <v/>
      </c>
      <c r="AP1940" s="46">
        <f t="shared" si="430"/>
        <v>0</v>
      </c>
      <c r="AQ1940" s="46" t="str">
        <f t="shared" si="431"/>
        <v/>
      </c>
      <c r="AR1940" s="46">
        <f t="shared" si="432"/>
        <v>0</v>
      </c>
      <c r="AS1940" s="48">
        <f t="shared" si="433"/>
        <v>1</v>
      </c>
      <c r="AT1940" s="46">
        <f t="shared" si="437"/>
        <v>0</v>
      </c>
      <c r="AU1940" s="46">
        <f t="shared" si="434"/>
        <v>0</v>
      </c>
      <c r="AV1940" s="46">
        <f t="shared" si="435"/>
        <v>0</v>
      </c>
      <c r="AW1940" s="46">
        <f t="shared" si="438"/>
        <v>0</v>
      </c>
      <c r="AX1940" s="47" t="str">
        <f t="shared" si="436"/>
        <v/>
      </c>
      <c r="AY1940" s="47" t="str">
        <f t="shared" si="439"/>
        <v/>
      </c>
    </row>
    <row r="1941" spans="35:51" x14ac:dyDescent="0.35">
      <c r="AI1941" s="11"/>
      <c r="AJ1941" s="11"/>
      <c r="AK1941" s="11"/>
      <c r="AL1941" s="63"/>
      <c r="AM1941" s="46" t="str">
        <f t="shared" si="427"/>
        <v/>
      </c>
      <c r="AN1941" s="46" t="str">
        <f t="shared" si="428"/>
        <v/>
      </c>
      <c r="AO1941" s="46" t="str">
        <f t="shared" si="429"/>
        <v/>
      </c>
      <c r="AP1941" s="46">
        <f t="shared" si="430"/>
        <v>0</v>
      </c>
      <c r="AQ1941" s="46" t="str">
        <f t="shared" si="431"/>
        <v/>
      </c>
      <c r="AR1941" s="46">
        <f t="shared" si="432"/>
        <v>0</v>
      </c>
      <c r="AS1941" s="48">
        <f t="shared" si="433"/>
        <v>1</v>
      </c>
      <c r="AT1941" s="46">
        <f t="shared" si="437"/>
        <v>0</v>
      </c>
      <c r="AU1941" s="46">
        <f t="shared" si="434"/>
        <v>0</v>
      </c>
      <c r="AV1941" s="46">
        <f t="shared" si="435"/>
        <v>0</v>
      </c>
      <c r="AW1941" s="46">
        <f t="shared" si="438"/>
        <v>0</v>
      </c>
      <c r="AX1941" s="47" t="str">
        <f t="shared" si="436"/>
        <v/>
      </c>
      <c r="AY1941" s="47" t="str">
        <f t="shared" si="439"/>
        <v/>
      </c>
    </row>
    <row r="1942" spans="35:51" x14ac:dyDescent="0.35">
      <c r="AI1942" s="11"/>
      <c r="AJ1942" s="11"/>
      <c r="AK1942" s="11"/>
      <c r="AL1942" s="63"/>
      <c r="AM1942" s="46" t="str">
        <f t="shared" si="427"/>
        <v/>
      </c>
      <c r="AN1942" s="46" t="str">
        <f t="shared" si="428"/>
        <v/>
      </c>
      <c r="AO1942" s="46" t="str">
        <f t="shared" si="429"/>
        <v/>
      </c>
      <c r="AP1942" s="46">
        <f t="shared" si="430"/>
        <v>0</v>
      </c>
      <c r="AQ1942" s="46" t="str">
        <f t="shared" si="431"/>
        <v/>
      </c>
      <c r="AR1942" s="46">
        <f t="shared" si="432"/>
        <v>0</v>
      </c>
      <c r="AS1942" s="48">
        <f t="shared" si="433"/>
        <v>1</v>
      </c>
      <c r="AT1942" s="46">
        <f t="shared" si="437"/>
        <v>0</v>
      </c>
      <c r="AU1942" s="46">
        <f t="shared" si="434"/>
        <v>0</v>
      </c>
      <c r="AV1942" s="46">
        <f t="shared" si="435"/>
        <v>0</v>
      </c>
      <c r="AW1942" s="46">
        <f t="shared" si="438"/>
        <v>0</v>
      </c>
      <c r="AX1942" s="47" t="str">
        <f t="shared" si="436"/>
        <v/>
      </c>
      <c r="AY1942" s="47" t="str">
        <f t="shared" si="439"/>
        <v/>
      </c>
    </row>
    <row r="1943" spans="35:51" x14ac:dyDescent="0.35">
      <c r="AI1943" s="11"/>
      <c r="AJ1943" s="11"/>
      <c r="AK1943" s="11"/>
      <c r="AL1943" s="63"/>
      <c r="AM1943" s="46" t="str">
        <f t="shared" si="427"/>
        <v/>
      </c>
      <c r="AN1943" s="46" t="str">
        <f t="shared" si="428"/>
        <v/>
      </c>
      <c r="AO1943" s="46" t="str">
        <f t="shared" si="429"/>
        <v/>
      </c>
      <c r="AP1943" s="46">
        <f t="shared" si="430"/>
        <v>0</v>
      </c>
      <c r="AQ1943" s="46" t="str">
        <f t="shared" si="431"/>
        <v/>
      </c>
      <c r="AR1943" s="46">
        <f t="shared" si="432"/>
        <v>0</v>
      </c>
      <c r="AS1943" s="48">
        <f t="shared" si="433"/>
        <v>1</v>
      </c>
      <c r="AT1943" s="46">
        <f t="shared" si="437"/>
        <v>0</v>
      </c>
      <c r="AU1943" s="46">
        <f t="shared" si="434"/>
        <v>0</v>
      </c>
      <c r="AV1943" s="46">
        <f t="shared" si="435"/>
        <v>0</v>
      </c>
      <c r="AW1943" s="46">
        <f t="shared" si="438"/>
        <v>0</v>
      </c>
      <c r="AX1943" s="47" t="str">
        <f t="shared" si="436"/>
        <v/>
      </c>
      <c r="AY1943" s="47" t="str">
        <f t="shared" si="439"/>
        <v/>
      </c>
    </row>
    <row r="1944" spans="35:51" x14ac:dyDescent="0.35">
      <c r="AI1944" s="11"/>
      <c r="AJ1944" s="11"/>
      <c r="AK1944" s="11"/>
      <c r="AL1944" s="63"/>
      <c r="AM1944" s="46" t="str">
        <f t="shared" si="427"/>
        <v/>
      </c>
      <c r="AN1944" s="46" t="str">
        <f t="shared" si="428"/>
        <v/>
      </c>
      <c r="AO1944" s="46" t="str">
        <f t="shared" si="429"/>
        <v/>
      </c>
      <c r="AP1944" s="46">
        <f t="shared" si="430"/>
        <v>0</v>
      </c>
      <c r="AQ1944" s="46" t="str">
        <f t="shared" si="431"/>
        <v/>
      </c>
      <c r="AR1944" s="46">
        <f t="shared" si="432"/>
        <v>0</v>
      </c>
      <c r="AS1944" s="48">
        <f t="shared" si="433"/>
        <v>1</v>
      </c>
      <c r="AT1944" s="46">
        <f t="shared" si="437"/>
        <v>0</v>
      </c>
      <c r="AU1944" s="46">
        <f t="shared" si="434"/>
        <v>0</v>
      </c>
      <c r="AV1944" s="46">
        <f t="shared" si="435"/>
        <v>0</v>
      </c>
      <c r="AW1944" s="46">
        <f t="shared" si="438"/>
        <v>0</v>
      </c>
      <c r="AX1944" s="47" t="str">
        <f t="shared" si="436"/>
        <v/>
      </c>
      <c r="AY1944" s="47" t="str">
        <f t="shared" si="439"/>
        <v/>
      </c>
    </row>
    <row r="1945" spans="35:51" x14ac:dyDescent="0.35">
      <c r="AI1945" s="11"/>
      <c r="AJ1945" s="11"/>
      <c r="AK1945" s="11"/>
      <c r="AL1945" s="63"/>
      <c r="AM1945" s="46" t="str">
        <f t="shared" si="427"/>
        <v/>
      </c>
      <c r="AN1945" s="46" t="str">
        <f t="shared" si="428"/>
        <v/>
      </c>
      <c r="AO1945" s="46" t="str">
        <f t="shared" si="429"/>
        <v/>
      </c>
      <c r="AP1945" s="46">
        <f t="shared" si="430"/>
        <v>0</v>
      </c>
      <c r="AQ1945" s="46" t="str">
        <f t="shared" si="431"/>
        <v/>
      </c>
      <c r="AR1945" s="46">
        <f t="shared" si="432"/>
        <v>0</v>
      </c>
      <c r="AS1945" s="48">
        <f t="shared" si="433"/>
        <v>1</v>
      </c>
      <c r="AT1945" s="46">
        <f t="shared" si="437"/>
        <v>0</v>
      </c>
      <c r="AU1945" s="46">
        <f t="shared" si="434"/>
        <v>0</v>
      </c>
      <c r="AV1945" s="46">
        <f t="shared" si="435"/>
        <v>0</v>
      </c>
      <c r="AW1945" s="46">
        <f t="shared" si="438"/>
        <v>0</v>
      </c>
      <c r="AX1945" s="47" t="str">
        <f t="shared" si="436"/>
        <v/>
      </c>
      <c r="AY1945" s="47" t="str">
        <f t="shared" si="439"/>
        <v/>
      </c>
    </row>
    <row r="1946" spans="35:51" x14ac:dyDescent="0.35">
      <c r="AI1946" s="11"/>
      <c r="AJ1946" s="11"/>
      <c r="AK1946" s="11"/>
      <c r="AL1946" s="63"/>
      <c r="AM1946" s="46" t="str">
        <f t="shared" si="427"/>
        <v/>
      </c>
      <c r="AN1946" s="46" t="str">
        <f t="shared" si="428"/>
        <v/>
      </c>
      <c r="AO1946" s="46" t="str">
        <f t="shared" si="429"/>
        <v/>
      </c>
      <c r="AP1946" s="46">
        <f t="shared" si="430"/>
        <v>0</v>
      </c>
      <c r="AQ1946" s="46" t="str">
        <f t="shared" si="431"/>
        <v/>
      </c>
      <c r="AR1946" s="46">
        <f t="shared" si="432"/>
        <v>0</v>
      </c>
      <c r="AS1946" s="48">
        <f t="shared" si="433"/>
        <v>1</v>
      </c>
      <c r="AT1946" s="46">
        <f t="shared" si="437"/>
        <v>0</v>
      </c>
      <c r="AU1946" s="46">
        <f t="shared" si="434"/>
        <v>0</v>
      </c>
      <c r="AV1946" s="46">
        <f t="shared" si="435"/>
        <v>0</v>
      </c>
      <c r="AW1946" s="46">
        <f t="shared" si="438"/>
        <v>0</v>
      </c>
      <c r="AX1946" s="47" t="str">
        <f t="shared" si="436"/>
        <v/>
      </c>
      <c r="AY1946" s="47" t="str">
        <f t="shared" si="439"/>
        <v/>
      </c>
    </row>
    <row r="1947" spans="35:51" x14ac:dyDescent="0.35">
      <c r="AI1947" s="11"/>
      <c r="AJ1947" s="11"/>
      <c r="AK1947" s="11"/>
      <c r="AL1947" s="63"/>
      <c r="AM1947" s="46" t="str">
        <f t="shared" si="427"/>
        <v/>
      </c>
      <c r="AN1947" s="46" t="str">
        <f t="shared" si="428"/>
        <v/>
      </c>
      <c r="AO1947" s="46" t="str">
        <f t="shared" si="429"/>
        <v/>
      </c>
      <c r="AP1947" s="46">
        <f t="shared" si="430"/>
        <v>0</v>
      </c>
      <c r="AQ1947" s="46" t="str">
        <f t="shared" si="431"/>
        <v/>
      </c>
      <c r="AR1947" s="46">
        <f t="shared" si="432"/>
        <v>0</v>
      </c>
      <c r="AS1947" s="48">
        <f t="shared" si="433"/>
        <v>1</v>
      </c>
      <c r="AT1947" s="46">
        <f t="shared" si="437"/>
        <v>0</v>
      </c>
      <c r="AU1947" s="46">
        <f t="shared" si="434"/>
        <v>0</v>
      </c>
      <c r="AV1947" s="46">
        <f t="shared" si="435"/>
        <v>0</v>
      </c>
      <c r="AW1947" s="46">
        <f t="shared" si="438"/>
        <v>0</v>
      </c>
      <c r="AX1947" s="47" t="str">
        <f t="shared" si="436"/>
        <v/>
      </c>
      <c r="AY1947" s="47" t="str">
        <f t="shared" si="439"/>
        <v/>
      </c>
    </row>
    <row r="1948" spans="35:51" x14ac:dyDescent="0.35">
      <c r="AI1948" s="11"/>
      <c r="AJ1948" s="11"/>
      <c r="AK1948" s="11"/>
      <c r="AL1948" s="63"/>
      <c r="AM1948" s="46" t="str">
        <f t="shared" si="427"/>
        <v/>
      </c>
      <c r="AN1948" s="46" t="str">
        <f t="shared" si="428"/>
        <v/>
      </c>
      <c r="AO1948" s="46" t="str">
        <f t="shared" si="429"/>
        <v/>
      </c>
      <c r="AP1948" s="46">
        <f t="shared" si="430"/>
        <v>0</v>
      </c>
      <c r="AQ1948" s="46" t="str">
        <f t="shared" si="431"/>
        <v/>
      </c>
      <c r="AR1948" s="46">
        <f t="shared" si="432"/>
        <v>0</v>
      </c>
      <c r="AS1948" s="48">
        <f t="shared" si="433"/>
        <v>1</v>
      </c>
      <c r="AT1948" s="46">
        <f t="shared" si="437"/>
        <v>0</v>
      </c>
      <c r="AU1948" s="46">
        <f t="shared" si="434"/>
        <v>0</v>
      </c>
      <c r="AV1948" s="46">
        <f t="shared" si="435"/>
        <v>0</v>
      </c>
      <c r="AW1948" s="46">
        <f t="shared" si="438"/>
        <v>0</v>
      </c>
      <c r="AX1948" s="47" t="str">
        <f t="shared" si="436"/>
        <v/>
      </c>
      <c r="AY1948" s="47" t="str">
        <f t="shared" si="439"/>
        <v/>
      </c>
    </row>
    <row r="1949" spans="35:51" x14ac:dyDescent="0.35">
      <c r="AI1949" s="11"/>
      <c r="AJ1949" s="11"/>
      <c r="AK1949" s="11"/>
      <c r="AL1949" s="63"/>
      <c r="AM1949" s="46" t="str">
        <f t="shared" si="427"/>
        <v/>
      </c>
      <c r="AN1949" s="46" t="str">
        <f t="shared" si="428"/>
        <v/>
      </c>
      <c r="AO1949" s="46" t="str">
        <f t="shared" si="429"/>
        <v/>
      </c>
      <c r="AP1949" s="46">
        <f t="shared" si="430"/>
        <v>0</v>
      </c>
      <c r="AQ1949" s="46" t="str">
        <f t="shared" si="431"/>
        <v/>
      </c>
      <c r="AR1949" s="46">
        <f t="shared" si="432"/>
        <v>0</v>
      </c>
      <c r="AS1949" s="48">
        <f t="shared" si="433"/>
        <v>1</v>
      </c>
      <c r="AT1949" s="46">
        <f t="shared" si="437"/>
        <v>0</v>
      </c>
      <c r="AU1949" s="46">
        <f t="shared" si="434"/>
        <v>0</v>
      </c>
      <c r="AV1949" s="46">
        <f t="shared" si="435"/>
        <v>0</v>
      </c>
      <c r="AW1949" s="46">
        <f t="shared" si="438"/>
        <v>0</v>
      </c>
      <c r="AX1949" s="47" t="str">
        <f t="shared" si="436"/>
        <v/>
      </c>
      <c r="AY1949" s="47" t="str">
        <f t="shared" si="439"/>
        <v/>
      </c>
    </row>
    <row r="1950" spans="35:51" x14ac:dyDescent="0.35">
      <c r="AI1950" s="11"/>
      <c r="AJ1950" s="11"/>
      <c r="AK1950" s="11"/>
      <c r="AL1950" s="63"/>
      <c r="AM1950" s="46" t="str">
        <f t="shared" si="427"/>
        <v/>
      </c>
      <c r="AN1950" s="46" t="str">
        <f t="shared" si="428"/>
        <v/>
      </c>
      <c r="AO1950" s="46" t="str">
        <f t="shared" si="429"/>
        <v/>
      </c>
      <c r="AP1950" s="46">
        <f t="shared" si="430"/>
        <v>0</v>
      </c>
      <c r="AQ1950" s="46" t="str">
        <f t="shared" si="431"/>
        <v/>
      </c>
      <c r="AR1950" s="46">
        <f t="shared" si="432"/>
        <v>0</v>
      </c>
      <c r="AS1950" s="48">
        <f t="shared" si="433"/>
        <v>1</v>
      </c>
      <c r="AT1950" s="46">
        <f t="shared" si="437"/>
        <v>0</v>
      </c>
      <c r="AU1950" s="46">
        <f t="shared" si="434"/>
        <v>0</v>
      </c>
      <c r="AV1950" s="46">
        <f t="shared" si="435"/>
        <v>0</v>
      </c>
      <c r="AW1950" s="46">
        <f t="shared" si="438"/>
        <v>0</v>
      </c>
      <c r="AX1950" s="47" t="str">
        <f t="shared" si="436"/>
        <v/>
      </c>
      <c r="AY1950" s="47" t="str">
        <f t="shared" si="439"/>
        <v/>
      </c>
    </row>
    <row r="1951" spans="35:51" x14ac:dyDescent="0.35">
      <c r="AI1951" s="11"/>
      <c r="AJ1951" s="11"/>
      <c r="AK1951" s="11"/>
      <c r="AL1951" s="63"/>
      <c r="AM1951" s="46" t="str">
        <f t="shared" si="427"/>
        <v/>
      </c>
      <c r="AN1951" s="46" t="str">
        <f t="shared" si="428"/>
        <v/>
      </c>
      <c r="AO1951" s="46" t="str">
        <f t="shared" si="429"/>
        <v/>
      </c>
      <c r="AP1951" s="46">
        <f t="shared" si="430"/>
        <v>0</v>
      </c>
      <c r="AQ1951" s="46" t="str">
        <f t="shared" si="431"/>
        <v/>
      </c>
      <c r="AR1951" s="46">
        <f t="shared" si="432"/>
        <v>0</v>
      </c>
      <c r="AS1951" s="48">
        <f t="shared" si="433"/>
        <v>1</v>
      </c>
      <c r="AT1951" s="46">
        <f t="shared" si="437"/>
        <v>0</v>
      </c>
      <c r="AU1951" s="46">
        <f t="shared" si="434"/>
        <v>0</v>
      </c>
      <c r="AV1951" s="46">
        <f t="shared" si="435"/>
        <v>0</v>
      </c>
      <c r="AW1951" s="46">
        <f t="shared" si="438"/>
        <v>0</v>
      </c>
      <c r="AX1951" s="47" t="str">
        <f t="shared" si="436"/>
        <v/>
      </c>
      <c r="AY1951" s="47" t="str">
        <f t="shared" si="439"/>
        <v/>
      </c>
    </row>
    <row r="1952" spans="35:51" x14ac:dyDescent="0.35">
      <c r="AI1952" s="11"/>
      <c r="AJ1952" s="11"/>
      <c r="AK1952" s="11"/>
      <c r="AL1952" s="63"/>
      <c r="AM1952" s="46" t="str">
        <f t="shared" si="427"/>
        <v/>
      </c>
      <c r="AN1952" s="46" t="str">
        <f t="shared" si="428"/>
        <v/>
      </c>
      <c r="AO1952" s="46" t="str">
        <f t="shared" si="429"/>
        <v/>
      </c>
      <c r="AP1952" s="46">
        <f t="shared" si="430"/>
        <v>0</v>
      </c>
      <c r="AQ1952" s="46" t="str">
        <f t="shared" si="431"/>
        <v/>
      </c>
      <c r="AR1952" s="46">
        <f t="shared" si="432"/>
        <v>0</v>
      </c>
      <c r="AS1952" s="48">
        <f t="shared" si="433"/>
        <v>1</v>
      </c>
      <c r="AT1952" s="46">
        <f t="shared" si="437"/>
        <v>0</v>
      </c>
      <c r="AU1952" s="46">
        <f t="shared" si="434"/>
        <v>0</v>
      </c>
      <c r="AV1952" s="46">
        <f t="shared" si="435"/>
        <v>0</v>
      </c>
      <c r="AW1952" s="46">
        <f t="shared" si="438"/>
        <v>0</v>
      </c>
      <c r="AX1952" s="47" t="str">
        <f t="shared" si="436"/>
        <v/>
      </c>
      <c r="AY1952" s="47" t="str">
        <f t="shared" si="439"/>
        <v/>
      </c>
    </row>
    <row r="1953" spans="35:51" x14ac:dyDescent="0.35">
      <c r="AI1953" s="11"/>
      <c r="AJ1953" s="11"/>
      <c r="AK1953" s="11"/>
      <c r="AL1953" s="63"/>
      <c r="AM1953" s="46" t="str">
        <f t="shared" si="427"/>
        <v/>
      </c>
      <c r="AN1953" s="46" t="str">
        <f t="shared" si="428"/>
        <v/>
      </c>
      <c r="AO1953" s="46" t="str">
        <f t="shared" si="429"/>
        <v/>
      </c>
      <c r="AP1953" s="46">
        <f t="shared" si="430"/>
        <v>0</v>
      </c>
      <c r="AQ1953" s="46" t="str">
        <f t="shared" si="431"/>
        <v/>
      </c>
      <c r="AR1953" s="46">
        <f t="shared" si="432"/>
        <v>0</v>
      </c>
      <c r="AS1953" s="48">
        <f t="shared" si="433"/>
        <v>1</v>
      </c>
      <c r="AT1953" s="46">
        <f t="shared" si="437"/>
        <v>0</v>
      </c>
      <c r="AU1953" s="46">
        <f t="shared" si="434"/>
        <v>0</v>
      </c>
      <c r="AV1953" s="46">
        <f t="shared" si="435"/>
        <v>0</v>
      </c>
      <c r="AW1953" s="46">
        <f t="shared" si="438"/>
        <v>0</v>
      </c>
      <c r="AX1953" s="47" t="str">
        <f t="shared" si="436"/>
        <v/>
      </c>
      <c r="AY1953" s="47" t="str">
        <f t="shared" si="439"/>
        <v/>
      </c>
    </row>
    <row r="1954" spans="35:51" x14ac:dyDescent="0.35">
      <c r="AI1954" s="11"/>
      <c r="AJ1954" s="11"/>
      <c r="AK1954" s="11"/>
      <c r="AL1954" s="63"/>
      <c r="AM1954" s="46" t="str">
        <f t="shared" si="427"/>
        <v/>
      </c>
      <c r="AN1954" s="46" t="str">
        <f t="shared" si="428"/>
        <v/>
      </c>
      <c r="AO1954" s="46" t="str">
        <f t="shared" si="429"/>
        <v/>
      </c>
      <c r="AP1954" s="46">
        <f t="shared" si="430"/>
        <v>0</v>
      </c>
      <c r="AQ1954" s="46" t="str">
        <f t="shared" si="431"/>
        <v/>
      </c>
      <c r="AR1954" s="46">
        <f t="shared" si="432"/>
        <v>0</v>
      </c>
      <c r="AS1954" s="48">
        <f t="shared" si="433"/>
        <v>1</v>
      </c>
      <c r="AT1954" s="46">
        <f t="shared" si="437"/>
        <v>0</v>
      </c>
      <c r="AU1954" s="46">
        <f t="shared" si="434"/>
        <v>0</v>
      </c>
      <c r="AV1954" s="46">
        <f t="shared" si="435"/>
        <v>0</v>
      </c>
      <c r="AW1954" s="46">
        <f t="shared" si="438"/>
        <v>0</v>
      </c>
      <c r="AX1954" s="47" t="str">
        <f t="shared" si="436"/>
        <v/>
      </c>
      <c r="AY1954" s="47" t="str">
        <f t="shared" si="439"/>
        <v/>
      </c>
    </row>
    <row r="1955" spans="35:51" x14ac:dyDescent="0.35">
      <c r="AI1955" s="11"/>
      <c r="AJ1955" s="11"/>
      <c r="AK1955" s="11"/>
      <c r="AL1955" s="63"/>
      <c r="AM1955" s="46" t="str">
        <f t="shared" si="427"/>
        <v/>
      </c>
      <c r="AN1955" s="46" t="str">
        <f t="shared" si="428"/>
        <v/>
      </c>
      <c r="AO1955" s="46" t="str">
        <f t="shared" si="429"/>
        <v/>
      </c>
      <c r="AP1955" s="46">
        <f t="shared" si="430"/>
        <v>0</v>
      </c>
      <c r="AQ1955" s="46" t="str">
        <f t="shared" si="431"/>
        <v/>
      </c>
      <c r="AR1955" s="46">
        <f t="shared" si="432"/>
        <v>0</v>
      </c>
      <c r="AS1955" s="48">
        <f t="shared" si="433"/>
        <v>1</v>
      </c>
      <c r="AT1955" s="46">
        <f t="shared" si="437"/>
        <v>0</v>
      </c>
      <c r="AU1955" s="46">
        <f t="shared" si="434"/>
        <v>0</v>
      </c>
      <c r="AV1955" s="46">
        <f t="shared" si="435"/>
        <v>0</v>
      </c>
      <c r="AW1955" s="46">
        <f t="shared" si="438"/>
        <v>0</v>
      </c>
      <c r="AX1955" s="47" t="str">
        <f t="shared" si="436"/>
        <v/>
      </c>
      <c r="AY1955" s="47" t="str">
        <f t="shared" si="439"/>
        <v/>
      </c>
    </row>
    <row r="1956" spans="35:51" x14ac:dyDescent="0.35">
      <c r="AI1956" s="11"/>
      <c r="AJ1956" s="11"/>
      <c r="AK1956" s="11"/>
      <c r="AL1956" s="63"/>
      <c r="AM1956" s="46" t="str">
        <f t="shared" si="427"/>
        <v/>
      </c>
      <c r="AN1956" s="46" t="str">
        <f t="shared" si="428"/>
        <v/>
      </c>
      <c r="AO1956" s="46" t="str">
        <f t="shared" si="429"/>
        <v/>
      </c>
      <c r="AP1956" s="46">
        <f t="shared" si="430"/>
        <v>0</v>
      </c>
      <c r="AQ1956" s="46" t="str">
        <f t="shared" si="431"/>
        <v/>
      </c>
      <c r="AR1956" s="46">
        <f t="shared" si="432"/>
        <v>0</v>
      </c>
      <c r="AS1956" s="48">
        <f t="shared" si="433"/>
        <v>1</v>
      </c>
      <c r="AT1956" s="46">
        <f t="shared" si="437"/>
        <v>0</v>
      </c>
      <c r="AU1956" s="46">
        <f t="shared" si="434"/>
        <v>0</v>
      </c>
      <c r="AV1956" s="46">
        <f t="shared" si="435"/>
        <v>0</v>
      </c>
      <c r="AW1956" s="46">
        <f t="shared" si="438"/>
        <v>0</v>
      </c>
      <c r="AX1956" s="47" t="str">
        <f t="shared" si="436"/>
        <v/>
      </c>
      <c r="AY1956" s="47" t="str">
        <f t="shared" si="439"/>
        <v/>
      </c>
    </row>
    <row r="1957" spans="35:51" x14ac:dyDescent="0.35">
      <c r="AI1957" s="11"/>
      <c r="AJ1957" s="11"/>
      <c r="AK1957" s="11"/>
      <c r="AL1957" s="63"/>
      <c r="AM1957" s="46" t="str">
        <f t="shared" si="427"/>
        <v/>
      </c>
      <c r="AN1957" s="46" t="str">
        <f t="shared" si="428"/>
        <v/>
      </c>
      <c r="AO1957" s="46" t="str">
        <f t="shared" si="429"/>
        <v/>
      </c>
      <c r="AP1957" s="46">
        <f t="shared" si="430"/>
        <v>0</v>
      </c>
      <c r="AQ1957" s="46" t="str">
        <f t="shared" si="431"/>
        <v/>
      </c>
      <c r="AR1957" s="46">
        <f t="shared" si="432"/>
        <v>0</v>
      </c>
      <c r="AS1957" s="48">
        <f t="shared" si="433"/>
        <v>1</v>
      </c>
      <c r="AT1957" s="46">
        <f t="shared" si="437"/>
        <v>0</v>
      </c>
      <c r="AU1957" s="46">
        <f t="shared" si="434"/>
        <v>0</v>
      </c>
      <c r="AV1957" s="46">
        <f t="shared" si="435"/>
        <v>0</v>
      </c>
      <c r="AW1957" s="46">
        <f t="shared" si="438"/>
        <v>0</v>
      </c>
      <c r="AX1957" s="47" t="str">
        <f t="shared" si="436"/>
        <v/>
      </c>
      <c r="AY1957" s="47" t="str">
        <f t="shared" si="439"/>
        <v/>
      </c>
    </row>
    <row r="1958" spans="35:51" x14ac:dyDescent="0.35">
      <c r="AI1958" s="11"/>
      <c r="AJ1958" s="11"/>
      <c r="AK1958" s="11"/>
      <c r="AL1958" s="63"/>
      <c r="AM1958" s="46" t="str">
        <f t="shared" si="427"/>
        <v/>
      </c>
      <c r="AN1958" s="46" t="str">
        <f t="shared" si="428"/>
        <v/>
      </c>
      <c r="AO1958" s="46" t="str">
        <f t="shared" si="429"/>
        <v/>
      </c>
      <c r="AP1958" s="46">
        <f t="shared" si="430"/>
        <v>0</v>
      </c>
      <c r="AQ1958" s="46" t="str">
        <f t="shared" si="431"/>
        <v/>
      </c>
      <c r="AR1958" s="46">
        <f t="shared" si="432"/>
        <v>0</v>
      </c>
      <c r="AS1958" s="48">
        <f t="shared" si="433"/>
        <v>1</v>
      </c>
      <c r="AT1958" s="46">
        <f t="shared" si="437"/>
        <v>0</v>
      </c>
      <c r="AU1958" s="46">
        <f t="shared" si="434"/>
        <v>0</v>
      </c>
      <c r="AV1958" s="46">
        <f t="shared" si="435"/>
        <v>0</v>
      </c>
      <c r="AW1958" s="46">
        <f t="shared" si="438"/>
        <v>0</v>
      </c>
      <c r="AX1958" s="47" t="str">
        <f t="shared" si="436"/>
        <v/>
      </c>
      <c r="AY1958" s="47" t="str">
        <f t="shared" si="439"/>
        <v/>
      </c>
    </row>
    <row r="1959" spans="35:51" x14ac:dyDescent="0.35">
      <c r="AI1959" s="11"/>
      <c r="AJ1959" s="11"/>
      <c r="AK1959" s="11"/>
      <c r="AL1959" s="63"/>
      <c r="AM1959" s="46" t="str">
        <f t="shared" si="427"/>
        <v/>
      </c>
      <c r="AN1959" s="46" t="str">
        <f t="shared" si="428"/>
        <v/>
      </c>
      <c r="AO1959" s="46" t="str">
        <f t="shared" si="429"/>
        <v/>
      </c>
      <c r="AP1959" s="46">
        <f t="shared" si="430"/>
        <v>0</v>
      </c>
      <c r="AQ1959" s="46" t="str">
        <f t="shared" si="431"/>
        <v/>
      </c>
      <c r="AR1959" s="46">
        <f t="shared" si="432"/>
        <v>0</v>
      </c>
      <c r="AS1959" s="48">
        <f t="shared" si="433"/>
        <v>1</v>
      </c>
      <c r="AT1959" s="46">
        <f t="shared" si="437"/>
        <v>0</v>
      </c>
      <c r="AU1959" s="46">
        <f t="shared" si="434"/>
        <v>0</v>
      </c>
      <c r="AV1959" s="46">
        <f t="shared" si="435"/>
        <v>0</v>
      </c>
      <c r="AW1959" s="46">
        <f t="shared" si="438"/>
        <v>0</v>
      </c>
      <c r="AX1959" s="47" t="str">
        <f t="shared" si="436"/>
        <v/>
      </c>
      <c r="AY1959" s="47" t="str">
        <f t="shared" si="439"/>
        <v/>
      </c>
    </row>
    <row r="1960" spans="35:51" x14ac:dyDescent="0.35">
      <c r="AI1960" s="11"/>
      <c r="AJ1960" s="11"/>
      <c r="AK1960" s="11"/>
      <c r="AL1960" s="63"/>
      <c r="AM1960" s="46" t="str">
        <f t="shared" si="427"/>
        <v/>
      </c>
      <c r="AN1960" s="46" t="str">
        <f t="shared" si="428"/>
        <v/>
      </c>
      <c r="AO1960" s="46" t="str">
        <f t="shared" si="429"/>
        <v/>
      </c>
      <c r="AP1960" s="46">
        <f t="shared" si="430"/>
        <v>0</v>
      </c>
      <c r="AQ1960" s="46" t="str">
        <f t="shared" si="431"/>
        <v/>
      </c>
      <c r="AR1960" s="46">
        <f t="shared" si="432"/>
        <v>0</v>
      </c>
      <c r="AS1960" s="48">
        <f t="shared" si="433"/>
        <v>1</v>
      </c>
      <c r="AT1960" s="46">
        <f t="shared" si="437"/>
        <v>0</v>
      </c>
      <c r="AU1960" s="46">
        <f t="shared" si="434"/>
        <v>0</v>
      </c>
      <c r="AV1960" s="46">
        <f t="shared" si="435"/>
        <v>0</v>
      </c>
      <c r="AW1960" s="46">
        <f t="shared" si="438"/>
        <v>0</v>
      </c>
      <c r="AX1960" s="47" t="str">
        <f t="shared" si="436"/>
        <v/>
      </c>
      <c r="AY1960" s="47" t="str">
        <f t="shared" si="439"/>
        <v/>
      </c>
    </row>
    <row r="1961" spans="35:51" x14ac:dyDescent="0.35">
      <c r="AI1961" s="11"/>
      <c r="AJ1961" s="11"/>
      <c r="AK1961" s="11"/>
      <c r="AL1961" s="63"/>
      <c r="AM1961" s="46" t="str">
        <f t="shared" si="427"/>
        <v/>
      </c>
      <c r="AN1961" s="46" t="str">
        <f t="shared" si="428"/>
        <v/>
      </c>
      <c r="AO1961" s="46" t="str">
        <f t="shared" si="429"/>
        <v/>
      </c>
      <c r="AP1961" s="46">
        <f t="shared" si="430"/>
        <v>0</v>
      </c>
      <c r="AQ1961" s="46" t="str">
        <f t="shared" si="431"/>
        <v/>
      </c>
      <c r="AR1961" s="46">
        <f t="shared" si="432"/>
        <v>0</v>
      </c>
      <c r="AS1961" s="48">
        <f t="shared" si="433"/>
        <v>1</v>
      </c>
      <c r="AT1961" s="46">
        <f t="shared" si="437"/>
        <v>0</v>
      </c>
      <c r="AU1961" s="46">
        <f t="shared" si="434"/>
        <v>0</v>
      </c>
      <c r="AV1961" s="46">
        <f t="shared" si="435"/>
        <v>0</v>
      </c>
      <c r="AW1961" s="46">
        <f t="shared" si="438"/>
        <v>0</v>
      </c>
      <c r="AX1961" s="47" t="str">
        <f t="shared" si="436"/>
        <v/>
      </c>
      <c r="AY1961" s="47" t="str">
        <f t="shared" si="439"/>
        <v/>
      </c>
    </row>
    <row r="1962" spans="35:51" x14ac:dyDescent="0.35">
      <c r="AI1962" s="11"/>
      <c r="AJ1962" s="11"/>
      <c r="AK1962" s="11"/>
      <c r="AL1962" s="63"/>
      <c r="AM1962" s="46" t="str">
        <f t="shared" si="427"/>
        <v/>
      </c>
      <c r="AN1962" s="46" t="str">
        <f t="shared" si="428"/>
        <v/>
      </c>
      <c r="AO1962" s="46" t="str">
        <f t="shared" si="429"/>
        <v/>
      </c>
      <c r="AP1962" s="46">
        <f t="shared" si="430"/>
        <v>0</v>
      </c>
      <c r="AQ1962" s="46" t="str">
        <f t="shared" si="431"/>
        <v/>
      </c>
      <c r="AR1962" s="46">
        <f t="shared" si="432"/>
        <v>0</v>
      </c>
      <c r="AS1962" s="48">
        <f t="shared" si="433"/>
        <v>1</v>
      </c>
      <c r="AT1962" s="46">
        <f t="shared" si="437"/>
        <v>0</v>
      </c>
      <c r="AU1962" s="46">
        <f t="shared" si="434"/>
        <v>0</v>
      </c>
      <c r="AV1962" s="46">
        <f t="shared" si="435"/>
        <v>0</v>
      </c>
      <c r="AW1962" s="46">
        <f t="shared" si="438"/>
        <v>0</v>
      </c>
      <c r="AX1962" s="47" t="str">
        <f t="shared" si="436"/>
        <v/>
      </c>
      <c r="AY1962" s="47" t="str">
        <f t="shared" si="439"/>
        <v/>
      </c>
    </row>
    <row r="1963" spans="35:51" x14ac:dyDescent="0.35">
      <c r="AI1963" s="11"/>
      <c r="AJ1963" s="11"/>
      <c r="AK1963" s="11"/>
      <c r="AL1963" s="63"/>
      <c r="AM1963" s="46" t="str">
        <f t="shared" si="427"/>
        <v/>
      </c>
      <c r="AN1963" s="46" t="str">
        <f t="shared" si="428"/>
        <v/>
      </c>
      <c r="AO1963" s="46" t="str">
        <f t="shared" si="429"/>
        <v/>
      </c>
      <c r="AP1963" s="46">
        <f t="shared" si="430"/>
        <v>0</v>
      </c>
      <c r="AQ1963" s="46" t="str">
        <f t="shared" si="431"/>
        <v/>
      </c>
      <c r="AR1963" s="46">
        <f t="shared" si="432"/>
        <v>0</v>
      </c>
      <c r="AS1963" s="48">
        <f t="shared" si="433"/>
        <v>1</v>
      </c>
      <c r="AT1963" s="46">
        <f t="shared" si="437"/>
        <v>0</v>
      </c>
      <c r="AU1963" s="46">
        <f t="shared" si="434"/>
        <v>0</v>
      </c>
      <c r="AV1963" s="46">
        <f t="shared" si="435"/>
        <v>0</v>
      </c>
      <c r="AW1963" s="46">
        <f t="shared" si="438"/>
        <v>0</v>
      </c>
      <c r="AX1963" s="47" t="str">
        <f t="shared" si="436"/>
        <v/>
      </c>
      <c r="AY1963" s="47" t="str">
        <f t="shared" si="439"/>
        <v/>
      </c>
    </row>
    <row r="1964" spans="35:51" x14ac:dyDescent="0.35">
      <c r="AI1964" s="11"/>
      <c r="AJ1964" s="11"/>
      <c r="AK1964" s="11"/>
      <c r="AL1964" s="63"/>
      <c r="AM1964" s="46" t="str">
        <f t="shared" si="427"/>
        <v/>
      </c>
      <c r="AN1964" s="46" t="str">
        <f t="shared" si="428"/>
        <v/>
      </c>
      <c r="AO1964" s="46" t="str">
        <f t="shared" si="429"/>
        <v/>
      </c>
      <c r="AP1964" s="46">
        <f t="shared" si="430"/>
        <v>0</v>
      </c>
      <c r="AQ1964" s="46" t="str">
        <f t="shared" si="431"/>
        <v/>
      </c>
      <c r="AR1964" s="46">
        <f t="shared" si="432"/>
        <v>0</v>
      </c>
      <c r="AS1964" s="48">
        <f t="shared" si="433"/>
        <v>1</v>
      </c>
      <c r="AT1964" s="46">
        <f t="shared" si="437"/>
        <v>0</v>
      </c>
      <c r="AU1964" s="46">
        <f t="shared" si="434"/>
        <v>0</v>
      </c>
      <c r="AV1964" s="46">
        <f t="shared" si="435"/>
        <v>0</v>
      </c>
      <c r="AW1964" s="46">
        <f t="shared" si="438"/>
        <v>0</v>
      </c>
      <c r="AX1964" s="47" t="str">
        <f t="shared" si="436"/>
        <v/>
      </c>
      <c r="AY1964" s="47" t="str">
        <f t="shared" si="439"/>
        <v/>
      </c>
    </row>
    <row r="1965" spans="35:51" x14ac:dyDescent="0.35">
      <c r="AI1965" s="11"/>
      <c r="AJ1965" s="11"/>
      <c r="AK1965" s="11"/>
      <c r="AL1965" s="63"/>
      <c r="AM1965" s="46" t="str">
        <f t="shared" si="427"/>
        <v/>
      </c>
      <c r="AN1965" s="46" t="str">
        <f t="shared" si="428"/>
        <v/>
      </c>
      <c r="AO1965" s="46" t="str">
        <f t="shared" si="429"/>
        <v/>
      </c>
      <c r="AP1965" s="46">
        <f t="shared" si="430"/>
        <v>0</v>
      </c>
      <c r="AQ1965" s="46" t="str">
        <f t="shared" si="431"/>
        <v/>
      </c>
      <c r="AR1965" s="46">
        <f t="shared" si="432"/>
        <v>0</v>
      </c>
      <c r="AS1965" s="48">
        <f t="shared" si="433"/>
        <v>1</v>
      </c>
      <c r="AT1965" s="46">
        <f t="shared" si="437"/>
        <v>0</v>
      </c>
      <c r="AU1965" s="46">
        <f t="shared" si="434"/>
        <v>0</v>
      </c>
      <c r="AV1965" s="46">
        <f t="shared" si="435"/>
        <v>0</v>
      </c>
      <c r="AW1965" s="46">
        <f t="shared" si="438"/>
        <v>0</v>
      </c>
      <c r="AX1965" s="47" t="str">
        <f t="shared" si="436"/>
        <v/>
      </c>
      <c r="AY1965" s="47" t="str">
        <f t="shared" si="439"/>
        <v/>
      </c>
    </row>
    <row r="1966" spans="35:51" x14ac:dyDescent="0.35">
      <c r="AI1966" s="11"/>
      <c r="AJ1966" s="11"/>
      <c r="AK1966" s="11"/>
      <c r="AL1966" s="63"/>
      <c r="AM1966" s="46" t="str">
        <f t="shared" si="427"/>
        <v/>
      </c>
      <c r="AN1966" s="46" t="str">
        <f t="shared" si="428"/>
        <v/>
      </c>
      <c r="AO1966" s="46" t="str">
        <f t="shared" si="429"/>
        <v/>
      </c>
      <c r="AP1966" s="46">
        <f t="shared" si="430"/>
        <v>0</v>
      </c>
      <c r="AQ1966" s="46" t="str">
        <f t="shared" si="431"/>
        <v/>
      </c>
      <c r="AR1966" s="46">
        <f t="shared" si="432"/>
        <v>0</v>
      </c>
      <c r="AS1966" s="48">
        <f t="shared" si="433"/>
        <v>1</v>
      </c>
      <c r="AT1966" s="46">
        <f t="shared" si="437"/>
        <v>0</v>
      </c>
      <c r="AU1966" s="46">
        <f t="shared" si="434"/>
        <v>0</v>
      </c>
      <c r="AV1966" s="46">
        <f t="shared" si="435"/>
        <v>0</v>
      </c>
      <c r="AW1966" s="46">
        <f t="shared" si="438"/>
        <v>0</v>
      </c>
      <c r="AX1966" s="47" t="str">
        <f t="shared" si="436"/>
        <v/>
      </c>
      <c r="AY1966" s="47" t="str">
        <f t="shared" si="439"/>
        <v/>
      </c>
    </row>
    <row r="1967" spans="35:51" x14ac:dyDescent="0.35">
      <c r="AI1967" s="11"/>
      <c r="AJ1967" s="11"/>
      <c r="AK1967" s="11"/>
      <c r="AL1967" s="63"/>
      <c r="AM1967" s="46" t="str">
        <f t="shared" si="427"/>
        <v/>
      </c>
      <c r="AN1967" s="46" t="str">
        <f t="shared" si="428"/>
        <v/>
      </c>
      <c r="AO1967" s="46" t="str">
        <f t="shared" si="429"/>
        <v/>
      </c>
      <c r="AP1967" s="46">
        <f t="shared" si="430"/>
        <v>0</v>
      </c>
      <c r="AQ1967" s="46" t="str">
        <f t="shared" si="431"/>
        <v/>
      </c>
      <c r="AR1967" s="46">
        <f t="shared" si="432"/>
        <v>0</v>
      </c>
      <c r="AS1967" s="48">
        <f t="shared" si="433"/>
        <v>1</v>
      </c>
      <c r="AT1967" s="46">
        <f t="shared" si="437"/>
        <v>0</v>
      </c>
      <c r="AU1967" s="46">
        <f t="shared" si="434"/>
        <v>0</v>
      </c>
      <c r="AV1967" s="46">
        <f t="shared" si="435"/>
        <v>0</v>
      </c>
      <c r="AW1967" s="46">
        <f t="shared" si="438"/>
        <v>0</v>
      </c>
      <c r="AX1967" s="47" t="str">
        <f t="shared" si="436"/>
        <v/>
      </c>
      <c r="AY1967" s="47" t="str">
        <f t="shared" si="439"/>
        <v/>
      </c>
    </row>
    <row r="1968" spans="35:51" x14ac:dyDescent="0.35">
      <c r="AI1968" s="11"/>
      <c r="AJ1968" s="11"/>
      <c r="AK1968" s="11"/>
      <c r="AL1968" s="63"/>
      <c r="AM1968" s="46" t="str">
        <f t="shared" si="427"/>
        <v/>
      </c>
      <c r="AN1968" s="46" t="str">
        <f t="shared" si="428"/>
        <v/>
      </c>
      <c r="AO1968" s="46" t="str">
        <f t="shared" si="429"/>
        <v/>
      </c>
      <c r="AP1968" s="46">
        <f t="shared" si="430"/>
        <v>0</v>
      </c>
      <c r="AQ1968" s="46" t="str">
        <f t="shared" si="431"/>
        <v/>
      </c>
      <c r="AR1968" s="46">
        <f t="shared" si="432"/>
        <v>0</v>
      </c>
      <c r="AS1968" s="48">
        <f t="shared" si="433"/>
        <v>1</v>
      </c>
      <c r="AT1968" s="46">
        <f t="shared" si="437"/>
        <v>0</v>
      </c>
      <c r="AU1968" s="46">
        <f t="shared" si="434"/>
        <v>0</v>
      </c>
      <c r="AV1968" s="46">
        <f t="shared" si="435"/>
        <v>0</v>
      </c>
      <c r="AW1968" s="46">
        <f t="shared" si="438"/>
        <v>0</v>
      </c>
      <c r="AX1968" s="47" t="str">
        <f t="shared" si="436"/>
        <v/>
      </c>
      <c r="AY1968" s="47" t="str">
        <f t="shared" si="439"/>
        <v/>
      </c>
    </row>
    <row r="1969" spans="35:51" x14ac:dyDescent="0.35">
      <c r="AI1969" s="11"/>
      <c r="AJ1969" s="11"/>
      <c r="AK1969" s="11"/>
      <c r="AL1969" s="63"/>
      <c r="AM1969" s="46" t="str">
        <f t="shared" si="427"/>
        <v/>
      </c>
      <c r="AN1969" s="46" t="str">
        <f t="shared" si="428"/>
        <v/>
      </c>
      <c r="AO1969" s="46" t="str">
        <f t="shared" si="429"/>
        <v/>
      </c>
      <c r="AP1969" s="46">
        <f t="shared" si="430"/>
        <v>0</v>
      </c>
      <c r="AQ1969" s="46" t="str">
        <f t="shared" si="431"/>
        <v/>
      </c>
      <c r="AR1969" s="46">
        <f t="shared" si="432"/>
        <v>0</v>
      </c>
      <c r="AS1969" s="48">
        <f t="shared" si="433"/>
        <v>1</v>
      </c>
      <c r="AT1969" s="46">
        <f t="shared" si="437"/>
        <v>0</v>
      </c>
      <c r="AU1969" s="46">
        <f t="shared" si="434"/>
        <v>0</v>
      </c>
      <c r="AV1969" s="46">
        <f t="shared" si="435"/>
        <v>0</v>
      </c>
      <c r="AW1969" s="46">
        <f t="shared" si="438"/>
        <v>0</v>
      </c>
      <c r="AX1969" s="47" t="str">
        <f t="shared" si="436"/>
        <v/>
      </c>
      <c r="AY1969" s="47" t="str">
        <f t="shared" si="439"/>
        <v/>
      </c>
    </row>
    <row r="1970" spans="35:51" x14ac:dyDescent="0.35">
      <c r="AI1970" s="11"/>
      <c r="AJ1970" s="11"/>
      <c r="AK1970" s="11"/>
      <c r="AL1970" s="63"/>
      <c r="AM1970" s="46" t="str">
        <f t="shared" si="427"/>
        <v/>
      </c>
      <c r="AN1970" s="46" t="str">
        <f t="shared" si="428"/>
        <v/>
      </c>
      <c r="AO1970" s="46" t="str">
        <f t="shared" si="429"/>
        <v/>
      </c>
      <c r="AP1970" s="46">
        <f t="shared" si="430"/>
        <v>0</v>
      </c>
      <c r="AQ1970" s="46" t="str">
        <f t="shared" si="431"/>
        <v/>
      </c>
      <c r="AR1970" s="46">
        <f t="shared" si="432"/>
        <v>0</v>
      </c>
      <c r="AS1970" s="48">
        <f t="shared" si="433"/>
        <v>1</v>
      </c>
      <c r="AT1970" s="46">
        <f t="shared" si="437"/>
        <v>0</v>
      </c>
      <c r="AU1970" s="46">
        <f t="shared" si="434"/>
        <v>0</v>
      </c>
      <c r="AV1970" s="46">
        <f t="shared" si="435"/>
        <v>0</v>
      </c>
      <c r="AW1970" s="46">
        <f t="shared" si="438"/>
        <v>0</v>
      </c>
      <c r="AX1970" s="47" t="str">
        <f t="shared" si="436"/>
        <v/>
      </c>
      <c r="AY1970" s="47" t="str">
        <f t="shared" si="439"/>
        <v/>
      </c>
    </row>
    <row r="1971" spans="35:51" x14ac:dyDescent="0.35">
      <c r="AI1971" s="11"/>
      <c r="AJ1971" s="11"/>
      <c r="AK1971" s="11"/>
      <c r="AL1971" s="63"/>
      <c r="AM1971" s="46" t="str">
        <f t="shared" si="427"/>
        <v/>
      </c>
      <c r="AN1971" s="46" t="str">
        <f t="shared" si="428"/>
        <v/>
      </c>
      <c r="AO1971" s="46" t="str">
        <f t="shared" si="429"/>
        <v/>
      </c>
      <c r="AP1971" s="46">
        <f t="shared" si="430"/>
        <v>0</v>
      </c>
      <c r="AQ1971" s="46" t="str">
        <f t="shared" si="431"/>
        <v/>
      </c>
      <c r="AR1971" s="46">
        <f t="shared" si="432"/>
        <v>0</v>
      </c>
      <c r="AS1971" s="48">
        <f t="shared" si="433"/>
        <v>1</v>
      </c>
      <c r="AT1971" s="46">
        <f t="shared" si="437"/>
        <v>0</v>
      </c>
      <c r="AU1971" s="46">
        <f t="shared" si="434"/>
        <v>0</v>
      </c>
      <c r="AV1971" s="46">
        <f t="shared" si="435"/>
        <v>0</v>
      </c>
      <c r="AW1971" s="46">
        <f t="shared" si="438"/>
        <v>0</v>
      </c>
      <c r="AX1971" s="47" t="str">
        <f t="shared" si="436"/>
        <v/>
      </c>
      <c r="AY1971" s="47" t="str">
        <f t="shared" si="439"/>
        <v/>
      </c>
    </row>
    <row r="1972" spans="35:51" x14ac:dyDescent="0.35">
      <c r="AI1972" s="11"/>
      <c r="AJ1972" s="11"/>
      <c r="AK1972" s="11"/>
      <c r="AL1972" s="63"/>
      <c r="AM1972" s="46" t="str">
        <f t="shared" si="427"/>
        <v/>
      </c>
      <c r="AN1972" s="46" t="str">
        <f t="shared" si="428"/>
        <v/>
      </c>
      <c r="AO1972" s="46" t="str">
        <f t="shared" si="429"/>
        <v/>
      </c>
      <c r="AP1972" s="46">
        <f t="shared" si="430"/>
        <v>0</v>
      </c>
      <c r="AQ1972" s="46" t="str">
        <f t="shared" si="431"/>
        <v/>
      </c>
      <c r="AR1972" s="46">
        <f t="shared" si="432"/>
        <v>0</v>
      </c>
      <c r="AS1972" s="48">
        <f t="shared" si="433"/>
        <v>1</v>
      </c>
      <c r="AT1972" s="46">
        <f t="shared" si="437"/>
        <v>0</v>
      </c>
      <c r="AU1972" s="46">
        <f t="shared" si="434"/>
        <v>0</v>
      </c>
      <c r="AV1972" s="46">
        <f t="shared" si="435"/>
        <v>0</v>
      </c>
      <c r="AW1972" s="46">
        <f t="shared" si="438"/>
        <v>0</v>
      </c>
      <c r="AX1972" s="47" t="str">
        <f t="shared" si="436"/>
        <v/>
      </c>
      <c r="AY1972" s="47" t="str">
        <f t="shared" si="439"/>
        <v/>
      </c>
    </row>
    <row r="1973" spans="35:51" x14ac:dyDescent="0.35">
      <c r="AI1973" s="11"/>
      <c r="AJ1973" s="11"/>
      <c r="AK1973" s="11"/>
      <c r="AL1973" s="63"/>
      <c r="AM1973" s="46" t="str">
        <f t="shared" si="427"/>
        <v/>
      </c>
      <c r="AN1973" s="46" t="str">
        <f t="shared" si="428"/>
        <v/>
      </c>
      <c r="AO1973" s="46" t="str">
        <f t="shared" si="429"/>
        <v/>
      </c>
      <c r="AP1973" s="46">
        <f t="shared" si="430"/>
        <v>0</v>
      </c>
      <c r="AQ1973" s="46" t="str">
        <f t="shared" si="431"/>
        <v/>
      </c>
      <c r="AR1973" s="46">
        <f t="shared" si="432"/>
        <v>0</v>
      </c>
      <c r="AS1973" s="48">
        <f t="shared" si="433"/>
        <v>1</v>
      </c>
      <c r="AT1973" s="46">
        <f t="shared" si="437"/>
        <v>0</v>
      </c>
      <c r="AU1973" s="46">
        <f t="shared" si="434"/>
        <v>0</v>
      </c>
      <c r="AV1973" s="46">
        <f t="shared" si="435"/>
        <v>0</v>
      </c>
      <c r="AW1973" s="46">
        <f t="shared" si="438"/>
        <v>0</v>
      </c>
      <c r="AX1973" s="47" t="str">
        <f t="shared" si="436"/>
        <v/>
      </c>
      <c r="AY1973" s="47" t="str">
        <f t="shared" si="439"/>
        <v/>
      </c>
    </row>
    <row r="1974" spans="35:51" x14ac:dyDescent="0.35">
      <c r="AI1974" s="11"/>
      <c r="AJ1974" s="11"/>
      <c r="AK1974" s="11"/>
      <c r="AL1974" s="63"/>
      <c r="AM1974" s="46" t="str">
        <f t="shared" si="427"/>
        <v/>
      </c>
      <c r="AN1974" s="46" t="str">
        <f t="shared" si="428"/>
        <v/>
      </c>
      <c r="AO1974" s="46" t="str">
        <f t="shared" si="429"/>
        <v/>
      </c>
      <c r="AP1974" s="46">
        <f t="shared" si="430"/>
        <v>0</v>
      </c>
      <c r="AQ1974" s="46" t="str">
        <f t="shared" si="431"/>
        <v/>
      </c>
      <c r="AR1974" s="46">
        <f t="shared" si="432"/>
        <v>0</v>
      </c>
      <c r="AS1974" s="48">
        <f t="shared" si="433"/>
        <v>1</v>
      </c>
      <c r="AT1974" s="46">
        <f t="shared" si="437"/>
        <v>0</v>
      </c>
      <c r="AU1974" s="46">
        <f t="shared" si="434"/>
        <v>0</v>
      </c>
      <c r="AV1974" s="46">
        <f t="shared" si="435"/>
        <v>0</v>
      </c>
      <c r="AW1974" s="46">
        <f t="shared" si="438"/>
        <v>0</v>
      </c>
      <c r="AX1974" s="47" t="str">
        <f t="shared" si="436"/>
        <v/>
      </c>
      <c r="AY1974" s="47" t="str">
        <f t="shared" si="439"/>
        <v/>
      </c>
    </row>
    <row r="1975" spans="35:51" x14ac:dyDescent="0.35">
      <c r="AI1975" s="11"/>
      <c r="AJ1975" s="11"/>
      <c r="AK1975" s="11"/>
      <c r="AL1975" s="63"/>
      <c r="AM1975" s="46" t="str">
        <f t="shared" si="427"/>
        <v/>
      </c>
      <c r="AN1975" s="46" t="str">
        <f t="shared" si="428"/>
        <v/>
      </c>
      <c r="AO1975" s="46" t="str">
        <f t="shared" si="429"/>
        <v/>
      </c>
      <c r="AP1975" s="46">
        <f t="shared" si="430"/>
        <v>0</v>
      </c>
      <c r="AQ1975" s="46" t="str">
        <f t="shared" si="431"/>
        <v/>
      </c>
      <c r="AR1975" s="46">
        <f t="shared" si="432"/>
        <v>0</v>
      </c>
      <c r="AS1975" s="48">
        <f t="shared" si="433"/>
        <v>1</v>
      </c>
      <c r="AT1975" s="46">
        <f t="shared" si="437"/>
        <v>0</v>
      </c>
      <c r="AU1975" s="46">
        <f t="shared" si="434"/>
        <v>0</v>
      </c>
      <c r="AV1975" s="46">
        <f t="shared" si="435"/>
        <v>0</v>
      </c>
      <c r="AW1975" s="46">
        <f t="shared" si="438"/>
        <v>0</v>
      </c>
      <c r="AX1975" s="47" t="str">
        <f t="shared" si="436"/>
        <v/>
      </c>
      <c r="AY1975" s="47" t="str">
        <f t="shared" si="439"/>
        <v/>
      </c>
    </row>
    <row r="1976" spans="35:51" x14ac:dyDescent="0.35">
      <c r="AI1976" s="11"/>
      <c r="AJ1976" s="11"/>
      <c r="AK1976" s="11"/>
      <c r="AL1976" s="63"/>
      <c r="AM1976" s="46" t="str">
        <f t="shared" si="427"/>
        <v/>
      </c>
      <c r="AN1976" s="46" t="str">
        <f t="shared" si="428"/>
        <v/>
      </c>
      <c r="AO1976" s="46" t="str">
        <f t="shared" si="429"/>
        <v/>
      </c>
      <c r="AP1976" s="46">
        <f t="shared" si="430"/>
        <v>0</v>
      </c>
      <c r="AQ1976" s="46" t="str">
        <f t="shared" si="431"/>
        <v/>
      </c>
      <c r="AR1976" s="46">
        <f t="shared" si="432"/>
        <v>0</v>
      </c>
      <c r="AS1976" s="48">
        <f t="shared" si="433"/>
        <v>1</v>
      </c>
      <c r="AT1976" s="46">
        <f t="shared" si="437"/>
        <v>0</v>
      </c>
      <c r="AU1976" s="46">
        <f t="shared" si="434"/>
        <v>0</v>
      </c>
      <c r="AV1976" s="46">
        <f t="shared" si="435"/>
        <v>0</v>
      </c>
      <c r="AW1976" s="46">
        <f t="shared" si="438"/>
        <v>0</v>
      </c>
      <c r="AX1976" s="47" t="str">
        <f t="shared" si="436"/>
        <v/>
      </c>
      <c r="AY1976" s="47" t="str">
        <f t="shared" si="439"/>
        <v/>
      </c>
    </row>
    <row r="1977" spans="35:51" x14ac:dyDescent="0.35">
      <c r="AI1977" s="11"/>
      <c r="AJ1977" s="11"/>
      <c r="AK1977" s="11"/>
      <c r="AL1977" s="63"/>
      <c r="AM1977" s="46" t="str">
        <f t="shared" si="427"/>
        <v/>
      </c>
      <c r="AN1977" s="46" t="str">
        <f t="shared" si="428"/>
        <v/>
      </c>
      <c r="AO1977" s="46" t="str">
        <f t="shared" si="429"/>
        <v/>
      </c>
      <c r="AP1977" s="46">
        <f t="shared" si="430"/>
        <v>0</v>
      </c>
      <c r="AQ1977" s="46" t="str">
        <f t="shared" si="431"/>
        <v/>
      </c>
      <c r="AR1977" s="46">
        <f t="shared" si="432"/>
        <v>0</v>
      </c>
      <c r="AS1977" s="48">
        <f t="shared" si="433"/>
        <v>1</v>
      </c>
      <c r="AT1977" s="46">
        <f t="shared" si="437"/>
        <v>0</v>
      </c>
      <c r="AU1977" s="46">
        <f t="shared" si="434"/>
        <v>0</v>
      </c>
      <c r="AV1977" s="46">
        <f t="shared" si="435"/>
        <v>0</v>
      </c>
      <c r="AW1977" s="46">
        <f t="shared" si="438"/>
        <v>0</v>
      </c>
      <c r="AX1977" s="47" t="str">
        <f t="shared" si="436"/>
        <v/>
      </c>
      <c r="AY1977" s="47" t="str">
        <f t="shared" si="439"/>
        <v/>
      </c>
    </row>
    <row r="1978" spans="35:51" x14ac:dyDescent="0.35">
      <c r="AI1978" s="11"/>
      <c r="AJ1978" s="11"/>
      <c r="AK1978" s="11"/>
      <c r="AL1978" s="63"/>
      <c r="AM1978" s="46" t="str">
        <f t="shared" si="427"/>
        <v/>
      </c>
      <c r="AN1978" s="46" t="str">
        <f t="shared" si="428"/>
        <v/>
      </c>
      <c r="AO1978" s="46" t="str">
        <f t="shared" si="429"/>
        <v/>
      </c>
      <c r="AP1978" s="46">
        <f t="shared" si="430"/>
        <v>0</v>
      </c>
      <c r="AQ1978" s="46" t="str">
        <f t="shared" si="431"/>
        <v/>
      </c>
      <c r="AR1978" s="46">
        <f t="shared" si="432"/>
        <v>0</v>
      </c>
      <c r="AS1978" s="48">
        <f t="shared" si="433"/>
        <v>1</v>
      </c>
      <c r="AT1978" s="46">
        <f t="shared" si="437"/>
        <v>0</v>
      </c>
      <c r="AU1978" s="46">
        <f t="shared" si="434"/>
        <v>0</v>
      </c>
      <c r="AV1978" s="46">
        <f t="shared" si="435"/>
        <v>0</v>
      </c>
      <c r="AW1978" s="46">
        <f t="shared" si="438"/>
        <v>0</v>
      </c>
      <c r="AX1978" s="47" t="str">
        <f t="shared" si="436"/>
        <v/>
      </c>
      <c r="AY1978" s="47" t="str">
        <f t="shared" si="439"/>
        <v/>
      </c>
    </row>
    <row r="1979" spans="35:51" x14ac:dyDescent="0.35">
      <c r="AI1979" s="11"/>
      <c r="AJ1979" s="11"/>
      <c r="AK1979" s="11"/>
      <c r="AL1979" s="63"/>
      <c r="AM1979" s="46" t="str">
        <f t="shared" si="427"/>
        <v/>
      </c>
      <c r="AN1979" s="46" t="str">
        <f t="shared" si="428"/>
        <v/>
      </c>
      <c r="AO1979" s="46" t="str">
        <f t="shared" si="429"/>
        <v/>
      </c>
      <c r="AP1979" s="46">
        <f t="shared" si="430"/>
        <v>0</v>
      </c>
      <c r="AQ1979" s="46" t="str">
        <f t="shared" si="431"/>
        <v/>
      </c>
      <c r="AR1979" s="46">
        <f t="shared" si="432"/>
        <v>0</v>
      </c>
      <c r="AS1979" s="48">
        <f t="shared" si="433"/>
        <v>1</v>
      </c>
      <c r="AT1979" s="46">
        <f t="shared" si="437"/>
        <v>0</v>
      </c>
      <c r="AU1979" s="46">
        <f t="shared" si="434"/>
        <v>0</v>
      </c>
      <c r="AV1979" s="46">
        <f t="shared" si="435"/>
        <v>0</v>
      </c>
      <c r="AW1979" s="46">
        <f t="shared" si="438"/>
        <v>0</v>
      </c>
      <c r="AX1979" s="47" t="str">
        <f t="shared" si="436"/>
        <v/>
      </c>
      <c r="AY1979" s="47" t="str">
        <f t="shared" si="439"/>
        <v/>
      </c>
    </row>
    <row r="1980" spans="35:51" x14ac:dyDescent="0.35">
      <c r="AI1980" s="11"/>
      <c r="AJ1980" s="11"/>
      <c r="AK1980" s="11"/>
      <c r="AL1980" s="63"/>
      <c r="AM1980" s="46" t="str">
        <f t="shared" si="427"/>
        <v/>
      </c>
      <c r="AN1980" s="46" t="str">
        <f t="shared" si="428"/>
        <v/>
      </c>
      <c r="AO1980" s="46" t="str">
        <f t="shared" si="429"/>
        <v/>
      </c>
      <c r="AP1980" s="46">
        <f t="shared" si="430"/>
        <v>0</v>
      </c>
      <c r="AQ1980" s="46" t="str">
        <f t="shared" si="431"/>
        <v/>
      </c>
      <c r="AR1980" s="46">
        <f t="shared" si="432"/>
        <v>0</v>
      </c>
      <c r="AS1980" s="48">
        <f t="shared" si="433"/>
        <v>1</v>
      </c>
      <c r="AT1980" s="46">
        <f t="shared" si="437"/>
        <v>0</v>
      </c>
      <c r="AU1980" s="46">
        <f t="shared" si="434"/>
        <v>0</v>
      </c>
      <c r="AV1980" s="46">
        <f t="shared" si="435"/>
        <v>0</v>
      </c>
      <c r="AW1980" s="46">
        <f t="shared" si="438"/>
        <v>0</v>
      </c>
      <c r="AX1980" s="47" t="str">
        <f t="shared" si="436"/>
        <v/>
      </c>
      <c r="AY1980" s="47" t="str">
        <f t="shared" si="439"/>
        <v/>
      </c>
    </row>
    <row r="1981" spans="35:51" x14ac:dyDescent="0.35">
      <c r="AI1981" s="11"/>
      <c r="AJ1981" s="11"/>
      <c r="AK1981" s="11"/>
      <c r="AL1981" s="63"/>
      <c r="AM1981" s="46" t="str">
        <f t="shared" si="427"/>
        <v/>
      </c>
      <c r="AN1981" s="46" t="str">
        <f t="shared" si="428"/>
        <v/>
      </c>
      <c r="AO1981" s="46" t="str">
        <f t="shared" si="429"/>
        <v/>
      </c>
      <c r="AP1981" s="46">
        <f t="shared" si="430"/>
        <v>0</v>
      </c>
      <c r="AQ1981" s="46" t="str">
        <f t="shared" si="431"/>
        <v/>
      </c>
      <c r="AR1981" s="46">
        <f t="shared" si="432"/>
        <v>0</v>
      </c>
      <c r="AS1981" s="48">
        <f t="shared" si="433"/>
        <v>1</v>
      </c>
      <c r="AT1981" s="46">
        <f t="shared" si="437"/>
        <v>0</v>
      </c>
      <c r="AU1981" s="46">
        <f t="shared" si="434"/>
        <v>0</v>
      </c>
      <c r="AV1981" s="46">
        <f t="shared" si="435"/>
        <v>0</v>
      </c>
      <c r="AW1981" s="46">
        <f t="shared" si="438"/>
        <v>0</v>
      </c>
      <c r="AX1981" s="47" t="str">
        <f t="shared" si="436"/>
        <v/>
      </c>
      <c r="AY1981" s="47" t="str">
        <f t="shared" si="439"/>
        <v/>
      </c>
    </row>
    <row r="1982" spans="35:51" x14ac:dyDescent="0.35">
      <c r="AI1982" s="11"/>
      <c r="AJ1982" s="11"/>
      <c r="AK1982" s="11"/>
      <c r="AL1982" s="63"/>
      <c r="AM1982" s="46" t="str">
        <f t="shared" si="427"/>
        <v/>
      </c>
      <c r="AN1982" s="46" t="str">
        <f t="shared" si="428"/>
        <v/>
      </c>
      <c r="AO1982" s="46" t="str">
        <f t="shared" si="429"/>
        <v/>
      </c>
      <c r="AP1982" s="46">
        <f t="shared" si="430"/>
        <v>0</v>
      </c>
      <c r="AQ1982" s="46" t="str">
        <f t="shared" si="431"/>
        <v/>
      </c>
      <c r="AR1982" s="46">
        <f t="shared" si="432"/>
        <v>0</v>
      </c>
      <c r="AS1982" s="48">
        <f t="shared" si="433"/>
        <v>1</v>
      </c>
      <c r="AT1982" s="46">
        <f t="shared" si="437"/>
        <v>0</v>
      </c>
      <c r="AU1982" s="46">
        <f t="shared" si="434"/>
        <v>0</v>
      </c>
      <c r="AV1982" s="46">
        <f t="shared" si="435"/>
        <v>0</v>
      </c>
      <c r="AW1982" s="46">
        <f t="shared" si="438"/>
        <v>0</v>
      </c>
      <c r="AX1982" s="47" t="str">
        <f t="shared" si="436"/>
        <v/>
      </c>
      <c r="AY1982" s="47" t="str">
        <f t="shared" si="439"/>
        <v/>
      </c>
    </row>
    <row r="1983" spans="35:51" x14ac:dyDescent="0.35">
      <c r="AI1983" s="11"/>
      <c r="AJ1983" s="11"/>
      <c r="AK1983" s="11"/>
      <c r="AL1983" s="63"/>
      <c r="AM1983" s="46" t="str">
        <f t="shared" si="427"/>
        <v/>
      </c>
      <c r="AN1983" s="46" t="str">
        <f t="shared" si="428"/>
        <v/>
      </c>
      <c r="AO1983" s="46" t="str">
        <f t="shared" si="429"/>
        <v/>
      </c>
      <c r="AP1983" s="46">
        <f t="shared" si="430"/>
        <v>0</v>
      </c>
      <c r="AQ1983" s="46" t="str">
        <f t="shared" si="431"/>
        <v/>
      </c>
      <c r="AR1983" s="46">
        <f t="shared" si="432"/>
        <v>0</v>
      </c>
      <c r="AS1983" s="48">
        <f t="shared" si="433"/>
        <v>1</v>
      </c>
      <c r="AT1983" s="46">
        <f t="shared" si="437"/>
        <v>0</v>
      </c>
      <c r="AU1983" s="46">
        <f t="shared" si="434"/>
        <v>0</v>
      </c>
      <c r="AV1983" s="46">
        <f t="shared" si="435"/>
        <v>0</v>
      </c>
      <c r="AW1983" s="46">
        <f t="shared" si="438"/>
        <v>0</v>
      </c>
      <c r="AX1983" s="47" t="str">
        <f t="shared" si="436"/>
        <v/>
      </c>
      <c r="AY1983" s="47" t="str">
        <f t="shared" si="439"/>
        <v/>
      </c>
    </row>
    <row r="1984" spans="35:51" x14ac:dyDescent="0.35">
      <c r="AI1984" s="11"/>
      <c r="AJ1984" s="11"/>
      <c r="AK1984" s="11"/>
      <c r="AL1984" s="63"/>
      <c r="AM1984" s="46" t="str">
        <f t="shared" si="427"/>
        <v/>
      </c>
      <c r="AN1984" s="46" t="str">
        <f t="shared" si="428"/>
        <v/>
      </c>
      <c r="AO1984" s="46" t="str">
        <f t="shared" si="429"/>
        <v/>
      </c>
      <c r="AP1984" s="46">
        <f t="shared" si="430"/>
        <v>0</v>
      </c>
      <c r="AQ1984" s="46" t="str">
        <f t="shared" si="431"/>
        <v/>
      </c>
      <c r="AR1984" s="46">
        <f t="shared" si="432"/>
        <v>0</v>
      </c>
      <c r="AS1984" s="48">
        <f t="shared" si="433"/>
        <v>1</v>
      </c>
      <c r="AT1984" s="46">
        <f t="shared" si="437"/>
        <v>0</v>
      </c>
      <c r="AU1984" s="46">
        <f t="shared" si="434"/>
        <v>0</v>
      </c>
      <c r="AV1984" s="46">
        <f t="shared" si="435"/>
        <v>0</v>
      </c>
      <c r="AW1984" s="46">
        <f t="shared" si="438"/>
        <v>0</v>
      </c>
      <c r="AX1984" s="47" t="str">
        <f t="shared" si="436"/>
        <v/>
      </c>
      <c r="AY1984" s="47" t="str">
        <f t="shared" si="439"/>
        <v/>
      </c>
    </row>
    <row r="1985" spans="35:51" x14ac:dyDescent="0.35">
      <c r="AI1985" s="11"/>
      <c r="AJ1985" s="11"/>
      <c r="AK1985" s="11"/>
      <c r="AL1985" s="63"/>
      <c r="AM1985" s="46" t="str">
        <f t="shared" si="427"/>
        <v/>
      </c>
      <c r="AN1985" s="46" t="str">
        <f t="shared" si="428"/>
        <v/>
      </c>
      <c r="AO1985" s="46" t="str">
        <f t="shared" si="429"/>
        <v/>
      </c>
      <c r="AP1985" s="46">
        <f t="shared" si="430"/>
        <v>0</v>
      </c>
      <c r="AQ1985" s="46" t="str">
        <f t="shared" si="431"/>
        <v/>
      </c>
      <c r="AR1985" s="46">
        <f t="shared" si="432"/>
        <v>0</v>
      </c>
      <c r="AS1985" s="48">
        <f t="shared" si="433"/>
        <v>1</v>
      </c>
      <c r="AT1985" s="46">
        <f t="shared" si="437"/>
        <v>0</v>
      </c>
      <c r="AU1985" s="46">
        <f t="shared" si="434"/>
        <v>0</v>
      </c>
      <c r="AV1985" s="46">
        <f t="shared" si="435"/>
        <v>0</v>
      </c>
      <c r="AW1985" s="46">
        <f t="shared" si="438"/>
        <v>0</v>
      </c>
      <c r="AX1985" s="47" t="str">
        <f t="shared" si="436"/>
        <v/>
      </c>
      <c r="AY1985" s="47" t="str">
        <f t="shared" si="439"/>
        <v/>
      </c>
    </row>
    <row r="1986" spans="35:51" x14ac:dyDescent="0.35">
      <c r="AI1986" s="11"/>
      <c r="AJ1986" s="11"/>
      <c r="AK1986" s="11"/>
      <c r="AL1986" s="63"/>
      <c r="AM1986" s="46" t="str">
        <f t="shared" si="427"/>
        <v/>
      </c>
      <c r="AN1986" s="46" t="str">
        <f t="shared" si="428"/>
        <v/>
      </c>
      <c r="AO1986" s="46" t="str">
        <f t="shared" si="429"/>
        <v/>
      </c>
      <c r="AP1986" s="46">
        <f t="shared" si="430"/>
        <v>0</v>
      </c>
      <c r="AQ1986" s="46" t="str">
        <f t="shared" si="431"/>
        <v/>
      </c>
      <c r="AR1986" s="46">
        <f t="shared" si="432"/>
        <v>0</v>
      </c>
      <c r="AS1986" s="48">
        <f t="shared" si="433"/>
        <v>1</v>
      </c>
      <c r="AT1986" s="46">
        <f t="shared" si="437"/>
        <v>0</v>
      </c>
      <c r="AU1986" s="46">
        <f t="shared" si="434"/>
        <v>0</v>
      </c>
      <c r="AV1986" s="46">
        <f t="shared" si="435"/>
        <v>0</v>
      </c>
      <c r="AW1986" s="46">
        <f t="shared" si="438"/>
        <v>0</v>
      </c>
      <c r="AX1986" s="47" t="str">
        <f t="shared" si="436"/>
        <v/>
      </c>
      <c r="AY1986" s="47" t="str">
        <f t="shared" si="439"/>
        <v/>
      </c>
    </row>
    <row r="1987" spans="35:51" x14ac:dyDescent="0.35">
      <c r="AI1987" s="11"/>
      <c r="AJ1987" s="11"/>
      <c r="AK1987" s="11"/>
      <c r="AL1987" s="63"/>
      <c r="AM1987" s="46" t="str">
        <f t="shared" ref="AM1987:AM2050" si="440">IFERROR(VLOOKUP($AK1987,pnl_konto_table,2,FALSE),"")</f>
        <v/>
      </c>
      <c r="AN1987" s="46" t="str">
        <f t="shared" ref="AN1987:AN2050" si="441">IFERROR(VLOOKUP($AK1987,pnl_konto_table,6,FALSE),"")</f>
        <v/>
      </c>
      <c r="AO1987" s="46" t="str">
        <f t="shared" ref="AO1987:AO2050" si="442">IFERROR(VLOOKUP($AK1987,pnl_konto_table,7,FALSE),"")</f>
        <v/>
      </c>
      <c r="AP1987" s="46">
        <f t="shared" ref="AP1987:AP2050" si="443">IFERROR(VLOOKUP(AO1987,pnl_kategori_table,2,FALSE),0)</f>
        <v>0</v>
      </c>
      <c r="AQ1987" s="46" t="str">
        <f t="shared" ref="AQ1987:AQ2050" si="444">IFERROR(MATCH(AN1987,pnl_subkategori,0),"")</f>
        <v/>
      </c>
      <c r="AR1987" s="46">
        <f t="shared" ref="AR1987:AR2050" si="445">IF(AP1987=$A$3,-$AL1987,$AL1987)</f>
        <v>0</v>
      </c>
      <c r="AS1987" s="48">
        <f t="shared" ref="AS1987:AS2050" si="446">IFERROR(VLOOKUP($AK1987,lookup_konto_index,2,FALSE),IFERROR(VLOOKUP(AN1987,lookup_subkategori_index,2,FALSE),IFERROR(VLOOKUP(AO1987,lookup_kategori_index,2,FALSE),1)))</f>
        <v>1</v>
      </c>
      <c r="AT1987" s="46">
        <f t="shared" si="437"/>
        <v>0</v>
      </c>
      <c r="AU1987" s="46">
        <f t="shared" ref="AU1987:AU2050" si="447">SUMIFS($BC$3:$BC$50,$BA$3:$BA$50,$AI1987,$BB$3:$BB$50,$AJ1987)</f>
        <v>0</v>
      </c>
      <c r="AV1987" s="46">
        <f t="shared" ref="AV1987:AV2050" si="448">SUMIFS($BD$3:$BD$50,$BA$3:$BA$50,$AI1987,$BB$3:$BB$50,$AJ1987)</f>
        <v>0</v>
      </c>
      <c r="AW1987" s="46">
        <f t="shared" si="438"/>
        <v>0</v>
      </c>
      <c r="AX1987" s="47" t="str">
        <f t="shared" ref="AX1987:AX2050" si="449">IFERROR(VLOOKUP($AP1987,table_type_kostnad,2,FALSE)*AR1987,"")</f>
        <v/>
      </c>
      <c r="AY1987" s="47" t="str">
        <f t="shared" si="439"/>
        <v/>
      </c>
    </row>
    <row r="1988" spans="35:51" x14ac:dyDescent="0.35">
      <c r="AI1988" s="11"/>
      <c r="AJ1988" s="11"/>
      <c r="AK1988" s="11"/>
      <c r="AL1988" s="63"/>
      <c r="AM1988" s="46" t="str">
        <f t="shared" si="440"/>
        <v/>
      </c>
      <c r="AN1988" s="46" t="str">
        <f t="shared" si="441"/>
        <v/>
      </c>
      <c r="AO1988" s="46" t="str">
        <f t="shared" si="442"/>
        <v/>
      </c>
      <c r="AP1988" s="46">
        <f t="shared" si="443"/>
        <v>0</v>
      </c>
      <c r="AQ1988" s="46" t="str">
        <f t="shared" si="444"/>
        <v/>
      </c>
      <c r="AR1988" s="46">
        <f t="shared" si="445"/>
        <v>0</v>
      </c>
      <c r="AS1988" s="48">
        <f t="shared" si="446"/>
        <v>1</v>
      </c>
      <c r="AT1988" s="46">
        <f t="shared" ref="AT1988:AT2051" si="450">AS1988*AR1988</f>
        <v>0</v>
      </c>
      <c r="AU1988" s="46">
        <f t="shared" si="447"/>
        <v>0</v>
      </c>
      <c r="AV1988" s="46">
        <f t="shared" si="448"/>
        <v>0</v>
      </c>
      <c r="AW1988" s="46">
        <f t="shared" ref="AW1988:AW2051" si="451">IF(AU1988=0,0,1)</f>
        <v>0</v>
      </c>
      <c r="AX1988" s="47" t="str">
        <f t="shared" si="449"/>
        <v/>
      </c>
      <c r="AY1988" s="47" t="str">
        <f t="shared" ref="AY1988:AY2051" si="452">IFERROR(AX1988*AS1988,"")</f>
        <v/>
      </c>
    </row>
    <row r="1989" spans="35:51" x14ac:dyDescent="0.35">
      <c r="AI1989" s="11"/>
      <c r="AJ1989" s="11"/>
      <c r="AK1989" s="11"/>
      <c r="AL1989" s="63"/>
      <c r="AM1989" s="46" t="str">
        <f t="shared" si="440"/>
        <v/>
      </c>
      <c r="AN1989" s="46" t="str">
        <f t="shared" si="441"/>
        <v/>
      </c>
      <c r="AO1989" s="46" t="str">
        <f t="shared" si="442"/>
        <v/>
      </c>
      <c r="AP1989" s="46">
        <f t="shared" si="443"/>
        <v>0</v>
      </c>
      <c r="AQ1989" s="46" t="str">
        <f t="shared" si="444"/>
        <v/>
      </c>
      <c r="AR1989" s="46">
        <f t="shared" si="445"/>
        <v>0</v>
      </c>
      <c r="AS1989" s="48">
        <f t="shared" si="446"/>
        <v>1</v>
      </c>
      <c r="AT1989" s="46">
        <f t="shared" si="450"/>
        <v>0</v>
      </c>
      <c r="AU1989" s="46">
        <f t="shared" si="447"/>
        <v>0</v>
      </c>
      <c r="AV1989" s="46">
        <f t="shared" si="448"/>
        <v>0</v>
      </c>
      <c r="AW1989" s="46">
        <f t="shared" si="451"/>
        <v>0</v>
      </c>
      <c r="AX1989" s="47" t="str">
        <f t="shared" si="449"/>
        <v/>
      </c>
      <c r="AY1989" s="47" t="str">
        <f t="shared" si="452"/>
        <v/>
      </c>
    </row>
    <row r="1990" spans="35:51" x14ac:dyDescent="0.35">
      <c r="AI1990" s="11"/>
      <c r="AJ1990" s="11"/>
      <c r="AK1990" s="11"/>
      <c r="AL1990" s="63"/>
      <c r="AM1990" s="46" t="str">
        <f t="shared" si="440"/>
        <v/>
      </c>
      <c r="AN1990" s="46" t="str">
        <f t="shared" si="441"/>
        <v/>
      </c>
      <c r="AO1990" s="46" t="str">
        <f t="shared" si="442"/>
        <v/>
      </c>
      <c r="AP1990" s="46">
        <f t="shared" si="443"/>
        <v>0</v>
      </c>
      <c r="AQ1990" s="46" t="str">
        <f t="shared" si="444"/>
        <v/>
      </c>
      <c r="AR1990" s="46">
        <f t="shared" si="445"/>
        <v>0</v>
      </c>
      <c r="AS1990" s="48">
        <f t="shared" si="446"/>
        <v>1</v>
      </c>
      <c r="AT1990" s="46">
        <f t="shared" si="450"/>
        <v>0</v>
      </c>
      <c r="AU1990" s="46">
        <f t="shared" si="447"/>
        <v>0</v>
      </c>
      <c r="AV1990" s="46">
        <f t="shared" si="448"/>
        <v>0</v>
      </c>
      <c r="AW1990" s="46">
        <f t="shared" si="451"/>
        <v>0</v>
      </c>
      <c r="AX1990" s="47" t="str">
        <f t="shared" si="449"/>
        <v/>
      </c>
      <c r="AY1990" s="47" t="str">
        <f t="shared" si="452"/>
        <v/>
      </c>
    </row>
    <row r="1991" spans="35:51" x14ac:dyDescent="0.35">
      <c r="AI1991" s="11"/>
      <c r="AJ1991" s="11"/>
      <c r="AK1991" s="11"/>
      <c r="AL1991" s="63"/>
      <c r="AM1991" s="46" t="str">
        <f t="shared" si="440"/>
        <v/>
      </c>
      <c r="AN1991" s="46" t="str">
        <f t="shared" si="441"/>
        <v/>
      </c>
      <c r="AO1991" s="46" t="str">
        <f t="shared" si="442"/>
        <v/>
      </c>
      <c r="AP1991" s="46">
        <f t="shared" si="443"/>
        <v>0</v>
      </c>
      <c r="AQ1991" s="46" t="str">
        <f t="shared" si="444"/>
        <v/>
      </c>
      <c r="AR1991" s="46">
        <f t="shared" si="445"/>
        <v>0</v>
      </c>
      <c r="AS1991" s="48">
        <f t="shared" si="446"/>
        <v>1</v>
      </c>
      <c r="AT1991" s="46">
        <f t="shared" si="450"/>
        <v>0</v>
      </c>
      <c r="AU1991" s="46">
        <f t="shared" si="447"/>
        <v>0</v>
      </c>
      <c r="AV1991" s="46">
        <f t="shared" si="448"/>
        <v>0</v>
      </c>
      <c r="AW1991" s="46">
        <f t="shared" si="451"/>
        <v>0</v>
      </c>
      <c r="AX1991" s="47" t="str">
        <f t="shared" si="449"/>
        <v/>
      </c>
      <c r="AY1991" s="47" t="str">
        <f t="shared" si="452"/>
        <v/>
      </c>
    </row>
    <row r="1992" spans="35:51" x14ac:dyDescent="0.35">
      <c r="AI1992" s="11"/>
      <c r="AJ1992" s="11"/>
      <c r="AK1992" s="11"/>
      <c r="AL1992" s="63"/>
      <c r="AM1992" s="46" t="str">
        <f t="shared" si="440"/>
        <v/>
      </c>
      <c r="AN1992" s="46" t="str">
        <f t="shared" si="441"/>
        <v/>
      </c>
      <c r="AO1992" s="46" t="str">
        <f t="shared" si="442"/>
        <v/>
      </c>
      <c r="AP1992" s="46">
        <f t="shared" si="443"/>
        <v>0</v>
      </c>
      <c r="AQ1992" s="46" t="str">
        <f t="shared" si="444"/>
        <v/>
      </c>
      <c r="AR1992" s="46">
        <f t="shared" si="445"/>
        <v>0</v>
      </c>
      <c r="AS1992" s="48">
        <f t="shared" si="446"/>
        <v>1</v>
      </c>
      <c r="AT1992" s="46">
        <f t="shared" si="450"/>
        <v>0</v>
      </c>
      <c r="AU1992" s="46">
        <f t="shared" si="447"/>
        <v>0</v>
      </c>
      <c r="AV1992" s="46">
        <f t="shared" si="448"/>
        <v>0</v>
      </c>
      <c r="AW1992" s="46">
        <f t="shared" si="451"/>
        <v>0</v>
      </c>
      <c r="AX1992" s="47" t="str">
        <f t="shared" si="449"/>
        <v/>
      </c>
      <c r="AY1992" s="47" t="str">
        <f t="shared" si="452"/>
        <v/>
      </c>
    </row>
    <row r="1993" spans="35:51" x14ac:dyDescent="0.35">
      <c r="AI1993" s="11"/>
      <c r="AJ1993" s="11"/>
      <c r="AK1993" s="11"/>
      <c r="AL1993" s="63"/>
      <c r="AM1993" s="46" t="str">
        <f t="shared" si="440"/>
        <v/>
      </c>
      <c r="AN1993" s="46" t="str">
        <f t="shared" si="441"/>
        <v/>
      </c>
      <c r="AO1993" s="46" t="str">
        <f t="shared" si="442"/>
        <v/>
      </c>
      <c r="AP1993" s="46">
        <f t="shared" si="443"/>
        <v>0</v>
      </c>
      <c r="AQ1993" s="46" t="str">
        <f t="shared" si="444"/>
        <v/>
      </c>
      <c r="AR1993" s="46">
        <f t="shared" si="445"/>
        <v>0</v>
      </c>
      <c r="AS1993" s="48">
        <f t="shared" si="446"/>
        <v>1</v>
      </c>
      <c r="AT1993" s="46">
        <f t="shared" si="450"/>
        <v>0</v>
      </c>
      <c r="AU1993" s="46">
        <f t="shared" si="447"/>
        <v>0</v>
      </c>
      <c r="AV1993" s="46">
        <f t="shared" si="448"/>
        <v>0</v>
      </c>
      <c r="AW1993" s="46">
        <f t="shared" si="451"/>
        <v>0</v>
      </c>
      <c r="AX1993" s="47" t="str">
        <f t="shared" si="449"/>
        <v/>
      </c>
      <c r="AY1993" s="47" t="str">
        <f t="shared" si="452"/>
        <v/>
      </c>
    </row>
    <row r="1994" spans="35:51" x14ac:dyDescent="0.35">
      <c r="AI1994" s="11"/>
      <c r="AJ1994" s="11"/>
      <c r="AK1994" s="11"/>
      <c r="AL1994" s="63"/>
      <c r="AM1994" s="46" t="str">
        <f t="shared" si="440"/>
        <v/>
      </c>
      <c r="AN1994" s="46" t="str">
        <f t="shared" si="441"/>
        <v/>
      </c>
      <c r="AO1994" s="46" t="str">
        <f t="shared" si="442"/>
        <v/>
      </c>
      <c r="AP1994" s="46">
        <f t="shared" si="443"/>
        <v>0</v>
      </c>
      <c r="AQ1994" s="46" t="str">
        <f t="shared" si="444"/>
        <v/>
      </c>
      <c r="AR1994" s="46">
        <f t="shared" si="445"/>
        <v>0</v>
      </c>
      <c r="AS1994" s="48">
        <f t="shared" si="446"/>
        <v>1</v>
      </c>
      <c r="AT1994" s="46">
        <f t="shared" si="450"/>
        <v>0</v>
      </c>
      <c r="AU1994" s="46">
        <f t="shared" si="447"/>
        <v>0</v>
      </c>
      <c r="AV1994" s="46">
        <f t="shared" si="448"/>
        <v>0</v>
      </c>
      <c r="AW1994" s="46">
        <f t="shared" si="451"/>
        <v>0</v>
      </c>
      <c r="AX1994" s="47" t="str">
        <f t="shared" si="449"/>
        <v/>
      </c>
      <c r="AY1994" s="47" t="str">
        <f t="shared" si="452"/>
        <v/>
      </c>
    </row>
    <row r="1995" spans="35:51" x14ac:dyDescent="0.35">
      <c r="AI1995" s="11"/>
      <c r="AJ1995" s="11"/>
      <c r="AK1995" s="11"/>
      <c r="AL1995" s="63"/>
      <c r="AM1995" s="46" t="str">
        <f t="shared" si="440"/>
        <v/>
      </c>
      <c r="AN1995" s="46" t="str">
        <f t="shared" si="441"/>
        <v/>
      </c>
      <c r="AO1995" s="46" t="str">
        <f t="shared" si="442"/>
        <v/>
      </c>
      <c r="AP1995" s="46">
        <f t="shared" si="443"/>
        <v>0</v>
      </c>
      <c r="AQ1995" s="46" t="str">
        <f t="shared" si="444"/>
        <v/>
      </c>
      <c r="AR1995" s="46">
        <f t="shared" si="445"/>
        <v>0</v>
      </c>
      <c r="AS1995" s="48">
        <f t="shared" si="446"/>
        <v>1</v>
      </c>
      <c r="AT1995" s="46">
        <f t="shared" si="450"/>
        <v>0</v>
      </c>
      <c r="AU1995" s="46">
        <f t="shared" si="447"/>
        <v>0</v>
      </c>
      <c r="AV1995" s="46">
        <f t="shared" si="448"/>
        <v>0</v>
      </c>
      <c r="AW1995" s="46">
        <f t="shared" si="451"/>
        <v>0</v>
      </c>
      <c r="AX1995" s="47" t="str">
        <f t="shared" si="449"/>
        <v/>
      </c>
      <c r="AY1995" s="47" t="str">
        <f t="shared" si="452"/>
        <v/>
      </c>
    </row>
    <row r="1996" spans="35:51" x14ac:dyDescent="0.35">
      <c r="AI1996" s="11"/>
      <c r="AJ1996" s="11"/>
      <c r="AK1996" s="11"/>
      <c r="AL1996" s="63"/>
      <c r="AM1996" s="46" t="str">
        <f t="shared" si="440"/>
        <v/>
      </c>
      <c r="AN1996" s="46" t="str">
        <f t="shared" si="441"/>
        <v/>
      </c>
      <c r="AO1996" s="46" t="str">
        <f t="shared" si="442"/>
        <v/>
      </c>
      <c r="AP1996" s="46">
        <f t="shared" si="443"/>
        <v>0</v>
      </c>
      <c r="AQ1996" s="46" t="str">
        <f t="shared" si="444"/>
        <v/>
      </c>
      <c r="AR1996" s="46">
        <f t="shared" si="445"/>
        <v>0</v>
      </c>
      <c r="AS1996" s="48">
        <f t="shared" si="446"/>
        <v>1</v>
      </c>
      <c r="AT1996" s="46">
        <f t="shared" si="450"/>
        <v>0</v>
      </c>
      <c r="AU1996" s="46">
        <f t="shared" si="447"/>
        <v>0</v>
      </c>
      <c r="AV1996" s="46">
        <f t="shared" si="448"/>
        <v>0</v>
      </c>
      <c r="AW1996" s="46">
        <f t="shared" si="451"/>
        <v>0</v>
      </c>
      <c r="AX1996" s="47" t="str">
        <f t="shared" si="449"/>
        <v/>
      </c>
      <c r="AY1996" s="47" t="str">
        <f t="shared" si="452"/>
        <v/>
      </c>
    </row>
    <row r="1997" spans="35:51" x14ac:dyDescent="0.35">
      <c r="AI1997" s="11"/>
      <c r="AJ1997" s="11"/>
      <c r="AK1997" s="11"/>
      <c r="AL1997" s="63"/>
      <c r="AM1997" s="46" t="str">
        <f t="shared" si="440"/>
        <v/>
      </c>
      <c r="AN1997" s="46" t="str">
        <f t="shared" si="441"/>
        <v/>
      </c>
      <c r="AO1997" s="46" t="str">
        <f t="shared" si="442"/>
        <v/>
      </c>
      <c r="AP1997" s="46">
        <f t="shared" si="443"/>
        <v>0</v>
      </c>
      <c r="AQ1997" s="46" t="str">
        <f t="shared" si="444"/>
        <v/>
      </c>
      <c r="AR1997" s="46">
        <f t="shared" si="445"/>
        <v>0</v>
      </c>
      <c r="AS1997" s="48">
        <f t="shared" si="446"/>
        <v>1</v>
      </c>
      <c r="AT1997" s="46">
        <f t="shared" si="450"/>
        <v>0</v>
      </c>
      <c r="AU1997" s="46">
        <f t="shared" si="447"/>
        <v>0</v>
      </c>
      <c r="AV1997" s="46">
        <f t="shared" si="448"/>
        <v>0</v>
      </c>
      <c r="AW1997" s="46">
        <f t="shared" si="451"/>
        <v>0</v>
      </c>
      <c r="AX1997" s="47" t="str">
        <f t="shared" si="449"/>
        <v/>
      </c>
      <c r="AY1997" s="47" t="str">
        <f t="shared" si="452"/>
        <v/>
      </c>
    </row>
    <row r="1998" spans="35:51" x14ac:dyDescent="0.35">
      <c r="AI1998" s="11"/>
      <c r="AJ1998" s="11"/>
      <c r="AK1998" s="11"/>
      <c r="AL1998" s="63"/>
      <c r="AM1998" s="46" t="str">
        <f t="shared" si="440"/>
        <v/>
      </c>
      <c r="AN1998" s="46" t="str">
        <f t="shared" si="441"/>
        <v/>
      </c>
      <c r="AO1998" s="46" t="str">
        <f t="shared" si="442"/>
        <v/>
      </c>
      <c r="AP1998" s="46">
        <f t="shared" si="443"/>
        <v>0</v>
      </c>
      <c r="AQ1998" s="46" t="str">
        <f t="shared" si="444"/>
        <v/>
      </c>
      <c r="AR1998" s="46">
        <f t="shared" si="445"/>
        <v>0</v>
      </c>
      <c r="AS1998" s="48">
        <f t="shared" si="446"/>
        <v>1</v>
      </c>
      <c r="AT1998" s="46">
        <f t="shared" si="450"/>
        <v>0</v>
      </c>
      <c r="AU1998" s="46">
        <f t="shared" si="447"/>
        <v>0</v>
      </c>
      <c r="AV1998" s="46">
        <f t="shared" si="448"/>
        <v>0</v>
      </c>
      <c r="AW1998" s="46">
        <f t="shared" si="451"/>
        <v>0</v>
      </c>
      <c r="AX1998" s="47" t="str">
        <f t="shared" si="449"/>
        <v/>
      </c>
      <c r="AY1998" s="47" t="str">
        <f t="shared" si="452"/>
        <v/>
      </c>
    </row>
    <row r="1999" spans="35:51" x14ac:dyDescent="0.35">
      <c r="AI1999" s="11"/>
      <c r="AJ1999" s="11"/>
      <c r="AK1999" s="11"/>
      <c r="AL1999" s="63"/>
      <c r="AM1999" s="46" t="str">
        <f t="shared" si="440"/>
        <v/>
      </c>
      <c r="AN1999" s="46" t="str">
        <f t="shared" si="441"/>
        <v/>
      </c>
      <c r="AO1999" s="46" t="str">
        <f t="shared" si="442"/>
        <v/>
      </c>
      <c r="AP1999" s="46">
        <f t="shared" si="443"/>
        <v>0</v>
      </c>
      <c r="AQ1999" s="46" t="str">
        <f t="shared" si="444"/>
        <v/>
      </c>
      <c r="AR1999" s="46">
        <f t="shared" si="445"/>
        <v>0</v>
      </c>
      <c r="AS1999" s="48">
        <f t="shared" si="446"/>
        <v>1</v>
      </c>
      <c r="AT1999" s="46">
        <f t="shared" si="450"/>
        <v>0</v>
      </c>
      <c r="AU1999" s="46">
        <f t="shared" si="447"/>
        <v>0</v>
      </c>
      <c r="AV1999" s="46">
        <f t="shared" si="448"/>
        <v>0</v>
      </c>
      <c r="AW1999" s="46">
        <f t="shared" si="451"/>
        <v>0</v>
      </c>
      <c r="AX1999" s="47" t="str">
        <f t="shared" si="449"/>
        <v/>
      </c>
      <c r="AY1999" s="47" t="str">
        <f t="shared" si="452"/>
        <v/>
      </c>
    </row>
    <row r="2000" spans="35:51" x14ac:dyDescent="0.35">
      <c r="AI2000" s="11"/>
      <c r="AJ2000" s="11"/>
      <c r="AK2000" s="11"/>
      <c r="AL2000" s="63"/>
      <c r="AM2000" s="46" t="str">
        <f t="shared" si="440"/>
        <v/>
      </c>
      <c r="AN2000" s="46" t="str">
        <f t="shared" si="441"/>
        <v/>
      </c>
      <c r="AO2000" s="46" t="str">
        <f t="shared" si="442"/>
        <v/>
      </c>
      <c r="AP2000" s="46">
        <f t="shared" si="443"/>
        <v>0</v>
      </c>
      <c r="AQ2000" s="46" t="str">
        <f t="shared" si="444"/>
        <v/>
      </c>
      <c r="AR2000" s="46">
        <f t="shared" si="445"/>
        <v>0</v>
      </c>
      <c r="AS2000" s="48">
        <f t="shared" si="446"/>
        <v>1</v>
      </c>
      <c r="AT2000" s="46">
        <f t="shared" si="450"/>
        <v>0</v>
      </c>
      <c r="AU2000" s="46">
        <f t="shared" si="447"/>
        <v>0</v>
      </c>
      <c r="AV2000" s="46">
        <f t="shared" si="448"/>
        <v>0</v>
      </c>
      <c r="AW2000" s="46">
        <f t="shared" si="451"/>
        <v>0</v>
      </c>
      <c r="AX2000" s="47" t="str">
        <f t="shared" si="449"/>
        <v/>
      </c>
      <c r="AY2000" s="47" t="str">
        <f t="shared" si="452"/>
        <v/>
      </c>
    </row>
    <row r="2001" spans="35:51" x14ac:dyDescent="0.35">
      <c r="AI2001" s="11"/>
      <c r="AJ2001" s="11"/>
      <c r="AK2001" s="11"/>
      <c r="AL2001" s="63"/>
      <c r="AM2001" s="46" t="str">
        <f t="shared" si="440"/>
        <v/>
      </c>
      <c r="AN2001" s="46" t="str">
        <f t="shared" si="441"/>
        <v/>
      </c>
      <c r="AO2001" s="46" t="str">
        <f t="shared" si="442"/>
        <v/>
      </c>
      <c r="AP2001" s="46">
        <f t="shared" si="443"/>
        <v>0</v>
      </c>
      <c r="AQ2001" s="46" t="str">
        <f t="shared" si="444"/>
        <v/>
      </c>
      <c r="AR2001" s="46">
        <f t="shared" si="445"/>
        <v>0</v>
      </c>
      <c r="AS2001" s="48">
        <f t="shared" si="446"/>
        <v>1</v>
      </c>
      <c r="AT2001" s="46">
        <f t="shared" si="450"/>
        <v>0</v>
      </c>
      <c r="AU2001" s="46">
        <f t="shared" si="447"/>
        <v>0</v>
      </c>
      <c r="AV2001" s="46">
        <f t="shared" si="448"/>
        <v>0</v>
      </c>
      <c r="AW2001" s="46">
        <f t="shared" si="451"/>
        <v>0</v>
      </c>
      <c r="AX2001" s="47" t="str">
        <f t="shared" si="449"/>
        <v/>
      </c>
      <c r="AY2001" s="47" t="str">
        <f t="shared" si="452"/>
        <v/>
      </c>
    </row>
    <row r="2002" spans="35:51" x14ac:dyDescent="0.35">
      <c r="AI2002" s="11"/>
      <c r="AJ2002" s="11"/>
      <c r="AK2002" s="11"/>
      <c r="AL2002" s="63"/>
      <c r="AM2002" s="46" t="str">
        <f t="shared" si="440"/>
        <v/>
      </c>
      <c r="AN2002" s="46" t="str">
        <f t="shared" si="441"/>
        <v/>
      </c>
      <c r="AO2002" s="46" t="str">
        <f t="shared" si="442"/>
        <v/>
      </c>
      <c r="AP2002" s="46">
        <f t="shared" si="443"/>
        <v>0</v>
      </c>
      <c r="AQ2002" s="46" t="str">
        <f t="shared" si="444"/>
        <v/>
      </c>
      <c r="AR2002" s="46">
        <f t="shared" si="445"/>
        <v>0</v>
      </c>
      <c r="AS2002" s="48">
        <f t="shared" si="446"/>
        <v>1</v>
      </c>
      <c r="AT2002" s="46">
        <f t="shared" si="450"/>
        <v>0</v>
      </c>
      <c r="AU2002" s="46">
        <f t="shared" si="447"/>
        <v>0</v>
      </c>
      <c r="AV2002" s="46">
        <f t="shared" si="448"/>
        <v>0</v>
      </c>
      <c r="AW2002" s="46">
        <f t="shared" si="451"/>
        <v>0</v>
      </c>
      <c r="AX2002" s="47" t="str">
        <f t="shared" si="449"/>
        <v/>
      </c>
      <c r="AY2002" s="47" t="str">
        <f t="shared" si="452"/>
        <v/>
      </c>
    </row>
    <row r="2003" spans="35:51" x14ac:dyDescent="0.35">
      <c r="AI2003" s="11"/>
      <c r="AJ2003" s="11"/>
      <c r="AK2003" s="11"/>
      <c r="AL2003" s="63"/>
      <c r="AM2003" s="46" t="str">
        <f t="shared" si="440"/>
        <v/>
      </c>
      <c r="AN2003" s="46" t="str">
        <f t="shared" si="441"/>
        <v/>
      </c>
      <c r="AO2003" s="46" t="str">
        <f t="shared" si="442"/>
        <v/>
      </c>
      <c r="AP2003" s="46">
        <f t="shared" si="443"/>
        <v>0</v>
      </c>
      <c r="AQ2003" s="46" t="str">
        <f t="shared" si="444"/>
        <v/>
      </c>
      <c r="AR2003" s="46">
        <f t="shared" si="445"/>
        <v>0</v>
      </c>
      <c r="AS2003" s="48">
        <f t="shared" si="446"/>
        <v>1</v>
      </c>
      <c r="AT2003" s="46">
        <f t="shared" si="450"/>
        <v>0</v>
      </c>
      <c r="AU2003" s="46">
        <f t="shared" si="447"/>
        <v>0</v>
      </c>
      <c r="AV2003" s="46">
        <f t="shared" si="448"/>
        <v>0</v>
      </c>
      <c r="AW2003" s="46">
        <f t="shared" si="451"/>
        <v>0</v>
      </c>
      <c r="AX2003" s="47" t="str">
        <f t="shared" si="449"/>
        <v/>
      </c>
      <c r="AY2003" s="47" t="str">
        <f t="shared" si="452"/>
        <v/>
      </c>
    </row>
    <row r="2004" spans="35:51" x14ac:dyDescent="0.35">
      <c r="AI2004" s="11"/>
      <c r="AJ2004" s="11"/>
      <c r="AK2004" s="11"/>
      <c r="AL2004" s="63"/>
      <c r="AM2004" s="46" t="str">
        <f t="shared" si="440"/>
        <v/>
      </c>
      <c r="AN2004" s="46" t="str">
        <f t="shared" si="441"/>
        <v/>
      </c>
      <c r="AO2004" s="46" t="str">
        <f t="shared" si="442"/>
        <v/>
      </c>
      <c r="AP2004" s="46">
        <f t="shared" si="443"/>
        <v>0</v>
      </c>
      <c r="AQ2004" s="46" t="str">
        <f t="shared" si="444"/>
        <v/>
      </c>
      <c r="AR2004" s="46">
        <f t="shared" si="445"/>
        <v>0</v>
      </c>
      <c r="AS2004" s="48">
        <f t="shared" si="446"/>
        <v>1</v>
      </c>
      <c r="AT2004" s="46">
        <f t="shared" si="450"/>
        <v>0</v>
      </c>
      <c r="AU2004" s="46">
        <f t="shared" si="447"/>
        <v>0</v>
      </c>
      <c r="AV2004" s="46">
        <f t="shared" si="448"/>
        <v>0</v>
      </c>
      <c r="AW2004" s="46">
        <f t="shared" si="451"/>
        <v>0</v>
      </c>
      <c r="AX2004" s="47" t="str">
        <f t="shared" si="449"/>
        <v/>
      </c>
      <c r="AY2004" s="47" t="str">
        <f t="shared" si="452"/>
        <v/>
      </c>
    </row>
    <row r="2005" spans="35:51" x14ac:dyDescent="0.35">
      <c r="AI2005" s="11"/>
      <c r="AJ2005" s="11"/>
      <c r="AK2005" s="11"/>
      <c r="AL2005" s="63"/>
      <c r="AM2005" s="46" t="str">
        <f t="shared" si="440"/>
        <v/>
      </c>
      <c r="AN2005" s="46" t="str">
        <f t="shared" si="441"/>
        <v/>
      </c>
      <c r="AO2005" s="46" t="str">
        <f t="shared" si="442"/>
        <v/>
      </c>
      <c r="AP2005" s="46">
        <f t="shared" si="443"/>
        <v>0</v>
      </c>
      <c r="AQ2005" s="46" t="str">
        <f t="shared" si="444"/>
        <v/>
      </c>
      <c r="AR2005" s="46">
        <f t="shared" si="445"/>
        <v>0</v>
      </c>
      <c r="AS2005" s="48">
        <f t="shared" si="446"/>
        <v>1</v>
      </c>
      <c r="AT2005" s="46">
        <f t="shared" si="450"/>
        <v>0</v>
      </c>
      <c r="AU2005" s="46">
        <f t="shared" si="447"/>
        <v>0</v>
      </c>
      <c r="AV2005" s="46">
        <f t="shared" si="448"/>
        <v>0</v>
      </c>
      <c r="AW2005" s="46">
        <f t="shared" si="451"/>
        <v>0</v>
      </c>
      <c r="AX2005" s="47" t="str">
        <f t="shared" si="449"/>
        <v/>
      </c>
      <c r="AY2005" s="47" t="str">
        <f t="shared" si="452"/>
        <v/>
      </c>
    </row>
    <row r="2006" spans="35:51" x14ac:dyDescent="0.35">
      <c r="AI2006" s="11"/>
      <c r="AJ2006" s="11"/>
      <c r="AK2006" s="11"/>
      <c r="AL2006" s="63"/>
      <c r="AM2006" s="46" t="str">
        <f t="shared" si="440"/>
        <v/>
      </c>
      <c r="AN2006" s="46" t="str">
        <f t="shared" si="441"/>
        <v/>
      </c>
      <c r="AO2006" s="46" t="str">
        <f t="shared" si="442"/>
        <v/>
      </c>
      <c r="AP2006" s="46">
        <f t="shared" si="443"/>
        <v>0</v>
      </c>
      <c r="AQ2006" s="46" t="str">
        <f t="shared" si="444"/>
        <v/>
      </c>
      <c r="AR2006" s="46">
        <f t="shared" si="445"/>
        <v>0</v>
      </c>
      <c r="AS2006" s="48">
        <f t="shared" si="446"/>
        <v>1</v>
      </c>
      <c r="AT2006" s="46">
        <f t="shared" si="450"/>
        <v>0</v>
      </c>
      <c r="AU2006" s="46">
        <f t="shared" si="447"/>
        <v>0</v>
      </c>
      <c r="AV2006" s="46">
        <f t="shared" si="448"/>
        <v>0</v>
      </c>
      <c r="AW2006" s="46">
        <f t="shared" si="451"/>
        <v>0</v>
      </c>
      <c r="AX2006" s="47" t="str">
        <f t="shared" si="449"/>
        <v/>
      </c>
      <c r="AY2006" s="47" t="str">
        <f t="shared" si="452"/>
        <v/>
      </c>
    </row>
    <row r="2007" spans="35:51" x14ac:dyDescent="0.35">
      <c r="AI2007" s="11"/>
      <c r="AJ2007" s="11"/>
      <c r="AK2007" s="11"/>
      <c r="AL2007" s="63"/>
      <c r="AM2007" s="46" t="str">
        <f t="shared" si="440"/>
        <v/>
      </c>
      <c r="AN2007" s="46" t="str">
        <f t="shared" si="441"/>
        <v/>
      </c>
      <c r="AO2007" s="46" t="str">
        <f t="shared" si="442"/>
        <v/>
      </c>
      <c r="AP2007" s="46">
        <f t="shared" si="443"/>
        <v>0</v>
      </c>
      <c r="AQ2007" s="46" t="str">
        <f t="shared" si="444"/>
        <v/>
      </c>
      <c r="AR2007" s="46">
        <f t="shared" si="445"/>
        <v>0</v>
      </c>
      <c r="AS2007" s="48">
        <f t="shared" si="446"/>
        <v>1</v>
      </c>
      <c r="AT2007" s="46">
        <f t="shared" si="450"/>
        <v>0</v>
      </c>
      <c r="AU2007" s="46">
        <f t="shared" si="447"/>
        <v>0</v>
      </c>
      <c r="AV2007" s="46">
        <f t="shared" si="448"/>
        <v>0</v>
      </c>
      <c r="AW2007" s="46">
        <f t="shared" si="451"/>
        <v>0</v>
      </c>
      <c r="AX2007" s="47" t="str">
        <f t="shared" si="449"/>
        <v/>
      </c>
      <c r="AY2007" s="47" t="str">
        <f t="shared" si="452"/>
        <v/>
      </c>
    </row>
    <row r="2008" spans="35:51" x14ac:dyDescent="0.35">
      <c r="AI2008" s="11"/>
      <c r="AJ2008" s="11"/>
      <c r="AK2008" s="11"/>
      <c r="AL2008" s="63"/>
      <c r="AM2008" s="46" t="str">
        <f t="shared" si="440"/>
        <v/>
      </c>
      <c r="AN2008" s="46" t="str">
        <f t="shared" si="441"/>
        <v/>
      </c>
      <c r="AO2008" s="46" t="str">
        <f t="shared" si="442"/>
        <v/>
      </c>
      <c r="AP2008" s="46">
        <f t="shared" si="443"/>
        <v>0</v>
      </c>
      <c r="AQ2008" s="46" t="str">
        <f t="shared" si="444"/>
        <v/>
      </c>
      <c r="AR2008" s="46">
        <f t="shared" si="445"/>
        <v>0</v>
      </c>
      <c r="AS2008" s="48">
        <f t="shared" si="446"/>
        <v>1</v>
      </c>
      <c r="AT2008" s="46">
        <f t="shared" si="450"/>
        <v>0</v>
      </c>
      <c r="AU2008" s="46">
        <f t="shared" si="447"/>
        <v>0</v>
      </c>
      <c r="AV2008" s="46">
        <f t="shared" si="448"/>
        <v>0</v>
      </c>
      <c r="AW2008" s="46">
        <f t="shared" si="451"/>
        <v>0</v>
      </c>
      <c r="AX2008" s="47" t="str">
        <f t="shared" si="449"/>
        <v/>
      </c>
      <c r="AY2008" s="47" t="str">
        <f t="shared" si="452"/>
        <v/>
      </c>
    </row>
    <row r="2009" spans="35:51" x14ac:dyDescent="0.35">
      <c r="AI2009" s="11"/>
      <c r="AJ2009" s="11"/>
      <c r="AK2009" s="11"/>
      <c r="AL2009" s="63"/>
      <c r="AM2009" s="46" t="str">
        <f t="shared" si="440"/>
        <v/>
      </c>
      <c r="AN2009" s="46" t="str">
        <f t="shared" si="441"/>
        <v/>
      </c>
      <c r="AO2009" s="46" t="str">
        <f t="shared" si="442"/>
        <v/>
      </c>
      <c r="AP2009" s="46">
        <f t="shared" si="443"/>
        <v>0</v>
      </c>
      <c r="AQ2009" s="46" t="str">
        <f t="shared" si="444"/>
        <v/>
      </c>
      <c r="AR2009" s="46">
        <f t="shared" si="445"/>
        <v>0</v>
      </c>
      <c r="AS2009" s="48">
        <f t="shared" si="446"/>
        <v>1</v>
      </c>
      <c r="AT2009" s="46">
        <f t="shared" si="450"/>
        <v>0</v>
      </c>
      <c r="AU2009" s="46">
        <f t="shared" si="447"/>
        <v>0</v>
      </c>
      <c r="AV2009" s="46">
        <f t="shared" si="448"/>
        <v>0</v>
      </c>
      <c r="AW2009" s="46">
        <f t="shared" si="451"/>
        <v>0</v>
      </c>
      <c r="AX2009" s="47" t="str">
        <f t="shared" si="449"/>
        <v/>
      </c>
      <c r="AY2009" s="47" t="str">
        <f t="shared" si="452"/>
        <v/>
      </c>
    </row>
    <row r="2010" spans="35:51" x14ac:dyDescent="0.35">
      <c r="AI2010" s="11"/>
      <c r="AJ2010" s="11"/>
      <c r="AK2010" s="11"/>
      <c r="AL2010" s="63"/>
      <c r="AM2010" s="46" t="str">
        <f t="shared" si="440"/>
        <v/>
      </c>
      <c r="AN2010" s="46" t="str">
        <f t="shared" si="441"/>
        <v/>
      </c>
      <c r="AO2010" s="46" t="str">
        <f t="shared" si="442"/>
        <v/>
      </c>
      <c r="AP2010" s="46">
        <f t="shared" si="443"/>
        <v>0</v>
      </c>
      <c r="AQ2010" s="46" t="str">
        <f t="shared" si="444"/>
        <v/>
      </c>
      <c r="AR2010" s="46">
        <f t="shared" si="445"/>
        <v>0</v>
      </c>
      <c r="AS2010" s="48">
        <f t="shared" si="446"/>
        <v>1</v>
      </c>
      <c r="AT2010" s="46">
        <f t="shared" si="450"/>
        <v>0</v>
      </c>
      <c r="AU2010" s="46">
        <f t="shared" si="447"/>
        <v>0</v>
      </c>
      <c r="AV2010" s="46">
        <f t="shared" si="448"/>
        <v>0</v>
      </c>
      <c r="AW2010" s="46">
        <f t="shared" si="451"/>
        <v>0</v>
      </c>
      <c r="AX2010" s="47" t="str">
        <f t="shared" si="449"/>
        <v/>
      </c>
      <c r="AY2010" s="47" t="str">
        <f t="shared" si="452"/>
        <v/>
      </c>
    </row>
    <row r="2011" spans="35:51" x14ac:dyDescent="0.35">
      <c r="AI2011" s="11"/>
      <c r="AJ2011" s="11"/>
      <c r="AK2011" s="11"/>
      <c r="AL2011" s="63"/>
      <c r="AM2011" s="46" t="str">
        <f t="shared" si="440"/>
        <v/>
      </c>
      <c r="AN2011" s="46" t="str">
        <f t="shared" si="441"/>
        <v/>
      </c>
      <c r="AO2011" s="46" t="str">
        <f t="shared" si="442"/>
        <v/>
      </c>
      <c r="AP2011" s="46">
        <f t="shared" si="443"/>
        <v>0</v>
      </c>
      <c r="AQ2011" s="46" t="str">
        <f t="shared" si="444"/>
        <v/>
      </c>
      <c r="AR2011" s="46">
        <f t="shared" si="445"/>
        <v>0</v>
      </c>
      <c r="AS2011" s="48">
        <f t="shared" si="446"/>
        <v>1</v>
      </c>
      <c r="AT2011" s="46">
        <f t="shared" si="450"/>
        <v>0</v>
      </c>
      <c r="AU2011" s="46">
        <f t="shared" si="447"/>
        <v>0</v>
      </c>
      <c r="AV2011" s="46">
        <f t="shared" si="448"/>
        <v>0</v>
      </c>
      <c r="AW2011" s="46">
        <f t="shared" si="451"/>
        <v>0</v>
      </c>
      <c r="AX2011" s="47" t="str">
        <f t="shared" si="449"/>
        <v/>
      </c>
      <c r="AY2011" s="47" t="str">
        <f t="shared" si="452"/>
        <v/>
      </c>
    </row>
    <row r="2012" spans="35:51" x14ac:dyDescent="0.35">
      <c r="AI2012" s="11"/>
      <c r="AJ2012" s="11"/>
      <c r="AK2012" s="11"/>
      <c r="AL2012" s="63"/>
      <c r="AM2012" s="46" t="str">
        <f t="shared" si="440"/>
        <v/>
      </c>
      <c r="AN2012" s="46" t="str">
        <f t="shared" si="441"/>
        <v/>
      </c>
      <c r="AO2012" s="46" t="str">
        <f t="shared" si="442"/>
        <v/>
      </c>
      <c r="AP2012" s="46">
        <f t="shared" si="443"/>
        <v>0</v>
      </c>
      <c r="AQ2012" s="46" t="str">
        <f t="shared" si="444"/>
        <v/>
      </c>
      <c r="AR2012" s="46">
        <f t="shared" si="445"/>
        <v>0</v>
      </c>
      <c r="AS2012" s="48">
        <f t="shared" si="446"/>
        <v>1</v>
      </c>
      <c r="AT2012" s="46">
        <f t="shared" si="450"/>
        <v>0</v>
      </c>
      <c r="AU2012" s="46">
        <f t="shared" si="447"/>
        <v>0</v>
      </c>
      <c r="AV2012" s="46">
        <f t="shared" si="448"/>
        <v>0</v>
      </c>
      <c r="AW2012" s="46">
        <f t="shared" si="451"/>
        <v>0</v>
      </c>
      <c r="AX2012" s="47" t="str">
        <f t="shared" si="449"/>
        <v/>
      </c>
      <c r="AY2012" s="47" t="str">
        <f t="shared" si="452"/>
        <v/>
      </c>
    </row>
    <row r="2013" spans="35:51" x14ac:dyDescent="0.35">
      <c r="AI2013" s="11"/>
      <c r="AJ2013" s="11"/>
      <c r="AK2013" s="11"/>
      <c r="AL2013" s="63"/>
      <c r="AM2013" s="46" t="str">
        <f t="shared" si="440"/>
        <v/>
      </c>
      <c r="AN2013" s="46" t="str">
        <f t="shared" si="441"/>
        <v/>
      </c>
      <c r="AO2013" s="46" t="str">
        <f t="shared" si="442"/>
        <v/>
      </c>
      <c r="AP2013" s="46">
        <f t="shared" si="443"/>
        <v>0</v>
      </c>
      <c r="AQ2013" s="46" t="str">
        <f t="shared" si="444"/>
        <v/>
      </c>
      <c r="AR2013" s="46">
        <f t="shared" si="445"/>
        <v>0</v>
      </c>
      <c r="AS2013" s="48">
        <f t="shared" si="446"/>
        <v>1</v>
      </c>
      <c r="AT2013" s="46">
        <f t="shared" si="450"/>
        <v>0</v>
      </c>
      <c r="AU2013" s="46">
        <f t="shared" si="447"/>
        <v>0</v>
      </c>
      <c r="AV2013" s="46">
        <f t="shared" si="448"/>
        <v>0</v>
      </c>
      <c r="AW2013" s="46">
        <f t="shared" si="451"/>
        <v>0</v>
      </c>
      <c r="AX2013" s="47" t="str">
        <f t="shared" si="449"/>
        <v/>
      </c>
      <c r="AY2013" s="47" t="str">
        <f t="shared" si="452"/>
        <v/>
      </c>
    </row>
    <row r="2014" spans="35:51" x14ac:dyDescent="0.35">
      <c r="AI2014" s="11"/>
      <c r="AJ2014" s="11"/>
      <c r="AK2014" s="11"/>
      <c r="AL2014" s="63"/>
      <c r="AM2014" s="46" t="str">
        <f t="shared" si="440"/>
        <v/>
      </c>
      <c r="AN2014" s="46" t="str">
        <f t="shared" si="441"/>
        <v/>
      </c>
      <c r="AO2014" s="46" t="str">
        <f t="shared" si="442"/>
        <v/>
      </c>
      <c r="AP2014" s="46">
        <f t="shared" si="443"/>
        <v>0</v>
      </c>
      <c r="AQ2014" s="46" t="str">
        <f t="shared" si="444"/>
        <v/>
      </c>
      <c r="AR2014" s="46">
        <f t="shared" si="445"/>
        <v>0</v>
      </c>
      <c r="AS2014" s="48">
        <f t="shared" si="446"/>
        <v>1</v>
      </c>
      <c r="AT2014" s="46">
        <f t="shared" si="450"/>
        <v>0</v>
      </c>
      <c r="AU2014" s="46">
        <f t="shared" si="447"/>
        <v>0</v>
      </c>
      <c r="AV2014" s="46">
        <f t="shared" si="448"/>
        <v>0</v>
      </c>
      <c r="AW2014" s="46">
        <f t="shared" si="451"/>
        <v>0</v>
      </c>
      <c r="AX2014" s="47" t="str">
        <f t="shared" si="449"/>
        <v/>
      </c>
      <c r="AY2014" s="47" t="str">
        <f t="shared" si="452"/>
        <v/>
      </c>
    </row>
    <row r="2015" spans="35:51" x14ac:dyDescent="0.35">
      <c r="AI2015" s="11"/>
      <c r="AJ2015" s="11"/>
      <c r="AK2015" s="11"/>
      <c r="AL2015" s="63"/>
      <c r="AM2015" s="46" t="str">
        <f t="shared" si="440"/>
        <v/>
      </c>
      <c r="AN2015" s="46" t="str">
        <f t="shared" si="441"/>
        <v/>
      </c>
      <c r="AO2015" s="46" t="str">
        <f t="shared" si="442"/>
        <v/>
      </c>
      <c r="AP2015" s="46">
        <f t="shared" si="443"/>
        <v>0</v>
      </c>
      <c r="AQ2015" s="46" t="str">
        <f t="shared" si="444"/>
        <v/>
      </c>
      <c r="AR2015" s="46">
        <f t="shared" si="445"/>
        <v>0</v>
      </c>
      <c r="AS2015" s="48">
        <f t="shared" si="446"/>
        <v>1</v>
      </c>
      <c r="AT2015" s="46">
        <f t="shared" si="450"/>
        <v>0</v>
      </c>
      <c r="AU2015" s="46">
        <f t="shared" si="447"/>
        <v>0</v>
      </c>
      <c r="AV2015" s="46">
        <f t="shared" si="448"/>
        <v>0</v>
      </c>
      <c r="AW2015" s="46">
        <f t="shared" si="451"/>
        <v>0</v>
      </c>
      <c r="AX2015" s="47" t="str">
        <f t="shared" si="449"/>
        <v/>
      </c>
      <c r="AY2015" s="47" t="str">
        <f t="shared" si="452"/>
        <v/>
      </c>
    </row>
    <row r="2016" spans="35:51" x14ac:dyDescent="0.35">
      <c r="AI2016" s="11"/>
      <c r="AJ2016" s="11"/>
      <c r="AK2016" s="11"/>
      <c r="AL2016" s="63"/>
      <c r="AM2016" s="46" t="str">
        <f t="shared" si="440"/>
        <v/>
      </c>
      <c r="AN2016" s="46" t="str">
        <f t="shared" si="441"/>
        <v/>
      </c>
      <c r="AO2016" s="46" t="str">
        <f t="shared" si="442"/>
        <v/>
      </c>
      <c r="AP2016" s="46">
        <f t="shared" si="443"/>
        <v>0</v>
      </c>
      <c r="AQ2016" s="46" t="str">
        <f t="shared" si="444"/>
        <v/>
      </c>
      <c r="AR2016" s="46">
        <f t="shared" si="445"/>
        <v>0</v>
      </c>
      <c r="AS2016" s="48">
        <f t="shared" si="446"/>
        <v>1</v>
      </c>
      <c r="AT2016" s="46">
        <f t="shared" si="450"/>
        <v>0</v>
      </c>
      <c r="AU2016" s="46">
        <f t="shared" si="447"/>
        <v>0</v>
      </c>
      <c r="AV2016" s="46">
        <f t="shared" si="448"/>
        <v>0</v>
      </c>
      <c r="AW2016" s="46">
        <f t="shared" si="451"/>
        <v>0</v>
      </c>
      <c r="AX2016" s="47" t="str">
        <f t="shared" si="449"/>
        <v/>
      </c>
      <c r="AY2016" s="47" t="str">
        <f t="shared" si="452"/>
        <v/>
      </c>
    </row>
    <row r="2017" spans="35:51" x14ac:dyDescent="0.35">
      <c r="AI2017" s="11"/>
      <c r="AJ2017" s="11"/>
      <c r="AK2017" s="11"/>
      <c r="AL2017" s="63"/>
      <c r="AM2017" s="46" t="str">
        <f t="shared" si="440"/>
        <v/>
      </c>
      <c r="AN2017" s="46" t="str">
        <f t="shared" si="441"/>
        <v/>
      </c>
      <c r="AO2017" s="46" t="str">
        <f t="shared" si="442"/>
        <v/>
      </c>
      <c r="AP2017" s="46">
        <f t="shared" si="443"/>
        <v>0</v>
      </c>
      <c r="AQ2017" s="46" t="str">
        <f t="shared" si="444"/>
        <v/>
      </c>
      <c r="AR2017" s="46">
        <f t="shared" si="445"/>
        <v>0</v>
      </c>
      <c r="AS2017" s="48">
        <f t="shared" si="446"/>
        <v>1</v>
      </c>
      <c r="AT2017" s="46">
        <f t="shared" si="450"/>
        <v>0</v>
      </c>
      <c r="AU2017" s="46">
        <f t="shared" si="447"/>
        <v>0</v>
      </c>
      <c r="AV2017" s="46">
        <f t="shared" si="448"/>
        <v>0</v>
      </c>
      <c r="AW2017" s="46">
        <f t="shared" si="451"/>
        <v>0</v>
      </c>
      <c r="AX2017" s="47" t="str">
        <f t="shared" si="449"/>
        <v/>
      </c>
      <c r="AY2017" s="47" t="str">
        <f t="shared" si="452"/>
        <v/>
      </c>
    </row>
    <row r="2018" spans="35:51" x14ac:dyDescent="0.35">
      <c r="AI2018" s="11"/>
      <c r="AJ2018" s="11"/>
      <c r="AK2018" s="11"/>
      <c r="AL2018" s="63"/>
      <c r="AM2018" s="46" t="str">
        <f t="shared" si="440"/>
        <v/>
      </c>
      <c r="AN2018" s="46" t="str">
        <f t="shared" si="441"/>
        <v/>
      </c>
      <c r="AO2018" s="46" t="str">
        <f t="shared" si="442"/>
        <v/>
      </c>
      <c r="AP2018" s="46">
        <f t="shared" si="443"/>
        <v>0</v>
      </c>
      <c r="AQ2018" s="46" t="str">
        <f t="shared" si="444"/>
        <v/>
      </c>
      <c r="AR2018" s="46">
        <f t="shared" si="445"/>
        <v>0</v>
      </c>
      <c r="AS2018" s="48">
        <f t="shared" si="446"/>
        <v>1</v>
      </c>
      <c r="AT2018" s="46">
        <f t="shared" si="450"/>
        <v>0</v>
      </c>
      <c r="AU2018" s="46">
        <f t="shared" si="447"/>
        <v>0</v>
      </c>
      <c r="AV2018" s="46">
        <f t="shared" si="448"/>
        <v>0</v>
      </c>
      <c r="AW2018" s="46">
        <f t="shared" si="451"/>
        <v>0</v>
      </c>
      <c r="AX2018" s="47" t="str">
        <f t="shared" si="449"/>
        <v/>
      </c>
      <c r="AY2018" s="47" t="str">
        <f t="shared" si="452"/>
        <v/>
      </c>
    </row>
    <row r="2019" spans="35:51" x14ac:dyDescent="0.35">
      <c r="AI2019" s="11"/>
      <c r="AJ2019" s="11"/>
      <c r="AK2019" s="11"/>
      <c r="AL2019" s="63"/>
      <c r="AM2019" s="46" t="str">
        <f t="shared" si="440"/>
        <v/>
      </c>
      <c r="AN2019" s="46" t="str">
        <f t="shared" si="441"/>
        <v/>
      </c>
      <c r="AO2019" s="46" t="str">
        <f t="shared" si="442"/>
        <v/>
      </c>
      <c r="AP2019" s="46">
        <f t="shared" si="443"/>
        <v>0</v>
      </c>
      <c r="AQ2019" s="46" t="str">
        <f t="shared" si="444"/>
        <v/>
      </c>
      <c r="AR2019" s="46">
        <f t="shared" si="445"/>
        <v>0</v>
      </c>
      <c r="AS2019" s="48">
        <f t="shared" si="446"/>
        <v>1</v>
      </c>
      <c r="AT2019" s="46">
        <f t="shared" si="450"/>
        <v>0</v>
      </c>
      <c r="AU2019" s="46">
        <f t="shared" si="447"/>
        <v>0</v>
      </c>
      <c r="AV2019" s="46">
        <f t="shared" si="448"/>
        <v>0</v>
      </c>
      <c r="AW2019" s="46">
        <f t="shared" si="451"/>
        <v>0</v>
      </c>
      <c r="AX2019" s="47" t="str">
        <f t="shared" si="449"/>
        <v/>
      </c>
      <c r="AY2019" s="47" t="str">
        <f t="shared" si="452"/>
        <v/>
      </c>
    </row>
    <row r="2020" spans="35:51" x14ac:dyDescent="0.35">
      <c r="AI2020" s="11"/>
      <c r="AJ2020" s="11"/>
      <c r="AK2020" s="11"/>
      <c r="AL2020" s="63"/>
      <c r="AM2020" s="46" t="str">
        <f t="shared" si="440"/>
        <v/>
      </c>
      <c r="AN2020" s="46" t="str">
        <f t="shared" si="441"/>
        <v/>
      </c>
      <c r="AO2020" s="46" t="str">
        <f t="shared" si="442"/>
        <v/>
      </c>
      <c r="AP2020" s="46">
        <f t="shared" si="443"/>
        <v>0</v>
      </c>
      <c r="AQ2020" s="46" t="str">
        <f t="shared" si="444"/>
        <v/>
      </c>
      <c r="AR2020" s="46">
        <f t="shared" si="445"/>
        <v>0</v>
      </c>
      <c r="AS2020" s="48">
        <f t="shared" si="446"/>
        <v>1</v>
      </c>
      <c r="AT2020" s="46">
        <f t="shared" si="450"/>
        <v>0</v>
      </c>
      <c r="AU2020" s="46">
        <f t="shared" si="447"/>
        <v>0</v>
      </c>
      <c r="AV2020" s="46">
        <f t="shared" si="448"/>
        <v>0</v>
      </c>
      <c r="AW2020" s="46">
        <f t="shared" si="451"/>
        <v>0</v>
      </c>
      <c r="AX2020" s="47" t="str">
        <f t="shared" si="449"/>
        <v/>
      </c>
      <c r="AY2020" s="47" t="str">
        <f t="shared" si="452"/>
        <v/>
      </c>
    </row>
    <row r="2021" spans="35:51" x14ac:dyDescent="0.35">
      <c r="AI2021" s="11"/>
      <c r="AJ2021" s="11"/>
      <c r="AK2021" s="11"/>
      <c r="AL2021" s="63"/>
      <c r="AM2021" s="46" t="str">
        <f t="shared" si="440"/>
        <v/>
      </c>
      <c r="AN2021" s="46" t="str">
        <f t="shared" si="441"/>
        <v/>
      </c>
      <c r="AO2021" s="46" t="str">
        <f t="shared" si="442"/>
        <v/>
      </c>
      <c r="AP2021" s="46">
        <f t="shared" si="443"/>
        <v>0</v>
      </c>
      <c r="AQ2021" s="46" t="str">
        <f t="shared" si="444"/>
        <v/>
      </c>
      <c r="AR2021" s="46">
        <f t="shared" si="445"/>
        <v>0</v>
      </c>
      <c r="AS2021" s="48">
        <f t="shared" si="446"/>
        <v>1</v>
      </c>
      <c r="AT2021" s="46">
        <f t="shared" si="450"/>
        <v>0</v>
      </c>
      <c r="AU2021" s="46">
        <f t="shared" si="447"/>
        <v>0</v>
      </c>
      <c r="AV2021" s="46">
        <f t="shared" si="448"/>
        <v>0</v>
      </c>
      <c r="AW2021" s="46">
        <f t="shared" si="451"/>
        <v>0</v>
      </c>
      <c r="AX2021" s="47" t="str">
        <f t="shared" si="449"/>
        <v/>
      </c>
      <c r="AY2021" s="47" t="str">
        <f t="shared" si="452"/>
        <v/>
      </c>
    </row>
    <row r="2022" spans="35:51" x14ac:dyDescent="0.35">
      <c r="AI2022" s="11"/>
      <c r="AJ2022" s="11"/>
      <c r="AK2022" s="11"/>
      <c r="AL2022" s="63"/>
      <c r="AM2022" s="46" t="str">
        <f t="shared" si="440"/>
        <v/>
      </c>
      <c r="AN2022" s="46" t="str">
        <f t="shared" si="441"/>
        <v/>
      </c>
      <c r="AO2022" s="46" t="str">
        <f t="shared" si="442"/>
        <v/>
      </c>
      <c r="AP2022" s="46">
        <f t="shared" si="443"/>
        <v>0</v>
      </c>
      <c r="AQ2022" s="46" t="str">
        <f t="shared" si="444"/>
        <v/>
      </c>
      <c r="AR2022" s="46">
        <f t="shared" si="445"/>
        <v>0</v>
      </c>
      <c r="AS2022" s="48">
        <f t="shared" si="446"/>
        <v>1</v>
      </c>
      <c r="AT2022" s="46">
        <f t="shared" si="450"/>
        <v>0</v>
      </c>
      <c r="AU2022" s="46">
        <f t="shared" si="447"/>
        <v>0</v>
      </c>
      <c r="AV2022" s="46">
        <f t="shared" si="448"/>
        <v>0</v>
      </c>
      <c r="AW2022" s="46">
        <f t="shared" si="451"/>
        <v>0</v>
      </c>
      <c r="AX2022" s="47" t="str">
        <f t="shared" si="449"/>
        <v/>
      </c>
      <c r="AY2022" s="47" t="str">
        <f t="shared" si="452"/>
        <v/>
      </c>
    </row>
    <row r="2023" spans="35:51" x14ac:dyDescent="0.35">
      <c r="AI2023" s="11"/>
      <c r="AJ2023" s="11"/>
      <c r="AK2023" s="11"/>
      <c r="AL2023" s="63"/>
      <c r="AM2023" s="46" t="str">
        <f t="shared" si="440"/>
        <v/>
      </c>
      <c r="AN2023" s="46" t="str">
        <f t="shared" si="441"/>
        <v/>
      </c>
      <c r="AO2023" s="46" t="str">
        <f t="shared" si="442"/>
        <v/>
      </c>
      <c r="AP2023" s="46">
        <f t="shared" si="443"/>
        <v>0</v>
      </c>
      <c r="AQ2023" s="46" t="str">
        <f t="shared" si="444"/>
        <v/>
      </c>
      <c r="AR2023" s="46">
        <f t="shared" si="445"/>
        <v>0</v>
      </c>
      <c r="AS2023" s="48">
        <f t="shared" si="446"/>
        <v>1</v>
      </c>
      <c r="AT2023" s="46">
        <f t="shared" si="450"/>
        <v>0</v>
      </c>
      <c r="AU2023" s="46">
        <f t="shared" si="447"/>
        <v>0</v>
      </c>
      <c r="AV2023" s="46">
        <f t="shared" si="448"/>
        <v>0</v>
      </c>
      <c r="AW2023" s="46">
        <f t="shared" si="451"/>
        <v>0</v>
      </c>
      <c r="AX2023" s="47" t="str">
        <f t="shared" si="449"/>
        <v/>
      </c>
      <c r="AY2023" s="47" t="str">
        <f t="shared" si="452"/>
        <v/>
      </c>
    </row>
    <row r="2024" spans="35:51" x14ac:dyDescent="0.35">
      <c r="AI2024" s="11"/>
      <c r="AJ2024" s="11"/>
      <c r="AK2024" s="11"/>
      <c r="AL2024" s="63"/>
      <c r="AM2024" s="46" t="str">
        <f t="shared" si="440"/>
        <v/>
      </c>
      <c r="AN2024" s="46" t="str">
        <f t="shared" si="441"/>
        <v/>
      </c>
      <c r="AO2024" s="46" t="str">
        <f t="shared" si="442"/>
        <v/>
      </c>
      <c r="AP2024" s="46">
        <f t="shared" si="443"/>
        <v>0</v>
      </c>
      <c r="AQ2024" s="46" t="str">
        <f t="shared" si="444"/>
        <v/>
      </c>
      <c r="AR2024" s="46">
        <f t="shared" si="445"/>
        <v>0</v>
      </c>
      <c r="AS2024" s="48">
        <f t="shared" si="446"/>
        <v>1</v>
      </c>
      <c r="AT2024" s="46">
        <f t="shared" si="450"/>
        <v>0</v>
      </c>
      <c r="AU2024" s="46">
        <f t="shared" si="447"/>
        <v>0</v>
      </c>
      <c r="AV2024" s="46">
        <f t="shared" si="448"/>
        <v>0</v>
      </c>
      <c r="AW2024" s="46">
        <f t="shared" si="451"/>
        <v>0</v>
      </c>
      <c r="AX2024" s="47" t="str">
        <f t="shared" si="449"/>
        <v/>
      </c>
      <c r="AY2024" s="47" t="str">
        <f t="shared" si="452"/>
        <v/>
      </c>
    </row>
    <row r="2025" spans="35:51" x14ac:dyDescent="0.35">
      <c r="AI2025" s="11"/>
      <c r="AJ2025" s="11"/>
      <c r="AK2025" s="11"/>
      <c r="AL2025" s="63"/>
      <c r="AM2025" s="46" t="str">
        <f t="shared" si="440"/>
        <v/>
      </c>
      <c r="AN2025" s="46" t="str">
        <f t="shared" si="441"/>
        <v/>
      </c>
      <c r="AO2025" s="46" t="str">
        <f t="shared" si="442"/>
        <v/>
      </c>
      <c r="AP2025" s="46">
        <f t="shared" si="443"/>
        <v>0</v>
      </c>
      <c r="AQ2025" s="46" t="str">
        <f t="shared" si="444"/>
        <v/>
      </c>
      <c r="AR2025" s="46">
        <f t="shared" si="445"/>
        <v>0</v>
      </c>
      <c r="AS2025" s="48">
        <f t="shared" si="446"/>
        <v>1</v>
      </c>
      <c r="AT2025" s="46">
        <f t="shared" si="450"/>
        <v>0</v>
      </c>
      <c r="AU2025" s="46">
        <f t="shared" si="447"/>
        <v>0</v>
      </c>
      <c r="AV2025" s="46">
        <f t="shared" si="448"/>
        <v>0</v>
      </c>
      <c r="AW2025" s="46">
        <f t="shared" si="451"/>
        <v>0</v>
      </c>
      <c r="AX2025" s="47" t="str">
        <f t="shared" si="449"/>
        <v/>
      </c>
      <c r="AY2025" s="47" t="str">
        <f t="shared" si="452"/>
        <v/>
      </c>
    </row>
    <row r="2026" spans="35:51" x14ac:dyDescent="0.35">
      <c r="AI2026" s="11"/>
      <c r="AJ2026" s="11"/>
      <c r="AK2026" s="11"/>
      <c r="AL2026" s="63"/>
      <c r="AM2026" s="46" t="str">
        <f t="shared" si="440"/>
        <v/>
      </c>
      <c r="AN2026" s="46" t="str">
        <f t="shared" si="441"/>
        <v/>
      </c>
      <c r="AO2026" s="46" t="str">
        <f t="shared" si="442"/>
        <v/>
      </c>
      <c r="AP2026" s="46">
        <f t="shared" si="443"/>
        <v>0</v>
      </c>
      <c r="AQ2026" s="46" t="str">
        <f t="shared" si="444"/>
        <v/>
      </c>
      <c r="AR2026" s="46">
        <f t="shared" si="445"/>
        <v>0</v>
      </c>
      <c r="AS2026" s="48">
        <f t="shared" si="446"/>
        <v>1</v>
      </c>
      <c r="AT2026" s="46">
        <f t="shared" si="450"/>
        <v>0</v>
      </c>
      <c r="AU2026" s="46">
        <f t="shared" si="447"/>
        <v>0</v>
      </c>
      <c r="AV2026" s="46">
        <f t="shared" si="448"/>
        <v>0</v>
      </c>
      <c r="AW2026" s="46">
        <f t="shared" si="451"/>
        <v>0</v>
      </c>
      <c r="AX2026" s="47" t="str">
        <f t="shared" si="449"/>
        <v/>
      </c>
      <c r="AY2026" s="47" t="str">
        <f t="shared" si="452"/>
        <v/>
      </c>
    </row>
    <row r="2027" spans="35:51" x14ac:dyDescent="0.35">
      <c r="AI2027" s="11"/>
      <c r="AJ2027" s="11"/>
      <c r="AK2027" s="11"/>
      <c r="AL2027" s="63"/>
      <c r="AM2027" s="46" t="str">
        <f t="shared" si="440"/>
        <v/>
      </c>
      <c r="AN2027" s="46" t="str">
        <f t="shared" si="441"/>
        <v/>
      </c>
      <c r="AO2027" s="46" t="str">
        <f t="shared" si="442"/>
        <v/>
      </c>
      <c r="AP2027" s="46">
        <f t="shared" si="443"/>
        <v>0</v>
      </c>
      <c r="AQ2027" s="46" t="str">
        <f t="shared" si="444"/>
        <v/>
      </c>
      <c r="AR2027" s="46">
        <f t="shared" si="445"/>
        <v>0</v>
      </c>
      <c r="AS2027" s="48">
        <f t="shared" si="446"/>
        <v>1</v>
      </c>
      <c r="AT2027" s="46">
        <f t="shared" si="450"/>
        <v>0</v>
      </c>
      <c r="AU2027" s="46">
        <f t="shared" si="447"/>
        <v>0</v>
      </c>
      <c r="AV2027" s="46">
        <f t="shared" si="448"/>
        <v>0</v>
      </c>
      <c r="AW2027" s="46">
        <f t="shared" si="451"/>
        <v>0</v>
      </c>
      <c r="AX2027" s="47" t="str">
        <f t="shared" si="449"/>
        <v/>
      </c>
      <c r="AY2027" s="47" t="str">
        <f t="shared" si="452"/>
        <v/>
      </c>
    </row>
    <row r="2028" spans="35:51" x14ac:dyDescent="0.35">
      <c r="AI2028" s="11"/>
      <c r="AJ2028" s="11"/>
      <c r="AK2028" s="11"/>
      <c r="AL2028" s="63"/>
      <c r="AM2028" s="46" t="str">
        <f t="shared" si="440"/>
        <v/>
      </c>
      <c r="AN2028" s="46" t="str">
        <f t="shared" si="441"/>
        <v/>
      </c>
      <c r="AO2028" s="46" t="str">
        <f t="shared" si="442"/>
        <v/>
      </c>
      <c r="AP2028" s="46">
        <f t="shared" si="443"/>
        <v>0</v>
      </c>
      <c r="AQ2028" s="46" t="str">
        <f t="shared" si="444"/>
        <v/>
      </c>
      <c r="AR2028" s="46">
        <f t="shared" si="445"/>
        <v>0</v>
      </c>
      <c r="AS2028" s="48">
        <f t="shared" si="446"/>
        <v>1</v>
      </c>
      <c r="AT2028" s="46">
        <f t="shared" si="450"/>
        <v>0</v>
      </c>
      <c r="AU2028" s="46">
        <f t="shared" si="447"/>
        <v>0</v>
      </c>
      <c r="AV2028" s="46">
        <f t="shared" si="448"/>
        <v>0</v>
      </c>
      <c r="AW2028" s="46">
        <f t="shared" si="451"/>
        <v>0</v>
      </c>
      <c r="AX2028" s="47" t="str">
        <f t="shared" si="449"/>
        <v/>
      </c>
      <c r="AY2028" s="47" t="str">
        <f t="shared" si="452"/>
        <v/>
      </c>
    </row>
    <row r="2029" spans="35:51" x14ac:dyDescent="0.35">
      <c r="AI2029" s="11"/>
      <c r="AJ2029" s="11"/>
      <c r="AK2029" s="11"/>
      <c r="AL2029" s="63"/>
      <c r="AM2029" s="46" t="str">
        <f t="shared" si="440"/>
        <v/>
      </c>
      <c r="AN2029" s="46" t="str">
        <f t="shared" si="441"/>
        <v/>
      </c>
      <c r="AO2029" s="46" t="str">
        <f t="shared" si="442"/>
        <v/>
      </c>
      <c r="AP2029" s="46">
        <f t="shared" si="443"/>
        <v>0</v>
      </c>
      <c r="AQ2029" s="46" t="str">
        <f t="shared" si="444"/>
        <v/>
      </c>
      <c r="AR2029" s="46">
        <f t="shared" si="445"/>
        <v>0</v>
      </c>
      <c r="AS2029" s="48">
        <f t="shared" si="446"/>
        <v>1</v>
      </c>
      <c r="AT2029" s="46">
        <f t="shared" si="450"/>
        <v>0</v>
      </c>
      <c r="AU2029" s="46">
        <f t="shared" si="447"/>
        <v>0</v>
      </c>
      <c r="AV2029" s="46">
        <f t="shared" si="448"/>
        <v>0</v>
      </c>
      <c r="AW2029" s="46">
        <f t="shared" si="451"/>
        <v>0</v>
      </c>
      <c r="AX2029" s="47" t="str">
        <f t="shared" si="449"/>
        <v/>
      </c>
      <c r="AY2029" s="47" t="str">
        <f t="shared" si="452"/>
        <v/>
      </c>
    </row>
    <row r="2030" spans="35:51" x14ac:dyDescent="0.35">
      <c r="AI2030" s="11"/>
      <c r="AJ2030" s="11"/>
      <c r="AK2030" s="11"/>
      <c r="AL2030" s="63"/>
      <c r="AM2030" s="46" t="str">
        <f t="shared" si="440"/>
        <v/>
      </c>
      <c r="AN2030" s="46" t="str">
        <f t="shared" si="441"/>
        <v/>
      </c>
      <c r="AO2030" s="46" t="str">
        <f t="shared" si="442"/>
        <v/>
      </c>
      <c r="AP2030" s="46">
        <f t="shared" si="443"/>
        <v>0</v>
      </c>
      <c r="AQ2030" s="46" t="str">
        <f t="shared" si="444"/>
        <v/>
      </c>
      <c r="AR2030" s="46">
        <f t="shared" si="445"/>
        <v>0</v>
      </c>
      <c r="AS2030" s="48">
        <f t="shared" si="446"/>
        <v>1</v>
      </c>
      <c r="AT2030" s="46">
        <f t="shared" si="450"/>
        <v>0</v>
      </c>
      <c r="AU2030" s="46">
        <f t="shared" si="447"/>
        <v>0</v>
      </c>
      <c r="AV2030" s="46">
        <f t="shared" si="448"/>
        <v>0</v>
      </c>
      <c r="AW2030" s="46">
        <f t="shared" si="451"/>
        <v>0</v>
      </c>
      <c r="AX2030" s="47" t="str">
        <f t="shared" si="449"/>
        <v/>
      </c>
      <c r="AY2030" s="47" t="str">
        <f t="shared" si="452"/>
        <v/>
      </c>
    </row>
    <row r="2031" spans="35:51" x14ac:dyDescent="0.35">
      <c r="AI2031" s="11"/>
      <c r="AJ2031" s="11"/>
      <c r="AK2031" s="11"/>
      <c r="AL2031" s="63"/>
      <c r="AM2031" s="46" t="str">
        <f t="shared" si="440"/>
        <v/>
      </c>
      <c r="AN2031" s="46" t="str">
        <f t="shared" si="441"/>
        <v/>
      </c>
      <c r="AO2031" s="46" t="str">
        <f t="shared" si="442"/>
        <v/>
      </c>
      <c r="AP2031" s="46">
        <f t="shared" si="443"/>
        <v>0</v>
      </c>
      <c r="AQ2031" s="46" t="str">
        <f t="shared" si="444"/>
        <v/>
      </c>
      <c r="AR2031" s="46">
        <f t="shared" si="445"/>
        <v>0</v>
      </c>
      <c r="AS2031" s="48">
        <f t="shared" si="446"/>
        <v>1</v>
      </c>
      <c r="AT2031" s="46">
        <f t="shared" si="450"/>
        <v>0</v>
      </c>
      <c r="AU2031" s="46">
        <f t="shared" si="447"/>
        <v>0</v>
      </c>
      <c r="AV2031" s="46">
        <f t="shared" si="448"/>
        <v>0</v>
      </c>
      <c r="AW2031" s="46">
        <f t="shared" si="451"/>
        <v>0</v>
      </c>
      <c r="AX2031" s="47" t="str">
        <f t="shared" si="449"/>
        <v/>
      </c>
      <c r="AY2031" s="47" t="str">
        <f t="shared" si="452"/>
        <v/>
      </c>
    </row>
    <row r="2032" spans="35:51" x14ac:dyDescent="0.35">
      <c r="AI2032" s="11"/>
      <c r="AJ2032" s="11"/>
      <c r="AK2032" s="11"/>
      <c r="AL2032" s="63"/>
      <c r="AM2032" s="46" t="str">
        <f t="shared" si="440"/>
        <v/>
      </c>
      <c r="AN2032" s="46" t="str">
        <f t="shared" si="441"/>
        <v/>
      </c>
      <c r="AO2032" s="46" t="str">
        <f t="shared" si="442"/>
        <v/>
      </c>
      <c r="AP2032" s="46">
        <f t="shared" si="443"/>
        <v>0</v>
      </c>
      <c r="AQ2032" s="46" t="str">
        <f t="shared" si="444"/>
        <v/>
      </c>
      <c r="AR2032" s="46">
        <f t="shared" si="445"/>
        <v>0</v>
      </c>
      <c r="AS2032" s="48">
        <f t="shared" si="446"/>
        <v>1</v>
      </c>
      <c r="AT2032" s="46">
        <f t="shared" si="450"/>
        <v>0</v>
      </c>
      <c r="AU2032" s="46">
        <f t="shared" si="447"/>
        <v>0</v>
      </c>
      <c r="AV2032" s="46">
        <f t="shared" si="448"/>
        <v>0</v>
      </c>
      <c r="AW2032" s="46">
        <f t="shared" si="451"/>
        <v>0</v>
      </c>
      <c r="AX2032" s="47" t="str">
        <f t="shared" si="449"/>
        <v/>
      </c>
      <c r="AY2032" s="47" t="str">
        <f t="shared" si="452"/>
        <v/>
      </c>
    </row>
    <row r="2033" spans="35:51" x14ac:dyDescent="0.35">
      <c r="AI2033" s="11"/>
      <c r="AJ2033" s="11"/>
      <c r="AK2033" s="11"/>
      <c r="AL2033" s="63"/>
      <c r="AM2033" s="46" t="str">
        <f t="shared" si="440"/>
        <v/>
      </c>
      <c r="AN2033" s="46" t="str">
        <f t="shared" si="441"/>
        <v/>
      </c>
      <c r="AO2033" s="46" t="str">
        <f t="shared" si="442"/>
        <v/>
      </c>
      <c r="AP2033" s="46">
        <f t="shared" si="443"/>
        <v>0</v>
      </c>
      <c r="AQ2033" s="46" t="str">
        <f t="shared" si="444"/>
        <v/>
      </c>
      <c r="AR2033" s="46">
        <f t="shared" si="445"/>
        <v>0</v>
      </c>
      <c r="AS2033" s="48">
        <f t="shared" si="446"/>
        <v>1</v>
      </c>
      <c r="AT2033" s="46">
        <f t="shared" si="450"/>
        <v>0</v>
      </c>
      <c r="AU2033" s="46">
        <f t="shared" si="447"/>
        <v>0</v>
      </c>
      <c r="AV2033" s="46">
        <f t="shared" si="448"/>
        <v>0</v>
      </c>
      <c r="AW2033" s="46">
        <f t="shared" si="451"/>
        <v>0</v>
      </c>
      <c r="AX2033" s="47" t="str">
        <f t="shared" si="449"/>
        <v/>
      </c>
      <c r="AY2033" s="47" t="str">
        <f t="shared" si="452"/>
        <v/>
      </c>
    </row>
    <row r="2034" spans="35:51" x14ac:dyDescent="0.35">
      <c r="AI2034" s="11"/>
      <c r="AJ2034" s="11"/>
      <c r="AK2034" s="11"/>
      <c r="AL2034" s="63"/>
      <c r="AM2034" s="46" t="str">
        <f t="shared" si="440"/>
        <v/>
      </c>
      <c r="AN2034" s="46" t="str">
        <f t="shared" si="441"/>
        <v/>
      </c>
      <c r="AO2034" s="46" t="str">
        <f t="shared" si="442"/>
        <v/>
      </c>
      <c r="AP2034" s="46">
        <f t="shared" si="443"/>
        <v>0</v>
      </c>
      <c r="AQ2034" s="46" t="str">
        <f t="shared" si="444"/>
        <v/>
      </c>
      <c r="AR2034" s="46">
        <f t="shared" si="445"/>
        <v>0</v>
      </c>
      <c r="AS2034" s="48">
        <f t="shared" si="446"/>
        <v>1</v>
      </c>
      <c r="AT2034" s="46">
        <f t="shared" si="450"/>
        <v>0</v>
      </c>
      <c r="AU2034" s="46">
        <f t="shared" si="447"/>
        <v>0</v>
      </c>
      <c r="AV2034" s="46">
        <f t="shared" si="448"/>
        <v>0</v>
      </c>
      <c r="AW2034" s="46">
        <f t="shared" si="451"/>
        <v>0</v>
      </c>
      <c r="AX2034" s="47" t="str">
        <f t="shared" si="449"/>
        <v/>
      </c>
      <c r="AY2034" s="47" t="str">
        <f t="shared" si="452"/>
        <v/>
      </c>
    </row>
    <row r="2035" spans="35:51" x14ac:dyDescent="0.35">
      <c r="AI2035" s="11"/>
      <c r="AJ2035" s="11"/>
      <c r="AK2035" s="11"/>
      <c r="AL2035" s="63"/>
      <c r="AM2035" s="46" t="str">
        <f t="shared" si="440"/>
        <v/>
      </c>
      <c r="AN2035" s="46" t="str">
        <f t="shared" si="441"/>
        <v/>
      </c>
      <c r="AO2035" s="46" t="str">
        <f t="shared" si="442"/>
        <v/>
      </c>
      <c r="AP2035" s="46">
        <f t="shared" si="443"/>
        <v>0</v>
      </c>
      <c r="AQ2035" s="46" t="str">
        <f t="shared" si="444"/>
        <v/>
      </c>
      <c r="AR2035" s="46">
        <f t="shared" si="445"/>
        <v>0</v>
      </c>
      <c r="AS2035" s="48">
        <f t="shared" si="446"/>
        <v>1</v>
      </c>
      <c r="AT2035" s="46">
        <f t="shared" si="450"/>
        <v>0</v>
      </c>
      <c r="AU2035" s="46">
        <f t="shared" si="447"/>
        <v>0</v>
      </c>
      <c r="AV2035" s="46">
        <f t="shared" si="448"/>
        <v>0</v>
      </c>
      <c r="AW2035" s="46">
        <f t="shared" si="451"/>
        <v>0</v>
      </c>
      <c r="AX2035" s="47" t="str">
        <f t="shared" si="449"/>
        <v/>
      </c>
      <c r="AY2035" s="47" t="str">
        <f t="shared" si="452"/>
        <v/>
      </c>
    </row>
    <row r="2036" spans="35:51" x14ac:dyDescent="0.35">
      <c r="AI2036" s="11"/>
      <c r="AJ2036" s="11"/>
      <c r="AK2036" s="11"/>
      <c r="AL2036" s="63"/>
      <c r="AM2036" s="46" t="str">
        <f t="shared" si="440"/>
        <v/>
      </c>
      <c r="AN2036" s="46" t="str">
        <f t="shared" si="441"/>
        <v/>
      </c>
      <c r="AO2036" s="46" t="str">
        <f t="shared" si="442"/>
        <v/>
      </c>
      <c r="AP2036" s="46">
        <f t="shared" si="443"/>
        <v>0</v>
      </c>
      <c r="AQ2036" s="46" t="str">
        <f t="shared" si="444"/>
        <v/>
      </c>
      <c r="AR2036" s="46">
        <f t="shared" si="445"/>
        <v>0</v>
      </c>
      <c r="AS2036" s="48">
        <f t="shared" si="446"/>
        <v>1</v>
      </c>
      <c r="AT2036" s="46">
        <f t="shared" si="450"/>
        <v>0</v>
      </c>
      <c r="AU2036" s="46">
        <f t="shared" si="447"/>
        <v>0</v>
      </c>
      <c r="AV2036" s="46">
        <f t="shared" si="448"/>
        <v>0</v>
      </c>
      <c r="AW2036" s="46">
        <f t="shared" si="451"/>
        <v>0</v>
      </c>
      <c r="AX2036" s="47" t="str">
        <f t="shared" si="449"/>
        <v/>
      </c>
      <c r="AY2036" s="47" t="str">
        <f t="shared" si="452"/>
        <v/>
      </c>
    </row>
    <row r="2037" spans="35:51" x14ac:dyDescent="0.35">
      <c r="AI2037" s="11"/>
      <c r="AJ2037" s="11"/>
      <c r="AK2037" s="11"/>
      <c r="AL2037" s="63"/>
      <c r="AM2037" s="46" t="str">
        <f t="shared" si="440"/>
        <v/>
      </c>
      <c r="AN2037" s="46" t="str">
        <f t="shared" si="441"/>
        <v/>
      </c>
      <c r="AO2037" s="46" t="str">
        <f t="shared" si="442"/>
        <v/>
      </c>
      <c r="AP2037" s="46">
        <f t="shared" si="443"/>
        <v>0</v>
      </c>
      <c r="AQ2037" s="46" t="str">
        <f t="shared" si="444"/>
        <v/>
      </c>
      <c r="AR2037" s="46">
        <f t="shared" si="445"/>
        <v>0</v>
      </c>
      <c r="AS2037" s="48">
        <f t="shared" si="446"/>
        <v>1</v>
      </c>
      <c r="AT2037" s="46">
        <f t="shared" si="450"/>
        <v>0</v>
      </c>
      <c r="AU2037" s="46">
        <f t="shared" si="447"/>
        <v>0</v>
      </c>
      <c r="AV2037" s="46">
        <f t="shared" si="448"/>
        <v>0</v>
      </c>
      <c r="AW2037" s="46">
        <f t="shared" si="451"/>
        <v>0</v>
      </c>
      <c r="AX2037" s="47" t="str">
        <f t="shared" si="449"/>
        <v/>
      </c>
      <c r="AY2037" s="47" t="str">
        <f t="shared" si="452"/>
        <v/>
      </c>
    </row>
    <row r="2038" spans="35:51" x14ac:dyDescent="0.35">
      <c r="AI2038" s="11"/>
      <c r="AJ2038" s="11"/>
      <c r="AK2038" s="11"/>
      <c r="AL2038" s="63"/>
      <c r="AM2038" s="46" t="str">
        <f t="shared" si="440"/>
        <v/>
      </c>
      <c r="AN2038" s="46" t="str">
        <f t="shared" si="441"/>
        <v/>
      </c>
      <c r="AO2038" s="46" t="str">
        <f t="shared" si="442"/>
        <v/>
      </c>
      <c r="AP2038" s="46">
        <f t="shared" si="443"/>
        <v>0</v>
      </c>
      <c r="AQ2038" s="46" t="str">
        <f t="shared" si="444"/>
        <v/>
      </c>
      <c r="AR2038" s="46">
        <f t="shared" si="445"/>
        <v>0</v>
      </c>
      <c r="AS2038" s="48">
        <f t="shared" si="446"/>
        <v>1</v>
      </c>
      <c r="AT2038" s="46">
        <f t="shared" si="450"/>
        <v>0</v>
      </c>
      <c r="AU2038" s="46">
        <f t="shared" si="447"/>
        <v>0</v>
      </c>
      <c r="AV2038" s="46">
        <f t="shared" si="448"/>
        <v>0</v>
      </c>
      <c r="AW2038" s="46">
        <f t="shared" si="451"/>
        <v>0</v>
      </c>
      <c r="AX2038" s="47" t="str">
        <f t="shared" si="449"/>
        <v/>
      </c>
      <c r="AY2038" s="47" t="str">
        <f t="shared" si="452"/>
        <v/>
      </c>
    </row>
    <row r="2039" spans="35:51" x14ac:dyDescent="0.35">
      <c r="AI2039" s="11"/>
      <c r="AJ2039" s="11"/>
      <c r="AK2039" s="11"/>
      <c r="AL2039" s="63"/>
      <c r="AM2039" s="46" t="str">
        <f t="shared" si="440"/>
        <v/>
      </c>
      <c r="AN2039" s="46" t="str">
        <f t="shared" si="441"/>
        <v/>
      </c>
      <c r="AO2039" s="46" t="str">
        <f t="shared" si="442"/>
        <v/>
      </c>
      <c r="AP2039" s="46">
        <f t="shared" si="443"/>
        <v>0</v>
      </c>
      <c r="AQ2039" s="46" t="str">
        <f t="shared" si="444"/>
        <v/>
      </c>
      <c r="AR2039" s="46">
        <f t="shared" si="445"/>
        <v>0</v>
      </c>
      <c r="AS2039" s="48">
        <f t="shared" si="446"/>
        <v>1</v>
      </c>
      <c r="AT2039" s="46">
        <f t="shared" si="450"/>
        <v>0</v>
      </c>
      <c r="AU2039" s="46">
        <f t="shared" si="447"/>
        <v>0</v>
      </c>
      <c r="AV2039" s="46">
        <f t="shared" si="448"/>
        <v>0</v>
      </c>
      <c r="AW2039" s="46">
        <f t="shared" si="451"/>
        <v>0</v>
      </c>
      <c r="AX2039" s="47" t="str">
        <f t="shared" si="449"/>
        <v/>
      </c>
      <c r="AY2039" s="47" t="str">
        <f t="shared" si="452"/>
        <v/>
      </c>
    </row>
    <row r="2040" spans="35:51" x14ac:dyDescent="0.35">
      <c r="AI2040" s="11"/>
      <c r="AJ2040" s="11"/>
      <c r="AK2040" s="11"/>
      <c r="AL2040" s="63"/>
      <c r="AM2040" s="46" t="str">
        <f t="shared" si="440"/>
        <v/>
      </c>
      <c r="AN2040" s="46" t="str">
        <f t="shared" si="441"/>
        <v/>
      </c>
      <c r="AO2040" s="46" t="str">
        <f t="shared" si="442"/>
        <v/>
      </c>
      <c r="AP2040" s="46">
        <f t="shared" si="443"/>
        <v>0</v>
      </c>
      <c r="AQ2040" s="46" t="str">
        <f t="shared" si="444"/>
        <v/>
      </c>
      <c r="AR2040" s="46">
        <f t="shared" si="445"/>
        <v>0</v>
      </c>
      <c r="AS2040" s="48">
        <f t="shared" si="446"/>
        <v>1</v>
      </c>
      <c r="AT2040" s="46">
        <f t="shared" si="450"/>
        <v>0</v>
      </c>
      <c r="AU2040" s="46">
        <f t="shared" si="447"/>
        <v>0</v>
      </c>
      <c r="AV2040" s="46">
        <f t="shared" si="448"/>
        <v>0</v>
      </c>
      <c r="AW2040" s="46">
        <f t="shared" si="451"/>
        <v>0</v>
      </c>
      <c r="AX2040" s="47" t="str">
        <f t="shared" si="449"/>
        <v/>
      </c>
      <c r="AY2040" s="47" t="str">
        <f t="shared" si="452"/>
        <v/>
      </c>
    </row>
    <row r="2041" spans="35:51" x14ac:dyDescent="0.35">
      <c r="AI2041" s="11"/>
      <c r="AJ2041" s="11"/>
      <c r="AK2041" s="11"/>
      <c r="AL2041" s="63"/>
      <c r="AM2041" s="46" t="str">
        <f t="shared" si="440"/>
        <v/>
      </c>
      <c r="AN2041" s="46" t="str">
        <f t="shared" si="441"/>
        <v/>
      </c>
      <c r="AO2041" s="46" t="str">
        <f t="shared" si="442"/>
        <v/>
      </c>
      <c r="AP2041" s="46">
        <f t="shared" si="443"/>
        <v>0</v>
      </c>
      <c r="AQ2041" s="46" t="str">
        <f t="shared" si="444"/>
        <v/>
      </c>
      <c r="AR2041" s="46">
        <f t="shared" si="445"/>
        <v>0</v>
      </c>
      <c r="AS2041" s="48">
        <f t="shared" si="446"/>
        <v>1</v>
      </c>
      <c r="AT2041" s="46">
        <f t="shared" si="450"/>
        <v>0</v>
      </c>
      <c r="AU2041" s="46">
        <f t="shared" si="447"/>
        <v>0</v>
      </c>
      <c r="AV2041" s="46">
        <f t="shared" si="448"/>
        <v>0</v>
      </c>
      <c r="AW2041" s="46">
        <f t="shared" si="451"/>
        <v>0</v>
      </c>
      <c r="AX2041" s="47" t="str">
        <f t="shared" si="449"/>
        <v/>
      </c>
      <c r="AY2041" s="47" t="str">
        <f t="shared" si="452"/>
        <v/>
      </c>
    </row>
    <row r="2042" spans="35:51" x14ac:dyDescent="0.35">
      <c r="AI2042" s="11"/>
      <c r="AJ2042" s="11"/>
      <c r="AK2042" s="11"/>
      <c r="AL2042" s="63"/>
      <c r="AM2042" s="46" t="str">
        <f t="shared" si="440"/>
        <v/>
      </c>
      <c r="AN2042" s="46" t="str">
        <f t="shared" si="441"/>
        <v/>
      </c>
      <c r="AO2042" s="46" t="str">
        <f t="shared" si="442"/>
        <v/>
      </c>
      <c r="AP2042" s="46">
        <f t="shared" si="443"/>
        <v>0</v>
      </c>
      <c r="AQ2042" s="46" t="str">
        <f t="shared" si="444"/>
        <v/>
      </c>
      <c r="AR2042" s="46">
        <f t="shared" si="445"/>
        <v>0</v>
      </c>
      <c r="AS2042" s="48">
        <f t="shared" si="446"/>
        <v>1</v>
      </c>
      <c r="AT2042" s="46">
        <f t="shared" si="450"/>
        <v>0</v>
      </c>
      <c r="AU2042" s="46">
        <f t="shared" si="447"/>
        <v>0</v>
      </c>
      <c r="AV2042" s="46">
        <f t="shared" si="448"/>
        <v>0</v>
      </c>
      <c r="AW2042" s="46">
        <f t="shared" si="451"/>
        <v>0</v>
      </c>
      <c r="AX2042" s="47" t="str">
        <f t="shared" si="449"/>
        <v/>
      </c>
      <c r="AY2042" s="47" t="str">
        <f t="shared" si="452"/>
        <v/>
      </c>
    </row>
    <row r="2043" spans="35:51" x14ac:dyDescent="0.35">
      <c r="AI2043" s="11"/>
      <c r="AJ2043" s="11"/>
      <c r="AK2043" s="11"/>
      <c r="AL2043" s="63"/>
      <c r="AM2043" s="46" t="str">
        <f t="shared" si="440"/>
        <v/>
      </c>
      <c r="AN2043" s="46" t="str">
        <f t="shared" si="441"/>
        <v/>
      </c>
      <c r="AO2043" s="46" t="str">
        <f t="shared" si="442"/>
        <v/>
      </c>
      <c r="AP2043" s="46">
        <f t="shared" si="443"/>
        <v>0</v>
      </c>
      <c r="AQ2043" s="46" t="str">
        <f t="shared" si="444"/>
        <v/>
      </c>
      <c r="AR2043" s="46">
        <f t="shared" si="445"/>
        <v>0</v>
      </c>
      <c r="AS2043" s="48">
        <f t="shared" si="446"/>
        <v>1</v>
      </c>
      <c r="AT2043" s="46">
        <f t="shared" si="450"/>
        <v>0</v>
      </c>
      <c r="AU2043" s="46">
        <f t="shared" si="447"/>
        <v>0</v>
      </c>
      <c r="AV2043" s="46">
        <f t="shared" si="448"/>
        <v>0</v>
      </c>
      <c r="AW2043" s="46">
        <f t="shared" si="451"/>
        <v>0</v>
      </c>
      <c r="AX2043" s="47" t="str">
        <f t="shared" si="449"/>
        <v/>
      </c>
      <c r="AY2043" s="47" t="str">
        <f t="shared" si="452"/>
        <v/>
      </c>
    </row>
    <row r="2044" spans="35:51" x14ac:dyDescent="0.35">
      <c r="AI2044" s="11"/>
      <c r="AJ2044" s="11"/>
      <c r="AK2044" s="11"/>
      <c r="AL2044" s="63"/>
      <c r="AM2044" s="46" t="str">
        <f t="shared" si="440"/>
        <v/>
      </c>
      <c r="AN2044" s="46" t="str">
        <f t="shared" si="441"/>
        <v/>
      </c>
      <c r="AO2044" s="46" t="str">
        <f t="shared" si="442"/>
        <v/>
      </c>
      <c r="AP2044" s="46">
        <f t="shared" si="443"/>
        <v>0</v>
      </c>
      <c r="AQ2044" s="46" t="str">
        <f t="shared" si="444"/>
        <v/>
      </c>
      <c r="AR2044" s="46">
        <f t="shared" si="445"/>
        <v>0</v>
      </c>
      <c r="AS2044" s="48">
        <f t="shared" si="446"/>
        <v>1</v>
      </c>
      <c r="AT2044" s="46">
        <f t="shared" si="450"/>
        <v>0</v>
      </c>
      <c r="AU2044" s="46">
        <f t="shared" si="447"/>
        <v>0</v>
      </c>
      <c r="AV2044" s="46">
        <f t="shared" si="448"/>
        <v>0</v>
      </c>
      <c r="AW2044" s="46">
        <f t="shared" si="451"/>
        <v>0</v>
      </c>
      <c r="AX2044" s="47" t="str">
        <f t="shared" si="449"/>
        <v/>
      </c>
      <c r="AY2044" s="47" t="str">
        <f t="shared" si="452"/>
        <v/>
      </c>
    </row>
    <row r="2045" spans="35:51" x14ac:dyDescent="0.35">
      <c r="AI2045" s="11"/>
      <c r="AJ2045" s="11"/>
      <c r="AK2045" s="11"/>
      <c r="AL2045" s="63"/>
      <c r="AM2045" s="46" t="str">
        <f t="shared" si="440"/>
        <v/>
      </c>
      <c r="AN2045" s="46" t="str">
        <f t="shared" si="441"/>
        <v/>
      </c>
      <c r="AO2045" s="46" t="str">
        <f t="shared" si="442"/>
        <v/>
      </c>
      <c r="AP2045" s="46">
        <f t="shared" si="443"/>
        <v>0</v>
      </c>
      <c r="AQ2045" s="46" t="str">
        <f t="shared" si="444"/>
        <v/>
      </c>
      <c r="AR2045" s="46">
        <f t="shared" si="445"/>
        <v>0</v>
      </c>
      <c r="AS2045" s="48">
        <f t="shared" si="446"/>
        <v>1</v>
      </c>
      <c r="AT2045" s="46">
        <f t="shared" si="450"/>
        <v>0</v>
      </c>
      <c r="AU2045" s="46">
        <f t="shared" si="447"/>
        <v>0</v>
      </c>
      <c r="AV2045" s="46">
        <f t="shared" si="448"/>
        <v>0</v>
      </c>
      <c r="AW2045" s="46">
        <f t="shared" si="451"/>
        <v>0</v>
      </c>
      <c r="AX2045" s="47" t="str">
        <f t="shared" si="449"/>
        <v/>
      </c>
      <c r="AY2045" s="47" t="str">
        <f t="shared" si="452"/>
        <v/>
      </c>
    </row>
    <row r="2046" spans="35:51" x14ac:dyDescent="0.35">
      <c r="AI2046" s="11"/>
      <c r="AJ2046" s="11"/>
      <c r="AK2046" s="11"/>
      <c r="AL2046" s="63"/>
      <c r="AM2046" s="46" t="str">
        <f t="shared" si="440"/>
        <v/>
      </c>
      <c r="AN2046" s="46" t="str">
        <f t="shared" si="441"/>
        <v/>
      </c>
      <c r="AO2046" s="46" t="str">
        <f t="shared" si="442"/>
        <v/>
      </c>
      <c r="AP2046" s="46">
        <f t="shared" si="443"/>
        <v>0</v>
      </c>
      <c r="AQ2046" s="46" t="str">
        <f t="shared" si="444"/>
        <v/>
      </c>
      <c r="AR2046" s="46">
        <f t="shared" si="445"/>
        <v>0</v>
      </c>
      <c r="AS2046" s="48">
        <f t="shared" si="446"/>
        <v>1</v>
      </c>
      <c r="AT2046" s="46">
        <f t="shared" si="450"/>
        <v>0</v>
      </c>
      <c r="AU2046" s="46">
        <f t="shared" si="447"/>
        <v>0</v>
      </c>
      <c r="AV2046" s="46">
        <f t="shared" si="448"/>
        <v>0</v>
      </c>
      <c r="AW2046" s="46">
        <f t="shared" si="451"/>
        <v>0</v>
      </c>
      <c r="AX2046" s="47" t="str">
        <f t="shared" si="449"/>
        <v/>
      </c>
      <c r="AY2046" s="47" t="str">
        <f t="shared" si="452"/>
        <v/>
      </c>
    </row>
    <row r="2047" spans="35:51" x14ac:dyDescent="0.35">
      <c r="AI2047" s="11"/>
      <c r="AJ2047" s="11"/>
      <c r="AK2047" s="11"/>
      <c r="AL2047" s="63"/>
      <c r="AM2047" s="46" t="str">
        <f t="shared" si="440"/>
        <v/>
      </c>
      <c r="AN2047" s="46" t="str">
        <f t="shared" si="441"/>
        <v/>
      </c>
      <c r="AO2047" s="46" t="str">
        <f t="shared" si="442"/>
        <v/>
      </c>
      <c r="AP2047" s="46">
        <f t="shared" si="443"/>
        <v>0</v>
      </c>
      <c r="AQ2047" s="46" t="str">
        <f t="shared" si="444"/>
        <v/>
      </c>
      <c r="AR2047" s="46">
        <f t="shared" si="445"/>
        <v>0</v>
      </c>
      <c r="AS2047" s="48">
        <f t="shared" si="446"/>
        <v>1</v>
      </c>
      <c r="AT2047" s="46">
        <f t="shared" si="450"/>
        <v>0</v>
      </c>
      <c r="AU2047" s="46">
        <f t="shared" si="447"/>
        <v>0</v>
      </c>
      <c r="AV2047" s="46">
        <f t="shared" si="448"/>
        <v>0</v>
      </c>
      <c r="AW2047" s="46">
        <f t="shared" si="451"/>
        <v>0</v>
      </c>
      <c r="AX2047" s="47" t="str">
        <f t="shared" si="449"/>
        <v/>
      </c>
      <c r="AY2047" s="47" t="str">
        <f t="shared" si="452"/>
        <v/>
      </c>
    </row>
    <row r="2048" spans="35:51" x14ac:dyDescent="0.35">
      <c r="AI2048" s="11"/>
      <c r="AJ2048" s="11"/>
      <c r="AK2048" s="11"/>
      <c r="AL2048" s="63"/>
      <c r="AM2048" s="46" t="str">
        <f t="shared" si="440"/>
        <v/>
      </c>
      <c r="AN2048" s="46" t="str">
        <f t="shared" si="441"/>
        <v/>
      </c>
      <c r="AO2048" s="46" t="str">
        <f t="shared" si="442"/>
        <v/>
      </c>
      <c r="AP2048" s="46">
        <f t="shared" si="443"/>
        <v>0</v>
      </c>
      <c r="AQ2048" s="46" t="str">
        <f t="shared" si="444"/>
        <v/>
      </c>
      <c r="AR2048" s="46">
        <f t="shared" si="445"/>
        <v>0</v>
      </c>
      <c r="AS2048" s="48">
        <f t="shared" si="446"/>
        <v>1</v>
      </c>
      <c r="AT2048" s="46">
        <f t="shared" si="450"/>
        <v>0</v>
      </c>
      <c r="AU2048" s="46">
        <f t="shared" si="447"/>
        <v>0</v>
      </c>
      <c r="AV2048" s="46">
        <f t="shared" si="448"/>
        <v>0</v>
      </c>
      <c r="AW2048" s="46">
        <f t="shared" si="451"/>
        <v>0</v>
      </c>
      <c r="AX2048" s="47" t="str">
        <f t="shared" si="449"/>
        <v/>
      </c>
      <c r="AY2048" s="47" t="str">
        <f t="shared" si="452"/>
        <v/>
      </c>
    </row>
    <row r="2049" spans="35:51" x14ac:dyDescent="0.35">
      <c r="AI2049" s="11"/>
      <c r="AJ2049" s="11"/>
      <c r="AK2049" s="11"/>
      <c r="AL2049" s="63"/>
      <c r="AM2049" s="46" t="str">
        <f t="shared" si="440"/>
        <v/>
      </c>
      <c r="AN2049" s="46" t="str">
        <f t="shared" si="441"/>
        <v/>
      </c>
      <c r="AO2049" s="46" t="str">
        <f t="shared" si="442"/>
        <v/>
      </c>
      <c r="AP2049" s="46">
        <f t="shared" si="443"/>
        <v>0</v>
      </c>
      <c r="AQ2049" s="46" t="str">
        <f t="shared" si="444"/>
        <v/>
      </c>
      <c r="AR2049" s="46">
        <f t="shared" si="445"/>
        <v>0</v>
      </c>
      <c r="AS2049" s="48">
        <f t="shared" si="446"/>
        <v>1</v>
      </c>
      <c r="AT2049" s="46">
        <f t="shared" si="450"/>
        <v>0</v>
      </c>
      <c r="AU2049" s="46">
        <f t="shared" si="447"/>
        <v>0</v>
      </c>
      <c r="AV2049" s="46">
        <f t="shared" si="448"/>
        <v>0</v>
      </c>
      <c r="AW2049" s="46">
        <f t="shared" si="451"/>
        <v>0</v>
      </c>
      <c r="AX2049" s="47" t="str">
        <f t="shared" si="449"/>
        <v/>
      </c>
      <c r="AY2049" s="47" t="str">
        <f t="shared" si="452"/>
        <v/>
      </c>
    </row>
    <row r="2050" spans="35:51" x14ac:dyDescent="0.35">
      <c r="AI2050" s="11"/>
      <c r="AJ2050" s="11"/>
      <c r="AK2050" s="11"/>
      <c r="AL2050" s="63"/>
      <c r="AM2050" s="46" t="str">
        <f t="shared" si="440"/>
        <v/>
      </c>
      <c r="AN2050" s="46" t="str">
        <f t="shared" si="441"/>
        <v/>
      </c>
      <c r="AO2050" s="46" t="str">
        <f t="shared" si="442"/>
        <v/>
      </c>
      <c r="AP2050" s="46">
        <f t="shared" si="443"/>
        <v>0</v>
      </c>
      <c r="AQ2050" s="46" t="str">
        <f t="shared" si="444"/>
        <v/>
      </c>
      <c r="AR2050" s="46">
        <f t="shared" si="445"/>
        <v>0</v>
      </c>
      <c r="AS2050" s="48">
        <f t="shared" si="446"/>
        <v>1</v>
      </c>
      <c r="AT2050" s="46">
        <f t="shared" si="450"/>
        <v>0</v>
      </c>
      <c r="AU2050" s="46">
        <f t="shared" si="447"/>
        <v>0</v>
      </c>
      <c r="AV2050" s="46">
        <f t="shared" si="448"/>
        <v>0</v>
      </c>
      <c r="AW2050" s="46">
        <f t="shared" si="451"/>
        <v>0</v>
      </c>
      <c r="AX2050" s="47" t="str">
        <f t="shared" si="449"/>
        <v/>
      </c>
      <c r="AY2050" s="47" t="str">
        <f t="shared" si="452"/>
        <v/>
      </c>
    </row>
    <row r="2051" spans="35:51" x14ac:dyDescent="0.35">
      <c r="AI2051" s="11"/>
      <c r="AJ2051" s="11"/>
      <c r="AK2051" s="11"/>
      <c r="AL2051" s="63"/>
      <c r="AM2051" s="46" t="str">
        <f t="shared" ref="AM2051:AM2114" si="453">IFERROR(VLOOKUP($AK2051,pnl_konto_table,2,FALSE),"")</f>
        <v/>
      </c>
      <c r="AN2051" s="46" t="str">
        <f t="shared" ref="AN2051:AN2114" si="454">IFERROR(VLOOKUP($AK2051,pnl_konto_table,6,FALSE),"")</f>
        <v/>
      </c>
      <c r="AO2051" s="46" t="str">
        <f t="shared" ref="AO2051:AO2114" si="455">IFERROR(VLOOKUP($AK2051,pnl_konto_table,7,FALSE),"")</f>
        <v/>
      </c>
      <c r="AP2051" s="46">
        <f t="shared" ref="AP2051:AP2114" si="456">IFERROR(VLOOKUP(AO2051,pnl_kategori_table,2,FALSE),0)</f>
        <v>0</v>
      </c>
      <c r="AQ2051" s="46" t="str">
        <f t="shared" ref="AQ2051:AQ2114" si="457">IFERROR(MATCH(AN2051,pnl_subkategori,0),"")</f>
        <v/>
      </c>
      <c r="AR2051" s="46">
        <f t="shared" ref="AR2051:AR2114" si="458">IF(AP2051=$A$3,-$AL2051,$AL2051)</f>
        <v>0</v>
      </c>
      <c r="AS2051" s="48">
        <f t="shared" ref="AS2051:AS2114" si="459">IFERROR(VLOOKUP($AK2051,lookup_konto_index,2,FALSE),IFERROR(VLOOKUP(AN2051,lookup_subkategori_index,2,FALSE),IFERROR(VLOOKUP(AO2051,lookup_kategori_index,2,FALSE),1)))</f>
        <v>1</v>
      </c>
      <c r="AT2051" s="46">
        <f t="shared" si="450"/>
        <v>0</v>
      </c>
      <c r="AU2051" s="46">
        <f t="shared" ref="AU2051:AU2114" si="460">SUMIFS($BC$3:$BC$50,$BA$3:$BA$50,$AI2051,$BB$3:$BB$50,$AJ2051)</f>
        <v>0</v>
      </c>
      <c r="AV2051" s="46">
        <f t="shared" ref="AV2051:AV2114" si="461">SUMIFS($BD$3:$BD$50,$BA$3:$BA$50,$AI2051,$BB$3:$BB$50,$AJ2051)</f>
        <v>0</v>
      </c>
      <c r="AW2051" s="46">
        <f t="shared" si="451"/>
        <v>0</v>
      </c>
      <c r="AX2051" s="47" t="str">
        <f t="shared" ref="AX2051:AX2114" si="462">IFERROR(VLOOKUP($AP2051,table_type_kostnad,2,FALSE)*AR2051,"")</f>
        <v/>
      </c>
      <c r="AY2051" s="47" t="str">
        <f t="shared" si="452"/>
        <v/>
      </c>
    </row>
    <row r="2052" spans="35:51" x14ac:dyDescent="0.35">
      <c r="AI2052" s="11"/>
      <c r="AJ2052" s="11"/>
      <c r="AK2052" s="11"/>
      <c r="AL2052" s="63"/>
      <c r="AM2052" s="46" t="str">
        <f t="shared" si="453"/>
        <v/>
      </c>
      <c r="AN2052" s="46" t="str">
        <f t="shared" si="454"/>
        <v/>
      </c>
      <c r="AO2052" s="46" t="str">
        <f t="shared" si="455"/>
        <v/>
      </c>
      <c r="AP2052" s="46">
        <f t="shared" si="456"/>
        <v>0</v>
      </c>
      <c r="AQ2052" s="46" t="str">
        <f t="shared" si="457"/>
        <v/>
      </c>
      <c r="AR2052" s="46">
        <f t="shared" si="458"/>
        <v>0</v>
      </c>
      <c r="AS2052" s="48">
        <f t="shared" si="459"/>
        <v>1</v>
      </c>
      <c r="AT2052" s="46">
        <f t="shared" ref="AT2052:AT2115" si="463">AS2052*AR2052</f>
        <v>0</v>
      </c>
      <c r="AU2052" s="46">
        <f t="shared" si="460"/>
        <v>0</v>
      </c>
      <c r="AV2052" s="46">
        <f t="shared" si="461"/>
        <v>0</v>
      </c>
      <c r="AW2052" s="46">
        <f t="shared" ref="AW2052:AW2115" si="464">IF(AU2052=0,0,1)</f>
        <v>0</v>
      </c>
      <c r="AX2052" s="47" t="str">
        <f t="shared" si="462"/>
        <v/>
      </c>
      <c r="AY2052" s="47" t="str">
        <f t="shared" ref="AY2052:AY2115" si="465">IFERROR(AX2052*AS2052,"")</f>
        <v/>
      </c>
    </row>
    <row r="2053" spans="35:51" x14ac:dyDescent="0.35">
      <c r="AI2053" s="11"/>
      <c r="AJ2053" s="11"/>
      <c r="AK2053" s="11"/>
      <c r="AL2053" s="63"/>
      <c r="AM2053" s="46" t="str">
        <f t="shared" si="453"/>
        <v/>
      </c>
      <c r="AN2053" s="46" t="str">
        <f t="shared" si="454"/>
        <v/>
      </c>
      <c r="AO2053" s="46" t="str">
        <f t="shared" si="455"/>
        <v/>
      </c>
      <c r="AP2053" s="46">
        <f t="shared" si="456"/>
        <v>0</v>
      </c>
      <c r="AQ2053" s="46" t="str">
        <f t="shared" si="457"/>
        <v/>
      </c>
      <c r="AR2053" s="46">
        <f t="shared" si="458"/>
        <v>0</v>
      </c>
      <c r="AS2053" s="48">
        <f t="shared" si="459"/>
        <v>1</v>
      </c>
      <c r="AT2053" s="46">
        <f t="shared" si="463"/>
        <v>0</v>
      </c>
      <c r="AU2053" s="46">
        <f t="shared" si="460"/>
        <v>0</v>
      </c>
      <c r="AV2053" s="46">
        <f t="shared" si="461"/>
        <v>0</v>
      </c>
      <c r="AW2053" s="46">
        <f t="shared" si="464"/>
        <v>0</v>
      </c>
      <c r="AX2053" s="47" t="str">
        <f t="shared" si="462"/>
        <v/>
      </c>
      <c r="AY2053" s="47" t="str">
        <f t="shared" si="465"/>
        <v/>
      </c>
    </row>
    <row r="2054" spans="35:51" x14ac:dyDescent="0.35">
      <c r="AI2054" s="11"/>
      <c r="AJ2054" s="11"/>
      <c r="AK2054" s="11"/>
      <c r="AL2054" s="63"/>
      <c r="AM2054" s="46" t="str">
        <f t="shared" si="453"/>
        <v/>
      </c>
      <c r="AN2054" s="46" t="str">
        <f t="shared" si="454"/>
        <v/>
      </c>
      <c r="AO2054" s="46" t="str">
        <f t="shared" si="455"/>
        <v/>
      </c>
      <c r="AP2054" s="46">
        <f t="shared" si="456"/>
        <v>0</v>
      </c>
      <c r="AQ2054" s="46" t="str">
        <f t="shared" si="457"/>
        <v/>
      </c>
      <c r="AR2054" s="46">
        <f t="shared" si="458"/>
        <v>0</v>
      </c>
      <c r="AS2054" s="48">
        <f t="shared" si="459"/>
        <v>1</v>
      </c>
      <c r="AT2054" s="46">
        <f t="shared" si="463"/>
        <v>0</v>
      </c>
      <c r="AU2054" s="46">
        <f t="shared" si="460"/>
        <v>0</v>
      </c>
      <c r="AV2054" s="46">
        <f t="shared" si="461"/>
        <v>0</v>
      </c>
      <c r="AW2054" s="46">
        <f t="shared" si="464"/>
        <v>0</v>
      </c>
      <c r="AX2054" s="47" t="str">
        <f t="shared" si="462"/>
        <v/>
      </c>
      <c r="AY2054" s="47" t="str">
        <f t="shared" si="465"/>
        <v/>
      </c>
    </row>
    <row r="2055" spans="35:51" x14ac:dyDescent="0.35">
      <c r="AI2055" s="11"/>
      <c r="AJ2055" s="11"/>
      <c r="AK2055" s="11"/>
      <c r="AL2055" s="63"/>
      <c r="AM2055" s="46" t="str">
        <f t="shared" si="453"/>
        <v/>
      </c>
      <c r="AN2055" s="46" t="str">
        <f t="shared" si="454"/>
        <v/>
      </c>
      <c r="AO2055" s="46" t="str">
        <f t="shared" si="455"/>
        <v/>
      </c>
      <c r="AP2055" s="46">
        <f t="shared" si="456"/>
        <v>0</v>
      </c>
      <c r="AQ2055" s="46" t="str">
        <f t="shared" si="457"/>
        <v/>
      </c>
      <c r="AR2055" s="46">
        <f t="shared" si="458"/>
        <v>0</v>
      </c>
      <c r="AS2055" s="48">
        <f t="shared" si="459"/>
        <v>1</v>
      </c>
      <c r="AT2055" s="46">
        <f t="shared" si="463"/>
        <v>0</v>
      </c>
      <c r="AU2055" s="46">
        <f t="shared" si="460"/>
        <v>0</v>
      </c>
      <c r="AV2055" s="46">
        <f t="shared" si="461"/>
        <v>0</v>
      </c>
      <c r="AW2055" s="46">
        <f t="shared" si="464"/>
        <v>0</v>
      </c>
      <c r="AX2055" s="47" t="str">
        <f t="shared" si="462"/>
        <v/>
      </c>
      <c r="AY2055" s="47" t="str">
        <f t="shared" si="465"/>
        <v/>
      </c>
    </row>
    <row r="2056" spans="35:51" x14ac:dyDescent="0.35">
      <c r="AI2056" s="11"/>
      <c r="AJ2056" s="11"/>
      <c r="AK2056" s="11"/>
      <c r="AL2056" s="63"/>
      <c r="AM2056" s="46" t="str">
        <f t="shared" si="453"/>
        <v/>
      </c>
      <c r="AN2056" s="46" t="str">
        <f t="shared" si="454"/>
        <v/>
      </c>
      <c r="AO2056" s="46" t="str">
        <f t="shared" si="455"/>
        <v/>
      </c>
      <c r="AP2056" s="46">
        <f t="shared" si="456"/>
        <v>0</v>
      </c>
      <c r="AQ2056" s="46" t="str">
        <f t="shared" si="457"/>
        <v/>
      </c>
      <c r="AR2056" s="46">
        <f t="shared" si="458"/>
        <v>0</v>
      </c>
      <c r="AS2056" s="48">
        <f t="shared" si="459"/>
        <v>1</v>
      </c>
      <c r="AT2056" s="46">
        <f t="shared" si="463"/>
        <v>0</v>
      </c>
      <c r="AU2056" s="46">
        <f t="shared" si="460"/>
        <v>0</v>
      </c>
      <c r="AV2056" s="46">
        <f t="shared" si="461"/>
        <v>0</v>
      </c>
      <c r="AW2056" s="46">
        <f t="shared" si="464"/>
        <v>0</v>
      </c>
      <c r="AX2056" s="47" t="str">
        <f t="shared" si="462"/>
        <v/>
      </c>
      <c r="AY2056" s="47" t="str">
        <f t="shared" si="465"/>
        <v/>
      </c>
    </row>
    <row r="2057" spans="35:51" x14ac:dyDescent="0.35">
      <c r="AI2057" s="11"/>
      <c r="AJ2057" s="11"/>
      <c r="AK2057" s="11"/>
      <c r="AL2057" s="63"/>
      <c r="AM2057" s="46" t="str">
        <f t="shared" si="453"/>
        <v/>
      </c>
      <c r="AN2057" s="46" t="str">
        <f t="shared" si="454"/>
        <v/>
      </c>
      <c r="AO2057" s="46" t="str">
        <f t="shared" si="455"/>
        <v/>
      </c>
      <c r="AP2057" s="46">
        <f t="shared" si="456"/>
        <v>0</v>
      </c>
      <c r="AQ2057" s="46" t="str">
        <f t="shared" si="457"/>
        <v/>
      </c>
      <c r="AR2057" s="46">
        <f t="shared" si="458"/>
        <v>0</v>
      </c>
      <c r="AS2057" s="48">
        <f t="shared" si="459"/>
        <v>1</v>
      </c>
      <c r="AT2057" s="46">
        <f t="shared" si="463"/>
        <v>0</v>
      </c>
      <c r="AU2057" s="46">
        <f t="shared" si="460"/>
        <v>0</v>
      </c>
      <c r="AV2057" s="46">
        <f t="shared" si="461"/>
        <v>0</v>
      </c>
      <c r="AW2057" s="46">
        <f t="shared" si="464"/>
        <v>0</v>
      </c>
      <c r="AX2057" s="47" t="str">
        <f t="shared" si="462"/>
        <v/>
      </c>
      <c r="AY2057" s="47" t="str">
        <f t="shared" si="465"/>
        <v/>
      </c>
    </row>
    <row r="2058" spans="35:51" x14ac:dyDescent="0.35">
      <c r="AI2058" s="11"/>
      <c r="AJ2058" s="11"/>
      <c r="AK2058" s="11"/>
      <c r="AL2058" s="63"/>
      <c r="AM2058" s="46" t="str">
        <f t="shared" si="453"/>
        <v/>
      </c>
      <c r="AN2058" s="46" t="str">
        <f t="shared" si="454"/>
        <v/>
      </c>
      <c r="AO2058" s="46" t="str">
        <f t="shared" si="455"/>
        <v/>
      </c>
      <c r="AP2058" s="46">
        <f t="shared" si="456"/>
        <v>0</v>
      </c>
      <c r="AQ2058" s="46" t="str">
        <f t="shared" si="457"/>
        <v/>
      </c>
      <c r="AR2058" s="46">
        <f t="shared" si="458"/>
        <v>0</v>
      </c>
      <c r="AS2058" s="48">
        <f t="shared" si="459"/>
        <v>1</v>
      </c>
      <c r="AT2058" s="46">
        <f t="shared" si="463"/>
        <v>0</v>
      </c>
      <c r="AU2058" s="46">
        <f t="shared" si="460"/>
        <v>0</v>
      </c>
      <c r="AV2058" s="46">
        <f t="shared" si="461"/>
        <v>0</v>
      </c>
      <c r="AW2058" s="46">
        <f t="shared" si="464"/>
        <v>0</v>
      </c>
      <c r="AX2058" s="47" t="str">
        <f t="shared" si="462"/>
        <v/>
      </c>
      <c r="AY2058" s="47" t="str">
        <f t="shared" si="465"/>
        <v/>
      </c>
    </row>
    <row r="2059" spans="35:51" x14ac:dyDescent="0.35">
      <c r="AI2059" s="11"/>
      <c r="AJ2059" s="11"/>
      <c r="AK2059" s="11"/>
      <c r="AL2059" s="63"/>
      <c r="AM2059" s="46" t="str">
        <f t="shared" si="453"/>
        <v/>
      </c>
      <c r="AN2059" s="46" t="str">
        <f t="shared" si="454"/>
        <v/>
      </c>
      <c r="AO2059" s="46" t="str">
        <f t="shared" si="455"/>
        <v/>
      </c>
      <c r="AP2059" s="46">
        <f t="shared" si="456"/>
        <v>0</v>
      </c>
      <c r="AQ2059" s="46" t="str">
        <f t="shared" si="457"/>
        <v/>
      </c>
      <c r="AR2059" s="46">
        <f t="shared" si="458"/>
        <v>0</v>
      </c>
      <c r="AS2059" s="48">
        <f t="shared" si="459"/>
        <v>1</v>
      </c>
      <c r="AT2059" s="46">
        <f t="shared" si="463"/>
        <v>0</v>
      </c>
      <c r="AU2059" s="46">
        <f t="shared" si="460"/>
        <v>0</v>
      </c>
      <c r="AV2059" s="46">
        <f t="shared" si="461"/>
        <v>0</v>
      </c>
      <c r="AW2059" s="46">
        <f t="shared" si="464"/>
        <v>0</v>
      </c>
      <c r="AX2059" s="47" t="str">
        <f t="shared" si="462"/>
        <v/>
      </c>
      <c r="AY2059" s="47" t="str">
        <f t="shared" si="465"/>
        <v/>
      </c>
    </row>
    <row r="2060" spans="35:51" x14ac:dyDescent="0.35">
      <c r="AI2060" s="11"/>
      <c r="AJ2060" s="11"/>
      <c r="AK2060" s="11"/>
      <c r="AL2060" s="63"/>
      <c r="AM2060" s="46" t="str">
        <f t="shared" si="453"/>
        <v/>
      </c>
      <c r="AN2060" s="46" t="str">
        <f t="shared" si="454"/>
        <v/>
      </c>
      <c r="AO2060" s="46" t="str">
        <f t="shared" si="455"/>
        <v/>
      </c>
      <c r="AP2060" s="46">
        <f t="shared" si="456"/>
        <v>0</v>
      </c>
      <c r="AQ2060" s="46" t="str">
        <f t="shared" si="457"/>
        <v/>
      </c>
      <c r="AR2060" s="46">
        <f t="shared" si="458"/>
        <v>0</v>
      </c>
      <c r="AS2060" s="48">
        <f t="shared" si="459"/>
        <v>1</v>
      </c>
      <c r="AT2060" s="46">
        <f t="shared" si="463"/>
        <v>0</v>
      </c>
      <c r="AU2060" s="46">
        <f t="shared" si="460"/>
        <v>0</v>
      </c>
      <c r="AV2060" s="46">
        <f t="shared" si="461"/>
        <v>0</v>
      </c>
      <c r="AW2060" s="46">
        <f t="shared" si="464"/>
        <v>0</v>
      </c>
      <c r="AX2060" s="47" t="str">
        <f t="shared" si="462"/>
        <v/>
      </c>
      <c r="AY2060" s="47" t="str">
        <f t="shared" si="465"/>
        <v/>
      </c>
    </row>
    <row r="2061" spans="35:51" x14ac:dyDescent="0.35">
      <c r="AI2061" s="11"/>
      <c r="AJ2061" s="11"/>
      <c r="AK2061" s="11"/>
      <c r="AL2061" s="63"/>
      <c r="AM2061" s="46" t="str">
        <f t="shared" si="453"/>
        <v/>
      </c>
      <c r="AN2061" s="46" t="str">
        <f t="shared" si="454"/>
        <v/>
      </c>
      <c r="AO2061" s="46" t="str">
        <f t="shared" si="455"/>
        <v/>
      </c>
      <c r="AP2061" s="46">
        <f t="shared" si="456"/>
        <v>0</v>
      </c>
      <c r="AQ2061" s="46" t="str">
        <f t="shared" si="457"/>
        <v/>
      </c>
      <c r="AR2061" s="46">
        <f t="shared" si="458"/>
        <v>0</v>
      </c>
      <c r="AS2061" s="48">
        <f t="shared" si="459"/>
        <v>1</v>
      </c>
      <c r="AT2061" s="46">
        <f t="shared" si="463"/>
        <v>0</v>
      </c>
      <c r="AU2061" s="46">
        <f t="shared" si="460"/>
        <v>0</v>
      </c>
      <c r="AV2061" s="46">
        <f t="shared" si="461"/>
        <v>0</v>
      </c>
      <c r="AW2061" s="46">
        <f t="shared" si="464"/>
        <v>0</v>
      </c>
      <c r="AX2061" s="47" t="str">
        <f t="shared" si="462"/>
        <v/>
      </c>
      <c r="AY2061" s="47" t="str">
        <f t="shared" si="465"/>
        <v/>
      </c>
    </row>
    <row r="2062" spans="35:51" x14ac:dyDescent="0.35">
      <c r="AI2062" s="11"/>
      <c r="AJ2062" s="11"/>
      <c r="AK2062" s="11"/>
      <c r="AL2062" s="63"/>
      <c r="AM2062" s="46" t="str">
        <f t="shared" si="453"/>
        <v/>
      </c>
      <c r="AN2062" s="46" t="str">
        <f t="shared" si="454"/>
        <v/>
      </c>
      <c r="AO2062" s="46" t="str">
        <f t="shared" si="455"/>
        <v/>
      </c>
      <c r="AP2062" s="46">
        <f t="shared" si="456"/>
        <v>0</v>
      </c>
      <c r="AQ2062" s="46" t="str">
        <f t="shared" si="457"/>
        <v/>
      </c>
      <c r="AR2062" s="46">
        <f t="shared" si="458"/>
        <v>0</v>
      </c>
      <c r="AS2062" s="48">
        <f t="shared" si="459"/>
        <v>1</v>
      </c>
      <c r="AT2062" s="46">
        <f t="shared" si="463"/>
        <v>0</v>
      </c>
      <c r="AU2062" s="46">
        <f t="shared" si="460"/>
        <v>0</v>
      </c>
      <c r="AV2062" s="46">
        <f t="shared" si="461"/>
        <v>0</v>
      </c>
      <c r="AW2062" s="46">
        <f t="shared" si="464"/>
        <v>0</v>
      </c>
      <c r="AX2062" s="47" t="str">
        <f t="shared" si="462"/>
        <v/>
      </c>
      <c r="AY2062" s="47" t="str">
        <f t="shared" si="465"/>
        <v/>
      </c>
    </row>
    <row r="2063" spans="35:51" x14ac:dyDescent="0.35">
      <c r="AI2063" s="11"/>
      <c r="AJ2063" s="11"/>
      <c r="AK2063" s="11"/>
      <c r="AL2063" s="63"/>
      <c r="AM2063" s="46" t="str">
        <f t="shared" si="453"/>
        <v/>
      </c>
      <c r="AN2063" s="46" t="str">
        <f t="shared" si="454"/>
        <v/>
      </c>
      <c r="AO2063" s="46" t="str">
        <f t="shared" si="455"/>
        <v/>
      </c>
      <c r="AP2063" s="46">
        <f t="shared" si="456"/>
        <v>0</v>
      </c>
      <c r="AQ2063" s="46" t="str">
        <f t="shared" si="457"/>
        <v/>
      </c>
      <c r="AR2063" s="46">
        <f t="shared" si="458"/>
        <v>0</v>
      </c>
      <c r="AS2063" s="48">
        <f t="shared" si="459"/>
        <v>1</v>
      </c>
      <c r="AT2063" s="46">
        <f t="shared" si="463"/>
        <v>0</v>
      </c>
      <c r="AU2063" s="46">
        <f t="shared" si="460"/>
        <v>0</v>
      </c>
      <c r="AV2063" s="46">
        <f t="shared" si="461"/>
        <v>0</v>
      </c>
      <c r="AW2063" s="46">
        <f t="shared" si="464"/>
        <v>0</v>
      </c>
      <c r="AX2063" s="47" t="str">
        <f t="shared" si="462"/>
        <v/>
      </c>
      <c r="AY2063" s="47" t="str">
        <f t="shared" si="465"/>
        <v/>
      </c>
    </row>
    <row r="2064" spans="35:51" x14ac:dyDescent="0.35">
      <c r="AI2064" s="11"/>
      <c r="AJ2064" s="11"/>
      <c r="AK2064" s="11"/>
      <c r="AL2064" s="63"/>
      <c r="AM2064" s="46" t="str">
        <f t="shared" si="453"/>
        <v/>
      </c>
      <c r="AN2064" s="46" t="str">
        <f t="shared" si="454"/>
        <v/>
      </c>
      <c r="AO2064" s="46" t="str">
        <f t="shared" si="455"/>
        <v/>
      </c>
      <c r="AP2064" s="46">
        <f t="shared" si="456"/>
        <v>0</v>
      </c>
      <c r="AQ2064" s="46" t="str">
        <f t="shared" si="457"/>
        <v/>
      </c>
      <c r="AR2064" s="46">
        <f t="shared" si="458"/>
        <v>0</v>
      </c>
      <c r="AS2064" s="48">
        <f t="shared" si="459"/>
        <v>1</v>
      </c>
      <c r="AT2064" s="46">
        <f t="shared" si="463"/>
        <v>0</v>
      </c>
      <c r="AU2064" s="46">
        <f t="shared" si="460"/>
        <v>0</v>
      </c>
      <c r="AV2064" s="46">
        <f t="shared" si="461"/>
        <v>0</v>
      </c>
      <c r="AW2064" s="46">
        <f t="shared" si="464"/>
        <v>0</v>
      </c>
      <c r="AX2064" s="47" t="str">
        <f t="shared" si="462"/>
        <v/>
      </c>
      <c r="AY2064" s="47" t="str">
        <f t="shared" si="465"/>
        <v/>
      </c>
    </row>
    <row r="2065" spans="35:51" x14ac:dyDescent="0.35">
      <c r="AI2065" s="11"/>
      <c r="AJ2065" s="11"/>
      <c r="AK2065" s="11"/>
      <c r="AL2065" s="63"/>
      <c r="AM2065" s="46" t="str">
        <f t="shared" si="453"/>
        <v/>
      </c>
      <c r="AN2065" s="46" t="str">
        <f t="shared" si="454"/>
        <v/>
      </c>
      <c r="AO2065" s="46" t="str">
        <f t="shared" si="455"/>
        <v/>
      </c>
      <c r="AP2065" s="46">
        <f t="shared" si="456"/>
        <v>0</v>
      </c>
      <c r="AQ2065" s="46" t="str">
        <f t="shared" si="457"/>
        <v/>
      </c>
      <c r="AR2065" s="46">
        <f t="shared" si="458"/>
        <v>0</v>
      </c>
      <c r="AS2065" s="48">
        <f t="shared" si="459"/>
        <v>1</v>
      </c>
      <c r="AT2065" s="46">
        <f t="shared" si="463"/>
        <v>0</v>
      </c>
      <c r="AU2065" s="46">
        <f t="shared" si="460"/>
        <v>0</v>
      </c>
      <c r="AV2065" s="46">
        <f t="shared" si="461"/>
        <v>0</v>
      </c>
      <c r="AW2065" s="46">
        <f t="shared" si="464"/>
        <v>0</v>
      </c>
      <c r="AX2065" s="47" t="str">
        <f t="shared" si="462"/>
        <v/>
      </c>
      <c r="AY2065" s="47" t="str">
        <f t="shared" si="465"/>
        <v/>
      </c>
    </row>
    <row r="2066" spans="35:51" x14ac:dyDescent="0.35">
      <c r="AI2066" s="11"/>
      <c r="AJ2066" s="11"/>
      <c r="AK2066" s="11"/>
      <c r="AL2066" s="63"/>
      <c r="AM2066" s="46" t="str">
        <f t="shared" si="453"/>
        <v/>
      </c>
      <c r="AN2066" s="46" t="str">
        <f t="shared" si="454"/>
        <v/>
      </c>
      <c r="AO2066" s="46" t="str">
        <f t="shared" si="455"/>
        <v/>
      </c>
      <c r="AP2066" s="46">
        <f t="shared" si="456"/>
        <v>0</v>
      </c>
      <c r="AQ2066" s="46" t="str">
        <f t="shared" si="457"/>
        <v/>
      </c>
      <c r="AR2066" s="46">
        <f t="shared" si="458"/>
        <v>0</v>
      </c>
      <c r="AS2066" s="48">
        <f t="shared" si="459"/>
        <v>1</v>
      </c>
      <c r="AT2066" s="46">
        <f t="shared" si="463"/>
        <v>0</v>
      </c>
      <c r="AU2066" s="46">
        <f t="shared" si="460"/>
        <v>0</v>
      </c>
      <c r="AV2066" s="46">
        <f t="shared" si="461"/>
        <v>0</v>
      </c>
      <c r="AW2066" s="46">
        <f t="shared" si="464"/>
        <v>0</v>
      </c>
      <c r="AX2066" s="47" t="str">
        <f t="shared" si="462"/>
        <v/>
      </c>
      <c r="AY2066" s="47" t="str">
        <f t="shared" si="465"/>
        <v/>
      </c>
    </row>
    <row r="2067" spans="35:51" x14ac:dyDescent="0.35">
      <c r="AI2067" s="11"/>
      <c r="AJ2067" s="11"/>
      <c r="AK2067" s="11"/>
      <c r="AL2067" s="63"/>
      <c r="AM2067" s="46" t="str">
        <f t="shared" si="453"/>
        <v/>
      </c>
      <c r="AN2067" s="46" t="str">
        <f t="shared" si="454"/>
        <v/>
      </c>
      <c r="AO2067" s="46" t="str">
        <f t="shared" si="455"/>
        <v/>
      </c>
      <c r="AP2067" s="46">
        <f t="shared" si="456"/>
        <v>0</v>
      </c>
      <c r="AQ2067" s="46" t="str">
        <f t="shared" si="457"/>
        <v/>
      </c>
      <c r="AR2067" s="46">
        <f t="shared" si="458"/>
        <v>0</v>
      </c>
      <c r="AS2067" s="48">
        <f t="shared" si="459"/>
        <v>1</v>
      </c>
      <c r="AT2067" s="46">
        <f t="shared" si="463"/>
        <v>0</v>
      </c>
      <c r="AU2067" s="46">
        <f t="shared" si="460"/>
        <v>0</v>
      </c>
      <c r="AV2067" s="46">
        <f t="shared" si="461"/>
        <v>0</v>
      </c>
      <c r="AW2067" s="46">
        <f t="shared" si="464"/>
        <v>0</v>
      </c>
      <c r="AX2067" s="47" t="str">
        <f t="shared" si="462"/>
        <v/>
      </c>
      <c r="AY2067" s="47" t="str">
        <f t="shared" si="465"/>
        <v/>
      </c>
    </row>
    <row r="2068" spans="35:51" x14ac:dyDescent="0.35">
      <c r="AI2068" s="11"/>
      <c r="AJ2068" s="11"/>
      <c r="AK2068" s="11"/>
      <c r="AL2068" s="63"/>
      <c r="AM2068" s="46" t="str">
        <f t="shared" si="453"/>
        <v/>
      </c>
      <c r="AN2068" s="46" t="str">
        <f t="shared" si="454"/>
        <v/>
      </c>
      <c r="AO2068" s="46" t="str">
        <f t="shared" si="455"/>
        <v/>
      </c>
      <c r="AP2068" s="46">
        <f t="shared" si="456"/>
        <v>0</v>
      </c>
      <c r="AQ2068" s="46" t="str">
        <f t="shared" si="457"/>
        <v/>
      </c>
      <c r="AR2068" s="46">
        <f t="shared" si="458"/>
        <v>0</v>
      </c>
      <c r="AS2068" s="48">
        <f t="shared" si="459"/>
        <v>1</v>
      </c>
      <c r="AT2068" s="46">
        <f t="shared" si="463"/>
        <v>0</v>
      </c>
      <c r="AU2068" s="46">
        <f t="shared" si="460"/>
        <v>0</v>
      </c>
      <c r="AV2068" s="46">
        <f t="shared" si="461"/>
        <v>0</v>
      </c>
      <c r="AW2068" s="46">
        <f t="shared" si="464"/>
        <v>0</v>
      </c>
      <c r="AX2068" s="47" t="str">
        <f t="shared" si="462"/>
        <v/>
      </c>
      <c r="AY2068" s="47" t="str">
        <f t="shared" si="465"/>
        <v/>
      </c>
    </row>
    <row r="2069" spans="35:51" x14ac:dyDescent="0.35">
      <c r="AI2069" s="11"/>
      <c r="AJ2069" s="11"/>
      <c r="AK2069" s="11"/>
      <c r="AL2069" s="63"/>
      <c r="AM2069" s="46" t="str">
        <f t="shared" si="453"/>
        <v/>
      </c>
      <c r="AN2069" s="46" t="str">
        <f t="shared" si="454"/>
        <v/>
      </c>
      <c r="AO2069" s="46" t="str">
        <f t="shared" si="455"/>
        <v/>
      </c>
      <c r="AP2069" s="46">
        <f t="shared" si="456"/>
        <v>0</v>
      </c>
      <c r="AQ2069" s="46" t="str">
        <f t="shared" si="457"/>
        <v/>
      </c>
      <c r="AR2069" s="46">
        <f t="shared" si="458"/>
        <v>0</v>
      </c>
      <c r="AS2069" s="48">
        <f t="shared" si="459"/>
        <v>1</v>
      </c>
      <c r="AT2069" s="46">
        <f t="shared" si="463"/>
        <v>0</v>
      </c>
      <c r="AU2069" s="46">
        <f t="shared" si="460"/>
        <v>0</v>
      </c>
      <c r="AV2069" s="46">
        <f t="shared" si="461"/>
        <v>0</v>
      </c>
      <c r="AW2069" s="46">
        <f t="shared" si="464"/>
        <v>0</v>
      </c>
      <c r="AX2069" s="47" t="str">
        <f t="shared" si="462"/>
        <v/>
      </c>
      <c r="AY2069" s="47" t="str">
        <f t="shared" si="465"/>
        <v/>
      </c>
    </row>
    <row r="2070" spans="35:51" x14ac:dyDescent="0.35">
      <c r="AI2070" s="11"/>
      <c r="AJ2070" s="11"/>
      <c r="AK2070" s="11"/>
      <c r="AL2070" s="63"/>
      <c r="AM2070" s="46" t="str">
        <f t="shared" si="453"/>
        <v/>
      </c>
      <c r="AN2070" s="46" t="str">
        <f t="shared" si="454"/>
        <v/>
      </c>
      <c r="AO2070" s="46" t="str">
        <f t="shared" si="455"/>
        <v/>
      </c>
      <c r="AP2070" s="46">
        <f t="shared" si="456"/>
        <v>0</v>
      </c>
      <c r="AQ2070" s="46" t="str">
        <f t="shared" si="457"/>
        <v/>
      </c>
      <c r="AR2070" s="46">
        <f t="shared" si="458"/>
        <v>0</v>
      </c>
      <c r="AS2070" s="48">
        <f t="shared" si="459"/>
        <v>1</v>
      </c>
      <c r="AT2070" s="46">
        <f t="shared" si="463"/>
        <v>0</v>
      </c>
      <c r="AU2070" s="46">
        <f t="shared" si="460"/>
        <v>0</v>
      </c>
      <c r="AV2070" s="46">
        <f t="shared" si="461"/>
        <v>0</v>
      </c>
      <c r="AW2070" s="46">
        <f t="shared" si="464"/>
        <v>0</v>
      </c>
      <c r="AX2070" s="47" t="str">
        <f t="shared" si="462"/>
        <v/>
      </c>
      <c r="AY2070" s="47" t="str">
        <f t="shared" si="465"/>
        <v/>
      </c>
    </row>
    <row r="2071" spans="35:51" x14ac:dyDescent="0.35">
      <c r="AI2071" s="11"/>
      <c r="AJ2071" s="11"/>
      <c r="AK2071" s="11"/>
      <c r="AL2071" s="63"/>
      <c r="AM2071" s="46" t="str">
        <f t="shared" si="453"/>
        <v/>
      </c>
      <c r="AN2071" s="46" t="str">
        <f t="shared" si="454"/>
        <v/>
      </c>
      <c r="AO2071" s="46" t="str">
        <f t="shared" si="455"/>
        <v/>
      </c>
      <c r="AP2071" s="46">
        <f t="shared" si="456"/>
        <v>0</v>
      </c>
      <c r="AQ2071" s="46" t="str">
        <f t="shared" si="457"/>
        <v/>
      </c>
      <c r="AR2071" s="46">
        <f t="shared" si="458"/>
        <v>0</v>
      </c>
      <c r="AS2071" s="48">
        <f t="shared" si="459"/>
        <v>1</v>
      </c>
      <c r="AT2071" s="46">
        <f t="shared" si="463"/>
        <v>0</v>
      </c>
      <c r="AU2071" s="46">
        <f t="shared" si="460"/>
        <v>0</v>
      </c>
      <c r="AV2071" s="46">
        <f t="shared" si="461"/>
        <v>0</v>
      </c>
      <c r="AW2071" s="46">
        <f t="shared" si="464"/>
        <v>0</v>
      </c>
      <c r="AX2071" s="47" t="str">
        <f t="shared" si="462"/>
        <v/>
      </c>
      <c r="AY2071" s="47" t="str">
        <f t="shared" si="465"/>
        <v/>
      </c>
    </row>
    <row r="2072" spans="35:51" x14ac:dyDescent="0.35">
      <c r="AI2072" s="11"/>
      <c r="AJ2072" s="11"/>
      <c r="AK2072" s="11"/>
      <c r="AL2072" s="63"/>
      <c r="AM2072" s="46" t="str">
        <f t="shared" si="453"/>
        <v/>
      </c>
      <c r="AN2072" s="46" t="str">
        <f t="shared" si="454"/>
        <v/>
      </c>
      <c r="AO2072" s="46" t="str">
        <f t="shared" si="455"/>
        <v/>
      </c>
      <c r="AP2072" s="46">
        <f t="shared" si="456"/>
        <v>0</v>
      </c>
      <c r="AQ2072" s="46" t="str">
        <f t="shared" si="457"/>
        <v/>
      </c>
      <c r="AR2072" s="46">
        <f t="shared" si="458"/>
        <v>0</v>
      </c>
      <c r="AS2072" s="48">
        <f t="shared" si="459"/>
        <v>1</v>
      </c>
      <c r="AT2072" s="46">
        <f t="shared" si="463"/>
        <v>0</v>
      </c>
      <c r="AU2072" s="46">
        <f t="shared" si="460"/>
        <v>0</v>
      </c>
      <c r="AV2072" s="46">
        <f t="shared" si="461"/>
        <v>0</v>
      </c>
      <c r="AW2072" s="46">
        <f t="shared" si="464"/>
        <v>0</v>
      </c>
      <c r="AX2072" s="47" t="str">
        <f t="shared" si="462"/>
        <v/>
      </c>
      <c r="AY2072" s="47" t="str">
        <f t="shared" si="465"/>
        <v/>
      </c>
    </row>
    <row r="2073" spans="35:51" x14ac:dyDescent="0.35">
      <c r="AI2073" s="11"/>
      <c r="AJ2073" s="11"/>
      <c r="AK2073" s="11"/>
      <c r="AL2073" s="63"/>
      <c r="AM2073" s="46" t="str">
        <f t="shared" si="453"/>
        <v/>
      </c>
      <c r="AN2073" s="46" t="str">
        <f t="shared" si="454"/>
        <v/>
      </c>
      <c r="AO2073" s="46" t="str">
        <f t="shared" si="455"/>
        <v/>
      </c>
      <c r="AP2073" s="46">
        <f t="shared" si="456"/>
        <v>0</v>
      </c>
      <c r="AQ2073" s="46" t="str">
        <f t="shared" si="457"/>
        <v/>
      </c>
      <c r="AR2073" s="46">
        <f t="shared" si="458"/>
        <v>0</v>
      </c>
      <c r="AS2073" s="48">
        <f t="shared" si="459"/>
        <v>1</v>
      </c>
      <c r="AT2073" s="46">
        <f t="shared" si="463"/>
        <v>0</v>
      </c>
      <c r="AU2073" s="46">
        <f t="shared" si="460"/>
        <v>0</v>
      </c>
      <c r="AV2073" s="46">
        <f t="shared" si="461"/>
        <v>0</v>
      </c>
      <c r="AW2073" s="46">
        <f t="shared" si="464"/>
        <v>0</v>
      </c>
      <c r="AX2073" s="47" t="str">
        <f t="shared" si="462"/>
        <v/>
      </c>
      <c r="AY2073" s="47" t="str">
        <f t="shared" si="465"/>
        <v/>
      </c>
    </row>
    <row r="2074" spans="35:51" x14ac:dyDescent="0.35">
      <c r="AI2074" s="11"/>
      <c r="AJ2074" s="11"/>
      <c r="AK2074" s="11"/>
      <c r="AL2074" s="63"/>
      <c r="AM2074" s="46" t="str">
        <f t="shared" si="453"/>
        <v/>
      </c>
      <c r="AN2074" s="46" t="str">
        <f t="shared" si="454"/>
        <v/>
      </c>
      <c r="AO2074" s="46" t="str">
        <f t="shared" si="455"/>
        <v/>
      </c>
      <c r="AP2074" s="46">
        <f t="shared" si="456"/>
        <v>0</v>
      </c>
      <c r="AQ2074" s="46" t="str">
        <f t="shared" si="457"/>
        <v/>
      </c>
      <c r="AR2074" s="46">
        <f t="shared" si="458"/>
        <v>0</v>
      </c>
      <c r="AS2074" s="48">
        <f t="shared" si="459"/>
        <v>1</v>
      </c>
      <c r="AT2074" s="46">
        <f t="shared" si="463"/>
        <v>0</v>
      </c>
      <c r="AU2074" s="46">
        <f t="shared" si="460"/>
        <v>0</v>
      </c>
      <c r="AV2074" s="46">
        <f t="shared" si="461"/>
        <v>0</v>
      </c>
      <c r="AW2074" s="46">
        <f t="shared" si="464"/>
        <v>0</v>
      </c>
      <c r="AX2074" s="47" t="str">
        <f t="shared" si="462"/>
        <v/>
      </c>
      <c r="AY2074" s="47" t="str">
        <f t="shared" si="465"/>
        <v/>
      </c>
    </row>
    <row r="2075" spans="35:51" x14ac:dyDescent="0.35">
      <c r="AI2075" s="11"/>
      <c r="AJ2075" s="11"/>
      <c r="AK2075" s="11"/>
      <c r="AL2075" s="63"/>
      <c r="AM2075" s="46" t="str">
        <f t="shared" si="453"/>
        <v/>
      </c>
      <c r="AN2075" s="46" t="str">
        <f t="shared" si="454"/>
        <v/>
      </c>
      <c r="AO2075" s="46" t="str">
        <f t="shared" si="455"/>
        <v/>
      </c>
      <c r="AP2075" s="46">
        <f t="shared" si="456"/>
        <v>0</v>
      </c>
      <c r="AQ2075" s="46" t="str">
        <f t="shared" si="457"/>
        <v/>
      </c>
      <c r="AR2075" s="46">
        <f t="shared" si="458"/>
        <v>0</v>
      </c>
      <c r="AS2075" s="48">
        <f t="shared" si="459"/>
        <v>1</v>
      </c>
      <c r="AT2075" s="46">
        <f t="shared" si="463"/>
        <v>0</v>
      </c>
      <c r="AU2075" s="46">
        <f t="shared" si="460"/>
        <v>0</v>
      </c>
      <c r="AV2075" s="46">
        <f t="shared" si="461"/>
        <v>0</v>
      </c>
      <c r="AW2075" s="46">
        <f t="shared" si="464"/>
        <v>0</v>
      </c>
      <c r="AX2075" s="47" t="str">
        <f t="shared" si="462"/>
        <v/>
      </c>
      <c r="AY2075" s="47" t="str">
        <f t="shared" si="465"/>
        <v/>
      </c>
    </row>
    <row r="2076" spans="35:51" x14ac:dyDescent="0.35">
      <c r="AI2076" s="11"/>
      <c r="AJ2076" s="11"/>
      <c r="AK2076" s="11"/>
      <c r="AL2076" s="63"/>
      <c r="AM2076" s="46" t="str">
        <f t="shared" si="453"/>
        <v/>
      </c>
      <c r="AN2076" s="46" t="str">
        <f t="shared" si="454"/>
        <v/>
      </c>
      <c r="AO2076" s="46" t="str">
        <f t="shared" si="455"/>
        <v/>
      </c>
      <c r="AP2076" s="46">
        <f t="shared" si="456"/>
        <v>0</v>
      </c>
      <c r="AQ2076" s="46" t="str">
        <f t="shared" si="457"/>
        <v/>
      </c>
      <c r="AR2076" s="46">
        <f t="shared" si="458"/>
        <v>0</v>
      </c>
      <c r="AS2076" s="48">
        <f t="shared" si="459"/>
        <v>1</v>
      </c>
      <c r="AT2076" s="46">
        <f t="shared" si="463"/>
        <v>0</v>
      </c>
      <c r="AU2076" s="46">
        <f t="shared" si="460"/>
        <v>0</v>
      </c>
      <c r="AV2076" s="46">
        <f t="shared" si="461"/>
        <v>0</v>
      </c>
      <c r="AW2076" s="46">
        <f t="shared" si="464"/>
        <v>0</v>
      </c>
      <c r="AX2076" s="47" t="str">
        <f t="shared" si="462"/>
        <v/>
      </c>
      <c r="AY2076" s="47" t="str">
        <f t="shared" si="465"/>
        <v/>
      </c>
    </row>
    <row r="2077" spans="35:51" x14ac:dyDescent="0.35">
      <c r="AI2077" s="11"/>
      <c r="AJ2077" s="11"/>
      <c r="AK2077" s="11"/>
      <c r="AL2077" s="63"/>
      <c r="AM2077" s="46" t="str">
        <f t="shared" si="453"/>
        <v/>
      </c>
      <c r="AN2077" s="46" t="str">
        <f t="shared" si="454"/>
        <v/>
      </c>
      <c r="AO2077" s="46" t="str">
        <f t="shared" si="455"/>
        <v/>
      </c>
      <c r="AP2077" s="46">
        <f t="shared" si="456"/>
        <v>0</v>
      </c>
      <c r="AQ2077" s="46" t="str">
        <f t="shared" si="457"/>
        <v/>
      </c>
      <c r="AR2077" s="46">
        <f t="shared" si="458"/>
        <v>0</v>
      </c>
      <c r="AS2077" s="48">
        <f t="shared" si="459"/>
        <v>1</v>
      </c>
      <c r="AT2077" s="46">
        <f t="shared" si="463"/>
        <v>0</v>
      </c>
      <c r="AU2077" s="46">
        <f t="shared" si="460"/>
        <v>0</v>
      </c>
      <c r="AV2077" s="46">
        <f t="shared" si="461"/>
        <v>0</v>
      </c>
      <c r="AW2077" s="46">
        <f t="shared" si="464"/>
        <v>0</v>
      </c>
      <c r="AX2077" s="47" t="str">
        <f t="shared" si="462"/>
        <v/>
      </c>
      <c r="AY2077" s="47" t="str">
        <f t="shared" si="465"/>
        <v/>
      </c>
    </row>
    <row r="2078" spans="35:51" x14ac:dyDescent="0.35">
      <c r="AI2078" s="11"/>
      <c r="AJ2078" s="11"/>
      <c r="AK2078" s="11"/>
      <c r="AL2078" s="63"/>
      <c r="AM2078" s="46" t="str">
        <f t="shared" si="453"/>
        <v/>
      </c>
      <c r="AN2078" s="46" t="str">
        <f t="shared" si="454"/>
        <v/>
      </c>
      <c r="AO2078" s="46" t="str">
        <f t="shared" si="455"/>
        <v/>
      </c>
      <c r="AP2078" s="46">
        <f t="shared" si="456"/>
        <v>0</v>
      </c>
      <c r="AQ2078" s="46" t="str">
        <f t="shared" si="457"/>
        <v/>
      </c>
      <c r="AR2078" s="46">
        <f t="shared" si="458"/>
        <v>0</v>
      </c>
      <c r="AS2078" s="48">
        <f t="shared" si="459"/>
        <v>1</v>
      </c>
      <c r="AT2078" s="46">
        <f t="shared" si="463"/>
        <v>0</v>
      </c>
      <c r="AU2078" s="46">
        <f t="shared" si="460"/>
        <v>0</v>
      </c>
      <c r="AV2078" s="46">
        <f t="shared" si="461"/>
        <v>0</v>
      </c>
      <c r="AW2078" s="46">
        <f t="shared" si="464"/>
        <v>0</v>
      </c>
      <c r="AX2078" s="47" t="str">
        <f t="shared" si="462"/>
        <v/>
      </c>
      <c r="AY2078" s="47" t="str">
        <f t="shared" si="465"/>
        <v/>
      </c>
    </row>
    <row r="2079" spans="35:51" x14ac:dyDescent="0.35">
      <c r="AI2079" s="11"/>
      <c r="AJ2079" s="11"/>
      <c r="AK2079" s="11"/>
      <c r="AL2079" s="63"/>
      <c r="AM2079" s="46" t="str">
        <f t="shared" si="453"/>
        <v/>
      </c>
      <c r="AN2079" s="46" t="str">
        <f t="shared" si="454"/>
        <v/>
      </c>
      <c r="AO2079" s="46" t="str">
        <f t="shared" si="455"/>
        <v/>
      </c>
      <c r="AP2079" s="46">
        <f t="shared" si="456"/>
        <v>0</v>
      </c>
      <c r="AQ2079" s="46" t="str">
        <f t="shared" si="457"/>
        <v/>
      </c>
      <c r="AR2079" s="46">
        <f t="shared" si="458"/>
        <v>0</v>
      </c>
      <c r="AS2079" s="48">
        <f t="shared" si="459"/>
        <v>1</v>
      </c>
      <c r="AT2079" s="46">
        <f t="shared" si="463"/>
        <v>0</v>
      </c>
      <c r="AU2079" s="46">
        <f t="shared" si="460"/>
        <v>0</v>
      </c>
      <c r="AV2079" s="46">
        <f t="shared" si="461"/>
        <v>0</v>
      </c>
      <c r="AW2079" s="46">
        <f t="shared" si="464"/>
        <v>0</v>
      </c>
      <c r="AX2079" s="47" t="str">
        <f t="shared" si="462"/>
        <v/>
      </c>
      <c r="AY2079" s="47" t="str">
        <f t="shared" si="465"/>
        <v/>
      </c>
    </row>
    <row r="2080" spans="35:51" x14ac:dyDescent="0.35">
      <c r="AI2080" s="11"/>
      <c r="AJ2080" s="11"/>
      <c r="AK2080" s="11"/>
      <c r="AL2080" s="63"/>
      <c r="AM2080" s="46" t="str">
        <f t="shared" si="453"/>
        <v/>
      </c>
      <c r="AN2080" s="46" t="str">
        <f t="shared" si="454"/>
        <v/>
      </c>
      <c r="AO2080" s="46" t="str">
        <f t="shared" si="455"/>
        <v/>
      </c>
      <c r="AP2080" s="46">
        <f t="shared" si="456"/>
        <v>0</v>
      </c>
      <c r="AQ2080" s="46" t="str">
        <f t="shared" si="457"/>
        <v/>
      </c>
      <c r="AR2080" s="46">
        <f t="shared" si="458"/>
        <v>0</v>
      </c>
      <c r="AS2080" s="48">
        <f t="shared" si="459"/>
        <v>1</v>
      </c>
      <c r="AT2080" s="46">
        <f t="shared" si="463"/>
        <v>0</v>
      </c>
      <c r="AU2080" s="46">
        <f t="shared" si="460"/>
        <v>0</v>
      </c>
      <c r="AV2080" s="46">
        <f t="shared" si="461"/>
        <v>0</v>
      </c>
      <c r="AW2080" s="46">
        <f t="shared" si="464"/>
        <v>0</v>
      </c>
      <c r="AX2080" s="47" t="str">
        <f t="shared" si="462"/>
        <v/>
      </c>
      <c r="AY2080" s="47" t="str">
        <f t="shared" si="465"/>
        <v/>
      </c>
    </row>
    <row r="2081" spans="35:51" x14ac:dyDescent="0.35">
      <c r="AI2081" s="11"/>
      <c r="AJ2081" s="11"/>
      <c r="AK2081" s="11"/>
      <c r="AL2081" s="63"/>
      <c r="AM2081" s="46" t="str">
        <f t="shared" si="453"/>
        <v/>
      </c>
      <c r="AN2081" s="46" t="str">
        <f t="shared" si="454"/>
        <v/>
      </c>
      <c r="AO2081" s="46" t="str">
        <f t="shared" si="455"/>
        <v/>
      </c>
      <c r="AP2081" s="46">
        <f t="shared" si="456"/>
        <v>0</v>
      </c>
      <c r="AQ2081" s="46" t="str">
        <f t="shared" si="457"/>
        <v/>
      </c>
      <c r="AR2081" s="46">
        <f t="shared" si="458"/>
        <v>0</v>
      </c>
      <c r="AS2081" s="48">
        <f t="shared" si="459"/>
        <v>1</v>
      </c>
      <c r="AT2081" s="46">
        <f t="shared" si="463"/>
        <v>0</v>
      </c>
      <c r="AU2081" s="46">
        <f t="shared" si="460"/>
        <v>0</v>
      </c>
      <c r="AV2081" s="46">
        <f t="shared" si="461"/>
        <v>0</v>
      </c>
      <c r="AW2081" s="46">
        <f t="shared" si="464"/>
        <v>0</v>
      </c>
      <c r="AX2081" s="47" t="str">
        <f t="shared" si="462"/>
        <v/>
      </c>
      <c r="AY2081" s="47" t="str">
        <f t="shared" si="465"/>
        <v/>
      </c>
    </row>
    <row r="2082" spans="35:51" x14ac:dyDescent="0.35">
      <c r="AI2082" s="11"/>
      <c r="AJ2082" s="11"/>
      <c r="AK2082" s="11"/>
      <c r="AL2082" s="63"/>
      <c r="AM2082" s="46" t="str">
        <f t="shared" si="453"/>
        <v/>
      </c>
      <c r="AN2082" s="46" t="str">
        <f t="shared" si="454"/>
        <v/>
      </c>
      <c r="AO2082" s="46" t="str">
        <f t="shared" si="455"/>
        <v/>
      </c>
      <c r="AP2082" s="46">
        <f t="shared" si="456"/>
        <v>0</v>
      </c>
      <c r="AQ2082" s="46" t="str">
        <f t="shared" si="457"/>
        <v/>
      </c>
      <c r="AR2082" s="46">
        <f t="shared" si="458"/>
        <v>0</v>
      </c>
      <c r="AS2082" s="48">
        <f t="shared" si="459"/>
        <v>1</v>
      </c>
      <c r="AT2082" s="46">
        <f t="shared" si="463"/>
        <v>0</v>
      </c>
      <c r="AU2082" s="46">
        <f t="shared" si="460"/>
        <v>0</v>
      </c>
      <c r="AV2082" s="46">
        <f t="shared" si="461"/>
        <v>0</v>
      </c>
      <c r="AW2082" s="46">
        <f t="shared" si="464"/>
        <v>0</v>
      </c>
      <c r="AX2082" s="47" t="str">
        <f t="shared" si="462"/>
        <v/>
      </c>
      <c r="AY2082" s="47" t="str">
        <f t="shared" si="465"/>
        <v/>
      </c>
    </row>
    <row r="2083" spans="35:51" x14ac:dyDescent="0.35">
      <c r="AI2083" s="11"/>
      <c r="AJ2083" s="11"/>
      <c r="AK2083" s="11"/>
      <c r="AL2083" s="63"/>
      <c r="AM2083" s="46" t="str">
        <f t="shared" si="453"/>
        <v/>
      </c>
      <c r="AN2083" s="46" t="str">
        <f t="shared" si="454"/>
        <v/>
      </c>
      <c r="AO2083" s="46" t="str">
        <f t="shared" si="455"/>
        <v/>
      </c>
      <c r="AP2083" s="46">
        <f t="shared" si="456"/>
        <v>0</v>
      </c>
      <c r="AQ2083" s="46" t="str">
        <f t="shared" si="457"/>
        <v/>
      </c>
      <c r="AR2083" s="46">
        <f t="shared" si="458"/>
        <v>0</v>
      </c>
      <c r="AS2083" s="48">
        <f t="shared" si="459"/>
        <v>1</v>
      </c>
      <c r="AT2083" s="46">
        <f t="shared" si="463"/>
        <v>0</v>
      </c>
      <c r="AU2083" s="46">
        <f t="shared" si="460"/>
        <v>0</v>
      </c>
      <c r="AV2083" s="46">
        <f t="shared" si="461"/>
        <v>0</v>
      </c>
      <c r="AW2083" s="46">
        <f t="shared" si="464"/>
        <v>0</v>
      </c>
      <c r="AX2083" s="47" t="str">
        <f t="shared" si="462"/>
        <v/>
      </c>
      <c r="AY2083" s="47" t="str">
        <f t="shared" si="465"/>
        <v/>
      </c>
    </row>
    <row r="2084" spans="35:51" x14ac:dyDescent="0.35">
      <c r="AI2084" s="11"/>
      <c r="AJ2084" s="11"/>
      <c r="AK2084" s="11"/>
      <c r="AL2084" s="63"/>
      <c r="AM2084" s="46" t="str">
        <f t="shared" si="453"/>
        <v/>
      </c>
      <c r="AN2084" s="46" t="str">
        <f t="shared" si="454"/>
        <v/>
      </c>
      <c r="AO2084" s="46" t="str">
        <f t="shared" si="455"/>
        <v/>
      </c>
      <c r="AP2084" s="46">
        <f t="shared" si="456"/>
        <v>0</v>
      </c>
      <c r="AQ2084" s="46" t="str">
        <f t="shared" si="457"/>
        <v/>
      </c>
      <c r="AR2084" s="46">
        <f t="shared" si="458"/>
        <v>0</v>
      </c>
      <c r="AS2084" s="48">
        <f t="shared" si="459"/>
        <v>1</v>
      </c>
      <c r="AT2084" s="46">
        <f t="shared" si="463"/>
        <v>0</v>
      </c>
      <c r="AU2084" s="46">
        <f t="shared" si="460"/>
        <v>0</v>
      </c>
      <c r="AV2084" s="46">
        <f t="shared" si="461"/>
        <v>0</v>
      </c>
      <c r="AW2084" s="46">
        <f t="shared" si="464"/>
        <v>0</v>
      </c>
      <c r="AX2084" s="47" t="str">
        <f t="shared" si="462"/>
        <v/>
      </c>
      <c r="AY2084" s="47" t="str">
        <f t="shared" si="465"/>
        <v/>
      </c>
    </row>
    <row r="2085" spans="35:51" x14ac:dyDescent="0.35">
      <c r="AI2085" s="11"/>
      <c r="AJ2085" s="11"/>
      <c r="AK2085" s="11"/>
      <c r="AL2085" s="63"/>
      <c r="AM2085" s="46" t="str">
        <f t="shared" si="453"/>
        <v/>
      </c>
      <c r="AN2085" s="46" t="str">
        <f t="shared" si="454"/>
        <v/>
      </c>
      <c r="AO2085" s="46" t="str">
        <f t="shared" si="455"/>
        <v/>
      </c>
      <c r="AP2085" s="46">
        <f t="shared" si="456"/>
        <v>0</v>
      </c>
      <c r="AQ2085" s="46" t="str">
        <f t="shared" si="457"/>
        <v/>
      </c>
      <c r="AR2085" s="46">
        <f t="shared" si="458"/>
        <v>0</v>
      </c>
      <c r="AS2085" s="48">
        <f t="shared" si="459"/>
        <v>1</v>
      </c>
      <c r="AT2085" s="46">
        <f t="shared" si="463"/>
        <v>0</v>
      </c>
      <c r="AU2085" s="46">
        <f t="shared" si="460"/>
        <v>0</v>
      </c>
      <c r="AV2085" s="46">
        <f t="shared" si="461"/>
        <v>0</v>
      </c>
      <c r="AW2085" s="46">
        <f t="shared" si="464"/>
        <v>0</v>
      </c>
      <c r="AX2085" s="47" t="str">
        <f t="shared" si="462"/>
        <v/>
      </c>
      <c r="AY2085" s="47" t="str">
        <f t="shared" si="465"/>
        <v/>
      </c>
    </row>
    <row r="2086" spans="35:51" x14ac:dyDescent="0.35">
      <c r="AI2086" s="11"/>
      <c r="AJ2086" s="11"/>
      <c r="AK2086" s="11"/>
      <c r="AL2086" s="63"/>
      <c r="AM2086" s="46" t="str">
        <f t="shared" si="453"/>
        <v/>
      </c>
      <c r="AN2086" s="46" t="str">
        <f t="shared" si="454"/>
        <v/>
      </c>
      <c r="AO2086" s="46" t="str">
        <f t="shared" si="455"/>
        <v/>
      </c>
      <c r="AP2086" s="46">
        <f t="shared" si="456"/>
        <v>0</v>
      </c>
      <c r="AQ2086" s="46" t="str">
        <f t="shared" si="457"/>
        <v/>
      </c>
      <c r="AR2086" s="46">
        <f t="shared" si="458"/>
        <v>0</v>
      </c>
      <c r="AS2086" s="48">
        <f t="shared" si="459"/>
        <v>1</v>
      </c>
      <c r="AT2086" s="46">
        <f t="shared" si="463"/>
        <v>0</v>
      </c>
      <c r="AU2086" s="46">
        <f t="shared" si="460"/>
        <v>0</v>
      </c>
      <c r="AV2086" s="46">
        <f t="shared" si="461"/>
        <v>0</v>
      </c>
      <c r="AW2086" s="46">
        <f t="shared" si="464"/>
        <v>0</v>
      </c>
      <c r="AX2086" s="47" t="str">
        <f t="shared" si="462"/>
        <v/>
      </c>
      <c r="AY2086" s="47" t="str">
        <f t="shared" si="465"/>
        <v/>
      </c>
    </row>
    <row r="2087" spans="35:51" x14ac:dyDescent="0.35">
      <c r="AI2087" s="11"/>
      <c r="AJ2087" s="11"/>
      <c r="AK2087" s="11"/>
      <c r="AL2087" s="63"/>
      <c r="AM2087" s="46" t="str">
        <f t="shared" si="453"/>
        <v/>
      </c>
      <c r="AN2087" s="46" t="str">
        <f t="shared" si="454"/>
        <v/>
      </c>
      <c r="AO2087" s="46" t="str">
        <f t="shared" si="455"/>
        <v/>
      </c>
      <c r="AP2087" s="46">
        <f t="shared" si="456"/>
        <v>0</v>
      </c>
      <c r="AQ2087" s="46" t="str">
        <f t="shared" si="457"/>
        <v/>
      </c>
      <c r="AR2087" s="46">
        <f t="shared" si="458"/>
        <v>0</v>
      </c>
      <c r="AS2087" s="48">
        <f t="shared" si="459"/>
        <v>1</v>
      </c>
      <c r="AT2087" s="46">
        <f t="shared" si="463"/>
        <v>0</v>
      </c>
      <c r="AU2087" s="46">
        <f t="shared" si="460"/>
        <v>0</v>
      </c>
      <c r="AV2087" s="46">
        <f t="shared" si="461"/>
        <v>0</v>
      </c>
      <c r="AW2087" s="46">
        <f t="shared" si="464"/>
        <v>0</v>
      </c>
      <c r="AX2087" s="47" t="str">
        <f t="shared" si="462"/>
        <v/>
      </c>
      <c r="AY2087" s="47" t="str">
        <f t="shared" si="465"/>
        <v/>
      </c>
    </row>
    <row r="2088" spans="35:51" x14ac:dyDescent="0.35">
      <c r="AI2088" s="11"/>
      <c r="AJ2088" s="11"/>
      <c r="AK2088" s="11"/>
      <c r="AL2088" s="63"/>
      <c r="AM2088" s="46" t="str">
        <f t="shared" si="453"/>
        <v/>
      </c>
      <c r="AN2088" s="46" t="str">
        <f t="shared" si="454"/>
        <v/>
      </c>
      <c r="AO2088" s="46" t="str">
        <f t="shared" si="455"/>
        <v/>
      </c>
      <c r="AP2088" s="46">
        <f t="shared" si="456"/>
        <v>0</v>
      </c>
      <c r="AQ2088" s="46" t="str">
        <f t="shared" si="457"/>
        <v/>
      </c>
      <c r="AR2088" s="46">
        <f t="shared" si="458"/>
        <v>0</v>
      </c>
      <c r="AS2088" s="48">
        <f t="shared" si="459"/>
        <v>1</v>
      </c>
      <c r="AT2088" s="46">
        <f t="shared" si="463"/>
        <v>0</v>
      </c>
      <c r="AU2088" s="46">
        <f t="shared" si="460"/>
        <v>0</v>
      </c>
      <c r="AV2088" s="46">
        <f t="shared" si="461"/>
        <v>0</v>
      </c>
      <c r="AW2088" s="46">
        <f t="shared" si="464"/>
        <v>0</v>
      </c>
      <c r="AX2088" s="47" t="str">
        <f t="shared" si="462"/>
        <v/>
      </c>
      <c r="AY2088" s="47" t="str">
        <f t="shared" si="465"/>
        <v/>
      </c>
    </row>
    <row r="2089" spans="35:51" x14ac:dyDescent="0.35">
      <c r="AI2089" s="11"/>
      <c r="AJ2089" s="11"/>
      <c r="AK2089" s="11"/>
      <c r="AL2089" s="63"/>
      <c r="AM2089" s="46" t="str">
        <f t="shared" si="453"/>
        <v/>
      </c>
      <c r="AN2089" s="46" t="str">
        <f t="shared" si="454"/>
        <v/>
      </c>
      <c r="AO2089" s="46" t="str">
        <f t="shared" si="455"/>
        <v/>
      </c>
      <c r="AP2089" s="46">
        <f t="shared" si="456"/>
        <v>0</v>
      </c>
      <c r="AQ2089" s="46" t="str">
        <f t="shared" si="457"/>
        <v/>
      </c>
      <c r="AR2089" s="46">
        <f t="shared" si="458"/>
        <v>0</v>
      </c>
      <c r="AS2089" s="48">
        <f t="shared" si="459"/>
        <v>1</v>
      </c>
      <c r="AT2089" s="46">
        <f t="shared" si="463"/>
        <v>0</v>
      </c>
      <c r="AU2089" s="46">
        <f t="shared" si="460"/>
        <v>0</v>
      </c>
      <c r="AV2089" s="46">
        <f t="shared" si="461"/>
        <v>0</v>
      </c>
      <c r="AW2089" s="46">
        <f t="shared" si="464"/>
        <v>0</v>
      </c>
      <c r="AX2089" s="47" t="str">
        <f t="shared" si="462"/>
        <v/>
      </c>
      <c r="AY2089" s="47" t="str">
        <f t="shared" si="465"/>
        <v/>
      </c>
    </row>
    <row r="2090" spans="35:51" x14ac:dyDescent="0.35">
      <c r="AI2090" s="11"/>
      <c r="AJ2090" s="11"/>
      <c r="AK2090" s="11"/>
      <c r="AL2090" s="63"/>
      <c r="AM2090" s="46" t="str">
        <f t="shared" si="453"/>
        <v/>
      </c>
      <c r="AN2090" s="46" t="str">
        <f t="shared" si="454"/>
        <v/>
      </c>
      <c r="AO2090" s="46" t="str">
        <f t="shared" si="455"/>
        <v/>
      </c>
      <c r="AP2090" s="46">
        <f t="shared" si="456"/>
        <v>0</v>
      </c>
      <c r="AQ2090" s="46" t="str">
        <f t="shared" si="457"/>
        <v/>
      </c>
      <c r="AR2090" s="46">
        <f t="shared" si="458"/>
        <v>0</v>
      </c>
      <c r="AS2090" s="48">
        <f t="shared" si="459"/>
        <v>1</v>
      </c>
      <c r="AT2090" s="46">
        <f t="shared" si="463"/>
        <v>0</v>
      </c>
      <c r="AU2090" s="46">
        <f t="shared" si="460"/>
        <v>0</v>
      </c>
      <c r="AV2090" s="46">
        <f t="shared" si="461"/>
        <v>0</v>
      </c>
      <c r="AW2090" s="46">
        <f t="shared" si="464"/>
        <v>0</v>
      </c>
      <c r="AX2090" s="47" t="str">
        <f t="shared" si="462"/>
        <v/>
      </c>
      <c r="AY2090" s="47" t="str">
        <f t="shared" si="465"/>
        <v/>
      </c>
    </row>
    <row r="2091" spans="35:51" x14ac:dyDescent="0.35">
      <c r="AI2091" s="11"/>
      <c r="AJ2091" s="11"/>
      <c r="AK2091" s="11"/>
      <c r="AL2091" s="63"/>
      <c r="AM2091" s="46" t="str">
        <f t="shared" si="453"/>
        <v/>
      </c>
      <c r="AN2091" s="46" t="str">
        <f t="shared" si="454"/>
        <v/>
      </c>
      <c r="AO2091" s="46" t="str">
        <f t="shared" si="455"/>
        <v/>
      </c>
      <c r="AP2091" s="46">
        <f t="shared" si="456"/>
        <v>0</v>
      </c>
      <c r="AQ2091" s="46" t="str">
        <f t="shared" si="457"/>
        <v/>
      </c>
      <c r="AR2091" s="46">
        <f t="shared" si="458"/>
        <v>0</v>
      </c>
      <c r="AS2091" s="48">
        <f t="shared" si="459"/>
        <v>1</v>
      </c>
      <c r="AT2091" s="46">
        <f t="shared" si="463"/>
        <v>0</v>
      </c>
      <c r="AU2091" s="46">
        <f t="shared" si="460"/>
        <v>0</v>
      </c>
      <c r="AV2091" s="46">
        <f t="shared" si="461"/>
        <v>0</v>
      </c>
      <c r="AW2091" s="46">
        <f t="shared" si="464"/>
        <v>0</v>
      </c>
      <c r="AX2091" s="47" t="str">
        <f t="shared" si="462"/>
        <v/>
      </c>
      <c r="AY2091" s="47" t="str">
        <f t="shared" si="465"/>
        <v/>
      </c>
    </row>
    <row r="2092" spans="35:51" x14ac:dyDescent="0.35">
      <c r="AI2092" s="11"/>
      <c r="AJ2092" s="11"/>
      <c r="AK2092" s="11"/>
      <c r="AL2092" s="63"/>
      <c r="AM2092" s="46" t="str">
        <f t="shared" si="453"/>
        <v/>
      </c>
      <c r="AN2092" s="46" t="str">
        <f t="shared" si="454"/>
        <v/>
      </c>
      <c r="AO2092" s="46" t="str">
        <f t="shared" si="455"/>
        <v/>
      </c>
      <c r="AP2092" s="46">
        <f t="shared" si="456"/>
        <v>0</v>
      </c>
      <c r="AQ2092" s="46" t="str">
        <f t="shared" si="457"/>
        <v/>
      </c>
      <c r="AR2092" s="46">
        <f t="shared" si="458"/>
        <v>0</v>
      </c>
      <c r="AS2092" s="48">
        <f t="shared" si="459"/>
        <v>1</v>
      </c>
      <c r="AT2092" s="46">
        <f t="shared" si="463"/>
        <v>0</v>
      </c>
      <c r="AU2092" s="46">
        <f t="shared" si="460"/>
        <v>0</v>
      </c>
      <c r="AV2092" s="46">
        <f t="shared" si="461"/>
        <v>0</v>
      </c>
      <c r="AW2092" s="46">
        <f t="shared" si="464"/>
        <v>0</v>
      </c>
      <c r="AX2092" s="47" t="str">
        <f t="shared" si="462"/>
        <v/>
      </c>
      <c r="AY2092" s="47" t="str">
        <f t="shared" si="465"/>
        <v/>
      </c>
    </row>
    <row r="2093" spans="35:51" x14ac:dyDescent="0.35">
      <c r="AI2093" s="11"/>
      <c r="AJ2093" s="11"/>
      <c r="AK2093" s="11"/>
      <c r="AL2093" s="63"/>
      <c r="AM2093" s="46" t="str">
        <f t="shared" si="453"/>
        <v/>
      </c>
      <c r="AN2093" s="46" t="str">
        <f t="shared" si="454"/>
        <v/>
      </c>
      <c r="AO2093" s="46" t="str">
        <f t="shared" si="455"/>
        <v/>
      </c>
      <c r="AP2093" s="46">
        <f t="shared" si="456"/>
        <v>0</v>
      </c>
      <c r="AQ2093" s="46" t="str">
        <f t="shared" si="457"/>
        <v/>
      </c>
      <c r="AR2093" s="46">
        <f t="shared" si="458"/>
        <v>0</v>
      </c>
      <c r="AS2093" s="48">
        <f t="shared" si="459"/>
        <v>1</v>
      </c>
      <c r="AT2093" s="46">
        <f t="shared" si="463"/>
        <v>0</v>
      </c>
      <c r="AU2093" s="46">
        <f t="shared" si="460"/>
        <v>0</v>
      </c>
      <c r="AV2093" s="46">
        <f t="shared" si="461"/>
        <v>0</v>
      </c>
      <c r="AW2093" s="46">
        <f t="shared" si="464"/>
        <v>0</v>
      </c>
      <c r="AX2093" s="47" t="str">
        <f t="shared" si="462"/>
        <v/>
      </c>
      <c r="AY2093" s="47" t="str">
        <f t="shared" si="465"/>
        <v/>
      </c>
    </row>
    <row r="2094" spans="35:51" x14ac:dyDescent="0.35">
      <c r="AI2094" s="11"/>
      <c r="AJ2094" s="11"/>
      <c r="AK2094" s="11"/>
      <c r="AL2094" s="63"/>
      <c r="AM2094" s="46" t="str">
        <f t="shared" si="453"/>
        <v/>
      </c>
      <c r="AN2094" s="46" t="str">
        <f t="shared" si="454"/>
        <v/>
      </c>
      <c r="AO2094" s="46" t="str">
        <f t="shared" si="455"/>
        <v/>
      </c>
      <c r="AP2094" s="46">
        <f t="shared" si="456"/>
        <v>0</v>
      </c>
      <c r="AQ2094" s="46" t="str">
        <f t="shared" si="457"/>
        <v/>
      </c>
      <c r="AR2094" s="46">
        <f t="shared" si="458"/>
        <v>0</v>
      </c>
      <c r="AS2094" s="48">
        <f t="shared" si="459"/>
        <v>1</v>
      </c>
      <c r="AT2094" s="46">
        <f t="shared" si="463"/>
        <v>0</v>
      </c>
      <c r="AU2094" s="46">
        <f t="shared" si="460"/>
        <v>0</v>
      </c>
      <c r="AV2094" s="46">
        <f t="shared" si="461"/>
        <v>0</v>
      </c>
      <c r="AW2094" s="46">
        <f t="shared" si="464"/>
        <v>0</v>
      </c>
      <c r="AX2094" s="47" t="str">
        <f t="shared" si="462"/>
        <v/>
      </c>
      <c r="AY2094" s="47" t="str">
        <f t="shared" si="465"/>
        <v/>
      </c>
    </row>
    <row r="2095" spans="35:51" x14ac:dyDescent="0.35">
      <c r="AI2095" s="11"/>
      <c r="AJ2095" s="11"/>
      <c r="AK2095" s="11"/>
      <c r="AL2095" s="63"/>
      <c r="AM2095" s="46" t="str">
        <f t="shared" si="453"/>
        <v/>
      </c>
      <c r="AN2095" s="46" t="str">
        <f t="shared" si="454"/>
        <v/>
      </c>
      <c r="AO2095" s="46" t="str">
        <f t="shared" si="455"/>
        <v/>
      </c>
      <c r="AP2095" s="46">
        <f t="shared" si="456"/>
        <v>0</v>
      </c>
      <c r="AQ2095" s="46" t="str">
        <f t="shared" si="457"/>
        <v/>
      </c>
      <c r="AR2095" s="46">
        <f t="shared" si="458"/>
        <v>0</v>
      </c>
      <c r="AS2095" s="48">
        <f t="shared" si="459"/>
        <v>1</v>
      </c>
      <c r="AT2095" s="46">
        <f t="shared" si="463"/>
        <v>0</v>
      </c>
      <c r="AU2095" s="46">
        <f t="shared" si="460"/>
        <v>0</v>
      </c>
      <c r="AV2095" s="46">
        <f t="shared" si="461"/>
        <v>0</v>
      </c>
      <c r="AW2095" s="46">
        <f t="shared" si="464"/>
        <v>0</v>
      </c>
      <c r="AX2095" s="47" t="str">
        <f t="shared" si="462"/>
        <v/>
      </c>
      <c r="AY2095" s="47" t="str">
        <f t="shared" si="465"/>
        <v/>
      </c>
    </row>
    <row r="2096" spans="35:51" x14ac:dyDescent="0.35">
      <c r="AI2096" s="11"/>
      <c r="AJ2096" s="11"/>
      <c r="AK2096" s="11"/>
      <c r="AL2096" s="63"/>
      <c r="AM2096" s="46" t="str">
        <f t="shared" si="453"/>
        <v/>
      </c>
      <c r="AN2096" s="46" t="str">
        <f t="shared" si="454"/>
        <v/>
      </c>
      <c r="AO2096" s="46" t="str">
        <f t="shared" si="455"/>
        <v/>
      </c>
      <c r="AP2096" s="46">
        <f t="shared" si="456"/>
        <v>0</v>
      </c>
      <c r="AQ2096" s="46" t="str">
        <f t="shared" si="457"/>
        <v/>
      </c>
      <c r="AR2096" s="46">
        <f t="shared" si="458"/>
        <v>0</v>
      </c>
      <c r="AS2096" s="48">
        <f t="shared" si="459"/>
        <v>1</v>
      </c>
      <c r="AT2096" s="46">
        <f t="shared" si="463"/>
        <v>0</v>
      </c>
      <c r="AU2096" s="46">
        <f t="shared" si="460"/>
        <v>0</v>
      </c>
      <c r="AV2096" s="46">
        <f t="shared" si="461"/>
        <v>0</v>
      </c>
      <c r="AW2096" s="46">
        <f t="shared" si="464"/>
        <v>0</v>
      </c>
      <c r="AX2096" s="47" t="str">
        <f t="shared" si="462"/>
        <v/>
      </c>
      <c r="AY2096" s="47" t="str">
        <f t="shared" si="465"/>
        <v/>
      </c>
    </row>
    <row r="2097" spans="35:51" x14ac:dyDescent="0.35">
      <c r="AI2097" s="11"/>
      <c r="AJ2097" s="11"/>
      <c r="AK2097" s="11"/>
      <c r="AL2097" s="63"/>
      <c r="AM2097" s="46" t="str">
        <f t="shared" si="453"/>
        <v/>
      </c>
      <c r="AN2097" s="46" t="str">
        <f t="shared" si="454"/>
        <v/>
      </c>
      <c r="AO2097" s="46" t="str">
        <f t="shared" si="455"/>
        <v/>
      </c>
      <c r="AP2097" s="46">
        <f t="shared" si="456"/>
        <v>0</v>
      </c>
      <c r="AQ2097" s="46" t="str">
        <f t="shared" si="457"/>
        <v/>
      </c>
      <c r="AR2097" s="46">
        <f t="shared" si="458"/>
        <v>0</v>
      </c>
      <c r="AS2097" s="48">
        <f t="shared" si="459"/>
        <v>1</v>
      </c>
      <c r="AT2097" s="46">
        <f t="shared" si="463"/>
        <v>0</v>
      </c>
      <c r="AU2097" s="46">
        <f t="shared" si="460"/>
        <v>0</v>
      </c>
      <c r="AV2097" s="46">
        <f t="shared" si="461"/>
        <v>0</v>
      </c>
      <c r="AW2097" s="46">
        <f t="shared" si="464"/>
        <v>0</v>
      </c>
      <c r="AX2097" s="47" t="str">
        <f t="shared" si="462"/>
        <v/>
      </c>
      <c r="AY2097" s="47" t="str">
        <f t="shared" si="465"/>
        <v/>
      </c>
    </row>
    <row r="2098" spans="35:51" x14ac:dyDescent="0.35">
      <c r="AI2098" s="11"/>
      <c r="AJ2098" s="11"/>
      <c r="AK2098" s="11"/>
      <c r="AL2098" s="63"/>
      <c r="AM2098" s="46" t="str">
        <f t="shared" si="453"/>
        <v/>
      </c>
      <c r="AN2098" s="46" t="str">
        <f t="shared" si="454"/>
        <v/>
      </c>
      <c r="AO2098" s="46" t="str">
        <f t="shared" si="455"/>
        <v/>
      </c>
      <c r="AP2098" s="46">
        <f t="shared" si="456"/>
        <v>0</v>
      </c>
      <c r="AQ2098" s="46" t="str">
        <f t="shared" si="457"/>
        <v/>
      </c>
      <c r="AR2098" s="46">
        <f t="shared" si="458"/>
        <v>0</v>
      </c>
      <c r="AS2098" s="48">
        <f t="shared" si="459"/>
        <v>1</v>
      </c>
      <c r="AT2098" s="46">
        <f t="shared" si="463"/>
        <v>0</v>
      </c>
      <c r="AU2098" s="46">
        <f t="shared" si="460"/>
        <v>0</v>
      </c>
      <c r="AV2098" s="46">
        <f t="shared" si="461"/>
        <v>0</v>
      </c>
      <c r="AW2098" s="46">
        <f t="shared" si="464"/>
        <v>0</v>
      </c>
      <c r="AX2098" s="47" t="str">
        <f t="shared" si="462"/>
        <v/>
      </c>
      <c r="AY2098" s="47" t="str">
        <f t="shared" si="465"/>
        <v/>
      </c>
    </row>
    <row r="2099" spans="35:51" x14ac:dyDescent="0.35">
      <c r="AI2099" s="11"/>
      <c r="AJ2099" s="11"/>
      <c r="AK2099" s="11"/>
      <c r="AL2099" s="63"/>
      <c r="AM2099" s="46" t="str">
        <f t="shared" si="453"/>
        <v/>
      </c>
      <c r="AN2099" s="46" t="str">
        <f t="shared" si="454"/>
        <v/>
      </c>
      <c r="AO2099" s="46" t="str">
        <f t="shared" si="455"/>
        <v/>
      </c>
      <c r="AP2099" s="46">
        <f t="shared" si="456"/>
        <v>0</v>
      </c>
      <c r="AQ2099" s="46" t="str">
        <f t="shared" si="457"/>
        <v/>
      </c>
      <c r="AR2099" s="46">
        <f t="shared" si="458"/>
        <v>0</v>
      </c>
      <c r="AS2099" s="48">
        <f t="shared" si="459"/>
        <v>1</v>
      </c>
      <c r="AT2099" s="46">
        <f t="shared" si="463"/>
        <v>0</v>
      </c>
      <c r="AU2099" s="46">
        <f t="shared" si="460"/>
        <v>0</v>
      </c>
      <c r="AV2099" s="46">
        <f t="shared" si="461"/>
        <v>0</v>
      </c>
      <c r="AW2099" s="46">
        <f t="shared" si="464"/>
        <v>0</v>
      </c>
      <c r="AX2099" s="47" t="str">
        <f t="shared" si="462"/>
        <v/>
      </c>
      <c r="AY2099" s="47" t="str">
        <f t="shared" si="465"/>
        <v/>
      </c>
    </row>
    <row r="2100" spans="35:51" x14ac:dyDescent="0.35">
      <c r="AI2100" s="11"/>
      <c r="AJ2100" s="11"/>
      <c r="AK2100" s="11"/>
      <c r="AL2100" s="63"/>
      <c r="AM2100" s="46" t="str">
        <f t="shared" si="453"/>
        <v/>
      </c>
      <c r="AN2100" s="46" t="str">
        <f t="shared" si="454"/>
        <v/>
      </c>
      <c r="AO2100" s="46" t="str">
        <f t="shared" si="455"/>
        <v/>
      </c>
      <c r="AP2100" s="46">
        <f t="shared" si="456"/>
        <v>0</v>
      </c>
      <c r="AQ2100" s="46" t="str">
        <f t="shared" si="457"/>
        <v/>
      </c>
      <c r="AR2100" s="46">
        <f t="shared" si="458"/>
        <v>0</v>
      </c>
      <c r="AS2100" s="48">
        <f t="shared" si="459"/>
        <v>1</v>
      </c>
      <c r="AT2100" s="46">
        <f t="shared" si="463"/>
        <v>0</v>
      </c>
      <c r="AU2100" s="46">
        <f t="shared" si="460"/>
        <v>0</v>
      </c>
      <c r="AV2100" s="46">
        <f t="shared" si="461"/>
        <v>0</v>
      </c>
      <c r="AW2100" s="46">
        <f t="shared" si="464"/>
        <v>0</v>
      </c>
      <c r="AX2100" s="47" t="str">
        <f t="shared" si="462"/>
        <v/>
      </c>
      <c r="AY2100" s="47" t="str">
        <f t="shared" si="465"/>
        <v/>
      </c>
    </row>
    <row r="2101" spans="35:51" x14ac:dyDescent="0.35">
      <c r="AI2101" s="11"/>
      <c r="AJ2101" s="11"/>
      <c r="AK2101" s="11"/>
      <c r="AL2101" s="63"/>
      <c r="AM2101" s="46" t="str">
        <f t="shared" si="453"/>
        <v/>
      </c>
      <c r="AN2101" s="46" t="str">
        <f t="shared" si="454"/>
        <v/>
      </c>
      <c r="AO2101" s="46" t="str">
        <f t="shared" si="455"/>
        <v/>
      </c>
      <c r="AP2101" s="46">
        <f t="shared" si="456"/>
        <v>0</v>
      </c>
      <c r="AQ2101" s="46" t="str">
        <f t="shared" si="457"/>
        <v/>
      </c>
      <c r="AR2101" s="46">
        <f t="shared" si="458"/>
        <v>0</v>
      </c>
      <c r="AS2101" s="48">
        <f t="shared" si="459"/>
        <v>1</v>
      </c>
      <c r="AT2101" s="46">
        <f t="shared" si="463"/>
        <v>0</v>
      </c>
      <c r="AU2101" s="46">
        <f t="shared" si="460"/>
        <v>0</v>
      </c>
      <c r="AV2101" s="46">
        <f t="shared" si="461"/>
        <v>0</v>
      </c>
      <c r="AW2101" s="46">
        <f t="shared" si="464"/>
        <v>0</v>
      </c>
      <c r="AX2101" s="47" t="str">
        <f t="shared" si="462"/>
        <v/>
      </c>
      <c r="AY2101" s="47" t="str">
        <f t="shared" si="465"/>
        <v/>
      </c>
    </row>
    <row r="2102" spans="35:51" x14ac:dyDescent="0.35">
      <c r="AI2102" s="11"/>
      <c r="AJ2102" s="11"/>
      <c r="AK2102" s="11"/>
      <c r="AL2102" s="63"/>
      <c r="AM2102" s="46" t="str">
        <f t="shared" si="453"/>
        <v/>
      </c>
      <c r="AN2102" s="46" t="str">
        <f t="shared" si="454"/>
        <v/>
      </c>
      <c r="AO2102" s="46" t="str">
        <f t="shared" si="455"/>
        <v/>
      </c>
      <c r="AP2102" s="46">
        <f t="shared" si="456"/>
        <v>0</v>
      </c>
      <c r="AQ2102" s="46" t="str">
        <f t="shared" si="457"/>
        <v/>
      </c>
      <c r="AR2102" s="46">
        <f t="shared" si="458"/>
        <v>0</v>
      </c>
      <c r="AS2102" s="48">
        <f t="shared" si="459"/>
        <v>1</v>
      </c>
      <c r="AT2102" s="46">
        <f t="shared" si="463"/>
        <v>0</v>
      </c>
      <c r="AU2102" s="46">
        <f t="shared" si="460"/>
        <v>0</v>
      </c>
      <c r="AV2102" s="46">
        <f t="shared" si="461"/>
        <v>0</v>
      </c>
      <c r="AW2102" s="46">
        <f t="shared" si="464"/>
        <v>0</v>
      </c>
      <c r="AX2102" s="47" t="str">
        <f t="shared" si="462"/>
        <v/>
      </c>
      <c r="AY2102" s="47" t="str">
        <f t="shared" si="465"/>
        <v/>
      </c>
    </row>
    <row r="2103" spans="35:51" x14ac:dyDescent="0.35">
      <c r="AI2103" s="11"/>
      <c r="AJ2103" s="11"/>
      <c r="AK2103" s="11"/>
      <c r="AL2103" s="63"/>
      <c r="AM2103" s="46" t="str">
        <f t="shared" si="453"/>
        <v/>
      </c>
      <c r="AN2103" s="46" t="str">
        <f t="shared" si="454"/>
        <v/>
      </c>
      <c r="AO2103" s="46" t="str">
        <f t="shared" si="455"/>
        <v/>
      </c>
      <c r="AP2103" s="46">
        <f t="shared" si="456"/>
        <v>0</v>
      </c>
      <c r="AQ2103" s="46" t="str">
        <f t="shared" si="457"/>
        <v/>
      </c>
      <c r="AR2103" s="46">
        <f t="shared" si="458"/>
        <v>0</v>
      </c>
      <c r="AS2103" s="48">
        <f t="shared" si="459"/>
        <v>1</v>
      </c>
      <c r="AT2103" s="46">
        <f t="shared" si="463"/>
        <v>0</v>
      </c>
      <c r="AU2103" s="46">
        <f t="shared" si="460"/>
        <v>0</v>
      </c>
      <c r="AV2103" s="46">
        <f t="shared" si="461"/>
        <v>0</v>
      </c>
      <c r="AW2103" s="46">
        <f t="shared" si="464"/>
        <v>0</v>
      </c>
      <c r="AX2103" s="47" t="str">
        <f t="shared" si="462"/>
        <v/>
      </c>
      <c r="AY2103" s="47" t="str">
        <f t="shared" si="465"/>
        <v/>
      </c>
    </row>
    <row r="2104" spans="35:51" x14ac:dyDescent="0.35">
      <c r="AI2104" s="11"/>
      <c r="AJ2104" s="11"/>
      <c r="AK2104" s="11"/>
      <c r="AL2104" s="63"/>
      <c r="AM2104" s="46" t="str">
        <f t="shared" si="453"/>
        <v/>
      </c>
      <c r="AN2104" s="46" t="str">
        <f t="shared" si="454"/>
        <v/>
      </c>
      <c r="AO2104" s="46" t="str">
        <f t="shared" si="455"/>
        <v/>
      </c>
      <c r="AP2104" s="46">
        <f t="shared" si="456"/>
        <v>0</v>
      </c>
      <c r="AQ2104" s="46" t="str">
        <f t="shared" si="457"/>
        <v/>
      </c>
      <c r="AR2104" s="46">
        <f t="shared" si="458"/>
        <v>0</v>
      </c>
      <c r="AS2104" s="48">
        <f t="shared" si="459"/>
        <v>1</v>
      </c>
      <c r="AT2104" s="46">
        <f t="shared" si="463"/>
        <v>0</v>
      </c>
      <c r="AU2104" s="46">
        <f t="shared" si="460"/>
        <v>0</v>
      </c>
      <c r="AV2104" s="46">
        <f t="shared" si="461"/>
        <v>0</v>
      </c>
      <c r="AW2104" s="46">
        <f t="shared" si="464"/>
        <v>0</v>
      </c>
      <c r="AX2104" s="47" t="str">
        <f t="shared" si="462"/>
        <v/>
      </c>
      <c r="AY2104" s="47" t="str">
        <f t="shared" si="465"/>
        <v/>
      </c>
    </row>
    <row r="2105" spans="35:51" x14ac:dyDescent="0.35">
      <c r="AI2105" s="11"/>
      <c r="AJ2105" s="11"/>
      <c r="AK2105" s="11"/>
      <c r="AL2105" s="63"/>
      <c r="AM2105" s="46" t="str">
        <f t="shared" si="453"/>
        <v/>
      </c>
      <c r="AN2105" s="46" t="str">
        <f t="shared" si="454"/>
        <v/>
      </c>
      <c r="AO2105" s="46" t="str">
        <f t="shared" si="455"/>
        <v/>
      </c>
      <c r="AP2105" s="46">
        <f t="shared" si="456"/>
        <v>0</v>
      </c>
      <c r="AQ2105" s="46" t="str">
        <f t="shared" si="457"/>
        <v/>
      </c>
      <c r="AR2105" s="46">
        <f t="shared" si="458"/>
        <v>0</v>
      </c>
      <c r="AS2105" s="48">
        <f t="shared" si="459"/>
        <v>1</v>
      </c>
      <c r="AT2105" s="46">
        <f t="shared" si="463"/>
        <v>0</v>
      </c>
      <c r="AU2105" s="46">
        <f t="shared" si="460"/>
        <v>0</v>
      </c>
      <c r="AV2105" s="46">
        <f t="shared" si="461"/>
        <v>0</v>
      </c>
      <c r="AW2105" s="46">
        <f t="shared" si="464"/>
        <v>0</v>
      </c>
      <c r="AX2105" s="47" t="str">
        <f t="shared" si="462"/>
        <v/>
      </c>
      <c r="AY2105" s="47" t="str">
        <f t="shared" si="465"/>
        <v/>
      </c>
    </row>
    <row r="2106" spans="35:51" x14ac:dyDescent="0.35">
      <c r="AI2106" s="11"/>
      <c r="AJ2106" s="11"/>
      <c r="AK2106" s="11"/>
      <c r="AL2106" s="63"/>
      <c r="AM2106" s="46" t="str">
        <f t="shared" si="453"/>
        <v/>
      </c>
      <c r="AN2106" s="46" t="str">
        <f t="shared" si="454"/>
        <v/>
      </c>
      <c r="AO2106" s="46" t="str">
        <f t="shared" si="455"/>
        <v/>
      </c>
      <c r="AP2106" s="46">
        <f t="shared" si="456"/>
        <v>0</v>
      </c>
      <c r="AQ2106" s="46" t="str">
        <f t="shared" si="457"/>
        <v/>
      </c>
      <c r="AR2106" s="46">
        <f t="shared" si="458"/>
        <v>0</v>
      </c>
      <c r="AS2106" s="48">
        <f t="shared" si="459"/>
        <v>1</v>
      </c>
      <c r="AT2106" s="46">
        <f t="shared" si="463"/>
        <v>0</v>
      </c>
      <c r="AU2106" s="46">
        <f t="shared" si="460"/>
        <v>0</v>
      </c>
      <c r="AV2106" s="46">
        <f t="shared" si="461"/>
        <v>0</v>
      </c>
      <c r="AW2106" s="46">
        <f t="shared" si="464"/>
        <v>0</v>
      </c>
      <c r="AX2106" s="47" t="str">
        <f t="shared" si="462"/>
        <v/>
      </c>
      <c r="AY2106" s="47" t="str">
        <f t="shared" si="465"/>
        <v/>
      </c>
    </row>
    <row r="2107" spans="35:51" x14ac:dyDescent="0.35">
      <c r="AI2107" s="11"/>
      <c r="AJ2107" s="11"/>
      <c r="AK2107" s="11"/>
      <c r="AL2107" s="63"/>
      <c r="AM2107" s="46" t="str">
        <f t="shared" si="453"/>
        <v/>
      </c>
      <c r="AN2107" s="46" t="str">
        <f t="shared" si="454"/>
        <v/>
      </c>
      <c r="AO2107" s="46" t="str">
        <f t="shared" si="455"/>
        <v/>
      </c>
      <c r="AP2107" s="46">
        <f t="shared" si="456"/>
        <v>0</v>
      </c>
      <c r="AQ2107" s="46" t="str">
        <f t="shared" si="457"/>
        <v/>
      </c>
      <c r="AR2107" s="46">
        <f t="shared" si="458"/>
        <v>0</v>
      </c>
      <c r="AS2107" s="48">
        <f t="shared" si="459"/>
        <v>1</v>
      </c>
      <c r="AT2107" s="46">
        <f t="shared" si="463"/>
        <v>0</v>
      </c>
      <c r="AU2107" s="46">
        <f t="shared" si="460"/>
        <v>0</v>
      </c>
      <c r="AV2107" s="46">
        <f t="shared" si="461"/>
        <v>0</v>
      </c>
      <c r="AW2107" s="46">
        <f t="shared" si="464"/>
        <v>0</v>
      </c>
      <c r="AX2107" s="47" t="str">
        <f t="shared" si="462"/>
        <v/>
      </c>
      <c r="AY2107" s="47" t="str">
        <f t="shared" si="465"/>
        <v/>
      </c>
    </row>
    <row r="2108" spans="35:51" x14ac:dyDescent="0.35">
      <c r="AI2108" s="11"/>
      <c r="AJ2108" s="11"/>
      <c r="AK2108" s="11"/>
      <c r="AL2108" s="63"/>
      <c r="AM2108" s="46" t="str">
        <f t="shared" si="453"/>
        <v/>
      </c>
      <c r="AN2108" s="46" t="str">
        <f t="shared" si="454"/>
        <v/>
      </c>
      <c r="AO2108" s="46" t="str">
        <f t="shared" si="455"/>
        <v/>
      </c>
      <c r="AP2108" s="46">
        <f t="shared" si="456"/>
        <v>0</v>
      </c>
      <c r="AQ2108" s="46" t="str">
        <f t="shared" si="457"/>
        <v/>
      </c>
      <c r="AR2108" s="46">
        <f t="shared" si="458"/>
        <v>0</v>
      </c>
      <c r="AS2108" s="48">
        <f t="shared" si="459"/>
        <v>1</v>
      </c>
      <c r="AT2108" s="46">
        <f t="shared" si="463"/>
        <v>0</v>
      </c>
      <c r="AU2108" s="46">
        <f t="shared" si="460"/>
        <v>0</v>
      </c>
      <c r="AV2108" s="46">
        <f t="shared" si="461"/>
        <v>0</v>
      </c>
      <c r="AW2108" s="46">
        <f t="shared" si="464"/>
        <v>0</v>
      </c>
      <c r="AX2108" s="47" t="str">
        <f t="shared" si="462"/>
        <v/>
      </c>
      <c r="AY2108" s="47" t="str">
        <f t="shared" si="465"/>
        <v/>
      </c>
    </row>
    <row r="2109" spans="35:51" x14ac:dyDescent="0.35">
      <c r="AI2109" s="11"/>
      <c r="AJ2109" s="11"/>
      <c r="AK2109" s="11"/>
      <c r="AL2109" s="63"/>
      <c r="AM2109" s="46" t="str">
        <f t="shared" si="453"/>
        <v/>
      </c>
      <c r="AN2109" s="46" t="str">
        <f t="shared" si="454"/>
        <v/>
      </c>
      <c r="AO2109" s="46" t="str">
        <f t="shared" si="455"/>
        <v/>
      </c>
      <c r="AP2109" s="46">
        <f t="shared" si="456"/>
        <v>0</v>
      </c>
      <c r="AQ2109" s="46" t="str">
        <f t="shared" si="457"/>
        <v/>
      </c>
      <c r="AR2109" s="46">
        <f t="shared" si="458"/>
        <v>0</v>
      </c>
      <c r="AS2109" s="48">
        <f t="shared" si="459"/>
        <v>1</v>
      </c>
      <c r="AT2109" s="46">
        <f t="shared" si="463"/>
        <v>0</v>
      </c>
      <c r="AU2109" s="46">
        <f t="shared" si="460"/>
        <v>0</v>
      </c>
      <c r="AV2109" s="46">
        <f t="shared" si="461"/>
        <v>0</v>
      </c>
      <c r="AW2109" s="46">
        <f t="shared" si="464"/>
        <v>0</v>
      </c>
      <c r="AX2109" s="47" t="str">
        <f t="shared" si="462"/>
        <v/>
      </c>
      <c r="AY2109" s="47" t="str">
        <f t="shared" si="465"/>
        <v/>
      </c>
    </row>
    <row r="2110" spans="35:51" x14ac:dyDescent="0.35">
      <c r="AI2110" s="11"/>
      <c r="AJ2110" s="11"/>
      <c r="AK2110" s="11"/>
      <c r="AL2110" s="63"/>
      <c r="AM2110" s="46" t="str">
        <f t="shared" si="453"/>
        <v/>
      </c>
      <c r="AN2110" s="46" t="str">
        <f t="shared" si="454"/>
        <v/>
      </c>
      <c r="AO2110" s="46" t="str">
        <f t="shared" si="455"/>
        <v/>
      </c>
      <c r="AP2110" s="46">
        <f t="shared" si="456"/>
        <v>0</v>
      </c>
      <c r="AQ2110" s="46" t="str">
        <f t="shared" si="457"/>
        <v/>
      </c>
      <c r="AR2110" s="46">
        <f t="shared" si="458"/>
        <v>0</v>
      </c>
      <c r="AS2110" s="48">
        <f t="shared" si="459"/>
        <v>1</v>
      </c>
      <c r="AT2110" s="46">
        <f t="shared" si="463"/>
        <v>0</v>
      </c>
      <c r="AU2110" s="46">
        <f t="shared" si="460"/>
        <v>0</v>
      </c>
      <c r="AV2110" s="46">
        <f t="shared" si="461"/>
        <v>0</v>
      </c>
      <c r="AW2110" s="46">
        <f t="shared" si="464"/>
        <v>0</v>
      </c>
      <c r="AX2110" s="47" t="str">
        <f t="shared" si="462"/>
        <v/>
      </c>
      <c r="AY2110" s="47" t="str">
        <f t="shared" si="465"/>
        <v/>
      </c>
    </row>
    <row r="2111" spans="35:51" x14ac:dyDescent="0.35">
      <c r="AI2111" s="11"/>
      <c r="AJ2111" s="11"/>
      <c r="AK2111" s="11"/>
      <c r="AL2111" s="63"/>
      <c r="AM2111" s="46" t="str">
        <f t="shared" si="453"/>
        <v/>
      </c>
      <c r="AN2111" s="46" t="str">
        <f t="shared" si="454"/>
        <v/>
      </c>
      <c r="AO2111" s="46" t="str">
        <f t="shared" si="455"/>
        <v/>
      </c>
      <c r="AP2111" s="46">
        <f t="shared" si="456"/>
        <v>0</v>
      </c>
      <c r="AQ2111" s="46" t="str">
        <f t="shared" si="457"/>
        <v/>
      </c>
      <c r="AR2111" s="46">
        <f t="shared" si="458"/>
        <v>0</v>
      </c>
      <c r="AS2111" s="48">
        <f t="shared" si="459"/>
        <v>1</v>
      </c>
      <c r="AT2111" s="46">
        <f t="shared" si="463"/>
        <v>0</v>
      </c>
      <c r="AU2111" s="46">
        <f t="shared" si="460"/>
        <v>0</v>
      </c>
      <c r="AV2111" s="46">
        <f t="shared" si="461"/>
        <v>0</v>
      </c>
      <c r="AW2111" s="46">
        <f t="shared" si="464"/>
        <v>0</v>
      </c>
      <c r="AX2111" s="47" t="str">
        <f t="shared" si="462"/>
        <v/>
      </c>
      <c r="AY2111" s="47" t="str">
        <f t="shared" si="465"/>
        <v/>
      </c>
    </row>
    <row r="2112" spans="35:51" x14ac:dyDescent="0.35">
      <c r="AI2112" s="11"/>
      <c r="AJ2112" s="11"/>
      <c r="AK2112" s="11"/>
      <c r="AL2112" s="63"/>
      <c r="AM2112" s="46" t="str">
        <f t="shared" si="453"/>
        <v/>
      </c>
      <c r="AN2112" s="46" t="str">
        <f t="shared" si="454"/>
        <v/>
      </c>
      <c r="AO2112" s="46" t="str">
        <f t="shared" si="455"/>
        <v/>
      </c>
      <c r="AP2112" s="46">
        <f t="shared" si="456"/>
        <v>0</v>
      </c>
      <c r="AQ2112" s="46" t="str">
        <f t="shared" si="457"/>
        <v/>
      </c>
      <c r="AR2112" s="46">
        <f t="shared" si="458"/>
        <v>0</v>
      </c>
      <c r="AS2112" s="48">
        <f t="shared" si="459"/>
        <v>1</v>
      </c>
      <c r="AT2112" s="46">
        <f t="shared" si="463"/>
        <v>0</v>
      </c>
      <c r="AU2112" s="46">
        <f t="shared" si="460"/>
        <v>0</v>
      </c>
      <c r="AV2112" s="46">
        <f t="shared" si="461"/>
        <v>0</v>
      </c>
      <c r="AW2112" s="46">
        <f t="shared" si="464"/>
        <v>0</v>
      </c>
      <c r="AX2112" s="47" t="str">
        <f t="shared" si="462"/>
        <v/>
      </c>
      <c r="AY2112" s="47" t="str">
        <f t="shared" si="465"/>
        <v/>
      </c>
    </row>
    <row r="2113" spans="35:51" x14ac:dyDescent="0.35">
      <c r="AI2113" s="11"/>
      <c r="AJ2113" s="11"/>
      <c r="AK2113" s="11"/>
      <c r="AL2113" s="63"/>
      <c r="AM2113" s="46" t="str">
        <f t="shared" si="453"/>
        <v/>
      </c>
      <c r="AN2113" s="46" t="str">
        <f t="shared" si="454"/>
        <v/>
      </c>
      <c r="AO2113" s="46" t="str">
        <f t="shared" si="455"/>
        <v/>
      </c>
      <c r="AP2113" s="46">
        <f t="shared" si="456"/>
        <v>0</v>
      </c>
      <c r="AQ2113" s="46" t="str">
        <f t="shared" si="457"/>
        <v/>
      </c>
      <c r="AR2113" s="46">
        <f t="shared" si="458"/>
        <v>0</v>
      </c>
      <c r="AS2113" s="48">
        <f t="shared" si="459"/>
        <v>1</v>
      </c>
      <c r="AT2113" s="46">
        <f t="shared" si="463"/>
        <v>0</v>
      </c>
      <c r="AU2113" s="46">
        <f t="shared" si="460"/>
        <v>0</v>
      </c>
      <c r="AV2113" s="46">
        <f t="shared" si="461"/>
        <v>0</v>
      </c>
      <c r="AW2113" s="46">
        <f t="shared" si="464"/>
        <v>0</v>
      </c>
      <c r="AX2113" s="47" t="str">
        <f t="shared" si="462"/>
        <v/>
      </c>
      <c r="AY2113" s="47" t="str">
        <f t="shared" si="465"/>
        <v/>
      </c>
    </row>
    <row r="2114" spans="35:51" x14ac:dyDescent="0.35">
      <c r="AI2114" s="11"/>
      <c r="AJ2114" s="11"/>
      <c r="AK2114" s="11"/>
      <c r="AL2114" s="63"/>
      <c r="AM2114" s="46" t="str">
        <f t="shared" si="453"/>
        <v/>
      </c>
      <c r="AN2114" s="46" t="str">
        <f t="shared" si="454"/>
        <v/>
      </c>
      <c r="AO2114" s="46" t="str">
        <f t="shared" si="455"/>
        <v/>
      </c>
      <c r="AP2114" s="46">
        <f t="shared" si="456"/>
        <v>0</v>
      </c>
      <c r="AQ2114" s="46" t="str">
        <f t="shared" si="457"/>
        <v/>
      </c>
      <c r="AR2114" s="46">
        <f t="shared" si="458"/>
        <v>0</v>
      </c>
      <c r="AS2114" s="48">
        <f t="shared" si="459"/>
        <v>1</v>
      </c>
      <c r="AT2114" s="46">
        <f t="shared" si="463"/>
        <v>0</v>
      </c>
      <c r="AU2114" s="46">
        <f t="shared" si="460"/>
        <v>0</v>
      </c>
      <c r="AV2114" s="46">
        <f t="shared" si="461"/>
        <v>0</v>
      </c>
      <c r="AW2114" s="46">
        <f t="shared" si="464"/>
        <v>0</v>
      </c>
      <c r="AX2114" s="47" t="str">
        <f t="shared" si="462"/>
        <v/>
      </c>
      <c r="AY2114" s="47" t="str">
        <f t="shared" si="465"/>
        <v/>
      </c>
    </row>
    <row r="2115" spans="35:51" x14ac:dyDescent="0.35">
      <c r="AI2115" s="11"/>
      <c r="AJ2115" s="11"/>
      <c r="AK2115" s="11"/>
      <c r="AL2115" s="63"/>
      <c r="AM2115" s="46" t="str">
        <f t="shared" ref="AM2115:AM2178" si="466">IFERROR(VLOOKUP($AK2115,pnl_konto_table,2,FALSE),"")</f>
        <v/>
      </c>
      <c r="AN2115" s="46" t="str">
        <f t="shared" ref="AN2115:AN2178" si="467">IFERROR(VLOOKUP($AK2115,pnl_konto_table,6,FALSE),"")</f>
        <v/>
      </c>
      <c r="AO2115" s="46" t="str">
        <f t="shared" ref="AO2115:AO2178" si="468">IFERROR(VLOOKUP($AK2115,pnl_konto_table,7,FALSE),"")</f>
        <v/>
      </c>
      <c r="AP2115" s="46">
        <f t="shared" ref="AP2115:AP2178" si="469">IFERROR(VLOOKUP(AO2115,pnl_kategori_table,2,FALSE),0)</f>
        <v>0</v>
      </c>
      <c r="AQ2115" s="46" t="str">
        <f t="shared" ref="AQ2115:AQ2178" si="470">IFERROR(MATCH(AN2115,pnl_subkategori,0),"")</f>
        <v/>
      </c>
      <c r="AR2115" s="46">
        <f t="shared" ref="AR2115:AR2178" si="471">IF(AP2115=$A$3,-$AL2115,$AL2115)</f>
        <v>0</v>
      </c>
      <c r="AS2115" s="48">
        <f t="shared" ref="AS2115:AS2178" si="472">IFERROR(VLOOKUP($AK2115,lookup_konto_index,2,FALSE),IFERROR(VLOOKUP(AN2115,lookup_subkategori_index,2,FALSE),IFERROR(VLOOKUP(AO2115,lookup_kategori_index,2,FALSE),1)))</f>
        <v>1</v>
      </c>
      <c r="AT2115" s="46">
        <f t="shared" si="463"/>
        <v>0</v>
      </c>
      <c r="AU2115" s="46">
        <f t="shared" ref="AU2115:AU2178" si="473">SUMIFS($BC$3:$BC$50,$BA$3:$BA$50,$AI2115,$BB$3:$BB$50,$AJ2115)</f>
        <v>0</v>
      </c>
      <c r="AV2115" s="46">
        <f t="shared" ref="AV2115:AV2178" si="474">SUMIFS($BD$3:$BD$50,$BA$3:$BA$50,$AI2115,$BB$3:$BB$50,$AJ2115)</f>
        <v>0</v>
      </c>
      <c r="AW2115" s="46">
        <f t="shared" si="464"/>
        <v>0</v>
      </c>
      <c r="AX2115" s="47" t="str">
        <f t="shared" ref="AX2115:AX2178" si="475">IFERROR(VLOOKUP($AP2115,table_type_kostnad,2,FALSE)*AR2115,"")</f>
        <v/>
      </c>
      <c r="AY2115" s="47" t="str">
        <f t="shared" si="465"/>
        <v/>
      </c>
    </row>
    <row r="2116" spans="35:51" x14ac:dyDescent="0.35">
      <c r="AI2116" s="11"/>
      <c r="AJ2116" s="11"/>
      <c r="AK2116" s="11"/>
      <c r="AL2116" s="63"/>
      <c r="AM2116" s="46" t="str">
        <f t="shared" si="466"/>
        <v/>
      </c>
      <c r="AN2116" s="46" t="str">
        <f t="shared" si="467"/>
        <v/>
      </c>
      <c r="AO2116" s="46" t="str">
        <f t="shared" si="468"/>
        <v/>
      </c>
      <c r="AP2116" s="46">
        <f t="shared" si="469"/>
        <v>0</v>
      </c>
      <c r="AQ2116" s="46" t="str">
        <f t="shared" si="470"/>
        <v/>
      </c>
      <c r="AR2116" s="46">
        <f t="shared" si="471"/>
        <v>0</v>
      </c>
      <c r="AS2116" s="48">
        <f t="shared" si="472"/>
        <v>1</v>
      </c>
      <c r="AT2116" s="46">
        <f t="shared" ref="AT2116:AT2179" si="476">AS2116*AR2116</f>
        <v>0</v>
      </c>
      <c r="AU2116" s="46">
        <f t="shared" si="473"/>
        <v>0</v>
      </c>
      <c r="AV2116" s="46">
        <f t="shared" si="474"/>
        <v>0</v>
      </c>
      <c r="AW2116" s="46">
        <f t="shared" ref="AW2116:AW2179" si="477">IF(AU2116=0,0,1)</f>
        <v>0</v>
      </c>
      <c r="AX2116" s="47" t="str">
        <f t="shared" si="475"/>
        <v/>
      </c>
      <c r="AY2116" s="47" t="str">
        <f t="shared" ref="AY2116:AY2179" si="478">IFERROR(AX2116*AS2116,"")</f>
        <v/>
      </c>
    </row>
    <row r="2117" spans="35:51" x14ac:dyDescent="0.35">
      <c r="AI2117" s="11"/>
      <c r="AJ2117" s="11"/>
      <c r="AK2117" s="11"/>
      <c r="AL2117" s="63"/>
      <c r="AM2117" s="46" t="str">
        <f t="shared" si="466"/>
        <v/>
      </c>
      <c r="AN2117" s="46" t="str">
        <f t="shared" si="467"/>
        <v/>
      </c>
      <c r="AO2117" s="46" t="str">
        <f t="shared" si="468"/>
        <v/>
      </c>
      <c r="AP2117" s="46">
        <f t="shared" si="469"/>
        <v>0</v>
      </c>
      <c r="AQ2117" s="46" t="str">
        <f t="shared" si="470"/>
        <v/>
      </c>
      <c r="AR2117" s="46">
        <f t="shared" si="471"/>
        <v>0</v>
      </c>
      <c r="AS2117" s="48">
        <f t="shared" si="472"/>
        <v>1</v>
      </c>
      <c r="AT2117" s="46">
        <f t="shared" si="476"/>
        <v>0</v>
      </c>
      <c r="AU2117" s="46">
        <f t="shared" si="473"/>
        <v>0</v>
      </c>
      <c r="AV2117" s="46">
        <f t="shared" si="474"/>
        <v>0</v>
      </c>
      <c r="AW2117" s="46">
        <f t="shared" si="477"/>
        <v>0</v>
      </c>
      <c r="AX2117" s="47" t="str">
        <f t="shared" si="475"/>
        <v/>
      </c>
      <c r="AY2117" s="47" t="str">
        <f t="shared" si="478"/>
        <v/>
      </c>
    </row>
    <row r="2118" spans="35:51" x14ac:dyDescent="0.35">
      <c r="AI2118" s="11"/>
      <c r="AJ2118" s="11"/>
      <c r="AK2118" s="11"/>
      <c r="AL2118" s="63"/>
      <c r="AM2118" s="46" t="str">
        <f t="shared" si="466"/>
        <v/>
      </c>
      <c r="AN2118" s="46" t="str">
        <f t="shared" si="467"/>
        <v/>
      </c>
      <c r="AO2118" s="46" t="str">
        <f t="shared" si="468"/>
        <v/>
      </c>
      <c r="AP2118" s="46">
        <f t="shared" si="469"/>
        <v>0</v>
      </c>
      <c r="AQ2118" s="46" t="str">
        <f t="shared" si="470"/>
        <v/>
      </c>
      <c r="AR2118" s="46">
        <f t="shared" si="471"/>
        <v>0</v>
      </c>
      <c r="AS2118" s="48">
        <f t="shared" si="472"/>
        <v>1</v>
      </c>
      <c r="AT2118" s="46">
        <f t="shared" si="476"/>
        <v>0</v>
      </c>
      <c r="AU2118" s="46">
        <f t="shared" si="473"/>
        <v>0</v>
      </c>
      <c r="AV2118" s="46">
        <f t="shared" si="474"/>
        <v>0</v>
      </c>
      <c r="AW2118" s="46">
        <f t="shared" si="477"/>
        <v>0</v>
      </c>
      <c r="AX2118" s="47" t="str">
        <f t="shared" si="475"/>
        <v/>
      </c>
      <c r="AY2118" s="47" t="str">
        <f t="shared" si="478"/>
        <v/>
      </c>
    </row>
    <row r="2119" spans="35:51" x14ac:dyDescent="0.35">
      <c r="AI2119" s="11"/>
      <c r="AJ2119" s="11"/>
      <c r="AK2119" s="11"/>
      <c r="AL2119" s="63"/>
      <c r="AM2119" s="46" t="str">
        <f t="shared" si="466"/>
        <v/>
      </c>
      <c r="AN2119" s="46" t="str">
        <f t="shared" si="467"/>
        <v/>
      </c>
      <c r="AO2119" s="46" t="str">
        <f t="shared" si="468"/>
        <v/>
      </c>
      <c r="AP2119" s="46">
        <f t="shared" si="469"/>
        <v>0</v>
      </c>
      <c r="AQ2119" s="46" t="str">
        <f t="shared" si="470"/>
        <v/>
      </c>
      <c r="AR2119" s="46">
        <f t="shared" si="471"/>
        <v>0</v>
      </c>
      <c r="AS2119" s="48">
        <f t="shared" si="472"/>
        <v>1</v>
      </c>
      <c r="AT2119" s="46">
        <f t="shared" si="476"/>
        <v>0</v>
      </c>
      <c r="AU2119" s="46">
        <f t="shared" si="473"/>
        <v>0</v>
      </c>
      <c r="AV2119" s="46">
        <f t="shared" si="474"/>
        <v>0</v>
      </c>
      <c r="AW2119" s="46">
        <f t="shared" si="477"/>
        <v>0</v>
      </c>
      <c r="AX2119" s="47" t="str">
        <f t="shared" si="475"/>
        <v/>
      </c>
      <c r="AY2119" s="47" t="str">
        <f t="shared" si="478"/>
        <v/>
      </c>
    </row>
    <row r="2120" spans="35:51" x14ac:dyDescent="0.35">
      <c r="AI2120" s="11"/>
      <c r="AJ2120" s="11"/>
      <c r="AK2120" s="11"/>
      <c r="AL2120" s="63"/>
      <c r="AM2120" s="46" t="str">
        <f t="shared" si="466"/>
        <v/>
      </c>
      <c r="AN2120" s="46" t="str">
        <f t="shared" si="467"/>
        <v/>
      </c>
      <c r="AO2120" s="46" t="str">
        <f t="shared" si="468"/>
        <v/>
      </c>
      <c r="AP2120" s="46">
        <f t="shared" si="469"/>
        <v>0</v>
      </c>
      <c r="AQ2120" s="46" t="str">
        <f t="shared" si="470"/>
        <v/>
      </c>
      <c r="AR2120" s="46">
        <f t="shared" si="471"/>
        <v>0</v>
      </c>
      <c r="AS2120" s="48">
        <f t="shared" si="472"/>
        <v>1</v>
      </c>
      <c r="AT2120" s="46">
        <f t="shared" si="476"/>
        <v>0</v>
      </c>
      <c r="AU2120" s="46">
        <f t="shared" si="473"/>
        <v>0</v>
      </c>
      <c r="AV2120" s="46">
        <f t="shared" si="474"/>
        <v>0</v>
      </c>
      <c r="AW2120" s="46">
        <f t="shared" si="477"/>
        <v>0</v>
      </c>
      <c r="AX2120" s="47" t="str">
        <f t="shared" si="475"/>
        <v/>
      </c>
      <c r="AY2120" s="47" t="str">
        <f t="shared" si="478"/>
        <v/>
      </c>
    </row>
    <row r="2121" spans="35:51" x14ac:dyDescent="0.35">
      <c r="AI2121" s="11"/>
      <c r="AJ2121" s="11"/>
      <c r="AK2121" s="11"/>
      <c r="AL2121" s="63"/>
      <c r="AM2121" s="46" t="str">
        <f t="shared" si="466"/>
        <v/>
      </c>
      <c r="AN2121" s="46" t="str">
        <f t="shared" si="467"/>
        <v/>
      </c>
      <c r="AO2121" s="46" t="str">
        <f t="shared" si="468"/>
        <v/>
      </c>
      <c r="AP2121" s="46">
        <f t="shared" si="469"/>
        <v>0</v>
      </c>
      <c r="AQ2121" s="46" t="str">
        <f t="shared" si="470"/>
        <v/>
      </c>
      <c r="AR2121" s="46">
        <f t="shared" si="471"/>
        <v>0</v>
      </c>
      <c r="AS2121" s="48">
        <f t="shared" si="472"/>
        <v>1</v>
      </c>
      <c r="AT2121" s="46">
        <f t="shared" si="476"/>
        <v>0</v>
      </c>
      <c r="AU2121" s="46">
        <f t="shared" si="473"/>
        <v>0</v>
      </c>
      <c r="AV2121" s="46">
        <f t="shared" si="474"/>
        <v>0</v>
      </c>
      <c r="AW2121" s="46">
        <f t="shared" si="477"/>
        <v>0</v>
      </c>
      <c r="AX2121" s="47" t="str">
        <f t="shared" si="475"/>
        <v/>
      </c>
      <c r="AY2121" s="47" t="str">
        <f t="shared" si="478"/>
        <v/>
      </c>
    </row>
    <row r="2122" spans="35:51" x14ac:dyDescent="0.35">
      <c r="AI2122" s="11"/>
      <c r="AJ2122" s="11"/>
      <c r="AK2122" s="11"/>
      <c r="AL2122" s="63"/>
      <c r="AM2122" s="46" t="str">
        <f t="shared" si="466"/>
        <v/>
      </c>
      <c r="AN2122" s="46" t="str">
        <f t="shared" si="467"/>
        <v/>
      </c>
      <c r="AO2122" s="46" t="str">
        <f t="shared" si="468"/>
        <v/>
      </c>
      <c r="AP2122" s="46">
        <f t="shared" si="469"/>
        <v>0</v>
      </c>
      <c r="AQ2122" s="46" t="str">
        <f t="shared" si="470"/>
        <v/>
      </c>
      <c r="AR2122" s="46">
        <f t="shared" si="471"/>
        <v>0</v>
      </c>
      <c r="AS2122" s="48">
        <f t="shared" si="472"/>
        <v>1</v>
      </c>
      <c r="AT2122" s="46">
        <f t="shared" si="476"/>
        <v>0</v>
      </c>
      <c r="AU2122" s="46">
        <f t="shared" si="473"/>
        <v>0</v>
      </c>
      <c r="AV2122" s="46">
        <f t="shared" si="474"/>
        <v>0</v>
      </c>
      <c r="AW2122" s="46">
        <f t="shared" si="477"/>
        <v>0</v>
      </c>
      <c r="AX2122" s="47" t="str">
        <f t="shared" si="475"/>
        <v/>
      </c>
      <c r="AY2122" s="47" t="str">
        <f t="shared" si="478"/>
        <v/>
      </c>
    </row>
    <row r="2123" spans="35:51" x14ac:dyDescent="0.35">
      <c r="AI2123" s="11"/>
      <c r="AJ2123" s="11"/>
      <c r="AK2123" s="11"/>
      <c r="AL2123" s="63"/>
      <c r="AM2123" s="46" t="str">
        <f t="shared" si="466"/>
        <v/>
      </c>
      <c r="AN2123" s="46" t="str">
        <f t="shared" si="467"/>
        <v/>
      </c>
      <c r="AO2123" s="46" t="str">
        <f t="shared" si="468"/>
        <v/>
      </c>
      <c r="AP2123" s="46">
        <f t="shared" si="469"/>
        <v>0</v>
      </c>
      <c r="AQ2123" s="46" t="str">
        <f t="shared" si="470"/>
        <v/>
      </c>
      <c r="AR2123" s="46">
        <f t="shared" si="471"/>
        <v>0</v>
      </c>
      <c r="AS2123" s="48">
        <f t="shared" si="472"/>
        <v>1</v>
      </c>
      <c r="AT2123" s="46">
        <f t="shared" si="476"/>
        <v>0</v>
      </c>
      <c r="AU2123" s="46">
        <f t="shared" si="473"/>
        <v>0</v>
      </c>
      <c r="AV2123" s="46">
        <f t="shared" si="474"/>
        <v>0</v>
      </c>
      <c r="AW2123" s="46">
        <f t="shared" si="477"/>
        <v>0</v>
      </c>
      <c r="AX2123" s="47" t="str">
        <f t="shared" si="475"/>
        <v/>
      </c>
      <c r="AY2123" s="47" t="str">
        <f t="shared" si="478"/>
        <v/>
      </c>
    </row>
    <row r="2124" spans="35:51" x14ac:dyDescent="0.35">
      <c r="AI2124" s="11"/>
      <c r="AJ2124" s="11"/>
      <c r="AK2124" s="11"/>
      <c r="AL2124" s="63"/>
      <c r="AM2124" s="46" t="str">
        <f t="shared" si="466"/>
        <v/>
      </c>
      <c r="AN2124" s="46" t="str">
        <f t="shared" si="467"/>
        <v/>
      </c>
      <c r="AO2124" s="46" t="str">
        <f t="shared" si="468"/>
        <v/>
      </c>
      <c r="AP2124" s="46">
        <f t="shared" si="469"/>
        <v>0</v>
      </c>
      <c r="AQ2124" s="46" t="str">
        <f t="shared" si="470"/>
        <v/>
      </c>
      <c r="AR2124" s="46">
        <f t="shared" si="471"/>
        <v>0</v>
      </c>
      <c r="AS2124" s="48">
        <f t="shared" si="472"/>
        <v>1</v>
      </c>
      <c r="AT2124" s="46">
        <f t="shared" si="476"/>
        <v>0</v>
      </c>
      <c r="AU2124" s="46">
        <f t="shared" si="473"/>
        <v>0</v>
      </c>
      <c r="AV2124" s="46">
        <f t="shared" si="474"/>
        <v>0</v>
      </c>
      <c r="AW2124" s="46">
        <f t="shared" si="477"/>
        <v>0</v>
      </c>
      <c r="AX2124" s="47" t="str">
        <f t="shared" si="475"/>
        <v/>
      </c>
      <c r="AY2124" s="47" t="str">
        <f t="shared" si="478"/>
        <v/>
      </c>
    </row>
    <row r="2125" spans="35:51" x14ac:dyDescent="0.35">
      <c r="AI2125" s="11"/>
      <c r="AJ2125" s="11"/>
      <c r="AK2125" s="11"/>
      <c r="AL2125" s="63"/>
      <c r="AM2125" s="46" t="str">
        <f t="shared" si="466"/>
        <v/>
      </c>
      <c r="AN2125" s="46" t="str">
        <f t="shared" si="467"/>
        <v/>
      </c>
      <c r="AO2125" s="46" t="str">
        <f t="shared" si="468"/>
        <v/>
      </c>
      <c r="AP2125" s="46">
        <f t="shared" si="469"/>
        <v>0</v>
      </c>
      <c r="AQ2125" s="46" t="str">
        <f t="shared" si="470"/>
        <v/>
      </c>
      <c r="AR2125" s="46">
        <f t="shared" si="471"/>
        <v>0</v>
      </c>
      <c r="AS2125" s="48">
        <f t="shared" si="472"/>
        <v>1</v>
      </c>
      <c r="AT2125" s="46">
        <f t="shared" si="476"/>
        <v>0</v>
      </c>
      <c r="AU2125" s="46">
        <f t="shared" si="473"/>
        <v>0</v>
      </c>
      <c r="AV2125" s="46">
        <f t="shared" si="474"/>
        <v>0</v>
      </c>
      <c r="AW2125" s="46">
        <f t="shared" si="477"/>
        <v>0</v>
      </c>
      <c r="AX2125" s="47" t="str">
        <f t="shared" si="475"/>
        <v/>
      </c>
      <c r="AY2125" s="47" t="str">
        <f t="shared" si="478"/>
        <v/>
      </c>
    </row>
    <row r="2126" spans="35:51" x14ac:dyDescent="0.35">
      <c r="AI2126" s="11"/>
      <c r="AJ2126" s="11"/>
      <c r="AK2126" s="11"/>
      <c r="AL2126" s="63"/>
      <c r="AM2126" s="46" t="str">
        <f t="shared" si="466"/>
        <v/>
      </c>
      <c r="AN2126" s="46" t="str">
        <f t="shared" si="467"/>
        <v/>
      </c>
      <c r="AO2126" s="46" t="str">
        <f t="shared" si="468"/>
        <v/>
      </c>
      <c r="AP2126" s="46">
        <f t="shared" si="469"/>
        <v>0</v>
      </c>
      <c r="AQ2126" s="46" t="str">
        <f t="shared" si="470"/>
        <v/>
      </c>
      <c r="AR2126" s="46">
        <f t="shared" si="471"/>
        <v>0</v>
      </c>
      <c r="AS2126" s="48">
        <f t="shared" si="472"/>
        <v>1</v>
      </c>
      <c r="AT2126" s="46">
        <f t="shared" si="476"/>
        <v>0</v>
      </c>
      <c r="AU2126" s="46">
        <f t="shared" si="473"/>
        <v>0</v>
      </c>
      <c r="AV2126" s="46">
        <f t="shared" si="474"/>
        <v>0</v>
      </c>
      <c r="AW2126" s="46">
        <f t="shared" si="477"/>
        <v>0</v>
      </c>
      <c r="AX2126" s="47" t="str">
        <f t="shared" si="475"/>
        <v/>
      </c>
      <c r="AY2126" s="47" t="str">
        <f t="shared" si="478"/>
        <v/>
      </c>
    </row>
    <row r="2127" spans="35:51" x14ac:dyDescent="0.35">
      <c r="AI2127" s="11"/>
      <c r="AJ2127" s="11"/>
      <c r="AK2127" s="11"/>
      <c r="AL2127" s="63"/>
      <c r="AM2127" s="46" t="str">
        <f t="shared" si="466"/>
        <v/>
      </c>
      <c r="AN2127" s="46" t="str">
        <f t="shared" si="467"/>
        <v/>
      </c>
      <c r="AO2127" s="46" t="str">
        <f t="shared" si="468"/>
        <v/>
      </c>
      <c r="AP2127" s="46">
        <f t="shared" si="469"/>
        <v>0</v>
      </c>
      <c r="AQ2127" s="46" t="str">
        <f t="shared" si="470"/>
        <v/>
      </c>
      <c r="AR2127" s="46">
        <f t="shared" si="471"/>
        <v>0</v>
      </c>
      <c r="AS2127" s="48">
        <f t="shared" si="472"/>
        <v>1</v>
      </c>
      <c r="AT2127" s="46">
        <f t="shared" si="476"/>
        <v>0</v>
      </c>
      <c r="AU2127" s="46">
        <f t="shared" si="473"/>
        <v>0</v>
      </c>
      <c r="AV2127" s="46">
        <f t="shared" si="474"/>
        <v>0</v>
      </c>
      <c r="AW2127" s="46">
        <f t="shared" si="477"/>
        <v>0</v>
      </c>
      <c r="AX2127" s="47" t="str">
        <f t="shared" si="475"/>
        <v/>
      </c>
      <c r="AY2127" s="47" t="str">
        <f t="shared" si="478"/>
        <v/>
      </c>
    </row>
    <row r="2128" spans="35:51" x14ac:dyDescent="0.35">
      <c r="AI2128" s="11"/>
      <c r="AJ2128" s="11"/>
      <c r="AK2128" s="11"/>
      <c r="AL2128" s="63"/>
      <c r="AM2128" s="46" t="str">
        <f t="shared" si="466"/>
        <v/>
      </c>
      <c r="AN2128" s="46" t="str">
        <f t="shared" si="467"/>
        <v/>
      </c>
      <c r="AO2128" s="46" t="str">
        <f t="shared" si="468"/>
        <v/>
      </c>
      <c r="AP2128" s="46">
        <f t="shared" si="469"/>
        <v>0</v>
      </c>
      <c r="AQ2128" s="46" t="str">
        <f t="shared" si="470"/>
        <v/>
      </c>
      <c r="AR2128" s="46">
        <f t="shared" si="471"/>
        <v>0</v>
      </c>
      <c r="AS2128" s="48">
        <f t="shared" si="472"/>
        <v>1</v>
      </c>
      <c r="AT2128" s="46">
        <f t="shared" si="476"/>
        <v>0</v>
      </c>
      <c r="AU2128" s="46">
        <f t="shared" si="473"/>
        <v>0</v>
      </c>
      <c r="AV2128" s="46">
        <f t="shared" si="474"/>
        <v>0</v>
      </c>
      <c r="AW2128" s="46">
        <f t="shared" si="477"/>
        <v>0</v>
      </c>
      <c r="AX2128" s="47" t="str">
        <f t="shared" si="475"/>
        <v/>
      </c>
      <c r="AY2128" s="47" t="str">
        <f t="shared" si="478"/>
        <v/>
      </c>
    </row>
    <row r="2129" spans="35:51" x14ac:dyDescent="0.35">
      <c r="AI2129" s="11"/>
      <c r="AJ2129" s="11"/>
      <c r="AK2129" s="11"/>
      <c r="AL2129" s="63"/>
      <c r="AM2129" s="46" t="str">
        <f t="shared" si="466"/>
        <v/>
      </c>
      <c r="AN2129" s="46" t="str">
        <f t="shared" si="467"/>
        <v/>
      </c>
      <c r="AO2129" s="46" t="str">
        <f t="shared" si="468"/>
        <v/>
      </c>
      <c r="AP2129" s="46">
        <f t="shared" si="469"/>
        <v>0</v>
      </c>
      <c r="AQ2129" s="46" t="str">
        <f t="shared" si="470"/>
        <v/>
      </c>
      <c r="AR2129" s="46">
        <f t="shared" si="471"/>
        <v>0</v>
      </c>
      <c r="AS2129" s="48">
        <f t="shared" si="472"/>
        <v>1</v>
      </c>
      <c r="AT2129" s="46">
        <f t="shared" si="476"/>
        <v>0</v>
      </c>
      <c r="AU2129" s="46">
        <f t="shared" si="473"/>
        <v>0</v>
      </c>
      <c r="AV2129" s="46">
        <f t="shared" si="474"/>
        <v>0</v>
      </c>
      <c r="AW2129" s="46">
        <f t="shared" si="477"/>
        <v>0</v>
      </c>
      <c r="AX2129" s="47" t="str">
        <f t="shared" si="475"/>
        <v/>
      </c>
      <c r="AY2129" s="47" t="str">
        <f t="shared" si="478"/>
        <v/>
      </c>
    </row>
    <row r="2130" spans="35:51" x14ac:dyDescent="0.35">
      <c r="AI2130" s="11"/>
      <c r="AJ2130" s="11"/>
      <c r="AK2130" s="11"/>
      <c r="AL2130" s="63"/>
      <c r="AM2130" s="46" t="str">
        <f t="shared" si="466"/>
        <v/>
      </c>
      <c r="AN2130" s="46" t="str">
        <f t="shared" si="467"/>
        <v/>
      </c>
      <c r="AO2130" s="46" t="str">
        <f t="shared" si="468"/>
        <v/>
      </c>
      <c r="AP2130" s="46">
        <f t="shared" si="469"/>
        <v>0</v>
      </c>
      <c r="AQ2130" s="46" t="str">
        <f t="shared" si="470"/>
        <v/>
      </c>
      <c r="AR2130" s="46">
        <f t="shared" si="471"/>
        <v>0</v>
      </c>
      <c r="AS2130" s="48">
        <f t="shared" si="472"/>
        <v>1</v>
      </c>
      <c r="AT2130" s="46">
        <f t="shared" si="476"/>
        <v>0</v>
      </c>
      <c r="AU2130" s="46">
        <f t="shared" si="473"/>
        <v>0</v>
      </c>
      <c r="AV2130" s="46">
        <f t="shared" si="474"/>
        <v>0</v>
      </c>
      <c r="AW2130" s="46">
        <f t="shared" si="477"/>
        <v>0</v>
      </c>
      <c r="AX2130" s="47" t="str">
        <f t="shared" si="475"/>
        <v/>
      </c>
      <c r="AY2130" s="47" t="str">
        <f t="shared" si="478"/>
        <v/>
      </c>
    </row>
    <row r="2131" spans="35:51" x14ac:dyDescent="0.35">
      <c r="AI2131" s="11"/>
      <c r="AJ2131" s="11"/>
      <c r="AK2131" s="11"/>
      <c r="AL2131" s="63"/>
      <c r="AM2131" s="46" t="str">
        <f t="shared" si="466"/>
        <v/>
      </c>
      <c r="AN2131" s="46" t="str">
        <f t="shared" si="467"/>
        <v/>
      </c>
      <c r="AO2131" s="46" t="str">
        <f t="shared" si="468"/>
        <v/>
      </c>
      <c r="AP2131" s="46">
        <f t="shared" si="469"/>
        <v>0</v>
      </c>
      <c r="AQ2131" s="46" t="str">
        <f t="shared" si="470"/>
        <v/>
      </c>
      <c r="AR2131" s="46">
        <f t="shared" si="471"/>
        <v>0</v>
      </c>
      <c r="AS2131" s="48">
        <f t="shared" si="472"/>
        <v>1</v>
      </c>
      <c r="AT2131" s="46">
        <f t="shared" si="476"/>
        <v>0</v>
      </c>
      <c r="AU2131" s="46">
        <f t="shared" si="473"/>
        <v>0</v>
      </c>
      <c r="AV2131" s="46">
        <f t="shared" si="474"/>
        <v>0</v>
      </c>
      <c r="AW2131" s="46">
        <f t="shared" si="477"/>
        <v>0</v>
      </c>
      <c r="AX2131" s="47" t="str">
        <f t="shared" si="475"/>
        <v/>
      </c>
      <c r="AY2131" s="47" t="str">
        <f t="shared" si="478"/>
        <v/>
      </c>
    </row>
    <row r="2132" spans="35:51" x14ac:dyDescent="0.35">
      <c r="AI2132" s="11"/>
      <c r="AJ2132" s="11"/>
      <c r="AK2132" s="11"/>
      <c r="AL2132" s="63"/>
      <c r="AM2132" s="46" t="str">
        <f t="shared" si="466"/>
        <v/>
      </c>
      <c r="AN2132" s="46" t="str">
        <f t="shared" si="467"/>
        <v/>
      </c>
      <c r="AO2132" s="46" t="str">
        <f t="shared" si="468"/>
        <v/>
      </c>
      <c r="AP2132" s="46">
        <f t="shared" si="469"/>
        <v>0</v>
      </c>
      <c r="AQ2132" s="46" t="str">
        <f t="shared" si="470"/>
        <v/>
      </c>
      <c r="AR2132" s="46">
        <f t="shared" si="471"/>
        <v>0</v>
      </c>
      <c r="AS2132" s="48">
        <f t="shared" si="472"/>
        <v>1</v>
      </c>
      <c r="AT2132" s="46">
        <f t="shared" si="476"/>
        <v>0</v>
      </c>
      <c r="AU2132" s="46">
        <f t="shared" si="473"/>
        <v>0</v>
      </c>
      <c r="AV2132" s="46">
        <f t="shared" si="474"/>
        <v>0</v>
      </c>
      <c r="AW2132" s="46">
        <f t="shared" si="477"/>
        <v>0</v>
      </c>
      <c r="AX2132" s="47" t="str">
        <f t="shared" si="475"/>
        <v/>
      </c>
      <c r="AY2132" s="47" t="str">
        <f t="shared" si="478"/>
        <v/>
      </c>
    </row>
    <row r="2133" spans="35:51" x14ac:dyDescent="0.35">
      <c r="AI2133" s="11"/>
      <c r="AJ2133" s="11"/>
      <c r="AK2133" s="11"/>
      <c r="AL2133" s="63"/>
      <c r="AM2133" s="46" t="str">
        <f t="shared" si="466"/>
        <v/>
      </c>
      <c r="AN2133" s="46" t="str">
        <f t="shared" si="467"/>
        <v/>
      </c>
      <c r="AO2133" s="46" t="str">
        <f t="shared" si="468"/>
        <v/>
      </c>
      <c r="AP2133" s="46">
        <f t="shared" si="469"/>
        <v>0</v>
      </c>
      <c r="AQ2133" s="46" t="str">
        <f t="shared" si="470"/>
        <v/>
      </c>
      <c r="AR2133" s="46">
        <f t="shared" si="471"/>
        <v>0</v>
      </c>
      <c r="AS2133" s="48">
        <f t="shared" si="472"/>
        <v>1</v>
      </c>
      <c r="AT2133" s="46">
        <f t="shared" si="476"/>
        <v>0</v>
      </c>
      <c r="AU2133" s="46">
        <f t="shared" si="473"/>
        <v>0</v>
      </c>
      <c r="AV2133" s="46">
        <f t="shared" si="474"/>
        <v>0</v>
      </c>
      <c r="AW2133" s="46">
        <f t="shared" si="477"/>
        <v>0</v>
      </c>
      <c r="AX2133" s="47" t="str">
        <f t="shared" si="475"/>
        <v/>
      </c>
      <c r="AY2133" s="47" t="str">
        <f t="shared" si="478"/>
        <v/>
      </c>
    </row>
    <row r="2134" spans="35:51" x14ac:dyDescent="0.35">
      <c r="AI2134" s="11"/>
      <c r="AJ2134" s="11"/>
      <c r="AK2134" s="11"/>
      <c r="AL2134" s="63"/>
      <c r="AM2134" s="46" t="str">
        <f t="shared" si="466"/>
        <v/>
      </c>
      <c r="AN2134" s="46" t="str">
        <f t="shared" si="467"/>
        <v/>
      </c>
      <c r="AO2134" s="46" t="str">
        <f t="shared" si="468"/>
        <v/>
      </c>
      <c r="AP2134" s="46">
        <f t="shared" si="469"/>
        <v>0</v>
      </c>
      <c r="AQ2134" s="46" t="str">
        <f t="shared" si="470"/>
        <v/>
      </c>
      <c r="AR2134" s="46">
        <f t="shared" si="471"/>
        <v>0</v>
      </c>
      <c r="AS2134" s="48">
        <f t="shared" si="472"/>
        <v>1</v>
      </c>
      <c r="AT2134" s="46">
        <f t="shared" si="476"/>
        <v>0</v>
      </c>
      <c r="AU2134" s="46">
        <f t="shared" si="473"/>
        <v>0</v>
      </c>
      <c r="AV2134" s="46">
        <f t="shared" si="474"/>
        <v>0</v>
      </c>
      <c r="AW2134" s="46">
        <f t="shared" si="477"/>
        <v>0</v>
      </c>
      <c r="AX2134" s="47" t="str">
        <f t="shared" si="475"/>
        <v/>
      </c>
      <c r="AY2134" s="47" t="str">
        <f t="shared" si="478"/>
        <v/>
      </c>
    </row>
    <row r="2135" spans="35:51" x14ac:dyDescent="0.35">
      <c r="AI2135" s="11"/>
      <c r="AJ2135" s="11"/>
      <c r="AK2135" s="11"/>
      <c r="AL2135" s="63"/>
      <c r="AM2135" s="46" t="str">
        <f t="shared" si="466"/>
        <v/>
      </c>
      <c r="AN2135" s="46" t="str">
        <f t="shared" si="467"/>
        <v/>
      </c>
      <c r="AO2135" s="46" t="str">
        <f t="shared" si="468"/>
        <v/>
      </c>
      <c r="AP2135" s="46">
        <f t="shared" si="469"/>
        <v>0</v>
      </c>
      <c r="AQ2135" s="46" t="str">
        <f t="shared" si="470"/>
        <v/>
      </c>
      <c r="AR2135" s="46">
        <f t="shared" si="471"/>
        <v>0</v>
      </c>
      <c r="AS2135" s="48">
        <f t="shared" si="472"/>
        <v>1</v>
      </c>
      <c r="AT2135" s="46">
        <f t="shared" si="476"/>
        <v>0</v>
      </c>
      <c r="AU2135" s="46">
        <f t="shared" si="473"/>
        <v>0</v>
      </c>
      <c r="AV2135" s="46">
        <f t="shared" si="474"/>
        <v>0</v>
      </c>
      <c r="AW2135" s="46">
        <f t="shared" si="477"/>
        <v>0</v>
      </c>
      <c r="AX2135" s="47" t="str">
        <f t="shared" si="475"/>
        <v/>
      </c>
      <c r="AY2135" s="47" t="str">
        <f t="shared" si="478"/>
        <v/>
      </c>
    </row>
    <row r="2136" spans="35:51" x14ac:dyDescent="0.35">
      <c r="AI2136" s="11"/>
      <c r="AJ2136" s="11"/>
      <c r="AK2136" s="11"/>
      <c r="AL2136" s="63"/>
      <c r="AM2136" s="46" t="str">
        <f t="shared" si="466"/>
        <v/>
      </c>
      <c r="AN2136" s="46" t="str">
        <f t="shared" si="467"/>
        <v/>
      </c>
      <c r="AO2136" s="46" t="str">
        <f t="shared" si="468"/>
        <v/>
      </c>
      <c r="AP2136" s="46">
        <f t="shared" si="469"/>
        <v>0</v>
      </c>
      <c r="AQ2136" s="46" t="str">
        <f t="shared" si="470"/>
        <v/>
      </c>
      <c r="AR2136" s="46">
        <f t="shared" si="471"/>
        <v>0</v>
      </c>
      <c r="AS2136" s="48">
        <f t="shared" si="472"/>
        <v>1</v>
      </c>
      <c r="AT2136" s="46">
        <f t="shared" si="476"/>
        <v>0</v>
      </c>
      <c r="AU2136" s="46">
        <f t="shared" si="473"/>
        <v>0</v>
      </c>
      <c r="AV2136" s="46">
        <f t="shared" si="474"/>
        <v>0</v>
      </c>
      <c r="AW2136" s="46">
        <f t="shared" si="477"/>
        <v>0</v>
      </c>
      <c r="AX2136" s="47" t="str">
        <f t="shared" si="475"/>
        <v/>
      </c>
      <c r="AY2136" s="47" t="str">
        <f t="shared" si="478"/>
        <v/>
      </c>
    </row>
    <row r="2137" spans="35:51" x14ac:dyDescent="0.35">
      <c r="AI2137" s="11"/>
      <c r="AJ2137" s="11"/>
      <c r="AK2137" s="11"/>
      <c r="AL2137" s="63"/>
      <c r="AM2137" s="46" t="str">
        <f t="shared" si="466"/>
        <v/>
      </c>
      <c r="AN2137" s="46" t="str">
        <f t="shared" si="467"/>
        <v/>
      </c>
      <c r="AO2137" s="46" t="str">
        <f t="shared" si="468"/>
        <v/>
      </c>
      <c r="AP2137" s="46">
        <f t="shared" si="469"/>
        <v>0</v>
      </c>
      <c r="AQ2137" s="46" t="str">
        <f t="shared" si="470"/>
        <v/>
      </c>
      <c r="AR2137" s="46">
        <f t="shared" si="471"/>
        <v>0</v>
      </c>
      <c r="AS2137" s="48">
        <f t="shared" si="472"/>
        <v>1</v>
      </c>
      <c r="AT2137" s="46">
        <f t="shared" si="476"/>
        <v>0</v>
      </c>
      <c r="AU2137" s="46">
        <f t="shared" si="473"/>
        <v>0</v>
      </c>
      <c r="AV2137" s="46">
        <f t="shared" si="474"/>
        <v>0</v>
      </c>
      <c r="AW2137" s="46">
        <f t="shared" si="477"/>
        <v>0</v>
      </c>
      <c r="AX2137" s="47" t="str">
        <f t="shared" si="475"/>
        <v/>
      </c>
      <c r="AY2137" s="47" t="str">
        <f t="shared" si="478"/>
        <v/>
      </c>
    </row>
    <row r="2138" spans="35:51" x14ac:dyDescent="0.35">
      <c r="AI2138" s="11"/>
      <c r="AJ2138" s="11"/>
      <c r="AK2138" s="11"/>
      <c r="AL2138" s="63"/>
      <c r="AM2138" s="46" t="str">
        <f t="shared" si="466"/>
        <v/>
      </c>
      <c r="AN2138" s="46" t="str">
        <f t="shared" si="467"/>
        <v/>
      </c>
      <c r="AO2138" s="46" t="str">
        <f t="shared" si="468"/>
        <v/>
      </c>
      <c r="AP2138" s="46">
        <f t="shared" si="469"/>
        <v>0</v>
      </c>
      <c r="AQ2138" s="46" t="str">
        <f t="shared" si="470"/>
        <v/>
      </c>
      <c r="AR2138" s="46">
        <f t="shared" si="471"/>
        <v>0</v>
      </c>
      <c r="AS2138" s="48">
        <f t="shared" si="472"/>
        <v>1</v>
      </c>
      <c r="AT2138" s="46">
        <f t="shared" si="476"/>
        <v>0</v>
      </c>
      <c r="AU2138" s="46">
        <f t="shared" si="473"/>
        <v>0</v>
      </c>
      <c r="AV2138" s="46">
        <f t="shared" si="474"/>
        <v>0</v>
      </c>
      <c r="AW2138" s="46">
        <f t="shared" si="477"/>
        <v>0</v>
      </c>
      <c r="AX2138" s="47" t="str">
        <f t="shared" si="475"/>
        <v/>
      </c>
      <c r="AY2138" s="47" t="str">
        <f t="shared" si="478"/>
        <v/>
      </c>
    </row>
    <row r="2139" spans="35:51" x14ac:dyDescent="0.35">
      <c r="AI2139" s="11"/>
      <c r="AJ2139" s="11"/>
      <c r="AK2139" s="11"/>
      <c r="AL2139" s="63"/>
      <c r="AM2139" s="46" t="str">
        <f t="shared" si="466"/>
        <v/>
      </c>
      <c r="AN2139" s="46" t="str">
        <f t="shared" si="467"/>
        <v/>
      </c>
      <c r="AO2139" s="46" t="str">
        <f t="shared" si="468"/>
        <v/>
      </c>
      <c r="AP2139" s="46">
        <f t="shared" si="469"/>
        <v>0</v>
      </c>
      <c r="AQ2139" s="46" t="str">
        <f t="shared" si="470"/>
        <v/>
      </c>
      <c r="AR2139" s="46">
        <f t="shared" si="471"/>
        <v>0</v>
      </c>
      <c r="AS2139" s="48">
        <f t="shared" si="472"/>
        <v>1</v>
      </c>
      <c r="AT2139" s="46">
        <f t="shared" si="476"/>
        <v>0</v>
      </c>
      <c r="AU2139" s="46">
        <f t="shared" si="473"/>
        <v>0</v>
      </c>
      <c r="AV2139" s="46">
        <f t="shared" si="474"/>
        <v>0</v>
      </c>
      <c r="AW2139" s="46">
        <f t="shared" si="477"/>
        <v>0</v>
      </c>
      <c r="AX2139" s="47" t="str">
        <f t="shared" si="475"/>
        <v/>
      </c>
      <c r="AY2139" s="47" t="str">
        <f t="shared" si="478"/>
        <v/>
      </c>
    </row>
    <row r="2140" spans="35:51" x14ac:dyDescent="0.35">
      <c r="AI2140" s="11"/>
      <c r="AJ2140" s="11"/>
      <c r="AK2140" s="11"/>
      <c r="AL2140" s="63"/>
      <c r="AM2140" s="46" t="str">
        <f t="shared" si="466"/>
        <v/>
      </c>
      <c r="AN2140" s="46" t="str">
        <f t="shared" si="467"/>
        <v/>
      </c>
      <c r="AO2140" s="46" t="str">
        <f t="shared" si="468"/>
        <v/>
      </c>
      <c r="AP2140" s="46">
        <f t="shared" si="469"/>
        <v>0</v>
      </c>
      <c r="AQ2140" s="46" t="str">
        <f t="shared" si="470"/>
        <v/>
      </c>
      <c r="AR2140" s="46">
        <f t="shared" si="471"/>
        <v>0</v>
      </c>
      <c r="AS2140" s="48">
        <f t="shared" si="472"/>
        <v>1</v>
      </c>
      <c r="AT2140" s="46">
        <f t="shared" si="476"/>
        <v>0</v>
      </c>
      <c r="AU2140" s="46">
        <f t="shared" si="473"/>
        <v>0</v>
      </c>
      <c r="AV2140" s="46">
        <f t="shared" si="474"/>
        <v>0</v>
      </c>
      <c r="AW2140" s="46">
        <f t="shared" si="477"/>
        <v>0</v>
      </c>
      <c r="AX2140" s="47" t="str">
        <f t="shared" si="475"/>
        <v/>
      </c>
      <c r="AY2140" s="47" t="str">
        <f t="shared" si="478"/>
        <v/>
      </c>
    </row>
    <row r="2141" spans="35:51" x14ac:dyDescent="0.35">
      <c r="AI2141" s="11"/>
      <c r="AJ2141" s="11"/>
      <c r="AK2141" s="11"/>
      <c r="AL2141" s="63"/>
      <c r="AM2141" s="46" t="str">
        <f t="shared" si="466"/>
        <v/>
      </c>
      <c r="AN2141" s="46" t="str">
        <f t="shared" si="467"/>
        <v/>
      </c>
      <c r="AO2141" s="46" t="str">
        <f t="shared" si="468"/>
        <v/>
      </c>
      <c r="AP2141" s="46">
        <f t="shared" si="469"/>
        <v>0</v>
      </c>
      <c r="AQ2141" s="46" t="str">
        <f t="shared" si="470"/>
        <v/>
      </c>
      <c r="AR2141" s="46">
        <f t="shared" si="471"/>
        <v>0</v>
      </c>
      <c r="AS2141" s="48">
        <f t="shared" si="472"/>
        <v>1</v>
      </c>
      <c r="AT2141" s="46">
        <f t="shared" si="476"/>
        <v>0</v>
      </c>
      <c r="AU2141" s="46">
        <f t="shared" si="473"/>
        <v>0</v>
      </c>
      <c r="AV2141" s="46">
        <f t="shared" si="474"/>
        <v>0</v>
      </c>
      <c r="AW2141" s="46">
        <f t="shared" si="477"/>
        <v>0</v>
      </c>
      <c r="AX2141" s="47" t="str">
        <f t="shared" si="475"/>
        <v/>
      </c>
      <c r="AY2141" s="47" t="str">
        <f t="shared" si="478"/>
        <v/>
      </c>
    </row>
    <row r="2142" spans="35:51" x14ac:dyDescent="0.35">
      <c r="AI2142" s="11"/>
      <c r="AJ2142" s="11"/>
      <c r="AK2142" s="11"/>
      <c r="AL2142" s="63"/>
      <c r="AM2142" s="46" t="str">
        <f t="shared" si="466"/>
        <v/>
      </c>
      <c r="AN2142" s="46" t="str">
        <f t="shared" si="467"/>
        <v/>
      </c>
      <c r="AO2142" s="46" t="str">
        <f t="shared" si="468"/>
        <v/>
      </c>
      <c r="AP2142" s="46">
        <f t="shared" si="469"/>
        <v>0</v>
      </c>
      <c r="AQ2142" s="46" t="str">
        <f t="shared" si="470"/>
        <v/>
      </c>
      <c r="AR2142" s="46">
        <f t="shared" si="471"/>
        <v>0</v>
      </c>
      <c r="AS2142" s="48">
        <f t="shared" si="472"/>
        <v>1</v>
      </c>
      <c r="AT2142" s="46">
        <f t="shared" si="476"/>
        <v>0</v>
      </c>
      <c r="AU2142" s="46">
        <f t="shared" si="473"/>
        <v>0</v>
      </c>
      <c r="AV2142" s="46">
        <f t="shared" si="474"/>
        <v>0</v>
      </c>
      <c r="AW2142" s="46">
        <f t="shared" si="477"/>
        <v>0</v>
      </c>
      <c r="AX2142" s="47" t="str">
        <f t="shared" si="475"/>
        <v/>
      </c>
      <c r="AY2142" s="47" t="str">
        <f t="shared" si="478"/>
        <v/>
      </c>
    </row>
    <row r="2143" spans="35:51" x14ac:dyDescent="0.35">
      <c r="AI2143" s="11"/>
      <c r="AJ2143" s="11"/>
      <c r="AK2143" s="11"/>
      <c r="AL2143" s="63"/>
      <c r="AM2143" s="46" t="str">
        <f t="shared" si="466"/>
        <v/>
      </c>
      <c r="AN2143" s="46" t="str">
        <f t="shared" si="467"/>
        <v/>
      </c>
      <c r="AO2143" s="46" t="str">
        <f t="shared" si="468"/>
        <v/>
      </c>
      <c r="AP2143" s="46">
        <f t="shared" si="469"/>
        <v>0</v>
      </c>
      <c r="AQ2143" s="46" t="str">
        <f t="shared" si="470"/>
        <v/>
      </c>
      <c r="AR2143" s="46">
        <f t="shared" si="471"/>
        <v>0</v>
      </c>
      <c r="AS2143" s="48">
        <f t="shared" si="472"/>
        <v>1</v>
      </c>
      <c r="AT2143" s="46">
        <f t="shared" si="476"/>
        <v>0</v>
      </c>
      <c r="AU2143" s="46">
        <f t="shared" si="473"/>
        <v>0</v>
      </c>
      <c r="AV2143" s="46">
        <f t="shared" si="474"/>
        <v>0</v>
      </c>
      <c r="AW2143" s="46">
        <f t="shared" si="477"/>
        <v>0</v>
      </c>
      <c r="AX2143" s="47" t="str">
        <f t="shared" si="475"/>
        <v/>
      </c>
      <c r="AY2143" s="47" t="str">
        <f t="shared" si="478"/>
        <v/>
      </c>
    </row>
    <row r="2144" spans="35:51" x14ac:dyDescent="0.35">
      <c r="AI2144" s="11"/>
      <c r="AJ2144" s="11"/>
      <c r="AK2144" s="11"/>
      <c r="AL2144" s="63"/>
      <c r="AM2144" s="46" t="str">
        <f t="shared" si="466"/>
        <v/>
      </c>
      <c r="AN2144" s="46" t="str">
        <f t="shared" si="467"/>
        <v/>
      </c>
      <c r="AO2144" s="46" t="str">
        <f t="shared" si="468"/>
        <v/>
      </c>
      <c r="AP2144" s="46">
        <f t="shared" si="469"/>
        <v>0</v>
      </c>
      <c r="AQ2144" s="46" t="str">
        <f t="shared" si="470"/>
        <v/>
      </c>
      <c r="AR2144" s="46">
        <f t="shared" si="471"/>
        <v>0</v>
      </c>
      <c r="AS2144" s="48">
        <f t="shared" si="472"/>
        <v>1</v>
      </c>
      <c r="AT2144" s="46">
        <f t="shared" si="476"/>
        <v>0</v>
      </c>
      <c r="AU2144" s="46">
        <f t="shared" si="473"/>
        <v>0</v>
      </c>
      <c r="AV2144" s="46">
        <f t="shared" si="474"/>
        <v>0</v>
      </c>
      <c r="AW2144" s="46">
        <f t="shared" si="477"/>
        <v>0</v>
      </c>
      <c r="AX2144" s="47" t="str">
        <f t="shared" si="475"/>
        <v/>
      </c>
      <c r="AY2144" s="47" t="str">
        <f t="shared" si="478"/>
        <v/>
      </c>
    </row>
    <row r="2145" spans="35:51" x14ac:dyDescent="0.35">
      <c r="AI2145" s="11"/>
      <c r="AJ2145" s="11"/>
      <c r="AK2145" s="11"/>
      <c r="AL2145" s="63"/>
      <c r="AM2145" s="46" t="str">
        <f t="shared" si="466"/>
        <v/>
      </c>
      <c r="AN2145" s="46" t="str">
        <f t="shared" si="467"/>
        <v/>
      </c>
      <c r="AO2145" s="46" t="str">
        <f t="shared" si="468"/>
        <v/>
      </c>
      <c r="AP2145" s="46">
        <f t="shared" si="469"/>
        <v>0</v>
      </c>
      <c r="AQ2145" s="46" t="str">
        <f t="shared" si="470"/>
        <v/>
      </c>
      <c r="AR2145" s="46">
        <f t="shared" si="471"/>
        <v>0</v>
      </c>
      <c r="AS2145" s="48">
        <f t="shared" si="472"/>
        <v>1</v>
      </c>
      <c r="AT2145" s="46">
        <f t="shared" si="476"/>
        <v>0</v>
      </c>
      <c r="AU2145" s="46">
        <f t="shared" si="473"/>
        <v>0</v>
      </c>
      <c r="AV2145" s="46">
        <f t="shared" si="474"/>
        <v>0</v>
      </c>
      <c r="AW2145" s="46">
        <f t="shared" si="477"/>
        <v>0</v>
      </c>
      <c r="AX2145" s="47" t="str">
        <f t="shared" si="475"/>
        <v/>
      </c>
      <c r="AY2145" s="47" t="str">
        <f t="shared" si="478"/>
        <v/>
      </c>
    </row>
    <row r="2146" spans="35:51" x14ac:dyDescent="0.35">
      <c r="AI2146" s="11"/>
      <c r="AJ2146" s="11"/>
      <c r="AK2146" s="11"/>
      <c r="AL2146" s="63"/>
      <c r="AM2146" s="46" t="str">
        <f t="shared" si="466"/>
        <v/>
      </c>
      <c r="AN2146" s="46" t="str">
        <f t="shared" si="467"/>
        <v/>
      </c>
      <c r="AO2146" s="46" t="str">
        <f t="shared" si="468"/>
        <v/>
      </c>
      <c r="AP2146" s="46">
        <f t="shared" si="469"/>
        <v>0</v>
      </c>
      <c r="AQ2146" s="46" t="str">
        <f t="shared" si="470"/>
        <v/>
      </c>
      <c r="AR2146" s="46">
        <f t="shared" si="471"/>
        <v>0</v>
      </c>
      <c r="AS2146" s="48">
        <f t="shared" si="472"/>
        <v>1</v>
      </c>
      <c r="AT2146" s="46">
        <f t="shared" si="476"/>
        <v>0</v>
      </c>
      <c r="AU2146" s="46">
        <f t="shared" si="473"/>
        <v>0</v>
      </c>
      <c r="AV2146" s="46">
        <f t="shared" si="474"/>
        <v>0</v>
      </c>
      <c r="AW2146" s="46">
        <f t="shared" si="477"/>
        <v>0</v>
      </c>
      <c r="AX2146" s="47" t="str">
        <f t="shared" si="475"/>
        <v/>
      </c>
      <c r="AY2146" s="47" t="str">
        <f t="shared" si="478"/>
        <v/>
      </c>
    </row>
    <row r="2147" spans="35:51" x14ac:dyDescent="0.35">
      <c r="AI2147" s="11"/>
      <c r="AJ2147" s="11"/>
      <c r="AK2147" s="11"/>
      <c r="AL2147" s="63"/>
      <c r="AM2147" s="46" t="str">
        <f t="shared" si="466"/>
        <v/>
      </c>
      <c r="AN2147" s="46" t="str">
        <f t="shared" si="467"/>
        <v/>
      </c>
      <c r="AO2147" s="46" t="str">
        <f t="shared" si="468"/>
        <v/>
      </c>
      <c r="AP2147" s="46">
        <f t="shared" si="469"/>
        <v>0</v>
      </c>
      <c r="AQ2147" s="46" t="str">
        <f t="shared" si="470"/>
        <v/>
      </c>
      <c r="AR2147" s="46">
        <f t="shared" si="471"/>
        <v>0</v>
      </c>
      <c r="AS2147" s="48">
        <f t="shared" si="472"/>
        <v>1</v>
      </c>
      <c r="AT2147" s="46">
        <f t="shared" si="476"/>
        <v>0</v>
      </c>
      <c r="AU2147" s="46">
        <f t="shared" si="473"/>
        <v>0</v>
      </c>
      <c r="AV2147" s="46">
        <f t="shared" si="474"/>
        <v>0</v>
      </c>
      <c r="AW2147" s="46">
        <f t="shared" si="477"/>
        <v>0</v>
      </c>
      <c r="AX2147" s="47" t="str">
        <f t="shared" si="475"/>
        <v/>
      </c>
      <c r="AY2147" s="47" t="str">
        <f t="shared" si="478"/>
        <v/>
      </c>
    </row>
    <row r="2148" spans="35:51" x14ac:dyDescent="0.35">
      <c r="AI2148" s="11"/>
      <c r="AJ2148" s="11"/>
      <c r="AK2148" s="11"/>
      <c r="AL2148" s="63"/>
      <c r="AM2148" s="46" t="str">
        <f t="shared" si="466"/>
        <v/>
      </c>
      <c r="AN2148" s="46" t="str">
        <f t="shared" si="467"/>
        <v/>
      </c>
      <c r="AO2148" s="46" t="str">
        <f t="shared" si="468"/>
        <v/>
      </c>
      <c r="AP2148" s="46">
        <f t="shared" si="469"/>
        <v>0</v>
      </c>
      <c r="AQ2148" s="46" t="str">
        <f t="shared" si="470"/>
        <v/>
      </c>
      <c r="AR2148" s="46">
        <f t="shared" si="471"/>
        <v>0</v>
      </c>
      <c r="AS2148" s="48">
        <f t="shared" si="472"/>
        <v>1</v>
      </c>
      <c r="AT2148" s="46">
        <f t="shared" si="476"/>
        <v>0</v>
      </c>
      <c r="AU2148" s="46">
        <f t="shared" si="473"/>
        <v>0</v>
      </c>
      <c r="AV2148" s="46">
        <f t="shared" si="474"/>
        <v>0</v>
      </c>
      <c r="AW2148" s="46">
        <f t="shared" si="477"/>
        <v>0</v>
      </c>
      <c r="AX2148" s="47" t="str">
        <f t="shared" si="475"/>
        <v/>
      </c>
      <c r="AY2148" s="47" t="str">
        <f t="shared" si="478"/>
        <v/>
      </c>
    </row>
    <row r="2149" spans="35:51" x14ac:dyDescent="0.35">
      <c r="AI2149" s="11"/>
      <c r="AJ2149" s="11"/>
      <c r="AK2149" s="11"/>
      <c r="AL2149" s="63"/>
      <c r="AM2149" s="46" t="str">
        <f t="shared" si="466"/>
        <v/>
      </c>
      <c r="AN2149" s="46" t="str">
        <f t="shared" si="467"/>
        <v/>
      </c>
      <c r="AO2149" s="46" t="str">
        <f t="shared" si="468"/>
        <v/>
      </c>
      <c r="AP2149" s="46">
        <f t="shared" si="469"/>
        <v>0</v>
      </c>
      <c r="AQ2149" s="46" t="str">
        <f t="shared" si="470"/>
        <v/>
      </c>
      <c r="AR2149" s="46">
        <f t="shared" si="471"/>
        <v>0</v>
      </c>
      <c r="AS2149" s="48">
        <f t="shared" si="472"/>
        <v>1</v>
      </c>
      <c r="AT2149" s="46">
        <f t="shared" si="476"/>
        <v>0</v>
      </c>
      <c r="AU2149" s="46">
        <f t="shared" si="473"/>
        <v>0</v>
      </c>
      <c r="AV2149" s="46">
        <f t="shared" si="474"/>
        <v>0</v>
      </c>
      <c r="AW2149" s="46">
        <f t="shared" si="477"/>
        <v>0</v>
      </c>
      <c r="AX2149" s="47" t="str">
        <f t="shared" si="475"/>
        <v/>
      </c>
      <c r="AY2149" s="47" t="str">
        <f t="shared" si="478"/>
        <v/>
      </c>
    </row>
    <row r="2150" spans="35:51" x14ac:dyDescent="0.35">
      <c r="AI2150" s="11"/>
      <c r="AJ2150" s="11"/>
      <c r="AK2150" s="11"/>
      <c r="AL2150" s="63"/>
      <c r="AM2150" s="46" t="str">
        <f t="shared" si="466"/>
        <v/>
      </c>
      <c r="AN2150" s="46" t="str">
        <f t="shared" si="467"/>
        <v/>
      </c>
      <c r="AO2150" s="46" t="str">
        <f t="shared" si="468"/>
        <v/>
      </c>
      <c r="AP2150" s="46">
        <f t="shared" si="469"/>
        <v>0</v>
      </c>
      <c r="AQ2150" s="46" t="str">
        <f t="shared" si="470"/>
        <v/>
      </c>
      <c r="AR2150" s="46">
        <f t="shared" si="471"/>
        <v>0</v>
      </c>
      <c r="AS2150" s="48">
        <f t="shared" si="472"/>
        <v>1</v>
      </c>
      <c r="AT2150" s="46">
        <f t="shared" si="476"/>
        <v>0</v>
      </c>
      <c r="AU2150" s="46">
        <f t="shared" si="473"/>
        <v>0</v>
      </c>
      <c r="AV2150" s="46">
        <f t="shared" si="474"/>
        <v>0</v>
      </c>
      <c r="AW2150" s="46">
        <f t="shared" si="477"/>
        <v>0</v>
      </c>
      <c r="AX2150" s="47" t="str">
        <f t="shared" si="475"/>
        <v/>
      </c>
      <c r="AY2150" s="47" t="str">
        <f t="shared" si="478"/>
        <v/>
      </c>
    </row>
    <row r="2151" spans="35:51" x14ac:dyDescent="0.35">
      <c r="AI2151" s="11"/>
      <c r="AJ2151" s="11"/>
      <c r="AK2151" s="11"/>
      <c r="AL2151" s="63"/>
      <c r="AM2151" s="46" t="str">
        <f t="shared" si="466"/>
        <v/>
      </c>
      <c r="AN2151" s="46" t="str">
        <f t="shared" si="467"/>
        <v/>
      </c>
      <c r="AO2151" s="46" t="str">
        <f t="shared" si="468"/>
        <v/>
      </c>
      <c r="AP2151" s="46">
        <f t="shared" si="469"/>
        <v>0</v>
      </c>
      <c r="AQ2151" s="46" t="str">
        <f t="shared" si="470"/>
        <v/>
      </c>
      <c r="AR2151" s="46">
        <f t="shared" si="471"/>
        <v>0</v>
      </c>
      <c r="AS2151" s="48">
        <f t="shared" si="472"/>
        <v>1</v>
      </c>
      <c r="AT2151" s="46">
        <f t="shared" si="476"/>
        <v>0</v>
      </c>
      <c r="AU2151" s="46">
        <f t="shared" si="473"/>
        <v>0</v>
      </c>
      <c r="AV2151" s="46">
        <f t="shared" si="474"/>
        <v>0</v>
      </c>
      <c r="AW2151" s="46">
        <f t="shared" si="477"/>
        <v>0</v>
      </c>
      <c r="AX2151" s="47" t="str">
        <f t="shared" si="475"/>
        <v/>
      </c>
      <c r="AY2151" s="47" t="str">
        <f t="shared" si="478"/>
        <v/>
      </c>
    </row>
    <row r="2152" spans="35:51" x14ac:dyDescent="0.35">
      <c r="AI2152" s="11"/>
      <c r="AJ2152" s="11"/>
      <c r="AK2152" s="11"/>
      <c r="AL2152" s="63"/>
      <c r="AM2152" s="46" t="str">
        <f t="shared" si="466"/>
        <v/>
      </c>
      <c r="AN2152" s="46" t="str">
        <f t="shared" si="467"/>
        <v/>
      </c>
      <c r="AO2152" s="46" t="str">
        <f t="shared" si="468"/>
        <v/>
      </c>
      <c r="AP2152" s="46">
        <f t="shared" si="469"/>
        <v>0</v>
      </c>
      <c r="AQ2152" s="46" t="str">
        <f t="shared" si="470"/>
        <v/>
      </c>
      <c r="AR2152" s="46">
        <f t="shared" si="471"/>
        <v>0</v>
      </c>
      <c r="AS2152" s="48">
        <f t="shared" si="472"/>
        <v>1</v>
      </c>
      <c r="AT2152" s="46">
        <f t="shared" si="476"/>
        <v>0</v>
      </c>
      <c r="AU2152" s="46">
        <f t="shared" si="473"/>
        <v>0</v>
      </c>
      <c r="AV2152" s="46">
        <f t="shared" si="474"/>
        <v>0</v>
      </c>
      <c r="AW2152" s="46">
        <f t="shared" si="477"/>
        <v>0</v>
      </c>
      <c r="AX2152" s="47" t="str">
        <f t="shared" si="475"/>
        <v/>
      </c>
      <c r="AY2152" s="47" t="str">
        <f t="shared" si="478"/>
        <v/>
      </c>
    </row>
    <row r="2153" spans="35:51" x14ac:dyDescent="0.35">
      <c r="AI2153" s="11"/>
      <c r="AJ2153" s="11"/>
      <c r="AK2153" s="11"/>
      <c r="AL2153" s="63"/>
      <c r="AM2153" s="46" t="str">
        <f t="shared" si="466"/>
        <v/>
      </c>
      <c r="AN2153" s="46" t="str">
        <f t="shared" si="467"/>
        <v/>
      </c>
      <c r="AO2153" s="46" t="str">
        <f t="shared" si="468"/>
        <v/>
      </c>
      <c r="AP2153" s="46">
        <f t="shared" si="469"/>
        <v>0</v>
      </c>
      <c r="AQ2153" s="46" t="str">
        <f t="shared" si="470"/>
        <v/>
      </c>
      <c r="AR2153" s="46">
        <f t="shared" si="471"/>
        <v>0</v>
      </c>
      <c r="AS2153" s="48">
        <f t="shared" si="472"/>
        <v>1</v>
      </c>
      <c r="AT2153" s="46">
        <f t="shared" si="476"/>
        <v>0</v>
      </c>
      <c r="AU2153" s="46">
        <f t="shared" si="473"/>
        <v>0</v>
      </c>
      <c r="AV2153" s="46">
        <f t="shared" si="474"/>
        <v>0</v>
      </c>
      <c r="AW2153" s="46">
        <f t="shared" si="477"/>
        <v>0</v>
      </c>
      <c r="AX2153" s="47" t="str">
        <f t="shared" si="475"/>
        <v/>
      </c>
      <c r="AY2153" s="47" t="str">
        <f t="shared" si="478"/>
        <v/>
      </c>
    </row>
    <row r="2154" spans="35:51" x14ac:dyDescent="0.35">
      <c r="AI2154" s="11"/>
      <c r="AJ2154" s="11"/>
      <c r="AK2154" s="11"/>
      <c r="AL2154" s="63"/>
      <c r="AM2154" s="46" t="str">
        <f t="shared" si="466"/>
        <v/>
      </c>
      <c r="AN2154" s="46" t="str">
        <f t="shared" si="467"/>
        <v/>
      </c>
      <c r="AO2154" s="46" t="str">
        <f t="shared" si="468"/>
        <v/>
      </c>
      <c r="AP2154" s="46">
        <f t="shared" si="469"/>
        <v>0</v>
      </c>
      <c r="AQ2154" s="46" t="str">
        <f t="shared" si="470"/>
        <v/>
      </c>
      <c r="AR2154" s="46">
        <f t="shared" si="471"/>
        <v>0</v>
      </c>
      <c r="AS2154" s="48">
        <f t="shared" si="472"/>
        <v>1</v>
      </c>
      <c r="AT2154" s="46">
        <f t="shared" si="476"/>
        <v>0</v>
      </c>
      <c r="AU2154" s="46">
        <f t="shared" si="473"/>
        <v>0</v>
      </c>
      <c r="AV2154" s="46">
        <f t="shared" si="474"/>
        <v>0</v>
      </c>
      <c r="AW2154" s="46">
        <f t="shared" si="477"/>
        <v>0</v>
      </c>
      <c r="AX2154" s="47" t="str">
        <f t="shared" si="475"/>
        <v/>
      </c>
      <c r="AY2154" s="47" t="str">
        <f t="shared" si="478"/>
        <v/>
      </c>
    </row>
    <row r="2155" spans="35:51" x14ac:dyDescent="0.35">
      <c r="AI2155" s="11"/>
      <c r="AJ2155" s="11"/>
      <c r="AK2155" s="11"/>
      <c r="AL2155" s="63"/>
      <c r="AM2155" s="46" t="str">
        <f t="shared" si="466"/>
        <v/>
      </c>
      <c r="AN2155" s="46" t="str">
        <f t="shared" si="467"/>
        <v/>
      </c>
      <c r="AO2155" s="46" t="str">
        <f t="shared" si="468"/>
        <v/>
      </c>
      <c r="AP2155" s="46">
        <f t="shared" si="469"/>
        <v>0</v>
      </c>
      <c r="AQ2155" s="46" t="str">
        <f t="shared" si="470"/>
        <v/>
      </c>
      <c r="AR2155" s="46">
        <f t="shared" si="471"/>
        <v>0</v>
      </c>
      <c r="AS2155" s="48">
        <f t="shared" si="472"/>
        <v>1</v>
      </c>
      <c r="AT2155" s="46">
        <f t="shared" si="476"/>
        <v>0</v>
      </c>
      <c r="AU2155" s="46">
        <f t="shared" si="473"/>
        <v>0</v>
      </c>
      <c r="AV2155" s="46">
        <f t="shared" si="474"/>
        <v>0</v>
      </c>
      <c r="AW2155" s="46">
        <f t="shared" si="477"/>
        <v>0</v>
      </c>
      <c r="AX2155" s="47" t="str">
        <f t="shared" si="475"/>
        <v/>
      </c>
      <c r="AY2155" s="47" t="str">
        <f t="shared" si="478"/>
        <v/>
      </c>
    </row>
    <row r="2156" spans="35:51" x14ac:dyDescent="0.35">
      <c r="AI2156" s="11"/>
      <c r="AJ2156" s="11"/>
      <c r="AK2156" s="11"/>
      <c r="AL2156" s="63"/>
      <c r="AM2156" s="46" t="str">
        <f t="shared" si="466"/>
        <v/>
      </c>
      <c r="AN2156" s="46" t="str">
        <f t="shared" si="467"/>
        <v/>
      </c>
      <c r="AO2156" s="46" t="str">
        <f t="shared" si="468"/>
        <v/>
      </c>
      <c r="AP2156" s="46">
        <f t="shared" si="469"/>
        <v>0</v>
      </c>
      <c r="AQ2156" s="46" t="str">
        <f t="shared" si="470"/>
        <v/>
      </c>
      <c r="AR2156" s="46">
        <f t="shared" si="471"/>
        <v>0</v>
      </c>
      <c r="AS2156" s="48">
        <f t="shared" si="472"/>
        <v>1</v>
      </c>
      <c r="AT2156" s="46">
        <f t="shared" si="476"/>
        <v>0</v>
      </c>
      <c r="AU2156" s="46">
        <f t="shared" si="473"/>
        <v>0</v>
      </c>
      <c r="AV2156" s="46">
        <f t="shared" si="474"/>
        <v>0</v>
      </c>
      <c r="AW2156" s="46">
        <f t="shared" si="477"/>
        <v>0</v>
      </c>
      <c r="AX2156" s="47" t="str">
        <f t="shared" si="475"/>
        <v/>
      </c>
      <c r="AY2156" s="47" t="str">
        <f t="shared" si="478"/>
        <v/>
      </c>
    </row>
    <row r="2157" spans="35:51" x14ac:dyDescent="0.35">
      <c r="AI2157" s="11"/>
      <c r="AJ2157" s="11"/>
      <c r="AK2157" s="11"/>
      <c r="AL2157" s="63"/>
      <c r="AM2157" s="46" t="str">
        <f t="shared" si="466"/>
        <v/>
      </c>
      <c r="AN2157" s="46" t="str">
        <f t="shared" si="467"/>
        <v/>
      </c>
      <c r="AO2157" s="46" t="str">
        <f t="shared" si="468"/>
        <v/>
      </c>
      <c r="AP2157" s="46">
        <f t="shared" si="469"/>
        <v>0</v>
      </c>
      <c r="AQ2157" s="46" t="str">
        <f t="shared" si="470"/>
        <v/>
      </c>
      <c r="AR2157" s="46">
        <f t="shared" si="471"/>
        <v>0</v>
      </c>
      <c r="AS2157" s="48">
        <f t="shared" si="472"/>
        <v>1</v>
      </c>
      <c r="AT2157" s="46">
        <f t="shared" si="476"/>
        <v>0</v>
      </c>
      <c r="AU2157" s="46">
        <f t="shared" si="473"/>
        <v>0</v>
      </c>
      <c r="AV2157" s="46">
        <f t="shared" si="474"/>
        <v>0</v>
      </c>
      <c r="AW2157" s="46">
        <f t="shared" si="477"/>
        <v>0</v>
      </c>
      <c r="AX2157" s="47" t="str">
        <f t="shared" si="475"/>
        <v/>
      </c>
      <c r="AY2157" s="47" t="str">
        <f t="shared" si="478"/>
        <v/>
      </c>
    </row>
    <row r="2158" spans="35:51" x14ac:dyDescent="0.35">
      <c r="AI2158" s="11"/>
      <c r="AJ2158" s="11"/>
      <c r="AK2158" s="11"/>
      <c r="AL2158" s="63"/>
      <c r="AM2158" s="46" t="str">
        <f t="shared" si="466"/>
        <v/>
      </c>
      <c r="AN2158" s="46" t="str">
        <f t="shared" si="467"/>
        <v/>
      </c>
      <c r="AO2158" s="46" t="str">
        <f t="shared" si="468"/>
        <v/>
      </c>
      <c r="AP2158" s="46">
        <f t="shared" si="469"/>
        <v>0</v>
      </c>
      <c r="AQ2158" s="46" t="str">
        <f t="shared" si="470"/>
        <v/>
      </c>
      <c r="AR2158" s="46">
        <f t="shared" si="471"/>
        <v>0</v>
      </c>
      <c r="AS2158" s="48">
        <f t="shared" si="472"/>
        <v>1</v>
      </c>
      <c r="AT2158" s="46">
        <f t="shared" si="476"/>
        <v>0</v>
      </c>
      <c r="AU2158" s="46">
        <f t="shared" si="473"/>
        <v>0</v>
      </c>
      <c r="AV2158" s="46">
        <f t="shared" si="474"/>
        <v>0</v>
      </c>
      <c r="AW2158" s="46">
        <f t="shared" si="477"/>
        <v>0</v>
      </c>
      <c r="AX2158" s="47" t="str">
        <f t="shared" si="475"/>
        <v/>
      </c>
      <c r="AY2158" s="47" t="str">
        <f t="shared" si="478"/>
        <v/>
      </c>
    </row>
    <row r="2159" spans="35:51" x14ac:dyDescent="0.35">
      <c r="AI2159" s="11"/>
      <c r="AJ2159" s="11"/>
      <c r="AK2159" s="11"/>
      <c r="AL2159" s="63"/>
      <c r="AM2159" s="46" t="str">
        <f t="shared" si="466"/>
        <v/>
      </c>
      <c r="AN2159" s="46" t="str">
        <f t="shared" si="467"/>
        <v/>
      </c>
      <c r="AO2159" s="46" t="str">
        <f t="shared" si="468"/>
        <v/>
      </c>
      <c r="AP2159" s="46">
        <f t="shared" si="469"/>
        <v>0</v>
      </c>
      <c r="AQ2159" s="46" t="str">
        <f t="shared" si="470"/>
        <v/>
      </c>
      <c r="AR2159" s="46">
        <f t="shared" si="471"/>
        <v>0</v>
      </c>
      <c r="AS2159" s="48">
        <f t="shared" si="472"/>
        <v>1</v>
      </c>
      <c r="AT2159" s="46">
        <f t="shared" si="476"/>
        <v>0</v>
      </c>
      <c r="AU2159" s="46">
        <f t="shared" si="473"/>
        <v>0</v>
      </c>
      <c r="AV2159" s="46">
        <f t="shared" si="474"/>
        <v>0</v>
      </c>
      <c r="AW2159" s="46">
        <f t="shared" si="477"/>
        <v>0</v>
      </c>
      <c r="AX2159" s="47" t="str">
        <f t="shared" si="475"/>
        <v/>
      </c>
      <c r="AY2159" s="47" t="str">
        <f t="shared" si="478"/>
        <v/>
      </c>
    </row>
    <row r="2160" spans="35:51" x14ac:dyDescent="0.35">
      <c r="AI2160" s="11"/>
      <c r="AJ2160" s="11"/>
      <c r="AK2160" s="11"/>
      <c r="AL2160" s="63"/>
      <c r="AM2160" s="46" t="str">
        <f t="shared" si="466"/>
        <v/>
      </c>
      <c r="AN2160" s="46" t="str">
        <f t="shared" si="467"/>
        <v/>
      </c>
      <c r="AO2160" s="46" t="str">
        <f t="shared" si="468"/>
        <v/>
      </c>
      <c r="AP2160" s="46">
        <f t="shared" si="469"/>
        <v>0</v>
      </c>
      <c r="AQ2160" s="46" t="str">
        <f t="shared" si="470"/>
        <v/>
      </c>
      <c r="AR2160" s="46">
        <f t="shared" si="471"/>
        <v>0</v>
      </c>
      <c r="AS2160" s="48">
        <f t="shared" si="472"/>
        <v>1</v>
      </c>
      <c r="AT2160" s="46">
        <f t="shared" si="476"/>
        <v>0</v>
      </c>
      <c r="AU2160" s="46">
        <f t="shared" si="473"/>
        <v>0</v>
      </c>
      <c r="AV2160" s="46">
        <f t="shared" si="474"/>
        <v>0</v>
      </c>
      <c r="AW2160" s="46">
        <f t="shared" si="477"/>
        <v>0</v>
      </c>
      <c r="AX2160" s="47" t="str">
        <f t="shared" si="475"/>
        <v/>
      </c>
      <c r="AY2160" s="47" t="str">
        <f t="shared" si="478"/>
        <v/>
      </c>
    </row>
    <row r="2161" spans="35:51" x14ac:dyDescent="0.35">
      <c r="AI2161" s="11"/>
      <c r="AJ2161" s="11"/>
      <c r="AK2161" s="11"/>
      <c r="AL2161" s="63"/>
      <c r="AM2161" s="46" t="str">
        <f t="shared" si="466"/>
        <v/>
      </c>
      <c r="AN2161" s="46" t="str">
        <f t="shared" si="467"/>
        <v/>
      </c>
      <c r="AO2161" s="46" t="str">
        <f t="shared" si="468"/>
        <v/>
      </c>
      <c r="AP2161" s="46">
        <f t="shared" si="469"/>
        <v>0</v>
      </c>
      <c r="AQ2161" s="46" t="str">
        <f t="shared" si="470"/>
        <v/>
      </c>
      <c r="AR2161" s="46">
        <f t="shared" si="471"/>
        <v>0</v>
      </c>
      <c r="AS2161" s="48">
        <f t="shared" si="472"/>
        <v>1</v>
      </c>
      <c r="AT2161" s="46">
        <f t="shared" si="476"/>
        <v>0</v>
      </c>
      <c r="AU2161" s="46">
        <f t="shared" si="473"/>
        <v>0</v>
      </c>
      <c r="AV2161" s="46">
        <f t="shared" si="474"/>
        <v>0</v>
      </c>
      <c r="AW2161" s="46">
        <f t="shared" si="477"/>
        <v>0</v>
      </c>
      <c r="AX2161" s="47" t="str">
        <f t="shared" si="475"/>
        <v/>
      </c>
      <c r="AY2161" s="47" t="str">
        <f t="shared" si="478"/>
        <v/>
      </c>
    </row>
    <row r="2162" spans="35:51" x14ac:dyDescent="0.35">
      <c r="AI2162" s="11"/>
      <c r="AJ2162" s="11"/>
      <c r="AK2162" s="11"/>
      <c r="AL2162" s="63"/>
      <c r="AM2162" s="46" t="str">
        <f t="shared" si="466"/>
        <v/>
      </c>
      <c r="AN2162" s="46" t="str">
        <f t="shared" si="467"/>
        <v/>
      </c>
      <c r="AO2162" s="46" t="str">
        <f t="shared" si="468"/>
        <v/>
      </c>
      <c r="AP2162" s="46">
        <f t="shared" si="469"/>
        <v>0</v>
      </c>
      <c r="AQ2162" s="46" t="str">
        <f t="shared" si="470"/>
        <v/>
      </c>
      <c r="AR2162" s="46">
        <f t="shared" si="471"/>
        <v>0</v>
      </c>
      <c r="AS2162" s="48">
        <f t="shared" si="472"/>
        <v>1</v>
      </c>
      <c r="AT2162" s="46">
        <f t="shared" si="476"/>
        <v>0</v>
      </c>
      <c r="AU2162" s="46">
        <f t="shared" si="473"/>
        <v>0</v>
      </c>
      <c r="AV2162" s="46">
        <f t="shared" si="474"/>
        <v>0</v>
      </c>
      <c r="AW2162" s="46">
        <f t="shared" si="477"/>
        <v>0</v>
      </c>
      <c r="AX2162" s="47" t="str">
        <f t="shared" si="475"/>
        <v/>
      </c>
      <c r="AY2162" s="47" t="str">
        <f t="shared" si="478"/>
        <v/>
      </c>
    </row>
    <row r="2163" spans="35:51" x14ac:dyDescent="0.35">
      <c r="AI2163" s="11"/>
      <c r="AJ2163" s="11"/>
      <c r="AK2163" s="11"/>
      <c r="AL2163" s="63"/>
      <c r="AM2163" s="46" t="str">
        <f t="shared" si="466"/>
        <v/>
      </c>
      <c r="AN2163" s="46" t="str">
        <f t="shared" si="467"/>
        <v/>
      </c>
      <c r="AO2163" s="46" t="str">
        <f t="shared" si="468"/>
        <v/>
      </c>
      <c r="AP2163" s="46">
        <f t="shared" si="469"/>
        <v>0</v>
      </c>
      <c r="AQ2163" s="46" t="str">
        <f t="shared" si="470"/>
        <v/>
      </c>
      <c r="AR2163" s="46">
        <f t="shared" si="471"/>
        <v>0</v>
      </c>
      <c r="AS2163" s="48">
        <f t="shared" si="472"/>
        <v>1</v>
      </c>
      <c r="AT2163" s="46">
        <f t="shared" si="476"/>
        <v>0</v>
      </c>
      <c r="AU2163" s="46">
        <f t="shared" si="473"/>
        <v>0</v>
      </c>
      <c r="AV2163" s="46">
        <f t="shared" si="474"/>
        <v>0</v>
      </c>
      <c r="AW2163" s="46">
        <f t="shared" si="477"/>
        <v>0</v>
      </c>
      <c r="AX2163" s="47" t="str">
        <f t="shared" si="475"/>
        <v/>
      </c>
      <c r="AY2163" s="47" t="str">
        <f t="shared" si="478"/>
        <v/>
      </c>
    </row>
    <row r="2164" spans="35:51" x14ac:dyDescent="0.35">
      <c r="AI2164" s="11"/>
      <c r="AJ2164" s="11"/>
      <c r="AK2164" s="11"/>
      <c r="AL2164" s="63"/>
      <c r="AM2164" s="46" t="str">
        <f t="shared" si="466"/>
        <v/>
      </c>
      <c r="AN2164" s="46" t="str">
        <f t="shared" si="467"/>
        <v/>
      </c>
      <c r="AO2164" s="46" t="str">
        <f t="shared" si="468"/>
        <v/>
      </c>
      <c r="AP2164" s="46">
        <f t="shared" si="469"/>
        <v>0</v>
      </c>
      <c r="AQ2164" s="46" t="str">
        <f t="shared" si="470"/>
        <v/>
      </c>
      <c r="AR2164" s="46">
        <f t="shared" si="471"/>
        <v>0</v>
      </c>
      <c r="AS2164" s="48">
        <f t="shared" si="472"/>
        <v>1</v>
      </c>
      <c r="AT2164" s="46">
        <f t="shared" si="476"/>
        <v>0</v>
      </c>
      <c r="AU2164" s="46">
        <f t="shared" si="473"/>
        <v>0</v>
      </c>
      <c r="AV2164" s="46">
        <f t="shared" si="474"/>
        <v>0</v>
      </c>
      <c r="AW2164" s="46">
        <f t="shared" si="477"/>
        <v>0</v>
      </c>
      <c r="AX2164" s="47" t="str">
        <f t="shared" si="475"/>
        <v/>
      </c>
      <c r="AY2164" s="47" t="str">
        <f t="shared" si="478"/>
        <v/>
      </c>
    </row>
    <row r="2165" spans="35:51" x14ac:dyDescent="0.35">
      <c r="AI2165" s="11"/>
      <c r="AJ2165" s="11"/>
      <c r="AK2165" s="11"/>
      <c r="AL2165" s="63"/>
      <c r="AM2165" s="46" t="str">
        <f t="shared" si="466"/>
        <v/>
      </c>
      <c r="AN2165" s="46" t="str">
        <f t="shared" si="467"/>
        <v/>
      </c>
      <c r="AO2165" s="46" t="str">
        <f t="shared" si="468"/>
        <v/>
      </c>
      <c r="AP2165" s="46">
        <f t="shared" si="469"/>
        <v>0</v>
      </c>
      <c r="AQ2165" s="46" t="str">
        <f t="shared" si="470"/>
        <v/>
      </c>
      <c r="AR2165" s="46">
        <f t="shared" si="471"/>
        <v>0</v>
      </c>
      <c r="AS2165" s="48">
        <f t="shared" si="472"/>
        <v>1</v>
      </c>
      <c r="AT2165" s="46">
        <f t="shared" si="476"/>
        <v>0</v>
      </c>
      <c r="AU2165" s="46">
        <f t="shared" si="473"/>
        <v>0</v>
      </c>
      <c r="AV2165" s="46">
        <f t="shared" si="474"/>
        <v>0</v>
      </c>
      <c r="AW2165" s="46">
        <f t="shared" si="477"/>
        <v>0</v>
      </c>
      <c r="AX2165" s="47" t="str">
        <f t="shared" si="475"/>
        <v/>
      </c>
      <c r="AY2165" s="47" t="str">
        <f t="shared" si="478"/>
        <v/>
      </c>
    </row>
    <row r="2166" spans="35:51" x14ac:dyDescent="0.35">
      <c r="AI2166" s="11"/>
      <c r="AJ2166" s="11"/>
      <c r="AK2166" s="11"/>
      <c r="AL2166" s="63"/>
      <c r="AM2166" s="46" t="str">
        <f t="shared" si="466"/>
        <v/>
      </c>
      <c r="AN2166" s="46" t="str">
        <f t="shared" si="467"/>
        <v/>
      </c>
      <c r="AO2166" s="46" t="str">
        <f t="shared" si="468"/>
        <v/>
      </c>
      <c r="AP2166" s="46">
        <f t="shared" si="469"/>
        <v>0</v>
      </c>
      <c r="AQ2166" s="46" t="str">
        <f t="shared" si="470"/>
        <v/>
      </c>
      <c r="AR2166" s="46">
        <f t="shared" si="471"/>
        <v>0</v>
      </c>
      <c r="AS2166" s="48">
        <f t="shared" si="472"/>
        <v>1</v>
      </c>
      <c r="AT2166" s="46">
        <f t="shared" si="476"/>
        <v>0</v>
      </c>
      <c r="AU2166" s="46">
        <f t="shared" si="473"/>
        <v>0</v>
      </c>
      <c r="AV2166" s="46">
        <f t="shared" si="474"/>
        <v>0</v>
      </c>
      <c r="AW2166" s="46">
        <f t="shared" si="477"/>
        <v>0</v>
      </c>
      <c r="AX2166" s="47" t="str">
        <f t="shared" si="475"/>
        <v/>
      </c>
      <c r="AY2166" s="47" t="str">
        <f t="shared" si="478"/>
        <v/>
      </c>
    </row>
    <row r="2167" spans="35:51" x14ac:dyDescent="0.35">
      <c r="AI2167" s="11"/>
      <c r="AJ2167" s="11"/>
      <c r="AK2167" s="11"/>
      <c r="AL2167" s="63"/>
      <c r="AM2167" s="46" t="str">
        <f t="shared" si="466"/>
        <v/>
      </c>
      <c r="AN2167" s="46" t="str">
        <f t="shared" si="467"/>
        <v/>
      </c>
      <c r="AO2167" s="46" t="str">
        <f t="shared" si="468"/>
        <v/>
      </c>
      <c r="AP2167" s="46">
        <f t="shared" si="469"/>
        <v>0</v>
      </c>
      <c r="AQ2167" s="46" t="str">
        <f t="shared" si="470"/>
        <v/>
      </c>
      <c r="AR2167" s="46">
        <f t="shared" si="471"/>
        <v>0</v>
      </c>
      <c r="AS2167" s="48">
        <f t="shared" si="472"/>
        <v>1</v>
      </c>
      <c r="AT2167" s="46">
        <f t="shared" si="476"/>
        <v>0</v>
      </c>
      <c r="AU2167" s="46">
        <f t="shared" si="473"/>
        <v>0</v>
      </c>
      <c r="AV2167" s="46">
        <f t="shared" si="474"/>
        <v>0</v>
      </c>
      <c r="AW2167" s="46">
        <f t="shared" si="477"/>
        <v>0</v>
      </c>
      <c r="AX2167" s="47" t="str">
        <f t="shared" si="475"/>
        <v/>
      </c>
      <c r="AY2167" s="47" t="str">
        <f t="shared" si="478"/>
        <v/>
      </c>
    </row>
    <row r="2168" spans="35:51" x14ac:dyDescent="0.35">
      <c r="AI2168" s="11"/>
      <c r="AJ2168" s="11"/>
      <c r="AK2168" s="11"/>
      <c r="AL2168" s="63"/>
      <c r="AM2168" s="46" t="str">
        <f t="shared" si="466"/>
        <v/>
      </c>
      <c r="AN2168" s="46" t="str">
        <f t="shared" si="467"/>
        <v/>
      </c>
      <c r="AO2168" s="46" t="str">
        <f t="shared" si="468"/>
        <v/>
      </c>
      <c r="AP2168" s="46">
        <f t="shared" si="469"/>
        <v>0</v>
      </c>
      <c r="AQ2168" s="46" t="str">
        <f t="shared" si="470"/>
        <v/>
      </c>
      <c r="AR2168" s="46">
        <f t="shared" si="471"/>
        <v>0</v>
      </c>
      <c r="AS2168" s="48">
        <f t="shared" si="472"/>
        <v>1</v>
      </c>
      <c r="AT2168" s="46">
        <f t="shared" si="476"/>
        <v>0</v>
      </c>
      <c r="AU2168" s="46">
        <f t="shared" si="473"/>
        <v>0</v>
      </c>
      <c r="AV2168" s="46">
        <f t="shared" si="474"/>
        <v>0</v>
      </c>
      <c r="AW2168" s="46">
        <f t="shared" si="477"/>
        <v>0</v>
      </c>
      <c r="AX2168" s="47" t="str">
        <f t="shared" si="475"/>
        <v/>
      </c>
      <c r="AY2168" s="47" t="str">
        <f t="shared" si="478"/>
        <v/>
      </c>
    </row>
    <row r="2169" spans="35:51" x14ac:dyDescent="0.35">
      <c r="AI2169" s="11"/>
      <c r="AJ2169" s="11"/>
      <c r="AK2169" s="11"/>
      <c r="AL2169" s="63"/>
      <c r="AM2169" s="46" t="str">
        <f t="shared" si="466"/>
        <v/>
      </c>
      <c r="AN2169" s="46" t="str">
        <f t="shared" si="467"/>
        <v/>
      </c>
      <c r="AO2169" s="46" t="str">
        <f t="shared" si="468"/>
        <v/>
      </c>
      <c r="AP2169" s="46">
        <f t="shared" si="469"/>
        <v>0</v>
      </c>
      <c r="AQ2169" s="46" t="str">
        <f t="shared" si="470"/>
        <v/>
      </c>
      <c r="AR2169" s="46">
        <f t="shared" si="471"/>
        <v>0</v>
      </c>
      <c r="AS2169" s="48">
        <f t="shared" si="472"/>
        <v>1</v>
      </c>
      <c r="AT2169" s="46">
        <f t="shared" si="476"/>
        <v>0</v>
      </c>
      <c r="AU2169" s="46">
        <f t="shared" si="473"/>
        <v>0</v>
      </c>
      <c r="AV2169" s="46">
        <f t="shared" si="474"/>
        <v>0</v>
      </c>
      <c r="AW2169" s="46">
        <f t="shared" si="477"/>
        <v>0</v>
      </c>
      <c r="AX2169" s="47" t="str">
        <f t="shared" si="475"/>
        <v/>
      </c>
      <c r="AY2169" s="47" t="str">
        <f t="shared" si="478"/>
        <v/>
      </c>
    </row>
    <row r="2170" spans="35:51" x14ac:dyDescent="0.35">
      <c r="AI2170" s="11"/>
      <c r="AJ2170" s="11"/>
      <c r="AK2170" s="11"/>
      <c r="AL2170" s="63"/>
      <c r="AM2170" s="46" t="str">
        <f t="shared" si="466"/>
        <v/>
      </c>
      <c r="AN2170" s="46" t="str">
        <f t="shared" si="467"/>
        <v/>
      </c>
      <c r="AO2170" s="46" t="str">
        <f t="shared" si="468"/>
        <v/>
      </c>
      <c r="AP2170" s="46">
        <f t="shared" si="469"/>
        <v>0</v>
      </c>
      <c r="AQ2170" s="46" t="str">
        <f t="shared" si="470"/>
        <v/>
      </c>
      <c r="AR2170" s="46">
        <f t="shared" si="471"/>
        <v>0</v>
      </c>
      <c r="AS2170" s="48">
        <f t="shared" si="472"/>
        <v>1</v>
      </c>
      <c r="AT2170" s="46">
        <f t="shared" si="476"/>
        <v>0</v>
      </c>
      <c r="AU2170" s="46">
        <f t="shared" si="473"/>
        <v>0</v>
      </c>
      <c r="AV2170" s="46">
        <f t="shared" si="474"/>
        <v>0</v>
      </c>
      <c r="AW2170" s="46">
        <f t="shared" si="477"/>
        <v>0</v>
      </c>
      <c r="AX2170" s="47" t="str">
        <f t="shared" si="475"/>
        <v/>
      </c>
      <c r="AY2170" s="47" t="str">
        <f t="shared" si="478"/>
        <v/>
      </c>
    </row>
    <row r="2171" spans="35:51" x14ac:dyDescent="0.35">
      <c r="AI2171" s="11"/>
      <c r="AJ2171" s="11"/>
      <c r="AK2171" s="11"/>
      <c r="AL2171" s="63"/>
      <c r="AM2171" s="46" t="str">
        <f t="shared" si="466"/>
        <v/>
      </c>
      <c r="AN2171" s="46" t="str">
        <f t="shared" si="467"/>
        <v/>
      </c>
      <c r="AO2171" s="46" t="str">
        <f t="shared" si="468"/>
        <v/>
      </c>
      <c r="AP2171" s="46">
        <f t="shared" si="469"/>
        <v>0</v>
      </c>
      <c r="AQ2171" s="46" t="str">
        <f t="shared" si="470"/>
        <v/>
      </c>
      <c r="AR2171" s="46">
        <f t="shared" si="471"/>
        <v>0</v>
      </c>
      <c r="AS2171" s="48">
        <f t="shared" si="472"/>
        <v>1</v>
      </c>
      <c r="AT2171" s="46">
        <f t="shared" si="476"/>
        <v>0</v>
      </c>
      <c r="AU2171" s="46">
        <f t="shared" si="473"/>
        <v>0</v>
      </c>
      <c r="AV2171" s="46">
        <f t="shared" si="474"/>
        <v>0</v>
      </c>
      <c r="AW2171" s="46">
        <f t="shared" si="477"/>
        <v>0</v>
      </c>
      <c r="AX2171" s="47" t="str">
        <f t="shared" si="475"/>
        <v/>
      </c>
      <c r="AY2171" s="47" t="str">
        <f t="shared" si="478"/>
        <v/>
      </c>
    </row>
    <row r="2172" spans="35:51" x14ac:dyDescent="0.35">
      <c r="AI2172" s="11"/>
      <c r="AJ2172" s="11"/>
      <c r="AK2172" s="11"/>
      <c r="AL2172" s="63"/>
      <c r="AM2172" s="46" t="str">
        <f t="shared" si="466"/>
        <v/>
      </c>
      <c r="AN2172" s="46" t="str">
        <f t="shared" si="467"/>
        <v/>
      </c>
      <c r="AO2172" s="46" t="str">
        <f t="shared" si="468"/>
        <v/>
      </c>
      <c r="AP2172" s="46">
        <f t="shared" si="469"/>
        <v>0</v>
      </c>
      <c r="AQ2172" s="46" t="str">
        <f t="shared" si="470"/>
        <v/>
      </c>
      <c r="AR2172" s="46">
        <f t="shared" si="471"/>
        <v>0</v>
      </c>
      <c r="AS2172" s="48">
        <f t="shared" si="472"/>
        <v>1</v>
      </c>
      <c r="AT2172" s="46">
        <f t="shared" si="476"/>
        <v>0</v>
      </c>
      <c r="AU2172" s="46">
        <f t="shared" si="473"/>
        <v>0</v>
      </c>
      <c r="AV2172" s="46">
        <f t="shared" si="474"/>
        <v>0</v>
      </c>
      <c r="AW2172" s="46">
        <f t="shared" si="477"/>
        <v>0</v>
      </c>
      <c r="AX2172" s="47" t="str">
        <f t="shared" si="475"/>
        <v/>
      </c>
      <c r="AY2172" s="47" t="str">
        <f t="shared" si="478"/>
        <v/>
      </c>
    </row>
    <row r="2173" spans="35:51" x14ac:dyDescent="0.35">
      <c r="AI2173" s="11"/>
      <c r="AJ2173" s="11"/>
      <c r="AK2173" s="11"/>
      <c r="AL2173" s="63"/>
      <c r="AM2173" s="46" t="str">
        <f t="shared" si="466"/>
        <v/>
      </c>
      <c r="AN2173" s="46" t="str">
        <f t="shared" si="467"/>
        <v/>
      </c>
      <c r="AO2173" s="46" t="str">
        <f t="shared" si="468"/>
        <v/>
      </c>
      <c r="AP2173" s="46">
        <f t="shared" si="469"/>
        <v>0</v>
      </c>
      <c r="AQ2173" s="46" t="str">
        <f t="shared" si="470"/>
        <v/>
      </c>
      <c r="AR2173" s="46">
        <f t="shared" si="471"/>
        <v>0</v>
      </c>
      <c r="AS2173" s="48">
        <f t="shared" si="472"/>
        <v>1</v>
      </c>
      <c r="AT2173" s="46">
        <f t="shared" si="476"/>
        <v>0</v>
      </c>
      <c r="AU2173" s="46">
        <f t="shared" si="473"/>
        <v>0</v>
      </c>
      <c r="AV2173" s="46">
        <f t="shared" si="474"/>
        <v>0</v>
      </c>
      <c r="AW2173" s="46">
        <f t="shared" si="477"/>
        <v>0</v>
      </c>
      <c r="AX2173" s="47" t="str">
        <f t="shared" si="475"/>
        <v/>
      </c>
      <c r="AY2173" s="47" t="str">
        <f t="shared" si="478"/>
        <v/>
      </c>
    </row>
    <row r="2174" spans="35:51" x14ac:dyDescent="0.35">
      <c r="AI2174" s="11"/>
      <c r="AJ2174" s="11"/>
      <c r="AK2174" s="11"/>
      <c r="AL2174" s="63"/>
      <c r="AM2174" s="46" t="str">
        <f t="shared" si="466"/>
        <v/>
      </c>
      <c r="AN2174" s="46" t="str">
        <f t="shared" si="467"/>
        <v/>
      </c>
      <c r="AO2174" s="46" t="str">
        <f t="shared" si="468"/>
        <v/>
      </c>
      <c r="AP2174" s="46">
        <f t="shared" si="469"/>
        <v>0</v>
      </c>
      <c r="AQ2174" s="46" t="str">
        <f t="shared" si="470"/>
        <v/>
      </c>
      <c r="AR2174" s="46">
        <f t="shared" si="471"/>
        <v>0</v>
      </c>
      <c r="AS2174" s="48">
        <f t="shared" si="472"/>
        <v>1</v>
      </c>
      <c r="AT2174" s="46">
        <f t="shared" si="476"/>
        <v>0</v>
      </c>
      <c r="AU2174" s="46">
        <f t="shared" si="473"/>
        <v>0</v>
      </c>
      <c r="AV2174" s="46">
        <f t="shared" si="474"/>
        <v>0</v>
      </c>
      <c r="AW2174" s="46">
        <f t="shared" si="477"/>
        <v>0</v>
      </c>
      <c r="AX2174" s="47" t="str">
        <f t="shared" si="475"/>
        <v/>
      </c>
      <c r="AY2174" s="47" t="str">
        <f t="shared" si="478"/>
        <v/>
      </c>
    </row>
    <row r="2175" spans="35:51" x14ac:dyDescent="0.35">
      <c r="AI2175" s="11"/>
      <c r="AJ2175" s="11"/>
      <c r="AK2175" s="11"/>
      <c r="AL2175" s="63"/>
      <c r="AM2175" s="46" t="str">
        <f t="shared" si="466"/>
        <v/>
      </c>
      <c r="AN2175" s="46" t="str">
        <f t="shared" si="467"/>
        <v/>
      </c>
      <c r="AO2175" s="46" t="str">
        <f t="shared" si="468"/>
        <v/>
      </c>
      <c r="AP2175" s="46">
        <f t="shared" si="469"/>
        <v>0</v>
      </c>
      <c r="AQ2175" s="46" t="str">
        <f t="shared" si="470"/>
        <v/>
      </c>
      <c r="AR2175" s="46">
        <f t="shared" si="471"/>
        <v>0</v>
      </c>
      <c r="AS2175" s="48">
        <f t="shared" si="472"/>
        <v>1</v>
      </c>
      <c r="AT2175" s="46">
        <f t="shared" si="476"/>
        <v>0</v>
      </c>
      <c r="AU2175" s="46">
        <f t="shared" si="473"/>
        <v>0</v>
      </c>
      <c r="AV2175" s="46">
        <f t="shared" si="474"/>
        <v>0</v>
      </c>
      <c r="AW2175" s="46">
        <f t="shared" si="477"/>
        <v>0</v>
      </c>
      <c r="AX2175" s="47" t="str">
        <f t="shared" si="475"/>
        <v/>
      </c>
      <c r="AY2175" s="47" t="str">
        <f t="shared" si="478"/>
        <v/>
      </c>
    </row>
    <row r="2176" spans="35:51" x14ac:dyDescent="0.35">
      <c r="AI2176" s="11"/>
      <c r="AJ2176" s="11"/>
      <c r="AK2176" s="11"/>
      <c r="AL2176" s="63"/>
      <c r="AM2176" s="46" t="str">
        <f t="shared" si="466"/>
        <v/>
      </c>
      <c r="AN2176" s="46" t="str">
        <f t="shared" si="467"/>
        <v/>
      </c>
      <c r="AO2176" s="46" t="str">
        <f t="shared" si="468"/>
        <v/>
      </c>
      <c r="AP2176" s="46">
        <f t="shared" si="469"/>
        <v>0</v>
      </c>
      <c r="AQ2176" s="46" t="str">
        <f t="shared" si="470"/>
        <v/>
      </c>
      <c r="AR2176" s="46">
        <f t="shared" si="471"/>
        <v>0</v>
      </c>
      <c r="AS2176" s="48">
        <f t="shared" si="472"/>
        <v>1</v>
      </c>
      <c r="AT2176" s="46">
        <f t="shared" si="476"/>
        <v>0</v>
      </c>
      <c r="AU2176" s="46">
        <f t="shared" si="473"/>
        <v>0</v>
      </c>
      <c r="AV2176" s="46">
        <f t="shared" si="474"/>
        <v>0</v>
      </c>
      <c r="AW2176" s="46">
        <f t="shared" si="477"/>
        <v>0</v>
      </c>
      <c r="AX2176" s="47" t="str">
        <f t="shared" si="475"/>
        <v/>
      </c>
      <c r="AY2176" s="47" t="str">
        <f t="shared" si="478"/>
        <v/>
      </c>
    </row>
    <row r="2177" spans="35:51" x14ac:dyDescent="0.35">
      <c r="AI2177" s="11"/>
      <c r="AJ2177" s="11"/>
      <c r="AK2177" s="11"/>
      <c r="AL2177" s="63"/>
      <c r="AM2177" s="46" t="str">
        <f t="shared" si="466"/>
        <v/>
      </c>
      <c r="AN2177" s="46" t="str">
        <f t="shared" si="467"/>
        <v/>
      </c>
      <c r="AO2177" s="46" t="str">
        <f t="shared" si="468"/>
        <v/>
      </c>
      <c r="AP2177" s="46">
        <f t="shared" si="469"/>
        <v>0</v>
      </c>
      <c r="AQ2177" s="46" t="str">
        <f t="shared" si="470"/>
        <v/>
      </c>
      <c r="AR2177" s="46">
        <f t="shared" si="471"/>
        <v>0</v>
      </c>
      <c r="AS2177" s="48">
        <f t="shared" si="472"/>
        <v>1</v>
      </c>
      <c r="AT2177" s="46">
        <f t="shared" si="476"/>
        <v>0</v>
      </c>
      <c r="AU2177" s="46">
        <f t="shared" si="473"/>
        <v>0</v>
      </c>
      <c r="AV2177" s="46">
        <f t="shared" si="474"/>
        <v>0</v>
      </c>
      <c r="AW2177" s="46">
        <f t="shared" si="477"/>
        <v>0</v>
      </c>
      <c r="AX2177" s="47" t="str">
        <f t="shared" si="475"/>
        <v/>
      </c>
      <c r="AY2177" s="47" t="str">
        <f t="shared" si="478"/>
        <v/>
      </c>
    </row>
    <row r="2178" spans="35:51" x14ac:dyDescent="0.35">
      <c r="AI2178" s="11"/>
      <c r="AJ2178" s="11"/>
      <c r="AK2178" s="11"/>
      <c r="AL2178" s="63"/>
      <c r="AM2178" s="46" t="str">
        <f t="shared" si="466"/>
        <v/>
      </c>
      <c r="AN2178" s="46" t="str">
        <f t="shared" si="467"/>
        <v/>
      </c>
      <c r="AO2178" s="46" t="str">
        <f t="shared" si="468"/>
        <v/>
      </c>
      <c r="AP2178" s="46">
        <f t="shared" si="469"/>
        <v>0</v>
      </c>
      <c r="AQ2178" s="46" t="str">
        <f t="shared" si="470"/>
        <v/>
      </c>
      <c r="AR2178" s="46">
        <f t="shared" si="471"/>
        <v>0</v>
      </c>
      <c r="AS2178" s="48">
        <f t="shared" si="472"/>
        <v>1</v>
      </c>
      <c r="AT2178" s="46">
        <f t="shared" si="476"/>
        <v>0</v>
      </c>
      <c r="AU2178" s="46">
        <f t="shared" si="473"/>
        <v>0</v>
      </c>
      <c r="AV2178" s="46">
        <f t="shared" si="474"/>
        <v>0</v>
      </c>
      <c r="AW2178" s="46">
        <f t="shared" si="477"/>
        <v>0</v>
      </c>
      <c r="AX2178" s="47" t="str">
        <f t="shared" si="475"/>
        <v/>
      </c>
      <c r="AY2178" s="47" t="str">
        <f t="shared" si="478"/>
        <v/>
      </c>
    </row>
    <row r="2179" spans="35:51" x14ac:dyDescent="0.35">
      <c r="AI2179" s="11"/>
      <c r="AJ2179" s="11"/>
      <c r="AK2179" s="11"/>
      <c r="AL2179" s="63"/>
      <c r="AM2179" s="46" t="str">
        <f t="shared" ref="AM2179:AM2242" si="479">IFERROR(VLOOKUP($AK2179,pnl_konto_table,2,FALSE),"")</f>
        <v/>
      </c>
      <c r="AN2179" s="46" t="str">
        <f t="shared" ref="AN2179:AN2242" si="480">IFERROR(VLOOKUP($AK2179,pnl_konto_table,6,FALSE),"")</f>
        <v/>
      </c>
      <c r="AO2179" s="46" t="str">
        <f t="shared" ref="AO2179:AO2242" si="481">IFERROR(VLOOKUP($AK2179,pnl_konto_table,7,FALSE),"")</f>
        <v/>
      </c>
      <c r="AP2179" s="46">
        <f t="shared" ref="AP2179:AP2242" si="482">IFERROR(VLOOKUP(AO2179,pnl_kategori_table,2,FALSE),0)</f>
        <v>0</v>
      </c>
      <c r="AQ2179" s="46" t="str">
        <f t="shared" ref="AQ2179:AQ2242" si="483">IFERROR(MATCH(AN2179,pnl_subkategori,0),"")</f>
        <v/>
      </c>
      <c r="AR2179" s="46">
        <f t="shared" ref="AR2179:AR2242" si="484">IF(AP2179=$A$3,-$AL2179,$AL2179)</f>
        <v>0</v>
      </c>
      <c r="AS2179" s="48">
        <f t="shared" ref="AS2179:AS2242" si="485">IFERROR(VLOOKUP($AK2179,lookup_konto_index,2,FALSE),IFERROR(VLOOKUP(AN2179,lookup_subkategori_index,2,FALSE),IFERROR(VLOOKUP(AO2179,lookup_kategori_index,2,FALSE),1)))</f>
        <v>1</v>
      </c>
      <c r="AT2179" s="46">
        <f t="shared" si="476"/>
        <v>0</v>
      </c>
      <c r="AU2179" s="46">
        <f t="shared" ref="AU2179:AU2242" si="486">SUMIFS($BC$3:$BC$50,$BA$3:$BA$50,$AI2179,$BB$3:$BB$50,$AJ2179)</f>
        <v>0</v>
      </c>
      <c r="AV2179" s="46">
        <f t="shared" ref="AV2179:AV2242" si="487">SUMIFS($BD$3:$BD$50,$BA$3:$BA$50,$AI2179,$BB$3:$BB$50,$AJ2179)</f>
        <v>0</v>
      </c>
      <c r="AW2179" s="46">
        <f t="shared" si="477"/>
        <v>0</v>
      </c>
      <c r="AX2179" s="47" t="str">
        <f t="shared" ref="AX2179:AX2242" si="488">IFERROR(VLOOKUP($AP2179,table_type_kostnad,2,FALSE)*AR2179,"")</f>
        <v/>
      </c>
      <c r="AY2179" s="47" t="str">
        <f t="shared" si="478"/>
        <v/>
      </c>
    </row>
    <row r="2180" spans="35:51" x14ac:dyDescent="0.35">
      <c r="AI2180" s="11"/>
      <c r="AJ2180" s="11"/>
      <c r="AK2180" s="11"/>
      <c r="AL2180" s="63"/>
      <c r="AM2180" s="46" t="str">
        <f t="shared" si="479"/>
        <v/>
      </c>
      <c r="AN2180" s="46" t="str">
        <f t="shared" si="480"/>
        <v/>
      </c>
      <c r="AO2180" s="46" t="str">
        <f t="shared" si="481"/>
        <v/>
      </c>
      <c r="AP2180" s="46">
        <f t="shared" si="482"/>
        <v>0</v>
      </c>
      <c r="AQ2180" s="46" t="str">
        <f t="shared" si="483"/>
        <v/>
      </c>
      <c r="AR2180" s="46">
        <f t="shared" si="484"/>
        <v>0</v>
      </c>
      <c r="AS2180" s="48">
        <f t="shared" si="485"/>
        <v>1</v>
      </c>
      <c r="AT2180" s="46">
        <f t="shared" ref="AT2180:AT2243" si="489">AS2180*AR2180</f>
        <v>0</v>
      </c>
      <c r="AU2180" s="46">
        <f t="shared" si="486"/>
        <v>0</v>
      </c>
      <c r="AV2180" s="46">
        <f t="shared" si="487"/>
        <v>0</v>
      </c>
      <c r="AW2180" s="46">
        <f t="shared" ref="AW2180:AW2243" si="490">IF(AU2180=0,0,1)</f>
        <v>0</v>
      </c>
      <c r="AX2180" s="47" t="str">
        <f t="shared" si="488"/>
        <v/>
      </c>
      <c r="AY2180" s="47" t="str">
        <f t="shared" ref="AY2180:AY2243" si="491">IFERROR(AX2180*AS2180,"")</f>
        <v/>
      </c>
    </row>
    <row r="2181" spans="35:51" x14ac:dyDescent="0.35">
      <c r="AI2181" s="11"/>
      <c r="AJ2181" s="11"/>
      <c r="AK2181" s="11"/>
      <c r="AL2181" s="63"/>
      <c r="AM2181" s="46" t="str">
        <f t="shared" si="479"/>
        <v/>
      </c>
      <c r="AN2181" s="46" t="str">
        <f t="shared" si="480"/>
        <v/>
      </c>
      <c r="AO2181" s="46" t="str">
        <f t="shared" si="481"/>
        <v/>
      </c>
      <c r="AP2181" s="46">
        <f t="shared" si="482"/>
        <v>0</v>
      </c>
      <c r="AQ2181" s="46" t="str">
        <f t="shared" si="483"/>
        <v/>
      </c>
      <c r="AR2181" s="46">
        <f t="shared" si="484"/>
        <v>0</v>
      </c>
      <c r="AS2181" s="48">
        <f t="shared" si="485"/>
        <v>1</v>
      </c>
      <c r="AT2181" s="46">
        <f t="shared" si="489"/>
        <v>0</v>
      </c>
      <c r="AU2181" s="46">
        <f t="shared" si="486"/>
        <v>0</v>
      </c>
      <c r="AV2181" s="46">
        <f t="shared" si="487"/>
        <v>0</v>
      </c>
      <c r="AW2181" s="46">
        <f t="shared" si="490"/>
        <v>0</v>
      </c>
      <c r="AX2181" s="47" t="str">
        <f t="shared" si="488"/>
        <v/>
      </c>
      <c r="AY2181" s="47" t="str">
        <f t="shared" si="491"/>
        <v/>
      </c>
    </row>
    <row r="2182" spans="35:51" x14ac:dyDescent="0.35">
      <c r="AI2182" s="11"/>
      <c r="AJ2182" s="11"/>
      <c r="AK2182" s="11"/>
      <c r="AL2182" s="63"/>
      <c r="AM2182" s="46" t="str">
        <f t="shared" si="479"/>
        <v/>
      </c>
      <c r="AN2182" s="46" t="str">
        <f t="shared" si="480"/>
        <v/>
      </c>
      <c r="AO2182" s="46" t="str">
        <f t="shared" si="481"/>
        <v/>
      </c>
      <c r="AP2182" s="46">
        <f t="shared" si="482"/>
        <v>0</v>
      </c>
      <c r="AQ2182" s="46" t="str">
        <f t="shared" si="483"/>
        <v/>
      </c>
      <c r="AR2182" s="46">
        <f t="shared" si="484"/>
        <v>0</v>
      </c>
      <c r="AS2182" s="48">
        <f t="shared" si="485"/>
        <v>1</v>
      </c>
      <c r="AT2182" s="46">
        <f t="shared" si="489"/>
        <v>0</v>
      </c>
      <c r="AU2182" s="46">
        <f t="shared" si="486"/>
        <v>0</v>
      </c>
      <c r="AV2182" s="46">
        <f t="shared" si="487"/>
        <v>0</v>
      </c>
      <c r="AW2182" s="46">
        <f t="shared" si="490"/>
        <v>0</v>
      </c>
      <c r="AX2182" s="47" t="str">
        <f t="shared" si="488"/>
        <v/>
      </c>
      <c r="AY2182" s="47" t="str">
        <f t="shared" si="491"/>
        <v/>
      </c>
    </row>
    <row r="2183" spans="35:51" x14ac:dyDescent="0.35">
      <c r="AI2183" s="11"/>
      <c r="AJ2183" s="11"/>
      <c r="AK2183" s="11"/>
      <c r="AL2183" s="63"/>
      <c r="AM2183" s="46" t="str">
        <f t="shared" si="479"/>
        <v/>
      </c>
      <c r="AN2183" s="46" t="str">
        <f t="shared" si="480"/>
        <v/>
      </c>
      <c r="AO2183" s="46" t="str">
        <f t="shared" si="481"/>
        <v/>
      </c>
      <c r="AP2183" s="46">
        <f t="shared" si="482"/>
        <v>0</v>
      </c>
      <c r="AQ2183" s="46" t="str">
        <f t="shared" si="483"/>
        <v/>
      </c>
      <c r="AR2183" s="46">
        <f t="shared" si="484"/>
        <v>0</v>
      </c>
      <c r="AS2183" s="48">
        <f t="shared" si="485"/>
        <v>1</v>
      </c>
      <c r="AT2183" s="46">
        <f t="shared" si="489"/>
        <v>0</v>
      </c>
      <c r="AU2183" s="46">
        <f t="shared" si="486"/>
        <v>0</v>
      </c>
      <c r="AV2183" s="46">
        <f t="shared" si="487"/>
        <v>0</v>
      </c>
      <c r="AW2183" s="46">
        <f t="shared" si="490"/>
        <v>0</v>
      </c>
      <c r="AX2183" s="47" t="str">
        <f t="shared" si="488"/>
        <v/>
      </c>
      <c r="AY2183" s="47" t="str">
        <f t="shared" si="491"/>
        <v/>
      </c>
    </row>
    <row r="2184" spans="35:51" x14ac:dyDescent="0.35">
      <c r="AI2184" s="11"/>
      <c r="AJ2184" s="11"/>
      <c r="AK2184" s="11"/>
      <c r="AL2184" s="63"/>
      <c r="AM2184" s="46" t="str">
        <f t="shared" si="479"/>
        <v/>
      </c>
      <c r="AN2184" s="46" t="str">
        <f t="shared" si="480"/>
        <v/>
      </c>
      <c r="AO2184" s="46" t="str">
        <f t="shared" si="481"/>
        <v/>
      </c>
      <c r="AP2184" s="46">
        <f t="shared" si="482"/>
        <v>0</v>
      </c>
      <c r="AQ2184" s="46" t="str">
        <f t="shared" si="483"/>
        <v/>
      </c>
      <c r="AR2184" s="46">
        <f t="shared" si="484"/>
        <v>0</v>
      </c>
      <c r="AS2184" s="48">
        <f t="shared" si="485"/>
        <v>1</v>
      </c>
      <c r="AT2184" s="46">
        <f t="shared" si="489"/>
        <v>0</v>
      </c>
      <c r="AU2184" s="46">
        <f t="shared" si="486"/>
        <v>0</v>
      </c>
      <c r="AV2184" s="46">
        <f t="shared" si="487"/>
        <v>0</v>
      </c>
      <c r="AW2184" s="46">
        <f t="shared" si="490"/>
        <v>0</v>
      </c>
      <c r="AX2184" s="47" t="str">
        <f t="shared" si="488"/>
        <v/>
      </c>
      <c r="AY2184" s="47" t="str">
        <f t="shared" si="491"/>
        <v/>
      </c>
    </row>
    <row r="2185" spans="35:51" x14ac:dyDescent="0.35">
      <c r="AI2185" s="11"/>
      <c r="AJ2185" s="11"/>
      <c r="AK2185" s="11"/>
      <c r="AL2185" s="63"/>
      <c r="AM2185" s="46" t="str">
        <f t="shared" si="479"/>
        <v/>
      </c>
      <c r="AN2185" s="46" t="str">
        <f t="shared" si="480"/>
        <v/>
      </c>
      <c r="AO2185" s="46" t="str">
        <f t="shared" si="481"/>
        <v/>
      </c>
      <c r="AP2185" s="46">
        <f t="shared" si="482"/>
        <v>0</v>
      </c>
      <c r="AQ2185" s="46" t="str">
        <f t="shared" si="483"/>
        <v/>
      </c>
      <c r="AR2185" s="46">
        <f t="shared" si="484"/>
        <v>0</v>
      </c>
      <c r="AS2185" s="48">
        <f t="shared" si="485"/>
        <v>1</v>
      </c>
      <c r="AT2185" s="46">
        <f t="shared" si="489"/>
        <v>0</v>
      </c>
      <c r="AU2185" s="46">
        <f t="shared" si="486"/>
        <v>0</v>
      </c>
      <c r="AV2185" s="46">
        <f t="shared" si="487"/>
        <v>0</v>
      </c>
      <c r="AW2185" s="46">
        <f t="shared" si="490"/>
        <v>0</v>
      </c>
      <c r="AX2185" s="47" t="str">
        <f t="shared" si="488"/>
        <v/>
      </c>
      <c r="AY2185" s="47" t="str">
        <f t="shared" si="491"/>
        <v/>
      </c>
    </row>
    <row r="2186" spans="35:51" x14ac:dyDescent="0.35">
      <c r="AI2186" s="11"/>
      <c r="AJ2186" s="11"/>
      <c r="AK2186" s="11"/>
      <c r="AL2186" s="63"/>
      <c r="AM2186" s="46" t="str">
        <f t="shared" si="479"/>
        <v/>
      </c>
      <c r="AN2186" s="46" t="str">
        <f t="shared" si="480"/>
        <v/>
      </c>
      <c r="AO2186" s="46" t="str">
        <f t="shared" si="481"/>
        <v/>
      </c>
      <c r="AP2186" s="46">
        <f t="shared" si="482"/>
        <v>0</v>
      </c>
      <c r="AQ2186" s="46" t="str">
        <f t="shared" si="483"/>
        <v/>
      </c>
      <c r="AR2186" s="46">
        <f t="shared" si="484"/>
        <v>0</v>
      </c>
      <c r="AS2186" s="48">
        <f t="shared" si="485"/>
        <v>1</v>
      </c>
      <c r="AT2186" s="46">
        <f t="shared" si="489"/>
        <v>0</v>
      </c>
      <c r="AU2186" s="46">
        <f t="shared" si="486"/>
        <v>0</v>
      </c>
      <c r="AV2186" s="46">
        <f t="shared" si="487"/>
        <v>0</v>
      </c>
      <c r="AW2186" s="46">
        <f t="shared" si="490"/>
        <v>0</v>
      </c>
      <c r="AX2186" s="47" t="str">
        <f t="shared" si="488"/>
        <v/>
      </c>
      <c r="AY2186" s="47" t="str">
        <f t="shared" si="491"/>
        <v/>
      </c>
    </row>
    <row r="2187" spans="35:51" x14ac:dyDescent="0.35">
      <c r="AI2187" s="11"/>
      <c r="AJ2187" s="11"/>
      <c r="AK2187" s="11"/>
      <c r="AL2187" s="63"/>
      <c r="AM2187" s="46" t="str">
        <f t="shared" si="479"/>
        <v/>
      </c>
      <c r="AN2187" s="46" t="str">
        <f t="shared" si="480"/>
        <v/>
      </c>
      <c r="AO2187" s="46" t="str">
        <f t="shared" si="481"/>
        <v/>
      </c>
      <c r="AP2187" s="46">
        <f t="shared" si="482"/>
        <v>0</v>
      </c>
      <c r="AQ2187" s="46" t="str">
        <f t="shared" si="483"/>
        <v/>
      </c>
      <c r="AR2187" s="46">
        <f t="shared" si="484"/>
        <v>0</v>
      </c>
      <c r="AS2187" s="48">
        <f t="shared" si="485"/>
        <v>1</v>
      </c>
      <c r="AT2187" s="46">
        <f t="shared" si="489"/>
        <v>0</v>
      </c>
      <c r="AU2187" s="46">
        <f t="shared" si="486"/>
        <v>0</v>
      </c>
      <c r="AV2187" s="46">
        <f t="shared" si="487"/>
        <v>0</v>
      </c>
      <c r="AW2187" s="46">
        <f t="shared" si="490"/>
        <v>0</v>
      </c>
      <c r="AX2187" s="47" t="str">
        <f t="shared" si="488"/>
        <v/>
      </c>
      <c r="AY2187" s="47" t="str">
        <f t="shared" si="491"/>
        <v/>
      </c>
    </row>
    <row r="2188" spans="35:51" x14ac:dyDescent="0.35">
      <c r="AI2188" s="11"/>
      <c r="AJ2188" s="11"/>
      <c r="AK2188" s="11"/>
      <c r="AL2188" s="63"/>
      <c r="AM2188" s="46" t="str">
        <f t="shared" si="479"/>
        <v/>
      </c>
      <c r="AN2188" s="46" t="str">
        <f t="shared" si="480"/>
        <v/>
      </c>
      <c r="AO2188" s="46" t="str">
        <f t="shared" si="481"/>
        <v/>
      </c>
      <c r="AP2188" s="46">
        <f t="shared" si="482"/>
        <v>0</v>
      </c>
      <c r="AQ2188" s="46" t="str">
        <f t="shared" si="483"/>
        <v/>
      </c>
      <c r="AR2188" s="46">
        <f t="shared" si="484"/>
        <v>0</v>
      </c>
      <c r="AS2188" s="48">
        <f t="shared" si="485"/>
        <v>1</v>
      </c>
      <c r="AT2188" s="46">
        <f t="shared" si="489"/>
        <v>0</v>
      </c>
      <c r="AU2188" s="46">
        <f t="shared" si="486"/>
        <v>0</v>
      </c>
      <c r="AV2188" s="46">
        <f t="shared" si="487"/>
        <v>0</v>
      </c>
      <c r="AW2188" s="46">
        <f t="shared" si="490"/>
        <v>0</v>
      </c>
      <c r="AX2188" s="47" t="str">
        <f t="shared" si="488"/>
        <v/>
      </c>
      <c r="AY2188" s="47" t="str">
        <f t="shared" si="491"/>
        <v/>
      </c>
    </row>
    <row r="2189" spans="35:51" x14ac:dyDescent="0.35">
      <c r="AI2189" s="11"/>
      <c r="AJ2189" s="11"/>
      <c r="AK2189" s="11"/>
      <c r="AL2189" s="63"/>
      <c r="AM2189" s="46" t="str">
        <f t="shared" si="479"/>
        <v/>
      </c>
      <c r="AN2189" s="46" t="str">
        <f t="shared" si="480"/>
        <v/>
      </c>
      <c r="AO2189" s="46" t="str">
        <f t="shared" si="481"/>
        <v/>
      </c>
      <c r="AP2189" s="46">
        <f t="shared" si="482"/>
        <v>0</v>
      </c>
      <c r="AQ2189" s="46" t="str">
        <f t="shared" si="483"/>
        <v/>
      </c>
      <c r="AR2189" s="46">
        <f t="shared" si="484"/>
        <v>0</v>
      </c>
      <c r="AS2189" s="48">
        <f t="shared" si="485"/>
        <v>1</v>
      </c>
      <c r="AT2189" s="46">
        <f t="shared" si="489"/>
        <v>0</v>
      </c>
      <c r="AU2189" s="46">
        <f t="shared" si="486"/>
        <v>0</v>
      </c>
      <c r="AV2189" s="46">
        <f t="shared" si="487"/>
        <v>0</v>
      </c>
      <c r="AW2189" s="46">
        <f t="shared" si="490"/>
        <v>0</v>
      </c>
      <c r="AX2189" s="47" t="str">
        <f t="shared" si="488"/>
        <v/>
      </c>
      <c r="AY2189" s="47" t="str">
        <f t="shared" si="491"/>
        <v/>
      </c>
    </row>
    <row r="2190" spans="35:51" x14ac:dyDescent="0.35">
      <c r="AI2190" s="11"/>
      <c r="AJ2190" s="11"/>
      <c r="AK2190" s="11"/>
      <c r="AL2190" s="63"/>
      <c r="AM2190" s="46" t="str">
        <f t="shared" si="479"/>
        <v/>
      </c>
      <c r="AN2190" s="46" t="str">
        <f t="shared" si="480"/>
        <v/>
      </c>
      <c r="AO2190" s="46" t="str">
        <f t="shared" si="481"/>
        <v/>
      </c>
      <c r="AP2190" s="46">
        <f t="shared" si="482"/>
        <v>0</v>
      </c>
      <c r="AQ2190" s="46" t="str">
        <f t="shared" si="483"/>
        <v/>
      </c>
      <c r="AR2190" s="46">
        <f t="shared" si="484"/>
        <v>0</v>
      </c>
      <c r="AS2190" s="48">
        <f t="shared" si="485"/>
        <v>1</v>
      </c>
      <c r="AT2190" s="46">
        <f t="shared" si="489"/>
        <v>0</v>
      </c>
      <c r="AU2190" s="46">
        <f t="shared" si="486"/>
        <v>0</v>
      </c>
      <c r="AV2190" s="46">
        <f t="shared" si="487"/>
        <v>0</v>
      </c>
      <c r="AW2190" s="46">
        <f t="shared" si="490"/>
        <v>0</v>
      </c>
      <c r="AX2190" s="47" t="str">
        <f t="shared" si="488"/>
        <v/>
      </c>
      <c r="AY2190" s="47" t="str">
        <f t="shared" si="491"/>
        <v/>
      </c>
    </row>
    <row r="2191" spans="35:51" x14ac:dyDescent="0.35">
      <c r="AI2191" s="11"/>
      <c r="AJ2191" s="11"/>
      <c r="AK2191" s="11"/>
      <c r="AL2191" s="63"/>
      <c r="AM2191" s="46" t="str">
        <f t="shared" si="479"/>
        <v/>
      </c>
      <c r="AN2191" s="46" t="str">
        <f t="shared" si="480"/>
        <v/>
      </c>
      <c r="AO2191" s="46" t="str">
        <f t="shared" si="481"/>
        <v/>
      </c>
      <c r="AP2191" s="46">
        <f t="shared" si="482"/>
        <v>0</v>
      </c>
      <c r="AQ2191" s="46" t="str">
        <f t="shared" si="483"/>
        <v/>
      </c>
      <c r="AR2191" s="46">
        <f t="shared" si="484"/>
        <v>0</v>
      </c>
      <c r="AS2191" s="48">
        <f t="shared" si="485"/>
        <v>1</v>
      </c>
      <c r="AT2191" s="46">
        <f t="shared" si="489"/>
        <v>0</v>
      </c>
      <c r="AU2191" s="46">
        <f t="shared" si="486"/>
        <v>0</v>
      </c>
      <c r="AV2191" s="46">
        <f t="shared" si="487"/>
        <v>0</v>
      </c>
      <c r="AW2191" s="46">
        <f t="shared" si="490"/>
        <v>0</v>
      </c>
      <c r="AX2191" s="47" t="str">
        <f t="shared" si="488"/>
        <v/>
      </c>
      <c r="AY2191" s="47" t="str">
        <f t="shared" si="491"/>
        <v/>
      </c>
    </row>
    <row r="2192" spans="35:51" x14ac:dyDescent="0.35">
      <c r="AI2192" s="11"/>
      <c r="AJ2192" s="11"/>
      <c r="AK2192" s="11"/>
      <c r="AL2192" s="63"/>
      <c r="AM2192" s="46" t="str">
        <f t="shared" si="479"/>
        <v/>
      </c>
      <c r="AN2192" s="46" t="str">
        <f t="shared" si="480"/>
        <v/>
      </c>
      <c r="AO2192" s="46" t="str">
        <f t="shared" si="481"/>
        <v/>
      </c>
      <c r="AP2192" s="46">
        <f t="shared" si="482"/>
        <v>0</v>
      </c>
      <c r="AQ2192" s="46" t="str">
        <f t="shared" si="483"/>
        <v/>
      </c>
      <c r="AR2192" s="46">
        <f t="shared" si="484"/>
        <v>0</v>
      </c>
      <c r="AS2192" s="48">
        <f t="shared" si="485"/>
        <v>1</v>
      </c>
      <c r="AT2192" s="46">
        <f t="shared" si="489"/>
        <v>0</v>
      </c>
      <c r="AU2192" s="46">
        <f t="shared" si="486"/>
        <v>0</v>
      </c>
      <c r="AV2192" s="46">
        <f t="shared" si="487"/>
        <v>0</v>
      </c>
      <c r="AW2192" s="46">
        <f t="shared" si="490"/>
        <v>0</v>
      </c>
      <c r="AX2192" s="47" t="str">
        <f t="shared" si="488"/>
        <v/>
      </c>
      <c r="AY2192" s="47" t="str">
        <f t="shared" si="491"/>
        <v/>
      </c>
    </row>
    <row r="2193" spans="35:51" x14ac:dyDescent="0.35">
      <c r="AI2193" s="11"/>
      <c r="AJ2193" s="11"/>
      <c r="AK2193" s="11"/>
      <c r="AL2193" s="63"/>
      <c r="AM2193" s="46" t="str">
        <f t="shared" si="479"/>
        <v/>
      </c>
      <c r="AN2193" s="46" t="str">
        <f t="shared" si="480"/>
        <v/>
      </c>
      <c r="AO2193" s="46" t="str">
        <f t="shared" si="481"/>
        <v/>
      </c>
      <c r="AP2193" s="46">
        <f t="shared" si="482"/>
        <v>0</v>
      </c>
      <c r="AQ2193" s="46" t="str">
        <f t="shared" si="483"/>
        <v/>
      </c>
      <c r="AR2193" s="46">
        <f t="shared" si="484"/>
        <v>0</v>
      </c>
      <c r="AS2193" s="48">
        <f t="shared" si="485"/>
        <v>1</v>
      </c>
      <c r="AT2193" s="46">
        <f t="shared" si="489"/>
        <v>0</v>
      </c>
      <c r="AU2193" s="46">
        <f t="shared" si="486"/>
        <v>0</v>
      </c>
      <c r="AV2193" s="46">
        <f t="shared" si="487"/>
        <v>0</v>
      </c>
      <c r="AW2193" s="46">
        <f t="shared" si="490"/>
        <v>0</v>
      </c>
      <c r="AX2193" s="47" t="str">
        <f t="shared" si="488"/>
        <v/>
      </c>
      <c r="AY2193" s="47" t="str">
        <f t="shared" si="491"/>
        <v/>
      </c>
    </row>
    <row r="2194" spans="35:51" x14ac:dyDescent="0.35">
      <c r="AI2194" s="11"/>
      <c r="AJ2194" s="11"/>
      <c r="AK2194" s="11"/>
      <c r="AL2194" s="63"/>
      <c r="AM2194" s="46" t="str">
        <f t="shared" si="479"/>
        <v/>
      </c>
      <c r="AN2194" s="46" t="str">
        <f t="shared" si="480"/>
        <v/>
      </c>
      <c r="AO2194" s="46" t="str">
        <f t="shared" si="481"/>
        <v/>
      </c>
      <c r="AP2194" s="46">
        <f t="shared" si="482"/>
        <v>0</v>
      </c>
      <c r="AQ2194" s="46" t="str">
        <f t="shared" si="483"/>
        <v/>
      </c>
      <c r="AR2194" s="46">
        <f t="shared" si="484"/>
        <v>0</v>
      </c>
      <c r="AS2194" s="48">
        <f t="shared" si="485"/>
        <v>1</v>
      </c>
      <c r="AT2194" s="46">
        <f t="shared" si="489"/>
        <v>0</v>
      </c>
      <c r="AU2194" s="46">
        <f t="shared" si="486"/>
        <v>0</v>
      </c>
      <c r="AV2194" s="46">
        <f t="shared" si="487"/>
        <v>0</v>
      </c>
      <c r="AW2194" s="46">
        <f t="shared" si="490"/>
        <v>0</v>
      </c>
      <c r="AX2194" s="47" t="str">
        <f t="shared" si="488"/>
        <v/>
      </c>
      <c r="AY2194" s="47" t="str">
        <f t="shared" si="491"/>
        <v/>
      </c>
    </row>
    <row r="2195" spans="35:51" x14ac:dyDescent="0.35">
      <c r="AI2195" s="11"/>
      <c r="AJ2195" s="11"/>
      <c r="AK2195" s="11"/>
      <c r="AL2195" s="63"/>
      <c r="AM2195" s="46" t="str">
        <f t="shared" si="479"/>
        <v/>
      </c>
      <c r="AN2195" s="46" t="str">
        <f t="shared" si="480"/>
        <v/>
      </c>
      <c r="AO2195" s="46" t="str">
        <f t="shared" si="481"/>
        <v/>
      </c>
      <c r="AP2195" s="46">
        <f t="shared" si="482"/>
        <v>0</v>
      </c>
      <c r="AQ2195" s="46" t="str">
        <f t="shared" si="483"/>
        <v/>
      </c>
      <c r="AR2195" s="46">
        <f t="shared" si="484"/>
        <v>0</v>
      </c>
      <c r="AS2195" s="48">
        <f t="shared" si="485"/>
        <v>1</v>
      </c>
      <c r="AT2195" s="46">
        <f t="shared" si="489"/>
        <v>0</v>
      </c>
      <c r="AU2195" s="46">
        <f t="shared" si="486"/>
        <v>0</v>
      </c>
      <c r="AV2195" s="46">
        <f t="shared" si="487"/>
        <v>0</v>
      </c>
      <c r="AW2195" s="46">
        <f t="shared" si="490"/>
        <v>0</v>
      </c>
      <c r="AX2195" s="47" t="str">
        <f t="shared" si="488"/>
        <v/>
      </c>
      <c r="AY2195" s="47" t="str">
        <f t="shared" si="491"/>
        <v/>
      </c>
    </row>
    <row r="2196" spans="35:51" x14ac:dyDescent="0.35">
      <c r="AI2196" s="11"/>
      <c r="AJ2196" s="11"/>
      <c r="AK2196" s="11"/>
      <c r="AL2196" s="63"/>
      <c r="AM2196" s="46" t="str">
        <f t="shared" si="479"/>
        <v/>
      </c>
      <c r="AN2196" s="46" t="str">
        <f t="shared" si="480"/>
        <v/>
      </c>
      <c r="AO2196" s="46" t="str">
        <f t="shared" si="481"/>
        <v/>
      </c>
      <c r="AP2196" s="46">
        <f t="shared" si="482"/>
        <v>0</v>
      </c>
      <c r="AQ2196" s="46" t="str">
        <f t="shared" si="483"/>
        <v/>
      </c>
      <c r="AR2196" s="46">
        <f t="shared" si="484"/>
        <v>0</v>
      </c>
      <c r="AS2196" s="48">
        <f t="shared" si="485"/>
        <v>1</v>
      </c>
      <c r="AT2196" s="46">
        <f t="shared" si="489"/>
        <v>0</v>
      </c>
      <c r="AU2196" s="46">
        <f t="shared" si="486"/>
        <v>0</v>
      </c>
      <c r="AV2196" s="46">
        <f t="shared" si="487"/>
        <v>0</v>
      </c>
      <c r="AW2196" s="46">
        <f t="shared" si="490"/>
        <v>0</v>
      </c>
      <c r="AX2196" s="47" t="str">
        <f t="shared" si="488"/>
        <v/>
      </c>
      <c r="AY2196" s="47" t="str">
        <f t="shared" si="491"/>
        <v/>
      </c>
    </row>
    <row r="2197" spans="35:51" x14ac:dyDescent="0.35">
      <c r="AI2197" s="11"/>
      <c r="AJ2197" s="11"/>
      <c r="AK2197" s="11"/>
      <c r="AL2197" s="63"/>
      <c r="AM2197" s="46" t="str">
        <f t="shared" si="479"/>
        <v/>
      </c>
      <c r="AN2197" s="46" t="str">
        <f t="shared" si="480"/>
        <v/>
      </c>
      <c r="AO2197" s="46" t="str">
        <f t="shared" si="481"/>
        <v/>
      </c>
      <c r="AP2197" s="46">
        <f t="shared" si="482"/>
        <v>0</v>
      </c>
      <c r="AQ2197" s="46" t="str">
        <f t="shared" si="483"/>
        <v/>
      </c>
      <c r="AR2197" s="46">
        <f t="shared" si="484"/>
        <v>0</v>
      </c>
      <c r="AS2197" s="48">
        <f t="shared" si="485"/>
        <v>1</v>
      </c>
      <c r="AT2197" s="46">
        <f t="shared" si="489"/>
        <v>0</v>
      </c>
      <c r="AU2197" s="46">
        <f t="shared" si="486"/>
        <v>0</v>
      </c>
      <c r="AV2197" s="46">
        <f t="shared" si="487"/>
        <v>0</v>
      </c>
      <c r="AW2197" s="46">
        <f t="shared" si="490"/>
        <v>0</v>
      </c>
      <c r="AX2197" s="47" t="str">
        <f t="shared" si="488"/>
        <v/>
      </c>
      <c r="AY2197" s="47" t="str">
        <f t="shared" si="491"/>
        <v/>
      </c>
    </row>
    <row r="2198" spans="35:51" x14ac:dyDescent="0.35">
      <c r="AI2198" s="11"/>
      <c r="AJ2198" s="11"/>
      <c r="AK2198" s="11"/>
      <c r="AL2198" s="63"/>
      <c r="AM2198" s="46" t="str">
        <f t="shared" si="479"/>
        <v/>
      </c>
      <c r="AN2198" s="46" t="str">
        <f t="shared" si="480"/>
        <v/>
      </c>
      <c r="AO2198" s="46" t="str">
        <f t="shared" si="481"/>
        <v/>
      </c>
      <c r="AP2198" s="46">
        <f t="shared" si="482"/>
        <v>0</v>
      </c>
      <c r="AQ2198" s="46" t="str">
        <f t="shared" si="483"/>
        <v/>
      </c>
      <c r="AR2198" s="46">
        <f t="shared" si="484"/>
        <v>0</v>
      </c>
      <c r="AS2198" s="48">
        <f t="shared" si="485"/>
        <v>1</v>
      </c>
      <c r="AT2198" s="46">
        <f t="shared" si="489"/>
        <v>0</v>
      </c>
      <c r="AU2198" s="46">
        <f t="shared" si="486"/>
        <v>0</v>
      </c>
      <c r="AV2198" s="46">
        <f t="shared" si="487"/>
        <v>0</v>
      </c>
      <c r="AW2198" s="46">
        <f t="shared" si="490"/>
        <v>0</v>
      </c>
      <c r="AX2198" s="47" t="str">
        <f t="shared" si="488"/>
        <v/>
      </c>
      <c r="AY2198" s="47" t="str">
        <f t="shared" si="491"/>
        <v/>
      </c>
    </row>
    <row r="2199" spans="35:51" x14ac:dyDescent="0.35">
      <c r="AI2199" s="11"/>
      <c r="AJ2199" s="11"/>
      <c r="AK2199" s="11"/>
      <c r="AL2199" s="63"/>
      <c r="AM2199" s="46" t="str">
        <f t="shared" si="479"/>
        <v/>
      </c>
      <c r="AN2199" s="46" t="str">
        <f t="shared" si="480"/>
        <v/>
      </c>
      <c r="AO2199" s="46" t="str">
        <f t="shared" si="481"/>
        <v/>
      </c>
      <c r="AP2199" s="46">
        <f t="shared" si="482"/>
        <v>0</v>
      </c>
      <c r="AQ2199" s="46" t="str">
        <f t="shared" si="483"/>
        <v/>
      </c>
      <c r="AR2199" s="46">
        <f t="shared" si="484"/>
        <v>0</v>
      </c>
      <c r="AS2199" s="48">
        <f t="shared" si="485"/>
        <v>1</v>
      </c>
      <c r="AT2199" s="46">
        <f t="shared" si="489"/>
        <v>0</v>
      </c>
      <c r="AU2199" s="46">
        <f t="shared" si="486"/>
        <v>0</v>
      </c>
      <c r="AV2199" s="46">
        <f t="shared" si="487"/>
        <v>0</v>
      </c>
      <c r="AW2199" s="46">
        <f t="shared" si="490"/>
        <v>0</v>
      </c>
      <c r="AX2199" s="47" t="str">
        <f t="shared" si="488"/>
        <v/>
      </c>
      <c r="AY2199" s="47" t="str">
        <f t="shared" si="491"/>
        <v/>
      </c>
    </row>
    <row r="2200" spans="35:51" x14ac:dyDescent="0.35">
      <c r="AI2200" s="11"/>
      <c r="AJ2200" s="11"/>
      <c r="AK2200" s="11"/>
      <c r="AL2200" s="63"/>
      <c r="AM2200" s="46" t="str">
        <f t="shared" si="479"/>
        <v/>
      </c>
      <c r="AN2200" s="46" t="str">
        <f t="shared" si="480"/>
        <v/>
      </c>
      <c r="AO2200" s="46" t="str">
        <f t="shared" si="481"/>
        <v/>
      </c>
      <c r="AP2200" s="46">
        <f t="shared" si="482"/>
        <v>0</v>
      </c>
      <c r="AQ2200" s="46" t="str">
        <f t="shared" si="483"/>
        <v/>
      </c>
      <c r="AR2200" s="46">
        <f t="shared" si="484"/>
        <v>0</v>
      </c>
      <c r="AS2200" s="48">
        <f t="shared" si="485"/>
        <v>1</v>
      </c>
      <c r="AT2200" s="46">
        <f t="shared" si="489"/>
        <v>0</v>
      </c>
      <c r="AU2200" s="46">
        <f t="shared" si="486"/>
        <v>0</v>
      </c>
      <c r="AV2200" s="46">
        <f t="shared" si="487"/>
        <v>0</v>
      </c>
      <c r="AW2200" s="46">
        <f t="shared" si="490"/>
        <v>0</v>
      </c>
      <c r="AX2200" s="47" t="str">
        <f t="shared" si="488"/>
        <v/>
      </c>
      <c r="AY2200" s="47" t="str">
        <f t="shared" si="491"/>
        <v/>
      </c>
    </row>
    <row r="2201" spans="35:51" x14ac:dyDescent="0.35">
      <c r="AI2201" s="11"/>
      <c r="AJ2201" s="11"/>
      <c r="AK2201" s="11"/>
      <c r="AL2201" s="63"/>
      <c r="AM2201" s="46" t="str">
        <f t="shared" si="479"/>
        <v/>
      </c>
      <c r="AN2201" s="46" t="str">
        <f t="shared" si="480"/>
        <v/>
      </c>
      <c r="AO2201" s="46" t="str">
        <f t="shared" si="481"/>
        <v/>
      </c>
      <c r="AP2201" s="46">
        <f t="shared" si="482"/>
        <v>0</v>
      </c>
      <c r="AQ2201" s="46" t="str">
        <f t="shared" si="483"/>
        <v/>
      </c>
      <c r="AR2201" s="46">
        <f t="shared" si="484"/>
        <v>0</v>
      </c>
      <c r="AS2201" s="48">
        <f t="shared" si="485"/>
        <v>1</v>
      </c>
      <c r="AT2201" s="46">
        <f t="shared" si="489"/>
        <v>0</v>
      </c>
      <c r="AU2201" s="46">
        <f t="shared" si="486"/>
        <v>0</v>
      </c>
      <c r="AV2201" s="46">
        <f t="shared" si="487"/>
        <v>0</v>
      </c>
      <c r="AW2201" s="46">
        <f t="shared" si="490"/>
        <v>0</v>
      </c>
      <c r="AX2201" s="47" t="str">
        <f t="shared" si="488"/>
        <v/>
      </c>
      <c r="AY2201" s="47" t="str">
        <f t="shared" si="491"/>
        <v/>
      </c>
    </row>
    <row r="2202" spans="35:51" x14ac:dyDescent="0.35">
      <c r="AI2202" s="11"/>
      <c r="AJ2202" s="11"/>
      <c r="AK2202" s="11"/>
      <c r="AL2202" s="63"/>
      <c r="AM2202" s="46" t="str">
        <f t="shared" si="479"/>
        <v/>
      </c>
      <c r="AN2202" s="46" t="str">
        <f t="shared" si="480"/>
        <v/>
      </c>
      <c r="AO2202" s="46" t="str">
        <f t="shared" si="481"/>
        <v/>
      </c>
      <c r="AP2202" s="46">
        <f t="shared" si="482"/>
        <v>0</v>
      </c>
      <c r="AQ2202" s="46" t="str">
        <f t="shared" si="483"/>
        <v/>
      </c>
      <c r="AR2202" s="46">
        <f t="shared" si="484"/>
        <v>0</v>
      </c>
      <c r="AS2202" s="48">
        <f t="shared" si="485"/>
        <v>1</v>
      </c>
      <c r="AT2202" s="46">
        <f t="shared" si="489"/>
        <v>0</v>
      </c>
      <c r="AU2202" s="46">
        <f t="shared" si="486"/>
        <v>0</v>
      </c>
      <c r="AV2202" s="46">
        <f t="shared" si="487"/>
        <v>0</v>
      </c>
      <c r="AW2202" s="46">
        <f t="shared" si="490"/>
        <v>0</v>
      </c>
      <c r="AX2202" s="47" t="str">
        <f t="shared" si="488"/>
        <v/>
      </c>
      <c r="AY2202" s="47" t="str">
        <f t="shared" si="491"/>
        <v/>
      </c>
    </row>
    <row r="2203" spans="35:51" x14ac:dyDescent="0.35">
      <c r="AI2203" s="11"/>
      <c r="AJ2203" s="11"/>
      <c r="AK2203" s="11"/>
      <c r="AL2203" s="63"/>
      <c r="AM2203" s="46" t="str">
        <f t="shared" si="479"/>
        <v/>
      </c>
      <c r="AN2203" s="46" t="str">
        <f t="shared" si="480"/>
        <v/>
      </c>
      <c r="AO2203" s="46" t="str">
        <f t="shared" si="481"/>
        <v/>
      </c>
      <c r="AP2203" s="46">
        <f t="shared" si="482"/>
        <v>0</v>
      </c>
      <c r="AQ2203" s="46" t="str">
        <f t="shared" si="483"/>
        <v/>
      </c>
      <c r="AR2203" s="46">
        <f t="shared" si="484"/>
        <v>0</v>
      </c>
      <c r="AS2203" s="48">
        <f t="shared" si="485"/>
        <v>1</v>
      </c>
      <c r="AT2203" s="46">
        <f t="shared" si="489"/>
        <v>0</v>
      </c>
      <c r="AU2203" s="46">
        <f t="shared" si="486"/>
        <v>0</v>
      </c>
      <c r="AV2203" s="46">
        <f t="shared" si="487"/>
        <v>0</v>
      </c>
      <c r="AW2203" s="46">
        <f t="shared" si="490"/>
        <v>0</v>
      </c>
      <c r="AX2203" s="47" t="str">
        <f t="shared" si="488"/>
        <v/>
      </c>
      <c r="AY2203" s="47" t="str">
        <f t="shared" si="491"/>
        <v/>
      </c>
    </row>
    <row r="2204" spans="35:51" x14ac:dyDescent="0.35">
      <c r="AI2204" s="11"/>
      <c r="AJ2204" s="11"/>
      <c r="AK2204" s="11"/>
      <c r="AL2204" s="63"/>
      <c r="AM2204" s="46" t="str">
        <f t="shared" si="479"/>
        <v/>
      </c>
      <c r="AN2204" s="46" t="str">
        <f t="shared" si="480"/>
        <v/>
      </c>
      <c r="AO2204" s="46" t="str">
        <f t="shared" si="481"/>
        <v/>
      </c>
      <c r="AP2204" s="46">
        <f t="shared" si="482"/>
        <v>0</v>
      </c>
      <c r="AQ2204" s="46" t="str">
        <f t="shared" si="483"/>
        <v/>
      </c>
      <c r="AR2204" s="46">
        <f t="shared" si="484"/>
        <v>0</v>
      </c>
      <c r="AS2204" s="48">
        <f t="shared" si="485"/>
        <v>1</v>
      </c>
      <c r="AT2204" s="46">
        <f t="shared" si="489"/>
        <v>0</v>
      </c>
      <c r="AU2204" s="46">
        <f t="shared" si="486"/>
        <v>0</v>
      </c>
      <c r="AV2204" s="46">
        <f t="shared" si="487"/>
        <v>0</v>
      </c>
      <c r="AW2204" s="46">
        <f t="shared" si="490"/>
        <v>0</v>
      </c>
      <c r="AX2204" s="47" t="str">
        <f t="shared" si="488"/>
        <v/>
      </c>
      <c r="AY2204" s="47" t="str">
        <f t="shared" si="491"/>
        <v/>
      </c>
    </row>
    <row r="2205" spans="35:51" x14ac:dyDescent="0.35">
      <c r="AI2205" s="11"/>
      <c r="AJ2205" s="11"/>
      <c r="AK2205" s="11"/>
      <c r="AL2205" s="63"/>
      <c r="AM2205" s="46" t="str">
        <f t="shared" si="479"/>
        <v/>
      </c>
      <c r="AN2205" s="46" t="str">
        <f t="shared" si="480"/>
        <v/>
      </c>
      <c r="AO2205" s="46" t="str">
        <f t="shared" si="481"/>
        <v/>
      </c>
      <c r="AP2205" s="46">
        <f t="shared" si="482"/>
        <v>0</v>
      </c>
      <c r="AQ2205" s="46" t="str">
        <f t="shared" si="483"/>
        <v/>
      </c>
      <c r="AR2205" s="46">
        <f t="shared" si="484"/>
        <v>0</v>
      </c>
      <c r="AS2205" s="48">
        <f t="shared" si="485"/>
        <v>1</v>
      </c>
      <c r="AT2205" s="46">
        <f t="shared" si="489"/>
        <v>0</v>
      </c>
      <c r="AU2205" s="46">
        <f t="shared" si="486"/>
        <v>0</v>
      </c>
      <c r="AV2205" s="46">
        <f t="shared" si="487"/>
        <v>0</v>
      </c>
      <c r="AW2205" s="46">
        <f t="shared" si="490"/>
        <v>0</v>
      </c>
      <c r="AX2205" s="47" t="str">
        <f t="shared" si="488"/>
        <v/>
      </c>
      <c r="AY2205" s="47" t="str">
        <f t="shared" si="491"/>
        <v/>
      </c>
    </row>
    <row r="2206" spans="35:51" x14ac:dyDescent="0.35">
      <c r="AI2206" s="11"/>
      <c r="AJ2206" s="11"/>
      <c r="AK2206" s="11"/>
      <c r="AL2206" s="63"/>
      <c r="AM2206" s="46" t="str">
        <f t="shared" si="479"/>
        <v/>
      </c>
      <c r="AN2206" s="46" t="str">
        <f t="shared" si="480"/>
        <v/>
      </c>
      <c r="AO2206" s="46" t="str">
        <f t="shared" si="481"/>
        <v/>
      </c>
      <c r="AP2206" s="46">
        <f t="shared" si="482"/>
        <v>0</v>
      </c>
      <c r="AQ2206" s="46" t="str">
        <f t="shared" si="483"/>
        <v/>
      </c>
      <c r="AR2206" s="46">
        <f t="shared" si="484"/>
        <v>0</v>
      </c>
      <c r="AS2206" s="48">
        <f t="shared" si="485"/>
        <v>1</v>
      </c>
      <c r="AT2206" s="46">
        <f t="shared" si="489"/>
        <v>0</v>
      </c>
      <c r="AU2206" s="46">
        <f t="shared" si="486"/>
        <v>0</v>
      </c>
      <c r="AV2206" s="46">
        <f t="shared" si="487"/>
        <v>0</v>
      </c>
      <c r="AW2206" s="46">
        <f t="shared" si="490"/>
        <v>0</v>
      </c>
      <c r="AX2206" s="47" t="str">
        <f t="shared" si="488"/>
        <v/>
      </c>
      <c r="AY2206" s="47" t="str">
        <f t="shared" si="491"/>
        <v/>
      </c>
    </row>
    <row r="2207" spans="35:51" x14ac:dyDescent="0.35">
      <c r="AI2207" s="11"/>
      <c r="AJ2207" s="11"/>
      <c r="AK2207" s="11"/>
      <c r="AL2207" s="63"/>
      <c r="AM2207" s="46" t="str">
        <f t="shared" si="479"/>
        <v/>
      </c>
      <c r="AN2207" s="46" t="str">
        <f t="shared" si="480"/>
        <v/>
      </c>
      <c r="AO2207" s="46" t="str">
        <f t="shared" si="481"/>
        <v/>
      </c>
      <c r="AP2207" s="46">
        <f t="shared" si="482"/>
        <v>0</v>
      </c>
      <c r="AQ2207" s="46" t="str">
        <f t="shared" si="483"/>
        <v/>
      </c>
      <c r="AR2207" s="46">
        <f t="shared" si="484"/>
        <v>0</v>
      </c>
      <c r="AS2207" s="48">
        <f t="shared" si="485"/>
        <v>1</v>
      </c>
      <c r="AT2207" s="46">
        <f t="shared" si="489"/>
        <v>0</v>
      </c>
      <c r="AU2207" s="46">
        <f t="shared" si="486"/>
        <v>0</v>
      </c>
      <c r="AV2207" s="46">
        <f t="shared" si="487"/>
        <v>0</v>
      </c>
      <c r="AW2207" s="46">
        <f t="shared" si="490"/>
        <v>0</v>
      </c>
      <c r="AX2207" s="47" t="str">
        <f t="shared" si="488"/>
        <v/>
      </c>
      <c r="AY2207" s="47" t="str">
        <f t="shared" si="491"/>
        <v/>
      </c>
    </row>
    <row r="2208" spans="35:51" x14ac:dyDescent="0.35">
      <c r="AI2208" s="11"/>
      <c r="AJ2208" s="11"/>
      <c r="AK2208" s="11"/>
      <c r="AL2208" s="63"/>
      <c r="AM2208" s="46" t="str">
        <f t="shared" si="479"/>
        <v/>
      </c>
      <c r="AN2208" s="46" t="str">
        <f t="shared" si="480"/>
        <v/>
      </c>
      <c r="AO2208" s="46" t="str">
        <f t="shared" si="481"/>
        <v/>
      </c>
      <c r="AP2208" s="46">
        <f t="shared" si="482"/>
        <v>0</v>
      </c>
      <c r="AQ2208" s="46" t="str">
        <f t="shared" si="483"/>
        <v/>
      </c>
      <c r="AR2208" s="46">
        <f t="shared" si="484"/>
        <v>0</v>
      </c>
      <c r="AS2208" s="48">
        <f t="shared" si="485"/>
        <v>1</v>
      </c>
      <c r="AT2208" s="46">
        <f t="shared" si="489"/>
        <v>0</v>
      </c>
      <c r="AU2208" s="46">
        <f t="shared" si="486"/>
        <v>0</v>
      </c>
      <c r="AV2208" s="46">
        <f t="shared" si="487"/>
        <v>0</v>
      </c>
      <c r="AW2208" s="46">
        <f t="shared" si="490"/>
        <v>0</v>
      </c>
      <c r="AX2208" s="47" t="str">
        <f t="shared" si="488"/>
        <v/>
      </c>
      <c r="AY2208" s="47" t="str">
        <f t="shared" si="491"/>
        <v/>
      </c>
    </row>
    <row r="2209" spans="35:51" x14ac:dyDescent="0.35">
      <c r="AI2209" s="11"/>
      <c r="AJ2209" s="11"/>
      <c r="AK2209" s="11"/>
      <c r="AL2209" s="63"/>
      <c r="AM2209" s="46" t="str">
        <f t="shared" si="479"/>
        <v/>
      </c>
      <c r="AN2209" s="46" t="str">
        <f t="shared" si="480"/>
        <v/>
      </c>
      <c r="AO2209" s="46" t="str">
        <f t="shared" si="481"/>
        <v/>
      </c>
      <c r="AP2209" s="46">
        <f t="shared" si="482"/>
        <v>0</v>
      </c>
      <c r="AQ2209" s="46" t="str">
        <f t="shared" si="483"/>
        <v/>
      </c>
      <c r="AR2209" s="46">
        <f t="shared" si="484"/>
        <v>0</v>
      </c>
      <c r="AS2209" s="48">
        <f t="shared" si="485"/>
        <v>1</v>
      </c>
      <c r="AT2209" s="46">
        <f t="shared" si="489"/>
        <v>0</v>
      </c>
      <c r="AU2209" s="46">
        <f t="shared" si="486"/>
        <v>0</v>
      </c>
      <c r="AV2209" s="46">
        <f t="shared" si="487"/>
        <v>0</v>
      </c>
      <c r="AW2209" s="46">
        <f t="shared" si="490"/>
        <v>0</v>
      </c>
      <c r="AX2209" s="47" t="str">
        <f t="shared" si="488"/>
        <v/>
      </c>
      <c r="AY2209" s="47" t="str">
        <f t="shared" si="491"/>
        <v/>
      </c>
    </row>
    <row r="2210" spans="35:51" x14ac:dyDescent="0.35">
      <c r="AI2210" s="11"/>
      <c r="AJ2210" s="11"/>
      <c r="AK2210" s="11"/>
      <c r="AL2210" s="63"/>
      <c r="AM2210" s="46" t="str">
        <f t="shared" si="479"/>
        <v/>
      </c>
      <c r="AN2210" s="46" t="str">
        <f t="shared" si="480"/>
        <v/>
      </c>
      <c r="AO2210" s="46" t="str">
        <f t="shared" si="481"/>
        <v/>
      </c>
      <c r="AP2210" s="46">
        <f t="shared" si="482"/>
        <v>0</v>
      </c>
      <c r="AQ2210" s="46" t="str">
        <f t="shared" si="483"/>
        <v/>
      </c>
      <c r="AR2210" s="46">
        <f t="shared" si="484"/>
        <v>0</v>
      </c>
      <c r="AS2210" s="48">
        <f t="shared" si="485"/>
        <v>1</v>
      </c>
      <c r="AT2210" s="46">
        <f t="shared" si="489"/>
        <v>0</v>
      </c>
      <c r="AU2210" s="46">
        <f t="shared" si="486"/>
        <v>0</v>
      </c>
      <c r="AV2210" s="46">
        <f t="shared" si="487"/>
        <v>0</v>
      </c>
      <c r="AW2210" s="46">
        <f t="shared" si="490"/>
        <v>0</v>
      </c>
      <c r="AX2210" s="47" t="str">
        <f t="shared" si="488"/>
        <v/>
      </c>
      <c r="AY2210" s="47" t="str">
        <f t="shared" si="491"/>
        <v/>
      </c>
    </row>
    <row r="2211" spans="35:51" x14ac:dyDescent="0.35">
      <c r="AI2211" s="11"/>
      <c r="AJ2211" s="11"/>
      <c r="AK2211" s="11"/>
      <c r="AL2211" s="63"/>
      <c r="AM2211" s="46" t="str">
        <f t="shared" si="479"/>
        <v/>
      </c>
      <c r="AN2211" s="46" t="str">
        <f t="shared" si="480"/>
        <v/>
      </c>
      <c r="AO2211" s="46" t="str">
        <f t="shared" si="481"/>
        <v/>
      </c>
      <c r="AP2211" s="46">
        <f t="shared" si="482"/>
        <v>0</v>
      </c>
      <c r="AQ2211" s="46" t="str">
        <f t="shared" si="483"/>
        <v/>
      </c>
      <c r="AR2211" s="46">
        <f t="shared" si="484"/>
        <v>0</v>
      </c>
      <c r="AS2211" s="48">
        <f t="shared" si="485"/>
        <v>1</v>
      </c>
      <c r="AT2211" s="46">
        <f t="shared" si="489"/>
        <v>0</v>
      </c>
      <c r="AU2211" s="46">
        <f t="shared" si="486"/>
        <v>0</v>
      </c>
      <c r="AV2211" s="46">
        <f t="shared" si="487"/>
        <v>0</v>
      </c>
      <c r="AW2211" s="46">
        <f t="shared" si="490"/>
        <v>0</v>
      </c>
      <c r="AX2211" s="47" t="str">
        <f t="shared" si="488"/>
        <v/>
      </c>
      <c r="AY2211" s="47" t="str">
        <f t="shared" si="491"/>
        <v/>
      </c>
    </row>
    <row r="2212" spans="35:51" x14ac:dyDescent="0.35">
      <c r="AI2212" s="11"/>
      <c r="AJ2212" s="11"/>
      <c r="AK2212" s="11"/>
      <c r="AL2212" s="63"/>
      <c r="AM2212" s="46" t="str">
        <f t="shared" si="479"/>
        <v/>
      </c>
      <c r="AN2212" s="46" t="str">
        <f t="shared" si="480"/>
        <v/>
      </c>
      <c r="AO2212" s="46" t="str">
        <f t="shared" si="481"/>
        <v/>
      </c>
      <c r="AP2212" s="46">
        <f t="shared" si="482"/>
        <v>0</v>
      </c>
      <c r="AQ2212" s="46" t="str">
        <f t="shared" si="483"/>
        <v/>
      </c>
      <c r="AR2212" s="46">
        <f t="shared" si="484"/>
        <v>0</v>
      </c>
      <c r="AS2212" s="48">
        <f t="shared" si="485"/>
        <v>1</v>
      </c>
      <c r="AT2212" s="46">
        <f t="shared" si="489"/>
        <v>0</v>
      </c>
      <c r="AU2212" s="46">
        <f t="shared" si="486"/>
        <v>0</v>
      </c>
      <c r="AV2212" s="46">
        <f t="shared" si="487"/>
        <v>0</v>
      </c>
      <c r="AW2212" s="46">
        <f t="shared" si="490"/>
        <v>0</v>
      </c>
      <c r="AX2212" s="47" t="str">
        <f t="shared" si="488"/>
        <v/>
      </c>
      <c r="AY2212" s="47" t="str">
        <f t="shared" si="491"/>
        <v/>
      </c>
    </row>
    <row r="2213" spans="35:51" x14ac:dyDescent="0.35">
      <c r="AI2213" s="11"/>
      <c r="AJ2213" s="11"/>
      <c r="AK2213" s="11"/>
      <c r="AL2213" s="63"/>
      <c r="AM2213" s="46" t="str">
        <f t="shared" si="479"/>
        <v/>
      </c>
      <c r="AN2213" s="46" t="str">
        <f t="shared" si="480"/>
        <v/>
      </c>
      <c r="AO2213" s="46" t="str">
        <f t="shared" si="481"/>
        <v/>
      </c>
      <c r="AP2213" s="46">
        <f t="shared" si="482"/>
        <v>0</v>
      </c>
      <c r="AQ2213" s="46" t="str">
        <f t="shared" si="483"/>
        <v/>
      </c>
      <c r="AR2213" s="46">
        <f t="shared" si="484"/>
        <v>0</v>
      </c>
      <c r="AS2213" s="48">
        <f t="shared" si="485"/>
        <v>1</v>
      </c>
      <c r="AT2213" s="46">
        <f t="shared" si="489"/>
        <v>0</v>
      </c>
      <c r="AU2213" s="46">
        <f t="shared" si="486"/>
        <v>0</v>
      </c>
      <c r="AV2213" s="46">
        <f t="shared" si="487"/>
        <v>0</v>
      </c>
      <c r="AW2213" s="46">
        <f t="shared" si="490"/>
        <v>0</v>
      </c>
      <c r="AX2213" s="47" t="str">
        <f t="shared" si="488"/>
        <v/>
      </c>
      <c r="AY2213" s="47" t="str">
        <f t="shared" si="491"/>
        <v/>
      </c>
    </row>
    <row r="2214" spans="35:51" x14ac:dyDescent="0.35">
      <c r="AI2214" s="11"/>
      <c r="AJ2214" s="11"/>
      <c r="AK2214" s="11"/>
      <c r="AL2214" s="63"/>
      <c r="AM2214" s="46" t="str">
        <f t="shared" si="479"/>
        <v/>
      </c>
      <c r="AN2214" s="46" t="str">
        <f t="shared" si="480"/>
        <v/>
      </c>
      <c r="AO2214" s="46" t="str">
        <f t="shared" si="481"/>
        <v/>
      </c>
      <c r="AP2214" s="46">
        <f t="shared" si="482"/>
        <v>0</v>
      </c>
      <c r="AQ2214" s="46" t="str">
        <f t="shared" si="483"/>
        <v/>
      </c>
      <c r="AR2214" s="46">
        <f t="shared" si="484"/>
        <v>0</v>
      </c>
      <c r="AS2214" s="48">
        <f t="shared" si="485"/>
        <v>1</v>
      </c>
      <c r="AT2214" s="46">
        <f t="shared" si="489"/>
        <v>0</v>
      </c>
      <c r="AU2214" s="46">
        <f t="shared" si="486"/>
        <v>0</v>
      </c>
      <c r="AV2214" s="46">
        <f t="shared" si="487"/>
        <v>0</v>
      </c>
      <c r="AW2214" s="46">
        <f t="shared" si="490"/>
        <v>0</v>
      </c>
      <c r="AX2214" s="47" t="str">
        <f t="shared" si="488"/>
        <v/>
      </c>
      <c r="AY2214" s="47" t="str">
        <f t="shared" si="491"/>
        <v/>
      </c>
    </row>
    <row r="2215" spans="35:51" x14ac:dyDescent="0.35">
      <c r="AI2215" s="11"/>
      <c r="AJ2215" s="11"/>
      <c r="AK2215" s="11"/>
      <c r="AL2215" s="63"/>
      <c r="AM2215" s="46" t="str">
        <f t="shared" si="479"/>
        <v/>
      </c>
      <c r="AN2215" s="46" t="str">
        <f t="shared" si="480"/>
        <v/>
      </c>
      <c r="AO2215" s="46" t="str">
        <f t="shared" si="481"/>
        <v/>
      </c>
      <c r="AP2215" s="46">
        <f t="shared" si="482"/>
        <v>0</v>
      </c>
      <c r="AQ2215" s="46" t="str">
        <f t="shared" si="483"/>
        <v/>
      </c>
      <c r="AR2215" s="46">
        <f t="shared" si="484"/>
        <v>0</v>
      </c>
      <c r="AS2215" s="48">
        <f t="shared" si="485"/>
        <v>1</v>
      </c>
      <c r="AT2215" s="46">
        <f t="shared" si="489"/>
        <v>0</v>
      </c>
      <c r="AU2215" s="46">
        <f t="shared" si="486"/>
        <v>0</v>
      </c>
      <c r="AV2215" s="46">
        <f t="shared" si="487"/>
        <v>0</v>
      </c>
      <c r="AW2215" s="46">
        <f t="shared" si="490"/>
        <v>0</v>
      </c>
      <c r="AX2215" s="47" t="str">
        <f t="shared" si="488"/>
        <v/>
      </c>
      <c r="AY2215" s="47" t="str">
        <f t="shared" si="491"/>
        <v/>
      </c>
    </row>
    <row r="2216" spans="35:51" x14ac:dyDescent="0.35">
      <c r="AI2216" s="11"/>
      <c r="AJ2216" s="11"/>
      <c r="AK2216" s="11"/>
      <c r="AL2216" s="63"/>
      <c r="AM2216" s="46" t="str">
        <f t="shared" si="479"/>
        <v/>
      </c>
      <c r="AN2216" s="46" t="str">
        <f t="shared" si="480"/>
        <v/>
      </c>
      <c r="AO2216" s="46" t="str">
        <f t="shared" si="481"/>
        <v/>
      </c>
      <c r="AP2216" s="46">
        <f t="shared" si="482"/>
        <v>0</v>
      </c>
      <c r="AQ2216" s="46" t="str">
        <f t="shared" si="483"/>
        <v/>
      </c>
      <c r="AR2216" s="46">
        <f t="shared" si="484"/>
        <v>0</v>
      </c>
      <c r="AS2216" s="48">
        <f t="shared" si="485"/>
        <v>1</v>
      </c>
      <c r="AT2216" s="46">
        <f t="shared" si="489"/>
        <v>0</v>
      </c>
      <c r="AU2216" s="46">
        <f t="shared" si="486"/>
        <v>0</v>
      </c>
      <c r="AV2216" s="46">
        <f t="shared" si="487"/>
        <v>0</v>
      </c>
      <c r="AW2216" s="46">
        <f t="shared" si="490"/>
        <v>0</v>
      </c>
      <c r="AX2216" s="47" t="str">
        <f t="shared" si="488"/>
        <v/>
      </c>
      <c r="AY2216" s="47" t="str">
        <f t="shared" si="491"/>
        <v/>
      </c>
    </row>
    <row r="2217" spans="35:51" x14ac:dyDescent="0.35">
      <c r="AI2217" s="11"/>
      <c r="AJ2217" s="11"/>
      <c r="AK2217" s="11"/>
      <c r="AL2217" s="63"/>
      <c r="AM2217" s="46" t="str">
        <f t="shared" si="479"/>
        <v/>
      </c>
      <c r="AN2217" s="46" t="str">
        <f t="shared" si="480"/>
        <v/>
      </c>
      <c r="AO2217" s="46" t="str">
        <f t="shared" si="481"/>
        <v/>
      </c>
      <c r="AP2217" s="46">
        <f t="shared" si="482"/>
        <v>0</v>
      </c>
      <c r="AQ2217" s="46" t="str">
        <f t="shared" si="483"/>
        <v/>
      </c>
      <c r="AR2217" s="46">
        <f t="shared" si="484"/>
        <v>0</v>
      </c>
      <c r="AS2217" s="48">
        <f t="shared" si="485"/>
        <v>1</v>
      </c>
      <c r="AT2217" s="46">
        <f t="shared" si="489"/>
        <v>0</v>
      </c>
      <c r="AU2217" s="46">
        <f t="shared" si="486"/>
        <v>0</v>
      </c>
      <c r="AV2217" s="46">
        <f t="shared" si="487"/>
        <v>0</v>
      </c>
      <c r="AW2217" s="46">
        <f t="shared" si="490"/>
        <v>0</v>
      </c>
      <c r="AX2217" s="47" t="str">
        <f t="shared" si="488"/>
        <v/>
      </c>
      <c r="AY2217" s="47" t="str">
        <f t="shared" si="491"/>
        <v/>
      </c>
    </row>
    <row r="2218" spans="35:51" x14ac:dyDescent="0.35">
      <c r="AI2218" s="11"/>
      <c r="AJ2218" s="11"/>
      <c r="AK2218" s="11"/>
      <c r="AL2218" s="63"/>
      <c r="AM2218" s="46" t="str">
        <f t="shared" si="479"/>
        <v/>
      </c>
      <c r="AN2218" s="46" t="str">
        <f t="shared" si="480"/>
        <v/>
      </c>
      <c r="AO2218" s="46" t="str">
        <f t="shared" si="481"/>
        <v/>
      </c>
      <c r="AP2218" s="46">
        <f t="shared" si="482"/>
        <v>0</v>
      </c>
      <c r="AQ2218" s="46" t="str">
        <f t="shared" si="483"/>
        <v/>
      </c>
      <c r="AR2218" s="46">
        <f t="shared" si="484"/>
        <v>0</v>
      </c>
      <c r="AS2218" s="48">
        <f t="shared" si="485"/>
        <v>1</v>
      </c>
      <c r="AT2218" s="46">
        <f t="shared" si="489"/>
        <v>0</v>
      </c>
      <c r="AU2218" s="46">
        <f t="shared" si="486"/>
        <v>0</v>
      </c>
      <c r="AV2218" s="46">
        <f t="shared" si="487"/>
        <v>0</v>
      </c>
      <c r="AW2218" s="46">
        <f t="shared" si="490"/>
        <v>0</v>
      </c>
      <c r="AX2218" s="47" t="str">
        <f t="shared" si="488"/>
        <v/>
      </c>
      <c r="AY2218" s="47" t="str">
        <f t="shared" si="491"/>
        <v/>
      </c>
    </row>
    <row r="2219" spans="35:51" x14ac:dyDescent="0.35">
      <c r="AI2219" s="11"/>
      <c r="AJ2219" s="11"/>
      <c r="AK2219" s="11"/>
      <c r="AL2219" s="63"/>
      <c r="AM2219" s="46" t="str">
        <f t="shared" si="479"/>
        <v/>
      </c>
      <c r="AN2219" s="46" t="str">
        <f t="shared" si="480"/>
        <v/>
      </c>
      <c r="AO2219" s="46" t="str">
        <f t="shared" si="481"/>
        <v/>
      </c>
      <c r="AP2219" s="46">
        <f t="shared" si="482"/>
        <v>0</v>
      </c>
      <c r="AQ2219" s="46" t="str">
        <f t="shared" si="483"/>
        <v/>
      </c>
      <c r="AR2219" s="46">
        <f t="shared" si="484"/>
        <v>0</v>
      </c>
      <c r="AS2219" s="48">
        <f t="shared" si="485"/>
        <v>1</v>
      </c>
      <c r="AT2219" s="46">
        <f t="shared" si="489"/>
        <v>0</v>
      </c>
      <c r="AU2219" s="46">
        <f t="shared" si="486"/>
        <v>0</v>
      </c>
      <c r="AV2219" s="46">
        <f t="shared" si="487"/>
        <v>0</v>
      </c>
      <c r="AW2219" s="46">
        <f t="shared" si="490"/>
        <v>0</v>
      </c>
      <c r="AX2219" s="47" t="str">
        <f t="shared" si="488"/>
        <v/>
      </c>
      <c r="AY2219" s="47" t="str">
        <f t="shared" si="491"/>
        <v/>
      </c>
    </row>
    <row r="2220" spans="35:51" x14ac:dyDescent="0.35">
      <c r="AI2220" s="11"/>
      <c r="AJ2220" s="11"/>
      <c r="AK2220" s="11"/>
      <c r="AL2220" s="63"/>
      <c r="AM2220" s="46" t="str">
        <f t="shared" si="479"/>
        <v/>
      </c>
      <c r="AN2220" s="46" t="str">
        <f t="shared" si="480"/>
        <v/>
      </c>
      <c r="AO2220" s="46" t="str">
        <f t="shared" si="481"/>
        <v/>
      </c>
      <c r="AP2220" s="46">
        <f t="shared" si="482"/>
        <v>0</v>
      </c>
      <c r="AQ2220" s="46" t="str">
        <f t="shared" si="483"/>
        <v/>
      </c>
      <c r="AR2220" s="46">
        <f t="shared" si="484"/>
        <v>0</v>
      </c>
      <c r="AS2220" s="48">
        <f t="shared" si="485"/>
        <v>1</v>
      </c>
      <c r="AT2220" s="46">
        <f t="shared" si="489"/>
        <v>0</v>
      </c>
      <c r="AU2220" s="46">
        <f t="shared" si="486"/>
        <v>0</v>
      </c>
      <c r="AV2220" s="46">
        <f t="shared" si="487"/>
        <v>0</v>
      </c>
      <c r="AW2220" s="46">
        <f t="shared" si="490"/>
        <v>0</v>
      </c>
      <c r="AX2220" s="47" t="str">
        <f t="shared" si="488"/>
        <v/>
      </c>
      <c r="AY2220" s="47" t="str">
        <f t="shared" si="491"/>
        <v/>
      </c>
    </row>
    <row r="2221" spans="35:51" x14ac:dyDescent="0.35">
      <c r="AI2221" s="11"/>
      <c r="AJ2221" s="11"/>
      <c r="AK2221" s="11"/>
      <c r="AL2221" s="63"/>
      <c r="AM2221" s="46" t="str">
        <f t="shared" si="479"/>
        <v/>
      </c>
      <c r="AN2221" s="46" t="str">
        <f t="shared" si="480"/>
        <v/>
      </c>
      <c r="AO2221" s="46" t="str">
        <f t="shared" si="481"/>
        <v/>
      </c>
      <c r="AP2221" s="46">
        <f t="shared" si="482"/>
        <v>0</v>
      </c>
      <c r="AQ2221" s="46" t="str">
        <f t="shared" si="483"/>
        <v/>
      </c>
      <c r="AR2221" s="46">
        <f t="shared" si="484"/>
        <v>0</v>
      </c>
      <c r="AS2221" s="48">
        <f t="shared" si="485"/>
        <v>1</v>
      </c>
      <c r="AT2221" s="46">
        <f t="shared" si="489"/>
        <v>0</v>
      </c>
      <c r="AU2221" s="46">
        <f t="shared" si="486"/>
        <v>0</v>
      </c>
      <c r="AV2221" s="46">
        <f t="shared" si="487"/>
        <v>0</v>
      </c>
      <c r="AW2221" s="46">
        <f t="shared" si="490"/>
        <v>0</v>
      </c>
      <c r="AX2221" s="47" t="str">
        <f t="shared" si="488"/>
        <v/>
      </c>
      <c r="AY2221" s="47" t="str">
        <f t="shared" si="491"/>
        <v/>
      </c>
    </row>
    <row r="2222" spans="35:51" x14ac:dyDescent="0.35">
      <c r="AI2222" s="11"/>
      <c r="AJ2222" s="11"/>
      <c r="AK2222" s="11"/>
      <c r="AL2222" s="63"/>
      <c r="AM2222" s="46" t="str">
        <f t="shared" si="479"/>
        <v/>
      </c>
      <c r="AN2222" s="46" t="str">
        <f t="shared" si="480"/>
        <v/>
      </c>
      <c r="AO2222" s="46" t="str">
        <f t="shared" si="481"/>
        <v/>
      </c>
      <c r="AP2222" s="46">
        <f t="shared" si="482"/>
        <v>0</v>
      </c>
      <c r="AQ2222" s="46" t="str">
        <f t="shared" si="483"/>
        <v/>
      </c>
      <c r="AR2222" s="46">
        <f t="shared" si="484"/>
        <v>0</v>
      </c>
      <c r="AS2222" s="48">
        <f t="shared" si="485"/>
        <v>1</v>
      </c>
      <c r="AT2222" s="46">
        <f t="shared" si="489"/>
        <v>0</v>
      </c>
      <c r="AU2222" s="46">
        <f t="shared" si="486"/>
        <v>0</v>
      </c>
      <c r="AV2222" s="46">
        <f t="shared" si="487"/>
        <v>0</v>
      </c>
      <c r="AW2222" s="46">
        <f t="shared" si="490"/>
        <v>0</v>
      </c>
      <c r="AX2222" s="47" t="str">
        <f t="shared" si="488"/>
        <v/>
      </c>
      <c r="AY2222" s="47" t="str">
        <f t="shared" si="491"/>
        <v/>
      </c>
    </row>
    <row r="2223" spans="35:51" x14ac:dyDescent="0.35">
      <c r="AI2223" s="11"/>
      <c r="AJ2223" s="11"/>
      <c r="AK2223" s="11"/>
      <c r="AL2223" s="63"/>
      <c r="AM2223" s="46" t="str">
        <f t="shared" si="479"/>
        <v/>
      </c>
      <c r="AN2223" s="46" t="str">
        <f t="shared" si="480"/>
        <v/>
      </c>
      <c r="AO2223" s="46" t="str">
        <f t="shared" si="481"/>
        <v/>
      </c>
      <c r="AP2223" s="46">
        <f t="shared" si="482"/>
        <v>0</v>
      </c>
      <c r="AQ2223" s="46" t="str">
        <f t="shared" si="483"/>
        <v/>
      </c>
      <c r="AR2223" s="46">
        <f t="shared" si="484"/>
        <v>0</v>
      </c>
      <c r="AS2223" s="48">
        <f t="shared" si="485"/>
        <v>1</v>
      </c>
      <c r="AT2223" s="46">
        <f t="shared" si="489"/>
        <v>0</v>
      </c>
      <c r="AU2223" s="46">
        <f t="shared" si="486"/>
        <v>0</v>
      </c>
      <c r="AV2223" s="46">
        <f t="shared" si="487"/>
        <v>0</v>
      </c>
      <c r="AW2223" s="46">
        <f t="shared" si="490"/>
        <v>0</v>
      </c>
      <c r="AX2223" s="47" t="str">
        <f t="shared" si="488"/>
        <v/>
      </c>
      <c r="AY2223" s="47" t="str">
        <f t="shared" si="491"/>
        <v/>
      </c>
    </row>
    <row r="2224" spans="35:51" x14ac:dyDescent="0.35">
      <c r="AI2224" s="11"/>
      <c r="AJ2224" s="11"/>
      <c r="AK2224" s="11"/>
      <c r="AL2224" s="63"/>
      <c r="AM2224" s="46" t="str">
        <f t="shared" si="479"/>
        <v/>
      </c>
      <c r="AN2224" s="46" t="str">
        <f t="shared" si="480"/>
        <v/>
      </c>
      <c r="AO2224" s="46" t="str">
        <f t="shared" si="481"/>
        <v/>
      </c>
      <c r="AP2224" s="46">
        <f t="shared" si="482"/>
        <v>0</v>
      </c>
      <c r="AQ2224" s="46" t="str">
        <f t="shared" si="483"/>
        <v/>
      </c>
      <c r="AR2224" s="46">
        <f t="shared" si="484"/>
        <v>0</v>
      </c>
      <c r="AS2224" s="48">
        <f t="shared" si="485"/>
        <v>1</v>
      </c>
      <c r="AT2224" s="46">
        <f t="shared" si="489"/>
        <v>0</v>
      </c>
      <c r="AU2224" s="46">
        <f t="shared" si="486"/>
        <v>0</v>
      </c>
      <c r="AV2224" s="46">
        <f t="shared" si="487"/>
        <v>0</v>
      </c>
      <c r="AW2224" s="46">
        <f t="shared" si="490"/>
        <v>0</v>
      </c>
      <c r="AX2224" s="47" t="str">
        <f t="shared" si="488"/>
        <v/>
      </c>
      <c r="AY2224" s="47" t="str">
        <f t="shared" si="491"/>
        <v/>
      </c>
    </row>
    <row r="2225" spans="35:51" x14ac:dyDescent="0.35">
      <c r="AI2225" s="11"/>
      <c r="AJ2225" s="11"/>
      <c r="AK2225" s="11"/>
      <c r="AL2225" s="63"/>
      <c r="AM2225" s="46" t="str">
        <f t="shared" si="479"/>
        <v/>
      </c>
      <c r="AN2225" s="46" t="str">
        <f t="shared" si="480"/>
        <v/>
      </c>
      <c r="AO2225" s="46" t="str">
        <f t="shared" si="481"/>
        <v/>
      </c>
      <c r="AP2225" s="46">
        <f t="shared" si="482"/>
        <v>0</v>
      </c>
      <c r="AQ2225" s="46" t="str">
        <f t="shared" si="483"/>
        <v/>
      </c>
      <c r="AR2225" s="46">
        <f t="shared" si="484"/>
        <v>0</v>
      </c>
      <c r="AS2225" s="48">
        <f t="shared" si="485"/>
        <v>1</v>
      </c>
      <c r="AT2225" s="46">
        <f t="shared" si="489"/>
        <v>0</v>
      </c>
      <c r="AU2225" s="46">
        <f t="shared" si="486"/>
        <v>0</v>
      </c>
      <c r="AV2225" s="46">
        <f t="shared" si="487"/>
        <v>0</v>
      </c>
      <c r="AW2225" s="46">
        <f t="shared" si="490"/>
        <v>0</v>
      </c>
      <c r="AX2225" s="47" t="str">
        <f t="shared" si="488"/>
        <v/>
      </c>
      <c r="AY2225" s="47" t="str">
        <f t="shared" si="491"/>
        <v/>
      </c>
    </row>
    <row r="2226" spans="35:51" x14ac:dyDescent="0.35">
      <c r="AI2226" s="11"/>
      <c r="AJ2226" s="11"/>
      <c r="AK2226" s="11"/>
      <c r="AL2226" s="63"/>
      <c r="AM2226" s="46" t="str">
        <f t="shared" si="479"/>
        <v/>
      </c>
      <c r="AN2226" s="46" t="str">
        <f t="shared" si="480"/>
        <v/>
      </c>
      <c r="AO2226" s="46" t="str">
        <f t="shared" si="481"/>
        <v/>
      </c>
      <c r="AP2226" s="46">
        <f t="shared" si="482"/>
        <v>0</v>
      </c>
      <c r="AQ2226" s="46" t="str">
        <f t="shared" si="483"/>
        <v/>
      </c>
      <c r="AR2226" s="46">
        <f t="shared" si="484"/>
        <v>0</v>
      </c>
      <c r="AS2226" s="48">
        <f t="shared" si="485"/>
        <v>1</v>
      </c>
      <c r="AT2226" s="46">
        <f t="shared" si="489"/>
        <v>0</v>
      </c>
      <c r="AU2226" s="46">
        <f t="shared" si="486"/>
        <v>0</v>
      </c>
      <c r="AV2226" s="46">
        <f t="shared" si="487"/>
        <v>0</v>
      </c>
      <c r="AW2226" s="46">
        <f t="shared" si="490"/>
        <v>0</v>
      </c>
      <c r="AX2226" s="47" t="str">
        <f t="shared" si="488"/>
        <v/>
      </c>
      <c r="AY2226" s="47" t="str">
        <f t="shared" si="491"/>
        <v/>
      </c>
    </row>
    <row r="2227" spans="35:51" x14ac:dyDescent="0.35">
      <c r="AI2227" s="11"/>
      <c r="AJ2227" s="11"/>
      <c r="AK2227" s="11"/>
      <c r="AL2227" s="63"/>
      <c r="AM2227" s="46" t="str">
        <f t="shared" si="479"/>
        <v/>
      </c>
      <c r="AN2227" s="46" t="str">
        <f t="shared" si="480"/>
        <v/>
      </c>
      <c r="AO2227" s="46" t="str">
        <f t="shared" si="481"/>
        <v/>
      </c>
      <c r="AP2227" s="46">
        <f t="shared" si="482"/>
        <v>0</v>
      </c>
      <c r="AQ2227" s="46" t="str">
        <f t="shared" si="483"/>
        <v/>
      </c>
      <c r="AR2227" s="46">
        <f t="shared" si="484"/>
        <v>0</v>
      </c>
      <c r="AS2227" s="48">
        <f t="shared" si="485"/>
        <v>1</v>
      </c>
      <c r="AT2227" s="46">
        <f t="shared" si="489"/>
        <v>0</v>
      </c>
      <c r="AU2227" s="46">
        <f t="shared" si="486"/>
        <v>0</v>
      </c>
      <c r="AV2227" s="46">
        <f t="shared" si="487"/>
        <v>0</v>
      </c>
      <c r="AW2227" s="46">
        <f t="shared" si="490"/>
        <v>0</v>
      </c>
      <c r="AX2227" s="47" t="str">
        <f t="shared" si="488"/>
        <v/>
      </c>
      <c r="AY2227" s="47" t="str">
        <f t="shared" si="491"/>
        <v/>
      </c>
    </row>
    <row r="2228" spans="35:51" x14ac:dyDescent="0.35">
      <c r="AI2228" s="11"/>
      <c r="AJ2228" s="11"/>
      <c r="AK2228" s="11"/>
      <c r="AL2228" s="63"/>
      <c r="AM2228" s="46" t="str">
        <f t="shared" si="479"/>
        <v/>
      </c>
      <c r="AN2228" s="46" t="str">
        <f t="shared" si="480"/>
        <v/>
      </c>
      <c r="AO2228" s="46" t="str">
        <f t="shared" si="481"/>
        <v/>
      </c>
      <c r="AP2228" s="46">
        <f t="shared" si="482"/>
        <v>0</v>
      </c>
      <c r="AQ2228" s="46" t="str">
        <f t="shared" si="483"/>
        <v/>
      </c>
      <c r="AR2228" s="46">
        <f t="shared" si="484"/>
        <v>0</v>
      </c>
      <c r="AS2228" s="48">
        <f t="shared" si="485"/>
        <v>1</v>
      </c>
      <c r="AT2228" s="46">
        <f t="shared" si="489"/>
        <v>0</v>
      </c>
      <c r="AU2228" s="46">
        <f t="shared" si="486"/>
        <v>0</v>
      </c>
      <c r="AV2228" s="46">
        <f t="shared" si="487"/>
        <v>0</v>
      </c>
      <c r="AW2228" s="46">
        <f t="shared" si="490"/>
        <v>0</v>
      </c>
      <c r="AX2228" s="47" t="str">
        <f t="shared" si="488"/>
        <v/>
      </c>
      <c r="AY2228" s="47" t="str">
        <f t="shared" si="491"/>
        <v/>
      </c>
    </row>
    <row r="2229" spans="35:51" x14ac:dyDescent="0.35">
      <c r="AI2229" s="11"/>
      <c r="AJ2229" s="11"/>
      <c r="AK2229" s="11"/>
      <c r="AL2229" s="63"/>
      <c r="AM2229" s="46" t="str">
        <f t="shared" si="479"/>
        <v/>
      </c>
      <c r="AN2229" s="46" t="str">
        <f t="shared" si="480"/>
        <v/>
      </c>
      <c r="AO2229" s="46" t="str">
        <f t="shared" si="481"/>
        <v/>
      </c>
      <c r="AP2229" s="46">
        <f t="shared" si="482"/>
        <v>0</v>
      </c>
      <c r="AQ2229" s="46" t="str">
        <f t="shared" si="483"/>
        <v/>
      </c>
      <c r="AR2229" s="46">
        <f t="shared" si="484"/>
        <v>0</v>
      </c>
      <c r="AS2229" s="48">
        <f t="shared" si="485"/>
        <v>1</v>
      </c>
      <c r="AT2229" s="46">
        <f t="shared" si="489"/>
        <v>0</v>
      </c>
      <c r="AU2229" s="46">
        <f t="shared" si="486"/>
        <v>0</v>
      </c>
      <c r="AV2229" s="46">
        <f t="shared" si="487"/>
        <v>0</v>
      </c>
      <c r="AW2229" s="46">
        <f t="shared" si="490"/>
        <v>0</v>
      </c>
      <c r="AX2229" s="47" t="str">
        <f t="shared" si="488"/>
        <v/>
      </c>
      <c r="AY2229" s="47" t="str">
        <f t="shared" si="491"/>
        <v/>
      </c>
    </row>
    <row r="2230" spans="35:51" x14ac:dyDescent="0.35">
      <c r="AI2230" s="11"/>
      <c r="AJ2230" s="11"/>
      <c r="AK2230" s="11"/>
      <c r="AL2230" s="63"/>
      <c r="AM2230" s="46" t="str">
        <f t="shared" si="479"/>
        <v/>
      </c>
      <c r="AN2230" s="46" t="str">
        <f t="shared" si="480"/>
        <v/>
      </c>
      <c r="AO2230" s="46" t="str">
        <f t="shared" si="481"/>
        <v/>
      </c>
      <c r="AP2230" s="46">
        <f t="shared" si="482"/>
        <v>0</v>
      </c>
      <c r="AQ2230" s="46" t="str">
        <f t="shared" si="483"/>
        <v/>
      </c>
      <c r="AR2230" s="46">
        <f t="shared" si="484"/>
        <v>0</v>
      </c>
      <c r="AS2230" s="48">
        <f t="shared" si="485"/>
        <v>1</v>
      </c>
      <c r="AT2230" s="46">
        <f t="shared" si="489"/>
        <v>0</v>
      </c>
      <c r="AU2230" s="46">
        <f t="shared" si="486"/>
        <v>0</v>
      </c>
      <c r="AV2230" s="46">
        <f t="shared" si="487"/>
        <v>0</v>
      </c>
      <c r="AW2230" s="46">
        <f t="shared" si="490"/>
        <v>0</v>
      </c>
      <c r="AX2230" s="47" t="str">
        <f t="shared" si="488"/>
        <v/>
      </c>
      <c r="AY2230" s="47" t="str">
        <f t="shared" si="491"/>
        <v/>
      </c>
    </row>
    <row r="2231" spans="35:51" x14ac:dyDescent="0.35">
      <c r="AI2231" s="11"/>
      <c r="AJ2231" s="11"/>
      <c r="AK2231" s="11"/>
      <c r="AL2231" s="63"/>
      <c r="AM2231" s="46" t="str">
        <f t="shared" si="479"/>
        <v/>
      </c>
      <c r="AN2231" s="46" t="str">
        <f t="shared" si="480"/>
        <v/>
      </c>
      <c r="AO2231" s="46" t="str">
        <f t="shared" si="481"/>
        <v/>
      </c>
      <c r="AP2231" s="46">
        <f t="shared" si="482"/>
        <v>0</v>
      </c>
      <c r="AQ2231" s="46" t="str">
        <f t="shared" si="483"/>
        <v/>
      </c>
      <c r="AR2231" s="46">
        <f t="shared" si="484"/>
        <v>0</v>
      </c>
      <c r="AS2231" s="48">
        <f t="shared" si="485"/>
        <v>1</v>
      </c>
      <c r="AT2231" s="46">
        <f t="shared" si="489"/>
        <v>0</v>
      </c>
      <c r="AU2231" s="46">
        <f t="shared" si="486"/>
        <v>0</v>
      </c>
      <c r="AV2231" s="46">
        <f t="shared" si="487"/>
        <v>0</v>
      </c>
      <c r="AW2231" s="46">
        <f t="shared" si="490"/>
        <v>0</v>
      </c>
      <c r="AX2231" s="47" t="str">
        <f t="shared" si="488"/>
        <v/>
      </c>
      <c r="AY2231" s="47" t="str">
        <f t="shared" si="491"/>
        <v/>
      </c>
    </row>
    <row r="2232" spans="35:51" x14ac:dyDescent="0.35">
      <c r="AI2232" s="11"/>
      <c r="AJ2232" s="11"/>
      <c r="AK2232" s="11"/>
      <c r="AL2232" s="63"/>
      <c r="AM2232" s="46" t="str">
        <f t="shared" si="479"/>
        <v/>
      </c>
      <c r="AN2232" s="46" t="str">
        <f t="shared" si="480"/>
        <v/>
      </c>
      <c r="AO2232" s="46" t="str">
        <f t="shared" si="481"/>
        <v/>
      </c>
      <c r="AP2232" s="46">
        <f t="shared" si="482"/>
        <v>0</v>
      </c>
      <c r="AQ2232" s="46" t="str">
        <f t="shared" si="483"/>
        <v/>
      </c>
      <c r="AR2232" s="46">
        <f t="shared" si="484"/>
        <v>0</v>
      </c>
      <c r="AS2232" s="48">
        <f t="shared" si="485"/>
        <v>1</v>
      </c>
      <c r="AT2232" s="46">
        <f t="shared" si="489"/>
        <v>0</v>
      </c>
      <c r="AU2232" s="46">
        <f t="shared" si="486"/>
        <v>0</v>
      </c>
      <c r="AV2232" s="46">
        <f t="shared" si="487"/>
        <v>0</v>
      </c>
      <c r="AW2232" s="46">
        <f t="shared" si="490"/>
        <v>0</v>
      </c>
      <c r="AX2232" s="47" t="str">
        <f t="shared" si="488"/>
        <v/>
      </c>
      <c r="AY2232" s="47" t="str">
        <f t="shared" si="491"/>
        <v/>
      </c>
    </row>
    <row r="2233" spans="35:51" x14ac:dyDescent="0.35">
      <c r="AI2233" s="11"/>
      <c r="AJ2233" s="11"/>
      <c r="AK2233" s="11"/>
      <c r="AL2233" s="63"/>
      <c r="AM2233" s="46" t="str">
        <f t="shared" si="479"/>
        <v/>
      </c>
      <c r="AN2233" s="46" t="str">
        <f t="shared" si="480"/>
        <v/>
      </c>
      <c r="AO2233" s="46" t="str">
        <f t="shared" si="481"/>
        <v/>
      </c>
      <c r="AP2233" s="46">
        <f t="shared" si="482"/>
        <v>0</v>
      </c>
      <c r="AQ2233" s="46" t="str">
        <f t="shared" si="483"/>
        <v/>
      </c>
      <c r="AR2233" s="46">
        <f t="shared" si="484"/>
        <v>0</v>
      </c>
      <c r="AS2233" s="48">
        <f t="shared" si="485"/>
        <v>1</v>
      </c>
      <c r="AT2233" s="46">
        <f t="shared" si="489"/>
        <v>0</v>
      </c>
      <c r="AU2233" s="46">
        <f t="shared" si="486"/>
        <v>0</v>
      </c>
      <c r="AV2233" s="46">
        <f t="shared" si="487"/>
        <v>0</v>
      </c>
      <c r="AW2233" s="46">
        <f t="shared" si="490"/>
        <v>0</v>
      </c>
      <c r="AX2233" s="47" t="str">
        <f t="shared" si="488"/>
        <v/>
      </c>
      <c r="AY2233" s="47" t="str">
        <f t="shared" si="491"/>
        <v/>
      </c>
    </row>
    <row r="2234" spans="35:51" x14ac:dyDescent="0.35">
      <c r="AI2234" s="11"/>
      <c r="AJ2234" s="11"/>
      <c r="AK2234" s="11"/>
      <c r="AL2234" s="63"/>
      <c r="AM2234" s="46" t="str">
        <f t="shared" si="479"/>
        <v/>
      </c>
      <c r="AN2234" s="46" t="str">
        <f t="shared" si="480"/>
        <v/>
      </c>
      <c r="AO2234" s="46" t="str">
        <f t="shared" si="481"/>
        <v/>
      </c>
      <c r="AP2234" s="46">
        <f t="shared" si="482"/>
        <v>0</v>
      </c>
      <c r="AQ2234" s="46" t="str">
        <f t="shared" si="483"/>
        <v/>
      </c>
      <c r="AR2234" s="46">
        <f t="shared" si="484"/>
        <v>0</v>
      </c>
      <c r="AS2234" s="48">
        <f t="shared" si="485"/>
        <v>1</v>
      </c>
      <c r="AT2234" s="46">
        <f t="shared" si="489"/>
        <v>0</v>
      </c>
      <c r="AU2234" s="46">
        <f t="shared" si="486"/>
        <v>0</v>
      </c>
      <c r="AV2234" s="46">
        <f t="shared" si="487"/>
        <v>0</v>
      </c>
      <c r="AW2234" s="46">
        <f t="shared" si="490"/>
        <v>0</v>
      </c>
      <c r="AX2234" s="47" t="str">
        <f t="shared" si="488"/>
        <v/>
      </c>
      <c r="AY2234" s="47" t="str">
        <f t="shared" si="491"/>
        <v/>
      </c>
    </row>
    <row r="2235" spans="35:51" x14ac:dyDescent="0.35">
      <c r="AI2235" s="11"/>
      <c r="AJ2235" s="11"/>
      <c r="AK2235" s="11"/>
      <c r="AL2235" s="63"/>
      <c r="AM2235" s="46" t="str">
        <f t="shared" si="479"/>
        <v/>
      </c>
      <c r="AN2235" s="46" t="str">
        <f t="shared" si="480"/>
        <v/>
      </c>
      <c r="AO2235" s="46" t="str">
        <f t="shared" si="481"/>
        <v/>
      </c>
      <c r="AP2235" s="46">
        <f t="shared" si="482"/>
        <v>0</v>
      </c>
      <c r="AQ2235" s="46" t="str">
        <f t="shared" si="483"/>
        <v/>
      </c>
      <c r="AR2235" s="46">
        <f t="shared" si="484"/>
        <v>0</v>
      </c>
      <c r="AS2235" s="48">
        <f t="shared" si="485"/>
        <v>1</v>
      </c>
      <c r="AT2235" s="46">
        <f t="shared" si="489"/>
        <v>0</v>
      </c>
      <c r="AU2235" s="46">
        <f t="shared" si="486"/>
        <v>0</v>
      </c>
      <c r="AV2235" s="46">
        <f t="shared" si="487"/>
        <v>0</v>
      </c>
      <c r="AW2235" s="46">
        <f t="shared" si="490"/>
        <v>0</v>
      </c>
      <c r="AX2235" s="47" t="str">
        <f t="shared" si="488"/>
        <v/>
      </c>
      <c r="AY2235" s="47" t="str">
        <f t="shared" si="491"/>
        <v/>
      </c>
    </row>
    <row r="2236" spans="35:51" x14ac:dyDescent="0.35">
      <c r="AI2236" s="11"/>
      <c r="AJ2236" s="11"/>
      <c r="AK2236" s="11"/>
      <c r="AL2236" s="63"/>
      <c r="AM2236" s="46" t="str">
        <f t="shared" si="479"/>
        <v/>
      </c>
      <c r="AN2236" s="46" t="str">
        <f t="shared" si="480"/>
        <v/>
      </c>
      <c r="AO2236" s="46" t="str">
        <f t="shared" si="481"/>
        <v/>
      </c>
      <c r="AP2236" s="46">
        <f t="shared" si="482"/>
        <v>0</v>
      </c>
      <c r="AQ2236" s="46" t="str">
        <f t="shared" si="483"/>
        <v/>
      </c>
      <c r="AR2236" s="46">
        <f t="shared" si="484"/>
        <v>0</v>
      </c>
      <c r="AS2236" s="48">
        <f t="shared" si="485"/>
        <v>1</v>
      </c>
      <c r="AT2236" s="46">
        <f t="shared" si="489"/>
        <v>0</v>
      </c>
      <c r="AU2236" s="46">
        <f t="shared" si="486"/>
        <v>0</v>
      </c>
      <c r="AV2236" s="46">
        <f t="shared" si="487"/>
        <v>0</v>
      </c>
      <c r="AW2236" s="46">
        <f t="shared" si="490"/>
        <v>0</v>
      </c>
      <c r="AX2236" s="47" t="str">
        <f t="shared" si="488"/>
        <v/>
      </c>
      <c r="AY2236" s="47" t="str">
        <f t="shared" si="491"/>
        <v/>
      </c>
    </row>
    <row r="2237" spans="35:51" x14ac:dyDescent="0.35">
      <c r="AI2237" s="11"/>
      <c r="AJ2237" s="11"/>
      <c r="AK2237" s="11"/>
      <c r="AL2237" s="63"/>
      <c r="AM2237" s="46" t="str">
        <f t="shared" si="479"/>
        <v/>
      </c>
      <c r="AN2237" s="46" t="str">
        <f t="shared" si="480"/>
        <v/>
      </c>
      <c r="AO2237" s="46" t="str">
        <f t="shared" si="481"/>
        <v/>
      </c>
      <c r="AP2237" s="46">
        <f t="shared" si="482"/>
        <v>0</v>
      </c>
      <c r="AQ2237" s="46" t="str">
        <f t="shared" si="483"/>
        <v/>
      </c>
      <c r="AR2237" s="46">
        <f t="shared" si="484"/>
        <v>0</v>
      </c>
      <c r="AS2237" s="48">
        <f t="shared" si="485"/>
        <v>1</v>
      </c>
      <c r="AT2237" s="46">
        <f t="shared" si="489"/>
        <v>0</v>
      </c>
      <c r="AU2237" s="46">
        <f t="shared" si="486"/>
        <v>0</v>
      </c>
      <c r="AV2237" s="46">
        <f t="shared" si="487"/>
        <v>0</v>
      </c>
      <c r="AW2237" s="46">
        <f t="shared" si="490"/>
        <v>0</v>
      </c>
      <c r="AX2237" s="47" t="str">
        <f t="shared" si="488"/>
        <v/>
      </c>
      <c r="AY2237" s="47" t="str">
        <f t="shared" si="491"/>
        <v/>
      </c>
    </row>
    <row r="2238" spans="35:51" x14ac:dyDescent="0.35">
      <c r="AI2238" s="11"/>
      <c r="AJ2238" s="11"/>
      <c r="AK2238" s="11"/>
      <c r="AL2238" s="63"/>
      <c r="AM2238" s="46" t="str">
        <f t="shared" si="479"/>
        <v/>
      </c>
      <c r="AN2238" s="46" t="str">
        <f t="shared" si="480"/>
        <v/>
      </c>
      <c r="AO2238" s="46" t="str">
        <f t="shared" si="481"/>
        <v/>
      </c>
      <c r="AP2238" s="46">
        <f t="shared" si="482"/>
        <v>0</v>
      </c>
      <c r="AQ2238" s="46" t="str">
        <f t="shared" si="483"/>
        <v/>
      </c>
      <c r="AR2238" s="46">
        <f t="shared" si="484"/>
        <v>0</v>
      </c>
      <c r="AS2238" s="48">
        <f t="shared" si="485"/>
        <v>1</v>
      </c>
      <c r="AT2238" s="46">
        <f t="shared" si="489"/>
        <v>0</v>
      </c>
      <c r="AU2238" s="46">
        <f t="shared" si="486"/>
        <v>0</v>
      </c>
      <c r="AV2238" s="46">
        <f t="shared" si="487"/>
        <v>0</v>
      </c>
      <c r="AW2238" s="46">
        <f t="shared" si="490"/>
        <v>0</v>
      </c>
      <c r="AX2238" s="47" t="str">
        <f t="shared" si="488"/>
        <v/>
      </c>
      <c r="AY2238" s="47" t="str">
        <f t="shared" si="491"/>
        <v/>
      </c>
    </row>
    <row r="2239" spans="35:51" x14ac:dyDescent="0.35">
      <c r="AI2239" s="11"/>
      <c r="AJ2239" s="11"/>
      <c r="AK2239" s="11"/>
      <c r="AL2239" s="63"/>
      <c r="AM2239" s="46" t="str">
        <f t="shared" si="479"/>
        <v/>
      </c>
      <c r="AN2239" s="46" t="str">
        <f t="shared" si="480"/>
        <v/>
      </c>
      <c r="AO2239" s="46" t="str">
        <f t="shared" si="481"/>
        <v/>
      </c>
      <c r="AP2239" s="46">
        <f t="shared" si="482"/>
        <v>0</v>
      </c>
      <c r="AQ2239" s="46" t="str">
        <f t="shared" si="483"/>
        <v/>
      </c>
      <c r="AR2239" s="46">
        <f t="shared" si="484"/>
        <v>0</v>
      </c>
      <c r="AS2239" s="48">
        <f t="shared" si="485"/>
        <v>1</v>
      </c>
      <c r="AT2239" s="46">
        <f t="shared" si="489"/>
        <v>0</v>
      </c>
      <c r="AU2239" s="46">
        <f t="shared" si="486"/>
        <v>0</v>
      </c>
      <c r="AV2239" s="46">
        <f t="shared" si="487"/>
        <v>0</v>
      </c>
      <c r="AW2239" s="46">
        <f t="shared" si="490"/>
        <v>0</v>
      </c>
      <c r="AX2239" s="47" t="str">
        <f t="shared" si="488"/>
        <v/>
      </c>
      <c r="AY2239" s="47" t="str">
        <f t="shared" si="491"/>
        <v/>
      </c>
    </row>
    <row r="2240" spans="35:51" x14ac:dyDescent="0.35">
      <c r="AI2240" s="11"/>
      <c r="AJ2240" s="11"/>
      <c r="AK2240" s="11"/>
      <c r="AL2240" s="63"/>
      <c r="AM2240" s="46" t="str">
        <f t="shared" si="479"/>
        <v/>
      </c>
      <c r="AN2240" s="46" t="str">
        <f t="shared" si="480"/>
        <v/>
      </c>
      <c r="AO2240" s="46" t="str">
        <f t="shared" si="481"/>
        <v/>
      </c>
      <c r="AP2240" s="46">
        <f t="shared" si="482"/>
        <v>0</v>
      </c>
      <c r="AQ2240" s="46" t="str">
        <f t="shared" si="483"/>
        <v/>
      </c>
      <c r="AR2240" s="46">
        <f t="shared" si="484"/>
        <v>0</v>
      </c>
      <c r="AS2240" s="48">
        <f t="shared" si="485"/>
        <v>1</v>
      </c>
      <c r="AT2240" s="46">
        <f t="shared" si="489"/>
        <v>0</v>
      </c>
      <c r="AU2240" s="46">
        <f t="shared" si="486"/>
        <v>0</v>
      </c>
      <c r="AV2240" s="46">
        <f t="shared" si="487"/>
        <v>0</v>
      </c>
      <c r="AW2240" s="46">
        <f t="shared" si="490"/>
        <v>0</v>
      </c>
      <c r="AX2240" s="47" t="str">
        <f t="shared" si="488"/>
        <v/>
      </c>
      <c r="AY2240" s="47" t="str">
        <f t="shared" si="491"/>
        <v/>
      </c>
    </row>
    <row r="2241" spans="35:51" x14ac:dyDescent="0.35">
      <c r="AI2241" s="11"/>
      <c r="AJ2241" s="11"/>
      <c r="AK2241" s="11"/>
      <c r="AL2241" s="63"/>
      <c r="AM2241" s="46" t="str">
        <f t="shared" si="479"/>
        <v/>
      </c>
      <c r="AN2241" s="46" t="str">
        <f t="shared" si="480"/>
        <v/>
      </c>
      <c r="AO2241" s="46" t="str">
        <f t="shared" si="481"/>
        <v/>
      </c>
      <c r="AP2241" s="46">
        <f t="shared" si="482"/>
        <v>0</v>
      </c>
      <c r="AQ2241" s="46" t="str">
        <f t="shared" si="483"/>
        <v/>
      </c>
      <c r="AR2241" s="46">
        <f t="shared" si="484"/>
        <v>0</v>
      </c>
      <c r="AS2241" s="48">
        <f t="shared" si="485"/>
        <v>1</v>
      </c>
      <c r="AT2241" s="46">
        <f t="shared" si="489"/>
        <v>0</v>
      </c>
      <c r="AU2241" s="46">
        <f t="shared" si="486"/>
        <v>0</v>
      </c>
      <c r="AV2241" s="46">
        <f t="shared" si="487"/>
        <v>0</v>
      </c>
      <c r="AW2241" s="46">
        <f t="shared" si="490"/>
        <v>0</v>
      </c>
      <c r="AX2241" s="47" t="str">
        <f t="shared" si="488"/>
        <v/>
      </c>
      <c r="AY2241" s="47" t="str">
        <f t="shared" si="491"/>
        <v/>
      </c>
    </row>
    <row r="2242" spans="35:51" x14ac:dyDescent="0.35">
      <c r="AI2242" s="11"/>
      <c r="AJ2242" s="11"/>
      <c r="AK2242" s="11"/>
      <c r="AL2242" s="63"/>
      <c r="AM2242" s="46" t="str">
        <f t="shared" si="479"/>
        <v/>
      </c>
      <c r="AN2242" s="46" t="str">
        <f t="shared" si="480"/>
        <v/>
      </c>
      <c r="AO2242" s="46" t="str">
        <f t="shared" si="481"/>
        <v/>
      </c>
      <c r="AP2242" s="46">
        <f t="shared" si="482"/>
        <v>0</v>
      </c>
      <c r="AQ2242" s="46" t="str">
        <f t="shared" si="483"/>
        <v/>
      </c>
      <c r="AR2242" s="46">
        <f t="shared" si="484"/>
        <v>0</v>
      </c>
      <c r="AS2242" s="48">
        <f t="shared" si="485"/>
        <v>1</v>
      </c>
      <c r="AT2242" s="46">
        <f t="shared" si="489"/>
        <v>0</v>
      </c>
      <c r="AU2242" s="46">
        <f t="shared" si="486"/>
        <v>0</v>
      </c>
      <c r="AV2242" s="46">
        <f t="shared" si="487"/>
        <v>0</v>
      </c>
      <c r="AW2242" s="46">
        <f t="shared" si="490"/>
        <v>0</v>
      </c>
      <c r="AX2242" s="47" t="str">
        <f t="shared" si="488"/>
        <v/>
      </c>
      <c r="AY2242" s="47" t="str">
        <f t="shared" si="491"/>
        <v/>
      </c>
    </row>
    <row r="2243" spans="35:51" x14ac:dyDescent="0.35">
      <c r="AI2243" s="11"/>
      <c r="AJ2243" s="11"/>
      <c r="AK2243" s="11"/>
      <c r="AL2243" s="63"/>
      <c r="AM2243" s="46" t="str">
        <f t="shared" ref="AM2243:AM2306" si="492">IFERROR(VLOOKUP($AK2243,pnl_konto_table,2,FALSE),"")</f>
        <v/>
      </c>
      <c r="AN2243" s="46" t="str">
        <f t="shared" ref="AN2243:AN2306" si="493">IFERROR(VLOOKUP($AK2243,pnl_konto_table,6,FALSE),"")</f>
        <v/>
      </c>
      <c r="AO2243" s="46" t="str">
        <f t="shared" ref="AO2243:AO2306" si="494">IFERROR(VLOOKUP($AK2243,pnl_konto_table,7,FALSE),"")</f>
        <v/>
      </c>
      <c r="AP2243" s="46">
        <f t="shared" ref="AP2243:AP2306" si="495">IFERROR(VLOOKUP(AO2243,pnl_kategori_table,2,FALSE),0)</f>
        <v>0</v>
      </c>
      <c r="AQ2243" s="46" t="str">
        <f t="shared" ref="AQ2243:AQ2306" si="496">IFERROR(MATCH(AN2243,pnl_subkategori,0),"")</f>
        <v/>
      </c>
      <c r="AR2243" s="46">
        <f t="shared" ref="AR2243:AR2306" si="497">IF(AP2243=$A$3,-$AL2243,$AL2243)</f>
        <v>0</v>
      </c>
      <c r="AS2243" s="48">
        <f t="shared" ref="AS2243:AS2306" si="498">IFERROR(VLOOKUP($AK2243,lookup_konto_index,2,FALSE),IFERROR(VLOOKUP(AN2243,lookup_subkategori_index,2,FALSE),IFERROR(VLOOKUP(AO2243,lookup_kategori_index,2,FALSE),1)))</f>
        <v>1</v>
      </c>
      <c r="AT2243" s="46">
        <f t="shared" si="489"/>
        <v>0</v>
      </c>
      <c r="AU2243" s="46">
        <f t="shared" ref="AU2243:AU2306" si="499">SUMIFS($BC$3:$BC$50,$BA$3:$BA$50,$AI2243,$BB$3:$BB$50,$AJ2243)</f>
        <v>0</v>
      </c>
      <c r="AV2243" s="46">
        <f t="shared" ref="AV2243:AV2306" si="500">SUMIFS($BD$3:$BD$50,$BA$3:$BA$50,$AI2243,$BB$3:$BB$50,$AJ2243)</f>
        <v>0</v>
      </c>
      <c r="AW2243" s="46">
        <f t="shared" si="490"/>
        <v>0</v>
      </c>
      <c r="AX2243" s="47" t="str">
        <f t="shared" ref="AX2243:AX2306" si="501">IFERROR(VLOOKUP($AP2243,table_type_kostnad,2,FALSE)*AR2243,"")</f>
        <v/>
      </c>
      <c r="AY2243" s="47" t="str">
        <f t="shared" si="491"/>
        <v/>
      </c>
    </row>
    <row r="2244" spans="35:51" x14ac:dyDescent="0.35">
      <c r="AI2244" s="11"/>
      <c r="AJ2244" s="11"/>
      <c r="AK2244" s="11"/>
      <c r="AL2244" s="63"/>
      <c r="AM2244" s="46" t="str">
        <f t="shared" si="492"/>
        <v/>
      </c>
      <c r="AN2244" s="46" t="str">
        <f t="shared" si="493"/>
        <v/>
      </c>
      <c r="AO2244" s="46" t="str">
        <f t="shared" si="494"/>
        <v/>
      </c>
      <c r="AP2244" s="46">
        <f t="shared" si="495"/>
        <v>0</v>
      </c>
      <c r="AQ2244" s="46" t="str">
        <f t="shared" si="496"/>
        <v/>
      </c>
      <c r="AR2244" s="46">
        <f t="shared" si="497"/>
        <v>0</v>
      </c>
      <c r="AS2244" s="48">
        <f t="shared" si="498"/>
        <v>1</v>
      </c>
      <c r="AT2244" s="46">
        <f t="shared" ref="AT2244:AT2307" si="502">AS2244*AR2244</f>
        <v>0</v>
      </c>
      <c r="AU2244" s="46">
        <f t="shared" si="499"/>
        <v>0</v>
      </c>
      <c r="AV2244" s="46">
        <f t="shared" si="500"/>
        <v>0</v>
      </c>
      <c r="AW2244" s="46">
        <f t="shared" ref="AW2244:AW2307" si="503">IF(AU2244=0,0,1)</f>
        <v>0</v>
      </c>
      <c r="AX2244" s="47" t="str">
        <f t="shared" si="501"/>
        <v/>
      </c>
      <c r="AY2244" s="47" t="str">
        <f t="shared" ref="AY2244:AY2307" si="504">IFERROR(AX2244*AS2244,"")</f>
        <v/>
      </c>
    </row>
    <row r="2245" spans="35:51" x14ac:dyDescent="0.35">
      <c r="AI2245" s="11"/>
      <c r="AJ2245" s="11"/>
      <c r="AK2245" s="11"/>
      <c r="AL2245" s="63"/>
      <c r="AM2245" s="46" t="str">
        <f t="shared" si="492"/>
        <v/>
      </c>
      <c r="AN2245" s="46" t="str">
        <f t="shared" si="493"/>
        <v/>
      </c>
      <c r="AO2245" s="46" t="str">
        <f t="shared" si="494"/>
        <v/>
      </c>
      <c r="AP2245" s="46">
        <f t="shared" si="495"/>
        <v>0</v>
      </c>
      <c r="AQ2245" s="46" t="str">
        <f t="shared" si="496"/>
        <v/>
      </c>
      <c r="AR2245" s="46">
        <f t="shared" si="497"/>
        <v>0</v>
      </c>
      <c r="AS2245" s="48">
        <f t="shared" si="498"/>
        <v>1</v>
      </c>
      <c r="AT2245" s="46">
        <f t="shared" si="502"/>
        <v>0</v>
      </c>
      <c r="AU2245" s="46">
        <f t="shared" si="499"/>
        <v>0</v>
      </c>
      <c r="AV2245" s="46">
        <f t="shared" si="500"/>
        <v>0</v>
      </c>
      <c r="AW2245" s="46">
        <f t="shared" si="503"/>
        <v>0</v>
      </c>
      <c r="AX2245" s="47" t="str">
        <f t="shared" si="501"/>
        <v/>
      </c>
      <c r="AY2245" s="47" t="str">
        <f t="shared" si="504"/>
        <v/>
      </c>
    </row>
    <row r="2246" spans="35:51" x14ac:dyDescent="0.35">
      <c r="AI2246" s="11"/>
      <c r="AJ2246" s="11"/>
      <c r="AK2246" s="11"/>
      <c r="AL2246" s="63"/>
      <c r="AM2246" s="46" t="str">
        <f t="shared" si="492"/>
        <v/>
      </c>
      <c r="AN2246" s="46" t="str">
        <f t="shared" si="493"/>
        <v/>
      </c>
      <c r="AO2246" s="46" t="str">
        <f t="shared" si="494"/>
        <v/>
      </c>
      <c r="AP2246" s="46">
        <f t="shared" si="495"/>
        <v>0</v>
      </c>
      <c r="AQ2246" s="46" t="str">
        <f t="shared" si="496"/>
        <v/>
      </c>
      <c r="AR2246" s="46">
        <f t="shared" si="497"/>
        <v>0</v>
      </c>
      <c r="AS2246" s="48">
        <f t="shared" si="498"/>
        <v>1</v>
      </c>
      <c r="AT2246" s="46">
        <f t="shared" si="502"/>
        <v>0</v>
      </c>
      <c r="AU2246" s="46">
        <f t="shared" si="499"/>
        <v>0</v>
      </c>
      <c r="AV2246" s="46">
        <f t="shared" si="500"/>
        <v>0</v>
      </c>
      <c r="AW2246" s="46">
        <f t="shared" si="503"/>
        <v>0</v>
      </c>
      <c r="AX2246" s="47" t="str">
        <f t="shared" si="501"/>
        <v/>
      </c>
      <c r="AY2246" s="47" t="str">
        <f t="shared" si="504"/>
        <v/>
      </c>
    </row>
    <row r="2247" spans="35:51" x14ac:dyDescent="0.35">
      <c r="AI2247" s="11"/>
      <c r="AJ2247" s="11"/>
      <c r="AK2247" s="11"/>
      <c r="AL2247" s="63"/>
      <c r="AM2247" s="46" t="str">
        <f t="shared" si="492"/>
        <v/>
      </c>
      <c r="AN2247" s="46" t="str">
        <f t="shared" si="493"/>
        <v/>
      </c>
      <c r="AO2247" s="46" t="str">
        <f t="shared" si="494"/>
        <v/>
      </c>
      <c r="AP2247" s="46">
        <f t="shared" si="495"/>
        <v>0</v>
      </c>
      <c r="AQ2247" s="46" t="str">
        <f t="shared" si="496"/>
        <v/>
      </c>
      <c r="AR2247" s="46">
        <f t="shared" si="497"/>
        <v>0</v>
      </c>
      <c r="AS2247" s="48">
        <f t="shared" si="498"/>
        <v>1</v>
      </c>
      <c r="AT2247" s="46">
        <f t="shared" si="502"/>
        <v>0</v>
      </c>
      <c r="AU2247" s="46">
        <f t="shared" si="499"/>
        <v>0</v>
      </c>
      <c r="AV2247" s="46">
        <f t="shared" si="500"/>
        <v>0</v>
      </c>
      <c r="AW2247" s="46">
        <f t="shared" si="503"/>
        <v>0</v>
      </c>
      <c r="AX2247" s="47" t="str">
        <f t="shared" si="501"/>
        <v/>
      </c>
      <c r="AY2247" s="47" t="str">
        <f t="shared" si="504"/>
        <v/>
      </c>
    </row>
    <row r="2248" spans="35:51" x14ac:dyDescent="0.35">
      <c r="AI2248" s="11"/>
      <c r="AJ2248" s="11"/>
      <c r="AK2248" s="11"/>
      <c r="AL2248" s="63"/>
      <c r="AM2248" s="46" t="str">
        <f t="shared" si="492"/>
        <v/>
      </c>
      <c r="AN2248" s="46" t="str">
        <f t="shared" si="493"/>
        <v/>
      </c>
      <c r="AO2248" s="46" t="str">
        <f t="shared" si="494"/>
        <v/>
      </c>
      <c r="AP2248" s="46">
        <f t="shared" si="495"/>
        <v>0</v>
      </c>
      <c r="AQ2248" s="46" t="str">
        <f t="shared" si="496"/>
        <v/>
      </c>
      <c r="AR2248" s="46">
        <f t="shared" si="497"/>
        <v>0</v>
      </c>
      <c r="AS2248" s="48">
        <f t="shared" si="498"/>
        <v>1</v>
      </c>
      <c r="AT2248" s="46">
        <f t="shared" si="502"/>
        <v>0</v>
      </c>
      <c r="AU2248" s="46">
        <f t="shared" si="499"/>
        <v>0</v>
      </c>
      <c r="AV2248" s="46">
        <f t="shared" si="500"/>
        <v>0</v>
      </c>
      <c r="AW2248" s="46">
        <f t="shared" si="503"/>
        <v>0</v>
      </c>
      <c r="AX2248" s="47" t="str">
        <f t="shared" si="501"/>
        <v/>
      </c>
      <c r="AY2248" s="47" t="str">
        <f t="shared" si="504"/>
        <v/>
      </c>
    </row>
    <row r="2249" spans="35:51" x14ac:dyDescent="0.35">
      <c r="AI2249" s="11"/>
      <c r="AJ2249" s="11"/>
      <c r="AK2249" s="11"/>
      <c r="AL2249" s="63"/>
      <c r="AM2249" s="46" t="str">
        <f t="shared" si="492"/>
        <v/>
      </c>
      <c r="AN2249" s="46" t="str">
        <f t="shared" si="493"/>
        <v/>
      </c>
      <c r="AO2249" s="46" t="str">
        <f t="shared" si="494"/>
        <v/>
      </c>
      <c r="AP2249" s="46">
        <f t="shared" si="495"/>
        <v>0</v>
      </c>
      <c r="AQ2249" s="46" t="str">
        <f t="shared" si="496"/>
        <v/>
      </c>
      <c r="AR2249" s="46">
        <f t="shared" si="497"/>
        <v>0</v>
      </c>
      <c r="AS2249" s="48">
        <f t="shared" si="498"/>
        <v>1</v>
      </c>
      <c r="AT2249" s="46">
        <f t="shared" si="502"/>
        <v>0</v>
      </c>
      <c r="AU2249" s="46">
        <f t="shared" si="499"/>
        <v>0</v>
      </c>
      <c r="AV2249" s="46">
        <f t="shared" si="500"/>
        <v>0</v>
      </c>
      <c r="AW2249" s="46">
        <f t="shared" si="503"/>
        <v>0</v>
      </c>
      <c r="AX2249" s="47" t="str">
        <f t="shared" si="501"/>
        <v/>
      </c>
      <c r="AY2249" s="47" t="str">
        <f t="shared" si="504"/>
        <v/>
      </c>
    </row>
    <row r="2250" spans="35:51" x14ac:dyDescent="0.35">
      <c r="AI2250" s="11"/>
      <c r="AJ2250" s="11"/>
      <c r="AK2250" s="11"/>
      <c r="AL2250" s="63"/>
      <c r="AM2250" s="46" t="str">
        <f t="shared" si="492"/>
        <v/>
      </c>
      <c r="AN2250" s="46" t="str">
        <f t="shared" si="493"/>
        <v/>
      </c>
      <c r="AO2250" s="46" t="str">
        <f t="shared" si="494"/>
        <v/>
      </c>
      <c r="AP2250" s="46">
        <f t="shared" si="495"/>
        <v>0</v>
      </c>
      <c r="AQ2250" s="46" t="str">
        <f t="shared" si="496"/>
        <v/>
      </c>
      <c r="AR2250" s="46">
        <f t="shared" si="497"/>
        <v>0</v>
      </c>
      <c r="AS2250" s="48">
        <f t="shared" si="498"/>
        <v>1</v>
      </c>
      <c r="AT2250" s="46">
        <f t="shared" si="502"/>
        <v>0</v>
      </c>
      <c r="AU2250" s="46">
        <f t="shared" si="499"/>
        <v>0</v>
      </c>
      <c r="AV2250" s="46">
        <f t="shared" si="500"/>
        <v>0</v>
      </c>
      <c r="AW2250" s="46">
        <f t="shared" si="503"/>
        <v>0</v>
      </c>
      <c r="AX2250" s="47" t="str">
        <f t="shared" si="501"/>
        <v/>
      </c>
      <c r="AY2250" s="47" t="str">
        <f t="shared" si="504"/>
        <v/>
      </c>
    </row>
    <row r="2251" spans="35:51" x14ac:dyDescent="0.35">
      <c r="AI2251" s="11"/>
      <c r="AJ2251" s="11"/>
      <c r="AK2251" s="11"/>
      <c r="AL2251" s="63"/>
      <c r="AM2251" s="46" t="str">
        <f t="shared" si="492"/>
        <v/>
      </c>
      <c r="AN2251" s="46" t="str">
        <f t="shared" si="493"/>
        <v/>
      </c>
      <c r="AO2251" s="46" t="str">
        <f t="shared" si="494"/>
        <v/>
      </c>
      <c r="AP2251" s="46">
        <f t="shared" si="495"/>
        <v>0</v>
      </c>
      <c r="AQ2251" s="46" t="str">
        <f t="shared" si="496"/>
        <v/>
      </c>
      <c r="AR2251" s="46">
        <f t="shared" si="497"/>
        <v>0</v>
      </c>
      <c r="AS2251" s="48">
        <f t="shared" si="498"/>
        <v>1</v>
      </c>
      <c r="AT2251" s="46">
        <f t="shared" si="502"/>
        <v>0</v>
      </c>
      <c r="AU2251" s="46">
        <f t="shared" si="499"/>
        <v>0</v>
      </c>
      <c r="AV2251" s="46">
        <f t="shared" si="500"/>
        <v>0</v>
      </c>
      <c r="AW2251" s="46">
        <f t="shared" si="503"/>
        <v>0</v>
      </c>
      <c r="AX2251" s="47" t="str">
        <f t="shared" si="501"/>
        <v/>
      </c>
      <c r="AY2251" s="47" t="str">
        <f t="shared" si="504"/>
        <v/>
      </c>
    </row>
    <row r="2252" spans="35:51" x14ac:dyDescent="0.35">
      <c r="AI2252" s="11"/>
      <c r="AJ2252" s="11"/>
      <c r="AK2252" s="11"/>
      <c r="AL2252" s="63"/>
      <c r="AM2252" s="46" t="str">
        <f t="shared" si="492"/>
        <v/>
      </c>
      <c r="AN2252" s="46" t="str">
        <f t="shared" si="493"/>
        <v/>
      </c>
      <c r="AO2252" s="46" t="str">
        <f t="shared" si="494"/>
        <v/>
      </c>
      <c r="AP2252" s="46">
        <f t="shared" si="495"/>
        <v>0</v>
      </c>
      <c r="AQ2252" s="46" t="str">
        <f t="shared" si="496"/>
        <v/>
      </c>
      <c r="AR2252" s="46">
        <f t="shared" si="497"/>
        <v>0</v>
      </c>
      <c r="AS2252" s="48">
        <f t="shared" si="498"/>
        <v>1</v>
      </c>
      <c r="AT2252" s="46">
        <f t="shared" si="502"/>
        <v>0</v>
      </c>
      <c r="AU2252" s="46">
        <f t="shared" si="499"/>
        <v>0</v>
      </c>
      <c r="AV2252" s="46">
        <f t="shared" si="500"/>
        <v>0</v>
      </c>
      <c r="AW2252" s="46">
        <f t="shared" si="503"/>
        <v>0</v>
      </c>
      <c r="AX2252" s="47" t="str">
        <f t="shared" si="501"/>
        <v/>
      </c>
      <c r="AY2252" s="47" t="str">
        <f t="shared" si="504"/>
        <v/>
      </c>
    </row>
    <row r="2253" spans="35:51" x14ac:dyDescent="0.35">
      <c r="AI2253" s="11"/>
      <c r="AJ2253" s="11"/>
      <c r="AK2253" s="11"/>
      <c r="AL2253" s="63"/>
      <c r="AM2253" s="46" t="str">
        <f t="shared" si="492"/>
        <v/>
      </c>
      <c r="AN2253" s="46" t="str">
        <f t="shared" si="493"/>
        <v/>
      </c>
      <c r="AO2253" s="46" t="str">
        <f t="shared" si="494"/>
        <v/>
      </c>
      <c r="AP2253" s="46">
        <f t="shared" si="495"/>
        <v>0</v>
      </c>
      <c r="AQ2253" s="46" t="str">
        <f t="shared" si="496"/>
        <v/>
      </c>
      <c r="AR2253" s="46">
        <f t="shared" si="497"/>
        <v>0</v>
      </c>
      <c r="AS2253" s="48">
        <f t="shared" si="498"/>
        <v>1</v>
      </c>
      <c r="AT2253" s="46">
        <f t="shared" si="502"/>
        <v>0</v>
      </c>
      <c r="AU2253" s="46">
        <f t="shared" si="499"/>
        <v>0</v>
      </c>
      <c r="AV2253" s="46">
        <f t="shared" si="500"/>
        <v>0</v>
      </c>
      <c r="AW2253" s="46">
        <f t="shared" si="503"/>
        <v>0</v>
      </c>
      <c r="AX2253" s="47" t="str">
        <f t="shared" si="501"/>
        <v/>
      </c>
      <c r="AY2253" s="47" t="str">
        <f t="shared" si="504"/>
        <v/>
      </c>
    </row>
    <row r="2254" spans="35:51" x14ac:dyDescent="0.35">
      <c r="AI2254" s="11"/>
      <c r="AJ2254" s="11"/>
      <c r="AK2254" s="11"/>
      <c r="AL2254" s="63"/>
      <c r="AM2254" s="46" t="str">
        <f t="shared" si="492"/>
        <v/>
      </c>
      <c r="AN2254" s="46" t="str">
        <f t="shared" si="493"/>
        <v/>
      </c>
      <c r="AO2254" s="46" t="str">
        <f t="shared" si="494"/>
        <v/>
      </c>
      <c r="AP2254" s="46">
        <f t="shared" si="495"/>
        <v>0</v>
      </c>
      <c r="AQ2254" s="46" t="str">
        <f t="shared" si="496"/>
        <v/>
      </c>
      <c r="AR2254" s="46">
        <f t="shared" si="497"/>
        <v>0</v>
      </c>
      <c r="AS2254" s="48">
        <f t="shared" si="498"/>
        <v>1</v>
      </c>
      <c r="AT2254" s="46">
        <f t="shared" si="502"/>
        <v>0</v>
      </c>
      <c r="AU2254" s="46">
        <f t="shared" si="499"/>
        <v>0</v>
      </c>
      <c r="AV2254" s="46">
        <f t="shared" si="500"/>
        <v>0</v>
      </c>
      <c r="AW2254" s="46">
        <f t="shared" si="503"/>
        <v>0</v>
      </c>
      <c r="AX2254" s="47" t="str">
        <f t="shared" si="501"/>
        <v/>
      </c>
      <c r="AY2254" s="47" t="str">
        <f t="shared" si="504"/>
        <v/>
      </c>
    </row>
    <row r="2255" spans="35:51" x14ac:dyDescent="0.35">
      <c r="AI2255" s="11"/>
      <c r="AJ2255" s="11"/>
      <c r="AK2255" s="11"/>
      <c r="AL2255" s="63"/>
      <c r="AM2255" s="46" t="str">
        <f t="shared" si="492"/>
        <v/>
      </c>
      <c r="AN2255" s="46" t="str">
        <f t="shared" si="493"/>
        <v/>
      </c>
      <c r="AO2255" s="46" t="str">
        <f t="shared" si="494"/>
        <v/>
      </c>
      <c r="AP2255" s="46">
        <f t="shared" si="495"/>
        <v>0</v>
      </c>
      <c r="AQ2255" s="46" t="str">
        <f t="shared" si="496"/>
        <v/>
      </c>
      <c r="AR2255" s="46">
        <f t="shared" si="497"/>
        <v>0</v>
      </c>
      <c r="AS2255" s="48">
        <f t="shared" si="498"/>
        <v>1</v>
      </c>
      <c r="AT2255" s="46">
        <f t="shared" si="502"/>
        <v>0</v>
      </c>
      <c r="AU2255" s="46">
        <f t="shared" si="499"/>
        <v>0</v>
      </c>
      <c r="AV2255" s="46">
        <f t="shared" si="500"/>
        <v>0</v>
      </c>
      <c r="AW2255" s="46">
        <f t="shared" si="503"/>
        <v>0</v>
      </c>
      <c r="AX2255" s="47" t="str">
        <f t="shared" si="501"/>
        <v/>
      </c>
      <c r="AY2255" s="47" t="str">
        <f t="shared" si="504"/>
        <v/>
      </c>
    </row>
    <row r="2256" spans="35:51" x14ac:dyDescent="0.35">
      <c r="AI2256" s="11"/>
      <c r="AJ2256" s="11"/>
      <c r="AK2256" s="11"/>
      <c r="AL2256" s="63"/>
      <c r="AM2256" s="46" t="str">
        <f t="shared" si="492"/>
        <v/>
      </c>
      <c r="AN2256" s="46" t="str">
        <f t="shared" si="493"/>
        <v/>
      </c>
      <c r="AO2256" s="46" t="str">
        <f t="shared" si="494"/>
        <v/>
      </c>
      <c r="AP2256" s="46">
        <f t="shared" si="495"/>
        <v>0</v>
      </c>
      <c r="AQ2256" s="46" t="str">
        <f t="shared" si="496"/>
        <v/>
      </c>
      <c r="AR2256" s="46">
        <f t="shared" si="497"/>
        <v>0</v>
      </c>
      <c r="AS2256" s="48">
        <f t="shared" si="498"/>
        <v>1</v>
      </c>
      <c r="AT2256" s="46">
        <f t="shared" si="502"/>
        <v>0</v>
      </c>
      <c r="AU2256" s="46">
        <f t="shared" si="499"/>
        <v>0</v>
      </c>
      <c r="AV2256" s="46">
        <f t="shared" si="500"/>
        <v>0</v>
      </c>
      <c r="AW2256" s="46">
        <f t="shared" si="503"/>
        <v>0</v>
      </c>
      <c r="AX2256" s="47" t="str">
        <f t="shared" si="501"/>
        <v/>
      </c>
      <c r="AY2256" s="47" t="str">
        <f t="shared" si="504"/>
        <v/>
      </c>
    </row>
    <row r="2257" spans="35:51" x14ac:dyDescent="0.35">
      <c r="AI2257" s="11"/>
      <c r="AJ2257" s="11"/>
      <c r="AK2257" s="11"/>
      <c r="AL2257" s="63"/>
      <c r="AM2257" s="46" t="str">
        <f t="shared" si="492"/>
        <v/>
      </c>
      <c r="AN2257" s="46" t="str">
        <f t="shared" si="493"/>
        <v/>
      </c>
      <c r="AO2257" s="46" t="str">
        <f t="shared" si="494"/>
        <v/>
      </c>
      <c r="AP2257" s="46">
        <f t="shared" si="495"/>
        <v>0</v>
      </c>
      <c r="AQ2257" s="46" t="str">
        <f t="shared" si="496"/>
        <v/>
      </c>
      <c r="AR2257" s="46">
        <f t="shared" si="497"/>
        <v>0</v>
      </c>
      <c r="AS2257" s="48">
        <f t="shared" si="498"/>
        <v>1</v>
      </c>
      <c r="AT2257" s="46">
        <f t="shared" si="502"/>
        <v>0</v>
      </c>
      <c r="AU2257" s="46">
        <f t="shared" si="499"/>
        <v>0</v>
      </c>
      <c r="AV2257" s="46">
        <f t="shared" si="500"/>
        <v>0</v>
      </c>
      <c r="AW2257" s="46">
        <f t="shared" si="503"/>
        <v>0</v>
      </c>
      <c r="AX2257" s="47" t="str">
        <f t="shared" si="501"/>
        <v/>
      </c>
      <c r="AY2257" s="47" t="str">
        <f t="shared" si="504"/>
        <v/>
      </c>
    </row>
    <row r="2258" spans="35:51" x14ac:dyDescent="0.35">
      <c r="AI2258" s="11"/>
      <c r="AJ2258" s="11"/>
      <c r="AK2258" s="11"/>
      <c r="AL2258" s="63"/>
      <c r="AM2258" s="46" t="str">
        <f t="shared" si="492"/>
        <v/>
      </c>
      <c r="AN2258" s="46" t="str">
        <f t="shared" si="493"/>
        <v/>
      </c>
      <c r="AO2258" s="46" t="str">
        <f t="shared" si="494"/>
        <v/>
      </c>
      <c r="AP2258" s="46">
        <f t="shared" si="495"/>
        <v>0</v>
      </c>
      <c r="AQ2258" s="46" t="str">
        <f t="shared" si="496"/>
        <v/>
      </c>
      <c r="AR2258" s="46">
        <f t="shared" si="497"/>
        <v>0</v>
      </c>
      <c r="AS2258" s="48">
        <f t="shared" si="498"/>
        <v>1</v>
      </c>
      <c r="AT2258" s="46">
        <f t="shared" si="502"/>
        <v>0</v>
      </c>
      <c r="AU2258" s="46">
        <f t="shared" si="499"/>
        <v>0</v>
      </c>
      <c r="AV2258" s="46">
        <f t="shared" si="500"/>
        <v>0</v>
      </c>
      <c r="AW2258" s="46">
        <f t="shared" si="503"/>
        <v>0</v>
      </c>
      <c r="AX2258" s="47" t="str">
        <f t="shared" si="501"/>
        <v/>
      </c>
      <c r="AY2258" s="47" t="str">
        <f t="shared" si="504"/>
        <v/>
      </c>
    </row>
    <row r="2259" spans="35:51" x14ac:dyDescent="0.35">
      <c r="AI2259" s="11"/>
      <c r="AJ2259" s="11"/>
      <c r="AK2259" s="11"/>
      <c r="AL2259" s="63"/>
      <c r="AM2259" s="46" t="str">
        <f t="shared" si="492"/>
        <v/>
      </c>
      <c r="AN2259" s="46" t="str">
        <f t="shared" si="493"/>
        <v/>
      </c>
      <c r="AO2259" s="46" t="str">
        <f t="shared" si="494"/>
        <v/>
      </c>
      <c r="AP2259" s="46">
        <f t="shared" si="495"/>
        <v>0</v>
      </c>
      <c r="AQ2259" s="46" t="str">
        <f t="shared" si="496"/>
        <v/>
      </c>
      <c r="AR2259" s="46">
        <f t="shared" si="497"/>
        <v>0</v>
      </c>
      <c r="AS2259" s="48">
        <f t="shared" si="498"/>
        <v>1</v>
      </c>
      <c r="AT2259" s="46">
        <f t="shared" si="502"/>
        <v>0</v>
      </c>
      <c r="AU2259" s="46">
        <f t="shared" si="499"/>
        <v>0</v>
      </c>
      <c r="AV2259" s="46">
        <f t="shared" si="500"/>
        <v>0</v>
      </c>
      <c r="AW2259" s="46">
        <f t="shared" si="503"/>
        <v>0</v>
      </c>
      <c r="AX2259" s="47" t="str">
        <f t="shared" si="501"/>
        <v/>
      </c>
      <c r="AY2259" s="47" t="str">
        <f t="shared" si="504"/>
        <v/>
      </c>
    </row>
    <row r="2260" spans="35:51" x14ac:dyDescent="0.35">
      <c r="AI2260" s="11"/>
      <c r="AJ2260" s="11"/>
      <c r="AK2260" s="11"/>
      <c r="AL2260" s="63"/>
      <c r="AM2260" s="46" t="str">
        <f t="shared" si="492"/>
        <v/>
      </c>
      <c r="AN2260" s="46" t="str">
        <f t="shared" si="493"/>
        <v/>
      </c>
      <c r="AO2260" s="46" t="str">
        <f t="shared" si="494"/>
        <v/>
      </c>
      <c r="AP2260" s="46">
        <f t="shared" si="495"/>
        <v>0</v>
      </c>
      <c r="AQ2260" s="46" t="str">
        <f t="shared" si="496"/>
        <v/>
      </c>
      <c r="AR2260" s="46">
        <f t="shared" si="497"/>
        <v>0</v>
      </c>
      <c r="AS2260" s="48">
        <f t="shared" si="498"/>
        <v>1</v>
      </c>
      <c r="AT2260" s="46">
        <f t="shared" si="502"/>
        <v>0</v>
      </c>
      <c r="AU2260" s="46">
        <f t="shared" si="499"/>
        <v>0</v>
      </c>
      <c r="AV2260" s="46">
        <f t="shared" si="500"/>
        <v>0</v>
      </c>
      <c r="AW2260" s="46">
        <f t="shared" si="503"/>
        <v>0</v>
      </c>
      <c r="AX2260" s="47" t="str">
        <f t="shared" si="501"/>
        <v/>
      </c>
      <c r="AY2260" s="47" t="str">
        <f t="shared" si="504"/>
        <v/>
      </c>
    </row>
    <row r="2261" spans="35:51" x14ac:dyDescent="0.35">
      <c r="AI2261" s="11"/>
      <c r="AJ2261" s="11"/>
      <c r="AK2261" s="11"/>
      <c r="AL2261" s="63"/>
      <c r="AM2261" s="46" t="str">
        <f t="shared" si="492"/>
        <v/>
      </c>
      <c r="AN2261" s="46" t="str">
        <f t="shared" si="493"/>
        <v/>
      </c>
      <c r="AO2261" s="46" t="str">
        <f t="shared" si="494"/>
        <v/>
      </c>
      <c r="AP2261" s="46">
        <f t="shared" si="495"/>
        <v>0</v>
      </c>
      <c r="AQ2261" s="46" t="str">
        <f t="shared" si="496"/>
        <v/>
      </c>
      <c r="AR2261" s="46">
        <f t="shared" si="497"/>
        <v>0</v>
      </c>
      <c r="AS2261" s="48">
        <f t="shared" si="498"/>
        <v>1</v>
      </c>
      <c r="AT2261" s="46">
        <f t="shared" si="502"/>
        <v>0</v>
      </c>
      <c r="AU2261" s="46">
        <f t="shared" si="499"/>
        <v>0</v>
      </c>
      <c r="AV2261" s="46">
        <f t="shared" si="500"/>
        <v>0</v>
      </c>
      <c r="AW2261" s="46">
        <f t="shared" si="503"/>
        <v>0</v>
      </c>
      <c r="AX2261" s="47" t="str">
        <f t="shared" si="501"/>
        <v/>
      </c>
      <c r="AY2261" s="47" t="str">
        <f t="shared" si="504"/>
        <v/>
      </c>
    </row>
    <row r="2262" spans="35:51" x14ac:dyDescent="0.35">
      <c r="AI2262" s="11"/>
      <c r="AJ2262" s="11"/>
      <c r="AK2262" s="11"/>
      <c r="AL2262" s="63"/>
      <c r="AM2262" s="46" t="str">
        <f t="shared" si="492"/>
        <v/>
      </c>
      <c r="AN2262" s="46" t="str">
        <f t="shared" si="493"/>
        <v/>
      </c>
      <c r="AO2262" s="46" t="str">
        <f t="shared" si="494"/>
        <v/>
      </c>
      <c r="AP2262" s="46">
        <f t="shared" si="495"/>
        <v>0</v>
      </c>
      <c r="AQ2262" s="46" t="str">
        <f t="shared" si="496"/>
        <v/>
      </c>
      <c r="AR2262" s="46">
        <f t="shared" si="497"/>
        <v>0</v>
      </c>
      <c r="AS2262" s="48">
        <f t="shared" si="498"/>
        <v>1</v>
      </c>
      <c r="AT2262" s="46">
        <f t="shared" si="502"/>
        <v>0</v>
      </c>
      <c r="AU2262" s="46">
        <f t="shared" si="499"/>
        <v>0</v>
      </c>
      <c r="AV2262" s="46">
        <f t="shared" si="500"/>
        <v>0</v>
      </c>
      <c r="AW2262" s="46">
        <f t="shared" si="503"/>
        <v>0</v>
      </c>
      <c r="AX2262" s="47" t="str">
        <f t="shared" si="501"/>
        <v/>
      </c>
      <c r="AY2262" s="47" t="str">
        <f t="shared" si="504"/>
        <v/>
      </c>
    </row>
    <row r="2263" spans="35:51" x14ac:dyDescent="0.35">
      <c r="AI2263" s="11"/>
      <c r="AJ2263" s="11"/>
      <c r="AK2263" s="11"/>
      <c r="AL2263" s="63"/>
      <c r="AM2263" s="46" t="str">
        <f t="shared" si="492"/>
        <v/>
      </c>
      <c r="AN2263" s="46" t="str">
        <f t="shared" si="493"/>
        <v/>
      </c>
      <c r="AO2263" s="46" t="str">
        <f t="shared" si="494"/>
        <v/>
      </c>
      <c r="AP2263" s="46">
        <f t="shared" si="495"/>
        <v>0</v>
      </c>
      <c r="AQ2263" s="46" t="str">
        <f t="shared" si="496"/>
        <v/>
      </c>
      <c r="AR2263" s="46">
        <f t="shared" si="497"/>
        <v>0</v>
      </c>
      <c r="AS2263" s="48">
        <f t="shared" si="498"/>
        <v>1</v>
      </c>
      <c r="AT2263" s="46">
        <f t="shared" si="502"/>
        <v>0</v>
      </c>
      <c r="AU2263" s="46">
        <f t="shared" si="499"/>
        <v>0</v>
      </c>
      <c r="AV2263" s="46">
        <f t="shared" si="500"/>
        <v>0</v>
      </c>
      <c r="AW2263" s="46">
        <f t="shared" si="503"/>
        <v>0</v>
      </c>
      <c r="AX2263" s="47" t="str">
        <f t="shared" si="501"/>
        <v/>
      </c>
      <c r="AY2263" s="47" t="str">
        <f t="shared" si="504"/>
        <v/>
      </c>
    </row>
    <row r="2264" spans="35:51" x14ac:dyDescent="0.35">
      <c r="AI2264" s="11"/>
      <c r="AJ2264" s="11"/>
      <c r="AK2264" s="11"/>
      <c r="AL2264" s="63"/>
      <c r="AM2264" s="46" t="str">
        <f t="shared" si="492"/>
        <v/>
      </c>
      <c r="AN2264" s="46" t="str">
        <f t="shared" si="493"/>
        <v/>
      </c>
      <c r="AO2264" s="46" t="str">
        <f t="shared" si="494"/>
        <v/>
      </c>
      <c r="AP2264" s="46">
        <f t="shared" si="495"/>
        <v>0</v>
      </c>
      <c r="AQ2264" s="46" t="str">
        <f t="shared" si="496"/>
        <v/>
      </c>
      <c r="AR2264" s="46">
        <f t="shared" si="497"/>
        <v>0</v>
      </c>
      <c r="AS2264" s="48">
        <f t="shared" si="498"/>
        <v>1</v>
      </c>
      <c r="AT2264" s="46">
        <f t="shared" si="502"/>
        <v>0</v>
      </c>
      <c r="AU2264" s="46">
        <f t="shared" si="499"/>
        <v>0</v>
      </c>
      <c r="AV2264" s="46">
        <f t="shared" si="500"/>
        <v>0</v>
      </c>
      <c r="AW2264" s="46">
        <f t="shared" si="503"/>
        <v>0</v>
      </c>
      <c r="AX2264" s="47" t="str">
        <f t="shared" si="501"/>
        <v/>
      </c>
      <c r="AY2264" s="47" t="str">
        <f t="shared" si="504"/>
        <v/>
      </c>
    </row>
    <row r="2265" spans="35:51" x14ac:dyDescent="0.35">
      <c r="AI2265" s="11"/>
      <c r="AJ2265" s="11"/>
      <c r="AK2265" s="11"/>
      <c r="AL2265" s="63"/>
      <c r="AM2265" s="46" t="str">
        <f t="shared" si="492"/>
        <v/>
      </c>
      <c r="AN2265" s="46" t="str">
        <f t="shared" si="493"/>
        <v/>
      </c>
      <c r="AO2265" s="46" t="str">
        <f t="shared" si="494"/>
        <v/>
      </c>
      <c r="AP2265" s="46">
        <f t="shared" si="495"/>
        <v>0</v>
      </c>
      <c r="AQ2265" s="46" t="str">
        <f t="shared" si="496"/>
        <v/>
      </c>
      <c r="AR2265" s="46">
        <f t="shared" si="497"/>
        <v>0</v>
      </c>
      <c r="AS2265" s="48">
        <f t="shared" si="498"/>
        <v>1</v>
      </c>
      <c r="AT2265" s="46">
        <f t="shared" si="502"/>
        <v>0</v>
      </c>
      <c r="AU2265" s="46">
        <f t="shared" si="499"/>
        <v>0</v>
      </c>
      <c r="AV2265" s="46">
        <f t="shared" si="500"/>
        <v>0</v>
      </c>
      <c r="AW2265" s="46">
        <f t="shared" si="503"/>
        <v>0</v>
      </c>
      <c r="AX2265" s="47" t="str">
        <f t="shared" si="501"/>
        <v/>
      </c>
      <c r="AY2265" s="47" t="str">
        <f t="shared" si="504"/>
        <v/>
      </c>
    </row>
    <row r="2266" spans="35:51" x14ac:dyDescent="0.35">
      <c r="AI2266" s="11"/>
      <c r="AJ2266" s="11"/>
      <c r="AK2266" s="11"/>
      <c r="AL2266" s="63"/>
      <c r="AM2266" s="46" t="str">
        <f t="shared" si="492"/>
        <v/>
      </c>
      <c r="AN2266" s="46" t="str">
        <f t="shared" si="493"/>
        <v/>
      </c>
      <c r="AO2266" s="46" t="str">
        <f t="shared" si="494"/>
        <v/>
      </c>
      <c r="AP2266" s="46">
        <f t="shared" si="495"/>
        <v>0</v>
      </c>
      <c r="AQ2266" s="46" t="str">
        <f t="shared" si="496"/>
        <v/>
      </c>
      <c r="AR2266" s="46">
        <f t="shared" si="497"/>
        <v>0</v>
      </c>
      <c r="AS2266" s="48">
        <f t="shared" si="498"/>
        <v>1</v>
      </c>
      <c r="AT2266" s="46">
        <f t="shared" si="502"/>
        <v>0</v>
      </c>
      <c r="AU2266" s="46">
        <f t="shared" si="499"/>
        <v>0</v>
      </c>
      <c r="AV2266" s="46">
        <f t="shared" si="500"/>
        <v>0</v>
      </c>
      <c r="AW2266" s="46">
        <f t="shared" si="503"/>
        <v>0</v>
      </c>
      <c r="AX2266" s="47" t="str">
        <f t="shared" si="501"/>
        <v/>
      </c>
      <c r="AY2266" s="47" t="str">
        <f t="shared" si="504"/>
        <v/>
      </c>
    </row>
    <row r="2267" spans="35:51" x14ac:dyDescent="0.35">
      <c r="AI2267" s="11"/>
      <c r="AJ2267" s="11"/>
      <c r="AK2267" s="11"/>
      <c r="AL2267" s="63"/>
      <c r="AM2267" s="46" t="str">
        <f t="shared" si="492"/>
        <v/>
      </c>
      <c r="AN2267" s="46" t="str">
        <f t="shared" si="493"/>
        <v/>
      </c>
      <c r="AO2267" s="46" t="str">
        <f t="shared" si="494"/>
        <v/>
      </c>
      <c r="AP2267" s="46">
        <f t="shared" si="495"/>
        <v>0</v>
      </c>
      <c r="AQ2267" s="46" t="str">
        <f t="shared" si="496"/>
        <v/>
      </c>
      <c r="AR2267" s="46">
        <f t="shared" si="497"/>
        <v>0</v>
      </c>
      <c r="AS2267" s="48">
        <f t="shared" si="498"/>
        <v>1</v>
      </c>
      <c r="AT2267" s="46">
        <f t="shared" si="502"/>
        <v>0</v>
      </c>
      <c r="AU2267" s="46">
        <f t="shared" si="499"/>
        <v>0</v>
      </c>
      <c r="AV2267" s="46">
        <f t="shared" si="500"/>
        <v>0</v>
      </c>
      <c r="AW2267" s="46">
        <f t="shared" si="503"/>
        <v>0</v>
      </c>
      <c r="AX2267" s="47" t="str">
        <f t="shared" si="501"/>
        <v/>
      </c>
      <c r="AY2267" s="47" t="str">
        <f t="shared" si="504"/>
        <v/>
      </c>
    </row>
    <row r="2268" spans="35:51" x14ac:dyDescent="0.35">
      <c r="AI2268" s="11"/>
      <c r="AJ2268" s="11"/>
      <c r="AK2268" s="11"/>
      <c r="AL2268" s="63"/>
      <c r="AM2268" s="46" t="str">
        <f t="shared" si="492"/>
        <v/>
      </c>
      <c r="AN2268" s="46" t="str">
        <f t="shared" si="493"/>
        <v/>
      </c>
      <c r="AO2268" s="46" t="str">
        <f t="shared" si="494"/>
        <v/>
      </c>
      <c r="AP2268" s="46">
        <f t="shared" si="495"/>
        <v>0</v>
      </c>
      <c r="AQ2268" s="46" t="str">
        <f t="shared" si="496"/>
        <v/>
      </c>
      <c r="AR2268" s="46">
        <f t="shared" si="497"/>
        <v>0</v>
      </c>
      <c r="AS2268" s="48">
        <f t="shared" si="498"/>
        <v>1</v>
      </c>
      <c r="AT2268" s="46">
        <f t="shared" si="502"/>
        <v>0</v>
      </c>
      <c r="AU2268" s="46">
        <f t="shared" si="499"/>
        <v>0</v>
      </c>
      <c r="AV2268" s="46">
        <f t="shared" si="500"/>
        <v>0</v>
      </c>
      <c r="AW2268" s="46">
        <f t="shared" si="503"/>
        <v>0</v>
      </c>
      <c r="AX2268" s="47" t="str">
        <f t="shared" si="501"/>
        <v/>
      </c>
      <c r="AY2268" s="47" t="str">
        <f t="shared" si="504"/>
        <v/>
      </c>
    </row>
    <row r="2269" spans="35:51" x14ac:dyDescent="0.35">
      <c r="AI2269" s="11"/>
      <c r="AJ2269" s="11"/>
      <c r="AK2269" s="11"/>
      <c r="AL2269" s="63"/>
      <c r="AM2269" s="46" t="str">
        <f t="shared" si="492"/>
        <v/>
      </c>
      <c r="AN2269" s="46" t="str">
        <f t="shared" si="493"/>
        <v/>
      </c>
      <c r="AO2269" s="46" t="str">
        <f t="shared" si="494"/>
        <v/>
      </c>
      <c r="AP2269" s="46">
        <f t="shared" si="495"/>
        <v>0</v>
      </c>
      <c r="AQ2269" s="46" t="str">
        <f t="shared" si="496"/>
        <v/>
      </c>
      <c r="AR2269" s="46">
        <f t="shared" si="497"/>
        <v>0</v>
      </c>
      <c r="AS2269" s="48">
        <f t="shared" si="498"/>
        <v>1</v>
      </c>
      <c r="AT2269" s="46">
        <f t="shared" si="502"/>
        <v>0</v>
      </c>
      <c r="AU2269" s="46">
        <f t="shared" si="499"/>
        <v>0</v>
      </c>
      <c r="AV2269" s="46">
        <f t="shared" si="500"/>
        <v>0</v>
      </c>
      <c r="AW2269" s="46">
        <f t="shared" si="503"/>
        <v>0</v>
      </c>
      <c r="AX2269" s="47" t="str">
        <f t="shared" si="501"/>
        <v/>
      </c>
      <c r="AY2269" s="47" t="str">
        <f t="shared" si="504"/>
        <v/>
      </c>
    </row>
    <row r="2270" spans="35:51" x14ac:dyDescent="0.35">
      <c r="AI2270" s="11"/>
      <c r="AJ2270" s="11"/>
      <c r="AK2270" s="11"/>
      <c r="AL2270" s="63"/>
      <c r="AM2270" s="46" t="str">
        <f t="shared" si="492"/>
        <v/>
      </c>
      <c r="AN2270" s="46" t="str">
        <f t="shared" si="493"/>
        <v/>
      </c>
      <c r="AO2270" s="46" t="str">
        <f t="shared" si="494"/>
        <v/>
      </c>
      <c r="AP2270" s="46">
        <f t="shared" si="495"/>
        <v>0</v>
      </c>
      <c r="AQ2270" s="46" t="str">
        <f t="shared" si="496"/>
        <v/>
      </c>
      <c r="AR2270" s="46">
        <f t="shared" si="497"/>
        <v>0</v>
      </c>
      <c r="AS2270" s="48">
        <f t="shared" si="498"/>
        <v>1</v>
      </c>
      <c r="AT2270" s="46">
        <f t="shared" si="502"/>
        <v>0</v>
      </c>
      <c r="AU2270" s="46">
        <f t="shared" si="499"/>
        <v>0</v>
      </c>
      <c r="AV2270" s="46">
        <f t="shared" si="500"/>
        <v>0</v>
      </c>
      <c r="AW2270" s="46">
        <f t="shared" si="503"/>
        <v>0</v>
      </c>
      <c r="AX2270" s="47" t="str">
        <f t="shared" si="501"/>
        <v/>
      </c>
      <c r="AY2270" s="47" t="str">
        <f t="shared" si="504"/>
        <v/>
      </c>
    </row>
    <row r="2271" spans="35:51" x14ac:dyDescent="0.35">
      <c r="AI2271" s="11"/>
      <c r="AJ2271" s="11"/>
      <c r="AK2271" s="11"/>
      <c r="AL2271" s="63"/>
      <c r="AM2271" s="46" t="str">
        <f t="shared" si="492"/>
        <v/>
      </c>
      <c r="AN2271" s="46" t="str">
        <f t="shared" si="493"/>
        <v/>
      </c>
      <c r="AO2271" s="46" t="str">
        <f t="shared" si="494"/>
        <v/>
      </c>
      <c r="AP2271" s="46">
        <f t="shared" si="495"/>
        <v>0</v>
      </c>
      <c r="AQ2271" s="46" t="str">
        <f t="shared" si="496"/>
        <v/>
      </c>
      <c r="AR2271" s="46">
        <f t="shared" si="497"/>
        <v>0</v>
      </c>
      <c r="AS2271" s="48">
        <f t="shared" si="498"/>
        <v>1</v>
      </c>
      <c r="AT2271" s="46">
        <f t="shared" si="502"/>
        <v>0</v>
      </c>
      <c r="AU2271" s="46">
        <f t="shared" si="499"/>
        <v>0</v>
      </c>
      <c r="AV2271" s="46">
        <f t="shared" si="500"/>
        <v>0</v>
      </c>
      <c r="AW2271" s="46">
        <f t="shared" si="503"/>
        <v>0</v>
      </c>
      <c r="AX2271" s="47" t="str">
        <f t="shared" si="501"/>
        <v/>
      </c>
      <c r="AY2271" s="47" t="str">
        <f t="shared" si="504"/>
        <v/>
      </c>
    </row>
    <row r="2272" spans="35:51" x14ac:dyDescent="0.35">
      <c r="AI2272" s="11"/>
      <c r="AJ2272" s="11"/>
      <c r="AK2272" s="11"/>
      <c r="AL2272" s="63"/>
      <c r="AM2272" s="46" t="str">
        <f t="shared" si="492"/>
        <v/>
      </c>
      <c r="AN2272" s="46" t="str">
        <f t="shared" si="493"/>
        <v/>
      </c>
      <c r="AO2272" s="46" t="str">
        <f t="shared" si="494"/>
        <v/>
      </c>
      <c r="AP2272" s="46">
        <f t="shared" si="495"/>
        <v>0</v>
      </c>
      <c r="AQ2272" s="46" t="str">
        <f t="shared" si="496"/>
        <v/>
      </c>
      <c r="AR2272" s="46">
        <f t="shared" si="497"/>
        <v>0</v>
      </c>
      <c r="AS2272" s="48">
        <f t="shared" si="498"/>
        <v>1</v>
      </c>
      <c r="AT2272" s="46">
        <f t="shared" si="502"/>
        <v>0</v>
      </c>
      <c r="AU2272" s="46">
        <f t="shared" si="499"/>
        <v>0</v>
      </c>
      <c r="AV2272" s="46">
        <f t="shared" si="500"/>
        <v>0</v>
      </c>
      <c r="AW2272" s="46">
        <f t="shared" si="503"/>
        <v>0</v>
      </c>
      <c r="AX2272" s="47" t="str">
        <f t="shared" si="501"/>
        <v/>
      </c>
      <c r="AY2272" s="47" t="str">
        <f t="shared" si="504"/>
        <v/>
      </c>
    </row>
    <row r="2273" spans="35:51" x14ac:dyDescent="0.35">
      <c r="AI2273" s="11"/>
      <c r="AJ2273" s="11"/>
      <c r="AK2273" s="11"/>
      <c r="AL2273" s="63"/>
      <c r="AM2273" s="46" t="str">
        <f t="shared" si="492"/>
        <v/>
      </c>
      <c r="AN2273" s="46" t="str">
        <f t="shared" si="493"/>
        <v/>
      </c>
      <c r="AO2273" s="46" t="str">
        <f t="shared" si="494"/>
        <v/>
      </c>
      <c r="AP2273" s="46">
        <f t="shared" si="495"/>
        <v>0</v>
      </c>
      <c r="AQ2273" s="46" t="str">
        <f t="shared" si="496"/>
        <v/>
      </c>
      <c r="AR2273" s="46">
        <f t="shared" si="497"/>
        <v>0</v>
      </c>
      <c r="AS2273" s="48">
        <f t="shared" si="498"/>
        <v>1</v>
      </c>
      <c r="AT2273" s="46">
        <f t="shared" si="502"/>
        <v>0</v>
      </c>
      <c r="AU2273" s="46">
        <f t="shared" si="499"/>
        <v>0</v>
      </c>
      <c r="AV2273" s="46">
        <f t="shared" si="500"/>
        <v>0</v>
      </c>
      <c r="AW2273" s="46">
        <f t="shared" si="503"/>
        <v>0</v>
      </c>
      <c r="AX2273" s="47" t="str">
        <f t="shared" si="501"/>
        <v/>
      </c>
      <c r="AY2273" s="47" t="str">
        <f t="shared" si="504"/>
        <v/>
      </c>
    </row>
    <row r="2274" spans="35:51" x14ac:dyDescent="0.35">
      <c r="AI2274" s="11"/>
      <c r="AJ2274" s="11"/>
      <c r="AK2274" s="11"/>
      <c r="AL2274" s="63"/>
      <c r="AM2274" s="46" t="str">
        <f t="shared" si="492"/>
        <v/>
      </c>
      <c r="AN2274" s="46" t="str">
        <f t="shared" si="493"/>
        <v/>
      </c>
      <c r="AO2274" s="46" t="str">
        <f t="shared" si="494"/>
        <v/>
      </c>
      <c r="AP2274" s="46">
        <f t="shared" si="495"/>
        <v>0</v>
      </c>
      <c r="AQ2274" s="46" t="str">
        <f t="shared" si="496"/>
        <v/>
      </c>
      <c r="AR2274" s="46">
        <f t="shared" si="497"/>
        <v>0</v>
      </c>
      <c r="AS2274" s="48">
        <f t="shared" si="498"/>
        <v>1</v>
      </c>
      <c r="AT2274" s="46">
        <f t="shared" si="502"/>
        <v>0</v>
      </c>
      <c r="AU2274" s="46">
        <f t="shared" si="499"/>
        <v>0</v>
      </c>
      <c r="AV2274" s="46">
        <f t="shared" si="500"/>
        <v>0</v>
      </c>
      <c r="AW2274" s="46">
        <f t="shared" si="503"/>
        <v>0</v>
      </c>
      <c r="AX2274" s="47" t="str">
        <f t="shared" si="501"/>
        <v/>
      </c>
      <c r="AY2274" s="47" t="str">
        <f t="shared" si="504"/>
        <v/>
      </c>
    </row>
    <row r="2275" spans="35:51" x14ac:dyDescent="0.35">
      <c r="AI2275" s="11"/>
      <c r="AJ2275" s="11"/>
      <c r="AK2275" s="11"/>
      <c r="AL2275" s="63"/>
      <c r="AM2275" s="46" t="str">
        <f t="shared" si="492"/>
        <v/>
      </c>
      <c r="AN2275" s="46" t="str">
        <f t="shared" si="493"/>
        <v/>
      </c>
      <c r="AO2275" s="46" t="str">
        <f t="shared" si="494"/>
        <v/>
      </c>
      <c r="AP2275" s="46">
        <f t="shared" si="495"/>
        <v>0</v>
      </c>
      <c r="AQ2275" s="46" t="str">
        <f t="shared" si="496"/>
        <v/>
      </c>
      <c r="AR2275" s="46">
        <f t="shared" si="497"/>
        <v>0</v>
      </c>
      <c r="AS2275" s="48">
        <f t="shared" si="498"/>
        <v>1</v>
      </c>
      <c r="AT2275" s="46">
        <f t="shared" si="502"/>
        <v>0</v>
      </c>
      <c r="AU2275" s="46">
        <f t="shared" si="499"/>
        <v>0</v>
      </c>
      <c r="AV2275" s="46">
        <f t="shared" si="500"/>
        <v>0</v>
      </c>
      <c r="AW2275" s="46">
        <f t="shared" si="503"/>
        <v>0</v>
      </c>
      <c r="AX2275" s="47" t="str">
        <f t="shared" si="501"/>
        <v/>
      </c>
      <c r="AY2275" s="47" t="str">
        <f t="shared" si="504"/>
        <v/>
      </c>
    </row>
    <row r="2276" spans="35:51" x14ac:dyDescent="0.35">
      <c r="AI2276" s="11"/>
      <c r="AJ2276" s="11"/>
      <c r="AK2276" s="11"/>
      <c r="AL2276" s="63"/>
      <c r="AM2276" s="46" t="str">
        <f t="shared" si="492"/>
        <v/>
      </c>
      <c r="AN2276" s="46" t="str">
        <f t="shared" si="493"/>
        <v/>
      </c>
      <c r="AO2276" s="46" t="str">
        <f t="shared" si="494"/>
        <v/>
      </c>
      <c r="AP2276" s="46">
        <f t="shared" si="495"/>
        <v>0</v>
      </c>
      <c r="AQ2276" s="46" t="str">
        <f t="shared" si="496"/>
        <v/>
      </c>
      <c r="AR2276" s="46">
        <f t="shared" si="497"/>
        <v>0</v>
      </c>
      <c r="AS2276" s="48">
        <f t="shared" si="498"/>
        <v>1</v>
      </c>
      <c r="AT2276" s="46">
        <f t="shared" si="502"/>
        <v>0</v>
      </c>
      <c r="AU2276" s="46">
        <f t="shared" si="499"/>
        <v>0</v>
      </c>
      <c r="AV2276" s="46">
        <f t="shared" si="500"/>
        <v>0</v>
      </c>
      <c r="AW2276" s="46">
        <f t="shared" si="503"/>
        <v>0</v>
      </c>
      <c r="AX2276" s="47" t="str">
        <f t="shared" si="501"/>
        <v/>
      </c>
      <c r="AY2276" s="47" t="str">
        <f t="shared" si="504"/>
        <v/>
      </c>
    </row>
    <row r="2277" spans="35:51" x14ac:dyDescent="0.35">
      <c r="AI2277" s="11"/>
      <c r="AJ2277" s="11"/>
      <c r="AK2277" s="11"/>
      <c r="AL2277" s="63"/>
      <c r="AM2277" s="46" t="str">
        <f t="shared" si="492"/>
        <v/>
      </c>
      <c r="AN2277" s="46" t="str">
        <f t="shared" si="493"/>
        <v/>
      </c>
      <c r="AO2277" s="46" t="str">
        <f t="shared" si="494"/>
        <v/>
      </c>
      <c r="AP2277" s="46">
        <f t="shared" si="495"/>
        <v>0</v>
      </c>
      <c r="AQ2277" s="46" t="str">
        <f t="shared" si="496"/>
        <v/>
      </c>
      <c r="AR2277" s="46">
        <f t="shared" si="497"/>
        <v>0</v>
      </c>
      <c r="AS2277" s="48">
        <f t="shared" si="498"/>
        <v>1</v>
      </c>
      <c r="AT2277" s="46">
        <f t="shared" si="502"/>
        <v>0</v>
      </c>
      <c r="AU2277" s="46">
        <f t="shared" si="499"/>
        <v>0</v>
      </c>
      <c r="AV2277" s="46">
        <f t="shared" si="500"/>
        <v>0</v>
      </c>
      <c r="AW2277" s="46">
        <f t="shared" si="503"/>
        <v>0</v>
      </c>
      <c r="AX2277" s="47" t="str">
        <f t="shared" si="501"/>
        <v/>
      </c>
      <c r="AY2277" s="47" t="str">
        <f t="shared" si="504"/>
        <v/>
      </c>
    </row>
    <row r="2278" spans="35:51" x14ac:dyDescent="0.35">
      <c r="AI2278" s="11"/>
      <c r="AJ2278" s="11"/>
      <c r="AK2278" s="11"/>
      <c r="AL2278" s="63"/>
      <c r="AM2278" s="46" t="str">
        <f t="shared" si="492"/>
        <v/>
      </c>
      <c r="AN2278" s="46" t="str">
        <f t="shared" si="493"/>
        <v/>
      </c>
      <c r="AO2278" s="46" t="str">
        <f t="shared" si="494"/>
        <v/>
      </c>
      <c r="AP2278" s="46">
        <f t="shared" si="495"/>
        <v>0</v>
      </c>
      <c r="AQ2278" s="46" t="str">
        <f t="shared" si="496"/>
        <v/>
      </c>
      <c r="AR2278" s="46">
        <f t="shared" si="497"/>
        <v>0</v>
      </c>
      <c r="AS2278" s="48">
        <f t="shared" si="498"/>
        <v>1</v>
      </c>
      <c r="AT2278" s="46">
        <f t="shared" si="502"/>
        <v>0</v>
      </c>
      <c r="AU2278" s="46">
        <f t="shared" si="499"/>
        <v>0</v>
      </c>
      <c r="AV2278" s="46">
        <f t="shared" si="500"/>
        <v>0</v>
      </c>
      <c r="AW2278" s="46">
        <f t="shared" si="503"/>
        <v>0</v>
      </c>
      <c r="AX2278" s="47" t="str">
        <f t="shared" si="501"/>
        <v/>
      </c>
      <c r="AY2278" s="47" t="str">
        <f t="shared" si="504"/>
        <v/>
      </c>
    </row>
    <row r="2279" spans="35:51" x14ac:dyDescent="0.35">
      <c r="AI2279" s="11"/>
      <c r="AJ2279" s="11"/>
      <c r="AK2279" s="11"/>
      <c r="AL2279" s="63"/>
      <c r="AM2279" s="46" t="str">
        <f t="shared" si="492"/>
        <v/>
      </c>
      <c r="AN2279" s="46" t="str">
        <f t="shared" si="493"/>
        <v/>
      </c>
      <c r="AO2279" s="46" t="str">
        <f t="shared" si="494"/>
        <v/>
      </c>
      <c r="AP2279" s="46">
        <f t="shared" si="495"/>
        <v>0</v>
      </c>
      <c r="AQ2279" s="46" t="str">
        <f t="shared" si="496"/>
        <v/>
      </c>
      <c r="AR2279" s="46">
        <f t="shared" si="497"/>
        <v>0</v>
      </c>
      <c r="AS2279" s="48">
        <f t="shared" si="498"/>
        <v>1</v>
      </c>
      <c r="AT2279" s="46">
        <f t="shared" si="502"/>
        <v>0</v>
      </c>
      <c r="AU2279" s="46">
        <f t="shared" si="499"/>
        <v>0</v>
      </c>
      <c r="AV2279" s="46">
        <f t="shared" si="500"/>
        <v>0</v>
      </c>
      <c r="AW2279" s="46">
        <f t="shared" si="503"/>
        <v>0</v>
      </c>
      <c r="AX2279" s="47" t="str">
        <f t="shared" si="501"/>
        <v/>
      </c>
      <c r="AY2279" s="47" t="str">
        <f t="shared" si="504"/>
        <v/>
      </c>
    </row>
    <row r="2280" spans="35:51" x14ac:dyDescent="0.35">
      <c r="AI2280" s="11"/>
      <c r="AJ2280" s="11"/>
      <c r="AK2280" s="11"/>
      <c r="AL2280" s="63"/>
      <c r="AM2280" s="46" t="str">
        <f t="shared" si="492"/>
        <v/>
      </c>
      <c r="AN2280" s="46" t="str">
        <f t="shared" si="493"/>
        <v/>
      </c>
      <c r="AO2280" s="46" t="str">
        <f t="shared" si="494"/>
        <v/>
      </c>
      <c r="AP2280" s="46">
        <f t="shared" si="495"/>
        <v>0</v>
      </c>
      <c r="AQ2280" s="46" t="str">
        <f t="shared" si="496"/>
        <v/>
      </c>
      <c r="AR2280" s="46">
        <f t="shared" si="497"/>
        <v>0</v>
      </c>
      <c r="AS2280" s="48">
        <f t="shared" si="498"/>
        <v>1</v>
      </c>
      <c r="AT2280" s="46">
        <f t="shared" si="502"/>
        <v>0</v>
      </c>
      <c r="AU2280" s="46">
        <f t="shared" si="499"/>
        <v>0</v>
      </c>
      <c r="AV2280" s="46">
        <f t="shared" si="500"/>
        <v>0</v>
      </c>
      <c r="AW2280" s="46">
        <f t="shared" si="503"/>
        <v>0</v>
      </c>
      <c r="AX2280" s="47" t="str">
        <f t="shared" si="501"/>
        <v/>
      </c>
      <c r="AY2280" s="47" t="str">
        <f t="shared" si="504"/>
        <v/>
      </c>
    </row>
    <row r="2281" spans="35:51" x14ac:dyDescent="0.35">
      <c r="AI2281" s="11"/>
      <c r="AJ2281" s="11"/>
      <c r="AK2281" s="11"/>
      <c r="AL2281" s="63"/>
      <c r="AM2281" s="46" t="str">
        <f t="shared" si="492"/>
        <v/>
      </c>
      <c r="AN2281" s="46" t="str">
        <f t="shared" si="493"/>
        <v/>
      </c>
      <c r="AO2281" s="46" t="str">
        <f t="shared" si="494"/>
        <v/>
      </c>
      <c r="AP2281" s="46">
        <f t="shared" si="495"/>
        <v>0</v>
      </c>
      <c r="AQ2281" s="46" t="str">
        <f t="shared" si="496"/>
        <v/>
      </c>
      <c r="AR2281" s="46">
        <f t="shared" si="497"/>
        <v>0</v>
      </c>
      <c r="AS2281" s="48">
        <f t="shared" si="498"/>
        <v>1</v>
      </c>
      <c r="AT2281" s="46">
        <f t="shared" si="502"/>
        <v>0</v>
      </c>
      <c r="AU2281" s="46">
        <f t="shared" si="499"/>
        <v>0</v>
      </c>
      <c r="AV2281" s="46">
        <f t="shared" si="500"/>
        <v>0</v>
      </c>
      <c r="AW2281" s="46">
        <f t="shared" si="503"/>
        <v>0</v>
      </c>
      <c r="AX2281" s="47" t="str">
        <f t="shared" si="501"/>
        <v/>
      </c>
      <c r="AY2281" s="47" t="str">
        <f t="shared" si="504"/>
        <v/>
      </c>
    </row>
    <row r="2282" spans="35:51" x14ac:dyDescent="0.35">
      <c r="AI2282" s="11"/>
      <c r="AJ2282" s="11"/>
      <c r="AK2282" s="11"/>
      <c r="AL2282" s="63"/>
      <c r="AM2282" s="46" t="str">
        <f t="shared" si="492"/>
        <v/>
      </c>
      <c r="AN2282" s="46" t="str">
        <f t="shared" si="493"/>
        <v/>
      </c>
      <c r="AO2282" s="46" t="str">
        <f t="shared" si="494"/>
        <v/>
      </c>
      <c r="AP2282" s="46">
        <f t="shared" si="495"/>
        <v>0</v>
      </c>
      <c r="AQ2282" s="46" t="str">
        <f t="shared" si="496"/>
        <v/>
      </c>
      <c r="AR2282" s="46">
        <f t="shared" si="497"/>
        <v>0</v>
      </c>
      <c r="AS2282" s="48">
        <f t="shared" si="498"/>
        <v>1</v>
      </c>
      <c r="AT2282" s="46">
        <f t="shared" si="502"/>
        <v>0</v>
      </c>
      <c r="AU2282" s="46">
        <f t="shared" si="499"/>
        <v>0</v>
      </c>
      <c r="AV2282" s="46">
        <f t="shared" si="500"/>
        <v>0</v>
      </c>
      <c r="AW2282" s="46">
        <f t="shared" si="503"/>
        <v>0</v>
      </c>
      <c r="AX2282" s="47" t="str">
        <f t="shared" si="501"/>
        <v/>
      </c>
      <c r="AY2282" s="47" t="str">
        <f t="shared" si="504"/>
        <v/>
      </c>
    </row>
    <row r="2283" spans="35:51" x14ac:dyDescent="0.35">
      <c r="AI2283" s="11"/>
      <c r="AJ2283" s="11"/>
      <c r="AK2283" s="11"/>
      <c r="AL2283" s="63"/>
      <c r="AM2283" s="46" t="str">
        <f t="shared" si="492"/>
        <v/>
      </c>
      <c r="AN2283" s="46" t="str">
        <f t="shared" si="493"/>
        <v/>
      </c>
      <c r="AO2283" s="46" t="str">
        <f t="shared" si="494"/>
        <v/>
      </c>
      <c r="AP2283" s="46">
        <f t="shared" si="495"/>
        <v>0</v>
      </c>
      <c r="AQ2283" s="46" t="str">
        <f t="shared" si="496"/>
        <v/>
      </c>
      <c r="AR2283" s="46">
        <f t="shared" si="497"/>
        <v>0</v>
      </c>
      <c r="AS2283" s="48">
        <f t="shared" si="498"/>
        <v>1</v>
      </c>
      <c r="AT2283" s="46">
        <f t="shared" si="502"/>
        <v>0</v>
      </c>
      <c r="AU2283" s="46">
        <f t="shared" si="499"/>
        <v>0</v>
      </c>
      <c r="AV2283" s="46">
        <f t="shared" si="500"/>
        <v>0</v>
      </c>
      <c r="AW2283" s="46">
        <f t="shared" si="503"/>
        <v>0</v>
      </c>
      <c r="AX2283" s="47" t="str">
        <f t="shared" si="501"/>
        <v/>
      </c>
      <c r="AY2283" s="47" t="str">
        <f t="shared" si="504"/>
        <v/>
      </c>
    </row>
    <row r="2284" spans="35:51" x14ac:dyDescent="0.35">
      <c r="AI2284" s="11"/>
      <c r="AJ2284" s="11"/>
      <c r="AK2284" s="11"/>
      <c r="AL2284" s="63"/>
      <c r="AM2284" s="46" t="str">
        <f t="shared" si="492"/>
        <v/>
      </c>
      <c r="AN2284" s="46" t="str">
        <f t="shared" si="493"/>
        <v/>
      </c>
      <c r="AO2284" s="46" t="str">
        <f t="shared" si="494"/>
        <v/>
      </c>
      <c r="AP2284" s="46">
        <f t="shared" si="495"/>
        <v>0</v>
      </c>
      <c r="AQ2284" s="46" t="str">
        <f t="shared" si="496"/>
        <v/>
      </c>
      <c r="AR2284" s="46">
        <f t="shared" si="497"/>
        <v>0</v>
      </c>
      <c r="AS2284" s="48">
        <f t="shared" si="498"/>
        <v>1</v>
      </c>
      <c r="AT2284" s="46">
        <f t="shared" si="502"/>
        <v>0</v>
      </c>
      <c r="AU2284" s="46">
        <f t="shared" si="499"/>
        <v>0</v>
      </c>
      <c r="AV2284" s="46">
        <f t="shared" si="500"/>
        <v>0</v>
      </c>
      <c r="AW2284" s="46">
        <f t="shared" si="503"/>
        <v>0</v>
      </c>
      <c r="AX2284" s="47" t="str">
        <f t="shared" si="501"/>
        <v/>
      </c>
      <c r="AY2284" s="47" t="str">
        <f t="shared" si="504"/>
        <v/>
      </c>
    </row>
    <row r="2285" spans="35:51" x14ac:dyDescent="0.35">
      <c r="AI2285" s="11"/>
      <c r="AJ2285" s="11"/>
      <c r="AK2285" s="11"/>
      <c r="AL2285" s="63"/>
      <c r="AM2285" s="46" t="str">
        <f t="shared" si="492"/>
        <v/>
      </c>
      <c r="AN2285" s="46" t="str">
        <f t="shared" si="493"/>
        <v/>
      </c>
      <c r="AO2285" s="46" t="str">
        <f t="shared" si="494"/>
        <v/>
      </c>
      <c r="AP2285" s="46">
        <f t="shared" si="495"/>
        <v>0</v>
      </c>
      <c r="AQ2285" s="46" t="str">
        <f t="shared" si="496"/>
        <v/>
      </c>
      <c r="AR2285" s="46">
        <f t="shared" si="497"/>
        <v>0</v>
      </c>
      <c r="AS2285" s="48">
        <f t="shared" si="498"/>
        <v>1</v>
      </c>
      <c r="AT2285" s="46">
        <f t="shared" si="502"/>
        <v>0</v>
      </c>
      <c r="AU2285" s="46">
        <f t="shared" si="499"/>
        <v>0</v>
      </c>
      <c r="AV2285" s="46">
        <f t="shared" si="500"/>
        <v>0</v>
      </c>
      <c r="AW2285" s="46">
        <f t="shared" si="503"/>
        <v>0</v>
      </c>
      <c r="AX2285" s="47" t="str">
        <f t="shared" si="501"/>
        <v/>
      </c>
      <c r="AY2285" s="47" t="str">
        <f t="shared" si="504"/>
        <v/>
      </c>
    </row>
    <row r="2286" spans="35:51" x14ac:dyDescent="0.35">
      <c r="AI2286" s="11"/>
      <c r="AJ2286" s="11"/>
      <c r="AK2286" s="11"/>
      <c r="AL2286" s="63"/>
      <c r="AM2286" s="46" t="str">
        <f t="shared" si="492"/>
        <v/>
      </c>
      <c r="AN2286" s="46" t="str">
        <f t="shared" si="493"/>
        <v/>
      </c>
      <c r="AO2286" s="46" t="str">
        <f t="shared" si="494"/>
        <v/>
      </c>
      <c r="AP2286" s="46">
        <f t="shared" si="495"/>
        <v>0</v>
      </c>
      <c r="AQ2286" s="46" t="str">
        <f t="shared" si="496"/>
        <v/>
      </c>
      <c r="AR2286" s="46">
        <f t="shared" si="497"/>
        <v>0</v>
      </c>
      <c r="AS2286" s="48">
        <f t="shared" si="498"/>
        <v>1</v>
      </c>
      <c r="AT2286" s="46">
        <f t="shared" si="502"/>
        <v>0</v>
      </c>
      <c r="AU2286" s="46">
        <f t="shared" si="499"/>
        <v>0</v>
      </c>
      <c r="AV2286" s="46">
        <f t="shared" si="500"/>
        <v>0</v>
      </c>
      <c r="AW2286" s="46">
        <f t="shared" si="503"/>
        <v>0</v>
      </c>
      <c r="AX2286" s="47" t="str">
        <f t="shared" si="501"/>
        <v/>
      </c>
      <c r="AY2286" s="47" t="str">
        <f t="shared" si="504"/>
        <v/>
      </c>
    </row>
    <row r="2287" spans="35:51" x14ac:dyDescent="0.35">
      <c r="AI2287" s="11"/>
      <c r="AJ2287" s="11"/>
      <c r="AK2287" s="11"/>
      <c r="AL2287" s="63"/>
      <c r="AM2287" s="46" t="str">
        <f t="shared" si="492"/>
        <v/>
      </c>
      <c r="AN2287" s="46" t="str">
        <f t="shared" si="493"/>
        <v/>
      </c>
      <c r="AO2287" s="46" t="str">
        <f t="shared" si="494"/>
        <v/>
      </c>
      <c r="AP2287" s="46">
        <f t="shared" si="495"/>
        <v>0</v>
      </c>
      <c r="AQ2287" s="46" t="str">
        <f t="shared" si="496"/>
        <v/>
      </c>
      <c r="AR2287" s="46">
        <f t="shared" si="497"/>
        <v>0</v>
      </c>
      <c r="AS2287" s="48">
        <f t="shared" si="498"/>
        <v>1</v>
      </c>
      <c r="AT2287" s="46">
        <f t="shared" si="502"/>
        <v>0</v>
      </c>
      <c r="AU2287" s="46">
        <f t="shared" si="499"/>
        <v>0</v>
      </c>
      <c r="AV2287" s="46">
        <f t="shared" si="500"/>
        <v>0</v>
      </c>
      <c r="AW2287" s="46">
        <f t="shared" si="503"/>
        <v>0</v>
      </c>
      <c r="AX2287" s="47" t="str">
        <f t="shared" si="501"/>
        <v/>
      </c>
      <c r="AY2287" s="47" t="str">
        <f t="shared" si="504"/>
        <v/>
      </c>
    </row>
    <row r="2288" spans="35:51" x14ac:dyDescent="0.35">
      <c r="AI2288" s="11"/>
      <c r="AJ2288" s="11"/>
      <c r="AK2288" s="11"/>
      <c r="AL2288" s="63"/>
      <c r="AM2288" s="46" t="str">
        <f t="shared" si="492"/>
        <v/>
      </c>
      <c r="AN2288" s="46" t="str">
        <f t="shared" si="493"/>
        <v/>
      </c>
      <c r="AO2288" s="46" t="str">
        <f t="shared" si="494"/>
        <v/>
      </c>
      <c r="AP2288" s="46">
        <f t="shared" si="495"/>
        <v>0</v>
      </c>
      <c r="AQ2288" s="46" t="str">
        <f t="shared" si="496"/>
        <v/>
      </c>
      <c r="AR2288" s="46">
        <f t="shared" si="497"/>
        <v>0</v>
      </c>
      <c r="AS2288" s="48">
        <f t="shared" si="498"/>
        <v>1</v>
      </c>
      <c r="AT2288" s="46">
        <f t="shared" si="502"/>
        <v>0</v>
      </c>
      <c r="AU2288" s="46">
        <f t="shared" si="499"/>
        <v>0</v>
      </c>
      <c r="AV2288" s="46">
        <f t="shared" si="500"/>
        <v>0</v>
      </c>
      <c r="AW2288" s="46">
        <f t="shared" si="503"/>
        <v>0</v>
      </c>
      <c r="AX2288" s="47" t="str">
        <f t="shared" si="501"/>
        <v/>
      </c>
      <c r="AY2288" s="47" t="str">
        <f t="shared" si="504"/>
        <v/>
      </c>
    </row>
    <row r="2289" spans="35:51" x14ac:dyDescent="0.35">
      <c r="AI2289" s="11"/>
      <c r="AJ2289" s="11"/>
      <c r="AK2289" s="11"/>
      <c r="AL2289" s="63"/>
      <c r="AM2289" s="46" t="str">
        <f t="shared" si="492"/>
        <v/>
      </c>
      <c r="AN2289" s="46" t="str">
        <f t="shared" si="493"/>
        <v/>
      </c>
      <c r="AO2289" s="46" t="str">
        <f t="shared" si="494"/>
        <v/>
      </c>
      <c r="AP2289" s="46">
        <f t="shared" si="495"/>
        <v>0</v>
      </c>
      <c r="AQ2289" s="46" t="str">
        <f t="shared" si="496"/>
        <v/>
      </c>
      <c r="AR2289" s="46">
        <f t="shared" si="497"/>
        <v>0</v>
      </c>
      <c r="AS2289" s="48">
        <f t="shared" si="498"/>
        <v>1</v>
      </c>
      <c r="AT2289" s="46">
        <f t="shared" si="502"/>
        <v>0</v>
      </c>
      <c r="AU2289" s="46">
        <f t="shared" si="499"/>
        <v>0</v>
      </c>
      <c r="AV2289" s="46">
        <f t="shared" si="500"/>
        <v>0</v>
      </c>
      <c r="AW2289" s="46">
        <f t="shared" si="503"/>
        <v>0</v>
      </c>
      <c r="AX2289" s="47" t="str">
        <f t="shared" si="501"/>
        <v/>
      </c>
      <c r="AY2289" s="47" t="str">
        <f t="shared" si="504"/>
        <v/>
      </c>
    </row>
    <row r="2290" spans="35:51" x14ac:dyDescent="0.35">
      <c r="AI2290" s="11"/>
      <c r="AJ2290" s="11"/>
      <c r="AK2290" s="11"/>
      <c r="AL2290" s="63"/>
      <c r="AM2290" s="46" t="str">
        <f t="shared" si="492"/>
        <v/>
      </c>
      <c r="AN2290" s="46" t="str">
        <f t="shared" si="493"/>
        <v/>
      </c>
      <c r="AO2290" s="46" t="str">
        <f t="shared" si="494"/>
        <v/>
      </c>
      <c r="AP2290" s="46">
        <f t="shared" si="495"/>
        <v>0</v>
      </c>
      <c r="AQ2290" s="46" t="str">
        <f t="shared" si="496"/>
        <v/>
      </c>
      <c r="AR2290" s="46">
        <f t="shared" si="497"/>
        <v>0</v>
      </c>
      <c r="AS2290" s="48">
        <f t="shared" si="498"/>
        <v>1</v>
      </c>
      <c r="AT2290" s="46">
        <f t="shared" si="502"/>
        <v>0</v>
      </c>
      <c r="AU2290" s="46">
        <f t="shared" si="499"/>
        <v>0</v>
      </c>
      <c r="AV2290" s="46">
        <f t="shared" si="500"/>
        <v>0</v>
      </c>
      <c r="AW2290" s="46">
        <f t="shared" si="503"/>
        <v>0</v>
      </c>
      <c r="AX2290" s="47" t="str">
        <f t="shared" si="501"/>
        <v/>
      </c>
      <c r="AY2290" s="47" t="str">
        <f t="shared" si="504"/>
        <v/>
      </c>
    </row>
    <row r="2291" spans="35:51" x14ac:dyDescent="0.35">
      <c r="AI2291" s="11"/>
      <c r="AJ2291" s="11"/>
      <c r="AK2291" s="11"/>
      <c r="AL2291" s="63"/>
      <c r="AM2291" s="46" t="str">
        <f t="shared" si="492"/>
        <v/>
      </c>
      <c r="AN2291" s="46" t="str">
        <f t="shared" si="493"/>
        <v/>
      </c>
      <c r="AO2291" s="46" t="str">
        <f t="shared" si="494"/>
        <v/>
      </c>
      <c r="AP2291" s="46">
        <f t="shared" si="495"/>
        <v>0</v>
      </c>
      <c r="AQ2291" s="46" t="str">
        <f t="shared" si="496"/>
        <v/>
      </c>
      <c r="AR2291" s="46">
        <f t="shared" si="497"/>
        <v>0</v>
      </c>
      <c r="AS2291" s="48">
        <f t="shared" si="498"/>
        <v>1</v>
      </c>
      <c r="AT2291" s="46">
        <f t="shared" si="502"/>
        <v>0</v>
      </c>
      <c r="AU2291" s="46">
        <f t="shared" si="499"/>
        <v>0</v>
      </c>
      <c r="AV2291" s="46">
        <f t="shared" si="500"/>
        <v>0</v>
      </c>
      <c r="AW2291" s="46">
        <f t="shared" si="503"/>
        <v>0</v>
      </c>
      <c r="AX2291" s="47" t="str">
        <f t="shared" si="501"/>
        <v/>
      </c>
      <c r="AY2291" s="47" t="str">
        <f t="shared" si="504"/>
        <v/>
      </c>
    </row>
    <row r="2292" spans="35:51" x14ac:dyDescent="0.35">
      <c r="AI2292" s="11"/>
      <c r="AJ2292" s="11"/>
      <c r="AK2292" s="11"/>
      <c r="AL2292" s="63"/>
      <c r="AM2292" s="46" t="str">
        <f t="shared" si="492"/>
        <v/>
      </c>
      <c r="AN2292" s="46" t="str">
        <f t="shared" si="493"/>
        <v/>
      </c>
      <c r="AO2292" s="46" t="str">
        <f t="shared" si="494"/>
        <v/>
      </c>
      <c r="AP2292" s="46">
        <f t="shared" si="495"/>
        <v>0</v>
      </c>
      <c r="AQ2292" s="46" t="str">
        <f t="shared" si="496"/>
        <v/>
      </c>
      <c r="AR2292" s="46">
        <f t="shared" si="497"/>
        <v>0</v>
      </c>
      <c r="AS2292" s="48">
        <f t="shared" si="498"/>
        <v>1</v>
      </c>
      <c r="AT2292" s="46">
        <f t="shared" si="502"/>
        <v>0</v>
      </c>
      <c r="AU2292" s="46">
        <f t="shared" si="499"/>
        <v>0</v>
      </c>
      <c r="AV2292" s="46">
        <f t="shared" si="500"/>
        <v>0</v>
      </c>
      <c r="AW2292" s="46">
        <f t="shared" si="503"/>
        <v>0</v>
      </c>
      <c r="AX2292" s="47" t="str">
        <f t="shared" si="501"/>
        <v/>
      </c>
      <c r="AY2292" s="47" t="str">
        <f t="shared" si="504"/>
        <v/>
      </c>
    </row>
    <row r="2293" spans="35:51" x14ac:dyDescent="0.35">
      <c r="AI2293" s="11"/>
      <c r="AJ2293" s="11"/>
      <c r="AK2293" s="11"/>
      <c r="AL2293" s="63"/>
      <c r="AM2293" s="46" t="str">
        <f t="shared" si="492"/>
        <v/>
      </c>
      <c r="AN2293" s="46" t="str">
        <f t="shared" si="493"/>
        <v/>
      </c>
      <c r="AO2293" s="46" t="str">
        <f t="shared" si="494"/>
        <v/>
      </c>
      <c r="AP2293" s="46">
        <f t="shared" si="495"/>
        <v>0</v>
      </c>
      <c r="AQ2293" s="46" t="str">
        <f t="shared" si="496"/>
        <v/>
      </c>
      <c r="AR2293" s="46">
        <f t="shared" si="497"/>
        <v>0</v>
      </c>
      <c r="AS2293" s="48">
        <f t="shared" si="498"/>
        <v>1</v>
      </c>
      <c r="AT2293" s="46">
        <f t="shared" si="502"/>
        <v>0</v>
      </c>
      <c r="AU2293" s="46">
        <f t="shared" si="499"/>
        <v>0</v>
      </c>
      <c r="AV2293" s="46">
        <f t="shared" si="500"/>
        <v>0</v>
      </c>
      <c r="AW2293" s="46">
        <f t="shared" si="503"/>
        <v>0</v>
      </c>
      <c r="AX2293" s="47" t="str">
        <f t="shared" si="501"/>
        <v/>
      </c>
      <c r="AY2293" s="47" t="str">
        <f t="shared" si="504"/>
        <v/>
      </c>
    </row>
    <row r="2294" spans="35:51" x14ac:dyDescent="0.35">
      <c r="AI2294" s="11"/>
      <c r="AJ2294" s="11"/>
      <c r="AK2294" s="11"/>
      <c r="AL2294" s="63"/>
      <c r="AM2294" s="46" t="str">
        <f t="shared" si="492"/>
        <v/>
      </c>
      <c r="AN2294" s="46" t="str">
        <f t="shared" si="493"/>
        <v/>
      </c>
      <c r="AO2294" s="46" t="str">
        <f t="shared" si="494"/>
        <v/>
      </c>
      <c r="AP2294" s="46">
        <f t="shared" si="495"/>
        <v>0</v>
      </c>
      <c r="AQ2294" s="46" t="str">
        <f t="shared" si="496"/>
        <v/>
      </c>
      <c r="AR2294" s="46">
        <f t="shared" si="497"/>
        <v>0</v>
      </c>
      <c r="AS2294" s="48">
        <f t="shared" si="498"/>
        <v>1</v>
      </c>
      <c r="AT2294" s="46">
        <f t="shared" si="502"/>
        <v>0</v>
      </c>
      <c r="AU2294" s="46">
        <f t="shared" si="499"/>
        <v>0</v>
      </c>
      <c r="AV2294" s="46">
        <f t="shared" si="500"/>
        <v>0</v>
      </c>
      <c r="AW2294" s="46">
        <f t="shared" si="503"/>
        <v>0</v>
      </c>
      <c r="AX2294" s="47" t="str">
        <f t="shared" si="501"/>
        <v/>
      </c>
      <c r="AY2294" s="47" t="str">
        <f t="shared" si="504"/>
        <v/>
      </c>
    </row>
    <row r="2295" spans="35:51" x14ac:dyDescent="0.35">
      <c r="AI2295" s="11"/>
      <c r="AJ2295" s="11"/>
      <c r="AK2295" s="11"/>
      <c r="AL2295" s="63"/>
      <c r="AM2295" s="46" t="str">
        <f t="shared" si="492"/>
        <v/>
      </c>
      <c r="AN2295" s="46" t="str">
        <f t="shared" si="493"/>
        <v/>
      </c>
      <c r="AO2295" s="46" t="str">
        <f t="shared" si="494"/>
        <v/>
      </c>
      <c r="AP2295" s="46">
        <f t="shared" si="495"/>
        <v>0</v>
      </c>
      <c r="AQ2295" s="46" t="str">
        <f t="shared" si="496"/>
        <v/>
      </c>
      <c r="AR2295" s="46">
        <f t="shared" si="497"/>
        <v>0</v>
      </c>
      <c r="AS2295" s="48">
        <f t="shared" si="498"/>
        <v>1</v>
      </c>
      <c r="AT2295" s="46">
        <f t="shared" si="502"/>
        <v>0</v>
      </c>
      <c r="AU2295" s="46">
        <f t="shared" si="499"/>
        <v>0</v>
      </c>
      <c r="AV2295" s="46">
        <f t="shared" si="500"/>
        <v>0</v>
      </c>
      <c r="AW2295" s="46">
        <f t="shared" si="503"/>
        <v>0</v>
      </c>
      <c r="AX2295" s="47" t="str">
        <f t="shared" si="501"/>
        <v/>
      </c>
      <c r="AY2295" s="47" t="str">
        <f t="shared" si="504"/>
        <v/>
      </c>
    </row>
    <row r="2296" spans="35:51" x14ac:dyDescent="0.35">
      <c r="AI2296" s="11"/>
      <c r="AJ2296" s="11"/>
      <c r="AK2296" s="11"/>
      <c r="AL2296" s="63"/>
      <c r="AM2296" s="46" t="str">
        <f t="shared" si="492"/>
        <v/>
      </c>
      <c r="AN2296" s="46" t="str">
        <f t="shared" si="493"/>
        <v/>
      </c>
      <c r="AO2296" s="46" t="str">
        <f t="shared" si="494"/>
        <v/>
      </c>
      <c r="AP2296" s="46">
        <f t="shared" si="495"/>
        <v>0</v>
      </c>
      <c r="AQ2296" s="46" t="str">
        <f t="shared" si="496"/>
        <v/>
      </c>
      <c r="AR2296" s="46">
        <f t="shared" si="497"/>
        <v>0</v>
      </c>
      <c r="AS2296" s="48">
        <f t="shared" si="498"/>
        <v>1</v>
      </c>
      <c r="AT2296" s="46">
        <f t="shared" si="502"/>
        <v>0</v>
      </c>
      <c r="AU2296" s="46">
        <f t="shared" si="499"/>
        <v>0</v>
      </c>
      <c r="AV2296" s="46">
        <f t="shared" si="500"/>
        <v>0</v>
      </c>
      <c r="AW2296" s="46">
        <f t="shared" si="503"/>
        <v>0</v>
      </c>
      <c r="AX2296" s="47" t="str">
        <f t="shared" si="501"/>
        <v/>
      </c>
      <c r="AY2296" s="47" t="str">
        <f t="shared" si="504"/>
        <v/>
      </c>
    </row>
    <row r="2297" spans="35:51" x14ac:dyDescent="0.35">
      <c r="AI2297" s="11"/>
      <c r="AJ2297" s="11"/>
      <c r="AK2297" s="11"/>
      <c r="AL2297" s="63"/>
      <c r="AM2297" s="46" t="str">
        <f t="shared" si="492"/>
        <v/>
      </c>
      <c r="AN2297" s="46" t="str">
        <f t="shared" si="493"/>
        <v/>
      </c>
      <c r="AO2297" s="46" t="str">
        <f t="shared" si="494"/>
        <v/>
      </c>
      <c r="AP2297" s="46">
        <f t="shared" si="495"/>
        <v>0</v>
      </c>
      <c r="AQ2297" s="46" t="str">
        <f t="shared" si="496"/>
        <v/>
      </c>
      <c r="AR2297" s="46">
        <f t="shared" si="497"/>
        <v>0</v>
      </c>
      <c r="AS2297" s="48">
        <f t="shared" si="498"/>
        <v>1</v>
      </c>
      <c r="AT2297" s="46">
        <f t="shared" si="502"/>
        <v>0</v>
      </c>
      <c r="AU2297" s="46">
        <f t="shared" si="499"/>
        <v>0</v>
      </c>
      <c r="AV2297" s="46">
        <f t="shared" si="500"/>
        <v>0</v>
      </c>
      <c r="AW2297" s="46">
        <f t="shared" si="503"/>
        <v>0</v>
      </c>
      <c r="AX2297" s="47" t="str">
        <f t="shared" si="501"/>
        <v/>
      </c>
      <c r="AY2297" s="47" t="str">
        <f t="shared" si="504"/>
        <v/>
      </c>
    </row>
    <row r="2298" spans="35:51" x14ac:dyDescent="0.35">
      <c r="AI2298" s="11"/>
      <c r="AJ2298" s="11"/>
      <c r="AK2298" s="11"/>
      <c r="AL2298" s="63"/>
      <c r="AM2298" s="46" t="str">
        <f t="shared" si="492"/>
        <v/>
      </c>
      <c r="AN2298" s="46" t="str">
        <f t="shared" si="493"/>
        <v/>
      </c>
      <c r="AO2298" s="46" t="str">
        <f t="shared" si="494"/>
        <v/>
      </c>
      <c r="AP2298" s="46">
        <f t="shared" si="495"/>
        <v>0</v>
      </c>
      <c r="AQ2298" s="46" t="str">
        <f t="shared" si="496"/>
        <v/>
      </c>
      <c r="AR2298" s="46">
        <f t="shared" si="497"/>
        <v>0</v>
      </c>
      <c r="AS2298" s="48">
        <f t="shared" si="498"/>
        <v>1</v>
      </c>
      <c r="AT2298" s="46">
        <f t="shared" si="502"/>
        <v>0</v>
      </c>
      <c r="AU2298" s="46">
        <f t="shared" si="499"/>
        <v>0</v>
      </c>
      <c r="AV2298" s="46">
        <f t="shared" si="500"/>
        <v>0</v>
      </c>
      <c r="AW2298" s="46">
        <f t="shared" si="503"/>
        <v>0</v>
      </c>
      <c r="AX2298" s="47" t="str">
        <f t="shared" si="501"/>
        <v/>
      </c>
      <c r="AY2298" s="47" t="str">
        <f t="shared" si="504"/>
        <v/>
      </c>
    </row>
    <row r="2299" spans="35:51" x14ac:dyDescent="0.35">
      <c r="AI2299" s="11"/>
      <c r="AJ2299" s="11"/>
      <c r="AK2299" s="11"/>
      <c r="AL2299" s="63"/>
      <c r="AM2299" s="46" t="str">
        <f t="shared" si="492"/>
        <v/>
      </c>
      <c r="AN2299" s="46" t="str">
        <f t="shared" si="493"/>
        <v/>
      </c>
      <c r="AO2299" s="46" t="str">
        <f t="shared" si="494"/>
        <v/>
      </c>
      <c r="AP2299" s="46">
        <f t="shared" si="495"/>
        <v>0</v>
      </c>
      <c r="AQ2299" s="46" t="str">
        <f t="shared" si="496"/>
        <v/>
      </c>
      <c r="AR2299" s="46">
        <f t="shared" si="497"/>
        <v>0</v>
      </c>
      <c r="AS2299" s="48">
        <f t="shared" si="498"/>
        <v>1</v>
      </c>
      <c r="AT2299" s="46">
        <f t="shared" si="502"/>
        <v>0</v>
      </c>
      <c r="AU2299" s="46">
        <f t="shared" si="499"/>
        <v>0</v>
      </c>
      <c r="AV2299" s="46">
        <f t="shared" si="500"/>
        <v>0</v>
      </c>
      <c r="AW2299" s="46">
        <f t="shared" si="503"/>
        <v>0</v>
      </c>
      <c r="AX2299" s="47" t="str">
        <f t="shared" si="501"/>
        <v/>
      </c>
      <c r="AY2299" s="47" t="str">
        <f t="shared" si="504"/>
        <v/>
      </c>
    </row>
    <row r="2300" spans="35:51" x14ac:dyDescent="0.35">
      <c r="AI2300" s="11"/>
      <c r="AJ2300" s="11"/>
      <c r="AK2300" s="11"/>
      <c r="AL2300" s="63"/>
      <c r="AM2300" s="46" t="str">
        <f t="shared" si="492"/>
        <v/>
      </c>
      <c r="AN2300" s="46" t="str">
        <f t="shared" si="493"/>
        <v/>
      </c>
      <c r="AO2300" s="46" t="str">
        <f t="shared" si="494"/>
        <v/>
      </c>
      <c r="AP2300" s="46">
        <f t="shared" si="495"/>
        <v>0</v>
      </c>
      <c r="AQ2300" s="46" t="str">
        <f t="shared" si="496"/>
        <v/>
      </c>
      <c r="AR2300" s="46">
        <f t="shared" si="497"/>
        <v>0</v>
      </c>
      <c r="AS2300" s="48">
        <f t="shared" si="498"/>
        <v>1</v>
      </c>
      <c r="AT2300" s="46">
        <f t="shared" si="502"/>
        <v>0</v>
      </c>
      <c r="AU2300" s="46">
        <f t="shared" si="499"/>
        <v>0</v>
      </c>
      <c r="AV2300" s="46">
        <f t="shared" si="500"/>
        <v>0</v>
      </c>
      <c r="AW2300" s="46">
        <f t="shared" si="503"/>
        <v>0</v>
      </c>
      <c r="AX2300" s="47" t="str">
        <f t="shared" si="501"/>
        <v/>
      </c>
      <c r="AY2300" s="47" t="str">
        <f t="shared" si="504"/>
        <v/>
      </c>
    </row>
    <row r="2301" spans="35:51" x14ac:dyDescent="0.35">
      <c r="AI2301" s="11"/>
      <c r="AJ2301" s="11"/>
      <c r="AK2301" s="11"/>
      <c r="AL2301" s="63"/>
      <c r="AM2301" s="46" t="str">
        <f t="shared" si="492"/>
        <v/>
      </c>
      <c r="AN2301" s="46" t="str">
        <f t="shared" si="493"/>
        <v/>
      </c>
      <c r="AO2301" s="46" t="str">
        <f t="shared" si="494"/>
        <v/>
      </c>
      <c r="AP2301" s="46">
        <f t="shared" si="495"/>
        <v>0</v>
      </c>
      <c r="AQ2301" s="46" t="str">
        <f t="shared" si="496"/>
        <v/>
      </c>
      <c r="AR2301" s="46">
        <f t="shared" si="497"/>
        <v>0</v>
      </c>
      <c r="AS2301" s="48">
        <f t="shared" si="498"/>
        <v>1</v>
      </c>
      <c r="AT2301" s="46">
        <f t="shared" si="502"/>
        <v>0</v>
      </c>
      <c r="AU2301" s="46">
        <f t="shared" si="499"/>
        <v>0</v>
      </c>
      <c r="AV2301" s="46">
        <f t="shared" si="500"/>
        <v>0</v>
      </c>
      <c r="AW2301" s="46">
        <f t="shared" si="503"/>
        <v>0</v>
      </c>
      <c r="AX2301" s="47" t="str">
        <f t="shared" si="501"/>
        <v/>
      </c>
      <c r="AY2301" s="47" t="str">
        <f t="shared" si="504"/>
        <v/>
      </c>
    </row>
    <row r="2302" spans="35:51" x14ac:dyDescent="0.35">
      <c r="AI2302" s="11"/>
      <c r="AJ2302" s="11"/>
      <c r="AK2302" s="11"/>
      <c r="AL2302" s="63"/>
      <c r="AM2302" s="46" t="str">
        <f t="shared" si="492"/>
        <v/>
      </c>
      <c r="AN2302" s="46" t="str">
        <f t="shared" si="493"/>
        <v/>
      </c>
      <c r="AO2302" s="46" t="str">
        <f t="shared" si="494"/>
        <v/>
      </c>
      <c r="AP2302" s="46">
        <f t="shared" si="495"/>
        <v>0</v>
      </c>
      <c r="AQ2302" s="46" t="str">
        <f t="shared" si="496"/>
        <v/>
      </c>
      <c r="AR2302" s="46">
        <f t="shared" si="497"/>
        <v>0</v>
      </c>
      <c r="AS2302" s="48">
        <f t="shared" si="498"/>
        <v>1</v>
      </c>
      <c r="AT2302" s="46">
        <f t="shared" si="502"/>
        <v>0</v>
      </c>
      <c r="AU2302" s="46">
        <f t="shared" si="499"/>
        <v>0</v>
      </c>
      <c r="AV2302" s="46">
        <f t="shared" si="500"/>
        <v>0</v>
      </c>
      <c r="AW2302" s="46">
        <f t="shared" si="503"/>
        <v>0</v>
      </c>
      <c r="AX2302" s="47" t="str">
        <f t="shared" si="501"/>
        <v/>
      </c>
      <c r="AY2302" s="47" t="str">
        <f t="shared" si="504"/>
        <v/>
      </c>
    </row>
    <row r="2303" spans="35:51" x14ac:dyDescent="0.35">
      <c r="AI2303" s="11"/>
      <c r="AJ2303" s="11"/>
      <c r="AK2303" s="11"/>
      <c r="AL2303" s="63"/>
      <c r="AM2303" s="46" t="str">
        <f t="shared" si="492"/>
        <v/>
      </c>
      <c r="AN2303" s="46" t="str">
        <f t="shared" si="493"/>
        <v/>
      </c>
      <c r="AO2303" s="46" t="str">
        <f t="shared" si="494"/>
        <v/>
      </c>
      <c r="AP2303" s="46">
        <f t="shared" si="495"/>
        <v>0</v>
      </c>
      <c r="AQ2303" s="46" t="str">
        <f t="shared" si="496"/>
        <v/>
      </c>
      <c r="AR2303" s="46">
        <f t="shared" si="497"/>
        <v>0</v>
      </c>
      <c r="AS2303" s="48">
        <f t="shared" si="498"/>
        <v>1</v>
      </c>
      <c r="AT2303" s="46">
        <f t="shared" si="502"/>
        <v>0</v>
      </c>
      <c r="AU2303" s="46">
        <f t="shared" si="499"/>
        <v>0</v>
      </c>
      <c r="AV2303" s="46">
        <f t="shared" si="500"/>
        <v>0</v>
      </c>
      <c r="AW2303" s="46">
        <f t="shared" si="503"/>
        <v>0</v>
      </c>
      <c r="AX2303" s="47" t="str">
        <f t="shared" si="501"/>
        <v/>
      </c>
      <c r="AY2303" s="47" t="str">
        <f t="shared" si="504"/>
        <v/>
      </c>
    </row>
    <row r="2304" spans="35:51" x14ac:dyDescent="0.35">
      <c r="AI2304" s="11"/>
      <c r="AJ2304" s="11"/>
      <c r="AK2304" s="11"/>
      <c r="AL2304" s="63"/>
      <c r="AM2304" s="46" t="str">
        <f t="shared" si="492"/>
        <v/>
      </c>
      <c r="AN2304" s="46" t="str">
        <f t="shared" si="493"/>
        <v/>
      </c>
      <c r="AO2304" s="46" t="str">
        <f t="shared" si="494"/>
        <v/>
      </c>
      <c r="AP2304" s="46">
        <f t="shared" si="495"/>
        <v>0</v>
      </c>
      <c r="AQ2304" s="46" t="str">
        <f t="shared" si="496"/>
        <v/>
      </c>
      <c r="AR2304" s="46">
        <f t="shared" si="497"/>
        <v>0</v>
      </c>
      <c r="AS2304" s="48">
        <f t="shared" si="498"/>
        <v>1</v>
      </c>
      <c r="AT2304" s="46">
        <f t="shared" si="502"/>
        <v>0</v>
      </c>
      <c r="AU2304" s="46">
        <f t="shared" si="499"/>
        <v>0</v>
      </c>
      <c r="AV2304" s="46">
        <f t="shared" si="500"/>
        <v>0</v>
      </c>
      <c r="AW2304" s="46">
        <f t="shared" si="503"/>
        <v>0</v>
      </c>
      <c r="AX2304" s="47" t="str">
        <f t="shared" si="501"/>
        <v/>
      </c>
      <c r="AY2304" s="47" t="str">
        <f t="shared" si="504"/>
        <v/>
      </c>
    </row>
    <row r="2305" spans="35:51" x14ac:dyDescent="0.35">
      <c r="AI2305" s="11"/>
      <c r="AJ2305" s="11"/>
      <c r="AK2305" s="11"/>
      <c r="AL2305" s="63"/>
      <c r="AM2305" s="46" t="str">
        <f t="shared" si="492"/>
        <v/>
      </c>
      <c r="AN2305" s="46" t="str">
        <f t="shared" si="493"/>
        <v/>
      </c>
      <c r="AO2305" s="46" t="str">
        <f t="shared" si="494"/>
        <v/>
      </c>
      <c r="AP2305" s="46">
        <f t="shared" si="495"/>
        <v>0</v>
      </c>
      <c r="AQ2305" s="46" t="str">
        <f t="shared" si="496"/>
        <v/>
      </c>
      <c r="AR2305" s="46">
        <f t="shared" si="497"/>
        <v>0</v>
      </c>
      <c r="AS2305" s="48">
        <f t="shared" si="498"/>
        <v>1</v>
      </c>
      <c r="AT2305" s="46">
        <f t="shared" si="502"/>
        <v>0</v>
      </c>
      <c r="AU2305" s="46">
        <f t="shared" si="499"/>
        <v>0</v>
      </c>
      <c r="AV2305" s="46">
        <f t="shared" si="500"/>
        <v>0</v>
      </c>
      <c r="AW2305" s="46">
        <f t="shared" si="503"/>
        <v>0</v>
      </c>
      <c r="AX2305" s="47" t="str">
        <f t="shared" si="501"/>
        <v/>
      </c>
      <c r="AY2305" s="47" t="str">
        <f t="shared" si="504"/>
        <v/>
      </c>
    </row>
    <row r="2306" spans="35:51" x14ac:dyDescent="0.35">
      <c r="AI2306" s="11"/>
      <c r="AJ2306" s="11"/>
      <c r="AK2306" s="11"/>
      <c r="AL2306" s="63"/>
      <c r="AM2306" s="46" t="str">
        <f t="shared" si="492"/>
        <v/>
      </c>
      <c r="AN2306" s="46" t="str">
        <f t="shared" si="493"/>
        <v/>
      </c>
      <c r="AO2306" s="46" t="str">
        <f t="shared" si="494"/>
        <v/>
      </c>
      <c r="AP2306" s="46">
        <f t="shared" si="495"/>
        <v>0</v>
      </c>
      <c r="AQ2306" s="46" t="str">
        <f t="shared" si="496"/>
        <v/>
      </c>
      <c r="AR2306" s="46">
        <f t="shared" si="497"/>
        <v>0</v>
      </c>
      <c r="AS2306" s="48">
        <f t="shared" si="498"/>
        <v>1</v>
      </c>
      <c r="AT2306" s="46">
        <f t="shared" si="502"/>
        <v>0</v>
      </c>
      <c r="AU2306" s="46">
        <f t="shared" si="499"/>
        <v>0</v>
      </c>
      <c r="AV2306" s="46">
        <f t="shared" si="500"/>
        <v>0</v>
      </c>
      <c r="AW2306" s="46">
        <f t="shared" si="503"/>
        <v>0</v>
      </c>
      <c r="AX2306" s="47" t="str">
        <f t="shared" si="501"/>
        <v/>
      </c>
      <c r="AY2306" s="47" t="str">
        <f t="shared" si="504"/>
        <v/>
      </c>
    </row>
    <row r="2307" spans="35:51" x14ac:dyDescent="0.35">
      <c r="AI2307" s="11"/>
      <c r="AJ2307" s="11"/>
      <c r="AK2307" s="11"/>
      <c r="AL2307" s="63"/>
      <c r="AM2307" s="46" t="str">
        <f t="shared" ref="AM2307:AM2370" si="505">IFERROR(VLOOKUP($AK2307,pnl_konto_table,2,FALSE),"")</f>
        <v/>
      </c>
      <c r="AN2307" s="46" t="str">
        <f t="shared" ref="AN2307:AN2370" si="506">IFERROR(VLOOKUP($AK2307,pnl_konto_table,6,FALSE),"")</f>
        <v/>
      </c>
      <c r="AO2307" s="46" t="str">
        <f t="shared" ref="AO2307:AO2370" si="507">IFERROR(VLOOKUP($AK2307,pnl_konto_table,7,FALSE),"")</f>
        <v/>
      </c>
      <c r="AP2307" s="46">
        <f t="shared" ref="AP2307:AP2370" si="508">IFERROR(VLOOKUP(AO2307,pnl_kategori_table,2,FALSE),0)</f>
        <v>0</v>
      </c>
      <c r="AQ2307" s="46" t="str">
        <f t="shared" ref="AQ2307:AQ2370" si="509">IFERROR(MATCH(AN2307,pnl_subkategori,0),"")</f>
        <v/>
      </c>
      <c r="AR2307" s="46">
        <f t="shared" ref="AR2307:AR2370" si="510">IF(AP2307=$A$3,-$AL2307,$AL2307)</f>
        <v>0</v>
      </c>
      <c r="AS2307" s="48">
        <f t="shared" ref="AS2307:AS2370" si="511">IFERROR(VLOOKUP($AK2307,lookup_konto_index,2,FALSE),IFERROR(VLOOKUP(AN2307,lookup_subkategori_index,2,FALSE),IFERROR(VLOOKUP(AO2307,lookup_kategori_index,2,FALSE),1)))</f>
        <v>1</v>
      </c>
      <c r="AT2307" s="46">
        <f t="shared" si="502"/>
        <v>0</v>
      </c>
      <c r="AU2307" s="46">
        <f t="shared" ref="AU2307:AU2370" si="512">SUMIFS($BC$3:$BC$50,$BA$3:$BA$50,$AI2307,$BB$3:$BB$50,$AJ2307)</f>
        <v>0</v>
      </c>
      <c r="AV2307" s="46">
        <f t="shared" ref="AV2307:AV2370" si="513">SUMIFS($BD$3:$BD$50,$BA$3:$BA$50,$AI2307,$BB$3:$BB$50,$AJ2307)</f>
        <v>0</v>
      </c>
      <c r="AW2307" s="46">
        <f t="shared" si="503"/>
        <v>0</v>
      </c>
      <c r="AX2307" s="47" t="str">
        <f t="shared" ref="AX2307:AX2370" si="514">IFERROR(VLOOKUP($AP2307,table_type_kostnad,2,FALSE)*AR2307,"")</f>
        <v/>
      </c>
      <c r="AY2307" s="47" t="str">
        <f t="shared" si="504"/>
        <v/>
      </c>
    </row>
    <row r="2308" spans="35:51" x14ac:dyDescent="0.35">
      <c r="AI2308" s="11"/>
      <c r="AJ2308" s="11"/>
      <c r="AK2308" s="11"/>
      <c r="AL2308" s="63"/>
      <c r="AM2308" s="46" t="str">
        <f t="shared" si="505"/>
        <v/>
      </c>
      <c r="AN2308" s="46" t="str">
        <f t="shared" si="506"/>
        <v/>
      </c>
      <c r="AO2308" s="46" t="str">
        <f t="shared" si="507"/>
        <v/>
      </c>
      <c r="AP2308" s="46">
        <f t="shared" si="508"/>
        <v>0</v>
      </c>
      <c r="AQ2308" s="46" t="str">
        <f t="shared" si="509"/>
        <v/>
      </c>
      <c r="AR2308" s="46">
        <f t="shared" si="510"/>
        <v>0</v>
      </c>
      <c r="AS2308" s="48">
        <f t="shared" si="511"/>
        <v>1</v>
      </c>
      <c r="AT2308" s="46">
        <f t="shared" ref="AT2308:AT2371" si="515">AS2308*AR2308</f>
        <v>0</v>
      </c>
      <c r="AU2308" s="46">
        <f t="shared" si="512"/>
        <v>0</v>
      </c>
      <c r="AV2308" s="46">
        <f t="shared" si="513"/>
        <v>0</v>
      </c>
      <c r="AW2308" s="46">
        <f t="shared" ref="AW2308:AW2371" si="516">IF(AU2308=0,0,1)</f>
        <v>0</v>
      </c>
      <c r="AX2308" s="47" t="str">
        <f t="shared" si="514"/>
        <v/>
      </c>
      <c r="AY2308" s="47" t="str">
        <f t="shared" ref="AY2308:AY2371" si="517">IFERROR(AX2308*AS2308,"")</f>
        <v/>
      </c>
    </row>
    <row r="2309" spans="35:51" x14ac:dyDescent="0.35">
      <c r="AI2309" s="11"/>
      <c r="AJ2309" s="11"/>
      <c r="AK2309" s="11"/>
      <c r="AL2309" s="63"/>
      <c r="AM2309" s="46" t="str">
        <f t="shared" si="505"/>
        <v/>
      </c>
      <c r="AN2309" s="46" t="str">
        <f t="shared" si="506"/>
        <v/>
      </c>
      <c r="AO2309" s="46" t="str">
        <f t="shared" si="507"/>
        <v/>
      </c>
      <c r="AP2309" s="46">
        <f t="shared" si="508"/>
        <v>0</v>
      </c>
      <c r="AQ2309" s="46" t="str">
        <f t="shared" si="509"/>
        <v/>
      </c>
      <c r="AR2309" s="46">
        <f t="shared" si="510"/>
        <v>0</v>
      </c>
      <c r="AS2309" s="48">
        <f t="shared" si="511"/>
        <v>1</v>
      </c>
      <c r="AT2309" s="46">
        <f t="shared" si="515"/>
        <v>0</v>
      </c>
      <c r="AU2309" s="46">
        <f t="shared" si="512"/>
        <v>0</v>
      </c>
      <c r="AV2309" s="46">
        <f t="shared" si="513"/>
        <v>0</v>
      </c>
      <c r="AW2309" s="46">
        <f t="shared" si="516"/>
        <v>0</v>
      </c>
      <c r="AX2309" s="47" t="str">
        <f t="shared" si="514"/>
        <v/>
      </c>
      <c r="AY2309" s="47" t="str">
        <f t="shared" si="517"/>
        <v/>
      </c>
    </row>
    <row r="2310" spans="35:51" x14ac:dyDescent="0.35">
      <c r="AI2310" s="11"/>
      <c r="AJ2310" s="11"/>
      <c r="AK2310" s="11"/>
      <c r="AL2310" s="63"/>
      <c r="AM2310" s="46" t="str">
        <f t="shared" si="505"/>
        <v/>
      </c>
      <c r="AN2310" s="46" t="str">
        <f t="shared" si="506"/>
        <v/>
      </c>
      <c r="AO2310" s="46" t="str">
        <f t="shared" si="507"/>
        <v/>
      </c>
      <c r="AP2310" s="46">
        <f t="shared" si="508"/>
        <v>0</v>
      </c>
      <c r="AQ2310" s="46" t="str">
        <f t="shared" si="509"/>
        <v/>
      </c>
      <c r="AR2310" s="46">
        <f t="shared" si="510"/>
        <v>0</v>
      </c>
      <c r="AS2310" s="48">
        <f t="shared" si="511"/>
        <v>1</v>
      </c>
      <c r="AT2310" s="46">
        <f t="shared" si="515"/>
        <v>0</v>
      </c>
      <c r="AU2310" s="46">
        <f t="shared" si="512"/>
        <v>0</v>
      </c>
      <c r="AV2310" s="46">
        <f t="shared" si="513"/>
        <v>0</v>
      </c>
      <c r="AW2310" s="46">
        <f t="shared" si="516"/>
        <v>0</v>
      </c>
      <c r="AX2310" s="47" t="str">
        <f t="shared" si="514"/>
        <v/>
      </c>
      <c r="AY2310" s="47" t="str">
        <f t="shared" si="517"/>
        <v/>
      </c>
    </row>
    <row r="2311" spans="35:51" x14ac:dyDescent="0.35">
      <c r="AI2311" s="11"/>
      <c r="AJ2311" s="11"/>
      <c r="AK2311" s="11"/>
      <c r="AL2311" s="63"/>
      <c r="AM2311" s="46" t="str">
        <f t="shared" si="505"/>
        <v/>
      </c>
      <c r="AN2311" s="46" t="str">
        <f t="shared" si="506"/>
        <v/>
      </c>
      <c r="AO2311" s="46" t="str">
        <f t="shared" si="507"/>
        <v/>
      </c>
      <c r="AP2311" s="46">
        <f t="shared" si="508"/>
        <v>0</v>
      </c>
      <c r="AQ2311" s="46" t="str">
        <f t="shared" si="509"/>
        <v/>
      </c>
      <c r="AR2311" s="46">
        <f t="shared" si="510"/>
        <v>0</v>
      </c>
      <c r="AS2311" s="48">
        <f t="shared" si="511"/>
        <v>1</v>
      </c>
      <c r="AT2311" s="46">
        <f t="shared" si="515"/>
        <v>0</v>
      </c>
      <c r="AU2311" s="46">
        <f t="shared" si="512"/>
        <v>0</v>
      </c>
      <c r="AV2311" s="46">
        <f t="shared" si="513"/>
        <v>0</v>
      </c>
      <c r="AW2311" s="46">
        <f t="shared" si="516"/>
        <v>0</v>
      </c>
      <c r="AX2311" s="47" t="str">
        <f t="shared" si="514"/>
        <v/>
      </c>
      <c r="AY2311" s="47" t="str">
        <f t="shared" si="517"/>
        <v/>
      </c>
    </row>
    <row r="2312" spans="35:51" x14ac:dyDescent="0.35">
      <c r="AI2312" s="11"/>
      <c r="AJ2312" s="11"/>
      <c r="AK2312" s="11"/>
      <c r="AL2312" s="63"/>
      <c r="AM2312" s="46" t="str">
        <f t="shared" si="505"/>
        <v/>
      </c>
      <c r="AN2312" s="46" t="str">
        <f t="shared" si="506"/>
        <v/>
      </c>
      <c r="AO2312" s="46" t="str">
        <f t="shared" si="507"/>
        <v/>
      </c>
      <c r="AP2312" s="46">
        <f t="shared" si="508"/>
        <v>0</v>
      </c>
      <c r="AQ2312" s="46" t="str">
        <f t="shared" si="509"/>
        <v/>
      </c>
      <c r="AR2312" s="46">
        <f t="shared" si="510"/>
        <v>0</v>
      </c>
      <c r="AS2312" s="48">
        <f t="shared" si="511"/>
        <v>1</v>
      </c>
      <c r="AT2312" s="46">
        <f t="shared" si="515"/>
        <v>0</v>
      </c>
      <c r="AU2312" s="46">
        <f t="shared" si="512"/>
        <v>0</v>
      </c>
      <c r="AV2312" s="46">
        <f t="shared" si="513"/>
        <v>0</v>
      </c>
      <c r="AW2312" s="46">
        <f t="shared" si="516"/>
        <v>0</v>
      </c>
      <c r="AX2312" s="47" t="str">
        <f t="shared" si="514"/>
        <v/>
      </c>
      <c r="AY2312" s="47" t="str">
        <f t="shared" si="517"/>
        <v/>
      </c>
    </row>
    <row r="2313" spans="35:51" x14ac:dyDescent="0.35">
      <c r="AI2313" s="11"/>
      <c r="AJ2313" s="11"/>
      <c r="AK2313" s="11"/>
      <c r="AL2313" s="63"/>
      <c r="AM2313" s="46" t="str">
        <f t="shared" si="505"/>
        <v/>
      </c>
      <c r="AN2313" s="46" t="str">
        <f t="shared" si="506"/>
        <v/>
      </c>
      <c r="AO2313" s="46" t="str">
        <f t="shared" si="507"/>
        <v/>
      </c>
      <c r="AP2313" s="46">
        <f t="shared" si="508"/>
        <v>0</v>
      </c>
      <c r="AQ2313" s="46" t="str">
        <f t="shared" si="509"/>
        <v/>
      </c>
      <c r="AR2313" s="46">
        <f t="shared" si="510"/>
        <v>0</v>
      </c>
      <c r="AS2313" s="48">
        <f t="shared" si="511"/>
        <v>1</v>
      </c>
      <c r="AT2313" s="46">
        <f t="shared" si="515"/>
        <v>0</v>
      </c>
      <c r="AU2313" s="46">
        <f t="shared" si="512"/>
        <v>0</v>
      </c>
      <c r="AV2313" s="46">
        <f t="shared" si="513"/>
        <v>0</v>
      </c>
      <c r="AW2313" s="46">
        <f t="shared" si="516"/>
        <v>0</v>
      </c>
      <c r="AX2313" s="47" t="str">
        <f t="shared" si="514"/>
        <v/>
      </c>
      <c r="AY2313" s="47" t="str">
        <f t="shared" si="517"/>
        <v/>
      </c>
    </row>
    <row r="2314" spans="35:51" x14ac:dyDescent="0.35">
      <c r="AI2314" s="11"/>
      <c r="AJ2314" s="11"/>
      <c r="AK2314" s="11"/>
      <c r="AL2314" s="63"/>
      <c r="AM2314" s="46" t="str">
        <f t="shared" si="505"/>
        <v/>
      </c>
      <c r="AN2314" s="46" t="str">
        <f t="shared" si="506"/>
        <v/>
      </c>
      <c r="AO2314" s="46" t="str">
        <f t="shared" si="507"/>
        <v/>
      </c>
      <c r="AP2314" s="46">
        <f t="shared" si="508"/>
        <v>0</v>
      </c>
      <c r="AQ2314" s="46" t="str">
        <f t="shared" si="509"/>
        <v/>
      </c>
      <c r="AR2314" s="46">
        <f t="shared" si="510"/>
        <v>0</v>
      </c>
      <c r="AS2314" s="48">
        <f t="shared" si="511"/>
        <v>1</v>
      </c>
      <c r="AT2314" s="46">
        <f t="shared" si="515"/>
        <v>0</v>
      </c>
      <c r="AU2314" s="46">
        <f t="shared" si="512"/>
        <v>0</v>
      </c>
      <c r="AV2314" s="46">
        <f t="shared" si="513"/>
        <v>0</v>
      </c>
      <c r="AW2314" s="46">
        <f t="shared" si="516"/>
        <v>0</v>
      </c>
      <c r="AX2314" s="47" t="str">
        <f t="shared" si="514"/>
        <v/>
      </c>
      <c r="AY2314" s="47" t="str">
        <f t="shared" si="517"/>
        <v/>
      </c>
    </row>
    <row r="2315" spans="35:51" x14ac:dyDescent="0.35">
      <c r="AI2315" s="11"/>
      <c r="AJ2315" s="11"/>
      <c r="AK2315" s="11"/>
      <c r="AL2315" s="63"/>
      <c r="AM2315" s="46" t="str">
        <f t="shared" si="505"/>
        <v/>
      </c>
      <c r="AN2315" s="46" t="str">
        <f t="shared" si="506"/>
        <v/>
      </c>
      <c r="AO2315" s="46" t="str">
        <f t="shared" si="507"/>
        <v/>
      </c>
      <c r="AP2315" s="46">
        <f t="shared" si="508"/>
        <v>0</v>
      </c>
      <c r="AQ2315" s="46" t="str">
        <f t="shared" si="509"/>
        <v/>
      </c>
      <c r="AR2315" s="46">
        <f t="shared" si="510"/>
        <v>0</v>
      </c>
      <c r="AS2315" s="48">
        <f t="shared" si="511"/>
        <v>1</v>
      </c>
      <c r="AT2315" s="46">
        <f t="shared" si="515"/>
        <v>0</v>
      </c>
      <c r="AU2315" s="46">
        <f t="shared" si="512"/>
        <v>0</v>
      </c>
      <c r="AV2315" s="46">
        <f t="shared" si="513"/>
        <v>0</v>
      </c>
      <c r="AW2315" s="46">
        <f t="shared" si="516"/>
        <v>0</v>
      </c>
      <c r="AX2315" s="47" t="str">
        <f t="shared" si="514"/>
        <v/>
      </c>
      <c r="AY2315" s="47" t="str">
        <f t="shared" si="517"/>
        <v/>
      </c>
    </row>
    <row r="2316" spans="35:51" x14ac:dyDescent="0.35">
      <c r="AI2316" s="11"/>
      <c r="AJ2316" s="11"/>
      <c r="AK2316" s="11"/>
      <c r="AL2316" s="63"/>
      <c r="AM2316" s="46" t="str">
        <f t="shared" si="505"/>
        <v/>
      </c>
      <c r="AN2316" s="46" t="str">
        <f t="shared" si="506"/>
        <v/>
      </c>
      <c r="AO2316" s="46" t="str">
        <f t="shared" si="507"/>
        <v/>
      </c>
      <c r="AP2316" s="46">
        <f t="shared" si="508"/>
        <v>0</v>
      </c>
      <c r="AQ2316" s="46" t="str">
        <f t="shared" si="509"/>
        <v/>
      </c>
      <c r="AR2316" s="46">
        <f t="shared" si="510"/>
        <v>0</v>
      </c>
      <c r="AS2316" s="48">
        <f t="shared" si="511"/>
        <v>1</v>
      </c>
      <c r="AT2316" s="46">
        <f t="shared" si="515"/>
        <v>0</v>
      </c>
      <c r="AU2316" s="46">
        <f t="shared" si="512"/>
        <v>0</v>
      </c>
      <c r="AV2316" s="46">
        <f t="shared" si="513"/>
        <v>0</v>
      </c>
      <c r="AW2316" s="46">
        <f t="shared" si="516"/>
        <v>0</v>
      </c>
      <c r="AX2316" s="47" t="str">
        <f t="shared" si="514"/>
        <v/>
      </c>
      <c r="AY2316" s="47" t="str">
        <f t="shared" si="517"/>
        <v/>
      </c>
    </row>
    <row r="2317" spans="35:51" x14ac:dyDescent="0.35">
      <c r="AI2317" s="11"/>
      <c r="AJ2317" s="11"/>
      <c r="AK2317" s="11"/>
      <c r="AL2317" s="63"/>
      <c r="AM2317" s="46" t="str">
        <f t="shared" si="505"/>
        <v/>
      </c>
      <c r="AN2317" s="46" t="str">
        <f t="shared" si="506"/>
        <v/>
      </c>
      <c r="AO2317" s="46" t="str">
        <f t="shared" si="507"/>
        <v/>
      </c>
      <c r="AP2317" s="46">
        <f t="shared" si="508"/>
        <v>0</v>
      </c>
      <c r="AQ2317" s="46" t="str">
        <f t="shared" si="509"/>
        <v/>
      </c>
      <c r="AR2317" s="46">
        <f t="shared" si="510"/>
        <v>0</v>
      </c>
      <c r="AS2317" s="48">
        <f t="shared" si="511"/>
        <v>1</v>
      </c>
      <c r="AT2317" s="46">
        <f t="shared" si="515"/>
        <v>0</v>
      </c>
      <c r="AU2317" s="46">
        <f t="shared" si="512"/>
        <v>0</v>
      </c>
      <c r="AV2317" s="46">
        <f t="shared" si="513"/>
        <v>0</v>
      </c>
      <c r="AW2317" s="46">
        <f t="shared" si="516"/>
        <v>0</v>
      </c>
      <c r="AX2317" s="47" t="str">
        <f t="shared" si="514"/>
        <v/>
      </c>
      <c r="AY2317" s="47" t="str">
        <f t="shared" si="517"/>
        <v/>
      </c>
    </row>
    <row r="2318" spans="35:51" x14ac:dyDescent="0.35">
      <c r="AI2318" s="11"/>
      <c r="AJ2318" s="11"/>
      <c r="AK2318" s="11"/>
      <c r="AL2318" s="63"/>
      <c r="AM2318" s="46" t="str">
        <f t="shared" si="505"/>
        <v/>
      </c>
      <c r="AN2318" s="46" t="str">
        <f t="shared" si="506"/>
        <v/>
      </c>
      <c r="AO2318" s="46" t="str">
        <f t="shared" si="507"/>
        <v/>
      </c>
      <c r="AP2318" s="46">
        <f t="shared" si="508"/>
        <v>0</v>
      </c>
      <c r="AQ2318" s="46" t="str">
        <f t="shared" si="509"/>
        <v/>
      </c>
      <c r="AR2318" s="46">
        <f t="shared" si="510"/>
        <v>0</v>
      </c>
      <c r="AS2318" s="48">
        <f t="shared" si="511"/>
        <v>1</v>
      </c>
      <c r="AT2318" s="46">
        <f t="shared" si="515"/>
        <v>0</v>
      </c>
      <c r="AU2318" s="46">
        <f t="shared" si="512"/>
        <v>0</v>
      </c>
      <c r="AV2318" s="46">
        <f t="shared" si="513"/>
        <v>0</v>
      </c>
      <c r="AW2318" s="46">
        <f t="shared" si="516"/>
        <v>0</v>
      </c>
      <c r="AX2318" s="47" t="str">
        <f t="shared" si="514"/>
        <v/>
      </c>
      <c r="AY2318" s="47" t="str">
        <f t="shared" si="517"/>
        <v/>
      </c>
    </row>
    <row r="2319" spans="35:51" x14ac:dyDescent="0.35">
      <c r="AI2319" s="11"/>
      <c r="AJ2319" s="11"/>
      <c r="AK2319" s="11"/>
      <c r="AL2319" s="63"/>
      <c r="AM2319" s="46" t="str">
        <f t="shared" si="505"/>
        <v/>
      </c>
      <c r="AN2319" s="46" t="str">
        <f t="shared" si="506"/>
        <v/>
      </c>
      <c r="AO2319" s="46" t="str">
        <f t="shared" si="507"/>
        <v/>
      </c>
      <c r="AP2319" s="46">
        <f t="shared" si="508"/>
        <v>0</v>
      </c>
      <c r="AQ2319" s="46" t="str">
        <f t="shared" si="509"/>
        <v/>
      </c>
      <c r="AR2319" s="46">
        <f t="shared" si="510"/>
        <v>0</v>
      </c>
      <c r="AS2319" s="48">
        <f t="shared" si="511"/>
        <v>1</v>
      </c>
      <c r="AT2319" s="46">
        <f t="shared" si="515"/>
        <v>0</v>
      </c>
      <c r="AU2319" s="46">
        <f t="shared" si="512"/>
        <v>0</v>
      </c>
      <c r="AV2319" s="46">
        <f t="shared" si="513"/>
        <v>0</v>
      </c>
      <c r="AW2319" s="46">
        <f t="shared" si="516"/>
        <v>0</v>
      </c>
      <c r="AX2319" s="47" t="str">
        <f t="shared" si="514"/>
        <v/>
      </c>
      <c r="AY2319" s="47" t="str">
        <f t="shared" si="517"/>
        <v/>
      </c>
    </row>
    <row r="2320" spans="35:51" x14ac:dyDescent="0.35">
      <c r="AI2320" s="11"/>
      <c r="AJ2320" s="11"/>
      <c r="AK2320" s="11"/>
      <c r="AL2320" s="63"/>
      <c r="AM2320" s="46" t="str">
        <f t="shared" si="505"/>
        <v/>
      </c>
      <c r="AN2320" s="46" t="str">
        <f t="shared" si="506"/>
        <v/>
      </c>
      <c r="AO2320" s="46" t="str">
        <f t="shared" si="507"/>
        <v/>
      </c>
      <c r="AP2320" s="46">
        <f t="shared" si="508"/>
        <v>0</v>
      </c>
      <c r="AQ2320" s="46" t="str">
        <f t="shared" si="509"/>
        <v/>
      </c>
      <c r="AR2320" s="46">
        <f t="shared" si="510"/>
        <v>0</v>
      </c>
      <c r="AS2320" s="48">
        <f t="shared" si="511"/>
        <v>1</v>
      </c>
      <c r="AT2320" s="46">
        <f t="shared" si="515"/>
        <v>0</v>
      </c>
      <c r="AU2320" s="46">
        <f t="shared" si="512"/>
        <v>0</v>
      </c>
      <c r="AV2320" s="46">
        <f t="shared" si="513"/>
        <v>0</v>
      </c>
      <c r="AW2320" s="46">
        <f t="shared" si="516"/>
        <v>0</v>
      </c>
      <c r="AX2320" s="47" t="str">
        <f t="shared" si="514"/>
        <v/>
      </c>
      <c r="AY2320" s="47" t="str">
        <f t="shared" si="517"/>
        <v/>
      </c>
    </row>
    <row r="2321" spans="35:51" x14ac:dyDescent="0.35">
      <c r="AI2321" s="11"/>
      <c r="AJ2321" s="11"/>
      <c r="AK2321" s="11"/>
      <c r="AL2321" s="63"/>
      <c r="AM2321" s="46" t="str">
        <f t="shared" si="505"/>
        <v/>
      </c>
      <c r="AN2321" s="46" t="str">
        <f t="shared" si="506"/>
        <v/>
      </c>
      <c r="AO2321" s="46" t="str">
        <f t="shared" si="507"/>
        <v/>
      </c>
      <c r="AP2321" s="46">
        <f t="shared" si="508"/>
        <v>0</v>
      </c>
      <c r="AQ2321" s="46" t="str">
        <f t="shared" si="509"/>
        <v/>
      </c>
      <c r="AR2321" s="46">
        <f t="shared" si="510"/>
        <v>0</v>
      </c>
      <c r="AS2321" s="48">
        <f t="shared" si="511"/>
        <v>1</v>
      </c>
      <c r="AT2321" s="46">
        <f t="shared" si="515"/>
        <v>0</v>
      </c>
      <c r="AU2321" s="46">
        <f t="shared" si="512"/>
        <v>0</v>
      </c>
      <c r="AV2321" s="46">
        <f t="shared" si="513"/>
        <v>0</v>
      </c>
      <c r="AW2321" s="46">
        <f t="shared" si="516"/>
        <v>0</v>
      </c>
      <c r="AX2321" s="47" t="str">
        <f t="shared" si="514"/>
        <v/>
      </c>
      <c r="AY2321" s="47" t="str">
        <f t="shared" si="517"/>
        <v/>
      </c>
    </row>
    <row r="2322" spans="35:51" x14ac:dyDescent="0.35">
      <c r="AI2322" s="11"/>
      <c r="AJ2322" s="11"/>
      <c r="AK2322" s="11"/>
      <c r="AL2322" s="63"/>
      <c r="AM2322" s="46" t="str">
        <f t="shared" si="505"/>
        <v/>
      </c>
      <c r="AN2322" s="46" t="str">
        <f t="shared" si="506"/>
        <v/>
      </c>
      <c r="AO2322" s="46" t="str">
        <f t="shared" si="507"/>
        <v/>
      </c>
      <c r="AP2322" s="46">
        <f t="shared" si="508"/>
        <v>0</v>
      </c>
      <c r="AQ2322" s="46" t="str">
        <f t="shared" si="509"/>
        <v/>
      </c>
      <c r="AR2322" s="46">
        <f t="shared" si="510"/>
        <v>0</v>
      </c>
      <c r="AS2322" s="48">
        <f t="shared" si="511"/>
        <v>1</v>
      </c>
      <c r="AT2322" s="46">
        <f t="shared" si="515"/>
        <v>0</v>
      </c>
      <c r="AU2322" s="46">
        <f t="shared" si="512"/>
        <v>0</v>
      </c>
      <c r="AV2322" s="46">
        <f t="shared" si="513"/>
        <v>0</v>
      </c>
      <c r="AW2322" s="46">
        <f t="shared" si="516"/>
        <v>0</v>
      </c>
      <c r="AX2322" s="47" t="str">
        <f t="shared" si="514"/>
        <v/>
      </c>
      <c r="AY2322" s="47" t="str">
        <f t="shared" si="517"/>
        <v/>
      </c>
    </row>
    <row r="2323" spans="35:51" x14ac:dyDescent="0.35">
      <c r="AI2323" s="11"/>
      <c r="AJ2323" s="11"/>
      <c r="AK2323" s="11"/>
      <c r="AL2323" s="63"/>
      <c r="AM2323" s="46" t="str">
        <f t="shared" si="505"/>
        <v/>
      </c>
      <c r="AN2323" s="46" t="str">
        <f t="shared" si="506"/>
        <v/>
      </c>
      <c r="AO2323" s="46" t="str">
        <f t="shared" si="507"/>
        <v/>
      </c>
      <c r="AP2323" s="46">
        <f t="shared" si="508"/>
        <v>0</v>
      </c>
      <c r="AQ2323" s="46" t="str">
        <f t="shared" si="509"/>
        <v/>
      </c>
      <c r="AR2323" s="46">
        <f t="shared" si="510"/>
        <v>0</v>
      </c>
      <c r="AS2323" s="48">
        <f t="shared" si="511"/>
        <v>1</v>
      </c>
      <c r="AT2323" s="46">
        <f t="shared" si="515"/>
        <v>0</v>
      </c>
      <c r="AU2323" s="46">
        <f t="shared" si="512"/>
        <v>0</v>
      </c>
      <c r="AV2323" s="46">
        <f t="shared" si="513"/>
        <v>0</v>
      </c>
      <c r="AW2323" s="46">
        <f t="shared" si="516"/>
        <v>0</v>
      </c>
      <c r="AX2323" s="47" t="str">
        <f t="shared" si="514"/>
        <v/>
      </c>
      <c r="AY2323" s="47" t="str">
        <f t="shared" si="517"/>
        <v/>
      </c>
    </row>
    <row r="2324" spans="35:51" x14ac:dyDescent="0.35">
      <c r="AI2324" s="11"/>
      <c r="AJ2324" s="11"/>
      <c r="AK2324" s="11"/>
      <c r="AL2324" s="63"/>
      <c r="AM2324" s="46" t="str">
        <f t="shared" si="505"/>
        <v/>
      </c>
      <c r="AN2324" s="46" t="str">
        <f t="shared" si="506"/>
        <v/>
      </c>
      <c r="AO2324" s="46" t="str">
        <f t="shared" si="507"/>
        <v/>
      </c>
      <c r="AP2324" s="46">
        <f t="shared" si="508"/>
        <v>0</v>
      </c>
      <c r="AQ2324" s="46" t="str">
        <f t="shared" si="509"/>
        <v/>
      </c>
      <c r="AR2324" s="46">
        <f t="shared" si="510"/>
        <v>0</v>
      </c>
      <c r="AS2324" s="48">
        <f t="shared" si="511"/>
        <v>1</v>
      </c>
      <c r="AT2324" s="46">
        <f t="shared" si="515"/>
        <v>0</v>
      </c>
      <c r="AU2324" s="46">
        <f t="shared" si="512"/>
        <v>0</v>
      </c>
      <c r="AV2324" s="46">
        <f t="shared" si="513"/>
        <v>0</v>
      </c>
      <c r="AW2324" s="46">
        <f t="shared" si="516"/>
        <v>0</v>
      </c>
      <c r="AX2324" s="47" t="str">
        <f t="shared" si="514"/>
        <v/>
      </c>
      <c r="AY2324" s="47" t="str">
        <f t="shared" si="517"/>
        <v/>
      </c>
    </row>
    <row r="2325" spans="35:51" x14ac:dyDescent="0.35">
      <c r="AI2325" s="11"/>
      <c r="AJ2325" s="11"/>
      <c r="AK2325" s="11"/>
      <c r="AL2325" s="63"/>
      <c r="AM2325" s="46" t="str">
        <f t="shared" si="505"/>
        <v/>
      </c>
      <c r="AN2325" s="46" t="str">
        <f t="shared" si="506"/>
        <v/>
      </c>
      <c r="AO2325" s="46" t="str">
        <f t="shared" si="507"/>
        <v/>
      </c>
      <c r="AP2325" s="46">
        <f t="shared" si="508"/>
        <v>0</v>
      </c>
      <c r="AQ2325" s="46" t="str">
        <f t="shared" si="509"/>
        <v/>
      </c>
      <c r="AR2325" s="46">
        <f t="shared" si="510"/>
        <v>0</v>
      </c>
      <c r="AS2325" s="48">
        <f t="shared" si="511"/>
        <v>1</v>
      </c>
      <c r="AT2325" s="46">
        <f t="shared" si="515"/>
        <v>0</v>
      </c>
      <c r="AU2325" s="46">
        <f t="shared" si="512"/>
        <v>0</v>
      </c>
      <c r="AV2325" s="46">
        <f t="shared" si="513"/>
        <v>0</v>
      </c>
      <c r="AW2325" s="46">
        <f t="shared" si="516"/>
        <v>0</v>
      </c>
      <c r="AX2325" s="47" t="str">
        <f t="shared" si="514"/>
        <v/>
      </c>
      <c r="AY2325" s="47" t="str">
        <f t="shared" si="517"/>
        <v/>
      </c>
    </row>
    <row r="2326" spans="35:51" x14ac:dyDescent="0.35">
      <c r="AI2326" s="11"/>
      <c r="AJ2326" s="11"/>
      <c r="AK2326" s="11"/>
      <c r="AL2326" s="63"/>
      <c r="AM2326" s="46" t="str">
        <f t="shared" si="505"/>
        <v/>
      </c>
      <c r="AN2326" s="46" t="str">
        <f t="shared" si="506"/>
        <v/>
      </c>
      <c r="AO2326" s="46" t="str">
        <f t="shared" si="507"/>
        <v/>
      </c>
      <c r="AP2326" s="46">
        <f t="shared" si="508"/>
        <v>0</v>
      </c>
      <c r="AQ2326" s="46" t="str">
        <f t="shared" si="509"/>
        <v/>
      </c>
      <c r="AR2326" s="46">
        <f t="shared" si="510"/>
        <v>0</v>
      </c>
      <c r="AS2326" s="48">
        <f t="shared" si="511"/>
        <v>1</v>
      </c>
      <c r="AT2326" s="46">
        <f t="shared" si="515"/>
        <v>0</v>
      </c>
      <c r="AU2326" s="46">
        <f t="shared" si="512"/>
        <v>0</v>
      </c>
      <c r="AV2326" s="46">
        <f t="shared" si="513"/>
        <v>0</v>
      </c>
      <c r="AW2326" s="46">
        <f t="shared" si="516"/>
        <v>0</v>
      </c>
      <c r="AX2326" s="47" t="str">
        <f t="shared" si="514"/>
        <v/>
      </c>
      <c r="AY2326" s="47" t="str">
        <f t="shared" si="517"/>
        <v/>
      </c>
    </row>
    <row r="2327" spans="35:51" x14ac:dyDescent="0.35">
      <c r="AI2327" s="11"/>
      <c r="AJ2327" s="11"/>
      <c r="AK2327" s="11"/>
      <c r="AL2327" s="63"/>
      <c r="AM2327" s="46" t="str">
        <f t="shared" si="505"/>
        <v/>
      </c>
      <c r="AN2327" s="46" t="str">
        <f t="shared" si="506"/>
        <v/>
      </c>
      <c r="AO2327" s="46" t="str">
        <f t="shared" si="507"/>
        <v/>
      </c>
      <c r="AP2327" s="46">
        <f t="shared" si="508"/>
        <v>0</v>
      </c>
      <c r="AQ2327" s="46" t="str">
        <f t="shared" si="509"/>
        <v/>
      </c>
      <c r="AR2327" s="46">
        <f t="shared" si="510"/>
        <v>0</v>
      </c>
      <c r="AS2327" s="48">
        <f t="shared" si="511"/>
        <v>1</v>
      </c>
      <c r="AT2327" s="46">
        <f t="shared" si="515"/>
        <v>0</v>
      </c>
      <c r="AU2327" s="46">
        <f t="shared" si="512"/>
        <v>0</v>
      </c>
      <c r="AV2327" s="46">
        <f t="shared" si="513"/>
        <v>0</v>
      </c>
      <c r="AW2327" s="46">
        <f t="shared" si="516"/>
        <v>0</v>
      </c>
      <c r="AX2327" s="47" t="str">
        <f t="shared" si="514"/>
        <v/>
      </c>
      <c r="AY2327" s="47" t="str">
        <f t="shared" si="517"/>
        <v/>
      </c>
    </row>
    <row r="2328" spans="35:51" x14ac:dyDescent="0.35">
      <c r="AI2328" s="11"/>
      <c r="AJ2328" s="11"/>
      <c r="AK2328" s="11"/>
      <c r="AL2328" s="63"/>
      <c r="AM2328" s="46" t="str">
        <f t="shared" si="505"/>
        <v/>
      </c>
      <c r="AN2328" s="46" t="str">
        <f t="shared" si="506"/>
        <v/>
      </c>
      <c r="AO2328" s="46" t="str">
        <f t="shared" si="507"/>
        <v/>
      </c>
      <c r="AP2328" s="46">
        <f t="shared" si="508"/>
        <v>0</v>
      </c>
      <c r="AQ2328" s="46" t="str">
        <f t="shared" si="509"/>
        <v/>
      </c>
      <c r="AR2328" s="46">
        <f t="shared" si="510"/>
        <v>0</v>
      </c>
      <c r="AS2328" s="48">
        <f t="shared" si="511"/>
        <v>1</v>
      </c>
      <c r="AT2328" s="46">
        <f t="shared" si="515"/>
        <v>0</v>
      </c>
      <c r="AU2328" s="46">
        <f t="shared" si="512"/>
        <v>0</v>
      </c>
      <c r="AV2328" s="46">
        <f t="shared" si="513"/>
        <v>0</v>
      </c>
      <c r="AW2328" s="46">
        <f t="shared" si="516"/>
        <v>0</v>
      </c>
      <c r="AX2328" s="47" t="str">
        <f t="shared" si="514"/>
        <v/>
      </c>
      <c r="AY2328" s="47" t="str">
        <f t="shared" si="517"/>
        <v/>
      </c>
    </row>
    <row r="2329" spans="35:51" x14ac:dyDescent="0.35">
      <c r="AI2329" s="11"/>
      <c r="AJ2329" s="11"/>
      <c r="AK2329" s="11"/>
      <c r="AL2329" s="63"/>
      <c r="AM2329" s="46" t="str">
        <f t="shared" si="505"/>
        <v/>
      </c>
      <c r="AN2329" s="46" t="str">
        <f t="shared" si="506"/>
        <v/>
      </c>
      <c r="AO2329" s="46" t="str">
        <f t="shared" si="507"/>
        <v/>
      </c>
      <c r="AP2329" s="46">
        <f t="shared" si="508"/>
        <v>0</v>
      </c>
      <c r="AQ2329" s="46" t="str">
        <f t="shared" si="509"/>
        <v/>
      </c>
      <c r="AR2329" s="46">
        <f t="shared" si="510"/>
        <v>0</v>
      </c>
      <c r="AS2329" s="48">
        <f t="shared" si="511"/>
        <v>1</v>
      </c>
      <c r="AT2329" s="46">
        <f t="shared" si="515"/>
        <v>0</v>
      </c>
      <c r="AU2329" s="46">
        <f t="shared" si="512"/>
        <v>0</v>
      </c>
      <c r="AV2329" s="46">
        <f t="shared" si="513"/>
        <v>0</v>
      </c>
      <c r="AW2329" s="46">
        <f t="shared" si="516"/>
        <v>0</v>
      </c>
      <c r="AX2329" s="47" t="str">
        <f t="shared" si="514"/>
        <v/>
      </c>
      <c r="AY2329" s="47" t="str">
        <f t="shared" si="517"/>
        <v/>
      </c>
    </row>
    <row r="2330" spans="35:51" x14ac:dyDescent="0.35">
      <c r="AI2330" s="11"/>
      <c r="AJ2330" s="11"/>
      <c r="AK2330" s="11"/>
      <c r="AL2330" s="63"/>
      <c r="AM2330" s="46" t="str">
        <f t="shared" si="505"/>
        <v/>
      </c>
      <c r="AN2330" s="46" t="str">
        <f t="shared" si="506"/>
        <v/>
      </c>
      <c r="AO2330" s="46" t="str">
        <f t="shared" si="507"/>
        <v/>
      </c>
      <c r="AP2330" s="46">
        <f t="shared" si="508"/>
        <v>0</v>
      </c>
      <c r="AQ2330" s="46" t="str">
        <f t="shared" si="509"/>
        <v/>
      </c>
      <c r="AR2330" s="46">
        <f t="shared" si="510"/>
        <v>0</v>
      </c>
      <c r="AS2330" s="48">
        <f t="shared" si="511"/>
        <v>1</v>
      </c>
      <c r="AT2330" s="46">
        <f t="shared" si="515"/>
        <v>0</v>
      </c>
      <c r="AU2330" s="46">
        <f t="shared" si="512"/>
        <v>0</v>
      </c>
      <c r="AV2330" s="46">
        <f t="shared" si="513"/>
        <v>0</v>
      </c>
      <c r="AW2330" s="46">
        <f t="shared" si="516"/>
        <v>0</v>
      </c>
      <c r="AX2330" s="47" t="str">
        <f t="shared" si="514"/>
        <v/>
      </c>
      <c r="AY2330" s="47" t="str">
        <f t="shared" si="517"/>
        <v/>
      </c>
    </row>
    <row r="2331" spans="35:51" x14ac:dyDescent="0.35">
      <c r="AI2331" s="11"/>
      <c r="AJ2331" s="11"/>
      <c r="AK2331" s="11"/>
      <c r="AL2331" s="63"/>
      <c r="AM2331" s="46" t="str">
        <f t="shared" si="505"/>
        <v/>
      </c>
      <c r="AN2331" s="46" t="str">
        <f t="shared" si="506"/>
        <v/>
      </c>
      <c r="AO2331" s="46" t="str">
        <f t="shared" si="507"/>
        <v/>
      </c>
      <c r="AP2331" s="46">
        <f t="shared" si="508"/>
        <v>0</v>
      </c>
      <c r="AQ2331" s="46" t="str">
        <f t="shared" si="509"/>
        <v/>
      </c>
      <c r="AR2331" s="46">
        <f t="shared" si="510"/>
        <v>0</v>
      </c>
      <c r="AS2331" s="48">
        <f t="shared" si="511"/>
        <v>1</v>
      </c>
      <c r="AT2331" s="46">
        <f t="shared" si="515"/>
        <v>0</v>
      </c>
      <c r="AU2331" s="46">
        <f t="shared" si="512"/>
        <v>0</v>
      </c>
      <c r="AV2331" s="46">
        <f t="shared" si="513"/>
        <v>0</v>
      </c>
      <c r="AW2331" s="46">
        <f t="shared" si="516"/>
        <v>0</v>
      </c>
      <c r="AX2331" s="47" t="str">
        <f t="shared" si="514"/>
        <v/>
      </c>
      <c r="AY2331" s="47" t="str">
        <f t="shared" si="517"/>
        <v/>
      </c>
    </row>
    <row r="2332" spans="35:51" x14ac:dyDescent="0.35">
      <c r="AI2332" s="11"/>
      <c r="AJ2332" s="11"/>
      <c r="AK2332" s="11"/>
      <c r="AL2332" s="63"/>
      <c r="AM2332" s="46" t="str">
        <f t="shared" si="505"/>
        <v/>
      </c>
      <c r="AN2332" s="46" t="str">
        <f t="shared" si="506"/>
        <v/>
      </c>
      <c r="AO2332" s="46" t="str">
        <f t="shared" si="507"/>
        <v/>
      </c>
      <c r="AP2332" s="46">
        <f t="shared" si="508"/>
        <v>0</v>
      </c>
      <c r="AQ2332" s="46" t="str">
        <f t="shared" si="509"/>
        <v/>
      </c>
      <c r="AR2332" s="46">
        <f t="shared" si="510"/>
        <v>0</v>
      </c>
      <c r="AS2332" s="48">
        <f t="shared" si="511"/>
        <v>1</v>
      </c>
      <c r="AT2332" s="46">
        <f t="shared" si="515"/>
        <v>0</v>
      </c>
      <c r="AU2332" s="46">
        <f t="shared" si="512"/>
        <v>0</v>
      </c>
      <c r="AV2332" s="46">
        <f t="shared" si="513"/>
        <v>0</v>
      </c>
      <c r="AW2332" s="46">
        <f t="shared" si="516"/>
        <v>0</v>
      </c>
      <c r="AX2332" s="47" t="str">
        <f t="shared" si="514"/>
        <v/>
      </c>
      <c r="AY2332" s="47" t="str">
        <f t="shared" si="517"/>
        <v/>
      </c>
    </row>
    <row r="2333" spans="35:51" x14ac:dyDescent="0.35">
      <c r="AI2333" s="11"/>
      <c r="AJ2333" s="11"/>
      <c r="AK2333" s="11"/>
      <c r="AL2333" s="63"/>
      <c r="AM2333" s="46" t="str">
        <f t="shared" si="505"/>
        <v/>
      </c>
      <c r="AN2333" s="46" t="str">
        <f t="shared" si="506"/>
        <v/>
      </c>
      <c r="AO2333" s="46" t="str">
        <f t="shared" si="507"/>
        <v/>
      </c>
      <c r="AP2333" s="46">
        <f t="shared" si="508"/>
        <v>0</v>
      </c>
      <c r="AQ2333" s="46" t="str">
        <f t="shared" si="509"/>
        <v/>
      </c>
      <c r="AR2333" s="46">
        <f t="shared" si="510"/>
        <v>0</v>
      </c>
      <c r="AS2333" s="48">
        <f t="shared" si="511"/>
        <v>1</v>
      </c>
      <c r="AT2333" s="46">
        <f t="shared" si="515"/>
        <v>0</v>
      </c>
      <c r="AU2333" s="46">
        <f t="shared" si="512"/>
        <v>0</v>
      </c>
      <c r="AV2333" s="46">
        <f t="shared" si="513"/>
        <v>0</v>
      </c>
      <c r="AW2333" s="46">
        <f t="shared" si="516"/>
        <v>0</v>
      </c>
      <c r="AX2333" s="47" t="str">
        <f t="shared" si="514"/>
        <v/>
      </c>
      <c r="AY2333" s="47" t="str">
        <f t="shared" si="517"/>
        <v/>
      </c>
    </row>
    <row r="2334" spans="35:51" x14ac:dyDescent="0.35">
      <c r="AI2334" s="11"/>
      <c r="AJ2334" s="11"/>
      <c r="AK2334" s="11"/>
      <c r="AL2334" s="63"/>
      <c r="AM2334" s="46" t="str">
        <f t="shared" si="505"/>
        <v/>
      </c>
      <c r="AN2334" s="46" t="str">
        <f t="shared" si="506"/>
        <v/>
      </c>
      <c r="AO2334" s="46" t="str">
        <f t="shared" si="507"/>
        <v/>
      </c>
      <c r="AP2334" s="46">
        <f t="shared" si="508"/>
        <v>0</v>
      </c>
      <c r="AQ2334" s="46" t="str">
        <f t="shared" si="509"/>
        <v/>
      </c>
      <c r="AR2334" s="46">
        <f t="shared" si="510"/>
        <v>0</v>
      </c>
      <c r="AS2334" s="48">
        <f t="shared" si="511"/>
        <v>1</v>
      </c>
      <c r="AT2334" s="46">
        <f t="shared" si="515"/>
        <v>0</v>
      </c>
      <c r="AU2334" s="46">
        <f t="shared" si="512"/>
        <v>0</v>
      </c>
      <c r="AV2334" s="46">
        <f t="shared" si="513"/>
        <v>0</v>
      </c>
      <c r="AW2334" s="46">
        <f t="shared" si="516"/>
        <v>0</v>
      </c>
      <c r="AX2334" s="47" t="str">
        <f t="shared" si="514"/>
        <v/>
      </c>
      <c r="AY2334" s="47" t="str">
        <f t="shared" si="517"/>
        <v/>
      </c>
    </row>
    <row r="2335" spans="35:51" x14ac:dyDescent="0.35">
      <c r="AI2335" s="11"/>
      <c r="AJ2335" s="11"/>
      <c r="AK2335" s="11"/>
      <c r="AL2335" s="63"/>
      <c r="AM2335" s="46" t="str">
        <f t="shared" si="505"/>
        <v/>
      </c>
      <c r="AN2335" s="46" t="str">
        <f t="shared" si="506"/>
        <v/>
      </c>
      <c r="AO2335" s="46" t="str">
        <f t="shared" si="507"/>
        <v/>
      </c>
      <c r="AP2335" s="46">
        <f t="shared" si="508"/>
        <v>0</v>
      </c>
      <c r="AQ2335" s="46" t="str">
        <f t="shared" si="509"/>
        <v/>
      </c>
      <c r="AR2335" s="46">
        <f t="shared" si="510"/>
        <v>0</v>
      </c>
      <c r="AS2335" s="48">
        <f t="shared" si="511"/>
        <v>1</v>
      </c>
      <c r="AT2335" s="46">
        <f t="shared" si="515"/>
        <v>0</v>
      </c>
      <c r="AU2335" s="46">
        <f t="shared" si="512"/>
        <v>0</v>
      </c>
      <c r="AV2335" s="46">
        <f t="shared" si="513"/>
        <v>0</v>
      </c>
      <c r="AW2335" s="46">
        <f t="shared" si="516"/>
        <v>0</v>
      </c>
      <c r="AX2335" s="47" t="str">
        <f t="shared" si="514"/>
        <v/>
      </c>
      <c r="AY2335" s="47" t="str">
        <f t="shared" si="517"/>
        <v/>
      </c>
    </row>
    <row r="2336" spans="35:51" x14ac:dyDescent="0.35">
      <c r="AI2336" s="11"/>
      <c r="AJ2336" s="11"/>
      <c r="AK2336" s="11"/>
      <c r="AL2336" s="63"/>
      <c r="AM2336" s="46" t="str">
        <f t="shared" si="505"/>
        <v/>
      </c>
      <c r="AN2336" s="46" t="str">
        <f t="shared" si="506"/>
        <v/>
      </c>
      <c r="AO2336" s="46" t="str">
        <f t="shared" si="507"/>
        <v/>
      </c>
      <c r="AP2336" s="46">
        <f t="shared" si="508"/>
        <v>0</v>
      </c>
      <c r="AQ2336" s="46" t="str">
        <f t="shared" si="509"/>
        <v/>
      </c>
      <c r="AR2336" s="46">
        <f t="shared" si="510"/>
        <v>0</v>
      </c>
      <c r="AS2336" s="48">
        <f t="shared" si="511"/>
        <v>1</v>
      </c>
      <c r="AT2336" s="46">
        <f t="shared" si="515"/>
        <v>0</v>
      </c>
      <c r="AU2336" s="46">
        <f t="shared" si="512"/>
        <v>0</v>
      </c>
      <c r="AV2336" s="46">
        <f t="shared" si="513"/>
        <v>0</v>
      </c>
      <c r="AW2336" s="46">
        <f t="shared" si="516"/>
        <v>0</v>
      </c>
      <c r="AX2336" s="47" t="str">
        <f t="shared" si="514"/>
        <v/>
      </c>
      <c r="AY2336" s="47" t="str">
        <f t="shared" si="517"/>
        <v/>
      </c>
    </row>
    <row r="2337" spans="35:51" x14ac:dyDescent="0.35">
      <c r="AI2337" s="11"/>
      <c r="AJ2337" s="11"/>
      <c r="AK2337" s="11"/>
      <c r="AL2337" s="63"/>
      <c r="AM2337" s="46" t="str">
        <f t="shared" si="505"/>
        <v/>
      </c>
      <c r="AN2337" s="46" t="str">
        <f t="shared" si="506"/>
        <v/>
      </c>
      <c r="AO2337" s="46" t="str">
        <f t="shared" si="507"/>
        <v/>
      </c>
      <c r="AP2337" s="46">
        <f t="shared" si="508"/>
        <v>0</v>
      </c>
      <c r="AQ2337" s="46" t="str">
        <f t="shared" si="509"/>
        <v/>
      </c>
      <c r="AR2337" s="46">
        <f t="shared" si="510"/>
        <v>0</v>
      </c>
      <c r="AS2337" s="48">
        <f t="shared" si="511"/>
        <v>1</v>
      </c>
      <c r="AT2337" s="46">
        <f t="shared" si="515"/>
        <v>0</v>
      </c>
      <c r="AU2337" s="46">
        <f t="shared" si="512"/>
        <v>0</v>
      </c>
      <c r="AV2337" s="46">
        <f t="shared" si="513"/>
        <v>0</v>
      </c>
      <c r="AW2337" s="46">
        <f t="shared" si="516"/>
        <v>0</v>
      </c>
      <c r="AX2337" s="47" t="str">
        <f t="shared" si="514"/>
        <v/>
      </c>
      <c r="AY2337" s="47" t="str">
        <f t="shared" si="517"/>
        <v/>
      </c>
    </row>
    <row r="2338" spans="35:51" x14ac:dyDescent="0.35">
      <c r="AI2338" s="11"/>
      <c r="AJ2338" s="11"/>
      <c r="AK2338" s="11"/>
      <c r="AL2338" s="63"/>
      <c r="AM2338" s="46" t="str">
        <f t="shared" si="505"/>
        <v/>
      </c>
      <c r="AN2338" s="46" t="str">
        <f t="shared" si="506"/>
        <v/>
      </c>
      <c r="AO2338" s="46" t="str">
        <f t="shared" si="507"/>
        <v/>
      </c>
      <c r="AP2338" s="46">
        <f t="shared" si="508"/>
        <v>0</v>
      </c>
      <c r="AQ2338" s="46" t="str">
        <f t="shared" si="509"/>
        <v/>
      </c>
      <c r="AR2338" s="46">
        <f t="shared" si="510"/>
        <v>0</v>
      </c>
      <c r="AS2338" s="48">
        <f t="shared" si="511"/>
        <v>1</v>
      </c>
      <c r="AT2338" s="46">
        <f t="shared" si="515"/>
        <v>0</v>
      </c>
      <c r="AU2338" s="46">
        <f t="shared" si="512"/>
        <v>0</v>
      </c>
      <c r="AV2338" s="46">
        <f t="shared" si="513"/>
        <v>0</v>
      </c>
      <c r="AW2338" s="46">
        <f t="shared" si="516"/>
        <v>0</v>
      </c>
      <c r="AX2338" s="47" t="str">
        <f t="shared" si="514"/>
        <v/>
      </c>
      <c r="AY2338" s="47" t="str">
        <f t="shared" si="517"/>
        <v/>
      </c>
    </row>
    <row r="2339" spans="35:51" x14ac:dyDescent="0.35">
      <c r="AI2339" s="11"/>
      <c r="AJ2339" s="11"/>
      <c r="AK2339" s="11"/>
      <c r="AL2339" s="63"/>
      <c r="AM2339" s="46" t="str">
        <f t="shared" si="505"/>
        <v/>
      </c>
      <c r="AN2339" s="46" t="str">
        <f t="shared" si="506"/>
        <v/>
      </c>
      <c r="AO2339" s="46" t="str">
        <f t="shared" si="507"/>
        <v/>
      </c>
      <c r="AP2339" s="46">
        <f t="shared" si="508"/>
        <v>0</v>
      </c>
      <c r="AQ2339" s="46" t="str">
        <f t="shared" si="509"/>
        <v/>
      </c>
      <c r="AR2339" s="46">
        <f t="shared" si="510"/>
        <v>0</v>
      </c>
      <c r="AS2339" s="48">
        <f t="shared" si="511"/>
        <v>1</v>
      </c>
      <c r="AT2339" s="46">
        <f t="shared" si="515"/>
        <v>0</v>
      </c>
      <c r="AU2339" s="46">
        <f t="shared" si="512"/>
        <v>0</v>
      </c>
      <c r="AV2339" s="46">
        <f t="shared" si="513"/>
        <v>0</v>
      </c>
      <c r="AW2339" s="46">
        <f t="shared" si="516"/>
        <v>0</v>
      </c>
      <c r="AX2339" s="47" t="str">
        <f t="shared" si="514"/>
        <v/>
      </c>
      <c r="AY2339" s="47" t="str">
        <f t="shared" si="517"/>
        <v/>
      </c>
    </row>
    <row r="2340" spans="35:51" x14ac:dyDescent="0.35">
      <c r="AI2340" s="11"/>
      <c r="AJ2340" s="11"/>
      <c r="AK2340" s="11"/>
      <c r="AL2340" s="63"/>
      <c r="AM2340" s="46" t="str">
        <f t="shared" si="505"/>
        <v/>
      </c>
      <c r="AN2340" s="46" t="str">
        <f t="shared" si="506"/>
        <v/>
      </c>
      <c r="AO2340" s="46" t="str">
        <f t="shared" si="507"/>
        <v/>
      </c>
      <c r="AP2340" s="46">
        <f t="shared" si="508"/>
        <v>0</v>
      </c>
      <c r="AQ2340" s="46" t="str">
        <f t="shared" si="509"/>
        <v/>
      </c>
      <c r="AR2340" s="46">
        <f t="shared" si="510"/>
        <v>0</v>
      </c>
      <c r="AS2340" s="48">
        <f t="shared" si="511"/>
        <v>1</v>
      </c>
      <c r="AT2340" s="46">
        <f t="shared" si="515"/>
        <v>0</v>
      </c>
      <c r="AU2340" s="46">
        <f t="shared" si="512"/>
        <v>0</v>
      </c>
      <c r="AV2340" s="46">
        <f t="shared" si="513"/>
        <v>0</v>
      </c>
      <c r="AW2340" s="46">
        <f t="shared" si="516"/>
        <v>0</v>
      </c>
      <c r="AX2340" s="47" t="str">
        <f t="shared" si="514"/>
        <v/>
      </c>
      <c r="AY2340" s="47" t="str">
        <f t="shared" si="517"/>
        <v/>
      </c>
    </row>
    <row r="2341" spans="35:51" x14ac:dyDescent="0.35">
      <c r="AI2341" s="11"/>
      <c r="AJ2341" s="11"/>
      <c r="AK2341" s="11"/>
      <c r="AL2341" s="63"/>
      <c r="AM2341" s="46" t="str">
        <f t="shared" si="505"/>
        <v/>
      </c>
      <c r="AN2341" s="46" t="str">
        <f t="shared" si="506"/>
        <v/>
      </c>
      <c r="AO2341" s="46" t="str">
        <f t="shared" si="507"/>
        <v/>
      </c>
      <c r="AP2341" s="46">
        <f t="shared" si="508"/>
        <v>0</v>
      </c>
      <c r="AQ2341" s="46" t="str">
        <f t="shared" si="509"/>
        <v/>
      </c>
      <c r="AR2341" s="46">
        <f t="shared" si="510"/>
        <v>0</v>
      </c>
      <c r="AS2341" s="48">
        <f t="shared" si="511"/>
        <v>1</v>
      </c>
      <c r="AT2341" s="46">
        <f t="shared" si="515"/>
        <v>0</v>
      </c>
      <c r="AU2341" s="46">
        <f t="shared" si="512"/>
        <v>0</v>
      </c>
      <c r="AV2341" s="46">
        <f t="shared" si="513"/>
        <v>0</v>
      </c>
      <c r="AW2341" s="46">
        <f t="shared" si="516"/>
        <v>0</v>
      </c>
      <c r="AX2341" s="47" t="str">
        <f t="shared" si="514"/>
        <v/>
      </c>
      <c r="AY2341" s="47" t="str">
        <f t="shared" si="517"/>
        <v/>
      </c>
    </row>
    <row r="2342" spans="35:51" x14ac:dyDescent="0.35">
      <c r="AI2342" s="11"/>
      <c r="AJ2342" s="11"/>
      <c r="AK2342" s="11"/>
      <c r="AL2342" s="63"/>
      <c r="AM2342" s="46" t="str">
        <f t="shared" si="505"/>
        <v/>
      </c>
      <c r="AN2342" s="46" t="str">
        <f t="shared" si="506"/>
        <v/>
      </c>
      <c r="AO2342" s="46" t="str">
        <f t="shared" si="507"/>
        <v/>
      </c>
      <c r="AP2342" s="46">
        <f t="shared" si="508"/>
        <v>0</v>
      </c>
      <c r="AQ2342" s="46" t="str">
        <f t="shared" si="509"/>
        <v/>
      </c>
      <c r="AR2342" s="46">
        <f t="shared" si="510"/>
        <v>0</v>
      </c>
      <c r="AS2342" s="48">
        <f t="shared" si="511"/>
        <v>1</v>
      </c>
      <c r="AT2342" s="46">
        <f t="shared" si="515"/>
        <v>0</v>
      </c>
      <c r="AU2342" s="46">
        <f t="shared" si="512"/>
        <v>0</v>
      </c>
      <c r="AV2342" s="46">
        <f t="shared" si="513"/>
        <v>0</v>
      </c>
      <c r="AW2342" s="46">
        <f t="shared" si="516"/>
        <v>0</v>
      </c>
      <c r="AX2342" s="47" t="str">
        <f t="shared" si="514"/>
        <v/>
      </c>
      <c r="AY2342" s="47" t="str">
        <f t="shared" si="517"/>
        <v/>
      </c>
    </row>
    <row r="2343" spans="35:51" x14ac:dyDescent="0.35">
      <c r="AI2343" s="11"/>
      <c r="AJ2343" s="11"/>
      <c r="AK2343" s="11"/>
      <c r="AL2343" s="63"/>
      <c r="AM2343" s="46" t="str">
        <f t="shared" si="505"/>
        <v/>
      </c>
      <c r="AN2343" s="46" t="str">
        <f t="shared" si="506"/>
        <v/>
      </c>
      <c r="AO2343" s="46" t="str">
        <f t="shared" si="507"/>
        <v/>
      </c>
      <c r="AP2343" s="46">
        <f t="shared" si="508"/>
        <v>0</v>
      </c>
      <c r="AQ2343" s="46" t="str">
        <f t="shared" si="509"/>
        <v/>
      </c>
      <c r="AR2343" s="46">
        <f t="shared" si="510"/>
        <v>0</v>
      </c>
      <c r="AS2343" s="48">
        <f t="shared" si="511"/>
        <v>1</v>
      </c>
      <c r="AT2343" s="46">
        <f t="shared" si="515"/>
        <v>0</v>
      </c>
      <c r="AU2343" s="46">
        <f t="shared" si="512"/>
        <v>0</v>
      </c>
      <c r="AV2343" s="46">
        <f t="shared" si="513"/>
        <v>0</v>
      </c>
      <c r="AW2343" s="46">
        <f t="shared" si="516"/>
        <v>0</v>
      </c>
      <c r="AX2343" s="47" t="str">
        <f t="shared" si="514"/>
        <v/>
      </c>
      <c r="AY2343" s="47" t="str">
        <f t="shared" si="517"/>
        <v/>
      </c>
    </row>
    <row r="2344" spans="35:51" x14ac:dyDescent="0.35">
      <c r="AI2344" s="11"/>
      <c r="AJ2344" s="11"/>
      <c r="AK2344" s="11"/>
      <c r="AL2344" s="63"/>
      <c r="AM2344" s="46" t="str">
        <f t="shared" si="505"/>
        <v/>
      </c>
      <c r="AN2344" s="46" t="str">
        <f t="shared" si="506"/>
        <v/>
      </c>
      <c r="AO2344" s="46" t="str">
        <f t="shared" si="507"/>
        <v/>
      </c>
      <c r="AP2344" s="46">
        <f t="shared" si="508"/>
        <v>0</v>
      </c>
      <c r="AQ2344" s="46" t="str">
        <f t="shared" si="509"/>
        <v/>
      </c>
      <c r="AR2344" s="46">
        <f t="shared" si="510"/>
        <v>0</v>
      </c>
      <c r="AS2344" s="48">
        <f t="shared" si="511"/>
        <v>1</v>
      </c>
      <c r="AT2344" s="46">
        <f t="shared" si="515"/>
        <v>0</v>
      </c>
      <c r="AU2344" s="46">
        <f t="shared" si="512"/>
        <v>0</v>
      </c>
      <c r="AV2344" s="46">
        <f t="shared" si="513"/>
        <v>0</v>
      </c>
      <c r="AW2344" s="46">
        <f t="shared" si="516"/>
        <v>0</v>
      </c>
      <c r="AX2344" s="47" t="str">
        <f t="shared" si="514"/>
        <v/>
      </c>
      <c r="AY2344" s="47" t="str">
        <f t="shared" si="517"/>
        <v/>
      </c>
    </row>
    <row r="2345" spans="35:51" x14ac:dyDescent="0.35">
      <c r="AI2345" s="11"/>
      <c r="AJ2345" s="11"/>
      <c r="AK2345" s="11"/>
      <c r="AL2345" s="63"/>
      <c r="AM2345" s="46" t="str">
        <f t="shared" si="505"/>
        <v/>
      </c>
      <c r="AN2345" s="46" t="str">
        <f t="shared" si="506"/>
        <v/>
      </c>
      <c r="AO2345" s="46" t="str">
        <f t="shared" si="507"/>
        <v/>
      </c>
      <c r="AP2345" s="46">
        <f t="shared" si="508"/>
        <v>0</v>
      </c>
      <c r="AQ2345" s="46" t="str">
        <f t="shared" si="509"/>
        <v/>
      </c>
      <c r="AR2345" s="46">
        <f t="shared" si="510"/>
        <v>0</v>
      </c>
      <c r="AS2345" s="48">
        <f t="shared" si="511"/>
        <v>1</v>
      </c>
      <c r="AT2345" s="46">
        <f t="shared" si="515"/>
        <v>0</v>
      </c>
      <c r="AU2345" s="46">
        <f t="shared" si="512"/>
        <v>0</v>
      </c>
      <c r="AV2345" s="46">
        <f t="shared" si="513"/>
        <v>0</v>
      </c>
      <c r="AW2345" s="46">
        <f t="shared" si="516"/>
        <v>0</v>
      </c>
      <c r="AX2345" s="47" t="str">
        <f t="shared" si="514"/>
        <v/>
      </c>
      <c r="AY2345" s="47" t="str">
        <f t="shared" si="517"/>
        <v/>
      </c>
    </row>
    <row r="2346" spans="35:51" x14ac:dyDescent="0.35">
      <c r="AI2346" s="11"/>
      <c r="AJ2346" s="11"/>
      <c r="AK2346" s="11"/>
      <c r="AL2346" s="63"/>
      <c r="AM2346" s="46" t="str">
        <f t="shared" si="505"/>
        <v/>
      </c>
      <c r="AN2346" s="46" t="str">
        <f t="shared" si="506"/>
        <v/>
      </c>
      <c r="AO2346" s="46" t="str">
        <f t="shared" si="507"/>
        <v/>
      </c>
      <c r="AP2346" s="46">
        <f t="shared" si="508"/>
        <v>0</v>
      </c>
      <c r="AQ2346" s="46" t="str">
        <f t="shared" si="509"/>
        <v/>
      </c>
      <c r="AR2346" s="46">
        <f t="shared" si="510"/>
        <v>0</v>
      </c>
      <c r="AS2346" s="48">
        <f t="shared" si="511"/>
        <v>1</v>
      </c>
      <c r="AT2346" s="46">
        <f t="shared" si="515"/>
        <v>0</v>
      </c>
      <c r="AU2346" s="46">
        <f t="shared" si="512"/>
        <v>0</v>
      </c>
      <c r="AV2346" s="46">
        <f t="shared" si="513"/>
        <v>0</v>
      </c>
      <c r="AW2346" s="46">
        <f t="shared" si="516"/>
        <v>0</v>
      </c>
      <c r="AX2346" s="47" t="str">
        <f t="shared" si="514"/>
        <v/>
      </c>
      <c r="AY2346" s="47" t="str">
        <f t="shared" si="517"/>
        <v/>
      </c>
    </row>
    <row r="2347" spans="35:51" x14ac:dyDescent="0.35">
      <c r="AI2347" s="11"/>
      <c r="AJ2347" s="11"/>
      <c r="AK2347" s="11"/>
      <c r="AL2347" s="63"/>
      <c r="AM2347" s="46" t="str">
        <f t="shared" si="505"/>
        <v/>
      </c>
      <c r="AN2347" s="46" t="str">
        <f t="shared" si="506"/>
        <v/>
      </c>
      <c r="AO2347" s="46" t="str">
        <f t="shared" si="507"/>
        <v/>
      </c>
      <c r="AP2347" s="46">
        <f t="shared" si="508"/>
        <v>0</v>
      </c>
      <c r="AQ2347" s="46" t="str">
        <f t="shared" si="509"/>
        <v/>
      </c>
      <c r="AR2347" s="46">
        <f t="shared" si="510"/>
        <v>0</v>
      </c>
      <c r="AS2347" s="48">
        <f t="shared" si="511"/>
        <v>1</v>
      </c>
      <c r="AT2347" s="46">
        <f t="shared" si="515"/>
        <v>0</v>
      </c>
      <c r="AU2347" s="46">
        <f t="shared" si="512"/>
        <v>0</v>
      </c>
      <c r="AV2347" s="46">
        <f t="shared" si="513"/>
        <v>0</v>
      </c>
      <c r="AW2347" s="46">
        <f t="shared" si="516"/>
        <v>0</v>
      </c>
      <c r="AX2347" s="47" t="str">
        <f t="shared" si="514"/>
        <v/>
      </c>
      <c r="AY2347" s="47" t="str">
        <f t="shared" si="517"/>
        <v/>
      </c>
    </row>
    <row r="2348" spans="35:51" x14ac:dyDescent="0.35">
      <c r="AI2348" s="11"/>
      <c r="AJ2348" s="11"/>
      <c r="AK2348" s="11"/>
      <c r="AL2348" s="63"/>
      <c r="AM2348" s="46" t="str">
        <f t="shared" si="505"/>
        <v/>
      </c>
      <c r="AN2348" s="46" t="str">
        <f t="shared" si="506"/>
        <v/>
      </c>
      <c r="AO2348" s="46" t="str">
        <f t="shared" si="507"/>
        <v/>
      </c>
      <c r="AP2348" s="46">
        <f t="shared" si="508"/>
        <v>0</v>
      </c>
      <c r="AQ2348" s="46" t="str">
        <f t="shared" si="509"/>
        <v/>
      </c>
      <c r="AR2348" s="46">
        <f t="shared" si="510"/>
        <v>0</v>
      </c>
      <c r="AS2348" s="48">
        <f t="shared" si="511"/>
        <v>1</v>
      </c>
      <c r="AT2348" s="46">
        <f t="shared" si="515"/>
        <v>0</v>
      </c>
      <c r="AU2348" s="46">
        <f t="shared" si="512"/>
        <v>0</v>
      </c>
      <c r="AV2348" s="46">
        <f t="shared" si="513"/>
        <v>0</v>
      </c>
      <c r="AW2348" s="46">
        <f t="shared" si="516"/>
        <v>0</v>
      </c>
      <c r="AX2348" s="47" t="str">
        <f t="shared" si="514"/>
        <v/>
      </c>
      <c r="AY2348" s="47" t="str">
        <f t="shared" si="517"/>
        <v/>
      </c>
    </row>
    <row r="2349" spans="35:51" x14ac:dyDescent="0.35">
      <c r="AI2349" s="11"/>
      <c r="AJ2349" s="11"/>
      <c r="AK2349" s="11"/>
      <c r="AL2349" s="63"/>
      <c r="AM2349" s="46" t="str">
        <f t="shared" si="505"/>
        <v/>
      </c>
      <c r="AN2349" s="46" t="str">
        <f t="shared" si="506"/>
        <v/>
      </c>
      <c r="AO2349" s="46" t="str">
        <f t="shared" si="507"/>
        <v/>
      </c>
      <c r="AP2349" s="46">
        <f t="shared" si="508"/>
        <v>0</v>
      </c>
      <c r="AQ2349" s="46" t="str">
        <f t="shared" si="509"/>
        <v/>
      </c>
      <c r="AR2349" s="46">
        <f t="shared" si="510"/>
        <v>0</v>
      </c>
      <c r="AS2349" s="48">
        <f t="shared" si="511"/>
        <v>1</v>
      </c>
      <c r="AT2349" s="46">
        <f t="shared" si="515"/>
        <v>0</v>
      </c>
      <c r="AU2349" s="46">
        <f t="shared" si="512"/>
        <v>0</v>
      </c>
      <c r="AV2349" s="46">
        <f t="shared" si="513"/>
        <v>0</v>
      </c>
      <c r="AW2349" s="46">
        <f t="shared" si="516"/>
        <v>0</v>
      </c>
      <c r="AX2349" s="47" t="str">
        <f t="shared" si="514"/>
        <v/>
      </c>
      <c r="AY2349" s="47" t="str">
        <f t="shared" si="517"/>
        <v/>
      </c>
    </row>
    <row r="2350" spans="35:51" x14ac:dyDescent="0.35">
      <c r="AI2350" s="11"/>
      <c r="AJ2350" s="11"/>
      <c r="AK2350" s="11"/>
      <c r="AL2350" s="63"/>
      <c r="AM2350" s="46" t="str">
        <f t="shared" si="505"/>
        <v/>
      </c>
      <c r="AN2350" s="46" t="str">
        <f t="shared" si="506"/>
        <v/>
      </c>
      <c r="AO2350" s="46" t="str">
        <f t="shared" si="507"/>
        <v/>
      </c>
      <c r="AP2350" s="46">
        <f t="shared" si="508"/>
        <v>0</v>
      </c>
      <c r="AQ2350" s="46" t="str">
        <f t="shared" si="509"/>
        <v/>
      </c>
      <c r="AR2350" s="46">
        <f t="shared" si="510"/>
        <v>0</v>
      </c>
      <c r="AS2350" s="48">
        <f t="shared" si="511"/>
        <v>1</v>
      </c>
      <c r="AT2350" s="46">
        <f t="shared" si="515"/>
        <v>0</v>
      </c>
      <c r="AU2350" s="46">
        <f t="shared" si="512"/>
        <v>0</v>
      </c>
      <c r="AV2350" s="46">
        <f t="shared" si="513"/>
        <v>0</v>
      </c>
      <c r="AW2350" s="46">
        <f t="shared" si="516"/>
        <v>0</v>
      </c>
      <c r="AX2350" s="47" t="str">
        <f t="shared" si="514"/>
        <v/>
      </c>
      <c r="AY2350" s="47" t="str">
        <f t="shared" si="517"/>
        <v/>
      </c>
    </row>
    <row r="2351" spans="35:51" x14ac:dyDescent="0.35">
      <c r="AI2351" s="11"/>
      <c r="AJ2351" s="11"/>
      <c r="AK2351" s="11"/>
      <c r="AL2351" s="63"/>
      <c r="AM2351" s="46" t="str">
        <f t="shared" si="505"/>
        <v/>
      </c>
      <c r="AN2351" s="46" t="str">
        <f t="shared" si="506"/>
        <v/>
      </c>
      <c r="AO2351" s="46" t="str">
        <f t="shared" si="507"/>
        <v/>
      </c>
      <c r="AP2351" s="46">
        <f t="shared" si="508"/>
        <v>0</v>
      </c>
      <c r="AQ2351" s="46" t="str">
        <f t="shared" si="509"/>
        <v/>
      </c>
      <c r="AR2351" s="46">
        <f t="shared" si="510"/>
        <v>0</v>
      </c>
      <c r="AS2351" s="48">
        <f t="shared" si="511"/>
        <v>1</v>
      </c>
      <c r="AT2351" s="46">
        <f t="shared" si="515"/>
        <v>0</v>
      </c>
      <c r="AU2351" s="46">
        <f t="shared" si="512"/>
        <v>0</v>
      </c>
      <c r="AV2351" s="46">
        <f t="shared" si="513"/>
        <v>0</v>
      </c>
      <c r="AW2351" s="46">
        <f t="shared" si="516"/>
        <v>0</v>
      </c>
      <c r="AX2351" s="47" t="str">
        <f t="shared" si="514"/>
        <v/>
      </c>
      <c r="AY2351" s="47" t="str">
        <f t="shared" si="517"/>
        <v/>
      </c>
    </row>
    <row r="2352" spans="35:51" x14ac:dyDescent="0.35">
      <c r="AI2352" s="11"/>
      <c r="AJ2352" s="11"/>
      <c r="AK2352" s="11"/>
      <c r="AL2352" s="63"/>
      <c r="AM2352" s="46" t="str">
        <f t="shared" si="505"/>
        <v/>
      </c>
      <c r="AN2352" s="46" t="str">
        <f t="shared" si="506"/>
        <v/>
      </c>
      <c r="AO2352" s="46" t="str">
        <f t="shared" si="507"/>
        <v/>
      </c>
      <c r="AP2352" s="46">
        <f t="shared" si="508"/>
        <v>0</v>
      </c>
      <c r="AQ2352" s="46" t="str">
        <f t="shared" si="509"/>
        <v/>
      </c>
      <c r="AR2352" s="46">
        <f t="shared" si="510"/>
        <v>0</v>
      </c>
      <c r="AS2352" s="48">
        <f t="shared" si="511"/>
        <v>1</v>
      </c>
      <c r="AT2352" s="46">
        <f t="shared" si="515"/>
        <v>0</v>
      </c>
      <c r="AU2352" s="46">
        <f t="shared" si="512"/>
        <v>0</v>
      </c>
      <c r="AV2352" s="46">
        <f t="shared" si="513"/>
        <v>0</v>
      </c>
      <c r="AW2352" s="46">
        <f t="shared" si="516"/>
        <v>0</v>
      </c>
      <c r="AX2352" s="47" t="str">
        <f t="shared" si="514"/>
        <v/>
      </c>
      <c r="AY2352" s="47" t="str">
        <f t="shared" si="517"/>
        <v/>
      </c>
    </row>
    <row r="2353" spans="35:51" x14ac:dyDescent="0.35">
      <c r="AI2353" s="11"/>
      <c r="AJ2353" s="11"/>
      <c r="AK2353" s="11"/>
      <c r="AL2353" s="63"/>
      <c r="AM2353" s="46" t="str">
        <f t="shared" si="505"/>
        <v/>
      </c>
      <c r="AN2353" s="46" t="str">
        <f t="shared" si="506"/>
        <v/>
      </c>
      <c r="AO2353" s="46" t="str">
        <f t="shared" si="507"/>
        <v/>
      </c>
      <c r="AP2353" s="46">
        <f t="shared" si="508"/>
        <v>0</v>
      </c>
      <c r="AQ2353" s="46" t="str">
        <f t="shared" si="509"/>
        <v/>
      </c>
      <c r="AR2353" s="46">
        <f t="shared" si="510"/>
        <v>0</v>
      </c>
      <c r="AS2353" s="48">
        <f t="shared" si="511"/>
        <v>1</v>
      </c>
      <c r="AT2353" s="46">
        <f t="shared" si="515"/>
        <v>0</v>
      </c>
      <c r="AU2353" s="46">
        <f t="shared" si="512"/>
        <v>0</v>
      </c>
      <c r="AV2353" s="46">
        <f t="shared" si="513"/>
        <v>0</v>
      </c>
      <c r="AW2353" s="46">
        <f t="shared" si="516"/>
        <v>0</v>
      </c>
      <c r="AX2353" s="47" t="str">
        <f t="shared" si="514"/>
        <v/>
      </c>
      <c r="AY2353" s="47" t="str">
        <f t="shared" si="517"/>
        <v/>
      </c>
    </row>
    <row r="2354" spans="35:51" x14ac:dyDescent="0.35">
      <c r="AI2354" s="11"/>
      <c r="AJ2354" s="11"/>
      <c r="AK2354" s="11"/>
      <c r="AL2354" s="63"/>
      <c r="AM2354" s="46" t="str">
        <f t="shared" si="505"/>
        <v/>
      </c>
      <c r="AN2354" s="46" t="str">
        <f t="shared" si="506"/>
        <v/>
      </c>
      <c r="AO2354" s="46" t="str">
        <f t="shared" si="507"/>
        <v/>
      </c>
      <c r="AP2354" s="46">
        <f t="shared" si="508"/>
        <v>0</v>
      </c>
      <c r="AQ2354" s="46" t="str">
        <f t="shared" si="509"/>
        <v/>
      </c>
      <c r="AR2354" s="46">
        <f t="shared" si="510"/>
        <v>0</v>
      </c>
      <c r="AS2354" s="48">
        <f t="shared" si="511"/>
        <v>1</v>
      </c>
      <c r="AT2354" s="46">
        <f t="shared" si="515"/>
        <v>0</v>
      </c>
      <c r="AU2354" s="46">
        <f t="shared" si="512"/>
        <v>0</v>
      </c>
      <c r="AV2354" s="46">
        <f t="shared" si="513"/>
        <v>0</v>
      </c>
      <c r="AW2354" s="46">
        <f t="shared" si="516"/>
        <v>0</v>
      </c>
      <c r="AX2354" s="47" t="str">
        <f t="shared" si="514"/>
        <v/>
      </c>
      <c r="AY2354" s="47" t="str">
        <f t="shared" si="517"/>
        <v/>
      </c>
    </row>
    <row r="2355" spans="35:51" x14ac:dyDescent="0.35">
      <c r="AI2355" s="11"/>
      <c r="AJ2355" s="11"/>
      <c r="AK2355" s="11"/>
      <c r="AL2355" s="63"/>
      <c r="AM2355" s="46" t="str">
        <f t="shared" si="505"/>
        <v/>
      </c>
      <c r="AN2355" s="46" t="str">
        <f t="shared" si="506"/>
        <v/>
      </c>
      <c r="AO2355" s="46" t="str">
        <f t="shared" si="507"/>
        <v/>
      </c>
      <c r="AP2355" s="46">
        <f t="shared" si="508"/>
        <v>0</v>
      </c>
      <c r="AQ2355" s="46" t="str">
        <f t="shared" si="509"/>
        <v/>
      </c>
      <c r="AR2355" s="46">
        <f t="shared" si="510"/>
        <v>0</v>
      </c>
      <c r="AS2355" s="48">
        <f t="shared" si="511"/>
        <v>1</v>
      </c>
      <c r="AT2355" s="46">
        <f t="shared" si="515"/>
        <v>0</v>
      </c>
      <c r="AU2355" s="46">
        <f t="shared" si="512"/>
        <v>0</v>
      </c>
      <c r="AV2355" s="46">
        <f t="shared" si="513"/>
        <v>0</v>
      </c>
      <c r="AW2355" s="46">
        <f t="shared" si="516"/>
        <v>0</v>
      </c>
      <c r="AX2355" s="47" t="str">
        <f t="shared" si="514"/>
        <v/>
      </c>
      <c r="AY2355" s="47" t="str">
        <f t="shared" si="517"/>
        <v/>
      </c>
    </row>
    <row r="2356" spans="35:51" x14ac:dyDescent="0.35">
      <c r="AI2356" s="11"/>
      <c r="AJ2356" s="11"/>
      <c r="AK2356" s="11"/>
      <c r="AL2356" s="63"/>
      <c r="AM2356" s="46" t="str">
        <f t="shared" si="505"/>
        <v/>
      </c>
      <c r="AN2356" s="46" t="str">
        <f t="shared" si="506"/>
        <v/>
      </c>
      <c r="AO2356" s="46" t="str">
        <f t="shared" si="507"/>
        <v/>
      </c>
      <c r="AP2356" s="46">
        <f t="shared" si="508"/>
        <v>0</v>
      </c>
      <c r="AQ2356" s="46" t="str">
        <f t="shared" si="509"/>
        <v/>
      </c>
      <c r="AR2356" s="46">
        <f t="shared" si="510"/>
        <v>0</v>
      </c>
      <c r="AS2356" s="48">
        <f t="shared" si="511"/>
        <v>1</v>
      </c>
      <c r="AT2356" s="46">
        <f t="shared" si="515"/>
        <v>0</v>
      </c>
      <c r="AU2356" s="46">
        <f t="shared" si="512"/>
        <v>0</v>
      </c>
      <c r="AV2356" s="46">
        <f t="shared" si="513"/>
        <v>0</v>
      </c>
      <c r="AW2356" s="46">
        <f t="shared" si="516"/>
        <v>0</v>
      </c>
      <c r="AX2356" s="47" t="str">
        <f t="shared" si="514"/>
        <v/>
      </c>
      <c r="AY2356" s="47" t="str">
        <f t="shared" si="517"/>
        <v/>
      </c>
    </row>
    <row r="2357" spans="35:51" x14ac:dyDescent="0.35">
      <c r="AI2357" s="11"/>
      <c r="AJ2357" s="11"/>
      <c r="AK2357" s="11"/>
      <c r="AL2357" s="63"/>
      <c r="AM2357" s="46" t="str">
        <f t="shared" si="505"/>
        <v/>
      </c>
      <c r="AN2357" s="46" t="str">
        <f t="shared" si="506"/>
        <v/>
      </c>
      <c r="AO2357" s="46" t="str">
        <f t="shared" si="507"/>
        <v/>
      </c>
      <c r="AP2357" s="46">
        <f t="shared" si="508"/>
        <v>0</v>
      </c>
      <c r="AQ2357" s="46" t="str">
        <f t="shared" si="509"/>
        <v/>
      </c>
      <c r="AR2357" s="46">
        <f t="shared" si="510"/>
        <v>0</v>
      </c>
      <c r="AS2357" s="48">
        <f t="shared" si="511"/>
        <v>1</v>
      </c>
      <c r="AT2357" s="46">
        <f t="shared" si="515"/>
        <v>0</v>
      </c>
      <c r="AU2357" s="46">
        <f t="shared" si="512"/>
        <v>0</v>
      </c>
      <c r="AV2357" s="46">
        <f t="shared" si="513"/>
        <v>0</v>
      </c>
      <c r="AW2357" s="46">
        <f t="shared" si="516"/>
        <v>0</v>
      </c>
      <c r="AX2357" s="47" t="str">
        <f t="shared" si="514"/>
        <v/>
      </c>
      <c r="AY2357" s="47" t="str">
        <f t="shared" si="517"/>
        <v/>
      </c>
    </row>
    <row r="2358" spans="35:51" x14ac:dyDescent="0.35">
      <c r="AI2358" s="11"/>
      <c r="AJ2358" s="11"/>
      <c r="AK2358" s="11"/>
      <c r="AL2358" s="63"/>
      <c r="AM2358" s="46" t="str">
        <f t="shared" si="505"/>
        <v/>
      </c>
      <c r="AN2358" s="46" t="str">
        <f t="shared" si="506"/>
        <v/>
      </c>
      <c r="AO2358" s="46" t="str">
        <f t="shared" si="507"/>
        <v/>
      </c>
      <c r="AP2358" s="46">
        <f t="shared" si="508"/>
        <v>0</v>
      </c>
      <c r="AQ2358" s="46" t="str">
        <f t="shared" si="509"/>
        <v/>
      </c>
      <c r="AR2358" s="46">
        <f t="shared" si="510"/>
        <v>0</v>
      </c>
      <c r="AS2358" s="48">
        <f t="shared" si="511"/>
        <v>1</v>
      </c>
      <c r="AT2358" s="46">
        <f t="shared" si="515"/>
        <v>0</v>
      </c>
      <c r="AU2358" s="46">
        <f t="shared" si="512"/>
        <v>0</v>
      </c>
      <c r="AV2358" s="46">
        <f t="shared" si="513"/>
        <v>0</v>
      </c>
      <c r="AW2358" s="46">
        <f t="shared" si="516"/>
        <v>0</v>
      </c>
      <c r="AX2358" s="47" t="str">
        <f t="shared" si="514"/>
        <v/>
      </c>
      <c r="AY2358" s="47" t="str">
        <f t="shared" si="517"/>
        <v/>
      </c>
    </row>
    <row r="2359" spans="35:51" x14ac:dyDescent="0.35">
      <c r="AI2359" s="11"/>
      <c r="AJ2359" s="11"/>
      <c r="AK2359" s="11"/>
      <c r="AL2359" s="63"/>
      <c r="AM2359" s="46" t="str">
        <f t="shared" si="505"/>
        <v/>
      </c>
      <c r="AN2359" s="46" t="str">
        <f t="shared" si="506"/>
        <v/>
      </c>
      <c r="AO2359" s="46" t="str">
        <f t="shared" si="507"/>
        <v/>
      </c>
      <c r="AP2359" s="46">
        <f t="shared" si="508"/>
        <v>0</v>
      </c>
      <c r="AQ2359" s="46" t="str">
        <f t="shared" si="509"/>
        <v/>
      </c>
      <c r="AR2359" s="46">
        <f t="shared" si="510"/>
        <v>0</v>
      </c>
      <c r="AS2359" s="48">
        <f t="shared" si="511"/>
        <v>1</v>
      </c>
      <c r="AT2359" s="46">
        <f t="shared" si="515"/>
        <v>0</v>
      </c>
      <c r="AU2359" s="46">
        <f t="shared" si="512"/>
        <v>0</v>
      </c>
      <c r="AV2359" s="46">
        <f t="shared" si="513"/>
        <v>0</v>
      </c>
      <c r="AW2359" s="46">
        <f t="shared" si="516"/>
        <v>0</v>
      </c>
      <c r="AX2359" s="47" t="str">
        <f t="shared" si="514"/>
        <v/>
      </c>
      <c r="AY2359" s="47" t="str">
        <f t="shared" si="517"/>
        <v/>
      </c>
    </row>
    <row r="2360" spans="35:51" x14ac:dyDescent="0.35">
      <c r="AI2360" s="11"/>
      <c r="AJ2360" s="11"/>
      <c r="AK2360" s="11"/>
      <c r="AL2360" s="63"/>
      <c r="AM2360" s="46" t="str">
        <f t="shared" si="505"/>
        <v/>
      </c>
      <c r="AN2360" s="46" t="str">
        <f t="shared" si="506"/>
        <v/>
      </c>
      <c r="AO2360" s="46" t="str">
        <f t="shared" si="507"/>
        <v/>
      </c>
      <c r="AP2360" s="46">
        <f t="shared" si="508"/>
        <v>0</v>
      </c>
      <c r="AQ2360" s="46" t="str">
        <f t="shared" si="509"/>
        <v/>
      </c>
      <c r="AR2360" s="46">
        <f t="shared" si="510"/>
        <v>0</v>
      </c>
      <c r="AS2360" s="48">
        <f t="shared" si="511"/>
        <v>1</v>
      </c>
      <c r="AT2360" s="46">
        <f t="shared" si="515"/>
        <v>0</v>
      </c>
      <c r="AU2360" s="46">
        <f t="shared" si="512"/>
        <v>0</v>
      </c>
      <c r="AV2360" s="46">
        <f t="shared" si="513"/>
        <v>0</v>
      </c>
      <c r="AW2360" s="46">
        <f t="shared" si="516"/>
        <v>0</v>
      </c>
      <c r="AX2360" s="47" t="str">
        <f t="shared" si="514"/>
        <v/>
      </c>
      <c r="AY2360" s="47" t="str">
        <f t="shared" si="517"/>
        <v/>
      </c>
    </row>
    <row r="2361" spans="35:51" x14ac:dyDescent="0.35">
      <c r="AI2361" s="11"/>
      <c r="AJ2361" s="11"/>
      <c r="AK2361" s="11"/>
      <c r="AL2361" s="63"/>
      <c r="AM2361" s="46" t="str">
        <f t="shared" si="505"/>
        <v/>
      </c>
      <c r="AN2361" s="46" t="str">
        <f t="shared" si="506"/>
        <v/>
      </c>
      <c r="AO2361" s="46" t="str">
        <f t="shared" si="507"/>
        <v/>
      </c>
      <c r="AP2361" s="46">
        <f t="shared" si="508"/>
        <v>0</v>
      </c>
      <c r="AQ2361" s="46" t="str">
        <f t="shared" si="509"/>
        <v/>
      </c>
      <c r="AR2361" s="46">
        <f t="shared" si="510"/>
        <v>0</v>
      </c>
      <c r="AS2361" s="48">
        <f t="shared" si="511"/>
        <v>1</v>
      </c>
      <c r="AT2361" s="46">
        <f t="shared" si="515"/>
        <v>0</v>
      </c>
      <c r="AU2361" s="46">
        <f t="shared" si="512"/>
        <v>0</v>
      </c>
      <c r="AV2361" s="46">
        <f t="shared" si="513"/>
        <v>0</v>
      </c>
      <c r="AW2361" s="46">
        <f t="shared" si="516"/>
        <v>0</v>
      </c>
      <c r="AX2361" s="47" t="str">
        <f t="shared" si="514"/>
        <v/>
      </c>
      <c r="AY2361" s="47" t="str">
        <f t="shared" si="517"/>
        <v/>
      </c>
    </row>
    <row r="2362" spans="35:51" x14ac:dyDescent="0.35">
      <c r="AI2362" s="11"/>
      <c r="AJ2362" s="11"/>
      <c r="AK2362" s="11"/>
      <c r="AL2362" s="63"/>
      <c r="AM2362" s="46" t="str">
        <f t="shared" si="505"/>
        <v/>
      </c>
      <c r="AN2362" s="46" t="str">
        <f t="shared" si="506"/>
        <v/>
      </c>
      <c r="AO2362" s="46" t="str">
        <f t="shared" si="507"/>
        <v/>
      </c>
      <c r="AP2362" s="46">
        <f t="shared" si="508"/>
        <v>0</v>
      </c>
      <c r="AQ2362" s="46" t="str">
        <f t="shared" si="509"/>
        <v/>
      </c>
      <c r="AR2362" s="46">
        <f t="shared" si="510"/>
        <v>0</v>
      </c>
      <c r="AS2362" s="48">
        <f t="shared" si="511"/>
        <v>1</v>
      </c>
      <c r="AT2362" s="46">
        <f t="shared" si="515"/>
        <v>0</v>
      </c>
      <c r="AU2362" s="46">
        <f t="shared" si="512"/>
        <v>0</v>
      </c>
      <c r="AV2362" s="46">
        <f t="shared" si="513"/>
        <v>0</v>
      </c>
      <c r="AW2362" s="46">
        <f t="shared" si="516"/>
        <v>0</v>
      </c>
      <c r="AX2362" s="47" t="str">
        <f t="shared" si="514"/>
        <v/>
      </c>
      <c r="AY2362" s="47" t="str">
        <f t="shared" si="517"/>
        <v/>
      </c>
    </row>
    <row r="2363" spans="35:51" x14ac:dyDescent="0.35">
      <c r="AI2363" s="11"/>
      <c r="AJ2363" s="11"/>
      <c r="AK2363" s="11"/>
      <c r="AL2363" s="63"/>
      <c r="AM2363" s="46" t="str">
        <f t="shared" si="505"/>
        <v/>
      </c>
      <c r="AN2363" s="46" t="str">
        <f t="shared" si="506"/>
        <v/>
      </c>
      <c r="AO2363" s="46" t="str">
        <f t="shared" si="507"/>
        <v/>
      </c>
      <c r="AP2363" s="46">
        <f t="shared" si="508"/>
        <v>0</v>
      </c>
      <c r="AQ2363" s="46" t="str">
        <f t="shared" si="509"/>
        <v/>
      </c>
      <c r="AR2363" s="46">
        <f t="shared" si="510"/>
        <v>0</v>
      </c>
      <c r="AS2363" s="48">
        <f t="shared" si="511"/>
        <v>1</v>
      </c>
      <c r="AT2363" s="46">
        <f t="shared" si="515"/>
        <v>0</v>
      </c>
      <c r="AU2363" s="46">
        <f t="shared" si="512"/>
        <v>0</v>
      </c>
      <c r="AV2363" s="46">
        <f t="shared" si="513"/>
        <v>0</v>
      </c>
      <c r="AW2363" s="46">
        <f t="shared" si="516"/>
        <v>0</v>
      </c>
      <c r="AX2363" s="47" t="str">
        <f t="shared" si="514"/>
        <v/>
      </c>
      <c r="AY2363" s="47" t="str">
        <f t="shared" si="517"/>
        <v/>
      </c>
    </row>
    <row r="2364" spans="35:51" x14ac:dyDescent="0.35">
      <c r="AI2364" s="11"/>
      <c r="AJ2364" s="11"/>
      <c r="AK2364" s="11"/>
      <c r="AL2364" s="63"/>
      <c r="AM2364" s="46" t="str">
        <f t="shared" si="505"/>
        <v/>
      </c>
      <c r="AN2364" s="46" t="str">
        <f t="shared" si="506"/>
        <v/>
      </c>
      <c r="AO2364" s="46" t="str">
        <f t="shared" si="507"/>
        <v/>
      </c>
      <c r="AP2364" s="46">
        <f t="shared" si="508"/>
        <v>0</v>
      </c>
      <c r="AQ2364" s="46" t="str">
        <f t="shared" si="509"/>
        <v/>
      </c>
      <c r="AR2364" s="46">
        <f t="shared" si="510"/>
        <v>0</v>
      </c>
      <c r="AS2364" s="48">
        <f t="shared" si="511"/>
        <v>1</v>
      </c>
      <c r="AT2364" s="46">
        <f t="shared" si="515"/>
        <v>0</v>
      </c>
      <c r="AU2364" s="46">
        <f t="shared" si="512"/>
        <v>0</v>
      </c>
      <c r="AV2364" s="46">
        <f t="shared" si="513"/>
        <v>0</v>
      </c>
      <c r="AW2364" s="46">
        <f t="shared" si="516"/>
        <v>0</v>
      </c>
      <c r="AX2364" s="47" t="str">
        <f t="shared" si="514"/>
        <v/>
      </c>
      <c r="AY2364" s="47" t="str">
        <f t="shared" si="517"/>
        <v/>
      </c>
    </row>
    <row r="2365" spans="35:51" x14ac:dyDescent="0.35">
      <c r="AI2365" s="11"/>
      <c r="AJ2365" s="11"/>
      <c r="AK2365" s="11"/>
      <c r="AL2365" s="63"/>
      <c r="AM2365" s="46" t="str">
        <f t="shared" si="505"/>
        <v/>
      </c>
      <c r="AN2365" s="46" t="str">
        <f t="shared" si="506"/>
        <v/>
      </c>
      <c r="AO2365" s="46" t="str">
        <f t="shared" si="507"/>
        <v/>
      </c>
      <c r="AP2365" s="46">
        <f t="shared" si="508"/>
        <v>0</v>
      </c>
      <c r="AQ2365" s="46" t="str">
        <f t="shared" si="509"/>
        <v/>
      </c>
      <c r="AR2365" s="46">
        <f t="shared" si="510"/>
        <v>0</v>
      </c>
      <c r="AS2365" s="48">
        <f t="shared" si="511"/>
        <v>1</v>
      </c>
      <c r="AT2365" s="46">
        <f t="shared" si="515"/>
        <v>0</v>
      </c>
      <c r="AU2365" s="46">
        <f t="shared" si="512"/>
        <v>0</v>
      </c>
      <c r="AV2365" s="46">
        <f t="shared" si="513"/>
        <v>0</v>
      </c>
      <c r="AW2365" s="46">
        <f t="shared" si="516"/>
        <v>0</v>
      </c>
      <c r="AX2365" s="47" t="str">
        <f t="shared" si="514"/>
        <v/>
      </c>
      <c r="AY2365" s="47" t="str">
        <f t="shared" si="517"/>
        <v/>
      </c>
    </row>
    <row r="2366" spans="35:51" x14ac:dyDescent="0.35">
      <c r="AI2366" s="11"/>
      <c r="AJ2366" s="11"/>
      <c r="AK2366" s="11"/>
      <c r="AL2366" s="63"/>
      <c r="AM2366" s="46" t="str">
        <f t="shared" si="505"/>
        <v/>
      </c>
      <c r="AN2366" s="46" t="str">
        <f t="shared" si="506"/>
        <v/>
      </c>
      <c r="AO2366" s="46" t="str">
        <f t="shared" si="507"/>
        <v/>
      </c>
      <c r="AP2366" s="46">
        <f t="shared" si="508"/>
        <v>0</v>
      </c>
      <c r="AQ2366" s="46" t="str">
        <f t="shared" si="509"/>
        <v/>
      </c>
      <c r="AR2366" s="46">
        <f t="shared" si="510"/>
        <v>0</v>
      </c>
      <c r="AS2366" s="48">
        <f t="shared" si="511"/>
        <v>1</v>
      </c>
      <c r="AT2366" s="46">
        <f t="shared" si="515"/>
        <v>0</v>
      </c>
      <c r="AU2366" s="46">
        <f t="shared" si="512"/>
        <v>0</v>
      </c>
      <c r="AV2366" s="46">
        <f t="shared" si="513"/>
        <v>0</v>
      </c>
      <c r="AW2366" s="46">
        <f t="shared" si="516"/>
        <v>0</v>
      </c>
      <c r="AX2366" s="47" t="str">
        <f t="shared" si="514"/>
        <v/>
      </c>
      <c r="AY2366" s="47" t="str">
        <f t="shared" si="517"/>
        <v/>
      </c>
    </row>
    <row r="2367" spans="35:51" x14ac:dyDescent="0.35">
      <c r="AI2367" s="11"/>
      <c r="AJ2367" s="11"/>
      <c r="AK2367" s="11"/>
      <c r="AL2367" s="63"/>
      <c r="AM2367" s="46" t="str">
        <f t="shared" si="505"/>
        <v/>
      </c>
      <c r="AN2367" s="46" t="str">
        <f t="shared" si="506"/>
        <v/>
      </c>
      <c r="AO2367" s="46" t="str">
        <f t="shared" si="507"/>
        <v/>
      </c>
      <c r="AP2367" s="46">
        <f t="shared" si="508"/>
        <v>0</v>
      </c>
      <c r="AQ2367" s="46" t="str">
        <f t="shared" si="509"/>
        <v/>
      </c>
      <c r="AR2367" s="46">
        <f t="shared" si="510"/>
        <v>0</v>
      </c>
      <c r="AS2367" s="48">
        <f t="shared" si="511"/>
        <v>1</v>
      </c>
      <c r="AT2367" s="46">
        <f t="shared" si="515"/>
        <v>0</v>
      </c>
      <c r="AU2367" s="46">
        <f t="shared" si="512"/>
        <v>0</v>
      </c>
      <c r="AV2367" s="46">
        <f t="shared" si="513"/>
        <v>0</v>
      </c>
      <c r="AW2367" s="46">
        <f t="shared" si="516"/>
        <v>0</v>
      </c>
      <c r="AX2367" s="47" t="str">
        <f t="shared" si="514"/>
        <v/>
      </c>
      <c r="AY2367" s="47" t="str">
        <f t="shared" si="517"/>
        <v/>
      </c>
    </row>
    <row r="2368" spans="35:51" x14ac:dyDescent="0.35">
      <c r="AI2368" s="11"/>
      <c r="AJ2368" s="11"/>
      <c r="AK2368" s="11"/>
      <c r="AL2368" s="63"/>
      <c r="AM2368" s="46" t="str">
        <f t="shared" si="505"/>
        <v/>
      </c>
      <c r="AN2368" s="46" t="str">
        <f t="shared" si="506"/>
        <v/>
      </c>
      <c r="AO2368" s="46" t="str">
        <f t="shared" si="507"/>
        <v/>
      </c>
      <c r="AP2368" s="46">
        <f t="shared" si="508"/>
        <v>0</v>
      </c>
      <c r="AQ2368" s="46" t="str">
        <f t="shared" si="509"/>
        <v/>
      </c>
      <c r="AR2368" s="46">
        <f t="shared" si="510"/>
        <v>0</v>
      </c>
      <c r="AS2368" s="48">
        <f t="shared" si="511"/>
        <v>1</v>
      </c>
      <c r="AT2368" s="46">
        <f t="shared" si="515"/>
        <v>0</v>
      </c>
      <c r="AU2368" s="46">
        <f t="shared" si="512"/>
        <v>0</v>
      </c>
      <c r="AV2368" s="46">
        <f t="shared" si="513"/>
        <v>0</v>
      </c>
      <c r="AW2368" s="46">
        <f t="shared" si="516"/>
        <v>0</v>
      </c>
      <c r="AX2368" s="47" t="str">
        <f t="shared" si="514"/>
        <v/>
      </c>
      <c r="AY2368" s="47" t="str">
        <f t="shared" si="517"/>
        <v/>
      </c>
    </row>
    <row r="2369" spans="35:51" x14ac:dyDescent="0.35">
      <c r="AI2369" s="11"/>
      <c r="AJ2369" s="11"/>
      <c r="AK2369" s="11"/>
      <c r="AL2369" s="63"/>
      <c r="AM2369" s="46" t="str">
        <f t="shared" si="505"/>
        <v/>
      </c>
      <c r="AN2369" s="46" t="str">
        <f t="shared" si="506"/>
        <v/>
      </c>
      <c r="AO2369" s="46" t="str">
        <f t="shared" si="507"/>
        <v/>
      </c>
      <c r="AP2369" s="46">
        <f t="shared" si="508"/>
        <v>0</v>
      </c>
      <c r="AQ2369" s="46" t="str">
        <f t="shared" si="509"/>
        <v/>
      </c>
      <c r="AR2369" s="46">
        <f t="shared" si="510"/>
        <v>0</v>
      </c>
      <c r="AS2369" s="48">
        <f t="shared" si="511"/>
        <v>1</v>
      </c>
      <c r="AT2369" s="46">
        <f t="shared" si="515"/>
        <v>0</v>
      </c>
      <c r="AU2369" s="46">
        <f t="shared" si="512"/>
        <v>0</v>
      </c>
      <c r="AV2369" s="46">
        <f t="shared" si="513"/>
        <v>0</v>
      </c>
      <c r="AW2369" s="46">
        <f t="shared" si="516"/>
        <v>0</v>
      </c>
      <c r="AX2369" s="47" t="str">
        <f t="shared" si="514"/>
        <v/>
      </c>
      <c r="AY2369" s="47" t="str">
        <f t="shared" si="517"/>
        <v/>
      </c>
    </row>
    <row r="2370" spans="35:51" x14ac:dyDescent="0.35">
      <c r="AI2370" s="11"/>
      <c r="AJ2370" s="11"/>
      <c r="AK2370" s="11"/>
      <c r="AL2370" s="63"/>
      <c r="AM2370" s="46" t="str">
        <f t="shared" si="505"/>
        <v/>
      </c>
      <c r="AN2370" s="46" t="str">
        <f t="shared" si="506"/>
        <v/>
      </c>
      <c r="AO2370" s="46" t="str">
        <f t="shared" si="507"/>
        <v/>
      </c>
      <c r="AP2370" s="46">
        <f t="shared" si="508"/>
        <v>0</v>
      </c>
      <c r="AQ2370" s="46" t="str">
        <f t="shared" si="509"/>
        <v/>
      </c>
      <c r="AR2370" s="46">
        <f t="shared" si="510"/>
        <v>0</v>
      </c>
      <c r="AS2370" s="48">
        <f t="shared" si="511"/>
        <v>1</v>
      </c>
      <c r="AT2370" s="46">
        <f t="shared" si="515"/>
        <v>0</v>
      </c>
      <c r="AU2370" s="46">
        <f t="shared" si="512"/>
        <v>0</v>
      </c>
      <c r="AV2370" s="46">
        <f t="shared" si="513"/>
        <v>0</v>
      </c>
      <c r="AW2370" s="46">
        <f t="shared" si="516"/>
        <v>0</v>
      </c>
      <c r="AX2370" s="47" t="str">
        <f t="shared" si="514"/>
        <v/>
      </c>
      <c r="AY2370" s="47" t="str">
        <f t="shared" si="517"/>
        <v/>
      </c>
    </row>
    <row r="2371" spans="35:51" x14ac:dyDescent="0.35">
      <c r="AI2371" s="11"/>
      <c r="AJ2371" s="11"/>
      <c r="AK2371" s="11"/>
      <c r="AL2371" s="63"/>
      <c r="AM2371" s="46" t="str">
        <f t="shared" ref="AM2371:AM2434" si="518">IFERROR(VLOOKUP($AK2371,pnl_konto_table,2,FALSE),"")</f>
        <v/>
      </c>
      <c r="AN2371" s="46" t="str">
        <f t="shared" ref="AN2371:AN2434" si="519">IFERROR(VLOOKUP($AK2371,pnl_konto_table,6,FALSE),"")</f>
        <v/>
      </c>
      <c r="AO2371" s="46" t="str">
        <f t="shared" ref="AO2371:AO2434" si="520">IFERROR(VLOOKUP($AK2371,pnl_konto_table,7,FALSE),"")</f>
        <v/>
      </c>
      <c r="AP2371" s="46">
        <f t="shared" ref="AP2371:AP2434" si="521">IFERROR(VLOOKUP(AO2371,pnl_kategori_table,2,FALSE),0)</f>
        <v>0</v>
      </c>
      <c r="AQ2371" s="46" t="str">
        <f t="shared" ref="AQ2371:AQ2434" si="522">IFERROR(MATCH(AN2371,pnl_subkategori,0),"")</f>
        <v/>
      </c>
      <c r="AR2371" s="46">
        <f t="shared" ref="AR2371:AR2434" si="523">IF(AP2371=$A$3,-$AL2371,$AL2371)</f>
        <v>0</v>
      </c>
      <c r="AS2371" s="48">
        <f t="shared" ref="AS2371:AS2434" si="524">IFERROR(VLOOKUP($AK2371,lookup_konto_index,2,FALSE),IFERROR(VLOOKUP(AN2371,lookup_subkategori_index,2,FALSE),IFERROR(VLOOKUP(AO2371,lookup_kategori_index,2,FALSE),1)))</f>
        <v>1</v>
      </c>
      <c r="AT2371" s="46">
        <f t="shared" si="515"/>
        <v>0</v>
      </c>
      <c r="AU2371" s="46">
        <f t="shared" ref="AU2371:AU2434" si="525">SUMIFS($BC$3:$BC$50,$BA$3:$BA$50,$AI2371,$BB$3:$BB$50,$AJ2371)</f>
        <v>0</v>
      </c>
      <c r="AV2371" s="46">
        <f t="shared" ref="AV2371:AV2434" si="526">SUMIFS($BD$3:$BD$50,$BA$3:$BA$50,$AI2371,$BB$3:$BB$50,$AJ2371)</f>
        <v>0</v>
      </c>
      <c r="AW2371" s="46">
        <f t="shared" si="516"/>
        <v>0</v>
      </c>
      <c r="AX2371" s="47" t="str">
        <f t="shared" ref="AX2371:AX2434" si="527">IFERROR(VLOOKUP($AP2371,table_type_kostnad,2,FALSE)*AR2371,"")</f>
        <v/>
      </c>
      <c r="AY2371" s="47" t="str">
        <f t="shared" si="517"/>
        <v/>
      </c>
    </row>
    <row r="2372" spans="35:51" x14ac:dyDescent="0.35">
      <c r="AI2372" s="11"/>
      <c r="AJ2372" s="11"/>
      <c r="AK2372" s="11"/>
      <c r="AL2372" s="63"/>
      <c r="AM2372" s="46" t="str">
        <f t="shared" si="518"/>
        <v/>
      </c>
      <c r="AN2372" s="46" t="str">
        <f t="shared" si="519"/>
        <v/>
      </c>
      <c r="AO2372" s="46" t="str">
        <f t="shared" si="520"/>
        <v/>
      </c>
      <c r="AP2372" s="46">
        <f t="shared" si="521"/>
        <v>0</v>
      </c>
      <c r="AQ2372" s="46" t="str">
        <f t="shared" si="522"/>
        <v/>
      </c>
      <c r="AR2372" s="46">
        <f t="shared" si="523"/>
        <v>0</v>
      </c>
      <c r="AS2372" s="48">
        <f t="shared" si="524"/>
        <v>1</v>
      </c>
      <c r="AT2372" s="46">
        <f t="shared" ref="AT2372:AT2435" si="528">AS2372*AR2372</f>
        <v>0</v>
      </c>
      <c r="AU2372" s="46">
        <f t="shared" si="525"/>
        <v>0</v>
      </c>
      <c r="AV2372" s="46">
        <f t="shared" si="526"/>
        <v>0</v>
      </c>
      <c r="AW2372" s="46">
        <f t="shared" ref="AW2372:AW2435" si="529">IF(AU2372=0,0,1)</f>
        <v>0</v>
      </c>
      <c r="AX2372" s="47" t="str">
        <f t="shared" si="527"/>
        <v/>
      </c>
      <c r="AY2372" s="47" t="str">
        <f t="shared" ref="AY2372:AY2435" si="530">IFERROR(AX2372*AS2372,"")</f>
        <v/>
      </c>
    </row>
    <row r="2373" spans="35:51" x14ac:dyDescent="0.35">
      <c r="AI2373" s="11"/>
      <c r="AJ2373" s="11"/>
      <c r="AK2373" s="11"/>
      <c r="AL2373" s="63"/>
      <c r="AM2373" s="46" t="str">
        <f t="shared" si="518"/>
        <v/>
      </c>
      <c r="AN2373" s="46" t="str">
        <f t="shared" si="519"/>
        <v/>
      </c>
      <c r="AO2373" s="46" t="str">
        <f t="shared" si="520"/>
        <v/>
      </c>
      <c r="AP2373" s="46">
        <f t="shared" si="521"/>
        <v>0</v>
      </c>
      <c r="AQ2373" s="46" t="str">
        <f t="shared" si="522"/>
        <v/>
      </c>
      <c r="AR2373" s="46">
        <f t="shared" si="523"/>
        <v>0</v>
      </c>
      <c r="AS2373" s="48">
        <f t="shared" si="524"/>
        <v>1</v>
      </c>
      <c r="AT2373" s="46">
        <f t="shared" si="528"/>
        <v>0</v>
      </c>
      <c r="AU2373" s="46">
        <f t="shared" si="525"/>
        <v>0</v>
      </c>
      <c r="AV2373" s="46">
        <f t="shared" si="526"/>
        <v>0</v>
      </c>
      <c r="AW2373" s="46">
        <f t="shared" si="529"/>
        <v>0</v>
      </c>
      <c r="AX2373" s="47" t="str">
        <f t="shared" si="527"/>
        <v/>
      </c>
      <c r="AY2373" s="47" t="str">
        <f t="shared" si="530"/>
        <v/>
      </c>
    </row>
    <row r="2374" spans="35:51" x14ac:dyDescent="0.35">
      <c r="AI2374" s="11"/>
      <c r="AJ2374" s="11"/>
      <c r="AK2374" s="11"/>
      <c r="AL2374" s="63"/>
      <c r="AM2374" s="46" t="str">
        <f t="shared" si="518"/>
        <v/>
      </c>
      <c r="AN2374" s="46" t="str">
        <f t="shared" si="519"/>
        <v/>
      </c>
      <c r="AO2374" s="46" t="str">
        <f t="shared" si="520"/>
        <v/>
      </c>
      <c r="AP2374" s="46">
        <f t="shared" si="521"/>
        <v>0</v>
      </c>
      <c r="AQ2374" s="46" t="str">
        <f t="shared" si="522"/>
        <v/>
      </c>
      <c r="AR2374" s="46">
        <f t="shared" si="523"/>
        <v>0</v>
      </c>
      <c r="AS2374" s="48">
        <f t="shared" si="524"/>
        <v>1</v>
      </c>
      <c r="AT2374" s="46">
        <f t="shared" si="528"/>
        <v>0</v>
      </c>
      <c r="AU2374" s="46">
        <f t="shared" si="525"/>
        <v>0</v>
      </c>
      <c r="AV2374" s="46">
        <f t="shared" si="526"/>
        <v>0</v>
      </c>
      <c r="AW2374" s="46">
        <f t="shared" si="529"/>
        <v>0</v>
      </c>
      <c r="AX2374" s="47" t="str">
        <f t="shared" si="527"/>
        <v/>
      </c>
      <c r="AY2374" s="47" t="str">
        <f t="shared" si="530"/>
        <v/>
      </c>
    </row>
    <row r="2375" spans="35:51" x14ac:dyDescent="0.35">
      <c r="AI2375" s="11"/>
      <c r="AJ2375" s="11"/>
      <c r="AK2375" s="11"/>
      <c r="AL2375" s="63"/>
      <c r="AM2375" s="46" t="str">
        <f t="shared" si="518"/>
        <v/>
      </c>
      <c r="AN2375" s="46" t="str">
        <f t="shared" si="519"/>
        <v/>
      </c>
      <c r="AO2375" s="46" t="str">
        <f t="shared" si="520"/>
        <v/>
      </c>
      <c r="AP2375" s="46">
        <f t="shared" si="521"/>
        <v>0</v>
      </c>
      <c r="AQ2375" s="46" t="str">
        <f t="shared" si="522"/>
        <v/>
      </c>
      <c r="AR2375" s="46">
        <f t="shared" si="523"/>
        <v>0</v>
      </c>
      <c r="AS2375" s="48">
        <f t="shared" si="524"/>
        <v>1</v>
      </c>
      <c r="AT2375" s="46">
        <f t="shared" si="528"/>
        <v>0</v>
      </c>
      <c r="AU2375" s="46">
        <f t="shared" si="525"/>
        <v>0</v>
      </c>
      <c r="AV2375" s="46">
        <f t="shared" si="526"/>
        <v>0</v>
      </c>
      <c r="AW2375" s="46">
        <f t="shared" si="529"/>
        <v>0</v>
      </c>
      <c r="AX2375" s="47" t="str">
        <f t="shared" si="527"/>
        <v/>
      </c>
      <c r="AY2375" s="47" t="str">
        <f t="shared" si="530"/>
        <v/>
      </c>
    </row>
    <row r="2376" spans="35:51" x14ac:dyDescent="0.35">
      <c r="AI2376" s="11"/>
      <c r="AJ2376" s="11"/>
      <c r="AK2376" s="11"/>
      <c r="AL2376" s="63"/>
      <c r="AM2376" s="46" t="str">
        <f t="shared" si="518"/>
        <v/>
      </c>
      <c r="AN2376" s="46" t="str">
        <f t="shared" si="519"/>
        <v/>
      </c>
      <c r="AO2376" s="46" t="str">
        <f t="shared" si="520"/>
        <v/>
      </c>
      <c r="AP2376" s="46">
        <f t="shared" si="521"/>
        <v>0</v>
      </c>
      <c r="AQ2376" s="46" t="str">
        <f t="shared" si="522"/>
        <v/>
      </c>
      <c r="AR2376" s="46">
        <f t="shared" si="523"/>
        <v>0</v>
      </c>
      <c r="AS2376" s="48">
        <f t="shared" si="524"/>
        <v>1</v>
      </c>
      <c r="AT2376" s="46">
        <f t="shared" si="528"/>
        <v>0</v>
      </c>
      <c r="AU2376" s="46">
        <f t="shared" si="525"/>
        <v>0</v>
      </c>
      <c r="AV2376" s="46">
        <f t="shared" si="526"/>
        <v>0</v>
      </c>
      <c r="AW2376" s="46">
        <f t="shared" si="529"/>
        <v>0</v>
      </c>
      <c r="AX2376" s="47" t="str">
        <f t="shared" si="527"/>
        <v/>
      </c>
      <c r="AY2376" s="47" t="str">
        <f t="shared" si="530"/>
        <v/>
      </c>
    </row>
    <row r="2377" spans="35:51" x14ac:dyDescent="0.35">
      <c r="AI2377" s="11"/>
      <c r="AJ2377" s="11"/>
      <c r="AK2377" s="11"/>
      <c r="AL2377" s="63"/>
      <c r="AM2377" s="46" t="str">
        <f t="shared" si="518"/>
        <v/>
      </c>
      <c r="AN2377" s="46" t="str">
        <f t="shared" si="519"/>
        <v/>
      </c>
      <c r="AO2377" s="46" t="str">
        <f t="shared" si="520"/>
        <v/>
      </c>
      <c r="AP2377" s="46">
        <f t="shared" si="521"/>
        <v>0</v>
      </c>
      <c r="AQ2377" s="46" t="str">
        <f t="shared" si="522"/>
        <v/>
      </c>
      <c r="AR2377" s="46">
        <f t="shared" si="523"/>
        <v>0</v>
      </c>
      <c r="AS2377" s="48">
        <f t="shared" si="524"/>
        <v>1</v>
      </c>
      <c r="AT2377" s="46">
        <f t="shared" si="528"/>
        <v>0</v>
      </c>
      <c r="AU2377" s="46">
        <f t="shared" si="525"/>
        <v>0</v>
      </c>
      <c r="AV2377" s="46">
        <f t="shared" si="526"/>
        <v>0</v>
      </c>
      <c r="AW2377" s="46">
        <f t="shared" si="529"/>
        <v>0</v>
      </c>
      <c r="AX2377" s="47" t="str">
        <f t="shared" si="527"/>
        <v/>
      </c>
      <c r="AY2377" s="47" t="str">
        <f t="shared" si="530"/>
        <v/>
      </c>
    </row>
    <row r="2378" spans="35:51" x14ac:dyDescent="0.35">
      <c r="AI2378" s="11"/>
      <c r="AJ2378" s="11"/>
      <c r="AK2378" s="11"/>
      <c r="AL2378" s="63"/>
      <c r="AM2378" s="46" t="str">
        <f t="shared" si="518"/>
        <v/>
      </c>
      <c r="AN2378" s="46" t="str">
        <f t="shared" si="519"/>
        <v/>
      </c>
      <c r="AO2378" s="46" t="str">
        <f t="shared" si="520"/>
        <v/>
      </c>
      <c r="AP2378" s="46">
        <f t="shared" si="521"/>
        <v>0</v>
      </c>
      <c r="AQ2378" s="46" t="str">
        <f t="shared" si="522"/>
        <v/>
      </c>
      <c r="AR2378" s="46">
        <f t="shared" si="523"/>
        <v>0</v>
      </c>
      <c r="AS2378" s="48">
        <f t="shared" si="524"/>
        <v>1</v>
      </c>
      <c r="AT2378" s="46">
        <f t="shared" si="528"/>
        <v>0</v>
      </c>
      <c r="AU2378" s="46">
        <f t="shared" si="525"/>
        <v>0</v>
      </c>
      <c r="AV2378" s="46">
        <f t="shared" si="526"/>
        <v>0</v>
      </c>
      <c r="AW2378" s="46">
        <f t="shared" si="529"/>
        <v>0</v>
      </c>
      <c r="AX2378" s="47" t="str">
        <f t="shared" si="527"/>
        <v/>
      </c>
      <c r="AY2378" s="47" t="str">
        <f t="shared" si="530"/>
        <v/>
      </c>
    </row>
    <row r="2379" spans="35:51" x14ac:dyDescent="0.35">
      <c r="AI2379" s="11"/>
      <c r="AJ2379" s="11"/>
      <c r="AK2379" s="11"/>
      <c r="AL2379" s="63"/>
      <c r="AM2379" s="46" t="str">
        <f t="shared" si="518"/>
        <v/>
      </c>
      <c r="AN2379" s="46" t="str">
        <f t="shared" si="519"/>
        <v/>
      </c>
      <c r="AO2379" s="46" t="str">
        <f t="shared" si="520"/>
        <v/>
      </c>
      <c r="AP2379" s="46">
        <f t="shared" si="521"/>
        <v>0</v>
      </c>
      <c r="AQ2379" s="46" t="str">
        <f t="shared" si="522"/>
        <v/>
      </c>
      <c r="AR2379" s="46">
        <f t="shared" si="523"/>
        <v>0</v>
      </c>
      <c r="AS2379" s="48">
        <f t="shared" si="524"/>
        <v>1</v>
      </c>
      <c r="AT2379" s="46">
        <f t="shared" si="528"/>
        <v>0</v>
      </c>
      <c r="AU2379" s="46">
        <f t="shared" si="525"/>
        <v>0</v>
      </c>
      <c r="AV2379" s="46">
        <f t="shared" si="526"/>
        <v>0</v>
      </c>
      <c r="AW2379" s="46">
        <f t="shared" si="529"/>
        <v>0</v>
      </c>
      <c r="AX2379" s="47" t="str">
        <f t="shared" si="527"/>
        <v/>
      </c>
      <c r="AY2379" s="47" t="str">
        <f t="shared" si="530"/>
        <v/>
      </c>
    </row>
    <row r="2380" spans="35:51" x14ac:dyDescent="0.35">
      <c r="AI2380" s="11"/>
      <c r="AJ2380" s="11"/>
      <c r="AK2380" s="11"/>
      <c r="AL2380" s="63"/>
      <c r="AM2380" s="46" t="str">
        <f t="shared" si="518"/>
        <v/>
      </c>
      <c r="AN2380" s="46" t="str">
        <f t="shared" si="519"/>
        <v/>
      </c>
      <c r="AO2380" s="46" t="str">
        <f t="shared" si="520"/>
        <v/>
      </c>
      <c r="AP2380" s="46">
        <f t="shared" si="521"/>
        <v>0</v>
      </c>
      <c r="AQ2380" s="46" t="str">
        <f t="shared" si="522"/>
        <v/>
      </c>
      <c r="AR2380" s="46">
        <f t="shared" si="523"/>
        <v>0</v>
      </c>
      <c r="AS2380" s="48">
        <f t="shared" si="524"/>
        <v>1</v>
      </c>
      <c r="AT2380" s="46">
        <f t="shared" si="528"/>
        <v>0</v>
      </c>
      <c r="AU2380" s="46">
        <f t="shared" si="525"/>
        <v>0</v>
      </c>
      <c r="AV2380" s="46">
        <f t="shared" si="526"/>
        <v>0</v>
      </c>
      <c r="AW2380" s="46">
        <f t="shared" si="529"/>
        <v>0</v>
      </c>
      <c r="AX2380" s="47" t="str">
        <f t="shared" si="527"/>
        <v/>
      </c>
      <c r="AY2380" s="47" t="str">
        <f t="shared" si="530"/>
        <v/>
      </c>
    </row>
    <row r="2381" spans="35:51" x14ac:dyDescent="0.35">
      <c r="AI2381" s="11"/>
      <c r="AJ2381" s="11"/>
      <c r="AK2381" s="11"/>
      <c r="AL2381" s="63"/>
      <c r="AM2381" s="46" t="str">
        <f t="shared" si="518"/>
        <v/>
      </c>
      <c r="AN2381" s="46" t="str">
        <f t="shared" si="519"/>
        <v/>
      </c>
      <c r="AO2381" s="46" t="str">
        <f t="shared" si="520"/>
        <v/>
      </c>
      <c r="AP2381" s="46">
        <f t="shared" si="521"/>
        <v>0</v>
      </c>
      <c r="AQ2381" s="46" t="str">
        <f t="shared" si="522"/>
        <v/>
      </c>
      <c r="AR2381" s="46">
        <f t="shared" si="523"/>
        <v>0</v>
      </c>
      <c r="AS2381" s="48">
        <f t="shared" si="524"/>
        <v>1</v>
      </c>
      <c r="AT2381" s="46">
        <f t="shared" si="528"/>
        <v>0</v>
      </c>
      <c r="AU2381" s="46">
        <f t="shared" si="525"/>
        <v>0</v>
      </c>
      <c r="AV2381" s="46">
        <f t="shared" si="526"/>
        <v>0</v>
      </c>
      <c r="AW2381" s="46">
        <f t="shared" si="529"/>
        <v>0</v>
      </c>
      <c r="AX2381" s="47" t="str">
        <f t="shared" si="527"/>
        <v/>
      </c>
      <c r="AY2381" s="47" t="str">
        <f t="shared" si="530"/>
        <v/>
      </c>
    </row>
    <row r="2382" spans="35:51" x14ac:dyDescent="0.35">
      <c r="AI2382" s="11"/>
      <c r="AJ2382" s="11"/>
      <c r="AK2382" s="11"/>
      <c r="AL2382" s="63"/>
      <c r="AM2382" s="46" t="str">
        <f t="shared" si="518"/>
        <v/>
      </c>
      <c r="AN2382" s="46" t="str">
        <f t="shared" si="519"/>
        <v/>
      </c>
      <c r="AO2382" s="46" t="str">
        <f t="shared" si="520"/>
        <v/>
      </c>
      <c r="AP2382" s="46">
        <f t="shared" si="521"/>
        <v>0</v>
      </c>
      <c r="AQ2382" s="46" t="str">
        <f t="shared" si="522"/>
        <v/>
      </c>
      <c r="AR2382" s="46">
        <f t="shared" si="523"/>
        <v>0</v>
      </c>
      <c r="AS2382" s="48">
        <f t="shared" si="524"/>
        <v>1</v>
      </c>
      <c r="AT2382" s="46">
        <f t="shared" si="528"/>
        <v>0</v>
      </c>
      <c r="AU2382" s="46">
        <f t="shared" si="525"/>
        <v>0</v>
      </c>
      <c r="AV2382" s="46">
        <f t="shared" si="526"/>
        <v>0</v>
      </c>
      <c r="AW2382" s="46">
        <f t="shared" si="529"/>
        <v>0</v>
      </c>
      <c r="AX2382" s="47" t="str">
        <f t="shared" si="527"/>
        <v/>
      </c>
      <c r="AY2382" s="47" t="str">
        <f t="shared" si="530"/>
        <v/>
      </c>
    </row>
    <row r="2383" spans="35:51" x14ac:dyDescent="0.35">
      <c r="AI2383" s="11"/>
      <c r="AJ2383" s="11"/>
      <c r="AK2383" s="11"/>
      <c r="AL2383" s="63"/>
      <c r="AM2383" s="46" t="str">
        <f t="shared" si="518"/>
        <v/>
      </c>
      <c r="AN2383" s="46" t="str">
        <f t="shared" si="519"/>
        <v/>
      </c>
      <c r="AO2383" s="46" t="str">
        <f t="shared" si="520"/>
        <v/>
      </c>
      <c r="AP2383" s="46">
        <f t="shared" si="521"/>
        <v>0</v>
      </c>
      <c r="AQ2383" s="46" t="str">
        <f t="shared" si="522"/>
        <v/>
      </c>
      <c r="AR2383" s="46">
        <f t="shared" si="523"/>
        <v>0</v>
      </c>
      <c r="AS2383" s="48">
        <f t="shared" si="524"/>
        <v>1</v>
      </c>
      <c r="AT2383" s="46">
        <f t="shared" si="528"/>
        <v>0</v>
      </c>
      <c r="AU2383" s="46">
        <f t="shared" si="525"/>
        <v>0</v>
      </c>
      <c r="AV2383" s="46">
        <f t="shared" si="526"/>
        <v>0</v>
      </c>
      <c r="AW2383" s="46">
        <f t="shared" si="529"/>
        <v>0</v>
      </c>
      <c r="AX2383" s="47" t="str">
        <f t="shared" si="527"/>
        <v/>
      </c>
      <c r="AY2383" s="47" t="str">
        <f t="shared" si="530"/>
        <v/>
      </c>
    </row>
    <row r="2384" spans="35:51" x14ac:dyDescent="0.35">
      <c r="AI2384" s="11"/>
      <c r="AJ2384" s="11"/>
      <c r="AK2384" s="11"/>
      <c r="AL2384" s="63"/>
      <c r="AM2384" s="46" t="str">
        <f t="shared" si="518"/>
        <v/>
      </c>
      <c r="AN2384" s="46" t="str">
        <f t="shared" si="519"/>
        <v/>
      </c>
      <c r="AO2384" s="46" t="str">
        <f t="shared" si="520"/>
        <v/>
      </c>
      <c r="AP2384" s="46">
        <f t="shared" si="521"/>
        <v>0</v>
      </c>
      <c r="AQ2384" s="46" t="str">
        <f t="shared" si="522"/>
        <v/>
      </c>
      <c r="AR2384" s="46">
        <f t="shared" si="523"/>
        <v>0</v>
      </c>
      <c r="AS2384" s="48">
        <f t="shared" si="524"/>
        <v>1</v>
      </c>
      <c r="AT2384" s="46">
        <f t="shared" si="528"/>
        <v>0</v>
      </c>
      <c r="AU2384" s="46">
        <f t="shared" si="525"/>
        <v>0</v>
      </c>
      <c r="AV2384" s="46">
        <f t="shared" si="526"/>
        <v>0</v>
      </c>
      <c r="AW2384" s="46">
        <f t="shared" si="529"/>
        <v>0</v>
      </c>
      <c r="AX2384" s="47" t="str">
        <f t="shared" si="527"/>
        <v/>
      </c>
      <c r="AY2384" s="47" t="str">
        <f t="shared" si="530"/>
        <v/>
      </c>
    </row>
    <row r="2385" spans="35:51" x14ac:dyDescent="0.35">
      <c r="AI2385" s="11"/>
      <c r="AJ2385" s="11"/>
      <c r="AK2385" s="11"/>
      <c r="AL2385" s="63"/>
      <c r="AM2385" s="46" t="str">
        <f t="shared" si="518"/>
        <v/>
      </c>
      <c r="AN2385" s="46" t="str">
        <f t="shared" si="519"/>
        <v/>
      </c>
      <c r="AO2385" s="46" t="str">
        <f t="shared" si="520"/>
        <v/>
      </c>
      <c r="AP2385" s="46">
        <f t="shared" si="521"/>
        <v>0</v>
      </c>
      <c r="AQ2385" s="46" t="str">
        <f t="shared" si="522"/>
        <v/>
      </c>
      <c r="AR2385" s="46">
        <f t="shared" si="523"/>
        <v>0</v>
      </c>
      <c r="AS2385" s="48">
        <f t="shared" si="524"/>
        <v>1</v>
      </c>
      <c r="AT2385" s="46">
        <f t="shared" si="528"/>
        <v>0</v>
      </c>
      <c r="AU2385" s="46">
        <f t="shared" si="525"/>
        <v>0</v>
      </c>
      <c r="AV2385" s="46">
        <f t="shared" si="526"/>
        <v>0</v>
      </c>
      <c r="AW2385" s="46">
        <f t="shared" si="529"/>
        <v>0</v>
      </c>
      <c r="AX2385" s="47" t="str">
        <f t="shared" si="527"/>
        <v/>
      </c>
      <c r="AY2385" s="47" t="str">
        <f t="shared" si="530"/>
        <v/>
      </c>
    </row>
    <row r="2386" spans="35:51" x14ac:dyDescent="0.35">
      <c r="AI2386" s="11"/>
      <c r="AJ2386" s="11"/>
      <c r="AK2386" s="11"/>
      <c r="AL2386" s="63"/>
      <c r="AM2386" s="46" t="str">
        <f t="shared" si="518"/>
        <v/>
      </c>
      <c r="AN2386" s="46" t="str">
        <f t="shared" si="519"/>
        <v/>
      </c>
      <c r="AO2386" s="46" t="str">
        <f t="shared" si="520"/>
        <v/>
      </c>
      <c r="AP2386" s="46">
        <f t="shared" si="521"/>
        <v>0</v>
      </c>
      <c r="AQ2386" s="46" t="str">
        <f t="shared" si="522"/>
        <v/>
      </c>
      <c r="AR2386" s="46">
        <f t="shared" si="523"/>
        <v>0</v>
      </c>
      <c r="AS2386" s="48">
        <f t="shared" si="524"/>
        <v>1</v>
      </c>
      <c r="AT2386" s="46">
        <f t="shared" si="528"/>
        <v>0</v>
      </c>
      <c r="AU2386" s="46">
        <f t="shared" si="525"/>
        <v>0</v>
      </c>
      <c r="AV2386" s="46">
        <f t="shared" si="526"/>
        <v>0</v>
      </c>
      <c r="AW2386" s="46">
        <f t="shared" si="529"/>
        <v>0</v>
      </c>
      <c r="AX2386" s="47" t="str">
        <f t="shared" si="527"/>
        <v/>
      </c>
      <c r="AY2386" s="47" t="str">
        <f t="shared" si="530"/>
        <v/>
      </c>
    </row>
    <row r="2387" spans="35:51" x14ac:dyDescent="0.35">
      <c r="AI2387" s="11"/>
      <c r="AJ2387" s="11"/>
      <c r="AK2387" s="11"/>
      <c r="AL2387" s="63"/>
      <c r="AM2387" s="46" t="str">
        <f t="shared" si="518"/>
        <v/>
      </c>
      <c r="AN2387" s="46" t="str">
        <f t="shared" si="519"/>
        <v/>
      </c>
      <c r="AO2387" s="46" t="str">
        <f t="shared" si="520"/>
        <v/>
      </c>
      <c r="AP2387" s="46">
        <f t="shared" si="521"/>
        <v>0</v>
      </c>
      <c r="AQ2387" s="46" t="str">
        <f t="shared" si="522"/>
        <v/>
      </c>
      <c r="AR2387" s="46">
        <f t="shared" si="523"/>
        <v>0</v>
      </c>
      <c r="AS2387" s="48">
        <f t="shared" si="524"/>
        <v>1</v>
      </c>
      <c r="AT2387" s="46">
        <f t="shared" si="528"/>
        <v>0</v>
      </c>
      <c r="AU2387" s="46">
        <f t="shared" si="525"/>
        <v>0</v>
      </c>
      <c r="AV2387" s="46">
        <f t="shared" si="526"/>
        <v>0</v>
      </c>
      <c r="AW2387" s="46">
        <f t="shared" si="529"/>
        <v>0</v>
      </c>
      <c r="AX2387" s="47" t="str">
        <f t="shared" si="527"/>
        <v/>
      </c>
      <c r="AY2387" s="47" t="str">
        <f t="shared" si="530"/>
        <v/>
      </c>
    </row>
    <row r="2388" spans="35:51" x14ac:dyDescent="0.35">
      <c r="AI2388" s="11"/>
      <c r="AJ2388" s="11"/>
      <c r="AK2388" s="11"/>
      <c r="AL2388" s="63"/>
      <c r="AM2388" s="46" t="str">
        <f t="shared" si="518"/>
        <v/>
      </c>
      <c r="AN2388" s="46" t="str">
        <f t="shared" si="519"/>
        <v/>
      </c>
      <c r="AO2388" s="46" t="str">
        <f t="shared" si="520"/>
        <v/>
      </c>
      <c r="AP2388" s="46">
        <f t="shared" si="521"/>
        <v>0</v>
      </c>
      <c r="AQ2388" s="46" t="str">
        <f t="shared" si="522"/>
        <v/>
      </c>
      <c r="AR2388" s="46">
        <f t="shared" si="523"/>
        <v>0</v>
      </c>
      <c r="AS2388" s="48">
        <f t="shared" si="524"/>
        <v>1</v>
      </c>
      <c r="AT2388" s="46">
        <f t="shared" si="528"/>
        <v>0</v>
      </c>
      <c r="AU2388" s="46">
        <f t="shared" si="525"/>
        <v>0</v>
      </c>
      <c r="AV2388" s="46">
        <f t="shared" si="526"/>
        <v>0</v>
      </c>
      <c r="AW2388" s="46">
        <f t="shared" si="529"/>
        <v>0</v>
      </c>
      <c r="AX2388" s="47" t="str">
        <f t="shared" si="527"/>
        <v/>
      </c>
      <c r="AY2388" s="47" t="str">
        <f t="shared" si="530"/>
        <v/>
      </c>
    </row>
    <row r="2389" spans="35:51" x14ac:dyDescent="0.35">
      <c r="AI2389" s="11"/>
      <c r="AJ2389" s="11"/>
      <c r="AK2389" s="11"/>
      <c r="AL2389" s="63"/>
      <c r="AM2389" s="46" t="str">
        <f t="shared" si="518"/>
        <v/>
      </c>
      <c r="AN2389" s="46" t="str">
        <f t="shared" si="519"/>
        <v/>
      </c>
      <c r="AO2389" s="46" t="str">
        <f t="shared" si="520"/>
        <v/>
      </c>
      <c r="AP2389" s="46">
        <f t="shared" si="521"/>
        <v>0</v>
      </c>
      <c r="AQ2389" s="46" t="str">
        <f t="shared" si="522"/>
        <v/>
      </c>
      <c r="AR2389" s="46">
        <f t="shared" si="523"/>
        <v>0</v>
      </c>
      <c r="AS2389" s="48">
        <f t="shared" si="524"/>
        <v>1</v>
      </c>
      <c r="AT2389" s="46">
        <f t="shared" si="528"/>
        <v>0</v>
      </c>
      <c r="AU2389" s="46">
        <f t="shared" si="525"/>
        <v>0</v>
      </c>
      <c r="AV2389" s="46">
        <f t="shared" si="526"/>
        <v>0</v>
      </c>
      <c r="AW2389" s="46">
        <f t="shared" si="529"/>
        <v>0</v>
      </c>
      <c r="AX2389" s="47" t="str">
        <f t="shared" si="527"/>
        <v/>
      </c>
      <c r="AY2389" s="47" t="str">
        <f t="shared" si="530"/>
        <v/>
      </c>
    </row>
    <row r="2390" spans="35:51" x14ac:dyDescent="0.35">
      <c r="AI2390" s="11"/>
      <c r="AJ2390" s="11"/>
      <c r="AK2390" s="11"/>
      <c r="AL2390" s="63"/>
      <c r="AM2390" s="46" t="str">
        <f t="shared" si="518"/>
        <v/>
      </c>
      <c r="AN2390" s="46" t="str">
        <f t="shared" si="519"/>
        <v/>
      </c>
      <c r="AO2390" s="46" t="str">
        <f t="shared" si="520"/>
        <v/>
      </c>
      <c r="AP2390" s="46">
        <f t="shared" si="521"/>
        <v>0</v>
      </c>
      <c r="AQ2390" s="46" t="str">
        <f t="shared" si="522"/>
        <v/>
      </c>
      <c r="AR2390" s="46">
        <f t="shared" si="523"/>
        <v>0</v>
      </c>
      <c r="AS2390" s="48">
        <f t="shared" si="524"/>
        <v>1</v>
      </c>
      <c r="AT2390" s="46">
        <f t="shared" si="528"/>
        <v>0</v>
      </c>
      <c r="AU2390" s="46">
        <f t="shared" si="525"/>
        <v>0</v>
      </c>
      <c r="AV2390" s="46">
        <f t="shared" si="526"/>
        <v>0</v>
      </c>
      <c r="AW2390" s="46">
        <f t="shared" si="529"/>
        <v>0</v>
      </c>
      <c r="AX2390" s="47" t="str">
        <f t="shared" si="527"/>
        <v/>
      </c>
      <c r="AY2390" s="47" t="str">
        <f t="shared" si="530"/>
        <v/>
      </c>
    </row>
    <row r="2391" spans="35:51" x14ac:dyDescent="0.35">
      <c r="AI2391" s="11"/>
      <c r="AJ2391" s="11"/>
      <c r="AK2391" s="11"/>
      <c r="AL2391" s="63"/>
      <c r="AM2391" s="46" t="str">
        <f t="shared" si="518"/>
        <v/>
      </c>
      <c r="AN2391" s="46" t="str">
        <f t="shared" si="519"/>
        <v/>
      </c>
      <c r="AO2391" s="46" t="str">
        <f t="shared" si="520"/>
        <v/>
      </c>
      <c r="AP2391" s="46">
        <f t="shared" si="521"/>
        <v>0</v>
      </c>
      <c r="AQ2391" s="46" t="str">
        <f t="shared" si="522"/>
        <v/>
      </c>
      <c r="AR2391" s="46">
        <f t="shared" si="523"/>
        <v>0</v>
      </c>
      <c r="AS2391" s="48">
        <f t="shared" si="524"/>
        <v>1</v>
      </c>
      <c r="AT2391" s="46">
        <f t="shared" si="528"/>
        <v>0</v>
      </c>
      <c r="AU2391" s="46">
        <f t="shared" si="525"/>
        <v>0</v>
      </c>
      <c r="AV2391" s="46">
        <f t="shared" si="526"/>
        <v>0</v>
      </c>
      <c r="AW2391" s="46">
        <f t="shared" si="529"/>
        <v>0</v>
      </c>
      <c r="AX2391" s="47" t="str">
        <f t="shared" si="527"/>
        <v/>
      </c>
      <c r="AY2391" s="47" t="str">
        <f t="shared" si="530"/>
        <v/>
      </c>
    </row>
    <row r="2392" spans="35:51" x14ac:dyDescent="0.35">
      <c r="AI2392" s="11"/>
      <c r="AJ2392" s="11"/>
      <c r="AK2392" s="11"/>
      <c r="AL2392" s="63"/>
      <c r="AM2392" s="46" t="str">
        <f t="shared" si="518"/>
        <v/>
      </c>
      <c r="AN2392" s="46" t="str">
        <f t="shared" si="519"/>
        <v/>
      </c>
      <c r="AO2392" s="46" t="str">
        <f t="shared" si="520"/>
        <v/>
      </c>
      <c r="AP2392" s="46">
        <f t="shared" si="521"/>
        <v>0</v>
      </c>
      <c r="AQ2392" s="46" t="str">
        <f t="shared" si="522"/>
        <v/>
      </c>
      <c r="AR2392" s="46">
        <f t="shared" si="523"/>
        <v>0</v>
      </c>
      <c r="AS2392" s="48">
        <f t="shared" si="524"/>
        <v>1</v>
      </c>
      <c r="AT2392" s="46">
        <f t="shared" si="528"/>
        <v>0</v>
      </c>
      <c r="AU2392" s="46">
        <f t="shared" si="525"/>
        <v>0</v>
      </c>
      <c r="AV2392" s="46">
        <f t="shared" si="526"/>
        <v>0</v>
      </c>
      <c r="AW2392" s="46">
        <f t="shared" si="529"/>
        <v>0</v>
      </c>
      <c r="AX2392" s="47" t="str">
        <f t="shared" si="527"/>
        <v/>
      </c>
      <c r="AY2392" s="47" t="str">
        <f t="shared" si="530"/>
        <v/>
      </c>
    </row>
    <row r="2393" spans="35:51" x14ac:dyDescent="0.35">
      <c r="AI2393" s="11"/>
      <c r="AJ2393" s="11"/>
      <c r="AK2393" s="11"/>
      <c r="AL2393" s="63"/>
      <c r="AM2393" s="46" t="str">
        <f t="shared" si="518"/>
        <v/>
      </c>
      <c r="AN2393" s="46" t="str">
        <f t="shared" si="519"/>
        <v/>
      </c>
      <c r="AO2393" s="46" t="str">
        <f t="shared" si="520"/>
        <v/>
      </c>
      <c r="AP2393" s="46">
        <f t="shared" si="521"/>
        <v>0</v>
      </c>
      <c r="AQ2393" s="46" t="str">
        <f t="shared" si="522"/>
        <v/>
      </c>
      <c r="AR2393" s="46">
        <f t="shared" si="523"/>
        <v>0</v>
      </c>
      <c r="AS2393" s="48">
        <f t="shared" si="524"/>
        <v>1</v>
      </c>
      <c r="AT2393" s="46">
        <f t="shared" si="528"/>
        <v>0</v>
      </c>
      <c r="AU2393" s="46">
        <f t="shared" si="525"/>
        <v>0</v>
      </c>
      <c r="AV2393" s="46">
        <f t="shared" si="526"/>
        <v>0</v>
      </c>
      <c r="AW2393" s="46">
        <f t="shared" si="529"/>
        <v>0</v>
      </c>
      <c r="AX2393" s="47" t="str">
        <f t="shared" si="527"/>
        <v/>
      </c>
      <c r="AY2393" s="47" t="str">
        <f t="shared" si="530"/>
        <v/>
      </c>
    </row>
    <row r="2394" spans="35:51" x14ac:dyDescent="0.35">
      <c r="AI2394" s="11"/>
      <c r="AJ2394" s="11"/>
      <c r="AK2394" s="11"/>
      <c r="AL2394" s="63"/>
      <c r="AM2394" s="46" t="str">
        <f t="shared" si="518"/>
        <v/>
      </c>
      <c r="AN2394" s="46" t="str">
        <f t="shared" si="519"/>
        <v/>
      </c>
      <c r="AO2394" s="46" t="str">
        <f t="shared" si="520"/>
        <v/>
      </c>
      <c r="AP2394" s="46">
        <f t="shared" si="521"/>
        <v>0</v>
      </c>
      <c r="AQ2394" s="46" t="str">
        <f t="shared" si="522"/>
        <v/>
      </c>
      <c r="AR2394" s="46">
        <f t="shared" si="523"/>
        <v>0</v>
      </c>
      <c r="AS2394" s="48">
        <f t="shared" si="524"/>
        <v>1</v>
      </c>
      <c r="AT2394" s="46">
        <f t="shared" si="528"/>
        <v>0</v>
      </c>
      <c r="AU2394" s="46">
        <f t="shared" si="525"/>
        <v>0</v>
      </c>
      <c r="AV2394" s="46">
        <f t="shared" si="526"/>
        <v>0</v>
      </c>
      <c r="AW2394" s="46">
        <f t="shared" si="529"/>
        <v>0</v>
      </c>
      <c r="AX2394" s="47" t="str">
        <f t="shared" si="527"/>
        <v/>
      </c>
      <c r="AY2394" s="47" t="str">
        <f t="shared" si="530"/>
        <v/>
      </c>
    </row>
    <row r="2395" spans="35:51" x14ac:dyDescent="0.35">
      <c r="AI2395" s="11"/>
      <c r="AJ2395" s="11"/>
      <c r="AK2395" s="11"/>
      <c r="AL2395" s="63"/>
      <c r="AM2395" s="46" t="str">
        <f t="shared" si="518"/>
        <v/>
      </c>
      <c r="AN2395" s="46" t="str">
        <f t="shared" si="519"/>
        <v/>
      </c>
      <c r="AO2395" s="46" t="str">
        <f t="shared" si="520"/>
        <v/>
      </c>
      <c r="AP2395" s="46">
        <f t="shared" si="521"/>
        <v>0</v>
      </c>
      <c r="AQ2395" s="46" t="str">
        <f t="shared" si="522"/>
        <v/>
      </c>
      <c r="AR2395" s="46">
        <f t="shared" si="523"/>
        <v>0</v>
      </c>
      <c r="AS2395" s="48">
        <f t="shared" si="524"/>
        <v>1</v>
      </c>
      <c r="AT2395" s="46">
        <f t="shared" si="528"/>
        <v>0</v>
      </c>
      <c r="AU2395" s="46">
        <f t="shared" si="525"/>
        <v>0</v>
      </c>
      <c r="AV2395" s="46">
        <f t="shared" si="526"/>
        <v>0</v>
      </c>
      <c r="AW2395" s="46">
        <f t="shared" si="529"/>
        <v>0</v>
      </c>
      <c r="AX2395" s="47" t="str">
        <f t="shared" si="527"/>
        <v/>
      </c>
      <c r="AY2395" s="47" t="str">
        <f t="shared" si="530"/>
        <v/>
      </c>
    </row>
    <row r="2396" spans="35:51" x14ac:dyDescent="0.35">
      <c r="AI2396" s="11"/>
      <c r="AJ2396" s="11"/>
      <c r="AK2396" s="11"/>
      <c r="AL2396" s="63"/>
      <c r="AM2396" s="46" t="str">
        <f t="shared" si="518"/>
        <v/>
      </c>
      <c r="AN2396" s="46" t="str">
        <f t="shared" si="519"/>
        <v/>
      </c>
      <c r="AO2396" s="46" t="str">
        <f t="shared" si="520"/>
        <v/>
      </c>
      <c r="AP2396" s="46">
        <f t="shared" si="521"/>
        <v>0</v>
      </c>
      <c r="AQ2396" s="46" t="str">
        <f t="shared" si="522"/>
        <v/>
      </c>
      <c r="AR2396" s="46">
        <f t="shared" si="523"/>
        <v>0</v>
      </c>
      <c r="AS2396" s="48">
        <f t="shared" si="524"/>
        <v>1</v>
      </c>
      <c r="AT2396" s="46">
        <f t="shared" si="528"/>
        <v>0</v>
      </c>
      <c r="AU2396" s="46">
        <f t="shared" si="525"/>
        <v>0</v>
      </c>
      <c r="AV2396" s="46">
        <f t="shared" si="526"/>
        <v>0</v>
      </c>
      <c r="AW2396" s="46">
        <f t="shared" si="529"/>
        <v>0</v>
      </c>
      <c r="AX2396" s="47" t="str">
        <f t="shared" si="527"/>
        <v/>
      </c>
      <c r="AY2396" s="47" t="str">
        <f t="shared" si="530"/>
        <v/>
      </c>
    </row>
    <row r="2397" spans="35:51" x14ac:dyDescent="0.35">
      <c r="AI2397" s="11"/>
      <c r="AJ2397" s="11"/>
      <c r="AK2397" s="11"/>
      <c r="AL2397" s="63"/>
      <c r="AM2397" s="46" t="str">
        <f t="shared" si="518"/>
        <v/>
      </c>
      <c r="AN2397" s="46" t="str">
        <f t="shared" si="519"/>
        <v/>
      </c>
      <c r="AO2397" s="46" t="str">
        <f t="shared" si="520"/>
        <v/>
      </c>
      <c r="AP2397" s="46">
        <f t="shared" si="521"/>
        <v>0</v>
      </c>
      <c r="AQ2397" s="46" t="str">
        <f t="shared" si="522"/>
        <v/>
      </c>
      <c r="AR2397" s="46">
        <f t="shared" si="523"/>
        <v>0</v>
      </c>
      <c r="AS2397" s="48">
        <f t="shared" si="524"/>
        <v>1</v>
      </c>
      <c r="AT2397" s="46">
        <f t="shared" si="528"/>
        <v>0</v>
      </c>
      <c r="AU2397" s="46">
        <f t="shared" si="525"/>
        <v>0</v>
      </c>
      <c r="AV2397" s="46">
        <f t="shared" si="526"/>
        <v>0</v>
      </c>
      <c r="AW2397" s="46">
        <f t="shared" si="529"/>
        <v>0</v>
      </c>
      <c r="AX2397" s="47" t="str">
        <f t="shared" si="527"/>
        <v/>
      </c>
      <c r="AY2397" s="47" t="str">
        <f t="shared" si="530"/>
        <v/>
      </c>
    </row>
    <row r="2398" spans="35:51" x14ac:dyDescent="0.35">
      <c r="AI2398" s="11"/>
      <c r="AJ2398" s="11"/>
      <c r="AK2398" s="11"/>
      <c r="AL2398" s="63"/>
      <c r="AM2398" s="46" t="str">
        <f t="shared" si="518"/>
        <v/>
      </c>
      <c r="AN2398" s="46" t="str">
        <f t="shared" si="519"/>
        <v/>
      </c>
      <c r="AO2398" s="46" t="str">
        <f t="shared" si="520"/>
        <v/>
      </c>
      <c r="AP2398" s="46">
        <f t="shared" si="521"/>
        <v>0</v>
      </c>
      <c r="AQ2398" s="46" t="str">
        <f t="shared" si="522"/>
        <v/>
      </c>
      <c r="AR2398" s="46">
        <f t="shared" si="523"/>
        <v>0</v>
      </c>
      <c r="AS2398" s="48">
        <f t="shared" si="524"/>
        <v>1</v>
      </c>
      <c r="AT2398" s="46">
        <f t="shared" si="528"/>
        <v>0</v>
      </c>
      <c r="AU2398" s="46">
        <f t="shared" si="525"/>
        <v>0</v>
      </c>
      <c r="AV2398" s="46">
        <f t="shared" si="526"/>
        <v>0</v>
      </c>
      <c r="AW2398" s="46">
        <f t="shared" si="529"/>
        <v>0</v>
      </c>
      <c r="AX2398" s="47" t="str">
        <f t="shared" si="527"/>
        <v/>
      </c>
      <c r="AY2398" s="47" t="str">
        <f t="shared" si="530"/>
        <v/>
      </c>
    </row>
    <row r="2399" spans="35:51" x14ac:dyDescent="0.35">
      <c r="AI2399" s="11"/>
      <c r="AJ2399" s="11"/>
      <c r="AK2399" s="11"/>
      <c r="AL2399" s="63"/>
      <c r="AM2399" s="46" t="str">
        <f t="shared" si="518"/>
        <v/>
      </c>
      <c r="AN2399" s="46" t="str">
        <f t="shared" si="519"/>
        <v/>
      </c>
      <c r="AO2399" s="46" t="str">
        <f t="shared" si="520"/>
        <v/>
      </c>
      <c r="AP2399" s="46">
        <f t="shared" si="521"/>
        <v>0</v>
      </c>
      <c r="AQ2399" s="46" t="str">
        <f t="shared" si="522"/>
        <v/>
      </c>
      <c r="AR2399" s="46">
        <f t="shared" si="523"/>
        <v>0</v>
      </c>
      <c r="AS2399" s="48">
        <f t="shared" si="524"/>
        <v>1</v>
      </c>
      <c r="AT2399" s="46">
        <f t="shared" si="528"/>
        <v>0</v>
      </c>
      <c r="AU2399" s="46">
        <f t="shared" si="525"/>
        <v>0</v>
      </c>
      <c r="AV2399" s="46">
        <f t="shared" si="526"/>
        <v>0</v>
      </c>
      <c r="AW2399" s="46">
        <f t="shared" si="529"/>
        <v>0</v>
      </c>
      <c r="AX2399" s="47" t="str">
        <f t="shared" si="527"/>
        <v/>
      </c>
      <c r="AY2399" s="47" t="str">
        <f t="shared" si="530"/>
        <v/>
      </c>
    </row>
    <row r="2400" spans="35:51" x14ac:dyDescent="0.35">
      <c r="AI2400" s="11"/>
      <c r="AJ2400" s="11"/>
      <c r="AK2400" s="11"/>
      <c r="AL2400" s="63"/>
      <c r="AM2400" s="46" t="str">
        <f t="shared" si="518"/>
        <v/>
      </c>
      <c r="AN2400" s="46" t="str">
        <f t="shared" si="519"/>
        <v/>
      </c>
      <c r="AO2400" s="46" t="str">
        <f t="shared" si="520"/>
        <v/>
      </c>
      <c r="AP2400" s="46">
        <f t="shared" si="521"/>
        <v>0</v>
      </c>
      <c r="AQ2400" s="46" t="str">
        <f t="shared" si="522"/>
        <v/>
      </c>
      <c r="AR2400" s="46">
        <f t="shared" si="523"/>
        <v>0</v>
      </c>
      <c r="AS2400" s="48">
        <f t="shared" si="524"/>
        <v>1</v>
      </c>
      <c r="AT2400" s="46">
        <f t="shared" si="528"/>
        <v>0</v>
      </c>
      <c r="AU2400" s="46">
        <f t="shared" si="525"/>
        <v>0</v>
      </c>
      <c r="AV2400" s="46">
        <f t="shared" si="526"/>
        <v>0</v>
      </c>
      <c r="AW2400" s="46">
        <f t="shared" si="529"/>
        <v>0</v>
      </c>
      <c r="AX2400" s="47" t="str">
        <f t="shared" si="527"/>
        <v/>
      </c>
      <c r="AY2400" s="47" t="str">
        <f t="shared" si="530"/>
        <v/>
      </c>
    </row>
    <row r="2401" spans="35:51" x14ac:dyDescent="0.35">
      <c r="AI2401" s="11"/>
      <c r="AJ2401" s="11"/>
      <c r="AK2401" s="11"/>
      <c r="AL2401" s="63"/>
      <c r="AM2401" s="46" t="str">
        <f t="shared" si="518"/>
        <v/>
      </c>
      <c r="AN2401" s="46" t="str">
        <f t="shared" si="519"/>
        <v/>
      </c>
      <c r="AO2401" s="46" t="str">
        <f t="shared" si="520"/>
        <v/>
      </c>
      <c r="AP2401" s="46">
        <f t="shared" si="521"/>
        <v>0</v>
      </c>
      <c r="AQ2401" s="46" t="str">
        <f t="shared" si="522"/>
        <v/>
      </c>
      <c r="AR2401" s="46">
        <f t="shared" si="523"/>
        <v>0</v>
      </c>
      <c r="AS2401" s="48">
        <f t="shared" si="524"/>
        <v>1</v>
      </c>
      <c r="AT2401" s="46">
        <f t="shared" si="528"/>
        <v>0</v>
      </c>
      <c r="AU2401" s="46">
        <f t="shared" si="525"/>
        <v>0</v>
      </c>
      <c r="AV2401" s="46">
        <f t="shared" si="526"/>
        <v>0</v>
      </c>
      <c r="AW2401" s="46">
        <f t="shared" si="529"/>
        <v>0</v>
      </c>
      <c r="AX2401" s="47" t="str">
        <f t="shared" si="527"/>
        <v/>
      </c>
      <c r="AY2401" s="47" t="str">
        <f t="shared" si="530"/>
        <v/>
      </c>
    </row>
    <row r="2402" spans="35:51" x14ac:dyDescent="0.35">
      <c r="AI2402" s="11"/>
      <c r="AJ2402" s="11"/>
      <c r="AK2402" s="11"/>
      <c r="AL2402" s="63"/>
      <c r="AM2402" s="46" t="str">
        <f t="shared" si="518"/>
        <v/>
      </c>
      <c r="AN2402" s="46" t="str">
        <f t="shared" si="519"/>
        <v/>
      </c>
      <c r="AO2402" s="46" t="str">
        <f t="shared" si="520"/>
        <v/>
      </c>
      <c r="AP2402" s="46">
        <f t="shared" si="521"/>
        <v>0</v>
      </c>
      <c r="AQ2402" s="46" t="str">
        <f t="shared" si="522"/>
        <v/>
      </c>
      <c r="AR2402" s="46">
        <f t="shared" si="523"/>
        <v>0</v>
      </c>
      <c r="AS2402" s="48">
        <f t="shared" si="524"/>
        <v>1</v>
      </c>
      <c r="AT2402" s="46">
        <f t="shared" si="528"/>
        <v>0</v>
      </c>
      <c r="AU2402" s="46">
        <f t="shared" si="525"/>
        <v>0</v>
      </c>
      <c r="AV2402" s="46">
        <f t="shared" si="526"/>
        <v>0</v>
      </c>
      <c r="AW2402" s="46">
        <f t="shared" si="529"/>
        <v>0</v>
      </c>
      <c r="AX2402" s="47" t="str">
        <f t="shared" si="527"/>
        <v/>
      </c>
      <c r="AY2402" s="47" t="str">
        <f t="shared" si="530"/>
        <v/>
      </c>
    </row>
    <row r="2403" spans="35:51" x14ac:dyDescent="0.35">
      <c r="AI2403" s="11"/>
      <c r="AJ2403" s="11"/>
      <c r="AK2403" s="11"/>
      <c r="AL2403" s="63"/>
      <c r="AM2403" s="46" t="str">
        <f t="shared" si="518"/>
        <v/>
      </c>
      <c r="AN2403" s="46" t="str">
        <f t="shared" si="519"/>
        <v/>
      </c>
      <c r="AO2403" s="46" t="str">
        <f t="shared" si="520"/>
        <v/>
      </c>
      <c r="AP2403" s="46">
        <f t="shared" si="521"/>
        <v>0</v>
      </c>
      <c r="AQ2403" s="46" t="str">
        <f t="shared" si="522"/>
        <v/>
      </c>
      <c r="AR2403" s="46">
        <f t="shared" si="523"/>
        <v>0</v>
      </c>
      <c r="AS2403" s="48">
        <f t="shared" si="524"/>
        <v>1</v>
      </c>
      <c r="AT2403" s="46">
        <f t="shared" si="528"/>
        <v>0</v>
      </c>
      <c r="AU2403" s="46">
        <f t="shared" si="525"/>
        <v>0</v>
      </c>
      <c r="AV2403" s="46">
        <f t="shared" si="526"/>
        <v>0</v>
      </c>
      <c r="AW2403" s="46">
        <f t="shared" si="529"/>
        <v>0</v>
      </c>
      <c r="AX2403" s="47" t="str">
        <f t="shared" si="527"/>
        <v/>
      </c>
      <c r="AY2403" s="47" t="str">
        <f t="shared" si="530"/>
        <v/>
      </c>
    </row>
    <row r="2404" spans="35:51" x14ac:dyDescent="0.35">
      <c r="AI2404" s="11"/>
      <c r="AJ2404" s="11"/>
      <c r="AK2404" s="11"/>
      <c r="AL2404" s="63"/>
      <c r="AM2404" s="46" t="str">
        <f t="shared" si="518"/>
        <v/>
      </c>
      <c r="AN2404" s="46" t="str">
        <f t="shared" si="519"/>
        <v/>
      </c>
      <c r="AO2404" s="46" t="str">
        <f t="shared" si="520"/>
        <v/>
      </c>
      <c r="AP2404" s="46">
        <f t="shared" si="521"/>
        <v>0</v>
      </c>
      <c r="AQ2404" s="46" t="str">
        <f t="shared" si="522"/>
        <v/>
      </c>
      <c r="AR2404" s="46">
        <f t="shared" si="523"/>
        <v>0</v>
      </c>
      <c r="AS2404" s="48">
        <f t="shared" si="524"/>
        <v>1</v>
      </c>
      <c r="AT2404" s="46">
        <f t="shared" si="528"/>
        <v>0</v>
      </c>
      <c r="AU2404" s="46">
        <f t="shared" si="525"/>
        <v>0</v>
      </c>
      <c r="AV2404" s="46">
        <f t="shared" si="526"/>
        <v>0</v>
      </c>
      <c r="AW2404" s="46">
        <f t="shared" si="529"/>
        <v>0</v>
      </c>
      <c r="AX2404" s="47" t="str">
        <f t="shared" si="527"/>
        <v/>
      </c>
      <c r="AY2404" s="47" t="str">
        <f t="shared" si="530"/>
        <v/>
      </c>
    </row>
    <row r="2405" spans="35:51" x14ac:dyDescent="0.35">
      <c r="AI2405" s="11"/>
      <c r="AJ2405" s="11"/>
      <c r="AK2405" s="11"/>
      <c r="AL2405" s="63"/>
      <c r="AM2405" s="46" t="str">
        <f t="shared" si="518"/>
        <v/>
      </c>
      <c r="AN2405" s="46" t="str">
        <f t="shared" si="519"/>
        <v/>
      </c>
      <c r="AO2405" s="46" t="str">
        <f t="shared" si="520"/>
        <v/>
      </c>
      <c r="AP2405" s="46">
        <f t="shared" si="521"/>
        <v>0</v>
      </c>
      <c r="AQ2405" s="46" t="str">
        <f t="shared" si="522"/>
        <v/>
      </c>
      <c r="AR2405" s="46">
        <f t="shared" si="523"/>
        <v>0</v>
      </c>
      <c r="AS2405" s="48">
        <f t="shared" si="524"/>
        <v>1</v>
      </c>
      <c r="AT2405" s="46">
        <f t="shared" si="528"/>
        <v>0</v>
      </c>
      <c r="AU2405" s="46">
        <f t="shared" si="525"/>
        <v>0</v>
      </c>
      <c r="AV2405" s="46">
        <f t="shared" si="526"/>
        <v>0</v>
      </c>
      <c r="AW2405" s="46">
        <f t="shared" si="529"/>
        <v>0</v>
      </c>
      <c r="AX2405" s="47" t="str">
        <f t="shared" si="527"/>
        <v/>
      </c>
      <c r="AY2405" s="47" t="str">
        <f t="shared" si="530"/>
        <v/>
      </c>
    </row>
    <row r="2406" spans="35:51" x14ac:dyDescent="0.35">
      <c r="AI2406" s="11"/>
      <c r="AJ2406" s="11"/>
      <c r="AK2406" s="11"/>
      <c r="AL2406" s="63"/>
      <c r="AM2406" s="46" t="str">
        <f t="shared" si="518"/>
        <v/>
      </c>
      <c r="AN2406" s="46" t="str">
        <f t="shared" si="519"/>
        <v/>
      </c>
      <c r="AO2406" s="46" t="str">
        <f t="shared" si="520"/>
        <v/>
      </c>
      <c r="AP2406" s="46">
        <f t="shared" si="521"/>
        <v>0</v>
      </c>
      <c r="AQ2406" s="46" t="str">
        <f t="shared" si="522"/>
        <v/>
      </c>
      <c r="AR2406" s="46">
        <f t="shared" si="523"/>
        <v>0</v>
      </c>
      <c r="AS2406" s="48">
        <f t="shared" si="524"/>
        <v>1</v>
      </c>
      <c r="AT2406" s="46">
        <f t="shared" si="528"/>
        <v>0</v>
      </c>
      <c r="AU2406" s="46">
        <f t="shared" si="525"/>
        <v>0</v>
      </c>
      <c r="AV2406" s="46">
        <f t="shared" si="526"/>
        <v>0</v>
      </c>
      <c r="AW2406" s="46">
        <f t="shared" si="529"/>
        <v>0</v>
      </c>
      <c r="AX2406" s="47" t="str">
        <f t="shared" si="527"/>
        <v/>
      </c>
      <c r="AY2406" s="47" t="str">
        <f t="shared" si="530"/>
        <v/>
      </c>
    </row>
    <row r="2407" spans="35:51" x14ac:dyDescent="0.35">
      <c r="AI2407" s="11"/>
      <c r="AJ2407" s="11"/>
      <c r="AK2407" s="11"/>
      <c r="AL2407" s="63"/>
      <c r="AM2407" s="46" t="str">
        <f t="shared" si="518"/>
        <v/>
      </c>
      <c r="AN2407" s="46" t="str">
        <f t="shared" si="519"/>
        <v/>
      </c>
      <c r="AO2407" s="46" t="str">
        <f t="shared" si="520"/>
        <v/>
      </c>
      <c r="AP2407" s="46">
        <f t="shared" si="521"/>
        <v>0</v>
      </c>
      <c r="AQ2407" s="46" t="str">
        <f t="shared" si="522"/>
        <v/>
      </c>
      <c r="AR2407" s="46">
        <f t="shared" si="523"/>
        <v>0</v>
      </c>
      <c r="AS2407" s="48">
        <f t="shared" si="524"/>
        <v>1</v>
      </c>
      <c r="AT2407" s="46">
        <f t="shared" si="528"/>
        <v>0</v>
      </c>
      <c r="AU2407" s="46">
        <f t="shared" si="525"/>
        <v>0</v>
      </c>
      <c r="AV2407" s="46">
        <f t="shared" si="526"/>
        <v>0</v>
      </c>
      <c r="AW2407" s="46">
        <f t="shared" si="529"/>
        <v>0</v>
      </c>
      <c r="AX2407" s="47" t="str">
        <f t="shared" si="527"/>
        <v/>
      </c>
      <c r="AY2407" s="47" t="str">
        <f t="shared" si="530"/>
        <v/>
      </c>
    </row>
    <row r="2408" spans="35:51" x14ac:dyDescent="0.35">
      <c r="AI2408" s="11"/>
      <c r="AJ2408" s="11"/>
      <c r="AK2408" s="11"/>
      <c r="AL2408" s="63"/>
      <c r="AM2408" s="46" t="str">
        <f t="shared" si="518"/>
        <v/>
      </c>
      <c r="AN2408" s="46" t="str">
        <f t="shared" si="519"/>
        <v/>
      </c>
      <c r="AO2408" s="46" t="str">
        <f t="shared" si="520"/>
        <v/>
      </c>
      <c r="AP2408" s="46">
        <f t="shared" si="521"/>
        <v>0</v>
      </c>
      <c r="AQ2408" s="46" t="str">
        <f t="shared" si="522"/>
        <v/>
      </c>
      <c r="AR2408" s="46">
        <f t="shared" si="523"/>
        <v>0</v>
      </c>
      <c r="AS2408" s="48">
        <f t="shared" si="524"/>
        <v>1</v>
      </c>
      <c r="AT2408" s="46">
        <f t="shared" si="528"/>
        <v>0</v>
      </c>
      <c r="AU2408" s="46">
        <f t="shared" si="525"/>
        <v>0</v>
      </c>
      <c r="AV2408" s="46">
        <f t="shared" si="526"/>
        <v>0</v>
      </c>
      <c r="AW2408" s="46">
        <f t="shared" si="529"/>
        <v>0</v>
      </c>
      <c r="AX2408" s="47" t="str">
        <f t="shared" si="527"/>
        <v/>
      </c>
      <c r="AY2408" s="47" t="str">
        <f t="shared" si="530"/>
        <v/>
      </c>
    </row>
    <row r="2409" spans="35:51" x14ac:dyDescent="0.35">
      <c r="AI2409" s="11"/>
      <c r="AJ2409" s="11"/>
      <c r="AK2409" s="11"/>
      <c r="AL2409" s="63"/>
      <c r="AM2409" s="46" t="str">
        <f t="shared" si="518"/>
        <v/>
      </c>
      <c r="AN2409" s="46" t="str">
        <f t="shared" si="519"/>
        <v/>
      </c>
      <c r="AO2409" s="46" t="str">
        <f t="shared" si="520"/>
        <v/>
      </c>
      <c r="AP2409" s="46">
        <f t="shared" si="521"/>
        <v>0</v>
      </c>
      <c r="AQ2409" s="46" t="str">
        <f t="shared" si="522"/>
        <v/>
      </c>
      <c r="AR2409" s="46">
        <f t="shared" si="523"/>
        <v>0</v>
      </c>
      <c r="AS2409" s="48">
        <f t="shared" si="524"/>
        <v>1</v>
      </c>
      <c r="AT2409" s="46">
        <f t="shared" si="528"/>
        <v>0</v>
      </c>
      <c r="AU2409" s="46">
        <f t="shared" si="525"/>
        <v>0</v>
      </c>
      <c r="AV2409" s="46">
        <f t="shared" si="526"/>
        <v>0</v>
      </c>
      <c r="AW2409" s="46">
        <f t="shared" si="529"/>
        <v>0</v>
      </c>
      <c r="AX2409" s="47" t="str">
        <f t="shared" si="527"/>
        <v/>
      </c>
      <c r="AY2409" s="47" t="str">
        <f t="shared" si="530"/>
        <v/>
      </c>
    </row>
    <row r="2410" spans="35:51" x14ac:dyDescent="0.35">
      <c r="AI2410" s="11"/>
      <c r="AJ2410" s="11"/>
      <c r="AK2410" s="11"/>
      <c r="AL2410" s="63"/>
      <c r="AM2410" s="46" t="str">
        <f t="shared" si="518"/>
        <v/>
      </c>
      <c r="AN2410" s="46" t="str">
        <f t="shared" si="519"/>
        <v/>
      </c>
      <c r="AO2410" s="46" t="str">
        <f t="shared" si="520"/>
        <v/>
      </c>
      <c r="AP2410" s="46">
        <f t="shared" si="521"/>
        <v>0</v>
      </c>
      <c r="AQ2410" s="46" t="str">
        <f t="shared" si="522"/>
        <v/>
      </c>
      <c r="AR2410" s="46">
        <f t="shared" si="523"/>
        <v>0</v>
      </c>
      <c r="AS2410" s="48">
        <f t="shared" si="524"/>
        <v>1</v>
      </c>
      <c r="AT2410" s="46">
        <f t="shared" si="528"/>
        <v>0</v>
      </c>
      <c r="AU2410" s="46">
        <f t="shared" si="525"/>
        <v>0</v>
      </c>
      <c r="AV2410" s="46">
        <f t="shared" si="526"/>
        <v>0</v>
      </c>
      <c r="AW2410" s="46">
        <f t="shared" si="529"/>
        <v>0</v>
      </c>
      <c r="AX2410" s="47" t="str">
        <f t="shared" si="527"/>
        <v/>
      </c>
      <c r="AY2410" s="47" t="str">
        <f t="shared" si="530"/>
        <v/>
      </c>
    </row>
    <row r="2411" spans="35:51" x14ac:dyDescent="0.35">
      <c r="AI2411" s="11"/>
      <c r="AJ2411" s="11"/>
      <c r="AK2411" s="11"/>
      <c r="AL2411" s="63"/>
      <c r="AM2411" s="46" t="str">
        <f t="shared" si="518"/>
        <v/>
      </c>
      <c r="AN2411" s="46" t="str">
        <f t="shared" si="519"/>
        <v/>
      </c>
      <c r="AO2411" s="46" t="str">
        <f t="shared" si="520"/>
        <v/>
      </c>
      <c r="AP2411" s="46">
        <f t="shared" si="521"/>
        <v>0</v>
      </c>
      <c r="AQ2411" s="46" t="str">
        <f t="shared" si="522"/>
        <v/>
      </c>
      <c r="AR2411" s="46">
        <f t="shared" si="523"/>
        <v>0</v>
      </c>
      <c r="AS2411" s="48">
        <f t="shared" si="524"/>
        <v>1</v>
      </c>
      <c r="AT2411" s="46">
        <f t="shared" si="528"/>
        <v>0</v>
      </c>
      <c r="AU2411" s="46">
        <f t="shared" si="525"/>
        <v>0</v>
      </c>
      <c r="AV2411" s="46">
        <f t="shared" si="526"/>
        <v>0</v>
      </c>
      <c r="AW2411" s="46">
        <f t="shared" si="529"/>
        <v>0</v>
      </c>
      <c r="AX2411" s="47" t="str">
        <f t="shared" si="527"/>
        <v/>
      </c>
      <c r="AY2411" s="47" t="str">
        <f t="shared" si="530"/>
        <v/>
      </c>
    </row>
    <row r="2412" spans="35:51" x14ac:dyDescent="0.35">
      <c r="AI2412" s="11"/>
      <c r="AJ2412" s="11"/>
      <c r="AK2412" s="11"/>
      <c r="AL2412" s="63"/>
      <c r="AM2412" s="46" t="str">
        <f t="shared" si="518"/>
        <v/>
      </c>
      <c r="AN2412" s="46" t="str">
        <f t="shared" si="519"/>
        <v/>
      </c>
      <c r="AO2412" s="46" t="str">
        <f t="shared" si="520"/>
        <v/>
      </c>
      <c r="AP2412" s="46">
        <f t="shared" si="521"/>
        <v>0</v>
      </c>
      <c r="AQ2412" s="46" t="str">
        <f t="shared" si="522"/>
        <v/>
      </c>
      <c r="AR2412" s="46">
        <f t="shared" si="523"/>
        <v>0</v>
      </c>
      <c r="AS2412" s="48">
        <f t="shared" si="524"/>
        <v>1</v>
      </c>
      <c r="AT2412" s="46">
        <f t="shared" si="528"/>
        <v>0</v>
      </c>
      <c r="AU2412" s="46">
        <f t="shared" si="525"/>
        <v>0</v>
      </c>
      <c r="AV2412" s="46">
        <f t="shared" si="526"/>
        <v>0</v>
      </c>
      <c r="AW2412" s="46">
        <f t="shared" si="529"/>
        <v>0</v>
      </c>
      <c r="AX2412" s="47" t="str">
        <f t="shared" si="527"/>
        <v/>
      </c>
      <c r="AY2412" s="47" t="str">
        <f t="shared" si="530"/>
        <v/>
      </c>
    </row>
    <row r="2413" spans="35:51" x14ac:dyDescent="0.35">
      <c r="AI2413" s="11"/>
      <c r="AJ2413" s="11"/>
      <c r="AK2413" s="11"/>
      <c r="AL2413" s="63"/>
      <c r="AM2413" s="46" t="str">
        <f t="shared" si="518"/>
        <v/>
      </c>
      <c r="AN2413" s="46" t="str">
        <f t="shared" si="519"/>
        <v/>
      </c>
      <c r="AO2413" s="46" t="str">
        <f t="shared" si="520"/>
        <v/>
      </c>
      <c r="AP2413" s="46">
        <f t="shared" si="521"/>
        <v>0</v>
      </c>
      <c r="AQ2413" s="46" t="str">
        <f t="shared" si="522"/>
        <v/>
      </c>
      <c r="AR2413" s="46">
        <f t="shared" si="523"/>
        <v>0</v>
      </c>
      <c r="AS2413" s="48">
        <f t="shared" si="524"/>
        <v>1</v>
      </c>
      <c r="AT2413" s="46">
        <f t="shared" si="528"/>
        <v>0</v>
      </c>
      <c r="AU2413" s="46">
        <f t="shared" si="525"/>
        <v>0</v>
      </c>
      <c r="AV2413" s="46">
        <f t="shared" si="526"/>
        <v>0</v>
      </c>
      <c r="AW2413" s="46">
        <f t="shared" si="529"/>
        <v>0</v>
      </c>
      <c r="AX2413" s="47" t="str">
        <f t="shared" si="527"/>
        <v/>
      </c>
      <c r="AY2413" s="47" t="str">
        <f t="shared" si="530"/>
        <v/>
      </c>
    </row>
    <row r="2414" spans="35:51" x14ac:dyDescent="0.35">
      <c r="AI2414" s="11"/>
      <c r="AJ2414" s="11"/>
      <c r="AK2414" s="11"/>
      <c r="AL2414" s="63"/>
      <c r="AM2414" s="46" t="str">
        <f t="shared" si="518"/>
        <v/>
      </c>
      <c r="AN2414" s="46" t="str">
        <f t="shared" si="519"/>
        <v/>
      </c>
      <c r="AO2414" s="46" t="str">
        <f t="shared" si="520"/>
        <v/>
      </c>
      <c r="AP2414" s="46">
        <f t="shared" si="521"/>
        <v>0</v>
      </c>
      <c r="AQ2414" s="46" t="str">
        <f t="shared" si="522"/>
        <v/>
      </c>
      <c r="AR2414" s="46">
        <f t="shared" si="523"/>
        <v>0</v>
      </c>
      <c r="AS2414" s="48">
        <f t="shared" si="524"/>
        <v>1</v>
      </c>
      <c r="AT2414" s="46">
        <f t="shared" si="528"/>
        <v>0</v>
      </c>
      <c r="AU2414" s="46">
        <f t="shared" si="525"/>
        <v>0</v>
      </c>
      <c r="AV2414" s="46">
        <f t="shared" si="526"/>
        <v>0</v>
      </c>
      <c r="AW2414" s="46">
        <f t="shared" si="529"/>
        <v>0</v>
      </c>
      <c r="AX2414" s="47" t="str">
        <f t="shared" si="527"/>
        <v/>
      </c>
      <c r="AY2414" s="47" t="str">
        <f t="shared" si="530"/>
        <v/>
      </c>
    </row>
    <row r="2415" spans="35:51" x14ac:dyDescent="0.35">
      <c r="AI2415" s="11"/>
      <c r="AJ2415" s="11"/>
      <c r="AK2415" s="11"/>
      <c r="AL2415" s="63"/>
      <c r="AM2415" s="46" t="str">
        <f t="shared" si="518"/>
        <v/>
      </c>
      <c r="AN2415" s="46" t="str">
        <f t="shared" si="519"/>
        <v/>
      </c>
      <c r="AO2415" s="46" t="str">
        <f t="shared" si="520"/>
        <v/>
      </c>
      <c r="AP2415" s="46">
        <f t="shared" si="521"/>
        <v>0</v>
      </c>
      <c r="AQ2415" s="46" t="str">
        <f t="shared" si="522"/>
        <v/>
      </c>
      <c r="AR2415" s="46">
        <f t="shared" si="523"/>
        <v>0</v>
      </c>
      <c r="AS2415" s="48">
        <f t="shared" si="524"/>
        <v>1</v>
      </c>
      <c r="AT2415" s="46">
        <f t="shared" si="528"/>
        <v>0</v>
      </c>
      <c r="AU2415" s="46">
        <f t="shared" si="525"/>
        <v>0</v>
      </c>
      <c r="AV2415" s="46">
        <f t="shared" si="526"/>
        <v>0</v>
      </c>
      <c r="AW2415" s="46">
        <f t="shared" si="529"/>
        <v>0</v>
      </c>
      <c r="AX2415" s="47" t="str">
        <f t="shared" si="527"/>
        <v/>
      </c>
      <c r="AY2415" s="47" t="str">
        <f t="shared" si="530"/>
        <v/>
      </c>
    </row>
    <row r="2416" spans="35:51" x14ac:dyDescent="0.35">
      <c r="AI2416" s="11"/>
      <c r="AJ2416" s="11"/>
      <c r="AK2416" s="11"/>
      <c r="AL2416" s="63"/>
      <c r="AM2416" s="46" t="str">
        <f t="shared" si="518"/>
        <v/>
      </c>
      <c r="AN2416" s="46" t="str">
        <f t="shared" si="519"/>
        <v/>
      </c>
      <c r="AO2416" s="46" t="str">
        <f t="shared" si="520"/>
        <v/>
      </c>
      <c r="AP2416" s="46">
        <f t="shared" si="521"/>
        <v>0</v>
      </c>
      <c r="AQ2416" s="46" t="str">
        <f t="shared" si="522"/>
        <v/>
      </c>
      <c r="AR2416" s="46">
        <f t="shared" si="523"/>
        <v>0</v>
      </c>
      <c r="AS2416" s="48">
        <f t="shared" si="524"/>
        <v>1</v>
      </c>
      <c r="AT2416" s="46">
        <f t="shared" si="528"/>
        <v>0</v>
      </c>
      <c r="AU2416" s="46">
        <f t="shared" si="525"/>
        <v>0</v>
      </c>
      <c r="AV2416" s="46">
        <f t="shared" si="526"/>
        <v>0</v>
      </c>
      <c r="AW2416" s="46">
        <f t="shared" si="529"/>
        <v>0</v>
      </c>
      <c r="AX2416" s="47" t="str">
        <f t="shared" si="527"/>
        <v/>
      </c>
      <c r="AY2416" s="47" t="str">
        <f t="shared" si="530"/>
        <v/>
      </c>
    </row>
    <row r="2417" spans="35:51" x14ac:dyDescent="0.35">
      <c r="AI2417" s="11"/>
      <c r="AJ2417" s="11"/>
      <c r="AK2417" s="11"/>
      <c r="AL2417" s="63"/>
      <c r="AM2417" s="46" t="str">
        <f t="shared" si="518"/>
        <v/>
      </c>
      <c r="AN2417" s="46" t="str">
        <f t="shared" si="519"/>
        <v/>
      </c>
      <c r="AO2417" s="46" t="str">
        <f t="shared" si="520"/>
        <v/>
      </c>
      <c r="AP2417" s="46">
        <f t="shared" si="521"/>
        <v>0</v>
      </c>
      <c r="AQ2417" s="46" t="str">
        <f t="shared" si="522"/>
        <v/>
      </c>
      <c r="AR2417" s="46">
        <f t="shared" si="523"/>
        <v>0</v>
      </c>
      <c r="AS2417" s="48">
        <f t="shared" si="524"/>
        <v>1</v>
      </c>
      <c r="AT2417" s="46">
        <f t="shared" si="528"/>
        <v>0</v>
      </c>
      <c r="AU2417" s="46">
        <f t="shared" si="525"/>
        <v>0</v>
      </c>
      <c r="AV2417" s="46">
        <f t="shared" si="526"/>
        <v>0</v>
      </c>
      <c r="AW2417" s="46">
        <f t="shared" si="529"/>
        <v>0</v>
      </c>
      <c r="AX2417" s="47" t="str">
        <f t="shared" si="527"/>
        <v/>
      </c>
      <c r="AY2417" s="47" t="str">
        <f t="shared" si="530"/>
        <v/>
      </c>
    </row>
    <row r="2418" spans="35:51" x14ac:dyDescent="0.35">
      <c r="AI2418" s="11"/>
      <c r="AJ2418" s="11"/>
      <c r="AK2418" s="11"/>
      <c r="AL2418" s="63"/>
      <c r="AM2418" s="46" t="str">
        <f t="shared" si="518"/>
        <v/>
      </c>
      <c r="AN2418" s="46" t="str">
        <f t="shared" si="519"/>
        <v/>
      </c>
      <c r="AO2418" s="46" t="str">
        <f t="shared" si="520"/>
        <v/>
      </c>
      <c r="AP2418" s="46">
        <f t="shared" si="521"/>
        <v>0</v>
      </c>
      <c r="AQ2418" s="46" t="str">
        <f t="shared" si="522"/>
        <v/>
      </c>
      <c r="AR2418" s="46">
        <f t="shared" si="523"/>
        <v>0</v>
      </c>
      <c r="AS2418" s="48">
        <f t="shared" si="524"/>
        <v>1</v>
      </c>
      <c r="AT2418" s="46">
        <f t="shared" si="528"/>
        <v>0</v>
      </c>
      <c r="AU2418" s="46">
        <f t="shared" si="525"/>
        <v>0</v>
      </c>
      <c r="AV2418" s="46">
        <f t="shared" si="526"/>
        <v>0</v>
      </c>
      <c r="AW2418" s="46">
        <f t="shared" si="529"/>
        <v>0</v>
      </c>
      <c r="AX2418" s="47" t="str">
        <f t="shared" si="527"/>
        <v/>
      </c>
      <c r="AY2418" s="47" t="str">
        <f t="shared" si="530"/>
        <v/>
      </c>
    </row>
    <row r="2419" spans="35:51" x14ac:dyDescent="0.35">
      <c r="AI2419" s="11"/>
      <c r="AJ2419" s="11"/>
      <c r="AK2419" s="11"/>
      <c r="AL2419" s="63"/>
      <c r="AM2419" s="46" t="str">
        <f t="shared" si="518"/>
        <v/>
      </c>
      <c r="AN2419" s="46" t="str">
        <f t="shared" si="519"/>
        <v/>
      </c>
      <c r="AO2419" s="46" t="str">
        <f t="shared" si="520"/>
        <v/>
      </c>
      <c r="AP2419" s="46">
        <f t="shared" si="521"/>
        <v>0</v>
      </c>
      <c r="AQ2419" s="46" t="str">
        <f t="shared" si="522"/>
        <v/>
      </c>
      <c r="AR2419" s="46">
        <f t="shared" si="523"/>
        <v>0</v>
      </c>
      <c r="AS2419" s="48">
        <f t="shared" si="524"/>
        <v>1</v>
      </c>
      <c r="AT2419" s="46">
        <f t="shared" si="528"/>
        <v>0</v>
      </c>
      <c r="AU2419" s="46">
        <f t="shared" si="525"/>
        <v>0</v>
      </c>
      <c r="AV2419" s="46">
        <f t="shared" si="526"/>
        <v>0</v>
      </c>
      <c r="AW2419" s="46">
        <f t="shared" si="529"/>
        <v>0</v>
      </c>
      <c r="AX2419" s="47" t="str">
        <f t="shared" si="527"/>
        <v/>
      </c>
      <c r="AY2419" s="47" t="str">
        <f t="shared" si="530"/>
        <v/>
      </c>
    </row>
    <row r="2420" spans="35:51" x14ac:dyDescent="0.35">
      <c r="AI2420" s="11"/>
      <c r="AJ2420" s="11"/>
      <c r="AK2420" s="11"/>
      <c r="AL2420" s="63"/>
      <c r="AM2420" s="46" t="str">
        <f t="shared" si="518"/>
        <v/>
      </c>
      <c r="AN2420" s="46" t="str">
        <f t="shared" si="519"/>
        <v/>
      </c>
      <c r="AO2420" s="46" t="str">
        <f t="shared" si="520"/>
        <v/>
      </c>
      <c r="AP2420" s="46">
        <f t="shared" si="521"/>
        <v>0</v>
      </c>
      <c r="AQ2420" s="46" t="str">
        <f t="shared" si="522"/>
        <v/>
      </c>
      <c r="AR2420" s="46">
        <f t="shared" si="523"/>
        <v>0</v>
      </c>
      <c r="AS2420" s="48">
        <f t="shared" si="524"/>
        <v>1</v>
      </c>
      <c r="AT2420" s="46">
        <f t="shared" si="528"/>
        <v>0</v>
      </c>
      <c r="AU2420" s="46">
        <f t="shared" si="525"/>
        <v>0</v>
      </c>
      <c r="AV2420" s="46">
        <f t="shared" si="526"/>
        <v>0</v>
      </c>
      <c r="AW2420" s="46">
        <f t="shared" si="529"/>
        <v>0</v>
      </c>
      <c r="AX2420" s="47" t="str">
        <f t="shared" si="527"/>
        <v/>
      </c>
      <c r="AY2420" s="47" t="str">
        <f t="shared" si="530"/>
        <v/>
      </c>
    </row>
    <row r="2421" spans="35:51" x14ac:dyDescent="0.35">
      <c r="AI2421" s="11"/>
      <c r="AJ2421" s="11"/>
      <c r="AK2421" s="11"/>
      <c r="AL2421" s="63"/>
      <c r="AM2421" s="46" t="str">
        <f t="shared" si="518"/>
        <v/>
      </c>
      <c r="AN2421" s="46" t="str">
        <f t="shared" si="519"/>
        <v/>
      </c>
      <c r="AO2421" s="46" t="str">
        <f t="shared" si="520"/>
        <v/>
      </c>
      <c r="AP2421" s="46">
        <f t="shared" si="521"/>
        <v>0</v>
      </c>
      <c r="AQ2421" s="46" t="str">
        <f t="shared" si="522"/>
        <v/>
      </c>
      <c r="AR2421" s="46">
        <f t="shared" si="523"/>
        <v>0</v>
      </c>
      <c r="AS2421" s="48">
        <f t="shared" si="524"/>
        <v>1</v>
      </c>
      <c r="AT2421" s="46">
        <f t="shared" si="528"/>
        <v>0</v>
      </c>
      <c r="AU2421" s="46">
        <f t="shared" si="525"/>
        <v>0</v>
      </c>
      <c r="AV2421" s="46">
        <f t="shared" si="526"/>
        <v>0</v>
      </c>
      <c r="AW2421" s="46">
        <f t="shared" si="529"/>
        <v>0</v>
      </c>
      <c r="AX2421" s="47" t="str">
        <f t="shared" si="527"/>
        <v/>
      </c>
      <c r="AY2421" s="47" t="str">
        <f t="shared" si="530"/>
        <v/>
      </c>
    </row>
    <row r="2422" spans="35:51" x14ac:dyDescent="0.35">
      <c r="AI2422" s="11"/>
      <c r="AJ2422" s="11"/>
      <c r="AK2422" s="11"/>
      <c r="AL2422" s="63"/>
      <c r="AM2422" s="46" t="str">
        <f t="shared" si="518"/>
        <v/>
      </c>
      <c r="AN2422" s="46" t="str">
        <f t="shared" si="519"/>
        <v/>
      </c>
      <c r="AO2422" s="46" t="str">
        <f t="shared" si="520"/>
        <v/>
      </c>
      <c r="AP2422" s="46">
        <f t="shared" si="521"/>
        <v>0</v>
      </c>
      <c r="AQ2422" s="46" t="str">
        <f t="shared" si="522"/>
        <v/>
      </c>
      <c r="AR2422" s="46">
        <f t="shared" si="523"/>
        <v>0</v>
      </c>
      <c r="AS2422" s="48">
        <f t="shared" si="524"/>
        <v>1</v>
      </c>
      <c r="AT2422" s="46">
        <f t="shared" si="528"/>
        <v>0</v>
      </c>
      <c r="AU2422" s="46">
        <f t="shared" si="525"/>
        <v>0</v>
      </c>
      <c r="AV2422" s="46">
        <f t="shared" si="526"/>
        <v>0</v>
      </c>
      <c r="AW2422" s="46">
        <f t="shared" si="529"/>
        <v>0</v>
      </c>
      <c r="AX2422" s="47" t="str">
        <f t="shared" si="527"/>
        <v/>
      </c>
      <c r="AY2422" s="47" t="str">
        <f t="shared" si="530"/>
        <v/>
      </c>
    </row>
    <row r="2423" spans="35:51" x14ac:dyDescent="0.35">
      <c r="AI2423" s="11"/>
      <c r="AJ2423" s="11"/>
      <c r="AK2423" s="11"/>
      <c r="AL2423" s="63"/>
      <c r="AM2423" s="46" t="str">
        <f t="shared" si="518"/>
        <v/>
      </c>
      <c r="AN2423" s="46" t="str">
        <f t="shared" si="519"/>
        <v/>
      </c>
      <c r="AO2423" s="46" t="str">
        <f t="shared" si="520"/>
        <v/>
      </c>
      <c r="AP2423" s="46">
        <f t="shared" si="521"/>
        <v>0</v>
      </c>
      <c r="AQ2423" s="46" t="str">
        <f t="shared" si="522"/>
        <v/>
      </c>
      <c r="AR2423" s="46">
        <f t="shared" si="523"/>
        <v>0</v>
      </c>
      <c r="AS2423" s="48">
        <f t="shared" si="524"/>
        <v>1</v>
      </c>
      <c r="AT2423" s="46">
        <f t="shared" si="528"/>
        <v>0</v>
      </c>
      <c r="AU2423" s="46">
        <f t="shared" si="525"/>
        <v>0</v>
      </c>
      <c r="AV2423" s="46">
        <f t="shared" si="526"/>
        <v>0</v>
      </c>
      <c r="AW2423" s="46">
        <f t="shared" si="529"/>
        <v>0</v>
      </c>
      <c r="AX2423" s="47" t="str">
        <f t="shared" si="527"/>
        <v/>
      </c>
      <c r="AY2423" s="47" t="str">
        <f t="shared" si="530"/>
        <v/>
      </c>
    </row>
    <row r="2424" spans="35:51" x14ac:dyDescent="0.35">
      <c r="AI2424" s="11"/>
      <c r="AJ2424" s="11"/>
      <c r="AK2424" s="11"/>
      <c r="AL2424" s="63"/>
      <c r="AM2424" s="46" t="str">
        <f t="shared" si="518"/>
        <v/>
      </c>
      <c r="AN2424" s="46" t="str">
        <f t="shared" si="519"/>
        <v/>
      </c>
      <c r="AO2424" s="46" t="str">
        <f t="shared" si="520"/>
        <v/>
      </c>
      <c r="AP2424" s="46">
        <f t="shared" si="521"/>
        <v>0</v>
      </c>
      <c r="AQ2424" s="46" t="str">
        <f t="shared" si="522"/>
        <v/>
      </c>
      <c r="AR2424" s="46">
        <f t="shared" si="523"/>
        <v>0</v>
      </c>
      <c r="AS2424" s="48">
        <f t="shared" si="524"/>
        <v>1</v>
      </c>
      <c r="AT2424" s="46">
        <f t="shared" si="528"/>
        <v>0</v>
      </c>
      <c r="AU2424" s="46">
        <f t="shared" si="525"/>
        <v>0</v>
      </c>
      <c r="AV2424" s="46">
        <f t="shared" si="526"/>
        <v>0</v>
      </c>
      <c r="AW2424" s="46">
        <f t="shared" si="529"/>
        <v>0</v>
      </c>
      <c r="AX2424" s="47" t="str">
        <f t="shared" si="527"/>
        <v/>
      </c>
      <c r="AY2424" s="47" t="str">
        <f t="shared" si="530"/>
        <v/>
      </c>
    </row>
    <row r="2425" spans="35:51" x14ac:dyDescent="0.35">
      <c r="AI2425" s="11"/>
      <c r="AJ2425" s="11"/>
      <c r="AK2425" s="11"/>
      <c r="AL2425" s="63"/>
      <c r="AM2425" s="46" t="str">
        <f t="shared" si="518"/>
        <v/>
      </c>
      <c r="AN2425" s="46" t="str">
        <f t="shared" si="519"/>
        <v/>
      </c>
      <c r="AO2425" s="46" t="str">
        <f t="shared" si="520"/>
        <v/>
      </c>
      <c r="AP2425" s="46">
        <f t="shared" si="521"/>
        <v>0</v>
      </c>
      <c r="AQ2425" s="46" t="str">
        <f t="shared" si="522"/>
        <v/>
      </c>
      <c r="AR2425" s="46">
        <f t="shared" si="523"/>
        <v>0</v>
      </c>
      <c r="AS2425" s="48">
        <f t="shared" si="524"/>
        <v>1</v>
      </c>
      <c r="AT2425" s="46">
        <f t="shared" si="528"/>
        <v>0</v>
      </c>
      <c r="AU2425" s="46">
        <f t="shared" si="525"/>
        <v>0</v>
      </c>
      <c r="AV2425" s="46">
        <f t="shared" si="526"/>
        <v>0</v>
      </c>
      <c r="AW2425" s="46">
        <f t="shared" si="529"/>
        <v>0</v>
      </c>
      <c r="AX2425" s="47" t="str">
        <f t="shared" si="527"/>
        <v/>
      </c>
      <c r="AY2425" s="47" t="str">
        <f t="shared" si="530"/>
        <v/>
      </c>
    </row>
    <row r="2426" spans="35:51" x14ac:dyDescent="0.35">
      <c r="AI2426" s="11"/>
      <c r="AJ2426" s="11"/>
      <c r="AK2426" s="11"/>
      <c r="AL2426" s="63"/>
      <c r="AM2426" s="46" t="str">
        <f t="shared" si="518"/>
        <v/>
      </c>
      <c r="AN2426" s="46" t="str">
        <f t="shared" si="519"/>
        <v/>
      </c>
      <c r="AO2426" s="46" t="str">
        <f t="shared" si="520"/>
        <v/>
      </c>
      <c r="AP2426" s="46">
        <f t="shared" si="521"/>
        <v>0</v>
      </c>
      <c r="AQ2426" s="46" t="str">
        <f t="shared" si="522"/>
        <v/>
      </c>
      <c r="AR2426" s="46">
        <f t="shared" si="523"/>
        <v>0</v>
      </c>
      <c r="AS2426" s="48">
        <f t="shared" si="524"/>
        <v>1</v>
      </c>
      <c r="AT2426" s="46">
        <f t="shared" si="528"/>
        <v>0</v>
      </c>
      <c r="AU2426" s="46">
        <f t="shared" si="525"/>
        <v>0</v>
      </c>
      <c r="AV2426" s="46">
        <f t="shared" si="526"/>
        <v>0</v>
      </c>
      <c r="AW2426" s="46">
        <f t="shared" si="529"/>
        <v>0</v>
      </c>
      <c r="AX2426" s="47" t="str">
        <f t="shared" si="527"/>
        <v/>
      </c>
      <c r="AY2426" s="47" t="str">
        <f t="shared" si="530"/>
        <v/>
      </c>
    </row>
    <row r="2427" spans="35:51" x14ac:dyDescent="0.35">
      <c r="AI2427" s="11"/>
      <c r="AJ2427" s="11"/>
      <c r="AK2427" s="11"/>
      <c r="AL2427" s="63"/>
      <c r="AM2427" s="46" t="str">
        <f t="shared" si="518"/>
        <v/>
      </c>
      <c r="AN2427" s="46" t="str">
        <f t="shared" si="519"/>
        <v/>
      </c>
      <c r="AO2427" s="46" t="str">
        <f t="shared" si="520"/>
        <v/>
      </c>
      <c r="AP2427" s="46">
        <f t="shared" si="521"/>
        <v>0</v>
      </c>
      <c r="AQ2427" s="46" t="str">
        <f t="shared" si="522"/>
        <v/>
      </c>
      <c r="AR2427" s="46">
        <f t="shared" si="523"/>
        <v>0</v>
      </c>
      <c r="AS2427" s="48">
        <f t="shared" si="524"/>
        <v>1</v>
      </c>
      <c r="AT2427" s="46">
        <f t="shared" si="528"/>
        <v>0</v>
      </c>
      <c r="AU2427" s="46">
        <f t="shared" si="525"/>
        <v>0</v>
      </c>
      <c r="AV2427" s="46">
        <f t="shared" si="526"/>
        <v>0</v>
      </c>
      <c r="AW2427" s="46">
        <f t="shared" si="529"/>
        <v>0</v>
      </c>
      <c r="AX2427" s="47" t="str">
        <f t="shared" si="527"/>
        <v/>
      </c>
      <c r="AY2427" s="47" t="str">
        <f t="shared" si="530"/>
        <v/>
      </c>
    </row>
    <row r="2428" spans="35:51" x14ac:dyDescent="0.35">
      <c r="AI2428" s="11"/>
      <c r="AJ2428" s="11"/>
      <c r="AK2428" s="11"/>
      <c r="AL2428" s="63"/>
      <c r="AM2428" s="46" t="str">
        <f t="shared" si="518"/>
        <v/>
      </c>
      <c r="AN2428" s="46" t="str">
        <f t="shared" si="519"/>
        <v/>
      </c>
      <c r="AO2428" s="46" t="str">
        <f t="shared" si="520"/>
        <v/>
      </c>
      <c r="AP2428" s="46">
        <f t="shared" si="521"/>
        <v>0</v>
      </c>
      <c r="AQ2428" s="46" t="str">
        <f t="shared" si="522"/>
        <v/>
      </c>
      <c r="AR2428" s="46">
        <f t="shared" si="523"/>
        <v>0</v>
      </c>
      <c r="AS2428" s="48">
        <f t="shared" si="524"/>
        <v>1</v>
      </c>
      <c r="AT2428" s="46">
        <f t="shared" si="528"/>
        <v>0</v>
      </c>
      <c r="AU2428" s="46">
        <f t="shared" si="525"/>
        <v>0</v>
      </c>
      <c r="AV2428" s="46">
        <f t="shared" si="526"/>
        <v>0</v>
      </c>
      <c r="AW2428" s="46">
        <f t="shared" si="529"/>
        <v>0</v>
      </c>
      <c r="AX2428" s="47" t="str">
        <f t="shared" si="527"/>
        <v/>
      </c>
      <c r="AY2428" s="47" t="str">
        <f t="shared" si="530"/>
        <v/>
      </c>
    </row>
    <row r="2429" spans="35:51" x14ac:dyDescent="0.35">
      <c r="AI2429" s="11"/>
      <c r="AJ2429" s="11"/>
      <c r="AK2429" s="11"/>
      <c r="AL2429" s="63"/>
      <c r="AM2429" s="46" t="str">
        <f t="shared" si="518"/>
        <v/>
      </c>
      <c r="AN2429" s="46" t="str">
        <f t="shared" si="519"/>
        <v/>
      </c>
      <c r="AO2429" s="46" t="str">
        <f t="shared" si="520"/>
        <v/>
      </c>
      <c r="AP2429" s="46">
        <f t="shared" si="521"/>
        <v>0</v>
      </c>
      <c r="AQ2429" s="46" t="str">
        <f t="shared" si="522"/>
        <v/>
      </c>
      <c r="AR2429" s="46">
        <f t="shared" si="523"/>
        <v>0</v>
      </c>
      <c r="AS2429" s="48">
        <f t="shared" si="524"/>
        <v>1</v>
      </c>
      <c r="AT2429" s="46">
        <f t="shared" si="528"/>
        <v>0</v>
      </c>
      <c r="AU2429" s="46">
        <f t="shared" si="525"/>
        <v>0</v>
      </c>
      <c r="AV2429" s="46">
        <f t="shared" si="526"/>
        <v>0</v>
      </c>
      <c r="AW2429" s="46">
        <f t="shared" si="529"/>
        <v>0</v>
      </c>
      <c r="AX2429" s="47" t="str">
        <f t="shared" si="527"/>
        <v/>
      </c>
      <c r="AY2429" s="47" t="str">
        <f t="shared" si="530"/>
        <v/>
      </c>
    </row>
    <row r="2430" spans="35:51" x14ac:dyDescent="0.35">
      <c r="AI2430" s="11"/>
      <c r="AJ2430" s="11"/>
      <c r="AK2430" s="11"/>
      <c r="AL2430" s="63"/>
      <c r="AM2430" s="46" t="str">
        <f t="shared" si="518"/>
        <v/>
      </c>
      <c r="AN2430" s="46" t="str">
        <f t="shared" si="519"/>
        <v/>
      </c>
      <c r="AO2430" s="46" t="str">
        <f t="shared" si="520"/>
        <v/>
      </c>
      <c r="AP2430" s="46">
        <f t="shared" si="521"/>
        <v>0</v>
      </c>
      <c r="AQ2430" s="46" t="str">
        <f t="shared" si="522"/>
        <v/>
      </c>
      <c r="AR2430" s="46">
        <f t="shared" si="523"/>
        <v>0</v>
      </c>
      <c r="AS2430" s="48">
        <f t="shared" si="524"/>
        <v>1</v>
      </c>
      <c r="AT2430" s="46">
        <f t="shared" si="528"/>
        <v>0</v>
      </c>
      <c r="AU2430" s="46">
        <f t="shared" si="525"/>
        <v>0</v>
      </c>
      <c r="AV2430" s="46">
        <f t="shared" si="526"/>
        <v>0</v>
      </c>
      <c r="AW2430" s="46">
        <f t="shared" si="529"/>
        <v>0</v>
      </c>
      <c r="AX2430" s="47" t="str">
        <f t="shared" si="527"/>
        <v/>
      </c>
      <c r="AY2430" s="47" t="str">
        <f t="shared" si="530"/>
        <v/>
      </c>
    </row>
    <row r="2431" spans="35:51" x14ac:dyDescent="0.35">
      <c r="AI2431" s="11"/>
      <c r="AJ2431" s="11"/>
      <c r="AK2431" s="11"/>
      <c r="AL2431" s="63"/>
      <c r="AM2431" s="46" t="str">
        <f t="shared" si="518"/>
        <v/>
      </c>
      <c r="AN2431" s="46" t="str">
        <f t="shared" si="519"/>
        <v/>
      </c>
      <c r="AO2431" s="46" t="str">
        <f t="shared" si="520"/>
        <v/>
      </c>
      <c r="AP2431" s="46">
        <f t="shared" si="521"/>
        <v>0</v>
      </c>
      <c r="AQ2431" s="46" t="str">
        <f t="shared" si="522"/>
        <v/>
      </c>
      <c r="AR2431" s="46">
        <f t="shared" si="523"/>
        <v>0</v>
      </c>
      <c r="AS2431" s="48">
        <f t="shared" si="524"/>
        <v>1</v>
      </c>
      <c r="AT2431" s="46">
        <f t="shared" si="528"/>
        <v>0</v>
      </c>
      <c r="AU2431" s="46">
        <f t="shared" si="525"/>
        <v>0</v>
      </c>
      <c r="AV2431" s="46">
        <f t="shared" si="526"/>
        <v>0</v>
      </c>
      <c r="AW2431" s="46">
        <f t="shared" si="529"/>
        <v>0</v>
      </c>
      <c r="AX2431" s="47" t="str">
        <f t="shared" si="527"/>
        <v/>
      </c>
      <c r="AY2431" s="47" t="str">
        <f t="shared" si="530"/>
        <v/>
      </c>
    </row>
    <row r="2432" spans="35:51" x14ac:dyDescent="0.35">
      <c r="AI2432" s="11"/>
      <c r="AJ2432" s="11"/>
      <c r="AK2432" s="11"/>
      <c r="AL2432" s="63"/>
      <c r="AM2432" s="46" t="str">
        <f t="shared" si="518"/>
        <v/>
      </c>
      <c r="AN2432" s="46" t="str">
        <f t="shared" si="519"/>
        <v/>
      </c>
      <c r="AO2432" s="46" t="str">
        <f t="shared" si="520"/>
        <v/>
      </c>
      <c r="AP2432" s="46">
        <f t="shared" si="521"/>
        <v>0</v>
      </c>
      <c r="AQ2432" s="46" t="str">
        <f t="shared" si="522"/>
        <v/>
      </c>
      <c r="AR2432" s="46">
        <f t="shared" si="523"/>
        <v>0</v>
      </c>
      <c r="AS2432" s="48">
        <f t="shared" si="524"/>
        <v>1</v>
      </c>
      <c r="AT2432" s="46">
        <f t="shared" si="528"/>
        <v>0</v>
      </c>
      <c r="AU2432" s="46">
        <f t="shared" si="525"/>
        <v>0</v>
      </c>
      <c r="AV2432" s="46">
        <f t="shared" si="526"/>
        <v>0</v>
      </c>
      <c r="AW2432" s="46">
        <f t="shared" si="529"/>
        <v>0</v>
      </c>
      <c r="AX2432" s="47" t="str">
        <f t="shared" si="527"/>
        <v/>
      </c>
      <c r="AY2432" s="47" t="str">
        <f t="shared" si="530"/>
        <v/>
      </c>
    </row>
    <row r="2433" spans="35:51" x14ac:dyDescent="0.35">
      <c r="AI2433" s="11"/>
      <c r="AJ2433" s="11"/>
      <c r="AK2433" s="11"/>
      <c r="AL2433" s="63"/>
      <c r="AM2433" s="46" t="str">
        <f t="shared" si="518"/>
        <v/>
      </c>
      <c r="AN2433" s="46" t="str">
        <f t="shared" si="519"/>
        <v/>
      </c>
      <c r="AO2433" s="46" t="str">
        <f t="shared" si="520"/>
        <v/>
      </c>
      <c r="AP2433" s="46">
        <f t="shared" si="521"/>
        <v>0</v>
      </c>
      <c r="AQ2433" s="46" t="str">
        <f t="shared" si="522"/>
        <v/>
      </c>
      <c r="AR2433" s="46">
        <f t="shared" si="523"/>
        <v>0</v>
      </c>
      <c r="AS2433" s="48">
        <f t="shared" si="524"/>
        <v>1</v>
      </c>
      <c r="AT2433" s="46">
        <f t="shared" si="528"/>
        <v>0</v>
      </c>
      <c r="AU2433" s="46">
        <f t="shared" si="525"/>
        <v>0</v>
      </c>
      <c r="AV2433" s="46">
        <f t="shared" si="526"/>
        <v>0</v>
      </c>
      <c r="AW2433" s="46">
        <f t="shared" si="529"/>
        <v>0</v>
      </c>
      <c r="AX2433" s="47" t="str">
        <f t="shared" si="527"/>
        <v/>
      </c>
      <c r="AY2433" s="47" t="str">
        <f t="shared" si="530"/>
        <v/>
      </c>
    </row>
    <row r="2434" spans="35:51" x14ac:dyDescent="0.35">
      <c r="AI2434" s="11"/>
      <c r="AJ2434" s="11"/>
      <c r="AK2434" s="11"/>
      <c r="AL2434" s="63"/>
      <c r="AM2434" s="46" t="str">
        <f t="shared" si="518"/>
        <v/>
      </c>
      <c r="AN2434" s="46" t="str">
        <f t="shared" si="519"/>
        <v/>
      </c>
      <c r="AO2434" s="46" t="str">
        <f t="shared" si="520"/>
        <v/>
      </c>
      <c r="AP2434" s="46">
        <f t="shared" si="521"/>
        <v>0</v>
      </c>
      <c r="AQ2434" s="46" t="str">
        <f t="shared" si="522"/>
        <v/>
      </c>
      <c r="AR2434" s="46">
        <f t="shared" si="523"/>
        <v>0</v>
      </c>
      <c r="AS2434" s="48">
        <f t="shared" si="524"/>
        <v>1</v>
      </c>
      <c r="AT2434" s="46">
        <f t="shared" si="528"/>
        <v>0</v>
      </c>
      <c r="AU2434" s="46">
        <f t="shared" si="525"/>
        <v>0</v>
      </c>
      <c r="AV2434" s="46">
        <f t="shared" si="526"/>
        <v>0</v>
      </c>
      <c r="AW2434" s="46">
        <f t="shared" si="529"/>
        <v>0</v>
      </c>
      <c r="AX2434" s="47" t="str">
        <f t="shared" si="527"/>
        <v/>
      </c>
      <c r="AY2434" s="47" t="str">
        <f t="shared" si="530"/>
        <v/>
      </c>
    </row>
    <row r="2435" spans="35:51" x14ac:dyDescent="0.35">
      <c r="AI2435" s="11"/>
      <c r="AJ2435" s="11"/>
      <c r="AK2435" s="11"/>
      <c r="AL2435" s="63"/>
      <c r="AM2435" s="46" t="str">
        <f t="shared" ref="AM2435:AM2498" si="531">IFERROR(VLOOKUP($AK2435,pnl_konto_table,2,FALSE),"")</f>
        <v/>
      </c>
      <c r="AN2435" s="46" t="str">
        <f t="shared" ref="AN2435:AN2498" si="532">IFERROR(VLOOKUP($AK2435,pnl_konto_table,6,FALSE),"")</f>
        <v/>
      </c>
      <c r="AO2435" s="46" t="str">
        <f t="shared" ref="AO2435:AO2498" si="533">IFERROR(VLOOKUP($AK2435,pnl_konto_table,7,FALSE),"")</f>
        <v/>
      </c>
      <c r="AP2435" s="46">
        <f t="shared" ref="AP2435:AP2498" si="534">IFERROR(VLOOKUP(AO2435,pnl_kategori_table,2,FALSE),0)</f>
        <v>0</v>
      </c>
      <c r="AQ2435" s="46" t="str">
        <f t="shared" ref="AQ2435:AQ2498" si="535">IFERROR(MATCH(AN2435,pnl_subkategori,0),"")</f>
        <v/>
      </c>
      <c r="AR2435" s="46">
        <f t="shared" ref="AR2435:AR2498" si="536">IF(AP2435=$A$3,-$AL2435,$AL2435)</f>
        <v>0</v>
      </c>
      <c r="AS2435" s="48">
        <f t="shared" ref="AS2435:AS2498" si="537">IFERROR(VLOOKUP($AK2435,lookup_konto_index,2,FALSE),IFERROR(VLOOKUP(AN2435,lookup_subkategori_index,2,FALSE),IFERROR(VLOOKUP(AO2435,lookup_kategori_index,2,FALSE),1)))</f>
        <v>1</v>
      </c>
      <c r="AT2435" s="46">
        <f t="shared" si="528"/>
        <v>0</v>
      </c>
      <c r="AU2435" s="46">
        <f t="shared" ref="AU2435:AU2498" si="538">SUMIFS($BC$3:$BC$50,$BA$3:$BA$50,$AI2435,$BB$3:$BB$50,$AJ2435)</f>
        <v>0</v>
      </c>
      <c r="AV2435" s="46">
        <f t="shared" ref="AV2435:AV2498" si="539">SUMIFS($BD$3:$BD$50,$BA$3:$BA$50,$AI2435,$BB$3:$BB$50,$AJ2435)</f>
        <v>0</v>
      </c>
      <c r="AW2435" s="46">
        <f t="shared" si="529"/>
        <v>0</v>
      </c>
      <c r="AX2435" s="47" t="str">
        <f t="shared" ref="AX2435:AX2498" si="540">IFERROR(VLOOKUP($AP2435,table_type_kostnad,2,FALSE)*AR2435,"")</f>
        <v/>
      </c>
      <c r="AY2435" s="47" t="str">
        <f t="shared" si="530"/>
        <v/>
      </c>
    </row>
    <row r="2436" spans="35:51" x14ac:dyDescent="0.35">
      <c r="AI2436" s="11"/>
      <c r="AJ2436" s="11"/>
      <c r="AK2436" s="11"/>
      <c r="AL2436" s="63"/>
      <c r="AM2436" s="46" t="str">
        <f t="shared" si="531"/>
        <v/>
      </c>
      <c r="AN2436" s="46" t="str">
        <f t="shared" si="532"/>
        <v/>
      </c>
      <c r="AO2436" s="46" t="str">
        <f t="shared" si="533"/>
        <v/>
      </c>
      <c r="AP2436" s="46">
        <f t="shared" si="534"/>
        <v>0</v>
      </c>
      <c r="AQ2436" s="46" t="str">
        <f t="shared" si="535"/>
        <v/>
      </c>
      <c r="AR2436" s="46">
        <f t="shared" si="536"/>
        <v>0</v>
      </c>
      <c r="AS2436" s="48">
        <f t="shared" si="537"/>
        <v>1</v>
      </c>
      <c r="AT2436" s="46">
        <f t="shared" ref="AT2436:AT2499" si="541">AS2436*AR2436</f>
        <v>0</v>
      </c>
      <c r="AU2436" s="46">
        <f t="shared" si="538"/>
        <v>0</v>
      </c>
      <c r="AV2436" s="46">
        <f t="shared" si="539"/>
        <v>0</v>
      </c>
      <c r="AW2436" s="46">
        <f t="shared" ref="AW2436:AW2499" si="542">IF(AU2436=0,0,1)</f>
        <v>0</v>
      </c>
      <c r="AX2436" s="47" t="str">
        <f t="shared" si="540"/>
        <v/>
      </c>
      <c r="AY2436" s="47" t="str">
        <f t="shared" ref="AY2436:AY2499" si="543">IFERROR(AX2436*AS2436,"")</f>
        <v/>
      </c>
    </row>
    <row r="2437" spans="35:51" x14ac:dyDescent="0.35">
      <c r="AI2437" s="11"/>
      <c r="AJ2437" s="11"/>
      <c r="AK2437" s="11"/>
      <c r="AL2437" s="63"/>
      <c r="AM2437" s="46" t="str">
        <f t="shared" si="531"/>
        <v/>
      </c>
      <c r="AN2437" s="46" t="str">
        <f t="shared" si="532"/>
        <v/>
      </c>
      <c r="AO2437" s="46" t="str">
        <f t="shared" si="533"/>
        <v/>
      </c>
      <c r="AP2437" s="46">
        <f t="shared" si="534"/>
        <v>0</v>
      </c>
      <c r="AQ2437" s="46" t="str">
        <f t="shared" si="535"/>
        <v/>
      </c>
      <c r="AR2437" s="46">
        <f t="shared" si="536"/>
        <v>0</v>
      </c>
      <c r="AS2437" s="48">
        <f t="shared" si="537"/>
        <v>1</v>
      </c>
      <c r="AT2437" s="46">
        <f t="shared" si="541"/>
        <v>0</v>
      </c>
      <c r="AU2437" s="46">
        <f t="shared" si="538"/>
        <v>0</v>
      </c>
      <c r="AV2437" s="46">
        <f t="shared" si="539"/>
        <v>0</v>
      </c>
      <c r="AW2437" s="46">
        <f t="shared" si="542"/>
        <v>0</v>
      </c>
      <c r="AX2437" s="47" t="str">
        <f t="shared" si="540"/>
        <v/>
      </c>
      <c r="AY2437" s="47" t="str">
        <f t="shared" si="543"/>
        <v/>
      </c>
    </row>
    <row r="2438" spans="35:51" x14ac:dyDescent="0.35">
      <c r="AI2438" s="11"/>
      <c r="AJ2438" s="11"/>
      <c r="AK2438" s="11"/>
      <c r="AL2438" s="63"/>
      <c r="AM2438" s="46" t="str">
        <f t="shared" si="531"/>
        <v/>
      </c>
      <c r="AN2438" s="46" t="str">
        <f t="shared" si="532"/>
        <v/>
      </c>
      <c r="AO2438" s="46" t="str">
        <f t="shared" si="533"/>
        <v/>
      </c>
      <c r="AP2438" s="46">
        <f t="shared" si="534"/>
        <v>0</v>
      </c>
      <c r="AQ2438" s="46" t="str">
        <f t="shared" si="535"/>
        <v/>
      </c>
      <c r="AR2438" s="46">
        <f t="shared" si="536"/>
        <v>0</v>
      </c>
      <c r="AS2438" s="48">
        <f t="shared" si="537"/>
        <v>1</v>
      </c>
      <c r="AT2438" s="46">
        <f t="shared" si="541"/>
        <v>0</v>
      </c>
      <c r="AU2438" s="46">
        <f t="shared" si="538"/>
        <v>0</v>
      </c>
      <c r="AV2438" s="46">
        <f t="shared" si="539"/>
        <v>0</v>
      </c>
      <c r="AW2438" s="46">
        <f t="shared" si="542"/>
        <v>0</v>
      </c>
      <c r="AX2438" s="47" t="str">
        <f t="shared" si="540"/>
        <v/>
      </c>
      <c r="AY2438" s="47" t="str">
        <f t="shared" si="543"/>
        <v/>
      </c>
    </row>
    <row r="2439" spans="35:51" x14ac:dyDescent="0.35">
      <c r="AI2439" s="11"/>
      <c r="AJ2439" s="11"/>
      <c r="AK2439" s="11"/>
      <c r="AL2439" s="63"/>
      <c r="AM2439" s="46" t="str">
        <f t="shared" si="531"/>
        <v/>
      </c>
      <c r="AN2439" s="46" t="str">
        <f t="shared" si="532"/>
        <v/>
      </c>
      <c r="AO2439" s="46" t="str">
        <f t="shared" si="533"/>
        <v/>
      </c>
      <c r="AP2439" s="46">
        <f t="shared" si="534"/>
        <v>0</v>
      </c>
      <c r="AQ2439" s="46" t="str">
        <f t="shared" si="535"/>
        <v/>
      </c>
      <c r="AR2439" s="46">
        <f t="shared" si="536"/>
        <v>0</v>
      </c>
      <c r="AS2439" s="48">
        <f t="shared" si="537"/>
        <v>1</v>
      </c>
      <c r="AT2439" s="46">
        <f t="shared" si="541"/>
        <v>0</v>
      </c>
      <c r="AU2439" s="46">
        <f t="shared" si="538"/>
        <v>0</v>
      </c>
      <c r="AV2439" s="46">
        <f t="shared" si="539"/>
        <v>0</v>
      </c>
      <c r="AW2439" s="46">
        <f t="shared" si="542"/>
        <v>0</v>
      </c>
      <c r="AX2439" s="47" t="str">
        <f t="shared" si="540"/>
        <v/>
      </c>
      <c r="AY2439" s="47" t="str">
        <f t="shared" si="543"/>
        <v/>
      </c>
    </row>
    <row r="2440" spans="35:51" x14ac:dyDescent="0.35">
      <c r="AI2440" s="11"/>
      <c r="AJ2440" s="11"/>
      <c r="AK2440" s="11"/>
      <c r="AL2440" s="63"/>
      <c r="AM2440" s="46" t="str">
        <f t="shared" si="531"/>
        <v/>
      </c>
      <c r="AN2440" s="46" t="str">
        <f t="shared" si="532"/>
        <v/>
      </c>
      <c r="AO2440" s="46" t="str">
        <f t="shared" si="533"/>
        <v/>
      </c>
      <c r="AP2440" s="46">
        <f t="shared" si="534"/>
        <v>0</v>
      </c>
      <c r="AQ2440" s="46" t="str">
        <f t="shared" si="535"/>
        <v/>
      </c>
      <c r="AR2440" s="46">
        <f t="shared" si="536"/>
        <v>0</v>
      </c>
      <c r="AS2440" s="48">
        <f t="shared" si="537"/>
        <v>1</v>
      </c>
      <c r="AT2440" s="46">
        <f t="shared" si="541"/>
        <v>0</v>
      </c>
      <c r="AU2440" s="46">
        <f t="shared" si="538"/>
        <v>0</v>
      </c>
      <c r="AV2440" s="46">
        <f t="shared" si="539"/>
        <v>0</v>
      </c>
      <c r="AW2440" s="46">
        <f t="shared" si="542"/>
        <v>0</v>
      </c>
      <c r="AX2440" s="47" t="str">
        <f t="shared" si="540"/>
        <v/>
      </c>
      <c r="AY2440" s="47" t="str">
        <f t="shared" si="543"/>
        <v/>
      </c>
    </row>
    <row r="2441" spans="35:51" x14ac:dyDescent="0.35">
      <c r="AI2441" s="11"/>
      <c r="AJ2441" s="11"/>
      <c r="AK2441" s="11"/>
      <c r="AL2441" s="63"/>
      <c r="AM2441" s="46" t="str">
        <f t="shared" si="531"/>
        <v/>
      </c>
      <c r="AN2441" s="46" t="str">
        <f t="shared" si="532"/>
        <v/>
      </c>
      <c r="AO2441" s="46" t="str">
        <f t="shared" si="533"/>
        <v/>
      </c>
      <c r="AP2441" s="46">
        <f t="shared" si="534"/>
        <v>0</v>
      </c>
      <c r="AQ2441" s="46" t="str">
        <f t="shared" si="535"/>
        <v/>
      </c>
      <c r="AR2441" s="46">
        <f t="shared" si="536"/>
        <v>0</v>
      </c>
      <c r="AS2441" s="48">
        <f t="shared" si="537"/>
        <v>1</v>
      </c>
      <c r="AT2441" s="46">
        <f t="shared" si="541"/>
        <v>0</v>
      </c>
      <c r="AU2441" s="46">
        <f t="shared" si="538"/>
        <v>0</v>
      </c>
      <c r="AV2441" s="46">
        <f t="shared" si="539"/>
        <v>0</v>
      </c>
      <c r="AW2441" s="46">
        <f t="shared" si="542"/>
        <v>0</v>
      </c>
      <c r="AX2441" s="47" t="str">
        <f t="shared" si="540"/>
        <v/>
      </c>
      <c r="AY2441" s="47" t="str">
        <f t="shared" si="543"/>
        <v/>
      </c>
    </row>
    <row r="2442" spans="35:51" x14ac:dyDescent="0.35">
      <c r="AI2442" s="11"/>
      <c r="AJ2442" s="11"/>
      <c r="AK2442" s="11"/>
      <c r="AL2442" s="63"/>
      <c r="AM2442" s="46" t="str">
        <f t="shared" si="531"/>
        <v/>
      </c>
      <c r="AN2442" s="46" t="str">
        <f t="shared" si="532"/>
        <v/>
      </c>
      <c r="AO2442" s="46" t="str">
        <f t="shared" si="533"/>
        <v/>
      </c>
      <c r="AP2442" s="46">
        <f t="shared" si="534"/>
        <v>0</v>
      </c>
      <c r="AQ2442" s="46" t="str">
        <f t="shared" si="535"/>
        <v/>
      </c>
      <c r="AR2442" s="46">
        <f t="shared" si="536"/>
        <v>0</v>
      </c>
      <c r="AS2442" s="48">
        <f t="shared" si="537"/>
        <v>1</v>
      </c>
      <c r="AT2442" s="46">
        <f t="shared" si="541"/>
        <v>0</v>
      </c>
      <c r="AU2442" s="46">
        <f t="shared" si="538"/>
        <v>0</v>
      </c>
      <c r="AV2442" s="46">
        <f t="shared" si="539"/>
        <v>0</v>
      </c>
      <c r="AW2442" s="46">
        <f t="shared" si="542"/>
        <v>0</v>
      </c>
      <c r="AX2442" s="47" t="str">
        <f t="shared" si="540"/>
        <v/>
      </c>
      <c r="AY2442" s="47" t="str">
        <f t="shared" si="543"/>
        <v/>
      </c>
    </row>
    <row r="2443" spans="35:51" x14ac:dyDescent="0.35">
      <c r="AI2443" s="11"/>
      <c r="AJ2443" s="11"/>
      <c r="AK2443" s="11"/>
      <c r="AL2443" s="63"/>
      <c r="AM2443" s="46" t="str">
        <f t="shared" si="531"/>
        <v/>
      </c>
      <c r="AN2443" s="46" t="str">
        <f t="shared" si="532"/>
        <v/>
      </c>
      <c r="AO2443" s="46" t="str">
        <f t="shared" si="533"/>
        <v/>
      </c>
      <c r="AP2443" s="46">
        <f t="shared" si="534"/>
        <v>0</v>
      </c>
      <c r="AQ2443" s="46" t="str">
        <f t="shared" si="535"/>
        <v/>
      </c>
      <c r="AR2443" s="46">
        <f t="shared" si="536"/>
        <v>0</v>
      </c>
      <c r="AS2443" s="48">
        <f t="shared" si="537"/>
        <v>1</v>
      </c>
      <c r="AT2443" s="46">
        <f t="shared" si="541"/>
        <v>0</v>
      </c>
      <c r="AU2443" s="46">
        <f t="shared" si="538"/>
        <v>0</v>
      </c>
      <c r="AV2443" s="46">
        <f t="shared" si="539"/>
        <v>0</v>
      </c>
      <c r="AW2443" s="46">
        <f t="shared" si="542"/>
        <v>0</v>
      </c>
      <c r="AX2443" s="47" t="str">
        <f t="shared" si="540"/>
        <v/>
      </c>
      <c r="AY2443" s="47" t="str">
        <f t="shared" si="543"/>
        <v/>
      </c>
    </row>
    <row r="2444" spans="35:51" x14ac:dyDescent="0.35">
      <c r="AI2444" s="11"/>
      <c r="AJ2444" s="11"/>
      <c r="AK2444" s="11"/>
      <c r="AL2444" s="63"/>
      <c r="AM2444" s="46" t="str">
        <f t="shared" si="531"/>
        <v/>
      </c>
      <c r="AN2444" s="46" t="str">
        <f t="shared" si="532"/>
        <v/>
      </c>
      <c r="AO2444" s="46" t="str">
        <f t="shared" si="533"/>
        <v/>
      </c>
      <c r="AP2444" s="46">
        <f t="shared" si="534"/>
        <v>0</v>
      </c>
      <c r="AQ2444" s="46" t="str">
        <f t="shared" si="535"/>
        <v/>
      </c>
      <c r="AR2444" s="46">
        <f t="shared" si="536"/>
        <v>0</v>
      </c>
      <c r="AS2444" s="48">
        <f t="shared" si="537"/>
        <v>1</v>
      </c>
      <c r="AT2444" s="46">
        <f t="shared" si="541"/>
        <v>0</v>
      </c>
      <c r="AU2444" s="46">
        <f t="shared" si="538"/>
        <v>0</v>
      </c>
      <c r="AV2444" s="46">
        <f t="shared" si="539"/>
        <v>0</v>
      </c>
      <c r="AW2444" s="46">
        <f t="shared" si="542"/>
        <v>0</v>
      </c>
      <c r="AX2444" s="47" t="str">
        <f t="shared" si="540"/>
        <v/>
      </c>
      <c r="AY2444" s="47" t="str">
        <f t="shared" si="543"/>
        <v/>
      </c>
    </row>
    <row r="2445" spans="35:51" x14ac:dyDescent="0.35">
      <c r="AI2445" s="11"/>
      <c r="AJ2445" s="11"/>
      <c r="AK2445" s="11"/>
      <c r="AL2445" s="63"/>
      <c r="AM2445" s="46" t="str">
        <f t="shared" si="531"/>
        <v/>
      </c>
      <c r="AN2445" s="46" t="str">
        <f t="shared" si="532"/>
        <v/>
      </c>
      <c r="AO2445" s="46" t="str">
        <f t="shared" si="533"/>
        <v/>
      </c>
      <c r="AP2445" s="46">
        <f t="shared" si="534"/>
        <v>0</v>
      </c>
      <c r="AQ2445" s="46" t="str">
        <f t="shared" si="535"/>
        <v/>
      </c>
      <c r="AR2445" s="46">
        <f t="shared" si="536"/>
        <v>0</v>
      </c>
      <c r="AS2445" s="48">
        <f t="shared" si="537"/>
        <v>1</v>
      </c>
      <c r="AT2445" s="46">
        <f t="shared" si="541"/>
        <v>0</v>
      </c>
      <c r="AU2445" s="46">
        <f t="shared" si="538"/>
        <v>0</v>
      </c>
      <c r="AV2445" s="46">
        <f t="shared" si="539"/>
        <v>0</v>
      </c>
      <c r="AW2445" s="46">
        <f t="shared" si="542"/>
        <v>0</v>
      </c>
      <c r="AX2445" s="47" t="str">
        <f t="shared" si="540"/>
        <v/>
      </c>
      <c r="AY2445" s="47" t="str">
        <f t="shared" si="543"/>
        <v/>
      </c>
    </row>
    <row r="2446" spans="35:51" x14ac:dyDescent="0.35">
      <c r="AI2446" s="11"/>
      <c r="AJ2446" s="11"/>
      <c r="AK2446" s="11"/>
      <c r="AL2446" s="63"/>
      <c r="AM2446" s="46" t="str">
        <f t="shared" si="531"/>
        <v/>
      </c>
      <c r="AN2446" s="46" t="str">
        <f t="shared" si="532"/>
        <v/>
      </c>
      <c r="AO2446" s="46" t="str">
        <f t="shared" si="533"/>
        <v/>
      </c>
      <c r="AP2446" s="46">
        <f t="shared" si="534"/>
        <v>0</v>
      </c>
      <c r="AQ2446" s="46" t="str">
        <f t="shared" si="535"/>
        <v/>
      </c>
      <c r="AR2446" s="46">
        <f t="shared" si="536"/>
        <v>0</v>
      </c>
      <c r="AS2446" s="48">
        <f t="shared" si="537"/>
        <v>1</v>
      </c>
      <c r="AT2446" s="46">
        <f t="shared" si="541"/>
        <v>0</v>
      </c>
      <c r="AU2446" s="46">
        <f t="shared" si="538"/>
        <v>0</v>
      </c>
      <c r="AV2446" s="46">
        <f t="shared" si="539"/>
        <v>0</v>
      </c>
      <c r="AW2446" s="46">
        <f t="shared" si="542"/>
        <v>0</v>
      </c>
      <c r="AX2446" s="47" t="str">
        <f t="shared" si="540"/>
        <v/>
      </c>
      <c r="AY2446" s="47" t="str">
        <f t="shared" si="543"/>
        <v/>
      </c>
    </row>
    <row r="2447" spans="35:51" x14ac:dyDescent="0.35">
      <c r="AI2447" s="11"/>
      <c r="AJ2447" s="11"/>
      <c r="AK2447" s="11"/>
      <c r="AL2447" s="63"/>
      <c r="AM2447" s="46" t="str">
        <f t="shared" si="531"/>
        <v/>
      </c>
      <c r="AN2447" s="46" t="str">
        <f t="shared" si="532"/>
        <v/>
      </c>
      <c r="AO2447" s="46" t="str">
        <f t="shared" si="533"/>
        <v/>
      </c>
      <c r="AP2447" s="46">
        <f t="shared" si="534"/>
        <v>0</v>
      </c>
      <c r="AQ2447" s="46" t="str">
        <f t="shared" si="535"/>
        <v/>
      </c>
      <c r="AR2447" s="46">
        <f t="shared" si="536"/>
        <v>0</v>
      </c>
      <c r="AS2447" s="48">
        <f t="shared" si="537"/>
        <v>1</v>
      </c>
      <c r="AT2447" s="46">
        <f t="shared" si="541"/>
        <v>0</v>
      </c>
      <c r="AU2447" s="46">
        <f t="shared" si="538"/>
        <v>0</v>
      </c>
      <c r="AV2447" s="46">
        <f t="shared" si="539"/>
        <v>0</v>
      </c>
      <c r="AW2447" s="46">
        <f t="shared" si="542"/>
        <v>0</v>
      </c>
      <c r="AX2447" s="47" t="str">
        <f t="shared" si="540"/>
        <v/>
      </c>
      <c r="AY2447" s="47" t="str">
        <f t="shared" si="543"/>
        <v/>
      </c>
    </row>
    <row r="2448" spans="35:51" x14ac:dyDescent="0.35">
      <c r="AI2448" s="11"/>
      <c r="AJ2448" s="11"/>
      <c r="AK2448" s="11"/>
      <c r="AL2448" s="63"/>
      <c r="AM2448" s="46" t="str">
        <f t="shared" si="531"/>
        <v/>
      </c>
      <c r="AN2448" s="46" t="str">
        <f t="shared" si="532"/>
        <v/>
      </c>
      <c r="AO2448" s="46" t="str">
        <f t="shared" si="533"/>
        <v/>
      </c>
      <c r="AP2448" s="46">
        <f t="shared" si="534"/>
        <v>0</v>
      </c>
      <c r="AQ2448" s="46" t="str">
        <f t="shared" si="535"/>
        <v/>
      </c>
      <c r="AR2448" s="46">
        <f t="shared" si="536"/>
        <v>0</v>
      </c>
      <c r="AS2448" s="48">
        <f t="shared" si="537"/>
        <v>1</v>
      </c>
      <c r="AT2448" s="46">
        <f t="shared" si="541"/>
        <v>0</v>
      </c>
      <c r="AU2448" s="46">
        <f t="shared" si="538"/>
        <v>0</v>
      </c>
      <c r="AV2448" s="46">
        <f t="shared" si="539"/>
        <v>0</v>
      </c>
      <c r="AW2448" s="46">
        <f t="shared" si="542"/>
        <v>0</v>
      </c>
      <c r="AX2448" s="47" t="str">
        <f t="shared" si="540"/>
        <v/>
      </c>
      <c r="AY2448" s="47" t="str">
        <f t="shared" si="543"/>
        <v/>
      </c>
    </row>
    <row r="2449" spans="35:51" x14ac:dyDescent="0.35">
      <c r="AI2449" s="11"/>
      <c r="AJ2449" s="11"/>
      <c r="AK2449" s="11"/>
      <c r="AL2449" s="63"/>
      <c r="AM2449" s="46" t="str">
        <f t="shared" si="531"/>
        <v/>
      </c>
      <c r="AN2449" s="46" t="str">
        <f t="shared" si="532"/>
        <v/>
      </c>
      <c r="AO2449" s="46" t="str">
        <f t="shared" si="533"/>
        <v/>
      </c>
      <c r="AP2449" s="46">
        <f t="shared" si="534"/>
        <v>0</v>
      </c>
      <c r="AQ2449" s="46" t="str">
        <f t="shared" si="535"/>
        <v/>
      </c>
      <c r="AR2449" s="46">
        <f t="shared" si="536"/>
        <v>0</v>
      </c>
      <c r="AS2449" s="48">
        <f t="shared" si="537"/>
        <v>1</v>
      </c>
      <c r="AT2449" s="46">
        <f t="shared" si="541"/>
        <v>0</v>
      </c>
      <c r="AU2449" s="46">
        <f t="shared" si="538"/>
        <v>0</v>
      </c>
      <c r="AV2449" s="46">
        <f t="shared" si="539"/>
        <v>0</v>
      </c>
      <c r="AW2449" s="46">
        <f t="shared" si="542"/>
        <v>0</v>
      </c>
      <c r="AX2449" s="47" t="str">
        <f t="shared" si="540"/>
        <v/>
      </c>
      <c r="AY2449" s="47" t="str">
        <f t="shared" si="543"/>
        <v/>
      </c>
    </row>
    <row r="2450" spans="35:51" x14ac:dyDescent="0.35">
      <c r="AI2450" s="11"/>
      <c r="AJ2450" s="11"/>
      <c r="AK2450" s="11"/>
      <c r="AL2450" s="63"/>
      <c r="AM2450" s="46" t="str">
        <f t="shared" si="531"/>
        <v/>
      </c>
      <c r="AN2450" s="46" t="str">
        <f t="shared" si="532"/>
        <v/>
      </c>
      <c r="AO2450" s="46" t="str">
        <f t="shared" si="533"/>
        <v/>
      </c>
      <c r="AP2450" s="46">
        <f t="shared" si="534"/>
        <v>0</v>
      </c>
      <c r="AQ2450" s="46" t="str">
        <f t="shared" si="535"/>
        <v/>
      </c>
      <c r="AR2450" s="46">
        <f t="shared" si="536"/>
        <v>0</v>
      </c>
      <c r="AS2450" s="48">
        <f t="shared" si="537"/>
        <v>1</v>
      </c>
      <c r="AT2450" s="46">
        <f t="shared" si="541"/>
        <v>0</v>
      </c>
      <c r="AU2450" s="46">
        <f t="shared" si="538"/>
        <v>0</v>
      </c>
      <c r="AV2450" s="46">
        <f t="shared" si="539"/>
        <v>0</v>
      </c>
      <c r="AW2450" s="46">
        <f t="shared" si="542"/>
        <v>0</v>
      </c>
      <c r="AX2450" s="47" t="str">
        <f t="shared" si="540"/>
        <v/>
      </c>
      <c r="AY2450" s="47" t="str">
        <f t="shared" si="543"/>
        <v/>
      </c>
    </row>
    <row r="2451" spans="35:51" x14ac:dyDescent="0.35">
      <c r="AI2451" s="11"/>
      <c r="AJ2451" s="11"/>
      <c r="AK2451" s="11"/>
      <c r="AL2451" s="63"/>
      <c r="AM2451" s="46" t="str">
        <f t="shared" si="531"/>
        <v/>
      </c>
      <c r="AN2451" s="46" t="str">
        <f t="shared" si="532"/>
        <v/>
      </c>
      <c r="AO2451" s="46" t="str">
        <f t="shared" si="533"/>
        <v/>
      </c>
      <c r="AP2451" s="46">
        <f t="shared" si="534"/>
        <v>0</v>
      </c>
      <c r="AQ2451" s="46" t="str">
        <f t="shared" si="535"/>
        <v/>
      </c>
      <c r="AR2451" s="46">
        <f t="shared" si="536"/>
        <v>0</v>
      </c>
      <c r="AS2451" s="48">
        <f t="shared" si="537"/>
        <v>1</v>
      </c>
      <c r="AT2451" s="46">
        <f t="shared" si="541"/>
        <v>0</v>
      </c>
      <c r="AU2451" s="46">
        <f t="shared" si="538"/>
        <v>0</v>
      </c>
      <c r="AV2451" s="46">
        <f t="shared" si="539"/>
        <v>0</v>
      </c>
      <c r="AW2451" s="46">
        <f t="shared" si="542"/>
        <v>0</v>
      </c>
      <c r="AX2451" s="47" t="str">
        <f t="shared" si="540"/>
        <v/>
      </c>
      <c r="AY2451" s="47" t="str">
        <f t="shared" si="543"/>
        <v/>
      </c>
    </row>
    <row r="2452" spans="35:51" x14ac:dyDescent="0.35">
      <c r="AI2452" s="11"/>
      <c r="AJ2452" s="11"/>
      <c r="AK2452" s="11"/>
      <c r="AL2452" s="63"/>
      <c r="AM2452" s="46" t="str">
        <f t="shared" si="531"/>
        <v/>
      </c>
      <c r="AN2452" s="46" t="str">
        <f t="shared" si="532"/>
        <v/>
      </c>
      <c r="AO2452" s="46" t="str">
        <f t="shared" si="533"/>
        <v/>
      </c>
      <c r="AP2452" s="46">
        <f t="shared" si="534"/>
        <v>0</v>
      </c>
      <c r="AQ2452" s="46" t="str">
        <f t="shared" si="535"/>
        <v/>
      </c>
      <c r="AR2452" s="46">
        <f t="shared" si="536"/>
        <v>0</v>
      </c>
      <c r="AS2452" s="48">
        <f t="shared" si="537"/>
        <v>1</v>
      </c>
      <c r="AT2452" s="46">
        <f t="shared" si="541"/>
        <v>0</v>
      </c>
      <c r="AU2452" s="46">
        <f t="shared" si="538"/>
        <v>0</v>
      </c>
      <c r="AV2452" s="46">
        <f t="shared" si="539"/>
        <v>0</v>
      </c>
      <c r="AW2452" s="46">
        <f t="shared" si="542"/>
        <v>0</v>
      </c>
      <c r="AX2452" s="47" t="str">
        <f t="shared" si="540"/>
        <v/>
      </c>
      <c r="AY2452" s="47" t="str">
        <f t="shared" si="543"/>
        <v/>
      </c>
    </row>
    <row r="2453" spans="35:51" x14ac:dyDescent="0.35">
      <c r="AI2453" s="11"/>
      <c r="AJ2453" s="11"/>
      <c r="AK2453" s="11"/>
      <c r="AL2453" s="63"/>
      <c r="AM2453" s="46" t="str">
        <f t="shared" si="531"/>
        <v/>
      </c>
      <c r="AN2453" s="46" t="str">
        <f t="shared" si="532"/>
        <v/>
      </c>
      <c r="AO2453" s="46" t="str">
        <f t="shared" si="533"/>
        <v/>
      </c>
      <c r="AP2453" s="46">
        <f t="shared" si="534"/>
        <v>0</v>
      </c>
      <c r="AQ2453" s="46" t="str">
        <f t="shared" si="535"/>
        <v/>
      </c>
      <c r="AR2453" s="46">
        <f t="shared" si="536"/>
        <v>0</v>
      </c>
      <c r="AS2453" s="48">
        <f t="shared" si="537"/>
        <v>1</v>
      </c>
      <c r="AT2453" s="46">
        <f t="shared" si="541"/>
        <v>0</v>
      </c>
      <c r="AU2453" s="46">
        <f t="shared" si="538"/>
        <v>0</v>
      </c>
      <c r="AV2453" s="46">
        <f t="shared" si="539"/>
        <v>0</v>
      </c>
      <c r="AW2453" s="46">
        <f t="shared" si="542"/>
        <v>0</v>
      </c>
      <c r="AX2453" s="47" t="str">
        <f t="shared" si="540"/>
        <v/>
      </c>
      <c r="AY2453" s="47" t="str">
        <f t="shared" si="543"/>
        <v/>
      </c>
    </row>
    <row r="2454" spans="35:51" x14ac:dyDescent="0.35">
      <c r="AI2454" s="11"/>
      <c r="AJ2454" s="11"/>
      <c r="AK2454" s="11"/>
      <c r="AL2454" s="63"/>
      <c r="AM2454" s="46" t="str">
        <f t="shared" si="531"/>
        <v/>
      </c>
      <c r="AN2454" s="46" t="str">
        <f t="shared" si="532"/>
        <v/>
      </c>
      <c r="AO2454" s="46" t="str">
        <f t="shared" si="533"/>
        <v/>
      </c>
      <c r="AP2454" s="46">
        <f t="shared" si="534"/>
        <v>0</v>
      </c>
      <c r="AQ2454" s="46" t="str">
        <f t="shared" si="535"/>
        <v/>
      </c>
      <c r="AR2454" s="46">
        <f t="shared" si="536"/>
        <v>0</v>
      </c>
      <c r="AS2454" s="48">
        <f t="shared" si="537"/>
        <v>1</v>
      </c>
      <c r="AT2454" s="46">
        <f t="shared" si="541"/>
        <v>0</v>
      </c>
      <c r="AU2454" s="46">
        <f t="shared" si="538"/>
        <v>0</v>
      </c>
      <c r="AV2454" s="46">
        <f t="shared" si="539"/>
        <v>0</v>
      </c>
      <c r="AW2454" s="46">
        <f t="shared" si="542"/>
        <v>0</v>
      </c>
      <c r="AX2454" s="47" t="str">
        <f t="shared" si="540"/>
        <v/>
      </c>
      <c r="AY2454" s="47" t="str">
        <f t="shared" si="543"/>
        <v/>
      </c>
    </row>
    <row r="2455" spans="35:51" x14ac:dyDescent="0.35">
      <c r="AI2455" s="11"/>
      <c r="AJ2455" s="11"/>
      <c r="AK2455" s="11"/>
      <c r="AL2455" s="63"/>
      <c r="AM2455" s="46" t="str">
        <f t="shared" si="531"/>
        <v/>
      </c>
      <c r="AN2455" s="46" t="str">
        <f t="shared" si="532"/>
        <v/>
      </c>
      <c r="AO2455" s="46" t="str">
        <f t="shared" si="533"/>
        <v/>
      </c>
      <c r="AP2455" s="46">
        <f t="shared" si="534"/>
        <v>0</v>
      </c>
      <c r="AQ2455" s="46" t="str">
        <f t="shared" si="535"/>
        <v/>
      </c>
      <c r="AR2455" s="46">
        <f t="shared" si="536"/>
        <v>0</v>
      </c>
      <c r="AS2455" s="48">
        <f t="shared" si="537"/>
        <v>1</v>
      </c>
      <c r="AT2455" s="46">
        <f t="shared" si="541"/>
        <v>0</v>
      </c>
      <c r="AU2455" s="46">
        <f t="shared" si="538"/>
        <v>0</v>
      </c>
      <c r="AV2455" s="46">
        <f t="shared" si="539"/>
        <v>0</v>
      </c>
      <c r="AW2455" s="46">
        <f t="shared" si="542"/>
        <v>0</v>
      </c>
      <c r="AX2455" s="47" t="str">
        <f t="shared" si="540"/>
        <v/>
      </c>
      <c r="AY2455" s="47" t="str">
        <f t="shared" si="543"/>
        <v/>
      </c>
    </row>
    <row r="2456" spans="35:51" x14ac:dyDescent="0.35">
      <c r="AI2456" s="11"/>
      <c r="AJ2456" s="11"/>
      <c r="AK2456" s="11"/>
      <c r="AL2456" s="63"/>
      <c r="AM2456" s="46" t="str">
        <f t="shared" si="531"/>
        <v/>
      </c>
      <c r="AN2456" s="46" t="str">
        <f t="shared" si="532"/>
        <v/>
      </c>
      <c r="AO2456" s="46" t="str">
        <f t="shared" si="533"/>
        <v/>
      </c>
      <c r="AP2456" s="46">
        <f t="shared" si="534"/>
        <v>0</v>
      </c>
      <c r="AQ2456" s="46" t="str">
        <f t="shared" si="535"/>
        <v/>
      </c>
      <c r="AR2456" s="46">
        <f t="shared" si="536"/>
        <v>0</v>
      </c>
      <c r="AS2456" s="48">
        <f t="shared" si="537"/>
        <v>1</v>
      </c>
      <c r="AT2456" s="46">
        <f t="shared" si="541"/>
        <v>0</v>
      </c>
      <c r="AU2456" s="46">
        <f t="shared" si="538"/>
        <v>0</v>
      </c>
      <c r="AV2456" s="46">
        <f t="shared" si="539"/>
        <v>0</v>
      </c>
      <c r="AW2456" s="46">
        <f t="shared" si="542"/>
        <v>0</v>
      </c>
      <c r="AX2456" s="47" t="str">
        <f t="shared" si="540"/>
        <v/>
      </c>
      <c r="AY2456" s="47" t="str">
        <f t="shared" si="543"/>
        <v/>
      </c>
    </row>
    <row r="2457" spans="35:51" x14ac:dyDescent="0.35">
      <c r="AI2457" s="11"/>
      <c r="AJ2457" s="11"/>
      <c r="AK2457" s="11"/>
      <c r="AL2457" s="63"/>
      <c r="AM2457" s="46" t="str">
        <f t="shared" si="531"/>
        <v/>
      </c>
      <c r="AN2457" s="46" t="str">
        <f t="shared" si="532"/>
        <v/>
      </c>
      <c r="AO2457" s="46" t="str">
        <f t="shared" si="533"/>
        <v/>
      </c>
      <c r="AP2457" s="46">
        <f t="shared" si="534"/>
        <v>0</v>
      </c>
      <c r="AQ2457" s="46" t="str">
        <f t="shared" si="535"/>
        <v/>
      </c>
      <c r="AR2457" s="46">
        <f t="shared" si="536"/>
        <v>0</v>
      </c>
      <c r="AS2457" s="48">
        <f t="shared" si="537"/>
        <v>1</v>
      </c>
      <c r="AT2457" s="46">
        <f t="shared" si="541"/>
        <v>0</v>
      </c>
      <c r="AU2457" s="46">
        <f t="shared" si="538"/>
        <v>0</v>
      </c>
      <c r="AV2457" s="46">
        <f t="shared" si="539"/>
        <v>0</v>
      </c>
      <c r="AW2457" s="46">
        <f t="shared" si="542"/>
        <v>0</v>
      </c>
      <c r="AX2457" s="47" t="str">
        <f t="shared" si="540"/>
        <v/>
      </c>
      <c r="AY2457" s="47" t="str">
        <f t="shared" si="543"/>
        <v/>
      </c>
    </row>
    <row r="2458" spans="35:51" x14ac:dyDescent="0.35">
      <c r="AI2458" s="11"/>
      <c r="AJ2458" s="11"/>
      <c r="AK2458" s="11"/>
      <c r="AL2458" s="63"/>
      <c r="AM2458" s="46" t="str">
        <f t="shared" si="531"/>
        <v/>
      </c>
      <c r="AN2458" s="46" t="str">
        <f t="shared" si="532"/>
        <v/>
      </c>
      <c r="AO2458" s="46" t="str">
        <f t="shared" si="533"/>
        <v/>
      </c>
      <c r="AP2458" s="46">
        <f t="shared" si="534"/>
        <v>0</v>
      </c>
      <c r="AQ2458" s="46" t="str">
        <f t="shared" si="535"/>
        <v/>
      </c>
      <c r="AR2458" s="46">
        <f t="shared" si="536"/>
        <v>0</v>
      </c>
      <c r="AS2458" s="48">
        <f t="shared" si="537"/>
        <v>1</v>
      </c>
      <c r="AT2458" s="46">
        <f t="shared" si="541"/>
        <v>0</v>
      </c>
      <c r="AU2458" s="46">
        <f t="shared" si="538"/>
        <v>0</v>
      </c>
      <c r="AV2458" s="46">
        <f t="shared" si="539"/>
        <v>0</v>
      </c>
      <c r="AW2458" s="46">
        <f t="shared" si="542"/>
        <v>0</v>
      </c>
      <c r="AX2458" s="47" t="str">
        <f t="shared" si="540"/>
        <v/>
      </c>
      <c r="AY2458" s="47" t="str">
        <f t="shared" si="543"/>
        <v/>
      </c>
    </row>
    <row r="2459" spans="35:51" x14ac:dyDescent="0.35">
      <c r="AI2459" s="11"/>
      <c r="AJ2459" s="11"/>
      <c r="AK2459" s="11"/>
      <c r="AL2459" s="63"/>
      <c r="AM2459" s="46" t="str">
        <f t="shared" si="531"/>
        <v/>
      </c>
      <c r="AN2459" s="46" t="str">
        <f t="shared" si="532"/>
        <v/>
      </c>
      <c r="AO2459" s="46" t="str">
        <f t="shared" si="533"/>
        <v/>
      </c>
      <c r="AP2459" s="46">
        <f t="shared" si="534"/>
        <v>0</v>
      </c>
      <c r="AQ2459" s="46" t="str">
        <f t="shared" si="535"/>
        <v/>
      </c>
      <c r="AR2459" s="46">
        <f t="shared" si="536"/>
        <v>0</v>
      </c>
      <c r="AS2459" s="48">
        <f t="shared" si="537"/>
        <v>1</v>
      </c>
      <c r="AT2459" s="46">
        <f t="shared" si="541"/>
        <v>0</v>
      </c>
      <c r="AU2459" s="46">
        <f t="shared" si="538"/>
        <v>0</v>
      </c>
      <c r="AV2459" s="46">
        <f t="shared" si="539"/>
        <v>0</v>
      </c>
      <c r="AW2459" s="46">
        <f t="shared" si="542"/>
        <v>0</v>
      </c>
      <c r="AX2459" s="47" t="str">
        <f t="shared" si="540"/>
        <v/>
      </c>
      <c r="AY2459" s="47" t="str">
        <f t="shared" si="543"/>
        <v/>
      </c>
    </row>
    <row r="2460" spans="35:51" x14ac:dyDescent="0.35">
      <c r="AI2460" s="11"/>
      <c r="AJ2460" s="11"/>
      <c r="AK2460" s="11"/>
      <c r="AL2460" s="63"/>
      <c r="AM2460" s="46" t="str">
        <f t="shared" si="531"/>
        <v/>
      </c>
      <c r="AN2460" s="46" t="str">
        <f t="shared" si="532"/>
        <v/>
      </c>
      <c r="AO2460" s="46" t="str">
        <f t="shared" si="533"/>
        <v/>
      </c>
      <c r="AP2460" s="46">
        <f t="shared" si="534"/>
        <v>0</v>
      </c>
      <c r="AQ2460" s="46" t="str">
        <f t="shared" si="535"/>
        <v/>
      </c>
      <c r="AR2460" s="46">
        <f t="shared" si="536"/>
        <v>0</v>
      </c>
      <c r="AS2460" s="48">
        <f t="shared" si="537"/>
        <v>1</v>
      </c>
      <c r="AT2460" s="46">
        <f t="shared" si="541"/>
        <v>0</v>
      </c>
      <c r="AU2460" s="46">
        <f t="shared" si="538"/>
        <v>0</v>
      </c>
      <c r="AV2460" s="46">
        <f t="shared" si="539"/>
        <v>0</v>
      </c>
      <c r="AW2460" s="46">
        <f t="shared" si="542"/>
        <v>0</v>
      </c>
      <c r="AX2460" s="47" t="str">
        <f t="shared" si="540"/>
        <v/>
      </c>
      <c r="AY2460" s="47" t="str">
        <f t="shared" si="543"/>
        <v/>
      </c>
    </row>
    <row r="2461" spans="35:51" x14ac:dyDescent="0.35">
      <c r="AI2461" s="11"/>
      <c r="AJ2461" s="11"/>
      <c r="AK2461" s="11"/>
      <c r="AL2461" s="63"/>
      <c r="AM2461" s="46" t="str">
        <f t="shared" si="531"/>
        <v/>
      </c>
      <c r="AN2461" s="46" t="str">
        <f t="shared" si="532"/>
        <v/>
      </c>
      <c r="AO2461" s="46" t="str">
        <f t="shared" si="533"/>
        <v/>
      </c>
      <c r="AP2461" s="46">
        <f t="shared" si="534"/>
        <v>0</v>
      </c>
      <c r="AQ2461" s="46" t="str">
        <f t="shared" si="535"/>
        <v/>
      </c>
      <c r="AR2461" s="46">
        <f t="shared" si="536"/>
        <v>0</v>
      </c>
      <c r="AS2461" s="48">
        <f t="shared" si="537"/>
        <v>1</v>
      </c>
      <c r="AT2461" s="46">
        <f t="shared" si="541"/>
        <v>0</v>
      </c>
      <c r="AU2461" s="46">
        <f t="shared" si="538"/>
        <v>0</v>
      </c>
      <c r="AV2461" s="46">
        <f t="shared" si="539"/>
        <v>0</v>
      </c>
      <c r="AW2461" s="46">
        <f t="shared" si="542"/>
        <v>0</v>
      </c>
      <c r="AX2461" s="47" t="str">
        <f t="shared" si="540"/>
        <v/>
      </c>
      <c r="AY2461" s="47" t="str">
        <f t="shared" si="543"/>
        <v/>
      </c>
    </row>
    <row r="2462" spans="35:51" x14ac:dyDescent="0.35">
      <c r="AI2462" s="11"/>
      <c r="AJ2462" s="11"/>
      <c r="AK2462" s="11"/>
      <c r="AL2462" s="63"/>
      <c r="AM2462" s="46" t="str">
        <f t="shared" si="531"/>
        <v/>
      </c>
      <c r="AN2462" s="46" t="str">
        <f t="shared" si="532"/>
        <v/>
      </c>
      <c r="AO2462" s="46" t="str">
        <f t="shared" si="533"/>
        <v/>
      </c>
      <c r="AP2462" s="46">
        <f t="shared" si="534"/>
        <v>0</v>
      </c>
      <c r="AQ2462" s="46" t="str">
        <f t="shared" si="535"/>
        <v/>
      </c>
      <c r="AR2462" s="46">
        <f t="shared" si="536"/>
        <v>0</v>
      </c>
      <c r="AS2462" s="48">
        <f t="shared" si="537"/>
        <v>1</v>
      </c>
      <c r="AT2462" s="46">
        <f t="shared" si="541"/>
        <v>0</v>
      </c>
      <c r="AU2462" s="46">
        <f t="shared" si="538"/>
        <v>0</v>
      </c>
      <c r="AV2462" s="46">
        <f t="shared" si="539"/>
        <v>0</v>
      </c>
      <c r="AW2462" s="46">
        <f t="shared" si="542"/>
        <v>0</v>
      </c>
      <c r="AX2462" s="47" t="str">
        <f t="shared" si="540"/>
        <v/>
      </c>
      <c r="AY2462" s="47" t="str">
        <f t="shared" si="543"/>
        <v/>
      </c>
    </row>
    <row r="2463" spans="35:51" x14ac:dyDescent="0.35">
      <c r="AI2463" s="11"/>
      <c r="AJ2463" s="11"/>
      <c r="AK2463" s="11"/>
      <c r="AL2463" s="63"/>
      <c r="AM2463" s="46" t="str">
        <f t="shared" si="531"/>
        <v/>
      </c>
      <c r="AN2463" s="46" t="str">
        <f t="shared" si="532"/>
        <v/>
      </c>
      <c r="AO2463" s="46" t="str">
        <f t="shared" si="533"/>
        <v/>
      </c>
      <c r="AP2463" s="46">
        <f t="shared" si="534"/>
        <v>0</v>
      </c>
      <c r="AQ2463" s="46" t="str">
        <f t="shared" si="535"/>
        <v/>
      </c>
      <c r="AR2463" s="46">
        <f t="shared" si="536"/>
        <v>0</v>
      </c>
      <c r="AS2463" s="48">
        <f t="shared" si="537"/>
        <v>1</v>
      </c>
      <c r="AT2463" s="46">
        <f t="shared" si="541"/>
        <v>0</v>
      </c>
      <c r="AU2463" s="46">
        <f t="shared" si="538"/>
        <v>0</v>
      </c>
      <c r="AV2463" s="46">
        <f t="shared" si="539"/>
        <v>0</v>
      </c>
      <c r="AW2463" s="46">
        <f t="shared" si="542"/>
        <v>0</v>
      </c>
      <c r="AX2463" s="47" t="str">
        <f t="shared" si="540"/>
        <v/>
      </c>
      <c r="AY2463" s="47" t="str">
        <f t="shared" si="543"/>
        <v/>
      </c>
    </row>
    <row r="2464" spans="35:51" x14ac:dyDescent="0.35">
      <c r="AI2464" s="11"/>
      <c r="AJ2464" s="11"/>
      <c r="AK2464" s="11"/>
      <c r="AL2464" s="63"/>
      <c r="AM2464" s="46" t="str">
        <f t="shared" si="531"/>
        <v/>
      </c>
      <c r="AN2464" s="46" t="str">
        <f t="shared" si="532"/>
        <v/>
      </c>
      <c r="AO2464" s="46" t="str">
        <f t="shared" si="533"/>
        <v/>
      </c>
      <c r="AP2464" s="46">
        <f t="shared" si="534"/>
        <v>0</v>
      </c>
      <c r="AQ2464" s="46" t="str">
        <f t="shared" si="535"/>
        <v/>
      </c>
      <c r="AR2464" s="46">
        <f t="shared" si="536"/>
        <v>0</v>
      </c>
      <c r="AS2464" s="48">
        <f t="shared" si="537"/>
        <v>1</v>
      </c>
      <c r="AT2464" s="46">
        <f t="shared" si="541"/>
        <v>0</v>
      </c>
      <c r="AU2464" s="46">
        <f t="shared" si="538"/>
        <v>0</v>
      </c>
      <c r="AV2464" s="46">
        <f t="shared" si="539"/>
        <v>0</v>
      </c>
      <c r="AW2464" s="46">
        <f t="shared" si="542"/>
        <v>0</v>
      </c>
      <c r="AX2464" s="47" t="str">
        <f t="shared" si="540"/>
        <v/>
      </c>
      <c r="AY2464" s="47" t="str">
        <f t="shared" si="543"/>
        <v/>
      </c>
    </row>
    <row r="2465" spans="35:51" x14ac:dyDescent="0.35">
      <c r="AI2465" s="11"/>
      <c r="AJ2465" s="11"/>
      <c r="AK2465" s="11"/>
      <c r="AL2465" s="63"/>
      <c r="AM2465" s="46" t="str">
        <f t="shared" si="531"/>
        <v/>
      </c>
      <c r="AN2465" s="46" t="str">
        <f t="shared" si="532"/>
        <v/>
      </c>
      <c r="AO2465" s="46" t="str">
        <f t="shared" si="533"/>
        <v/>
      </c>
      <c r="AP2465" s="46">
        <f t="shared" si="534"/>
        <v>0</v>
      </c>
      <c r="AQ2465" s="46" t="str">
        <f t="shared" si="535"/>
        <v/>
      </c>
      <c r="AR2465" s="46">
        <f t="shared" si="536"/>
        <v>0</v>
      </c>
      <c r="AS2465" s="48">
        <f t="shared" si="537"/>
        <v>1</v>
      </c>
      <c r="AT2465" s="46">
        <f t="shared" si="541"/>
        <v>0</v>
      </c>
      <c r="AU2465" s="46">
        <f t="shared" si="538"/>
        <v>0</v>
      </c>
      <c r="AV2465" s="46">
        <f t="shared" si="539"/>
        <v>0</v>
      </c>
      <c r="AW2465" s="46">
        <f t="shared" si="542"/>
        <v>0</v>
      </c>
      <c r="AX2465" s="47" t="str">
        <f t="shared" si="540"/>
        <v/>
      </c>
      <c r="AY2465" s="47" t="str">
        <f t="shared" si="543"/>
        <v/>
      </c>
    </row>
    <row r="2466" spans="35:51" x14ac:dyDescent="0.35">
      <c r="AI2466" s="11"/>
      <c r="AJ2466" s="11"/>
      <c r="AK2466" s="11"/>
      <c r="AL2466" s="63"/>
      <c r="AM2466" s="46" t="str">
        <f t="shared" si="531"/>
        <v/>
      </c>
      <c r="AN2466" s="46" t="str">
        <f t="shared" si="532"/>
        <v/>
      </c>
      <c r="AO2466" s="46" t="str">
        <f t="shared" si="533"/>
        <v/>
      </c>
      <c r="AP2466" s="46">
        <f t="shared" si="534"/>
        <v>0</v>
      </c>
      <c r="AQ2466" s="46" t="str">
        <f t="shared" si="535"/>
        <v/>
      </c>
      <c r="AR2466" s="46">
        <f t="shared" si="536"/>
        <v>0</v>
      </c>
      <c r="AS2466" s="48">
        <f t="shared" si="537"/>
        <v>1</v>
      </c>
      <c r="AT2466" s="46">
        <f t="shared" si="541"/>
        <v>0</v>
      </c>
      <c r="AU2466" s="46">
        <f t="shared" si="538"/>
        <v>0</v>
      </c>
      <c r="AV2466" s="46">
        <f t="shared" si="539"/>
        <v>0</v>
      </c>
      <c r="AW2466" s="46">
        <f t="shared" si="542"/>
        <v>0</v>
      </c>
      <c r="AX2466" s="47" t="str">
        <f t="shared" si="540"/>
        <v/>
      </c>
      <c r="AY2466" s="47" t="str">
        <f t="shared" si="543"/>
        <v/>
      </c>
    </row>
    <row r="2467" spans="35:51" x14ac:dyDescent="0.35">
      <c r="AI2467" s="11"/>
      <c r="AJ2467" s="11"/>
      <c r="AK2467" s="11"/>
      <c r="AL2467" s="63"/>
      <c r="AM2467" s="46" t="str">
        <f t="shared" si="531"/>
        <v/>
      </c>
      <c r="AN2467" s="46" t="str">
        <f t="shared" si="532"/>
        <v/>
      </c>
      <c r="AO2467" s="46" t="str">
        <f t="shared" si="533"/>
        <v/>
      </c>
      <c r="AP2467" s="46">
        <f t="shared" si="534"/>
        <v>0</v>
      </c>
      <c r="AQ2467" s="46" t="str">
        <f t="shared" si="535"/>
        <v/>
      </c>
      <c r="AR2467" s="46">
        <f t="shared" si="536"/>
        <v>0</v>
      </c>
      <c r="AS2467" s="48">
        <f t="shared" si="537"/>
        <v>1</v>
      </c>
      <c r="AT2467" s="46">
        <f t="shared" si="541"/>
        <v>0</v>
      </c>
      <c r="AU2467" s="46">
        <f t="shared" si="538"/>
        <v>0</v>
      </c>
      <c r="AV2467" s="46">
        <f t="shared" si="539"/>
        <v>0</v>
      </c>
      <c r="AW2467" s="46">
        <f t="shared" si="542"/>
        <v>0</v>
      </c>
      <c r="AX2467" s="47" t="str">
        <f t="shared" si="540"/>
        <v/>
      </c>
      <c r="AY2467" s="47" t="str">
        <f t="shared" si="543"/>
        <v/>
      </c>
    </row>
    <row r="2468" spans="35:51" x14ac:dyDescent="0.35">
      <c r="AI2468" s="11"/>
      <c r="AJ2468" s="11"/>
      <c r="AK2468" s="11"/>
      <c r="AL2468" s="63"/>
      <c r="AM2468" s="46" t="str">
        <f t="shared" si="531"/>
        <v/>
      </c>
      <c r="AN2468" s="46" t="str">
        <f t="shared" si="532"/>
        <v/>
      </c>
      <c r="AO2468" s="46" t="str">
        <f t="shared" si="533"/>
        <v/>
      </c>
      <c r="AP2468" s="46">
        <f t="shared" si="534"/>
        <v>0</v>
      </c>
      <c r="AQ2468" s="46" t="str">
        <f t="shared" si="535"/>
        <v/>
      </c>
      <c r="AR2468" s="46">
        <f t="shared" si="536"/>
        <v>0</v>
      </c>
      <c r="AS2468" s="48">
        <f t="shared" si="537"/>
        <v>1</v>
      </c>
      <c r="AT2468" s="46">
        <f t="shared" si="541"/>
        <v>0</v>
      </c>
      <c r="AU2468" s="46">
        <f t="shared" si="538"/>
        <v>0</v>
      </c>
      <c r="AV2468" s="46">
        <f t="shared" si="539"/>
        <v>0</v>
      </c>
      <c r="AW2468" s="46">
        <f t="shared" si="542"/>
        <v>0</v>
      </c>
      <c r="AX2468" s="47" t="str">
        <f t="shared" si="540"/>
        <v/>
      </c>
      <c r="AY2468" s="47" t="str">
        <f t="shared" si="543"/>
        <v/>
      </c>
    </row>
    <row r="2469" spans="35:51" x14ac:dyDescent="0.35">
      <c r="AI2469" s="11"/>
      <c r="AJ2469" s="11"/>
      <c r="AK2469" s="11"/>
      <c r="AL2469" s="63"/>
      <c r="AM2469" s="46" t="str">
        <f t="shared" si="531"/>
        <v/>
      </c>
      <c r="AN2469" s="46" t="str">
        <f t="shared" si="532"/>
        <v/>
      </c>
      <c r="AO2469" s="46" t="str">
        <f t="shared" si="533"/>
        <v/>
      </c>
      <c r="AP2469" s="46">
        <f t="shared" si="534"/>
        <v>0</v>
      </c>
      <c r="AQ2469" s="46" t="str">
        <f t="shared" si="535"/>
        <v/>
      </c>
      <c r="AR2469" s="46">
        <f t="shared" si="536"/>
        <v>0</v>
      </c>
      <c r="AS2469" s="48">
        <f t="shared" si="537"/>
        <v>1</v>
      </c>
      <c r="AT2469" s="46">
        <f t="shared" si="541"/>
        <v>0</v>
      </c>
      <c r="AU2469" s="46">
        <f t="shared" si="538"/>
        <v>0</v>
      </c>
      <c r="AV2469" s="46">
        <f t="shared" si="539"/>
        <v>0</v>
      </c>
      <c r="AW2469" s="46">
        <f t="shared" si="542"/>
        <v>0</v>
      </c>
      <c r="AX2469" s="47" t="str">
        <f t="shared" si="540"/>
        <v/>
      </c>
      <c r="AY2469" s="47" t="str">
        <f t="shared" si="543"/>
        <v/>
      </c>
    </row>
    <row r="2470" spans="35:51" x14ac:dyDescent="0.35">
      <c r="AI2470" s="11"/>
      <c r="AJ2470" s="11"/>
      <c r="AK2470" s="11"/>
      <c r="AL2470" s="63"/>
      <c r="AM2470" s="46" t="str">
        <f t="shared" si="531"/>
        <v/>
      </c>
      <c r="AN2470" s="46" t="str">
        <f t="shared" si="532"/>
        <v/>
      </c>
      <c r="AO2470" s="46" t="str">
        <f t="shared" si="533"/>
        <v/>
      </c>
      <c r="AP2470" s="46">
        <f t="shared" si="534"/>
        <v>0</v>
      </c>
      <c r="AQ2470" s="46" t="str">
        <f t="shared" si="535"/>
        <v/>
      </c>
      <c r="AR2470" s="46">
        <f t="shared" si="536"/>
        <v>0</v>
      </c>
      <c r="AS2470" s="48">
        <f t="shared" si="537"/>
        <v>1</v>
      </c>
      <c r="AT2470" s="46">
        <f t="shared" si="541"/>
        <v>0</v>
      </c>
      <c r="AU2470" s="46">
        <f t="shared" si="538"/>
        <v>0</v>
      </c>
      <c r="AV2470" s="46">
        <f t="shared" si="539"/>
        <v>0</v>
      </c>
      <c r="AW2470" s="46">
        <f t="shared" si="542"/>
        <v>0</v>
      </c>
      <c r="AX2470" s="47" t="str">
        <f t="shared" si="540"/>
        <v/>
      </c>
      <c r="AY2470" s="47" t="str">
        <f t="shared" si="543"/>
        <v/>
      </c>
    </row>
    <row r="2471" spans="35:51" x14ac:dyDescent="0.35">
      <c r="AI2471" s="11"/>
      <c r="AJ2471" s="11"/>
      <c r="AK2471" s="11"/>
      <c r="AL2471" s="63"/>
      <c r="AM2471" s="46" t="str">
        <f t="shared" si="531"/>
        <v/>
      </c>
      <c r="AN2471" s="46" t="str">
        <f t="shared" si="532"/>
        <v/>
      </c>
      <c r="AO2471" s="46" t="str">
        <f t="shared" si="533"/>
        <v/>
      </c>
      <c r="AP2471" s="46">
        <f t="shared" si="534"/>
        <v>0</v>
      </c>
      <c r="AQ2471" s="46" t="str">
        <f t="shared" si="535"/>
        <v/>
      </c>
      <c r="AR2471" s="46">
        <f t="shared" si="536"/>
        <v>0</v>
      </c>
      <c r="AS2471" s="48">
        <f t="shared" si="537"/>
        <v>1</v>
      </c>
      <c r="AT2471" s="46">
        <f t="shared" si="541"/>
        <v>0</v>
      </c>
      <c r="AU2471" s="46">
        <f t="shared" si="538"/>
        <v>0</v>
      </c>
      <c r="AV2471" s="46">
        <f t="shared" si="539"/>
        <v>0</v>
      </c>
      <c r="AW2471" s="46">
        <f t="shared" si="542"/>
        <v>0</v>
      </c>
      <c r="AX2471" s="47" t="str">
        <f t="shared" si="540"/>
        <v/>
      </c>
      <c r="AY2471" s="47" t="str">
        <f t="shared" si="543"/>
        <v/>
      </c>
    </row>
    <row r="2472" spans="35:51" x14ac:dyDescent="0.35">
      <c r="AI2472" s="11"/>
      <c r="AJ2472" s="11"/>
      <c r="AK2472" s="11"/>
      <c r="AL2472" s="63"/>
      <c r="AM2472" s="46" t="str">
        <f t="shared" si="531"/>
        <v/>
      </c>
      <c r="AN2472" s="46" t="str">
        <f t="shared" si="532"/>
        <v/>
      </c>
      <c r="AO2472" s="46" t="str">
        <f t="shared" si="533"/>
        <v/>
      </c>
      <c r="AP2472" s="46">
        <f t="shared" si="534"/>
        <v>0</v>
      </c>
      <c r="AQ2472" s="46" t="str">
        <f t="shared" si="535"/>
        <v/>
      </c>
      <c r="AR2472" s="46">
        <f t="shared" si="536"/>
        <v>0</v>
      </c>
      <c r="AS2472" s="48">
        <f t="shared" si="537"/>
        <v>1</v>
      </c>
      <c r="AT2472" s="46">
        <f t="shared" si="541"/>
        <v>0</v>
      </c>
      <c r="AU2472" s="46">
        <f t="shared" si="538"/>
        <v>0</v>
      </c>
      <c r="AV2472" s="46">
        <f t="shared" si="539"/>
        <v>0</v>
      </c>
      <c r="AW2472" s="46">
        <f t="shared" si="542"/>
        <v>0</v>
      </c>
      <c r="AX2472" s="47" t="str">
        <f t="shared" si="540"/>
        <v/>
      </c>
      <c r="AY2472" s="47" t="str">
        <f t="shared" si="543"/>
        <v/>
      </c>
    </row>
    <row r="2473" spans="35:51" x14ac:dyDescent="0.35">
      <c r="AI2473" s="11"/>
      <c r="AJ2473" s="11"/>
      <c r="AK2473" s="11"/>
      <c r="AL2473" s="63"/>
      <c r="AM2473" s="46" t="str">
        <f t="shared" si="531"/>
        <v/>
      </c>
      <c r="AN2473" s="46" t="str">
        <f t="shared" si="532"/>
        <v/>
      </c>
      <c r="AO2473" s="46" t="str">
        <f t="shared" si="533"/>
        <v/>
      </c>
      <c r="AP2473" s="46">
        <f t="shared" si="534"/>
        <v>0</v>
      </c>
      <c r="AQ2473" s="46" t="str">
        <f t="shared" si="535"/>
        <v/>
      </c>
      <c r="AR2473" s="46">
        <f t="shared" si="536"/>
        <v>0</v>
      </c>
      <c r="AS2473" s="48">
        <f t="shared" si="537"/>
        <v>1</v>
      </c>
      <c r="AT2473" s="46">
        <f t="shared" si="541"/>
        <v>0</v>
      </c>
      <c r="AU2473" s="46">
        <f t="shared" si="538"/>
        <v>0</v>
      </c>
      <c r="AV2473" s="46">
        <f t="shared" si="539"/>
        <v>0</v>
      </c>
      <c r="AW2473" s="46">
        <f t="shared" si="542"/>
        <v>0</v>
      </c>
      <c r="AX2473" s="47" t="str">
        <f t="shared" si="540"/>
        <v/>
      </c>
      <c r="AY2473" s="47" t="str">
        <f t="shared" si="543"/>
        <v/>
      </c>
    </row>
    <row r="2474" spans="35:51" x14ac:dyDescent="0.35">
      <c r="AI2474" s="11"/>
      <c r="AJ2474" s="11"/>
      <c r="AK2474" s="11"/>
      <c r="AL2474" s="63"/>
      <c r="AM2474" s="46" t="str">
        <f t="shared" si="531"/>
        <v/>
      </c>
      <c r="AN2474" s="46" t="str">
        <f t="shared" si="532"/>
        <v/>
      </c>
      <c r="AO2474" s="46" t="str">
        <f t="shared" si="533"/>
        <v/>
      </c>
      <c r="AP2474" s="46">
        <f t="shared" si="534"/>
        <v>0</v>
      </c>
      <c r="AQ2474" s="46" t="str">
        <f t="shared" si="535"/>
        <v/>
      </c>
      <c r="AR2474" s="46">
        <f t="shared" si="536"/>
        <v>0</v>
      </c>
      <c r="AS2474" s="48">
        <f t="shared" si="537"/>
        <v>1</v>
      </c>
      <c r="AT2474" s="46">
        <f t="shared" si="541"/>
        <v>0</v>
      </c>
      <c r="AU2474" s="46">
        <f t="shared" si="538"/>
        <v>0</v>
      </c>
      <c r="AV2474" s="46">
        <f t="shared" si="539"/>
        <v>0</v>
      </c>
      <c r="AW2474" s="46">
        <f t="shared" si="542"/>
        <v>0</v>
      </c>
      <c r="AX2474" s="47" t="str">
        <f t="shared" si="540"/>
        <v/>
      </c>
      <c r="AY2474" s="47" t="str">
        <f t="shared" si="543"/>
        <v/>
      </c>
    </row>
    <row r="2475" spans="35:51" x14ac:dyDescent="0.35">
      <c r="AI2475" s="11"/>
      <c r="AJ2475" s="11"/>
      <c r="AK2475" s="11"/>
      <c r="AL2475" s="63"/>
      <c r="AM2475" s="46" t="str">
        <f t="shared" si="531"/>
        <v/>
      </c>
      <c r="AN2475" s="46" t="str">
        <f t="shared" si="532"/>
        <v/>
      </c>
      <c r="AO2475" s="46" t="str">
        <f t="shared" si="533"/>
        <v/>
      </c>
      <c r="AP2475" s="46">
        <f t="shared" si="534"/>
        <v>0</v>
      </c>
      <c r="AQ2475" s="46" t="str">
        <f t="shared" si="535"/>
        <v/>
      </c>
      <c r="AR2475" s="46">
        <f t="shared" si="536"/>
        <v>0</v>
      </c>
      <c r="AS2475" s="48">
        <f t="shared" si="537"/>
        <v>1</v>
      </c>
      <c r="AT2475" s="46">
        <f t="shared" si="541"/>
        <v>0</v>
      </c>
      <c r="AU2475" s="46">
        <f t="shared" si="538"/>
        <v>0</v>
      </c>
      <c r="AV2475" s="46">
        <f t="shared" si="539"/>
        <v>0</v>
      </c>
      <c r="AW2475" s="46">
        <f t="shared" si="542"/>
        <v>0</v>
      </c>
      <c r="AX2475" s="47" t="str">
        <f t="shared" si="540"/>
        <v/>
      </c>
      <c r="AY2475" s="47" t="str">
        <f t="shared" si="543"/>
        <v/>
      </c>
    </row>
    <row r="2476" spans="35:51" x14ac:dyDescent="0.35">
      <c r="AI2476" s="11"/>
      <c r="AJ2476" s="11"/>
      <c r="AK2476" s="11"/>
      <c r="AL2476" s="63"/>
      <c r="AM2476" s="46" t="str">
        <f t="shared" si="531"/>
        <v/>
      </c>
      <c r="AN2476" s="46" t="str">
        <f t="shared" si="532"/>
        <v/>
      </c>
      <c r="AO2476" s="46" t="str">
        <f t="shared" si="533"/>
        <v/>
      </c>
      <c r="AP2476" s="46">
        <f t="shared" si="534"/>
        <v>0</v>
      </c>
      <c r="AQ2476" s="46" t="str">
        <f t="shared" si="535"/>
        <v/>
      </c>
      <c r="AR2476" s="46">
        <f t="shared" si="536"/>
        <v>0</v>
      </c>
      <c r="AS2476" s="48">
        <f t="shared" si="537"/>
        <v>1</v>
      </c>
      <c r="AT2476" s="46">
        <f t="shared" si="541"/>
        <v>0</v>
      </c>
      <c r="AU2476" s="46">
        <f t="shared" si="538"/>
        <v>0</v>
      </c>
      <c r="AV2476" s="46">
        <f t="shared" si="539"/>
        <v>0</v>
      </c>
      <c r="AW2476" s="46">
        <f t="shared" si="542"/>
        <v>0</v>
      </c>
      <c r="AX2476" s="47" t="str">
        <f t="shared" si="540"/>
        <v/>
      </c>
      <c r="AY2476" s="47" t="str">
        <f t="shared" si="543"/>
        <v/>
      </c>
    </row>
    <row r="2477" spans="35:51" x14ac:dyDescent="0.35">
      <c r="AI2477" s="11"/>
      <c r="AJ2477" s="11"/>
      <c r="AK2477" s="11"/>
      <c r="AL2477" s="63"/>
      <c r="AM2477" s="46" t="str">
        <f t="shared" si="531"/>
        <v/>
      </c>
      <c r="AN2477" s="46" t="str">
        <f t="shared" si="532"/>
        <v/>
      </c>
      <c r="AO2477" s="46" t="str">
        <f t="shared" si="533"/>
        <v/>
      </c>
      <c r="AP2477" s="46">
        <f t="shared" si="534"/>
        <v>0</v>
      </c>
      <c r="AQ2477" s="46" t="str">
        <f t="shared" si="535"/>
        <v/>
      </c>
      <c r="AR2477" s="46">
        <f t="shared" si="536"/>
        <v>0</v>
      </c>
      <c r="AS2477" s="48">
        <f t="shared" si="537"/>
        <v>1</v>
      </c>
      <c r="AT2477" s="46">
        <f t="shared" si="541"/>
        <v>0</v>
      </c>
      <c r="AU2477" s="46">
        <f t="shared" si="538"/>
        <v>0</v>
      </c>
      <c r="AV2477" s="46">
        <f t="shared" si="539"/>
        <v>0</v>
      </c>
      <c r="AW2477" s="46">
        <f t="shared" si="542"/>
        <v>0</v>
      </c>
      <c r="AX2477" s="47" t="str">
        <f t="shared" si="540"/>
        <v/>
      </c>
      <c r="AY2477" s="47" t="str">
        <f t="shared" si="543"/>
        <v/>
      </c>
    </row>
    <row r="2478" spans="35:51" x14ac:dyDescent="0.35">
      <c r="AI2478" s="11"/>
      <c r="AJ2478" s="11"/>
      <c r="AK2478" s="11"/>
      <c r="AL2478" s="63"/>
      <c r="AM2478" s="46" t="str">
        <f t="shared" si="531"/>
        <v/>
      </c>
      <c r="AN2478" s="46" t="str">
        <f t="shared" si="532"/>
        <v/>
      </c>
      <c r="AO2478" s="46" t="str">
        <f t="shared" si="533"/>
        <v/>
      </c>
      <c r="AP2478" s="46">
        <f t="shared" si="534"/>
        <v>0</v>
      </c>
      <c r="AQ2478" s="46" t="str">
        <f t="shared" si="535"/>
        <v/>
      </c>
      <c r="AR2478" s="46">
        <f t="shared" si="536"/>
        <v>0</v>
      </c>
      <c r="AS2478" s="48">
        <f t="shared" si="537"/>
        <v>1</v>
      </c>
      <c r="AT2478" s="46">
        <f t="shared" si="541"/>
        <v>0</v>
      </c>
      <c r="AU2478" s="46">
        <f t="shared" si="538"/>
        <v>0</v>
      </c>
      <c r="AV2478" s="46">
        <f t="shared" si="539"/>
        <v>0</v>
      </c>
      <c r="AW2478" s="46">
        <f t="shared" si="542"/>
        <v>0</v>
      </c>
      <c r="AX2478" s="47" t="str">
        <f t="shared" si="540"/>
        <v/>
      </c>
      <c r="AY2478" s="47" t="str">
        <f t="shared" si="543"/>
        <v/>
      </c>
    </row>
    <row r="2479" spans="35:51" x14ac:dyDescent="0.35">
      <c r="AI2479" s="11"/>
      <c r="AJ2479" s="11"/>
      <c r="AK2479" s="11"/>
      <c r="AL2479" s="63"/>
      <c r="AM2479" s="46" t="str">
        <f t="shared" si="531"/>
        <v/>
      </c>
      <c r="AN2479" s="46" t="str">
        <f t="shared" si="532"/>
        <v/>
      </c>
      <c r="AO2479" s="46" t="str">
        <f t="shared" si="533"/>
        <v/>
      </c>
      <c r="AP2479" s="46">
        <f t="shared" si="534"/>
        <v>0</v>
      </c>
      <c r="AQ2479" s="46" t="str">
        <f t="shared" si="535"/>
        <v/>
      </c>
      <c r="AR2479" s="46">
        <f t="shared" si="536"/>
        <v>0</v>
      </c>
      <c r="AS2479" s="48">
        <f t="shared" si="537"/>
        <v>1</v>
      </c>
      <c r="AT2479" s="46">
        <f t="shared" si="541"/>
        <v>0</v>
      </c>
      <c r="AU2479" s="46">
        <f t="shared" si="538"/>
        <v>0</v>
      </c>
      <c r="AV2479" s="46">
        <f t="shared" si="539"/>
        <v>0</v>
      </c>
      <c r="AW2479" s="46">
        <f t="shared" si="542"/>
        <v>0</v>
      </c>
      <c r="AX2479" s="47" t="str">
        <f t="shared" si="540"/>
        <v/>
      </c>
      <c r="AY2479" s="47" t="str">
        <f t="shared" si="543"/>
        <v/>
      </c>
    </row>
    <row r="2480" spans="35:51" x14ac:dyDescent="0.35">
      <c r="AI2480" s="11"/>
      <c r="AJ2480" s="11"/>
      <c r="AK2480" s="11"/>
      <c r="AL2480" s="63"/>
      <c r="AM2480" s="46" t="str">
        <f t="shared" si="531"/>
        <v/>
      </c>
      <c r="AN2480" s="46" t="str">
        <f t="shared" si="532"/>
        <v/>
      </c>
      <c r="AO2480" s="46" t="str">
        <f t="shared" si="533"/>
        <v/>
      </c>
      <c r="AP2480" s="46">
        <f t="shared" si="534"/>
        <v>0</v>
      </c>
      <c r="AQ2480" s="46" t="str">
        <f t="shared" si="535"/>
        <v/>
      </c>
      <c r="AR2480" s="46">
        <f t="shared" si="536"/>
        <v>0</v>
      </c>
      <c r="AS2480" s="48">
        <f t="shared" si="537"/>
        <v>1</v>
      </c>
      <c r="AT2480" s="46">
        <f t="shared" si="541"/>
        <v>0</v>
      </c>
      <c r="AU2480" s="46">
        <f t="shared" si="538"/>
        <v>0</v>
      </c>
      <c r="AV2480" s="46">
        <f t="shared" si="539"/>
        <v>0</v>
      </c>
      <c r="AW2480" s="46">
        <f t="shared" si="542"/>
        <v>0</v>
      </c>
      <c r="AX2480" s="47" t="str">
        <f t="shared" si="540"/>
        <v/>
      </c>
      <c r="AY2480" s="47" t="str">
        <f t="shared" si="543"/>
        <v/>
      </c>
    </row>
    <row r="2481" spans="35:51" x14ac:dyDescent="0.35">
      <c r="AI2481" s="11"/>
      <c r="AJ2481" s="11"/>
      <c r="AK2481" s="11"/>
      <c r="AL2481" s="63"/>
      <c r="AM2481" s="46" t="str">
        <f t="shared" si="531"/>
        <v/>
      </c>
      <c r="AN2481" s="46" t="str">
        <f t="shared" si="532"/>
        <v/>
      </c>
      <c r="AO2481" s="46" t="str">
        <f t="shared" si="533"/>
        <v/>
      </c>
      <c r="AP2481" s="46">
        <f t="shared" si="534"/>
        <v>0</v>
      </c>
      <c r="AQ2481" s="46" t="str">
        <f t="shared" si="535"/>
        <v/>
      </c>
      <c r="AR2481" s="46">
        <f t="shared" si="536"/>
        <v>0</v>
      </c>
      <c r="AS2481" s="48">
        <f t="shared" si="537"/>
        <v>1</v>
      </c>
      <c r="AT2481" s="46">
        <f t="shared" si="541"/>
        <v>0</v>
      </c>
      <c r="AU2481" s="46">
        <f t="shared" si="538"/>
        <v>0</v>
      </c>
      <c r="AV2481" s="46">
        <f t="shared" si="539"/>
        <v>0</v>
      </c>
      <c r="AW2481" s="46">
        <f t="shared" si="542"/>
        <v>0</v>
      </c>
      <c r="AX2481" s="47" t="str">
        <f t="shared" si="540"/>
        <v/>
      </c>
      <c r="AY2481" s="47" t="str">
        <f t="shared" si="543"/>
        <v/>
      </c>
    </row>
    <row r="2482" spans="35:51" x14ac:dyDescent="0.35">
      <c r="AI2482" s="11"/>
      <c r="AJ2482" s="11"/>
      <c r="AK2482" s="11"/>
      <c r="AL2482" s="63"/>
      <c r="AM2482" s="46" t="str">
        <f t="shared" si="531"/>
        <v/>
      </c>
      <c r="AN2482" s="46" t="str">
        <f t="shared" si="532"/>
        <v/>
      </c>
      <c r="AO2482" s="46" t="str">
        <f t="shared" si="533"/>
        <v/>
      </c>
      <c r="AP2482" s="46">
        <f t="shared" si="534"/>
        <v>0</v>
      </c>
      <c r="AQ2482" s="46" t="str">
        <f t="shared" si="535"/>
        <v/>
      </c>
      <c r="AR2482" s="46">
        <f t="shared" si="536"/>
        <v>0</v>
      </c>
      <c r="AS2482" s="48">
        <f t="shared" si="537"/>
        <v>1</v>
      </c>
      <c r="AT2482" s="46">
        <f t="shared" si="541"/>
        <v>0</v>
      </c>
      <c r="AU2482" s="46">
        <f t="shared" si="538"/>
        <v>0</v>
      </c>
      <c r="AV2482" s="46">
        <f t="shared" si="539"/>
        <v>0</v>
      </c>
      <c r="AW2482" s="46">
        <f t="shared" si="542"/>
        <v>0</v>
      </c>
      <c r="AX2482" s="47" t="str">
        <f t="shared" si="540"/>
        <v/>
      </c>
      <c r="AY2482" s="47" t="str">
        <f t="shared" si="543"/>
        <v/>
      </c>
    </row>
    <row r="2483" spans="35:51" x14ac:dyDescent="0.35">
      <c r="AI2483" s="11"/>
      <c r="AJ2483" s="11"/>
      <c r="AK2483" s="11"/>
      <c r="AL2483" s="63"/>
      <c r="AM2483" s="46" t="str">
        <f t="shared" si="531"/>
        <v/>
      </c>
      <c r="AN2483" s="46" t="str">
        <f t="shared" si="532"/>
        <v/>
      </c>
      <c r="AO2483" s="46" t="str">
        <f t="shared" si="533"/>
        <v/>
      </c>
      <c r="AP2483" s="46">
        <f t="shared" si="534"/>
        <v>0</v>
      </c>
      <c r="AQ2483" s="46" t="str">
        <f t="shared" si="535"/>
        <v/>
      </c>
      <c r="AR2483" s="46">
        <f t="shared" si="536"/>
        <v>0</v>
      </c>
      <c r="AS2483" s="48">
        <f t="shared" si="537"/>
        <v>1</v>
      </c>
      <c r="AT2483" s="46">
        <f t="shared" si="541"/>
        <v>0</v>
      </c>
      <c r="AU2483" s="46">
        <f t="shared" si="538"/>
        <v>0</v>
      </c>
      <c r="AV2483" s="46">
        <f t="shared" si="539"/>
        <v>0</v>
      </c>
      <c r="AW2483" s="46">
        <f t="shared" si="542"/>
        <v>0</v>
      </c>
      <c r="AX2483" s="47" t="str">
        <f t="shared" si="540"/>
        <v/>
      </c>
      <c r="AY2483" s="47" t="str">
        <f t="shared" si="543"/>
        <v/>
      </c>
    </row>
    <row r="2484" spans="35:51" x14ac:dyDescent="0.35">
      <c r="AI2484" s="11"/>
      <c r="AJ2484" s="11"/>
      <c r="AK2484" s="11"/>
      <c r="AL2484" s="63"/>
      <c r="AM2484" s="46" t="str">
        <f t="shared" si="531"/>
        <v/>
      </c>
      <c r="AN2484" s="46" t="str">
        <f t="shared" si="532"/>
        <v/>
      </c>
      <c r="AO2484" s="46" t="str">
        <f t="shared" si="533"/>
        <v/>
      </c>
      <c r="AP2484" s="46">
        <f t="shared" si="534"/>
        <v>0</v>
      </c>
      <c r="AQ2484" s="46" t="str">
        <f t="shared" si="535"/>
        <v/>
      </c>
      <c r="AR2484" s="46">
        <f t="shared" si="536"/>
        <v>0</v>
      </c>
      <c r="AS2484" s="48">
        <f t="shared" si="537"/>
        <v>1</v>
      </c>
      <c r="AT2484" s="46">
        <f t="shared" si="541"/>
        <v>0</v>
      </c>
      <c r="AU2484" s="46">
        <f t="shared" si="538"/>
        <v>0</v>
      </c>
      <c r="AV2484" s="46">
        <f t="shared" si="539"/>
        <v>0</v>
      </c>
      <c r="AW2484" s="46">
        <f t="shared" si="542"/>
        <v>0</v>
      </c>
      <c r="AX2484" s="47" t="str">
        <f t="shared" si="540"/>
        <v/>
      </c>
      <c r="AY2484" s="47" t="str">
        <f t="shared" si="543"/>
        <v/>
      </c>
    </row>
    <row r="2485" spans="35:51" x14ac:dyDescent="0.35">
      <c r="AI2485" s="11"/>
      <c r="AJ2485" s="11"/>
      <c r="AK2485" s="11"/>
      <c r="AL2485" s="63"/>
      <c r="AM2485" s="46" t="str">
        <f t="shared" si="531"/>
        <v/>
      </c>
      <c r="AN2485" s="46" t="str">
        <f t="shared" si="532"/>
        <v/>
      </c>
      <c r="AO2485" s="46" t="str">
        <f t="shared" si="533"/>
        <v/>
      </c>
      <c r="AP2485" s="46">
        <f t="shared" si="534"/>
        <v>0</v>
      </c>
      <c r="AQ2485" s="46" t="str">
        <f t="shared" si="535"/>
        <v/>
      </c>
      <c r="AR2485" s="46">
        <f t="shared" si="536"/>
        <v>0</v>
      </c>
      <c r="AS2485" s="48">
        <f t="shared" si="537"/>
        <v>1</v>
      </c>
      <c r="AT2485" s="46">
        <f t="shared" si="541"/>
        <v>0</v>
      </c>
      <c r="AU2485" s="46">
        <f t="shared" si="538"/>
        <v>0</v>
      </c>
      <c r="AV2485" s="46">
        <f t="shared" si="539"/>
        <v>0</v>
      </c>
      <c r="AW2485" s="46">
        <f t="shared" si="542"/>
        <v>0</v>
      </c>
      <c r="AX2485" s="47" t="str">
        <f t="shared" si="540"/>
        <v/>
      </c>
      <c r="AY2485" s="47" t="str">
        <f t="shared" si="543"/>
        <v/>
      </c>
    </row>
    <row r="2486" spans="35:51" x14ac:dyDescent="0.35">
      <c r="AI2486" s="11"/>
      <c r="AJ2486" s="11"/>
      <c r="AK2486" s="11"/>
      <c r="AL2486" s="63"/>
      <c r="AM2486" s="46" t="str">
        <f t="shared" si="531"/>
        <v/>
      </c>
      <c r="AN2486" s="46" t="str">
        <f t="shared" si="532"/>
        <v/>
      </c>
      <c r="AO2486" s="46" t="str">
        <f t="shared" si="533"/>
        <v/>
      </c>
      <c r="AP2486" s="46">
        <f t="shared" si="534"/>
        <v>0</v>
      </c>
      <c r="AQ2486" s="46" t="str">
        <f t="shared" si="535"/>
        <v/>
      </c>
      <c r="AR2486" s="46">
        <f t="shared" si="536"/>
        <v>0</v>
      </c>
      <c r="AS2486" s="48">
        <f t="shared" si="537"/>
        <v>1</v>
      </c>
      <c r="AT2486" s="46">
        <f t="shared" si="541"/>
        <v>0</v>
      </c>
      <c r="AU2486" s="46">
        <f t="shared" si="538"/>
        <v>0</v>
      </c>
      <c r="AV2486" s="46">
        <f t="shared" si="539"/>
        <v>0</v>
      </c>
      <c r="AW2486" s="46">
        <f t="shared" si="542"/>
        <v>0</v>
      </c>
      <c r="AX2486" s="47" t="str">
        <f t="shared" si="540"/>
        <v/>
      </c>
      <c r="AY2486" s="47" t="str">
        <f t="shared" si="543"/>
        <v/>
      </c>
    </row>
    <row r="2487" spans="35:51" x14ac:dyDescent="0.35">
      <c r="AI2487" s="11"/>
      <c r="AJ2487" s="11"/>
      <c r="AK2487" s="11"/>
      <c r="AL2487" s="63"/>
      <c r="AM2487" s="46" t="str">
        <f t="shared" si="531"/>
        <v/>
      </c>
      <c r="AN2487" s="46" t="str">
        <f t="shared" si="532"/>
        <v/>
      </c>
      <c r="AO2487" s="46" t="str">
        <f t="shared" si="533"/>
        <v/>
      </c>
      <c r="AP2487" s="46">
        <f t="shared" si="534"/>
        <v>0</v>
      </c>
      <c r="AQ2487" s="46" t="str">
        <f t="shared" si="535"/>
        <v/>
      </c>
      <c r="AR2487" s="46">
        <f t="shared" si="536"/>
        <v>0</v>
      </c>
      <c r="AS2487" s="48">
        <f t="shared" si="537"/>
        <v>1</v>
      </c>
      <c r="AT2487" s="46">
        <f t="shared" si="541"/>
        <v>0</v>
      </c>
      <c r="AU2487" s="46">
        <f t="shared" si="538"/>
        <v>0</v>
      </c>
      <c r="AV2487" s="46">
        <f t="shared" si="539"/>
        <v>0</v>
      </c>
      <c r="AW2487" s="46">
        <f t="shared" si="542"/>
        <v>0</v>
      </c>
      <c r="AX2487" s="47" t="str">
        <f t="shared" si="540"/>
        <v/>
      </c>
      <c r="AY2487" s="47" t="str">
        <f t="shared" si="543"/>
        <v/>
      </c>
    </row>
    <row r="2488" spans="35:51" x14ac:dyDescent="0.35">
      <c r="AI2488" s="11"/>
      <c r="AJ2488" s="11"/>
      <c r="AK2488" s="11"/>
      <c r="AL2488" s="63"/>
      <c r="AM2488" s="46" t="str">
        <f t="shared" si="531"/>
        <v/>
      </c>
      <c r="AN2488" s="46" t="str">
        <f t="shared" si="532"/>
        <v/>
      </c>
      <c r="AO2488" s="46" t="str">
        <f t="shared" si="533"/>
        <v/>
      </c>
      <c r="AP2488" s="46">
        <f t="shared" si="534"/>
        <v>0</v>
      </c>
      <c r="AQ2488" s="46" t="str">
        <f t="shared" si="535"/>
        <v/>
      </c>
      <c r="AR2488" s="46">
        <f t="shared" si="536"/>
        <v>0</v>
      </c>
      <c r="AS2488" s="48">
        <f t="shared" si="537"/>
        <v>1</v>
      </c>
      <c r="AT2488" s="46">
        <f t="shared" si="541"/>
        <v>0</v>
      </c>
      <c r="AU2488" s="46">
        <f t="shared" si="538"/>
        <v>0</v>
      </c>
      <c r="AV2488" s="46">
        <f t="shared" si="539"/>
        <v>0</v>
      </c>
      <c r="AW2488" s="46">
        <f t="shared" si="542"/>
        <v>0</v>
      </c>
      <c r="AX2488" s="47" t="str">
        <f t="shared" si="540"/>
        <v/>
      </c>
      <c r="AY2488" s="47" t="str">
        <f t="shared" si="543"/>
        <v/>
      </c>
    </row>
    <row r="2489" spans="35:51" x14ac:dyDescent="0.35">
      <c r="AI2489" s="11"/>
      <c r="AJ2489" s="11"/>
      <c r="AK2489" s="11"/>
      <c r="AL2489" s="63"/>
      <c r="AM2489" s="46" t="str">
        <f t="shared" si="531"/>
        <v/>
      </c>
      <c r="AN2489" s="46" t="str">
        <f t="shared" si="532"/>
        <v/>
      </c>
      <c r="AO2489" s="46" t="str">
        <f t="shared" si="533"/>
        <v/>
      </c>
      <c r="AP2489" s="46">
        <f t="shared" si="534"/>
        <v>0</v>
      </c>
      <c r="AQ2489" s="46" t="str">
        <f t="shared" si="535"/>
        <v/>
      </c>
      <c r="AR2489" s="46">
        <f t="shared" si="536"/>
        <v>0</v>
      </c>
      <c r="AS2489" s="48">
        <f t="shared" si="537"/>
        <v>1</v>
      </c>
      <c r="AT2489" s="46">
        <f t="shared" si="541"/>
        <v>0</v>
      </c>
      <c r="AU2489" s="46">
        <f t="shared" si="538"/>
        <v>0</v>
      </c>
      <c r="AV2489" s="46">
        <f t="shared" si="539"/>
        <v>0</v>
      </c>
      <c r="AW2489" s="46">
        <f t="shared" si="542"/>
        <v>0</v>
      </c>
      <c r="AX2489" s="47" t="str">
        <f t="shared" si="540"/>
        <v/>
      </c>
      <c r="AY2489" s="47" t="str">
        <f t="shared" si="543"/>
        <v/>
      </c>
    </row>
    <row r="2490" spans="35:51" x14ac:dyDescent="0.35">
      <c r="AI2490" s="11"/>
      <c r="AJ2490" s="11"/>
      <c r="AK2490" s="11"/>
      <c r="AL2490" s="63"/>
      <c r="AM2490" s="46" t="str">
        <f t="shared" si="531"/>
        <v/>
      </c>
      <c r="AN2490" s="46" t="str">
        <f t="shared" si="532"/>
        <v/>
      </c>
      <c r="AO2490" s="46" t="str">
        <f t="shared" si="533"/>
        <v/>
      </c>
      <c r="AP2490" s="46">
        <f t="shared" si="534"/>
        <v>0</v>
      </c>
      <c r="AQ2490" s="46" t="str">
        <f t="shared" si="535"/>
        <v/>
      </c>
      <c r="AR2490" s="46">
        <f t="shared" si="536"/>
        <v>0</v>
      </c>
      <c r="AS2490" s="48">
        <f t="shared" si="537"/>
        <v>1</v>
      </c>
      <c r="AT2490" s="46">
        <f t="shared" si="541"/>
        <v>0</v>
      </c>
      <c r="AU2490" s="46">
        <f t="shared" si="538"/>
        <v>0</v>
      </c>
      <c r="AV2490" s="46">
        <f t="shared" si="539"/>
        <v>0</v>
      </c>
      <c r="AW2490" s="46">
        <f t="shared" si="542"/>
        <v>0</v>
      </c>
      <c r="AX2490" s="47" t="str">
        <f t="shared" si="540"/>
        <v/>
      </c>
      <c r="AY2490" s="47" t="str">
        <f t="shared" si="543"/>
        <v/>
      </c>
    </row>
    <row r="2491" spans="35:51" x14ac:dyDescent="0.35">
      <c r="AI2491" s="11"/>
      <c r="AJ2491" s="11"/>
      <c r="AK2491" s="11"/>
      <c r="AL2491" s="63"/>
      <c r="AM2491" s="46" t="str">
        <f t="shared" si="531"/>
        <v/>
      </c>
      <c r="AN2491" s="46" t="str">
        <f t="shared" si="532"/>
        <v/>
      </c>
      <c r="AO2491" s="46" t="str">
        <f t="shared" si="533"/>
        <v/>
      </c>
      <c r="AP2491" s="46">
        <f t="shared" si="534"/>
        <v>0</v>
      </c>
      <c r="AQ2491" s="46" t="str">
        <f t="shared" si="535"/>
        <v/>
      </c>
      <c r="AR2491" s="46">
        <f t="shared" si="536"/>
        <v>0</v>
      </c>
      <c r="AS2491" s="48">
        <f t="shared" si="537"/>
        <v>1</v>
      </c>
      <c r="AT2491" s="46">
        <f t="shared" si="541"/>
        <v>0</v>
      </c>
      <c r="AU2491" s="46">
        <f t="shared" si="538"/>
        <v>0</v>
      </c>
      <c r="AV2491" s="46">
        <f t="shared" si="539"/>
        <v>0</v>
      </c>
      <c r="AW2491" s="46">
        <f t="shared" si="542"/>
        <v>0</v>
      </c>
      <c r="AX2491" s="47" t="str">
        <f t="shared" si="540"/>
        <v/>
      </c>
      <c r="AY2491" s="47" t="str">
        <f t="shared" si="543"/>
        <v/>
      </c>
    </row>
    <row r="2492" spans="35:51" x14ac:dyDescent="0.35">
      <c r="AI2492" s="11"/>
      <c r="AJ2492" s="11"/>
      <c r="AK2492" s="11"/>
      <c r="AL2492" s="63"/>
      <c r="AM2492" s="46" t="str">
        <f t="shared" si="531"/>
        <v/>
      </c>
      <c r="AN2492" s="46" t="str">
        <f t="shared" si="532"/>
        <v/>
      </c>
      <c r="AO2492" s="46" t="str">
        <f t="shared" si="533"/>
        <v/>
      </c>
      <c r="AP2492" s="46">
        <f t="shared" si="534"/>
        <v>0</v>
      </c>
      <c r="AQ2492" s="46" t="str">
        <f t="shared" si="535"/>
        <v/>
      </c>
      <c r="AR2492" s="46">
        <f t="shared" si="536"/>
        <v>0</v>
      </c>
      <c r="AS2492" s="48">
        <f t="shared" si="537"/>
        <v>1</v>
      </c>
      <c r="AT2492" s="46">
        <f t="shared" si="541"/>
        <v>0</v>
      </c>
      <c r="AU2492" s="46">
        <f t="shared" si="538"/>
        <v>0</v>
      </c>
      <c r="AV2492" s="46">
        <f t="shared" si="539"/>
        <v>0</v>
      </c>
      <c r="AW2492" s="46">
        <f t="shared" si="542"/>
        <v>0</v>
      </c>
      <c r="AX2492" s="47" t="str">
        <f t="shared" si="540"/>
        <v/>
      </c>
      <c r="AY2492" s="47" t="str">
        <f t="shared" si="543"/>
        <v/>
      </c>
    </row>
    <row r="2493" spans="35:51" x14ac:dyDescent="0.35">
      <c r="AI2493" s="11"/>
      <c r="AJ2493" s="11"/>
      <c r="AK2493" s="11"/>
      <c r="AL2493" s="63"/>
      <c r="AM2493" s="46" t="str">
        <f t="shared" si="531"/>
        <v/>
      </c>
      <c r="AN2493" s="46" t="str">
        <f t="shared" si="532"/>
        <v/>
      </c>
      <c r="AO2493" s="46" t="str">
        <f t="shared" si="533"/>
        <v/>
      </c>
      <c r="AP2493" s="46">
        <f t="shared" si="534"/>
        <v>0</v>
      </c>
      <c r="AQ2493" s="46" t="str">
        <f t="shared" si="535"/>
        <v/>
      </c>
      <c r="AR2493" s="46">
        <f t="shared" si="536"/>
        <v>0</v>
      </c>
      <c r="AS2493" s="48">
        <f t="shared" si="537"/>
        <v>1</v>
      </c>
      <c r="AT2493" s="46">
        <f t="shared" si="541"/>
        <v>0</v>
      </c>
      <c r="AU2493" s="46">
        <f t="shared" si="538"/>
        <v>0</v>
      </c>
      <c r="AV2493" s="46">
        <f t="shared" si="539"/>
        <v>0</v>
      </c>
      <c r="AW2493" s="46">
        <f t="shared" si="542"/>
        <v>0</v>
      </c>
      <c r="AX2493" s="47" t="str">
        <f t="shared" si="540"/>
        <v/>
      </c>
      <c r="AY2493" s="47" t="str">
        <f t="shared" si="543"/>
        <v/>
      </c>
    </row>
    <row r="2494" spans="35:51" x14ac:dyDescent="0.35">
      <c r="AI2494" s="11"/>
      <c r="AJ2494" s="11"/>
      <c r="AK2494" s="11"/>
      <c r="AL2494" s="63"/>
      <c r="AM2494" s="46" t="str">
        <f t="shared" si="531"/>
        <v/>
      </c>
      <c r="AN2494" s="46" t="str">
        <f t="shared" si="532"/>
        <v/>
      </c>
      <c r="AO2494" s="46" t="str">
        <f t="shared" si="533"/>
        <v/>
      </c>
      <c r="AP2494" s="46">
        <f t="shared" si="534"/>
        <v>0</v>
      </c>
      <c r="AQ2494" s="46" t="str">
        <f t="shared" si="535"/>
        <v/>
      </c>
      <c r="AR2494" s="46">
        <f t="shared" si="536"/>
        <v>0</v>
      </c>
      <c r="AS2494" s="48">
        <f t="shared" si="537"/>
        <v>1</v>
      </c>
      <c r="AT2494" s="46">
        <f t="shared" si="541"/>
        <v>0</v>
      </c>
      <c r="AU2494" s="46">
        <f t="shared" si="538"/>
        <v>0</v>
      </c>
      <c r="AV2494" s="46">
        <f t="shared" si="539"/>
        <v>0</v>
      </c>
      <c r="AW2494" s="46">
        <f t="shared" si="542"/>
        <v>0</v>
      </c>
      <c r="AX2494" s="47" t="str">
        <f t="shared" si="540"/>
        <v/>
      </c>
      <c r="AY2494" s="47" t="str">
        <f t="shared" si="543"/>
        <v/>
      </c>
    </row>
    <row r="2495" spans="35:51" x14ac:dyDescent="0.35">
      <c r="AI2495" s="11"/>
      <c r="AJ2495" s="11"/>
      <c r="AK2495" s="11"/>
      <c r="AL2495" s="63"/>
      <c r="AM2495" s="46" t="str">
        <f t="shared" si="531"/>
        <v/>
      </c>
      <c r="AN2495" s="46" t="str">
        <f t="shared" si="532"/>
        <v/>
      </c>
      <c r="AO2495" s="46" t="str">
        <f t="shared" si="533"/>
        <v/>
      </c>
      <c r="AP2495" s="46">
        <f t="shared" si="534"/>
        <v>0</v>
      </c>
      <c r="AQ2495" s="46" t="str">
        <f t="shared" si="535"/>
        <v/>
      </c>
      <c r="AR2495" s="46">
        <f t="shared" si="536"/>
        <v>0</v>
      </c>
      <c r="AS2495" s="48">
        <f t="shared" si="537"/>
        <v>1</v>
      </c>
      <c r="AT2495" s="46">
        <f t="shared" si="541"/>
        <v>0</v>
      </c>
      <c r="AU2495" s="46">
        <f t="shared" si="538"/>
        <v>0</v>
      </c>
      <c r="AV2495" s="46">
        <f t="shared" si="539"/>
        <v>0</v>
      </c>
      <c r="AW2495" s="46">
        <f t="shared" si="542"/>
        <v>0</v>
      </c>
      <c r="AX2495" s="47" t="str">
        <f t="shared" si="540"/>
        <v/>
      </c>
      <c r="AY2495" s="47" t="str">
        <f t="shared" si="543"/>
        <v/>
      </c>
    </row>
    <row r="2496" spans="35:51" x14ac:dyDescent="0.35">
      <c r="AI2496" s="11"/>
      <c r="AJ2496" s="11"/>
      <c r="AK2496" s="11"/>
      <c r="AL2496" s="63"/>
      <c r="AM2496" s="46" t="str">
        <f t="shared" si="531"/>
        <v/>
      </c>
      <c r="AN2496" s="46" t="str">
        <f t="shared" si="532"/>
        <v/>
      </c>
      <c r="AO2496" s="46" t="str">
        <f t="shared" si="533"/>
        <v/>
      </c>
      <c r="AP2496" s="46">
        <f t="shared" si="534"/>
        <v>0</v>
      </c>
      <c r="AQ2496" s="46" t="str">
        <f t="shared" si="535"/>
        <v/>
      </c>
      <c r="AR2496" s="46">
        <f t="shared" si="536"/>
        <v>0</v>
      </c>
      <c r="AS2496" s="48">
        <f t="shared" si="537"/>
        <v>1</v>
      </c>
      <c r="AT2496" s="46">
        <f t="shared" si="541"/>
        <v>0</v>
      </c>
      <c r="AU2496" s="46">
        <f t="shared" si="538"/>
        <v>0</v>
      </c>
      <c r="AV2496" s="46">
        <f t="shared" si="539"/>
        <v>0</v>
      </c>
      <c r="AW2496" s="46">
        <f t="shared" si="542"/>
        <v>0</v>
      </c>
      <c r="AX2496" s="47" t="str">
        <f t="shared" si="540"/>
        <v/>
      </c>
      <c r="AY2496" s="47" t="str">
        <f t="shared" si="543"/>
        <v/>
      </c>
    </row>
    <row r="2497" spans="35:51" x14ac:dyDescent="0.35">
      <c r="AI2497" s="11"/>
      <c r="AJ2497" s="11"/>
      <c r="AK2497" s="11"/>
      <c r="AL2497" s="63"/>
      <c r="AM2497" s="46" t="str">
        <f t="shared" si="531"/>
        <v/>
      </c>
      <c r="AN2497" s="46" t="str">
        <f t="shared" si="532"/>
        <v/>
      </c>
      <c r="AO2497" s="46" t="str">
        <f t="shared" si="533"/>
        <v/>
      </c>
      <c r="AP2497" s="46">
        <f t="shared" si="534"/>
        <v>0</v>
      </c>
      <c r="AQ2497" s="46" t="str">
        <f t="shared" si="535"/>
        <v/>
      </c>
      <c r="AR2497" s="46">
        <f t="shared" si="536"/>
        <v>0</v>
      </c>
      <c r="AS2497" s="48">
        <f t="shared" si="537"/>
        <v>1</v>
      </c>
      <c r="AT2497" s="46">
        <f t="shared" si="541"/>
        <v>0</v>
      </c>
      <c r="AU2497" s="46">
        <f t="shared" si="538"/>
        <v>0</v>
      </c>
      <c r="AV2497" s="46">
        <f t="shared" si="539"/>
        <v>0</v>
      </c>
      <c r="AW2497" s="46">
        <f t="shared" si="542"/>
        <v>0</v>
      </c>
      <c r="AX2497" s="47" t="str">
        <f t="shared" si="540"/>
        <v/>
      </c>
      <c r="AY2497" s="47" t="str">
        <f t="shared" si="543"/>
        <v/>
      </c>
    </row>
    <row r="2498" spans="35:51" x14ac:dyDescent="0.35">
      <c r="AI2498" s="11"/>
      <c r="AJ2498" s="11"/>
      <c r="AK2498" s="11"/>
      <c r="AL2498" s="63"/>
      <c r="AM2498" s="46" t="str">
        <f t="shared" si="531"/>
        <v/>
      </c>
      <c r="AN2498" s="46" t="str">
        <f t="shared" si="532"/>
        <v/>
      </c>
      <c r="AO2498" s="46" t="str">
        <f t="shared" si="533"/>
        <v/>
      </c>
      <c r="AP2498" s="46">
        <f t="shared" si="534"/>
        <v>0</v>
      </c>
      <c r="AQ2498" s="46" t="str">
        <f t="shared" si="535"/>
        <v/>
      </c>
      <c r="AR2498" s="46">
        <f t="shared" si="536"/>
        <v>0</v>
      </c>
      <c r="AS2498" s="48">
        <f t="shared" si="537"/>
        <v>1</v>
      </c>
      <c r="AT2498" s="46">
        <f t="shared" si="541"/>
        <v>0</v>
      </c>
      <c r="AU2498" s="46">
        <f t="shared" si="538"/>
        <v>0</v>
      </c>
      <c r="AV2498" s="46">
        <f t="shared" si="539"/>
        <v>0</v>
      </c>
      <c r="AW2498" s="46">
        <f t="shared" si="542"/>
        <v>0</v>
      </c>
      <c r="AX2498" s="47" t="str">
        <f t="shared" si="540"/>
        <v/>
      </c>
      <c r="AY2498" s="47" t="str">
        <f t="shared" si="543"/>
        <v/>
      </c>
    </row>
    <row r="2499" spans="35:51" x14ac:dyDescent="0.35">
      <c r="AI2499" s="11"/>
      <c r="AJ2499" s="11"/>
      <c r="AK2499" s="11"/>
      <c r="AL2499" s="63"/>
      <c r="AM2499" s="46" t="str">
        <f t="shared" ref="AM2499:AM2562" si="544">IFERROR(VLOOKUP($AK2499,pnl_konto_table,2,FALSE),"")</f>
        <v/>
      </c>
      <c r="AN2499" s="46" t="str">
        <f t="shared" ref="AN2499:AN2562" si="545">IFERROR(VLOOKUP($AK2499,pnl_konto_table,6,FALSE),"")</f>
        <v/>
      </c>
      <c r="AO2499" s="46" t="str">
        <f t="shared" ref="AO2499:AO2562" si="546">IFERROR(VLOOKUP($AK2499,pnl_konto_table,7,FALSE),"")</f>
        <v/>
      </c>
      <c r="AP2499" s="46">
        <f t="shared" ref="AP2499:AP2562" si="547">IFERROR(VLOOKUP(AO2499,pnl_kategori_table,2,FALSE),0)</f>
        <v>0</v>
      </c>
      <c r="AQ2499" s="46" t="str">
        <f t="shared" ref="AQ2499:AQ2562" si="548">IFERROR(MATCH(AN2499,pnl_subkategori,0),"")</f>
        <v/>
      </c>
      <c r="AR2499" s="46">
        <f t="shared" ref="AR2499:AR2562" si="549">IF(AP2499=$A$3,-$AL2499,$AL2499)</f>
        <v>0</v>
      </c>
      <c r="AS2499" s="48">
        <f t="shared" ref="AS2499:AS2562" si="550">IFERROR(VLOOKUP($AK2499,lookup_konto_index,2,FALSE),IFERROR(VLOOKUP(AN2499,lookup_subkategori_index,2,FALSE),IFERROR(VLOOKUP(AO2499,lookup_kategori_index,2,FALSE),1)))</f>
        <v>1</v>
      </c>
      <c r="AT2499" s="46">
        <f t="shared" si="541"/>
        <v>0</v>
      </c>
      <c r="AU2499" s="46">
        <f t="shared" ref="AU2499:AU2562" si="551">SUMIFS($BC$3:$BC$50,$BA$3:$BA$50,$AI2499,$BB$3:$BB$50,$AJ2499)</f>
        <v>0</v>
      </c>
      <c r="AV2499" s="46">
        <f t="shared" ref="AV2499:AV2562" si="552">SUMIFS($BD$3:$BD$50,$BA$3:$BA$50,$AI2499,$BB$3:$BB$50,$AJ2499)</f>
        <v>0</v>
      </c>
      <c r="AW2499" s="46">
        <f t="shared" si="542"/>
        <v>0</v>
      </c>
      <c r="AX2499" s="47" t="str">
        <f t="shared" ref="AX2499:AX2562" si="553">IFERROR(VLOOKUP($AP2499,table_type_kostnad,2,FALSE)*AR2499,"")</f>
        <v/>
      </c>
      <c r="AY2499" s="47" t="str">
        <f t="shared" si="543"/>
        <v/>
      </c>
    </row>
    <row r="2500" spans="35:51" x14ac:dyDescent="0.35">
      <c r="AI2500" s="11"/>
      <c r="AJ2500" s="11"/>
      <c r="AK2500" s="11"/>
      <c r="AL2500" s="63"/>
      <c r="AM2500" s="46" t="str">
        <f t="shared" si="544"/>
        <v/>
      </c>
      <c r="AN2500" s="46" t="str">
        <f t="shared" si="545"/>
        <v/>
      </c>
      <c r="AO2500" s="46" t="str">
        <f t="shared" si="546"/>
        <v/>
      </c>
      <c r="AP2500" s="46">
        <f t="shared" si="547"/>
        <v>0</v>
      </c>
      <c r="AQ2500" s="46" t="str">
        <f t="shared" si="548"/>
        <v/>
      </c>
      <c r="AR2500" s="46">
        <f t="shared" si="549"/>
        <v>0</v>
      </c>
      <c r="AS2500" s="48">
        <f t="shared" si="550"/>
        <v>1</v>
      </c>
      <c r="AT2500" s="46">
        <f t="shared" ref="AT2500:AT2563" si="554">AS2500*AR2500</f>
        <v>0</v>
      </c>
      <c r="AU2500" s="46">
        <f t="shared" si="551"/>
        <v>0</v>
      </c>
      <c r="AV2500" s="46">
        <f t="shared" si="552"/>
        <v>0</v>
      </c>
      <c r="AW2500" s="46">
        <f t="shared" ref="AW2500:AW2563" si="555">IF(AU2500=0,0,1)</f>
        <v>0</v>
      </c>
      <c r="AX2500" s="47" t="str">
        <f t="shared" si="553"/>
        <v/>
      </c>
      <c r="AY2500" s="47" t="str">
        <f t="shared" ref="AY2500:AY2563" si="556">IFERROR(AX2500*AS2500,"")</f>
        <v/>
      </c>
    </row>
    <row r="2501" spans="35:51" x14ac:dyDescent="0.35">
      <c r="AI2501" s="11"/>
      <c r="AJ2501" s="11"/>
      <c r="AK2501" s="11"/>
      <c r="AL2501" s="63"/>
      <c r="AM2501" s="46" t="str">
        <f t="shared" si="544"/>
        <v/>
      </c>
      <c r="AN2501" s="46" t="str">
        <f t="shared" si="545"/>
        <v/>
      </c>
      <c r="AO2501" s="46" t="str">
        <f t="shared" si="546"/>
        <v/>
      </c>
      <c r="AP2501" s="46">
        <f t="shared" si="547"/>
        <v>0</v>
      </c>
      <c r="AQ2501" s="46" t="str">
        <f t="shared" si="548"/>
        <v/>
      </c>
      <c r="AR2501" s="46">
        <f t="shared" si="549"/>
        <v>0</v>
      </c>
      <c r="AS2501" s="48">
        <f t="shared" si="550"/>
        <v>1</v>
      </c>
      <c r="AT2501" s="46">
        <f t="shared" si="554"/>
        <v>0</v>
      </c>
      <c r="AU2501" s="46">
        <f t="shared" si="551"/>
        <v>0</v>
      </c>
      <c r="AV2501" s="46">
        <f t="shared" si="552"/>
        <v>0</v>
      </c>
      <c r="AW2501" s="46">
        <f t="shared" si="555"/>
        <v>0</v>
      </c>
      <c r="AX2501" s="47" t="str">
        <f t="shared" si="553"/>
        <v/>
      </c>
      <c r="AY2501" s="47" t="str">
        <f t="shared" si="556"/>
        <v/>
      </c>
    </row>
    <row r="2502" spans="35:51" x14ac:dyDescent="0.35">
      <c r="AI2502" s="11"/>
      <c r="AJ2502" s="11"/>
      <c r="AK2502" s="11"/>
      <c r="AL2502" s="63"/>
      <c r="AM2502" s="46" t="str">
        <f t="shared" si="544"/>
        <v/>
      </c>
      <c r="AN2502" s="46" t="str">
        <f t="shared" si="545"/>
        <v/>
      </c>
      <c r="AO2502" s="46" t="str">
        <f t="shared" si="546"/>
        <v/>
      </c>
      <c r="AP2502" s="46">
        <f t="shared" si="547"/>
        <v>0</v>
      </c>
      <c r="AQ2502" s="46" t="str">
        <f t="shared" si="548"/>
        <v/>
      </c>
      <c r="AR2502" s="46">
        <f t="shared" si="549"/>
        <v>0</v>
      </c>
      <c r="AS2502" s="48">
        <f t="shared" si="550"/>
        <v>1</v>
      </c>
      <c r="AT2502" s="46">
        <f t="shared" si="554"/>
        <v>0</v>
      </c>
      <c r="AU2502" s="46">
        <f t="shared" si="551"/>
        <v>0</v>
      </c>
      <c r="AV2502" s="46">
        <f t="shared" si="552"/>
        <v>0</v>
      </c>
      <c r="AW2502" s="46">
        <f t="shared" si="555"/>
        <v>0</v>
      </c>
      <c r="AX2502" s="47" t="str">
        <f t="shared" si="553"/>
        <v/>
      </c>
      <c r="AY2502" s="47" t="str">
        <f t="shared" si="556"/>
        <v/>
      </c>
    </row>
    <row r="2503" spans="35:51" x14ac:dyDescent="0.35">
      <c r="AI2503" s="11"/>
      <c r="AJ2503" s="11"/>
      <c r="AK2503" s="11"/>
      <c r="AL2503" s="63"/>
      <c r="AM2503" s="46" t="str">
        <f t="shared" si="544"/>
        <v/>
      </c>
      <c r="AN2503" s="46" t="str">
        <f t="shared" si="545"/>
        <v/>
      </c>
      <c r="AO2503" s="46" t="str">
        <f t="shared" si="546"/>
        <v/>
      </c>
      <c r="AP2503" s="46">
        <f t="shared" si="547"/>
        <v>0</v>
      </c>
      <c r="AQ2503" s="46" t="str">
        <f t="shared" si="548"/>
        <v/>
      </c>
      <c r="AR2503" s="46">
        <f t="shared" si="549"/>
        <v>0</v>
      </c>
      <c r="AS2503" s="48">
        <f t="shared" si="550"/>
        <v>1</v>
      </c>
      <c r="AT2503" s="46">
        <f t="shared" si="554"/>
        <v>0</v>
      </c>
      <c r="AU2503" s="46">
        <f t="shared" si="551"/>
        <v>0</v>
      </c>
      <c r="AV2503" s="46">
        <f t="shared" si="552"/>
        <v>0</v>
      </c>
      <c r="AW2503" s="46">
        <f t="shared" si="555"/>
        <v>0</v>
      </c>
      <c r="AX2503" s="47" t="str">
        <f t="shared" si="553"/>
        <v/>
      </c>
      <c r="AY2503" s="47" t="str">
        <f t="shared" si="556"/>
        <v/>
      </c>
    </row>
    <row r="2504" spans="35:51" x14ac:dyDescent="0.35">
      <c r="AI2504" s="11"/>
      <c r="AJ2504" s="11"/>
      <c r="AK2504" s="11"/>
      <c r="AL2504" s="63"/>
      <c r="AM2504" s="46" t="str">
        <f t="shared" si="544"/>
        <v/>
      </c>
      <c r="AN2504" s="46" t="str">
        <f t="shared" si="545"/>
        <v/>
      </c>
      <c r="AO2504" s="46" t="str">
        <f t="shared" si="546"/>
        <v/>
      </c>
      <c r="AP2504" s="46">
        <f t="shared" si="547"/>
        <v>0</v>
      </c>
      <c r="AQ2504" s="46" t="str">
        <f t="shared" si="548"/>
        <v/>
      </c>
      <c r="AR2504" s="46">
        <f t="shared" si="549"/>
        <v>0</v>
      </c>
      <c r="AS2504" s="48">
        <f t="shared" si="550"/>
        <v>1</v>
      </c>
      <c r="AT2504" s="46">
        <f t="shared" si="554"/>
        <v>0</v>
      </c>
      <c r="AU2504" s="46">
        <f t="shared" si="551"/>
        <v>0</v>
      </c>
      <c r="AV2504" s="46">
        <f t="shared" si="552"/>
        <v>0</v>
      </c>
      <c r="AW2504" s="46">
        <f t="shared" si="555"/>
        <v>0</v>
      </c>
      <c r="AX2504" s="47" t="str">
        <f t="shared" si="553"/>
        <v/>
      </c>
      <c r="AY2504" s="47" t="str">
        <f t="shared" si="556"/>
        <v/>
      </c>
    </row>
    <row r="2505" spans="35:51" x14ac:dyDescent="0.35">
      <c r="AI2505" s="11"/>
      <c r="AJ2505" s="11"/>
      <c r="AK2505" s="11"/>
      <c r="AL2505" s="63"/>
      <c r="AM2505" s="46" t="str">
        <f t="shared" si="544"/>
        <v/>
      </c>
      <c r="AN2505" s="46" t="str">
        <f t="shared" si="545"/>
        <v/>
      </c>
      <c r="AO2505" s="46" t="str">
        <f t="shared" si="546"/>
        <v/>
      </c>
      <c r="AP2505" s="46">
        <f t="shared" si="547"/>
        <v>0</v>
      </c>
      <c r="AQ2505" s="46" t="str">
        <f t="shared" si="548"/>
        <v/>
      </c>
      <c r="AR2505" s="46">
        <f t="shared" si="549"/>
        <v>0</v>
      </c>
      <c r="AS2505" s="48">
        <f t="shared" si="550"/>
        <v>1</v>
      </c>
      <c r="AT2505" s="46">
        <f t="shared" si="554"/>
        <v>0</v>
      </c>
      <c r="AU2505" s="46">
        <f t="shared" si="551"/>
        <v>0</v>
      </c>
      <c r="AV2505" s="46">
        <f t="shared" si="552"/>
        <v>0</v>
      </c>
      <c r="AW2505" s="46">
        <f t="shared" si="555"/>
        <v>0</v>
      </c>
      <c r="AX2505" s="47" t="str">
        <f t="shared" si="553"/>
        <v/>
      </c>
      <c r="AY2505" s="47" t="str">
        <f t="shared" si="556"/>
        <v/>
      </c>
    </row>
    <row r="2506" spans="35:51" x14ac:dyDescent="0.35">
      <c r="AI2506" s="11"/>
      <c r="AJ2506" s="11"/>
      <c r="AK2506" s="11"/>
      <c r="AL2506" s="63"/>
      <c r="AM2506" s="46" t="str">
        <f t="shared" si="544"/>
        <v/>
      </c>
      <c r="AN2506" s="46" t="str">
        <f t="shared" si="545"/>
        <v/>
      </c>
      <c r="AO2506" s="46" t="str">
        <f t="shared" si="546"/>
        <v/>
      </c>
      <c r="AP2506" s="46">
        <f t="shared" si="547"/>
        <v>0</v>
      </c>
      <c r="AQ2506" s="46" t="str">
        <f t="shared" si="548"/>
        <v/>
      </c>
      <c r="AR2506" s="46">
        <f t="shared" si="549"/>
        <v>0</v>
      </c>
      <c r="AS2506" s="48">
        <f t="shared" si="550"/>
        <v>1</v>
      </c>
      <c r="AT2506" s="46">
        <f t="shared" si="554"/>
        <v>0</v>
      </c>
      <c r="AU2506" s="46">
        <f t="shared" si="551"/>
        <v>0</v>
      </c>
      <c r="AV2506" s="46">
        <f t="shared" si="552"/>
        <v>0</v>
      </c>
      <c r="AW2506" s="46">
        <f t="shared" si="555"/>
        <v>0</v>
      </c>
      <c r="AX2506" s="47" t="str">
        <f t="shared" si="553"/>
        <v/>
      </c>
      <c r="AY2506" s="47" t="str">
        <f t="shared" si="556"/>
        <v/>
      </c>
    </row>
    <row r="2507" spans="35:51" x14ac:dyDescent="0.35">
      <c r="AI2507" s="11"/>
      <c r="AJ2507" s="11"/>
      <c r="AK2507" s="11"/>
      <c r="AL2507" s="63"/>
      <c r="AM2507" s="46" t="str">
        <f t="shared" si="544"/>
        <v/>
      </c>
      <c r="AN2507" s="46" t="str">
        <f t="shared" si="545"/>
        <v/>
      </c>
      <c r="AO2507" s="46" t="str">
        <f t="shared" si="546"/>
        <v/>
      </c>
      <c r="AP2507" s="46">
        <f t="shared" si="547"/>
        <v>0</v>
      </c>
      <c r="AQ2507" s="46" t="str">
        <f t="shared" si="548"/>
        <v/>
      </c>
      <c r="AR2507" s="46">
        <f t="shared" si="549"/>
        <v>0</v>
      </c>
      <c r="AS2507" s="48">
        <f t="shared" si="550"/>
        <v>1</v>
      </c>
      <c r="AT2507" s="46">
        <f t="shared" si="554"/>
        <v>0</v>
      </c>
      <c r="AU2507" s="46">
        <f t="shared" si="551"/>
        <v>0</v>
      </c>
      <c r="AV2507" s="46">
        <f t="shared" si="552"/>
        <v>0</v>
      </c>
      <c r="AW2507" s="46">
        <f t="shared" si="555"/>
        <v>0</v>
      </c>
      <c r="AX2507" s="47" t="str">
        <f t="shared" si="553"/>
        <v/>
      </c>
      <c r="AY2507" s="47" t="str">
        <f t="shared" si="556"/>
        <v/>
      </c>
    </row>
    <row r="2508" spans="35:51" x14ac:dyDescent="0.35">
      <c r="AI2508" s="11"/>
      <c r="AJ2508" s="11"/>
      <c r="AK2508" s="11"/>
      <c r="AL2508" s="63"/>
      <c r="AM2508" s="46" t="str">
        <f t="shared" si="544"/>
        <v/>
      </c>
      <c r="AN2508" s="46" t="str">
        <f t="shared" si="545"/>
        <v/>
      </c>
      <c r="AO2508" s="46" t="str">
        <f t="shared" si="546"/>
        <v/>
      </c>
      <c r="AP2508" s="46">
        <f t="shared" si="547"/>
        <v>0</v>
      </c>
      <c r="AQ2508" s="46" t="str">
        <f t="shared" si="548"/>
        <v/>
      </c>
      <c r="AR2508" s="46">
        <f t="shared" si="549"/>
        <v>0</v>
      </c>
      <c r="AS2508" s="48">
        <f t="shared" si="550"/>
        <v>1</v>
      </c>
      <c r="AT2508" s="46">
        <f t="shared" si="554"/>
        <v>0</v>
      </c>
      <c r="AU2508" s="46">
        <f t="shared" si="551"/>
        <v>0</v>
      </c>
      <c r="AV2508" s="46">
        <f t="shared" si="552"/>
        <v>0</v>
      </c>
      <c r="AW2508" s="46">
        <f t="shared" si="555"/>
        <v>0</v>
      </c>
      <c r="AX2508" s="47" t="str">
        <f t="shared" si="553"/>
        <v/>
      </c>
      <c r="AY2508" s="47" t="str">
        <f t="shared" si="556"/>
        <v/>
      </c>
    </row>
    <row r="2509" spans="35:51" x14ac:dyDescent="0.35">
      <c r="AI2509" s="11"/>
      <c r="AJ2509" s="11"/>
      <c r="AK2509" s="11"/>
      <c r="AL2509" s="63"/>
      <c r="AM2509" s="46" t="str">
        <f t="shared" si="544"/>
        <v/>
      </c>
      <c r="AN2509" s="46" t="str">
        <f t="shared" si="545"/>
        <v/>
      </c>
      <c r="AO2509" s="46" t="str">
        <f t="shared" si="546"/>
        <v/>
      </c>
      <c r="AP2509" s="46">
        <f t="shared" si="547"/>
        <v>0</v>
      </c>
      <c r="AQ2509" s="46" t="str">
        <f t="shared" si="548"/>
        <v/>
      </c>
      <c r="AR2509" s="46">
        <f t="shared" si="549"/>
        <v>0</v>
      </c>
      <c r="AS2509" s="48">
        <f t="shared" si="550"/>
        <v>1</v>
      </c>
      <c r="AT2509" s="46">
        <f t="shared" si="554"/>
        <v>0</v>
      </c>
      <c r="AU2509" s="46">
        <f t="shared" si="551"/>
        <v>0</v>
      </c>
      <c r="AV2509" s="46">
        <f t="shared" si="552"/>
        <v>0</v>
      </c>
      <c r="AW2509" s="46">
        <f t="shared" si="555"/>
        <v>0</v>
      </c>
      <c r="AX2509" s="47" t="str">
        <f t="shared" si="553"/>
        <v/>
      </c>
      <c r="AY2509" s="47" t="str">
        <f t="shared" si="556"/>
        <v/>
      </c>
    </row>
    <row r="2510" spans="35:51" x14ac:dyDescent="0.35">
      <c r="AI2510" s="11"/>
      <c r="AJ2510" s="11"/>
      <c r="AK2510" s="11"/>
      <c r="AL2510" s="63"/>
      <c r="AM2510" s="46" t="str">
        <f t="shared" si="544"/>
        <v/>
      </c>
      <c r="AN2510" s="46" t="str">
        <f t="shared" si="545"/>
        <v/>
      </c>
      <c r="AO2510" s="46" t="str">
        <f t="shared" si="546"/>
        <v/>
      </c>
      <c r="AP2510" s="46">
        <f t="shared" si="547"/>
        <v>0</v>
      </c>
      <c r="AQ2510" s="46" t="str">
        <f t="shared" si="548"/>
        <v/>
      </c>
      <c r="AR2510" s="46">
        <f t="shared" si="549"/>
        <v>0</v>
      </c>
      <c r="AS2510" s="48">
        <f t="shared" si="550"/>
        <v>1</v>
      </c>
      <c r="AT2510" s="46">
        <f t="shared" si="554"/>
        <v>0</v>
      </c>
      <c r="AU2510" s="46">
        <f t="shared" si="551"/>
        <v>0</v>
      </c>
      <c r="AV2510" s="46">
        <f t="shared" si="552"/>
        <v>0</v>
      </c>
      <c r="AW2510" s="46">
        <f t="shared" si="555"/>
        <v>0</v>
      </c>
      <c r="AX2510" s="47" t="str">
        <f t="shared" si="553"/>
        <v/>
      </c>
      <c r="AY2510" s="47" t="str">
        <f t="shared" si="556"/>
        <v/>
      </c>
    </row>
    <row r="2511" spans="35:51" x14ac:dyDescent="0.35">
      <c r="AI2511" s="11"/>
      <c r="AJ2511" s="11"/>
      <c r="AK2511" s="11"/>
      <c r="AL2511" s="63"/>
      <c r="AM2511" s="46" t="str">
        <f t="shared" si="544"/>
        <v/>
      </c>
      <c r="AN2511" s="46" t="str">
        <f t="shared" si="545"/>
        <v/>
      </c>
      <c r="AO2511" s="46" t="str">
        <f t="shared" si="546"/>
        <v/>
      </c>
      <c r="AP2511" s="46">
        <f t="shared" si="547"/>
        <v>0</v>
      </c>
      <c r="AQ2511" s="46" t="str">
        <f t="shared" si="548"/>
        <v/>
      </c>
      <c r="AR2511" s="46">
        <f t="shared" si="549"/>
        <v>0</v>
      </c>
      <c r="AS2511" s="48">
        <f t="shared" si="550"/>
        <v>1</v>
      </c>
      <c r="AT2511" s="46">
        <f t="shared" si="554"/>
        <v>0</v>
      </c>
      <c r="AU2511" s="46">
        <f t="shared" si="551"/>
        <v>0</v>
      </c>
      <c r="AV2511" s="46">
        <f t="shared" si="552"/>
        <v>0</v>
      </c>
      <c r="AW2511" s="46">
        <f t="shared" si="555"/>
        <v>0</v>
      </c>
      <c r="AX2511" s="47" t="str">
        <f t="shared" si="553"/>
        <v/>
      </c>
      <c r="AY2511" s="47" t="str">
        <f t="shared" si="556"/>
        <v/>
      </c>
    </row>
    <row r="2512" spans="35:51" x14ac:dyDescent="0.35">
      <c r="AI2512" s="11"/>
      <c r="AJ2512" s="11"/>
      <c r="AK2512" s="11"/>
      <c r="AL2512" s="63"/>
      <c r="AM2512" s="46" t="str">
        <f t="shared" si="544"/>
        <v/>
      </c>
      <c r="AN2512" s="46" t="str">
        <f t="shared" si="545"/>
        <v/>
      </c>
      <c r="AO2512" s="46" t="str">
        <f t="shared" si="546"/>
        <v/>
      </c>
      <c r="AP2512" s="46">
        <f t="shared" si="547"/>
        <v>0</v>
      </c>
      <c r="AQ2512" s="46" t="str">
        <f t="shared" si="548"/>
        <v/>
      </c>
      <c r="AR2512" s="46">
        <f t="shared" si="549"/>
        <v>0</v>
      </c>
      <c r="AS2512" s="48">
        <f t="shared" si="550"/>
        <v>1</v>
      </c>
      <c r="AT2512" s="46">
        <f t="shared" si="554"/>
        <v>0</v>
      </c>
      <c r="AU2512" s="46">
        <f t="shared" si="551"/>
        <v>0</v>
      </c>
      <c r="AV2512" s="46">
        <f t="shared" si="552"/>
        <v>0</v>
      </c>
      <c r="AW2512" s="46">
        <f t="shared" si="555"/>
        <v>0</v>
      </c>
      <c r="AX2512" s="47" t="str">
        <f t="shared" si="553"/>
        <v/>
      </c>
      <c r="AY2512" s="47" t="str">
        <f t="shared" si="556"/>
        <v/>
      </c>
    </row>
    <row r="2513" spans="35:51" x14ac:dyDescent="0.35">
      <c r="AI2513" s="11"/>
      <c r="AJ2513" s="11"/>
      <c r="AK2513" s="11"/>
      <c r="AL2513" s="63"/>
      <c r="AM2513" s="46" t="str">
        <f t="shared" si="544"/>
        <v/>
      </c>
      <c r="AN2513" s="46" t="str">
        <f t="shared" si="545"/>
        <v/>
      </c>
      <c r="AO2513" s="46" t="str">
        <f t="shared" si="546"/>
        <v/>
      </c>
      <c r="AP2513" s="46">
        <f t="shared" si="547"/>
        <v>0</v>
      </c>
      <c r="AQ2513" s="46" t="str">
        <f t="shared" si="548"/>
        <v/>
      </c>
      <c r="AR2513" s="46">
        <f t="shared" si="549"/>
        <v>0</v>
      </c>
      <c r="AS2513" s="48">
        <f t="shared" si="550"/>
        <v>1</v>
      </c>
      <c r="AT2513" s="46">
        <f t="shared" si="554"/>
        <v>0</v>
      </c>
      <c r="AU2513" s="46">
        <f t="shared" si="551"/>
        <v>0</v>
      </c>
      <c r="AV2513" s="46">
        <f t="shared" si="552"/>
        <v>0</v>
      </c>
      <c r="AW2513" s="46">
        <f t="shared" si="555"/>
        <v>0</v>
      </c>
      <c r="AX2513" s="47" t="str">
        <f t="shared" si="553"/>
        <v/>
      </c>
      <c r="AY2513" s="47" t="str">
        <f t="shared" si="556"/>
        <v/>
      </c>
    </row>
    <row r="2514" spans="35:51" x14ac:dyDescent="0.35">
      <c r="AI2514" s="11"/>
      <c r="AJ2514" s="11"/>
      <c r="AK2514" s="11"/>
      <c r="AL2514" s="63"/>
      <c r="AM2514" s="46" t="str">
        <f t="shared" si="544"/>
        <v/>
      </c>
      <c r="AN2514" s="46" t="str">
        <f t="shared" si="545"/>
        <v/>
      </c>
      <c r="AO2514" s="46" t="str">
        <f t="shared" si="546"/>
        <v/>
      </c>
      <c r="AP2514" s="46">
        <f t="shared" si="547"/>
        <v>0</v>
      </c>
      <c r="AQ2514" s="46" t="str">
        <f t="shared" si="548"/>
        <v/>
      </c>
      <c r="AR2514" s="46">
        <f t="shared" si="549"/>
        <v>0</v>
      </c>
      <c r="AS2514" s="48">
        <f t="shared" si="550"/>
        <v>1</v>
      </c>
      <c r="AT2514" s="46">
        <f t="shared" si="554"/>
        <v>0</v>
      </c>
      <c r="AU2514" s="46">
        <f t="shared" si="551"/>
        <v>0</v>
      </c>
      <c r="AV2514" s="46">
        <f t="shared" si="552"/>
        <v>0</v>
      </c>
      <c r="AW2514" s="46">
        <f t="shared" si="555"/>
        <v>0</v>
      </c>
      <c r="AX2514" s="47" t="str">
        <f t="shared" si="553"/>
        <v/>
      </c>
      <c r="AY2514" s="47" t="str">
        <f t="shared" si="556"/>
        <v/>
      </c>
    </row>
    <row r="2515" spans="35:51" x14ac:dyDescent="0.35">
      <c r="AI2515" s="11"/>
      <c r="AJ2515" s="11"/>
      <c r="AK2515" s="11"/>
      <c r="AL2515" s="63"/>
      <c r="AM2515" s="46" t="str">
        <f t="shared" si="544"/>
        <v/>
      </c>
      <c r="AN2515" s="46" t="str">
        <f t="shared" si="545"/>
        <v/>
      </c>
      <c r="AO2515" s="46" t="str">
        <f t="shared" si="546"/>
        <v/>
      </c>
      <c r="AP2515" s="46">
        <f t="shared" si="547"/>
        <v>0</v>
      </c>
      <c r="AQ2515" s="46" t="str">
        <f t="shared" si="548"/>
        <v/>
      </c>
      <c r="AR2515" s="46">
        <f t="shared" si="549"/>
        <v>0</v>
      </c>
      <c r="AS2515" s="48">
        <f t="shared" si="550"/>
        <v>1</v>
      </c>
      <c r="AT2515" s="46">
        <f t="shared" si="554"/>
        <v>0</v>
      </c>
      <c r="AU2515" s="46">
        <f t="shared" si="551"/>
        <v>0</v>
      </c>
      <c r="AV2515" s="46">
        <f t="shared" si="552"/>
        <v>0</v>
      </c>
      <c r="AW2515" s="46">
        <f t="shared" si="555"/>
        <v>0</v>
      </c>
      <c r="AX2515" s="47" t="str">
        <f t="shared" si="553"/>
        <v/>
      </c>
      <c r="AY2515" s="47" t="str">
        <f t="shared" si="556"/>
        <v/>
      </c>
    </row>
    <row r="2516" spans="35:51" x14ac:dyDescent="0.35">
      <c r="AI2516" s="11"/>
      <c r="AJ2516" s="11"/>
      <c r="AK2516" s="11"/>
      <c r="AL2516" s="63"/>
      <c r="AM2516" s="46" t="str">
        <f t="shared" si="544"/>
        <v/>
      </c>
      <c r="AN2516" s="46" t="str">
        <f t="shared" si="545"/>
        <v/>
      </c>
      <c r="AO2516" s="46" t="str">
        <f t="shared" si="546"/>
        <v/>
      </c>
      <c r="AP2516" s="46">
        <f t="shared" si="547"/>
        <v>0</v>
      </c>
      <c r="AQ2516" s="46" t="str">
        <f t="shared" si="548"/>
        <v/>
      </c>
      <c r="AR2516" s="46">
        <f t="shared" si="549"/>
        <v>0</v>
      </c>
      <c r="AS2516" s="48">
        <f t="shared" si="550"/>
        <v>1</v>
      </c>
      <c r="AT2516" s="46">
        <f t="shared" si="554"/>
        <v>0</v>
      </c>
      <c r="AU2516" s="46">
        <f t="shared" si="551"/>
        <v>0</v>
      </c>
      <c r="AV2516" s="46">
        <f t="shared" si="552"/>
        <v>0</v>
      </c>
      <c r="AW2516" s="46">
        <f t="shared" si="555"/>
        <v>0</v>
      </c>
      <c r="AX2516" s="47" t="str">
        <f t="shared" si="553"/>
        <v/>
      </c>
      <c r="AY2516" s="47" t="str">
        <f t="shared" si="556"/>
        <v/>
      </c>
    </row>
    <row r="2517" spans="35:51" x14ac:dyDescent="0.35">
      <c r="AI2517" s="11"/>
      <c r="AJ2517" s="11"/>
      <c r="AK2517" s="11"/>
      <c r="AL2517" s="63"/>
      <c r="AM2517" s="46" t="str">
        <f t="shared" si="544"/>
        <v/>
      </c>
      <c r="AN2517" s="46" t="str">
        <f t="shared" si="545"/>
        <v/>
      </c>
      <c r="AO2517" s="46" t="str">
        <f t="shared" si="546"/>
        <v/>
      </c>
      <c r="AP2517" s="46">
        <f t="shared" si="547"/>
        <v>0</v>
      </c>
      <c r="AQ2517" s="46" t="str">
        <f t="shared" si="548"/>
        <v/>
      </c>
      <c r="AR2517" s="46">
        <f t="shared" si="549"/>
        <v>0</v>
      </c>
      <c r="AS2517" s="48">
        <f t="shared" si="550"/>
        <v>1</v>
      </c>
      <c r="AT2517" s="46">
        <f t="shared" si="554"/>
        <v>0</v>
      </c>
      <c r="AU2517" s="46">
        <f t="shared" si="551"/>
        <v>0</v>
      </c>
      <c r="AV2517" s="46">
        <f t="shared" si="552"/>
        <v>0</v>
      </c>
      <c r="AW2517" s="46">
        <f t="shared" si="555"/>
        <v>0</v>
      </c>
      <c r="AX2517" s="47" t="str">
        <f t="shared" si="553"/>
        <v/>
      </c>
      <c r="AY2517" s="47" t="str">
        <f t="shared" si="556"/>
        <v/>
      </c>
    </row>
    <row r="2518" spans="35:51" x14ac:dyDescent="0.35">
      <c r="AI2518" s="11"/>
      <c r="AJ2518" s="11"/>
      <c r="AK2518" s="11"/>
      <c r="AL2518" s="63"/>
      <c r="AM2518" s="46" t="str">
        <f t="shared" si="544"/>
        <v/>
      </c>
      <c r="AN2518" s="46" t="str">
        <f t="shared" si="545"/>
        <v/>
      </c>
      <c r="AO2518" s="46" t="str">
        <f t="shared" si="546"/>
        <v/>
      </c>
      <c r="AP2518" s="46">
        <f t="shared" si="547"/>
        <v>0</v>
      </c>
      <c r="AQ2518" s="46" t="str">
        <f t="shared" si="548"/>
        <v/>
      </c>
      <c r="AR2518" s="46">
        <f t="shared" si="549"/>
        <v>0</v>
      </c>
      <c r="AS2518" s="48">
        <f t="shared" si="550"/>
        <v>1</v>
      </c>
      <c r="AT2518" s="46">
        <f t="shared" si="554"/>
        <v>0</v>
      </c>
      <c r="AU2518" s="46">
        <f t="shared" si="551"/>
        <v>0</v>
      </c>
      <c r="AV2518" s="46">
        <f t="shared" si="552"/>
        <v>0</v>
      </c>
      <c r="AW2518" s="46">
        <f t="shared" si="555"/>
        <v>0</v>
      </c>
      <c r="AX2518" s="47" t="str">
        <f t="shared" si="553"/>
        <v/>
      </c>
      <c r="AY2518" s="47" t="str">
        <f t="shared" si="556"/>
        <v/>
      </c>
    </row>
    <row r="2519" spans="35:51" x14ac:dyDescent="0.35">
      <c r="AI2519" s="11"/>
      <c r="AJ2519" s="11"/>
      <c r="AK2519" s="11"/>
      <c r="AL2519" s="63"/>
      <c r="AM2519" s="46" t="str">
        <f t="shared" si="544"/>
        <v/>
      </c>
      <c r="AN2519" s="46" t="str">
        <f t="shared" si="545"/>
        <v/>
      </c>
      <c r="AO2519" s="46" t="str">
        <f t="shared" si="546"/>
        <v/>
      </c>
      <c r="AP2519" s="46">
        <f t="shared" si="547"/>
        <v>0</v>
      </c>
      <c r="AQ2519" s="46" t="str">
        <f t="shared" si="548"/>
        <v/>
      </c>
      <c r="AR2519" s="46">
        <f t="shared" si="549"/>
        <v>0</v>
      </c>
      <c r="AS2519" s="48">
        <f t="shared" si="550"/>
        <v>1</v>
      </c>
      <c r="AT2519" s="46">
        <f t="shared" si="554"/>
        <v>0</v>
      </c>
      <c r="AU2519" s="46">
        <f t="shared" si="551"/>
        <v>0</v>
      </c>
      <c r="AV2519" s="46">
        <f t="shared" si="552"/>
        <v>0</v>
      </c>
      <c r="AW2519" s="46">
        <f t="shared" si="555"/>
        <v>0</v>
      </c>
      <c r="AX2519" s="47" t="str">
        <f t="shared" si="553"/>
        <v/>
      </c>
      <c r="AY2519" s="47" t="str">
        <f t="shared" si="556"/>
        <v/>
      </c>
    </row>
    <row r="2520" spans="35:51" x14ac:dyDescent="0.35">
      <c r="AI2520" s="11"/>
      <c r="AJ2520" s="11"/>
      <c r="AK2520" s="11"/>
      <c r="AL2520" s="63"/>
      <c r="AM2520" s="46" t="str">
        <f t="shared" si="544"/>
        <v/>
      </c>
      <c r="AN2520" s="46" t="str">
        <f t="shared" si="545"/>
        <v/>
      </c>
      <c r="AO2520" s="46" t="str">
        <f t="shared" si="546"/>
        <v/>
      </c>
      <c r="AP2520" s="46">
        <f t="shared" si="547"/>
        <v>0</v>
      </c>
      <c r="AQ2520" s="46" t="str">
        <f t="shared" si="548"/>
        <v/>
      </c>
      <c r="AR2520" s="46">
        <f t="shared" si="549"/>
        <v>0</v>
      </c>
      <c r="AS2520" s="48">
        <f t="shared" si="550"/>
        <v>1</v>
      </c>
      <c r="AT2520" s="46">
        <f t="shared" si="554"/>
        <v>0</v>
      </c>
      <c r="AU2520" s="46">
        <f t="shared" si="551"/>
        <v>0</v>
      </c>
      <c r="AV2520" s="46">
        <f t="shared" si="552"/>
        <v>0</v>
      </c>
      <c r="AW2520" s="46">
        <f t="shared" si="555"/>
        <v>0</v>
      </c>
      <c r="AX2520" s="47" t="str">
        <f t="shared" si="553"/>
        <v/>
      </c>
      <c r="AY2520" s="47" t="str">
        <f t="shared" si="556"/>
        <v/>
      </c>
    </row>
    <row r="2521" spans="35:51" x14ac:dyDescent="0.35">
      <c r="AI2521" s="11"/>
      <c r="AJ2521" s="11"/>
      <c r="AK2521" s="11"/>
      <c r="AL2521" s="63"/>
      <c r="AM2521" s="46" t="str">
        <f t="shared" si="544"/>
        <v/>
      </c>
      <c r="AN2521" s="46" t="str">
        <f t="shared" si="545"/>
        <v/>
      </c>
      <c r="AO2521" s="46" t="str">
        <f t="shared" si="546"/>
        <v/>
      </c>
      <c r="AP2521" s="46">
        <f t="shared" si="547"/>
        <v>0</v>
      </c>
      <c r="AQ2521" s="46" t="str">
        <f t="shared" si="548"/>
        <v/>
      </c>
      <c r="AR2521" s="46">
        <f t="shared" si="549"/>
        <v>0</v>
      </c>
      <c r="AS2521" s="48">
        <f t="shared" si="550"/>
        <v>1</v>
      </c>
      <c r="AT2521" s="46">
        <f t="shared" si="554"/>
        <v>0</v>
      </c>
      <c r="AU2521" s="46">
        <f t="shared" si="551"/>
        <v>0</v>
      </c>
      <c r="AV2521" s="46">
        <f t="shared" si="552"/>
        <v>0</v>
      </c>
      <c r="AW2521" s="46">
        <f t="shared" si="555"/>
        <v>0</v>
      </c>
      <c r="AX2521" s="47" t="str">
        <f t="shared" si="553"/>
        <v/>
      </c>
      <c r="AY2521" s="47" t="str">
        <f t="shared" si="556"/>
        <v/>
      </c>
    </row>
    <row r="2522" spans="35:51" x14ac:dyDescent="0.35">
      <c r="AI2522" s="11"/>
      <c r="AJ2522" s="11"/>
      <c r="AK2522" s="11"/>
      <c r="AL2522" s="63"/>
      <c r="AM2522" s="46" t="str">
        <f t="shared" si="544"/>
        <v/>
      </c>
      <c r="AN2522" s="46" t="str">
        <f t="shared" si="545"/>
        <v/>
      </c>
      <c r="AO2522" s="46" t="str">
        <f t="shared" si="546"/>
        <v/>
      </c>
      <c r="AP2522" s="46">
        <f t="shared" si="547"/>
        <v>0</v>
      </c>
      <c r="AQ2522" s="46" t="str">
        <f t="shared" si="548"/>
        <v/>
      </c>
      <c r="AR2522" s="46">
        <f t="shared" si="549"/>
        <v>0</v>
      </c>
      <c r="AS2522" s="48">
        <f t="shared" si="550"/>
        <v>1</v>
      </c>
      <c r="AT2522" s="46">
        <f t="shared" si="554"/>
        <v>0</v>
      </c>
      <c r="AU2522" s="46">
        <f t="shared" si="551"/>
        <v>0</v>
      </c>
      <c r="AV2522" s="46">
        <f t="shared" si="552"/>
        <v>0</v>
      </c>
      <c r="AW2522" s="46">
        <f t="shared" si="555"/>
        <v>0</v>
      </c>
      <c r="AX2522" s="47" t="str">
        <f t="shared" si="553"/>
        <v/>
      </c>
      <c r="AY2522" s="47" t="str">
        <f t="shared" si="556"/>
        <v/>
      </c>
    </row>
    <row r="2523" spans="35:51" x14ac:dyDescent="0.35">
      <c r="AI2523" s="11"/>
      <c r="AJ2523" s="11"/>
      <c r="AK2523" s="11"/>
      <c r="AL2523" s="63"/>
      <c r="AM2523" s="46" t="str">
        <f t="shared" si="544"/>
        <v/>
      </c>
      <c r="AN2523" s="46" t="str">
        <f t="shared" si="545"/>
        <v/>
      </c>
      <c r="AO2523" s="46" t="str">
        <f t="shared" si="546"/>
        <v/>
      </c>
      <c r="AP2523" s="46">
        <f t="shared" si="547"/>
        <v>0</v>
      </c>
      <c r="AQ2523" s="46" t="str">
        <f t="shared" si="548"/>
        <v/>
      </c>
      <c r="AR2523" s="46">
        <f t="shared" si="549"/>
        <v>0</v>
      </c>
      <c r="AS2523" s="48">
        <f t="shared" si="550"/>
        <v>1</v>
      </c>
      <c r="AT2523" s="46">
        <f t="shared" si="554"/>
        <v>0</v>
      </c>
      <c r="AU2523" s="46">
        <f t="shared" si="551"/>
        <v>0</v>
      </c>
      <c r="AV2523" s="46">
        <f t="shared" si="552"/>
        <v>0</v>
      </c>
      <c r="AW2523" s="46">
        <f t="shared" si="555"/>
        <v>0</v>
      </c>
      <c r="AX2523" s="47" t="str">
        <f t="shared" si="553"/>
        <v/>
      </c>
      <c r="AY2523" s="47" t="str">
        <f t="shared" si="556"/>
        <v/>
      </c>
    </row>
    <row r="2524" spans="35:51" x14ac:dyDescent="0.35">
      <c r="AI2524" s="11"/>
      <c r="AJ2524" s="11"/>
      <c r="AK2524" s="11"/>
      <c r="AL2524" s="63"/>
      <c r="AM2524" s="46" t="str">
        <f t="shared" si="544"/>
        <v/>
      </c>
      <c r="AN2524" s="46" t="str">
        <f t="shared" si="545"/>
        <v/>
      </c>
      <c r="AO2524" s="46" t="str">
        <f t="shared" si="546"/>
        <v/>
      </c>
      <c r="AP2524" s="46">
        <f t="shared" si="547"/>
        <v>0</v>
      </c>
      <c r="AQ2524" s="46" t="str">
        <f t="shared" si="548"/>
        <v/>
      </c>
      <c r="AR2524" s="46">
        <f t="shared" si="549"/>
        <v>0</v>
      </c>
      <c r="AS2524" s="48">
        <f t="shared" si="550"/>
        <v>1</v>
      </c>
      <c r="AT2524" s="46">
        <f t="shared" si="554"/>
        <v>0</v>
      </c>
      <c r="AU2524" s="46">
        <f t="shared" si="551"/>
        <v>0</v>
      </c>
      <c r="AV2524" s="46">
        <f t="shared" si="552"/>
        <v>0</v>
      </c>
      <c r="AW2524" s="46">
        <f t="shared" si="555"/>
        <v>0</v>
      </c>
      <c r="AX2524" s="47" t="str">
        <f t="shared" si="553"/>
        <v/>
      </c>
      <c r="AY2524" s="47" t="str">
        <f t="shared" si="556"/>
        <v/>
      </c>
    </row>
    <row r="2525" spans="35:51" x14ac:dyDescent="0.35">
      <c r="AI2525" s="11"/>
      <c r="AJ2525" s="11"/>
      <c r="AK2525" s="11"/>
      <c r="AL2525" s="63"/>
      <c r="AM2525" s="46" t="str">
        <f t="shared" si="544"/>
        <v/>
      </c>
      <c r="AN2525" s="46" t="str">
        <f t="shared" si="545"/>
        <v/>
      </c>
      <c r="AO2525" s="46" t="str">
        <f t="shared" si="546"/>
        <v/>
      </c>
      <c r="AP2525" s="46">
        <f t="shared" si="547"/>
        <v>0</v>
      </c>
      <c r="AQ2525" s="46" t="str">
        <f t="shared" si="548"/>
        <v/>
      </c>
      <c r="AR2525" s="46">
        <f t="shared" si="549"/>
        <v>0</v>
      </c>
      <c r="AS2525" s="48">
        <f t="shared" si="550"/>
        <v>1</v>
      </c>
      <c r="AT2525" s="46">
        <f t="shared" si="554"/>
        <v>0</v>
      </c>
      <c r="AU2525" s="46">
        <f t="shared" si="551"/>
        <v>0</v>
      </c>
      <c r="AV2525" s="46">
        <f t="shared" si="552"/>
        <v>0</v>
      </c>
      <c r="AW2525" s="46">
        <f t="shared" si="555"/>
        <v>0</v>
      </c>
      <c r="AX2525" s="47" t="str">
        <f t="shared" si="553"/>
        <v/>
      </c>
      <c r="AY2525" s="47" t="str">
        <f t="shared" si="556"/>
        <v/>
      </c>
    </row>
    <row r="2526" spans="35:51" x14ac:dyDescent="0.35">
      <c r="AI2526" s="11"/>
      <c r="AJ2526" s="11"/>
      <c r="AK2526" s="11"/>
      <c r="AL2526" s="63"/>
      <c r="AM2526" s="46" t="str">
        <f t="shared" si="544"/>
        <v/>
      </c>
      <c r="AN2526" s="46" t="str">
        <f t="shared" si="545"/>
        <v/>
      </c>
      <c r="AO2526" s="46" t="str">
        <f t="shared" si="546"/>
        <v/>
      </c>
      <c r="AP2526" s="46">
        <f t="shared" si="547"/>
        <v>0</v>
      </c>
      <c r="AQ2526" s="46" t="str">
        <f t="shared" si="548"/>
        <v/>
      </c>
      <c r="AR2526" s="46">
        <f t="shared" si="549"/>
        <v>0</v>
      </c>
      <c r="AS2526" s="48">
        <f t="shared" si="550"/>
        <v>1</v>
      </c>
      <c r="AT2526" s="46">
        <f t="shared" si="554"/>
        <v>0</v>
      </c>
      <c r="AU2526" s="46">
        <f t="shared" si="551"/>
        <v>0</v>
      </c>
      <c r="AV2526" s="46">
        <f t="shared" si="552"/>
        <v>0</v>
      </c>
      <c r="AW2526" s="46">
        <f t="shared" si="555"/>
        <v>0</v>
      </c>
      <c r="AX2526" s="47" t="str">
        <f t="shared" si="553"/>
        <v/>
      </c>
      <c r="AY2526" s="47" t="str">
        <f t="shared" si="556"/>
        <v/>
      </c>
    </row>
    <row r="2527" spans="35:51" x14ac:dyDescent="0.35">
      <c r="AI2527" s="11"/>
      <c r="AJ2527" s="11"/>
      <c r="AK2527" s="11"/>
      <c r="AL2527" s="63"/>
      <c r="AM2527" s="46" t="str">
        <f t="shared" si="544"/>
        <v/>
      </c>
      <c r="AN2527" s="46" t="str">
        <f t="shared" si="545"/>
        <v/>
      </c>
      <c r="AO2527" s="46" t="str">
        <f t="shared" si="546"/>
        <v/>
      </c>
      <c r="AP2527" s="46">
        <f t="shared" si="547"/>
        <v>0</v>
      </c>
      <c r="AQ2527" s="46" t="str">
        <f t="shared" si="548"/>
        <v/>
      </c>
      <c r="AR2527" s="46">
        <f t="shared" si="549"/>
        <v>0</v>
      </c>
      <c r="AS2527" s="48">
        <f t="shared" si="550"/>
        <v>1</v>
      </c>
      <c r="AT2527" s="46">
        <f t="shared" si="554"/>
        <v>0</v>
      </c>
      <c r="AU2527" s="46">
        <f t="shared" si="551"/>
        <v>0</v>
      </c>
      <c r="AV2527" s="46">
        <f t="shared" si="552"/>
        <v>0</v>
      </c>
      <c r="AW2527" s="46">
        <f t="shared" si="555"/>
        <v>0</v>
      </c>
      <c r="AX2527" s="47" t="str">
        <f t="shared" si="553"/>
        <v/>
      </c>
      <c r="AY2527" s="47" t="str">
        <f t="shared" si="556"/>
        <v/>
      </c>
    </row>
    <row r="2528" spans="35:51" x14ac:dyDescent="0.35">
      <c r="AI2528" s="11"/>
      <c r="AJ2528" s="11"/>
      <c r="AK2528" s="11"/>
      <c r="AL2528" s="63"/>
      <c r="AM2528" s="46" t="str">
        <f t="shared" si="544"/>
        <v/>
      </c>
      <c r="AN2528" s="46" t="str">
        <f t="shared" si="545"/>
        <v/>
      </c>
      <c r="AO2528" s="46" t="str">
        <f t="shared" si="546"/>
        <v/>
      </c>
      <c r="AP2528" s="46">
        <f t="shared" si="547"/>
        <v>0</v>
      </c>
      <c r="AQ2528" s="46" t="str">
        <f t="shared" si="548"/>
        <v/>
      </c>
      <c r="AR2528" s="46">
        <f t="shared" si="549"/>
        <v>0</v>
      </c>
      <c r="AS2528" s="48">
        <f t="shared" si="550"/>
        <v>1</v>
      </c>
      <c r="AT2528" s="46">
        <f t="shared" si="554"/>
        <v>0</v>
      </c>
      <c r="AU2528" s="46">
        <f t="shared" si="551"/>
        <v>0</v>
      </c>
      <c r="AV2528" s="46">
        <f t="shared" si="552"/>
        <v>0</v>
      </c>
      <c r="AW2528" s="46">
        <f t="shared" si="555"/>
        <v>0</v>
      </c>
      <c r="AX2528" s="47" t="str">
        <f t="shared" si="553"/>
        <v/>
      </c>
      <c r="AY2528" s="47" t="str">
        <f t="shared" si="556"/>
        <v/>
      </c>
    </row>
    <row r="2529" spans="35:51" x14ac:dyDescent="0.35">
      <c r="AI2529" s="11"/>
      <c r="AJ2529" s="11"/>
      <c r="AK2529" s="11"/>
      <c r="AL2529" s="63"/>
      <c r="AM2529" s="46" t="str">
        <f t="shared" si="544"/>
        <v/>
      </c>
      <c r="AN2529" s="46" t="str">
        <f t="shared" si="545"/>
        <v/>
      </c>
      <c r="AO2529" s="46" t="str">
        <f t="shared" si="546"/>
        <v/>
      </c>
      <c r="AP2529" s="46">
        <f t="shared" si="547"/>
        <v>0</v>
      </c>
      <c r="AQ2529" s="46" t="str">
        <f t="shared" si="548"/>
        <v/>
      </c>
      <c r="AR2529" s="46">
        <f t="shared" si="549"/>
        <v>0</v>
      </c>
      <c r="AS2529" s="48">
        <f t="shared" si="550"/>
        <v>1</v>
      </c>
      <c r="AT2529" s="46">
        <f t="shared" si="554"/>
        <v>0</v>
      </c>
      <c r="AU2529" s="46">
        <f t="shared" si="551"/>
        <v>0</v>
      </c>
      <c r="AV2529" s="46">
        <f t="shared" si="552"/>
        <v>0</v>
      </c>
      <c r="AW2529" s="46">
        <f t="shared" si="555"/>
        <v>0</v>
      </c>
      <c r="AX2529" s="47" t="str">
        <f t="shared" si="553"/>
        <v/>
      </c>
      <c r="AY2529" s="47" t="str">
        <f t="shared" si="556"/>
        <v/>
      </c>
    </row>
    <row r="2530" spans="35:51" x14ac:dyDescent="0.35">
      <c r="AI2530" s="11"/>
      <c r="AJ2530" s="11"/>
      <c r="AK2530" s="11"/>
      <c r="AL2530" s="63"/>
      <c r="AM2530" s="46" t="str">
        <f t="shared" si="544"/>
        <v/>
      </c>
      <c r="AN2530" s="46" t="str">
        <f t="shared" si="545"/>
        <v/>
      </c>
      <c r="AO2530" s="46" t="str">
        <f t="shared" si="546"/>
        <v/>
      </c>
      <c r="AP2530" s="46">
        <f t="shared" si="547"/>
        <v>0</v>
      </c>
      <c r="AQ2530" s="46" t="str">
        <f t="shared" si="548"/>
        <v/>
      </c>
      <c r="AR2530" s="46">
        <f t="shared" si="549"/>
        <v>0</v>
      </c>
      <c r="AS2530" s="48">
        <f t="shared" si="550"/>
        <v>1</v>
      </c>
      <c r="AT2530" s="46">
        <f t="shared" si="554"/>
        <v>0</v>
      </c>
      <c r="AU2530" s="46">
        <f t="shared" si="551"/>
        <v>0</v>
      </c>
      <c r="AV2530" s="46">
        <f t="shared" si="552"/>
        <v>0</v>
      </c>
      <c r="AW2530" s="46">
        <f t="shared" si="555"/>
        <v>0</v>
      </c>
      <c r="AX2530" s="47" t="str">
        <f t="shared" si="553"/>
        <v/>
      </c>
      <c r="AY2530" s="47" t="str">
        <f t="shared" si="556"/>
        <v/>
      </c>
    </row>
    <row r="2531" spans="35:51" x14ac:dyDescent="0.35">
      <c r="AI2531" s="11"/>
      <c r="AJ2531" s="11"/>
      <c r="AK2531" s="11"/>
      <c r="AL2531" s="63"/>
      <c r="AM2531" s="46" t="str">
        <f t="shared" si="544"/>
        <v/>
      </c>
      <c r="AN2531" s="46" t="str">
        <f t="shared" si="545"/>
        <v/>
      </c>
      <c r="AO2531" s="46" t="str">
        <f t="shared" si="546"/>
        <v/>
      </c>
      <c r="AP2531" s="46">
        <f t="shared" si="547"/>
        <v>0</v>
      </c>
      <c r="AQ2531" s="46" t="str">
        <f t="shared" si="548"/>
        <v/>
      </c>
      <c r="AR2531" s="46">
        <f t="shared" si="549"/>
        <v>0</v>
      </c>
      <c r="AS2531" s="48">
        <f t="shared" si="550"/>
        <v>1</v>
      </c>
      <c r="AT2531" s="46">
        <f t="shared" si="554"/>
        <v>0</v>
      </c>
      <c r="AU2531" s="46">
        <f t="shared" si="551"/>
        <v>0</v>
      </c>
      <c r="AV2531" s="46">
        <f t="shared" si="552"/>
        <v>0</v>
      </c>
      <c r="AW2531" s="46">
        <f t="shared" si="555"/>
        <v>0</v>
      </c>
      <c r="AX2531" s="47" t="str">
        <f t="shared" si="553"/>
        <v/>
      </c>
      <c r="AY2531" s="47" t="str">
        <f t="shared" si="556"/>
        <v/>
      </c>
    </row>
    <row r="2532" spans="35:51" x14ac:dyDescent="0.35">
      <c r="AI2532" s="11"/>
      <c r="AJ2532" s="11"/>
      <c r="AK2532" s="11"/>
      <c r="AL2532" s="63"/>
      <c r="AM2532" s="46" t="str">
        <f t="shared" si="544"/>
        <v/>
      </c>
      <c r="AN2532" s="46" t="str">
        <f t="shared" si="545"/>
        <v/>
      </c>
      <c r="AO2532" s="46" t="str">
        <f t="shared" si="546"/>
        <v/>
      </c>
      <c r="AP2532" s="46">
        <f t="shared" si="547"/>
        <v>0</v>
      </c>
      <c r="AQ2532" s="46" t="str">
        <f t="shared" si="548"/>
        <v/>
      </c>
      <c r="AR2532" s="46">
        <f t="shared" si="549"/>
        <v>0</v>
      </c>
      <c r="AS2532" s="48">
        <f t="shared" si="550"/>
        <v>1</v>
      </c>
      <c r="AT2532" s="46">
        <f t="shared" si="554"/>
        <v>0</v>
      </c>
      <c r="AU2532" s="46">
        <f t="shared" si="551"/>
        <v>0</v>
      </c>
      <c r="AV2532" s="46">
        <f t="shared" si="552"/>
        <v>0</v>
      </c>
      <c r="AW2532" s="46">
        <f t="shared" si="555"/>
        <v>0</v>
      </c>
      <c r="AX2532" s="47" t="str">
        <f t="shared" si="553"/>
        <v/>
      </c>
      <c r="AY2532" s="47" t="str">
        <f t="shared" si="556"/>
        <v/>
      </c>
    </row>
    <row r="2533" spans="35:51" x14ac:dyDescent="0.35">
      <c r="AI2533" s="11"/>
      <c r="AJ2533" s="11"/>
      <c r="AK2533" s="11"/>
      <c r="AL2533" s="63"/>
      <c r="AM2533" s="46" t="str">
        <f t="shared" si="544"/>
        <v/>
      </c>
      <c r="AN2533" s="46" t="str">
        <f t="shared" si="545"/>
        <v/>
      </c>
      <c r="AO2533" s="46" t="str">
        <f t="shared" si="546"/>
        <v/>
      </c>
      <c r="AP2533" s="46">
        <f t="shared" si="547"/>
        <v>0</v>
      </c>
      <c r="AQ2533" s="46" t="str">
        <f t="shared" si="548"/>
        <v/>
      </c>
      <c r="AR2533" s="46">
        <f t="shared" si="549"/>
        <v>0</v>
      </c>
      <c r="AS2533" s="48">
        <f t="shared" si="550"/>
        <v>1</v>
      </c>
      <c r="AT2533" s="46">
        <f t="shared" si="554"/>
        <v>0</v>
      </c>
      <c r="AU2533" s="46">
        <f t="shared" si="551"/>
        <v>0</v>
      </c>
      <c r="AV2533" s="46">
        <f t="shared" si="552"/>
        <v>0</v>
      </c>
      <c r="AW2533" s="46">
        <f t="shared" si="555"/>
        <v>0</v>
      </c>
      <c r="AX2533" s="47" t="str">
        <f t="shared" si="553"/>
        <v/>
      </c>
      <c r="AY2533" s="47" t="str">
        <f t="shared" si="556"/>
        <v/>
      </c>
    </row>
    <row r="2534" spans="35:51" x14ac:dyDescent="0.35">
      <c r="AI2534" s="11"/>
      <c r="AJ2534" s="11"/>
      <c r="AK2534" s="11"/>
      <c r="AL2534" s="63"/>
      <c r="AM2534" s="46" t="str">
        <f t="shared" si="544"/>
        <v/>
      </c>
      <c r="AN2534" s="46" t="str">
        <f t="shared" si="545"/>
        <v/>
      </c>
      <c r="AO2534" s="46" t="str">
        <f t="shared" si="546"/>
        <v/>
      </c>
      <c r="AP2534" s="46">
        <f t="shared" si="547"/>
        <v>0</v>
      </c>
      <c r="AQ2534" s="46" t="str">
        <f t="shared" si="548"/>
        <v/>
      </c>
      <c r="AR2534" s="46">
        <f t="shared" si="549"/>
        <v>0</v>
      </c>
      <c r="AS2534" s="48">
        <f t="shared" si="550"/>
        <v>1</v>
      </c>
      <c r="AT2534" s="46">
        <f t="shared" si="554"/>
        <v>0</v>
      </c>
      <c r="AU2534" s="46">
        <f t="shared" si="551"/>
        <v>0</v>
      </c>
      <c r="AV2534" s="46">
        <f t="shared" si="552"/>
        <v>0</v>
      </c>
      <c r="AW2534" s="46">
        <f t="shared" si="555"/>
        <v>0</v>
      </c>
      <c r="AX2534" s="47" t="str">
        <f t="shared" si="553"/>
        <v/>
      </c>
      <c r="AY2534" s="47" t="str">
        <f t="shared" si="556"/>
        <v/>
      </c>
    </row>
    <row r="2535" spans="35:51" x14ac:dyDescent="0.35">
      <c r="AI2535" s="11"/>
      <c r="AJ2535" s="11"/>
      <c r="AK2535" s="11"/>
      <c r="AL2535" s="63"/>
      <c r="AM2535" s="46" t="str">
        <f t="shared" si="544"/>
        <v/>
      </c>
      <c r="AN2535" s="46" t="str">
        <f t="shared" si="545"/>
        <v/>
      </c>
      <c r="AO2535" s="46" t="str">
        <f t="shared" si="546"/>
        <v/>
      </c>
      <c r="AP2535" s="46">
        <f t="shared" si="547"/>
        <v>0</v>
      </c>
      <c r="AQ2535" s="46" t="str">
        <f t="shared" si="548"/>
        <v/>
      </c>
      <c r="AR2535" s="46">
        <f t="shared" si="549"/>
        <v>0</v>
      </c>
      <c r="AS2535" s="48">
        <f t="shared" si="550"/>
        <v>1</v>
      </c>
      <c r="AT2535" s="46">
        <f t="shared" si="554"/>
        <v>0</v>
      </c>
      <c r="AU2535" s="46">
        <f t="shared" si="551"/>
        <v>0</v>
      </c>
      <c r="AV2535" s="46">
        <f t="shared" si="552"/>
        <v>0</v>
      </c>
      <c r="AW2535" s="46">
        <f t="shared" si="555"/>
        <v>0</v>
      </c>
      <c r="AX2535" s="47" t="str">
        <f t="shared" si="553"/>
        <v/>
      </c>
      <c r="AY2535" s="47" t="str">
        <f t="shared" si="556"/>
        <v/>
      </c>
    </row>
    <row r="2536" spans="35:51" x14ac:dyDescent="0.35">
      <c r="AI2536" s="11"/>
      <c r="AJ2536" s="11"/>
      <c r="AK2536" s="11"/>
      <c r="AL2536" s="63"/>
      <c r="AM2536" s="46" t="str">
        <f t="shared" si="544"/>
        <v/>
      </c>
      <c r="AN2536" s="46" t="str">
        <f t="shared" si="545"/>
        <v/>
      </c>
      <c r="AO2536" s="46" t="str">
        <f t="shared" si="546"/>
        <v/>
      </c>
      <c r="AP2536" s="46">
        <f t="shared" si="547"/>
        <v>0</v>
      </c>
      <c r="AQ2536" s="46" t="str">
        <f t="shared" si="548"/>
        <v/>
      </c>
      <c r="AR2536" s="46">
        <f t="shared" si="549"/>
        <v>0</v>
      </c>
      <c r="AS2536" s="48">
        <f t="shared" si="550"/>
        <v>1</v>
      </c>
      <c r="AT2536" s="46">
        <f t="shared" si="554"/>
        <v>0</v>
      </c>
      <c r="AU2536" s="46">
        <f t="shared" si="551"/>
        <v>0</v>
      </c>
      <c r="AV2536" s="46">
        <f t="shared" si="552"/>
        <v>0</v>
      </c>
      <c r="AW2536" s="46">
        <f t="shared" si="555"/>
        <v>0</v>
      </c>
      <c r="AX2536" s="47" t="str">
        <f t="shared" si="553"/>
        <v/>
      </c>
      <c r="AY2536" s="47" t="str">
        <f t="shared" si="556"/>
        <v/>
      </c>
    </row>
    <row r="2537" spans="35:51" x14ac:dyDescent="0.35">
      <c r="AI2537" s="11"/>
      <c r="AJ2537" s="11"/>
      <c r="AK2537" s="11"/>
      <c r="AL2537" s="63"/>
      <c r="AM2537" s="46" t="str">
        <f t="shared" si="544"/>
        <v/>
      </c>
      <c r="AN2537" s="46" t="str">
        <f t="shared" si="545"/>
        <v/>
      </c>
      <c r="AO2537" s="46" t="str">
        <f t="shared" si="546"/>
        <v/>
      </c>
      <c r="AP2537" s="46">
        <f t="shared" si="547"/>
        <v>0</v>
      </c>
      <c r="AQ2537" s="46" t="str">
        <f t="shared" si="548"/>
        <v/>
      </c>
      <c r="AR2537" s="46">
        <f t="shared" si="549"/>
        <v>0</v>
      </c>
      <c r="AS2537" s="48">
        <f t="shared" si="550"/>
        <v>1</v>
      </c>
      <c r="AT2537" s="46">
        <f t="shared" si="554"/>
        <v>0</v>
      </c>
      <c r="AU2537" s="46">
        <f t="shared" si="551"/>
        <v>0</v>
      </c>
      <c r="AV2537" s="46">
        <f t="shared" si="552"/>
        <v>0</v>
      </c>
      <c r="AW2537" s="46">
        <f t="shared" si="555"/>
        <v>0</v>
      </c>
      <c r="AX2537" s="47" t="str">
        <f t="shared" si="553"/>
        <v/>
      </c>
      <c r="AY2537" s="47" t="str">
        <f t="shared" si="556"/>
        <v/>
      </c>
    </row>
    <row r="2538" spans="35:51" x14ac:dyDescent="0.35">
      <c r="AI2538" s="11"/>
      <c r="AJ2538" s="11"/>
      <c r="AK2538" s="11"/>
      <c r="AL2538" s="63"/>
      <c r="AM2538" s="46" t="str">
        <f t="shared" si="544"/>
        <v/>
      </c>
      <c r="AN2538" s="46" t="str">
        <f t="shared" si="545"/>
        <v/>
      </c>
      <c r="AO2538" s="46" t="str">
        <f t="shared" si="546"/>
        <v/>
      </c>
      <c r="AP2538" s="46">
        <f t="shared" si="547"/>
        <v>0</v>
      </c>
      <c r="AQ2538" s="46" t="str">
        <f t="shared" si="548"/>
        <v/>
      </c>
      <c r="AR2538" s="46">
        <f t="shared" si="549"/>
        <v>0</v>
      </c>
      <c r="AS2538" s="48">
        <f t="shared" si="550"/>
        <v>1</v>
      </c>
      <c r="AT2538" s="46">
        <f t="shared" si="554"/>
        <v>0</v>
      </c>
      <c r="AU2538" s="46">
        <f t="shared" si="551"/>
        <v>0</v>
      </c>
      <c r="AV2538" s="46">
        <f t="shared" si="552"/>
        <v>0</v>
      </c>
      <c r="AW2538" s="46">
        <f t="shared" si="555"/>
        <v>0</v>
      </c>
      <c r="AX2538" s="47" t="str">
        <f t="shared" si="553"/>
        <v/>
      </c>
      <c r="AY2538" s="47" t="str">
        <f t="shared" si="556"/>
        <v/>
      </c>
    </row>
    <row r="2539" spans="35:51" x14ac:dyDescent="0.35">
      <c r="AI2539" s="11"/>
      <c r="AJ2539" s="11"/>
      <c r="AK2539" s="11"/>
      <c r="AL2539" s="63"/>
      <c r="AM2539" s="46" t="str">
        <f t="shared" si="544"/>
        <v/>
      </c>
      <c r="AN2539" s="46" t="str">
        <f t="shared" si="545"/>
        <v/>
      </c>
      <c r="AO2539" s="46" t="str">
        <f t="shared" si="546"/>
        <v/>
      </c>
      <c r="AP2539" s="46">
        <f t="shared" si="547"/>
        <v>0</v>
      </c>
      <c r="AQ2539" s="46" t="str">
        <f t="shared" si="548"/>
        <v/>
      </c>
      <c r="AR2539" s="46">
        <f t="shared" si="549"/>
        <v>0</v>
      </c>
      <c r="AS2539" s="48">
        <f t="shared" si="550"/>
        <v>1</v>
      </c>
      <c r="AT2539" s="46">
        <f t="shared" si="554"/>
        <v>0</v>
      </c>
      <c r="AU2539" s="46">
        <f t="shared" si="551"/>
        <v>0</v>
      </c>
      <c r="AV2539" s="46">
        <f t="shared" si="552"/>
        <v>0</v>
      </c>
      <c r="AW2539" s="46">
        <f t="shared" si="555"/>
        <v>0</v>
      </c>
      <c r="AX2539" s="47" t="str">
        <f t="shared" si="553"/>
        <v/>
      </c>
      <c r="AY2539" s="47" t="str">
        <f t="shared" si="556"/>
        <v/>
      </c>
    </row>
    <row r="2540" spans="35:51" x14ac:dyDescent="0.35">
      <c r="AI2540" s="11"/>
      <c r="AJ2540" s="11"/>
      <c r="AK2540" s="11"/>
      <c r="AL2540" s="63"/>
      <c r="AM2540" s="46" t="str">
        <f t="shared" si="544"/>
        <v/>
      </c>
      <c r="AN2540" s="46" t="str">
        <f t="shared" si="545"/>
        <v/>
      </c>
      <c r="AO2540" s="46" t="str">
        <f t="shared" si="546"/>
        <v/>
      </c>
      <c r="AP2540" s="46">
        <f t="shared" si="547"/>
        <v>0</v>
      </c>
      <c r="AQ2540" s="46" t="str">
        <f t="shared" si="548"/>
        <v/>
      </c>
      <c r="AR2540" s="46">
        <f t="shared" si="549"/>
        <v>0</v>
      </c>
      <c r="AS2540" s="48">
        <f t="shared" si="550"/>
        <v>1</v>
      </c>
      <c r="AT2540" s="46">
        <f t="shared" si="554"/>
        <v>0</v>
      </c>
      <c r="AU2540" s="46">
        <f t="shared" si="551"/>
        <v>0</v>
      </c>
      <c r="AV2540" s="46">
        <f t="shared" si="552"/>
        <v>0</v>
      </c>
      <c r="AW2540" s="46">
        <f t="shared" si="555"/>
        <v>0</v>
      </c>
      <c r="AX2540" s="47" t="str">
        <f t="shared" si="553"/>
        <v/>
      </c>
      <c r="AY2540" s="47" t="str">
        <f t="shared" si="556"/>
        <v/>
      </c>
    </row>
    <row r="2541" spans="35:51" x14ac:dyDescent="0.35">
      <c r="AI2541" s="11"/>
      <c r="AJ2541" s="11"/>
      <c r="AK2541" s="11"/>
      <c r="AL2541" s="63"/>
      <c r="AM2541" s="46" t="str">
        <f t="shared" si="544"/>
        <v/>
      </c>
      <c r="AN2541" s="46" t="str">
        <f t="shared" si="545"/>
        <v/>
      </c>
      <c r="AO2541" s="46" t="str">
        <f t="shared" si="546"/>
        <v/>
      </c>
      <c r="AP2541" s="46">
        <f t="shared" si="547"/>
        <v>0</v>
      </c>
      <c r="AQ2541" s="46" t="str">
        <f t="shared" si="548"/>
        <v/>
      </c>
      <c r="AR2541" s="46">
        <f t="shared" si="549"/>
        <v>0</v>
      </c>
      <c r="AS2541" s="48">
        <f t="shared" si="550"/>
        <v>1</v>
      </c>
      <c r="AT2541" s="46">
        <f t="shared" si="554"/>
        <v>0</v>
      </c>
      <c r="AU2541" s="46">
        <f t="shared" si="551"/>
        <v>0</v>
      </c>
      <c r="AV2541" s="46">
        <f t="shared" si="552"/>
        <v>0</v>
      </c>
      <c r="AW2541" s="46">
        <f t="shared" si="555"/>
        <v>0</v>
      </c>
      <c r="AX2541" s="47" t="str">
        <f t="shared" si="553"/>
        <v/>
      </c>
      <c r="AY2541" s="47" t="str">
        <f t="shared" si="556"/>
        <v/>
      </c>
    </row>
    <row r="2542" spans="35:51" x14ac:dyDescent="0.35">
      <c r="AI2542" s="11"/>
      <c r="AJ2542" s="11"/>
      <c r="AK2542" s="11"/>
      <c r="AL2542" s="63"/>
      <c r="AM2542" s="46" t="str">
        <f t="shared" si="544"/>
        <v/>
      </c>
      <c r="AN2542" s="46" t="str">
        <f t="shared" si="545"/>
        <v/>
      </c>
      <c r="AO2542" s="46" t="str">
        <f t="shared" si="546"/>
        <v/>
      </c>
      <c r="AP2542" s="46">
        <f t="shared" si="547"/>
        <v>0</v>
      </c>
      <c r="AQ2542" s="46" t="str">
        <f t="shared" si="548"/>
        <v/>
      </c>
      <c r="AR2542" s="46">
        <f t="shared" si="549"/>
        <v>0</v>
      </c>
      <c r="AS2542" s="48">
        <f t="shared" si="550"/>
        <v>1</v>
      </c>
      <c r="AT2542" s="46">
        <f t="shared" si="554"/>
        <v>0</v>
      </c>
      <c r="AU2542" s="46">
        <f t="shared" si="551"/>
        <v>0</v>
      </c>
      <c r="AV2542" s="46">
        <f t="shared" si="552"/>
        <v>0</v>
      </c>
      <c r="AW2542" s="46">
        <f t="shared" si="555"/>
        <v>0</v>
      </c>
      <c r="AX2542" s="47" t="str">
        <f t="shared" si="553"/>
        <v/>
      </c>
      <c r="AY2542" s="47" t="str">
        <f t="shared" si="556"/>
        <v/>
      </c>
    </row>
    <row r="2543" spans="35:51" x14ac:dyDescent="0.35">
      <c r="AI2543" s="11"/>
      <c r="AJ2543" s="11"/>
      <c r="AK2543" s="11"/>
      <c r="AL2543" s="63"/>
      <c r="AM2543" s="46" t="str">
        <f t="shared" si="544"/>
        <v/>
      </c>
      <c r="AN2543" s="46" t="str">
        <f t="shared" si="545"/>
        <v/>
      </c>
      <c r="AO2543" s="46" t="str">
        <f t="shared" si="546"/>
        <v/>
      </c>
      <c r="AP2543" s="46">
        <f t="shared" si="547"/>
        <v>0</v>
      </c>
      <c r="AQ2543" s="46" t="str">
        <f t="shared" si="548"/>
        <v/>
      </c>
      <c r="AR2543" s="46">
        <f t="shared" si="549"/>
        <v>0</v>
      </c>
      <c r="AS2543" s="48">
        <f t="shared" si="550"/>
        <v>1</v>
      </c>
      <c r="AT2543" s="46">
        <f t="shared" si="554"/>
        <v>0</v>
      </c>
      <c r="AU2543" s="46">
        <f t="shared" si="551"/>
        <v>0</v>
      </c>
      <c r="AV2543" s="46">
        <f t="shared" si="552"/>
        <v>0</v>
      </c>
      <c r="AW2543" s="46">
        <f t="shared" si="555"/>
        <v>0</v>
      </c>
      <c r="AX2543" s="47" t="str">
        <f t="shared" si="553"/>
        <v/>
      </c>
      <c r="AY2543" s="47" t="str">
        <f t="shared" si="556"/>
        <v/>
      </c>
    </row>
    <row r="2544" spans="35:51" x14ac:dyDescent="0.35">
      <c r="AI2544" s="11"/>
      <c r="AJ2544" s="11"/>
      <c r="AK2544" s="11"/>
      <c r="AL2544" s="63"/>
      <c r="AM2544" s="46" t="str">
        <f t="shared" si="544"/>
        <v/>
      </c>
      <c r="AN2544" s="46" t="str">
        <f t="shared" si="545"/>
        <v/>
      </c>
      <c r="AO2544" s="46" t="str">
        <f t="shared" si="546"/>
        <v/>
      </c>
      <c r="AP2544" s="46">
        <f t="shared" si="547"/>
        <v>0</v>
      </c>
      <c r="AQ2544" s="46" t="str">
        <f t="shared" si="548"/>
        <v/>
      </c>
      <c r="AR2544" s="46">
        <f t="shared" si="549"/>
        <v>0</v>
      </c>
      <c r="AS2544" s="48">
        <f t="shared" si="550"/>
        <v>1</v>
      </c>
      <c r="AT2544" s="46">
        <f t="shared" si="554"/>
        <v>0</v>
      </c>
      <c r="AU2544" s="46">
        <f t="shared" si="551"/>
        <v>0</v>
      </c>
      <c r="AV2544" s="46">
        <f t="shared" si="552"/>
        <v>0</v>
      </c>
      <c r="AW2544" s="46">
        <f t="shared" si="555"/>
        <v>0</v>
      </c>
      <c r="AX2544" s="47" t="str">
        <f t="shared" si="553"/>
        <v/>
      </c>
      <c r="AY2544" s="47" t="str">
        <f t="shared" si="556"/>
        <v/>
      </c>
    </row>
    <row r="2545" spans="35:51" x14ac:dyDescent="0.35">
      <c r="AI2545" s="11"/>
      <c r="AJ2545" s="11"/>
      <c r="AK2545" s="11"/>
      <c r="AL2545" s="63"/>
      <c r="AM2545" s="46" t="str">
        <f t="shared" si="544"/>
        <v/>
      </c>
      <c r="AN2545" s="46" t="str">
        <f t="shared" si="545"/>
        <v/>
      </c>
      <c r="AO2545" s="46" t="str">
        <f t="shared" si="546"/>
        <v/>
      </c>
      <c r="AP2545" s="46">
        <f t="shared" si="547"/>
        <v>0</v>
      </c>
      <c r="AQ2545" s="46" t="str">
        <f t="shared" si="548"/>
        <v/>
      </c>
      <c r="AR2545" s="46">
        <f t="shared" si="549"/>
        <v>0</v>
      </c>
      <c r="AS2545" s="48">
        <f t="shared" si="550"/>
        <v>1</v>
      </c>
      <c r="AT2545" s="46">
        <f t="shared" si="554"/>
        <v>0</v>
      </c>
      <c r="AU2545" s="46">
        <f t="shared" si="551"/>
        <v>0</v>
      </c>
      <c r="AV2545" s="46">
        <f t="shared" si="552"/>
        <v>0</v>
      </c>
      <c r="AW2545" s="46">
        <f t="shared" si="555"/>
        <v>0</v>
      </c>
      <c r="AX2545" s="47" t="str">
        <f t="shared" si="553"/>
        <v/>
      </c>
      <c r="AY2545" s="47" t="str">
        <f t="shared" si="556"/>
        <v/>
      </c>
    </row>
    <row r="2546" spans="35:51" x14ac:dyDescent="0.35">
      <c r="AI2546" s="11"/>
      <c r="AJ2546" s="11"/>
      <c r="AK2546" s="11"/>
      <c r="AL2546" s="63"/>
      <c r="AM2546" s="46" t="str">
        <f t="shared" si="544"/>
        <v/>
      </c>
      <c r="AN2546" s="46" t="str">
        <f t="shared" si="545"/>
        <v/>
      </c>
      <c r="AO2546" s="46" t="str">
        <f t="shared" si="546"/>
        <v/>
      </c>
      <c r="AP2546" s="46">
        <f t="shared" si="547"/>
        <v>0</v>
      </c>
      <c r="AQ2546" s="46" t="str">
        <f t="shared" si="548"/>
        <v/>
      </c>
      <c r="AR2546" s="46">
        <f t="shared" si="549"/>
        <v>0</v>
      </c>
      <c r="AS2546" s="48">
        <f t="shared" si="550"/>
        <v>1</v>
      </c>
      <c r="AT2546" s="46">
        <f t="shared" si="554"/>
        <v>0</v>
      </c>
      <c r="AU2546" s="46">
        <f t="shared" si="551"/>
        <v>0</v>
      </c>
      <c r="AV2546" s="46">
        <f t="shared" si="552"/>
        <v>0</v>
      </c>
      <c r="AW2546" s="46">
        <f t="shared" si="555"/>
        <v>0</v>
      </c>
      <c r="AX2546" s="47" t="str">
        <f t="shared" si="553"/>
        <v/>
      </c>
      <c r="AY2546" s="47" t="str">
        <f t="shared" si="556"/>
        <v/>
      </c>
    </row>
    <row r="2547" spans="35:51" x14ac:dyDescent="0.35">
      <c r="AI2547" s="11"/>
      <c r="AJ2547" s="11"/>
      <c r="AK2547" s="11"/>
      <c r="AL2547" s="63"/>
      <c r="AM2547" s="46" t="str">
        <f t="shared" si="544"/>
        <v/>
      </c>
      <c r="AN2547" s="46" t="str">
        <f t="shared" si="545"/>
        <v/>
      </c>
      <c r="AO2547" s="46" t="str">
        <f t="shared" si="546"/>
        <v/>
      </c>
      <c r="AP2547" s="46">
        <f t="shared" si="547"/>
        <v>0</v>
      </c>
      <c r="AQ2547" s="46" t="str">
        <f t="shared" si="548"/>
        <v/>
      </c>
      <c r="AR2547" s="46">
        <f t="shared" si="549"/>
        <v>0</v>
      </c>
      <c r="AS2547" s="48">
        <f t="shared" si="550"/>
        <v>1</v>
      </c>
      <c r="AT2547" s="46">
        <f t="shared" si="554"/>
        <v>0</v>
      </c>
      <c r="AU2547" s="46">
        <f t="shared" si="551"/>
        <v>0</v>
      </c>
      <c r="AV2547" s="46">
        <f t="shared" si="552"/>
        <v>0</v>
      </c>
      <c r="AW2547" s="46">
        <f t="shared" si="555"/>
        <v>0</v>
      </c>
      <c r="AX2547" s="47" t="str">
        <f t="shared" si="553"/>
        <v/>
      </c>
      <c r="AY2547" s="47" t="str">
        <f t="shared" si="556"/>
        <v/>
      </c>
    </row>
    <row r="2548" spans="35:51" x14ac:dyDescent="0.35">
      <c r="AI2548" s="11"/>
      <c r="AJ2548" s="11"/>
      <c r="AK2548" s="11"/>
      <c r="AL2548" s="63"/>
      <c r="AM2548" s="46" t="str">
        <f t="shared" si="544"/>
        <v/>
      </c>
      <c r="AN2548" s="46" t="str">
        <f t="shared" si="545"/>
        <v/>
      </c>
      <c r="AO2548" s="46" t="str">
        <f t="shared" si="546"/>
        <v/>
      </c>
      <c r="AP2548" s="46">
        <f t="shared" si="547"/>
        <v>0</v>
      </c>
      <c r="AQ2548" s="46" t="str">
        <f t="shared" si="548"/>
        <v/>
      </c>
      <c r="AR2548" s="46">
        <f t="shared" si="549"/>
        <v>0</v>
      </c>
      <c r="AS2548" s="48">
        <f t="shared" si="550"/>
        <v>1</v>
      </c>
      <c r="AT2548" s="46">
        <f t="shared" si="554"/>
        <v>0</v>
      </c>
      <c r="AU2548" s="46">
        <f t="shared" si="551"/>
        <v>0</v>
      </c>
      <c r="AV2548" s="46">
        <f t="shared" si="552"/>
        <v>0</v>
      </c>
      <c r="AW2548" s="46">
        <f t="shared" si="555"/>
        <v>0</v>
      </c>
      <c r="AX2548" s="47" t="str">
        <f t="shared" si="553"/>
        <v/>
      </c>
      <c r="AY2548" s="47" t="str">
        <f t="shared" si="556"/>
        <v/>
      </c>
    </row>
    <row r="2549" spans="35:51" x14ac:dyDescent="0.35">
      <c r="AI2549" s="11"/>
      <c r="AJ2549" s="11"/>
      <c r="AK2549" s="11"/>
      <c r="AL2549" s="63"/>
      <c r="AM2549" s="46" t="str">
        <f t="shared" si="544"/>
        <v/>
      </c>
      <c r="AN2549" s="46" t="str">
        <f t="shared" si="545"/>
        <v/>
      </c>
      <c r="AO2549" s="46" t="str">
        <f t="shared" si="546"/>
        <v/>
      </c>
      <c r="AP2549" s="46">
        <f t="shared" si="547"/>
        <v>0</v>
      </c>
      <c r="AQ2549" s="46" t="str">
        <f t="shared" si="548"/>
        <v/>
      </c>
      <c r="AR2549" s="46">
        <f t="shared" si="549"/>
        <v>0</v>
      </c>
      <c r="AS2549" s="48">
        <f t="shared" si="550"/>
        <v>1</v>
      </c>
      <c r="AT2549" s="46">
        <f t="shared" si="554"/>
        <v>0</v>
      </c>
      <c r="AU2549" s="46">
        <f t="shared" si="551"/>
        <v>0</v>
      </c>
      <c r="AV2549" s="46">
        <f t="shared" si="552"/>
        <v>0</v>
      </c>
      <c r="AW2549" s="46">
        <f t="shared" si="555"/>
        <v>0</v>
      </c>
      <c r="AX2549" s="47" t="str">
        <f t="shared" si="553"/>
        <v/>
      </c>
      <c r="AY2549" s="47" t="str">
        <f t="shared" si="556"/>
        <v/>
      </c>
    </row>
    <row r="2550" spans="35:51" x14ac:dyDescent="0.35">
      <c r="AI2550" s="11"/>
      <c r="AJ2550" s="11"/>
      <c r="AK2550" s="11"/>
      <c r="AL2550" s="63"/>
      <c r="AM2550" s="46" t="str">
        <f t="shared" si="544"/>
        <v/>
      </c>
      <c r="AN2550" s="46" t="str">
        <f t="shared" si="545"/>
        <v/>
      </c>
      <c r="AO2550" s="46" t="str">
        <f t="shared" si="546"/>
        <v/>
      </c>
      <c r="AP2550" s="46">
        <f t="shared" si="547"/>
        <v>0</v>
      </c>
      <c r="AQ2550" s="46" t="str">
        <f t="shared" si="548"/>
        <v/>
      </c>
      <c r="AR2550" s="46">
        <f t="shared" si="549"/>
        <v>0</v>
      </c>
      <c r="AS2550" s="48">
        <f t="shared" si="550"/>
        <v>1</v>
      </c>
      <c r="AT2550" s="46">
        <f t="shared" si="554"/>
        <v>0</v>
      </c>
      <c r="AU2550" s="46">
        <f t="shared" si="551"/>
        <v>0</v>
      </c>
      <c r="AV2550" s="46">
        <f t="shared" si="552"/>
        <v>0</v>
      </c>
      <c r="AW2550" s="46">
        <f t="shared" si="555"/>
        <v>0</v>
      </c>
      <c r="AX2550" s="47" t="str">
        <f t="shared" si="553"/>
        <v/>
      </c>
      <c r="AY2550" s="47" t="str">
        <f t="shared" si="556"/>
        <v/>
      </c>
    </row>
    <row r="2551" spans="35:51" x14ac:dyDescent="0.35">
      <c r="AI2551" s="11"/>
      <c r="AJ2551" s="11"/>
      <c r="AK2551" s="11"/>
      <c r="AL2551" s="63"/>
      <c r="AM2551" s="46" t="str">
        <f t="shared" si="544"/>
        <v/>
      </c>
      <c r="AN2551" s="46" t="str">
        <f t="shared" si="545"/>
        <v/>
      </c>
      <c r="AO2551" s="46" t="str">
        <f t="shared" si="546"/>
        <v/>
      </c>
      <c r="AP2551" s="46">
        <f t="shared" si="547"/>
        <v>0</v>
      </c>
      <c r="AQ2551" s="46" t="str">
        <f t="shared" si="548"/>
        <v/>
      </c>
      <c r="AR2551" s="46">
        <f t="shared" si="549"/>
        <v>0</v>
      </c>
      <c r="AS2551" s="48">
        <f t="shared" si="550"/>
        <v>1</v>
      </c>
      <c r="AT2551" s="46">
        <f t="shared" si="554"/>
        <v>0</v>
      </c>
      <c r="AU2551" s="46">
        <f t="shared" si="551"/>
        <v>0</v>
      </c>
      <c r="AV2551" s="46">
        <f t="shared" si="552"/>
        <v>0</v>
      </c>
      <c r="AW2551" s="46">
        <f t="shared" si="555"/>
        <v>0</v>
      </c>
      <c r="AX2551" s="47" t="str">
        <f t="shared" si="553"/>
        <v/>
      </c>
      <c r="AY2551" s="47" t="str">
        <f t="shared" si="556"/>
        <v/>
      </c>
    </row>
    <row r="2552" spans="35:51" x14ac:dyDescent="0.35">
      <c r="AI2552" s="11"/>
      <c r="AJ2552" s="11"/>
      <c r="AK2552" s="11"/>
      <c r="AL2552" s="63"/>
      <c r="AM2552" s="46" t="str">
        <f t="shared" si="544"/>
        <v/>
      </c>
      <c r="AN2552" s="46" t="str">
        <f t="shared" si="545"/>
        <v/>
      </c>
      <c r="AO2552" s="46" t="str">
        <f t="shared" si="546"/>
        <v/>
      </c>
      <c r="AP2552" s="46">
        <f t="shared" si="547"/>
        <v>0</v>
      </c>
      <c r="AQ2552" s="46" t="str">
        <f t="shared" si="548"/>
        <v/>
      </c>
      <c r="AR2552" s="46">
        <f t="shared" si="549"/>
        <v>0</v>
      </c>
      <c r="AS2552" s="48">
        <f t="shared" si="550"/>
        <v>1</v>
      </c>
      <c r="AT2552" s="46">
        <f t="shared" si="554"/>
        <v>0</v>
      </c>
      <c r="AU2552" s="46">
        <f t="shared" si="551"/>
        <v>0</v>
      </c>
      <c r="AV2552" s="46">
        <f t="shared" si="552"/>
        <v>0</v>
      </c>
      <c r="AW2552" s="46">
        <f t="shared" si="555"/>
        <v>0</v>
      </c>
      <c r="AX2552" s="47" t="str">
        <f t="shared" si="553"/>
        <v/>
      </c>
      <c r="AY2552" s="47" t="str">
        <f t="shared" si="556"/>
        <v/>
      </c>
    </row>
    <row r="2553" spans="35:51" x14ac:dyDescent="0.35">
      <c r="AI2553" s="11"/>
      <c r="AJ2553" s="11"/>
      <c r="AK2553" s="11"/>
      <c r="AL2553" s="63"/>
      <c r="AM2553" s="46" t="str">
        <f t="shared" si="544"/>
        <v/>
      </c>
      <c r="AN2553" s="46" t="str">
        <f t="shared" si="545"/>
        <v/>
      </c>
      <c r="AO2553" s="46" t="str">
        <f t="shared" si="546"/>
        <v/>
      </c>
      <c r="AP2553" s="46">
        <f t="shared" si="547"/>
        <v>0</v>
      </c>
      <c r="AQ2553" s="46" t="str">
        <f t="shared" si="548"/>
        <v/>
      </c>
      <c r="AR2553" s="46">
        <f t="shared" si="549"/>
        <v>0</v>
      </c>
      <c r="AS2553" s="48">
        <f t="shared" si="550"/>
        <v>1</v>
      </c>
      <c r="AT2553" s="46">
        <f t="shared" si="554"/>
        <v>0</v>
      </c>
      <c r="AU2553" s="46">
        <f t="shared" si="551"/>
        <v>0</v>
      </c>
      <c r="AV2553" s="46">
        <f t="shared" si="552"/>
        <v>0</v>
      </c>
      <c r="AW2553" s="46">
        <f t="shared" si="555"/>
        <v>0</v>
      </c>
      <c r="AX2553" s="47" t="str">
        <f t="shared" si="553"/>
        <v/>
      </c>
      <c r="AY2553" s="47" t="str">
        <f t="shared" si="556"/>
        <v/>
      </c>
    </row>
    <row r="2554" spans="35:51" x14ac:dyDescent="0.35">
      <c r="AI2554" s="11"/>
      <c r="AJ2554" s="11"/>
      <c r="AK2554" s="11"/>
      <c r="AL2554" s="63"/>
      <c r="AM2554" s="46" t="str">
        <f t="shared" si="544"/>
        <v/>
      </c>
      <c r="AN2554" s="46" t="str">
        <f t="shared" si="545"/>
        <v/>
      </c>
      <c r="AO2554" s="46" t="str">
        <f t="shared" si="546"/>
        <v/>
      </c>
      <c r="AP2554" s="46">
        <f t="shared" si="547"/>
        <v>0</v>
      </c>
      <c r="AQ2554" s="46" t="str">
        <f t="shared" si="548"/>
        <v/>
      </c>
      <c r="AR2554" s="46">
        <f t="shared" si="549"/>
        <v>0</v>
      </c>
      <c r="AS2554" s="48">
        <f t="shared" si="550"/>
        <v>1</v>
      </c>
      <c r="AT2554" s="46">
        <f t="shared" si="554"/>
        <v>0</v>
      </c>
      <c r="AU2554" s="46">
        <f t="shared" si="551"/>
        <v>0</v>
      </c>
      <c r="AV2554" s="46">
        <f t="shared" si="552"/>
        <v>0</v>
      </c>
      <c r="AW2554" s="46">
        <f t="shared" si="555"/>
        <v>0</v>
      </c>
      <c r="AX2554" s="47" t="str">
        <f t="shared" si="553"/>
        <v/>
      </c>
      <c r="AY2554" s="47" t="str">
        <f t="shared" si="556"/>
        <v/>
      </c>
    </row>
    <row r="2555" spans="35:51" x14ac:dyDescent="0.35">
      <c r="AI2555" s="11"/>
      <c r="AJ2555" s="11"/>
      <c r="AK2555" s="11"/>
      <c r="AL2555" s="63"/>
      <c r="AM2555" s="46" t="str">
        <f t="shared" si="544"/>
        <v/>
      </c>
      <c r="AN2555" s="46" t="str">
        <f t="shared" si="545"/>
        <v/>
      </c>
      <c r="AO2555" s="46" t="str">
        <f t="shared" si="546"/>
        <v/>
      </c>
      <c r="AP2555" s="46">
        <f t="shared" si="547"/>
        <v>0</v>
      </c>
      <c r="AQ2555" s="46" t="str">
        <f t="shared" si="548"/>
        <v/>
      </c>
      <c r="AR2555" s="46">
        <f t="shared" si="549"/>
        <v>0</v>
      </c>
      <c r="AS2555" s="48">
        <f t="shared" si="550"/>
        <v>1</v>
      </c>
      <c r="AT2555" s="46">
        <f t="shared" si="554"/>
        <v>0</v>
      </c>
      <c r="AU2555" s="46">
        <f t="shared" si="551"/>
        <v>0</v>
      </c>
      <c r="AV2555" s="46">
        <f t="shared" si="552"/>
        <v>0</v>
      </c>
      <c r="AW2555" s="46">
        <f t="shared" si="555"/>
        <v>0</v>
      </c>
      <c r="AX2555" s="47" t="str">
        <f t="shared" si="553"/>
        <v/>
      </c>
      <c r="AY2555" s="47" t="str">
        <f t="shared" si="556"/>
        <v/>
      </c>
    </row>
    <row r="2556" spans="35:51" x14ac:dyDescent="0.35">
      <c r="AI2556" s="11"/>
      <c r="AJ2556" s="11"/>
      <c r="AK2556" s="11"/>
      <c r="AL2556" s="63"/>
      <c r="AM2556" s="46" t="str">
        <f t="shared" si="544"/>
        <v/>
      </c>
      <c r="AN2556" s="46" t="str">
        <f t="shared" si="545"/>
        <v/>
      </c>
      <c r="AO2556" s="46" t="str">
        <f t="shared" si="546"/>
        <v/>
      </c>
      <c r="AP2556" s="46">
        <f t="shared" si="547"/>
        <v>0</v>
      </c>
      <c r="AQ2556" s="46" t="str">
        <f t="shared" si="548"/>
        <v/>
      </c>
      <c r="AR2556" s="46">
        <f t="shared" si="549"/>
        <v>0</v>
      </c>
      <c r="AS2556" s="48">
        <f t="shared" si="550"/>
        <v>1</v>
      </c>
      <c r="AT2556" s="46">
        <f t="shared" si="554"/>
        <v>0</v>
      </c>
      <c r="AU2556" s="46">
        <f t="shared" si="551"/>
        <v>0</v>
      </c>
      <c r="AV2556" s="46">
        <f t="shared" si="552"/>
        <v>0</v>
      </c>
      <c r="AW2556" s="46">
        <f t="shared" si="555"/>
        <v>0</v>
      </c>
      <c r="AX2556" s="47" t="str">
        <f t="shared" si="553"/>
        <v/>
      </c>
      <c r="AY2556" s="47" t="str">
        <f t="shared" si="556"/>
        <v/>
      </c>
    </row>
    <row r="2557" spans="35:51" x14ac:dyDescent="0.35">
      <c r="AI2557" s="11"/>
      <c r="AJ2557" s="11"/>
      <c r="AK2557" s="11"/>
      <c r="AL2557" s="63"/>
      <c r="AM2557" s="46" t="str">
        <f t="shared" si="544"/>
        <v/>
      </c>
      <c r="AN2557" s="46" t="str">
        <f t="shared" si="545"/>
        <v/>
      </c>
      <c r="AO2557" s="46" t="str">
        <f t="shared" si="546"/>
        <v/>
      </c>
      <c r="AP2557" s="46">
        <f t="shared" si="547"/>
        <v>0</v>
      </c>
      <c r="AQ2557" s="46" t="str">
        <f t="shared" si="548"/>
        <v/>
      </c>
      <c r="AR2557" s="46">
        <f t="shared" si="549"/>
        <v>0</v>
      </c>
      <c r="AS2557" s="48">
        <f t="shared" si="550"/>
        <v>1</v>
      </c>
      <c r="AT2557" s="46">
        <f t="shared" si="554"/>
        <v>0</v>
      </c>
      <c r="AU2557" s="46">
        <f t="shared" si="551"/>
        <v>0</v>
      </c>
      <c r="AV2557" s="46">
        <f t="shared" si="552"/>
        <v>0</v>
      </c>
      <c r="AW2557" s="46">
        <f t="shared" si="555"/>
        <v>0</v>
      </c>
      <c r="AX2557" s="47" t="str">
        <f t="shared" si="553"/>
        <v/>
      </c>
      <c r="AY2557" s="47" t="str">
        <f t="shared" si="556"/>
        <v/>
      </c>
    </row>
    <row r="2558" spans="35:51" x14ac:dyDescent="0.35">
      <c r="AI2558" s="11"/>
      <c r="AJ2558" s="11"/>
      <c r="AK2558" s="11"/>
      <c r="AL2558" s="63"/>
      <c r="AM2558" s="46" t="str">
        <f t="shared" si="544"/>
        <v/>
      </c>
      <c r="AN2558" s="46" t="str">
        <f t="shared" si="545"/>
        <v/>
      </c>
      <c r="AO2558" s="46" t="str">
        <f t="shared" si="546"/>
        <v/>
      </c>
      <c r="AP2558" s="46">
        <f t="shared" si="547"/>
        <v>0</v>
      </c>
      <c r="AQ2558" s="46" t="str">
        <f t="shared" si="548"/>
        <v/>
      </c>
      <c r="AR2558" s="46">
        <f t="shared" si="549"/>
        <v>0</v>
      </c>
      <c r="AS2558" s="48">
        <f t="shared" si="550"/>
        <v>1</v>
      </c>
      <c r="AT2558" s="46">
        <f t="shared" si="554"/>
        <v>0</v>
      </c>
      <c r="AU2558" s="46">
        <f t="shared" si="551"/>
        <v>0</v>
      </c>
      <c r="AV2558" s="46">
        <f t="shared" si="552"/>
        <v>0</v>
      </c>
      <c r="AW2558" s="46">
        <f t="shared" si="555"/>
        <v>0</v>
      </c>
      <c r="AX2558" s="47" t="str">
        <f t="shared" si="553"/>
        <v/>
      </c>
      <c r="AY2558" s="47" t="str">
        <f t="shared" si="556"/>
        <v/>
      </c>
    </row>
    <row r="2559" spans="35:51" x14ac:dyDescent="0.35">
      <c r="AI2559" s="11"/>
      <c r="AJ2559" s="11"/>
      <c r="AK2559" s="11"/>
      <c r="AL2559" s="63"/>
      <c r="AM2559" s="46" t="str">
        <f t="shared" si="544"/>
        <v/>
      </c>
      <c r="AN2559" s="46" t="str">
        <f t="shared" si="545"/>
        <v/>
      </c>
      <c r="AO2559" s="46" t="str">
        <f t="shared" si="546"/>
        <v/>
      </c>
      <c r="AP2559" s="46">
        <f t="shared" si="547"/>
        <v>0</v>
      </c>
      <c r="AQ2559" s="46" t="str">
        <f t="shared" si="548"/>
        <v/>
      </c>
      <c r="AR2559" s="46">
        <f t="shared" si="549"/>
        <v>0</v>
      </c>
      <c r="AS2559" s="48">
        <f t="shared" si="550"/>
        <v>1</v>
      </c>
      <c r="AT2559" s="46">
        <f t="shared" si="554"/>
        <v>0</v>
      </c>
      <c r="AU2559" s="46">
        <f t="shared" si="551"/>
        <v>0</v>
      </c>
      <c r="AV2559" s="46">
        <f t="shared" si="552"/>
        <v>0</v>
      </c>
      <c r="AW2559" s="46">
        <f t="shared" si="555"/>
        <v>0</v>
      </c>
      <c r="AX2559" s="47" t="str">
        <f t="shared" si="553"/>
        <v/>
      </c>
      <c r="AY2559" s="47" t="str">
        <f t="shared" si="556"/>
        <v/>
      </c>
    </row>
    <row r="2560" spans="35:51" x14ac:dyDescent="0.35">
      <c r="AI2560" s="11"/>
      <c r="AJ2560" s="11"/>
      <c r="AK2560" s="11"/>
      <c r="AL2560" s="63"/>
      <c r="AM2560" s="46" t="str">
        <f t="shared" si="544"/>
        <v/>
      </c>
      <c r="AN2560" s="46" t="str">
        <f t="shared" si="545"/>
        <v/>
      </c>
      <c r="AO2560" s="46" t="str">
        <f t="shared" si="546"/>
        <v/>
      </c>
      <c r="AP2560" s="46">
        <f t="shared" si="547"/>
        <v>0</v>
      </c>
      <c r="AQ2560" s="46" t="str">
        <f t="shared" si="548"/>
        <v/>
      </c>
      <c r="AR2560" s="46">
        <f t="shared" si="549"/>
        <v>0</v>
      </c>
      <c r="AS2560" s="48">
        <f t="shared" si="550"/>
        <v>1</v>
      </c>
      <c r="AT2560" s="46">
        <f t="shared" si="554"/>
        <v>0</v>
      </c>
      <c r="AU2560" s="46">
        <f t="shared" si="551"/>
        <v>0</v>
      </c>
      <c r="AV2560" s="46">
        <f t="shared" si="552"/>
        <v>0</v>
      </c>
      <c r="AW2560" s="46">
        <f t="shared" si="555"/>
        <v>0</v>
      </c>
      <c r="AX2560" s="47" t="str">
        <f t="shared" si="553"/>
        <v/>
      </c>
      <c r="AY2560" s="47" t="str">
        <f t="shared" si="556"/>
        <v/>
      </c>
    </row>
    <row r="2561" spans="35:51" x14ac:dyDescent="0.35">
      <c r="AI2561" s="11"/>
      <c r="AJ2561" s="11"/>
      <c r="AK2561" s="11"/>
      <c r="AL2561" s="63"/>
      <c r="AM2561" s="46" t="str">
        <f t="shared" si="544"/>
        <v/>
      </c>
      <c r="AN2561" s="46" t="str">
        <f t="shared" si="545"/>
        <v/>
      </c>
      <c r="AO2561" s="46" t="str">
        <f t="shared" si="546"/>
        <v/>
      </c>
      <c r="AP2561" s="46">
        <f t="shared" si="547"/>
        <v>0</v>
      </c>
      <c r="AQ2561" s="46" t="str">
        <f t="shared" si="548"/>
        <v/>
      </c>
      <c r="AR2561" s="46">
        <f t="shared" si="549"/>
        <v>0</v>
      </c>
      <c r="AS2561" s="48">
        <f t="shared" si="550"/>
        <v>1</v>
      </c>
      <c r="AT2561" s="46">
        <f t="shared" si="554"/>
        <v>0</v>
      </c>
      <c r="AU2561" s="46">
        <f t="shared" si="551"/>
        <v>0</v>
      </c>
      <c r="AV2561" s="46">
        <f t="shared" si="552"/>
        <v>0</v>
      </c>
      <c r="AW2561" s="46">
        <f t="shared" si="555"/>
        <v>0</v>
      </c>
      <c r="AX2561" s="47" t="str">
        <f t="shared" si="553"/>
        <v/>
      </c>
      <c r="AY2561" s="47" t="str">
        <f t="shared" si="556"/>
        <v/>
      </c>
    </row>
    <row r="2562" spans="35:51" x14ac:dyDescent="0.35">
      <c r="AI2562" s="11"/>
      <c r="AJ2562" s="11"/>
      <c r="AK2562" s="11"/>
      <c r="AL2562" s="63"/>
      <c r="AM2562" s="46" t="str">
        <f t="shared" si="544"/>
        <v/>
      </c>
      <c r="AN2562" s="46" t="str">
        <f t="shared" si="545"/>
        <v/>
      </c>
      <c r="AO2562" s="46" t="str">
        <f t="shared" si="546"/>
        <v/>
      </c>
      <c r="AP2562" s="46">
        <f t="shared" si="547"/>
        <v>0</v>
      </c>
      <c r="AQ2562" s="46" t="str">
        <f t="shared" si="548"/>
        <v/>
      </c>
      <c r="AR2562" s="46">
        <f t="shared" si="549"/>
        <v>0</v>
      </c>
      <c r="AS2562" s="48">
        <f t="shared" si="550"/>
        <v>1</v>
      </c>
      <c r="AT2562" s="46">
        <f t="shared" si="554"/>
        <v>0</v>
      </c>
      <c r="AU2562" s="46">
        <f t="shared" si="551"/>
        <v>0</v>
      </c>
      <c r="AV2562" s="46">
        <f t="shared" si="552"/>
        <v>0</v>
      </c>
      <c r="AW2562" s="46">
        <f t="shared" si="555"/>
        <v>0</v>
      </c>
      <c r="AX2562" s="47" t="str">
        <f t="shared" si="553"/>
        <v/>
      </c>
      <c r="AY2562" s="47" t="str">
        <f t="shared" si="556"/>
        <v/>
      </c>
    </row>
    <row r="2563" spans="35:51" x14ac:dyDescent="0.35">
      <c r="AI2563" s="11"/>
      <c r="AJ2563" s="11"/>
      <c r="AK2563" s="11"/>
      <c r="AL2563" s="63"/>
      <c r="AM2563" s="46" t="str">
        <f t="shared" ref="AM2563:AM2626" si="557">IFERROR(VLOOKUP($AK2563,pnl_konto_table,2,FALSE),"")</f>
        <v/>
      </c>
      <c r="AN2563" s="46" t="str">
        <f t="shared" ref="AN2563:AN2626" si="558">IFERROR(VLOOKUP($AK2563,pnl_konto_table,6,FALSE),"")</f>
        <v/>
      </c>
      <c r="AO2563" s="46" t="str">
        <f t="shared" ref="AO2563:AO2626" si="559">IFERROR(VLOOKUP($AK2563,pnl_konto_table,7,FALSE),"")</f>
        <v/>
      </c>
      <c r="AP2563" s="46">
        <f t="shared" ref="AP2563:AP2626" si="560">IFERROR(VLOOKUP(AO2563,pnl_kategori_table,2,FALSE),0)</f>
        <v>0</v>
      </c>
      <c r="AQ2563" s="46" t="str">
        <f t="shared" ref="AQ2563:AQ2626" si="561">IFERROR(MATCH(AN2563,pnl_subkategori,0),"")</f>
        <v/>
      </c>
      <c r="AR2563" s="46">
        <f t="shared" ref="AR2563:AR2626" si="562">IF(AP2563=$A$3,-$AL2563,$AL2563)</f>
        <v>0</v>
      </c>
      <c r="AS2563" s="48">
        <f t="shared" ref="AS2563:AS2626" si="563">IFERROR(VLOOKUP($AK2563,lookup_konto_index,2,FALSE),IFERROR(VLOOKUP(AN2563,lookup_subkategori_index,2,FALSE),IFERROR(VLOOKUP(AO2563,lookup_kategori_index,2,FALSE),1)))</f>
        <v>1</v>
      </c>
      <c r="AT2563" s="46">
        <f t="shared" si="554"/>
        <v>0</v>
      </c>
      <c r="AU2563" s="46">
        <f t="shared" ref="AU2563:AU2626" si="564">SUMIFS($BC$3:$BC$50,$BA$3:$BA$50,$AI2563,$BB$3:$BB$50,$AJ2563)</f>
        <v>0</v>
      </c>
      <c r="AV2563" s="46">
        <f t="shared" ref="AV2563:AV2626" si="565">SUMIFS($BD$3:$BD$50,$BA$3:$BA$50,$AI2563,$BB$3:$BB$50,$AJ2563)</f>
        <v>0</v>
      </c>
      <c r="AW2563" s="46">
        <f t="shared" si="555"/>
        <v>0</v>
      </c>
      <c r="AX2563" s="47" t="str">
        <f t="shared" ref="AX2563:AX2626" si="566">IFERROR(VLOOKUP($AP2563,table_type_kostnad,2,FALSE)*AR2563,"")</f>
        <v/>
      </c>
      <c r="AY2563" s="47" t="str">
        <f t="shared" si="556"/>
        <v/>
      </c>
    </row>
    <row r="2564" spans="35:51" x14ac:dyDescent="0.35">
      <c r="AI2564" s="11"/>
      <c r="AJ2564" s="11"/>
      <c r="AK2564" s="11"/>
      <c r="AL2564" s="63"/>
      <c r="AM2564" s="46" t="str">
        <f t="shared" si="557"/>
        <v/>
      </c>
      <c r="AN2564" s="46" t="str">
        <f t="shared" si="558"/>
        <v/>
      </c>
      <c r="AO2564" s="46" t="str">
        <f t="shared" si="559"/>
        <v/>
      </c>
      <c r="AP2564" s="46">
        <f t="shared" si="560"/>
        <v>0</v>
      </c>
      <c r="AQ2564" s="46" t="str">
        <f t="shared" si="561"/>
        <v/>
      </c>
      <c r="AR2564" s="46">
        <f t="shared" si="562"/>
        <v>0</v>
      </c>
      <c r="AS2564" s="48">
        <f t="shared" si="563"/>
        <v>1</v>
      </c>
      <c r="AT2564" s="46">
        <f t="shared" ref="AT2564:AT2627" si="567">AS2564*AR2564</f>
        <v>0</v>
      </c>
      <c r="AU2564" s="46">
        <f t="shared" si="564"/>
        <v>0</v>
      </c>
      <c r="AV2564" s="46">
        <f t="shared" si="565"/>
        <v>0</v>
      </c>
      <c r="AW2564" s="46">
        <f t="shared" ref="AW2564:AW2627" si="568">IF(AU2564=0,0,1)</f>
        <v>0</v>
      </c>
      <c r="AX2564" s="47" t="str">
        <f t="shared" si="566"/>
        <v/>
      </c>
      <c r="AY2564" s="47" t="str">
        <f t="shared" ref="AY2564:AY2627" si="569">IFERROR(AX2564*AS2564,"")</f>
        <v/>
      </c>
    </row>
    <row r="2565" spans="35:51" x14ac:dyDescent="0.35">
      <c r="AI2565" s="11"/>
      <c r="AJ2565" s="11"/>
      <c r="AK2565" s="11"/>
      <c r="AL2565" s="63"/>
      <c r="AM2565" s="46" t="str">
        <f t="shared" si="557"/>
        <v/>
      </c>
      <c r="AN2565" s="46" t="str">
        <f t="shared" si="558"/>
        <v/>
      </c>
      <c r="AO2565" s="46" t="str">
        <f t="shared" si="559"/>
        <v/>
      </c>
      <c r="AP2565" s="46">
        <f t="shared" si="560"/>
        <v>0</v>
      </c>
      <c r="AQ2565" s="46" t="str">
        <f t="shared" si="561"/>
        <v/>
      </c>
      <c r="AR2565" s="46">
        <f t="shared" si="562"/>
        <v>0</v>
      </c>
      <c r="AS2565" s="48">
        <f t="shared" si="563"/>
        <v>1</v>
      </c>
      <c r="AT2565" s="46">
        <f t="shared" si="567"/>
        <v>0</v>
      </c>
      <c r="AU2565" s="46">
        <f t="shared" si="564"/>
        <v>0</v>
      </c>
      <c r="AV2565" s="46">
        <f t="shared" si="565"/>
        <v>0</v>
      </c>
      <c r="AW2565" s="46">
        <f t="shared" si="568"/>
        <v>0</v>
      </c>
      <c r="AX2565" s="47" t="str">
        <f t="shared" si="566"/>
        <v/>
      </c>
      <c r="AY2565" s="47" t="str">
        <f t="shared" si="569"/>
        <v/>
      </c>
    </row>
    <row r="2566" spans="35:51" x14ac:dyDescent="0.35">
      <c r="AI2566" s="11"/>
      <c r="AJ2566" s="11"/>
      <c r="AK2566" s="11"/>
      <c r="AL2566" s="63"/>
      <c r="AM2566" s="46" t="str">
        <f t="shared" si="557"/>
        <v/>
      </c>
      <c r="AN2566" s="46" t="str">
        <f t="shared" si="558"/>
        <v/>
      </c>
      <c r="AO2566" s="46" t="str">
        <f t="shared" si="559"/>
        <v/>
      </c>
      <c r="AP2566" s="46">
        <f t="shared" si="560"/>
        <v>0</v>
      </c>
      <c r="AQ2566" s="46" t="str">
        <f t="shared" si="561"/>
        <v/>
      </c>
      <c r="AR2566" s="46">
        <f t="shared" si="562"/>
        <v>0</v>
      </c>
      <c r="AS2566" s="48">
        <f t="shared" si="563"/>
        <v>1</v>
      </c>
      <c r="AT2566" s="46">
        <f t="shared" si="567"/>
        <v>0</v>
      </c>
      <c r="AU2566" s="46">
        <f t="shared" si="564"/>
        <v>0</v>
      </c>
      <c r="AV2566" s="46">
        <f t="shared" si="565"/>
        <v>0</v>
      </c>
      <c r="AW2566" s="46">
        <f t="shared" si="568"/>
        <v>0</v>
      </c>
      <c r="AX2566" s="47" t="str">
        <f t="shared" si="566"/>
        <v/>
      </c>
      <c r="AY2566" s="47" t="str">
        <f t="shared" si="569"/>
        <v/>
      </c>
    </row>
    <row r="2567" spans="35:51" x14ac:dyDescent="0.35">
      <c r="AI2567" s="11"/>
      <c r="AJ2567" s="11"/>
      <c r="AK2567" s="11"/>
      <c r="AL2567" s="63"/>
      <c r="AM2567" s="46" t="str">
        <f t="shared" si="557"/>
        <v/>
      </c>
      <c r="AN2567" s="46" t="str">
        <f t="shared" si="558"/>
        <v/>
      </c>
      <c r="AO2567" s="46" t="str">
        <f t="shared" si="559"/>
        <v/>
      </c>
      <c r="AP2567" s="46">
        <f t="shared" si="560"/>
        <v>0</v>
      </c>
      <c r="AQ2567" s="46" t="str">
        <f t="shared" si="561"/>
        <v/>
      </c>
      <c r="AR2567" s="46">
        <f t="shared" si="562"/>
        <v>0</v>
      </c>
      <c r="AS2567" s="48">
        <f t="shared" si="563"/>
        <v>1</v>
      </c>
      <c r="AT2567" s="46">
        <f t="shared" si="567"/>
        <v>0</v>
      </c>
      <c r="AU2567" s="46">
        <f t="shared" si="564"/>
        <v>0</v>
      </c>
      <c r="AV2567" s="46">
        <f t="shared" si="565"/>
        <v>0</v>
      </c>
      <c r="AW2567" s="46">
        <f t="shared" si="568"/>
        <v>0</v>
      </c>
      <c r="AX2567" s="47" t="str">
        <f t="shared" si="566"/>
        <v/>
      </c>
      <c r="AY2567" s="47" t="str">
        <f t="shared" si="569"/>
        <v/>
      </c>
    </row>
    <row r="2568" spans="35:51" x14ac:dyDescent="0.35">
      <c r="AI2568" s="11"/>
      <c r="AJ2568" s="11"/>
      <c r="AK2568" s="11"/>
      <c r="AL2568" s="63"/>
      <c r="AM2568" s="46" t="str">
        <f t="shared" si="557"/>
        <v/>
      </c>
      <c r="AN2568" s="46" t="str">
        <f t="shared" si="558"/>
        <v/>
      </c>
      <c r="AO2568" s="46" t="str">
        <f t="shared" si="559"/>
        <v/>
      </c>
      <c r="AP2568" s="46">
        <f t="shared" si="560"/>
        <v>0</v>
      </c>
      <c r="AQ2568" s="46" t="str">
        <f t="shared" si="561"/>
        <v/>
      </c>
      <c r="AR2568" s="46">
        <f t="shared" si="562"/>
        <v>0</v>
      </c>
      <c r="AS2568" s="48">
        <f t="shared" si="563"/>
        <v>1</v>
      </c>
      <c r="AT2568" s="46">
        <f t="shared" si="567"/>
        <v>0</v>
      </c>
      <c r="AU2568" s="46">
        <f t="shared" si="564"/>
        <v>0</v>
      </c>
      <c r="AV2568" s="46">
        <f t="shared" si="565"/>
        <v>0</v>
      </c>
      <c r="AW2568" s="46">
        <f t="shared" si="568"/>
        <v>0</v>
      </c>
      <c r="AX2568" s="47" t="str">
        <f t="shared" si="566"/>
        <v/>
      </c>
      <c r="AY2568" s="47" t="str">
        <f t="shared" si="569"/>
        <v/>
      </c>
    </row>
    <row r="2569" spans="35:51" x14ac:dyDescent="0.35">
      <c r="AI2569" s="11"/>
      <c r="AJ2569" s="11"/>
      <c r="AK2569" s="11"/>
      <c r="AL2569" s="63"/>
      <c r="AM2569" s="46" t="str">
        <f t="shared" si="557"/>
        <v/>
      </c>
      <c r="AN2569" s="46" t="str">
        <f t="shared" si="558"/>
        <v/>
      </c>
      <c r="AO2569" s="46" t="str">
        <f t="shared" si="559"/>
        <v/>
      </c>
      <c r="AP2569" s="46">
        <f t="shared" si="560"/>
        <v>0</v>
      </c>
      <c r="AQ2569" s="46" t="str">
        <f t="shared" si="561"/>
        <v/>
      </c>
      <c r="AR2569" s="46">
        <f t="shared" si="562"/>
        <v>0</v>
      </c>
      <c r="AS2569" s="48">
        <f t="shared" si="563"/>
        <v>1</v>
      </c>
      <c r="AT2569" s="46">
        <f t="shared" si="567"/>
        <v>0</v>
      </c>
      <c r="AU2569" s="46">
        <f t="shared" si="564"/>
        <v>0</v>
      </c>
      <c r="AV2569" s="46">
        <f t="shared" si="565"/>
        <v>0</v>
      </c>
      <c r="AW2569" s="46">
        <f t="shared" si="568"/>
        <v>0</v>
      </c>
      <c r="AX2569" s="47" t="str">
        <f t="shared" si="566"/>
        <v/>
      </c>
      <c r="AY2569" s="47" t="str">
        <f t="shared" si="569"/>
        <v/>
      </c>
    </row>
    <row r="2570" spans="35:51" x14ac:dyDescent="0.35">
      <c r="AI2570" s="11"/>
      <c r="AJ2570" s="11"/>
      <c r="AK2570" s="11"/>
      <c r="AL2570" s="63"/>
      <c r="AM2570" s="46" t="str">
        <f t="shared" si="557"/>
        <v/>
      </c>
      <c r="AN2570" s="46" t="str">
        <f t="shared" si="558"/>
        <v/>
      </c>
      <c r="AO2570" s="46" t="str">
        <f t="shared" si="559"/>
        <v/>
      </c>
      <c r="AP2570" s="46">
        <f t="shared" si="560"/>
        <v>0</v>
      </c>
      <c r="AQ2570" s="46" t="str">
        <f t="shared" si="561"/>
        <v/>
      </c>
      <c r="AR2570" s="46">
        <f t="shared" si="562"/>
        <v>0</v>
      </c>
      <c r="AS2570" s="48">
        <f t="shared" si="563"/>
        <v>1</v>
      </c>
      <c r="AT2570" s="46">
        <f t="shared" si="567"/>
        <v>0</v>
      </c>
      <c r="AU2570" s="46">
        <f t="shared" si="564"/>
        <v>0</v>
      </c>
      <c r="AV2570" s="46">
        <f t="shared" si="565"/>
        <v>0</v>
      </c>
      <c r="AW2570" s="46">
        <f t="shared" si="568"/>
        <v>0</v>
      </c>
      <c r="AX2570" s="47" t="str">
        <f t="shared" si="566"/>
        <v/>
      </c>
      <c r="AY2570" s="47" t="str">
        <f t="shared" si="569"/>
        <v/>
      </c>
    </row>
    <row r="2571" spans="35:51" x14ac:dyDescent="0.35">
      <c r="AI2571" s="11"/>
      <c r="AJ2571" s="11"/>
      <c r="AK2571" s="11"/>
      <c r="AL2571" s="63"/>
      <c r="AM2571" s="46" t="str">
        <f t="shared" si="557"/>
        <v/>
      </c>
      <c r="AN2571" s="46" t="str">
        <f t="shared" si="558"/>
        <v/>
      </c>
      <c r="AO2571" s="46" t="str">
        <f t="shared" si="559"/>
        <v/>
      </c>
      <c r="AP2571" s="46">
        <f t="shared" si="560"/>
        <v>0</v>
      </c>
      <c r="AQ2571" s="46" t="str">
        <f t="shared" si="561"/>
        <v/>
      </c>
      <c r="AR2571" s="46">
        <f t="shared" si="562"/>
        <v>0</v>
      </c>
      <c r="AS2571" s="48">
        <f t="shared" si="563"/>
        <v>1</v>
      </c>
      <c r="AT2571" s="46">
        <f t="shared" si="567"/>
        <v>0</v>
      </c>
      <c r="AU2571" s="46">
        <f t="shared" si="564"/>
        <v>0</v>
      </c>
      <c r="AV2571" s="46">
        <f t="shared" si="565"/>
        <v>0</v>
      </c>
      <c r="AW2571" s="46">
        <f t="shared" si="568"/>
        <v>0</v>
      </c>
      <c r="AX2571" s="47" t="str">
        <f t="shared" si="566"/>
        <v/>
      </c>
      <c r="AY2571" s="47" t="str">
        <f t="shared" si="569"/>
        <v/>
      </c>
    </row>
    <row r="2572" spans="35:51" x14ac:dyDescent="0.35">
      <c r="AI2572" s="11"/>
      <c r="AJ2572" s="11"/>
      <c r="AK2572" s="11"/>
      <c r="AL2572" s="63"/>
      <c r="AM2572" s="46" t="str">
        <f t="shared" si="557"/>
        <v/>
      </c>
      <c r="AN2572" s="46" t="str">
        <f t="shared" si="558"/>
        <v/>
      </c>
      <c r="AO2572" s="46" t="str">
        <f t="shared" si="559"/>
        <v/>
      </c>
      <c r="AP2572" s="46">
        <f t="shared" si="560"/>
        <v>0</v>
      </c>
      <c r="AQ2572" s="46" t="str">
        <f t="shared" si="561"/>
        <v/>
      </c>
      <c r="AR2572" s="46">
        <f t="shared" si="562"/>
        <v>0</v>
      </c>
      <c r="AS2572" s="48">
        <f t="shared" si="563"/>
        <v>1</v>
      </c>
      <c r="AT2572" s="46">
        <f t="shared" si="567"/>
        <v>0</v>
      </c>
      <c r="AU2572" s="46">
        <f t="shared" si="564"/>
        <v>0</v>
      </c>
      <c r="AV2572" s="46">
        <f t="shared" si="565"/>
        <v>0</v>
      </c>
      <c r="AW2572" s="46">
        <f t="shared" si="568"/>
        <v>0</v>
      </c>
      <c r="AX2572" s="47" t="str">
        <f t="shared" si="566"/>
        <v/>
      </c>
      <c r="AY2572" s="47" t="str">
        <f t="shared" si="569"/>
        <v/>
      </c>
    </row>
    <row r="2573" spans="35:51" x14ac:dyDescent="0.35">
      <c r="AI2573" s="11"/>
      <c r="AJ2573" s="11"/>
      <c r="AK2573" s="11"/>
      <c r="AL2573" s="63"/>
      <c r="AM2573" s="46" t="str">
        <f t="shared" si="557"/>
        <v/>
      </c>
      <c r="AN2573" s="46" t="str">
        <f t="shared" si="558"/>
        <v/>
      </c>
      <c r="AO2573" s="46" t="str">
        <f t="shared" si="559"/>
        <v/>
      </c>
      <c r="AP2573" s="46">
        <f t="shared" si="560"/>
        <v>0</v>
      </c>
      <c r="AQ2573" s="46" t="str">
        <f t="shared" si="561"/>
        <v/>
      </c>
      <c r="AR2573" s="46">
        <f t="shared" si="562"/>
        <v>0</v>
      </c>
      <c r="AS2573" s="48">
        <f t="shared" si="563"/>
        <v>1</v>
      </c>
      <c r="AT2573" s="46">
        <f t="shared" si="567"/>
        <v>0</v>
      </c>
      <c r="AU2573" s="46">
        <f t="shared" si="564"/>
        <v>0</v>
      </c>
      <c r="AV2573" s="46">
        <f t="shared" si="565"/>
        <v>0</v>
      </c>
      <c r="AW2573" s="46">
        <f t="shared" si="568"/>
        <v>0</v>
      </c>
      <c r="AX2573" s="47" t="str">
        <f t="shared" si="566"/>
        <v/>
      </c>
      <c r="AY2573" s="47" t="str">
        <f t="shared" si="569"/>
        <v/>
      </c>
    </row>
    <row r="2574" spans="35:51" x14ac:dyDescent="0.35">
      <c r="AI2574" s="11"/>
      <c r="AJ2574" s="11"/>
      <c r="AK2574" s="11"/>
      <c r="AL2574" s="63"/>
      <c r="AM2574" s="46" t="str">
        <f t="shared" si="557"/>
        <v/>
      </c>
      <c r="AN2574" s="46" t="str">
        <f t="shared" si="558"/>
        <v/>
      </c>
      <c r="AO2574" s="46" t="str">
        <f t="shared" si="559"/>
        <v/>
      </c>
      <c r="AP2574" s="46">
        <f t="shared" si="560"/>
        <v>0</v>
      </c>
      <c r="AQ2574" s="46" t="str">
        <f t="shared" si="561"/>
        <v/>
      </c>
      <c r="AR2574" s="46">
        <f t="shared" si="562"/>
        <v>0</v>
      </c>
      <c r="AS2574" s="48">
        <f t="shared" si="563"/>
        <v>1</v>
      </c>
      <c r="AT2574" s="46">
        <f t="shared" si="567"/>
        <v>0</v>
      </c>
      <c r="AU2574" s="46">
        <f t="shared" si="564"/>
        <v>0</v>
      </c>
      <c r="AV2574" s="46">
        <f t="shared" si="565"/>
        <v>0</v>
      </c>
      <c r="AW2574" s="46">
        <f t="shared" si="568"/>
        <v>0</v>
      </c>
      <c r="AX2574" s="47" t="str">
        <f t="shared" si="566"/>
        <v/>
      </c>
      <c r="AY2574" s="47" t="str">
        <f t="shared" si="569"/>
        <v/>
      </c>
    </row>
    <row r="2575" spans="35:51" x14ac:dyDescent="0.35">
      <c r="AI2575" s="11"/>
      <c r="AJ2575" s="11"/>
      <c r="AK2575" s="11"/>
      <c r="AL2575" s="63"/>
      <c r="AM2575" s="46" t="str">
        <f t="shared" si="557"/>
        <v/>
      </c>
      <c r="AN2575" s="46" t="str">
        <f t="shared" si="558"/>
        <v/>
      </c>
      <c r="AO2575" s="46" t="str">
        <f t="shared" si="559"/>
        <v/>
      </c>
      <c r="AP2575" s="46">
        <f t="shared" si="560"/>
        <v>0</v>
      </c>
      <c r="AQ2575" s="46" t="str">
        <f t="shared" si="561"/>
        <v/>
      </c>
      <c r="AR2575" s="46">
        <f t="shared" si="562"/>
        <v>0</v>
      </c>
      <c r="AS2575" s="48">
        <f t="shared" si="563"/>
        <v>1</v>
      </c>
      <c r="AT2575" s="46">
        <f t="shared" si="567"/>
        <v>0</v>
      </c>
      <c r="AU2575" s="46">
        <f t="shared" si="564"/>
        <v>0</v>
      </c>
      <c r="AV2575" s="46">
        <f t="shared" si="565"/>
        <v>0</v>
      </c>
      <c r="AW2575" s="46">
        <f t="shared" si="568"/>
        <v>0</v>
      </c>
      <c r="AX2575" s="47" t="str">
        <f t="shared" si="566"/>
        <v/>
      </c>
      <c r="AY2575" s="47" t="str">
        <f t="shared" si="569"/>
        <v/>
      </c>
    </row>
    <row r="2576" spans="35:51" x14ac:dyDescent="0.35">
      <c r="AI2576" s="11"/>
      <c r="AJ2576" s="11"/>
      <c r="AK2576" s="11"/>
      <c r="AL2576" s="63"/>
      <c r="AM2576" s="46" t="str">
        <f t="shared" si="557"/>
        <v/>
      </c>
      <c r="AN2576" s="46" t="str">
        <f t="shared" si="558"/>
        <v/>
      </c>
      <c r="AO2576" s="46" t="str">
        <f t="shared" si="559"/>
        <v/>
      </c>
      <c r="AP2576" s="46">
        <f t="shared" si="560"/>
        <v>0</v>
      </c>
      <c r="AQ2576" s="46" t="str">
        <f t="shared" si="561"/>
        <v/>
      </c>
      <c r="AR2576" s="46">
        <f t="shared" si="562"/>
        <v>0</v>
      </c>
      <c r="AS2576" s="48">
        <f t="shared" si="563"/>
        <v>1</v>
      </c>
      <c r="AT2576" s="46">
        <f t="shared" si="567"/>
        <v>0</v>
      </c>
      <c r="AU2576" s="46">
        <f t="shared" si="564"/>
        <v>0</v>
      </c>
      <c r="AV2576" s="46">
        <f t="shared" si="565"/>
        <v>0</v>
      </c>
      <c r="AW2576" s="46">
        <f t="shared" si="568"/>
        <v>0</v>
      </c>
      <c r="AX2576" s="47" t="str">
        <f t="shared" si="566"/>
        <v/>
      </c>
      <c r="AY2576" s="47" t="str">
        <f t="shared" si="569"/>
        <v/>
      </c>
    </row>
    <row r="2577" spans="35:51" x14ac:dyDescent="0.35">
      <c r="AI2577" s="11"/>
      <c r="AJ2577" s="11"/>
      <c r="AK2577" s="11"/>
      <c r="AL2577" s="63"/>
      <c r="AM2577" s="46" t="str">
        <f t="shared" si="557"/>
        <v/>
      </c>
      <c r="AN2577" s="46" t="str">
        <f t="shared" si="558"/>
        <v/>
      </c>
      <c r="AO2577" s="46" t="str">
        <f t="shared" si="559"/>
        <v/>
      </c>
      <c r="AP2577" s="46">
        <f t="shared" si="560"/>
        <v>0</v>
      </c>
      <c r="AQ2577" s="46" t="str">
        <f t="shared" si="561"/>
        <v/>
      </c>
      <c r="AR2577" s="46">
        <f t="shared" si="562"/>
        <v>0</v>
      </c>
      <c r="AS2577" s="48">
        <f t="shared" si="563"/>
        <v>1</v>
      </c>
      <c r="AT2577" s="46">
        <f t="shared" si="567"/>
        <v>0</v>
      </c>
      <c r="AU2577" s="46">
        <f t="shared" si="564"/>
        <v>0</v>
      </c>
      <c r="AV2577" s="46">
        <f t="shared" si="565"/>
        <v>0</v>
      </c>
      <c r="AW2577" s="46">
        <f t="shared" si="568"/>
        <v>0</v>
      </c>
      <c r="AX2577" s="47" t="str">
        <f t="shared" si="566"/>
        <v/>
      </c>
      <c r="AY2577" s="47" t="str">
        <f t="shared" si="569"/>
        <v/>
      </c>
    </row>
    <row r="2578" spans="35:51" x14ac:dyDescent="0.35">
      <c r="AI2578" s="11"/>
      <c r="AJ2578" s="11"/>
      <c r="AK2578" s="11"/>
      <c r="AL2578" s="63"/>
      <c r="AM2578" s="46" t="str">
        <f t="shared" si="557"/>
        <v/>
      </c>
      <c r="AN2578" s="46" t="str">
        <f t="shared" si="558"/>
        <v/>
      </c>
      <c r="AO2578" s="46" t="str">
        <f t="shared" si="559"/>
        <v/>
      </c>
      <c r="AP2578" s="46">
        <f t="shared" si="560"/>
        <v>0</v>
      </c>
      <c r="AQ2578" s="46" t="str">
        <f t="shared" si="561"/>
        <v/>
      </c>
      <c r="AR2578" s="46">
        <f t="shared" si="562"/>
        <v>0</v>
      </c>
      <c r="AS2578" s="48">
        <f t="shared" si="563"/>
        <v>1</v>
      </c>
      <c r="AT2578" s="46">
        <f t="shared" si="567"/>
        <v>0</v>
      </c>
      <c r="AU2578" s="46">
        <f t="shared" si="564"/>
        <v>0</v>
      </c>
      <c r="AV2578" s="46">
        <f t="shared" si="565"/>
        <v>0</v>
      </c>
      <c r="AW2578" s="46">
        <f t="shared" si="568"/>
        <v>0</v>
      </c>
      <c r="AX2578" s="47" t="str">
        <f t="shared" si="566"/>
        <v/>
      </c>
      <c r="AY2578" s="47" t="str">
        <f t="shared" si="569"/>
        <v/>
      </c>
    </row>
    <row r="2579" spans="35:51" x14ac:dyDescent="0.35">
      <c r="AI2579" s="11"/>
      <c r="AJ2579" s="11"/>
      <c r="AK2579" s="11"/>
      <c r="AL2579" s="63"/>
      <c r="AM2579" s="46" t="str">
        <f t="shared" si="557"/>
        <v/>
      </c>
      <c r="AN2579" s="46" t="str">
        <f t="shared" si="558"/>
        <v/>
      </c>
      <c r="AO2579" s="46" t="str">
        <f t="shared" si="559"/>
        <v/>
      </c>
      <c r="AP2579" s="46">
        <f t="shared" si="560"/>
        <v>0</v>
      </c>
      <c r="AQ2579" s="46" t="str">
        <f t="shared" si="561"/>
        <v/>
      </c>
      <c r="AR2579" s="46">
        <f t="shared" si="562"/>
        <v>0</v>
      </c>
      <c r="AS2579" s="48">
        <f t="shared" si="563"/>
        <v>1</v>
      </c>
      <c r="AT2579" s="46">
        <f t="shared" si="567"/>
        <v>0</v>
      </c>
      <c r="AU2579" s="46">
        <f t="shared" si="564"/>
        <v>0</v>
      </c>
      <c r="AV2579" s="46">
        <f t="shared" si="565"/>
        <v>0</v>
      </c>
      <c r="AW2579" s="46">
        <f t="shared" si="568"/>
        <v>0</v>
      </c>
      <c r="AX2579" s="47" t="str">
        <f t="shared" si="566"/>
        <v/>
      </c>
      <c r="AY2579" s="47" t="str">
        <f t="shared" si="569"/>
        <v/>
      </c>
    </row>
    <row r="2580" spans="35:51" x14ac:dyDescent="0.35">
      <c r="AI2580" s="11"/>
      <c r="AJ2580" s="11"/>
      <c r="AK2580" s="11"/>
      <c r="AL2580" s="63"/>
      <c r="AM2580" s="46" t="str">
        <f t="shared" si="557"/>
        <v/>
      </c>
      <c r="AN2580" s="46" t="str">
        <f t="shared" si="558"/>
        <v/>
      </c>
      <c r="AO2580" s="46" t="str">
        <f t="shared" si="559"/>
        <v/>
      </c>
      <c r="AP2580" s="46">
        <f t="shared" si="560"/>
        <v>0</v>
      </c>
      <c r="AQ2580" s="46" t="str">
        <f t="shared" si="561"/>
        <v/>
      </c>
      <c r="AR2580" s="46">
        <f t="shared" si="562"/>
        <v>0</v>
      </c>
      <c r="AS2580" s="48">
        <f t="shared" si="563"/>
        <v>1</v>
      </c>
      <c r="AT2580" s="46">
        <f t="shared" si="567"/>
        <v>0</v>
      </c>
      <c r="AU2580" s="46">
        <f t="shared" si="564"/>
        <v>0</v>
      </c>
      <c r="AV2580" s="46">
        <f t="shared" si="565"/>
        <v>0</v>
      </c>
      <c r="AW2580" s="46">
        <f t="shared" si="568"/>
        <v>0</v>
      </c>
      <c r="AX2580" s="47" t="str">
        <f t="shared" si="566"/>
        <v/>
      </c>
      <c r="AY2580" s="47" t="str">
        <f t="shared" si="569"/>
        <v/>
      </c>
    </row>
    <row r="2581" spans="35:51" x14ac:dyDescent="0.35">
      <c r="AI2581" s="11"/>
      <c r="AJ2581" s="11"/>
      <c r="AK2581" s="11"/>
      <c r="AL2581" s="63"/>
      <c r="AM2581" s="46" t="str">
        <f t="shared" si="557"/>
        <v/>
      </c>
      <c r="AN2581" s="46" t="str">
        <f t="shared" si="558"/>
        <v/>
      </c>
      <c r="AO2581" s="46" t="str">
        <f t="shared" si="559"/>
        <v/>
      </c>
      <c r="AP2581" s="46">
        <f t="shared" si="560"/>
        <v>0</v>
      </c>
      <c r="AQ2581" s="46" t="str">
        <f t="shared" si="561"/>
        <v/>
      </c>
      <c r="AR2581" s="46">
        <f t="shared" si="562"/>
        <v>0</v>
      </c>
      <c r="AS2581" s="48">
        <f t="shared" si="563"/>
        <v>1</v>
      </c>
      <c r="AT2581" s="46">
        <f t="shared" si="567"/>
        <v>0</v>
      </c>
      <c r="AU2581" s="46">
        <f t="shared" si="564"/>
        <v>0</v>
      </c>
      <c r="AV2581" s="46">
        <f t="shared" si="565"/>
        <v>0</v>
      </c>
      <c r="AW2581" s="46">
        <f t="shared" si="568"/>
        <v>0</v>
      </c>
      <c r="AX2581" s="47" t="str">
        <f t="shared" si="566"/>
        <v/>
      </c>
      <c r="AY2581" s="47" t="str">
        <f t="shared" si="569"/>
        <v/>
      </c>
    </row>
    <row r="2582" spans="35:51" x14ac:dyDescent="0.35">
      <c r="AI2582" s="11"/>
      <c r="AJ2582" s="11"/>
      <c r="AK2582" s="11"/>
      <c r="AL2582" s="63"/>
      <c r="AM2582" s="46" t="str">
        <f t="shared" si="557"/>
        <v/>
      </c>
      <c r="AN2582" s="46" t="str">
        <f t="shared" si="558"/>
        <v/>
      </c>
      <c r="AO2582" s="46" t="str">
        <f t="shared" si="559"/>
        <v/>
      </c>
      <c r="AP2582" s="46">
        <f t="shared" si="560"/>
        <v>0</v>
      </c>
      <c r="AQ2582" s="46" t="str">
        <f t="shared" si="561"/>
        <v/>
      </c>
      <c r="AR2582" s="46">
        <f t="shared" si="562"/>
        <v>0</v>
      </c>
      <c r="AS2582" s="48">
        <f t="shared" si="563"/>
        <v>1</v>
      </c>
      <c r="AT2582" s="46">
        <f t="shared" si="567"/>
        <v>0</v>
      </c>
      <c r="AU2582" s="46">
        <f t="shared" si="564"/>
        <v>0</v>
      </c>
      <c r="AV2582" s="46">
        <f t="shared" si="565"/>
        <v>0</v>
      </c>
      <c r="AW2582" s="46">
        <f t="shared" si="568"/>
        <v>0</v>
      </c>
      <c r="AX2582" s="47" t="str">
        <f t="shared" si="566"/>
        <v/>
      </c>
      <c r="AY2582" s="47" t="str">
        <f t="shared" si="569"/>
        <v/>
      </c>
    </row>
    <row r="2583" spans="35:51" x14ac:dyDescent="0.35">
      <c r="AI2583" s="11"/>
      <c r="AJ2583" s="11"/>
      <c r="AK2583" s="11"/>
      <c r="AL2583" s="63"/>
      <c r="AM2583" s="46" t="str">
        <f t="shared" si="557"/>
        <v/>
      </c>
      <c r="AN2583" s="46" t="str">
        <f t="shared" si="558"/>
        <v/>
      </c>
      <c r="AO2583" s="46" t="str">
        <f t="shared" si="559"/>
        <v/>
      </c>
      <c r="AP2583" s="46">
        <f t="shared" si="560"/>
        <v>0</v>
      </c>
      <c r="AQ2583" s="46" t="str">
        <f t="shared" si="561"/>
        <v/>
      </c>
      <c r="AR2583" s="46">
        <f t="shared" si="562"/>
        <v>0</v>
      </c>
      <c r="AS2583" s="48">
        <f t="shared" si="563"/>
        <v>1</v>
      </c>
      <c r="AT2583" s="46">
        <f t="shared" si="567"/>
        <v>0</v>
      </c>
      <c r="AU2583" s="46">
        <f t="shared" si="564"/>
        <v>0</v>
      </c>
      <c r="AV2583" s="46">
        <f t="shared" si="565"/>
        <v>0</v>
      </c>
      <c r="AW2583" s="46">
        <f t="shared" si="568"/>
        <v>0</v>
      </c>
      <c r="AX2583" s="47" t="str">
        <f t="shared" si="566"/>
        <v/>
      </c>
      <c r="AY2583" s="47" t="str">
        <f t="shared" si="569"/>
        <v/>
      </c>
    </row>
    <row r="2584" spans="35:51" x14ac:dyDescent="0.35">
      <c r="AI2584" s="11"/>
      <c r="AJ2584" s="11"/>
      <c r="AK2584" s="11"/>
      <c r="AL2584" s="63"/>
      <c r="AM2584" s="46" t="str">
        <f t="shared" si="557"/>
        <v/>
      </c>
      <c r="AN2584" s="46" t="str">
        <f t="shared" si="558"/>
        <v/>
      </c>
      <c r="AO2584" s="46" t="str">
        <f t="shared" si="559"/>
        <v/>
      </c>
      <c r="AP2584" s="46">
        <f t="shared" si="560"/>
        <v>0</v>
      </c>
      <c r="AQ2584" s="46" t="str">
        <f t="shared" si="561"/>
        <v/>
      </c>
      <c r="AR2584" s="46">
        <f t="shared" si="562"/>
        <v>0</v>
      </c>
      <c r="AS2584" s="48">
        <f t="shared" si="563"/>
        <v>1</v>
      </c>
      <c r="AT2584" s="46">
        <f t="shared" si="567"/>
        <v>0</v>
      </c>
      <c r="AU2584" s="46">
        <f t="shared" si="564"/>
        <v>0</v>
      </c>
      <c r="AV2584" s="46">
        <f t="shared" si="565"/>
        <v>0</v>
      </c>
      <c r="AW2584" s="46">
        <f t="shared" si="568"/>
        <v>0</v>
      </c>
      <c r="AX2584" s="47" t="str">
        <f t="shared" si="566"/>
        <v/>
      </c>
      <c r="AY2584" s="47" t="str">
        <f t="shared" si="569"/>
        <v/>
      </c>
    </row>
    <row r="2585" spans="35:51" x14ac:dyDescent="0.35">
      <c r="AI2585" s="11"/>
      <c r="AJ2585" s="11"/>
      <c r="AK2585" s="11"/>
      <c r="AL2585" s="63"/>
      <c r="AM2585" s="46" t="str">
        <f t="shared" si="557"/>
        <v/>
      </c>
      <c r="AN2585" s="46" t="str">
        <f t="shared" si="558"/>
        <v/>
      </c>
      <c r="AO2585" s="46" t="str">
        <f t="shared" si="559"/>
        <v/>
      </c>
      <c r="AP2585" s="46">
        <f t="shared" si="560"/>
        <v>0</v>
      </c>
      <c r="AQ2585" s="46" t="str">
        <f t="shared" si="561"/>
        <v/>
      </c>
      <c r="AR2585" s="46">
        <f t="shared" si="562"/>
        <v>0</v>
      </c>
      <c r="AS2585" s="48">
        <f t="shared" si="563"/>
        <v>1</v>
      </c>
      <c r="AT2585" s="46">
        <f t="shared" si="567"/>
        <v>0</v>
      </c>
      <c r="AU2585" s="46">
        <f t="shared" si="564"/>
        <v>0</v>
      </c>
      <c r="AV2585" s="46">
        <f t="shared" si="565"/>
        <v>0</v>
      </c>
      <c r="AW2585" s="46">
        <f t="shared" si="568"/>
        <v>0</v>
      </c>
      <c r="AX2585" s="47" t="str">
        <f t="shared" si="566"/>
        <v/>
      </c>
      <c r="AY2585" s="47" t="str">
        <f t="shared" si="569"/>
        <v/>
      </c>
    </row>
    <row r="2586" spans="35:51" x14ac:dyDescent="0.35">
      <c r="AI2586" s="11"/>
      <c r="AJ2586" s="11"/>
      <c r="AK2586" s="11"/>
      <c r="AL2586" s="63"/>
      <c r="AM2586" s="46" t="str">
        <f t="shared" si="557"/>
        <v/>
      </c>
      <c r="AN2586" s="46" t="str">
        <f t="shared" si="558"/>
        <v/>
      </c>
      <c r="AO2586" s="46" t="str">
        <f t="shared" si="559"/>
        <v/>
      </c>
      <c r="AP2586" s="46">
        <f t="shared" si="560"/>
        <v>0</v>
      </c>
      <c r="AQ2586" s="46" t="str">
        <f t="shared" si="561"/>
        <v/>
      </c>
      <c r="AR2586" s="46">
        <f t="shared" si="562"/>
        <v>0</v>
      </c>
      <c r="AS2586" s="48">
        <f t="shared" si="563"/>
        <v>1</v>
      </c>
      <c r="AT2586" s="46">
        <f t="shared" si="567"/>
        <v>0</v>
      </c>
      <c r="AU2586" s="46">
        <f t="shared" si="564"/>
        <v>0</v>
      </c>
      <c r="AV2586" s="46">
        <f t="shared" si="565"/>
        <v>0</v>
      </c>
      <c r="AW2586" s="46">
        <f t="shared" si="568"/>
        <v>0</v>
      </c>
      <c r="AX2586" s="47" t="str">
        <f t="shared" si="566"/>
        <v/>
      </c>
      <c r="AY2586" s="47" t="str">
        <f t="shared" si="569"/>
        <v/>
      </c>
    </row>
    <row r="2587" spans="35:51" x14ac:dyDescent="0.35">
      <c r="AI2587" s="11"/>
      <c r="AJ2587" s="11"/>
      <c r="AK2587" s="11"/>
      <c r="AL2587" s="63"/>
      <c r="AM2587" s="46" t="str">
        <f t="shared" si="557"/>
        <v/>
      </c>
      <c r="AN2587" s="46" t="str">
        <f t="shared" si="558"/>
        <v/>
      </c>
      <c r="AO2587" s="46" t="str">
        <f t="shared" si="559"/>
        <v/>
      </c>
      <c r="AP2587" s="46">
        <f t="shared" si="560"/>
        <v>0</v>
      </c>
      <c r="AQ2587" s="46" t="str">
        <f t="shared" si="561"/>
        <v/>
      </c>
      <c r="AR2587" s="46">
        <f t="shared" si="562"/>
        <v>0</v>
      </c>
      <c r="AS2587" s="48">
        <f t="shared" si="563"/>
        <v>1</v>
      </c>
      <c r="AT2587" s="46">
        <f t="shared" si="567"/>
        <v>0</v>
      </c>
      <c r="AU2587" s="46">
        <f t="shared" si="564"/>
        <v>0</v>
      </c>
      <c r="AV2587" s="46">
        <f t="shared" si="565"/>
        <v>0</v>
      </c>
      <c r="AW2587" s="46">
        <f t="shared" si="568"/>
        <v>0</v>
      </c>
      <c r="AX2587" s="47" t="str">
        <f t="shared" si="566"/>
        <v/>
      </c>
      <c r="AY2587" s="47" t="str">
        <f t="shared" si="569"/>
        <v/>
      </c>
    </row>
    <row r="2588" spans="35:51" x14ac:dyDescent="0.35">
      <c r="AI2588" s="11"/>
      <c r="AJ2588" s="11"/>
      <c r="AK2588" s="11"/>
      <c r="AL2588" s="63"/>
      <c r="AM2588" s="46" t="str">
        <f t="shared" si="557"/>
        <v/>
      </c>
      <c r="AN2588" s="46" t="str">
        <f t="shared" si="558"/>
        <v/>
      </c>
      <c r="AO2588" s="46" t="str">
        <f t="shared" si="559"/>
        <v/>
      </c>
      <c r="AP2588" s="46">
        <f t="shared" si="560"/>
        <v>0</v>
      </c>
      <c r="AQ2588" s="46" t="str">
        <f t="shared" si="561"/>
        <v/>
      </c>
      <c r="AR2588" s="46">
        <f t="shared" si="562"/>
        <v>0</v>
      </c>
      <c r="AS2588" s="48">
        <f t="shared" si="563"/>
        <v>1</v>
      </c>
      <c r="AT2588" s="46">
        <f t="shared" si="567"/>
        <v>0</v>
      </c>
      <c r="AU2588" s="46">
        <f t="shared" si="564"/>
        <v>0</v>
      </c>
      <c r="AV2588" s="46">
        <f t="shared" si="565"/>
        <v>0</v>
      </c>
      <c r="AW2588" s="46">
        <f t="shared" si="568"/>
        <v>0</v>
      </c>
      <c r="AX2588" s="47" t="str">
        <f t="shared" si="566"/>
        <v/>
      </c>
      <c r="AY2588" s="47" t="str">
        <f t="shared" si="569"/>
        <v/>
      </c>
    </row>
    <row r="2589" spans="35:51" x14ac:dyDescent="0.35">
      <c r="AI2589" s="11"/>
      <c r="AJ2589" s="11"/>
      <c r="AK2589" s="11"/>
      <c r="AL2589" s="63"/>
      <c r="AM2589" s="46" t="str">
        <f t="shared" si="557"/>
        <v/>
      </c>
      <c r="AN2589" s="46" t="str">
        <f t="shared" si="558"/>
        <v/>
      </c>
      <c r="AO2589" s="46" t="str">
        <f t="shared" si="559"/>
        <v/>
      </c>
      <c r="AP2589" s="46">
        <f t="shared" si="560"/>
        <v>0</v>
      </c>
      <c r="AQ2589" s="46" t="str">
        <f t="shared" si="561"/>
        <v/>
      </c>
      <c r="AR2589" s="46">
        <f t="shared" si="562"/>
        <v>0</v>
      </c>
      <c r="AS2589" s="48">
        <f t="shared" si="563"/>
        <v>1</v>
      </c>
      <c r="AT2589" s="46">
        <f t="shared" si="567"/>
        <v>0</v>
      </c>
      <c r="AU2589" s="46">
        <f t="shared" si="564"/>
        <v>0</v>
      </c>
      <c r="AV2589" s="46">
        <f t="shared" si="565"/>
        <v>0</v>
      </c>
      <c r="AW2589" s="46">
        <f t="shared" si="568"/>
        <v>0</v>
      </c>
      <c r="AX2589" s="47" t="str">
        <f t="shared" si="566"/>
        <v/>
      </c>
      <c r="AY2589" s="47" t="str">
        <f t="shared" si="569"/>
        <v/>
      </c>
    </row>
    <row r="2590" spans="35:51" x14ac:dyDescent="0.35">
      <c r="AI2590" s="11"/>
      <c r="AJ2590" s="11"/>
      <c r="AK2590" s="11"/>
      <c r="AL2590" s="63"/>
      <c r="AM2590" s="46" t="str">
        <f t="shared" si="557"/>
        <v/>
      </c>
      <c r="AN2590" s="46" t="str">
        <f t="shared" si="558"/>
        <v/>
      </c>
      <c r="AO2590" s="46" t="str">
        <f t="shared" si="559"/>
        <v/>
      </c>
      <c r="AP2590" s="46">
        <f t="shared" si="560"/>
        <v>0</v>
      </c>
      <c r="AQ2590" s="46" t="str">
        <f t="shared" si="561"/>
        <v/>
      </c>
      <c r="AR2590" s="46">
        <f t="shared" si="562"/>
        <v>0</v>
      </c>
      <c r="AS2590" s="48">
        <f t="shared" si="563"/>
        <v>1</v>
      </c>
      <c r="AT2590" s="46">
        <f t="shared" si="567"/>
        <v>0</v>
      </c>
      <c r="AU2590" s="46">
        <f t="shared" si="564"/>
        <v>0</v>
      </c>
      <c r="AV2590" s="46">
        <f t="shared" si="565"/>
        <v>0</v>
      </c>
      <c r="AW2590" s="46">
        <f t="shared" si="568"/>
        <v>0</v>
      </c>
      <c r="AX2590" s="47" t="str">
        <f t="shared" si="566"/>
        <v/>
      </c>
      <c r="AY2590" s="47" t="str">
        <f t="shared" si="569"/>
        <v/>
      </c>
    </row>
    <row r="2591" spans="35:51" x14ac:dyDescent="0.35">
      <c r="AI2591" s="11"/>
      <c r="AJ2591" s="11"/>
      <c r="AK2591" s="11"/>
      <c r="AL2591" s="63"/>
      <c r="AM2591" s="46" t="str">
        <f t="shared" si="557"/>
        <v/>
      </c>
      <c r="AN2591" s="46" t="str">
        <f t="shared" si="558"/>
        <v/>
      </c>
      <c r="AO2591" s="46" t="str">
        <f t="shared" si="559"/>
        <v/>
      </c>
      <c r="AP2591" s="46">
        <f t="shared" si="560"/>
        <v>0</v>
      </c>
      <c r="AQ2591" s="46" t="str">
        <f t="shared" si="561"/>
        <v/>
      </c>
      <c r="AR2591" s="46">
        <f t="shared" si="562"/>
        <v>0</v>
      </c>
      <c r="AS2591" s="48">
        <f t="shared" si="563"/>
        <v>1</v>
      </c>
      <c r="AT2591" s="46">
        <f t="shared" si="567"/>
        <v>0</v>
      </c>
      <c r="AU2591" s="46">
        <f t="shared" si="564"/>
        <v>0</v>
      </c>
      <c r="AV2591" s="46">
        <f t="shared" si="565"/>
        <v>0</v>
      </c>
      <c r="AW2591" s="46">
        <f t="shared" si="568"/>
        <v>0</v>
      </c>
      <c r="AX2591" s="47" t="str">
        <f t="shared" si="566"/>
        <v/>
      </c>
      <c r="AY2591" s="47" t="str">
        <f t="shared" si="569"/>
        <v/>
      </c>
    </row>
    <row r="2592" spans="35:51" x14ac:dyDescent="0.35">
      <c r="AI2592" s="11"/>
      <c r="AJ2592" s="11"/>
      <c r="AK2592" s="11"/>
      <c r="AL2592" s="63"/>
      <c r="AM2592" s="46" t="str">
        <f t="shared" si="557"/>
        <v/>
      </c>
      <c r="AN2592" s="46" t="str">
        <f t="shared" si="558"/>
        <v/>
      </c>
      <c r="AO2592" s="46" t="str">
        <f t="shared" si="559"/>
        <v/>
      </c>
      <c r="AP2592" s="46">
        <f t="shared" si="560"/>
        <v>0</v>
      </c>
      <c r="AQ2592" s="46" t="str">
        <f t="shared" si="561"/>
        <v/>
      </c>
      <c r="AR2592" s="46">
        <f t="shared" si="562"/>
        <v>0</v>
      </c>
      <c r="AS2592" s="48">
        <f t="shared" si="563"/>
        <v>1</v>
      </c>
      <c r="AT2592" s="46">
        <f t="shared" si="567"/>
        <v>0</v>
      </c>
      <c r="AU2592" s="46">
        <f t="shared" si="564"/>
        <v>0</v>
      </c>
      <c r="AV2592" s="46">
        <f t="shared" si="565"/>
        <v>0</v>
      </c>
      <c r="AW2592" s="46">
        <f t="shared" si="568"/>
        <v>0</v>
      </c>
      <c r="AX2592" s="47" t="str">
        <f t="shared" si="566"/>
        <v/>
      </c>
      <c r="AY2592" s="47" t="str">
        <f t="shared" si="569"/>
        <v/>
      </c>
    </row>
    <row r="2593" spans="35:51" x14ac:dyDescent="0.35">
      <c r="AI2593" s="11"/>
      <c r="AJ2593" s="11"/>
      <c r="AK2593" s="11"/>
      <c r="AL2593" s="63"/>
      <c r="AM2593" s="46" t="str">
        <f t="shared" si="557"/>
        <v/>
      </c>
      <c r="AN2593" s="46" t="str">
        <f t="shared" si="558"/>
        <v/>
      </c>
      <c r="AO2593" s="46" t="str">
        <f t="shared" si="559"/>
        <v/>
      </c>
      <c r="AP2593" s="46">
        <f t="shared" si="560"/>
        <v>0</v>
      </c>
      <c r="AQ2593" s="46" t="str">
        <f t="shared" si="561"/>
        <v/>
      </c>
      <c r="AR2593" s="46">
        <f t="shared" si="562"/>
        <v>0</v>
      </c>
      <c r="AS2593" s="48">
        <f t="shared" si="563"/>
        <v>1</v>
      </c>
      <c r="AT2593" s="46">
        <f t="shared" si="567"/>
        <v>0</v>
      </c>
      <c r="AU2593" s="46">
        <f t="shared" si="564"/>
        <v>0</v>
      </c>
      <c r="AV2593" s="46">
        <f t="shared" si="565"/>
        <v>0</v>
      </c>
      <c r="AW2593" s="46">
        <f t="shared" si="568"/>
        <v>0</v>
      </c>
      <c r="AX2593" s="47" t="str">
        <f t="shared" si="566"/>
        <v/>
      </c>
      <c r="AY2593" s="47" t="str">
        <f t="shared" si="569"/>
        <v/>
      </c>
    </row>
    <row r="2594" spans="35:51" x14ac:dyDescent="0.35">
      <c r="AI2594" s="11"/>
      <c r="AJ2594" s="11"/>
      <c r="AK2594" s="11"/>
      <c r="AL2594" s="63"/>
      <c r="AM2594" s="46" t="str">
        <f t="shared" si="557"/>
        <v/>
      </c>
      <c r="AN2594" s="46" t="str">
        <f t="shared" si="558"/>
        <v/>
      </c>
      <c r="AO2594" s="46" t="str">
        <f t="shared" si="559"/>
        <v/>
      </c>
      <c r="AP2594" s="46">
        <f t="shared" si="560"/>
        <v>0</v>
      </c>
      <c r="AQ2594" s="46" t="str">
        <f t="shared" si="561"/>
        <v/>
      </c>
      <c r="AR2594" s="46">
        <f t="shared" si="562"/>
        <v>0</v>
      </c>
      <c r="AS2594" s="48">
        <f t="shared" si="563"/>
        <v>1</v>
      </c>
      <c r="AT2594" s="46">
        <f t="shared" si="567"/>
        <v>0</v>
      </c>
      <c r="AU2594" s="46">
        <f t="shared" si="564"/>
        <v>0</v>
      </c>
      <c r="AV2594" s="46">
        <f t="shared" si="565"/>
        <v>0</v>
      </c>
      <c r="AW2594" s="46">
        <f t="shared" si="568"/>
        <v>0</v>
      </c>
      <c r="AX2594" s="47" t="str">
        <f t="shared" si="566"/>
        <v/>
      </c>
      <c r="AY2594" s="47" t="str">
        <f t="shared" si="569"/>
        <v/>
      </c>
    </row>
    <row r="2595" spans="35:51" x14ac:dyDescent="0.35">
      <c r="AI2595" s="11"/>
      <c r="AJ2595" s="11"/>
      <c r="AK2595" s="11"/>
      <c r="AL2595" s="63"/>
      <c r="AM2595" s="46" t="str">
        <f t="shared" si="557"/>
        <v/>
      </c>
      <c r="AN2595" s="46" t="str">
        <f t="shared" si="558"/>
        <v/>
      </c>
      <c r="AO2595" s="46" t="str">
        <f t="shared" si="559"/>
        <v/>
      </c>
      <c r="AP2595" s="46">
        <f t="shared" si="560"/>
        <v>0</v>
      </c>
      <c r="AQ2595" s="46" t="str">
        <f t="shared" si="561"/>
        <v/>
      </c>
      <c r="AR2595" s="46">
        <f t="shared" si="562"/>
        <v>0</v>
      </c>
      <c r="AS2595" s="48">
        <f t="shared" si="563"/>
        <v>1</v>
      </c>
      <c r="AT2595" s="46">
        <f t="shared" si="567"/>
        <v>0</v>
      </c>
      <c r="AU2595" s="46">
        <f t="shared" si="564"/>
        <v>0</v>
      </c>
      <c r="AV2595" s="46">
        <f t="shared" si="565"/>
        <v>0</v>
      </c>
      <c r="AW2595" s="46">
        <f t="shared" si="568"/>
        <v>0</v>
      </c>
      <c r="AX2595" s="47" t="str">
        <f t="shared" si="566"/>
        <v/>
      </c>
      <c r="AY2595" s="47" t="str">
        <f t="shared" si="569"/>
        <v/>
      </c>
    </row>
    <row r="2596" spans="35:51" x14ac:dyDescent="0.35">
      <c r="AI2596" s="11"/>
      <c r="AJ2596" s="11"/>
      <c r="AK2596" s="11"/>
      <c r="AL2596" s="63"/>
      <c r="AM2596" s="46" t="str">
        <f t="shared" si="557"/>
        <v/>
      </c>
      <c r="AN2596" s="46" t="str">
        <f t="shared" si="558"/>
        <v/>
      </c>
      <c r="AO2596" s="46" t="str">
        <f t="shared" si="559"/>
        <v/>
      </c>
      <c r="AP2596" s="46">
        <f t="shared" si="560"/>
        <v>0</v>
      </c>
      <c r="AQ2596" s="46" t="str">
        <f t="shared" si="561"/>
        <v/>
      </c>
      <c r="AR2596" s="46">
        <f t="shared" si="562"/>
        <v>0</v>
      </c>
      <c r="AS2596" s="48">
        <f t="shared" si="563"/>
        <v>1</v>
      </c>
      <c r="AT2596" s="46">
        <f t="shared" si="567"/>
        <v>0</v>
      </c>
      <c r="AU2596" s="46">
        <f t="shared" si="564"/>
        <v>0</v>
      </c>
      <c r="AV2596" s="46">
        <f t="shared" si="565"/>
        <v>0</v>
      </c>
      <c r="AW2596" s="46">
        <f t="shared" si="568"/>
        <v>0</v>
      </c>
      <c r="AX2596" s="47" t="str">
        <f t="shared" si="566"/>
        <v/>
      </c>
      <c r="AY2596" s="47" t="str">
        <f t="shared" si="569"/>
        <v/>
      </c>
    </row>
    <row r="2597" spans="35:51" x14ac:dyDescent="0.35">
      <c r="AI2597" s="11"/>
      <c r="AJ2597" s="11"/>
      <c r="AK2597" s="11"/>
      <c r="AL2597" s="63"/>
      <c r="AM2597" s="46" t="str">
        <f t="shared" si="557"/>
        <v/>
      </c>
      <c r="AN2597" s="46" t="str">
        <f t="shared" si="558"/>
        <v/>
      </c>
      <c r="AO2597" s="46" t="str">
        <f t="shared" si="559"/>
        <v/>
      </c>
      <c r="AP2597" s="46">
        <f t="shared" si="560"/>
        <v>0</v>
      </c>
      <c r="AQ2597" s="46" t="str">
        <f t="shared" si="561"/>
        <v/>
      </c>
      <c r="AR2597" s="46">
        <f t="shared" si="562"/>
        <v>0</v>
      </c>
      <c r="AS2597" s="48">
        <f t="shared" si="563"/>
        <v>1</v>
      </c>
      <c r="AT2597" s="46">
        <f t="shared" si="567"/>
        <v>0</v>
      </c>
      <c r="AU2597" s="46">
        <f t="shared" si="564"/>
        <v>0</v>
      </c>
      <c r="AV2597" s="46">
        <f t="shared" si="565"/>
        <v>0</v>
      </c>
      <c r="AW2597" s="46">
        <f t="shared" si="568"/>
        <v>0</v>
      </c>
      <c r="AX2597" s="47" t="str">
        <f t="shared" si="566"/>
        <v/>
      </c>
      <c r="AY2597" s="47" t="str">
        <f t="shared" si="569"/>
        <v/>
      </c>
    </row>
    <row r="2598" spans="35:51" x14ac:dyDescent="0.35">
      <c r="AI2598" s="11"/>
      <c r="AJ2598" s="11"/>
      <c r="AK2598" s="11"/>
      <c r="AL2598" s="63"/>
      <c r="AM2598" s="46" t="str">
        <f t="shared" si="557"/>
        <v/>
      </c>
      <c r="AN2598" s="46" t="str">
        <f t="shared" si="558"/>
        <v/>
      </c>
      <c r="AO2598" s="46" t="str">
        <f t="shared" si="559"/>
        <v/>
      </c>
      <c r="AP2598" s="46">
        <f t="shared" si="560"/>
        <v>0</v>
      </c>
      <c r="AQ2598" s="46" t="str">
        <f t="shared" si="561"/>
        <v/>
      </c>
      <c r="AR2598" s="46">
        <f t="shared" si="562"/>
        <v>0</v>
      </c>
      <c r="AS2598" s="48">
        <f t="shared" si="563"/>
        <v>1</v>
      </c>
      <c r="AT2598" s="46">
        <f t="shared" si="567"/>
        <v>0</v>
      </c>
      <c r="AU2598" s="46">
        <f t="shared" si="564"/>
        <v>0</v>
      </c>
      <c r="AV2598" s="46">
        <f t="shared" si="565"/>
        <v>0</v>
      </c>
      <c r="AW2598" s="46">
        <f t="shared" si="568"/>
        <v>0</v>
      </c>
      <c r="AX2598" s="47" t="str">
        <f t="shared" si="566"/>
        <v/>
      </c>
      <c r="AY2598" s="47" t="str">
        <f t="shared" si="569"/>
        <v/>
      </c>
    </row>
    <row r="2599" spans="35:51" x14ac:dyDescent="0.35">
      <c r="AI2599" s="11"/>
      <c r="AJ2599" s="11"/>
      <c r="AK2599" s="11"/>
      <c r="AL2599" s="63"/>
      <c r="AM2599" s="46" t="str">
        <f t="shared" si="557"/>
        <v/>
      </c>
      <c r="AN2599" s="46" t="str">
        <f t="shared" si="558"/>
        <v/>
      </c>
      <c r="AO2599" s="46" t="str">
        <f t="shared" si="559"/>
        <v/>
      </c>
      <c r="AP2599" s="46">
        <f t="shared" si="560"/>
        <v>0</v>
      </c>
      <c r="AQ2599" s="46" t="str">
        <f t="shared" si="561"/>
        <v/>
      </c>
      <c r="AR2599" s="46">
        <f t="shared" si="562"/>
        <v>0</v>
      </c>
      <c r="AS2599" s="48">
        <f t="shared" si="563"/>
        <v>1</v>
      </c>
      <c r="AT2599" s="46">
        <f t="shared" si="567"/>
        <v>0</v>
      </c>
      <c r="AU2599" s="46">
        <f t="shared" si="564"/>
        <v>0</v>
      </c>
      <c r="AV2599" s="46">
        <f t="shared" si="565"/>
        <v>0</v>
      </c>
      <c r="AW2599" s="46">
        <f t="shared" si="568"/>
        <v>0</v>
      </c>
      <c r="AX2599" s="47" t="str">
        <f t="shared" si="566"/>
        <v/>
      </c>
      <c r="AY2599" s="47" t="str">
        <f t="shared" si="569"/>
        <v/>
      </c>
    </row>
    <row r="2600" spans="35:51" x14ac:dyDescent="0.35">
      <c r="AI2600" s="11"/>
      <c r="AJ2600" s="11"/>
      <c r="AK2600" s="11"/>
      <c r="AL2600" s="63"/>
      <c r="AM2600" s="46" t="str">
        <f t="shared" si="557"/>
        <v/>
      </c>
      <c r="AN2600" s="46" t="str">
        <f t="shared" si="558"/>
        <v/>
      </c>
      <c r="AO2600" s="46" t="str">
        <f t="shared" si="559"/>
        <v/>
      </c>
      <c r="AP2600" s="46">
        <f t="shared" si="560"/>
        <v>0</v>
      </c>
      <c r="AQ2600" s="46" t="str">
        <f t="shared" si="561"/>
        <v/>
      </c>
      <c r="AR2600" s="46">
        <f t="shared" si="562"/>
        <v>0</v>
      </c>
      <c r="AS2600" s="48">
        <f t="shared" si="563"/>
        <v>1</v>
      </c>
      <c r="AT2600" s="46">
        <f t="shared" si="567"/>
        <v>0</v>
      </c>
      <c r="AU2600" s="46">
        <f t="shared" si="564"/>
        <v>0</v>
      </c>
      <c r="AV2600" s="46">
        <f t="shared" si="565"/>
        <v>0</v>
      </c>
      <c r="AW2600" s="46">
        <f t="shared" si="568"/>
        <v>0</v>
      </c>
      <c r="AX2600" s="47" t="str">
        <f t="shared" si="566"/>
        <v/>
      </c>
      <c r="AY2600" s="47" t="str">
        <f t="shared" si="569"/>
        <v/>
      </c>
    </row>
    <row r="2601" spans="35:51" x14ac:dyDescent="0.35">
      <c r="AI2601" s="11"/>
      <c r="AJ2601" s="11"/>
      <c r="AK2601" s="11"/>
      <c r="AL2601" s="63"/>
      <c r="AM2601" s="46" t="str">
        <f t="shared" si="557"/>
        <v/>
      </c>
      <c r="AN2601" s="46" t="str">
        <f t="shared" si="558"/>
        <v/>
      </c>
      <c r="AO2601" s="46" t="str">
        <f t="shared" si="559"/>
        <v/>
      </c>
      <c r="AP2601" s="46">
        <f t="shared" si="560"/>
        <v>0</v>
      </c>
      <c r="AQ2601" s="46" t="str">
        <f t="shared" si="561"/>
        <v/>
      </c>
      <c r="AR2601" s="46">
        <f t="shared" si="562"/>
        <v>0</v>
      </c>
      <c r="AS2601" s="48">
        <f t="shared" si="563"/>
        <v>1</v>
      </c>
      <c r="AT2601" s="46">
        <f t="shared" si="567"/>
        <v>0</v>
      </c>
      <c r="AU2601" s="46">
        <f t="shared" si="564"/>
        <v>0</v>
      </c>
      <c r="AV2601" s="46">
        <f t="shared" si="565"/>
        <v>0</v>
      </c>
      <c r="AW2601" s="46">
        <f t="shared" si="568"/>
        <v>0</v>
      </c>
      <c r="AX2601" s="47" t="str">
        <f t="shared" si="566"/>
        <v/>
      </c>
      <c r="AY2601" s="47" t="str">
        <f t="shared" si="569"/>
        <v/>
      </c>
    </row>
    <row r="2602" spans="35:51" x14ac:dyDescent="0.35">
      <c r="AI2602" s="11"/>
      <c r="AJ2602" s="11"/>
      <c r="AK2602" s="11"/>
      <c r="AL2602" s="63"/>
      <c r="AM2602" s="46" t="str">
        <f t="shared" si="557"/>
        <v/>
      </c>
      <c r="AN2602" s="46" t="str">
        <f t="shared" si="558"/>
        <v/>
      </c>
      <c r="AO2602" s="46" t="str">
        <f t="shared" si="559"/>
        <v/>
      </c>
      <c r="AP2602" s="46">
        <f t="shared" si="560"/>
        <v>0</v>
      </c>
      <c r="AQ2602" s="46" t="str">
        <f t="shared" si="561"/>
        <v/>
      </c>
      <c r="AR2602" s="46">
        <f t="shared" si="562"/>
        <v>0</v>
      </c>
      <c r="AS2602" s="48">
        <f t="shared" si="563"/>
        <v>1</v>
      </c>
      <c r="AT2602" s="46">
        <f t="shared" si="567"/>
        <v>0</v>
      </c>
      <c r="AU2602" s="46">
        <f t="shared" si="564"/>
        <v>0</v>
      </c>
      <c r="AV2602" s="46">
        <f t="shared" si="565"/>
        <v>0</v>
      </c>
      <c r="AW2602" s="46">
        <f t="shared" si="568"/>
        <v>0</v>
      </c>
      <c r="AX2602" s="47" t="str">
        <f t="shared" si="566"/>
        <v/>
      </c>
      <c r="AY2602" s="47" t="str">
        <f t="shared" si="569"/>
        <v/>
      </c>
    </row>
    <row r="2603" spans="35:51" x14ac:dyDescent="0.35">
      <c r="AI2603" s="11"/>
      <c r="AJ2603" s="11"/>
      <c r="AK2603" s="11"/>
      <c r="AL2603" s="63"/>
      <c r="AM2603" s="46" t="str">
        <f t="shared" si="557"/>
        <v/>
      </c>
      <c r="AN2603" s="46" t="str">
        <f t="shared" si="558"/>
        <v/>
      </c>
      <c r="AO2603" s="46" t="str">
        <f t="shared" si="559"/>
        <v/>
      </c>
      <c r="AP2603" s="46">
        <f t="shared" si="560"/>
        <v>0</v>
      </c>
      <c r="AQ2603" s="46" t="str">
        <f t="shared" si="561"/>
        <v/>
      </c>
      <c r="AR2603" s="46">
        <f t="shared" si="562"/>
        <v>0</v>
      </c>
      <c r="AS2603" s="48">
        <f t="shared" si="563"/>
        <v>1</v>
      </c>
      <c r="AT2603" s="46">
        <f t="shared" si="567"/>
        <v>0</v>
      </c>
      <c r="AU2603" s="46">
        <f t="shared" si="564"/>
        <v>0</v>
      </c>
      <c r="AV2603" s="46">
        <f t="shared" si="565"/>
        <v>0</v>
      </c>
      <c r="AW2603" s="46">
        <f t="shared" si="568"/>
        <v>0</v>
      </c>
      <c r="AX2603" s="47" t="str">
        <f t="shared" si="566"/>
        <v/>
      </c>
      <c r="AY2603" s="47" t="str">
        <f t="shared" si="569"/>
        <v/>
      </c>
    </row>
    <row r="2604" spans="35:51" x14ac:dyDescent="0.35">
      <c r="AI2604" s="11"/>
      <c r="AJ2604" s="11"/>
      <c r="AK2604" s="11"/>
      <c r="AL2604" s="63"/>
      <c r="AM2604" s="46" t="str">
        <f t="shared" si="557"/>
        <v/>
      </c>
      <c r="AN2604" s="46" t="str">
        <f t="shared" si="558"/>
        <v/>
      </c>
      <c r="AO2604" s="46" t="str">
        <f t="shared" si="559"/>
        <v/>
      </c>
      <c r="AP2604" s="46">
        <f t="shared" si="560"/>
        <v>0</v>
      </c>
      <c r="AQ2604" s="46" t="str">
        <f t="shared" si="561"/>
        <v/>
      </c>
      <c r="AR2604" s="46">
        <f t="shared" si="562"/>
        <v>0</v>
      </c>
      <c r="AS2604" s="48">
        <f t="shared" si="563"/>
        <v>1</v>
      </c>
      <c r="AT2604" s="46">
        <f t="shared" si="567"/>
        <v>0</v>
      </c>
      <c r="AU2604" s="46">
        <f t="shared" si="564"/>
        <v>0</v>
      </c>
      <c r="AV2604" s="46">
        <f t="shared" si="565"/>
        <v>0</v>
      </c>
      <c r="AW2604" s="46">
        <f t="shared" si="568"/>
        <v>0</v>
      </c>
      <c r="AX2604" s="47" t="str">
        <f t="shared" si="566"/>
        <v/>
      </c>
      <c r="AY2604" s="47" t="str">
        <f t="shared" si="569"/>
        <v/>
      </c>
    </row>
    <row r="2605" spans="35:51" x14ac:dyDescent="0.35">
      <c r="AI2605" s="11"/>
      <c r="AJ2605" s="11"/>
      <c r="AK2605" s="11"/>
      <c r="AL2605" s="63"/>
      <c r="AM2605" s="46" t="str">
        <f t="shared" si="557"/>
        <v/>
      </c>
      <c r="AN2605" s="46" t="str">
        <f t="shared" si="558"/>
        <v/>
      </c>
      <c r="AO2605" s="46" t="str">
        <f t="shared" si="559"/>
        <v/>
      </c>
      <c r="AP2605" s="46">
        <f t="shared" si="560"/>
        <v>0</v>
      </c>
      <c r="AQ2605" s="46" t="str">
        <f t="shared" si="561"/>
        <v/>
      </c>
      <c r="AR2605" s="46">
        <f t="shared" si="562"/>
        <v>0</v>
      </c>
      <c r="AS2605" s="48">
        <f t="shared" si="563"/>
        <v>1</v>
      </c>
      <c r="AT2605" s="46">
        <f t="shared" si="567"/>
        <v>0</v>
      </c>
      <c r="AU2605" s="46">
        <f t="shared" si="564"/>
        <v>0</v>
      </c>
      <c r="AV2605" s="46">
        <f t="shared" si="565"/>
        <v>0</v>
      </c>
      <c r="AW2605" s="46">
        <f t="shared" si="568"/>
        <v>0</v>
      </c>
      <c r="AX2605" s="47" t="str">
        <f t="shared" si="566"/>
        <v/>
      </c>
      <c r="AY2605" s="47" t="str">
        <f t="shared" si="569"/>
        <v/>
      </c>
    </row>
    <row r="2606" spans="35:51" x14ac:dyDescent="0.35">
      <c r="AI2606" s="11"/>
      <c r="AJ2606" s="11"/>
      <c r="AK2606" s="11"/>
      <c r="AL2606" s="63"/>
      <c r="AM2606" s="46" t="str">
        <f t="shared" si="557"/>
        <v/>
      </c>
      <c r="AN2606" s="46" t="str">
        <f t="shared" si="558"/>
        <v/>
      </c>
      <c r="AO2606" s="46" t="str">
        <f t="shared" si="559"/>
        <v/>
      </c>
      <c r="AP2606" s="46">
        <f t="shared" si="560"/>
        <v>0</v>
      </c>
      <c r="AQ2606" s="46" t="str">
        <f t="shared" si="561"/>
        <v/>
      </c>
      <c r="AR2606" s="46">
        <f t="shared" si="562"/>
        <v>0</v>
      </c>
      <c r="AS2606" s="48">
        <f t="shared" si="563"/>
        <v>1</v>
      </c>
      <c r="AT2606" s="46">
        <f t="shared" si="567"/>
        <v>0</v>
      </c>
      <c r="AU2606" s="46">
        <f t="shared" si="564"/>
        <v>0</v>
      </c>
      <c r="AV2606" s="46">
        <f t="shared" si="565"/>
        <v>0</v>
      </c>
      <c r="AW2606" s="46">
        <f t="shared" si="568"/>
        <v>0</v>
      </c>
      <c r="AX2606" s="47" t="str">
        <f t="shared" si="566"/>
        <v/>
      </c>
      <c r="AY2606" s="47" t="str">
        <f t="shared" si="569"/>
        <v/>
      </c>
    </row>
    <row r="2607" spans="35:51" x14ac:dyDescent="0.35">
      <c r="AI2607" s="11"/>
      <c r="AJ2607" s="11"/>
      <c r="AK2607" s="11"/>
      <c r="AL2607" s="63"/>
      <c r="AM2607" s="46" t="str">
        <f t="shared" si="557"/>
        <v/>
      </c>
      <c r="AN2607" s="46" t="str">
        <f t="shared" si="558"/>
        <v/>
      </c>
      <c r="AO2607" s="46" t="str">
        <f t="shared" si="559"/>
        <v/>
      </c>
      <c r="AP2607" s="46">
        <f t="shared" si="560"/>
        <v>0</v>
      </c>
      <c r="AQ2607" s="46" t="str">
        <f t="shared" si="561"/>
        <v/>
      </c>
      <c r="AR2607" s="46">
        <f t="shared" si="562"/>
        <v>0</v>
      </c>
      <c r="AS2607" s="48">
        <f t="shared" si="563"/>
        <v>1</v>
      </c>
      <c r="AT2607" s="46">
        <f t="shared" si="567"/>
        <v>0</v>
      </c>
      <c r="AU2607" s="46">
        <f t="shared" si="564"/>
        <v>0</v>
      </c>
      <c r="AV2607" s="46">
        <f t="shared" si="565"/>
        <v>0</v>
      </c>
      <c r="AW2607" s="46">
        <f t="shared" si="568"/>
        <v>0</v>
      </c>
      <c r="AX2607" s="47" t="str">
        <f t="shared" si="566"/>
        <v/>
      </c>
      <c r="AY2607" s="47" t="str">
        <f t="shared" si="569"/>
        <v/>
      </c>
    </row>
    <row r="2608" spans="35:51" x14ac:dyDescent="0.35">
      <c r="AI2608" s="11"/>
      <c r="AJ2608" s="11"/>
      <c r="AK2608" s="11"/>
      <c r="AL2608" s="63"/>
      <c r="AM2608" s="46" t="str">
        <f t="shared" si="557"/>
        <v/>
      </c>
      <c r="AN2608" s="46" t="str">
        <f t="shared" si="558"/>
        <v/>
      </c>
      <c r="AO2608" s="46" t="str">
        <f t="shared" si="559"/>
        <v/>
      </c>
      <c r="AP2608" s="46">
        <f t="shared" si="560"/>
        <v>0</v>
      </c>
      <c r="AQ2608" s="46" t="str">
        <f t="shared" si="561"/>
        <v/>
      </c>
      <c r="AR2608" s="46">
        <f t="shared" si="562"/>
        <v>0</v>
      </c>
      <c r="AS2608" s="48">
        <f t="shared" si="563"/>
        <v>1</v>
      </c>
      <c r="AT2608" s="46">
        <f t="shared" si="567"/>
        <v>0</v>
      </c>
      <c r="AU2608" s="46">
        <f t="shared" si="564"/>
        <v>0</v>
      </c>
      <c r="AV2608" s="46">
        <f t="shared" si="565"/>
        <v>0</v>
      </c>
      <c r="AW2608" s="46">
        <f t="shared" si="568"/>
        <v>0</v>
      </c>
      <c r="AX2608" s="47" t="str">
        <f t="shared" si="566"/>
        <v/>
      </c>
      <c r="AY2608" s="47" t="str">
        <f t="shared" si="569"/>
        <v/>
      </c>
    </row>
    <row r="2609" spans="35:51" x14ac:dyDescent="0.35">
      <c r="AI2609" s="11"/>
      <c r="AJ2609" s="11"/>
      <c r="AK2609" s="11"/>
      <c r="AL2609" s="63"/>
      <c r="AM2609" s="46" t="str">
        <f t="shared" si="557"/>
        <v/>
      </c>
      <c r="AN2609" s="46" t="str">
        <f t="shared" si="558"/>
        <v/>
      </c>
      <c r="AO2609" s="46" t="str">
        <f t="shared" si="559"/>
        <v/>
      </c>
      <c r="AP2609" s="46">
        <f t="shared" si="560"/>
        <v>0</v>
      </c>
      <c r="AQ2609" s="46" t="str">
        <f t="shared" si="561"/>
        <v/>
      </c>
      <c r="AR2609" s="46">
        <f t="shared" si="562"/>
        <v>0</v>
      </c>
      <c r="AS2609" s="48">
        <f t="shared" si="563"/>
        <v>1</v>
      </c>
      <c r="AT2609" s="46">
        <f t="shared" si="567"/>
        <v>0</v>
      </c>
      <c r="AU2609" s="46">
        <f t="shared" si="564"/>
        <v>0</v>
      </c>
      <c r="AV2609" s="46">
        <f t="shared" si="565"/>
        <v>0</v>
      </c>
      <c r="AW2609" s="46">
        <f t="shared" si="568"/>
        <v>0</v>
      </c>
      <c r="AX2609" s="47" t="str">
        <f t="shared" si="566"/>
        <v/>
      </c>
      <c r="AY2609" s="47" t="str">
        <f t="shared" si="569"/>
        <v/>
      </c>
    </row>
    <row r="2610" spans="35:51" x14ac:dyDescent="0.35">
      <c r="AI2610" s="11"/>
      <c r="AJ2610" s="11"/>
      <c r="AK2610" s="11"/>
      <c r="AL2610" s="63"/>
      <c r="AM2610" s="46" t="str">
        <f t="shared" si="557"/>
        <v/>
      </c>
      <c r="AN2610" s="46" t="str">
        <f t="shared" si="558"/>
        <v/>
      </c>
      <c r="AO2610" s="46" t="str">
        <f t="shared" si="559"/>
        <v/>
      </c>
      <c r="AP2610" s="46">
        <f t="shared" si="560"/>
        <v>0</v>
      </c>
      <c r="AQ2610" s="46" t="str">
        <f t="shared" si="561"/>
        <v/>
      </c>
      <c r="AR2610" s="46">
        <f t="shared" si="562"/>
        <v>0</v>
      </c>
      <c r="AS2610" s="48">
        <f t="shared" si="563"/>
        <v>1</v>
      </c>
      <c r="AT2610" s="46">
        <f t="shared" si="567"/>
        <v>0</v>
      </c>
      <c r="AU2610" s="46">
        <f t="shared" si="564"/>
        <v>0</v>
      </c>
      <c r="AV2610" s="46">
        <f t="shared" si="565"/>
        <v>0</v>
      </c>
      <c r="AW2610" s="46">
        <f t="shared" si="568"/>
        <v>0</v>
      </c>
      <c r="AX2610" s="47" t="str">
        <f t="shared" si="566"/>
        <v/>
      </c>
      <c r="AY2610" s="47" t="str">
        <f t="shared" si="569"/>
        <v/>
      </c>
    </row>
    <row r="2611" spans="35:51" x14ac:dyDescent="0.35">
      <c r="AI2611" s="11"/>
      <c r="AJ2611" s="11"/>
      <c r="AK2611" s="11"/>
      <c r="AL2611" s="63"/>
      <c r="AM2611" s="46" t="str">
        <f t="shared" si="557"/>
        <v/>
      </c>
      <c r="AN2611" s="46" t="str">
        <f t="shared" si="558"/>
        <v/>
      </c>
      <c r="AO2611" s="46" t="str">
        <f t="shared" si="559"/>
        <v/>
      </c>
      <c r="AP2611" s="46">
        <f t="shared" si="560"/>
        <v>0</v>
      </c>
      <c r="AQ2611" s="46" t="str">
        <f t="shared" si="561"/>
        <v/>
      </c>
      <c r="AR2611" s="46">
        <f t="shared" si="562"/>
        <v>0</v>
      </c>
      <c r="AS2611" s="48">
        <f t="shared" si="563"/>
        <v>1</v>
      </c>
      <c r="AT2611" s="46">
        <f t="shared" si="567"/>
        <v>0</v>
      </c>
      <c r="AU2611" s="46">
        <f t="shared" si="564"/>
        <v>0</v>
      </c>
      <c r="AV2611" s="46">
        <f t="shared" si="565"/>
        <v>0</v>
      </c>
      <c r="AW2611" s="46">
        <f t="shared" si="568"/>
        <v>0</v>
      </c>
      <c r="AX2611" s="47" t="str">
        <f t="shared" si="566"/>
        <v/>
      </c>
      <c r="AY2611" s="47" t="str">
        <f t="shared" si="569"/>
        <v/>
      </c>
    </row>
    <row r="2612" spans="35:51" x14ac:dyDescent="0.35">
      <c r="AI2612" s="11"/>
      <c r="AJ2612" s="11"/>
      <c r="AK2612" s="11"/>
      <c r="AL2612" s="63"/>
      <c r="AM2612" s="46" t="str">
        <f t="shared" si="557"/>
        <v/>
      </c>
      <c r="AN2612" s="46" t="str">
        <f t="shared" si="558"/>
        <v/>
      </c>
      <c r="AO2612" s="46" t="str">
        <f t="shared" si="559"/>
        <v/>
      </c>
      <c r="AP2612" s="46">
        <f t="shared" si="560"/>
        <v>0</v>
      </c>
      <c r="AQ2612" s="46" t="str">
        <f t="shared" si="561"/>
        <v/>
      </c>
      <c r="AR2612" s="46">
        <f t="shared" si="562"/>
        <v>0</v>
      </c>
      <c r="AS2612" s="48">
        <f t="shared" si="563"/>
        <v>1</v>
      </c>
      <c r="AT2612" s="46">
        <f t="shared" si="567"/>
        <v>0</v>
      </c>
      <c r="AU2612" s="46">
        <f t="shared" si="564"/>
        <v>0</v>
      </c>
      <c r="AV2612" s="46">
        <f t="shared" si="565"/>
        <v>0</v>
      </c>
      <c r="AW2612" s="46">
        <f t="shared" si="568"/>
        <v>0</v>
      </c>
      <c r="AX2612" s="47" t="str">
        <f t="shared" si="566"/>
        <v/>
      </c>
      <c r="AY2612" s="47" t="str">
        <f t="shared" si="569"/>
        <v/>
      </c>
    </row>
    <row r="2613" spans="35:51" x14ac:dyDescent="0.35">
      <c r="AI2613" s="11"/>
      <c r="AJ2613" s="11"/>
      <c r="AK2613" s="11"/>
      <c r="AL2613" s="63"/>
      <c r="AM2613" s="46" t="str">
        <f t="shared" si="557"/>
        <v/>
      </c>
      <c r="AN2613" s="46" t="str">
        <f t="shared" si="558"/>
        <v/>
      </c>
      <c r="AO2613" s="46" t="str">
        <f t="shared" si="559"/>
        <v/>
      </c>
      <c r="AP2613" s="46">
        <f t="shared" si="560"/>
        <v>0</v>
      </c>
      <c r="AQ2613" s="46" t="str">
        <f t="shared" si="561"/>
        <v/>
      </c>
      <c r="AR2613" s="46">
        <f t="shared" si="562"/>
        <v>0</v>
      </c>
      <c r="AS2613" s="48">
        <f t="shared" si="563"/>
        <v>1</v>
      </c>
      <c r="AT2613" s="46">
        <f t="shared" si="567"/>
        <v>0</v>
      </c>
      <c r="AU2613" s="46">
        <f t="shared" si="564"/>
        <v>0</v>
      </c>
      <c r="AV2613" s="46">
        <f t="shared" si="565"/>
        <v>0</v>
      </c>
      <c r="AW2613" s="46">
        <f t="shared" si="568"/>
        <v>0</v>
      </c>
      <c r="AX2613" s="47" t="str">
        <f t="shared" si="566"/>
        <v/>
      </c>
      <c r="AY2613" s="47" t="str">
        <f t="shared" si="569"/>
        <v/>
      </c>
    </row>
    <row r="2614" spans="35:51" x14ac:dyDescent="0.35">
      <c r="AI2614" s="11"/>
      <c r="AJ2614" s="11"/>
      <c r="AK2614" s="11"/>
      <c r="AL2614" s="63"/>
      <c r="AM2614" s="46" t="str">
        <f t="shared" si="557"/>
        <v/>
      </c>
      <c r="AN2614" s="46" t="str">
        <f t="shared" si="558"/>
        <v/>
      </c>
      <c r="AO2614" s="46" t="str">
        <f t="shared" si="559"/>
        <v/>
      </c>
      <c r="AP2614" s="46">
        <f t="shared" si="560"/>
        <v>0</v>
      </c>
      <c r="AQ2614" s="46" t="str">
        <f t="shared" si="561"/>
        <v/>
      </c>
      <c r="AR2614" s="46">
        <f t="shared" si="562"/>
        <v>0</v>
      </c>
      <c r="AS2614" s="48">
        <f t="shared" si="563"/>
        <v>1</v>
      </c>
      <c r="AT2614" s="46">
        <f t="shared" si="567"/>
        <v>0</v>
      </c>
      <c r="AU2614" s="46">
        <f t="shared" si="564"/>
        <v>0</v>
      </c>
      <c r="AV2614" s="46">
        <f t="shared" si="565"/>
        <v>0</v>
      </c>
      <c r="AW2614" s="46">
        <f t="shared" si="568"/>
        <v>0</v>
      </c>
      <c r="AX2614" s="47" t="str">
        <f t="shared" si="566"/>
        <v/>
      </c>
      <c r="AY2614" s="47" t="str">
        <f t="shared" si="569"/>
        <v/>
      </c>
    </row>
    <row r="2615" spans="35:51" x14ac:dyDescent="0.35">
      <c r="AI2615" s="11"/>
      <c r="AJ2615" s="11"/>
      <c r="AK2615" s="11"/>
      <c r="AL2615" s="63"/>
      <c r="AM2615" s="46" t="str">
        <f t="shared" si="557"/>
        <v/>
      </c>
      <c r="AN2615" s="46" t="str">
        <f t="shared" si="558"/>
        <v/>
      </c>
      <c r="AO2615" s="46" t="str">
        <f t="shared" si="559"/>
        <v/>
      </c>
      <c r="AP2615" s="46">
        <f t="shared" si="560"/>
        <v>0</v>
      </c>
      <c r="AQ2615" s="46" t="str">
        <f t="shared" si="561"/>
        <v/>
      </c>
      <c r="AR2615" s="46">
        <f t="shared" si="562"/>
        <v>0</v>
      </c>
      <c r="AS2615" s="48">
        <f t="shared" si="563"/>
        <v>1</v>
      </c>
      <c r="AT2615" s="46">
        <f t="shared" si="567"/>
        <v>0</v>
      </c>
      <c r="AU2615" s="46">
        <f t="shared" si="564"/>
        <v>0</v>
      </c>
      <c r="AV2615" s="46">
        <f t="shared" si="565"/>
        <v>0</v>
      </c>
      <c r="AW2615" s="46">
        <f t="shared" si="568"/>
        <v>0</v>
      </c>
      <c r="AX2615" s="47" t="str">
        <f t="shared" si="566"/>
        <v/>
      </c>
      <c r="AY2615" s="47" t="str">
        <f t="shared" si="569"/>
        <v/>
      </c>
    </row>
    <row r="2616" spans="35:51" x14ac:dyDescent="0.35">
      <c r="AI2616" s="11"/>
      <c r="AJ2616" s="11"/>
      <c r="AK2616" s="11"/>
      <c r="AL2616" s="63"/>
      <c r="AM2616" s="46" t="str">
        <f t="shared" si="557"/>
        <v/>
      </c>
      <c r="AN2616" s="46" t="str">
        <f t="shared" si="558"/>
        <v/>
      </c>
      <c r="AO2616" s="46" t="str">
        <f t="shared" si="559"/>
        <v/>
      </c>
      <c r="AP2616" s="46">
        <f t="shared" si="560"/>
        <v>0</v>
      </c>
      <c r="AQ2616" s="46" t="str">
        <f t="shared" si="561"/>
        <v/>
      </c>
      <c r="AR2616" s="46">
        <f t="shared" si="562"/>
        <v>0</v>
      </c>
      <c r="AS2616" s="48">
        <f t="shared" si="563"/>
        <v>1</v>
      </c>
      <c r="AT2616" s="46">
        <f t="shared" si="567"/>
        <v>0</v>
      </c>
      <c r="AU2616" s="46">
        <f t="shared" si="564"/>
        <v>0</v>
      </c>
      <c r="AV2616" s="46">
        <f t="shared" si="565"/>
        <v>0</v>
      </c>
      <c r="AW2616" s="46">
        <f t="shared" si="568"/>
        <v>0</v>
      </c>
      <c r="AX2616" s="47" t="str">
        <f t="shared" si="566"/>
        <v/>
      </c>
      <c r="AY2616" s="47" t="str">
        <f t="shared" si="569"/>
        <v/>
      </c>
    </row>
    <row r="2617" spans="35:51" x14ac:dyDescent="0.35">
      <c r="AI2617" s="11"/>
      <c r="AJ2617" s="11"/>
      <c r="AK2617" s="11"/>
      <c r="AL2617" s="63"/>
      <c r="AM2617" s="46" t="str">
        <f t="shared" si="557"/>
        <v/>
      </c>
      <c r="AN2617" s="46" t="str">
        <f t="shared" si="558"/>
        <v/>
      </c>
      <c r="AO2617" s="46" t="str">
        <f t="shared" si="559"/>
        <v/>
      </c>
      <c r="AP2617" s="46">
        <f t="shared" si="560"/>
        <v>0</v>
      </c>
      <c r="AQ2617" s="46" t="str">
        <f t="shared" si="561"/>
        <v/>
      </c>
      <c r="AR2617" s="46">
        <f t="shared" si="562"/>
        <v>0</v>
      </c>
      <c r="AS2617" s="48">
        <f t="shared" si="563"/>
        <v>1</v>
      </c>
      <c r="AT2617" s="46">
        <f t="shared" si="567"/>
        <v>0</v>
      </c>
      <c r="AU2617" s="46">
        <f t="shared" si="564"/>
        <v>0</v>
      </c>
      <c r="AV2617" s="46">
        <f t="shared" si="565"/>
        <v>0</v>
      </c>
      <c r="AW2617" s="46">
        <f t="shared" si="568"/>
        <v>0</v>
      </c>
      <c r="AX2617" s="47" t="str">
        <f t="shared" si="566"/>
        <v/>
      </c>
      <c r="AY2617" s="47" t="str">
        <f t="shared" si="569"/>
        <v/>
      </c>
    </row>
    <row r="2618" spans="35:51" x14ac:dyDescent="0.35">
      <c r="AI2618" s="11"/>
      <c r="AJ2618" s="11"/>
      <c r="AK2618" s="11"/>
      <c r="AL2618" s="63"/>
      <c r="AM2618" s="46" t="str">
        <f t="shared" si="557"/>
        <v/>
      </c>
      <c r="AN2618" s="46" t="str">
        <f t="shared" si="558"/>
        <v/>
      </c>
      <c r="AO2618" s="46" t="str">
        <f t="shared" si="559"/>
        <v/>
      </c>
      <c r="AP2618" s="46">
        <f t="shared" si="560"/>
        <v>0</v>
      </c>
      <c r="AQ2618" s="46" t="str">
        <f t="shared" si="561"/>
        <v/>
      </c>
      <c r="AR2618" s="46">
        <f t="shared" si="562"/>
        <v>0</v>
      </c>
      <c r="AS2618" s="48">
        <f t="shared" si="563"/>
        <v>1</v>
      </c>
      <c r="AT2618" s="46">
        <f t="shared" si="567"/>
        <v>0</v>
      </c>
      <c r="AU2618" s="46">
        <f t="shared" si="564"/>
        <v>0</v>
      </c>
      <c r="AV2618" s="46">
        <f t="shared" si="565"/>
        <v>0</v>
      </c>
      <c r="AW2618" s="46">
        <f t="shared" si="568"/>
        <v>0</v>
      </c>
      <c r="AX2618" s="47" t="str">
        <f t="shared" si="566"/>
        <v/>
      </c>
      <c r="AY2618" s="47" t="str">
        <f t="shared" si="569"/>
        <v/>
      </c>
    </row>
    <row r="2619" spans="35:51" x14ac:dyDescent="0.35">
      <c r="AI2619" s="11"/>
      <c r="AJ2619" s="11"/>
      <c r="AK2619" s="11"/>
      <c r="AL2619" s="63"/>
      <c r="AM2619" s="46" t="str">
        <f t="shared" si="557"/>
        <v/>
      </c>
      <c r="AN2619" s="46" t="str">
        <f t="shared" si="558"/>
        <v/>
      </c>
      <c r="AO2619" s="46" t="str">
        <f t="shared" si="559"/>
        <v/>
      </c>
      <c r="AP2619" s="46">
        <f t="shared" si="560"/>
        <v>0</v>
      </c>
      <c r="AQ2619" s="46" t="str">
        <f t="shared" si="561"/>
        <v/>
      </c>
      <c r="AR2619" s="46">
        <f t="shared" si="562"/>
        <v>0</v>
      </c>
      <c r="AS2619" s="48">
        <f t="shared" si="563"/>
        <v>1</v>
      </c>
      <c r="AT2619" s="46">
        <f t="shared" si="567"/>
        <v>0</v>
      </c>
      <c r="AU2619" s="46">
        <f t="shared" si="564"/>
        <v>0</v>
      </c>
      <c r="AV2619" s="46">
        <f t="shared" si="565"/>
        <v>0</v>
      </c>
      <c r="AW2619" s="46">
        <f t="shared" si="568"/>
        <v>0</v>
      </c>
      <c r="AX2619" s="47" t="str">
        <f t="shared" si="566"/>
        <v/>
      </c>
      <c r="AY2619" s="47" t="str">
        <f t="shared" si="569"/>
        <v/>
      </c>
    </row>
    <row r="2620" spans="35:51" x14ac:dyDescent="0.35">
      <c r="AI2620" s="11"/>
      <c r="AJ2620" s="11"/>
      <c r="AK2620" s="11"/>
      <c r="AL2620" s="63"/>
      <c r="AM2620" s="46" t="str">
        <f t="shared" si="557"/>
        <v/>
      </c>
      <c r="AN2620" s="46" t="str">
        <f t="shared" si="558"/>
        <v/>
      </c>
      <c r="AO2620" s="46" t="str">
        <f t="shared" si="559"/>
        <v/>
      </c>
      <c r="AP2620" s="46">
        <f t="shared" si="560"/>
        <v>0</v>
      </c>
      <c r="AQ2620" s="46" t="str">
        <f t="shared" si="561"/>
        <v/>
      </c>
      <c r="AR2620" s="46">
        <f t="shared" si="562"/>
        <v>0</v>
      </c>
      <c r="AS2620" s="48">
        <f t="shared" si="563"/>
        <v>1</v>
      </c>
      <c r="AT2620" s="46">
        <f t="shared" si="567"/>
        <v>0</v>
      </c>
      <c r="AU2620" s="46">
        <f t="shared" si="564"/>
        <v>0</v>
      </c>
      <c r="AV2620" s="46">
        <f t="shared" si="565"/>
        <v>0</v>
      </c>
      <c r="AW2620" s="46">
        <f t="shared" si="568"/>
        <v>0</v>
      </c>
      <c r="AX2620" s="47" t="str">
        <f t="shared" si="566"/>
        <v/>
      </c>
      <c r="AY2620" s="47" t="str">
        <f t="shared" si="569"/>
        <v/>
      </c>
    </row>
    <row r="2621" spans="35:51" x14ac:dyDescent="0.35">
      <c r="AI2621" s="11"/>
      <c r="AJ2621" s="11"/>
      <c r="AK2621" s="11"/>
      <c r="AL2621" s="63"/>
      <c r="AM2621" s="46" t="str">
        <f t="shared" si="557"/>
        <v/>
      </c>
      <c r="AN2621" s="46" t="str">
        <f t="shared" si="558"/>
        <v/>
      </c>
      <c r="AO2621" s="46" t="str">
        <f t="shared" si="559"/>
        <v/>
      </c>
      <c r="AP2621" s="46">
        <f t="shared" si="560"/>
        <v>0</v>
      </c>
      <c r="AQ2621" s="46" t="str">
        <f t="shared" si="561"/>
        <v/>
      </c>
      <c r="AR2621" s="46">
        <f t="shared" si="562"/>
        <v>0</v>
      </c>
      <c r="AS2621" s="48">
        <f t="shared" si="563"/>
        <v>1</v>
      </c>
      <c r="AT2621" s="46">
        <f t="shared" si="567"/>
        <v>0</v>
      </c>
      <c r="AU2621" s="46">
        <f t="shared" si="564"/>
        <v>0</v>
      </c>
      <c r="AV2621" s="46">
        <f t="shared" si="565"/>
        <v>0</v>
      </c>
      <c r="AW2621" s="46">
        <f t="shared" si="568"/>
        <v>0</v>
      </c>
      <c r="AX2621" s="47" t="str">
        <f t="shared" si="566"/>
        <v/>
      </c>
      <c r="AY2621" s="47" t="str">
        <f t="shared" si="569"/>
        <v/>
      </c>
    </row>
    <row r="2622" spans="35:51" x14ac:dyDescent="0.35">
      <c r="AI2622" s="11"/>
      <c r="AJ2622" s="11"/>
      <c r="AK2622" s="11"/>
      <c r="AL2622" s="63"/>
      <c r="AM2622" s="46" t="str">
        <f t="shared" si="557"/>
        <v/>
      </c>
      <c r="AN2622" s="46" t="str">
        <f t="shared" si="558"/>
        <v/>
      </c>
      <c r="AO2622" s="46" t="str">
        <f t="shared" si="559"/>
        <v/>
      </c>
      <c r="AP2622" s="46">
        <f t="shared" si="560"/>
        <v>0</v>
      </c>
      <c r="AQ2622" s="46" t="str">
        <f t="shared" si="561"/>
        <v/>
      </c>
      <c r="AR2622" s="46">
        <f t="shared" si="562"/>
        <v>0</v>
      </c>
      <c r="AS2622" s="48">
        <f t="shared" si="563"/>
        <v>1</v>
      </c>
      <c r="AT2622" s="46">
        <f t="shared" si="567"/>
        <v>0</v>
      </c>
      <c r="AU2622" s="46">
        <f t="shared" si="564"/>
        <v>0</v>
      </c>
      <c r="AV2622" s="46">
        <f t="shared" si="565"/>
        <v>0</v>
      </c>
      <c r="AW2622" s="46">
        <f t="shared" si="568"/>
        <v>0</v>
      </c>
      <c r="AX2622" s="47" t="str">
        <f t="shared" si="566"/>
        <v/>
      </c>
      <c r="AY2622" s="47" t="str">
        <f t="shared" si="569"/>
        <v/>
      </c>
    </row>
    <row r="2623" spans="35:51" x14ac:dyDescent="0.35">
      <c r="AI2623" s="11"/>
      <c r="AJ2623" s="11"/>
      <c r="AK2623" s="11"/>
      <c r="AL2623" s="63"/>
      <c r="AM2623" s="46" t="str">
        <f t="shared" si="557"/>
        <v/>
      </c>
      <c r="AN2623" s="46" t="str">
        <f t="shared" si="558"/>
        <v/>
      </c>
      <c r="AO2623" s="46" t="str">
        <f t="shared" si="559"/>
        <v/>
      </c>
      <c r="AP2623" s="46">
        <f t="shared" si="560"/>
        <v>0</v>
      </c>
      <c r="AQ2623" s="46" t="str">
        <f t="shared" si="561"/>
        <v/>
      </c>
      <c r="AR2623" s="46">
        <f t="shared" si="562"/>
        <v>0</v>
      </c>
      <c r="AS2623" s="48">
        <f t="shared" si="563"/>
        <v>1</v>
      </c>
      <c r="AT2623" s="46">
        <f t="shared" si="567"/>
        <v>0</v>
      </c>
      <c r="AU2623" s="46">
        <f t="shared" si="564"/>
        <v>0</v>
      </c>
      <c r="AV2623" s="46">
        <f t="shared" si="565"/>
        <v>0</v>
      </c>
      <c r="AW2623" s="46">
        <f t="shared" si="568"/>
        <v>0</v>
      </c>
      <c r="AX2623" s="47" t="str">
        <f t="shared" si="566"/>
        <v/>
      </c>
      <c r="AY2623" s="47" t="str">
        <f t="shared" si="569"/>
        <v/>
      </c>
    </row>
    <row r="2624" spans="35:51" x14ac:dyDescent="0.35">
      <c r="AI2624" s="11"/>
      <c r="AJ2624" s="11"/>
      <c r="AK2624" s="11"/>
      <c r="AL2624" s="63"/>
      <c r="AM2624" s="46" t="str">
        <f t="shared" si="557"/>
        <v/>
      </c>
      <c r="AN2624" s="46" t="str">
        <f t="shared" si="558"/>
        <v/>
      </c>
      <c r="AO2624" s="46" t="str">
        <f t="shared" si="559"/>
        <v/>
      </c>
      <c r="AP2624" s="46">
        <f t="shared" si="560"/>
        <v>0</v>
      </c>
      <c r="AQ2624" s="46" t="str">
        <f t="shared" si="561"/>
        <v/>
      </c>
      <c r="AR2624" s="46">
        <f t="shared" si="562"/>
        <v>0</v>
      </c>
      <c r="AS2624" s="48">
        <f t="shared" si="563"/>
        <v>1</v>
      </c>
      <c r="AT2624" s="46">
        <f t="shared" si="567"/>
        <v>0</v>
      </c>
      <c r="AU2624" s="46">
        <f t="shared" si="564"/>
        <v>0</v>
      </c>
      <c r="AV2624" s="46">
        <f t="shared" si="565"/>
        <v>0</v>
      </c>
      <c r="AW2624" s="46">
        <f t="shared" si="568"/>
        <v>0</v>
      </c>
      <c r="AX2624" s="47" t="str">
        <f t="shared" si="566"/>
        <v/>
      </c>
      <c r="AY2624" s="47" t="str">
        <f t="shared" si="569"/>
        <v/>
      </c>
    </row>
    <row r="2625" spans="35:51" x14ac:dyDescent="0.35">
      <c r="AI2625" s="11"/>
      <c r="AJ2625" s="11"/>
      <c r="AK2625" s="11"/>
      <c r="AL2625" s="63"/>
      <c r="AM2625" s="46" t="str">
        <f t="shared" si="557"/>
        <v/>
      </c>
      <c r="AN2625" s="46" t="str">
        <f t="shared" si="558"/>
        <v/>
      </c>
      <c r="AO2625" s="46" t="str">
        <f t="shared" si="559"/>
        <v/>
      </c>
      <c r="AP2625" s="46">
        <f t="shared" si="560"/>
        <v>0</v>
      </c>
      <c r="AQ2625" s="46" t="str">
        <f t="shared" si="561"/>
        <v/>
      </c>
      <c r="AR2625" s="46">
        <f t="shared" si="562"/>
        <v>0</v>
      </c>
      <c r="AS2625" s="48">
        <f t="shared" si="563"/>
        <v>1</v>
      </c>
      <c r="AT2625" s="46">
        <f t="shared" si="567"/>
        <v>0</v>
      </c>
      <c r="AU2625" s="46">
        <f t="shared" si="564"/>
        <v>0</v>
      </c>
      <c r="AV2625" s="46">
        <f t="shared" si="565"/>
        <v>0</v>
      </c>
      <c r="AW2625" s="46">
        <f t="shared" si="568"/>
        <v>0</v>
      </c>
      <c r="AX2625" s="47" t="str">
        <f t="shared" si="566"/>
        <v/>
      </c>
      <c r="AY2625" s="47" t="str">
        <f t="shared" si="569"/>
        <v/>
      </c>
    </row>
    <row r="2626" spans="35:51" x14ac:dyDescent="0.35">
      <c r="AI2626" s="11"/>
      <c r="AJ2626" s="11"/>
      <c r="AK2626" s="11"/>
      <c r="AL2626" s="63"/>
      <c r="AM2626" s="46" t="str">
        <f t="shared" si="557"/>
        <v/>
      </c>
      <c r="AN2626" s="46" t="str">
        <f t="shared" si="558"/>
        <v/>
      </c>
      <c r="AO2626" s="46" t="str">
        <f t="shared" si="559"/>
        <v/>
      </c>
      <c r="AP2626" s="46">
        <f t="shared" si="560"/>
        <v>0</v>
      </c>
      <c r="AQ2626" s="46" t="str">
        <f t="shared" si="561"/>
        <v/>
      </c>
      <c r="AR2626" s="46">
        <f t="shared" si="562"/>
        <v>0</v>
      </c>
      <c r="AS2626" s="48">
        <f t="shared" si="563"/>
        <v>1</v>
      </c>
      <c r="AT2626" s="46">
        <f t="shared" si="567"/>
        <v>0</v>
      </c>
      <c r="AU2626" s="46">
        <f t="shared" si="564"/>
        <v>0</v>
      </c>
      <c r="AV2626" s="46">
        <f t="shared" si="565"/>
        <v>0</v>
      </c>
      <c r="AW2626" s="46">
        <f t="shared" si="568"/>
        <v>0</v>
      </c>
      <c r="AX2626" s="47" t="str">
        <f t="shared" si="566"/>
        <v/>
      </c>
      <c r="AY2626" s="47" t="str">
        <f t="shared" si="569"/>
        <v/>
      </c>
    </row>
    <row r="2627" spans="35:51" x14ac:dyDescent="0.35">
      <c r="AI2627" s="11"/>
      <c r="AJ2627" s="11"/>
      <c r="AK2627" s="11"/>
      <c r="AL2627" s="63"/>
      <c r="AM2627" s="46" t="str">
        <f t="shared" ref="AM2627:AM2690" si="570">IFERROR(VLOOKUP($AK2627,pnl_konto_table,2,FALSE),"")</f>
        <v/>
      </c>
      <c r="AN2627" s="46" t="str">
        <f t="shared" ref="AN2627:AN2690" si="571">IFERROR(VLOOKUP($AK2627,pnl_konto_table,6,FALSE),"")</f>
        <v/>
      </c>
      <c r="AO2627" s="46" t="str">
        <f t="shared" ref="AO2627:AO2690" si="572">IFERROR(VLOOKUP($AK2627,pnl_konto_table,7,FALSE),"")</f>
        <v/>
      </c>
      <c r="AP2627" s="46">
        <f t="shared" ref="AP2627:AP2690" si="573">IFERROR(VLOOKUP(AO2627,pnl_kategori_table,2,FALSE),0)</f>
        <v>0</v>
      </c>
      <c r="AQ2627" s="46" t="str">
        <f t="shared" ref="AQ2627:AQ2690" si="574">IFERROR(MATCH(AN2627,pnl_subkategori,0),"")</f>
        <v/>
      </c>
      <c r="AR2627" s="46">
        <f t="shared" ref="AR2627:AR2690" si="575">IF(AP2627=$A$3,-$AL2627,$AL2627)</f>
        <v>0</v>
      </c>
      <c r="AS2627" s="48">
        <f t="shared" ref="AS2627:AS2690" si="576">IFERROR(VLOOKUP($AK2627,lookup_konto_index,2,FALSE),IFERROR(VLOOKUP(AN2627,lookup_subkategori_index,2,FALSE),IFERROR(VLOOKUP(AO2627,lookup_kategori_index,2,FALSE),1)))</f>
        <v>1</v>
      </c>
      <c r="AT2627" s="46">
        <f t="shared" si="567"/>
        <v>0</v>
      </c>
      <c r="AU2627" s="46">
        <f t="shared" ref="AU2627:AU2690" si="577">SUMIFS($BC$3:$BC$50,$BA$3:$BA$50,$AI2627,$BB$3:$BB$50,$AJ2627)</f>
        <v>0</v>
      </c>
      <c r="AV2627" s="46">
        <f t="shared" ref="AV2627:AV2690" si="578">SUMIFS($BD$3:$BD$50,$BA$3:$BA$50,$AI2627,$BB$3:$BB$50,$AJ2627)</f>
        <v>0</v>
      </c>
      <c r="AW2627" s="46">
        <f t="shared" si="568"/>
        <v>0</v>
      </c>
      <c r="AX2627" s="47" t="str">
        <f t="shared" ref="AX2627:AX2690" si="579">IFERROR(VLOOKUP($AP2627,table_type_kostnad,2,FALSE)*AR2627,"")</f>
        <v/>
      </c>
      <c r="AY2627" s="47" t="str">
        <f t="shared" si="569"/>
        <v/>
      </c>
    </row>
    <row r="2628" spans="35:51" x14ac:dyDescent="0.35">
      <c r="AI2628" s="11"/>
      <c r="AJ2628" s="11"/>
      <c r="AK2628" s="11"/>
      <c r="AL2628" s="63"/>
      <c r="AM2628" s="46" t="str">
        <f t="shared" si="570"/>
        <v/>
      </c>
      <c r="AN2628" s="46" t="str">
        <f t="shared" si="571"/>
        <v/>
      </c>
      <c r="AO2628" s="46" t="str">
        <f t="shared" si="572"/>
        <v/>
      </c>
      <c r="AP2628" s="46">
        <f t="shared" si="573"/>
        <v>0</v>
      </c>
      <c r="AQ2628" s="46" t="str">
        <f t="shared" si="574"/>
        <v/>
      </c>
      <c r="AR2628" s="46">
        <f t="shared" si="575"/>
        <v>0</v>
      </c>
      <c r="AS2628" s="48">
        <f t="shared" si="576"/>
        <v>1</v>
      </c>
      <c r="AT2628" s="46">
        <f t="shared" ref="AT2628:AT2691" si="580">AS2628*AR2628</f>
        <v>0</v>
      </c>
      <c r="AU2628" s="46">
        <f t="shared" si="577"/>
        <v>0</v>
      </c>
      <c r="AV2628" s="46">
        <f t="shared" si="578"/>
        <v>0</v>
      </c>
      <c r="AW2628" s="46">
        <f t="shared" ref="AW2628:AW2691" si="581">IF(AU2628=0,0,1)</f>
        <v>0</v>
      </c>
      <c r="AX2628" s="47" t="str">
        <f t="shared" si="579"/>
        <v/>
      </c>
      <c r="AY2628" s="47" t="str">
        <f t="shared" ref="AY2628:AY2691" si="582">IFERROR(AX2628*AS2628,"")</f>
        <v/>
      </c>
    </row>
    <row r="2629" spans="35:51" x14ac:dyDescent="0.35">
      <c r="AI2629" s="11"/>
      <c r="AJ2629" s="11"/>
      <c r="AK2629" s="11"/>
      <c r="AL2629" s="63"/>
      <c r="AM2629" s="46" t="str">
        <f t="shared" si="570"/>
        <v/>
      </c>
      <c r="AN2629" s="46" t="str">
        <f t="shared" si="571"/>
        <v/>
      </c>
      <c r="AO2629" s="46" t="str">
        <f t="shared" si="572"/>
        <v/>
      </c>
      <c r="AP2629" s="46">
        <f t="shared" si="573"/>
        <v>0</v>
      </c>
      <c r="AQ2629" s="46" t="str">
        <f t="shared" si="574"/>
        <v/>
      </c>
      <c r="AR2629" s="46">
        <f t="shared" si="575"/>
        <v>0</v>
      </c>
      <c r="AS2629" s="48">
        <f t="shared" si="576"/>
        <v>1</v>
      </c>
      <c r="AT2629" s="46">
        <f t="shared" si="580"/>
        <v>0</v>
      </c>
      <c r="AU2629" s="46">
        <f t="shared" si="577"/>
        <v>0</v>
      </c>
      <c r="AV2629" s="46">
        <f t="shared" si="578"/>
        <v>0</v>
      </c>
      <c r="AW2629" s="46">
        <f t="shared" si="581"/>
        <v>0</v>
      </c>
      <c r="AX2629" s="47" t="str">
        <f t="shared" si="579"/>
        <v/>
      </c>
      <c r="AY2629" s="47" t="str">
        <f t="shared" si="582"/>
        <v/>
      </c>
    </row>
    <row r="2630" spans="35:51" x14ac:dyDescent="0.35">
      <c r="AI2630" s="11"/>
      <c r="AJ2630" s="11"/>
      <c r="AK2630" s="11"/>
      <c r="AL2630" s="63"/>
      <c r="AM2630" s="46" t="str">
        <f t="shared" si="570"/>
        <v/>
      </c>
      <c r="AN2630" s="46" t="str">
        <f t="shared" si="571"/>
        <v/>
      </c>
      <c r="AO2630" s="46" t="str">
        <f t="shared" si="572"/>
        <v/>
      </c>
      <c r="AP2630" s="46">
        <f t="shared" si="573"/>
        <v>0</v>
      </c>
      <c r="AQ2630" s="46" t="str">
        <f t="shared" si="574"/>
        <v/>
      </c>
      <c r="AR2630" s="46">
        <f t="shared" si="575"/>
        <v>0</v>
      </c>
      <c r="AS2630" s="48">
        <f t="shared" si="576"/>
        <v>1</v>
      </c>
      <c r="AT2630" s="46">
        <f t="shared" si="580"/>
        <v>0</v>
      </c>
      <c r="AU2630" s="46">
        <f t="shared" si="577"/>
        <v>0</v>
      </c>
      <c r="AV2630" s="46">
        <f t="shared" si="578"/>
        <v>0</v>
      </c>
      <c r="AW2630" s="46">
        <f t="shared" si="581"/>
        <v>0</v>
      </c>
      <c r="AX2630" s="47" t="str">
        <f t="shared" si="579"/>
        <v/>
      </c>
      <c r="AY2630" s="47" t="str">
        <f t="shared" si="582"/>
        <v/>
      </c>
    </row>
    <row r="2631" spans="35:51" x14ac:dyDescent="0.35">
      <c r="AI2631" s="11"/>
      <c r="AJ2631" s="11"/>
      <c r="AK2631" s="11"/>
      <c r="AL2631" s="63"/>
      <c r="AM2631" s="46" t="str">
        <f t="shared" si="570"/>
        <v/>
      </c>
      <c r="AN2631" s="46" t="str">
        <f t="shared" si="571"/>
        <v/>
      </c>
      <c r="AO2631" s="46" t="str">
        <f t="shared" si="572"/>
        <v/>
      </c>
      <c r="AP2631" s="46">
        <f t="shared" si="573"/>
        <v>0</v>
      </c>
      <c r="AQ2631" s="46" t="str">
        <f t="shared" si="574"/>
        <v/>
      </c>
      <c r="AR2631" s="46">
        <f t="shared" si="575"/>
        <v>0</v>
      </c>
      <c r="AS2631" s="48">
        <f t="shared" si="576"/>
        <v>1</v>
      </c>
      <c r="AT2631" s="46">
        <f t="shared" si="580"/>
        <v>0</v>
      </c>
      <c r="AU2631" s="46">
        <f t="shared" si="577"/>
        <v>0</v>
      </c>
      <c r="AV2631" s="46">
        <f t="shared" si="578"/>
        <v>0</v>
      </c>
      <c r="AW2631" s="46">
        <f t="shared" si="581"/>
        <v>0</v>
      </c>
      <c r="AX2631" s="47" t="str">
        <f t="shared" si="579"/>
        <v/>
      </c>
      <c r="AY2631" s="47" t="str">
        <f t="shared" si="582"/>
        <v/>
      </c>
    </row>
    <row r="2632" spans="35:51" x14ac:dyDescent="0.35">
      <c r="AI2632" s="11"/>
      <c r="AJ2632" s="11"/>
      <c r="AK2632" s="11"/>
      <c r="AL2632" s="63"/>
      <c r="AM2632" s="46" t="str">
        <f t="shared" si="570"/>
        <v/>
      </c>
      <c r="AN2632" s="46" t="str">
        <f t="shared" si="571"/>
        <v/>
      </c>
      <c r="AO2632" s="46" t="str">
        <f t="shared" si="572"/>
        <v/>
      </c>
      <c r="AP2632" s="46">
        <f t="shared" si="573"/>
        <v>0</v>
      </c>
      <c r="AQ2632" s="46" t="str">
        <f t="shared" si="574"/>
        <v/>
      </c>
      <c r="AR2632" s="46">
        <f t="shared" si="575"/>
        <v>0</v>
      </c>
      <c r="AS2632" s="48">
        <f t="shared" si="576"/>
        <v>1</v>
      </c>
      <c r="AT2632" s="46">
        <f t="shared" si="580"/>
        <v>0</v>
      </c>
      <c r="AU2632" s="46">
        <f t="shared" si="577"/>
        <v>0</v>
      </c>
      <c r="AV2632" s="46">
        <f t="shared" si="578"/>
        <v>0</v>
      </c>
      <c r="AW2632" s="46">
        <f t="shared" si="581"/>
        <v>0</v>
      </c>
      <c r="AX2632" s="47" t="str">
        <f t="shared" si="579"/>
        <v/>
      </c>
      <c r="AY2632" s="47" t="str">
        <f t="shared" si="582"/>
        <v/>
      </c>
    </row>
    <row r="2633" spans="35:51" x14ac:dyDescent="0.35">
      <c r="AI2633" s="11"/>
      <c r="AJ2633" s="11"/>
      <c r="AK2633" s="11"/>
      <c r="AL2633" s="63"/>
      <c r="AM2633" s="46" t="str">
        <f t="shared" si="570"/>
        <v/>
      </c>
      <c r="AN2633" s="46" t="str">
        <f t="shared" si="571"/>
        <v/>
      </c>
      <c r="AO2633" s="46" t="str">
        <f t="shared" si="572"/>
        <v/>
      </c>
      <c r="AP2633" s="46">
        <f t="shared" si="573"/>
        <v>0</v>
      </c>
      <c r="AQ2633" s="46" t="str">
        <f t="shared" si="574"/>
        <v/>
      </c>
      <c r="AR2633" s="46">
        <f t="shared" si="575"/>
        <v>0</v>
      </c>
      <c r="AS2633" s="48">
        <f t="shared" si="576"/>
        <v>1</v>
      </c>
      <c r="AT2633" s="46">
        <f t="shared" si="580"/>
        <v>0</v>
      </c>
      <c r="AU2633" s="46">
        <f t="shared" si="577"/>
        <v>0</v>
      </c>
      <c r="AV2633" s="46">
        <f t="shared" si="578"/>
        <v>0</v>
      </c>
      <c r="AW2633" s="46">
        <f t="shared" si="581"/>
        <v>0</v>
      </c>
      <c r="AX2633" s="47" t="str">
        <f t="shared" si="579"/>
        <v/>
      </c>
      <c r="AY2633" s="47" t="str">
        <f t="shared" si="582"/>
        <v/>
      </c>
    </row>
    <row r="2634" spans="35:51" x14ac:dyDescent="0.35">
      <c r="AI2634" s="11"/>
      <c r="AJ2634" s="11"/>
      <c r="AK2634" s="11"/>
      <c r="AL2634" s="63"/>
      <c r="AM2634" s="46" t="str">
        <f t="shared" si="570"/>
        <v/>
      </c>
      <c r="AN2634" s="46" t="str">
        <f t="shared" si="571"/>
        <v/>
      </c>
      <c r="AO2634" s="46" t="str">
        <f t="shared" si="572"/>
        <v/>
      </c>
      <c r="AP2634" s="46">
        <f t="shared" si="573"/>
        <v>0</v>
      </c>
      <c r="AQ2634" s="46" t="str">
        <f t="shared" si="574"/>
        <v/>
      </c>
      <c r="AR2634" s="46">
        <f t="shared" si="575"/>
        <v>0</v>
      </c>
      <c r="AS2634" s="48">
        <f t="shared" si="576"/>
        <v>1</v>
      </c>
      <c r="AT2634" s="46">
        <f t="shared" si="580"/>
        <v>0</v>
      </c>
      <c r="AU2634" s="46">
        <f t="shared" si="577"/>
        <v>0</v>
      </c>
      <c r="AV2634" s="46">
        <f t="shared" si="578"/>
        <v>0</v>
      </c>
      <c r="AW2634" s="46">
        <f t="shared" si="581"/>
        <v>0</v>
      </c>
      <c r="AX2634" s="47" t="str">
        <f t="shared" si="579"/>
        <v/>
      </c>
      <c r="AY2634" s="47" t="str">
        <f t="shared" si="582"/>
        <v/>
      </c>
    </row>
    <row r="2635" spans="35:51" x14ac:dyDescent="0.35">
      <c r="AI2635" s="11"/>
      <c r="AJ2635" s="11"/>
      <c r="AK2635" s="11"/>
      <c r="AL2635" s="63"/>
      <c r="AM2635" s="46" t="str">
        <f t="shared" si="570"/>
        <v/>
      </c>
      <c r="AN2635" s="46" t="str">
        <f t="shared" si="571"/>
        <v/>
      </c>
      <c r="AO2635" s="46" t="str">
        <f t="shared" si="572"/>
        <v/>
      </c>
      <c r="AP2635" s="46">
        <f t="shared" si="573"/>
        <v>0</v>
      </c>
      <c r="AQ2635" s="46" t="str">
        <f t="shared" si="574"/>
        <v/>
      </c>
      <c r="AR2635" s="46">
        <f t="shared" si="575"/>
        <v>0</v>
      </c>
      <c r="AS2635" s="48">
        <f t="shared" si="576"/>
        <v>1</v>
      </c>
      <c r="AT2635" s="46">
        <f t="shared" si="580"/>
        <v>0</v>
      </c>
      <c r="AU2635" s="46">
        <f t="shared" si="577"/>
        <v>0</v>
      </c>
      <c r="AV2635" s="46">
        <f t="shared" si="578"/>
        <v>0</v>
      </c>
      <c r="AW2635" s="46">
        <f t="shared" si="581"/>
        <v>0</v>
      </c>
      <c r="AX2635" s="47" t="str">
        <f t="shared" si="579"/>
        <v/>
      </c>
      <c r="AY2635" s="47" t="str">
        <f t="shared" si="582"/>
        <v/>
      </c>
    </row>
    <row r="2636" spans="35:51" x14ac:dyDescent="0.35">
      <c r="AI2636" s="11"/>
      <c r="AJ2636" s="11"/>
      <c r="AK2636" s="11"/>
      <c r="AL2636" s="63"/>
      <c r="AM2636" s="46" t="str">
        <f t="shared" si="570"/>
        <v/>
      </c>
      <c r="AN2636" s="46" t="str">
        <f t="shared" si="571"/>
        <v/>
      </c>
      <c r="AO2636" s="46" t="str">
        <f t="shared" si="572"/>
        <v/>
      </c>
      <c r="AP2636" s="46">
        <f t="shared" si="573"/>
        <v>0</v>
      </c>
      <c r="AQ2636" s="46" t="str">
        <f t="shared" si="574"/>
        <v/>
      </c>
      <c r="AR2636" s="46">
        <f t="shared" si="575"/>
        <v>0</v>
      </c>
      <c r="AS2636" s="48">
        <f t="shared" si="576"/>
        <v>1</v>
      </c>
      <c r="AT2636" s="46">
        <f t="shared" si="580"/>
        <v>0</v>
      </c>
      <c r="AU2636" s="46">
        <f t="shared" si="577"/>
        <v>0</v>
      </c>
      <c r="AV2636" s="46">
        <f t="shared" si="578"/>
        <v>0</v>
      </c>
      <c r="AW2636" s="46">
        <f t="shared" si="581"/>
        <v>0</v>
      </c>
      <c r="AX2636" s="47" t="str">
        <f t="shared" si="579"/>
        <v/>
      </c>
      <c r="AY2636" s="47" t="str">
        <f t="shared" si="582"/>
        <v/>
      </c>
    </row>
    <row r="2637" spans="35:51" x14ac:dyDescent="0.35">
      <c r="AI2637" s="11"/>
      <c r="AJ2637" s="11"/>
      <c r="AK2637" s="11"/>
      <c r="AL2637" s="63"/>
      <c r="AM2637" s="46" t="str">
        <f t="shared" si="570"/>
        <v/>
      </c>
      <c r="AN2637" s="46" t="str">
        <f t="shared" si="571"/>
        <v/>
      </c>
      <c r="AO2637" s="46" t="str">
        <f t="shared" si="572"/>
        <v/>
      </c>
      <c r="AP2637" s="46">
        <f t="shared" si="573"/>
        <v>0</v>
      </c>
      <c r="AQ2637" s="46" t="str">
        <f t="shared" si="574"/>
        <v/>
      </c>
      <c r="AR2637" s="46">
        <f t="shared" si="575"/>
        <v>0</v>
      </c>
      <c r="AS2637" s="48">
        <f t="shared" si="576"/>
        <v>1</v>
      </c>
      <c r="AT2637" s="46">
        <f t="shared" si="580"/>
        <v>0</v>
      </c>
      <c r="AU2637" s="46">
        <f t="shared" si="577"/>
        <v>0</v>
      </c>
      <c r="AV2637" s="46">
        <f t="shared" si="578"/>
        <v>0</v>
      </c>
      <c r="AW2637" s="46">
        <f t="shared" si="581"/>
        <v>0</v>
      </c>
      <c r="AX2637" s="47" t="str">
        <f t="shared" si="579"/>
        <v/>
      </c>
      <c r="AY2637" s="47" t="str">
        <f t="shared" si="582"/>
        <v/>
      </c>
    </row>
    <row r="2638" spans="35:51" x14ac:dyDescent="0.35">
      <c r="AI2638" s="11"/>
      <c r="AJ2638" s="11"/>
      <c r="AK2638" s="11"/>
      <c r="AL2638" s="63"/>
      <c r="AM2638" s="46" t="str">
        <f t="shared" si="570"/>
        <v/>
      </c>
      <c r="AN2638" s="46" t="str">
        <f t="shared" si="571"/>
        <v/>
      </c>
      <c r="AO2638" s="46" t="str">
        <f t="shared" si="572"/>
        <v/>
      </c>
      <c r="AP2638" s="46">
        <f t="shared" si="573"/>
        <v>0</v>
      </c>
      <c r="AQ2638" s="46" t="str">
        <f t="shared" si="574"/>
        <v/>
      </c>
      <c r="AR2638" s="46">
        <f t="shared" si="575"/>
        <v>0</v>
      </c>
      <c r="AS2638" s="48">
        <f t="shared" si="576"/>
        <v>1</v>
      </c>
      <c r="AT2638" s="46">
        <f t="shared" si="580"/>
        <v>0</v>
      </c>
      <c r="AU2638" s="46">
        <f t="shared" si="577"/>
        <v>0</v>
      </c>
      <c r="AV2638" s="46">
        <f t="shared" si="578"/>
        <v>0</v>
      </c>
      <c r="AW2638" s="46">
        <f t="shared" si="581"/>
        <v>0</v>
      </c>
      <c r="AX2638" s="47" t="str">
        <f t="shared" si="579"/>
        <v/>
      </c>
      <c r="AY2638" s="47" t="str">
        <f t="shared" si="582"/>
        <v/>
      </c>
    </row>
    <row r="2639" spans="35:51" x14ac:dyDescent="0.35">
      <c r="AI2639" s="11"/>
      <c r="AJ2639" s="11"/>
      <c r="AK2639" s="11"/>
      <c r="AL2639" s="63"/>
      <c r="AM2639" s="46" t="str">
        <f t="shared" si="570"/>
        <v/>
      </c>
      <c r="AN2639" s="46" t="str">
        <f t="shared" si="571"/>
        <v/>
      </c>
      <c r="AO2639" s="46" t="str">
        <f t="shared" si="572"/>
        <v/>
      </c>
      <c r="AP2639" s="46">
        <f t="shared" si="573"/>
        <v>0</v>
      </c>
      <c r="AQ2639" s="46" t="str">
        <f t="shared" si="574"/>
        <v/>
      </c>
      <c r="AR2639" s="46">
        <f t="shared" si="575"/>
        <v>0</v>
      </c>
      <c r="AS2639" s="48">
        <f t="shared" si="576"/>
        <v>1</v>
      </c>
      <c r="AT2639" s="46">
        <f t="shared" si="580"/>
        <v>0</v>
      </c>
      <c r="AU2639" s="46">
        <f t="shared" si="577"/>
        <v>0</v>
      </c>
      <c r="AV2639" s="46">
        <f t="shared" si="578"/>
        <v>0</v>
      </c>
      <c r="AW2639" s="46">
        <f t="shared" si="581"/>
        <v>0</v>
      </c>
      <c r="AX2639" s="47" t="str">
        <f t="shared" si="579"/>
        <v/>
      </c>
      <c r="AY2639" s="47" t="str">
        <f t="shared" si="582"/>
        <v/>
      </c>
    </row>
    <row r="2640" spans="35:51" x14ac:dyDescent="0.35">
      <c r="AI2640" s="11"/>
      <c r="AJ2640" s="11"/>
      <c r="AK2640" s="11"/>
      <c r="AL2640" s="63"/>
      <c r="AM2640" s="46" t="str">
        <f t="shared" si="570"/>
        <v/>
      </c>
      <c r="AN2640" s="46" t="str">
        <f t="shared" si="571"/>
        <v/>
      </c>
      <c r="AO2640" s="46" t="str">
        <f t="shared" si="572"/>
        <v/>
      </c>
      <c r="AP2640" s="46">
        <f t="shared" si="573"/>
        <v>0</v>
      </c>
      <c r="AQ2640" s="46" t="str">
        <f t="shared" si="574"/>
        <v/>
      </c>
      <c r="AR2640" s="46">
        <f t="shared" si="575"/>
        <v>0</v>
      </c>
      <c r="AS2640" s="48">
        <f t="shared" si="576"/>
        <v>1</v>
      </c>
      <c r="AT2640" s="46">
        <f t="shared" si="580"/>
        <v>0</v>
      </c>
      <c r="AU2640" s="46">
        <f t="shared" si="577"/>
        <v>0</v>
      </c>
      <c r="AV2640" s="46">
        <f t="shared" si="578"/>
        <v>0</v>
      </c>
      <c r="AW2640" s="46">
        <f t="shared" si="581"/>
        <v>0</v>
      </c>
      <c r="AX2640" s="47" t="str">
        <f t="shared" si="579"/>
        <v/>
      </c>
      <c r="AY2640" s="47" t="str">
        <f t="shared" si="582"/>
        <v/>
      </c>
    </row>
    <row r="2641" spans="35:51" x14ac:dyDescent="0.35">
      <c r="AI2641" s="11"/>
      <c r="AJ2641" s="11"/>
      <c r="AK2641" s="11"/>
      <c r="AL2641" s="63"/>
      <c r="AM2641" s="46" t="str">
        <f t="shared" si="570"/>
        <v/>
      </c>
      <c r="AN2641" s="46" t="str">
        <f t="shared" si="571"/>
        <v/>
      </c>
      <c r="AO2641" s="46" t="str">
        <f t="shared" si="572"/>
        <v/>
      </c>
      <c r="AP2641" s="46">
        <f t="shared" si="573"/>
        <v>0</v>
      </c>
      <c r="AQ2641" s="46" t="str">
        <f t="shared" si="574"/>
        <v/>
      </c>
      <c r="AR2641" s="46">
        <f t="shared" si="575"/>
        <v>0</v>
      </c>
      <c r="AS2641" s="48">
        <f t="shared" si="576"/>
        <v>1</v>
      </c>
      <c r="AT2641" s="46">
        <f t="shared" si="580"/>
        <v>0</v>
      </c>
      <c r="AU2641" s="46">
        <f t="shared" si="577"/>
        <v>0</v>
      </c>
      <c r="AV2641" s="46">
        <f t="shared" si="578"/>
        <v>0</v>
      </c>
      <c r="AW2641" s="46">
        <f t="shared" si="581"/>
        <v>0</v>
      </c>
      <c r="AX2641" s="47" t="str">
        <f t="shared" si="579"/>
        <v/>
      </c>
      <c r="AY2641" s="47" t="str">
        <f t="shared" si="582"/>
        <v/>
      </c>
    </row>
    <row r="2642" spans="35:51" x14ac:dyDescent="0.35">
      <c r="AI2642" s="11"/>
      <c r="AJ2642" s="11"/>
      <c r="AK2642" s="11"/>
      <c r="AL2642" s="63"/>
      <c r="AM2642" s="46" t="str">
        <f t="shared" si="570"/>
        <v/>
      </c>
      <c r="AN2642" s="46" t="str">
        <f t="shared" si="571"/>
        <v/>
      </c>
      <c r="AO2642" s="46" t="str">
        <f t="shared" si="572"/>
        <v/>
      </c>
      <c r="AP2642" s="46">
        <f t="shared" si="573"/>
        <v>0</v>
      </c>
      <c r="AQ2642" s="46" t="str">
        <f t="shared" si="574"/>
        <v/>
      </c>
      <c r="AR2642" s="46">
        <f t="shared" si="575"/>
        <v>0</v>
      </c>
      <c r="AS2642" s="48">
        <f t="shared" si="576"/>
        <v>1</v>
      </c>
      <c r="AT2642" s="46">
        <f t="shared" si="580"/>
        <v>0</v>
      </c>
      <c r="AU2642" s="46">
        <f t="shared" si="577"/>
        <v>0</v>
      </c>
      <c r="AV2642" s="46">
        <f t="shared" si="578"/>
        <v>0</v>
      </c>
      <c r="AW2642" s="46">
        <f t="shared" si="581"/>
        <v>0</v>
      </c>
      <c r="AX2642" s="47" t="str">
        <f t="shared" si="579"/>
        <v/>
      </c>
      <c r="AY2642" s="47" t="str">
        <f t="shared" si="582"/>
        <v/>
      </c>
    </row>
    <row r="2643" spans="35:51" x14ac:dyDescent="0.35">
      <c r="AI2643" s="11"/>
      <c r="AJ2643" s="11"/>
      <c r="AK2643" s="11"/>
      <c r="AL2643" s="63"/>
      <c r="AM2643" s="46" t="str">
        <f t="shared" si="570"/>
        <v/>
      </c>
      <c r="AN2643" s="46" t="str">
        <f t="shared" si="571"/>
        <v/>
      </c>
      <c r="AO2643" s="46" t="str">
        <f t="shared" si="572"/>
        <v/>
      </c>
      <c r="AP2643" s="46">
        <f t="shared" si="573"/>
        <v>0</v>
      </c>
      <c r="AQ2643" s="46" t="str">
        <f t="shared" si="574"/>
        <v/>
      </c>
      <c r="AR2643" s="46">
        <f t="shared" si="575"/>
        <v>0</v>
      </c>
      <c r="AS2643" s="48">
        <f t="shared" si="576"/>
        <v>1</v>
      </c>
      <c r="AT2643" s="46">
        <f t="shared" si="580"/>
        <v>0</v>
      </c>
      <c r="AU2643" s="46">
        <f t="shared" si="577"/>
        <v>0</v>
      </c>
      <c r="AV2643" s="46">
        <f t="shared" si="578"/>
        <v>0</v>
      </c>
      <c r="AW2643" s="46">
        <f t="shared" si="581"/>
        <v>0</v>
      </c>
      <c r="AX2643" s="47" t="str">
        <f t="shared" si="579"/>
        <v/>
      </c>
      <c r="AY2643" s="47" t="str">
        <f t="shared" si="582"/>
        <v/>
      </c>
    </row>
    <row r="2644" spans="35:51" x14ac:dyDescent="0.35">
      <c r="AI2644" s="11"/>
      <c r="AJ2644" s="11"/>
      <c r="AK2644" s="11"/>
      <c r="AL2644" s="63"/>
      <c r="AM2644" s="46" t="str">
        <f t="shared" si="570"/>
        <v/>
      </c>
      <c r="AN2644" s="46" t="str">
        <f t="shared" si="571"/>
        <v/>
      </c>
      <c r="AO2644" s="46" t="str">
        <f t="shared" si="572"/>
        <v/>
      </c>
      <c r="AP2644" s="46">
        <f t="shared" si="573"/>
        <v>0</v>
      </c>
      <c r="AQ2644" s="46" t="str">
        <f t="shared" si="574"/>
        <v/>
      </c>
      <c r="AR2644" s="46">
        <f t="shared" si="575"/>
        <v>0</v>
      </c>
      <c r="AS2644" s="48">
        <f t="shared" si="576"/>
        <v>1</v>
      </c>
      <c r="AT2644" s="46">
        <f t="shared" si="580"/>
        <v>0</v>
      </c>
      <c r="AU2644" s="46">
        <f t="shared" si="577"/>
        <v>0</v>
      </c>
      <c r="AV2644" s="46">
        <f t="shared" si="578"/>
        <v>0</v>
      </c>
      <c r="AW2644" s="46">
        <f t="shared" si="581"/>
        <v>0</v>
      </c>
      <c r="AX2644" s="47" t="str">
        <f t="shared" si="579"/>
        <v/>
      </c>
      <c r="AY2644" s="47" t="str">
        <f t="shared" si="582"/>
        <v/>
      </c>
    </row>
    <row r="2645" spans="35:51" x14ac:dyDescent="0.35">
      <c r="AI2645" s="11"/>
      <c r="AJ2645" s="11"/>
      <c r="AK2645" s="11"/>
      <c r="AL2645" s="63"/>
      <c r="AM2645" s="46" t="str">
        <f t="shared" si="570"/>
        <v/>
      </c>
      <c r="AN2645" s="46" t="str">
        <f t="shared" si="571"/>
        <v/>
      </c>
      <c r="AO2645" s="46" t="str">
        <f t="shared" si="572"/>
        <v/>
      </c>
      <c r="AP2645" s="46">
        <f t="shared" si="573"/>
        <v>0</v>
      </c>
      <c r="AQ2645" s="46" t="str">
        <f t="shared" si="574"/>
        <v/>
      </c>
      <c r="AR2645" s="46">
        <f t="shared" si="575"/>
        <v>0</v>
      </c>
      <c r="AS2645" s="48">
        <f t="shared" si="576"/>
        <v>1</v>
      </c>
      <c r="AT2645" s="46">
        <f t="shared" si="580"/>
        <v>0</v>
      </c>
      <c r="AU2645" s="46">
        <f t="shared" si="577"/>
        <v>0</v>
      </c>
      <c r="AV2645" s="46">
        <f t="shared" si="578"/>
        <v>0</v>
      </c>
      <c r="AW2645" s="46">
        <f t="shared" si="581"/>
        <v>0</v>
      </c>
      <c r="AX2645" s="47" t="str">
        <f t="shared" si="579"/>
        <v/>
      </c>
      <c r="AY2645" s="47" t="str">
        <f t="shared" si="582"/>
        <v/>
      </c>
    </row>
    <row r="2646" spans="35:51" x14ac:dyDescent="0.35">
      <c r="AI2646" s="11"/>
      <c r="AJ2646" s="11"/>
      <c r="AK2646" s="11"/>
      <c r="AL2646" s="63"/>
      <c r="AM2646" s="46" t="str">
        <f t="shared" si="570"/>
        <v/>
      </c>
      <c r="AN2646" s="46" t="str">
        <f t="shared" si="571"/>
        <v/>
      </c>
      <c r="AO2646" s="46" t="str">
        <f t="shared" si="572"/>
        <v/>
      </c>
      <c r="AP2646" s="46">
        <f t="shared" si="573"/>
        <v>0</v>
      </c>
      <c r="AQ2646" s="46" t="str">
        <f t="shared" si="574"/>
        <v/>
      </c>
      <c r="AR2646" s="46">
        <f t="shared" si="575"/>
        <v>0</v>
      </c>
      <c r="AS2646" s="48">
        <f t="shared" si="576"/>
        <v>1</v>
      </c>
      <c r="AT2646" s="46">
        <f t="shared" si="580"/>
        <v>0</v>
      </c>
      <c r="AU2646" s="46">
        <f t="shared" si="577"/>
        <v>0</v>
      </c>
      <c r="AV2646" s="46">
        <f t="shared" si="578"/>
        <v>0</v>
      </c>
      <c r="AW2646" s="46">
        <f t="shared" si="581"/>
        <v>0</v>
      </c>
      <c r="AX2646" s="47" t="str">
        <f t="shared" si="579"/>
        <v/>
      </c>
      <c r="AY2646" s="47" t="str">
        <f t="shared" si="582"/>
        <v/>
      </c>
    </row>
    <row r="2647" spans="35:51" x14ac:dyDescent="0.35">
      <c r="AI2647" s="11"/>
      <c r="AJ2647" s="11"/>
      <c r="AK2647" s="11"/>
      <c r="AL2647" s="63"/>
      <c r="AM2647" s="46" t="str">
        <f t="shared" si="570"/>
        <v/>
      </c>
      <c r="AN2647" s="46" t="str">
        <f t="shared" si="571"/>
        <v/>
      </c>
      <c r="AO2647" s="46" t="str">
        <f t="shared" si="572"/>
        <v/>
      </c>
      <c r="AP2647" s="46">
        <f t="shared" si="573"/>
        <v>0</v>
      </c>
      <c r="AQ2647" s="46" t="str">
        <f t="shared" si="574"/>
        <v/>
      </c>
      <c r="AR2647" s="46">
        <f t="shared" si="575"/>
        <v>0</v>
      </c>
      <c r="AS2647" s="48">
        <f t="shared" si="576"/>
        <v>1</v>
      </c>
      <c r="AT2647" s="46">
        <f t="shared" si="580"/>
        <v>0</v>
      </c>
      <c r="AU2647" s="46">
        <f t="shared" si="577"/>
        <v>0</v>
      </c>
      <c r="AV2647" s="46">
        <f t="shared" si="578"/>
        <v>0</v>
      </c>
      <c r="AW2647" s="46">
        <f t="shared" si="581"/>
        <v>0</v>
      </c>
      <c r="AX2647" s="47" t="str">
        <f t="shared" si="579"/>
        <v/>
      </c>
      <c r="AY2647" s="47" t="str">
        <f t="shared" si="582"/>
        <v/>
      </c>
    </row>
    <row r="2648" spans="35:51" x14ac:dyDescent="0.35">
      <c r="AI2648" s="11"/>
      <c r="AJ2648" s="11"/>
      <c r="AK2648" s="11"/>
      <c r="AL2648" s="63"/>
      <c r="AM2648" s="46" t="str">
        <f t="shared" si="570"/>
        <v/>
      </c>
      <c r="AN2648" s="46" t="str">
        <f t="shared" si="571"/>
        <v/>
      </c>
      <c r="AO2648" s="46" t="str">
        <f t="shared" si="572"/>
        <v/>
      </c>
      <c r="AP2648" s="46">
        <f t="shared" si="573"/>
        <v>0</v>
      </c>
      <c r="AQ2648" s="46" t="str">
        <f t="shared" si="574"/>
        <v/>
      </c>
      <c r="AR2648" s="46">
        <f t="shared" si="575"/>
        <v>0</v>
      </c>
      <c r="AS2648" s="48">
        <f t="shared" si="576"/>
        <v>1</v>
      </c>
      <c r="AT2648" s="46">
        <f t="shared" si="580"/>
        <v>0</v>
      </c>
      <c r="AU2648" s="46">
        <f t="shared" si="577"/>
        <v>0</v>
      </c>
      <c r="AV2648" s="46">
        <f t="shared" si="578"/>
        <v>0</v>
      </c>
      <c r="AW2648" s="46">
        <f t="shared" si="581"/>
        <v>0</v>
      </c>
      <c r="AX2648" s="47" t="str">
        <f t="shared" si="579"/>
        <v/>
      </c>
      <c r="AY2648" s="47" t="str">
        <f t="shared" si="582"/>
        <v/>
      </c>
    </row>
    <row r="2649" spans="35:51" x14ac:dyDescent="0.35">
      <c r="AI2649" s="11"/>
      <c r="AJ2649" s="11"/>
      <c r="AK2649" s="11"/>
      <c r="AL2649" s="63"/>
      <c r="AM2649" s="46" t="str">
        <f t="shared" si="570"/>
        <v/>
      </c>
      <c r="AN2649" s="46" t="str">
        <f t="shared" si="571"/>
        <v/>
      </c>
      <c r="AO2649" s="46" t="str">
        <f t="shared" si="572"/>
        <v/>
      </c>
      <c r="AP2649" s="46">
        <f t="shared" si="573"/>
        <v>0</v>
      </c>
      <c r="AQ2649" s="46" t="str">
        <f t="shared" si="574"/>
        <v/>
      </c>
      <c r="AR2649" s="46">
        <f t="shared" si="575"/>
        <v>0</v>
      </c>
      <c r="AS2649" s="48">
        <f t="shared" si="576"/>
        <v>1</v>
      </c>
      <c r="AT2649" s="46">
        <f t="shared" si="580"/>
        <v>0</v>
      </c>
      <c r="AU2649" s="46">
        <f t="shared" si="577"/>
        <v>0</v>
      </c>
      <c r="AV2649" s="46">
        <f t="shared" si="578"/>
        <v>0</v>
      </c>
      <c r="AW2649" s="46">
        <f t="shared" si="581"/>
        <v>0</v>
      </c>
      <c r="AX2649" s="47" t="str">
        <f t="shared" si="579"/>
        <v/>
      </c>
      <c r="AY2649" s="47" t="str">
        <f t="shared" si="582"/>
        <v/>
      </c>
    </row>
    <row r="2650" spans="35:51" x14ac:dyDescent="0.35">
      <c r="AI2650" s="11"/>
      <c r="AJ2650" s="11"/>
      <c r="AK2650" s="11"/>
      <c r="AL2650" s="63"/>
      <c r="AM2650" s="46" t="str">
        <f t="shared" si="570"/>
        <v/>
      </c>
      <c r="AN2650" s="46" t="str">
        <f t="shared" si="571"/>
        <v/>
      </c>
      <c r="AO2650" s="46" t="str">
        <f t="shared" si="572"/>
        <v/>
      </c>
      <c r="AP2650" s="46">
        <f t="shared" si="573"/>
        <v>0</v>
      </c>
      <c r="AQ2650" s="46" t="str">
        <f t="shared" si="574"/>
        <v/>
      </c>
      <c r="AR2650" s="46">
        <f t="shared" si="575"/>
        <v>0</v>
      </c>
      <c r="AS2650" s="48">
        <f t="shared" si="576"/>
        <v>1</v>
      </c>
      <c r="AT2650" s="46">
        <f t="shared" si="580"/>
        <v>0</v>
      </c>
      <c r="AU2650" s="46">
        <f t="shared" si="577"/>
        <v>0</v>
      </c>
      <c r="AV2650" s="46">
        <f t="shared" si="578"/>
        <v>0</v>
      </c>
      <c r="AW2650" s="46">
        <f t="shared" si="581"/>
        <v>0</v>
      </c>
      <c r="AX2650" s="47" t="str">
        <f t="shared" si="579"/>
        <v/>
      </c>
      <c r="AY2650" s="47" t="str">
        <f t="shared" si="582"/>
        <v/>
      </c>
    </row>
    <row r="2651" spans="35:51" x14ac:dyDescent="0.35">
      <c r="AI2651" s="11"/>
      <c r="AJ2651" s="11"/>
      <c r="AK2651" s="11"/>
      <c r="AL2651" s="63"/>
      <c r="AM2651" s="46" t="str">
        <f t="shared" si="570"/>
        <v/>
      </c>
      <c r="AN2651" s="46" t="str">
        <f t="shared" si="571"/>
        <v/>
      </c>
      <c r="AO2651" s="46" t="str">
        <f t="shared" si="572"/>
        <v/>
      </c>
      <c r="AP2651" s="46">
        <f t="shared" si="573"/>
        <v>0</v>
      </c>
      <c r="AQ2651" s="46" t="str">
        <f t="shared" si="574"/>
        <v/>
      </c>
      <c r="AR2651" s="46">
        <f t="shared" si="575"/>
        <v>0</v>
      </c>
      <c r="AS2651" s="48">
        <f t="shared" si="576"/>
        <v>1</v>
      </c>
      <c r="AT2651" s="46">
        <f t="shared" si="580"/>
        <v>0</v>
      </c>
      <c r="AU2651" s="46">
        <f t="shared" si="577"/>
        <v>0</v>
      </c>
      <c r="AV2651" s="46">
        <f t="shared" si="578"/>
        <v>0</v>
      </c>
      <c r="AW2651" s="46">
        <f t="shared" si="581"/>
        <v>0</v>
      </c>
      <c r="AX2651" s="47" t="str">
        <f t="shared" si="579"/>
        <v/>
      </c>
      <c r="AY2651" s="47" t="str">
        <f t="shared" si="582"/>
        <v/>
      </c>
    </row>
    <row r="2652" spans="35:51" x14ac:dyDescent="0.35">
      <c r="AI2652" s="11"/>
      <c r="AJ2652" s="11"/>
      <c r="AK2652" s="11"/>
      <c r="AL2652" s="63"/>
      <c r="AM2652" s="46" t="str">
        <f t="shared" si="570"/>
        <v/>
      </c>
      <c r="AN2652" s="46" t="str">
        <f t="shared" si="571"/>
        <v/>
      </c>
      <c r="AO2652" s="46" t="str">
        <f t="shared" si="572"/>
        <v/>
      </c>
      <c r="AP2652" s="46">
        <f t="shared" si="573"/>
        <v>0</v>
      </c>
      <c r="AQ2652" s="46" t="str">
        <f t="shared" si="574"/>
        <v/>
      </c>
      <c r="AR2652" s="46">
        <f t="shared" si="575"/>
        <v>0</v>
      </c>
      <c r="AS2652" s="48">
        <f t="shared" si="576"/>
        <v>1</v>
      </c>
      <c r="AT2652" s="46">
        <f t="shared" si="580"/>
        <v>0</v>
      </c>
      <c r="AU2652" s="46">
        <f t="shared" si="577"/>
        <v>0</v>
      </c>
      <c r="AV2652" s="46">
        <f t="shared" si="578"/>
        <v>0</v>
      </c>
      <c r="AW2652" s="46">
        <f t="shared" si="581"/>
        <v>0</v>
      </c>
      <c r="AX2652" s="47" t="str">
        <f t="shared" si="579"/>
        <v/>
      </c>
      <c r="AY2652" s="47" t="str">
        <f t="shared" si="582"/>
        <v/>
      </c>
    </row>
    <row r="2653" spans="35:51" x14ac:dyDescent="0.35">
      <c r="AI2653" s="11"/>
      <c r="AJ2653" s="11"/>
      <c r="AK2653" s="11"/>
      <c r="AL2653" s="63"/>
      <c r="AM2653" s="46" t="str">
        <f t="shared" si="570"/>
        <v/>
      </c>
      <c r="AN2653" s="46" t="str">
        <f t="shared" si="571"/>
        <v/>
      </c>
      <c r="AO2653" s="46" t="str">
        <f t="shared" si="572"/>
        <v/>
      </c>
      <c r="AP2653" s="46">
        <f t="shared" si="573"/>
        <v>0</v>
      </c>
      <c r="AQ2653" s="46" t="str">
        <f t="shared" si="574"/>
        <v/>
      </c>
      <c r="AR2653" s="46">
        <f t="shared" si="575"/>
        <v>0</v>
      </c>
      <c r="AS2653" s="48">
        <f t="shared" si="576"/>
        <v>1</v>
      </c>
      <c r="AT2653" s="46">
        <f t="shared" si="580"/>
        <v>0</v>
      </c>
      <c r="AU2653" s="46">
        <f t="shared" si="577"/>
        <v>0</v>
      </c>
      <c r="AV2653" s="46">
        <f t="shared" si="578"/>
        <v>0</v>
      </c>
      <c r="AW2653" s="46">
        <f t="shared" si="581"/>
        <v>0</v>
      </c>
      <c r="AX2653" s="47" t="str">
        <f t="shared" si="579"/>
        <v/>
      </c>
      <c r="AY2653" s="47" t="str">
        <f t="shared" si="582"/>
        <v/>
      </c>
    </row>
    <row r="2654" spans="35:51" x14ac:dyDescent="0.35">
      <c r="AI2654" s="11"/>
      <c r="AJ2654" s="11"/>
      <c r="AK2654" s="11"/>
      <c r="AL2654" s="63"/>
      <c r="AM2654" s="46" t="str">
        <f t="shared" si="570"/>
        <v/>
      </c>
      <c r="AN2654" s="46" t="str">
        <f t="shared" si="571"/>
        <v/>
      </c>
      <c r="AO2654" s="46" t="str">
        <f t="shared" si="572"/>
        <v/>
      </c>
      <c r="AP2654" s="46">
        <f t="shared" si="573"/>
        <v>0</v>
      </c>
      <c r="AQ2654" s="46" t="str">
        <f t="shared" si="574"/>
        <v/>
      </c>
      <c r="AR2654" s="46">
        <f t="shared" si="575"/>
        <v>0</v>
      </c>
      <c r="AS2654" s="48">
        <f t="shared" si="576"/>
        <v>1</v>
      </c>
      <c r="AT2654" s="46">
        <f t="shared" si="580"/>
        <v>0</v>
      </c>
      <c r="AU2654" s="46">
        <f t="shared" si="577"/>
        <v>0</v>
      </c>
      <c r="AV2654" s="46">
        <f t="shared" si="578"/>
        <v>0</v>
      </c>
      <c r="AW2654" s="46">
        <f t="shared" si="581"/>
        <v>0</v>
      </c>
      <c r="AX2654" s="47" t="str">
        <f t="shared" si="579"/>
        <v/>
      </c>
      <c r="AY2654" s="47" t="str">
        <f t="shared" si="582"/>
        <v/>
      </c>
    </row>
    <row r="2655" spans="35:51" x14ac:dyDescent="0.35">
      <c r="AI2655" s="11"/>
      <c r="AJ2655" s="11"/>
      <c r="AK2655" s="11"/>
      <c r="AL2655" s="63"/>
      <c r="AM2655" s="46" t="str">
        <f t="shared" si="570"/>
        <v/>
      </c>
      <c r="AN2655" s="46" t="str">
        <f t="shared" si="571"/>
        <v/>
      </c>
      <c r="AO2655" s="46" t="str">
        <f t="shared" si="572"/>
        <v/>
      </c>
      <c r="AP2655" s="46">
        <f t="shared" si="573"/>
        <v>0</v>
      </c>
      <c r="AQ2655" s="46" t="str">
        <f t="shared" si="574"/>
        <v/>
      </c>
      <c r="AR2655" s="46">
        <f t="shared" si="575"/>
        <v>0</v>
      </c>
      <c r="AS2655" s="48">
        <f t="shared" si="576"/>
        <v>1</v>
      </c>
      <c r="AT2655" s="46">
        <f t="shared" si="580"/>
        <v>0</v>
      </c>
      <c r="AU2655" s="46">
        <f t="shared" si="577"/>
        <v>0</v>
      </c>
      <c r="AV2655" s="46">
        <f t="shared" si="578"/>
        <v>0</v>
      </c>
      <c r="AW2655" s="46">
        <f t="shared" si="581"/>
        <v>0</v>
      </c>
      <c r="AX2655" s="47" t="str">
        <f t="shared" si="579"/>
        <v/>
      </c>
      <c r="AY2655" s="47" t="str">
        <f t="shared" si="582"/>
        <v/>
      </c>
    </row>
    <row r="2656" spans="35:51" x14ac:dyDescent="0.35">
      <c r="AI2656" s="11"/>
      <c r="AJ2656" s="11"/>
      <c r="AK2656" s="11"/>
      <c r="AL2656" s="63"/>
      <c r="AM2656" s="46" t="str">
        <f t="shared" si="570"/>
        <v/>
      </c>
      <c r="AN2656" s="46" t="str">
        <f t="shared" si="571"/>
        <v/>
      </c>
      <c r="AO2656" s="46" t="str">
        <f t="shared" si="572"/>
        <v/>
      </c>
      <c r="AP2656" s="46">
        <f t="shared" si="573"/>
        <v>0</v>
      </c>
      <c r="AQ2656" s="46" t="str">
        <f t="shared" si="574"/>
        <v/>
      </c>
      <c r="AR2656" s="46">
        <f t="shared" si="575"/>
        <v>0</v>
      </c>
      <c r="AS2656" s="48">
        <f t="shared" si="576"/>
        <v>1</v>
      </c>
      <c r="AT2656" s="46">
        <f t="shared" si="580"/>
        <v>0</v>
      </c>
      <c r="AU2656" s="46">
        <f t="shared" si="577"/>
        <v>0</v>
      </c>
      <c r="AV2656" s="46">
        <f t="shared" si="578"/>
        <v>0</v>
      </c>
      <c r="AW2656" s="46">
        <f t="shared" si="581"/>
        <v>0</v>
      </c>
      <c r="AX2656" s="47" t="str">
        <f t="shared" si="579"/>
        <v/>
      </c>
      <c r="AY2656" s="47" t="str">
        <f t="shared" si="582"/>
        <v/>
      </c>
    </row>
    <row r="2657" spans="35:51" x14ac:dyDescent="0.35">
      <c r="AI2657" s="11"/>
      <c r="AJ2657" s="11"/>
      <c r="AK2657" s="11"/>
      <c r="AL2657" s="63"/>
      <c r="AM2657" s="46" t="str">
        <f t="shared" si="570"/>
        <v/>
      </c>
      <c r="AN2657" s="46" t="str">
        <f t="shared" si="571"/>
        <v/>
      </c>
      <c r="AO2657" s="46" t="str">
        <f t="shared" si="572"/>
        <v/>
      </c>
      <c r="AP2657" s="46">
        <f t="shared" si="573"/>
        <v>0</v>
      </c>
      <c r="AQ2657" s="46" t="str">
        <f t="shared" si="574"/>
        <v/>
      </c>
      <c r="AR2657" s="46">
        <f t="shared" si="575"/>
        <v>0</v>
      </c>
      <c r="AS2657" s="48">
        <f t="shared" si="576"/>
        <v>1</v>
      </c>
      <c r="AT2657" s="46">
        <f t="shared" si="580"/>
        <v>0</v>
      </c>
      <c r="AU2657" s="46">
        <f t="shared" si="577"/>
        <v>0</v>
      </c>
      <c r="AV2657" s="46">
        <f t="shared" si="578"/>
        <v>0</v>
      </c>
      <c r="AW2657" s="46">
        <f t="shared" si="581"/>
        <v>0</v>
      </c>
      <c r="AX2657" s="47" t="str">
        <f t="shared" si="579"/>
        <v/>
      </c>
      <c r="AY2657" s="47" t="str">
        <f t="shared" si="582"/>
        <v/>
      </c>
    </row>
    <row r="2658" spans="35:51" x14ac:dyDescent="0.35">
      <c r="AI2658" s="11"/>
      <c r="AJ2658" s="11"/>
      <c r="AK2658" s="11"/>
      <c r="AL2658" s="63"/>
      <c r="AM2658" s="46" t="str">
        <f t="shared" si="570"/>
        <v/>
      </c>
      <c r="AN2658" s="46" t="str">
        <f t="shared" si="571"/>
        <v/>
      </c>
      <c r="AO2658" s="46" t="str">
        <f t="shared" si="572"/>
        <v/>
      </c>
      <c r="AP2658" s="46">
        <f t="shared" si="573"/>
        <v>0</v>
      </c>
      <c r="AQ2658" s="46" t="str">
        <f t="shared" si="574"/>
        <v/>
      </c>
      <c r="AR2658" s="46">
        <f t="shared" si="575"/>
        <v>0</v>
      </c>
      <c r="AS2658" s="48">
        <f t="shared" si="576"/>
        <v>1</v>
      </c>
      <c r="AT2658" s="46">
        <f t="shared" si="580"/>
        <v>0</v>
      </c>
      <c r="AU2658" s="46">
        <f t="shared" si="577"/>
        <v>0</v>
      </c>
      <c r="AV2658" s="46">
        <f t="shared" si="578"/>
        <v>0</v>
      </c>
      <c r="AW2658" s="46">
        <f t="shared" si="581"/>
        <v>0</v>
      </c>
      <c r="AX2658" s="47" t="str">
        <f t="shared" si="579"/>
        <v/>
      </c>
      <c r="AY2658" s="47" t="str">
        <f t="shared" si="582"/>
        <v/>
      </c>
    </row>
    <row r="2659" spans="35:51" x14ac:dyDescent="0.35">
      <c r="AI2659" s="11"/>
      <c r="AJ2659" s="11"/>
      <c r="AK2659" s="11"/>
      <c r="AL2659" s="63"/>
      <c r="AM2659" s="46" t="str">
        <f t="shared" si="570"/>
        <v/>
      </c>
      <c r="AN2659" s="46" t="str">
        <f t="shared" si="571"/>
        <v/>
      </c>
      <c r="AO2659" s="46" t="str">
        <f t="shared" si="572"/>
        <v/>
      </c>
      <c r="AP2659" s="46">
        <f t="shared" si="573"/>
        <v>0</v>
      </c>
      <c r="AQ2659" s="46" t="str">
        <f t="shared" si="574"/>
        <v/>
      </c>
      <c r="AR2659" s="46">
        <f t="shared" si="575"/>
        <v>0</v>
      </c>
      <c r="AS2659" s="48">
        <f t="shared" si="576"/>
        <v>1</v>
      </c>
      <c r="AT2659" s="46">
        <f t="shared" si="580"/>
        <v>0</v>
      </c>
      <c r="AU2659" s="46">
        <f t="shared" si="577"/>
        <v>0</v>
      </c>
      <c r="AV2659" s="46">
        <f t="shared" si="578"/>
        <v>0</v>
      </c>
      <c r="AW2659" s="46">
        <f t="shared" si="581"/>
        <v>0</v>
      </c>
      <c r="AX2659" s="47" t="str">
        <f t="shared" si="579"/>
        <v/>
      </c>
      <c r="AY2659" s="47" t="str">
        <f t="shared" si="582"/>
        <v/>
      </c>
    </row>
    <row r="2660" spans="35:51" x14ac:dyDescent="0.35">
      <c r="AI2660" s="11"/>
      <c r="AJ2660" s="11"/>
      <c r="AK2660" s="11"/>
      <c r="AL2660" s="63"/>
      <c r="AM2660" s="46" t="str">
        <f t="shared" si="570"/>
        <v/>
      </c>
      <c r="AN2660" s="46" t="str">
        <f t="shared" si="571"/>
        <v/>
      </c>
      <c r="AO2660" s="46" t="str">
        <f t="shared" si="572"/>
        <v/>
      </c>
      <c r="AP2660" s="46">
        <f t="shared" si="573"/>
        <v>0</v>
      </c>
      <c r="AQ2660" s="46" t="str">
        <f t="shared" si="574"/>
        <v/>
      </c>
      <c r="AR2660" s="46">
        <f t="shared" si="575"/>
        <v>0</v>
      </c>
      <c r="AS2660" s="48">
        <f t="shared" si="576"/>
        <v>1</v>
      </c>
      <c r="AT2660" s="46">
        <f t="shared" si="580"/>
        <v>0</v>
      </c>
      <c r="AU2660" s="46">
        <f t="shared" si="577"/>
        <v>0</v>
      </c>
      <c r="AV2660" s="46">
        <f t="shared" si="578"/>
        <v>0</v>
      </c>
      <c r="AW2660" s="46">
        <f t="shared" si="581"/>
        <v>0</v>
      </c>
      <c r="AX2660" s="47" t="str">
        <f t="shared" si="579"/>
        <v/>
      </c>
      <c r="AY2660" s="47" t="str">
        <f t="shared" si="582"/>
        <v/>
      </c>
    </row>
    <row r="2661" spans="35:51" x14ac:dyDescent="0.35">
      <c r="AI2661" s="11"/>
      <c r="AJ2661" s="11"/>
      <c r="AK2661" s="11"/>
      <c r="AL2661" s="63"/>
      <c r="AM2661" s="46" t="str">
        <f t="shared" si="570"/>
        <v/>
      </c>
      <c r="AN2661" s="46" t="str">
        <f t="shared" si="571"/>
        <v/>
      </c>
      <c r="AO2661" s="46" t="str">
        <f t="shared" si="572"/>
        <v/>
      </c>
      <c r="AP2661" s="46">
        <f t="shared" si="573"/>
        <v>0</v>
      </c>
      <c r="AQ2661" s="46" t="str">
        <f t="shared" si="574"/>
        <v/>
      </c>
      <c r="AR2661" s="46">
        <f t="shared" si="575"/>
        <v>0</v>
      </c>
      <c r="AS2661" s="48">
        <f t="shared" si="576"/>
        <v>1</v>
      </c>
      <c r="AT2661" s="46">
        <f t="shared" si="580"/>
        <v>0</v>
      </c>
      <c r="AU2661" s="46">
        <f t="shared" si="577"/>
        <v>0</v>
      </c>
      <c r="AV2661" s="46">
        <f t="shared" si="578"/>
        <v>0</v>
      </c>
      <c r="AW2661" s="46">
        <f t="shared" si="581"/>
        <v>0</v>
      </c>
      <c r="AX2661" s="47" t="str">
        <f t="shared" si="579"/>
        <v/>
      </c>
      <c r="AY2661" s="47" t="str">
        <f t="shared" si="582"/>
        <v/>
      </c>
    </row>
    <row r="2662" spans="35:51" x14ac:dyDescent="0.35">
      <c r="AI2662" s="11"/>
      <c r="AJ2662" s="11"/>
      <c r="AK2662" s="11"/>
      <c r="AL2662" s="63"/>
      <c r="AM2662" s="46" t="str">
        <f t="shared" si="570"/>
        <v/>
      </c>
      <c r="AN2662" s="46" t="str">
        <f t="shared" si="571"/>
        <v/>
      </c>
      <c r="AO2662" s="46" t="str">
        <f t="shared" si="572"/>
        <v/>
      </c>
      <c r="AP2662" s="46">
        <f t="shared" si="573"/>
        <v>0</v>
      </c>
      <c r="AQ2662" s="46" t="str">
        <f t="shared" si="574"/>
        <v/>
      </c>
      <c r="AR2662" s="46">
        <f t="shared" si="575"/>
        <v>0</v>
      </c>
      <c r="AS2662" s="48">
        <f t="shared" si="576"/>
        <v>1</v>
      </c>
      <c r="AT2662" s="46">
        <f t="shared" si="580"/>
        <v>0</v>
      </c>
      <c r="AU2662" s="46">
        <f t="shared" si="577"/>
        <v>0</v>
      </c>
      <c r="AV2662" s="46">
        <f t="shared" si="578"/>
        <v>0</v>
      </c>
      <c r="AW2662" s="46">
        <f t="shared" si="581"/>
        <v>0</v>
      </c>
      <c r="AX2662" s="47" t="str">
        <f t="shared" si="579"/>
        <v/>
      </c>
      <c r="AY2662" s="47" t="str">
        <f t="shared" si="582"/>
        <v/>
      </c>
    </row>
    <row r="2663" spans="35:51" x14ac:dyDescent="0.35">
      <c r="AI2663" s="11"/>
      <c r="AJ2663" s="11"/>
      <c r="AK2663" s="11"/>
      <c r="AL2663" s="63"/>
      <c r="AM2663" s="46" t="str">
        <f t="shared" si="570"/>
        <v/>
      </c>
      <c r="AN2663" s="46" t="str">
        <f t="shared" si="571"/>
        <v/>
      </c>
      <c r="AO2663" s="46" t="str">
        <f t="shared" si="572"/>
        <v/>
      </c>
      <c r="AP2663" s="46">
        <f t="shared" si="573"/>
        <v>0</v>
      </c>
      <c r="AQ2663" s="46" t="str">
        <f t="shared" si="574"/>
        <v/>
      </c>
      <c r="AR2663" s="46">
        <f t="shared" si="575"/>
        <v>0</v>
      </c>
      <c r="AS2663" s="48">
        <f t="shared" si="576"/>
        <v>1</v>
      </c>
      <c r="AT2663" s="46">
        <f t="shared" si="580"/>
        <v>0</v>
      </c>
      <c r="AU2663" s="46">
        <f t="shared" si="577"/>
        <v>0</v>
      </c>
      <c r="AV2663" s="46">
        <f t="shared" si="578"/>
        <v>0</v>
      </c>
      <c r="AW2663" s="46">
        <f t="shared" si="581"/>
        <v>0</v>
      </c>
      <c r="AX2663" s="47" t="str">
        <f t="shared" si="579"/>
        <v/>
      </c>
      <c r="AY2663" s="47" t="str">
        <f t="shared" si="582"/>
        <v/>
      </c>
    </row>
    <row r="2664" spans="35:51" x14ac:dyDescent="0.35">
      <c r="AI2664" s="11"/>
      <c r="AJ2664" s="11"/>
      <c r="AK2664" s="11"/>
      <c r="AL2664" s="63"/>
      <c r="AM2664" s="46" t="str">
        <f t="shared" si="570"/>
        <v/>
      </c>
      <c r="AN2664" s="46" t="str">
        <f t="shared" si="571"/>
        <v/>
      </c>
      <c r="AO2664" s="46" t="str">
        <f t="shared" si="572"/>
        <v/>
      </c>
      <c r="AP2664" s="46">
        <f t="shared" si="573"/>
        <v>0</v>
      </c>
      <c r="AQ2664" s="46" t="str">
        <f t="shared" si="574"/>
        <v/>
      </c>
      <c r="AR2664" s="46">
        <f t="shared" si="575"/>
        <v>0</v>
      </c>
      <c r="AS2664" s="48">
        <f t="shared" si="576"/>
        <v>1</v>
      </c>
      <c r="AT2664" s="46">
        <f t="shared" si="580"/>
        <v>0</v>
      </c>
      <c r="AU2664" s="46">
        <f t="shared" si="577"/>
        <v>0</v>
      </c>
      <c r="AV2664" s="46">
        <f t="shared" si="578"/>
        <v>0</v>
      </c>
      <c r="AW2664" s="46">
        <f t="shared" si="581"/>
        <v>0</v>
      </c>
      <c r="AX2664" s="47" t="str">
        <f t="shared" si="579"/>
        <v/>
      </c>
      <c r="AY2664" s="47" t="str">
        <f t="shared" si="582"/>
        <v/>
      </c>
    </row>
    <row r="2665" spans="35:51" x14ac:dyDescent="0.35">
      <c r="AI2665" s="11"/>
      <c r="AJ2665" s="11"/>
      <c r="AK2665" s="11"/>
      <c r="AL2665" s="63"/>
      <c r="AM2665" s="46" t="str">
        <f t="shared" si="570"/>
        <v/>
      </c>
      <c r="AN2665" s="46" t="str">
        <f t="shared" si="571"/>
        <v/>
      </c>
      <c r="AO2665" s="46" t="str">
        <f t="shared" si="572"/>
        <v/>
      </c>
      <c r="AP2665" s="46">
        <f t="shared" si="573"/>
        <v>0</v>
      </c>
      <c r="AQ2665" s="46" t="str">
        <f t="shared" si="574"/>
        <v/>
      </c>
      <c r="AR2665" s="46">
        <f t="shared" si="575"/>
        <v>0</v>
      </c>
      <c r="AS2665" s="48">
        <f t="shared" si="576"/>
        <v>1</v>
      </c>
      <c r="AT2665" s="46">
        <f t="shared" si="580"/>
        <v>0</v>
      </c>
      <c r="AU2665" s="46">
        <f t="shared" si="577"/>
        <v>0</v>
      </c>
      <c r="AV2665" s="46">
        <f t="shared" si="578"/>
        <v>0</v>
      </c>
      <c r="AW2665" s="46">
        <f t="shared" si="581"/>
        <v>0</v>
      </c>
      <c r="AX2665" s="47" t="str">
        <f t="shared" si="579"/>
        <v/>
      </c>
      <c r="AY2665" s="47" t="str">
        <f t="shared" si="582"/>
        <v/>
      </c>
    </row>
    <row r="2666" spans="35:51" x14ac:dyDescent="0.35">
      <c r="AI2666" s="11"/>
      <c r="AJ2666" s="11"/>
      <c r="AK2666" s="11"/>
      <c r="AL2666" s="63"/>
      <c r="AM2666" s="46" t="str">
        <f t="shared" si="570"/>
        <v/>
      </c>
      <c r="AN2666" s="46" t="str">
        <f t="shared" si="571"/>
        <v/>
      </c>
      <c r="AO2666" s="46" t="str">
        <f t="shared" si="572"/>
        <v/>
      </c>
      <c r="AP2666" s="46">
        <f t="shared" si="573"/>
        <v>0</v>
      </c>
      <c r="AQ2666" s="46" t="str">
        <f t="shared" si="574"/>
        <v/>
      </c>
      <c r="AR2666" s="46">
        <f t="shared" si="575"/>
        <v>0</v>
      </c>
      <c r="AS2666" s="48">
        <f t="shared" si="576"/>
        <v>1</v>
      </c>
      <c r="AT2666" s="46">
        <f t="shared" si="580"/>
        <v>0</v>
      </c>
      <c r="AU2666" s="46">
        <f t="shared" si="577"/>
        <v>0</v>
      </c>
      <c r="AV2666" s="46">
        <f t="shared" si="578"/>
        <v>0</v>
      </c>
      <c r="AW2666" s="46">
        <f t="shared" si="581"/>
        <v>0</v>
      </c>
      <c r="AX2666" s="47" t="str">
        <f t="shared" si="579"/>
        <v/>
      </c>
      <c r="AY2666" s="47" t="str">
        <f t="shared" si="582"/>
        <v/>
      </c>
    </row>
    <row r="2667" spans="35:51" x14ac:dyDescent="0.35">
      <c r="AI2667" s="11"/>
      <c r="AJ2667" s="11"/>
      <c r="AK2667" s="11"/>
      <c r="AL2667" s="63"/>
      <c r="AM2667" s="46" t="str">
        <f t="shared" si="570"/>
        <v/>
      </c>
      <c r="AN2667" s="46" t="str">
        <f t="shared" si="571"/>
        <v/>
      </c>
      <c r="AO2667" s="46" t="str">
        <f t="shared" si="572"/>
        <v/>
      </c>
      <c r="AP2667" s="46">
        <f t="shared" si="573"/>
        <v>0</v>
      </c>
      <c r="AQ2667" s="46" t="str">
        <f t="shared" si="574"/>
        <v/>
      </c>
      <c r="AR2667" s="46">
        <f t="shared" si="575"/>
        <v>0</v>
      </c>
      <c r="AS2667" s="48">
        <f t="shared" si="576"/>
        <v>1</v>
      </c>
      <c r="AT2667" s="46">
        <f t="shared" si="580"/>
        <v>0</v>
      </c>
      <c r="AU2667" s="46">
        <f t="shared" si="577"/>
        <v>0</v>
      </c>
      <c r="AV2667" s="46">
        <f t="shared" si="578"/>
        <v>0</v>
      </c>
      <c r="AW2667" s="46">
        <f t="shared" si="581"/>
        <v>0</v>
      </c>
      <c r="AX2667" s="47" t="str">
        <f t="shared" si="579"/>
        <v/>
      </c>
      <c r="AY2667" s="47" t="str">
        <f t="shared" si="582"/>
        <v/>
      </c>
    </row>
    <row r="2668" spans="35:51" x14ac:dyDescent="0.35">
      <c r="AI2668" s="11"/>
      <c r="AJ2668" s="11"/>
      <c r="AK2668" s="11"/>
      <c r="AL2668" s="63"/>
      <c r="AM2668" s="46" t="str">
        <f t="shared" si="570"/>
        <v/>
      </c>
      <c r="AN2668" s="46" t="str">
        <f t="shared" si="571"/>
        <v/>
      </c>
      <c r="AO2668" s="46" t="str">
        <f t="shared" si="572"/>
        <v/>
      </c>
      <c r="AP2668" s="46">
        <f t="shared" si="573"/>
        <v>0</v>
      </c>
      <c r="AQ2668" s="46" t="str">
        <f t="shared" si="574"/>
        <v/>
      </c>
      <c r="AR2668" s="46">
        <f t="shared" si="575"/>
        <v>0</v>
      </c>
      <c r="AS2668" s="48">
        <f t="shared" si="576"/>
        <v>1</v>
      </c>
      <c r="AT2668" s="46">
        <f t="shared" si="580"/>
        <v>0</v>
      </c>
      <c r="AU2668" s="46">
        <f t="shared" si="577"/>
        <v>0</v>
      </c>
      <c r="AV2668" s="46">
        <f t="shared" si="578"/>
        <v>0</v>
      </c>
      <c r="AW2668" s="46">
        <f t="shared" si="581"/>
        <v>0</v>
      </c>
      <c r="AX2668" s="47" t="str">
        <f t="shared" si="579"/>
        <v/>
      </c>
      <c r="AY2668" s="47" t="str">
        <f t="shared" si="582"/>
        <v/>
      </c>
    </row>
    <row r="2669" spans="35:51" x14ac:dyDescent="0.35">
      <c r="AI2669" s="11"/>
      <c r="AJ2669" s="11"/>
      <c r="AK2669" s="11"/>
      <c r="AL2669" s="63"/>
      <c r="AM2669" s="46" t="str">
        <f t="shared" si="570"/>
        <v/>
      </c>
      <c r="AN2669" s="46" t="str">
        <f t="shared" si="571"/>
        <v/>
      </c>
      <c r="AO2669" s="46" t="str">
        <f t="shared" si="572"/>
        <v/>
      </c>
      <c r="AP2669" s="46">
        <f t="shared" si="573"/>
        <v>0</v>
      </c>
      <c r="AQ2669" s="46" t="str">
        <f t="shared" si="574"/>
        <v/>
      </c>
      <c r="AR2669" s="46">
        <f t="shared" si="575"/>
        <v>0</v>
      </c>
      <c r="AS2669" s="48">
        <f t="shared" si="576"/>
        <v>1</v>
      </c>
      <c r="AT2669" s="46">
        <f t="shared" si="580"/>
        <v>0</v>
      </c>
      <c r="AU2669" s="46">
        <f t="shared" si="577"/>
        <v>0</v>
      </c>
      <c r="AV2669" s="46">
        <f t="shared" si="578"/>
        <v>0</v>
      </c>
      <c r="AW2669" s="46">
        <f t="shared" si="581"/>
        <v>0</v>
      </c>
      <c r="AX2669" s="47" t="str">
        <f t="shared" si="579"/>
        <v/>
      </c>
      <c r="AY2669" s="47" t="str">
        <f t="shared" si="582"/>
        <v/>
      </c>
    </row>
    <row r="2670" spans="35:51" x14ac:dyDescent="0.35">
      <c r="AI2670" s="11"/>
      <c r="AJ2670" s="11"/>
      <c r="AK2670" s="11"/>
      <c r="AL2670" s="63"/>
      <c r="AM2670" s="46" t="str">
        <f t="shared" si="570"/>
        <v/>
      </c>
      <c r="AN2670" s="46" t="str">
        <f t="shared" si="571"/>
        <v/>
      </c>
      <c r="AO2670" s="46" t="str">
        <f t="shared" si="572"/>
        <v/>
      </c>
      <c r="AP2670" s="46">
        <f t="shared" si="573"/>
        <v>0</v>
      </c>
      <c r="AQ2670" s="46" t="str">
        <f t="shared" si="574"/>
        <v/>
      </c>
      <c r="AR2670" s="46">
        <f t="shared" si="575"/>
        <v>0</v>
      </c>
      <c r="AS2670" s="48">
        <f t="shared" si="576"/>
        <v>1</v>
      </c>
      <c r="AT2670" s="46">
        <f t="shared" si="580"/>
        <v>0</v>
      </c>
      <c r="AU2670" s="46">
        <f t="shared" si="577"/>
        <v>0</v>
      </c>
      <c r="AV2670" s="46">
        <f t="shared" si="578"/>
        <v>0</v>
      </c>
      <c r="AW2670" s="46">
        <f t="shared" si="581"/>
        <v>0</v>
      </c>
      <c r="AX2670" s="47" t="str">
        <f t="shared" si="579"/>
        <v/>
      </c>
      <c r="AY2670" s="47" t="str">
        <f t="shared" si="582"/>
        <v/>
      </c>
    </row>
    <row r="2671" spans="35:51" x14ac:dyDescent="0.35">
      <c r="AI2671" s="11"/>
      <c r="AJ2671" s="11"/>
      <c r="AK2671" s="11"/>
      <c r="AL2671" s="63"/>
      <c r="AM2671" s="46" t="str">
        <f t="shared" si="570"/>
        <v/>
      </c>
      <c r="AN2671" s="46" t="str">
        <f t="shared" si="571"/>
        <v/>
      </c>
      <c r="AO2671" s="46" t="str">
        <f t="shared" si="572"/>
        <v/>
      </c>
      <c r="AP2671" s="46">
        <f t="shared" si="573"/>
        <v>0</v>
      </c>
      <c r="AQ2671" s="46" t="str">
        <f t="shared" si="574"/>
        <v/>
      </c>
      <c r="AR2671" s="46">
        <f t="shared" si="575"/>
        <v>0</v>
      </c>
      <c r="AS2671" s="48">
        <f t="shared" si="576"/>
        <v>1</v>
      </c>
      <c r="AT2671" s="46">
        <f t="shared" si="580"/>
        <v>0</v>
      </c>
      <c r="AU2671" s="46">
        <f t="shared" si="577"/>
        <v>0</v>
      </c>
      <c r="AV2671" s="46">
        <f t="shared" si="578"/>
        <v>0</v>
      </c>
      <c r="AW2671" s="46">
        <f t="shared" si="581"/>
        <v>0</v>
      </c>
      <c r="AX2671" s="47" t="str">
        <f t="shared" si="579"/>
        <v/>
      </c>
      <c r="AY2671" s="47" t="str">
        <f t="shared" si="582"/>
        <v/>
      </c>
    </row>
    <row r="2672" spans="35:51" x14ac:dyDescent="0.35">
      <c r="AI2672" s="11"/>
      <c r="AJ2672" s="11"/>
      <c r="AK2672" s="11"/>
      <c r="AL2672" s="63"/>
      <c r="AM2672" s="46" t="str">
        <f t="shared" si="570"/>
        <v/>
      </c>
      <c r="AN2672" s="46" t="str">
        <f t="shared" si="571"/>
        <v/>
      </c>
      <c r="AO2672" s="46" t="str">
        <f t="shared" si="572"/>
        <v/>
      </c>
      <c r="AP2672" s="46">
        <f t="shared" si="573"/>
        <v>0</v>
      </c>
      <c r="AQ2672" s="46" t="str">
        <f t="shared" si="574"/>
        <v/>
      </c>
      <c r="AR2672" s="46">
        <f t="shared" si="575"/>
        <v>0</v>
      </c>
      <c r="AS2672" s="48">
        <f t="shared" si="576"/>
        <v>1</v>
      </c>
      <c r="AT2672" s="46">
        <f t="shared" si="580"/>
        <v>0</v>
      </c>
      <c r="AU2672" s="46">
        <f t="shared" si="577"/>
        <v>0</v>
      </c>
      <c r="AV2672" s="46">
        <f t="shared" si="578"/>
        <v>0</v>
      </c>
      <c r="AW2672" s="46">
        <f t="shared" si="581"/>
        <v>0</v>
      </c>
      <c r="AX2672" s="47" t="str">
        <f t="shared" si="579"/>
        <v/>
      </c>
      <c r="AY2672" s="47" t="str">
        <f t="shared" si="582"/>
        <v/>
      </c>
    </row>
    <row r="2673" spans="35:51" x14ac:dyDescent="0.35">
      <c r="AI2673" s="11"/>
      <c r="AJ2673" s="11"/>
      <c r="AK2673" s="11"/>
      <c r="AL2673" s="63"/>
      <c r="AM2673" s="46" t="str">
        <f t="shared" si="570"/>
        <v/>
      </c>
      <c r="AN2673" s="46" t="str">
        <f t="shared" si="571"/>
        <v/>
      </c>
      <c r="AO2673" s="46" t="str">
        <f t="shared" si="572"/>
        <v/>
      </c>
      <c r="AP2673" s="46">
        <f t="shared" si="573"/>
        <v>0</v>
      </c>
      <c r="AQ2673" s="46" t="str">
        <f t="shared" si="574"/>
        <v/>
      </c>
      <c r="AR2673" s="46">
        <f t="shared" si="575"/>
        <v>0</v>
      </c>
      <c r="AS2673" s="48">
        <f t="shared" si="576"/>
        <v>1</v>
      </c>
      <c r="AT2673" s="46">
        <f t="shared" si="580"/>
        <v>0</v>
      </c>
      <c r="AU2673" s="46">
        <f t="shared" si="577"/>
        <v>0</v>
      </c>
      <c r="AV2673" s="46">
        <f t="shared" si="578"/>
        <v>0</v>
      </c>
      <c r="AW2673" s="46">
        <f t="shared" si="581"/>
        <v>0</v>
      </c>
      <c r="AX2673" s="47" t="str">
        <f t="shared" si="579"/>
        <v/>
      </c>
      <c r="AY2673" s="47" t="str">
        <f t="shared" si="582"/>
        <v/>
      </c>
    </row>
    <row r="2674" spans="35:51" x14ac:dyDescent="0.35">
      <c r="AI2674" s="11"/>
      <c r="AJ2674" s="11"/>
      <c r="AK2674" s="11"/>
      <c r="AL2674" s="63"/>
      <c r="AM2674" s="46" t="str">
        <f t="shared" si="570"/>
        <v/>
      </c>
      <c r="AN2674" s="46" t="str">
        <f t="shared" si="571"/>
        <v/>
      </c>
      <c r="AO2674" s="46" t="str">
        <f t="shared" si="572"/>
        <v/>
      </c>
      <c r="AP2674" s="46">
        <f t="shared" si="573"/>
        <v>0</v>
      </c>
      <c r="AQ2674" s="46" t="str">
        <f t="shared" si="574"/>
        <v/>
      </c>
      <c r="AR2674" s="46">
        <f t="shared" si="575"/>
        <v>0</v>
      </c>
      <c r="AS2674" s="48">
        <f t="shared" si="576"/>
        <v>1</v>
      </c>
      <c r="AT2674" s="46">
        <f t="shared" si="580"/>
        <v>0</v>
      </c>
      <c r="AU2674" s="46">
        <f t="shared" si="577"/>
        <v>0</v>
      </c>
      <c r="AV2674" s="46">
        <f t="shared" si="578"/>
        <v>0</v>
      </c>
      <c r="AW2674" s="46">
        <f t="shared" si="581"/>
        <v>0</v>
      </c>
      <c r="AX2674" s="47" t="str">
        <f t="shared" si="579"/>
        <v/>
      </c>
      <c r="AY2674" s="47" t="str">
        <f t="shared" si="582"/>
        <v/>
      </c>
    </row>
    <row r="2675" spans="35:51" x14ac:dyDescent="0.35">
      <c r="AI2675" s="11"/>
      <c r="AJ2675" s="11"/>
      <c r="AK2675" s="11"/>
      <c r="AL2675" s="63"/>
      <c r="AM2675" s="46" t="str">
        <f t="shared" si="570"/>
        <v/>
      </c>
      <c r="AN2675" s="46" t="str">
        <f t="shared" si="571"/>
        <v/>
      </c>
      <c r="AO2675" s="46" t="str">
        <f t="shared" si="572"/>
        <v/>
      </c>
      <c r="AP2675" s="46">
        <f t="shared" si="573"/>
        <v>0</v>
      </c>
      <c r="AQ2675" s="46" t="str">
        <f t="shared" si="574"/>
        <v/>
      </c>
      <c r="AR2675" s="46">
        <f t="shared" si="575"/>
        <v>0</v>
      </c>
      <c r="AS2675" s="48">
        <f t="shared" si="576"/>
        <v>1</v>
      </c>
      <c r="AT2675" s="46">
        <f t="shared" si="580"/>
        <v>0</v>
      </c>
      <c r="AU2675" s="46">
        <f t="shared" si="577"/>
        <v>0</v>
      </c>
      <c r="AV2675" s="46">
        <f t="shared" si="578"/>
        <v>0</v>
      </c>
      <c r="AW2675" s="46">
        <f t="shared" si="581"/>
        <v>0</v>
      </c>
      <c r="AX2675" s="47" t="str">
        <f t="shared" si="579"/>
        <v/>
      </c>
      <c r="AY2675" s="47" t="str">
        <f t="shared" si="582"/>
        <v/>
      </c>
    </row>
    <row r="2676" spans="35:51" x14ac:dyDescent="0.35">
      <c r="AI2676" s="11"/>
      <c r="AJ2676" s="11"/>
      <c r="AK2676" s="11"/>
      <c r="AL2676" s="63"/>
      <c r="AM2676" s="46" t="str">
        <f t="shared" si="570"/>
        <v/>
      </c>
      <c r="AN2676" s="46" t="str">
        <f t="shared" si="571"/>
        <v/>
      </c>
      <c r="AO2676" s="46" t="str">
        <f t="shared" si="572"/>
        <v/>
      </c>
      <c r="AP2676" s="46">
        <f t="shared" si="573"/>
        <v>0</v>
      </c>
      <c r="AQ2676" s="46" t="str">
        <f t="shared" si="574"/>
        <v/>
      </c>
      <c r="AR2676" s="46">
        <f t="shared" si="575"/>
        <v>0</v>
      </c>
      <c r="AS2676" s="48">
        <f t="shared" si="576"/>
        <v>1</v>
      </c>
      <c r="AT2676" s="46">
        <f t="shared" si="580"/>
        <v>0</v>
      </c>
      <c r="AU2676" s="46">
        <f t="shared" si="577"/>
        <v>0</v>
      </c>
      <c r="AV2676" s="46">
        <f t="shared" si="578"/>
        <v>0</v>
      </c>
      <c r="AW2676" s="46">
        <f t="shared" si="581"/>
        <v>0</v>
      </c>
      <c r="AX2676" s="47" t="str">
        <f t="shared" si="579"/>
        <v/>
      </c>
      <c r="AY2676" s="47" t="str">
        <f t="shared" si="582"/>
        <v/>
      </c>
    </row>
    <row r="2677" spans="35:51" x14ac:dyDescent="0.35">
      <c r="AI2677" s="11"/>
      <c r="AJ2677" s="11"/>
      <c r="AK2677" s="11"/>
      <c r="AL2677" s="63"/>
      <c r="AM2677" s="46" t="str">
        <f t="shared" si="570"/>
        <v/>
      </c>
      <c r="AN2677" s="46" t="str">
        <f t="shared" si="571"/>
        <v/>
      </c>
      <c r="AO2677" s="46" t="str">
        <f t="shared" si="572"/>
        <v/>
      </c>
      <c r="AP2677" s="46">
        <f t="shared" si="573"/>
        <v>0</v>
      </c>
      <c r="AQ2677" s="46" t="str">
        <f t="shared" si="574"/>
        <v/>
      </c>
      <c r="AR2677" s="46">
        <f t="shared" si="575"/>
        <v>0</v>
      </c>
      <c r="AS2677" s="48">
        <f t="shared" si="576"/>
        <v>1</v>
      </c>
      <c r="AT2677" s="46">
        <f t="shared" si="580"/>
        <v>0</v>
      </c>
      <c r="AU2677" s="46">
        <f t="shared" si="577"/>
        <v>0</v>
      </c>
      <c r="AV2677" s="46">
        <f t="shared" si="578"/>
        <v>0</v>
      </c>
      <c r="AW2677" s="46">
        <f t="shared" si="581"/>
        <v>0</v>
      </c>
      <c r="AX2677" s="47" t="str">
        <f t="shared" si="579"/>
        <v/>
      </c>
      <c r="AY2677" s="47" t="str">
        <f t="shared" si="582"/>
        <v/>
      </c>
    </row>
    <row r="2678" spans="35:51" x14ac:dyDescent="0.35">
      <c r="AI2678" s="11"/>
      <c r="AJ2678" s="11"/>
      <c r="AK2678" s="11"/>
      <c r="AL2678" s="63"/>
      <c r="AM2678" s="46" t="str">
        <f t="shared" si="570"/>
        <v/>
      </c>
      <c r="AN2678" s="46" t="str">
        <f t="shared" si="571"/>
        <v/>
      </c>
      <c r="AO2678" s="46" t="str">
        <f t="shared" si="572"/>
        <v/>
      </c>
      <c r="AP2678" s="46">
        <f t="shared" si="573"/>
        <v>0</v>
      </c>
      <c r="AQ2678" s="46" t="str">
        <f t="shared" si="574"/>
        <v/>
      </c>
      <c r="AR2678" s="46">
        <f t="shared" si="575"/>
        <v>0</v>
      </c>
      <c r="AS2678" s="48">
        <f t="shared" si="576"/>
        <v>1</v>
      </c>
      <c r="AT2678" s="46">
        <f t="shared" si="580"/>
        <v>0</v>
      </c>
      <c r="AU2678" s="46">
        <f t="shared" si="577"/>
        <v>0</v>
      </c>
      <c r="AV2678" s="46">
        <f t="shared" si="578"/>
        <v>0</v>
      </c>
      <c r="AW2678" s="46">
        <f t="shared" si="581"/>
        <v>0</v>
      </c>
      <c r="AX2678" s="47" t="str">
        <f t="shared" si="579"/>
        <v/>
      </c>
      <c r="AY2678" s="47" t="str">
        <f t="shared" si="582"/>
        <v/>
      </c>
    </row>
    <row r="2679" spans="35:51" x14ac:dyDescent="0.35">
      <c r="AI2679" s="11"/>
      <c r="AJ2679" s="11"/>
      <c r="AK2679" s="11"/>
      <c r="AL2679" s="63"/>
      <c r="AM2679" s="46" t="str">
        <f t="shared" si="570"/>
        <v/>
      </c>
      <c r="AN2679" s="46" t="str">
        <f t="shared" si="571"/>
        <v/>
      </c>
      <c r="AO2679" s="46" t="str">
        <f t="shared" si="572"/>
        <v/>
      </c>
      <c r="AP2679" s="46">
        <f t="shared" si="573"/>
        <v>0</v>
      </c>
      <c r="AQ2679" s="46" t="str">
        <f t="shared" si="574"/>
        <v/>
      </c>
      <c r="AR2679" s="46">
        <f t="shared" si="575"/>
        <v>0</v>
      </c>
      <c r="AS2679" s="48">
        <f t="shared" si="576"/>
        <v>1</v>
      </c>
      <c r="AT2679" s="46">
        <f t="shared" si="580"/>
        <v>0</v>
      </c>
      <c r="AU2679" s="46">
        <f t="shared" si="577"/>
        <v>0</v>
      </c>
      <c r="AV2679" s="46">
        <f t="shared" si="578"/>
        <v>0</v>
      </c>
      <c r="AW2679" s="46">
        <f t="shared" si="581"/>
        <v>0</v>
      </c>
      <c r="AX2679" s="47" t="str">
        <f t="shared" si="579"/>
        <v/>
      </c>
      <c r="AY2679" s="47" t="str">
        <f t="shared" si="582"/>
        <v/>
      </c>
    </row>
    <row r="2680" spans="35:51" x14ac:dyDescent="0.35">
      <c r="AI2680" s="11"/>
      <c r="AJ2680" s="11"/>
      <c r="AK2680" s="11"/>
      <c r="AL2680" s="63"/>
      <c r="AM2680" s="46" t="str">
        <f t="shared" si="570"/>
        <v/>
      </c>
      <c r="AN2680" s="46" t="str">
        <f t="shared" si="571"/>
        <v/>
      </c>
      <c r="AO2680" s="46" t="str">
        <f t="shared" si="572"/>
        <v/>
      </c>
      <c r="AP2680" s="46">
        <f t="shared" si="573"/>
        <v>0</v>
      </c>
      <c r="AQ2680" s="46" t="str">
        <f t="shared" si="574"/>
        <v/>
      </c>
      <c r="AR2680" s="46">
        <f t="shared" si="575"/>
        <v>0</v>
      </c>
      <c r="AS2680" s="48">
        <f t="shared" si="576"/>
        <v>1</v>
      </c>
      <c r="AT2680" s="46">
        <f t="shared" si="580"/>
        <v>0</v>
      </c>
      <c r="AU2680" s="46">
        <f t="shared" si="577"/>
        <v>0</v>
      </c>
      <c r="AV2680" s="46">
        <f t="shared" si="578"/>
        <v>0</v>
      </c>
      <c r="AW2680" s="46">
        <f t="shared" si="581"/>
        <v>0</v>
      </c>
      <c r="AX2680" s="47" t="str">
        <f t="shared" si="579"/>
        <v/>
      </c>
      <c r="AY2680" s="47" t="str">
        <f t="shared" si="582"/>
        <v/>
      </c>
    </row>
    <row r="2681" spans="35:51" x14ac:dyDescent="0.35">
      <c r="AI2681" s="11"/>
      <c r="AJ2681" s="11"/>
      <c r="AK2681" s="11"/>
      <c r="AL2681" s="63"/>
      <c r="AM2681" s="46" t="str">
        <f t="shared" si="570"/>
        <v/>
      </c>
      <c r="AN2681" s="46" t="str">
        <f t="shared" si="571"/>
        <v/>
      </c>
      <c r="AO2681" s="46" t="str">
        <f t="shared" si="572"/>
        <v/>
      </c>
      <c r="AP2681" s="46">
        <f t="shared" si="573"/>
        <v>0</v>
      </c>
      <c r="AQ2681" s="46" t="str">
        <f t="shared" si="574"/>
        <v/>
      </c>
      <c r="AR2681" s="46">
        <f t="shared" si="575"/>
        <v>0</v>
      </c>
      <c r="AS2681" s="48">
        <f t="shared" si="576"/>
        <v>1</v>
      </c>
      <c r="AT2681" s="46">
        <f t="shared" si="580"/>
        <v>0</v>
      </c>
      <c r="AU2681" s="46">
        <f t="shared" si="577"/>
        <v>0</v>
      </c>
      <c r="AV2681" s="46">
        <f t="shared" si="578"/>
        <v>0</v>
      </c>
      <c r="AW2681" s="46">
        <f t="shared" si="581"/>
        <v>0</v>
      </c>
      <c r="AX2681" s="47" t="str">
        <f t="shared" si="579"/>
        <v/>
      </c>
      <c r="AY2681" s="47" t="str">
        <f t="shared" si="582"/>
        <v/>
      </c>
    </row>
    <row r="2682" spans="35:51" x14ac:dyDescent="0.35">
      <c r="AI2682" s="11"/>
      <c r="AJ2682" s="11"/>
      <c r="AK2682" s="11"/>
      <c r="AL2682" s="63"/>
      <c r="AM2682" s="46" t="str">
        <f t="shared" si="570"/>
        <v/>
      </c>
      <c r="AN2682" s="46" t="str">
        <f t="shared" si="571"/>
        <v/>
      </c>
      <c r="AO2682" s="46" t="str">
        <f t="shared" si="572"/>
        <v/>
      </c>
      <c r="AP2682" s="46">
        <f t="shared" si="573"/>
        <v>0</v>
      </c>
      <c r="AQ2682" s="46" t="str">
        <f t="shared" si="574"/>
        <v/>
      </c>
      <c r="AR2682" s="46">
        <f t="shared" si="575"/>
        <v>0</v>
      </c>
      <c r="AS2682" s="48">
        <f t="shared" si="576"/>
        <v>1</v>
      </c>
      <c r="AT2682" s="46">
        <f t="shared" si="580"/>
        <v>0</v>
      </c>
      <c r="AU2682" s="46">
        <f t="shared" si="577"/>
        <v>0</v>
      </c>
      <c r="AV2682" s="46">
        <f t="shared" si="578"/>
        <v>0</v>
      </c>
      <c r="AW2682" s="46">
        <f t="shared" si="581"/>
        <v>0</v>
      </c>
      <c r="AX2682" s="47" t="str">
        <f t="shared" si="579"/>
        <v/>
      </c>
      <c r="AY2682" s="47" t="str">
        <f t="shared" si="582"/>
        <v/>
      </c>
    </row>
    <row r="2683" spans="35:51" x14ac:dyDescent="0.35">
      <c r="AI2683" s="11"/>
      <c r="AJ2683" s="11"/>
      <c r="AK2683" s="11"/>
      <c r="AL2683" s="63"/>
      <c r="AM2683" s="46" t="str">
        <f t="shared" si="570"/>
        <v/>
      </c>
      <c r="AN2683" s="46" t="str">
        <f t="shared" si="571"/>
        <v/>
      </c>
      <c r="AO2683" s="46" t="str">
        <f t="shared" si="572"/>
        <v/>
      </c>
      <c r="AP2683" s="46">
        <f t="shared" si="573"/>
        <v>0</v>
      </c>
      <c r="AQ2683" s="46" t="str">
        <f t="shared" si="574"/>
        <v/>
      </c>
      <c r="AR2683" s="46">
        <f t="shared" si="575"/>
        <v>0</v>
      </c>
      <c r="AS2683" s="48">
        <f t="shared" si="576"/>
        <v>1</v>
      </c>
      <c r="AT2683" s="46">
        <f t="shared" si="580"/>
        <v>0</v>
      </c>
      <c r="AU2683" s="46">
        <f t="shared" si="577"/>
        <v>0</v>
      </c>
      <c r="AV2683" s="46">
        <f t="shared" si="578"/>
        <v>0</v>
      </c>
      <c r="AW2683" s="46">
        <f t="shared" si="581"/>
        <v>0</v>
      </c>
      <c r="AX2683" s="47" t="str">
        <f t="shared" si="579"/>
        <v/>
      </c>
      <c r="AY2683" s="47" t="str">
        <f t="shared" si="582"/>
        <v/>
      </c>
    </row>
    <row r="2684" spans="35:51" x14ac:dyDescent="0.35">
      <c r="AI2684" s="11"/>
      <c r="AJ2684" s="11"/>
      <c r="AK2684" s="11"/>
      <c r="AL2684" s="63"/>
      <c r="AM2684" s="46" t="str">
        <f t="shared" si="570"/>
        <v/>
      </c>
      <c r="AN2684" s="46" t="str">
        <f t="shared" si="571"/>
        <v/>
      </c>
      <c r="AO2684" s="46" t="str">
        <f t="shared" si="572"/>
        <v/>
      </c>
      <c r="AP2684" s="46">
        <f t="shared" si="573"/>
        <v>0</v>
      </c>
      <c r="AQ2684" s="46" t="str">
        <f t="shared" si="574"/>
        <v/>
      </c>
      <c r="AR2684" s="46">
        <f t="shared" si="575"/>
        <v>0</v>
      </c>
      <c r="AS2684" s="48">
        <f t="shared" si="576"/>
        <v>1</v>
      </c>
      <c r="AT2684" s="46">
        <f t="shared" si="580"/>
        <v>0</v>
      </c>
      <c r="AU2684" s="46">
        <f t="shared" si="577"/>
        <v>0</v>
      </c>
      <c r="AV2684" s="46">
        <f t="shared" si="578"/>
        <v>0</v>
      </c>
      <c r="AW2684" s="46">
        <f t="shared" si="581"/>
        <v>0</v>
      </c>
      <c r="AX2684" s="47" t="str">
        <f t="shared" si="579"/>
        <v/>
      </c>
      <c r="AY2684" s="47" t="str">
        <f t="shared" si="582"/>
        <v/>
      </c>
    </row>
    <row r="2685" spans="35:51" x14ac:dyDescent="0.35">
      <c r="AI2685" s="11"/>
      <c r="AJ2685" s="11"/>
      <c r="AK2685" s="11"/>
      <c r="AL2685" s="63"/>
      <c r="AM2685" s="46" t="str">
        <f t="shared" si="570"/>
        <v/>
      </c>
      <c r="AN2685" s="46" t="str">
        <f t="shared" si="571"/>
        <v/>
      </c>
      <c r="AO2685" s="46" t="str">
        <f t="shared" si="572"/>
        <v/>
      </c>
      <c r="AP2685" s="46">
        <f t="shared" si="573"/>
        <v>0</v>
      </c>
      <c r="AQ2685" s="46" t="str">
        <f t="shared" si="574"/>
        <v/>
      </c>
      <c r="AR2685" s="46">
        <f t="shared" si="575"/>
        <v>0</v>
      </c>
      <c r="AS2685" s="48">
        <f t="shared" si="576"/>
        <v>1</v>
      </c>
      <c r="AT2685" s="46">
        <f t="shared" si="580"/>
        <v>0</v>
      </c>
      <c r="AU2685" s="46">
        <f t="shared" si="577"/>
        <v>0</v>
      </c>
      <c r="AV2685" s="46">
        <f t="shared" si="578"/>
        <v>0</v>
      </c>
      <c r="AW2685" s="46">
        <f t="shared" si="581"/>
        <v>0</v>
      </c>
      <c r="AX2685" s="47" t="str">
        <f t="shared" si="579"/>
        <v/>
      </c>
      <c r="AY2685" s="47" t="str">
        <f t="shared" si="582"/>
        <v/>
      </c>
    </row>
    <row r="2686" spans="35:51" x14ac:dyDescent="0.35">
      <c r="AI2686" s="11"/>
      <c r="AJ2686" s="11"/>
      <c r="AK2686" s="11"/>
      <c r="AL2686" s="63"/>
      <c r="AM2686" s="46" t="str">
        <f t="shared" si="570"/>
        <v/>
      </c>
      <c r="AN2686" s="46" t="str">
        <f t="shared" si="571"/>
        <v/>
      </c>
      <c r="AO2686" s="46" t="str">
        <f t="shared" si="572"/>
        <v/>
      </c>
      <c r="AP2686" s="46">
        <f t="shared" si="573"/>
        <v>0</v>
      </c>
      <c r="AQ2686" s="46" t="str">
        <f t="shared" si="574"/>
        <v/>
      </c>
      <c r="AR2686" s="46">
        <f t="shared" si="575"/>
        <v>0</v>
      </c>
      <c r="AS2686" s="48">
        <f t="shared" si="576"/>
        <v>1</v>
      </c>
      <c r="AT2686" s="46">
        <f t="shared" si="580"/>
        <v>0</v>
      </c>
      <c r="AU2686" s="46">
        <f t="shared" si="577"/>
        <v>0</v>
      </c>
      <c r="AV2686" s="46">
        <f t="shared" si="578"/>
        <v>0</v>
      </c>
      <c r="AW2686" s="46">
        <f t="shared" si="581"/>
        <v>0</v>
      </c>
      <c r="AX2686" s="47" t="str">
        <f t="shared" si="579"/>
        <v/>
      </c>
      <c r="AY2686" s="47" t="str">
        <f t="shared" si="582"/>
        <v/>
      </c>
    </row>
    <row r="2687" spans="35:51" x14ac:dyDescent="0.35">
      <c r="AI2687" s="11"/>
      <c r="AJ2687" s="11"/>
      <c r="AK2687" s="11"/>
      <c r="AL2687" s="63"/>
      <c r="AM2687" s="46" t="str">
        <f t="shared" si="570"/>
        <v/>
      </c>
      <c r="AN2687" s="46" t="str">
        <f t="shared" si="571"/>
        <v/>
      </c>
      <c r="AO2687" s="46" t="str">
        <f t="shared" si="572"/>
        <v/>
      </c>
      <c r="AP2687" s="46">
        <f t="shared" si="573"/>
        <v>0</v>
      </c>
      <c r="AQ2687" s="46" t="str">
        <f t="shared" si="574"/>
        <v/>
      </c>
      <c r="AR2687" s="46">
        <f t="shared" si="575"/>
        <v>0</v>
      </c>
      <c r="AS2687" s="48">
        <f t="shared" si="576"/>
        <v>1</v>
      </c>
      <c r="AT2687" s="46">
        <f t="shared" si="580"/>
        <v>0</v>
      </c>
      <c r="AU2687" s="46">
        <f t="shared" si="577"/>
        <v>0</v>
      </c>
      <c r="AV2687" s="46">
        <f t="shared" si="578"/>
        <v>0</v>
      </c>
      <c r="AW2687" s="46">
        <f t="shared" si="581"/>
        <v>0</v>
      </c>
      <c r="AX2687" s="47" t="str">
        <f t="shared" si="579"/>
        <v/>
      </c>
      <c r="AY2687" s="47" t="str">
        <f t="shared" si="582"/>
        <v/>
      </c>
    </row>
    <row r="2688" spans="35:51" x14ac:dyDescent="0.35">
      <c r="AI2688" s="11"/>
      <c r="AJ2688" s="11"/>
      <c r="AK2688" s="11"/>
      <c r="AL2688" s="63"/>
      <c r="AM2688" s="46" t="str">
        <f t="shared" si="570"/>
        <v/>
      </c>
      <c r="AN2688" s="46" t="str">
        <f t="shared" si="571"/>
        <v/>
      </c>
      <c r="AO2688" s="46" t="str">
        <f t="shared" si="572"/>
        <v/>
      </c>
      <c r="AP2688" s="46">
        <f t="shared" si="573"/>
        <v>0</v>
      </c>
      <c r="AQ2688" s="46" t="str">
        <f t="shared" si="574"/>
        <v/>
      </c>
      <c r="AR2688" s="46">
        <f t="shared" si="575"/>
        <v>0</v>
      </c>
      <c r="AS2688" s="48">
        <f t="shared" si="576"/>
        <v>1</v>
      </c>
      <c r="AT2688" s="46">
        <f t="shared" si="580"/>
        <v>0</v>
      </c>
      <c r="AU2688" s="46">
        <f t="shared" si="577"/>
        <v>0</v>
      </c>
      <c r="AV2688" s="46">
        <f t="shared" si="578"/>
        <v>0</v>
      </c>
      <c r="AW2688" s="46">
        <f t="shared" si="581"/>
        <v>0</v>
      </c>
      <c r="AX2688" s="47" t="str">
        <f t="shared" si="579"/>
        <v/>
      </c>
      <c r="AY2688" s="47" t="str">
        <f t="shared" si="582"/>
        <v/>
      </c>
    </row>
    <row r="2689" spans="35:51" x14ac:dyDescent="0.35">
      <c r="AI2689" s="11"/>
      <c r="AJ2689" s="11"/>
      <c r="AK2689" s="11"/>
      <c r="AL2689" s="63"/>
      <c r="AM2689" s="46" t="str">
        <f t="shared" si="570"/>
        <v/>
      </c>
      <c r="AN2689" s="46" t="str">
        <f t="shared" si="571"/>
        <v/>
      </c>
      <c r="AO2689" s="46" t="str">
        <f t="shared" si="572"/>
        <v/>
      </c>
      <c r="AP2689" s="46">
        <f t="shared" si="573"/>
        <v>0</v>
      </c>
      <c r="AQ2689" s="46" t="str">
        <f t="shared" si="574"/>
        <v/>
      </c>
      <c r="AR2689" s="46">
        <f t="shared" si="575"/>
        <v>0</v>
      </c>
      <c r="AS2689" s="48">
        <f t="shared" si="576"/>
        <v>1</v>
      </c>
      <c r="AT2689" s="46">
        <f t="shared" si="580"/>
        <v>0</v>
      </c>
      <c r="AU2689" s="46">
        <f t="shared" si="577"/>
        <v>0</v>
      </c>
      <c r="AV2689" s="46">
        <f t="shared" si="578"/>
        <v>0</v>
      </c>
      <c r="AW2689" s="46">
        <f t="shared" si="581"/>
        <v>0</v>
      </c>
      <c r="AX2689" s="47" t="str">
        <f t="shared" si="579"/>
        <v/>
      </c>
      <c r="AY2689" s="47" t="str">
        <f t="shared" si="582"/>
        <v/>
      </c>
    </row>
    <row r="2690" spans="35:51" x14ac:dyDescent="0.35">
      <c r="AI2690" s="11"/>
      <c r="AJ2690" s="11"/>
      <c r="AK2690" s="11"/>
      <c r="AL2690" s="63"/>
      <c r="AM2690" s="46" t="str">
        <f t="shared" si="570"/>
        <v/>
      </c>
      <c r="AN2690" s="46" t="str">
        <f t="shared" si="571"/>
        <v/>
      </c>
      <c r="AO2690" s="46" t="str">
        <f t="shared" si="572"/>
        <v/>
      </c>
      <c r="AP2690" s="46">
        <f t="shared" si="573"/>
        <v>0</v>
      </c>
      <c r="AQ2690" s="46" t="str">
        <f t="shared" si="574"/>
        <v/>
      </c>
      <c r="AR2690" s="46">
        <f t="shared" si="575"/>
        <v>0</v>
      </c>
      <c r="AS2690" s="48">
        <f t="shared" si="576"/>
        <v>1</v>
      </c>
      <c r="AT2690" s="46">
        <f t="shared" si="580"/>
        <v>0</v>
      </c>
      <c r="AU2690" s="46">
        <f t="shared" si="577"/>
        <v>0</v>
      </c>
      <c r="AV2690" s="46">
        <f t="shared" si="578"/>
        <v>0</v>
      </c>
      <c r="AW2690" s="46">
        <f t="shared" si="581"/>
        <v>0</v>
      </c>
      <c r="AX2690" s="47" t="str">
        <f t="shared" si="579"/>
        <v/>
      </c>
      <c r="AY2690" s="47" t="str">
        <f t="shared" si="582"/>
        <v/>
      </c>
    </row>
    <row r="2691" spans="35:51" x14ac:dyDescent="0.35">
      <c r="AI2691" s="11"/>
      <c r="AJ2691" s="11"/>
      <c r="AK2691" s="11"/>
      <c r="AL2691" s="63"/>
      <c r="AM2691" s="46" t="str">
        <f t="shared" ref="AM2691:AM2754" si="583">IFERROR(VLOOKUP($AK2691,pnl_konto_table,2,FALSE),"")</f>
        <v/>
      </c>
      <c r="AN2691" s="46" t="str">
        <f t="shared" ref="AN2691:AN2754" si="584">IFERROR(VLOOKUP($AK2691,pnl_konto_table,6,FALSE),"")</f>
        <v/>
      </c>
      <c r="AO2691" s="46" t="str">
        <f t="shared" ref="AO2691:AO2754" si="585">IFERROR(VLOOKUP($AK2691,pnl_konto_table,7,FALSE),"")</f>
        <v/>
      </c>
      <c r="AP2691" s="46">
        <f t="shared" ref="AP2691:AP2754" si="586">IFERROR(VLOOKUP(AO2691,pnl_kategori_table,2,FALSE),0)</f>
        <v>0</v>
      </c>
      <c r="AQ2691" s="46" t="str">
        <f t="shared" ref="AQ2691:AQ2754" si="587">IFERROR(MATCH(AN2691,pnl_subkategori,0),"")</f>
        <v/>
      </c>
      <c r="AR2691" s="46">
        <f t="shared" ref="AR2691:AR2754" si="588">IF(AP2691=$A$3,-$AL2691,$AL2691)</f>
        <v>0</v>
      </c>
      <c r="AS2691" s="48">
        <f t="shared" ref="AS2691:AS2754" si="589">IFERROR(VLOOKUP($AK2691,lookup_konto_index,2,FALSE),IFERROR(VLOOKUP(AN2691,lookup_subkategori_index,2,FALSE),IFERROR(VLOOKUP(AO2691,lookup_kategori_index,2,FALSE),1)))</f>
        <v>1</v>
      </c>
      <c r="AT2691" s="46">
        <f t="shared" si="580"/>
        <v>0</v>
      </c>
      <c r="AU2691" s="46">
        <f t="shared" ref="AU2691:AU2754" si="590">SUMIFS($BC$3:$BC$50,$BA$3:$BA$50,$AI2691,$BB$3:$BB$50,$AJ2691)</f>
        <v>0</v>
      </c>
      <c r="AV2691" s="46">
        <f t="shared" ref="AV2691:AV2754" si="591">SUMIFS($BD$3:$BD$50,$BA$3:$BA$50,$AI2691,$BB$3:$BB$50,$AJ2691)</f>
        <v>0</v>
      </c>
      <c r="AW2691" s="46">
        <f t="shared" si="581"/>
        <v>0</v>
      </c>
      <c r="AX2691" s="47" t="str">
        <f t="shared" ref="AX2691:AX2754" si="592">IFERROR(VLOOKUP($AP2691,table_type_kostnad,2,FALSE)*AR2691,"")</f>
        <v/>
      </c>
      <c r="AY2691" s="47" t="str">
        <f t="shared" si="582"/>
        <v/>
      </c>
    </row>
    <row r="2692" spans="35:51" x14ac:dyDescent="0.35">
      <c r="AI2692" s="11"/>
      <c r="AJ2692" s="11"/>
      <c r="AK2692" s="11"/>
      <c r="AL2692" s="63"/>
      <c r="AM2692" s="46" t="str">
        <f t="shared" si="583"/>
        <v/>
      </c>
      <c r="AN2692" s="46" t="str">
        <f t="shared" si="584"/>
        <v/>
      </c>
      <c r="AO2692" s="46" t="str">
        <f t="shared" si="585"/>
        <v/>
      </c>
      <c r="AP2692" s="46">
        <f t="shared" si="586"/>
        <v>0</v>
      </c>
      <c r="AQ2692" s="46" t="str">
        <f t="shared" si="587"/>
        <v/>
      </c>
      <c r="AR2692" s="46">
        <f t="shared" si="588"/>
        <v>0</v>
      </c>
      <c r="AS2692" s="48">
        <f t="shared" si="589"/>
        <v>1</v>
      </c>
      <c r="AT2692" s="46">
        <f t="shared" ref="AT2692:AT2755" si="593">AS2692*AR2692</f>
        <v>0</v>
      </c>
      <c r="AU2692" s="46">
        <f t="shared" si="590"/>
        <v>0</v>
      </c>
      <c r="AV2692" s="46">
        <f t="shared" si="591"/>
        <v>0</v>
      </c>
      <c r="AW2692" s="46">
        <f t="shared" ref="AW2692:AW2755" si="594">IF(AU2692=0,0,1)</f>
        <v>0</v>
      </c>
      <c r="AX2692" s="47" t="str">
        <f t="shared" si="592"/>
        <v/>
      </c>
      <c r="AY2692" s="47" t="str">
        <f t="shared" ref="AY2692:AY2755" si="595">IFERROR(AX2692*AS2692,"")</f>
        <v/>
      </c>
    </row>
    <row r="2693" spans="35:51" x14ac:dyDescent="0.35">
      <c r="AI2693" s="11"/>
      <c r="AJ2693" s="11"/>
      <c r="AK2693" s="11"/>
      <c r="AL2693" s="63"/>
      <c r="AM2693" s="46" t="str">
        <f t="shared" si="583"/>
        <v/>
      </c>
      <c r="AN2693" s="46" t="str">
        <f t="shared" si="584"/>
        <v/>
      </c>
      <c r="AO2693" s="46" t="str">
        <f t="shared" si="585"/>
        <v/>
      </c>
      <c r="AP2693" s="46">
        <f t="shared" si="586"/>
        <v>0</v>
      </c>
      <c r="AQ2693" s="46" t="str">
        <f t="shared" si="587"/>
        <v/>
      </c>
      <c r="AR2693" s="46">
        <f t="shared" si="588"/>
        <v>0</v>
      </c>
      <c r="AS2693" s="48">
        <f t="shared" si="589"/>
        <v>1</v>
      </c>
      <c r="AT2693" s="46">
        <f t="shared" si="593"/>
        <v>0</v>
      </c>
      <c r="AU2693" s="46">
        <f t="shared" si="590"/>
        <v>0</v>
      </c>
      <c r="AV2693" s="46">
        <f t="shared" si="591"/>
        <v>0</v>
      </c>
      <c r="AW2693" s="46">
        <f t="shared" si="594"/>
        <v>0</v>
      </c>
      <c r="AX2693" s="47" t="str">
        <f t="shared" si="592"/>
        <v/>
      </c>
      <c r="AY2693" s="47" t="str">
        <f t="shared" si="595"/>
        <v/>
      </c>
    </row>
    <row r="2694" spans="35:51" x14ac:dyDescent="0.35">
      <c r="AI2694" s="11"/>
      <c r="AJ2694" s="11"/>
      <c r="AK2694" s="11"/>
      <c r="AL2694" s="63"/>
      <c r="AM2694" s="46" t="str">
        <f t="shared" si="583"/>
        <v/>
      </c>
      <c r="AN2694" s="46" t="str">
        <f t="shared" si="584"/>
        <v/>
      </c>
      <c r="AO2694" s="46" t="str">
        <f t="shared" si="585"/>
        <v/>
      </c>
      <c r="AP2694" s="46">
        <f t="shared" si="586"/>
        <v>0</v>
      </c>
      <c r="AQ2694" s="46" t="str">
        <f t="shared" si="587"/>
        <v/>
      </c>
      <c r="AR2694" s="46">
        <f t="shared" si="588"/>
        <v>0</v>
      </c>
      <c r="AS2694" s="48">
        <f t="shared" si="589"/>
        <v>1</v>
      </c>
      <c r="AT2694" s="46">
        <f t="shared" si="593"/>
        <v>0</v>
      </c>
      <c r="AU2694" s="46">
        <f t="shared" si="590"/>
        <v>0</v>
      </c>
      <c r="AV2694" s="46">
        <f t="shared" si="591"/>
        <v>0</v>
      </c>
      <c r="AW2694" s="46">
        <f t="shared" si="594"/>
        <v>0</v>
      </c>
      <c r="AX2694" s="47" t="str">
        <f t="shared" si="592"/>
        <v/>
      </c>
      <c r="AY2694" s="47" t="str">
        <f t="shared" si="595"/>
        <v/>
      </c>
    </row>
    <row r="2695" spans="35:51" x14ac:dyDescent="0.35">
      <c r="AI2695" s="11"/>
      <c r="AJ2695" s="11"/>
      <c r="AK2695" s="11"/>
      <c r="AL2695" s="63"/>
      <c r="AM2695" s="46" t="str">
        <f t="shared" si="583"/>
        <v/>
      </c>
      <c r="AN2695" s="46" t="str">
        <f t="shared" si="584"/>
        <v/>
      </c>
      <c r="AO2695" s="46" t="str">
        <f t="shared" si="585"/>
        <v/>
      </c>
      <c r="AP2695" s="46">
        <f t="shared" si="586"/>
        <v>0</v>
      </c>
      <c r="AQ2695" s="46" t="str">
        <f t="shared" si="587"/>
        <v/>
      </c>
      <c r="AR2695" s="46">
        <f t="shared" si="588"/>
        <v>0</v>
      </c>
      <c r="AS2695" s="48">
        <f t="shared" si="589"/>
        <v>1</v>
      </c>
      <c r="AT2695" s="46">
        <f t="shared" si="593"/>
        <v>0</v>
      </c>
      <c r="AU2695" s="46">
        <f t="shared" si="590"/>
        <v>0</v>
      </c>
      <c r="AV2695" s="46">
        <f t="shared" si="591"/>
        <v>0</v>
      </c>
      <c r="AW2695" s="46">
        <f t="shared" si="594"/>
        <v>0</v>
      </c>
      <c r="AX2695" s="47" t="str">
        <f t="shared" si="592"/>
        <v/>
      </c>
      <c r="AY2695" s="47" t="str">
        <f t="shared" si="595"/>
        <v/>
      </c>
    </row>
    <row r="2696" spans="35:51" x14ac:dyDescent="0.35">
      <c r="AI2696" s="11"/>
      <c r="AJ2696" s="11"/>
      <c r="AK2696" s="11"/>
      <c r="AL2696" s="63"/>
      <c r="AM2696" s="46" t="str">
        <f t="shared" si="583"/>
        <v/>
      </c>
      <c r="AN2696" s="46" t="str">
        <f t="shared" si="584"/>
        <v/>
      </c>
      <c r="AO2696" s="46" t="str">
        <f t="shared" si="585"/>
        <v/>
      </c>
      <c r="AP2696" s="46">
        <f t="shared" si="586"/>
        <v>0</v>
      </c>
      <c r="AQ2696" s="46" t="str">
        <f t="shared" si="587"/>
        <v/>
      </c>
      <c r="AR2696" s="46">
        <f t="shared" si="588"/>
        <v>0</v>
      </c>
      <c r="AS2696" s="48">
        <f t="shared" si="589"/>
        <v>1</v>
      </c>
      <c r="AT2696" s="46">
        <f t="shared" si="593"/>
        <v>0</v>
      </c>
      <c r="AU2696" s="46">
        <f t="shared" si="590"/>
        <v>0</v>
      </c>
      <c r="AV2696" s="46">
        <f t="shared" si="591"/>
        <v>0</v>
      </c>
      <c r="AW2696" s="46">
        <f t="shared" si="594"/>
        <v>0</v>
      </c>
      <c r="AX2696" s="47" t="str">
        <f t="shared" si="592"/>
        <v/>
      </c>
      <c r="AY2696" s="47" t="str">
        <f t="shared" si="595"/>
        <v/>
      </c>
    </row>
    <row r="2697" spans="35:51" x14ac:dyDescent="0.35">
      <c r="AI2697" s="11"/>
      <c r="AJ2697" s="11"/>
      <c r="AK2697" s="11"/>
      <c r="AL2697" s="63"/>
      <c r="AM2697" s="46" t="str">
        <f t="shared" si="583"/>
        <v/>
      </c>
      <c r="AN2697" s="46" t="str">
        <f t="shared" si="584"/>
        <v/>
      </c>
      <c r="AO2697" s="46" t="str">
        <f t="shared" si="585"/>
        <v/>
      </c>
      <c r="AP2697" s="46">
        <f t="shared" si="586"/>
        <v>0</v>
      </c>
      <c r="AQ2697" s="46" t="str">
        <f t="shared" si="587"/>
        <v/>
      </c>
      <c r="AR2697" s="46">
        <f t="shared" si="588"/>
        <v>0</v>
      </c>
      <c r="AS2697" s="48">
        <f t="shared" si="589"/>
        <v>1</v>
      </c>
      <c r="AT2697" s="46">
        <f t="shared" si="593"/>
        <v>0</v>
      </c>
      <c r="AU2697" s="46">
        <f t="shared" si="590"/>
        <v>0</v>
      </c>
      <c r="AV2697" s="46">
        <f t="shared" si="591"/>
        <v>0</v>
      </c>
      <c r="AW2697" s="46">
        <f t="shared" si="594"/>
        <v>0</v>
      </c>
      <c r="AX2697" s="47" t="str">
        <f t="shared" si="592"/>
        <v/>
      </c>
      <c r="AY2697" s="47" t="str">
        <f t="shared" si="595"/>
        <v/>
      </c>
    </row>
    <row r="2698" spans="35:51" x14ac:dyDescent="0.35">
      <c r="AI2698" s="11"/>
      <c r="AJ2698" s="11"/>
      <c r="AK2698" s="11"/>
      <c r="AL2698" s="63"/>
      <c r="AM2698" s="46" t="str">
        <f t="shared" si="583"/>
        <v/>
      </c>
      <c r="AN2698" s="46" t="str">
        <f t="shared" si="584"/>
        <v/>
      </c>
      <c r="AO2698" s="46" t="str">
        <f t="shared" si="585"/>
        <v/>
      </c>
      <c r="AP2698" s="46">
        <f t="shared" si="586"/>
        <v>0</v>
      </c>
      <c r="AQ2698" s="46" t="str">
        <f t="shared" si="587"/>
        <v/>
      </c>
      <c r="AR2698" s="46">
        <f t="shared" si="588"/>
        <v>0</v>
      </c>
      <c r="AS2698" s="48">
        <f t="shared" si="589"/>
        <v>1</v>
      </c>
      <c r="AT2698" s="46">
        <f t="shared" si="593"/>
        <v>0</v>
      </c>
      <c r="AU2698" s="46">
        <f t="shared" si="590"/>
        <v>0</v>
      </c>
      <c r="AV2698" s="46">
        <f t="shared" si="591"/>
        <v>0</v>
      </c>
      <c r="AW2698" s="46">
        <f t="shared" si="594"/>
        <v>0</v>
      </c>
      <c r="AX2698" s="47" t="str">
        <f t="shared" si="592"/>
        <v/>
      </c>
      <c r="AY2698" s="47" t="str">
        <f t="shared" si="595"/>
        <v/>
      </c>
    </row>
    <row r="2699" spans="35:51" x14ac:dyDescent="0.35">
      <c r="AI2699" s="11"/>
      <c r="AJ2699" s="11"/>
      <c r="AK2699" s="11"/>
      <c r="AL2699" s="63"/>
      <c r="AM2699" s="46" t="str">
        <f t="shared" si="583"/>
        <v/>
      </c>
      <c r="AN2699" s="46" t="str">
        <f t="shared" si="584"/>
        <v/>
      </c>
      <c r="AO2699" s="46" t="str">
        <f t="shared" si="585"/>
        <v/>
      </c>
      <c r="AP2699" s="46">
        <f t="shared" si="586"/>
        <v>0</v>
      </c>
      <c r="AQ2699" s="46" t="str">
        <f t="shared" si="587"/>
        <v/>
      </c>
      <c r="AR2699" s="46">
        <f t="shared" si="588"/>
        <v>0</v>
      </c>
      <c r="AS2699" s="48">
        <f t="shared" si="589"/>
        <v>1</v>
      </c>
      <c r="AT2699" s="46">
        <f t="shared" si="593"/>
        <v>0</v>
      </c>
      <c r="AU2699" s="46">
        <f t="shared" si="590"/>
        <v>0</v>
      </c>
      <c r="AV2699" s="46">
        <f t="shared" si="591"/>
        <v>0</v>
      </c>
      <c r="AW2699" s="46">
        <f t="shared" si="594"/>
        <v>0</v>
      </c>
      <c r="AX2699" s="47" t="str">
        <f t="shared" si="592"/>
        <v/>
      </c>
      <c r="AY2699" s="47" t="str">
        <f t="shared" si="595"/>
        <v/>
      </c>
    </row>
    <row r="2700" spans="35:51" x14ac:dyDescent="0.35">
      <c r="AI2700" s="11"/>
      <c r="AJ2700" s="11"/>
      <c r="AK2700" s="11"/>
      <c r="AL2700" s="63"/>
      <c r="AM2700" s="46" t="str">
        <f t="shared" si="583"/>
        <v/>
      </c>
      <c r="AN2700" s="46" t="str">
        <f t="shared" si="584"/>
        <v/>
      </c>
      <c r="AO2700" s="46" t="str">
        <f t="shared" si="585"/>
        <v/>
      </c>
      <c r="AP2700" s="46">
        <f t="shared" si="586"/>
        <v>0</v>
      </c>
      <c r="AQ2700" s="46" t="str">
        <f t="shared" si="587"/>
        <v/>
      </c>
      <c r="AR2700" s="46">
        <f t="shared" si="588"/>
        <v>0</v>
      </c>
      <c r="AS2700" s="48">
        <f t="shared" si="589"/>
        <v>1</v>
      </c>
      <c r="AT2700" s="46">
        <f t="shared" si="593"/>
        <v>0</v>
      </c>
      <c r="AU2700" s="46">
        <f t="shared" si="590"/>
        <v>0</v>
      </c>
      <c r="AV2700" s="46">
        <f t="shared" si="591"/>
        <v>0</v>
      </c>
      <c r="AW2700" s="46">
        <f t="shared" si="594"/>
        <v>0</v>
      </c>
      <c r="AX2700" s="47" t="str">
        <f t="shared" si="592"/>
        <v/>
      </c>
      <c r="AY2700" s="47" t="str">
        <f t="shared" si="595"/>
        <v/>
      </c>
    </row>
    <row r="2701" spans="35:51" x14ac:dyDescent="0.35">
      <c r="AI2701" s="11"/>
      <c r="AJ2701" s="11"/>
      <c r="AK2701" s="11"/>
      <c r="AL2701" s="63"/>
      <c r="AM2701" s="46" t="str">
        <f t="shared" si="583"/>
        <v/>
      </c>
      <c r="AN2701" s="46" t="str">
        <f t="shared" si="584"/>
        <v/>
      </c>
      <c r="AO2701" s="46" t="str">
        <f t="shared" si="585"/>
        <v/>
      </c>
      <c r="AP2701" s="46">
        <f t="shared" si="586"/>
        <v>0</v>
      </c>
      <c r="AQ2701" s="46" t="str">
        <f t="shared" si="587"/>
        <v/>
      </c>
      <c r="AR2701" s="46">
        <f t="shared" si="588"/>
        <v>0</v>
      </c>
      <c r="AS2701" s="48">
        <f t="shared" si="589"/>
        <v>1</v>
      </c>
      <c r="AT2701" s="46">
        <f t="shared" si="593"/>
        <v>0</v>
      </c>
      <c r="AU2701" s="46">
        <f t="shared" si="590"/>
        <v>0</v>
      </c>
      <c r="AV2701" s="46">
        <f t="shared" si="591"/>
        <v>0</v>
      </c>
      <c r="AW2701" s="46">
        <f t="shared" si="594"/>
        <v>0</v>
      </c>
      <c r="AX2701" s="47" t="str">
        <f t="shared" si="592"/>
        <v/>
      </c>
      <c r="AY2701" s="47" t="str">
        <f t="shared" si="595"/>
        <v/>
      </c>
    </row>
    <row r="2702" spans="35:51" x14ac:dyDescent="0.35">
      <c r="AI2702" s="11"/>
      <c r="AJ2702" s="11"/>
      <c r="AK2702" s="11"/>
      <c r="AL2702" s="63"/>
      <c r="AM2702" s="46" t="str">
        <f t="shared" si="583"/>
        <v/>
      </c>
      <c r="AN2702" s="46" t="str">
        <f t="shared" si="584"/>
        <v/>
      </c>
      <c r="AO2702" s="46" t="str">
        <f t="shared" si="585"/>
        <v/>
      </c>
      <c r="AP2702" s="46">
        <f t="shared" si="586"/>
        <v>0</v>
      </c>
      <c r="AQ2702" s="46" t="str">
        <f t="shared" si="587"/>
        <v/>
      </c>
      <c r="AR2702" s="46">
        <f t="shared" si="588"/>
        <v>0</v>
      </c>
      <c r="AS2702" s="48">
        <f t="shared" si="589"/>
        <v>1</v>
      </c>
      <c r="AT2702" s="46">
        <f t="shared" si="593"/>
        <v>0</v>
      </c>
      <c r="AU2702" s="46">
        <f t="shared" si="590"/>
        <v>0</v>
      </c>
      <c r="AV2702" s="46">
        <f t="shared" si="591"/>
        <v>0</v>
      </c>
      <c r="AW2702" s="46">
        <f t="shared" si="594"/>
        <v>0</v>
      </c>
      <c r="AX2702" s="47" t="str">
        <f t="shared" si="592"/>
        <v/>
      </c>
      <c r="AY2702" s="47" t="str">
        <f t="shared" si="595"/>
        <v/>
      </c>
    </row>
    <row r="2703" spans="35:51" x14ac:dyDescent="0.35">
      <c r="AI2703" s="11"/>
      <c r="AJ2703" s="11"/>
      <c r="AK2703" s="11"/>
      <c r="AL2703" s="63"/>
      <c r="AM2703" s="46" t="str">
        <f t="shared" si="583"/>
        <v/>
      </c>
      <c r="AN2703" s="46" t="str">
        <f t="shared" si="584"/>
        <v/>
      </c>
      <c r="AO2703" s="46" t="str">
        <f t="shared" si="585"/>
        <v/>
      </c>
      <c r="AP2703" s="46">
        <f t="shared" si="586"/>
        <v>0</v>
      </c>
      <c r="AQ2703" s="46" t="str">
        <f t="shared" si="587"/>
        <v/>
      </c>
      <c r="AR2703" s="46">
        <f t="shared" si="588"/>
        <v>0</v>
      </c>
      <c r="AS2703" s="48">
        <f t="shared" si="589"/>
        <v>1</v>
      </c>
      <c r="AT2703" s="46">
        <f t="shared" si="593"/>
        <v>0</v>
      </c>
      <c r="AU2703" s="46">
        <f t="shared" si="590"/>
        <v>0</v>
      </c>
      <c r="AV2703" s="46">
        <f t="shared" si="591"/>
        <v>0</v>
      </c>
      <c r="AW2703" s="46">
        <f t="shared" si="594"/>
        <v>0</v>
      </c>
      <c r="AX2703" s="47" t="str">
        <f t="shared" si="592"/>
        <v/>
      </c>
      <c r="AY2703" s="47" t="str">
        <f t="shared" si="595"/>
        <v/>
      </c>
    </row>
    <row r="2704" spans="35:51" x14ac:dyDescent="0.35">
      <c r="AI2704" s="11"/>
      <c r="AJ2704" s="11"/>
      <c r="AK2704" s="11"/>
      <c r="AL2704" s="63"/>
      <c r="AM2704" s="46" t="str">
        <f t="shared" si="583"/>
        <v/>
      </c>
      <c r="AN2704" s="46" t="str">
        <f t="shared" si="584"/>
        <v/>
      </c>
      <c r="AO2704" s="46" t="str">
        <f t="shared" si="585"/>
        <v/>
      </c>
      <c r="AP2704" s="46">
        <f t="shared" si="586"/>
        <v>0</v>
      </c>
      <c r="AQ2704" s="46" t="str">
        <f t="shared" si="587"/>
        <v/>
      </c>
      <c r="AR2704" s="46">
        <f t="shared" si="588"/>
        <v>0</v>
      </c>
      <c r="AS2704" s="48">
        <f t="shared" si="589"/>
        <v>1</v>
      </c>
      <c r="AT2704" s="46">
        <f t="shared" si="593"/>
        <v>0</v>
      </c>
      <c r="AU2704" s="46">
        <f t="shared" si="590"/>
        <v>0</v>
      </c>
      <c r="AV2704" s="46">
        <f t="shared" si="591"/>
        <v>0</v>
      </c>
      <c r="AW2704" s="46">
        <f t="shared" si="594"/>
        <v>0</v>
      </c>
      <c r="AX2704" s="47" t="str">
        <f t="shared" si="592"/>
        <v/>
      </c>
      <c r="AY2704" s="47" t="str">
        <f t="shared" si="595"/>
        <v/>
      </c>
    </row>
    <row r="2705" spans="35:51" x14ac:dyDescent="0.35">
      <c r="AI2705" s="11"/>
      <c r="AJ2705" s="11"/>
      <c r="AK2705" s="11"/>
      <c r="AL2705" s="63"/>
      <c r="AM2705" s="46" t="str">
        <f t="shared" si="583"/>
        <v/>
      </c>
      <c r="AN2705" s="46" t="str">
        <f t="shared" si="584"/>
        <v/>
      </c>
      <c r="AO2705" s="46" t="str">
        <f t="shared" si="585"/>
        <v/>
      </c>
      <c r="AP2705" s="46">
        <f t="shared" si="586"/>
        <v>0</v>
      </c>
      <c r="AQ2705" s="46" t="str">
        <f t="shared" si="587"/>
        <v/>
      </c>
      <c r="AR2705" s="46">
        <f t="shared" si="588"/>
        <v>0</v>
      </c>
      <c r="AS2705" s="48">
        <f t="shared" si="589"/>
        <v>1</v>
      </c>
      <c r="AT2705" s="46">
        <f t="shared" si="593"/>
        <v>0</v>
      </c>
      <c r="AU2705" s="46">
        <f t="shared" si="590"/>
        <v>0</v>
      </c>
      <c r="AV2705" s="46">
        <f t="shared" si="591"/>
        <v>0</v>
      </c>
      <c r="AW2705" s="46">
        <f t="shared" si="594"/>
        <v>0</v>
      </c>
      <c r="AX2705" s="47" t="str">
        <f t="shared" si="592"/>
        <v/>
      </c>
      <c r="AY2705" s="47" t="str">
        <f t="shared" si="595"/>
        <v/>
      </c>
    </row>
    <row r="2706" spans="35:51" x14ac:dyDescent="0.35">
      <c r="AI2706" s="11"/>
      <c r="AJ2706" s="11"/>
      <c r="AK2706" s="11"/>
      <c r="AL2706" s="63"/>
      <c r="AM2706" s="46" t="str">
        <f t="shared" si="583"/>
        <v/>
      </c>
      <c r="AN2706" s="46" t="str">
        <f t="shared" si="584"/>
        <v/>
      </c>
      <c r="AO2706" s="46" t="str">
        <f t="shared" si="585"/>
        <v/>
      </c>
      <c r="AP2706" s="46">
        <f t="shared" si="586"/>
        <v>0</v>
      </c>
      <c r="AQ2706" s="46" t="str">
        <f t="shared" si="587"/>
        <v/>
      </c>
      <c r="AR2706" s="46">
        <f t="shared" si="588"/>
        <v>0</v>
      </c>
      <c r="AS2706" s="48">
        <f t="shared" si="589"/>
        <v>1</v>
      </c>
      <c r="AT2706" s="46">
        <f t="shared" si="593"/>
        <v>0</v>
      </c>
      <c r="AU2706" s="46">
        <f t="shared" si="590"/>
        <v>0</v>
      </c>
      <c r="AV2706" s="46">
        <f t="shared" si="591"/>
        <v>0</v>
      </c>
      <c r="AW2706" s="46">
        <f t="shared" si="594"/>
        <v>0</v>
      </c>
      <c r="AX2706" s="47" t="str">
        <f t="shared" si="592"/>
        <v/>
      </c>
      <c r="AY2706" s="47" t="str">
        <f t="shared" si="595"/>
        <v/>
      </c>
    </row>
    <row r="2707" spans="35:51" x14ac:dyDescent="0.35">
      <c r="AI2707" s="11"/>
      <c r="AJ2707" s="11"/>
      <c r="AK2707" s="11"/>
      <c r="AL2707" s="63"/>
      <c r="AM2707" s="46" t="str">
        <f t="shared" si="583"/>
        <v/>
      </c>
      <c r="AN2707" s="46" t="str">
        <f t="shared" si="584"/>
        <v/>
      </c>
      <c r="AO2707" s="46" t="str">
        <f t="shared" si="585"/>
        <v/>
      </c>
      <c r="AP2707" s="46">
        <f t="shared" si="586"/>
        <v>0</v>
      </c>
      <c r="AQ2707" s="46" t="str">
        <f t="shared" si="587"/>
        <v/>
      </c>
      <c r="AR2707" s="46">
        <f t="shared" si="588"/>
        <v>0</v>
      </c>
      <c r="AS2707" s="48">
        <f t="shared" si="589"/>
        <v>1</v>
      </c>
      <c r="AT2707" s="46">
        <f t="shared" si="593"/>
        <v>0</v>
      </c>
      <c r="AU2707" s="46">
        <f t="shared" si="590"/>
        <v>0</v>
      </c>
      <c r="AV2707" s="46">
        <f t="shared" si="591"/>
        <v>0</v>
      </c>
      <c r="AW2707" s="46">
        <f t="shared" si="594"/>
        <v>0</v>
      </c>
      <c r="AX2707" s="47" t="str">
        <f t="shared" si="592"/>
        <v/>
      </c>
      <c r="AY2707" s="47" t="str">
        <f t="shared" si="595"/>
        <v/>
      </c>
    </row>
    <row r="2708" spans="35:51" x14ac:dyDescent="0.35">
      <c r="AI2708" s="11"/>
      <c r="AJ2708" s="11"/>
      <c r="AK2708" s="11"/>
      <c r="AL2708" s="63"/>
      <c r="AM2708" s="46" t="str">
        <f t="shared" si="583"/>
        <v/>
      </c>
      <c r="AN2708" s="46" t="str">
        <f t="shared" si="584"/>
        <v/>
      </c>
      <c r="AO2708" s="46" t="str">
        <f t="shared" si="585"/>
        <v/>
      </c>
      <c r="AP2708" s="46">
        <f t="shared" si="586"/>
        <v>0</v>
      </c>
      <c r="AQ2708" s="46" t="str">
        <f t="shared" si="587"/>
        <v/>
      </c>
      <c r="AR2708" s="46">
        <f t="shared" si="588"/>
        <v>0</v>
      </c>
      <c r="AS2708" s="48">
        <f t="shared" si="589"/>
        <v>1</v>
      </c>
      <c r="AT2708" s="46">
        <f t="shared" si="593"/>
        <v>0</v>
      </c>
      <c r="AU2708" s="46">
        <f t="shared" si="590"/>
        <v>0</v>
      </c>
      <c r="AV2708" s="46">
        <f t="shared" si="591"/>
        <v>0</v>
      </c>
      <c r="AW2708" s="46">
        <f t="shared" si="594"/>
        <v>0</v>
      </c>
      <c r="AX2708" s="47" t="str">
        <f t="shared" si="592"/>
        <v/>
      </c>
      <c r="AY2708" s="47" t="str">
        <f t="shared" si="595"/>
        <v/>
      </c>
    </row>
    <row r="2709" spans="35:51" x14ac:dyDescent="0.35">
      <c r="AI2709" s="11"/>
      <c r="AJ2709" s="11"/>
      <c r="AK2709" s="11"/>
      <c r="AL2709" s="63"/>
      <c r="AM2709" s="46" t="str">
        <f t="shared" si="583"/>
        <v/>
      </c>
      <c r="AN2709" s="46" t="str">
        <f t="shared" si="584"/>
        <v/>
      </c>
      <c r="AO2709" s="46" t="str">
        <f t="shared" si="585"/>
        <v/>
      </c>
      <c r="AP2709" s="46">
        <f t="shared" si="586"/>
        <v>0</v>
      </c>
      <c r="AQ2709" s="46" t="str">
        <f t="shared" si="587"/>
        <v/>
      </c>
      <c r="AR2709" s="46">
        <f t="shared" si="588"/>
        <v>0</v>
      </c>
      <c r="AS2709" s="48">
        <f t="shared" si="589"/>
        <v>1</v>
      </c>
      <c r="AT2709" s="46">
        <f t="shared" si="593"/>
        <v>0</v>
      </c>
      <c r="AU2709" s="46">
        <f t="shared" si="590"/>
        <v>0</v>
      </c>
      <c r="AV2709" s="46">
        <f t="shared" si="591"/>
        <v>0</v>
      </c>
      <c r="AW2709" s="46">
        <f t="shared" si="594"/>
        <v>0</v>
      </c>
      <c r="AX2709" s="47" t="str">
        <f t="shared" si="592"/>
        <v/>
      </c>
      <c r="AY2709" s="47" t="str">
        <f t="shared" si="595"/>
        <v/>
      </c>
    </row>
    <row r="2710" spans="35:51" x14ac:dyDescent="0.35">
      <c r="AI2710" s="11"/>
      <c r="AJ2710" s="11"/>
      <c r="AK2710" s="11"/>
      <c r="AL2710" s="63"/>
      <c r="AM2710" s="46" t="str">
        <f t="shared" si="583"/>
        <v/>
      </c>
      <c r="AN2710" s="46" t="str">
        <f t="shared" si="584"/>
        <v/>
      </c>
      <c r="AO2710" s="46" t="str">
        <f t="shared" si="585"/>
        <v/>
      </c>
      <c r="AP2710" s="46">
        <f t="shared" si="586"/>
        <v>0</v>
      </c>
      <c r="AQ2710" s="46" t="str">
        <f t="shared" si="587"/>
        <v/>
      </c>
      <c r="AR2710" s="46">
        <f t="shared" si="588"/>
        <v>0</v>
      </c>
      <c r="AS2710" s="48">
        <f t="shared" si="589"/>
        <v>1</v>
      </c>
      <c r="AT2710" s="46">
        <f t="shared" si="593"/>
        <v>0</v>
      </c>
      <c r="AU2710" s="46">
        <f t="shared" si="590"/>
        <v>0</v>
      </c>
      <c r="AV2710" s="46">
        <f t="shared" si="591"/>
        <v>0</v>
      </c>
      <c r="AW2710" s="46">
        <f t="shared" si="594"/>
        <v>0</v>
      </c>
      <c r="AX2710" s="47" t="str">
        <f t="shared" si="592"/>
        <v/>
      </c>
      <c r="AY2710" s="47" t="str">
        <f t="shared" si="595"/>
        <v/>
      </c>
    </row>
    <row r="2711" spans="35:51" x14ac:dyDescent="0.35">
      <c r="AI2711" s="11"/>
      <c r="AJ2711" s="11"/>
      <c r="AK2711" s="11"/>
      <c r="AL2711" s="63"/>
      <c r="AM2711" s="46" t="str">
        <f t="shared" si="583"/>
        <v/>
      </c>
      <c r="AN2711" s="46" t="str">
        <f t="shared" si="584"/>
        <v/>
      </c>
      <c r="AO2711" s="46" t="str">
        <f t="shared" si="585"/>
        <v/>
      </c>
      <c r="AP2711" s="46">
        <f t="shared" si="586"/>
        <v>0</v>
      </c>
      <c r="AQ2711" s="46" t="str">
        <f t="shared" si="587"/>
        <v/>
      </c>
      <c r="AR2711" s="46">
        <f t="shared" si="588"/>
        <v>0</v>
      </c>
      <c r="AS2711" s="48">
        <f t="shared" si="589"/>
        <v>1</v>
      </c>
      <c r="AT2711" s="46">
        <f t="shared" si="593"/>
        <v>0</v>
      </c>
      <c r="AU2711" s="46">
        <f t="shared" si="590"/>
        <v>0</v>
      </c>
      <c r="AV2711" s="46">
        <f t="shared" si="591"/>
        <v>0</v>
      </c>
      <c r="AW2711" s="46">
        <f t="shared" si="594"/>
        <v>0</v>
      </c>
      <c r="AX2711" s="47" t="str">
        <f t="shared" si="592"/>
        <v/>
      </c>
      <c r="AY2711" s="47" t="str">
        <f t="shared" si="595"/>
        <v/>
      </c>
    </row>
    <row r="2712" spans="35:51" x14ac:dyDescent="0.35">
      <c r="AI2712" s="11"/>
      <c r="AJ2712" s="11"/>
      <c r="AK2712" s="11"/>
      <c r="AL2712" s="63"/>
      <c r="AM2712" s="46" t="str">
        <f t="shared" si="583"/>
        <v/>
      </c>
      <c r="AN2712" s="46" t="str">
        <f t="shared" si="584"/>
        <v/>
      </c>
      <c r="AO2712" s="46" t="str">
        <f t="shared" si="585"/>
        <v/>
      </c>
      <c r="AP2712" s="46">
        <f t="shared" si="586"/>
        <v>0</v>
      </c>
      <c r="AQ2712" s="46" t="str">
        <f t="shared" si="587"/>
        <v/>
      </c>
      <c r="AR2712" s="46">
        <f t="shared" si="588"/>
        <v>0</v>
      </c>
      <c r="AS2712" s="48">
        <f t="shared" si="589"/>
        <v>1</v>
      </c>
      <c r="AT2712" s="46">
        <f t="shared" si="593"/>
        <v>0</v>
      </c>
      <c r="AU2712" s="46">
        <f t="shared" si="590"/>
        <v>0</v>
      </c>
      <c r="AV2712" s="46">
        <f t="shared" si="591"/>
        <v>0</v>
      </c>
      <c r="AW2712" s="46">
        <f t="shared" si="594"/>
        <v>0</v>
      </c>
      <c r="AX2712" s="47" t="str">
        <f t="shared" si="592"/>
        <v/>
      </c>
      <c r="AY2712" s="47" t="str">
        <f t="shared" si="595"/>
        <v/>
      </c>
    </row>
    <row r="2713" spans="35:51" x14ac:dyDescent="0.35">
      <c r="AI2713" s="11"/>
      <c r="AJ2713" s="11"/>
      <c r="AK2713" s="11"/>
      <c r="AL2713" s="63"/>
      <c r="AM2713" s="46" t="str">
        <f t="shared" si="583"/>
        <v/>
      </c>
      <c r="AN2713" s="46" t="str">
        <f t="shared" si="584"/>
        <v/>
      </c>
      <c r="AO2713" s="46" t="str">
        <f t="shared" si="585"/>
        <v/>
      </c>
      <c r="AP2713" s="46">
        <f t="shared" si="586"/>
        <v>0</v>
      </c>
      <c r="AQ2713" s="46" t="str">
        <f t="shared" si="587"/>
        <v/>
      </c>
      <c r="AR2713" s="46">
        <f t="shared" si="588"/>
        <v>0</v>
      </c>
      <c r="AS2713" s="48">
        <f t="shared" si="589"/>
        <v>1</v>
      </c>
      <c r="AT2713" s="46">
        <f t="shared" si="593"/>
        <v>0</v>
      </c>
      <c r="AU2713" s="46">
        <f t="shared" si="590"/>
        <v>0</v>
      </c>
      <c r="AV2713" s="46">
        <f t="shared" si="591"/>
        <v>0</v>
      </c>
      <c r="AW2713" s="46">
        <f t="shared" si="594"/>
        <v>0</v>
      </c>
      <c r="AX2713" s="47" t="str">
        <f t="shared" si="592"/>
        <v/>
      </c>
      <c r="AY2713" s="47" t="str">
        <f t="shared" si="595"/>
        <v/>
      </c>
    </row>
    <row r="2714" spans="35:51" x14ac:dyDescent="0.35">
      <c r="AI2714" s="11"/>
      <c r="AJ2714" s="11"/>
      <c r="AK2714" s="11"/>
      <c r="AL2714" s="63"/>
      <c r="AM2714" s="46" t="str">
        <f t="shared" si="583"/>
        <v/>
      </c>
      <c r="AN2714" s="46" t="str">
        <f t="shared" si="584"/>
        <v/>
      </c>
      <c r="AO2714" s="46" t="str">
        <f t="shared" si="585"/>
        <v/>
      </c>
      <c r="AP2714" s="46">
        <f t="shared" si="586"/>
        <v>0</v>
      </c>
      <c r="AQ2714" s="46" t="str">
        <f t="shared" si="587"/>
        <v/>
      </c>
      <c r="AR2714" s="46">
        <f t="shared" si="588"/>
        <v>0</v>
      </c>
      <c r="AS2714" s="48">
        <f t="shared" si="589"/>
        <v>1</v>
      </c>
      <c r="AT2714" s="46">
        <f t="shared" si="593"/>
        <v>0</v>
      </c>
      <c r="AU2714" s="46">
        <f t="shared" si="590"/>
        <v>0</v>
      </c>
      <c r="AV2714" s="46">
        <f t="shared" si="591"/>
        <v>0</v>
      </c>
      <c r="AW2714" s="46">
        <f t="shared" si="594"/>
        <v>0</v>
      </c>
      <c r="AX2714" s="47" t="str">
        <f t="shared" si="592"/>
        <v/>
      </c>
      <c r="AY2714" s="47" t="str">
        <f t="shared" si="595"/>
        <v/>
      </c>
    </row>
    <row r="2715" spans="35:51" x14ac:dyDescent="0.35">
      <c r="AI2715" s="11"/>
      <c r="AJ2715" s="11"/>
      <c r="AK2715" s="11"/>
      <c r="AL2715" s="63"/>
      <c r="AM2715" s="46" t="str">
        <f t="shared" si="583"/>
        <v/>
      </c>
      <c r="AN2715" s="46" t="str">
        <f t="shared" si="584"/>
        <v/>
      </c>
      <c r="AO2715" s="46" t="str">
        <f t="shared" si="585"/>
        <v/>
      </c>
      <c r="AP2715" s="46">
        <f t="shared" si="586"/>
        <v>0</v>
      </c>
      <c r="AQ2715" s="46" t="str">
        <f t="shared" si="587"/>
        <v/>
      </c>
      <c r="AR2715" s="46">
        <f t="shared" si="588"/>
        <v>0</v>
      </c>
      <c r="AS2715" s="48">
        <f t="shared" si="589"/>
        <v>1</v>
      </c>
      <c r="AT2715" s="46">
        <f t="shared" si="593"/>
        <v>0</v>
      </c>
      <c r="AU2715" s="46">
        <f t="shared" si="590"/>
        <v>0</v>
      </c>
      <c r="AV2715" s="46">
        <f t="shared" si="591"/>
        <v>0</v>
      </c>
      <c r="AW2715" s="46">
        <f t="shared" si="594"/>
        <v>0</v>
      </c>
      <c r="AX2715" s="47" t="str">
        <f t="shared" si="592"/>
        <v/>
      </c>
      <c r="AY2715" s="47" t="str">
        <f t="shared" si="595"/>
        <v/>
      </c>
    </row>
    <row r="2716" spans="35:51" x14ac:dyDescent="0.35">
      <c r="AI2716" s="11"/>
      <c r="AJ2716" s="11"/>
      <c r="AK2716" s="11"/>
      <c r="AL2716" s="63"/>
      <c r="AM2716" s="46" t="str">
        <f t="shared" si="583"/>
        <v/>
      </c>
      <c r="AN2716" s="46" t="str">
        <f t="shared" si="584"/>
        <v/>
      </c>
      <c r="AO2716" s="46" t="str">
        <f t="shared" si="585"/>
        <v/>
      </c>
      <c r="AP2716" s="46">
        <f t="shared" si="586"/>
        <v>0</v>
      </c>
      <c r="AQ2716" s="46" t="str">
        <f t="shared" si="587"/>
        <v/>
      </c>
      <c r="AR2716" s="46">
        <f t="shared" si="588"/>
        <v>0</v>
      </c>
      <c r="AS2716" s="48">
        <f t="shared" si="589"/>
        <v>1</v>
      </c>
      <c r="AT2716" s="46">
        <f t="shared" si="593"/>
        <v>0</v>
      </c>
      <c r="AU2716" s="46">
        <f t="shared" si="590"/>
        <v>0</v>
      </c>
      <c r="AV2716" s="46">
        <f t="shared" si="591"/>
        <v>0</v>
      </c>
      <c r="AW2716" s="46">
        <f t="shared" si="594"/>
        <v>0</v>
      </c>
      <c r="AX2716" s="47" t="str">
        <f t="shared" si="592"/>
        <v/>
      </c>
      <c r="AY2716" s="47" t="str">
        <f t="shared" si="595"/>
        <v/>
      </c>
    </row>
    <row r="2717" spans="35:51" x14ac:dyDescent="0.35">
      <c r="AI2717" s="11"/>
      <c r="AJ2717" s="11"/>
      <c r="AK2717" s="11"/>
      <c r="AL2717" s="63"/>
      <c r="AM2717" s="46" t="str">
        <f t="shared" si="583"/>
        <v/>
      </c>
      <c r="AN2717" s="46" t="str">
        <f t="shared" si="584"/>
        <v/>
      </c>
      <c r="AO2717" s="46" t="str">
        <f t="shared" si="585"/>
        <v/>
      </c>
      <c r="AP2717" s="46">
        <f t="shared" si="586"/>
        <v>0</v>
      </c>
      <c r="AQ2717" s="46" t="str">
        <f t="shared" si="587"/>
        <v/>
      </c>
      <c r="AR2717" s="46">
        <f t="shared" si="588"/>
        <v>0</v>
      </c>
      <c r="AS2717" s="48">
        <f t="shared" si="589"/>
        <v>1</v>
      </c>
      <c r="AT2717" s="46">
        <f t="shared" si="593"/>
        <v>0</v>
      </c>
      <c r="AU2717" s="46">
        <f t="shared" si="590"/>
        <v>0</v>
      </c>
      <c r="AV2717" s="46">
        <f t="shared" si="591"/>
        <v>0</v>
      </c>
      <c r="AW2717" s="46">
        <f t="shared" si="594"/>
        <v>0</v>
      </c>
      <c r="AX2717" s="47" t="str">
        <f t="shared" si="592"/>
        <v/>
      </c>
      <c r="AY2717" s="47" t="str">
        <f t="shared" si="595"/>
        <v/>
      </c>
    </row>
    <row r="2718" spans="35:51" x14ac:dyDescent="0.35">
      <c r="AI2718" s="11"/>
      <c r="AJ2718" s="11"/>
      <c r="AK2718" s="11"/>
      <c r="AL2718" s="63"/>
      <c r="AM2718" s="46" t="str">
        <f t="shared" si="583"/>
        <v/>
      </c>
      <c r="AN2718" s="46" t="str">
        <f t="shared" si="584"/>
        <v/>
      </c>
      <c r="AO2718" s="46" t="str">
        <f t="shared" si="585"/>
        <v/>
      </c>
      <c r="AP2718" s="46">
        <f t="shared" si="586"/>
        <v>0</v>
      </c>
      <c r="AQ2718" s="46" t="str">
        <f t="shared" si="587"/>
        <v/>
      </c>
      <c r="AR2718" s="46">
        <f t="shared" si="588"/>
        <v>0</v>
      </c>
      <c r="AS2718" s="48">
        <f t="shared" si="589"/>
        <v>1</v>
      </c>
      <c r="AT2718" s="46">
        <f t="shared" si="593"/>
        <v>0</v>
      </c>
      <c r="AU2718" s="46">
        <f t="shared" si="590"/>
        <v>0</v>
      </c>
      <c r="AV2718" s="46">
        <f t="shared" si="591"/>
        <v>0</v>
      </c>
      <c r="AW2718" s="46">
        <f t="shared" si="594"/>
        <v>0</v>
      </c>
      <c r="AX2718" s="47" t="str">
        <f t="shared" si="592"/>
        <v/>
      </c>
      <c r="AY2718" s="47" t="str">
        <f t="shared" si="595"/>
        <v/>
      </c>
    </row>
    <row r="2719" spans="35:51" x14ac:dyDescent="0.35">
      <c r="AI2719" s="11"/>
      <c r="AJ2719" s="11"/>
      <c r="AK2719" s="11"/>
      <c r="AL2719" s="63"/>
      <c r="AM2719" s="46" t="str">
        <f t="shared" si="583"/>
        <v/>
      </c>
      <c r="AN2719" s="46" t="str">
        <f t="shared" si="584"/>
        <v/>
      </c>
      <c r="AO2719" s="46" t="str">
        <f t="shared" si="585"/>
        <v/>
      </c>
      <c r="AP2719" s="46">
        <f t="shared" si="586"/>
        <v>0</v>
      </c>
      <c r="AQ2719" s="46" t="str">
        <f t="shared" si="587"/>
        <v/>
      </c>
      <c r="AR2719" s="46">
        <f t="shared" si="588"/>
        <v>0</v>
      </c>
      <c r="AS2719" s="48">
        <f t="shared" si="589"/>
        <v>1</v>
      </c>
      <c r="AT2719" s="46">
        <f t="shared" si="593"/>
        <v>0</v>
      </c>
      <c r="AU2719" s="46">
        <f t="shared" si="590"/>
        <v>0</v>
      </c>
      <c r="AV2719" s="46">
        <f t="shared" si="591"/>
        <v>0</v>
      </c>
      <c r="AW2719" s="46">
        <f t="shared" si="594"/>
        <v>0</v>
      </c>
      <c r="AX2719" s="47" t="str">
        <f t="shared" si="592"/>
        <v/>
      </c>
      <c r="AY2719" s="47" t="str">
        <f t="shared" si="595"/>
        <v/>
      </c>
    </row>
    <row r="2720" spans="35:51" x14ac:dyDescent="0.35">
      <c r="AI2720" s="11"/>
      <c r="AJ2720" s="11"/>
      <c r="AK2720" s="11"/>
      <c r="AL2720" s="63"/>
      <c r="AM2720" s="46" t="str">
        <f t="shared" si="583"/>
        <v/>
      </c>
      <c r="AN2720" s="46" t="str">
        <f t="shared" si="584"/>
        <v/>
      </c>
      <c r="AO2720" s="46" t="str">
        <f t="shared" si="585"/>
        <v/>
      </c>
      <c r="AP2720" s="46">
        <f t="shared" si="586"/>
        <v>0</v>
      </c>
      <c r="AQ2720" s="46" t="str">
        <f t="shared" si="587"/>
        <v/>
      </c>
      <c r="AR2720" s="46">
        <f t="shared" si="588"/>
        <v>0</v>
      </c>
      <c r="AS2720" s="48">
        <f t="shared" si="589"/>
        <v>1</v>
      </c>
      <c r="AT2720" s="46">
        <f t="shared" si="593"/>
        <v>0</v>
      </c>
      <c r="AU2720" s="46">
        <f t="shared" si="590"/>
        <v>0</v>
      </c>
      <c r="AV2720" s="46">
        <f t="shared" si="591"/>
        <v>0</v>
      </c>
      <c r="AW2720" s="46">
        <f t="shared" si="594"/>
        <v>0</v>
      </c>
      <c r="AX2720" s="47" t="str">
        <f t="shared" si="592"/>
        <v/>
      </c>
      <c r="AY2720" s="47" t="str">
        <f t="shared" si="595"/>
        <v/>
      </c>
    </row>
    <row r="2721" spans="35:51" x14ac:dyDescent="0.35">
      <c r="AI2721" s="11"/>
      <c r="AJ2721" s="11"/>
      <c r="AK2721" s="11"/>
      <c r="AL2721" s="63"/>
      <c r="AM2721" s="46" t="str">
        <f t="shared" si="583"/>
        <v/>
      </c>
      <c r="AN2721" s="46" t="str">
        <f t="shared" si="584"/>
        <v/>
      </c>
      <c r="AO2721" s="46" t="str">
        <f t="shared" si="585"/>
        <v/>
      </c>
      <c r="AP2721" s="46">
        <f t="shared" si="586"/>
        <v>0</v>
      </c>
      <c r="AQ2721" s="46" t="str">
        <f t="shared" si="587"/>
        <v/>
      </c>
      <c r="AR2721" s="46">
        <f t="shared" si="588"/>
        <v>0</v>
      </c>
      <c r="AS2721" s="48">
        <f t="shared" si="589"/>
        <v>1</v>
      </c>
      <c r="AT2721" s="46">
        <f t="shared" si="593"/>
        <v>0</v>
      </c>
      <c r="AU2721" s="46">
        <f t="shared" si="590"/>
        <v>0</v>
      </c>
      <c r="AV2721" s="46">
        <f t="shared" si="591"/>
        <v>0</v>
      </c>
      <c r="AW2721" s="46">
        <f t="shared" si="594"/>
        <v>0</v>
      </c>
      <c r="AX2721" s="47" t="str">
        <f t="shared" si="592"/>
        <v/>
      </c>
      <c r="AY2721" s="47" t="str">
        <f t="shared" si="595"/>
        <v/>
      </c>
    </row>
    <row r="2722" spans="35:51" x14ac:dyDescent="0.35">
      <c r="AI2722" s="11"/>
      <c r="AJ2722" s="11"/>
      <c r="AK2722" s="11"/>
      <c r="AL2722" s="63"/>
      <c r="AM2722" s="46" t="str">
        <f t="shared" si="583"/>
        <v/>
      </c>
      <c r="AN2722" s="46" t="str">
        <f t="shared" si="584"/>
        <v/>
      </c>
      <c r="AO2722" s="46" t="str">
        <f t="shared" si="585"/>
        <v/>
      </c>
      <c r="AP2722" s="46">
        <f t="shared" si="586"/>
        <v>0</v>
      </c>
      <c r="AQ2722" s="46" t="str">
        <f t="shared" si="587"/>
        <v/>
      </c>
      <c r="AR2722" s="46">
        <f t="shared" si="588"/>
        <v>0</v>
      </c>
      <c r="AS2722" s="48">
        <f t="shared" si="589"/>
        <v>1</v>
      </c>
      <c r="AT2722" s="46">
        <f t="shared" si="593"/>
        <v>0</v>
      </c>
      <c r="AU2722" s="46">
        <f t="shared" si="590"/>
        <v>0</v>
      </c>
      <c r="AV2722" s="46">
        <f t="shared" si="591"/>
        <v>0</v>
      </c>
      <c r="AW2722" s="46">
        <f t="shared" si="594"/>
        <v>0</v>
      </c>
      <c r="AX2722" s="47" t="str">
        <f t="shared" si="592"/>
        <v/>
      </c>
      <c r="AY2722" s="47" t="str">
        <f t="shared" si="595"/>
        <v/>
      </c>
    </row>
    <row r="2723" spans="35:51" x14ac:dyDescent="0.35">
      <c r="AI2723" s="11"/>
      <c r="AJ2723" s="11"/>
      <c r="AK2723" s="11"/>
      <c r="AL2723" s="63"/>
      <c r="AM2723" s="46" t="str">
        <f t="shared" si="583"/>
        <v/>
      </c>
      <c r="AN2723" s="46" t="str">
        <f t="shared" si="584"/>
        <v/>
      </c>
      <c r="AO2723" s="46" t="str">
        <f t="shared" si="585"/>
        <v/>
      </c>
      <c r="AP2723" s="46">
        <f t="shared" si="586"/>
        <v>0</v>
      </c>
      <c r="AQ2723" s="46" t="str">
        <f t="shared" si="587"/>
        <v/>
      </c>
      <c r="AR2723" s="46">
        <f t="shared" si="588"/>
        <v>0</v>
      </c>
      <c r="AS2723" s="48">
        <f t="shared" si="589"/>
        <v>1</v>
      </c>
      <c r="AT2723" s="46">
        <f t="shared" si="593"/>
        <v>0</v>
      </c>
      <c r="AU2723" s="46">
        <f t="shared" si="590"/>
        <v>0</v>
      </c>
      <c r="AV2723" s="46">
        <f t="shared" si="591"/>
        <v>0</v>
      </c>
      <c r="AW2723" s="46">
        <f t="shared" si="594"/>
        <v>0</v>
      </c>
      <c r="AX2723" s="47" t="str">
        <f t="shared" si="592"/>
        <v/>
      </c>
      <c r="AY2723" s="47" t="str">
        <f t="shared" si="595"/>
        <v/>
      </c>
    </row>
    <row r="2724" spans="35:51" x14ac:dyDescent="0.35">
      <c r="AI2724" s="11"/>
      <c r="AJ2724" s="11"/>
      <c r="AK2724" s="11"/>
      <c r="AL2724" s="63"/>
      <c r="AM2724" s="46" t="str">
        <f t="shared" si="583"/>
        <v/>
      </c>
      <c r="AN2724" s="46" t="str">
        <f t="shared" si="584"/>
        <v/>
      </c>
      <c r="AO2724" s="46" t="str">
        <f t="shared" si="585"/>
        <v/>
      </c>
      <c r="AP2724" s="46">
        <f t="shared" si="586"/>
        <v>0</v>
      </c>
      <c r="AQ2724" s="46" t="str">
        <f t="shared" si="587"/>
        <v/>
      </c>
      <c r="AR2724" s="46">
        <f t="shared" si="588"/>
        <v>0</v>
      </c>
      <c r="AS2724" s="48">
        <f t="shared" si="589"/>
        <v>1</v>
      </c>
      <c r="AT2724" s="46">
        <f t="shared" si="593"/>
        <v>0</v>
      </c>
      <c r="AU2724" s="46">
        <f t="shared" si="590"/>
        <v>0</v>
      </c>
      <c r="AV2724" s="46">
        <f t="shared" si="591"/>
        <v>0</v>
      </c>
      <c r="AW2724" s="46">
        <f t="shared" si="594"/>
        <v>0</v>
      </c>
      <c r="AX2724" s="47" t="str">
        <f t="shared" si="592"/>
        <v/>
      </c>
      <c r="AY2724" s="47" t="str">
        <f t="shared" si="595"/>
        <v/>
      </c>
    </row>
    <row r="2725" spans="35:51" x14ac:dyDescent="0.35">
      <c r="AI2725" s="11"/>
      <c r="AJ2725" s="11"/>
      <c r="AK2725" s="11"/>
      <c r="AL2725" s="63"/>
      <c r="AM2725" s="46" t="str">
        <f t="shared" si="583"/>
        <v/>
      </c>
      <c r="AN2725" s="46" t="str">
        <f t="shared" si="584"/>
        <v/>
      </c>
      <c r="AO2725" s="46" t="str">
        <f t="shared" si="585"/>
        <v/>
      </c>
      <c r="AP2725" s="46">
        <f t="shared" si="586"/>
        <v>0</v>
      </c>
      <c r="AQ2725" s="46" t="str">
        <f t="shared" si="587"/>
        <v/>
      </c>
      <c r="AR2725" s="46">
        <f t="shared" si="588"/>
        <v>0</v>
      </c>
      <c r="AS2725" s="48">
        <f t="shared" si="589"/>
        <v>1</v>
      </c>
      <c r="AT2725" s="46">
        <f t="shared" si="593"/>
        <v>0</v>
      </c>
      <c r="AU2725" s="46">
        <f t="shared" si="590"/>
        <v>0</v>
      </c>
      <c r="AV2725" s="46">
        <f t="shared" si="591"/>
        <v>0</v>
      </c>
      <c r="AW2725" s="46">
        <f t="shared" si="594"/>
        <v>0</v>
      </c>
      <c r="AX2725" s="47" t="str">
        <f t="shared" si="592"/>
        <v/>
      </c>
      <c r="AY2725" s="47" t="str">
        <f t="shared" si="595"/>
        <v/>
      </c>
    </row>
    <row r="2726" spans="35:51" x14ac:dyDescent="0.35">
      <c r="AI2726" s="11"/>
      <c r="AJ2726" s="11"/>
      <c r="AK2726" s="11"/>
      <c r="AL2726" s="63"/>
      <c r="AM2726" s="46" t="str">
        <f t="shared" si="583"/>
        <v/>
      </c>
      <c r="AN2726" s="46" t="str">
        <f t="shared" si="584"/>
        <v/>
      </c>
      <c r="AO2726" s="46" t="str">
        <f t="shared" si="585"/>
        <v/>
      </c>
      <c r="AP2726" s="46">
        <f t="shared" si="586"/>
        <v>0</v>
      </c>
      <c r="AQ2726" s="46" t="str">
        <f t="shared" si="587"/>
        <v/>
      </c>
      <c r="AR2726" s="46">
        <f t="shared" si="588"/>
        <v>0</v>
      </c>
      <c r="AS2726" s="48">
        <f t="shared" si="589"/>
        <v>1</v>
      </c>
      <c r="AT2726" s="46">
        <f t="shared" si="593"/>
        <v>0</v>
      </c>
      <c r="AU2726" s="46">
        <f t="shared" si="590"/>
        <v>0</v>
      </c>
      <c r="AV2726" s="46">
        <f t="shared" si="591"/>
        <v>0</v>
      </c>
      <c r="AW2726" s="46">
        <f t="shared" si="594"/>
        <v>0</v>
      </c>
      <c r="AX2726" s="47" t="str">
        <f t="shared" si="592"/>
        <v/>
      </c>
      <c r="AY2726" s="47" t="str">
        <f t="shared" si="595"/>
        <v/>
      </c>
    </row>
    <row r="2727" spans="35:51" x14ac:dyDescent="0.35">
      <c r="AI2727" s="11"/>
      <c r="AJ2727" s="11"/>
      <c r="AK2727" s="11"/>
      <c r="AL2727" s="63"/>
      <c r="AM2727" s="46" t="str">
        <f t="shared" si="583"/>
        <v/>
      </c>
      <c r="AN2727" s="46" t="str">
        <f t="shared" si="584"/>
        <v/>
      </c>
      <c r="AO2727" s="46" t="str">
        <f t="shared" si="585"/>
        <v/>
      </c>
      <c r="AP2727" s="46">
        <f t="shared" si="586"/>
        <v>0</v>
      </c>
      <c r="AQ2727" s="46" t="str">
        <f t="shared" si="587"/>
        <v/>
      </c>
      <c r="AR2727" s="46">
        <f t="shared" si="588"/>
        <v>0</v>
      </c>
      <c r="AS2727" s="48">
        <f t="shared" si="589"/>
        <v>1</v>
      </c>
      <c r="AT2727" s="46">
        <f t="shared" si="593"/>
        <v>0</v>
      </c>
      <c r="AU2727" s="46">
        <f t="shared" si="590"/>
        <v>0</v>
      </c>
      <c r="AV2727" s="46">
        <f t="shared" si="591"/>
        <v>0</v>
      </c>
      <c r="AW2727" s="46">
        <f t="shared" si="594"/>
        <v>0</v>
      </c>
      <c r="AX2727" s="47" t="str">
        <f t="shared" si="592"/>
        <v/>
      </c>
      <c r="AY2727" s="47" t="str">
        <f t="shared" si="595"/>
        <v/>
      </c>
    </row>
    <row r="2728" spans="35:51" x14ac:dyDescent="0.35">
      <c r="AI2728" s="11"/>
      <c r="AJ2728" s="11"/>
      <c r="AK2728" s="11"/>
      <c r="AL2728" s="63"/>
      <c r="AM2728" s="46" t="str">
        <f t="shared" si="583"/>
        <v/>
      </c>
      <c r="AN2728" s="46" t="str">
        <f t="shared" si="584"/>
        <v/>
      </c>
      <c r="AO2728" s="46" t="str">
        <f t="shared" si="585"/>
        <v/>
      </c>
      <c r="AP2728" s="46">
        <f t="shared" si="586"/>
        <v>0</v>
      </c>
      <c r="AQ2728" s="46" t="str">
        <f t="shared" si="587"/>
        <v/>
      </c>
      <c r="AR2728" s="46">
        <f t="shared" si="588"/>
        <v>0</v>
      </c>
      <c r="AS2728" s="48">
        <f t="shared" si="589"/>
        <v>1</v>
      </c>
      <c r="AT2728" s="46">
        <f t="shared" si="593"/>
        <v>0</v>
      </c>
      <c r="AU2728" s="46">
        <f t="shared" si="590"/>
        <v>0</v>
      </c>
      <c r="AV2728" s="46">
        <f t="shared" si="591"/>
        <v>0</v>
      </c>
      <c r="AW2728" s="46">
        <f t="shared" si="594"/>
        <v>0</v>
      </c>
      <c r="AX2728" s="47" t="str">
        <f t="shared" si="592"/>
        <v/>
      </c>
      <c r="AY2728" s="47" t="str">
        <f t="shared" si="595"/>
        <v/>
      </c>
    </row>
    <row r="2729" spans="35:51" x14ac:dyDescent="0.35">
      <c r="AI2729" s="11"/>
      <c r="AJ2729" s="11"/>
      <c r="AK2729" s="11"/>
      <c r="AL2729" s="63"/>
      <c r="AM2729" s="46" t="str">
        <f t="shared" si="583"/>
        <v/>
      </c>
      <c r="AN2729" s="46" t="str">
        <f t="shared" si="584"/>
        <v/>
      </c>
      <c r="AO2729" s="46" t="str">
        <f t="shared" si="585"/>
        <v/>
      </c>
      <c r="AP2729" s="46">
        <f t="shared" si="586"/>
        <v>0</v>
      </c>
      <c r="AQ2729" s="46" t="str">
        <f t="shared" si="587"/>
        <v/>
      </c>
      <c r="AR2729" s="46">
        <f t="shared" si="588"/>
        <v>0</v>
      </c>
      <c r="AS2729" s="48">
        <f t="shared" si="589"/>
        <v>1</v>
      </c>
      <c r="AT2729" s="46">
        <f t="shared" si="593"/>
        <v>0</v>
      </c>
      <c r="AU2729" s="46">
        <f t="shared" si="590"/>
        <v>0</v>
      </c>
      <c r="AV2729" s="46">
        <f t="shared" si="591"/>
        <v>0</v>
      </c>
      <c r="AW2729" s="46">
        <f t="shared" si="594"/>
        <v>0</v>
      </c>
      <c r="AX2729" s="47" t="str">
        <f t="shared" si="592"/>
        <v/>
      </c>
      <c r="AY2729" s="47" t="str">
        <f t="shared" si="595"/>
        <v/>
      </c>
    </row>
    <row r="2730" spans="35:51" x14ac:dyDescent="0.35">
      <c r="AI2730" s="11"/>
      <c r="AJ2730" s="11"/>
      <c r="AK2730" s="11"/>
      <c r="AL2730" s="63"/>
      <c r="AM2730" s="46" t="str">
        <f t="shared" si="583"/>
        <v/>
      </c>
      <c r="AN2730" s="46" t="str">
        <f t="shared" si="584"/>
        <v/>
      </c>
      <c r="AO2730" s="46" t="str">
        <f t="shared" si="585"/>
        <v/>
      </c>
      <c r="AP2730" s="46">
        <f t="shared" si="586"/>
        <v>0</v>
      </c>
      <c r="AQ2730" s="46" t="str">
        <f t="shared" si="587"/>
        <v/>
      </c>
      <c r="AR2730" s="46">
        <f t="shared" si="588"/>
        <v>0</v>
      </c>
      <c r="AS2730" s="48">
        <f t="shared" si="589"/>
        <v>1</v>
      </c>
      <c r="AT2730" s="46">
        <f t="shared" si="593"/>
        <v>0</v>
      </c>
      <c r="AU2730" s="46">
        <f t="shared" si="590"/>
        <v>0</v>
      </c>
      <c r="AV2730" s="46">
        <f t="shared" si="591"/>
        <v>0</v>
      </c>
      <c r="AW2730" s="46">
        <f t="shared" si="594"/>
        <v>0</v>
      </c>
      <c r="AX2730" s="47" t="str">
        <f t="shared" si="592"/>
        <v/>
      </c>
      <c r="AY2730" s="47" t="str">
        <f t="shared" si="595"/>
        <v/>
      </c>
    </row>
    <row r="2731" spans="35:51" x14ac:dyDescent="0.35">
      <c r="AI2731" s="11"/>
      <c r="AJ2731" s="11"/>
      <c r="AK2731" s="11"/>
      <c r="AL2731" s="63"/>
      <c r="AM2731" s="46" t="str">
        <f t="shared" si="583"/>
        <v/>
      </c>
      <c r="AN2731" s="46" t="str">
        <f t="shared" si="584"/>
        <v/>
      </c>
      <c r="AO2731" s="46" t="str">
        <f t="shared" si="585"/>
        <v/>
      </c>
      <c r="AP2731" s="46">
        <f t="shared" si="586"/>
        <v>0</v>
      </c>
      <c r="AQ2731" s="46" t="str">
        <f t="shared" si="587"/>
        <v/>
      </c>
      <c r="AR2731" s="46">
        <f t="shared" si="588"/>
        <v>0</v>
      </c>
      <c r="AS2731" s="48">
        <f t="shared" si="589"/>
        <v>1</v>
      </c>
      <c r="AT2731" s="46">
        <f t="shared" si="593"/>
        <v>0</v>
      </c>
      <c r="AU2731" s="46">
        <f t="shared" si="590"/>
        <v>0</v>
      </c>
      <c r="AV2731" s="46">
        <f t="shared" si="591"/>
        <v>0</v>
      </c>
      <c r="AW2731" s="46">
        <f t="shared" si="594"/>
        <v>0</v>
      </c>
      <c r="AX2731" s="47" t="str">
        <f t="shared" si="592"/>
        <v/>
      </c>
      <c r="AY2731" s="47" t="str">
        <f t="shared" si="595"/>
        <v/>
      </c>
    </row>
    <row r="2732" spans="35:51" x14ac:dyDescent="0.35">
      <c r="AI2732" s="11"/>
      <c r="AJ2732" s="11"/>
      <c r="AK2732" s="11"/>
      <c r="AL2732" s="63"/>
      <c r="AM2732" s="46" t="str">
        <f t="shared" si="583"/>
        <v/>
      </c>
      <c r="AN2732" s="46" t="str">
        <f t="shared" si="584"/>
        <v/>
      </c>
      <c r="AO2732" s="46" t="str">
        <f t="shared" si="585"/>
        <v/>
      </c>
      <c r="AP2732" s="46">
        <f t="shared" si="586"/>
        <v>0</v>
      </c>
      <c r="AQ2732" s="46" t="str">
        <f t="shared" si="587"/>
        <v/>
      </c>
      <c r="AR2732" s="46">
        <f t="shared" si="588"/>
        <v>0</v>
      </c>
      <c r="AS2732" s="48">
        <f t="shared" si="589"/>
        <v>1</v>
      </c>
      <c r="AT2732" s="46">
        <f t="shared" si="593"/>
        <v>0</v>
      </c>
      <c r="AU2732" s="46">
        <f t="shared" si="590"/>
        <v>0</v>
      </c>
      <c r="AV2732" s="46">
        <f t="shared" si="591"/>
        <v>0</v>
      </c>
      <c r="AW2732" s="46">
        <f t="shared" si="594"/>
        <v>0</v>
      </c>
      <c r="AX2732" s="47" t="str">
        <f t="shared" si="592"/>
        <v/>
      </c>
      <c r="AY2732" s="47" t="str">
        <f t="shared" si="595"/>
        <v/>
      </c>
    </row>
    <row r="2733" spans="35:51" x14ac:dyDescent="0.35">
      <c r="AI2733" s="11"/>
      <c r="AJ2733" s="11"/>
      <c r="AK2733" s="11"/>
      <c r="AL2733" s="63"/>
      <c r="AM2733" s="46" t="str">
        <f t="shared" si="583"/>
        <v/>
      </c>
      <c r="AN2733" s="46" t="str">
        <f t="shared" si="584"/>
        <v/>
      </c>
      <c r="AO2733" s="46" t="str">
        <f t="shared" si="585"/>
        <v/>
      </c>
      <c r="AP2733" s="46">
        <f t="shared" si="586"/>
        <v>0</v>
      </c>
      <c r="AQ2733" s="46" t="str">
        <f t="shared" si="587"/>
        <v/>
      </c>
      <c r="AR2733" s="46">
        <f t="shared" si="588"/>
        <v>0</v>
      </c>
      <c r="AS2733" s="48">
        <f t="shared" si="589"/>
        <v>1</v>
      </c>
      <c r="AT2733" s="46">
        <f t="shared" si="593"/>
        <v>0</v>
      </c>
      <c r="AU2733" s="46">
        <f t="shared" si="590"/>
        <v>0</v>
      </c>
      <c r="AV2733" s="46">
        <f t="shared" si="591"/>
        <v>0</v>
      </c>
      <c r="AW2733" s="46">
        <f t="shared" si="594"/>
        <v>0</v>
      </c>
      <c r="AX2733" s="47" t="str">
        <f t="shared" si="592"/>
        <v/>
      </c>
      <c r="AY2733" s="47" t="str">
        <f t="shared" si="595"/>
        <v/>
      </c>
    </row>
    <row r="2734" spans="35:51" x14ac:dyDescent="0.35">
      <c r="AI2734" s="11"/>
      <c r="AJ2734" s="11"/>
      <c r="AK2734" s="11"/>
      <c r="AL2734" s="63"/>
      <c r="AM2734" s="46" t="str">
        <f t="shared" si="583"/>
        <v/>
      </c>
      <c r="AN2734" s="46" t="str">
        <f t="shared" si="584"/>
        <v/>
      </c>
      <c r="AO2734" s="46" t="str">
        <f t="shared" si="585"/>
        <v/>
      </c>
      <c r="AP2734" s="46">
        <f t="shared" si="586"/>
        <v>0</v>
      </c>
      <c r="AQ2734" s="46" t="str">
        <f t="shared" si="587"/>
        <v/>
      </c>
      <c r="AR2734" s="46">
        <f t="shared" si="588"/>
        <v>0</v>
      </c>
      <c r="AS2734" s="48">
        <f t="shared" si="589"/>
        <v>1</v>
      </c>
      <c r="AT2734" s="46">
        <f t="shared" si="593"/>
        <v>0</v>
      </c>
      <c r="AU2734" s="46">
        <f t="shared" si="590"/>
        <v>0</v>
      </c>
      <c r="AV2734" s="46">
        <f t="shared" si="591"/>
        <v>0</v>
      </c>
      <c r="AW2734" s="46">
        <f t="shared" si="594"/>
        <v>0</v>
      </c>
      <c r="AX2734" s="47" t="str">
        <f t="shared" si="592"/>
        <v/>
      </c>
      <c r="AY2734" s="47" t="str">
        <f t="shared" si="595"/>
        <v/>
      </c>
    </row>
    <row r="2735" spans="35:51" x14ac:dyDescent="0.35">
      <c r="AI2735" s="11"/>
      <c r="AJ2735" s="11"/>
      <c r="AK2735" s="11"/>
      <c r="AL2735" s="63"/>
      <c r="AM2735" s="46" t="str">
        <f t="shared" si="583"/>
        <v/>
      </c>
      <c r="AN2735" s="46" t="str">
        <f t="shared" si="584"/>
        <v/>
      </c>
      <c r="AO2735" s="46" t="str">
        <f t="shared" si="585"/>
        <v/>
      </c>
      <c r="AP2735" s="46">
        <f t="shared" si="586"/>
        <v>0</v>
      </c>
      <c r="AQ2735" s="46" t="str">
        <f t="shared" si="587"/>
        <v/>
      </c>
      <c r="AR2735" s="46">
        <f t="shared" si="588"/>
        <v>0</v>
      </c>
      <c r="AS2735" s="48">
        <f t="shared" si="589"/>
        <v>1</v>
      </c>
      <c r="AT2735" s="46">
        <f t="shared" si="593"/>
        <v>0</v>
      </c>
      <c r="AU2735" s="46">
        <f t="shared" si="590"/>
        <v>0</v>
      </c>
      <c r="AV2735" s="46">
        <f t="shared" si="591"/>
        <v>0</v>
      </c>
      <c r="AW2735" s="46">
        <f t="shared" si="594"/>
        <v>0</v>
      </c>
      <c r="AX2735" s="47" t="str">
        <f t="shared" si="592"/>
        <v/>
      </c>
      <c r="AY2735" s="47" t="str">
        <f t="shared" si="595"/>
        <v/>
      </c>
    </row>
    <row r="2736" spans="35:51" x14ac:dyDescent="0.35">
      <c r="AI2736" s="11"/>
      <c r="AJ2736" s="11"/>
      <c r="AK2736" s="11"/>
      <c r="AL2736" s="63"/>
      <c r="AM2736" s="46" t="str">
        <f t="shared" si="583"/>
        <v/>
      </c>
      <c r="AN2736" s="46" t="str">
        <f t="shared" si="584"/>
        <v/>
      </c>
      <c r="AO2736" s="46" t="str">
        <f t="shared" si="585"/>
        <v/>
      </c>
      <c r="AP2736" s="46">
        <f t="shared" si="586"/>
        <v>0</v>
      </c>
      <c r="AQ2736" s="46" t="str">
        <f t="shared" si="587"/>
        <v/>
      </c>
      <c r="AR2736" s="46">
        <f t="shared" si="588"/>
        <v>0</v>
      </c>
      <c r="AS2736" s="48">
        <f t="shared" si="589"/>
        <v>1</v>
      </c>
      <c r="AT2736" s="46">
        <f t="shared" si="593"/>
        <v>0</v>
      </c>
      <c r="AU2736" s="46">
        <f t="shared" si="590"/>
        <v>0</v>
      </c>
      <c r="AV2736" s="46">
        <f t="shared" si="591"/>
        <v>0</v>
      </c>
      <c r="AW2736" s="46">
        <f t="shared" si="594"/>
        <v>0</v>
      </c>
      <c r="AX2736" s="47" t="str">
        <f t="shared" si="592"/>
        <v/>
      </c>
      <c r="AY2736" s="47" t="str">
        <f t="shared" si="595"/>
        <v/>
      </c>
    </row>
    <row r="2737" spans="35:51" x14ac:dyDescent="0.35">
      <c r="AI2737" s="11"/>
      <c r="AJ2737" s="11"/>
      <c r="AK2737" s="11"/>
      <c r="AL2737" s="63"/>
      <c r="AM2737" s="46" t="str">
        <f t="shared" si="583"/>
        <v/>
      </c>
      <c r="AN2737" s="46" t="str">
        <f t="shared" si="584"/>
        <v/>
      </c>
      <c r="AO2737" s="46" t="str">
        <f t="shared" si="585"/>
        <v/>
      </c>
      <c r="AP2737" s="46">
        <f t="shared" si="586"/>
        <v>0</v>
      </c>
      <c r="AQ2737" s="46" t="str">
        <f t="shared" si="587"/>
        <v/>
      </c>
      <c r="AR2737" s="46">
        <f t="shared" si="588"/>
        <v>0</v>
      </c>
      <c r="AS2737" s="48">
        <f t="shared" si="589"/>
        <v>1</v>
      </c>
      <c r="AT2737" s="46">
        <f t="shared" si="593"/>
        <v>0</v>
      </c>
      <c r="AU2737" s="46">
        <f t="shared" si="590"/>
        <v>0</v>
      </c>
      <c r="AV2737" s="46">
        <f t="shared" si="591"/>
        <v>0</v>
      </c>
      <c r="AW2737" s="46">
        <f t="shared" si="594"/>
        <v>0</v>
      </c>
      <c r="AX2737" s="47" t="str">
        <f t="shared" si="592"/>
        <v/>
      </c>
      <c r="AY2737" s="47" t="str">
        <f t="shared" si="595"/>
        <v/>
      </c>
    </row>
    <row r="2738" spans="35:51" x14ac:dyDescent="0.35">
      <c r="AI2738" s="11"/>
      <c r="AJ2738" s="11"/>
      <c r="AK2738" s="11"/>
      <c r="AL2738" s="63"/>
      <c r="AM2738" s="46" t="str">
        <f t="shared" si="583"/>
        <v/>
      </c>
      <c r="AN2738" s="46" t="str">
        <f t="shared" si="584"/>
        <v/>
      </c>
      <c r="AO2738" s="46" t="str">
        <f t="shared" si="585"/>
        <v/>
      </c>
      <c r="AP2738" s="46">
        <f t="shared" si="586"/>
        <v>0</v>
      </c>
      <c r="AQ2738" s="46" t="str">
        <f t="shared" si="587"/>
        <v/>
      </c>
      <c r="AR2738" s="46">
        <f t="shared" si="588"/>
        <v>0</v>
      </c>
      <c r="AS2738" s="48">
        <f t="shared" si="589"/>
        <v>1</v>
      </c>
      <c r="AT2738" s="46">
        <f t="shared" si="593"/>
        <v>0</v>
      </c>
      <c r="AU2738" s="46">
        <f t="shared" si="590"/>
        <v>0</v>
      </c>
      <c r="AV2738" s="46">
        <f t="shared" si="591"/>
        <v>0</v>
      </c>
      <c r="AW2738" s="46">
        <f t="shared" si="594"/>
        <v>0</v>
      </c>
      <c r="AX2738" s="47" t="str">
        <f t="shared" si="592"/>
        <v/>
      </c>
      <c r="AY2738" s="47" t="str">
        <f t="shared" si="595"/>
        <v/>
      </c>
    </row>
    <row r="2739" spans="35:51" x14ac:dyDescent="0.35">
      <c r="AI2739" s="11"/>
      <c r="AJ2739" s="11"/>
      <c r="AK2739" s="11"/>
      <c r="AL2739" s="63"/>
      <c r="AM2739" s="46" t="str">
        <f t="shared" si="583"/>
        <v/>
      </c>
      <c r="AN2739" s="46" t="str">
        <f t="shared" si="584"/>
        <v/>
      </c>
      <c r="AO2739" s="46" t="str">
        <f t="shared" si="585"/>
        <v/>
      </c>
      <c r="AP2739" s="46">
        <f t="shared" si="586"/>
        <v>0</v>
      </c>
      <c r="AQ2739" s="46" t="str">
        <f t="shared" si="587"/>
        <v/>
      </c>
      <c r="AR2739" s="46">
        <f t="shared" si="588"/>
        <v>0</v>
      </c>
      <c r="AS2739" s="48">
        <f t="shared" si="589"/>
        <v>1</v>
      </c>
      <c r="AT2739" s="46">
        <f t="shared" si="593"/>
        <v>0</v>
      </c>
      <c r="AU2739" s="46">
        <f t="shared" si="590"/>
        <v>0</v>
      </c>
      <c r="AV2739" s="46">
        <f t="shared" si="591"/>
        <v>0</v>
      </c>
      <c r="AW2739" s="46">
        <f t="shared" si="594"/>
        <v>0</v>
      </c>
      <c r="AX2739" s="47" t="str">
        <f t="shared" si="592"/>
        <v/>
      </c>
      <c r="AY2739" s="47" t="str">
        <f t="shared" si="595"/>
        <v/>
      </c>
    </row>
    <row r="2740" spans="35:51" x14ac:dyDescent="0.35">
      <c r="AI2740" s="11"/>
      <c r="AJ2740" s="11"/>
      <c r="AK2740" s="11"/>
      <c r="AL2740" s="63"/>
      <c r="AM2740" s="46" t="str">
        <f t="shared" si="583"/>
        <v/>
      </c>
      <c r="AN2740" s="46" t="str">
        <f t="shared" si="584"/>
        <v/>
      </c>
      <c r="AO2740" s="46" t="str">
        <f t="shared" si="585"/>
        <v/>
      </c>
      <c r="AP2740" s="46">
        <f t="shared" si="586"/>
        <v>0</v>
      </c>
      <c r="AQ2740" s="46" t="str">
        <f t="shared" si="587"/>
        <v/>
      </c>
      <c r="AR2740" s="46">
        <f t="shared" si="588"/>
        <v>0</v>
      </c>
      <c r="AS2740" s="48">
        <f t="shared" si="589"/>
        <v>1</v>
      </c>
      <c r="AT2740" s="46">
        <f t="shared" si="593"/>
        <v>0</v>
      </c>
      <c r="AU2740" s="46">
        <f t="shared" si="590"/>
        <v>0</v>
      </c>
      <c r="AV2740" s="46">
        <f t="shared" si="591"/>
        <v>0</v>
      </c>
      <c r="AW2740" s="46">
        <f t="shared" si="594"/>
        <v>0</v>
      </c>
      <c r="AX2740" s="47" t="str">
        <f t="shared" si="592"/>
        <v/>
      </c>
      <c r="AY2740" s="47" t="str">
        <f t="shared" si="595"/>
        <v/>
      </c>
    </row>
    <row r="2741" spans="35:51" x14ac:dyDescent="0.35">
      <c r="AI2741" s="11"/>
      <c r="AJ2741" s="11"/>
      <c r="AK2741" s="11"/>
      <c r="AL2741" s="63"/>
      <c r="AM2741" s="46" t="str">
        <f t="shared" si="583"/>
        <v/>
      </c>
      <c r="AN2741" s="46" t="str">
        <f t="shared" si="584"/>
        <v/>
      </c>
      <c r="AO2741" s="46" t="str">
        <f t="shared" si="585"/>
        <v/>
      </c>
      <c r="AP2741" s="46">
        <f t="shared" si="586"/>
        <v>0</v>
      </c>
      <c r="AQ2741" s="46" t="str">
        <f t="shared" si="587"/>
        <v/>
      </c>
      <c r="AR2741" s="46">
        <f t="shared" si="588"/>
        <v>0</v>
      </c>
      <c r="AS2741" s="48">
        <f t="shared" si="589"/>
        <v>1</v>
      </c>
      <c r="AT2741" s="46">
        <f t="shared" si="593"/>
        <v>0</v>
      </c>
      <c r="AU2741" s="46">
        <f t="shared" si="590"/>
        <v>0</v>
      </c>
      <c r="AV2741" s="46">
        <f t="shared" si="591"/>
        <v>0</v>
      </c>
      <c r="AW2741" s="46">
        <f t="shared" si="594"/>
        <v>0</v>
      </c>
      <c r="AX2741" s="47" t="str">
        <f t="shared" si="592"/>
        <v/>
      </c>
      <c r="AY2741" s="47" t="str">
        <f t="shared" si="595"/>
        <v/>
      </c>
    </row>
    <row r="2742" spans="35:51" x14ac:dyDescent="0.35">
      <c r="AI2742" s="11"/>
      <c r="AJ2742" s="11"/>
      <c r="AK2742" s="11"/>
      <c r="AL2742" s="63"/>
      <c r="AM2742" s="46" t="str">
        <f t="shared" si="583"/>
        <v/>
      </c>
      <c r="AN2742" s="46" t="str">
        <f t="shared" si="584"/>
        <v/>
      </c>
      <c r="AO2742" s="46" t="str">
        <f t="shared" si="585"/>
        <v/>
      </c>
      <c r="AP2742" s="46">
        <f t="shared" si="586"/>
        <v>0</v>
      </c>
      <c r="AQ2742" s="46" t="str">
        <f t="shared" si="587"/>
        <v/>
      </c>
      <c r="AR2742" s="46">
        <f t="shared" si="588"/>
        <v>0</v>
      </c>
      <c r="AS2742" s="48">
        <f t="shared" si="589"/>
        <v>1</v>
      </c>
      <c r="AT2742" s="46">
        <f t="shared" si="593"/>
        <v>0</v>
      </c>
      <c r="AU2742" s="46">
        <f t="shared" si="590"/>
        <v>0</v>
      </c>
      <c r="AV2742" s="46">
        <f t="shared" si="591"/>
        <v>0</v>
      </c>
      <c r="AW2742" s="46">
        <f t="shared" si="594"/>
        <v>0</v>
      </c>
      <c r="AX2742" s="47" t="str">
        <f t="shared" si="592"/>
        <v/>
      </c>
      <c r="AY2742" s="47" t="str">
        <f t="shared" si="595"/>
        <v/>
      </c>
    </row>
    <row r="2743" spans="35:51" x14ac:dyDescent="0.35">
      <c r="AI2743" s="11"/>
      <c r="AJ2743" s="11"/>
      <c r="AK2743" s="11"/>
      <c r="AL2743" s="63"/>
      <c r="AM2743" s="46" t="str">
        <f t="shared" si="583"/>
        <v/>
      </c>
      <c r="AN2743" s="46" t="str">
        <f t="shared" si="584"/>
        <v/>
      </c>
      <c r="AO2743" s="46" t="str">
        <f t="shared" si="585"/>
        <v/>
      </c>
      <c r="AP2743" s="46">
        <f t="shared" si="586"/>
        <v>0</v>
      </c>
      <c r="AQ2743" s="46" t="str">
        <f t="shared" si="587"/>
        <v/>
      </c>
      <c r="AR2743" s="46">
        <f t="shared" si="588"/>
        <v>0</v>
      </c>
      <c r="AS2743" s="48">
        <f t="shared" si="589"/>
        <v>1</v>
      </c>
      <c r="AT2743" s="46">
        <f t="shared" si="593"/>
        <v>0</v>
      </c>
      <c r="AU2743" s="46">
        <f t="shared" si="590"/>
        <v>0</v>
      </c>
      <c r="AV2743" s="46">
        <f t="shared" si="591"/>
        <v>0</v>
      </c>
      <c r="AW2743" s="46">
        <f t="shared" si="594"/>
        <v>0</v>
      </c>
      <c r="AX2743" s="47" t="str">
        <f t="shared" si="592"/>
        <v/>
      </c>
      <c r="AY2743" s="47" t="str">
        <f t="shared" si="595"/>
        <v/>
      </c>
    </row>
    <row r="2744" spans="35:51" x14ac:dyDescent="0.35">
      <c r="AI2744" s="11"/>
      <c r="AJ2744" s="11"/>
      <c r="AK2744" s="11"/>
      <c r="AL2744" s="63"/>
      <c r="AM2744" s="46" t="str">
        <f t="shared" si="583"/>
        <v/>
      </c>
      <c r="AN2744" s="46" t="str">
        <f t="shared" si="584"/>
        <v/>
      </c>
      <c r="AO2744" s="46" t="str">
        <f t="shared" si="585"/>
        <v/>
      </c>
      <c r="AP2744" s="46">
        <f t="shared" si="586"/>
        <v>0</v>
      </c>
      <c r="AQ2744" s="46" t="str">
        <f t="shared" si="587"/>
        <v/>
      </c>
      <c r="AR2744" s="46">
        <f t="shared" si="588"/>
        <v>0</v>
      </c>
      <c r="AS2744" s="48">
        <f t="shared" si="589"/>
        <v>1</v>
      </c>
      <c r="AT2744" s="46">
        <f t="shared" si="593"/>
        <v>0</v>
      </c>
      <c r="AU2744" s="46">
        <f t="shared" si="590"/>
        <v>0</v>
      </c>
      <c r="AV2744" s="46">
        <f t="shared" si="591"/>
        <v>0</v>
      </c>
      <c r="AW2744" s="46">
        <f t="shared" si="594"/>
        <v>0</v>
      </c>
      <c r="AX2744" s="47" t="str">
        <f t="shared" si="592"/>
        <v/>
      </c>
      <c r="AY2744" s="47" t="str">
        <f t="shared" si="595"/>
        <v/>
      </c>
    </row>
    <row r="2745" spans="35:51" x14ac:dyDescent="0.35">
      <c r="AI2745" s="11"/>
      <c r="AJ2745" s="11"/>
      <c r="AK2745" s="11"/>
      <c r="AL2745" s="63"/>
      <c r="AM2745" s="46" t="str">
        <f t="shared" si="583"/>
        <v/>
      </c>
      <c r="AN2745" s="46" t="str">
        <f t="shared" si="584"/>
        <v/>
      </c>
      <c r="AO2745" s="46" t="str">
        <f t="shared" si="585"/>
        <v/>
      </c>
      <c r="AP2745" s="46">
        <f t="shared" si="586"/>
        <v>0</v>
      </c>
      <c r="AQ2745" s="46" t="str">
        <f t="shared" si="587"/>
        <v/>
      </c>
      <c r="AR2745" s="46">
        <f t="shared" si="588"/>
        <v>0</v>
      </c>
      <c r="AS2745" s="48">
        <f t="shared" si="589"/>
        <v>1</v>
      </c>
      <c r="AT2745" s="46">
        <f t="shared" si="593"/>
        <v>0</v>
      </c>
      <c r="AU2745" s="46">
        <f t="shared" si="590"/>
        <v>0</v>
      </c>
      <c r="AV2745" s="46">
        <f t="shared" si="591"/>
        <v>0</v>
      </c>
      <c r="AW2745" s="46">
        <f t="shared" si="594"/>
        <v>0</v>
      </c>
      <c r="AX2745" s="47" t="str">
        <f t="shared" si="592"/>
        <v/>
      </c>
      <c r="AY2745" s="47" t="str">
        <f t="shared" si="595"/>
        <v/>
      </c>
    </row>
    <row r="2746" spans="35:51" x14ac:dyDescent="0.35">
      <c r="AI2746" s="11"/>
      <c r="AJ2746" s="11"/>
      <c r="AK2746" s="11"/>
      <c r="AL2746" s="63"/>
      <c r="AM2746" s="46" t="str">
        <f t="shared" si="583"/>
        <v/>
      </c>
      <c r="AN2746" s="46" t="str">
        <f t="shared" si="584"/>
        <v/>
      </c>
      <c r="AO2746" s="46" t="str">
        <f t="shared" si="585"/>
        <v/>
      </c>
      <c r="AP2746" s="46">
        <f t="shared" si="586"/>
        <v>0</v>
      </c>
      <c r="AQ2746" s="46" t="str">
        <f t="shared" si="587"/>
        <v/>
      </c>
      <c r="AR2746" s="46">
        <f t="shared" si="588"/>
        <v>0</v>
      </c>
      <c r="AS2746" s="48">
        <f t="shared" si="589"/>
        <v>1</v>
      </c>
      <c r="AT2746" s="46">
        <f t="shared" si="593"/>
        <v>0</v>
      </c>
      <c r="AU2746" s="46">
        <f t="shared" si="590"/>
        <v>0</v>
      </c>
      <c r="AV2746" s="46">
        <f t="shared" si="591"/>
        <v>0</v>
      </c>
      <c r="AW2746" s="46">
        <f t="shared" si="594"/>
        <v>0</v>
      </c>
      <c r="AX2746" s="47" t="str">
        <f t="shared" si="592"/>
        <v/>
      </c>
      <c r="AY2746" s="47" t="str">
        <f t="shared" si="595"/>
        <v/>
      </c>
    </row>
    <row r="2747" spans="35:51" x14ac:dyDescent="0.35">
      <c r="AI2747" s="11"/>
      <c r="AJ2747" s="11"/>
      <c r="AK2747" s="11"/>
      <c r="AL2747" s="63"/>
      <c r="AM2747" s="46" t="str">
        <f t="shared" si="583"/>
        <v/>
      </c>
      <c r="AN2747" s="46" t="str">
        <f t="shared" si="584"/>
        <v/>
      </c>
      <c r="AO2747" s="46" t="str">
        <f t="shared" si="585"/>
        <v/>
      </c>
      <c r="AP2747" s="46">
        <f t="shared" si="586"/>
        <v>0</v>
      </c>
      <c r="AQ2747" s="46" t="str">
        <f t="shared" si="587"/>
        <v/>
      </c>
      <c r="AR2747" s="46">
        <f t="shared" si="588"/>
        <v>0</v>
      </c>
      <c r="AS2747" s="48">
        <f t="shared" si="589"/>
        <v>1</v>
      </c>
      <c r="AT2747" s="46">
        <f t="shared" si="593"/>
        <v>0</v>
      </c>
      <c r="AU2747" s="46">
        <f t="shared" si="590"/>
        <v>0</v>
      </c>
      <c r="AV2747" s="46">
        <f t="shared" si="591"/>
        <v>0</v>
      </c>
      <c r="AW2747" s="46">
        <f t="shared" si="594"/>
        <v>0</v>
      </c>
      <c r="AX2747" s="47" t="str">
        <f t="shared" si="592"/>
        <v/>
      </c>
      <c r="AY2747" s="47" t="str">
        <f t="shared" si="595"/>
        <v/>
      </c>
    </row>
    <row r="2748" spans="35:51" x14ac:dyDescent="0.35">
      <c r="AI2748" s="11"/>
      <c r="AJ2748" s="11"/>
      <c r="AK2748" s="11"/>
      <c r="AL2748" s="63"/>
      <c r="AM2748" s="46" t="str">
        <f t="shared" si="583"/>
        <v/>
      </c>
      <c r="AN2748" s="46" t="str">
        <f t="shared" si="584"/>
        <v/>
      </c>
      <c r="AO2748" s="46" t="str">
        <f t="shared" si="585"/>
        <v/>
      </c>
      <c r="AP2748" s="46">
        <f t="shared" si="586"/>
        <v>0</v>
      </c>
      <c r="AQ2748" s="46" t="str">
        <f t="shared" si="587"/>
        <v/>
      </c>
      <c r="AR2748" s="46">
        <f t="shared" si="588"/>
        <v>0</v>
      </c>
      <c r="AS2748" s="48">
        <f t="shared" si="589"/>
        <v>1</v>
      </c>
      <c r="AT2748" s="46">
        <f t="shared" si="593"/>
        <v>0</v>
      </c>
      <c r="AU2748" s="46">
        <f t="shared" si="590"/>
        <v>0</v>
      </c>
      <c r="AV2748" s="46">
        <f t="shared" si="591"/>
        <v>0</v>
      </c>
      <c r="AW2748" s="46">
        <f t="shared" si="594"/>
        <v>0</v>
      </c>
      <c r="AX2748" s="47" t="str">
        <f t="shared" si="592"/>
        <v/>
      </c>
      <c r="AY2748" s="47" t="str">
        <f t="shared" si="595"/>
        <v/>
      </c>
    </row>
    <row r="2749" spans="35:51" x14ac:dyDescent="0.35">
      <c r="AI2749" s="11"/>
      <c r="AJ2749" s="11"/>
      <c r="AK2749" s="11"/>
      <c r="AL2749" s="63"/>
      <c r="AM2749" s="46" t="str">
        <f t="shared" si="583"/>
        <v/>
      </c>
      <c r="AN2749" s="46" t="str">
        <f t="shared" si="584"/>
        <v/>
      </c>
      <c r="AO2749" s="46" t="str">
        <f t="shared" si="585"/>
        <v/>
      </c>
      <c r="AP2749" s="46">
        <f t="shared" si="586"/>
        <v>0</v>
      </c>
      <c r="AQ2749" s="46" t="str">
        <f t="shared" si="587"/>
        <v/>
      </c>
      <c r="AR2749" s="46">
        <f t="shared" si="588"/>
        <v>0</v>
      </c>
      <c r="AS2749" s="48">
        <f t="shared" si="589"/>
        <v>1</v>
      </c>
      <c r="AT2749" s="46">
        <f t="shared" si="593"/>
        <v>0</v>
      </c>
      <c r="AU2749" s="46">
        <f t="shared" si="590"/>
        <v>0</v>
      </c>
      <c r="AV2749" s="46">
        <f t="shared" si="591"/>
        <v>0</v>
      </c>
      <c r="AW2749" s="46">
        <f t="shared" si="594"/>
        <v>0</v>
      </c>
      <c r="AX2749" s="47" t="str">
        <f t="shared" si="592"/>
        <v/>
      </c>
      <c r="AY2749" s="47" t="str">
        <f t="shared" si="595"/>
        <v/>
      </c>
    </row>
    <row r="2750" spans="35:51" x14ac:dyDescent="0.35">
      <c r="AI2750" s="11"/>
      <c r="AJ2750" s="11"/>
      <c r="AK2750" s="11"/>
      <c r="AL2750" s="63"/>
      <c r="AM2750" s="46" t="str">
        <f t="shared" si="583"/>
        <v/>
      </c>
      <c r="AN2750" s="46" t="str">
        <f t="shared" si="584"/>
        <v/>
      </c>
      <c r="AO2750" s="46" t="str">
        <f t="shared" si="585"/>
        <v/>
      </c>
      <c r="AP2750" s="46">
        <f t="shared" si="586"/>
        <v>0</v>
      </c>
      <c r="AQ2750" s="46" t="str">
        <f t="shared" si="587"/>
        <v/>
      </c>
      <c r="AR2750" s="46">
        <f t="shared" si="588"/>
        <v>0</v>
      </c>
      <c r="AS2750" s="48">
        <f t="shared" si="589"/>
        <v>1</v>
      </c>
      <c r="AT2750" s="46">
        <f t="shared" si="593"/>
        <v>0</v>
      </c>
      <c r="AU2750" s="46">
        <f t="shared" si="590"/>
        <v>0</v>
      </c>
      <c r="AV2750" s="46">
        <f t="shared" si="591"/>
        <v>0</v>
      </c>
      <c r="AW2750" s="46">
        <f t="shared" si="594"/>
        <v>0</v>
      </c>
      <c r="AX2750" s="47" t="str">
        <f t="shared" si="592"/>
        <v/>
      </c>
      <c r="AY2750" s="47" t="str">
        <f t="shared" si="595"/>
        <v/>
      </c>
    </row>
    <row r="2751" spans="35:51" x14ac:dyDescent="0.35">
      <c r="AI2751" s="11"/>
      <c r="AJ2751" s="11"/>
      <c r="AK2751" s="11"/>
      <c r="AL2751" s="63"/>
      <c r="AM2751" s="46" t="str">
        <f t="shared" si="583"/>
        <v/>
      </c>
      <c r="AN2751" s="46" t="str">
        <f t="shared" si="584"/>
        <v/>
      </c>
      <c r="AO2751" s="46" t="str">
        <f t="shared" si="585"/>
        <v/>
      </c>
      <c r="AP2751" s="46">
        <f t="shared" si="586"/>
        <v>0</v>
      </c>
      <c r="AQ2751" s="46" t="str">
        <f t="shared" si="587"/>
        <v/>
      </c>
      <c r="AR2751" s="46">
        <f t="shared" si="588"/>
        <v>0</v>
      </c>
      <c r="AS2751" s="48">
        <f t="shared" si="589"/>
        <v>1</v>
      </c>
      <c r="AT2751" s="46">
        <f t="shared" si="593"/>
        <v>0</v>
      </c>
      <c r="AU2751" s="46">
        <f t="shared" si="590"/>
        <v>0</v>
      </c>
      <c r="AV2751" s="46">
        <f t="shared" si="591"/>
        <v>0</v>
      </c>
      <c r="AW2751" s="46">
        <f t="shared" si="594"/>
        <v>0</v>
      </c>
      <c r="AX2751" s="47" t="str">
        <f t="shared" si="592"/>
        <v/>
      </c>
      <c r="AY2751" s="47" t="str">
        <f t="shared" si="595"/>
        <v/>
      </c>
    </row>
    <row r="2752" spans="35:51" x14ac:dyDescent="0.35">
      <c r="AI2752" s="11"/>
      <c r="AJ2752" s="11"/>
      <c r="AK2752" s="11"/>
      <c r="AL2752" s="63"/>
      <c r="AM2752" s="46" t="str">
        <f t="shared" si="583"/>
        <v/>
      </c>
      <c r="AN2752" s="46" t="str">
        <f t="shared" si="584"/>
        <v/>
      </c>
      <c r="AO2752" s="46" t="str">
        <f t="shared" si="585"/>
        <v/>
      </c>
      <c r="AP2752" s="46">
        <f t="shared" si="586"/>
        <v>0</v>
      </c>
      <c r="AQ2752" s="46" t="str">
        <f t="shared" si="587"/>
        <v/>
      </c>
      <c r="AR2752" s="46">
        <f t="shared" si="588"/>
        <v>0</v>
      </c>
      <c r="AS2752" s="48">
        <f t="shared" si="589"/>
        <v>1</v>
      </c>
      <c r="AT2752" s="46">
        <f t="shared" si="593"/>
        <v>0</v>
      </c>
      <c r="AU2752" s="46">
        <f t="shared" si="590"/>
        <v>0</v>
      </c>
      <c r="AV2752" s="46">
        <f t="shared" si="591"/>
        <v>0</v>
      </c>
      <c r="AW2752" s="46">
        <f t="shared" si="594"/>
        <v>0</v>
      </c>
      <c r="AX2752" s="47" t="str">
        <f t="shared" si="592"/>
        <v/>
      </c>
      <c r="AY2752" s="47" t="str">
        <f t="shared" si="595"/>
        <v/>
      </c>
    </row>
    <row r="2753" spans="35:51" x14ac:dyDescent="0.35">
      <c r="AI2753" s="11"/>
      <c r="AJ2753" s="11"/>
      <c r="AK2753" s="11"/>
      <c r="AL2753" s="63"/>
      <c r="AM2753" s="46" t="str">
        <f t="shared" si="583"/>
        <v/>
      </c>
      <c r="AN2753" s="46" t="str">
        <f t="shared" si="584"/>
        <v/>
      </c>
      <c r="AO2753" s="46" t="str">
        <f t="shared" si="585"/>
        <v/>
      </c>
      <c r="AP2753" s="46">
        <f t="shared" si="586"/>
        <v>0</v>
      </c>
      <c r="AQ2753" s="46" t="str">
        <f t="shared" si="587"/>
        <v/>
      </c>
      <c r="AR2753" s="46">
        <f t="shared" si="588"/>
        <v>0</v>
      </c>
      <c r="AS2753" s="48">
        <f t="shared" si="589"/>
        <v>1</v>
      </c>
      <c r="AT2753" s="46">
        <f t="shared" si="593"/>
        <v>0</v>
      </c>
      <c r="AU2753" s="46">
        <f t="shared" si="590"/>
        <v>0</v>
      </c>
      <c r="AV2753" s="46">
        <f t="shared" si="591"/>
        <v>0</v>
      </c>
      <c r="AW2753" s="46">
        <f t="shared" si="594"/>
        <v>0</v>
      </c>
      <c r="AX2753" s="47" t="str">
        <f t="shared" si="592"/>
        <v/>
      </c>
      <c r="AY2753" s="47" t="str">
        <f t="shared" si="595"/>
        <v/>
      </c>
    </row>
    <row r="2754" spans="35:51" x14ac:dyDescent="0.35">
      <c r="AI2754" s="11"/>
      <c r="AJ2754" s="11"/>
      <c r="AK2754" s="11"/>
      <c r="AL2754" s="63"/>
      <c r="AM2754" s="46" t="str">
        <f t="shared" si="583"/>
        <v/>
      </c>
      <c r="AN2754" s="46" t="str">
        <f t="shared" si="584"/>
        <v/>
      </c>
      <c r="AO2754" s="46" t="str">
        <f t="shared" si="585"/>
        <v/>
      </c>
      <c r="AP2754" s="46">
        <f t="shared" si="586"/>
        <v>0</v>
      </c>
      <c r="AQ2754" s="46" t="str">
        <f t="shared" si="587"/>
        <v/>
      </c>
      <c r="AR2754" s="46">
        <f t="shared" si="588"/>
        <v>0</v>
      </c>
      <c r="AS2754" s="48">
        <f t="shared" si="589"/>
        <v>1</v>
      </c>
      <c r="AT2754" s="46">
        <f t="shared" si="593"/>
        <v>0</v>
      </c>
      <c r="AU2754" s="46">
        <f t="shared" si="590"/>
        <v>0</v>
      </c>
      <c r="AV2754" s="46">
        <f t="shared" si="591"/>
        <v>0</v>
      </c>
      <c r="AW2754" s="46">
        <f t="shared" si="594"/>
        <v>0</v>
      </c>
      <c r="AX2754" s="47" t="str">
        <f t="shared" si="592"/>
        <v/>
      </c>
      <c r="AY2754" s="47" t="str">
        <f t="shared" si="595"/>
        <v/>
      </c>
    </row>
    <row r="2755" spans="35:51" x14ac:dyDescent="0.35">
      <c r="AI2755" s="11"/>
      <c r="AJ2755" s="11"/>
      <c r="AK2755" s="11"/>
      <c r="AL2755" s="63"/>
      <c r="AM2755" s="46" t="str">
        <f t="shared" ref="AM2755:AM2818" si="596">IFERROR(VLOOKUP($AK2755,pnl_konto_table,2,FALSE),"")</f>
        <v/>
      </c>
      <c r="AN2755" s="46" t="str">
        <f t="shared" ref="AN2755:AN2818" si="597">IFERROR(VLOOKUP($AK2755,pnl_konto_table,6,FALSE),"")</f>
        <v/>
      </c>
      <c r="AO2755" s="46" t="str">
        <f t="shared" ref="AO2755:AO2818" si="598">IFERROR(VLOOKUP($AK2755,pnl_konto_table,7,FALSE),"")</f>
        <v/>
      </c>
      <c r="AP2755" s="46">
        <f t="shared" ref="AP2755:AP2818" si="599">IFERROR(VLOOKUP(AO2755,pnl_kategori_table,2,FALSE),0)</f>
        <v>0</v>
      </c>
      <c r="AQ2755" s="46" t="str">
        <f t="shared" ref="AQ2755:AQ2818" si="600">IFERROR(MATCH(AN2755,pnl_subkategori,0),"")</f>
        <v/>
      </c>
      <c r="AR2755" s="46">
        <f t="shared" ref="AR2755:AR2818" si="601">IF(AP2755=$A$3,-$AL2755,$AL2755)</f>
        <v>0</v>
      </c>
      <c r="AS2755" s="48">
        <f t="shared" ref="AS2755:AS2818" si="602">IFERROR(VLOOKUP($AK2755,lookup_konto_index,2,FALSE),IFERROR(VLOOKUP(AN2755,lookup_subkategori_index,2,FALSE),IFERROR(VLOOKUP(AO2755,lookup_kategori_index,2,FALSE),1)))</f>
        <v>1</v>
      </c>
      <c r="AT2755" s="46">
        <f t="shared" si="593"/>
        <v>0</v>
      </c>
      <c r="AU2755" s="46">
        <f t="shared" ref="AU2755:AU2818" si="603">SUMIFS($BC$3:$BC$50,$BA$3:$BA$50,$AI2755,$BB$3:$BB$50,$AJ2755)</f>
        <v>0</v>
      </c>
      <c r="AV2755" s="46">
        <f t="shared" ref="AV2755:AV2818" si="604">SUMIFS($BD$3:$BD$50,$BA$3:$BA$50,$AI2755,$BB$3:$BB$50,$AJ2755)</f>
        <v>0</v>
      </c>
      <c r="AW2755" s="46">
        <f t="shared" si="594"/>
        <v>0</v>
      </c>
      <c r="AX2755" s="47" t="str">
        <f t="shared" ref="AX2755:AX2818" si="605">IFERROR(VLOOKUP($AP2755,table_type_kostnad,2,FALSE)*AR2755,"")</f>
        <v/>
      </c>
      <c r="AY2755" s="47" t="str">
        <f t="shared" si="595"/>
        <v/>
      </c>
    </row>
    <row r="2756" spans="35:51" x14ac:dyDescent="0.35">
      <c r="AI2756" s="11"/>
      <c r="AJ2756" s="11"/>
      <c r="AK2756" s="11"/>
      <c r="AL2756" s="63"/>
      <c r="AM2756" s="46" t="str">
        <f t="shared" si="596"/>
        <v/>
      </c>
      <c r="AN2756" s="46" t="str">
        <f t="shared" si="597"/>
        <v/>
      </c>
      <c r="AO2756" s="46" t="str">
        <f t="shared" si="598"/>
        <v/>
      </c>
      <c r="AP2756" s="46">
        <f t="shared" si="599"/>
        <v>0</v>
      </c>
      <c r="AQ2756" s="46" t="str">
        <f t="shared" si="600"/>
        <v/>
      </c>
      <c r="AR2756" s="46">
        <f t="shared" si="601"/>
        <v>0</v>
      </c>
      <c r="AS2756" s="48">
        <f t="shared" si="602"/>
        <v>1</v>
      </c>
      <c r="AT2756" s="46">
        <f t="shared" ref="AT2756:AT2819" si="606">AS2756*AR2756</f>
        <v>0</v>
      </c>
      <c r="AU2756" s="46">
        <f t="shared" si="603"/>
        <v>0</v>
      </c>
      <c r="AV2756" s="46">
        <f t="shared" si="604"/>
        <v>0</v>
      </c>
      <c r="AW2756" s="46">
        <f t="shared" ref="AW2756:AW2819" si="607">IF(AU2756=0,0,1)</f>
        <v>0</v>
      </c>
      <c r="AX2756" s="47" t="str">
        <f t="shared" si="605"/>
        <v/>
      </c>
      <c r="AY2756" s="47" t="str">
        <f t="shared" ref="AY2756:AY2819" si="608">IFERROR(AX2756*AS2756,"")</f>
        <v/>
      </c>
    </row>
    <row r="2757" spans="35:51" x14ac:dyDescent="0.35">
      <c r="AI2757" s="11"/>
      <c r="AJ2757" s="11"/>
      <c r="AK2757" s="11"/>
      <c r="AL2757" s="63"/>
      <c r="AM2757" s="46" t="str">
        <f t="shared" si="596"/>
        <v/>
      </c>
      <c r="AN2757" s="46" t="str">
        <f t="shared" si="597"/>
        <v/>
      </c>
      <c r="AO2757" s="46" t="str">
        <f t="shared" si="598"/>
        <v/>
      </c>
      <c r="AP2757" s="46">
        <f t="shared" si="599"/>
        <v>0</v>
      </c>
      <c r="AQ2757" s="46" t="str">
        <f t="shared" si="600"/>
        <v/>
      </c>
      <c r="AR2757" s="46">
        <f t="shared" si="601"/>
        <v>0</v>
      </c>
      <c r="AS2757" s="48">
        <f t="shared" si="602"/>
        <v>1</v>
      </c>
      <c r="AT2757" s="46">
        <f t="shared" si="606"/>
        <v>0</v>
      </c>
      <c r="AU2757" s="46">
        <f t="shared" si="603"/>
        <v>0</v>
      </c>
      <c r="AV2757" s="46">
        <f t="shared" si="604"/>
        <v>0</v>
      </c>
      <c r="AW2757" s="46">
        <f t="shared" si="607"/>
        <v>0</v>
      </c>
      <c r="AX2757" s="47" t="str">
        <f t="shared" si="605"/>
        <v/>
      </c>
      <c r="AY2757" s="47" t="str">
        <f t="shared" si="608"/>
        <v/>
      </c>
    </row>
    <row r="2758" spans="35:51" x14ac:dyDescent="0.35">
      <c r="AI2758" s="11"/>
      <c r="AJ2758" s="11"/>
      <c r="AK2758" s="11"/>
      <c r="AL2758" s="63"/>
      <c r="AM2758" s="46" t="str">
        <f t="shared" si="596"/>
        <v/>
      </c>
      <c r="AN2758" s="46" t="str">
        <f t="shared" si="597"/>
        <v/>
      </c>
      <c r="AO2758" s="46" t="str">
        <f t="shared" si="598"/>
        <v/>
      </c>
      <c r="AP2758" s="46">
        <f t="shared" si="599"/>
        <v>0</v>
      </c>
      <c r="AQ2758" s="46" t="str">
        <f t="shared" si="600"/>
        <v/>
      </c>
      <c r="AR2758" s="46">
        <f t="shared" si="601"/>
        <v>0</v>
      </c>
      <c r="AS2758" s="48">
        <f t="shared" si="602"/>
        <v>1</v>
      </c>
      <c r="AT2758" s="46">
        <f t="shared" si="606"/>
        <v>0</v>
      </c>
      <c r="AU2758" s="46">
        <f t="shared" si="603"/>
        <v>0</v>
      </c>
      <c r="AV2758" s="46">
        <f t="shared" si="604"/>
        <v>0</v>
      </c>
      <c r="AW2758" s="46">
        <f t="shared" si="607"/>
        <v>0</v>
      </c>
      <c r="AX2758" s="47" t="str">
        <f t="shared" si="605"/>
        <v/>
      </c>
      <c r="AY2758" s="47" t="str">
        <f t="shared" si="608"/>
        <v/>
      </c>
    </row>
    <row r="2759" spans="35:51" x14ac:dyDescent="0.35">
      <c r="AI2759" s="11"/>
      <c r="AJ2759" s="11"/>
      <c r="AK2759" s="11"/>
      <c r="AL2759" s="63"/>
      <c r="AM2759" s="46" t="str">
        <f t="shared" si="596"/>
        <v/>
      </c>
      <c r="AN2759" s="46" t="str">
        <f t="shared" si="597"/>
        <v/>
      </c>
      <c r="AO2759" s="46" t="str">
        <f t="shared" si="598"/>
        <v/>
      </c>
      <c r="AP2759" s="46">
        <f t="shared" si="599"/>
        <v>0</v>
      </c>
      <c r="AQ2759" s="46" t="str">
        <f t="shared" si="600"/>
        <v/>
      </c>
      <c r="AR2759" s="46">
        <f t="shared" si="601"/>
        <v>0</v>
      </c>
      <c r="AS2759" s="48">
        <f t="shared" si="602"/>
        <v>1</v>
      </c>
      <c r="AT2759" s="46">
        <f t="shared" si="606"/>
        <v>0</v>
      </c>
      <c r="AU2759" s="46">
        <f t="shared" si="603"/>
        <v>0</v>
      </c>
      <c r="AV2759" s="46">
        <f t="shared" si="604"/>
        <v>0</v>
      </c>
      <c r="AW2759" s="46">
        <f t="shared" si="607"/>
        <v>0</v>
      </c>
      <c r="AX2759" s="47" t="str">
        <f t="shared" si="605"/>
        <v/>
      </c>
      <c r="AY2759" s="47" t="str">
        <f t="shared" si="608"/>
        <v/>
      </c>
    </row>
    <row r="2760" spans="35:51" x14ac:dyDescent="0.35">
      <c r="AI2760" s="11"/>
      <c r="AJ2760" s="11"/>
      <c r="AK2760" s="11"/>
      <c r="AL2760" s="63"/>
      <c r="AM2760" s="46" t="str">
        <f t="shared" si="596"/>
        <v/>
      </c>
      <c r="AN2760" s="46" t="str">
        <f t="shared" si="597"/>
        <v/>
      </c>
      <c r="AO2760" s="46" t="str">
        <f t="shared" si="598"/>
        <v/>
      </c>
      <c r="AP2760" s="46">
        <f t="shared" si="599"/>
        <v>0</v>
      </c>
      <c r="AQ2760" s="46" t="str">
        <f t="shared" si="600"/>
        <v/>
      </c>
      <c r="AR2760" s="46">
        <f t="shared" si="601"/>
        <v>0</v>
      </c>
      <c r="AS2760" s="48">
        <f t="shared" si="602"/>
        <v>1</v>
      </c>
      <c r="AT2760" s="46">
        <f t="shared" si="606"/>
        <v>0</v>
      </c>
      <c r="AU2760" s="46">
        <f t="shared" si="603"/>
        <v>0</v>
      </c>
      <c r="AV2760" s="46">
        <f t="shared" si="604"/>
        <v>0</v>
      </c>
      <c r="AW2760" s="46">
        <f t="shared" si="607"/>
        <v>0</v>
      </c>
      <c r="AX2760" s="47" t="str">
        <f t="shared" si="605"/>
        <v/>
      </c>
      <c r="AY2760" s="47" t="str">
        <f t="shared" si="608"/>
        <v/>
      </c>
    </row>
    <row r="2761" spans="35:51" x14ac:dyDescent="0.35">
      <c r="AI2761" s="11"/>
      <c r="AJ2761" s="11"/>
      <c r="AK2761" s="11"/>
      <c r="AL2761" s="63"/>
      <c r="AM2761" s="46" t="str">
        <f t="shared" si="596"/>
        <v/>
      </c>
      <c r="AN2761" s="46" t="str">
        <f t="shared" si="597"/>
        <v/>
      </c>
      <c r="AO2761" s="46" t="str">
        <f t="shared" si="598"/>
        <v/>
      </c>
      <c r="AP2761" s="46">
        <f t="shared" si="599"/>
        <v>0</v>
      </c>
      <c r="AQ2761" s="46" t="str">
        <f t="shared" si="600"/>
        <v/>
      </c>
      <c r="AR2761" s="46">
        <f t="shared" si="601"/>
        <v>0</v>
      </c>
      <c r="AS2761" s="48">
        <f t="shared" si="602"/>
        <v>1</v>
      </c>
      <c r="AT2761" s="46">
        <f t="shared" si="606"/>
        <v>0</v>
      </c>
      <c r="AU2761" s="46">
        <f t="shared" si="603"/>
        <v>0</v>
      </c>
      <c r="AV2761" s="46">
        <f t="shared" si="604"/>
        <v>0</v>
      </c>
      <c r="AW2761" s="46">
        <f t="shared" si="607"/>
        <v>0</v>
      </c>
      <c r="AX2761" s="47" t="str">
        <f t="shared" si="605"/>
        <v/>
      </c>
      <c r="AY2761" s="47" t="str">
        <f t="shared" si="608"/>
        <v/>
      </c>
    </row>
    <row r="2762" spans="35:51" x14ac:dyDescent="0.35">
      <c r="AI2762" s="11"/>
      <c r="AJ2762" s="11"/>
      <c r="AK2762" s="11"/>
      <c r="AL2762" s="63"/>
      <c r="AM2762" s="46" t="str">
        <f t="shared" si="596"/>
        <v/>
      </c>
      <c r="AN2762" s="46" t="str">
        <f t="shared" si="597"/>
        <v/>
      </c>
      <c r="AO2762" s="46" t="str">
        <f t="shared" si="598"/>
        <v/>
      </c>
      <c r="AP2762" s="46">
        <f t="shared" si="599"/>
        <v>0</v>
      </c>
      <c r="AQ2762" s="46" t="str">
        <f t="shared" si="600"/>
        <v/>
      </c>
      <c r="AR2762" s="46">
        <f t="shared" si="601"/>
        <v>0</v>
      </c>
      <c r="AS2762" s="48">
        <f t="shared" si="602"/>
        <v>1</v>
      </c>
      <c r="AT2762" s="46">
        <f t="shared" si="606"/>
        <v>0</v>
      </c>
      <c r="AU2762" s="46">
        <f t="shared" si="603"/>
        <v>0</v>
      </c>
      <c r="AV2762" s="46">
        <f t="shared" si="604"/>
        <v>0</v>
      </c>
      <c r="AW2762" s="46">
        <f t="shared" si="607"/>
        <v>0</v>
      </c>
      <c r="AX2762" s="47" t="str">
        <f t="shared" si="605"/>
        <v/>
      </c>
      <c r="AY2762" s="47" t="str">
        <f t="shared" si="608"/>
        <v/>
      </c>
    </row>
    <row r="2763" spans="35:51" x14ac:dyDescent="0.35">
      <c r="AI2763" s="11"/>
      <c r="AJ2763" s="11"/>
      <c r="AK2763" s="11"/>
      <c r="AL2763" s="63"/>
      <c r="AM2763" s="46" t="str">
        <f t="shared" si="596"/>
        <v/>
      </c>
      <c r="AN2763" s="46" t="str">
        <f t="shared" si="597"/>
        <v/>
      </c>
      <c r="AO2763" s="46" t="str">
        <f t="shared" si="598"/>
        <v/>
      </c>
      <c r="AP2763" s="46">
        <f t="shared" si="599"/>
        <v>0</v>
      </c>
      <c r="AQ2763" s="46" t="str">
        <f t="shared" si="600"/>
        <v/>
      </c>
      <c r="AR2763" s="46">
        <f t="shared" si="601"/>
        <v>0</v>
      </c>
      <c r="AS2763" s="48">
        <f t="shared" si="602"/>
        <v>1</v>
      </c>
      <c r="AT2763" s="46">
        <f t="shared" si="606"/>
        <v>0</v>
      </c>
      <c r="AU2763" s="46">
        <f t="shared" si="603"/>
        <v>0</v>
      </c>
      <c r="AV2763" s="46">
        <f t="shared" si="604"/>
        <v>0</v>
      </c>
      <c r="AW2763" s="46">
        <f t="shared" si="607"/>
        <v>0</v>
      </c>
      <c r="AX2763" s="47" t="str">
        <f t="shared" si="605"/>
        <v/>
      </c>
      <c r="AY2763" s="47" t="str">
        <f t="shared" si="608"/>
        <v/>
      </c>
    </row>
    <row r="2764" spans="35:51" x14ac:dyDescent="0.35">
      <c r="AI2764" s="11"/>
      <c r="AJ2764" s="11"/>
      <c r="AK2764" s="11"/>
      <c r="AL2764" s="63"/>
      <c r="AM2764" s="46" t="str">
        <f t="shared" si="596"/>
        <v/>
      </c>
      <c r="AN2764" s="46" t="str">
        <f t="shared" si="597"/>
        <v/>
      </c>
      <c r="AO2764" s="46" t="str">
        <f t="shared" si="598"/>
        <v/>
      </c>
      <c r="AP2764" s="46">
        <f t="shared" si="599"/>
        <v>0</v>
      </c>
      <c r="AQ2764" s="46" t="str">
        <f t="shared" si="600"/>
        <v/>
      </c>
      <c r="AR2764" s="46">
        <f t="shared" si="601"/>
        <v>0</v>
      </c>
      <c r="AS2764" s="48">
        <f t="shared" si="602"/>
        <v>1</v>
      </c>
      <c r="AT2764" s="46">
        <f t="shared" si="606"/>
        <v>0</v>
      </c>
      <c r="AU2764" s="46">
        <f t="shared" si="603"/>
        <v>0</v>
      </c>
      <c r="AV2764" s="46">
        <f t="shared" si="604"/>
        <v>0</v>
      </c>
      <c r="AW2764" s="46">
        <f t="shared" si="607"/>
        <v>0</v>
      </c>
      <c r="AX2764" s="47" t="str">
        <f t="shared" si="605"/>
        <v/>
      </c>
      <c r="AY2764" s="47" t="str">
        <f t="shared" si="608"/>
        <v/>
      </c>
    </row>
    <row r="2765" spans="35:51" x14ac:dyDescent="0.35">
      <c r="AI2765" s="11"/>
      <c r="AJ2765" s="11"/>
      <c r="AK2765" s="11"/>
      <c r="AL2765" s="63"/>
      <c r="AM2765" s="46" t="str">
        <f t="shared" si="596"/>
        <v/>
      </c>
      <c r="AN2765" s="46" t="str">
        <f t="shared" si="597"/>
        <v/>
      </c>
      <c r="AO2765" s="46" t="str">
        <f t="shared" si="598"/>
        <v/>
      </c>
      <c r="AP2765" s="46">
        <f t="shared" si="599"/>
        <v>0</v>
      </c>
      <c r="AQ2765" s="46" t="str">
        <f t="shared" si="600"/>
        <v/>
      </c>
      <c r="AR2765" s="46">
        <f t="shared" si="601"/>
        <v>0</v>
      </c>
      <c r="AS2765" s="48">
        <f t="shared" si="602"/>
        <v>1</v>
      </c>
      <c r="AT2765" s="46">
        <f t="shared" si="606"/>
        <v>0</v>
      </c>
      <c r="AU2765" s="46">
        <f t="shared" si="603"/>
        <v>0</v>
      </c>
      <c r="AV2765" s="46">
        <f t="shared" si="604"/>
        <v>0</v>
      </c>
      <c r="AW2765" s="46">
        <f t="shared" si="607"/>
        <v>0</v>
      </c>
      <c r="AX2765" s="47" t="str">
        <f t="shared" si="605"/>
        <v/>
      </c>
      <c r="AY2765" s="47" t="str">
        <f t="shared" si="608"/>
        <v/>
      </c>
    </row>
    <row r="2766" spans="35:51" x14ac:dyDescent="0.35">
      <c r="AI2766" s="11"/>
      <c r="AJ2766" s="11"/>
      <c r="AK2766" s="11"/>
      <c r="AL2766" s="63"/>
      <c r="AM2766" s="46" t="str">
        <f t="shared" si="596"/>
        <v/>
      </c>
      <c r="AN2766" s="46" t="str">
        <f t="shared" si="597"/>
        <v/>
      </c>
      <c r="AO2766" s="46" t="str">
        <f t="shared" si="598"/>
        <v/>
      </c>
      <c r="AP2766" s="46">
        <f t="shared" si="599"/>
        <v>0</v>
      </c>
      <c r="AQ2766" s="46" t="str">
        <f t="shared" si="600"/>
        <v/>
      </c>
      <c r="AR2766" s="46">
        <f t="shared" si="601"/>
        <v>0</v>
      </c>
      <c r="AS2766" s="48">
        <f t="shared" si="602"/>
        <v>1</v>
      </c>
      <c r="AT2766" s="46">
        <f t="shared" si="606"/>
        <v>0</v>
      </c>
      <c r="AU2766" s="46">
        <f t="shared" si="603"/>
        <v>0</v>
      </c>
      <c r="AV2766" s="46">
        <f t="shared" si="604"/>
        <v>0</v>
      </c>
      <c r="AW2766" s="46">
        <f t="shared" si="607"/>
        <v>0</v>
      </c>
      <c r="AX2766" s="47" t="str">
        <f t="shared" si="605"/>
        <v/>
      </c>
      <c r="AY2766" s="47" t="str">
        <f t="shared" si="608"/>
        <v/>
      </c>
    </row>
    <row r="2767" spans="35:51" x14ac:dyDescent="0.35">
      <c r="AI2767" s="11"/>
      <c r="AJ2767" s="11"/>
      <c r="AK2767" s="11"/>
      <c r="AL2767" s="63"/>
      <c r="AM2767" s="46" t="str">
        <f t="shared" si="596"/>
        <v/>
      </c>
      <c r="AN2767" s="46" t="str">
        <f t="shared" si="597"/>
        <v/>
      </c>
      <c r="AO2767" s="46" t="str">
        <f t="shared" si="598"/>
        <v/>
      </c>
      <c r="AP2767" s="46">
        <f t="shared" si="599"/>
        <v>0</v>
      </c>
      <c r="AQ2767" s="46" t="str">
        <f t="shared" si="600"/>
        <v/>
      </c>
      <c r="AR2767" s="46">
        <f t="shared" si="601"/>
        <v>0</v>
      </c>
      <c r="AS2767" s="48">
        <f t="shared" si="602"/>
        <v>1</v>
      </c>
      <c r="AT2767" s="46">
        <f t="shared" si="606"/>
        <v>0</v>
      </c>
      <c r="AU2767" s="46">
        <f t="shared" si="603"/>
        <v>0</v>
      </c>
      <c r="AV2767" s="46">
        <f t="shared" si="604"/>
        <v>0</v>
      </c>
      <c r="AW2767" s="46">
        <f t="shared" si="607"/>
        <v>0</v>
      </c>
      <c r="AX2767" s="47" t="str">
        <f t="shared" si="605"/>
        <v/>
      </c>
      <c r="AY2767" s="47" t="str">
        <f t="shared" si="608"/>
        <v/>
      </c>
    </row>
    <row r="2768" spans="35:51" x14ac:dyDescent="0.35">
      <c r="AI2768" s="11"/>
      <c r="AJ2768" s="11"/>
      <c r="AK2768" s="11"/>
      <c r="AL2768" s="63"/>
      <c r="AM2768" s="46" t="str">
        <f t="shared" si="596"/>
        <v/>
      </c>
      <c r="AN2768" s="46" t="str">
        <f t="shared" si="597"/>
        <v/>
      </c>
      <c r="AO2768" s="46" t="str">
        <f t="shared" si="598"/>
        <v/>
      </c>
      <c r="AP2768" s="46">
        <f t="shared" si="599"/>
        <v>0</v>
      </c>
      <c r="AQ2768" s="46" t="str">
        <f t="shared" si="600"/>
        <v/>
      </c>
      <c r="AR2768" s="46">
        <f t="shared" si="601"/>
        <v>0</v>
      </c>
      <c r="AS2768" s="48">
        <f t="shared" si="602"/>
        <v>1</v>
      </c>
      <c r="AT2768" s="46">
        <f t="shared" si="606"/>
        <v>0</v>
      </c>
      <c r="AU2768" s="46">
        <f t="shared" si="603"/>
        <v>0</v>
      </c>
      <c r="AV2768" s="46">
        <f t="shared" si="604"/>
        <v>0</v>
      </c>
      <c r="AW2768" s="46">
        <f t="shared" si="607"/>
        <v>0</v>
      </c>
      <c r="AX2768" s="47" t="str">
        <f t="shared" si="605"/>
        <v/>
      </c>
      <c r="AY2768" s="47" t="str">
        <f t="shared" si="608"/>
        <v/>
      </c>
    </row>
    <row r="2769" spans="35:51" x14ac:dyDescent="0.35">
      <c r="AI2769" s="11"/>
      <c r="AJ2769" s="11"/>
      <c r="AK2769" s="11"/>
      <c r="AL2769" s="63"/>
      <c r="AM2769" s="46" t="str">
        <f t="shared" si="596"/>
        <v/>
      </c>
      <c r="AN2769" s="46" t="str">
        <f t="shared" si="597"/>
        <v/>
      </c>
      <c r="AO2769" s="46" t="str">
        <f t="shared" si="598"/>
        <v/>
      </c>
      <c r="AP2769" s="46">
        <f t="shared" si="599"/>
        <v>0</v>
      </c>
      <c r="AQ2769" s="46" t="str">
        <f t="shared" si="600"/>
        <v/>
      </c>
      <c r="AR2769" s="46">
        <f t="shared" si="601"/>
        <v>0</v>
      </c>
      <c r="AS2769" s="48">
        <f t="shared" si="602"/>
        <v>1</v>
      </c>
      <c r="AT2769" s="46">
        <f t="shared" si="606"/>
        <v>0</v>
      </c>
      <c r="AU2769" s="46">
        <f t="shared" si="603"/>
        <v>0</v>
      </c>
      <c r="AV2769" s="46">
        <f t="shared" si="604"/>
        <v>0</v>
      </c>
      <c r="AW2769" s="46">
        <f t="shared" si="607"/>
        <v>0</v>
      </c>
      <c r="AX2769" s="47" t="str">
        <f t="shared" si="605"/>
        <v/>
      </c>
      <c r="AY2769" s="47" t="str">
        <f t="shared" si="608"/>
        <v/>
      </c>
    </row>
    <row r="2770" spans="35:51" x14ac:dyDescent="0.35">
      <c r="AI2770" s="11"/>
      <c r="AJ2770" s="11"/>
      <c r="AK2770" s="11"/>
      <c r="AL2770" s="63"/>
      <c r="AM2770" s="46" t="str">
        <f t="shared" si="596"/>
        <v/>
      </c>
      <c r="AN2770" s="46" t="str">
        <f t="shared" si="597"/>
        <v/>
      </c>
      <c r="AO2770" s="46" t="str">
        <f t="shared" si="598"/>
        <v/>
      </c>
      <c r="AP2770" s="46">
        <f t="shared" si="599"/>
        <v>0</v>
      </c>
      <c r="AQ2770" s="46" t="str">
        <f t="shared" si="600"/>
        <v/>
      </c>
      <c r="AR2770" s="46">
        <f t="shared" si="601"/>
        <v>0</v>
      </c>
      <c r="AS2770" s="48">
        <f t="shared" si="602"/>
        <v>1</v>
      </c>
      <c r="AT2770" s="46">
        <f t="shared" si="606"/>
        <v>0</v>
      </c>
      <c r="AU2770" s="46">
        <f t="shared" si="603"/>
        <v>0</v>
      </c>
      <c r="AV2770" s="46">
        <f t="shared" si="604"/>
        <v>0</v>
      </c>
      <c r="AW2770" s="46">
        <f t="shared" si="607"/>
        <v>0</v>
      </c>
      <c r="AX2770" s="47" t="str">
        <f t="shared" si="605"/>
        <v/>
      </c>
      <c r="AY2770" s="47" t="str">
        <f t="shared" si="608"/>
        <v/>
      </c>
    </row>
    <row r="2771" spans="35:51" x14ac:dyDescent="0.35">
      <c r="AI2771" s="11"/>
      <c r="AJ2771" s="11"/>
      <c r="AK2771" s="11"/>
      <c r="AL2771" s="63"/>
      <c r="AM2771" s="46" t="str">
        <f t="shared" si="596"/>
        <v/>
      </c>
      <c r="AN2771" s="46" t="str">
        <f t="shared" si="597"/>
        <v/>
      </c>
      <c r="AO2771" s="46" t="str">
        <f t="shared" si="598"/>
        <v/>
      </c>
      <c r="AP2771" s="46">
        <f t="shared" si="599"/>
        <v>0</v>
      </c>
      <c r="AQ2771" s="46" t="str">
        <f t="shared" si="600"/>
        <v/>
      </c>
      <c r="AR2771" s="46">
        <f t="shared" si="601"/>
        <v>0</v>
      </c>
      <c r="AS2771" s="48">
        <f t="shared" si="602"/>
        <v>1</v>
      </c>
      <c r="AT2771" s="46">
        <f t="shared" si="606"/>
        <v>0</v>
      </c>
      <c r="AU2771" s="46">
        <f t="shared" si="603"/>
        <v>0</v>
      </c>
      <c r="AV2771" s="46">
        <f t="shared" si="604"/>
        <v>0</v>
      </c>
      <c r="AW2771" s="46">
        <f t="shared" si="607"/>
        <v>0</v>
      </c>
      <c r="AX2771" s="47" t="str">
        <f t="shared" si="605"/>
        <v/>
      </c>
      <c r="AY2771" s="47" t="str">
        <f t="shared" si="608"/>
        <v/>
      </c>
    </row>
    <row r="2772" spans="35:51" x14ac:dyDescent="0.35">
      <c r="AI2772" s="11"/>
      <c r="AJ2772" s="11"/>
      <c r="AK2772" s="11"/>
      <c r="AL2772" s="63"/>
      <c r="AM2772" s="46" t="str">
        <f t="shared" si="596"/>
        <v/>
      </c>
      <c r="AN2772" s="46" t="str">
        <f t="shared" si="597"/>
        <v/>
      </c>
      <c r="AO2772" s="46" t="str">
        <f t="shared" si="598"/>
        <v/>
      </c>
      <c r="AP2772" s="46">
        <f t="shared" si="599"/>
        <v>0</v>
      </c>
      <c r="AQ2772" s="46" t="str">
        <f t="shared" si="600"/>
        <v/>
      </c>
      <c r="AR2772" s="46">
        <f t="shared" si="601"/>
        <v>0</v>
      </c>
      <c r="AS2772" s="48">
        <f t="shared" si="602"/>
        <v>1</v>
      </c>
      <c r="AT2772" s="46">
        <f t="shared" si="606"/>
        <v>0</v>
      </c>
      <c r="AU2772" s="46">
        <f t="shared" si="603"/>
        <v>0</v>
      </c>
      <c r="AV2772" s="46">
        <f t="shared" si="604"/>
        <v>0</v>
      </c>
      <c r="AW2772" s="46">
        <f t="shared" si="607"/>
        <v>0</v>
      </c>
      <c r="AX2772" s="47" t="str">
        <f t="shared" si="605"/>
        <v/>
      </c>
      <c r="AY2772" s="47" t="str">
        <f t="shared" si="608"/>
        <v/>
      </c>
    </row>
    <row r="2773" spans="35:51" x14ac:dyDescent="0.35">
      <c r="AI2773" s="11"/>
      <c r="AJ2773" s="11"/>
      <c r="AK2773" s="11"/>
      <c r="AL2773" s="63"/>
      <c r="AM2773" s="46" t="str">
        <f t="shared" si="596"/>
        <v/>
      </c>
      <c r="AN2773" s="46" t="str">
        <f t="shared" si="597"/>
        <v/>
      </c>
      <c r="AO2773" s="46" t="str">
        <f t="shared" si="598"/>
        <v/>
      </c>
      <c r="AP2773" s="46">
        <f t="shared" si="599"/>
        <v>0</v>
      </c>
      <c r="AQ2773" s="46" t="str">
        <f t="shared" si="600"/>
        <v/>
      </c>
      <c r="AR2773" s="46">
        <f t="shared" si="601"/>
        <v>0</v>
      </c>
      <c r="AS2773" s="48">
        <f t="shared" si="602"/>
        <v>1</v>
      </c>
      <c r="AT2773" s="46">
        <f t="shared" si="606"/>
        <v>0</v>
      </c>
      <c r="AU2773" s="46">
        <f t="shared" si="603"/>
        <v>0</v>
      </c>
      <c r="AV2773" s="46">
        <f t="shared" si="604"/>
        <v>0</v>
      </c>
      <c r="AW2773" s="46">
        <f t="shared" si="607"/>
        <v>0</v>
      </c>
      <c r="AX2773" s="47" t="str">
        <f t="shared" si="605"/>
        <v/>
      </c>
      <c r="AY2773" s="47" t="str">
        <f t="shared" si="608"/>
        <v/>
      </c>
    </row>
    <row r="2774" spans="35:51" x14ac:dyDescent="0.35">
      <c r="AI2774" s="11"/>
      <c r="AJ2774" s="11"/>
      <c r="AK2774" s="11"/>
      <c r="AL2774" s="63"/>
      <c r="AM2774" s="46" t="str">
        <f t="shared" si="596"/>
        <v/>
      </c>
      <c r="AN2774" s="46" t="str">
        <f t="shared" si="597"/>
        <v/>
      </c>
      <c r="AO2774" s="46" t="str">
        <f t="shared" si="598"/>
        <v/>
      </c>
      <c r="AP2774" s="46">
        <f t="shared" si="599"/>
        <v>0</v>
      </c>
      <c r="AQ2774" s="46" t="str">
        <f t="shared" si="600"/>
        <v/>
      </c>
      <c r="AR2774" s="46">
        <f t="shared" si="601"/>
        <v>0</v>
      </c>
      <c r="AS2774" s="48">
        <f t="shared" si="602"/>
        <v>1</v>
      </c>
      <c r="AT2774" s="46">
        <f t="shared" si="606"/>
        <v>0</v>
      </c>
      <c r="AU2774" s="46">
        <f t="shared" si="603"/>
        <v>0</v>
      </c>
      <c r="AV2774" s="46">
        <f t="shared" si="604"/>
        <v>0</v>
      </c>
      <c r="AW2774" s="46">
        <f t="shared" si="607"/>
        <v>0</v>
      </c>
      <c r="AX2774" s="47" t="str">
        <f t="shared" si="605"/>
        <v/>
      </c>
      <c r="AY2774" s="47" t="str">
        <f t="shared" si="608"/>
        <v/>
      </c>
    </row>
    <row r="2775" spans="35:51" x14ac:dyDescent="0.35">
      <c r="AI2775" s="11"/>
      <c r="AJ2775" s="11"/>
      <c r="AK2775" s="11"/>
      <c r="AL2775" s="63"/>
      <c r="AM2775" s="46" t="str">
        <f t="shared" si="596"/>
        <v/>
      </c>
      <c r="AN2775" s="46" t="str">
        <f t="shared" si="597"/>
        <v/>
      </c>
      <c r="AO2775" s="46" t="str">
        <f t="shared" si="598"/>
        <v/>
      </c>
      <c r="AP2775" s="46">
        <f t="shared" si="599"/>
        <v>0</v>
      </c>
      <c r="AQ2775" s="46" t="str">
        <f t="shared" si="600"/>
        <v/>
      </c>
      <c r="AR2775" s="46">
        <f t="shared" si="601"/>
        <v>0</v>
      </c>
      <c r="AS2775" s="48">
        <f t="shared" si="602"/>
        <v>1</v>
      </c>
      <c r="AT2775" s="46">
        <f t="shared" si="606"/>
        <v>0</v>
      </c>
      <c r="AU2775" s="46">
        <f t="shared" si="603"/>
        <v>0</v>
      </c>
      <c r="AV2775" s="46">
        <f t="shared" si="604"/>
        <v>0</v>
      </c>
      <c r="AW2775" s="46">
        <f t="shared" si="607"/>
        <v>0</v>
      </c>
      <c r="AX2775" s="47" t="str">
        <f t="shared" si="605"/>
        <v/>
      </c>
      <c r="AY2775" s="47" t="str">
        <f t="shared" si="608"/>
        <v/>
      </c>
    </row>
    <row r="2776" spans="35:51" x14ac:dyDescent="0.35">
      <c r="AI2776" s="11"/>
      <c r="AJ2776" s="11"/>
      <c r="AK2776" s="11"/>
      <c r="AL2776" s="63"/>
      <c r="AM2776" s="46" t="str">
        <f t="shared" si="596"/>
        <v/>
      </c>
      <c r="AN2776" s="46" t="str">
        <f t="shared" si="597"/>
        <v/>
      </c>
      <c r="AO2776" s="46" t="str">
        <f t="shared" si="598"/>
        <v/>
      </c>
      <c r="AP2776" s="46">
        <f t="shared" si="599"/>
        <v>0</v>
      </c>
      <c r="AQ2776" s="46" t="str">
        <f t="shared" si="600"/>
        <v/>
      </c>
      <c r="AR2776" s="46">
        <f t="shared" si="601"/>
        <v>0</v>
      </c>
      <c r="AS2776" s="48">
        <f t="shared" si="602"/>
        <v>1</v>
      </c>
      <c r="AT2776" s="46">
        <f t="shared" si="606"/>
        <v>0</v>
      </c>
      <c r="AU2776" s="46">
        <f t="shared" si="603"/>
        <v>0</v>
      </c>
      <c r="AV2776" s="46">
        <f t="shared" si="604"/>
        <v>0</v>
      </c>
      <c r="AW2776" s="46">
        <f t="shared" si="607"/>
        <v>0</v>
      </c>
      <c r="AX2776" s="47" t="str">
        <f t="shared" si="605"/>
        <v/>
      </c>
      <c r="AY2776" s="47" t="str">
        <f t="shared" si="608"/>
        <v/>
      </c>
    </row>
    <row r="2777" spans="35:51" x14ac:dyDescent="0.35">
      <c r="AI2777" s="11"/>
      <c r="AJ2777" s="11"/>
      <c r="AK2777" s="11"/>
      <c r="AL2777" s="63"/>
      <c r="AM2777" s="46" t="str">
        <f t="shared" si="596"/>
        <v/>
      </c>
      <c r="AN2777" s="46" t="str">
        <f t="shared" si="597"/>
        <v/>
      </c>
      <c r="AO2777" s="46" t="str">
        <f t="shared" si="598"/>
        <v/>
      </c>
      <c r="AP2777" s="46">
        <f t="shared" si="599"/>
        <v>0</v>
      </c>
      <c r="AQ2777" s="46" t="str">
        <f t="shared" si="600"/>
        <v/>
      </c>
      <c r="AR2777" s="46">
        <f t="shared" si="601"/>
        <v>0</v>
      </c>
      <c r="AS2777" s="48">
        <f t="shared" si="602"/>
        <v>1</v>
      </c>
      <c r="AT2777" s="46">
        <f t="shared" si="606"/>
        <v>0</v>
      </c>
      <c r="AU2777" s="46">
        <f t="shared" si="603"/>
        <v>0</v>
      </c>
      <c r="AV2777" s="46">
        <f t="shared" si="604"/>
        <v>0</v>
      </c>
      <c r="AW2777" s="46">
        <f t="shared" si="607"/>
        <v>0</v>
      </c>
      <c r="AX2777" s="47" t="str">
        <f t="shared" si="605"/>
        <v/>
      </c>
      <c r="AY2777" s="47" t="str">
        <f t="shared" si="608"/>
        <v/>
      </c>
    </row>
    <row r="2778" spans="35:51" x14ac:dyDescent="0.35">
      <c r="AI2778" s="11"/>
      <c r="AJ2778" s="11"/>
      <c r="AK2778" s="11"/>
      <c r="AL2778" s="63"/>
      <c r="AM2778" s="46" t="str">
        <f t="shared" si="596"/>
        <v/>
      </c>
      <c r="AN2778" s="46" t="str">
        <f t="shared" si="597"/>
        <v/>
      </c>
      <c r="AO2778" s="46" t="str">
        <f t="shared" si="598"/>
        <v/>
      </c>
      <c r="AP2778" s="46">
        <f t="shared" si="599"/>
        <v>0</v>
      </c>
      <c r="AQ2778" s="46" t="str">
        <f t="shared" si="600"/>
        <v/>
      </c>
      <c r="AR2778" s="46">
        <f t="shared" si="601"/>
        <v>0</v>
      </c>
      <c r="AS2778" s="48">
        <f t="shared" si="602"/>
        <v>1</v>
      </c>
      <c r="AT2778" s="46">
        <f t="shared" si="606"/>
        <v>0</v>
      </c>
      <c r="AU2778" s="46">
        <f t="shared" si="603"/>
        <v>0</v>
      </c>
      <c r="AV2778" s="46">
        <f t="shared" si="604"/>
        <v>0</v>
      </c>
      <c r="AW2778" s="46">
        <f t="shared" si="607"/>
        <v>0</v>
      </c>
      <c r="AX2778" s="47" t="str">
        <f t="shared" si="605"/>
        <v/>
      </c>
      <c r="AY2778" s="47" t="str">
        <f t="shared" si="608"/>
        <v/>
      </c>
    </row>
    <row r="2779" spans="35:51" x14ac:dyDescent="0.35">
      <c r="AI2779" s="11"/>
      <c r="AJ2779" s="11"/>
      <c r="AK2779" s="11"/>
      <c r="AL2779" s="63"/>
      <c r="AM2779" s="46" t="str">
        <f t="shared" si="596"/>
        <v/>
      </c>
      <c r="AN2779" s="46" t="str">
        <f t="shared" si="597"/>
        <v/>
      </c>
      <c r="AO2779" s="46" t="str">
        <f t="shared" si="598"/>
        <v/>
      </c>
      <c r="AP2779" s="46">
        <f t="shared" si="599"/>
        <v>0</v>
      </c>
      <c r="AQ2779" s="46" t="str">
        <f t="shared" si="600"/>
        <v/>
      </c>
      <c r="AR2779" s="46">
        <f t="shared" si="601"/>
        <v>0</v>
      </c>
      <c r="AS2779" s="48">
        <f t="shared" si="602"/>
        <v>1</v>
      </c>
      <c r="AT2779" s="46">
        <f t="shared" si="606"/>
        <v>0</v>
      </c>
      <c r="AU2779" s="46">
        <f t="shared" si="603"/>
        <v>0</v>
      </c>
      <c r="AV2779" s="46">
        <f t="shared" si="604"/>
        <v>0</v>
      </c>
      <c r="AW2779" s="46">
        <f t="shared" si="607"/>
        <v>0</v>
      </c>
      <c r="AX2779" s="47" t="str">
        <f t="shared" si="605"/>
        <v/>
      </c>
      <c r="AY2779" s="47" t="str">
        <f t="shared" si="608"/>
        <v/>
      </c>
    </row>
    <row r="2780" spans="35:51" x14ac:dyDescent="0.35">
      <c r="AI2780" s="11"/>
      <c r="AJ2780" s="11"/>
      <c r="AK2780" s="11"/>
      <c r="AL2780" s="63"/>
      <c r="AM2780" s="46" t="str">
        <f t="shared" si="596"/>
        <v/>
      </c>
      <c r="AN2780" s="46" t="str">
        <f t="shared" si="597"/>
        <v/>
      </c>
      <c r="AO2780" s="46" t="str">
        <f t="shared" si="598"/>
        <v/>
      </c>
      <c r="AP2780" s="46">
        <f t="shared" si="599"/>
        <v>0</v>
      </c>
      <c r="AQ2780" s="46" t="str">
        <f t="shared" si="600"/>
        <v/>
      </c>
      <c r="AR2780" s="46">
        <f t="shared" si="601"/>
        <v>0</v>
      </c>
      <c r="AS2780" s="48">
        <f t="shared" si="602"/>
        <v>1</v>
      </c>
      <c r="AT2780" s="46">
        <f t="shared" si="606"/>
        <v>0</v>
      </c>
      <c r="AU2780" s="46">
        <f t="shared" si="603"/>
        <v>0</v>
      </c>
      <c r="AV2780" s="46">
        <f t="shared" si="604"/>
        <v>0</v>
      </c>
      <c r="AW2780" s="46">
        <f t="shared" si="607"/>
        <v>0</v>
      </c>
      <c r="AX2780" s="47" t="str">
        <f t="shared" si="605"/>
        <v/>
      </c>
      <c r="AY2780" s="47" t="str">
        <f t="shared" si="608"/>
        <v/>
      </c>
    </row>
    <row r="2781" spans="35:51" x14ac:dyDescent="0.35">
      <c r="AI2781" s="11"/>
      <c r="AJ2781" s="11"/>
      <c r="AK2781" s="11"/>
      <c r="AL2781" s="63"/>
      <c r="AM2781" s="46" t="str">
        <f t="shared" si="596"/>
        <v/>
      </c>
      <c r="AN2781" s="46" t="str">
        <f t="shared" si="597"/>
        <v/>
      </c>
      <c r="AO2781" s="46" t="str">
        <f t="shared" si="598"/>
        <v/>
      </c>
      <c r="AP2781" s="46">
        <f t="shared" si="599"/>
        <v>0</v>
      </c>
      <c r="AQ2781" s="46" t="str">
        <f t="shared" si="600"/>
        <v/>
      </c>
      <c r="AR2781" s="46">
        <f t="shared" si="601"/>
        <v>0</v>
      </c>
      <c r="AS2781" s="48">
        <f t="shared" si="602"/>
        <v>1</v>
      </c>
      <c r="AT2781" s="46">
        <f t="shared" si="606"/>
        <v>0</v>
      </c>
      <c r="AU2781" s="46">
        <f t="shared" si="603"/>
        <v>0</v>
      </c>
      <c r="AV2781" s="46">
        <f t="shared" si="604"/>
        <v>0</v>
      </c>
      <c r="AW2781" s="46">
        <f t="shared" si="607"/>
        <v>0</v>
      </c>
      <c r="AX2781" s="47" t="str">
        <f t="shared" si="605"/>
        <v/>
      </c>
      <c r="AY2781" s="47" t="str">
        <f t="shared" si="608"/>
        <v/>
      </c>
    </row>
    <row r="2782" spans="35:51" x14ac:dyDescent="0.35">
      <c r="AI2782" s="11"/>
      <c r="AJ2782" s="11"/>
      <c r="AK2782" s="11"/>
      <c r="AL2782" s="63"/>
      <c r="AM2782" s="46" t="str">
        <f t="shared" si="596"/>
        <v/>
      </c>
      <c r="AN2782" s="46" t="str">
        <f t="shared" si="597"/>
        <v/>
      </c>
      <c r="AO2782" s="46" t="str">
        <f t="shared" si="598"/>
        <v/>
      </c>
      <c r="AP2782" s="46">
        <f t="shared" si="599"/>
        <v>0</v>
      </c>
      <c r="AQ2782" s="46" t="str">
        <f t="shared" si="600"/>
        <v/>
      </c>
      <c r="AR2782" s="46">
        <f t="shared" si="601"/>
        <v>0</v>
      </c>
      <c r="AS2782" s="48">
        <f t="shared" si="602"/>
        <v>1</v>
      </c>
      <c r="AT2782" s="46">
        <f t="shared" si="606"/>
        <v>0</v>
      </c>
      <c r="AU2782" s="46">
        <f t="shared" si="603"/>
        <v>0</v>
      </c>
      <c r="AV2782" s="46">
        <f t="shared" si="604"/>
        <v>0</v>
      </c>
      <c r="AW2782" s="46">
        <f t="shared" si="607"/>
        <v>0</v>
      </c>
      <c r="AX2782" s="47" t="str">
        <f t="shared" si="605"/>
        <v/>
      </c>
      <c r="AY2782" s="47" t="str">
        <f t="shared" si="608"/>
        <v/>
      </c>
    </row>
    <row r="2783" spans="35:51" x14ac:dyDescent="0.35">
      <c r="AI2783" s="11"/>
      <c r="AJ2783" s="11"/>
      <c r="AK2783" s="11"/>
      <c r="AL2783" s="63"/>
      <c r="AM2783" s="46" t="str">
        <f t="shared" si="596"/>
        <v/>
      </c>
      <c r="AN2783" s="46" t="str">
        <f t="shared" si="597"/>
        <v/>
      </c>
      <c r="AO2783" s="46" t="str">
        <f t="shared" si="598"/>
        <v/>
      </c>
      <c r="AP2783" s="46">
        <f t="shared" si="599"/>
        <v>0</v>
      </c>
      <c r="AQ2783" s="46" t="str">
        <f t="shared" si="600"/>
        <v/>
      </c>
      <c r="AR2783" s="46">
        <f t="shared" si="601"/>
        <v>0</v>
      </c>
      <c r="AS2783" s="48">
        <f t="shared" si="602"/>
        <v>1</v>
      </c>
      <c r="AT2783" s="46">
        <f t="shared" si="606"/>
        <v>0</v>
      </c>
      <c r="AU2783" s="46">
        <f t="shared" si="603"/>
        <v>0</v>
      </c>
      <c r="AV2783" s="46">
        <f t="shared" si="604"/>
        <v>0</v>
      </c>
      <c r="AW2783" s="46">
        <f t="shared" si="607"/>
        <v>0</v>
      </c>
      <c r="AX2783" s="47" t="str">
        <f t="shared" si="605"/>
        <v/>
      </c>
      <c r="AY2783" s="47" t="str">
        <f t="shared" si="608"/>
        <v/>
      </c>
    </row>
    <row r="2784" spans="35:51" x14ac:dyDescent="0.35">
      <c r="AI2784" s="11"/>
      <c r="AJ2784" s="11"/>
      <c r="AK2784" s="11"/>
      <c r="AL2784" s="63"/>
      <c r="AM2784" s="46" t="str">
        <f t="shared" si="596"/>
        <v/>
      </c>
      <c r="AN2784" s="46" t="str">
        <f t="shared" si="597"/>
        <v/>
      </c>
      <c r="AO2784" s="46" t="str">
        <f t="shared" si="598"/>
        <v/>
      </c>
      <c r="AP2784" s="46">
        <f t="shared" si="599"/>
        <v>0</v>
      </c>
      <c r="AQ2784" s="46" t="str">
        <f t="shared" si="600"/>
        <v/>
      </c>
      <c r="AR2784" s="46">
        <f t="shared" si="601"/>
        <v>0</v>
      </c>
      <c r="AS2784" s="48">
        <f t="shared" si="602"/>
        <v>1</v>
      </c>
      <c r="AT2784" s="46">
        <f t="shared" si="606"/>
        <v>0</v>
      </c>
      <c r="AU2784" s="46">
        <f t="shared" si="603"/>
        <v>0</v>
      </c>
      <c r="AV2784" s="46">
        <f t="shared" si="604"/>
        <v>0</v>
      </c>
      <c r="AW2784" s="46">
        <f t="shared" si="607"/>
        <v>0</v>
      </c>
      <c r="AX2784" s="47" t="str">
        <f t="shared" si="605"/>
        <v/>
      </c>
      <c r="AY2784" s="47" t="str">
        <f t="shared" si="608"/>
        <v/>
      </c>
    </row>
    <row r="2785" spans="35:51" x14ac:dyDescent="0.35">
      <c r="AI2785" s="11"/>
      <c r="AJ2785" s="11"/>
      <c r="AK2785" s="11"/>
      <c r="AL2785" s="63"/>
      <c r="AM2785" s="46" t="str">
        <f t="shared" si="596"/>
        <v/>
      </c>
      <c r="AN2785" s="46" t="str">
        <f t="shared" si="597"/>
        <v/>
      </c>
      <c r="AO2785" s="46" t="str">
        <f t="shared" si="598"/>
        <v/>
      </c>
      <c r="AP2785" s="46">
        <f t="shared" si="599"/>
        <v>0</v>
      </c>
      <c r="AQ2785" s="46" t="str">
        <f t="shared" si="600"/>
        <v/>
      </c>
      <c r="AR2785" s="46">
        <f t="shared" si="601"/>
        <v>0</v>
      </c>
      <c r="AS2785" s="48">
        <f t="shared" si="602"/>
        <v>1</v>
      </c>
      <c r="AT2785" s="46">
        <f t="shared" si="606"/>
        <v>0</v>
      </c>
      <c r="AU2785" s="46">
        <f t="shared" si="603"/>
        <v>0</v>
      </c>
      <c r="AV2785" s="46">
        <f t="shared" si="604"/>
        <v>0</v>
      </c>
      <c r="AW2785" s="46">
        <f t="shared" si="607"/>
        <v>0</v>
      </c>
      <c r="AX2785" s="47" t="str">
        <f t="shared" si="605"/>
        <v/>
      </c>
      <c r="AY2785" s="47" t="str">
        <f t="shared" si="608"/>
        <v/>
      </c>
    </row>
    <row r="2786" spans="35:51" x14ac:dyDescent="0.35">
      <c r="AI2786" s="11"/>
      <c r="AJ2786" s="11"/>
      <c r="AK2786" s="11"/>
      <c r="AL2786" s="63"/>
      <c r="AM2786" s="46" t="str">
        <f t="shared" si="596"/>
        <v/>
      </c>
      <c r="AN2786" s="46" t="str">
        <f t="shared" si="597"/>
        <v/>
      </c>
      <c r="AO2786" s="46" t="str">
        <f t="shared" si="598"/>
        <v/>
      </c>
      <c r="AP2786" s="46">
        <f t="shared" si="599"/>
        <v>0</v>
      </c>
      <c r="AQ2786" s="46" t="str">
        <f t="shared" si="600"/>
        <v/>
      </c>
      <c r="AR2786" s="46">
        <f t="shared" si="601"/>
        <v>0</v>
      </c>
      <c r="AS2786" s="48">
        <f t="shared" si="602"/>
        <v>1</v>
      </c>
      <c r="AT2786" s="46">
        <f t="shared" si="606"/>
        <v>0</v>
      </c>
      <c r="AU2786" s="46">
        <f t="shared" si="603"/>
        <v>0</v>
      </c>
      <c r="AV2786" s="46">
        <f t="shared" si="604"/>
        <v>0</v>
      </c>
      <c r="AW2786" s="46">
        <f t="shared" si="607"/>
        <v>0</v>
      </c>
      <c r="AX2786" s="47" t="str">
        <f t="shared" si="605"/>
        <v/>
      </c>
      <c r="AY2786" s="47" t="str">
        <f t="shared" si="608"/>
        <v/>
      </c>
    </row>
    <row r="2787" spans="35:51" x14ac:dyDescent="0.35">
      <c r="AI2787" s="11"/>
      <c r="AJ2787" s="11"/>
      <c r="AK2787" s="11"/>
      <c r="AL2787" s="63"/>
      <c r="AM2787" s="46" t="str">
        <f t="shared" si="596"/>
        <v/>
      </c>
      <c r="AN2787" s="46" t="str">
        <f t="shared" si="597"/>
        <v/>
      </c>
      <c r="AO2787" s="46" t="str">
        <f t="shared" si="598"/>
        <v/>
      </c>
      <c r="AP2787" s="46">
        <f t="shared" si="599"/>
        <v>0</v>
      </c>
      <c r="AQ2787" s="46" t="str">
        <f t="shared" si="600"/>
        <v/>
      </c>
      <c r="AR2787" s="46">
        <f t="shared" si="601"/>
        <v>0</v>
      </c>
      <c r="AS2787" s="48">
        <f t="shared" si="602"/>
        <v>1</v>
      </c>
      <c r="AT2787" s="46">
        <f t="shared" si="606"/>
        <v>0</v>
      </c>
      <c r="AU2787" s="46">
        <f t="shared" si="603"/>
        <v>0</v>
      </c>
      <c r="AV2787" s="46">
        <f t="shared" si="604"/>
        <v>0</v>
      </c>
      <c r="AW2787" s="46">
        <f t="shared" si="607"/>
        <v>0</v>
      </c>
      <c r="AX2787" s="47" t="str">
        <f t="shared" si="605"/>
        <v/>
      </c>
      <c r="AY2787" s="47" t="str">
        <f t="shared" si="608"/>
        <v/>
      </c>
    </row>
    <row r="2788" spans="35:51" x14ac:dyDescent="0.35">
      <c r="AI2788" s="11"/>
      <c r="AJ2788" s="11"/>
      <c r="AK2788" s="11"/>
      <c r="AL2788" s="63"/>
      <c r="AM2788" s="46" t="str">
        <f t="shared" si="596"/>
        <v/>
      </c>
      <c r="AN2788" s="46" t="str">
        <f t="shared" si="597"/>
        <v/>
      </c>
      <c r="AO2788" s="46" t="str">
        <f t="shared" si="598"/>
        <v/>
      </c>
      <c r="AP2788" s="46">
        <f t="shared" si="599"/>
        <v>0</v>
      </c>
      <c r="AQ2788" s="46" t="str">
        <f t="shared" si="600"/>
        <v/>
      </c>
      <c r="AR2788" s="46">
        <f t="shared" si="601"/>
        <v>0</v>
      </c>
      <c r="AS2788" s="48">
        <f t="shared" si="602"/>
        <v>1</v>
      </c>
      <c r="AT2788" s="46">
        <f t="shared" si="606"/>
        <v>0</v>
      </c>
      <c r="AU2788" s="46">
        <f t="shared" si="603"/>
        <v>0</v>
      </c>
      <c r="AV2788" s="46">
        <f t="shared" si="604"/>
        <v>0</v>
      </c>
      <c r="AW2788" s="46">
        <f t="shared" si="607"/>
        <v>0</v>
      </c>
      <c r="AX2788" s="47" t="str">
        <f t="shared" si="605"/>
        <v/>
      </c>
      <c r="AY2788" s="47" t="str">
        <f t="shared" si="608"/>
        <v/>
      </c>
    </row>
    <row r="2789" spans="35:51" x14ac:dyDescent="0.35">
      <c r="AI2789" s="11"/>
      <c r="AJ2789" s="11"/>
      <c r="AK2789" s="11"/>
      <c r="AL2789" s="63"/>
      <c r="AM2789" s="46" t="str">
        <f t="shared" si="596"/>
        <v/>
      </c>
      <c r="AN2789" s="46" t="str">
        <f t="shared" si="597"/>
        <v/>
      </c>
      <c r="AO2789" s="46" t="str">
        <f t="shared" si="598"/>
        <v/>
      </c>
      <c r="AP2789" s="46">
        <f t="shared" si="599"/>
        <v>0</v>
      </c>
      <c r="AQ2789" s="46" t="str">
        <f t="shared" si="600"/>
        <v/>
      </c>
      <c r="AR2789" s="46">
        <f t="shared" si="601"/>
        <v>0</v>
      </c>
      <c r="AS2789" s="48">
        <f t="shared" si="602"/>
        <v>1</v>
      </c>
      <c r="AT2789" s="46">
        <f t="shared" si="606"/>
        <v>0</v>
      </c>
      <c r="AU2789" s="46">
        <f t="shared" si="603"/>
        <v>0</v>
      </c>
      <c r="AV2789" s="46">
        <f t="shared" si="604"/>
        <v>0</v>
      </c>
      <c r="AW2789" s="46">
        <f t="shared" si="607"/>
        <v>0</v>
      </c>
      <c r="AX2789" s="47" t="str">
        <f t="shared" si="605"/>
        <v/>
      </c>
      <c r="AY2789" s="47" t="str">
        <f t="shared" si="608"/>
        <v/>
      </c>
    </row>
    <row r="2790" spans="35:51" x14ac:dyDescent="0.35">
      <c r="AI2790" s="11"/>
      <c r="AJ2790" s="11"/>
      <c r="AK2790" s="11"/>
      <c r="AL2790" s="63"/>
      <c r="AM2790" s="46" t="str">
        <f t="shared" si="596"/>
        <v/>
      </c>
      <c r="AN2790" s="46" t="str">
        <f t="shared" si="597"/>
        <v/>
      </c>
      <c r="AO2790" s="46" t="str">
        <f t="shared" si="598"/>
        <v/>
      </c>
      <c r="AP2790" s="46">
        <f t="shared" si="599"/>
        <v>0</v>
      </c>
      <c r="AQ2790" s="46" t="str">
        <f t="shared" si="600"/>
        <v/>
      </c>
      <c r="AR2790" s="46">
        <f t="shared" si="601"/>
        <v>0</v>
      </c>
      <c r="AS2790" s="48">
        <f t="shared" si="602"/>
        <v>1</v>
      </c>
      <c r="AT2790" s="46">
        <f t="shared" si="606"/>
        <v>0</v>
      </c>
      <c r="AU2790" s="46">
        <f t="shared" si="603"/>
        <v>0</v>
      </c>
      <c r="AV2790" s="46">
        <f t="shared" si="604"/>
        <v>0</v>
      </c>
      <c r="AW2790" s="46">
        <f t="shared" si="607"/>
        <v>0</v>
      </c>
      <c r="AX2790" s="47" t="str">
        <f t="shared" si="605"/>
        <v/>
      </c>
      <c r="AY2790" s="47" t="str">
        <f t="shared" si="608"/>
        <v/>
      </c>
    </row>
    <row r="2791" spans="35:51" x14ac:dyDescent="0.35">
      <c r="AI2791" s="11"/>
      <c r="AJ2791" s="11"/>
      <c r="AK2791" s="11"/>
      <c r="AL2791" s="63"/>
      <c r="AM2791" s="46" t="str">
        <f t="shared" si="596"/>
        <v/>
      </c>
      <c r="AN2791" s="46" t="str">
        <f t="shared" si="597"/>
        <v/>
      </c>
      <c r="AO2791" s="46" t="str">
        <f t="shared" si="598"/>
        <v/>
      </c>
      <c r="AP2791" s="46">
        <f t="shared" si="599"/>
        <v>0</v>
      </c>
      <c r="AQ2791" s="46" t="str">
        <f t="shared" si="600"/>
        <v/>
      </c>
      <c r="AR2791" s="46">
        <f t="shared" si="601"/>
        <v>0</v>
      </c>
      <c r="AS2791" s="48">
        <f t="shared" si="602"/>
        <v>1</v>
      </c>
      <c r="AT2791" s="46">
        <f t="shared" si="606"/>
        <v>0</v>
      </c>
      <c r="AU2791" s="46">
        <f t="shared" si="603"/>
        <v>0</v>
      </c>
      <c r="AV2791" s="46">
        <f t="shared" si="604"/>
        <v>0</v>
      </c>
      <c r="AW2791" s="46">
        <f t="shared" si="607"/>
        <v>0</v>
      </c>
      <c r="AX2791" s="47" t="str">
        <f t="shared" si="605"/>
        <v/>
      </c>
      <c r="AY2791" s="47" t="str">
        <f t="shared" si="608"/>
        <v/>
      </c>
    </row>
    <row r="2792" spans="35:51" x14ac:dyDescent="0.35">
      <c r="AI2792" s="11"/>
      <c r="AJ2792" s="11"/>
      <c r="AK2792" s="11"/>
      <c r="AL2792" s="63"/>
      <c r="AM2792" s="46" t="str">
        <f t="shared" si="596"/>
        <v/>
      </c>
      <c r="AN2792" s="46" t="str">
        <f t="shared" si="597"/>
        <v/>
      </c>
      <c r="AO2792" s="46" t="str">
        <f t="shared" si="598"/>
        <v/>
      </c>
      <c r="AP2792" s="46">
        <f t="shared" si="599"/>
        <v>0</v>
      </c>
      <c r="AQ2792" s="46" t="str">
        <f t="shared" si="600"/>
        <v/>
      </c>
      <c r="AR2792" s="46">
        <f t="shared" si="601"/>
        <v>0</v>
      </c>
      <c r="AS2792" s="48">
        <f t="shared" si="602"/>
        <v>1</v>
      </c>
      <c r="AT2792" s="46">
        <f t="shared" si="606"/>
        <v>0</v>
      </c>
      <c r="AU2792" s="46">
        <f t="shared" si="603"/>
        <v>0</v>
      </c>
      <c r="AV2792" s="46">
        <f t="shared" si="604"/>
        <v>0</v>
      </c>
      <c r="AW2792" s="46">
        <f t="shared" si="607"/>
        <v>0</v>
      </c>
      <c r="AX2792" s="47" t="str">
        <f t="shared" si="605"/>
        <v/>
      </c>
      <c r="AY2792" s="47" t="str">
        <f t="shared" si="608"/>
        <v/>
      </c>
    </row>
    <row r="2793" spans="35:51" x14ac:dyDescent="0.35">
      <c r="AI2793" s="11"/>
      <c r="AJ2793" s="11"/>
      <c r="AK2793" s="11"/>
      <c r="AL2793" s="63"/>
      <c r="AM2793" s="46" t="str">
        <f t="shared" si="596"/>
        <v/>
      </c>
      <c r="AN2793" s="46" t="str">
        <f t="shared" si="597"/>
        <v/>
      </c>
      <c r="AO2793" s="46" t="str">
        <f t="shared" si="598"/>
        <v/>
      </c>
      <c r="AP2793" s="46">
        <f t="shared" si="599"/>
        <v>0</v>
      </c>
      <c r="AQ2793" s="46" t="str">
        <f t="shared" si="600"/>
        <v/>
      </c>
      <c r="AR2793" s="46">
        <f t="shared" si="601"/>
        <v>0</v>
      </c>
      <c r="AS2793" s="48">
        <f t="shared" si="602"/>
        <v>1</v>
      </c>
      <c r="AT2793" s="46">
        <f t="shared" si="606"/>
        <v>0</v>
      </c>
      <c r="AU2793" s="46">
        <f t="shared" si="603"/>
        <v>0</v>
      </c>
      <c r="AV2793" s="46">
        <f t="shared" si="604"/>
        <v>0</v>
      </c>
      <c r="AW2793" s="46">
        <f t="shared" si="607"/>
        <v>0</v>
      </c>
      <c r="AX2793" s="47" t="str">
        <f t="shared" si="605"/>
        <v/>
      </c>
      <c r="AY2793" s="47" t="str">
        <f t="shared" si="608"/>
        <v/>
      </c>
    </row>
    <row r="2794" spans="35:51" x14ac:dyDescent="0.35">
      <c r="AI2794" s="11"/>
      <c r="AJ2794" s="11"/>
      <c r="AK2794" s="11"/>
      <c r="AL2794" s="63"/>
      <c r="AM2794" s="46" t="str">
        <f t="shared" si="596"/>
        <v/>
      </c>
      <c r="AN2794" s="46" t="str">
        <f t="shared" si="597"/>
        <v/>
      </c>
      <c r="AO2794" s="46" t="str">
        <f t="shared" si="598"/>
        <v/>
      </c>
      <c r="AP2794" s="46">
        <f t="shared" si="599"/>
        <v>0</v>
      </c>
      <c r="AQ2794" s="46" t="str">
        <f t="shared" si="600"/>
        <v/>
      </c>
      <c r="AR2794" s="46">
        <f t="shared" si="601"/>
        <v>0</v>
      </c>
      <c r="AS2794" s="48">
        <f t="shared" si="602"/>
        <v>1</v>
      </c>
      <c r="AT2794" s="46">
        <f t="shared" si="606"/>
        <v>0</v>
      </c>
      <c r="AU2794" s="46">
        <f t="shared" si="603"/>
        <v>0</v>
      </c>
      <c r="AV2794" s="46">
        <f t="shared" si="604"/>
        <v>0</v>
      </c>
      <c r="AW2794" s="46">
        <f t="shared" si="607"/>
        <v>0</v>
      </c>
      <c r="AX2794" s="47" t="str">
        <f t="shared" si="605"/>
        <v/>
      </c>
      <c r="AY2794" s="47" t="str">
        <f t="shared" si="608"/>
        <v/>
      </c>
    </row>
    <row r="2795" spans="35:51" x14ac:dyDescent="0.35">
      <c r="AI2795" s="11"/>
      <c r="AJ2795" s="11"/>
      <c r="AK2795" s="11"/>
      <c r="AL2795" s="63"/>
      <c r="AM2795" s="46" t="str">
        <f t="shared" si="596"/>
        <v/>
      </c>
      <c r="AN2795" s="46" t="str">
        <f t="shared" si="597"/>
        <v/>
      </c>
      <c r="AO2795" s="46" t="str">
        <f t="shared" si="598"/>
        <v/>
      </c>
      <c r="AP2795" s="46">
        <f t="shared" si="599"/>
        <v>0</v>
      </c>
      <c r="AQ2795" s="46" t="str">
        <f t="shared" si="600"/>
        <v/>
      </c>
      <c r="AR2795" s="46">
        <f t="shared" si="601"/>
        <v>0</v>
      </c>
      <c r="AS2795" s="48">
        <f t="shared" si="602"/>
        <v>1</v>
      </c>
      <c r="AT2795" s="46">
        <f t="shared" si="606"/>
        <v>0</v>
      </c>
      <c r="AU2795" s="46">
        <f t="shared" si="603"/>
        <v>0</v>
      </c>
      <c r="AV2795" s="46">
        <f t="shared" si="604"/>
        <v>0</v>
      </c>
      <c r="AW2795" s="46">
        <f t="shared" si="607"/>
        <v>0</v>
      </c>
      <c r="AX2795" s="47" t="str">
        <f t="shared" si="605"/>
        <v/>
      </c>
      <c r="AY2795" s="47" t="str">
        <f t="shared" si="608"/>
        <v/>
      </c>
    </row>
    <row r="2796" spans="35:51" x14ac:dyDescent="0.35">
      <c r="AI2796" s="11"/>
      <c r="AJ2796" s="11"/>
      <c r="AK2796" s="11"/>
      <c r="AL2796" s="63"/>
      <c r="AM2796" s="46" t="str">
        <f t="shared" si="596"/>
        <v/>
      </c>
      <c r="AN2796" s="46" t="str">
        <f t="shared" si="597"/>
        <v/>
      </c>
      <c r="AO2796" s="46" t="str">
        <f t="shared" si="598"/>
        <v/>
      </c>
      <c r="AP2796" s="46">
        <f t="shared" si="599"/>
        <v>0</v>
      </c>
      <c r="AQ2796" s="46" t="str">
        <f t="shared" si="600"/>
        <v/>
      </c>
      <c r="AR2796" s="46">
        <f t="shared" si="601"/>
        <v>0</v>
      </c>
      <c r="AS2796" s="48">
        <f t="shared" si="602"/>
        <v>1</v>
      </c>
      <c r="AT2796" s="46">
        <f t="shared" si="606"/>
        <v>0</v>
      </c>
      <c r="AU2796" s="46">
        <f t="shared" si="603"/>
        <v>0</v>
      </c>
      <c r="AV2796" s="46">
        <f t="shared" si="604"/>
        <v>0</v>
      </c>
      <c r="AW2796" s="46">
        <f t="shared" si="607"/>
        <v>0</v>
      </c>
      <c r="AX2796" s="47" t="str">
        <f t="shared" si="605"/>
        <v/>
      </c>
      <c r="AY2796" s="47" t="str">
        <f t="shared" si="608"/>
        <v/>
      </c>
    </row>
    <row r="2797" spans="35:51" x14ac:dyDescent="0.35">
      <c r="AI2797" s="11"/>
      <c r="AJ2797" s="11"/>
      <c r="AK2797" s="11"/>
      <c r="AL2797" s="63"/>
      <c r="AM2797" s="46" t="str">
        <f t="shared" si="596"/>
        <v/>
      </c>
      <c r="AN2797" s="46" t="str">
        <f t="shared" si="597"/>
        <v/>
      </c>
      <c r="AO2797" s="46" t="str">
        <f t="shared" si="598"/>
        <v/>
      </c>
      <c r="AP2797" s="46">
        <f t="shared" si="599"/>
        <v>0</v>
      </c>
      <c r="AQ2797" s="46" t="str">
        <f t="shared" si="600"/>
        <v/>
      </c>
      <c r="AR2797" s="46">
        <f t="shared" si="601"/>
        <v>0</v>
      </c>
      <c r="AS2797" s="48">
        <f t="shared" si="602"/>
        <v>1</v>
      </c>
      <c r="AT2797" s="46">
        <f t="shared" si="606"/>
        <v>0</v>
      </c>
      <c r="AU2797" s="46">
        <f t="shared" si="603"/>
        <v>0</v>
      </c>
      <c r="AV2797" s="46">
        <f t="shared" si="604"/>
        <v>0</v>
      </c>
      <c r="AW2797" s="46">
        <f t="shared" si="607"/>
        <v>0</v>
      </c>
      <c r="AX2797" s="47" t="str">
        <f t="shared" si="605"/>
        <v/>
      </c>
      <c r="AY2797" s="47" t="str">
        <f t="shared" si="608"/>
        <v/>
      </c>
    </row>
    <row r="2798" spans="35:51" x14ac:dyDescent="0.35">
      <c r="AI2798" s="11"/>
      <c r="AJ2798" s="11"/>
      <c r="AK2798" s="11"/>
      <c r="AL2798" s="63"/>
      <c r="AM2798" s="46" t="str">
        <f t="shared" si="596"/>
        <v/>
      </c>
      <c r="AN2798" s="46" t="str">
        <f t="shared" si="597"/>
        <v/>
      </c>
      <c r="AO2798" s="46" t="str">
        <f t="shared" si="598"/>
        <v/>
      </c>
      <c r="AP2798" s="46">
        <f t="shared" si="599"/>
        <v>0</v>
      </c>
      <c r="AQ2798" s="46" t="str">
        <f t="shared" si="600"/>
        <v/>
      </c>
      <c r="AR2798" s="46">
        <f t="shared" si="601"/>
        <v>0</v>
      </c>
      <c r="AS2798" s="48">
        <f t="shared" si="602"/>
        <v>1</v>
      </c>
      <c r="AT2798" s="46">
        <f t="shared" si="606"/>
        <v>0</v>
      </c>
      <c r="AU2798" s="46">
        <f t="shared" si="603"/>
        <v>0</v>
      </c>
      <c r="AV2798" s="46">
        <f t="shared" si="604"/>
        <v>0</v>
      </c>
      <c r="AW2798" s="46">
        <f t="shared" si="607"/>
        <v>0</v>
      </c>
      <c r="AX2798" s="47" t="str">
        <f t="shared" si="605"/>
        <v/>
      </c>
      <c r="AY2798" s="47" t="str">
        <f t="shared" si="608"/>
        <v/>
      </c>
    </row>
    <row r="2799" spans="35:51" x14ac:dyDescent="0.35">
      <c r="AI2799" s="11"/>
      <c r="AJ2799" s="11"/>
      <c r="AK2799" s="11"/>
      <c r="AL2799" s="63"/>
      <c r="AM2799" s="46" t="str">
        <f t="shared" si="596"/>
        <v/>
      </c>
      <c r="AN2799" s="46" t="str">
        <f t="shared" si="597"/>
        <v/>
      </c>
      <c r="AO2799" s="46" t="str">
        <f t="shared" si="598"/>
        <v/>
      </c>
      <c r="AP2799" s="46">
        <f t="shared" si="599"/>
        <v>0</v>
      </c>
      <c r="AQ2799" s="46" t="str">
        <f t="shared" si="600"/>
        <v/>
      </c>
      <c r="AR2799" s="46">
        <f t="shared" si="601"/>
        <v>0</v>
      </c>
      <c r="AS2799" s="48">
        <f t="shared" si="602"/>
        <v>1</v>
      </c>
      <c r="AT2799" s="46">
        <f t="shared" si="606"/>
        <v>0</v>
      </c>
      <c r="AU2799" s="46">
        <f t="shared" si="603"/>
        <v>0</v>
      </c>
      <c r="AV2799" s="46">
        <f t="shared" si="604"/>
        <v>0</v>
      </c>
      <c r="AW2799" s="46">
        <f t="shared" si="607"/>
        <v>0</v>
      </c>
      <c r="AX2799" s="47" t="str">
        <f t="shared" si="605"/>
        <v/>
      </c>
      <c r="AY2799" s="47" t="str">
        <f t="shared" si="608"/>
        <v/>
      </c>
    </row>
    <row r="2800" spans="35:51" x14ac:dyDescent="0.35">
      <c r="AI2800" s="11"/>
      <c r="AJ2800" s="11"/>
      <c r="AK2800" s="11"/>
      <c r="AL2800" s="63"/>
      <c r="AM2800" s="46" t="str">
        <f t="shared" si="596"/>
        <v/>
      </c>
      <c r="AN2800" s="46" t="str">
        <f t="shared" si="597"/>
        <v/>
      </c>
      <c r="AO2800" s="46" t="str">
        <f t="shared" si="598"/>
        <v/>
      </c>
      <c r="AP2800" s="46">
        <f t="shared" si="599"/>
        <v>0</v>
      </c>
      <c r="AQ2800" s="46" t="str">
        <f t="shared" si="600"/>
        <v/>
      </c>
      <c r="AR2800" s="46">
        <f t="shared" si="601"/>
        <v>0</v>
      </c>
      <c r="AS2800" s="48">
        <f t="shared" si="602"/>
        <v>1</v>
      </c>
      <c r="AT2800" s="46">
        <f t="shared" si="606"/>
        <v>0</v>
      </c>
      <c r="AU2800" s="46">
        <f t="shared" si="603"/>
        <v>0</v>
      </c>
      <c r="AV2800" s="46">
        <f t="shared" si="604"/>
        <v>0</v>
      </c>
      <c r="AW2800" s="46">
        <f t="shared" si="607"/>
        <v>0</v>
      </c>
      <c r="AX2800" s="47" t="str">
        <f t="shared" si="605"/>
        <v/>
      </c>
      <c r="AY2800" s="47" t="str">
        <f t="shared" si="608"/>
        <v/>
      </c>
    </row>
    <row r="2801" spans="35:51" x14ac:dyDescent="0.35">
      <c r="AI2801" s="11"/>
      <c r="AJ2801" s="11"/>
      <c r="AK2801" s="11"/>
      <c r="AL2801" s="63"/>
      <c r="AM2801" s="46" t="str">
        <f t="shared" si="596"/>
        <v/>
      </c>
      <c r="AN2801" s="46" t="str">
        <f t="shared" si="597"/>
        <v/>
      </c>
      <c r="AO2801" s="46" t="str">
        <f t="shared" si="598"/>
        <v/>
      </c>
      <c r="AP2801" s="46">
        <f t="shared" si="599"/>
        <v>0</v>
      </c>
      <c r="AQ2801" s="46" t="str">
        <f t="shared" si="600"/>
        <v/>
      </c>
      <c r="AR2801" s="46">
        <f t="shared" si="601"/>
        <v>0</v>
      </c>
      <c r="AS2801" s="48">
        <f t="shared" si="602"/>
        <v>1</v>
      </c>
      <c r="AT2801" s="46">
        <f t="shared" si="606"/>
        <v>0</v>
      </c>
      <c r="AU2801" s="46">
        <f t="shared" si="603"/>
        <v>0</v>
      </c>
      <c r="AV2801" s="46">
        <f t="shared" si="604"/>
        <v>0</v>
      </c>
      <c r="AW2801" s="46">
        <f t="shared" si="607"/>
        <v>0</v>
      </c>
      <c r="AX2801" s="47" t="str">
        <f t="shared" si="605"/>
        <v/>
      </c>
      <c r="AY2801" s="47" t="str">
        <f t="shared" si="608"/>
        <v/>
      </c>
    </row>
    <row r="2802" spans="35:51" x14ac:dyDescent="0.35">
      <c r="AI2802" s="11"/>
      <c r="AJ2802" s="11"/>
      <c r="AK2802" s="11"/>
      <c r="AL2802" s="63"/>
      <c r="AM2802" s="46" t="str">
        <f t="shared" si="596"/>
        <v/>
      </c>
      <c r="AN2802" s="46" t="str">
        <f t="shared" si="597"/>
        <v/>
      </c>
      <c r="AO2802" s="46" t="str">
        <f t="shared" si="598"/>
        <v/>
      </c>
      <c r="AP2802" s="46">
        <f t="shared" si="599"/>
        <v>0</v>
      </c>
      <c r="AQ2802" s="46" t="str">
        <f t="shared" si="600"/>
        <v/>
      </c>
      <c r="AR2802" s="46">
        <f t="shared" si="601"/>
        <v>0</v>
      </c>
      <c r="AS2802" s="48">
        <f t="shared" si="602"/>
        <v>1</v>
      </c>
      <c r="AT2802" s="46">
        <f t="shared" si="606"/>
        <v>0</v>
      </c>
      <c r="AU2802" s="46">
        <f t="shared" si="603"/>
        <v>0</v>
      </c>
      <c r="AV2802" s="46">
        <f t="shared" si="604"/>
        <v>0</v>
      </c>
      <c r="AW2802" s="46">
        <f t="shared" si="607"/>
        <v>0</v>
      </c>
      <c r="AX2802" s="47" t="str">
        <f t="shared" si="605"/>
        <v/>
      </c>
      <c r="AY2802" s="47" t="str">
        <f t="shared" si="608"/>
        <v/>
      </c>
    </row>
    <row r="2803" spans="35:51" x14ac:dyDescent="0.35">
      <c r="AI2803" s="11"/>
      <c r="AJ2803" s="11"/>
      <c r="AK2803" s="11"/>
      <c r="AL2803" s="63"/>
      <c r="AM2803" s="46" t="str">
        <f t="shared" si="596"/>
        <v/>
      </c>
      <c r="AN2803" s="46" t="str">
        <f t="shared" si="597"/>
        <v/>
      </c>
      <c r="AO2803" s="46" t="str">
        <f t="shared" si="598"/>
        <v/>
      </c>
      <c r="AP2803" s="46">
        <f t="shared" si="599"/>
        <v>0</v>
      </c>
      <c r="AQ2803" s="46" t="str">
        <f t="shared" si="600"/>
        <v/>
      </c>
      <c r="AR2803" s="46">
        <f t="shared" si="601"/>
        <v>0</v>
      </c>
      <c r="AS2803" s="48">
        <f t="shared" si="602"/>
        <v>1</v>
      </c>
      <c r="AT2803" s="46">
        <f t="shared" si="606"/>
        <v>0</v>
      </c>
      <c r="AU2803" s="46">
        <f t="shared" si="603"/>
        <v>0</v>
      </c>
      <c r="AV2803" s="46">
        <f t="shared" si="604"/>
        <v>0</v>
      </c>
      <c r="AW2803" s="46">
        <f t="shared" si="607"/>
        <v>0</v>
      </c>
      <c r="AX2803" s="47" t="str">
        <f t="shared" si="605"/>
        <v/>
      </c>
      <c r="AY2803" s="47" t="str">
        <f t="shared" si="608"/>
        <v/>
      </c>
    </row>
    <row r="2804" spans="35:51" x14ac:dyDescent="0.35">
      <c r="AI2804" s="11"/>
      <c r="AJ2804" s="11"/>
      <c r="AK2804" s="11"/>
      <c r="AL2804" s="63"/>
      <c r="AM2804" s="46" t="str">
        <f t="shared" si="596"/>
        <v/>
      </c>
      <c r="AN2804" s="46" t="str">
        <f t="shared" si="597"/>
        <v/>
      </c>
      <c r="AO2804" s="46" t="str">
        <f t="shared" si="598"/>
        <v/>
      </c>
      <c r="AP2804" s="46">
        <f t="shared" si="599"/>
        <v>0</v>
      </c>
      <c r="AQ2804" s="46" t="str">
        <f t="shared" si="600"/>
        <v/>
      </c>
      <c r="AR2804" s="46">
        <f t="shared" si="601"/>
        <v>0</v>
      </c>
      <c r="AS2804" s="48">
        <f t="shared" si="602"/>
        <v>1</v>
      </c>
      <c r="AT2804" s="46">
        <f t="shared" si="606"/>
        <v>0</v>
      </c>
      <c r="AU2804" s="46">
        <f t="shared" si="603"/>
        <v>0</v>
      </c>
      <c r="AV2804" s="46">
        <f t="shared" si="604"/>
        <v>0</v>
      </c>
      <c r="AW2804" s="46">
        <f t="shared" si="607"/>
        <v>0</v>
      </c>
      <c r="AX2804" s="47" t="str">
        <f t="shared" si="605"/>
        <v/>
      </c>
      <c r="AY2804" s="47" t="str">
        <f t="shared" si="608"/>
        <v/>
      </c>
    </row>
    <row r="2805" spans="35:51" x14ac:dyDescent="0.35">
      <c r="AI2805" s="11"/>
      <c r="AJ2805" s="11"/>
      <c r="AK2805" s="11"/>
      <c r="AL2805" s="63"/>
      <c r="AM2805" s="46" t="str">
        <f t="shared" si="596"/>
        <v/>
      </c>
      <c r="AN2805" s="46" t="str">
        <f t="shared" si="597"/>
        <v/>
      </c>
      <c r="AO2805" s="46" t="str">
        <f t="shared" si="598"/>
        <v/>
      </c>
      <c r="AP2805" s="46">
        <f t="shared" si="599"/>
        <v>0</v>
      </c>
      <c r="AQ2805" s="46" t="str">
        <f t="shared" si="600"/>
        <v/>
      </c>
      <c r="AR2805" s="46">
        <f t="shared" si="601"/>
        <v>0</v>
      </c>
      <c r="AS2805" s="48">
        <f t="shared" si="602"/>
        <v>1</v>
      </c>
      <c r="AT2805" s="46">
        <f t="shared" si="606"/>
        <v>0</v>
      </c>
      <c r="AU2805" s="46">
        <f t="shared" si="603"/>
        <v>0</v>
      </c>
      <c r="AV2805" s="46">
        <f t="shared" si="604"/>
        <v>0</v>
      </c>
      <c r="AW2805" s="46">
        <f t="shared" si="607"/>
        <v>0</v>
      </c>
      <c r="AX2805" s="47" t="str">
        <f t="shared" si="605"/>
        <v/>
      </c>
      <c r="AY2805" s="47" t="str">
        <f t="shared" si="608"/>
        <v/>
      </c>
    </row>
    <row r="2806" spans="35:51" x14ac:dyDescent="0.35">
      <c r="AI2806" s="11"/>
      <c r="AJ2806" s="11"/>
      <c r="AK2806" s="11"/>
      <c r="AL2806" s="63"/>
      <c r="AM2806" s="46" t="str">
        <f t="shared" si="596"/>
        <v/>
      </c>
      <c r="AN2806" s="46" t="str">
        <f t="shared" si="597"/>
        <v/>
      </c>
      <c r="AO2806" s="46" t="str">
        <f t="shared" si="598"/>
        <v/>
      </c>
      <c r="AP2806" s="46">
        <f t="shared" si="599"/>
        <v>0</v>
      </c>
      <c r="AQ2806" s="46" t="str">
        <f t="shared" si="600"/>
        <v/>
      </c>
      <c r="AR2806" s="46">
        <f t="shared" si="601"/>
        <v>0</v>
      </c>
      <c r="AS2806" s="48">
        <f t="shared" si="602"/>
        <v>1</v>
      </c>
      <c r="AT2806" s="46">
        <f t="shared" si="606"/>
        <v>0</v>
      </c>
      <c r="AU2806" s="46">
        <f t="shared" si="603"/>
        <v>0</v>
      </c>
      <c r="AV2806" s="46">
        <f t="shared" si="604"/>
        <v>0</v>
      </c>
      <c r="AW2806" s="46">
        <f t="shared" si="607"/>
        <v>0</v>
      </c>
      <c r="AX2806" s="47" t="str">
        <f t="shared" si="605"/>
        <v/>
      </c>
      <c r="AY2806" s="47" t="str">
        <f t="shared" si="608"/>
        <v/>
      </c>
    </row>
    <row r="2807" spans="35:51" x14ac:dyDescent="0.35">
      <c r="AI2807" s="11"/>
      <c r="AJ2807" s="11"/>
      <c r="AK2807" s="11"/>
      <c r="AL2807" s="63"/>
      <c r="AM2807" s="46" t="str">
        <f t="shared" si="596"/>
        <v/>
      </c>
      <c r="AN2807" s="46" t="str">
        <f t="shared" si="597"/>
        <v/>
      </c>
      <c r="AO2807" s="46" t="str">
        <f t="shared" si="598"/>
        <v/>
      </c>
      <c r="AP2807" s="46">
        <f t="shared" si="599"/>
        <v>0</v>
      </c>
      <c r="AQ2807" s="46" t="str">
        <f t="shared" si="600"/>
        <v/>
      </c>
      <c r="AR2807" s="46">
        <f t="shared" si="601"/>
        <v>0</v>
      </c>
      <c r="AS2807" s="48">
        <f t="shared" si="602"/>
        <v>1</v>
      </c>
      <c r="AT2807" s="46">
        <f t="shared" si="606"/>
        <v>0</v>
      </c>
      <c r="AU2807" s="46">
        <f t="shared" si="603"/>
        <v>0</v>
      </c>
      <c r="AV2807" s="46">
        <f t="shared" si="604"/>
        <v>0</v>
      </c>
      <c r="AW2807" s="46">
        <f t="shared" si="607"/>
        <v>0</v>
      </c>
      <c r="AX2807" s="47" t="str">
        <f t="shared" si="605"/>
        <v/>
      </c>
      <c r="AY2807" s="47" t="str">
        <f t="shared" si="608"/>
        <v/>
      </c>
    </row>
    <row r="2808" spans="35:51" x14ac:dyDescent="0.35">
      <c r="AI2808" s="11"/>
      <c r="AJ2808" s="11"/>
      <c r="AK2808" s="11"/>
      <c r="AL2808" s="63"/>
      <c r="AM2808" s="46" t="str">
        <f t="shared" si="596"/>
        <v/>
      </c>
      <c r="AN2808" s="46" t="str">
        <f t="shared" si="597"/>
        <v/>
      </c>
      <c r="AO2808" s="46" t="str">
        <f t="shared" si="598"/>
        <v/>
      </c>
      <c r="AP2808" s="46">
        <f t="shared" si="599"/>
        <v>0</v>
      </c>
      <c r="AQ2808" s="46" t="str">
        <f t="shared" si="600"/>
        <v/>
      </c>
      <c r="AR2808" s="46">
        <f t="shared" si="601"/>
        <v>0</v>
      </c>
      <c r="AS2808" s="48">
        <f t="shared" si="602"/>
        <v>1</v>
      </c>
      <c r="AT2808" s="46">
        <f t="shared" si="606"/>
        <v>0</v>
      </c>
      <c r="AU2808" s="46">
        <f t="shared" si="603"/>
        <v>0</v>
      </c>
      <c r="AV2808" s="46">
        <f t="shared" si="604"/>
        <v>0</v>
      </c>
      <c r="AW2808" s="46">
        <f t="shared" si="607"/>
        <v>0</v>
      </c>
      <c r="AX2808" s="47" t="str">
        <f t="shared" si="605"/>
        <v/>
      </c>
      <c r="AY2808" s="47" t="str">
        <f t="shared" si="608"/>
        <v/>
      </c>
    </row>
    <row r="2809" spans="35:51" x14ac:dyDescent="0.35">
      <c r="AI2809" s="11"/>
      <c r="AJ2809" s="11"/>
      <c r="AK2809" s="11"/>
      <c r="AL2809" s="63"/>
      <c r="AM2809" s="46" t="str">
        <f t="shared" si="596"/>
        <v/>
      </c>
      <c r="AN2809" s="46" t="str">
        <f t="shared" si="597"/>
        <v/>
      </c>
      <c r="AO2809" s="46" t="str">
        <f t="shared" si="598"/>
        <v/>
      </c>
      <c r="AP2809" s="46">
        <f t="shared" si="599"/>
        <v>0</v>
      </c>
      <c r="AQ2809" s="46" t="str">
        <f t="shared" si="600"/>
        <v/>
      </c>
      <c r="AR2809" s="46">
        <f t="shared" si="601"/>
        <v>0</v>
      </c>
      <c r="AS2809" s="48">
        <f t="shared" si="602"/>
        <v>1</v>
      </c>
      <c r="AT2809" s="46">
        <f t="shared" si="606"/>
        <v>0</v>
      </c>
      <c r="AU2809" s="46">
        <f t="shared" si="603"/>
        <v>0</v>
      </c>
      <c r="AV2809" s="46">
        <f t="shared" si="604"/>
        <v>0</v>
      </c>
      <c r="AW2809" s="46">
        <f t="shared" si="607"/>
        <v>0</v>
      </c>
      <c r="AX2809" s="47" t="str">
        <f t="shared" si="605"/>
        <v/>
      </c>
      <c r="AY2809" s="47" t="str">
        <f t="shared" si="608"/>
        <v/>
      </c>
    </row>
    <row r="2810" spans="35:51" x14ac:dyDescent="0.35">
      <c r="AI2810" s="11"/>
      <c r="AJ2810" s="11"/>
      <c r="AK2810" s="11"/>
      <c r="AL2810" s="63"/>
      <c r="AM2810" s="46" t="str">
        <f t="shared" si="596"/>
        <v/>
      </c>
      <c r="AN2810" s="46" t="str">
        <f t="shared" si="597"/>
        <v/>
      </c>
      <c r="AO2810" s="46" t="str">
        <f t="shared" si="598"/>
        <v/>
      </c>
      <c r="AP2810" s="46">
        <f t="shared" si="599"/>
        <v>0</v>
      </c>
      <c r="AQ2810" s="46" t="str">
        <f t="shared" si="600"/>
        <v/>
      </c>
      <c r="AR2810" s="46">
        <f t="shared" si="601"/>
        <v>0</v>
      </c>
      <c r="AS2810" s="48">
        <f t="shared" si="602"/>
        <v>1</v>
      </c>
      <c r="AT2810" s="46">
        <f t="shared" si="606"/>
        <v>0</v>
      </c>
      <c r="AU2810" s="46">
        <f t="shared" si="603"/>
        <v>0</v>
      </c>
      <c r="AV2810" s="46">
        <f t="shared" si="604"/>
        <v>0</v>
      </c>
      <c r="AW2810" s="46">
        <f t="shared" si="607"/>
        <v>0</v>
      </c>
      <c r="AX2810" s="47" t="str">
        <f t="shared" si="605"/>
        <v/>
      </c>
      <c r="AY2810" s="47" t="str">
        <f t="shared" si="608"/>
        <v/>
      </c>
    </row>
    <row r="2811" spans="35:51" x14ac:dyDescent="0.35">
      <c r="AI2811" s="11"/>
      <c r="AJ2811" s="11"/>
      <c r="AK2811" s="11"/>
      <c r="AL2811" s="63"/>
      <c r="AM2811" s="46" t="str">
        <f t="shared" si="596"/>
        <v/>
      </c>
      <c r="AN2811" s="46" t="str">
        <f t="shared" si="597"/>
        <v/>
      </c>
      <c r="AO2811" s="46" t="str">
        <f t="shared" si="598"/>
        <v/>
      </c>
      <c r="AP2811" s="46">
        <f t="shared" si="599"/>
        <v>0</v>
      </c>
      <c r="AQ2811" s="46" t="str">
        <f t="shared" si="600"/>
        <v/>
      </c>
      <c r="AR2811" s="46">
        <f t="shared" si="601"/>
        <v>0</v>
      </c>
      <c r="AS2811" s="48">
        <f t="shared" si="602"/>
        <v>1</v>
      </c>
      <c r="AT2811" s="46">
        <f t="shared" si="606"/>
        <v>0</v>
      </c>
      <c r="AU2811" s="46">
        <f t="shared" si="603"/>
        <v>0</v>
      </c>
      <c r="AV2811" s="46">
        <f t="shared" si="604"/>
        <v>0</v>
      </c>
      <c r="AW2811" s="46">
        <f t="shared" si="607"/>
        <v>0</v>
      </c>
      <c r="AX2811" s="47" t="str">
        <f t="shared" si="605"/>
        <v/>
      </c>
      <c r="AY2811" s="47" t="str">
        <f t="shared" si="608"/>
        <v/>
      </c>
    </row>
    <row r="2812" spans="35:51" x14ac:dyDescent="0.35">
      <c r="AI2812" s="11"/>
      <c r="AJ2812" s="11"/>
      <c r="AK2812" s="11"/>
      <c r="AL2812" s="63"/>
      <c r="AM2812" s="46" t="str">
        <f t="shared" si="596"/>
        <v/>
      </c>
      <c r="AN2812" s="46" t="str">
        <f t="shared" si="597"/>
        <v/>
      </c>
      <c r="AO2812" s="46" t="str">
        <f t="shared" si="598"/>
        <v/>
      </c>
      <c r="AP2812" s="46">
        <f t="shared" si="599"/>
        <v>0</v>
      </c>
      <c r="AQ2812" s="46" t="str">
        <f t="shared" si="600"/>
        <v/>
      </c>
      <c r="AR2812" s="46">
        <f t="shared" si="601"/>
        <v>0</v>
      </c>
      <c r="AS2812" s="48">
        <f t="shared" si="602"/>
        <v>1</v>
      </c>
      <c r="AT2812" s="46">
        <f t="shared" si="606"/>
        <v>0</v>
      </c>
      <c r="AU2812" s="46">
        <f t="shared" si="603"/>
        <v>0</v>
      </c>
      <c r="AV2812" s="46">
        <f t="shared" si="604"/>
        <v>0</v>
      </c>
      <c r="AW2812" s="46">
        <f t="shared" si="607"/>
        <v>0</v>
      </c>
      <c r="AX2812" s="47" t="str">
        <f t="shared" si="605"/>
        <v/>
      </c>
      <c r="AY2812" s="47" t="str">
        <f t="shared" si="608"/>
        <v/>
      </c>
    </row>
    <row r="2813" spans="35:51" x14ac:dyDescent="0.35">
      <c r="AI2813" s="11"/>
      <c r="AJ2813" s="11"/>
      <c r="AK2813" s="11"/>
      <c r="AL2813" s="63"/>
      <c r="AM2813" s="46" t="str">
        <f t="shared" si="596"/>
        <v/>
      </c>
      <c r="AN2813" s="46" t="str">
        <f t="shared" si="597"/>
        <v/>
      </c>
      <c r="AO2813" s="46" t="str">
        <f t="shared" si="598"/>
        <v/>
      </c>
      <c r="AP2813" s="46">
        <f t="shared" si="599"/>
        <v>0</v>
      </c>
      <c r="AQ2813" s="46" t="str">
        <f t="shared" si="600"/>
        <v/>
      </c>
      <c r="AR2813" s="46">
        <f t="shared" si="601"/>
        <v>0</v>
      </c>
      <c r="AS2813" s="48">
        <f t="shared" si="602"/>
        <v>1</v>
      </c>
      <c r="AT2813" s="46">
        <f t="shared" si="606"/>
        <v>0</v>
      </c>
      <c r="AU2813" s="46">
        <f t="shared" si="603"/>
        <v>0</v>
      </c>
      <c r="AV2813" s="46">
        <f t="shared" si="604"/>
        <v>0</v>
      </c>
      <c r="AW2813" s="46">
        <f t="shared" si="607"/>
        <v>0</v>
      </c>
      <c r="AX2813" s="47" t="str">
        <f t="shared" si="605"/>
        <v/>
      </c>
      <c r="AY2813" s="47" t="str">
        <f t="shared" si="608"/>
        <v/>
      </c>
    </row>
    <row r="2814" spans="35:51" x14ac:dyDescent="0.35">
      <c r="AI2814" s="11"/>
      <c r="AJ2814" s="11"/>
      <c r="AK2814" s="11"/>
      <c r="AL2814" s="63"/>
      <c r="AM2814" s="46" t="str">
        <f t="shared" si="596"/>
        <v/>
      </c>
      <c r="AN2814" s="46" t="str">
        <f t="shared" si="597"/>
        <v/>
      </c>
      <c r="AO2814" s="46" t="str">
        <f t="shared" si="598"/>
        <v/>
      </c>
      <c r="AP2814" s="46">
        <f t="shared" si="599"/>
        <v>0</v>
      </c>
      <c r="AQ2814" s="46" t="str">
        <f t="shared" si="600"/>
        <v/>
      </c>
      <c r="AR2814" s="46">
        <f t="shared" si="601"/>
        <v>0</v>
      </c>
      <c r="AS2814" s="48">
        <f t="shared" si="602"/>
        <v>1</v>
      </c>
      <c r="AT2814" s="46">
        <f t="shared" si="606"/>
        <v>0</v>
      </c>
      <c r="AU2814" s="46">
        <f t="shared" si="603"/>
        <v>0</v>
      </c>
      <c r="AV2814" s="46">
        <f t="shared" si="604"/>
        <v>0</v>
      </c>
      <c r="AW2814" s="46">
        <f t="shared" si="607"/>
        <v>0</v>
      </c>
      <c r="AX2814" s="47" t="str">
        <f t="shared" si="605"/>
        <v/>
      </c>
      <c r="AY2814" s="47" t="str">
        <f t="shared" si="608"/>
        <v/>
      </c>
    </row>
    <row r="2815" spans="35:51" x14ac:dyDescent="0.35">
      <c r="AI2815" s="11"/>
      <c r="AJ2815" s="11"/>
      <c r="AK2815" s="11"/>
      <c r="AL2815" s="63"/>
      <c r="AM2815" s="46" t="str">
        <f t="shared" si="596"/>
        <v/>
      </c>
      <c r="AN2815" s="46" t="str">
        <f t="shared" si="597"/>
        <v/>
      </c>
      <c r="AO2815" s="46" t="str">
        <f t="shared" si="598"/>
        <v/>
      </c>
      <c r="AP2815" s="46">
        <f t="shared" si="599"/>
        <v>0</v>
      </c>
      <c r="AQ2815" s="46" t="str">
        <f t="shared" si="600"/>
        <v/>
      </c>
      <c r="AR2815" s="46">
        <f t="shared" si="601"/>
        <v>0</v>
      </c>
      <c r="AS2815" s="48">
        <f t="shared" si="602"/>
        <v>1</v>
      </c>
      <c r="AT2815" s="46">
        <f t="shared" si="606"/>
        <v>0</v>
      </c>
      <c r="AU2815" s="46">
        <f t="shared" si="603"/>
        <v>0</v>
      </c>
      <c r="AV2815" s="46">
        <f t="shared" si="604"/>
        <v>0</v>
      </c>
      <c r="AW2815" s="46">
        <f t="shared" si="607"/>
        <v>0</v>
      </c>
      <c r="AX2815" s="47" t="str">
        <f t="shared" si="605"/>
        <v/>
      </c>
      <c r="AY2815" s="47" t="str">
        <f t="shared" si="608"/>
        <v/>
      </c>
    </row>
    <row r="2816" spans="35:51" x14ac:dyDescent="0.35">
      <c r="AI2816" s="11"/>
      <c r="AJ2816" s="11"/>
      <c r="AK2816" s="11"/>
      <c r="AL2816" s="63"/>
      <c r="AM2816" s="46" t="str">
        <f t="shared" si="596"/>
        <v/>
      </c>
      <c r="AN2816" s="46" t="str">
        <f t="shared" si="597"/>
        <v/>
      </c>
      <c r="AO2816" s="46" t="str">
        <f t="shared" si="598"/>
        <v/>
      </c>
      <c r="AP2816" s="46">
        <f t="shared" si="599"/>
        <v>0</v>
      </c>
      <c r="AQ2816" s="46" t="str">
        <f t="shared" si="600"/>
        <v/>
      </c>
      <c r="AR2816" s="46">
        <f t="shared" si="601"/>
        <v>0</v>
      </c>
      <c r="AS2816" s="48">
        <f t="shared" si="602"/>
        <v>1</v>
      </c>
      <c r="AT2816" s="46">
        <f t="shared" si="606"/>
        <v>0</v>
      </c>
      <c r="AU2816" s="46">
        <f t="shared" si="603"/>
        <v>0</v>
      </c>
      <c r="AV2816" s="46">
        <f t="shared" si="604"/>
        <v>0</v>
      </c>
      <c r="AW2816" s="46">
        <f t="shared" si="607"/>
        <v>0</v>
      </c>
      <c r="AX2816" s="47" t="str">
        <f t="shared" si="605"/>
        <v/>
      </c>
      <c r="AY2816" s="47" t="str">
        <f t="shared" si="608"/>
        <v/>
      </c>
    </row>
    <row r="2817" spans="35:51" x14ac:dyDescent="0.35">
      <c r="AI2817" s="11"/>
      <c r="AJ2817" s="11"/>
      <c r="AK2817" s="11"/>
      <c r="AL2817" s="63"/>
      <c r="AM2817" s="46" t="str">
        <f t="shared" si="596"/>
        <v/>
      </c>
      <c r="AN2817" s="46" t="str">
        <f t="shared" si="597"/>
        <v/>
      </c>
      <c r="AO2817" s="46" t="str">
        <f t="shared" si="598"/>
        <v/>
      </c>
      <c r="AP2817" s="46">
        <f t="shared" si="599"/>
        <v>0</v>
      </c>
      <c r="AQ2817" s="46" t="str">
        <f t="shared" si="600"/>
        <v/>
      </c>
      <c r="AR2817" s="46">
        <f t="shared" si="601"/>
        <v>0</v>
      </c>
      <c r="AS2817" s="48">
        <f t="shared" si="602"/>
        <v>1</v>
      </c>
      <c r="AT2817" s="46">
        <f t="shared" si="606"/>
        <v>0</v>
      </c>
      <c r="AU2817" s="46">
        <f t="shared" si="603"/>
        <v>0</v>
      </c>
      <c r="AV2817" s="46">
        <f t="shared" si="604"/>
        <v>0</v>
      </c>
      <c r="AW2817" s="46">
        <f t="shared" si="607"/>
        <v>0</v>
      </c>
      <c r="AX2817" s="47" t="str">
        <f t="shared" si="605"/>
        <v/>
      </c>
      <c r="AY2817" s="47" t="str">
        <f t="shared" si="608"/>
        <v/>
      </c>
    </row>
    <row r="2818" spans="35:51" x14ac:dyDescent="0.35">
      <c r="AI2818" s="11"/>
      <c r="AJ2818" s="11"/>
      <c r="AK2818" s="11"/>
      <c r="AL2818" s="63"/>
      <c r="AM2818" s="46" t="str">
        <f t="shared" si="596"/>
        <v/>
      </c>
      <c r="AN2818" s="46" t="str">
        <f t="shared" si="597"/>
        <v/>
      </c>
      <c r="AO2818" s="46" t="str">
        <f t="shared" si="598"/>
        <v/>
      </c>
      <c r="AP2818" s="46">
        <f t="shared" si="599"/>
        <v>0</v>
      </c>
      <c r="AQ2818" s="46" t="str">
        <f t="shared" si="600"/>
        <v/>
      </c>
      <c r="AR2818" s="46">
        <f t="shared" si="601"/>
        <v>0</v>
      </c>
      <c r="AS2818" s="48">
        <f t="shared" si="602"/>
        <v>1</v>
      </c>
      <c r="AT2818" s="46">
        <f t="shared" si="606"/>
        <v>0</v>
      </c>
      <c r="AU2818" s="46">
        <f t="shared" si="603"/>
        <v>0</v>
      </c>
      <c r="AV2818" s="46">
        <f t="shared" si="604"/>
        <v>0</v>
      </c>
      <c r="AW2818" s="46">
        <f t="shared" si="607"/>
        <v>0</v>
      </c>
      <c r="AX2818" s="47" t="str">
        <f t="shared" si="605"/>
        <v/>
      </c>
      <c r="AY2818" s="47" t="str">
        <f t="shared" si="608"/>
        <v/>
      </c>
    </row>
    <row r="2819" spans="35:51" x14ac:dyDescent="0.35">
      <c r="AI2819" s="11"/>
      <c r="AJ2819" s="11"/>
      <c r="AK2819" s="11"/>
      <c r="AL2819" s="63"/>
      <c r="AM2819" s="46" t="str">
        <f t="shared" ref="AM2819:AM2882" si="609">IFERROR(VLOOKUP($AK2819,pnl_konto_table,2,FALSE),"")</f>
        <v/>
      </c>
      <c r="AN2819" s="46" t="str">
        <f t="shared" ref="AN2819:AN2882" si="610">IFERROR(VLOOKUP($AK2819,pnl_konto_table,6,FALSE),"")</f>
        <v/>
      </c>
      <c r="AO2819" s="46" t="str">
        <f t="shared" ref="AO2819:AO2882" si="611">IFERROR(VLOOKUP($AK2819,pnl_konto_table,7,FALSE),"")</f>
        <v/>
      </c>
      <c r="AP2819" s="46">
        <f t="shared" ref="AP2819:AP2882" si="612">IFERROR(VLOOKUP(AO2819,pnl_kategori_table,2,FALSE),0)</f>
        <v>0</v>
      </c>
      <c r="AQ2819" s="46" t="str">
        <f t="shared" ref="AQ2819:AQ2882" si="613">IFERROR(MATCH(AN2819,pnl_subkategori,0),"")</f>
        <v/>
      </c>
      <c r="AR2819" s="46">
        <f t="shared" ref="AR2819:AR2882" si="614">IF(AP2819=$A$3,-$AL2819,$AL2819)</f>
        <v>0</v>
      </c>
      <c r="AS2819" s="48">
        <f t="shared" ref="AS2819:AS2882" si="615">IFERROR(VLOOKUP($AK2819,lookup_konto_index,2,FALSE),IFERROR(VLOOKUP(AN2819,lookup_subkategori_index,2,FALSE),IFERROR(VLOOKUP(AO2819,lookup_kategori_index,2,FALSE),1)))</f>
        <v>1</v>
      </c>
      <c r="AT2819" s="46">
        <f t="shared" si="606"/>
        <v>0</v>
      </c>
      <c r="AU2819" s="46">
        <f t="shared" ref="AU2819:AU2882" si="616">SUMIFS($BC$3:$BC$50,$BA$3:$BA$50,$AI2819,$BB$3:$BB$50,$AJ2819)</f>
        <v>0</v>
      </c>
      <c r="AV2819" s="46">
        <f t="shared" ref="AV2819:AV2882" si="617">SUMIFS($BD$3:$BD$50,$BA$3:$BA$50,$AI2819,$BB$3:$BB$50,$AJ2819)</f>
        <v>0</v>
      </c>
      <c r="AW2819" s="46">
        <f t="shared" si="607"/>
        <v>0</v>
      </c>
      <c r="AX2819" s="47" t="str">
        <f t="shared" ref="AX2819:AX2882" si="618">IFERROR(VLOOKUP($AP2819,table_type_kostnad,2,FALSE)*AR2819,"")</f>
        <v/>
      </c>
      <c r="AY2819" s="47" t="str">
        <f t="shared" si="608"/>
        <v/>
      </c>
    </row>
    <row r="2820" spans="35:51" x14ac:dyDescent="0.35">
      <c r="AI2820" s="11"/>
      <c r="AJ2820" s="11"/>
      <c r="AK2820" s="11"/>
      <c r="AL2820" s="63"/>
      <c r="AM2820" s="46" t="str">
        <f t="shared" si="609"/>
        <v/>
      </c>
      <c r="AN2820" s="46" t="str">
        <f t="shared" si="610"/>
        <v/>
      </c>
      <c r="AO2820" s="46" t="str">
        <f t="shared" si="611"/>
        <v/>
      </c>
      <c r="AP2820" s="46">
        <f t="shared" si="612"/>
        <v>0</v>
      </c>
      <c r="AQ2820" s="46" t="str">
        <f t="shared" si="613"/>
        <v/>
      </c>
      <c r="AR2820" s="46">
        <f t="shared" si="614"/>
        <v>0</v>
      </c>
      <c r="AS2820" s="48">
        <f t="shared" si="615"/>
        <v>1</v>
      </c>
      <c r="AT2820" s="46">
        <f t="shared" ref="AT2820:AT2883" si="619">AS2820*AR2820</f>
        <v>0</v>
      </c>
      <c r="AU2820" s="46">
        <f t="shared" si="616"/>
        <v>0</v>
      </c>
      <c r="AV2820" s="46">
        <f t="shared" si="617"/>
        <v>0</v>
      </c>
      <c r="AW2820" s="46">
        <f t="shared" ref="AW2820:AW2883" si="620">IF(AU2820=0,0,1)</f>
        <v>0</v>
      </c>
      <c r="AX2820" s="47" t="str">
        <f t="shared" si="618"/>
        <v/>
      </c>
      <c r="AY2820" s="47" t="str">
        <f t="shared" ref="AY2820:AY2883" si="621">IFERROR(AX2820*AS2820,"")</f>
        <v/>
      </c>
    </row>
    <row r="2821" spans="35:51" x14ac:dyDescent="0.35">
      <c r="AI2821" s="11"/>
      <c r="AJ2821" s="11"/>
      <c r="AK2821" s="11"/>
      <c r="AL2821" s="63"/>
      <c r="AM2821" s="46" t="str">
        <f t="shared" si="609"/>
        <v/>
      </c>
      <c r="AN2821" s="46" t="str">
        <f t="shared" si="610"/>
        <v/>
      </c>
      <c r="AO2821" s="46" t="str">
        <f t="shared" si="611"/>
        <v/>
      </c>
      <c r="AP2821" s="46">
        <f t="shared" si="612"/>
        <v>0</v>
      </c>
      <c r="AQ2821" s="46" t="str">
        <f t="shared" si="613"/>
        <v/>
      </c>
      <c r="AR2821" s="46">
        <f t="shared" si="614"/>
        <v>0</v>
      </c>
      <c r="AS2821" s="48">
        <f t="shared" si="615"/>
        <v>1</v>
      </c>
      <c r="AT2821" s="46">
        <f t="shared" si="619"/>
        <v>0</v>
      </c>
      <c r="AU2821" s="46">
        <f t="shared" si="616"/>
        <v>0</v>
      </c>
      <c r="AV2821" s="46">
        <f t="shared" si="617"/>
        <v>0</v>
      </c>
      <c r="AW2821" s="46">
        <f t="shared" si="620"/>
        <v>0</v>
      </c>
      <c r="AX2821" s="47" t="str">
        <f t="shared" si="618"/>
        <v/>
      </c>
      <c r="AY2821" s="47" t="str">
        <f t="shared" si="621"/>
        <v/>
      </c>
    </row>
    <row r="2822" spans="35:51" x14ac:dyDescent="0.35">
      <c r="AI2822" s="11"/>
      <c r="AJ2822" s="11"/>
      <c r="AK2822" s="11"/>
      <c r="AL2822" s="63"/>
      <c r="AM2822" s="46" t="str">
        <f t="shared" si="609"/>
        <v/>
      </c>
      <c r="AN2822" s="46" t="str">
        <f t="shared" si="610"/>
        <v/>
      </c>
      <c r="AO2822" s="46" t="str">
        <f t="shared" si="611"/>
        <v/>
      </c>
      <c r="AP2822" s="46">
        <f t="shared" si="612"/>
        <v>0</v>
      </c>
      <c r="AQ2822" s="46" t="str">
        <f t="shared" si="613"/>
        <v/>
      </c>
      <c r="AR2822" s="46">
        <f t="shared" si="614"/>
        <v>0</v>
      </c>
      <c r="AS2822" s="48">
        <f t="shared" si="615"/>
        <v>1</v>
      </c>
      <c r="AT2822" s="46">
        <f t="shared" si="619"/>
        <v>0</v>
      </c>
      <c r="AU2822" s="46">
        <f t="shared" si="616"/>
        <v>0</v>
      </c>
      <c r="AV2822" s="46">
        <f t="shared" si="617"/>
        <v>0</v>
      </c>
      <c r="AW2822" s="46">
        <f t="shared" si="620"/>
        <v>0</v>
      </c>
      <c r="AX2822" s="47" t="str">
        <f t="shared" si="618"/>
        <v/>
      </c>
      <c r="AY2822" s="47" t="str">
        <f t="shared" si="621"/>
        <v/>
      </c>
    </row>
    <row r="2823" spans="35:51" x14ac:dyDescent="0.35">
      <c r="AI2823" s="11"/>
      <c r="AJ2823" s="11"/>
      <c r="AK2823" s="11"/>
      <c r="AL2823" s="63"/>
      <c r="AM2823" s="46" t="str">
        <f t="shared" si="609"/>
        <v/>
      </c>
      <c r="AN2823" s="46" t="str">
        <f t="shared" si="610"/>
        <v/>
      </c>
      <c r="AO2823" s="46" t="str">
        <f t="shared" si="611"/>
        <v/>
      </c>
      <c r="AP2823" s="46">
        <f t="shared" si="612"/>
        <v>0</v>
      </c>
      <c r="AQ2823" s="46" t="str">
        <f t="shared" si="613"/>
        <v/>
      </c>
      <c r="AR2823" s="46">
        <f t="shared" si="614"/>
        <v>0</v>
      </c>
      <c r="AS2823" s="48">
        <f t="shared" si="615"/>
        <v>1</v>
      </c>
      <c r="AT2823" s="46">
        <f t="shared" si="619"/>
        <v>0</v>
      </c>
      <c r="AU2823" s="46">
        <f t="shared" si="616"/>
        <v>0</v>
      </c>
      <c r="AV2823" s="46">
        <f t="shared" si="617"/>
        <v>0</v>
      </c>
      <c r="AW2823" s="46">
        <f t="shared" si="620"/>
        <v>0</v>
      </c>
      <c r="AX2823" s="47" t="str">
        <f t="shared" si="618"/>
        <v/>
      </c>
      <c r="AY2823" s="47" t="str">
        <f t="shared" si="621"/>
        <v/>
      </c>
    </row>
    <row r="2824" spans="35:51" x14ac:dyDescent="0.35">
      <c r="AI2824" s="11"/>
      <c r="AJ2824" s="11"/>
      <c r="AK2824" s="11"/>
      <c r="AL2824" s="63"/>
      <c r="AM2824" s="46" t="str">
        <f t="shared" si="609"/>
        <v/>
      </c>
      <c r="AN2824" s="46" t="str">
        <f t="shared" si="610"/>
        <v/>
      </c>
      <c r="AO2824" s="46" t="str">
        <f t="shared" si="611"/>
        <v/>
      </c>
      <c r="AP2824" s="46">
        <f t="shared" si="612"/>
        <v>0</v>
      </c>
      <c r="AQ2824" s="46" t="str">
        <f t="shared" si="613"/>
        <v/>
      </c>
      <c r="AR2824" s="46">
        <f t="shared" si="614"/>
        <v>0</v>
      </c>
      <c r="AS2824" s="48">
        <f t="shared" si="615"/>
        <v>1</v>
      </c>
      <c r="AT2824" s="46">
        <f t="shared" si="619"/>
        <v>0</v>
      </c>
      <c r="AU2824" s="46">
        <f t="shared" si="616"/>
        <v>0</v>
      </c>
      <c r="AV2824" s="46">
        <f t="shared" si="617"/>
        <v>0</v>
      </c>
      <c r="AW2824" s="46">
        <f t="shared" si="620"/>
        <v>0</v>
      </c>
      <c r="AX2824" s="47" t="str">
        <f t="shared" si="618"/>
        <v/>
      </c>
      <c r="AY2824" s="47" t="str">
        <f t="shared" si="621"/>
        <v/>
      </c>
    </row>
    <row r="2825" spans="35:51" x14ac:dyDescent="0.35">
      <c r="AI2825" s="11"/>
      <c r="AJ2825" s="11"/>
      <c r="AK2825" s="11"/>
      <c r="AL2825" s="63"/>
      <c r="AM2825" s="46" t="str">
        <f t="shared" si="609"/>
        <v/>
      </c>
      <c r="AN2825" s="46" t="str">
        <f t="shared" si="610"/>
        <v/>
      </c>
      <c r="AO2825" s="46" t="str">
        <f t="shared" si="611"/>
        <v/>
      </c>
      <c r="AP2825" s="46">
        <f t="shared" si="612"/>
        <v>0</v>
      </c>
      <c r="AQ2825" s="46" t="str">
        <f t="shared" si="613"/>
        <v/>
      </c>
      <c r="AR2825" s="46">
        <f t="shared" si="614"/>
        <v>0</v>
      </c>
      <c r="AS2825" s="48">
        <f t="shared" si="615"/>
        <v>1</v>
      </c>
      <c r="AT2825" s="46">
        <f t="shared" si="619"/>
        <v>0</v>
      </c>
      <c r="AU2825" s="46">
        <f t="shared" si="616"/>
        <v>0</v>
      </c>
      <c r="AV2825" s="46">
        <f t="shared" si="617"/>
        <v>0</v>
      </c>
      <c r="AW2825" s="46">
        <f t="shared" si="620"/>
        <v>0</v>
      </c>
      <c r="AX2825" s="47" t="str">
        <f t="shared" si="618"/>
        <v/>
      </c>
      <c r="AY2825" s="47" t="str">
        <f t="shared" si="621"/>
        <v/>
      </c>
    </row>
    <row r="2826" spans="35:51" x14ac:dyDescent="0.35">
      <c r="AI2826" s="11"/>
      <c r="AJ2826" s="11"/>
      <c r="AK2826" s="11"/>
      <c r="AL2826" s="63"/>
      <c r="AM2826" s="46" t="str">
        <f t="shared" si="609"/>
        <v/>
      </c>
      <c r="AN2826" s="46" t="str">
        <f t="shared" si="610"/>
        <v/>
      </c>
      <c r="AO2826" s="46" t="str">
        <f t="shared" si="611"/>
        <v/>
      </c>
      <c r="AP2826" s="46">
        <f t="shared" si="612"/>
        <v>0</v>
      </c>
      <c r="AQ2826" s="46" t="str">
        <f t="shared" si="613"/>
        <v/>
      </c>
      <c r="AR2826" s="46">
        <f t="shared" si="614"/>
        <v>0</v>
      </c>
      <c r="AS2826" s="48">
        <f t="shared" si="615"/>
        <v>1</v>
      </c>
      <c r="AT2826" s="46">
        <f t="shared" si="619"/>
        <v>0</v>
      </c>
      <c r="AU2826" s="46">
        <f t="shared" si="616"/>
        <v>0</v>
      </c>
      <c r="AV2826" s="46">
        <f t="shared" si="617"/>
        <v>0</v>
      </c>
      <c r="AW2826" s="46">
        <f t="shared" si="620"/>
        <v>0</v>
      </c>
      <c r="AX2826" s="47" t="str">
        <f t="shared" si="618"/>
        <v/>
      </c>
      <c r="AY2826" s="47" t="str">
        <f t="shared" si="621"/>
        <v/>
      </c>
    </row>
    <row r="2827" spans="35:51" x14ac:dyDescent="0.35">
      <c r="AI2827" s="11"/>
      <c r="AJ2827" s="11"/>
      <c r="AK2827" s="11"/>
      <c r="AL2827" s="63"/>
      <c r="AM2827" s="46" t="str">
        <f t="shared" si="609"/>
        <v/>
      </c>
      <c r="AN2827" s="46" t="str">
        <f t="shared" si="610"/>
        <v/>
      </c>
      <c r="AO2827" s="46" t="str">
        <f t="shared" si="611"/>
        <v/>
      </c>
      <c r="AP2827" s="46">
        <f t="shared" si="612"/>
        <v>0</v>
      </c>
      <c r="AQ2827" s="46" t="str">
        <f t="shared" si="613"/>
        <v/>
      </c>
      <c r="AR2827" s="46">
        <f t="shared" si="614"/>
        <v>0</v>
      </c>
      <c r="AS2827" s="48">
        <f t="shared" si="615"/>
        <v>1</v>
      </c>
      <c r="AT2827" s="46">
        <f t="shared" si="619"/>
        <v>0</v>
      </c>
      <c r="AU2827" s="46">
        <f t="shared" si="616"/>
        <v>0</v>
      </c>
      <c r="AV2827" s="46">
        <f t="shared" si="617"/>
        <v>0</v>
      </c>
      <c r="AW2827" s="46">
        <f t="shared" si="620"/>
        <v>0</v>
      </c>
      <c r="AX2827" s="47" t="str">
        <f t="shared" si="618"/>
        <v/>
      </c>
      <c r="AY2827" s="47" t="str">
        <f t="shared" si="621"/>
        <v/>
      </c>
    </row>
    <row r="2828" spans="35:51" x14ac:dyDescent="0.35">
      <c r="AI2828" s="11"/>
      <c r="AJ2828" s="11"/>
      <c r="AK2828" s="11"/>
      <c r="AL2828" s="63"/>
      <c r="AM2828" s="46" t="str">
        <f t="shared" si="609"/>
        <v/>
      </c>
      <c r="AN2828" s="46" t="str">
        <f t="shared" si="610"/>
        <v/>
      </c>
      <c r="AO2828" s="46" t="str">
        <f t="shared" si="611"/>
        <v/>
      </c>
      <c r="AP2828" s="46">
        <f t="shared" si="612"/>
        <v>0</v>
      </c>
      <c r="AQ2828" s="46" t="str">
        <f t="shared" si="613"/>
        <v/>
      </c>
      <c r="AR2828" s="46">
        <f t="shared" si="614"/>
        <v>0</v>
      </c>
      <c r="AS2828" s="48">
        <f t="shared" si="615"/>
        <v>1</v>
      </c>
      <c r="AT2828" s="46">
        <f t="shared" si="619"/>
        <v>0</v>
      </c>
      <c r="AU2828" s="46">
        <f t="shared" si="616"/>
        <v>0</v>
      </c>
      <c r="AV2828" s="46">
        <f t="shared" si="617"/>
        <v>0</v>
      </c>
      <c r="AW2828" s="46">
        <f t="shared" si="620"/>
        <v>0</v>
      </c>
      <c r="AX2828" s="47" t="str">
        <f t="shared" si="618"/>
        <v/>
      </c>
      <c r="AY2828" s="47" t="str">
        <f t="shared" si="621"/>
        <v/>
      </c>
    </row>
    <row r="2829" spans="35:51" x14ac:dyDescent="0.35">
      <c r="AI2829" s="11"/>
      <c r="AJ2829" s="11"/>
      <c r="AK2829" s="11"/>
      <c r="AL2829" s="63"/>
      <c r="AM2829" s="46" t="str">
        <f t="shared" si="609"/>
        <v/>
      </c>
      <c r="AN2829" s="46" t="str">
        <f t="shared" si="610"/>
        <v/>
      </c>
      <c r="AO2829" s="46" t="str">
        <f t="shared" si="611"/>
        <v/>
      </c>
      <c r="AP2829" s="46">
        <f t="shared" si="612"/>
        <v>0</v>
      </c>
      <c r="AQ2829" s="46" t="str">
        <f t="shared" si="613"/>
        <v/>
      </c>
      <c r="AR2829" s="46">
        <f t="shared" si="614"/>
        <v>0</v>
      </c>
      <c r="AS2829" s="48">
        <f t="shared" si="615"/>
        <v>1</v>
      </c>
      <c r="AT2829" s="46">
        <f t="shared" si="619"/>
        <v>0</v>
      </c>
      <c r="AU2829" s="46">
        <f t="shared" si="616"/>
        <v>0</v>
      </c>
      <c r="AV2829" s="46">
        <f t="shared" si="617"/>
        <v>0</v>
      </c>
      <c r="AW2829" s="46">
        <f t="shared" si="620"/>
        <v>0</v>
      </c>
      <c r="AX2829" s="47" t="str">
        <f t="shared" si="618"/>
        <v/>
      </c>
      <c r="AY2829" s="47" t="str">
        <f t="shared" si="621"/>
        <v/>
      </c>
    </row>
    <row r="2830" spans="35:51" x14ac:dyDescent="0.35">
      <c r="AI2830" s="11"/>
      <c r="AJ2830" s="11"/>
      <c r="AK2830" s="11"/>
      <c r="AL2830" s="63"/>
      <c r="AM2830" s="46" t="str">
        <f t="shared" si="609"/>
        <v/>
      </c>
      <c r="AN2830" s="46" t="str">
        <f t="shared" si="610"/>
        <v/>
      </c>
      <c r="AO2830" s="46" t="str">
        <f t="shared" si="611"/>
        <v/>
      </c>
      <c r="AP2830" s="46">
        <f t="shared" si="612"/>
        <v>0</v>
      </c>
      <c r="AQ2830" s="46" t="str">
        <f t="shared" si="613"/>
        <v/>
      </c>
      <c r="AR2830" s="46">
        <f t="shared" si="614"/>
        <v>0</v>
      </c>
      <c r="AS2830" s="48">
        <f t="shared" si="615"/>
        <v>1</v>
      </c>
      <c r="AT2830" s="46">
        <f t="shared" si="619"/>
        <v>0</v>
      </c>
      <c r="AU2830" s="46">
        <f t="shared" si="616"/>
        <v>0</v>
      </c>
      <c r="AV2830" s="46">
        <f t="shared" si="617"/>
        <v>0</v>
      </c>
      <c r="AW2830" s="46">
        <f t="shared" si="620"/>
        <v>0</v>
      </c>
      <c r="AX2830" s="47" t="str">
        <f t="shared" si="618"/>
        <v/>
      </c>
      <c r="AY2830" s="47" t="str">
        <f t="shared" si="621"/>
        <v/>
      </c>
    </row>
    <row r="2831" spans="35:51" x14ac:dyDescent="0.35">
      <c r="AI2831" s="11"/>
      <c r="AJ2831" s="11"/>
      <c r="AK2831" s="11"/>
      <c r="AL2831" s="63"/>
      <c r="AM2831" s="46" t="str">
        <f t="shared" si="609"/>
        <v/>
      </c>
      <c r="AN2831" s="46" t="str">
        <f t="shared" si="610"/>
        <v/>
      </c>
      <c r="AO2831" s="46" t="str">
        <f t="shared" si="611"/>
        <v/>
      </c>
      <c r="AP2831" s="46">
        <f t="shared" si="612"/>
        <v>0</v>
      </c>
      <c r="AQ2831" s="46" t="str">
        <f t="shared" si="613"/>
        <v/>
      </c>
      <c r="AR2831" s="46">
        <f t="shared" si="614"/>
        <v>0</v>
      </c>
      <c r="AS2831" s="48">
        <f t="shared" si="615"/>
        <v>1</v>
      </c>
      <c r="AT2831" s="46">
        <f t="shared" si="619"/>
        <v>0</v>
      </c>
      <c r="AU2831" s="46">
        <f t="shared" si="616"/>
        <v>0</v>
      </c>
      <c r="AV2831" s="46">
        <f t="shared" si="617"/>
        <v>0</v>
      </c>
      <c r="AW2831" s="46">
        <f t="shared" si="620"/>
        <v>0</v>
      </c>
      <c r="AX2831" s="47" t="str">
        <f t="shared" si="618"/>
        <v/>
      </c>
      <c r="AY2831" s="47" t="str">
        <f t="shared" si="621"/>
        <v/>
      </c>
    </row>
    <row r="2832" spans="35:51" x14ac:dyDescent="0.35">
      <c r="AI2832" s="11"/>
      <c r="AJ2832" s="11"/>
      <c r="AK2832" s="11"/>
      <c r="AL2832" s="63"/>
      <c r="AM2832" s="46" t="str">
        <f t="shared" si="609"/>
        <v/>
      </c>
      <c r="AN2832" s="46" t="str">
        <f t="shared" si="610"/>
        <v/>
      </c>
      <c r="AO2832" s="46" t="str">
        <f t="shared" si="611"/>
        <v/>
      </c>
      <c r="AP2832" s="46">
        <f t="shared" si="612"/>
        <v>0</v>
      </c>
      <c r="AQ2832" s="46" t="str">
        <f t="shared" si="613"/>
        <v/>
      </c>
      <c r="AR2832" s="46">
        <f t="shared" si="614"/>
        <v>0</v>
      </c>
      <c r="AS2832" s="48">
        <f t="shared" si="615"/>
        <v>1</v>
      </c>
      <c r="AT2832" s="46">
        <f t="shared" si="619"/>
        <v>0</v>
      </c>
      <c r="AU2832" s="46">
        <f t="shared" si="616"/>
        <v>0</v>
      </c>
      <c r="AV2832" s="46">
        <f t="shared" si="617"/>
        <v>0</v>
      </c>
      <c r="AW2832" s="46">
        <f t="shared" si="620"/>
        <v>0</v>
      </c>
      <c r="AX2832" s="47" t="str">
        <f t="shared" si="618"/>
        <v/>
      </c>
      <c r="AY2832" s="47" t="str">
        <f t="shared" si="621"/>
        <v/>
      </c>
    </row>
    <row r="2833" spans="35:51" x14ac:dyDescent="0.35">
      <c r="AI2833" s="11"/>
      <c r="AJ2833" s="11"/>
      <c r="AK2833" s="11"/>
      <c r="AL2833" s="63"/>
      <c r="AM2833" s="46" t="str">
        <f t="shared" si="609"/>
        <v/>
      </c>
      <c r="AN2833" s="46" t="str">
        <f t="shared" si="610"/>
        <v/>
      </c>
      <c r="AO2833" s="46" t="str">
        <f t="shared" si="611"/>
        <v/>
      </c>
      <c r="AP2833" s="46">
        <f t="shared" si="612"/>
        <v>0</v>
      </c>
      <c r="AQ2833" s="46" t="str">
        <f t="shared" si="613"/>
        <v/>
      </c>
      <c r="AR2833" s="46">
        <f t="shared" si="614"/>
        <v>0</v>
      </c>
      <c r="AS2833" s="48">
        <f t="shared" si="615"/>
        <v>1</v>
      </c>
      <c r="AT2833" s="46">
        <f t="shared" si="619"/>
        <v>0</v>
      </c>
      <c r="AU2833" s="46">
        <f t="shared" si="616"/>
        <v>0</v>
      </c>
      <c r="AV2833" s="46">
        <f t="shared" si="617"/>
        <v>0</v>
      </c>
      <c r="AW2833" s="46">
        <f t="shared" si="620"/>
        <v>0</v>
      </c>
      <c r="AX2833" s="47" t="str">
        <f t="shared" si="618"/>
        <v/>
      </c>
      <c r="AY2833" s="47" t="str">
        <f t="shared" si="621"/>
        <v/>
      </c>
    </row>
    <row r="2834" spans="35:51" x14ac:dyDescent="0.35">
      <c r="AI2834" s="11"/>
      <c r="AJ2834" s="11"/>
      <c r="AK2834" s="11"/>
      <c r="AL2834" s="63"/>
      <c r="AM2834" s="46" t="str">
        <f t="shared" si="609"/>
        <v/>
      </c>
      <c r="AN2834" s="46" t="str">
        <f t="shared" si="610"/>
        <v/>
      </c>
      <c r="AO2834" s="46" t="str">
        <f t="shared" si="611"/>
        <v/>
      </c>
      <c r="AP2834" s="46">
        <f t="shared" si="612"/>
        <v>0</v>
      </c>
      <c r="AQ2834" s="46" t="str">
        <f t="shared" si="613"/>
        <v/>
      </c>
      <c r="AR2834" s="46">
        <f t="shared" si="614"/>
        <v>0</v>
      </c>
      <c r="AS2834" s="48">
        <f t="shared" si="615"/>
        <v>1</v>
      </c>
      <c r="AT2834" s="46">
        <f t="shared" si="619"/>
        <v>0</v>
      </c>
      <c r="AU2834" s="46">
        <f t="shared" si="616"/>
        <v>0</v>
      </c>
      <c r="AV2834" s="46">
        <f t="shared" si="617"/>
        <v>0</v>
      </c>
      <c r="AW2834" s="46">
        <f t="shared" si="620"/>
        <v>0</v>
      </c>
      <c r="AX2834" s="47" t="str">
        <f t="shared" si="618"/>
        <v/>
      </c>
      <c r="AY2834" s="47" t="str">
        <f t="shared" si="621"/>
        <v/>
      </c>
    </row>
    <row r="2835" spans="35:51" x14ac:dyDescent="0.35">
      <c r="AI2835" s="11"/>
      <c r="AJ2835" s="11"/>
      <c r="AK2835" s="11"/>
      <c r="AL2835" s="63"/>
      <c r="AM2835" s="46" t="str">
        <f t="shared" si="609"/>
        <v/>
      </c>
      <c r="AN2835" s="46" t="str">
        <f t="shared" si="610"/>
        <v/>
      </c>
      <c r="AO2835" s="46" t="str">
        <f t="shared" si="611"/>
        <v/>
      </c>
      <c r="AP2835" s="46">
        <f t="shared" si="612"/>
        <v>0</v>
      </c>
      <c r="AQ2835" s="46" t="str">
        <f t="shared" si="613"/>
        <v/>
      </c>
      <c r="AR2835" s="46">
        <f t="shared" si="614"/>
        <v>0</v>
      </c>
      <c r="AS2835" s="48">
        <f t="shared" si="615"/>
        <v>1</v>
      </c>
      <c r="AT2835" s="46">
        <f t="shared" si="619"/>
        <v>0</v>
      </c>
      <c r="AU2835" s="46">
        <f t="shared" si="616"/>
        <v>0</v>
      </c>
      <c r="AV2835" s="46">
        <f t="shared" si="617"/>
        <v>0</v>
      </c>
      <c r="AW2835" s="46">
        <f t="shared" si="620"/>
        <v>0</v>
      </c>
      <c r="AX2835" s="47" t="str">
        <f t="shared" si="618"/>
        <v/>
      </c>
      <c r="AY2835" s="47" t="str">
        <f t="shared" si="621"/>
        <v/>
      </c>
    </row>
    <row r="2836" spans="35:51" x14ac:dyDescent="0.35">
      <c r="AI2836" s="11"/>
      <c r="AJ2836" s="11"/>
      <c r="AK2836" s="11"/>
      <c r="AL2836" s="63"/>
      <c r="AM2836" s="46" t="str">
        <f t="shared" si="609"/>
        <v/>
      </c>
      <c r="AN2836" s="46" t="str">
        <f t="shared" si="610"/>
        <v/>
      </c>
      <c r="AO2836" s="46" t="str">
        <f t="shared" si="611"/>
        <v/>
      </c>
      <c r="AP2836" s="46">
        <f t="shared" si="612"/>
        <v>0</v>
      </c>
      <c r="AQ2836" s="46" t="str">
        <f t="shared" si="613"/>
        <v/>
      </c>
      <c r="AR2836" s="46">
        <f t="shared" si="614"/>
        <v>0</v>
      </c>
      <c r="AS2836" s="48">
        <f t="shared" si="615"/>
        <v>1</v>
      </c>
      <c r="AT2836" s="46">
        <f t="shared" si="619"/>
        <v>0</v>
      </c>
      <c r="AU2836" s="46">
        <f t="shared" si="616"/>
        <v>0</v>
      </c>
      <c r="AV2836" s="46">
        <f t="shared" si="617"/>
        <v>0</v>
      </c>
      <c r="AW2836" s="46">
        <f t="shared" si="620"/>
        <v>0</v>
      </c>
      <c r="AX2836" s="47" t="str">
        <f t="shared" si="618"/>
        <v/>
      </c>
      <c r="AY2836" s="47" t="str">
        <f t="shared" si="621"/>
        <v/>
      </c>
    </row>
    <row r="2837" spans="35:51" x14ac:dyDescent="0.35">
      <c r="AI2837" s="11"/>
      <c r="AJ2837" s="11"/>
      <c r="AK2837" s="11"/>
      <c r="AL2837" s="63"/>
      <c r="AM2837" s="46" t="str">
        <f t="shared" si="609"/>
        <v/>
      </c>
      <c r="AN2837" s="46" t="str">
        <f t="shared" si="610"/>
        <v/>
      </c>
      <c r="AO2837" s="46" t="str">
        <f t="shared" si="611"/>
        <v/>
      </c>
      <c r="AP2837" s="46">
        <f t="shared" si="612"/>
        <v>0</v>
      </c>
      <c r="AQ2837" s="46" t="str">
        <f t="shared" si="613"/>
        <v/>
      </c>
      <c r="AR2837" s="46">
        <f t="shared" si="614"/>
        <v>0</v>
      </c>
      <c r="AS2837" s="48">
        <f t="shared" si="615"/>
        <v>1</v>
      </c>
      <c r="AT2837" s="46">
        <f t="shared" si="619"/>
        <v>0</v>
      </c>
      <c r="AU2837" s="46">
        <f t="shared" si="616"/>
        <v>0</v>
      </c>
      <c r="AV2837" s="46">
        <f t="shared" si="617"/>
        <v>0</v>
      </c>
      <c r="AW2837" s="46">
        <f t="shared" si="620"/>
        <v>0</v>
      </c>
      <c r="AX2837" s="47" t="str">
        <f t="shared" si="618"/>
        <v/>
      </c>
      <c r="AY2837" s="47" t="str">
        <f t="shared" si="621"/>
        <v/>
      </c>
    </row>
    <row r="2838" spans="35:51" x14ac:dyDescent="0.35">
      <c r="AI2838" s="11"/>
      <c r="AJ2838" s="11"/>
      <c r="AK2838" s="11"/>
      <c r="AL2838" s="63"/>
      <c r="AM2838" s="46" t="str">
        <f t="shared" si="609"/>
        <v/>
      </c>
      <c r="AN2838" s="46" t="str">
        <f t="shared" si="610"/>
        <v/>
      </c>
      <c r="AO2838" s="46" t="str">
        <f t="shared" si="611"/>
        <v/>
      </c>
      <c r="AP2838" s="46">
        <f t="shared" si="612"/>
        <v>0</v>
      </c>
      <c r="AQ2838" s="46" t="str">
        <f t="shared" si="613"/>
        <v/>
      </c>
      <c r="AR2838" s="46">
        <f t="shared" si="614"/>
        <v>0</v>
      </c>
      <c r="AS2838" s="48">
        <f t="shared" si="615"/>
        <v>1</v>
      </c>
      <c r="AT2838" s="46">
        <f t="shared" si="619"/>
        <v>0</v>
      </c>
      <c r="AU2838" s="46">
        <f t="shared" si="616"/>
        <v>0</v>
      </c>
      <c r="AV2838" s="46">
        <f t="shared" si="617"/>
        <v>0</v>
      </c>
      <c r="AW2838" s="46">
        <f t="shared" si="620"/>
        <v>0</v>
      </c>
      <c r="AX2838" s="47" t="str">
        <f t="shared" si="618"/>
        <v/>
      </c>
      <c r="AY2838" s="47" t="str">
        <f t="shared" si="621"/>
        <v/>
      </c>
    </row>
    <row r="2839" spans="35:51" x14ac:dyDescent="0.35">
      <c r="AI2839" s="11"/>
      <c r="AJ2839" s="11"/>
      <c r="AK2839" s="11"/>
      <c r="AL2839" s="63"/>
      <c r="AM2839" s="46" t="str">
        <f t="shared" si="609"/>
        <v/>
      </c>
      <c r="AN2839" s="46" t="str">
        <f t="shared" si="610"/>
        <v/>
      </c>
      <c r="AO2839" s="46" t="str">
        <f t="shared" si="611"/>
        <v/>
      </c>
      <c r="AP2839" s="46">
        <f t="shared" si="612"/>
        <v>0</v>
      </c>
      <c r="AQ2839" s="46" t="str">
        <f t="shared" si="613"/>
        <v/>
      </c>
      <c r="AR2839" s="46">
        <f t="shared" si="614"/>
        <v>0</v>
      </c>
      <c r="AS2839" s="48">
        <f t="shared" si="615"/>
        <v>1</v>
      </c>
      <c r="AT2839" s="46">
        <f t="shared" si="619"/>
        <v>0</v>
      </c>
      <c r="AU2839" s="46">
        <f t="shared" si="616"/>
        <v>0</v>
      </c>
      <c r="AV2839" s="46">
        <f t="shared" si="617"/>
        <v>0</v>
      </c>
      <c r="AW2839" s="46">
        <f t="shared" si="620"/>
        <v>0</v>
      </c>
      <c r="AX2839" s="47" t="str">
        <f t="shared" si="618"/>
        <v/>
      </c>
      <c r="AY2839" s="47" t="str">
        <f t="shared" si="621"/>
        <v/>
      </c>
    </row>
    <row r="2840" spans="35:51" x14ac:dyDescent="0.35">
      <c r="AI2840" s="11"/>
      <c r="AJ2840" s="11"/>
      <c r="AK2840" s="11"/>
      <c r="AL2840" s="63"/>
      <c r="AM2840" s="46" t="str">
        <f t="shared" si="609"/>
        <v/>
      </c>
      <c r="AN2840" s="46" t="str">
        <f t="shared" si="610"/>
        <v/>
      </c>
      <c r="AO2840" s="46" t="str">
        <f t="shared" si="611"/>
        <v/>
      </c>
      <c r="AP2840" s="46">
        <f t="shared" si="612"/>
        <v>0</v>
      </c>
      <c r="AQ2840" s="46" t="str">
        <f t="shared" si="613"/>
        <v/>
      </c>
      <c r="AR2840" s="46">
        <f t="shared" si="614"/>
        <v>0</v>
      </c>
      <c r="AS2840" s="48">
        <f t="shared" si="615"/>
        <v>1</v>
      </c>
      <c r="AT2840" s="46">
        <f t="shared" si="619"/>
        <v>0</v>
      </c>
      <c r="AU2840" s="46">
        <f t="shared" si="616"/>
        <v>0</v>
      </c>
      <c r="AV2840" s="46">
        <f t="shared" si="617"/>
        <v>0</v>
      </c>
      <c r="AW2840" s="46">
        <f t="shared" si="620"/>
        <v>0</v>
      </c>
      <c r="AX2840" s="47" t="str">
        <f t="shared" si="618"/>
        <v/>
      </c>
      <c r="AY2840" s="47" t="str">
        <f t="shared" si="621"/>
        <v/>
      </c>
    </row>
    <row r="2841" spans="35:51" x14ac:dyDescent="0.35">
      <c r="AI2841" s="11"/>
      <c r="AJ2841" s="11"/>
      <c r="AK2841" s="11"/>
      <c r="AL2841" s="63"/>
      <c r="AM2841" s="46" t="str">
        <f t="shared" si="609"/>
        <v/>
      </c>
      <c r="AN2841" s="46" t="str">
        <f t="shared" si="610"/>
        <v/>
      </c>
      <c r="AO2841" s="46" t="str">
        <f t="shared" si="611"/>
        <v/>
      </c>
      <c r="AP2841" s="46">
        <f t="shared" si="612"/>
        <v>0</v>
      </c>
      <c r="AQ2841" s="46" t="str">
        <f t="shared" si="613"/>
        <v/>
      </c>
      <c r="AR2841" s="46">
        <f t="shared" si="614"/>
        <v>0</v>
      </c>
      <c r="AS2841" s="48">
        <f t="shared" si="615"/>
        <v>1</v>
      </c>
      <c r="AT2841" s="46">
        <f t="shared" si="619"/>
        <v>0</v>
      </c>
      <c r="AU2841" s="46">
        <f t="shared" si="616"/>
        <v>0</v>
      </c>
      <c r="AV2841" s="46">
        <f t="shared" si="617"/>
        <v>0</v>
      </c>
      <c r="AW2841" s="46">
        <f t="shared" si="620"/>
        <v>0</v>
      </c>
      <c r="AX2841" s="47" t="str">
        <f t="shared" si="618"/>
        <v/>
      </c>
      <c r="AY2841" s="47" t="str">
        <f t="shared" si="621"/>
        <v/>
      </c>
    </row>
    <row r="2842" spans="35:51" x14ac:dyDescent="0.35">
      <c r="AI2842" s="11"/>
      <c r="AJ2842" s="11"/>
      <c r="AK2842" s="11"/>
      <c r="AL2842" s="63"/>
      <c r="AM2842" s="46" t="str">
        <f t="shared" si="609"/>
        <v/>
      </c>
      <c r="AN2842" s="46" t="str">
        <f t="shared" si="610"/>
        <v/>
      </c>
      <c r="AO2842" s="46" t="str">
        <f t="shared" si="611"/>
        <v/>
      </c>
      <c r="AP2842" s="46">
        <f t="shared" si="612"/>
        <v>0</v>
      </c>
      <c r="AQ2842" s="46" t="str">
        <f t="shared" si="613"/>
        <v/>
      </c>
      <c r="AR2842" s="46">
        <f t="shared" si="614"/>
        <v>0</v>
      </c>
      <c r="AS2842" s="48">
        <f t="shared" si="615"/>
        <v>1</v>
      </c>
      <c r="AT2842" s="46">
        <f t="shared" si="619"/>
        <v>0</v>
      </c>
      <c r="AU2842" s="46">
        <f t="shared" si="616"/>
        <v>0</v>
      </c>
      <c r="AV2842" s="46">
        <f t="shared" si="617"/>
        <v>0</v>
      </c>
      <c r="AW2842" s="46">
        <f t="shared" si="620"/>
        <v>0</v>
      </c>
      <c r="AX2842" s="47" t="str">
        <f t="shared" si="618"/>
        <v/>
      </c>
      <c r="AY2842" s="47" t="str">
        <f t="shared" si="621"/>
        <v/>
      </c>
    </row>
    <row r="2843" spans="35:51" x14ac:dyDescent="0.35">
      <c r="AI2843" s="11"/>
      <c r="AJ2843" s="11"/>
      <c r="AK2843" s="11"/>
      <c r="AL2843" s="63"/>
      <c r="AM2843" s="46" t="str">
        <f t="shared" si="609"/>
        <v/>
      </c>
      <c r="AN2843" s="46" t="str">
        <f t="shared" si="610"/>
        <v/>
      </c>
      <c r="AO2843" s="46" t="str">
        <f t="shared" si="611"/>
        <v/>
      </c>
      <c r="AP2843" s="46">
        <f t="shared" si="612"/>
        <v>0</v>
      </c>
      <c r="AQ2843" s="46" t="str">
        <f t="shared" si="613"/>
        <v/>
      </c>
      <c r="AR2843" s="46">
        <f t="shared" si="614"/>
        <v>0</v>
      </c>
      <c r="AS2843" s="48">
        <f t="shared" si="615"/>
        <v>1</v>
      </c>
      <c r="AT2843" s="46">
        <f t="shared" si="619"/>
        <v>0</v>
      </c>
      <c r="AU2843" s="46">
        <f t="shared" si="616"/>
        <v>0</v>
      </c>
      <c r="AV2843" s="46">
        <f t="shared" si="617"/>
        <v>0</v>
      </c>
      <c r="AW2843" s="46">
        <f t="shared" si="620"/>
        <v>0</v>
      </c>
      <c r="AX2843" s="47" t="str">
        <f t="shared" si="618"/>
        <v/>
      </c>
      <c r="AY2843" s="47" t="str">
        <f t="shared" si="621"/>
        <v/>
      </c>
    </row>
    <row r="2844" spans="35:51" x14ac:dyDescent="0.35">
      <c r="AI2844" s="11"/>
      <c r="AJ2844" s="11"/>
      <c r="AK2844" s="11"/>
      <c r="AL2844" s="63"/>
      <c r="AM2844" s="46" t="str">
        <f t="shared" si="609"/>
        <v/>
      </c>
      <c r="AN2844" s="46" t="str">
        <f t="shared" si="610"/>
        <v/>
      </c>
      <c r="AO2844" s="46" t="str">
        <f t="shared" si="611"/>
        <v/>
      </c>
      <c r="AP2844" s="46">
        <f t="shared" si="612"/>
        <v>0</v>
      </c>
      <c r="AQ2844" s="46" t="str">
        <f t="shared" si="613"/>
        <v/>
      </c>
      <c r="AR2844" s="46">
        <f t="shared" si="614"/>
        <v>0</v>
      </c>
      <c r="AS2844" s="48">
        <f t="shared" si="615"/>
        <v>1</v>
      </c>
      <c r="AT2844" s="46">
        <f t="shared" si="619"/>
        <v>0</v>
      </c>
      <c r="AU2844" s="46">
        <f t="shared" si="616"/>
        <v>0</v>
      </c>
      <c r="AV2844" s="46">
        <f t="shared" si="617"/>
        <v>0</v>
      </c>
      <c r="AW2844" s="46">
        <f t="shared" si="620"/>
        <v>0</v>
      </c>
      <c r="AX2844" s="47" t="str">
        <f t="shared" si="618"/>
        <v/>
      </c>
      <c r="AY2844" s="47" t="str">
        <f t="shared" si="621"/>
        <v/>
      </c>
    </row>
    <row r="2845" spans="35:51" x14ac:dyDescent="0.35">
      <c r="AI2845" s="11"/>
      <c r="AJ2845" s="11"/>
      <c r="AK2845" s="11"/>
      <c r="AL2845" s="63"/>
      <c r="AM2845" s="46" t="str">
        <f t="shared" si="609"/>
        <v/>
      </c>
      <c r="AN2845" s="46" t="str">
        <f t="shared" si="610"/>
        <v/>
      </c>
      <c r="AO2845" s="46" t="str">
        <f t="shared" si="611"/>
        <v/>
      </c>
      <c r="AP2845" s="46">
        <f t="shared" si="612"/>
        <v>0</v>
      </c>
      <c r="AQ2845" s="46" t="str">
        <f t="shared" si="613"/>
        <v/>
      </c>
      <c r="AR2845" s="46">
        <f t="shared" si="614"/>
        <v>0</v>
      </c>
      <c r="AS2845" s="48">
        <f t="shared" si="615"/>
        <v>1</v>
      </c>
      <c r="AT2845" s="46">
        <f t="shared" si="619"/>
        <v>0</v>
      </c>
      <c r="AU2845" s="46">
        <f t="shared" si="616"/>
        <v>0</v>
      </c>
      <c r="AV2845" s="46">
        <f t="shared" si="617"/>
        <v>0</v>
      </c>
      <c r="AW2845" s="46">
        <f t="shared" si="620"/>
        <v>0</v>
      </c>
      <c r="AX2845" s="47" t="str">
        <f t="shared" si="618"/>
        <v/>
      </c>
      <c r="AY2845" s="47" t="str">
        <f t="shared" si="621"/>
        <v/>
      </c>
    </row>
    <row r="2846" spans="35:51" x14ac:dyDescent="0.35">
      <c r="AI2846" s="11"/>
      <c r="AJ2846" s="11"/>
      <c r="AK2846" s="11"/>
      <c r="AL2846" s="63"/>
      <c r="AM2846" s="46" t="str">
        <f t="shared" si="609"/>
        <v/>
      </c>
      <c r="AN2846" s="46" t="str">
        <f t="shared" si="610"/>
        <v/>
      </c>
      <c r="AO2846" s="46" t="str">
        <f t="shared" si="611"/>
        <v/>
      </c>
      <c r="AP2846" s="46">
        <f t="shared" si="612"/>
        <v>0</v>
      </c>
      <c r="AQ2846" s="46" t="str">
        <f t="shared" si="613"/>
        <v/>
      </c>
      <c r="AR2846" s="46">
        <f t="shared" si="614"/>
        <v>0</v>
      </c>
      <c r="AS2846" s="48">
        <f t="shared" si="615"/>
        <v>1</v>
      </c>
      <c r="AT2846" s="46">
        <f t="shared" si="619"/>
        <v>0</v>
      </c>
      <c r="AU2846" s="46">
        <f t="shared" si="616"/>
        <v>0</v>
      </c>
      <c r="AV2846" s="46">
        <f t="shared" si="617"/>
        <v>0</v>
      </c>
      <c r="AW2846" s="46">
        <f t="shared" si="620"/>
        <v>0</v>
      </c>
      <c r="AX2846" s="47" t="str">
        <f t="shared" si="618"/>
        <v/>
      </c>
      <c r="AY2846" s="47" t="str">
        <f t="shared" si="621"/>
        <v/>
      </c>
    </row>
    <row r="2847" spans="35:51" x14ac:dyDescent="0.35">
      <c r="AI2847" s="11"/>
      <c r="AJ2847" s="11"/>
      <c r="AK2847" s="11"/>
      <c r="AL2847" s="63"/>
      <c r="AM2847" s="46" t="str">
        <f t="shared" si="609"/>
        <v/>
      </c>
      <c r="AN2847" s="46" t="str">
        <f t="shared" si="610"/>
        <v/>
      </c>
      <c r="AO2847" s="46" t="str">
        <f t="shared" si="611"/>
        <v/>
      </c>
      <c r="AP2847" s="46">
        <f t="shared" si="612"/>
        <v>0</v>
      </c>
      <c r="AQ2847" s="46" t="str">
        <f t="shared" si="613"/>
        <v/>
      </c>
      <c r="AR2847" s="46">
        <f t="shared" si="614"/>
        <v>0</v>
      </c>
      <c r="AS2847" s="48">
        <f t="shared" si="615"/>
        <v>1</v>
      </c>
      <c r="AT2847" s="46">
        <f t="shared" si="619"/>
        <v>0</v>
      </c>
      <c r="AU2847" s="46">
        <f t="shared" si="616"/>
        <v>0</v>
      </c>
      <c r="AV2847" s="46">
        <f t="shared" si="617"/>
        <v>0</v>
      </c>
      <c r="AW2847" s="46">
        <f t="shared" si="620"/>
        <v>0</v>
      </c>
      <c r="AX2847" s="47" t="str">
        <f t="shared" si="618"/>
        <v/>
      </c>
      <c r="AY2847" s="47" t="str">
        <f t="shared" si="621"/>
        <v/>
      </c>
    </row>
    <row r="2848" spans="35:51" x14ac:dyDescent="0.35">
      <c r="AI2848" s="11"/>
      <c r="AJ2848" s="11"/>
      <c r="AK2848" s="11"/>
      <c r="AL2848" s="63"/>
      <c r="AM2848" s="46" t="str">
        <f t="shared" si="609"/>
        <v/>
      </c>
      <c r="AN2848" s="46" t="str">
        <f t="shared" si="610"/>
        <v/>
      </c>
      <c r="AO2848" s="46" t="str">
        <f t="shared" si="611"/>
        <v/>
      </c>
      <c r="AP2848" s="46">
        <f t="shared" si="612"/>
        <v>0</v>
      </c>
      <c r="AQ2848" s="46" t="str">
        <f t="shared" si="613"/>
        <v/>
      </c>
      <c r="AR2848" s="46">
        <f t="shared" si="614"/>
        <v>0</v>
      </c>
      <c r="AS2848" s="48">
        <f t="shared" si="615"/>
        <v>1</v>
      </c>
      <c r="AT2848" s="46">
        <f t="shared" si="619"/>
        <v>0</v>
      </c>
      <c r="AU2848" s="46">
        <f t="shared" si="616"/>
        <v>0</v>
      </c>
      <c r="AV2848" s="46">
        <f t="shared" si="617"/>
        <v>0</v>
      </c>
      <c r="AW2848" s="46">
        <f t="shared" si="620"/>
        <v>0</v>
      </c>
      <c r="AX2848" s="47" t="str">
        <f t="shared" si="618"/>
        <v/>
      </c>
      <c r="AY2848" s="47" t="str">
        <f t="shared" si="621"/>
        <v/>
      </c>
    </row>
    <row r="2849" spans="35:51" x14ac:dyDescent="0.35">
      <c r="AI2849" s="11"/>
      <c r="AJ2849" s="11"/>
      <c r="AK2849" s="11"/>
      <c r="AL2849" s="63"/>
      <c r="AM2849" s="46" t="str">
        <f t="shared" si="609"/>
        <v/>
      </c>
      <c r="AN2849" s="46" t="str">
        <f t="shared" si="610"/>
        <v/>
      </c>
      <c r="AO2849" s="46" t="str">
        <f t="shared" si="611"/>
        <v/>
      </c>
      <c r="AP2849" s="46">
        <f t="shared" si="612"/>
        <v>0</v>
      </c>
      <c r="AQ2849" s="46" t="str">
        <f t="shared" si="613"/>
        <v/>
      </c>
      <c r="AR2849" s="46">
        <f t="shared" si="614"/>
        <v>0</v>
      </c>
      <c r="AS2849" s="48">
        <f t="shared" si="615"/>
        <v>1</v>
      </c>
      <c r="AT2849" s="46">
        <f t="shared" si="619"/>
        <v>0</v>
      </c>
      <c r="AU2849" s="46">
        <f t="shared" si="616"/>
        <v>0</v>
      </c>
      <c r="AV2849" s="46">
        <f t="shared" si="617"/>
        <v>0</v>
      </c>
      <c r="AW2849" s="46">
        <f t="shared" si="620"/>
        <v>0</v>
      </c>
      <c r="AX2849" s="47" t="str">
        <f t="shared" si="618"/>
        <v/>
      </c>
      <c r="AY2849" s="47" t="str">
        <f t="shared" si="621"/>
        <v/>
      </c>
    </row>
    <row r="2850" spans="35:51" x14ac:dyDescent="0.35">
      <c r="AI2850" s="11"/>
      <c r="AJ2850" s="11"/>
      <c r="AK2850" s="11"/>
      <c r="AL2850" s="63"/>
      <c r="AM2850" s="46" t="str">
        <f t="shared" si="609"/>
        <v/>
      </c>
      <c r="AN2850" s="46" t="str">
        <f t="shared" si="610"/>
        <v/>
      </c>
      <c r="AO2850" s="46" t="str">
        <f t="shared" si="611"/>
        <v/>
      </c>
      <c r="AP2850" s="46">
        <f t="shared" si="612"/>
        <v>0</v>
      </c>
      <c r="AQ2850" s="46" t="str">
        <f t="shared" si="613"/>
        <v/>
      </c>
      <c r="AR2850" s="46">
        <f t="shared" si="614"/>
        <v>0</v>
      </c>
      <c r="AS2850" s="48">
        <f t="shared" si="615"/>
        <v>1</v>
      </c>
      <c r="AT2850" s="46">
        <f t="shared" si="619"/>
        <v>0</v>
      </c>
      <c r="AU2850" s="46">
        <f t="shared" si="616"/>
        <v>0</v>
      </c>
      <c r="AV2850" s="46">
        <f t="shared" si="617"/>
        <v>0</v>
      </c>
      <c r="AW2850" s="46">
        <f t="shared" si="620"/>
        <v>0</v>
      </c>
      <c r="AX2850" s="47" t="str">
        <f t="shared" si="618"/>
        <v/>
      </c>
      <c r="AY2850" s="47" t="str">
        <f t="shared" si="621"/>
        <v/>
      </c>
    </row>
    <row r="2851" spans="35:51" x14ac:dyDescent="0.35">
      <c r="AI2851" s="11"/>
      <c r="AJ2851" s="11"/>
      <c r="AK2851" s="11"/>
      <c r="AL2851" s="63"/>
      <c r="AM2851" s="46" t="str">
        <f t="shared" si="609"/>
        <v/>
      </c>
      <c r="AN2851" s="46" t="str">
        <f t="shared" si="610"/>
        <v/>
      </c>
      <c r="AO2851" s="46" t="str">
        <f t="shared" si="611"/>
        <v/>
      </c>
      <c r="AP2851" s="46">
        <f t="shared" si="612"/>
        <v>0</v>
      </c>
      <c r="AQ2851" s="46" t="str">
        <f t="shared" si="613"/>
        <v/>
      </c>
      <c r="AR2851" s="46">
        <f t="shared" si="614"/>
        <v>0</v>
      </c>
      <c r="AS2851" s="48">
        <f t="shared" si="615"/>
        <v>1</v>
      </c>
      <c r="AT2851" s="46">
        <f t="shared" si="619"/>
        <v>0</v>
      </c>
      <c r="AU2851" s="46">
        <f t="shared" si="616"/>
        <v>0</v>
      </c>
      <c r="AV2851" s="46">
        <f t="shared" si="617"/>
        <v>0</v>
      </c>
      <c r="AW2851" s="46">
        <f t="shared" si="620"/>
        <v>0</v>
      </c>
      <c r="AX2851" s="47" t="str">
        <f t="shared" si="618"/>
        <v/>
      </c>
      <c r="AY2851" s="47" t="str">
        <f t="shared" si="621"/>
        <v/>
      </c>
    </row>
    <row r="2852" spans="35:51" x14ac:dyDescent="0.35">
      <c r="AI2852" s="11"/>
      <c r="AJ2852" s="11"/>
      <c r="AK2852" s="11"/>
      <c r="AL2852" s="63"/>
      <c r="AM2852" s="46" t="str">
        <f t="shared" si="609"/>
        <v/>
      </c>
      <c r="AN2852" s="46" t="str">
        <f t="shared" si="610"/>
        <v/>
      </c>
      <c r="AO2852" s="46" t="str">
        <f t="shared" si="611"/>
        <v/>
      </c>
      <c r="AP2852" s="46">
        <f t="shared" si="612"/>
        <v>0</v>
      </c>
      <c r="AQ2852" s="46" t="str">
        <f t="shared" si="613"/>
        <v/>
      </c>
      <c r="AR2852" s="46">
        <f t="shared" si="614"/>
        <v>0</v>
      </c>
      <c r="AS2852" s="48">
        <f t="shared" si="615"/>
        <v>1</v>
      </c>
      <c r="AT2852" s="46">
        <f t="shared" si="619"/>
        <v>0</v>
      </c>
      <c r="AU2852" s="46">
        <f t="shared" si="616"/>
        <v>0</v>
      </c>
      <c r="AV2852" s="46">
        <f t="shared" si="617"/>
        <v>0</v>
      </c>
      <c r="AW2852" s="46">
        <f t="shared" si="620"/>
        <v>0</v>
      </c>
      <c r="AX2852" s="47" t="str">
        <f t="shared" si="618"/>
        <v/>
      </c>
      <c r="AY2852" s="47" t="str">
        <f t="shared" si="621"/>
        <v/>
      </c>
    </row>
    <row r="2853" spans="35:51" x14ac:dyDescent="0.35">
      <c r="AI2853" s="11"/>
      <c r="AJ2853" s="11"/>
      <c r="AK2853" s="11"/>
      <c r="AL2853" s="63"/>
      <c r="AM2853" s="46" t="str">
        <f t="shared" si="609"/>
        <v/>
      </c>
      <c r="AN2853" s="46" t="str">
        <f t="shared" si="610"/>
        <v/>
      </c>
      <c r="AO2853" s="46" t="str">
        <f t="shared" si="611"/>
        <v/>
      </c>
      <c r="AP2853" s="46">
        <f t="shared" si="612"/>
        <v>0</v>
      </c>
      <c r="AQ2853" s="46" t="str">
        <f t="shared" si="613"/>
        <v/>
      </c>
      <c r="AR2853" s="46">
        <f t="shared" si="614"/>
        <v>0</v>
      </c>
      <c r="AS2853" s="48">
        <f t="shared" si="615"/>
        <v>1</v>
      </c>
      <c r="AT2853" s="46">
        <f t="shared" si="619"/>
        <v>0</v>
      </c>
      <c r="AU2853" s="46">
        <f t="shared" si="616"/>
        <v>0</v>
      </c>
      <c r="AV2853" s="46">
        <f t="shared" si="617"/>
        <v>0</v>
      </c>
      <c r="AW2853" s="46">
        <f t="shared" si="620"/>
        <v>0</v>
      </c>
      <c r="AX2853" s="47" t="str">
        <f t="shared" si="618"/>
        <v/>
      </c>
      <c r="AY2853" s="47" t="str">
        <f t="shared" si="621"/>
        <v/>
      </c>
    </row>
    <row r="2854" spans="35:51" x14ac:dyDescent="0.35">
      <c r="AI2854" s="11"/>
      <c r="AJ2854" s="11"/>
      <c r="AK2854" s="11"/>
      <c r="AL2854" s="63"/>
      <c r="AM2854" s="46" t="str">
        <f t="shared" si="609"/>
        <v/>
      </c>
      <c r="AN2854" s="46" t="str">
        <f t="shared" si="610"/>
        <v/>
      </c>
      <c r="AO2854" s="46" t="str">
        <f t="shared" si="611"/>
        <v/>
      </c>
      <c r="AP2854" s="46">
        <f t="shared" si="612"/>
        <v>0</v>
      </c>
      <c r="AQ2854" s="46" t="str">
        <f t="shared" si="613"/>
        <v/>
      </c>
      <c r="AR2854" s="46">
        <f t="shared" si="614"/>
        <v>0</v>
      </c>
      <c r="AS2854" s="48">
        <f t="shared" si="615"/>
        <v>1</v>
      </c>
      <c r="AT2854" s="46">
        <f t="shared" si="619"/>
        <v>0</v>
      </c>
      <c r="AU2854" s="46">
        <f t="shared" si="616"/>
        <v>0</v>
      </c>
      <c r="AV2854" s="46">
        <f t="shared" si="617"/>
        <v>0</v>
      </c>
      <c r="AW2854" s="46">
        <f t="shared" si="620"/>
        <v>0</v>
      </c>
      <c r="AX2854" s="47" t="str">
        <f t="shared" si="618"/>
        <v/>
      </c>
      <c r="AY2854" s="47" t="str">
        <f t="shared" si="621"/>
        <v/>
      </c>
    </row>
    <row r="2855" spans="35:51" x14ac:dyDescent="0.35">
      <c r="AI2855" s="11"/>
      <c r="AJ2855" s="11"/>
      <c r="AK2855" s="11"/>
      <c r="AL2855" s="63"/>
      <c r="AM2855" s="46" t="str">
        <f t="shared" si="609"/>
        <v/>
      </c>
      <c r="AN2855" s="46" t="str">
        <f t="shared" si="610"/>
        <v/>
      </c>
      <c r="AO2855" s="46" t="str">
        <f t="shared" si="611"/>
        <v/>
      </c>
      <c r="AP2855" s="46">
        <f t="shared" si="612"/>
        <v>0</v>
      </c>
      <c r="AQ2855" s="46" t="str">
        <f t="shared" si="613"/>
        <v/>
      </c>
      <c r="AR2855" s="46">
        <f t="shared" si="614"/>
        <v>0</v>
      </c>
      <c r="AS2855" s="48">
        <f t="shared" si="615"/>
        <v>1</v>
      </c>
      <c r="AT2855" s="46">
        <f t="shared" si="619"/>
        <v>0</v>
      </c>
      <c r="AU2855" s="46">
        <f t="shared" si="616"/>
        <v>0</v>
      </c>
      <c r="AV2855" s="46">
        <f t="shared" si="617"/>
        <v>0</v>
      </c>
      <c r="AW2855" s="46">
        <f t="shared" si="620"/>
        <v>0</v>
      </c>
      <c r="AX2855" s="47" t="str">
        <f t="shared" si="618"/>
        <v/>
      </c>
      <c r="AY2855" s="47" t="str">
        <f t="shared" si="621"/>
        <v/>
      </c>
    </row>
    <row r="2856" spans="35:51" x14ac:dyDescent="0.35">
      <c r="AI2856" s="11"/>
      <c r="AJ2856" s="11"/>
      <c r="AK2856" s="11"/>
      <c r="AL2856" s="63"/>
      <c r="AM2856" s="46" t="str">
        <f t="shared" si="609"/>
        <v/>
      </c>
      <c r="AN2856" s="46" t="str">
        <f t="shared" si="610"/>
        <v/>
      </c>
      <c r="AO2856" s="46" t="str">
        <f t="shared" si="611"/>
        <v/>
      </c>
      <c r="AP2856" s="46">
        <f t="shared" si="612"/>
        <v>0</v>
      </c>
      <c r="AQ2856" s="46" t="str">
        <f t="shared" si="613"/>
        <v/>
      </c>
      <c r="AR2856" s="46">
        <f t="shared" si="614"/>
        <v>0</v>
      </c>
      <c r="AS2856" s="48">
        <f t="shared" si="615"/>
        <v>1</v>
      </c>
      <c r="AT2856" s="46">
        <f t="shared" si="619"/>
        <v>0</v>
      </c>
      <c r="AU2856" s="46">
        <f t="shared" si="616"/>
        <v>0</v>
      </c>
      <c r="AV2856" s="46">
        <f t="shared" si="617"/>
        <v>0</v>
      </c>
      <c r="AW2856" s="46">
        <f t="shared" si="620"/>
        <v>0</v>
      </c>
      <c r="AX2856" s="47" t="str">
        <f t="shared" si="618"/>
        <v/>
      </c>
      <c r="AY2856" s="47" t="str">
        <f t="shared" si="621"/>
        <v/>
      </c>
    </row>
    <row r="2857" spans="35:51" x14ac:dyDescent="0.35">
      <c r="AI2857" s="11"/>
      <c r="AJ2857" s="11"/>
      <c r="AK2857" s="11"/>
      <c r="AL2857" s="63"/>
      <c r="AM2857" s="46" t="str">
        <f t="shared" si="609"/>
        <v/>
      </c>
      <c r="AN2857" s="46" t="str">
        <f t="shared" si="610"/>
        <v/>
      </c>
      <c r="AO2857" s="46" t="str">
        <f t="shared" si="611"/>
        <v/>
      </c>
      <c r="AP2857" s="46">
        <f t="shared" si="612"/>
        <v>0</v>
      </c>
      <c r="AQ2857" s="46" t="str">
        <f t="shared" si="613"/>
        <v/>
      </c>
      <c r="AR2857" s="46">
        <f t="shared" si="614"/>
        <v>0</v>
      </c>
      <c r="AS2857" s="48">
        <f t="shared" si="615"/>
        <v>1</v>
      </c>
      <c r="AT2857" s="46">
        <f t="shared" si="619"/>
        <v>0</v>
      </c>
      <c r="AU2857" s="46">
        <f t="shared" si="616"/>
        <v>0</v>
      </c>
      <c r="AV2857" s="46">
        <f t="shared" si="617"/>
        <v>0</v>
      </c>
      <c r="AW2857" s="46">
        <f t="shared" si="620"/>
        <v>0</v>
      </c>
      <c r="AX2857" s="47" t="str">
        <f t="shared" si="618"/>
        <v/>
      </c>
      <c r="AY2857" s="47" t="str">
        <f t="shared" si="621"/>
        <v/>
      </c>
    </row>
    <row r="2858" spans="35:51" x14ac:dyDescent="0.35">
      <c r="AI2858" s="11"/>
      <c r="AJ2858" s="11"/>
      <c r="AK2858" s="11"/>
      <c r="AL2858" s="63"/>
      <c r="AM2858" s="46" t="str">
        <f t="shared" si="609"/>
        <v/>
      </c>
      <c r="AN2858" s="46" t="str">
        <f t="shared" si="610"/>
        <v/>
      </c>
      <c r="AO2858" s="46" t="str">
        <f t="shared" si="611"/>
        <v/>
      </c>
      <c r="AP2858" s="46">
        <f t="shared" si="612"/>
        <v>0</v>
      </c>
      <c r="AQ2858" s="46" t="str">
        <f t="shared" si="613"/>
        <v/>
      </c>
      <c r="AR2858" s="46">
        <f t="shared" si="614"/>
        <v>0</v>
      </c>
      <c r="AS2858" s="48">
        <f t="shared" si="615"/>
        <v>1</v>
      </c>
      <c r="AT2858" s="46">
        <f t="shared" si="619"/>
        <v>0</v>
      </c>
      <c r="AU2858" s="46">
        <f t="shared" si="616"/>
        <v>0</v>
      </c>
      <c r="AV2858" s="46">
        <f t="shared" si="617"/>
        <v>0</v>
      </c>
      <c r="AW2858" s="46">
        <f t="shared" si="620"/>
        <v>0</v>
      </c>
      <c r="AX2858" s="47" t="str">
        <f t="shared" si="618"/>
        <v/>
      </c>
      <c r="AY2858" s="47" t="str">
        <f t="shared" si="621"/>
        <v/>
      </c>
    </row>
    <row r="2859" spans="35:51" x14ac:dyDescent="0.35">
      <c r="AI2859" s="11"/>
      <c r="AJ2859" s="11"/>
      <c r="AK2859" s="11"/>
      <c r="AL2859" s="63"/>
      <c r="AM2859" s="46" t="str">
        <f t="shared" si="609"/>
        <v/>
      </c>
      <c r="AN2859" s="46" t="str">
        <f t="shared" si="610"/>
        <v/>
      </c>
      <c r="AO2859" s="46" t="str">
        <f t="shared" si="611"/>
        <v/>
      </c>
      <c r="AP2859" s="46">
        <f t="shared" si="612"/>
        <v>0</v>
      </c>
      <c r="AQ2859" s="46" t="str">
        <f t="shared" si="613"/>
        <v/>
      </c>
      <c r="AR2859" s="46">
        <f t="shared" si="614"/>
        <v>0</v>
      </c>
      <c r="AS2859" s="48">
        <f t="shared" si="615"/>
        <v>1</v>
      </c>
      <c r="AT2859" s="46">
        <f t="shared" si="619"/>
        <v>0</v>
      </c>
      <c r="AU2859" s="46">
        <f t="shared" si="616"/>
        <v>0</v>
      </c>
      <c r="AV2859" s="46">
        <f t="shared" si="617"/>
        <v>0</v>
      </c>
      <c r="AW2859" s="46">
        <f t="shared" si="620"/>
        <v>0</v>
      </c>
      <c r="AX2859" s="47" t="str">
        <f t="shared" si="618"/>
        <v/>
      </c>
      <c r="AY2859" s="47" t="str">
        <f t="shared" si="621"/>
        <v/>
      </c>
    </row>
    <row r="2860" spans="35:51" x14ac:dyDescent="0.35">
      <c r="AI2860" s="11"/>
      <c r="AJ2860" s="11"/>
      <c r="AK2860" s="11"/>
      <c r="AL2860" s="63"/>
      <c r="AM2860" s="46" t="str">
        <f t="shared" si="609"/>
        <v/>
      </c>
      <c r="AN2860" s="46" t="str">
        <f t="shared" si="610"/>
        <v/>
      </c>
      <c r="AO2860" s="46" t="str">
        <f t="shared" si="611"/>
        <v/>
      </c>
      <c r="AP2860" s="46">
        <f t="shared" si="612"/>
        <v>0</v>
      </c>
      <c r="AQ2860" s="46" t="str">
        <f t="shared" si="613"/>
        <v/>
      </c>
      <c r="AR2860" s="46">
        <f t="shared" si="614"/>
        <v>0</v>
      </c>
      <c r="AS2860" s="48">
        <f t="shared" si="615"/>
        <v>1</v>
      </c>
      <c r="AT2860" s="46">
        <f t="shared" si="619"/>
        <v>0</v>
      </c>
      <c r="AU2860" s="46">
        <f t="shared" si="616"/>
        <v>0</v>
      </c>
      <c r="AV2860" s="46">
        <f t="shared" si="617"/>
        <v>0</v>
      </c>
      <c r="AW2860" s="46">
        <f t="shared" si="620"/>
        <v>0</v>
      </c>
      <c r="AX2860" s="47" t="str">
        <f t="shared" si="618"/>
        <v/>
      </c>
      <c r="AY2860" s="47" t="str">
        <f t="shared" si="621"/>
        <v/>
      </c>
    </row>
    <row r="2861" spans="35:51" x14ac:dyDescent="0.35">
      <c r="AI2861" s="11"/>
      <c r="AJ2861" s="11"/>
      <c r="AK2861" s="11"/>
      <c r="AL2861" s="63"/>
      <c r="AM2861" s="46" t="str">
        <f t="shared" si="609"/>
        <v/>
      </c>
      <c r="AN2861" s="46" t="str">
        <f t="shared" si="610"/>
        <v/>
      </c>
      <c r="AO2861" s="46" t="str">
        <f t="shared" si="611"/>
        <v/>
      </c>
      <c r="AP2861" s="46">
        <f t="shared" si="612"/>
        <v>0</v>
      </c>
      <c r="AQ2861" s="46" t="str">
        <f t="shared" si="613"/>
        <v/>
      </c>
      <c r="AR2861" s="46">
        <f t="shared" si="614"/>
        <v>0</v>
      </c>
      <c r="AS2861" s="48">
        <f t="shared" si="615"/>
        <v>1</v>
      </c>
      <c r="AT2861" s="46">
        <f t="shared" si="619"/>
        <v>0</v>
      </c>
      <c r="AU2861" s="46">
        <f t="shared" si="616"/>
        <v>0</v>
      </c>
      <c r="AV2861" s="46">
        <f t="shared" si="617"/>
        <v>0</v>
      </c>
      <c r="AW2861" s="46">
        <f t="shared" si="620"/>
        <v>0</v>
      </c>
      <c r="AX2861" s="47" t="str">
        <f t="shared" si="618"/>
        <v/>
      </c>
      <c r="AY2861" s="47" t="str">
        <f t="shared" si="621"/>
        <v/>
      </c>
    </row>
    <row r="2862" spans="35:51" x14ac:dyDescent="0.35">
      <c r="AI2862" s="11"/>
      <c r="AJ2862" s="11"/>
      <c r="AK2862" s="11"/>
      <c r="AL2862" s="63"/>
      <c r="AM2862" s="46" t="str">
        <f t="shared" si="609"/>
        <v/>
      </c>
      <c r="AN2862" s="46" t="str">
        <f t="shared" si="610"/>
        <v/>
      </c>
      <c r="AO2862" s="46" t="str">
        <f t="shared" si="611"/>
        <v/>
      </c>
      <c r="AP2862" s="46">
        <f t="shared" si="612"/>
        <v>0</v>
      </c>
      <c r="AQ2862" s="46" t="str">
        <f t="shared" si="613"/>
        <v/>
      </c>
      <c r="AR2862" s="46">
        <f t="shared" si="614"/>
        <v>0</v>
      </c>
      <c r="AS2862" s="48">
        <f t="shared" si="615"/>
        <v>1</v>
      </c>
      <c r="AT2862" s="46">
        <f t="shared" si="619"/>
        <v>0</v>
      </c>
      <c r="AU2862" s="46">
        <f t="shared" si="616"/>
        <v>0</v>
      </c>
      <c r="AV2862" s="46">
        <f t="shared" si="617"/>
        <v>0</v>
      </c>
      <c r="AW2862" s="46">
        <f t="shared" si="620"/>
        <v>0</v>
      </c>
      <c r="AX2862" s="47" t="str">
        <f t="shared" si="618"/>
        <v/>
      </c>
      <c r="AY2862" s="47" t="str">
        <f t="shared" si="621"/>
        <v/>
      </c>
    </row>
    <row r="2863" spans="35:51" x14ac:dyDescent="0.35">
      <c r="AI2863" s="11"/>
      <c r="AJ2863" s="11"/>
      <c r="AK2863" s="11"/>
      <c r="AL2863" s="63"/>
      <c r="AM2863" s="46" t="str">
        <f t="shared" si="609"/>
        <v/>
      </c>
      <c r="AN2863" s="46" t="str">
        <f t="shared" si="610"/>
        <v/>
      </c>
      <c r="AO2863" s="46" t="str">
        <f t="shared" si="611"/>
        <v/>
      </c>
      <c r="AP2863" s="46">
        <f t="shared" si="612"/>
        <v>0</v>
      </c>
      <c r="AQ2863" s="46" t="str">
        <f t="shared" si="613"/>
        <v/>
      </c>
      <c r="AR2863" s="46">
        <f t="shared" si="614"/>
        <v>0</v>
      </c>
      <c r="AS2863" s="48">
        <f t="shared" si="615"/>
        <v>1</v>
      </c>
      <c r="AT2863" s="46">
        <f t="shared" si="619"/>
        <v>0</v>
      </c>
      <c r="AU2863" s="46">
        <f t="shared" si="616"/>
        <v>0</v>
      </c>
      <c r="AV2863" s="46">
        <f t="shared" si="617"/>
        <v>0</v>
      </c>
      <c r="AW2863" s="46">
        <f t="shared" si="620"/>
        <v>0</v>
      </c>
      <c r="AX2863" s="47" t="str">
        <f t="shared" si="618"/>
        <v/>
      </c>
      <c r="AY2863" s="47" t="str">
        <f t="shared" si="621"/>
        <v/>
      </c>
    </row>
    <row r="2864" spans="35:51" x14ac:dyDescent="0.35">
      <c r="AI2864" s="11"/>
      <c r="AJ2864" s="11"/>
      <c r="AK2864" s="11"/>
      <c r="AL2864" s="63"/>
      <c r="AM2864" s="46" t="str">
        <f t="shared" si="609"/>
        <v/>
      </c>
      <c r="AN2864" s="46" t="str">
        <f t="shared" si="610"/>
        <v/>
      </c>
      <c r="AO2864" s="46" t="str">
        <f t="shared" si="611"/>
        <v/>
      </c>
      <c r="AP2864" s="46">
        <f t="shared" si="612"/>
        <v>0</v>
      </c>
      <c r="AQ2864" s="46" t="str">
        <f t="shared" si="613"/>
        <v/>
      </c>
      <c r="AR2864" s="46">
        <f t="shared" si="614"/>
        <v>0</v>
      </c>
      <c r="AS2864" s="48">
        <f t="shared" si="615"/>
        <v>1</v>
      </c>
      <c r="AT2864" s="46">
        <f t="shared" si="619"/>
        <v>0</v>
      </c>
      <c r="AU2864" s="46">
        <f t="shared" si="616"/>
        <v>0</v>
      </c>
      <c r="AV2864" s="46">
        <f t="shared" si="617"/>
        <v>0</v>
      </c>
      <c r="AW2864" s="46">
        <f t="shared" si="620"/>
        <v>0</v>
      </c>
      <c r="AX2864" s="47" t="str">
        <f t="shared" si="618"/>
        <v/>
      </c>
      <c r="AY2864" s="47" t="str">
        <f t="shared" si="621"/>
        <v/>
      </c>
    </row>
    <row r="2865" spans="35:51" x14ac:dyDescent="0.35">
      <c r="AI2865" s="11"/>
      <c r="AJ2865" s="11"/>
      <c r="AK2865" s="11"/>
      <c r="AL2865" s="63"/>
      <c r="AM2865" s="46" t="str">
        <f t="shared" si="609"/>
        <v/>
      </c>
      <c r="AN2865" s="46" t="str">
        <f t="shared" si="610"/>
        <v/>
      </c>
      <c r="AO2865" s="46" t="str">
        <f t="shared" si="611"/>
        <v/>
      </c>
      <c r="AP2865" s="46">
        <f t="shared" si="612"/>
        <v>0</v>
      </c>
      <c r="AQ2865" s="46" t="str">
        <f t="shared" si="613"/>
        <v/>
      </c>
      <c r="AR2865" s="46">
        <f t="shared" si="614"/>
        <v>0</v>
      </c>
      <c r="AS2865" s="48">
        <f t="shared" si="615"/>
        <v>1</v>
      </c>
      <c r="AT2865" s="46">
        <f t="shared" si="619"/>
        <v>0</v>
      </c>
      <c r="AU2865" s="46">
        <f t="shared" si="616"/>
        <v>0</v>
      </c>
      <c r="AV2865" s="46">
        <f t="shared" si="617"/>
        <v>0</v>
      </c>
      <c r="AW2865" s="46">
        <f t="shared" si="620"/>
        <v>0</v>
      </c>
      <c r="AX2865" s="47" t="str">
        <f t="shared" si="618"/>
        <v/>
      </c>
      <c r="AY2865" s="47" t="str">
        <f t="shared" si="621"/>
        <v/>
      </c>
    </row>
    <row r="2866" spans="35:51" x14ac:dyDescent="0.35">
      <c r="AI2866" s="11"/>
      <c r="AJ2866" s="11"/>
      <c r="AK2866" s="11"/>
      <c r="AL2866" s="63"/>
      <c r="AM2866" s="46" t="str">
        <f t="shared" si="609"/>
        <v/>
      </c>
      <c r="AN2866" s="46" t="str">
        <f t="shared" si="610"/>
        <v/>
      </c>
      <c r="AO2866" s="46" t="str">
        <f t="shared" si="611"/>
        <v/>
      </c>
      <c r="AP2866" s="46">
        <f t="shared" si="612"/>
        <v>0</v>
      </c>
      <c r="AQ2866" s="46" t="str">
        <f t="shared" si="613"/>
        <v/>
      </c>
      <c r="AR2866" s="46">
        <f t="shared" si="614"/>
        <v>0</v>
      </c>
      <c r="AS2866" s="48">
        <f t="shared" si="615"/>
        <v>1</v>
      </c>
      <c r="AT2866" s="46">
        <f t="shared" si="619"/>
        <v>0</v>
      </c>
      <c r="AU2866" s="46">
        <f t="shared" si="616"/>
        <v>0</v>
      </c>
      <c r="AV2866" s="46">
        <f t="shared" si="617"/>
        <v>0</v>
      </c>
      <c r="AW2866" s="46">
        <f t="shared" si="620"/>
        <v>0</v>
      </c>
      <c r="AX2866" s="47" t="str">
        <f t="shared" si="618"/>
        <v/>
      </c>
      <c r="AY2866" s="47" t="str">
        <f t="shared" si="621"/>
        <v/>
      </c>
    </row>
    <row r="2867" spans="35:51" x14ac:dyDescent="0.35">
      <c r="AI2867" s="11"/>
      <c r="AJ2867" s="11"/>
      <c r="AK2867" s="11"/>
      <c r="AL2867" s="63"/>
      <c r="AM2867" s="46" t="str">
        <f t="shared" si="609"/>
        <v/>
      </c>
      <c r="AN2867" s="46" t="str">
        <f t="shared" si="610"/>
        <v/>
      </c>
      <c r="AO2867" s="46" t="str">
        <f t="shared" si="611"/>
        <v/>
      </c>
      <c r="AP2867" s="46">
        <f t="shared" si="612"/>
        <v>0</v>
      </c>
      <c r="AQ2867" s="46" t="str">
        <f t="shared" si="613"/>
        <v/>
      </c>
      <c r="AR2867" s="46">
        <f t="shared" si="614"/>
        <v>0</v>
      </c>
      <c r="AS2867" s="48">
        <f t="shared" si="615"/>
        <v>1</v>
      </c>
      <c r="AT2867" s="46">
        <f t="shared" si="619"/>
        <v>0</v>
      </c>
      <c r="AU2867" s="46">
        <f t="shared" si="616"/>
        <v>0</v>
      </c>
      <c r="AV2867" s="46">
        <f t="shared" si="617"/>
        <v>0</v>
      </c>
      <c r="AW2867" s="46">
        <f t="shared" si="620"/>
        <v>0</v>
      </c>
      <c r="AX2867" s="47" t="str">
        <f t="shared" si="618"/>
        <v/>
      </c>
      <c r="AY2867" s="47" t="str">
        <f t="shared" si="621"/>
        <v/>
      </c>
    </row>
    <row r="2868" spans="35:51" x14ac:dyDescent="0.35">
      <c r="AI2868" s="11"/>
      <c r="AJ2868" s="11"/>
      <c r="AK2868" s="11"/>
      <c r="AL2868" s="63"/>
      <c r="AM2868" s="46" t="str">
        <f t="shared" si="609"/>
        <v/>
      </c>
      <c r="AN2868" s="46" t="str">
        <f t="shared" si="610"/>
        <v/>
      </c>
      <c r="AO2868" s="46" t="str">
        <f t="shared" si="611"/>
        <v/>
      </c>
      <c r="AP2868" s="46">
        <f t="shared" si="612"/>
        <v>0</v>
      </c>
      <c r="AQ2868" s="46" t="str">
        <f t="shared" si="613"/>
        <v/>
      </c>
      <c r="AR2868" s="46">
        <f t="shared" si="614"/>
        <v>0</v>
      </c>
      <c r="AS2868" s="48">
        <f t="shared" si="615"/>
        <v>1</v>
      </c>
      <c r="AT2868" s="46">
        <f t="shared" si="619"/>
        <v>0</v>
      </c>
      <c r="AU2868" s="46">
        <f t="shared" si="616"/>
        <v>0</v>
      </c>
      <c r="AV2868" s="46">
        <f t="shared" si="617"/>
        <v>0</v>
      </c>
      <c r="AW2868" s="46">
        <f t="shared" si="620"/>
        <v>0</v>
      </c>
      <c r="AX2868" s="47" t="str">
        <f t="shared" si="618"/>
        <v/>
      </c>
      <c r="AY2868" s="47" t="str">
        <f t="shared" si="621"/>
        <v/>
      </c>
    </row>
    <row r="2869" spans="35:51" x14ac:dyDescent="0.35">
      <c r="AI2869" s="11"/>
      <c r="AJ2869" s="11"/>
      <c r="AK2869" s="11"/>
      <c r="AL2869" s="63"/>
      <c r="AM2869" s="46" t="str">
        <f t="shared" si="609"/>
        <v/>
      </c>
      <c r="AN2869" s="46" t="str">
        <f t="shared" si="610"/>
        <v/>
      </c>
      <c r="AO2869" s="46" t="str">
        <f t="shared" si="611"/>
        <v/>
      </c>
      <c r="AP2869" s="46">
        <f t="shared" si="612"/>
        <v>0</v>
      </c>
      <c r="AQ2869" s="46" t="str">
        <f t="shared" si="613"/>
        <v/>
      </c>
      <c r="AR2869" s="46">
        <f t="shared" si="614"/>
        <v>0</v>
      </c>
      <c r="AS2869" s="48">
        <f t="shared" si="615"/>
        <v>1</v>
      </c>
      <c r="AT2869" s="46">
        <f t="shared" si="619"/>
        <v>0</v>
      </c>
      <c r="AU2869" s="46">
        <f t="shared" si="616"/>
        <v>0</v>
      </c>
      <c r="AV2869" s="46">
        <f t="shared" si="617"/>
        <v>0</v>
      </c>
      <c r="AW2869" s="46">
        <f t="shared" si="620"/>
        <v>0</v>
      </c>
      <c r="AX2869" s="47" t="str">
        <f t="shared" si="618"/>
        <v/>
      </c>
      <c r="AY2869" s="47" t="str">
        <f t="shared" si="621"/>
        <v/>
      </c>
    </row>
    <row r="2870" spans="35:51" x14ac:dyDescent="0.35">
      <c r="AI2870" s="11"/>
      <c r="AJ2870" s="11"/>
      <c r="AK2870" s="11"/>
      <c r="AL2870" s="63"/>
      <c r="AM2870" s="46" t="str">
        <f t="shared" si="609"/>
        <v/>
      </c>
      <c r="AN2870" s="46" t="str">
        <f t="shared" si="610"/>
        <v/>
      </c>
      <c r="AO2870" s="46" t="str">
        <f t="shared" si="611"/>
        <v/>
      </c>
      <c r="AP2870" s="46">
        <f t="shared" si="612"/>
        <v>0</v>
      </c>
      <c r="AQ2870" s="46" t="str">
        <f t="shared" si="613"/>
        <v/>
      </c>
      <c r="AR2870" s="46">
        <f t="shared" si="614"/>
        <v>0</v>
      </c>
      <c r="AS2870" s="48">
        <f t="shared" si="615"/>
        <v>1</v>
      </c>
      <c r="AT2870" s="46">
        <f t="shared" si="619"/>
        <v>0</v>
      </c>
      <c r="AU2870" s="46">
        <f t="shared" si="616"/>
        <v>0</v>
      </c>
      <c r="AV2870" s="46">
        <f t="shared" si="617"/>
        <v>0</v>
      </c>
      <c r="AW2870" s="46">
        <f t="shared" si="620"/>
        <v>0</v>
      </c>
      <c r="AX2870" s="47" t="str">
        <f t="shared" si="618"/>
        <v/>
      </c>
      <c r="AY2870" s="47" t="str">
        <f t="shared" si="621"/>
        <v/>
      </c>
    </row>
    <row r="2871" spans="35:51" x14ac:dyDescent="0.35">
      <c r="AI2871" s="11"/>
      <c r="AJ2871" s="11"/>
      <c r="AK2871" s="11"/>
      <c r="AL2871" s="63"/>
      <c r="AM2871" s="46" t="str">
        <f t="shared" si="609"/>
        <v/>
      </c>
      <c r="AN2871" s="46" t="str">
        <f t="shared" si="610"/>
        <v/>
      </c>
      <c r="AO2871" s="46" t="str">
        <f t="shared" si="611"/>
        <v/>
      </c>
      <c r="AP2871" s="46">
        <f t="shared" si="612"/>
        <v>0</v>
      </c>
      <c r="AQ2871" s="46" t="str">
        <f t="shared" si="613"/>
        <v/>
      </c>
      <c r="AR2871" s="46">
        <f t="shared" si="614"/>
        <v>0</v>
      </c>
      <c r="AS2871" s="48">
        <f t="shared" si="615"/>
        <v>1</v>
      </c>
      <c r="AT2871" s="46">
        <f t="shared" si="619"/>
        <v>0</v>
      </c>
      <c r="AU2871" s="46">
        <f t="shared" si="616"/>
        <v>0</v>
      </c>
      <c r="AV2871" s="46">
        <f t="shared" si="617"/>
        <v>0</v>
      </c>
      <c r="AW2871" s="46">
        <f t="shared" si="620"/>
        <v>0</v>
      </c>
      <c r="AX2871" s="47" t="str">
        <f t="shared" si="618"/>
        <v/>
      </c>
      <c r="AY2871" s="47" t="str">
        <f t="shared" si="621"/>
        <v/>
      </c>
    </row>
    <row r="2872" spans="35:51" x14ac:dyDescent="0.35">
      <c r="AI2872" s="11"/>
      <c r="AJ2872" s="11"/>
      <c r="AK2872" s="11"/>
      <c r="AL2872" s="63"/>
      <c r="AM2872" s="46" t="str">
        <f t="shared" si="609"/>
        <v/>
      </c>
      <c r="AN2872" s="46" t="str">
        <f t="shared" si="610"/>
        <v/>
      </c>
      <c r="AO2872" s="46" t="str">
        <f t="shared" si="611"/>
        <v/>
      </c>
      <c r="AP2872" s="46">
        <f t="shared" si="612"/>
        <v>0</v>
      </c>
      <c r="AQ2872" s="46" t="str">
        <f t="shared" si="613"/>
        <v/>
      </c>
      <c r="AR2872" s="46">
        <f t="shared" si="614"/>
        <v>0</v>
      </c>
      <c r="AS2872" s="48">
        <f t="shared" si="615"/>
        <v>1</v>
      </c>
      <c r="AT2872" s="46">
        <f t="shared" si="619"/>
        <v>0</v>
      </c>
      <c r="AU2872" s="46">
        <f t="shared" si="616"/>
        <v>0</v>
      </c>
      <c r="AV2872" s="46">
        <f t="shared" si="617"/>
        <v>0</v>
      </c>
      <c r="AW2872" s="46">
        <f t="shared" si="620"/>
        <v>0</v>
      </c>
      <c r="AX2872" s="47" t="str">
        <f t="shared" si="618"/>
        <v/>
      </c>
      <c r="AY2872" s="47" t="str">
        <f t="shared" si="621"/>
        <v/>
      </c>
    </row>
    <row r="2873" spans="35:51" x14ac:dyDescent="0.35">
      <c r="AI2873" s="11"/>
      <c r="AJ2873" s="11"/>
      <c r="AK2873" s="11"/>
      <c r="AL2873" s="63"/>
      <c r="AM2873" s="46" t="str">
        <f t="shared" si="609"/>
        <v/>
      </c>
      <c r="AN2873" s="46" t="str">
        <f t="shared" si="610"/>
        <v/>
      </c>
      <c r="AO2873" s="46" t="str">
        <f t="shared" si="611"/>
        <v/>
      </c>
      <c r="AP2873" s="46">
        <f t="shared" si="612"/>
        <v>0</v>
      </c>
      <c r="AQ2873" s="46" t="str">
        <f t="shared" si="613"/>
        <v/>
      </c>
      <c r="AR2873" s="46">
        <f t="shared" si="614"/>
        <v>0</v>
      </c>
      <c r="AS2873" s="48">
        <f t="shared" si="615"/>
        <v>1</v>
      </c>
      <c r="AT2873" s="46">
        <f t="shared" si="619"/>
        <v>0</v>
      </c>
      <c r="AU2873" s="46">
        <f t="shared" si="616"/>
        <v>0</v>
      </c>
      <c r="AV2873" s="46">
        <f t="shared" si="617"/>
        <v>0</v>
      </c>
      <c r="AW2873" s="46">
        <f t="shared" si="620"/>
        <v>0</v>
      </c>
      <c r="AX2873" s="47" t="str">
        <f t="shared" si="618"/>
        <v/>
      </c>
      <c r="AY2873" s="47" t="str">
        <f t="shared" si="621"/>
        <v/>
      </c>
    </row>
    <row r="2874" spans="35:51" x14ac:dyDescent="0.35">
      <c r="AI2874" s="11"/>
      <c r="AJ2874" s="11"/>
      <c r="AK2874" s="11"/>
      <c r="AL2874" s="63"/>
      <c r="AM2874" s="46" t="str">
        <f t="shared" si="609"/>
        <v/>
      </c>
      <c r="AN2874" s="46" t="str">
        <f t="shared" si="610"/>
        <v/>
      </c>
      <c r="AO2874" s="46" t="str">
        <f t="shared" si="611"/>
        <v/>
      </c>
      <c r="AP2874" s="46">
        <f t="shared" si="612"/>
        <v>0</v>
      </c>
      <c r="AQ2874" s="46" t="str">
        <f t="shared" si="613"/>
        <v/>
      </c>
      <c r="AR2874" s="46">
        <f t="shared" si="614"/>
        <v>0</v>
      </c>
      <c r="AS2874" s="48">
        <f t="shared" si="615"/>
        <v>1</v>
      </c>
      <c r="AT2874" s="46">
        <f t="shared" si="619"/>
        <v>0</v>
      </c>
      <c r="AU2874" s="46">
        <f t="shared" si="616"/>
        <v>0</v>
      </c>
      <c r="AV2874" s="46">
        <f t="shared" si="617"/>
        <v>0</v>
      </c>
      <c r="AW2874" s="46">
        <f t="shared" si="620"/>
        <v>0</v>
      </c>
      <c r="AX2874" s="47" t="str">
        <f t="shared" si="618"/>
        <v/>
      </c>
      <c r="AY2874" s="47" t="str">
        <f t="shared" si="621"/>
        <v/>
      </c>
    </row>
    <row r="2875" spans="35:51" x14ac:dyDescent="0.35">
      <c r="AI2875" s="11"/>
      <c r="AJ2875" s="11"/>
      <c r="AK2875" s="11"/>
      <c r="AL2875" s="63"/>
      <c r="AM2875" s="46" t="str">
        <f t="shared" si="609"/>
        <v/>
      </c>
      <c r="AN2875" s="46" t="str">
        <f t="shared" si="610"/>
        <v/>
      </c>
      <c r="AO2875" s="46" t="str">
        <f t="shared" si="611"/>
        <v/>
      </c>
      <c r="AP2875" s="46">
        <f t="shared" si="612"/>
        <v>0</v>
      </c>
      <c r="AQ2875" s="46" t="str">
        <f t="shared" si="613"/>
        <v/>
      </c>
      <c r="AR2875" s="46">
        <f t="shared" si="614"/>
        <v>0</v>
      </c>
      <c r="AS2875" s="48">
        <f t="shared" si="615"/>
        <v>1</v>
      </c>
      <c r="AT2875" s="46">
        <f t="shared" si="619"/>
        <v>0</v>
      </c>
      <c r="AU2875" s="46">
        <f t="shared" si="616"/>
        <v>0</v>
      </c>
      <c r="AV2875" s="46">
        <f t="shared" si="617"/>
        <v>0</v>
      </c>
      <c r="AW2875" s="46">
        <f t="shared" si="620"/>
        <v>0</v>
      </c>
      <c r="AX2875" s="47" t="str">
        <f t="shared" si="618"/>
        <v/>
      </c>
      <c r="AY2875" s="47" t="str">
        <f t="shared" si="621"/>
        <v/>
      </c>
    </row>
    <row r="2876" spans="35:51" x14ac:dyDescent="0.35">
      <c r="AI2876" s="11"/>
      <c r="AJ2876" s="11"/>
      <c r="AK2876" s="11"/>
      <c r="AL2876" s="63"/>
      <c r="AM2876" s="46" t="str">
        <f t="shared" si="609"/>
        <v/>
      </c>
      <c r="AN2876" s="46" t="str">
        <f t="shared" si="610"/>
        <v/>
      </c>
      <c r="AO2876" s="46" t="str">
        <f t="shared" si="611"/>
        <v/>
      </c>
      <c r="AP2876" s="46">
        <f t="shared" si="612"/>
        <v>0</v>
      </c>
      <c r="AQ2876" s="46" t="str">
        <f t="shared" si="613"/>
        <v/>
      </c>
      <c r="AR2876" s="46">
        <f t="shared" si="614"/>
        <v>0</v>
      </c>
      <c r="AS2876" s="48">
        <f t="shared" si="615"/>
        <v>1</v>
      </c>
      <c r="AT2876" s="46">
        <f t="shared" si="619"/>
        <v>0</v>
      </c>
      <c r="AU2876" s="46">
        <f t="shared" si="616"/>
        <v>0</v>
      </c>
      <c r="AV2876" s="46">
        <f t="shared" si="617"/>
        <v>0</v>
      </c>
      <c r="AW2876" s="46">
        <f t="shared" si="620"/>
        <v>0</v>
      </c>
      <c r="AX2876" s="47" t="str">
        <f t="shared" si="618"/>
        <v/>
      </c>
      <c r="AY2876" s="47" t="str">
        <f t="shared" si="621"/>
        <v/>
      </c>
    </row>
    <row r="2877" spans="35:51" x14ac:dyDescent="0.35">
      <c r="AI2877" s="11"/>
      <c r="AJ2877" s="11"/>
      <c r="AK2877" s="11"/>
      <c r="AL2877" s="63"/>
      <c r="AM2877" s="46" t="str">
        <f t="shared" si="609"/>
        <v/>
      </c>
      <c r="AN2877" s="46" t="str">
        <f t="shared" si="610"/>
        <v/>
      </c>
      <c r="AO2877" s="46" t="str">
        <f t="shared" si="611"/>
        <v/>
      </c>
      <c r="AP2877" s="46">
        <f t="shared" si="612"/>
        <v>0</v>
      </c>
      <c r="AQ2877" s="46" t="str">
        <f t="shared" si="613"/>
        <v/>
      </c>
      <c r="AR2877" s="46">
        <f t="shared" si="614"/>
        <v>0</v>
      </c>
      <c r="AS2877" s="48">
        <f t="shared" si="615"/>
        <v>1</v>
      </c>
      <c r="AT2877" s="46">
        <f t="shared" si="619"/>
        <v>0</v>
      </c>
      <c r="AU2877" s="46">
        <f t="shared" si="616"/>
        <v>0</v>
      </c>
      <c r="AV2877" s="46">
        <f t="shared" si="617"/>
        <v>0</v>
      </c>
      <c r="AW2877" s="46">
        <f t="shared" si="620"/>
        <v>0</v>
      </c>
      <c r="AX2877" s="47" t="str">
        <f t="shared" si="618"/>
        <v/>
      </c>
      <c r="AY2877" s="47" t="str">
        <f t="shared" si="621"/>
        <v/>
      </c>
    </row>
    <row r="2878" spans="35:51" x14ac:dyDescent="0.35">
      <c r="AI2878" s="11"/>
      <c r="AJ2878" s="11"/>
      <c r="AK2878" s="11"/>
      <c r="AL2878" s="63"/>
      <c r="AM2878" s="46" t="str">
        <f t="shared" si="609"/>
        <v/>
      </c>
      <c r="AN2878" s="46" t="str">
        <f t="shared" si="610"/>
        <v/>
      </c>
      <c r="AO2878" s="46" t="str">
        <f t="shared" si="611"/>
        <v/>
      </c>
      <c r="AP2878" s="46">
        <f t="shared" si="612"/>
        <v>0</v>
      </c>
      <c r="AQ2878" s="46" t="str">
        <f t="shared" si="613"/>
        <v/>
      </c>
      <c r="AR2878" s="46">
        <f t="shared" si="614"/>
        <v>0</v>
      </c>
      <c r="AS2878" s="48">
        <f t="shared" si="615"/>
        <v>1</v>
      </c>
      <c r="AT2878" s="46">
        <f t="shared" si="619"/>
        <v>0</v>
      </c>
      <c r="AU2878" s="46">
        <f t="shared" si="616"/>
        <v>0</v>
      </c>
      <c r="AV2878" s="46">
        <f t="shared" si="617"/>
        <v>0</v>
      </c>
      <c r="AW2878" s="46">
        <f t="shared" si="620"/>
        <v>0</v>
      </c>
      <c r="AX2878" s="47" t="str">
        <f t="shared" si="618"/>
        <v/>
      </c>
      <c r="AY2878" s="47" t="str">
        <f t="shared" si="621"/>
        <v/>
      </c>
    </row>
    <row r="2879" spans="35:51" x14ac:dyDescent="0.35">
      <c r="AI2879" s="11"/>
      <c r="AJ2879" s="11"/>
      <c r="AK2879" s="11"/>
      <c r="AL2879" s="63"/>
      <c r="AM2879" s="46" t="str">
        <f t="shared" si="609"/>
        <v/>
      </c>
      <c r="AN2879" s="46" t="str">
        <f t="shared" si="610"/>
        <v/>
      </c>
      <c r="AO2879" s="46" t="str">
        <f t="shared" si="611"/>
        <v/>
      </c>
      <c r="AP2879" s="46">
        <f t="shared" si="612"/>
        <v>0</v>
      </c>
      <c r="AQ2879" s="46" t="str">
        <f t="shared" si="613"/>
        <v/>
      </c>
      <c r="AR2879" s="46">
        <f t="shared" si="614"/>
        <v>0</v>
      </c>
      <c r="AS2879" s="48">
        <f t="shared" si="615"/>
        <v>1</v>
      </c>
      <c r="AT2879" s="46">
        <f t="shared" si="619"/>
        <v>0</v>
      </c>
      <c r="AU2879" s="46">
        <f t="shared" si="616"/>
        <v>0</v>
      </c>
      <c r="AV2879" s="46">
        <f t="shared" si="617"/>
        <v>0</v>
      </c>
      <c r="AW2879" s="46">
        <f t="shared" si="620"/>
        <v>0</v>
      </c>
      <c r="AX2879" s="47" t="str">
        <f t="shared" si="618"/>
        <v/>
      </c>
      <c r="AY2879" s="47" t="str">
        <f t="shared" si="621"/>
        <v/>
      </c>
    </row>
    <row r="2880" spans="35:51" x14ac:dyDescent="0.35">
      <c r="AI2880" s="11"/>
      <c r="AJ2880" s="11"/>
      <c r="AK2880" s="11"/>
      <c r="AL2880" s="63"/>
      <c r="AM2880" s="46" t="str">
        <f t="shared" si="609"/>
        <v/>
      </c>
      <c r="AN2880" s="46" t="str">
        <f t="shared" si="610"/>
        <v/>
      </c>
      <c r="AO2880" s="46" t="str">
        <f t="shared" si="611"/>
        <v/>
      </c>
      <c r="AP2880" s="46">
        <f t="shared" si="612"/>
        <v>0</v>
      </c>
      <c r="AQ2880" s="46" t="str">
        <f t="shared" si="613"/>
        <v/>
      </c>
      <c r="AR2880" s="46">
        <f t="shared" si="614"/>
        <v>0</v>
      </c>
      <c r="AS2880" s="48">
        <f t="shared" si="615"/>
        <v>1</v>
      </c>
      <c r="AT2880" s="46">
        <f t="shared" si="619"/>
        <v>0</v>
      </c>
      <c r="AU2880" s="46">
        <f t="shared" si="616"/>
        <v>0</v>
      </c>
      <c r="AV2880" s="46">
        <f t="shared" si="617"/>
        <v>0</v>
      </c>
      <c r="AW2880" s="46">
        <f t="shared" si="620"/>
        <v>0</v>
      </c>
      <c r="AX2880" s="47" t="str">
        <f t="shared" si="618"/>
        <v/>
      </c>
      <c r="AY2880" s="47" t="str">
        <f t="shared" si="621"/>
        <v/>
      </c>
    </row>
    <row r="2881" spans="35:51" x14ac:dyDescent="0.35">
      <c r="AI2881" s="11"/>
      <c r="AJ2881" s="11"/>
      <c r="AK2881" s="11"/>
      <c r="AL2881" s="63"/>
      <c r="AM2881" s="46" t="str">
        <f t="shared" si="609"/>
        <v/>
      </c>
      <c r="AN2881" s="46" t="str">
        <f t="shared" si="610"/>
        <v/>
      </c>
      <c r="AO2881" s="46" t="str">
        <f t="shared" si="611"/>
        <v/>
      </c>
      <c r="AP2881" s="46">
        <f t="shared" si="612"/>
        <v>0</v>
      </c>
      <c r="AQ2881" s="46" t="str">
        <f t="shared" si="613"/>
        <v/>
      </c>
      <c r="AR2881" s="46">
        <f t="shared" si="614"/>
        <v>0</v>
      </c>
      <c r="AS2881" s="48">
        <f t="shared" si="615"/>
        <v>1</v>
      </c>
      <c r="AT2881" s="46">
        <f t="shared" si="619"/>
        <v>0</v>
      </c>
      <c r="AU2881" s="46">
        <f t="shared" si="616"/>
        <v>0</v>
      </c>
      <c r="AV2881" s="46">
        <f t="shared" si="617"/>
        <v>0</v>
      </c>
      <c r="AW2881" s="46">
        <f t="shared" si="620"/>
        <v>0</v>
      </c>
      <c r="AX2881" s="47" t="str">
        <f t="shared" si="618"/>
        <v/>
      </c>
      <c r="AY2881" s="47" t="str">
        <f t="shared" si="621"/>
        <v/>
      </c>
    </row>
    <row r="2882" spans="35:51" x14ac:dyDescent="0.35">
      <c r="AI2882" s="11"/>
      <c r="AJ2882" s="11"/>
      <c r="AK2882" s="11"/>
      <c r="AL2882" s="63"/>
      <c r="AM2882" s="46" t="str">
        <f t="shared" si="609"/>
        <v/>
      </c>
      <c r="AN2882" s="46" t="str">
        <f t="shared" si="610"/>
        <v/>
      </c>
      <c r="AO2882" s="46" t="str">
        <f t="shared" si="611"/>
        <v/>
      </c>
      <c r="AP2882" s="46">
        <f t="shared" si="612"/>
        <v>0</v>
      </c>
      <c r="AQ2882" s="46" t="str">
        <f t="shared" si="613"/>
        <v/>
      </c>
      <c r="AR2882" s="46">
        <f t="shared" si="614"/>
        <v>0</v>
      </c>
      <c r="AS2882" s="48">
        <f t="shared" si="615"/>
        <v>1</v>
      </c>
      <c r="AT2882" s="46">
        <f t="shared" si="619"/>
        <v>0</v>
      </c>
      <c r="AU2882" s="46">
        <f t="shared" si="616"/>
        <v>0</v>
      </c>
      <c r="AV2882" s="46">
        <f t="shared" si="617"/>
        <v>0</v>
      </c>
      <c r="AW2882" s="46">
        <f t="shared" si="620"/>
        <v>0</v>
      </c>
      <c r="AX2882" s="47" t="str">
        <f t="shared" si="618"/>
        <v/>
      </c>
      <c r="AY2882" s="47" t="str">
        <f t="shared" si="621"/>
        <v/>
      </c>
    </row>
    <row r="2883" spans="35:51" x14ac:dyDescent="0.35">
      <c r="AI2883" s="11"/>
      <c r="AJ2883" s="11"/>
      <c r="AK2883" s="11"/>
      <c r="AL2883" s="63"/>
      <c r="AM2883" s="46" t="str">
        <f t="shared" ref="AM2883:AM2946" si="622">IFERROR(VLOOKUP($AK2883,pnl_konto_table,2,FALSE),"")</f>
        <v/>
      </c>
      <c r="AN2883" s="46" t="str">
        <f t="shared" ref="AN2883:AN2946" si="623">IFERROR(VLOOKUP($AK2883,pnl_konto_table,6,FALSE),"")</f>
        <v/>
      </c>
      <c r="AO2883" s="46" t="str">
        <f t="shared" ref="AO2883:AO2946" si="624">IFERROR(VLOOKUP($AK2883,pnl_konto_table,7,FALSE),"")</f>
        <v/>
      </c>
      <c r="AP2883" s="46">
        <f t="shared" ref="AP2883:AP2946" si="625">IFERROR(VLOOKUP(AO2883,pnl_kategori_table,2,FALSE),0)</f>
        <v>0</v>
      </c>
      <c r="AQ2883" s="46" t="str">
        <f t="shared" ref="AQ2883:AQ2946" si="626">IFERROR(MATCH(AN2883,pnl_subkategori,0),"")</f>
        <v/>
      </c>
      <c r="AR2883" s="46">
        <f t="shared" ref="AR2883:AR2946" si="627">IF(AP2883=$A$3,-$AL2883,$AL2883)</f>
        <v>0</v>
      </c>
      <c r="AS2883" s="48">
        <f t="shared" ref="AS2883:AS2946" si="628">IFERROR(VLOOKUP($AK2883,lookup_konto_index,2,FALSE),IFERROR(VLOOKUP(AN2883,lookup_subkategori_index,2,FALSE),IFERROR(VLOOKUP(AO2883,lookup_kategori_index,2,FALSE),1)))</f>
        <v>1</v>
      </c>
      <c r="AT2883" s="46">
        <f t="shared" si="619"/>
        <v>0</v>
      </c>
      <c r="AU2883" s="46">
        <f t="shared" ref="AU2883:AU2946" si="629">SUMIFS($BC$3:$BC$50,$BA$3:$BA$50,$AI2883,$BB$3:$BB$50,$AJ2883)</f>
        <v>0</v>
      </c>
      <c r="AV2883" s="46">
        <f t="shared" ref="AV2883:AV2946" si="630">SUMIFS($BD$3:$BD$50,$BA$3:$BA$50,$AI2883,$BB$3:$BB$50,$AJ2883)</f>
        <v>0</v>
      </c>
      <c r="AW2883" s="46">
        <f t="shared" si="620"/>
        <v>0</v>
      </c>
      <c r="AX2883" s="47" t="str">
        <f t="shared" ref="AX2883:AX2946" si="631">IFERROR(VLOOKUP($AP2883,table_type_kostnad,2,FALSE)*AR2883,"")</f>
        <v/>
      </c>
      <c r="AY2883" s="47" t="str">
        <f t="shared" si="621"/>
        <v/>
      </c>
    </row>
    <row r="2884" spans="35:51" x14ac:dyDescent="0.35">
      <c r="AI2884" s="11"/>
      <c r="AJ2884" s="11"/>
      <c r="AK2884" s="11"/>
      <c r="AL2884" s="63"/>
      <c r="AM2884" s="46" t="str">
        <f t="shared" si="622"/>
        <v/>
      </c>
      <c r="AN2884" s="46" t="str">
        <f t="shared" si="623"/>
        <v/>
      </c>
      <c r="AO2884" s="46" t="str">
        <f t="shared" si="624"/>
        <v/>
      </c>
      <c r="AP2884" s="46">
        <f t="shared" si="625"/>
        <v>0</v>
      </c>
      <c r="AQ2884" s="46" t="str">
        <f t="shared" si="626"/>
        <v/>
      </c>
      <c r="AR2884" s="46">
        <f t="shared" si="627"/>
        <v>0</v>
      </c>
      <c r="AS2884" s="48">
        <f t="shared" si="628"/>
        <v>1</v>
      </c>
      <c r="AT2884" s="46">
        <f t="shared" ref="AT2884:AT2947" si="632">AS2884*AR2884</f>
        <v>0</v>
      </c>
      <c r="AU2884" s="46">
        <f t="shared" si="629"/>
        <v>0</v>
      </c>
      <c r="AV2884" s="46">
        <f t="shared" si="630"/>
        <v>0</v>
      </c>
      <c r="AW2884" s="46">
        <f t="shared" ref="AW2884:AW2947" si="633">IF(AU2884=0,0,1)</f>
        <v>0</v>
      </c>
      <c r="AX2884" s="47" t="str">
        <f t="shared" si="631"/>
        <v/>
      </c>
      <c r="AY2884" s="47" t="str">
        <f t="shared" ref="AY2884:AY2947" si="634">IFERROR(AX2884*AS2884,"")</f>
        <v/>
      </c>
    </row>
    <row r="2885" spans="35:51" x14ac:dyDescent="0.35">
      <c r="AI2885" s="11"/>
      <c r="AJ2885" s="11"/>
      <c r="AK2885" s="11"/>
      <c r="AL2885" s="63"/>
      <c r="AM2885" s="46" t="str">
        <f t="shared" si="622"/>
        <v/>
      </c>
      <c r="AN2885" s="46" t="str">
        <f t="shared" si="623"/>
        <v/>
      </c>
      <c r="AO2885" s="46" t="str">
        <f t="shared" si="624"/>
        <v/>
      </c>
      <c r="AP2885" s="46">
        <f t="shared" si="625"/>
        <v>0</v>
      </c>
      <c r="AQ2885" s="46" t="str">
        <f t="shared" si="626"/>
        <v/>
      </c>
      <c r="AR2885" s="46">
        <f t="shared" si="627"/>
        <v>0</v>
      </c>
      <c r="AS2885" s="48">
        <f t="shared" si="628"/>
        <v>1</v>
      </c>
      <c r="AT2885" s="46">
        <f t="shared" si="632"/>
        <v>0</v>
      </c>
      <c r="AU2885" s="46">
        <f t="shared" si="629"/>
        <v>0</v>
      </c>
      <c r="AV2885" s="46">
        <f t="shared" si="630"/>
        <v>0</v>
      </c>
      <c r="AW2885" s="46">
        <f t="shared" si="633"/>
        <v>0</v>
      </c>
      <c r="AX2885" s="47" t="str">
        <f t="shared" si="631"/>
        <v/>
      </c>
      <c r="AY2885" s="47" t="str">
        <f t="shared" si="634"/>
        <v/>
      </c>
    </row>
    <row r="2886" spans="35:51" x14ac:dyDescent="0.35">
      <c r="AI2886" s="11"/>
      <c r="AJ2886" s="11"/>
      <c r="AK2886" s="11"/>
      <c r="AL2886" s="63"/>
      <c r="AM2886" s="46" t="str">
        <f t="shared" si="622"/>
        <v/>
      </c>
      <c r="AN2886" s="46" t="str">
        <f t="shared" si="623"/>
        <v/>
      </c>
      <c r="AO2886" s="46" t="str">
        <f t="shared" si="624"/>
        <v/>
      </c>
      <c r="AP2886" s="46">
        <f t="shared" si="625"/>
        <v>0</v>
      </c>
      <c r="AQ2886" s="46" t="str">
        <f t="shared" si="626"/>
        <v/>
      </c>
      <c r="AR2886" s="46">
        <f t="shared" si="627"/>
        <v>0</v>
      </c>
      <c r="AS2886" s="48">
        <f t="shared" si="628"/>
        <v>1</v>
      </c>
      <c r="AT2886" s="46">
        <f t="shared" si="632"/>
        <v>0</v>
      </c>
      <c r="AU2886" s="46">
        <f t="shared" si="629"/>
        <v>0</v>
      </c>
      <c r="AV2886" s="46">
        <f t="shared" si="630"/>
        <v>0</v>
      </c>
      <c r="AW2886" s="46">
        <f t="shared" si="633"/>
        <v>0</v>
      </c>
      <c r="AX2886" s="47" t="str">
        <f t="shared" si="631"/>
        <v/>
      </c>
      <c r="AY2886" s="47" t="str">
        <f t="shared" si="634"/>
        <v/>
      </c>
    </row>
    <row r="2887" spans="35:51" x14ac:dyDescent="0.35">
      <c r="AI2887" s="11"/>
      <c r="AJ2887" s="11"/>
      <c r="AK2887" s="11"/>
      <c r="AL2887" s="63"/>
      <c r="AM2887" s="46" t="str">
        <f t="shared" si="622"/>
        <v/>
      </c>
      <c r="AN2887" s="46" t="str">
        <f t="shared" si="623"/>
        <v/>
      </c>
      <c r="AO2887" s="46" t="str">
        <f t="shared" si="624"/>
        <v/>
      </c>
      <c r="AP2887" s="46">
        <f t="shared" si="625"/>
        <v>0</v>
      </c>
      <c r="AQ2887" s="46" t="str">
        <f t="shared" si="626"/>
        <v/>
      </c>
      <c r="AR2887" s="46">
        <f t="shared" si="627"/>
        <v>0</v>
      </c>
      <c r="AS2887" s="48">
        <f t="shared" si="628"/>
        <v>1</v>
      </c>
      <c r="AT2887" s="46">
        <f t="shared" si="632"/>
        <v>0</v>
      </c>
      <c r="AU2887" s="46">
        <f t="shared" si="629"/>
        <v>0</v>
      </c>
      <c r="AV2887" s="46">
        <f t="shared" si="630"/>
        <v>0</v>
      </c>
      <c r="AW2887" s="46">
        <f t="shared" si="633"/>
        <v>0</v>
      </c>
      <c r="AX2887" s="47" t="str">
        <f t="shared" si="631"/>
        <v/>
      </c>
      <c r="AY2887" s="47" t="str">
        <f t="shared" si="634"/>
        <v/>
      </c>
    </row>
    <row r="2888" spans="35:51" x14ac:dyDescent="0.35">
      <c r="AI2888" s="11"/>
      <c r="AJ2888" s="11"/>
      <c r="AK2888" s="11"/>
      <c r="AL2888" s="63"/>
      <c r="AM2888" s="46" t="str">
        <f t="shared" si="622"/>
        <v/>
      </c>
      <c r="AN2888" s="46" t="str">
        <f t="shared" si="623"/>
        <v/>
      </c>
      <c r="AO2888" s="46" t="str">
        <f t="shared" si="624"/>
        <v/>
      </c>
      <c r="AP2888" s="46">
        <f t="shared" si="625"/>
        <v>0</v>
      </c>
      <c r="AQ2888" s="46" t="str">
        <f t="shared" si="626"/>
        <v/>
      </c>
      <c r="AR2888" s="46">
        <f t="shared" si="627"/>
        <v>0</v>
      </c>
      <c r="AS2888" s="48">
        <f t="shared" si="628"/>
        <v>1</v>
      </c>
      <c r="AT2888" s="46">
        <f t="shared" si="632"/>
        <v>0</v>
      </c>
      <c r="AU2888" s="46">
        <f t="shared" si="629"/>
        <v>0</v>
      </c>
      <c r="AV2888" s="46">
        <f t="shared" si="630"/>
        <v>0</v>
      </c>
      <c r="AW2888" s="46">
        <f t="shared" si="633"/>
        <v>0</v>
      </c>
      <c r="AX2888" s="47" t="str">
        <f t="shared" si="631"/>
        <v/>
      </c>
      <c r="AY2888" s="47" t="str">
        <f t="shared" si="634"/>
        <v/>
      </c>
    </row>
    <row r="2889" spans="35:51" x14ac:dyDescent="0.35">
      <c r="AI2889" s="11"/>
      <c r="AJ2889" s="11"/>
      <c r="AK2889" s="11"/>
      <c r="AL2889" s="63"/>
      <c r="AM2889" s="46" t="str">
        <f t="shared" si="622"/>
        <v/>
      </c>
      <c r="AN2889" s="46" t="str">
        <f t="shared" si="623"/>
        <v/>
      </c>
      <c r="AO2889" s="46" t="str">
        <f t="shared" si="624"/>
        <v/>
      </c>
      <c r="AP2889" s="46">
        <f t="shared" si="625"/>
        <v>0</v>
      </c>
      <c r="AQ2889" s="46" t="str">
        <f t="shared" si="626"/>
        <v/>
      </c>
      <c r="AR2889" s="46">
        <f t="shared" si="627"/>
        <v>0</v>
      </c>
      <c r="AS2889" s="48">
        <f t="shared" si="628"/>
        <v>1</v>
      </c>
      <c r="AT2889" s="46">
        <f t="shared" si="632"/>
        <v>0</v>
      </c>
      <c r="AU2889" s="46">
        <f t="shared" si="629"/>
        <v>0</v>
      </c>
      <c r="AV2889" s="46">
        <f t="shared" si="630"/>
        <v>0</v>
      </c>
      <c r="AW2889" s="46">
        <f t="shared" si="633"/>
        <v>0</v>
      </c>
      <c r="AX2889" s="47" t="str">
        <f t="shared" si="631"/>
        <v/>
      </c>
      <c r="AY2889" s="47" t="str">
        <f t="shared" si="634"/>
        <v/>
      </c>
    </row>
    <row r="2890" spans="35:51" x14ac:dyDescent="0.35">
      <c r="AI2890" s="11"/>
      <c r="AJ2890" s="11"/>
      <c r="AK2890" s="11"/>
      <c r="AL2890" s="63"/>
      <c r="AM2890" s="46" t="str">
        <f t="shared" si="622"/>
        <v/>
      </c>
      <c r="AN2890" s="46" t="str">
        <f t="shared" si="623"/>
        <v/>
      </c>
      <c r="AO2890" s="46" t="str">
        <f t="shared" si="624"/>
        <v/>
      </c>
      <c r="AP2890" s="46">
        <f t="shared" si="625"/>
        <v>0</v>
      </c>
      <c r="AQ2890" s="46" t="str">
        <f t="shared" si="626"/>
        <v/>
      </c>
      <c r="AR2890" s="46">
        <f t="shared" si="627"/>
        <v>0</v>
      </c>
      <c r="AS2890" s="48">
        <f t="shared" si="628"/>
        <v>1</v>
      </c>
      <c r="AT2890" s="46">
        <f t="shared" si="632"/>
        <v>0</v>
      </c>
      <c r="AU2890" s="46">
        <f t="shared" si="629"/>
        <v>0</v>
      </c>
      <c r="AV2890" s="46">
        <f t="shared" si="630"/>
        <v>0</v>
      </c>
      <c r="AW2890" s="46">
        <f t="shared" si="633"/>
        <v>0</v>
      </c>
      <c r="AX2890" s="47" t="str">
        <f t="shared" si="631"/>
        <v/>
      </c>
      <c r="AY2890" s="47" t="str">
        <f t="shared" si="634"/>
        <v/>
      </c>
    </row>
    <row r="2891" spans="35:51" x14ac:dyDescent="0.35">
      <c r="AI2891" s="11"/>
      <c r="AJ2891" s="11"/>
      <c r="AK2891" s="11"/>
      <c r="AL2891" s="63"/>
      <c r="AM2891" s="46" t="str">
        <f t="shared" si="622"/>
        <v/>
      </c>
      <c r="AN2891" s="46" t="str">
        <f t="shared" si="623"/>
        <v/>
      </c>
      <c r="AO2891" s="46" t="str">
        <f t="shared" si="624"/>
        <v/>
      </c>
      <c r="AP2891" s="46">
        <f t="shared" si="625"/>
        <v>0</v>
      </c>
      <c r="AQ2891" s="46" t="str">
        <f t="shared" si="626"/>
        <v/>
      </c>
      <c r="AR2891" s="46">
        <f t="shared" si="627"/>
        <v>0</v>
      </c>
      <c r="AS2891" s="48">
        <f t="shared" si="628"/>
        <v>1</v>
      </c>
      <c r="AT2891" s="46">
        <f t="shared" si="632"/>
        <v>0</v>
      </c>
      <c r="AU2891" s="46">
        <f t="shared" si="629"/>
        <v>0</v>
      </c>
      <c r="AV2891" s="46">
        <f t="shared" si="630"/>
        <v>0</v>
      </c>
      <c r="AW2891" s="46">
        <f t="shared" si="633"/>
        <v>0</v>
      </c>
      <c r="AX2891" s="47" t="str">
        <f t="shared" si="631"/>
        <v/>
      </c>
      <c r="AY2891" s="47" t="str">
        <f t="shared" si="634"/>
        <v/>
      </c>
    </row>
    <row r="2892" spans="35:51" x14ac:dyDescent="0.35">
      <c r="AI2892" s="11"/>
      <c r="AJ2892" s="11"/>
      <c r="AK2892" s="11"/>
      <c r="AL2892" s="63"/>
      <c r="AM2892" s="46" t="str">
        <f t="shared" si="622"/>
        <v/>
      </c>
      <c r="AN2892" s="46" t="str">
        <f t="shared" si="623"/>
        <v/>
      </c>
      <c r="AO2892" s="46" t="str">
        <f t="shared" si="624"/>
        <v/>
      </c>
      <c r="AP2892" s="46">
        <f t="shared" si="625"/>
        <v>0</v>
      </c>
      <c r="AQ2892" s="46" t="str">
        <f t="shared" si="626"/>
        <v/>
      </c>
      <c r="AR2892" s="46">
        <f t="shared" si="627"/>
        <v>0</v>
      </c>
      <c r="AS2892" s="48">
        <f t="shared" si="628"/>
        <v>1</v>
      </c>
      <c r="AT2892" s="46">
        <f t="shared" si="632"/>
        <v>0</v>
      </c>
      <c r="AU2892" s="46">
        <f t="shared" si="629"/>
        <v>0</v>
      </c>
      <c r="AV2892" s="46">
        <f t="shared" si="630"/>
        <v>0</v>
      </c>
      <c r="AW2892" s="46">
        <f t="shared" si="633"/>
        <v>0</v>
      </c>
      <c r="AX2892" s="47" t="str">
        <f t="shared" si="631"/>
        <v/>
      </c>
      <c r="AY2892" s="47" t="str">
        <f t="shared" si="634"/>
        <v/>
      </c>
    </row>
    <row r="2893" spans="35:51" x14ac:dyDescent="0.35">
      <c r="AI2893" s="11"/>
      <c r="AJ2893" s="11"/>
      <c r="AK2893" s="11"/>
      <c r="AL2893" s="63"/>
      <c r="AM2893" s="46" t="str">
        <f t="shared" si="622"/>
        <v/>
      </c>
      <c r="AN2893" s="46" t="str">
        <f t="shared" si="623"/>
        <v/>
      </c>
      <c r="AO2893" s="46" t="str">
        <f t="shared" si="624"/>
        <v/>
      </c>
      <c r="AP2893" s="46">
        <f t="shared" si="625"/>
        <v>0</v>
      </c>
      <c r="AQ2893" s="46" t="str">
        <f t="shared" si="626"/>
        <v/>
      </c>
      <c r="AR2893" s="46">
        <f t="shared" si="627"/>
        <v>0</v>
      </c>
      <c r="AS2893" s="48">
        <f t="shared" si="628"/>
        <v>1</v>
      </c>
      <c r="AT2893" s="46">
        <f t="shared" si="632"/>
        <v>0</v>
      </c>
      <c r="AU2893" s="46">
        <f t="shared" si="629"/>
        <v>0</v>
      </c>
      <c r="AV2893" s="46">
        <f t="shared" si="630"/>
        <v>0</v>
      </c>
      <c r="AW2893" s="46">
        <f t="shared" si="633"/>
        <v>0</v>
      </c>
      <c r="AX2893" s="47" t="str">
        <f t="shared" si="631"/>
        <v/>
      </c>
      <c r="AY2893" s="47" t="str">
        <f t="shared" si="634"/>
        <v/>
      </c>
    </row>
    <row r="2894" spans="35:51" x14ac:dyDescent="0.35">
      <c r="AI2894" s="11"/>
      <c r="AJ2894" s="11"/>
      <c r="AK2894" s="11"/>
      <c r="AL2894" s="63"/>
      <c r="AM2894" s="46" t="str">
        <f t="shared" si="622"/>
        <v/>
      </c>
      <c r="AN2894" s="46" t="str">
        <f t="shared" si="623"/>
        <v/>
      </c>
      <c r="AO2894" s="46" t="str">
        <f t="shared" si="624"/>
        <v/>
      </c>
      <c r="AP2894" s="46">
        <f t="shared" si="625"/>
        <v>0</v>
      </c>
      <c r="AQ2894" s="46" t="str">
        <f t="shared" si="626"/>
        <v/>
      </c>
      <c r="AR2894" s="46">
        <f t="shared" si="627"/>
        <v>0</v>
      </c>
      <c r="AS2894" s="48">
        <f t="shared" si="628"/>
        <v>1</v>
      </c>
      <c r="AT2894" s="46">
        <f t="shared" si="632"/>
        <v>0</v>
      </c>
      <c r="AU2894" s="46">
        <f t="shared" si="629"/>
        <v>0</v>
      </c>
      <c r="AV2894" s="46">
        <f t="shared" si="630"/>
        <v>0</v>
      </c>
      <c r="AW2894" s="46">
        <f t="shared" si="633"/>
        <v>0</v>
      </c>
      <c r="AX2894" s="47" t="str">
        <f t="shared" si="631"/>
        <v/>
      </c>
      <c r="AY2894" s="47" t="str">
        <f t="shared" si="634"/>
        <v/>
      </c>
    </row>
    <row r="2895" spans="35:51" x14ac:dyDescent="0.35">
      <c r="AI2895" s="11"/>
      <c r="AJ2895" s="11"/>
      <c r="AK2895" s="11"/>
      <c r="AL2895" s="63"/>
      <c r="AM2895" s="46" t="str">
        <f t="shared" si="622"/>
        <v/>
      </c>
      <c r="AN2895" s="46" t="str">
        <f t="shared" si="623"/>
        <v/>
      </c>
      <c r="AO2895" s="46" t="str">
        <f t="shared" si="624"/>
        <v/>
      </c>
      <c r="AP2895" s="46">
        <f t="shared" si="625"/>
        <v>0</v>
      </c>
      <c r="AQ2895" s="46" t="str">
        <f t="shared" si="626"/>
        <v/>
      </c>
      <c r="AR2895" s="46">
        <f t="shared" si="627"/>
        <v>0</v>
      </c>
      <c r="AS2895" s="48">
        <f t="shared" si="628"/>
        <v>1</v>
      </c>
      <c r="AT2895" s="46">
        <f t="shared" si="632"/>
        <v>0</v>
      </c>
      <c r="AU2895" s="46">
        <f t="shared" si="629"/>
        <v>0</v>
      </c>
      <c r="AV2895" s="46">
        <f t="shared" si="630"/>
        <v>0</v>
      </c>
      <c r="AW2895" s="46">
        <f t="shared" si="633"/>
        <v>0</v>
      </c>
      <c r="AX2895" s="47" t="str">
        <f t="shared" si="631"/>
        <v/>
      </c>
      <c r="AY2895" s="47" t="str">
        <f t="shared" si="634"/>
        <v/>
      </c>
    </row>
    <row r="2896" spans="35:51" x14ac:dyDescent="0.35">
      <c r="AI2896" s="11"/>
      <c r="AJ2896" s="11"/>
      <c r="AK2896" s="11"/>
      <c r="AL2896" s="63"/>
      <c r="AM2896" s="46" t="str">
        <f t="shared" si="622"/>
        <v/>
      </c>
      <c r="AN2896" s="46" t="str">
        <f t="shared" si="623"/>
        <v/>
      </c>
      <c r="AO2896" s="46" t="str">
        <f t="shared" si="624"/>
        <v/>
      </c>
      <c r="AP2896" s="46">
        <f t="shared" si="625"/>
        <v>0</v>
      </c>
      <c r="AQ2896" s="46" t="str">
        <f t="shared" si="626"/>
        <v/>
      </c>
      <c r="AR2896" s="46">
        <f t="shared" si="627"/>
        <v>0</v>
      </c>
      <c r="AS2896" s="48">
        <f t="shared" si="628"/>
        <v>1</v>
      </c>
      <c r="AT2896" s="46">
        <f t="shared" si="632"/>
        <v>0</v>
      </c>
      <c r="AU2896" s="46">
        <f t="shared" si="629"/>
        <v>0</v>
      </c>
      <c r="AV2896" s="46">
        <f t="shared" si="630"/>
        <v>0</v>
      </c>
      <c r="AW2896" s="46">
        <f t="shared" si="633"/>
        <v>0</v>
      </c>
      <c r="AX2896" s="47" t="str">
        <f t="shared" si="631"/>
        <v/>
      </c>
      <c r="AY2896" s="47" t="str">
        <f t="shared" si="634"/>
        <v/>
      </c>
    </row>
    <row r="2897" spans="35:51" x14ac:dyDescent="0.35">
      <c r="AI2897" s="11"/>
      <c r="AJ2897" s="11"/>
      <c r="AK2897" s="11"/>
      <c r="AL2897" s="63"/>
      <c r="AM2897" s="46" t="str">
        <f t="shared" si="622"/>
        <v/>
      </c>
      <c r="AN2897" s="46" t="str">
        <f t="shared" si="623"/>
        <v/>
      </c>
      <c r="AO2897" s="46" t="str">
        <f t="shared" si="624"/>
        <v/>
      </c>
      <c r="AP2897" s="46">
        <f t="shared" si="625"/>
        <v>0</v>
      </c>
      <c r="AQ2897" s="46" t="str">
        <f t="shared" si="626"/>
        <v/>
      </c>
      <c r="AR2897" s="46">
        <f t="shared" si="627"/>
        <v>0</v>
      </c>
      <c r="AS2897" s="48">
        <f t="shared" si="628"/>
        <v>1</v>
      </c>
      <c r="AT2897" s="46">
        <f t="shared" si="632"/>
        <v>0</v>
      </c>
      <c r="AU2897" s="46">
        <f t="shared" si="629"/>
        <v>0</v>
      </c>
      <c r="AV2897" s="46">
        <f t="shared" si="630"/>
        <v>0</v>
      </c>
      <c r="AW2897" s="46">
        <f t="shared" si="633"/>
        <v>0</v>
      </c>
      <c r="AX2897" s="47" t="str">
        <f t="shared" si="631"/>
        <v/>
      </c>
      <c r="AY2897" s="47" t="str">
        <f t="shared" si="634"/>
        <v/>
      </c>
    </row>
    <row r="2898" spans="35:51" x14ac:dyDescent="0.35">
      <c r="AI2898" s="11"/>
      <c r="AJ2898" s="11"/>
      <c r="AK2898" s="11"/>
      <c r="AL2898" s="63"/>
      <c r="AM2898" s="46" t="str">
        <f t="shared" si="622"/>
        <v/>
      </c>
      <c r="AN2898" s="46" t="str">
        <f t="shared" si="623"/>
        <v/>
      </c>
      <c r="AO2898" s="46" t="str">
        <f t="shared" si="624"/>
        <v/>
      </c>
      <c r="AP2898" s="46">
        <f t="shared" si="625"/>
        <v>0</v>
      </c>
      <c r="AQ2898" s="46" t="str">
        <f t="shared" si="626"/>
        <v/>
      </c>
      <c r="AR2898" s="46">
        <f t="shared" si="627"/>
        <v>0</v>
      </c>
      <c r="AS2898" s="48">
        <f t="shared" si="628"/>
        <v>1</v>
      </c>
      <c r="AT2898" s="46">
        <f t="shared" si="632"/>
        <v>0</v>
      </c>
      <c r="AU2898" s="46">
        <f t="shared" si="629"/>
        <v>0</v>
      </c>
      <c r="AV2898" s="46">
        <f t="shared" si="630"/>
        <v>0</v>
      </c>
      <c r="AW2898" s="46">
        <f t="shared" si="633"/>
        <v>0</v>
      </c>
      <c r="AX2898" s="47" t="str">
        <f t="shared" si="631"/>
        <v/>
      </c>
      <c r="AY2898" s="47" t="str">
        <f t="shared" si="634"/>
        <v/>
      </c>
    </row>
    <row r="2899" spans="35:51" x14ac:dyDescent="0.35">
      <c r="AI2899" s="11"/>
      <c r="AJ2899" s="11"/>
      <c r="AK2899" s="11"/>
      <c r="AL2899" s="63"/>
      <c r="AM2899" s="46" t="str">
        <f t="shared" si="622"/>
        <v/>
      </c>
      <c r="AN2899" s="46" t="str">
        <f t="shared" si="623"/>
        <v/>
      </c>
      <c r="AO2899" s="46" t="str">
        <f t="shared" si="624"/>
        <v/>
      </c>
      <c r="AP2899" s="46">
        <f t="shared" si="625"/>
        <v>0</v>
      </c>
      <c r="AQ2899" s="46" t="str">
        <f t="shared" si="626"/>
        <v/>
      </c>
      <c r="AR2899" s="46">
        <f t="shared" si="627"/>
        <v>0</v>
      </c>
      <c r="AS2899" s="48">
        <f t="shared" si="628"/>
        <v>1</v>
      </c>
      <c r="AT2899" s="46">
        <f t="shared" si="632"/>
        <v>0</v>
      </c>
      <c r="AU2899" s="46">
        <f t="shared" si="629"/>
        <v>0</v>
      </c>
      <c r="AV2899" s="46">
        <f t="shared" si="630"/>
        <v>0</v>
      </c>
      <c r="AW2899" s="46">
        <f t="shared" si="633"/>
        <v>0</v>
      </c>
      <c r="AX2899" s="47" t="str">
        <f t="shared" si="631"/>
        <v/>
      </c>
      <c r="AY2899" s="47" t="str">
        <f t="shared" si="634"/>
        <v/>
      </c>
    </row>
    <row r="2900" spans="35:51" x14ac:dyDescent="0.35">
      <c r="AI2900" s="11"/>
      <c r="AJ2900" s="11"/>
      <c r="AK2900" s="11"/>
      <c r="AL2900" s="63"/>
      <c r="AM2900" s="46" t="str">
        <f t="shared" si="622"/>
        <v/>
      </c>
      <c r="AN2900" s="46" t="str">
        <f t="shared" si="623"/>
        <v/>
      </c>
      <c r="AO2900" s="46" t="str">
        <f t="shared" si="624"/>
        <v/>
      </c>
      <c r="AP2900" s="46">
        <f t="shared" si="625"/>
        <v>0</v>
      </c>
      <c r="AQ2900" s="46" t="str">
        <f t="shared" si="626"/>
        <v/>
      </c>
      <c r="AR2900" s="46">
        <f t="shared" si="627"/>
        <v>0</v>
      </c>
      <c r="AS2900" s="48">
        <f t="shared" si="628"/>
        <v>1</v>
      </c>
      <c r="AT2900" s="46">
        <f t="shared" si="632"/>
        <v>0</v>
      </c>
      <c r="AU2900" s="46">
        <f t="shared" si="629"/>
        <v>0</v>
      </c>
      <c r="AV2900" s="46">
        <f t="shared" si="630"/>
        <v>0</v>
      </c>
      <c r="AW2900" s="46">
        <f t="shared" si="633"/>
        <v>0</v>
      </c>
      <c r="AX2900" s="47" t="str">
        <f t="shared" si="631"/>
        <v/>
      </c>
      <c r="AY2900" s="47" t="str">
        <f t="shared" si="634"/>
        <v/>
      </c>
    </row>
    <row r="2901" spans="35:51" x14ac:dyDescent="0.35">
      <c r="AI2901" s="11"/>
      <c r="AJ2901" s="11"/>
      <c r="AK2901" s="11"/>
      <c r="AL2901" s="63"/>
      <c r="AM2901" s="46" t="str">
        <f t="shared" si="622"/>
        <v/>
      </c>
      <c r="AN2901" s="46" t="str">
        <f t="shared" si="623"/>
        <v/>
      </c>
      <c r="AO2901" s="46" t="str">
        <f t="shared" si="624"/>
        <v/>
      </c>
      <c r="AP2901" s="46">
        <f t="shared" si="625"/>
        <v>0</v>
      </c>
      <c r="AQ2901" s="46" t="str">
        <f t="shared" si="626"/>
        <v/>
      </c>
      <c r="AR2901" s="46">
        <f t="shared" si="627"/>
        <v>0</v>
      </c>
      <c r="AS2901" s="48">
        <f t="shared" si="628"/>
        <v>1</v>
      </c>
      <c r="AT2901" s="46">
        <f t="shared" si="632"/>
        <v>0</v>
      </c>
      <c r="AU2901" s="46">
        <f t="shared" si="629"/>
        <v>0</v>
      </c>
      <c r="AV2901" s="46">
        <f t="shared" si="630"/>
        <v>0</v>
      </c>
      <c r="AW2901" s="46">
        <f t="shared" si="633"/>
        <v>0</v>
      </c>
      <c r="AX2901" s="47" t="str">
        <f t="shared" si="631"/>
        <v/>
      </c>
      <c r="AY2901" s="47" t="str">
        <f t="shared" si="634"/>
        <v/>
      </c>
    </row>
    <row r="2902" spans="35:51" x14ac:dyDescent="0.35">
      <c r="AI2902" s="11"/>
      <c r="AJ2902" s="11"/>
      <c r="AK2902" s="11"/>
      <c r="AL2902" s="63"/>
      <c r="AM2902" s="46" t="str">
        <f t="shared" si="622"/>
        <v/>
      </c>
      <c r="AN2902" s="46" t="str">
        <f t="shared" si="623"/>
        <v/>
      </c>
      <c r="AO2902" s="46" t="str">
        <f t="shared" si="624"/>
        <v/>
      </c>
      <c r="AP2902" s="46">
        <f t="shared" si="625"/>
        <v>0</v>
      </c>
      <c r="AQ2902" s="46" t="str">
        <f t="shared" si="626"/>
        <v/>
      </c>
      <c r="AR2902" s="46">
        <f t="shared" si="627"/>
        <v>0</v>
      </c>
      <c r="AS2902" s="48">
        <f t="shared" si="628"/>
        <v>1</v>
      </c>
      <c r="AT2902" s="46">
        <f t="shared" si="632"/>
        <v>0</v>
      </c>
      <c r="AU2902" s="46">
        <f t="shared" si="629"/>
        <v>0</v>
      </c>
      <c r="AV2902" s="46">
        <f t="shared" si="630"/>
        <v>0</v>
      </c>
      <c r="AW2902" s="46">
        <f t="shared" si="633"/>
        <v>0</v>
      </c>
      <c r="AX2902" s="47" t="str">
        <f t="shared" si="631"/>
        <v/>
      </c>
      <c r="AY2902" s="47" t="str">
        <f t="shared" si="634"/>
        <v/>
      </c>
    </row>
    <row r="2903" spans="35:51" x14ac:dyDescent="0.35">
      <c r="AI2903" s="11"/>
      <c r="AJ2903" s="11"/>
      <c r="AK2903" s="11"/>
      <c r="AL2903" s="63"/>
      <c r="AM2903" s="46" t="str">
        <f t="shared" si="622"/>
        <v/>
      </c>
      <c r="AN2903" s="46" t="str">
        <f t="shared" si="623"/>
        <v/>
      </c>
      <c r="AO2903" s="46" t="str">
        <f t="shared" si="624"/>
        <v/>
      </c>
      <c r="AP2903" s="46">
        <f t="shared" si="625"/>
        <v>0</v>
      </c>
      <c r="AQ2903" s="46" t="str">
        <f t="shared" si="626"/>
        <v/>
      </c>
      <c r="AR2903" s="46">
        <f t="shared" si="627"/>
        <v>0</v>
      </c>
      <c r="AS2903" s="48">
        <f t="shared" si="628"/>
        <v>1</v>
      </c>
      <c r="AT2903" s="46">
        <f t="shared" si="632"/>
        <v>0</v>
      </c>
      <c r="AU2903" s="46">
        <f t="shared" si="629"/>
        <v>0</v>
      </c>
      <c r="AV2903" s="46">
        <f t="shared" si="630"/>
        <v>0</v>
      </c>
      <c r="AW2903" s="46">
        <f t="shared" si="633"/>
        <v>0</v>
      </c>
      <c r="AX2903" s="47" t="str">
        <f t="shared" si="631"/>
        <v/>
      </c>
      <c r="AY2903" s="47" t="str">
        <f t="shared" si="634"/>
        <v/>
      </c>
    </row>
    <row r="2904" spans="35:51" x14ac:dyDescent="0.35">
      <c r="AI2904" s="11"/>
      <c r="AJ2904" s="11"/>
      <c r="AK2904" s="11"/>
      <c r="AL2904" s="63"/>
      <c r="AM2904" s="46" t="str">
        <f t="shared" si="622"/>
        <v/>
      </c>
      <c r="AN2904" s="46" t="str">
        <f t="shared" si="623"/>
        <v/>
      </c>
      <c r="AO2904" s="46" t="str">
        <f t="shared" si="624"/>
        <v/>
      </c>
      <c r="AP2904" s="46">
        <f t="shared" si="625"/>
        <v>0</v>
      </c>
      <c r="AQ2904" s="46" t="str">
        <f t="shared" si="626"/>
        <v/>
      </c>
      <c r="AR2904" s="46">
        <f t="shared" si="627"/>
        <v>0</v>
      </c>
      <c r="AS2904" s="48">
        <f t="shared" si="628"/>
        <v>1</v>
      </c>
      <c r="AT2904" s="46">
        <f t="shared" si="632"/>
        <v>0</v>
      </c>
      <c r="AU2904" s="46">
        <f t="shared" si="629"/>
        <v>0</v>
      </c>
      <c r="AV2904" s="46">
        <f t="shared" si="630"/>
        <v>0</v>
      </c>
      <c r="AW2904" s="46">
        <f t="shared" si="633"/>
        <v>0</v>
      </c>
      <c r="AX2904" s="47" t="str">
        <f t="shared" si="631"/>
        <v/>
      </c>
      <c r="AY2904" s="47" t="str">
        <f t="shared" si="634"/>
        <v/>
      </c>
    </row>
    <row r="2905" spans="35:51" x14ac:dyDescent="0.35">
      <c r="AI2905" s="11"/>
      <c r="AJ2905" s="11"/>
      <c r="AK2905" s="11"/>
      <c r="AL2905" s="63"/>
      <c r="AM2905" s="46" t="str">
        <f t="shared" si="622"/>
        <v/>
      </c>
      <c r="AN2905" s="46" t="str">
        <f t="shared" si="623"/>
        <v/>
      </c>
      <c r="AO2905" s="46" t="str">
        <f t="shared" si="624"/>
        <v/>
      </c>
      <c r="AP2905" s="46">
        <f t="shared" si="625"/>
        <v>0</v>
      </c>
      <c r="AQ2905" s="46" t="str">
        <f t="shared" si="626"/>
        <v/>
      </c>
      <c r="AR2905" s="46">
        <f t="shared" si="627"/>
        <v>0</v>
      </c>
      <c r="AS2905" s="48">
        <f t="shared" si="628"/>
        <v>1</v>
      </c>
      <c r="AT2905" s="46">
        <f t="shared" si="632"/>
        <v>0</v>
      </c>
      <c r="AU2905" s="46">
        <f t="shared" si="629"/>
        <v>0</v>
      </c>
      <c r="AV2905" s="46">
        <f t="shared" si="630"/>
        <v>0</v>
      </c>
      <c r="AW2905" s="46">
        <f t="shared" si="633"/>
        <v>0</v>
      </c>
      <c r="AX2905" s="47" t="str">
        <f t="shared" si="631"/>
        <v/>
      </c>
      <c r="AY2905" s="47" t="str">
        <f t="shared" si="634"/>
        <v/>
      </c>
    </row>
    <row r="2906" spans="35:51" x14ac:dyDescent="0.35">
      <c r="AI2906" s="11"/>
      <c r="AJ2906" s="11"/>
      <c r="AK2906" s="11"/>
      <c r="AL2906" s="63"/>
      <c r="AM2906" s="46" t="str">
        <f t="shared" si="622"/>
        <v/>
      </c>
      <c r="AN2906" s="46" t="str">
        <f t="shared" si="623"/>
        <v/>
      </c>
      <c r="AO2906" s="46" t="str">
        <f t="shared" si="624"/>
        <v/>
      </c>
      <c r="AP2906" s="46">
        <f t="shared" si="625"/>
        <v>0</v>
      </c>
      <c r="AQ2906" s="46" t="str">
        <f t="shared" si="626"/>
        <v/>
      </c>
      <c r="AR2906" s="46">
        <f t="shared" si="627"/>
        <v>0</v>
      </c>
      <c r="AS2906" s="48">
        <f t="shared" si="628"/>
        <v>1</v>
      </c>
      <c r="AT2906" s="46">
        <f t="shared" si="632"/>
        <v>0</v>
      </c>
      <c r="AU2906" s="46">
        <f t="shared" si="629"/>
        <v>0</v>
      </c>
      <c r="AV2906" s="46">
        <f t="shared" si="630"/>
        <v>0</v>
      </c>
      <c r="AW2906" s="46">
        <f t="shared" si="633"/>
        <v>0</v>
      </c>
      <c r="AX2906" s="47" t="str">
        <f t="shared" si="631"/>
        <v/>
      </c>
      <c r="AY2906" s="47" t="str">
        <f t="shared" si="634"/>
        <v/>
      </c>
    </row>
    <row r="2907" spans="35:51" x14ac:dyDescent="0.35">
      <c r="AI2907" s="11"/>
      <c r="AJ2907" s="11"/>
      <c r="AK2907" s="11"/>
      <c r="AL2907" s="63"/>
      <c r="AM2907" s="46" t="str">
        <f t="shared" si="622"/>
        <v/>
      </c>
      <c r="AN2907" s="46" t="str">
        <f t="shared" si="623"/>
        <v/>
      </c>
      <c r="AO2907" s="46" t="str">
        <f t="shared" si="624"/>
        <v/>
      </c>
      <c r="AP2907" s="46">
        <f t="shared" si="625"/>
        <v>0</v>
      </c>
      <c r="AQ2907" s="46" t="str">
        <f t="shared" si="626"/>
        <v/>
      </c>
      <c r="AR2907" s="46">
        <f t="shared" si="627"/>
        <v>0</v>
      </c>
      <c r="AS2907" s="48">
        <f t="shared" si="628"/>
        <v>1</v>
      </c>
      <c r="AT2907" s="46">
        <f t="shared" si="632"/>
        <v>0</v>
      </c>
      <c r="AU2907" s="46">
        <f t="shared" si="629"/>
        <v>0</v>
      </c>
      <c r="AV2907" s="46">
        <f t="shared" si="630"/>
        <v>0</v>
      </c>
      <c r="AW2907" s="46">
        <f t="shared" si="633"/>
        <v>0</v>
      </c>
      <c r="AX2907" s="47" t="str">
        <f t="shared" si="631"/>
        <v/>
      </c>
      <c r="AY2907" s="47" t="str">
        <f t="shared" si="634"/>
        <v/>
      </c>
    </row>
    <row r="2908" spans="35:51" x14ac:dyDescent="0.35">
      <c r="AI2908" s="11"/>
      <c r="AJ2908" s="11"/>
      <c r="AK2908" s="11"/>
      <c r="AL2908" s="63"/>
      <c r="AM2908" s="46" t="str">
        <f t="shared" si="622"/>
        <v/>
      </c>
      <c r="AN2908" s="46" t="str">
        <f t="shared" si="623"/>
        <v/>
      </c>
      <c r="AO2908" s="46" t="str">
        <f t="shared" si="624"/>
        <v/>
      </c>
      <c r="AP2908" s="46">
        <f t="shared" si="625"/>
        <v>0</v>
      </c>
      <c r="AQ2908" s="46" t="str">
        <f t="shared" si="626"/>
        <v/>
      </c>
      <c r="AR2908" s="46">
        <f t="shared" si="627"/>
        <v>0</v>
      </c>
      <c r="AS2908" s="48">
        <f t="shared" si="628"/>
        <v>1</v>
      </c>
      <c r="AT2908" s="46">
        <f t="shared" si="632"/>
        <v>0</v>
      </c>
      <c r="AU2908" s="46">
        <f t="shared" si="629"/>
        <v>0</v>
      </c>
      <c r="AV2908" s="46">
        <f t="shared" si="630"/>
        <v>0</v>
      </c>
      <c r="AW2908" s="46">
        <f t="shared" si="633"/>
        <v>0</v>
      </c>
      <c r="AX2908" s="47" t="str">
        <f t="shared" si="631"/>
        <v/>
      </c>
      <c r="AY2908" s="47" t="str">
        <f t="shared" si="634"/>
        <v/>
      </c>
    </row>
    <row r="2909" spans="35:51" x14ac:dyDescent="0.35">
      <c r="AI2909" s="11"/>
      <c r="AJ2909" s="11"/>
      <c r="AK2909" s="11"/>
      <c r="AL2909" s="63"/>
      <c r="AM2909" s="46" t="str">
        <f t="shared" si="622"/>
        <v/>
      </c>
      <c r="AN2909" s="46" t="str">
        <f t="shared" si="623"/>
        <v/>
      </c>
      <c r="AO2909" s="46" t="str">
        <f t="shared" si="624"/>
        <v/>
      </c>
      <c r="AP2909" s="46">
        <f t="shared" si="625"/>
        <v>0</v>
      </c>
      <c r="AQ2909" s="46" t="str">
        <f t="shared" si="626"/>
        <v/>
      </c>
      <c r="AR2909" s="46">
        <f t="shared" si="627"/>
        <v>0</v>
      </c>
      <c r="AS2909" s="48">
        <f t="shared" si="628"/>
        <v>1</v>
      </c>
      <c r="AT2909" s="46">
        <f t="shared" si="632"/>
        <v>0</v>
      </c>
      <c r="AU2909" s="46">
        <f t="shared" si="629"/>
        <v>0</v>
      </c>
      <c r="AV2909" s="46">
        <f t="shared" si="630"/>
        <v>0</v>
      </c>
      <c r="AW2909" s="46">
        <f t="shared" si="633"/>
        <v>0</v>
      </c>
      <c r="AX2909" s="47" t="str">
        <f t="shared" si="631"/>
        <v/>
      </c>
      <c r="AY2909" s="47" t="str">
        <f t="shared" si="634"/>
        <v/>
      </c>
    </row>
    <row r="2910" spans="35:51" x14ac:dyDescent="0.35">
      <c r="AI2910" s="11"/>
      <c r="AJ2910" s="11"/>
      <c r="AK2910" s="11"/>
      <c r="AL2910" s="63"/>
      <c r="AM2910" s="46" t="str">
        <f t="shared" si="622"/>
        <v/>
      </c>
      <c r="AN2910" s="46" t="str">
        <f t="shared" si="623"/>
        <v/>
      </c>
      <c r="AO2910" s="46" t="str">
        <f t="shared" si="624"/>
        <v/>
      </c>
      <c r="AP2910" s="46">
        <f t="shared" si="625"/>
        <v>0</v>
      </c>
      <c r="AQ2910" s="46" t="str">
        <f t="shared" si="626"/>
        <v/>
      </c>
      <c r="AR2910" s="46">
        <f t="shared" si="627"/>
        <v>0</v>
      </c>
      <c r="AS2910" s="48">
        <f t="shared" si="628"/>
        <v>1</v>
      </c>
      <c r="AT2910" s="46">
        <f t="shared" si="632"/>
        <v>0</v>
      </c>
      <c r="AU2910" s="46">
        <f t="shared" si="629"/>
        <v>0</v>
      </c>
      <c r="AV2910" s="46">
        <f t="shared" si="630"/>
        <v>0</v>
      </c>
      <c r="AW2910" s="46">
        <f t="shared" si="633"/>
        <v>0</v>
      </c>
      <c r="AX2910" s="47" t="str">
        <f t="shared" si="631"/>
        <v/>
      </c>
      <c r="AY2910" s="47" t="str">
        <f t="shared" si="634"/>
        <v/>
      </c>
    </row>
    <row r="2911" spans="35:51" x14ac:dyDescent="0.35">
      <c r="AI2911" s="11"/>
      <c r="AJ2911" s="11"/>
      <c r="AK2911" s="11"/>
      <c r="AL2911" s="63"/>
      <c r="AM2911" s="46" t="str">
        <f t="shared" si="622"/>
        <v/>
      </c>
      <c r="AN2911" s="46" t="str">
        <f t="shared" si="623"/>
        <v/>
      </c>
      <c r="AO2911" s="46" t="str">
        <f t="shared" si="624"/>
        <v/>
      </c>
      <c r="AP2911" s="46">
        <f t="shared" si="625"/>
        <v>0</v>
      </c>
      <c r="AQ2911" s="46" t="str">
        <f t="shared" si="626"/>
        <v/>
      </c>
      <c r="AR2911" s="46">
        <f t="shared" si="627"/>
        <v>0</v>
      </c>
      <c r="AS2911" s="48">
        <f t="shared" si="628"/>
        <v>1</v>
      </c>
      <c r="AT2911" s="46">
        <f t="shared" si="632"/>
        <v>0</v>
      </c>
      <c r="AU2911" s="46">
        <f t="shared" si="629"/>
        <v>0</v>
      </c>
      <c r="AV2911" s="46">
        <f t="shared" si="630"/>
        <v>0</v>
      </c>
      <c r="AW2911" s="46">
        <f t="shared" si="633"/>
        <v>0</v>
      </c>
      <c r="AX2911" s="47" t="str">
        <f t="shared" si="631"/>
        <v/>
      </c>
      <c r="AY2911" s="47" t="str">
        <f t="shared" si="634"/>
        <v/>
      </c>
    </row>
    <row r="2912" spans="35:51" x14ac:dyDescent="0.35">
      <c r="AI2912" s="11"/>
      <c r="AJ2912" s="11"/>
      <c r="AK2912" s="11"/>
      <c r="AL2912" s="63"/>
      <c r="AM2912" s="46" t="str">
        <f t="shared" si="622"/>
        <v/>
      </c>
      <c r="AN2912" s="46" t="str">
        <f t="shared" si="623"/>
        <v/>
      </c>
      <c r="AO2912" s="46" t="str">
        <f t="shared" si="624"/>
        <v/>
      </c>
      <c r="AP2912" s="46">
        <f t="shared" si="625"/>
        <v>0</v>
      </c>
      <c r="AQ2912" s="46" t="str">
        <f t="shared" si="626"/>
        <v/>
      </c>
      <c r="AR2912" s="46">
        <f t="shared" si="627"/>
        <v>0</v>
      </c>
      <c r="AS2912" s="48">
        <f t="shared" si="628"/>
        <v>1</v>
      </c>
      <c r="AT2912" s="46">
        <f t="shared" si="632"/>
        <v>0</v>
      </c>
      <c r="AU2912" s="46">
        <f t="shared" si="629"/>
        <v>0</v>
      </c>
      <c r="AV2912" s="46">
        <f t="shared" si="630"/>
        <v>0</v>
      </c>
      <c r="AW2912" s="46">
        <f t="shared" si="633"/>
        <v>0</v>
      </c>
      <c r="AX2912" s="47" t="str">
        <f t="shared" si="631"/>
        <v/>
      </c>
      <c r="AY2912" s="47" t="str">
        <f t="shared" si="634"/>
        <v/>
      </c>
    </row>
    <row r="2913" spans="35:51" x14ac:dyDescent="0.35">
      <c r="AI2913" s="11"/>
      <c r="AJ2913" s="11"/>
      <c r="AK2913" s="11"/>
      <c r="AL2913" s="63"/>
      <c r="AM2913" s="46" t="str">
        <f t="shared" si="622"/>
        <v/>
      </c>
      <c r="AN2913" s="46" t="str">
        <f t="shared" si="623"/>
        <v/>
      </c>
      <c r="AO2913" s="46" t="str">
        <f t="shared" si="624"/>
        <v/>
      </c>
      <c r="AP2913" s="46">
        <f t="shared" si="625"/>
        <v>0</v>
      </c>
      <c r="AQ2913" s="46" t="str">
        <f t="shared" si="626"/>
        <v/>
      </c>
      <c r="AR2913" s="46">
        <f t="shared" si="627"/>
        <v>0</v>
      </c>
      <c r="AS2913" s="48">
        <f t="shared" si="628"/>
        <v>1</v>
      </c>
      <c r="AT2913" s="46">
        <f t="shared" si="632"/>
        <v>0</v>
      </c>
      <c r="AU2913" s="46">
        <f t="shared" si="629"/>
        <v>0</v>
      </c>
      <c r="AV2913" s="46">
        <f t="shared" si="630"/>
        <v>0</v>
      </c>
      <c r="AW2913" s="46">
        <f t="shared" si="633"/>
        <v>0</v>
      </c>
      <c r="AX2913" s="47" t="str">
        <f t="shared" si="631"/>
        <v/>
      </c>
      <c r="AY2913" s="47" t="str">
        <f t="shared" si="634"/>
        <v/>
      </c>
    </row>
    <row r="2914" spans="35:51" x14ac:dyDescent="0.35">
      <c r="AI2914" s="11"/>
      <c r="AJ2914" s="11"/>
      <c r="AK2914" s="11"/>
      <c r="AL2914" s="63"/>
      <c r="AM2914" s="46" t="str">
        <f t="shared" si="622"/>
        <v/>
      </c>
      <c r="AN2914" s="46" t="str">
        <f t="shared" si="623"/>
        <v/>
      </c>
      <c r="AO2914" s="46" t="str">
        <f t="shared" si="624"/>
        <v/>
      </c>
      <c r="AP2914" s="46">
        <f t="shared" si="625"/>
        <v>0</v>
      </c>
      <c r="AQ2914" s="46" t="str">
        <f t="shared" si="626"/>
        <v/>
      </c>
      <c r="AR2914" s="46">
        <f t="shared" si="627"/>
        <v>0</v>
      </c>
      <c r="AS2914" s="48">
        <f t="shared" si="628"/>
        <v>1</v>
      </c>
      <c r="AT2914" s="46">
        <f t="shared" si="632"/>
        <v>0</v>
      </c>
      <c r="AU2914" s="46">
        <f t="shared" si="629"/>
        <v>0</v>
      </c>
      <c r="AV2914" s="46">
        <f t="shared" si="630"/>
        <v>0</v>
      </c>
      <c r="AW2914" s="46">
        <f t="shared" si="633"/>
        <v>0</v>
      </c>
      <c r="AX2914" s="47" t="str">
        <f t="shared" si="631"/>
        <v/>
      </c>
      <c r="AY2914" s="47" t="str">
        <f t="shared" si="634"/>
        <v/>
      </c>
    </row>
    <row r="2915" spans="35:51" x14ac:dyDescent="0.35">
      <c r="AI2915" s="11"/>
      <c r="AJ2915" s="11"/>
      <c r="AK2915" s="11"/>
      <c r="AL2915" s="63"/>
      <c r="AM2915" s="46" t="str">
        <f t="shared" si="622"/>
        <v/>
      </c>
      <c r="AN2915" s="46" t="str">
        <f t="shared" si="623"/>
        <v/>
      </c>
      <c r="AO2915" s="46" t="str">
        <f t="shared" si="624"/>
        <v/>
      </c>
      <c r="AP2915" s="46">
        <f t="shared" si="625"/>
        <v>0</v>
      </c>
      <c r="AQ2915" s="46" t="str">
        <f t="shared" si="626"/>
        <v/>
      </c>
      <c r="AR2915" s="46">
        <f t="shared" si="627"/>
        <v>0</v>
      </c>
      <c r="AS2915" s="48">
        <f t="shared" si="628"/>
        <v>1</v>
      </c>
      <c r="AT2915" s="46">
        <f t="shared" si="632"/>
        <v>0</v>
      </c>
      <c r="AU2915" s="46">
        <f t="shared" si="629"/>
        <v>0</v>
      </c>
      <c r="AV2915" s="46">
        <f t="shared" si="630"/>
        <v>0</v>
      </c>
      <c r="AW2915" s="46">
        <f t="shared" si="633"/>
        <v>0</v>
      </c>
      <c r="AX2915" s="47" t="str">
        <f t="shared" si="631"/>
        <v/>
      </c>
      <c r="AY2915" s="47" t="str">
        <f t="shared" si="634"/>
        <v/>
      </c>
    </row>
    <row r="2916" spans="35:51" x14ac:dyDescent="0.35">
      <c r="AI2916" s="11"/>
      <c r="AJ2916" s="11"/>
      <c r="AK2916" s="11"/>
      <c r="AL2916" s="63"/>
      <c r="AM2916" s="46" t="str">
        <f t="shared" si="622"/>
        <v/>
      </c>
      <c r="AN2916" s="46" t="str">
        <f t="shared" si="623"/>
        <v/>
      </c>
      <c r="AO2916" s="46" t="str">
        <f t="shared" si="624"/>
        <v/>
      </c>
      <c r="AP2916" s="46">
        <f t="shared" si="625"/>
        <v>0</v>
      </c>
      <c r="AQ2916" s="46" t="str">
        <f t="shared" si="626"/>
        <v/>
      </c>
      <c r="AR2916" s="46">
        <f t="shared" si="627"/>
        <v>0</v>
      </c>
      <c r="AS2916" s="48">
        <f t="shared" si="628"/>
        <v>1</v>
      </c>
      <c r="AT2916" s="46">
        <f t="shared" si="632"/>
        <v>0</v>
      </c>
      <c r="AU2916" s="46">
        <f t="shared" si="629"/>
        <v>0</v>
      </c>
      <c r="AV2916" s="46">
        <f t="shared" si="630"/>
        <v>0</v>
      </c>
      <c r="AW2916" s="46">
        <f t="shared" si="633"/>
        <v>0</v>
      </c>
      <c r="AX2916" s="47" t="str">
        <f t="shared" si="631"/>
        <v/>
      </c>
      <c r="AY2916" s="47" t="str">
        <f t="shared" si="634"/>
        <v/>
      </c>
    </row>
    <row r="2917" spans="35:51" x14ac:dyDescent="0.35">
      <c r="AI2917" s="11"/>
      <c r="AJ2917" s="11"/>
      <c r="AK2917" s="11"/>
      <c r="AL2917" s="63"/>
      <c r="AM2917" s="46" t="str">
        <f t="shared" si="622"/>
        <v/>
      </c>
      <c r="AN2917" s="46" t="str">
        <f t="shared" si="623"/>
        <v/>
      </c>
      <c r="AO2917" s="46" t="str">
        <f t="shared" si="624"/>
        <v/>
      </c>
      <c r="AP2917" s="46">
        <f t="shared" si="625"/>
        <v>0</v>
      </c>
      <c r="AQ2917" s="46" t="str">
        <f t="shared" si="626"/>
        <v/>
      </c>
      <c r="AR2917" s="46">
        <f t="shared" si="627"/>
        <v>0</v>
      </c>
      <c r="AS2917" s="48">
        <f t="shared" si="628"/>
        <v>1</v>
      </c>
      <c r="AT2917" s="46">
        <f t="shared" si="632"/>
        <v>0</v>
      </c>
      <c r="AU2917" s="46">
        <f t="shared" si="629"/>
        <v>0</v>
      </c>
      <c r="AV2917" s="46">
        <f t="shared" si="630"/>
        <v>0</v>
      </c>
      <c r="AW2917" s="46">
        <f t="shared" si="633"/>
        <v>0</v>
      </c>
      <c r="AX2917" s="47" t="str">
        <f t="shared" si="631"/>
        <v/>
      </c>
      <c r="AY2917" s="47" t="str">
        <f t="shared" si="634"/>
        <v/>
      </c>
    </row>
    <row r="2918" spans="35:51" x14ac:dyDescent="0.35">
      <c r="AI2918" s="11"/>
      <c r="AJ2918" s="11"/>
      <c r="AK2918" s="11"/>
      <c r="AL2918" s="63"/>
      <c r="AM2918" s="46" t="str">
        <f t="shared" si="622"/>
        <v/>
      </c>
      <c r="AN2918" s="46" t="str">
        <f t="shared" si="623"/>
        <v/>
      </c>
      <c r="AO2918" s="46" t="str">
        <f t="shared" si="624"/>
        <v/>
      </c>
      <c r="AP2918" s="46">
        <f t="shared" si="625"/>
        <v>0</v>
      </c>
      <c r="AQ2918" s="46" t="str">
        <f t="shared" si="626"/>
        <v/>
      </c>
      <c r="AR2918" s="46">
        <f t="shared" si="627"/>
        <v>0</v>
      </c>
      <c r="AS2918" s="48">
        <f t="shared" si="628"/>
        <v>1</v>
      </c>
      <c r="AT2918" s="46">
        <f t="shared" si="632"/>
        <v>0</v>
      </c>
      <c r="AU2918" s="46">
        <f t="shared" si="629"/>
        <v>0</v>
      </c>
      <c r="AV2918" s="46">
        <f t="shared" si="630"/>
        <v>0</v>
      </c>
      <c r="AW2918" s="46">
        <f t="shared" si="633"/>
        <v>0</v>
      </c>
      <c r="AX2918" s="47" t="str">
        <f t="shared" si="631"/>
        <v/>
      </c>
      <c r="AY2918" s="47" t="str">
        <f t="shared" si="634"/>
        <v/>
      </c>
    </row>
    <row r="2919" spans="35:51" x14ac:dyDescent="0.35">
      <c r="AI2919" s="11"/>
      <c r="AJ2919" s="11"/>
      <c r="AK2919" s="11"/>
      <c r="AL2919" s="63"/>
      <c r="AM2919" s="46" t="str">
        <f t="shared" si="622"/>
        <v/>
      </c>
      <c r="AN2919" s="46" t="str">
        <f t="shared" si="623"/>
        <v/>
      </c>
      <c r="AO2919" s="46" t="str">
        <f t="shared" si="624"/>
        <v/>
      </c>
      <c r="AP2919" s="46">
        <f t="shared" si="625"/>
        <v>0</v>
      </c>
      <c r="AQ2919" s="46" t="str">
        <f t="shared" si="626"/>
        <v/>
      </c>
      <c r="AR2919" s="46">
        <f t="shared" si="627"/>
        <v>0</v>
      </c>
      <c r="AS2919" s="48">
        <f t="shared" si="628"/>
        <v>1</v>
      </c>
      <c r="AT2919" s="46">
        <f t="shared" si="632"/>
        <v>0</v>
      </c>
      <c r="AU2919" s="46">
        <f t="shared" si="629"/>
        <v>0</v>
      </c>
      <c r="AV2919" s="46">
        <f t="shared" si="630"/>
        <v>0</v>
      </c>
      <c r="AW2919" s="46">
        <f t="shared" si="633"/>
        <v>0</v>
      </c>
      <c r="AX2919" s="47" t="str">
        <f t="shared" si="631"/>
        <v/>
      </c>
      <c r="AY2919" s="47" t="str">
        <f t="shared" si="634"/>
        <v/>
      </c>
    </row>
    <row r="2920" spans="35:51" x14ac:dyDescent="0.35">
      <c r="AI2920" s="11"/>
      <c r="AJ2920" s="11"/>
      <c r="AK2920" s="11"/>
      <c r="AL2920" s="63"/>
      <c r="AM2920" s="46" t="str">
        <f t="shared" si="622"/>
        <v/>
      </c>
      <c r="AN2920" s="46" t="str">
        <f t="shared" si="623"/>
        <v/>
      </c>
      <c r="AO2920" s="46" t="str">
        <f t="shared" si="624"/>
        <v/>
      </c>
      <c r="AP2920" s="46">
        <f t="shared" si="625"/>
        <v>0</v>
      </c>
      <c r="AQ2920" s="46" t="str">
        <f t="shared" si="626"/>
        <v/>
      </c>
      <c r="AR2920" s="46">
        <f t="shared" si="627"/>
        <v>0</v>
      </c>
      <c r="AS2920" s="48">
        <f t="shared" si="628"/>
        <v>1</v>
      </c>
      <c r="AT2920" s="46">
        <f t="shared" si="632"/>
        <v>0</v>
      </c>
      <c r="AU2920" s="46">
        <f t="shared" si="629"/>
        <v>0</v>
      </c>
      <c r="AV2920" s="46">
        <f t="shared" si="630"/>
        <v>0</v>
      </c>
      <c r="AW2920" s="46">
        <f t="shared" si="633"/>
        <v>0</v>
      </c>
      <c r="AX2920" s="47" t="str">
        <f t="shared" si="631"/>
        <v/>
      </c>
      <c r="AY2920" s="47" t="str">
        <f t="shared" si="634"/>
        <v/>
      </c>
    </row>
    <row r="2921" spans="35:51" x14ac:dyDescent="0.35">
      <c r="AI2921" s="11"/>
      <c r="AJ2921" s="11"/>
      <c r="AK2921" s="11"/>
      <c r="AL2921" s="63"/>
      <c r="AM2921" s="46" t="str">
        <f t="shared" si="622"/>
        <v/>
      </c>
      <c r="AN2921" s="46" t="str">
        <f t="shared" si="623"/>
        <v/>
      </c>
      <c r="AO2921" s="46" t="str">
        <f t="shared" si="624"/>
        <v/>
      </c>
      <c r="AP2921" s="46">
        <f t="shared" si="625"/>
        <v>0</v>
      </c>
      <c r="AQ2921" s="46" t="str">
        <f t="shared" si="626"/>
        <v/>
      </c>
      <c r="AR2921" s="46">
        <f t="shared" si="627"/>
        <v>0</v>
      </c>
      <c r="AS2921" s="48">
        <f t="shared" si="628"/>
        <v>1</v>
      </c>
      <c r="AT2921" s="46">
        <f t="shared" si="632"/>
        <v>0</v>
      </c>
      <c r="AU2921" s="46">
        <f t="shared" si="629"/>
        <v>0</v>
      </c>
      <c r="AV2921" s="46">
        <f t="shared" si="630"/>
        <v>0</v>
      </c>
      <c r="AW2921" s="46">
        <f t="shared" si="633"/>
        <v>0</v>
      </c>
      <c r="AX2921" s="47" t="str">
        <f t="shared" si="631"/>
        <v/>
      </c>
      <c r="AY2921" s="47" t="str">
        <f t="shared" si="634"/>
        <v/>
      </c>
    </row>
    <row r="2922" spans="35:51" x14ac:dyDescent="0.35">
      <c r="AI2922" s="11"/>
      <c r="AJ2922" s="11"/>
      <c r="AK2922" s="11"/>
      <c r="AL2922" s="63"/>
      <c r="AM2922" s="46" t="str">
        <f t="shared" si="622"/>
        <v/>
      </c>
      <c r="AN2922" s="46" t="str">
        <f t="shared" si="623"/>
        <v/>
      </c>
      <c r="AO2922" s="46" t="str">
        <f t="shared" si="624"/>
        <v/>
      </c>
      <c r="AP2922" s="46">
        <f t="shared" si="625"/>
        <v>0</v>
      </c>
      <c r="AQ2922" s="46" t="str">
        <f t="shared" si="626"/>
        <v/>
      </c>
      <c r="AR2922" s="46">
        <f t="shared" si="627"/>
        <v>0</v>
      </c>
      <c r="AS2922" s="48">
        <f t="shared" si="628"/>
        <v>1</v>
      </c>
      <c r="AT2922" s="46">
        <f t="shared" si="632"/>
        <v>0</v>
      </c>
      <c r="AU2922" s="46">
        <f t="shared" si="629"/>
        <v>0</v>
      </c>
      <c r="AV2922" s="46">
        <f t="shared" si="630"/>
        <v>0</v>
      </c>
      <c r="AW2922" s="46">
        <f t="shared" si="633"/>
        <v>0</v>
      </c>
      <c r="AX2922" s="47" t="str">
        <f t="shared" si="631"/>
        <v/>
      </c>
      <c r="AY2922" s="47" t="str">
        <f t="shared" si="634"/>
        <v/>
      </c>
    </row>
    <row r="2923" spans="35:51" x14ac:dyDescent="0.35">
      <c r="AI2923" s="11"/>
      <c r="AJ2923" s="11"/>
      <c r="AK2923" s="11"/>
      <c r="AL2923" s="63"/>
      <c r="AM2923" s="46" t="str">
        <f t="shared" si="622"/>
        <v/>
      </c>
      <c r="AN2923" s="46" t="str">
        <f t="shared" si="623"/>
        <v/>
      </c>
      <c r="AO2923" s="46" t="str">
        <f t="shared" si="624"/>
        <v/>
      </c>
      <c r="AP2923" s="46">
        <f t="shared" si="625"/>
        <v>0</v>
      </c>
      <c r="AQ2923" s="46" t="str">
        <f t="shared" si="626"/>
        <v/>
      </c>
      <c r="AR2923" s="46">
        <f t="shared" si="627"/>
        <v>0</v>
      </c>
      <c r="AS2923" s="48">
        <f t="shared" si="628"/>
        <v>1</v>
      </c>
      <c r="AT2923" s="46">
        <f t="shared" si="632"/>
        <v>0</v>
      </c>
      <c r="AU2923" s="46">
        <f t="shared" si="629"/>
        <v>0</v>
      </c>
      <c r="AV2923" s="46">
        <f t="shared" si="630"/>
        <v>0</v>
      </c>
      <c r="AW2923" s="46">
        <f t="shared" si="633"/>
        <v>0</v>
      </c>
      <c r="AX2923" s="47" t="str">
        <f t="shared" si="631"/>
        <v/>
      </c>
      <c r="AY2923" s="47" t="str">
        <f t="shared" si="634"/>
        <v/>
      </c>
    </row>
    <row r="2924" spans="35:51" x14ac:dyDescent="0.35">
      <c r="AI2924" s="11"/>
      <c r="AJ2924" s="11"/>
      <c r="AK2924" s="11"/>
      <c r="AL2924" s="63"/>
      <c r="AM2924" s="46" t="str">
        <f t="shared" si="622"/>
        <v/>
      </c>
      <c r="AN2924" s="46" t="str">
        <f t="shared" si="623"/>
        <v/>
      </c>
      <c r="AO2924" s="46" t="str">
        <f t="shared" si="624"/>
        <v/>
      </c>
      <c r="AP2924" s="46">
        <f t="shared" si="625"/>
        <v>0</v>
      </c>
      <c r="AQ2924" s="46" t="str">
        <f t="shared" si="626"/>
        <v/>
      </c>
      <c r="AR2924" s="46">
        <f t="shared" si="627"/>
        <v>0</v>
      </c>
      <c r="AS2924" s="48">
        <f t="shared" si="628"/>
        <v>1</v>
      </c>
      <c r="AT2924" s="46">
        <f t="shared" si="632"/>
        <v>0</v>
      </c>
      <c r="AU2924" s="46">
        <f t="shared" si="629"/>
        <v>0</v>
      </c>
      <c r="AV2924" s="46">
        <f t="shared" si="630"/>
        <v>0</v>
      </c>
      <c r="AW2924" s="46">
        <f t="shared" si="633"/>
        <v>0</v>
      </c>
      <c r="AX2924" s="47" t="str">
        <f t="shared" si="631"/>
        <v/>
      </c>
      <c r="AY2924" s="47" t="str">
        <f t="shared" si="634"/>
        <v/>
      </c>
    </row>
    <row r="2925" spans="35:51" x14ac:dyDescent="0.35">
      <c r="AI2925" s="11"/>
      <c r="AJ2925" s="11"/>
      <c r="AK2925" s="11"/>
      <c r="AL2925" s="63"/>
      <c r="AM2925" s="46" t="str">
        <f t="shared" si="622"/>
        <v/>
      </c>
      <c r="AN2925" s="46" t="str">
        <f t="shared" si="623"/>
        <v/>
      </c>
      <c r="AO2925" s="46" t="str">
        <f t="shared" si="624"/>
        <v/>
      </c>
      <c r="AP2925" s="46">
        <f t="shared" si="625"/>
        <v>0</v>
      </c>
      <c r="AQ2925" s="46" t="str">
        <f t="shared" si="626"/>
        <v/>
      </c>
      <c r="AR2925" s="46">
        <f t="shared" si="627"/>
        <v>0</v>
      </c>
      <c r="AS2925" s="48">
        <f t="shared" si="628"/>
        <v>1</v>
      </c>
      <c r="AT2925" s="46">
        <f t="shared" si="632"/>
        <v>0</v>
      </c>
      <c r="AU2925" s="46">
        <f t="shared" si="629"/>
        <v>0</v>
      </c>
      <c r="AV2925" s="46">
        <f t="shared" si="630"/>
        <v>0</v>
      </c>
      <c r="AW2925" s="46">
        <f t="shared" si="633"/>
        <v>0</v>
      </c>
      <c r="AX2925" s="47" t="str">
        <f t="shared" si="631"/>
        <v/>
      </c>
      <c r="AY2925" s="47" t="str">
        <f t="shared" si="634"/>
        <v/>
      </c>
    </row>
    <row r="2926" spans="35:51" x14ac:dyDescent="0.35">
      <c r="AI2926" s="11"/>
      <c r="AJ2926" s="11"/>
      <c r="AK2926" s="11"/>
      <c r="AL2926" s="63"/>
      <c r="AM2926" s="46" t="str">
        <f t="shared" si="622"/>
        <v/>
      </c>
      <c r="AN2926" s="46" t="str">
        <f t="shared" si="623"/>
        <v/>
      </c>
      <c r="AO2926" s="46" t="str">
        <f t="shared" si="624"/>
        <v/>
      </c>
      <c r="AP2926" s="46">
        <f t="shared" si="625"/>
        <v>0</v>
      </c>
      <c r="AQ2926" s="46" t="str">
        <f t="shared" si="626"/>
        <v/>
      </c>
      <c r="AR2926" s="46">
        <f t="shared" si="627"/>
        <v>0</v>
      </c>
      <c r="AS2926" s="48">
        <f t="shared" si="628"/>
        <v>1</v>
      </c>
      <c r="AT2926" s="46">
        <f t="shared" si="632"/>
        <v>0</v>
      </c>
      <c r="AU2926" s="46">
        <f t="shared" si="629"/>
        <v>0</v>
      </c>
      <c r="AV2926" s="46">
        <f t="shared" si="630"/>
        <v>0</v>
      </c>
      <c r="AW2926" s="46">
        <f t="shared" si="633"/>
        <v>0</v>
      </c>
      <c r="AX2926" s="47" t="str">
        <f t="shared" si="631"/>
        <v/>
      </c>
      <c r="AY2926" s="47" t="str">
        <f t="shared" si="634"/>
        <v/>
      </c>
    </row>
    <row r="2927" spans="35:51" x14ac:dyDescent="0.35">
      <c r="AI2927" s="11"/>
      <c r="AJ2927" s="11"/>
      <c r="AK2927" s="11"/>
      <c r="AL2927" s="63"/>
      <c r="AM2927" s="46" t="str">
        <f t="shared" si="622"/>
        <v/>
      </c>
      <c r="AN2927" s="46" t="str">
        <f t="shared" si="623"/>
        <v/>
      </c>
      <c r="AO2927" s="46" t="str">
        <f t="shared" si="624"/>
        <v/>
      </c>
      <c r="AP2927" s="46">
        <f t="shared" si="625"/>
        <v>0</v>
      </c>
      <c r="AQ2927" s="46" t="str">
        <f t="shared" si="626"/>
        <v/>
      </c>
      <c r="AR2927" s="46">
        <f t="shared" si="627"/>
        <v>0</v>
      </c>
      <c r="AS2927" s="48">
        <f t="shared" si="628"/>
        <v>1</v>
      </c>
      <c r="AT2927" s="46">
        <f t="shared" si="632"/>
        <v>0</v>
      </c>
      <c r="AU2927" s="46">
        <f t="shared" si="629"/>
        <v>0</v>
      </c>
      <c r="AV2927" s="46">
        <f t="shared" si="630"/>
        <v>0</v>
      </c>
      <c r="AW2927" s="46">
        <f t="shared" si="633"/>
        <v>0</v>
      </c>
      <c r="AX2927" s="47" t="str">
        <f t="shared" si="631"/>
        <v/>
      </c>
      <c r="AY2927" s="47" t="str">
        <f t="shared" si="634"/>
        <v/>
      </c>
    </row>
    <row r="2928" spans="35:51" x14ac:dyDescent="0.35">
      <c r="AI2928" s="11"/>
      <c r="AJ2928" s="11"/>
      <c r="AK2928" s="11"/>
      <c r="AL2928" s="63"/>
      <c r="AM2928" s="46" t="str">
        <f t="shared" si="622"/>
        <v/>
      </c>
      <c r="AN2928" s="46" t="str">
        <f t="shared" si="623"/>
        <v/>
      </c>
      <c r="AO2928" s="46" t="str">
        <f t="shared" si="624"/>
        <v/>
      </c>
      <c r="AP2928" s="46">
        <f t="shared" si="625"/>
        <v>0</v>
      </c>
      <c r="AQ2928" s="46" t="str">
        <f t="shared" si="626"/>
        <v/>
      </c>
      <c r="AR2928" s="46">
        <f t="shared" si="627"/>
        <v>0</v>
      </c>
      <c r="AS2928" s="48">
        <f t="shared" si="628"/>
        <v>1</v>
      </c>
      <c r="AT2928" s="46">
        <f t="shared" si="632"/>
        <v>0</v>
      </c>
      <c r="AU2928" s="46">
        <f t="shared" si="629"/>
        <v>0</v>
      </c>
      <c r="AV2928" s="46">
        <f t="shared" si="630"/>
        <v>0</v>
      </c>
      <c r="AW2928" s="46">
        <f t="shared" si="633"/>
        <v>0</v>
      </c>
      <c r="AX2928" s="47" t="str">
        <f t="shared" si="631"/>
        <v/>
      </c>
      <c r="AY2928" s="47" t="str">
        <f t="shared" si="634"/>
        <v/>
      </c>
    </row>
    <row r="2929" spans="35:51" x14ac:dyDescent="0.35">
      <c r="AI2929" s="11"/>
      <c r="AJ2929" s="11"/>
      <c r="AK2929" s="11"/>
      <c r="AL2929" s="63"/>
      <c r="AM2929" s="46" t="str">
        <f t="shared" si="622"/>
        <v/>
      </c>
      <c r="AN2929" s="46" t="str">
        <f t="shared" si="623"/>
        <v/>
      </c>
      <c r="AO2929" s="46" t="str">
        <f t="shared" si="624"/>
        <v/>
      </c>
      <c r="AP2929" s="46">
        <f t="shared" si="625"/>
        <v>0</v>
      </c>
      <c r="AQ2929" s="46" t="str">
        <f t="shared" si="626"/>
        <v/>
      </c>
      <c r="AR2929" s="46">
        <f t="shared" si="627"/>
        <v>0</v>
      </c>
      <c r="AS2929" s="48">
        <f t="shared" si="628"/>
        <v>1</v>
      </c>
      <c r="AT2929" s="46">
        <f t="shared" si="632"/>
        <v>0</v>
      </c>
      <c r="AU2929" s="46">
        <f t="shared" si="629"/>
        <v>0</v>
      </c>
      <c r="AV2929" s="46">
        <f t="shared" si="630"/>
        <v>0</v>
      </c>
      <c r="AW2929" s="46">
        <f t="shared" si="633"/>
        <v>0</v>
      </c>
      <c r="AX2929" s="47" t="str">
        <f t="shared" si="631"/>
        <v/>
      </c>
      <c r="AY2929" s="47" t="str">
        <f t="shared" si="634"/>
        <v/>
      </c>
    </row>
    <row r="2930" spans="35:51" x14ac:dyDescent="0.35">
      <c r="AI2930" s="11"/>
      <c r="AJ2930" s="11"/>
      <c r="AK2930" s="11"/>
      <c r="AL2930" s="63"/>
      <c r="AM2930" s="46" t="str">
        <f t="shared" si="622"/>
        <v/>
      </c>
      <c r="AN2930" s="46" t="str">
        <f t="shared" si="623"/>
        <v/>
      </c>
      <c r="AO2930" s="46" t="str">
        <f t="shared" si="624"/>
        <v/>
      </c>
      <c r="AP2930" s="46">
        <f t="shared" si="625"/>
        <v>0</v>
      </c>
      <c r="AQ2930" s="46" t="str">
        <f t="shared" si="626"/>
        <v/>
      </c>
      <c r="AR2930" s="46">
        <f t="shared" si="627"/>
        <v>0</v>
      </c>
      <c r="AS2930" s="48">
        <f t="shared" si="628"/>
        <v>1</v>
      </c>
      <c r="AT2930" s="46">
        <f t="shared" si="632"/>
        <v>0</v>
      </c>
      <c r="AU2930" s="46">
        <f t="shared" si="629"/>
        <v>0</v>
      </c>
      <c r="AV2930" s="46">
        <f t="shared" si="630"/>
        <v>0</v>
      </c>
      <c r="AW2930" s="46">
        <f t="shared" si="633"/>
        <v>0</v>
      </c>
      <c r="AX2930" s="47" t="str">
        <f t="shared" si="631"/>
        <v/>
      </c>
      <c r="AY2930" s="47" t="str">
        <f t="shared" si="634"/>
        <v/>
      </c>
    </row>
    <row r="2931" spans="35:51" x14ac:dyDescent="0.35">
      <c r="AI2931" s="11"/>
      <c r="AJ2931" s="11"/>
      <c r="AK2931" s="11"/>
      <c r="AL2931" s="63"/>
      <c r="AM2931" s="46" t="str">
        <f t="shared" si="622"/>
        <v/>
      </c>
      <c r="AN2931" s="46" t="str">
        <f t="shared" si="623"/>
        <v/>
      </c>
      <c r="AO2931" s="46" t="str">
        <f t="shared" si="624"/>
        <v/>
      </c>
      <c r="AP2931" s="46">
        <f t="shared" si="625"/>
        <v>0</v>
      </c>
      <c r="AQ2931" s="46" t="str">
        <f t="shared" si="626"/>
        <v/>
      </c>
      <c r="AR2931" s="46">
        <f t="shared" si="627"/>
        <v>0</v>
      </c>
      <c r="AS2931" s="48">
        <f t="shared" si="628"/>
        <v>1</v>
      </c>
      <c r="AT2931" s="46">
        <f t="shared" si="632"/>
        <v>0</v>
      </c>
      <c r="AU2931" s="46">
        <f t="shared" si="629"/>
        <v>0</v>
      </c>
      <c r="AV2931" s="46">
        <f t="shared" si="630"/>
        <v>0</v>
      </c>
      <c r="AW2931" s="46">
        <f t="shared" si="633"/>
        <v>0</v>
      </c>
      <c r="AX2931" s="47" t="str">
        <f t="shared" si="631"/>
        <v/>
      </c>
      <c r="AY2931" s="47" t="str">
        <f t="shared" si="634"/>
        <v/>
      </c>
    </row>
    <row r="2932" spans="35:51" x14ac:dyDescent="0.35">
      <c r="AI2932" s="11"/>
      <c r="AJ2932" s="11"/>
      <c r="AK2932" s="11"/>
      <c r="AL2932" s="63"/>
      <c r="AM2932" s="46" t="str">
        <f t="shared" si="622"/>
        <v/>
      </c>
      <c r="AN2932" s="46" t="str">
        <f t="shared" si="623"/>
        <v/>
      </c>
      <c r="AO2932" s="46" t="str">
        <f t="shared" si="624"/>
        <v/>
      </c>
      <c r="AP2932" s="46">
        <f t="shared" si="625"/>
        <v>0</v>
      </c>
      <c r="AQ2932" s="46" t="str">
        <f t="shared" si="626"/>
        <v/>
      </c>
      <c r="AR2932" s="46">
        <f t="shared" si="627"/>
        <v>0</v>
      </c>
      <c r="AS2932" s="48">
        <f t="shared" si="628"/>
        <v>1</v>
      </c>
      <c r="AT2932" s="46">
        <f t="shared" si="632"/>
        <v>0</v>
      </c>
      <c r="AU2932" s="46">
        <f t="shared" si="629"/>
        <v>0</v>
      </c>
      <c r="AV2932" s="46">
        <f t="shared" si="630"/>
        <v>0</v>
      </c>
      <c r="AW2932" s="46">
        <f t="shared" si="633"/>
        <v>0</v>
      </c>
      <c r="AX2932" s="47" t="str">
        <f t="shared" si="631"/>
        <v/>
      </c>
      <c r="AY2932" s="47" t="str">
        <f t="shared" si="634"/>
        <v/>
      </c>
    </row>
    <row r="2933" spans="35:51" x14ac:dyDescent="0.35">
      <c r="AI2933" s="11"/>
      <c r="AJ2933" s="11"/>
      <c r="AK2933" s="11"/>
      <c r="AL2933" s="63"/>
      <c r="AM2933" s="46" t="str">
        <f t="shared" si="622"/>
        <v/>
      </c>
      <c r="AN2933" s="46" t="str">
        <f t="shared" si="623"/>
        <v/>
      </c>
      <c r="AO2933" s="46" t="str">
        <f t="shared" si="624"/>
        <v/>
      </c>
      <c r="AP2933" s="46">
        <f t="shared" si="625"/>
        <v>0</v>
      </c>
      <c r="AQ2933" s="46" t="str">
        <f t="shared" si="626"/>
        <v/>
      </c>
      <c r="AR2933" s="46">
        <f t="shared" si="627"/>
        <v>0</v>
      </c>
      <c r="AS2933" s="48">
        <f t="shared" si="628"/>
        <v>1</v>
      </c>
      <c r="AT2933" s="46">
        <f t="shared" si="632"/>
        <v>0</v>
      </c>
      <c r="AU2933" s="46">
        <f t="shared" si="629"/>
        <v>0</v>
      </c>
      <c r="AV2933" s="46">
        <f t="shared" si="630"/>
        <v>0</v>
      </c>
      <c r="AW2933" s="46">
        <f t="shared" si="633"/>
        <v>0</v>
      </c>
      <c r="AX2933" s="47" t="str">
        <f t="shared" si="631"/>
        <v/>
      </c>
      <c r="AY2933" s="47" t="str">
        <f t="shared" si="634"/>
        <v/>
      </c>
    </row>
    <row r="2934" spans="35:51" x14ac:dyDescent="0.35">
      <c r="AI2934" s="11"/>
      <c r="AJ2934" s="11"/>
      <c r="AK2934" s="11"/>
      <c r="AL2934" s="63"/>
      <c r="AM2934" s="46" t="str">
        <f t="shared" si="622"/>
        <v/>
      </c>
      <c r="AN2934" s="46" t="str">
        <f t="shared" si="623"/>
        <v/>
      </c>
      <c r="AO2934" s="46" t="str">
        <f t="shared" si="624"/>
        <v/>
      </c>
      <c r="AP2934" s="46">
        <f t="shared" si="625"/>
        <v>0</v>
      </c>
      <c r="AQ2934" s="46" t="str">
        <f t="shared" si="626"/>
        <v/>
      </c>
      <c r="AR2934" s="46">
        <f t="shared" si="627"/>
        <v>0</v>
      </c>
      <c r="AS2934" s="48">
        <f t="shared" si="628"/>
        <v>1</v>
      </c>
      <c r="AT2934" s="46">
        <f t="shared" si="632"/>
        <v>0</v>
      </c>
      <c r="AU2934" s="46">
        <f t="shared" si="629"/>
        <v>0</v>
      </c>
      <c r="AV2934" s="46">
        <f t="shared" si="630"/>
        <v>0</v>
      </c>
      <c r="AW2934" s="46">
        <f t="shared" si="633"/>
        <v>0</v>
      </c>
      <c r="AX2934" s="47" t="str">
        <f t="shared" si="631"/>
        <v/>
      </c>
      <c r="AY2934" s="47" t="str">
        <f t="shared" si="634"/>
        <v/>
      </c>
    </row>
    <row r="2935" spans="35:51" x14ac:dyDescent="0.35">
      <c r="AI2935" s="11"/>
      <c r="AJ2935" s="11"/>
      <c r="AK2935" s="11"/>
      <c r="AL2935" s="63"/>
      <c r="AM2935" s="46" t="str">
        <f t="shared" si="622"/>
        <v/>
      </c>
      <c r="AN2935" s="46" t="str">
        <f t="shared" si="623"/>
        <v/>
      </c>
      <c r="AO2935" s="46" t="str">
        <f t="shared" si="624"/>
        <v/>
      </c>
      <c r="AP2935" s="46">
        <f t="shared" si="625"/>
        <v>0</v>
      </c>
      <c r="AQ2935" s="46" t="str">
        <f t="shared" si="626"/>
        <v/>
      </c>
      <c r="AR2935" s="46">
        <f t="shared" si="627"/>
        <v>0</v>
      </c>
      <c r="AS2935" s="48">
        <f t="shared" si="628"/>
        <v>1</v>
      </c>
      <c r="AT2935" s="46">
        <f t="shared" si="632"/>
        <v>0</v>
      </c>
      <c r="AU2935" s="46">
        <f t="shared" si="629"/>
        <v>0</v>
      </c>
      <c r="AV2935" s="46">
        <f t="shared" si="630"/>
        <v>0</v>
      </c>
      <c r="AW2935" s="46">
        <f t="shared" si="633"/>
        <v>0</v>
      </c>
      <c r="AX2935" s="47" t="str">
        <f t="shared" si="631"/>
        <v/>
      </c>
      <c r="AY2935" s="47" t="str">
        <f t="shared" si="634"/>
        <v/>
      </c>
    </row>
    <row r="2936" spans="35:51" x14ac:dyDescent="0.35">
      <c r="AI2936" s="11"/>
      <c r="AJ2936" s="11"/>
      <c r="AK2936" s="11"/>
      <c r="AL2936" s="63"/>
      <c r="AM2936" s="46" t="str">
        <f t="shared" si="622"/>
        <v/>
      </c>
      <c r="AN2936" s="46" t="str">
        <f t="shared" si="623"/>
        <v/>
      </c>
      <c r="AO2936" s="46" t="str">
        <f t="shared" si="624"/>
        <v/>
      </c>
      <c r="AP2936" s="46">
        <f t="shared" si="625"/>
        <v>0</v>
      </c>
      <c r="AQ2936" s="46" t="str">
        <f t="shared" si="626"/>
        <v/>
      </c>
      <c r="AR2936" s="46">
        <f t="shared" si="627"/>
        <v>0</v>
      </c>
      <c r="AS2936" s="48">
        <f t="shared" si="628"/>
        <v>1</v>
      </c>
      <c r="AT2936" s="46">
        <f t="shared" si="632"/>
        <v>0</v>
      </c>
      <c r="AU2936" s="46">
        <f t="shared" si="629"/>
        <v>0</v>
      </c>
      <c r="AV2936" s="46">
        <f t="shared" si="630"/>
        <v>0</v>
      </c>
      <c r="AW2936" s="46">
        <f t="shared" si="633"/>
        <v>0</v>
      </c>
      <c r="AX2936" s="47" t="str">
        <f t="shared" si="631"/>
        <v/>
      </c>
      <c r="AY2936" s="47" t="str">
        <f t="shared" si="634"/>
        <v/>
      </c>
    </row>
    <row r="2937" spans="35:51" x14ac:dyDescent="0.35">
      <c r="AI2937" s="11"/>
      <c r="AJ2937" s="11"/>
      <c r="AK2937" s="11"/>
      <c r="AL2937" s="63"/>
      <c r="AM2937" s="46" t="str">
        <f t="shared" si="622"/>
        <v/>
      </c>
      <c r="AN2937" s="46" t="str">
        <f t="shared" si="623"/>
        <v/>
      </c>
      <c r="AO2937" s="46" t="str">
        <f t="shared" si="624"/>
        <v/>
      </c>
      <c r="AP2937" s="46">
        <f t="shared" si="625"/>
        <v>0</v>
      </c>
      <c r="AQ2937" s="46" t="str">
        <f t="shared" si="626"/>
        <v/>
      </c>
      <c r="AR2937" s="46">
        <f t="shared" si="627"/>
        <v>0</v>
      </c>
      <c r="AS2937" s="48">
        <f t="shared" si="628"/>
        <v>1</v>
      </c>
      <c r="AT2937" s="46">
        <f t="shared" si="632"/>
        <v>0</v>
      </c>
      <c r="AU2937" s="46">
        <f t="shared" si="629"/>
        <v>0</v>
      </c>
      <c r="AV2937" s="46">
        <f t="shared" si="630"/>
        <v>0</v>
      </c>
      <c r="AW2937" s="46">
        <f t="shared" si="633"/>
        <v>0</v>
      </c>
      <c r="AX2937" s="47" t="str">
        <f t="shared" si="631"/>
        <v/>
      </c>
      <c r="AY2937" s="47" t="str">
        <f t="shared" si="634"/>
        <v/>
      </c>
    </row>
    <row r="2938" spans="35:51" x14ac:dyDescent="0.35">
      <c r="AI2938" s="11"/>
      <c r="AJ2938" s="11"/>
      <c r="AK2938" s="11"/>
      <c r="AL2938" s="63"/>
      <c r="AM2938" s="46" t="str">
        <f t="shared" si="622"/>
        <v/>
      </c>
      <c r="AN2938" s="46" t="str">
        <f t="shared" si="623"/>
        <v/>
      </c>
      <c r="AO2938" s="46" t="str">
        <f t="shared" si="624"/>
        <v/>
      </c>
      <c r="AP2938" s="46">
        <f t="shared" si="625"/>
        <v>0</v>
      </c>
      <c r="AQ2938" s="46" t="str">
        <f t="shared" si="626"/>
        <v/>
      </c>
      <c r="AR2938" s="46">
        <f t="shared" si="627"/>
        <v>0</v>
      </c>
      <c r="AS2938" s="48">
        <f t="shared" si="628"/>
        <v>1</v>
      </c>
      <c r="AT2938" s="46">
        <f t="shared" si="632"/>
        <v>0</v>
      </c>
      <c r="AU2938" s="46">
        <f t="shared" si="629"/>
        <v>0</v>
      </c>
      <c r="AV2938" s="46">
        <f t="shared" si="630"/>
        <v>0</v>
      </c>
      <c r="AW2938" s="46">
        <f t="shared" si="633"/>
        <v>0</v>
      </c>
      <c r="AX2938" s="47" t="str">
        <f t="shared" si="631"/>
        <v/>
      </c>
      <c r="AY2938" s="47" t="str">
        <f t="shared" si="634"/>
        <v/>
      </c>
    </row>
    <row r="2939" spans="35:51" x14ac:dyDescent="0.35">
      <c r="AI2939" s="11"/>
      <c r="AJ2939" s="11"/>
      <c r="AK2939" s="11"/>
      <c r="AL2939" s="63"/>
      <c r="AM2939" s="46" t="str">
        <f t="shared" si="622"/>
        <v/>
      </c>
      <c r="AN2939" s="46" t="str">
        <f t="shared" si="623"/>
        <v/>
      </c>
      <c r="AO2939" s="46" t="str">
        <f t="shared" si="624"/>
        <v/>
      </c>
      <c r="AP2939" s="46">
        <f t="shared" si="625"/>
        <v>0</v>
      </c>
      <c r="AQ2939" s="46" t="str">
        <f t="shared" si="626"/>
        <v/>
      </c>
      <c r="AR2939" s="46">
        <f t="shared" si="627"/>
        <v>0</v>
      </c>
      <c r="AS2939" s="48">
        <f t="shared" si="628"/>
        <v>1</v>
      </c>
      <c r="AT2939" s="46">
        <f t="shared" si="632"/>
        <v>0</v>
      </c>
      <c r="AU2939" s="46">
        <f t="shared" si="629"/>
        <v>0</v>
      </c>
      <c r="AV2939" s="46">
        <f t="shared" si="630"/>
        <v>0</v>
      </c>
      <c r="AW2939" s="46">
        <f t="shared" si="633"/>
        <v>0</v>
      </c>
      <c r="AX2939" s="47" t="str">
        <f t="shared" si="631"/>
        <v/>
      </c>
      <c r="AY2939" s="47" t="str">
        <f t="shared" si="634"/>
        <v/>
      </c>
    </row>
    <row r="2940" spans="35:51" x14ac:dyDescent="0.35">
      <c r="AI2940" s="11"/>
      <c r="AJ2940" s="11"/>
      <c r="AK2940" s="11"/>
      <c r="AL2940" s="63"/>
      <c r="AM2940" s="46" t="str">
        <f t="shared" si="622"/>
        <v/>
      </c>
      <c r="AN2940" s="46" t="str">
        <f t="shared" si="623"/>
        <v/>
      </c>
      <c r="AO2940" s="46" t="str">
        <f t="shared" si="624"/>
        <v/>
      </c>
      <c r="AP2940" s="46">
        <f t="shared" si="625"/>
        <v>0</v>
      </c>
      <c r="AQ2940" s="46" t="str">
        <f t="shared" si="626"/>
        <v/>
      </c>
      <c r="AR2940" s="46">
        <f t="shared" si="627"/>
        <v>0</v>
      </c>
      <c r="AS2940" s="48">
        <f t="shared" si="628"/>
        <v>1</v>
      </c>
      <c r="AT2940" s="46">
        <f t="shared" si="632"/>
        <v>0</v>
      </c>
      <c r="AU2940" s="46">
        <f t="shared" si="629"/>
        <v>0</v>
      </c>
      <c r="AV2940" s="46">
        <f t="shared" si="630"/>
        <v>0</v>
      </c>
      <c r="AW2940" s="46">
        <f t="shared" si="633"/>
        <v>0</v>
      </c>
      <c r="AX2940" s="47" t="str">
        <f t="shared" si="631"/>
        <v/>
      </c>
      <c r="AY2940" s="47" t="str">
        <f t="shared" si="634"/>
        <v/>
      </c>
    </row>
    <row r="2941" spans="35:51" x14ac:dyDescent="0.35">
      <c r="AI2941" s="11"/>
      <c r="AJ2941" s="11"/>
      <c r="AK2941" s="11"/>
      <c r="AL2941" s="63"/>
      <c r="AM2941" s="46" t="str">
        <f t="shared" si="622"/>
        <v/>
      </c>
      <c r="AN2941" s="46" t="str">
        <f t="shared" si="623"/>
        <v/>
      </c>
      <c r="AO2941" s="46" t="str">
        <f t="shared" si="624"/>
        <v/>
      </c>
      <c r="AP2941" s="46">
        <f t="shared" si="625"/>
        <v>0</v>
      </c>
      <c r="AQ2941" s="46" t="str">
        <f t="shared" si="626"/>
        <v/>
      </c>
      <c r="AR2941" s="46">
        <f t="shared" si="627"/>
        <v>0</v>
      </c>
      <c r="AS2941" s="48">
        <f t="shared" si="628"/>
        <v>1</v>
      </c>
      <c r="AT2941" s="46">
        <f t="shared" si="632"/>
        <v>0</v>
      </c>
      <c r="AU2941" s="46">
        <f t="shared" si="629"/>
        <v>0</v>
      </c>
      <c r="AV2941" s="46">
        <f t="shared" si="630"/>
        <v>0</v>
      </c>
      <c r="AW2941" s="46">
        <f t="shared" si="633"/>
        <v>0</v>
      </c>
      <c r="AX2941" s="47" t="str">
        <f t="shared" si="631"/>
        <v/>
      </c>
      <c r="AY2941" s="47" t="str">
        <f t="shared" si="634"/>
        <v/>
      </c>
    </row>
    <row r="2942" spans="35:51" x14ac:dyDescent="0.35">
      <c r="AI2942" s="11"/>
      <c r="AJ2942" s="11"/>
      <c r="AK2942" s="11"/>
      <c r="AL2942" s="63"/>
      <c r="AM2942" s="46" t="str">
        <f t="shared" si="622"/>
        <v/>
      </c>
      <c r="AN2942" s="46" t="str">
        <f t="shared" si="623"/>
        <v/>
      </c>
      <c r="AO2942" s="46" t="str">
        <f t="shared" si="624"/>
        <v/>
      </c>
      <c r="AP2942" s="46">
        <f t="shared" si="625"/>
        <v>0</v>
      </c>
      <c r="AQ2942" s="46" t="str">
        <f t="shared" si="626"/>
        <v/>
      </c>
      <c r="AR2942" s="46">
        <f t="shared" si="627"/>
        <v>0</v>
      </c>
      <c r="AS2942" s="48">
        <f t="shared" si="628"/>
        <v>1</v>
      </c>
      <c r="AT2942" s="46">
        <f t="shared" si="632"/>
        <v>0</v>
      </c>
      <c r="AU2942" s="46">
        <f t="shared" si="629"/>
        <v>0</v>
      </c>
      <c r="AV2942" s="46">
        <f t="shared" si="630"/>
        <v>0</v>
      </c>
      <c r="AW2942" s="46">
        <f t="shared" si="633"/>
        <v>0</v>
      </c>
      <c r="AX2942" s="47" t="str">
        <f t="shared" si="631"/>
        <v/>
      </c>
      <c r="AY2942" s="47" t="str">
        <f t="shared" si="634"/>
        <v/>
      </c>
    </row>
    <row r="2943" spans="35:51" x14ac:dyDescent="0.35">
      <c r="AI2943" s="11"/>
      <c r="AJ2943" s="11"/>
      <c r="AK2943" s="11"/>
      <c r="AL2943" s="63"/>
      <c r="AM2943" s="46" t="str">
        <f t="shared" si="622"/>
        <v/>
      </c>
      <c r="AN2943" s="46" t="str">
        <f t="shared" si="623"/>
        <v/>
      </c>
      <c r="AO2943" s="46" t="str">
        <f t="shared" si="624"/>
        <v/>
      </c>
      <c r="AP2943" s="46">
        <f t="shared" si="625"/>
        <v>0</v>
      </c>
      <c r="AQ2943" s="46" t="str">
        <f t="shared" si="626"/>
        <v/>
      </c>
      <c r="AR2943" s="46">
        <f t="shared" si="627"/>
        <v>0</v>
      </c>
      <c r="AS2943" s="48">
        <f t="shared" si="628"/>
        <v>1</v>
      </c>
      <c r="AT2943" s="46">
        <f t="shared" si="632"/>
        <v>0</v>
      </c>
      <c r="AU2943" s="46">
        <f t="shared" si="629"/>
        <v>0</v>
      </c>
      <c r="AV2943" s="46">
        <f t="shared" si="630"/>
        <v>0</v>
      </c>
      <c r="AW2943" s="46">
        <f t="shared" si="633"/>
        <v>0</v>
      </c>
      <c r="AX2943" s="47" t="str">
        <f t="shared" si="631"/>
        <v/>
      </c>
      <c r="AY2943" s="47" t="str">
        <f t="shared" si="634"/>
        <v/>
      </c>
    </row>
    <row r="2944" spans="35:51" x14ac:dyDescent="0.35">
      <c r="AI2944" s="11"/>
      <c r="AJ2944" s="11"/>
      <c r="AK2944" s="11"/>
      <c r="AL2944" s="63"/>
      <c r="AM2944" s="46" t="str">
        <f t="shared" si="622"/>
        <v/>
      </c>
      <c r="AN2944" s="46" t="str">
        <f t="shared" si="623"/>
        <v/>
      </c>
      <c r="AO2944" s="46" t="str">
        <f t="shared" si="624"/>
        <v/>
      </c>
      <c r="AP2944" s="46">
        <f t="shared" si="625"/>
        <v>0</v>
      </c>
      <c r="AQ2944" s="46" t="str">
        <f t="shared" si="626"/>
        <v/>
      </c>
      <c r="AR2944" s="46">
        <f t="shared" si="627"/>
        <v>0</v>
      </c>
      <c r="AS2944" s="48">
        <f t="shared" si="628"/>
        <v>1</v>
      </c>
      <c r="AT2944" s="46">
        <f t="shared" si="632"/>
        <v>0</v>
      </c>
      <c r="AU2944" s="46">
        <f t="shared" si="629"/>
        <v>0</v>
      </c>
      <c r="AV2944" s="46">
        <f t="shared" si="630"/>
        <v>0</v>
      </c>
      <c r="AW2944" s="46">
        <f t="shared" si="633"/>
        <v>0</v>
      </c>
      <c r="AX2944" s="47" t="str">
        <f t="shared" si="631"/>
        <v/>
      </c>
      <c r="AY2944" s="47" t="str">
        <f t="shared" si="634"/>
        <v/>
      </c>
    </row>
    <row r="2945" spans="35:51" x14ac:dyDescent="0.35">
      <c r="AI2945" s="11"/>
      <c r="AJ2945" s="11"/>
      <c r="AK2945" s="11"/>
      <c r="AL2945" s="63"/>
      <c r="AM2945" s="46" t="str">
        <f t="shared" si="622"/>
        <v/>
      </c>
      <c r="AN2945" s="46" t="str">
        <f t="shared" si="623"/>
        <v/>
      </c>
      <c r="AO2945" s="46" t="str">
        <f t="shared" si="624"/>
        <v/>
      </c>
      <c r="AP2945" s="46">
        <f t="shared" si="625"/>
        <v>0</v>
      </c>
      <c r="AQ2945" s="46" t="str">
        <f t="shared" si="626"/>
        <v/>
      </c>
      <c r="AR2945" s="46">
        <f t="shared" si="627"/>
        <v>0</v>
      </c>
      <c r="AS2945" s="48">
        <f t="shared" si="628"/>
        <v>1</v>
      </c>
      <c r="AT2945" s="46">
        <f t="shared" si="632"/>
        <v>0</v>
      </c>
      <c r="AU2945" s="46">
        <f t="shared" si="629"/>
        <v>0</v>
      </c>
      <c r="AV2945" s="46">
        <f t="shared" si="630"/>
        <v>0</v>
      </c>
      <c r="AW2945" s="46">
        <f t="shared" si="633"/>
        <v>0</v>
      </c>
      <c r="AX2945" s="47" t="str">
        <f t="shared" si="631"/>
        <v/>
      </c>
      <c r="AY2945" s="47" t="str">
        <f t="shared" si="634"/>
        <v/>
      </c>
    </row>
    <row r="2946" spans="35:51" x14ac:dyDescent="0.35">
      <c r="AI2946" s="11"/>
      <c r="AJ2946" s="11"/>
      <c r="AK2946" s="11"/>
      <c r="AL2946" s="63"/>
      <c r="AM2946" s="46" t="str">
        <f t="shared" si="622"/>
        <v/>
      </c>
      <c r="AN2946" s="46" t="str">
        <f t="shared" si="623"/>
        <v/>
      </c>
      <c r="AO2946" s="46" t="str">
        <f t="shared" si="624"/>
        <v/>
      </c>
      <c r="AP2946" s="46">
        <f t="shared" si="625"/>
        <v>0</v>
      </c>
      <c r="AQ2946" s="46" t="str">
        <f t="shared" si="626"/>
        <v/>
      </c>
      <c r="AR2946" s="46">
        <f t="shared" si="627"/>
        <v>0</v>
      </c>
      <c r="AS2946" s="48">
        <f t="shared" si="628"/>
        <v>1</v>
      </c>
      <c r="AT2946" s="46">
        <f t="shared" si="632"/>
        <v>0</v>
      </c>
      <c r="AU2946" s="46">
        <f t="shared" si="629"/>
        <v>0</v>
      </c>
      <c r="AV2946" s="46">
        <f t="shared" si="630"/>
        <v>0</v>
      </c>
      <c r="AW2946" s="46">
        <f t="shared" si="633"/>
        <v>0</v>
      </c>
      <c r="AX2946" s="47" t="str">
        <f t="shared" si="631"/>
        <v/>
      </c>
      <c r="AY2946" s="47" t="str">
        <f t="shared" si="634"/>
        <v/>
      </c>
    </row>
    <row r="2947" spans="35:51" x14ac:dyDescent="0.35">
      <c r="AI2947" s="11"/>
      <c r="AJ2947" s="11"/>
      <c r="AK2947" s="11"/>
      <c r="AL2947" s="63"/>
      <c r="AM2947" s="46" t="str">
        <f t="shared" ref="AM2947:AM3010" si="635">IFERROR(VLOOKUP($AK2947,pnl_konto_table,2,FALSE),"")</f>
        <v/>
      </c>
      <c r="AN2947" s="46" t="str">
        <f t="shared" ref="AN2947:AN3010" si="636">IFERROR(VLOOKUP($AK2947,pnl_konto_table,6,FALSE),"")</f>
        <v/>
      </c>
      <c r="AO2947" s="46" t="str">
        <f t="shared" ref="AO2947:AO3010" si="637">IFERROR(VLOOKUP($AK2947,pnl_konto_table,7,FALSE),"")</f>
        <v/>
      </c>
      <c r="AP2947" s="46">
        <f t="shared" ref="AP2947:AP3010" si="638">IFERROR(VLOOKUP(AO2947,pnl_kategori_table,2,FALSE),0)</f>
        <v>0</v>
      </c>
      <c r="AQ2947" s="46" t="str">
        <f t="shared" ref="AQ2947:AQ3010" si="639">IFERROR(MATCH(AN2947,pnl_subkategori,0),"")</f>
        <v/>
      </c>
      <c r="AR2947" s="46">
        <f t="shared" ref="AR2947:AR3010" si="640">IF(AP2947=$A$3,-$AL2947,$AL2947)</f>
        <v>0</v>
      </c>
      <c r="AS2947" s="48">
        <f t="shared" ref="AS2947:AS3010" si="641">IFERROR(VLOOKUP($AK2947,lookup_konto_index,2,FALSE),IFERROR(VLOOKUP(AN2947,lookup_subkategori_index,2,FALSE),IFERROR(VLOOKUP(AO2947,lookup_kategori_index,2,FALSE),1)))</f>
        <v>1</v>
      </c>
      <c r="AT2947" s="46">
        <f t="shared" si="632"/>
        <v>0</v>
      </c>
      <c r="AU2947" s="46">
        <f t="shared" ref="AU2947:AU3010" si="642">SUMIFS($BC$3:$BC$50,$BA$3:$BA$50,$AI2947,$BB$3:$BB$50,$AJ2947)</f>
        <v>0</v>
      </c>
      <c r="AV2947" s="46">
        <f t="shared" ref="AV2947:AV3010" si="643">SUMIFS($BD$3:$BD$50,$BA$3:$BA$50,$AI2947,$BB$3:$BB$50,$AJ2947)</f>
        <v>0</v>
      </c>
      <c r="AW2947" s="46">
        <f t="shared" si="633"/>
        <v>0</v>
      </c>
      <c r="AX2947" s="47" t="str">
        <f t="shared" ref="AX2947:AX3010" si="644">IFERROR(VLOOKUP($AP2947,table_type_kostnad,2,FALSE)*AR2947,"")</f>
        <v/>
      </c>
      <c r="AY2947" s="47" t="str">
        <f t="shared" si="634"/>
        <v/>
      </c>
    </row>
    <row r="2948" spans="35:51" x14ac:dyDescent="0.35">
      <c r="AI2948" s="11"/>
      <c r="AJ2948" s="11"/>
      <c r="AK2948" s="11"/>
      <c r="AL2948" s="63"/>
      <c r="AM2948" s="46" t="str">
        <f t="shared" si="635"/>
        <v/>
      </c>
      <c r="AN2948" s="46" t="str">
        <f t="shared" si="636"/>
        <v/>
      </c>
      <c r="AO2948" s="46" t="str">
        <f t="shared" si="637"/>
        <v/>
      </c>
      <c r="AP2948" s="46">
        <f t="shared" si="638"/>
        <v>0</v>
      </c>
      <c r="AQ2948" s="46" t="str">
        <f t="shared" si="639"/>
        <v/>
      </c>
      <c r="AR2948" s="46">
        <f t="shared" si="640"/>
        <v>0</v>
      </c>
      <c r="AS2948" s="48">
        <f t="shared" si="641"/>
        <v>1</v>
      </c>
      <c r="AT2948" s="46">
        <f t="shared" ref="AT2948:AT3011" si="645">AS2948*AR2948</f>
        <v>0</v>
      </c>
      <c r="AU2948" s="46">
        <f t="shared" si="642"/>
        <v>0</v>
      </c>
      <c r="AV2948" s="46">
        <f t="shared" si="643"/>
        <v>0</v>
      </c>
      <c r="AW2948" s="46">
        <f t="shared" ref="AW2948:AW3011" si="646">IF(AU2948=0,0,1)</f>
        <v>0</v>
      </c>
      <c r="AX2948" s="47" t="str">
        <f t="shared" si="644"/>
        <v/>
      </c>
      <c r="AY2948" s="47" t="str">
        <f t="shared" ref="AY2948:AY3011" si="647">IFERROR(AX2948*AS2948,"")</f>
        <v/>
      </c>
    </row>
    <row r="2949" spans="35:51" x14ac:dyDescent="0.35">
      <c r="AI2949" s="11"/>
      <c r="AJ2949" s="11"/>
      <c r="AK2949" s="11"/>
      <c r="AL2949" s="63"/>
      <c r="AM2949" s="46" t="str">
        <f t="shared" si="635"/>
        <v/>
      </c>
      <c r="AN2949" s="46" t="str">
        <f t="shared" si="636"/>
        <v/>
      </c>
      <c r="AO2949" s="46" t="str">
        <f t="shared" si="637"/>
        <v/>
      </c>
      <c r="AP2949" s="46">
        <f t="shared" si="638"/>
        <v>0</v>
      </c>
      <c r="AQ2949" s="46" t="str">
        <f t="shared" si="639"/>
        <v/>
      </c>
      <c r="AR2949" s="46">
        <f t="shared" si="640"/>
        <v>0</v>
      </c>
      <c r="AS2949" s="48">
        <f t="shared" si="641"/>
        <v>1</v>
      </c>
      <c r="AT2949" s="46">
        <f t="shared" si="645"/>
        <v>0</v>
      </c>
      <c r="AU2949" s="46">
        <f t="shared" si="642"/>
        <v>0</v>
      </c>
      <c r="AV2949" s="46">
        <f t="shared" si="643"/>
        <v>0</v>
      </c>
      <c r="AW2949" s="46">
        <f t="shared" si="646"/>
        <v>0</v>
      </c>
      <c r="AX2949" s="47" t="str">
        <f t="shared" si="644"/>
        <v/>
      </c>
      <c r="AY2949" s="47" t="str">
        <f t="shared" si="647"/>
        <v/>
      </c>
    </row>
    <row r="2950" spans="35:51" x14ac:dyDescent="0.35">
      <c r="AI2950" s="11"/>
      <c r="AJ2950" s="11"/>
      <c r="AK2950" s="11"/>
      <c r="AL2950" s="63"/>
      <c r="AM2950" s="46" t="str">
        <f t="shared" si="635"/>
        <v/>
      </c>
      <c r="AN2950" s="46" t="str">
        <f t="shared" si="636"/>
        <v/>
      </c>
      <c r="AO2950" s="46" t="str">
        <f t="shared" si="637"/>
        <v/>
      </c>
      <c r="AP2950" s="46">
        <f t="shared" si="638"/>
        <v>0</v>
      </c>
      <c r="AQ2950" s="46" t="str">
        <f t="shared" si="639"/>
        <v/>
      </c>
      <c r="AR2950" s="46">
        <f t="shared" si="640"/>
        <v>0</v>
      </c>
      <c r="AS2950" s="48">
        <f t="shared" si="641"/>
        <v>1</v>
      </c>
      <c r="AT2950" s="46">
        <f t="shared" si="645"/>
        <v>0</v>
      </c>
      <c r="AU2950" s="46">
        <f t="shared" si="642"/>
        <v>0</v>
      </c>
      <c r="AV2950" s="46">
        <f t="shared" si="643"/>
        <v>0</v>
      </c>
      <c r="AW2950" s="46">
        <f t="shared" si="646"/>
        <v>0</v>
      </c>
      <c r="AX2950" s="47" t="str">
        <f t="shared" si="644"/>
        <v/>
      </c>
      <c r="AY2950" s="47" t="str">
        <f t="shared" si="647"/>
        <v/>
      </c>
    </row>
    <row r="2951" spans="35:51" x14ac:dyDescent="0.35">
      <c r="AI2951" s="11"/>
      <c r="AJ2951" s="11"/>
      <c r="AK2951" s="11"/>
      <c r="AL2951" s="63"/>
      <c r="AM2951" s="46" t="str">
        <f t="shared" si="635"/>
        <v/>
      </c>
      <c r="AN2951" s="46" t="str">
        <f t="shared" si="636"/>
        <v/>
      </c>
      <c r="AO2951" s="46" t="str">
        <f t="shared" si="637"/>
        <v/>
      </c>
      <c r="AP2951" s="46">
        <f t="shared" si="638"/>
        <v>0</v>
      </c>
      <c r="AQ2951" s="46" t="str">
        <f t="shared" si="639"/>
        <v/>
      </c>
      <c r="AR2951" s="46">
        <f t="shared" si="640"/>
        <v>0</v>
      </c>
      <c r="AS2951" s="48">
        <f t="shared" si="641"/>
        <v>1</v>
      </c>
      <c r="AT2951" s="46">
        <f t="shared" si="645"/>
        <v>0</v>
      </c>
      <c r="AU2951" s="46">
        <f t="shared" si="642"/>
        <v>0</v>
      </c>
      <c r="AV2951" s="46">
        <f t="shared" si="643"/>
        <v>0</v>
      </c>
      <c r="AW2951" s="46">
        <f t="shared" si="646"/>
        <v>0</v>
      </c>
      <c r="AX2951" s="47" t="str">
        <f t="shared" si="644"/>
        <v/>
      </c>
      <c r="AY2951" s="47" t="str">
        <f t="shared" si="647"/>
        <v/>
      </c>
    </row>
    <row r="2952" spans="35:51" x14ac:dyDescent="0.35">
      <c r="AI2952" s="11"/>
      <c r="AJ2952" s="11"/>
      <c r="AK2952" s="11"/>
      <c r="AL2952" s="63"/>
      <c r="AM2952" s="46" t="str">
        <f t="shared" si="635"/>
        <v/>
      </c>
      <c r="AN2952" s="46" t="str">
        <f t="shared" si="636"/>
        <v/>
      </c>
      <c r="AO2952" s="46" t="str">
        <f t="shared" si="637"/>
        <v/>
      </c>
      <c r="AP2952" s="46">
        <f t="shared" si="638"/>
        <v>0</v>
      </c>
      <c r="AQ2952" s="46" t="str">
        <f t="shared" si="639"/>
        <v/>
      </c>
      <c r="AR2952" s="46">
        <f t="shared" si="640"/>
        <v>0</v>
      </c>
      <c r="AS2952" s="48">
        <f t="shared" si="641"/>
        <v>1</v>
      </c>
      <c r="AT2952" s="46">
        <f t="shared" si="645"/>
        <v>0</v>
      </c>
      <c r="AU2952" s="46">
        <f t="shared" si="642"/>
        <v>0</v>
      </c>
      <c r="AV2952" s="46">
        <f t="shared" si="643"/>
        <v>0</v>
      </c>
      <c r="AW2952" s="46">
        <f t="shared" si="646"/>
        <v>0</v>
      </c>
      <c r="AX2952" s="47" t="str">
        <f t="shared" si="644"/>
        <v/>
      </c>
      <c r="AY2952" s="47" t="str">
        <f t="shared" si="647"/>
        <v/>
      </c>
    </row>
    <row r="2953" spans="35:51" x14ac:dyDescent="0.35">
      <c r="AI2953" s="11"/>
      <c r="AJ2953" s="11"/>
      <c r="AK2953" s="11"/>
      <c r="AL2953" s="63"/>
      <c r="AM2953" s="46" t="str">
        <f t="shared" si="635"/>
        <v/>
      </c>
      <c r="AN2953" s="46" t="str">
        <f t="shared" si="636"/>
        <v/>
      </c>
      <c r="AO2953" s="46" t="str">
        <f t="shared" si="637"/>
        <v/>
      </c>
      <c r="AP2953" s="46">
        <f t="shared" si="638"/>
        <v>0</v>
      </c>
      <c r="AQ2953" s="46" t="str">
        <f t="shared" si="639"/>
        <v/>
      </c>
      <c r="AR2953" s="46">
        <f t="shared" si="640"/>
        <v>0</v>
      </c>
      <c r="AS2953" s="48">
        <f t="shared" si="641"/>
        <v>1</v>
      </c>
      <c r="AT2953" s="46">
        <f t="shared" si="645"/>
        <v>0</v>
      </c>
      <c r="AU2953" s="46">
        <f t="shared" si="642"/>
        <v>0</v>
      </c>
      <c r="AV2953" s="46">
        <f t="shared" si="643"/>
        <v>0</v>
      </c>
      <c r="AW2953" s="46">
        <f t="shared" si="646"/>
        <v>0</v>
      </c>
      <c r="AX2953" s="47" t="str">
        <f t="shared" si="644"/>
        <v/>
      </c>
      <c r="AY2953" s="47" t="str">
        <f t="shared" si="647"/>
        <v/>
      </c>
    </row>
    <row r="2954" spans="35:51" x14ac:dyDescent="0.35">
      <c r="AI2954" s="11"/>
      <c r="AJ2954" s="11"/>
      <c r="AK2954" s="11"/>
      <c r="AL2954" s="63"/>
      <c r="AM2954" s="46" t="str">
        <f t="shared" si="635"/>
        <v/>
      </c>
      <c r="AN2954" s="46" t="str">
        <f t="shared" si="636"/>
        <v/>
      </c>
      <c r="AO2954" s="46" t="str">
        <f t="shared" si="637"/>
        <v/>
      </c>
      <c r="AP2954" s="46">
        <f t="shared" si="638"/>
        <v>0</v>
      </c>
      <c r="AQ2954" s="46" t="str">
        <f t="shared" si="639"/>
        <v/>
      </c>
      <c r="AR2954" s="46">
        <f t="shared" si="640"/>
        <v>0</v>
      </c>
      <c r="AS2954" s="48">
        <f t="shared" si="641"/>
        <v>1</v>
      </c>
      <c r="AT2954" s="46">
        <f t="shared" si="645"/>
        <v>0</v>
      </c>
      <c r="AU2954" s="46">
        <f t="shared" si="642"/>
        <v>0</v>
      </c>
      <c r="AV2954" s="46">
        <f t="shared" si="643"/>
        <v>0</v>
      </c>
      <c r="AW2954" s="46">
        <f t="shared" si="646"/>
        <v>0</v>
      </c>
      <c r="AX2954" s="47" t="str">
        <f t="shared" si="644"/>
        <v/>
      </c>
      <c r="AY2954" s="47" t="str">
        <f t="shared" si="647"/>
        <v/>
      </c>
    </row>
    <row r="2955" spans="35:51" x14ac:dyDescent="0.35">
      <c r="AI2955" s="11"/>
      <c r="AJ2955" s="11"/>
      <c r="AK2955" s="11"/>
      <c r="AL2955" s="63"/>
      <c r="AM2955" s="46" t="str">
        <f t="shared" si="635"/>
        <v/>
      </c>
      <c r="AN2955" s="46" t="str">
        <f t="shared" si="636"/>
        <v/>
      </c>
      <c r="AO2955" s="46" t="str">
        <f t="shared" si="637"/>
        <v/>
      </c>
      <c r="AP2955" s="46">
        <f t="shared" si="638"/>
        <v>0</v>
      </c>
      <c r="AQ2955" s="46" t="str">
        <f t="shared" si="639"/>
        <v/>
      </c>
      <c r="AR2955" s="46">
        <f t="shared" si="640"/>
        <v>0</v>
      </c>
      <c r="AS2955" s="48">
        <f t="shared" si="641"/>
        <v>1</v>
      </c>
      <c r="AT2955" s="46">
        <f t="shared" si="645"/>
        <v>0</v>
      </c>
      <c r="AU2955" s="46">
        <f t="shared" si="642"/>
        <v>0</v>
      </c>
      <c r="AV2955" s="46">
        <f t="shared" si="643"/>
        <v>0</v>
      </c>
      <c r="AW2955" s="46">
        <f t="shared" si="646"/>
        <v>0</v>
      </c>
      <c r="AX2955" s="47" t="str">
        <f t="shared" si="644"/>
        <v/>
      </c>
      <c r="AY2955" s="47" t="str">
        <f t="shared" si="647"/>
        <v/>
      </c>
    </row>
    <row r="2956" spans="35:51" x14ac:dyDescent="0.35">
      <c r="AI2956" s="11"/>
      <c r="AJ2956" s="11"/>
      <c r="AK2956" s="11"/>
      <c r="AL2956" s="63"/>
      <c r="AM2956" s="46" t="str">
        <f t="shared" si="635"/>
        <v/>
      </c>
      <c r="AN2956" s="46" t="str">
        <f t="shared" si="636"/>
        <v/>
      </c>
      <c r="AO2956" s="46" t="str">
        <f t="shared" si="637"/>
        <v/>
      </c>
      <c r="AP2956" s="46">
        <f t="shared" si="638"/>
        <v>0</v>
      </c>
      <c r="AQ2956" s="46" t="str">
        <f t="shared" si="639"/>
        <v/>
      </c>
      <c r="AR2956" s="46">
        <f t="shared" si="640"/>
        <v>0</v>
      </c>
      <c r="AS2956" s="48">
        <f t="shared" si="641"/>
        <v>1</v>
      </c>
      <c r="AT2956" s="46">
        <f t="shared" si="645"/>
        <v>0</v>
      </c>
      <c r="AU2956" s="46">
        <f t="shared" si="642"/>
        <v>0</v>
      </c>
      <c r="AV2956" s="46">
        <f t="shared" si="643"/>
        <v>0</v>
      </c>
      <c r="AW2956" s="46">
        <f t="shared" si="646"/>
        <v>0</v>
      </c>
      <c r="AX2956" s="47" t="str">
        <f t="shared" si="644"/>
        <v/>
      </c>
      <c r="AY2956" s="47" t="str">
        <f t="shared" si="647"/>
        <v/>
      </c>
    </row>
    <row r="2957" spans="35:51" x14ac:dyDescent="0.35">
      <c r="AI2957" s="11"/>
      <c r="AJ2957" s="11"/>
      <c r="AK2957" s="11"/>
      <c r="AL2957" s="63"/>
      <c r="AM2957" s="46" t="str">
        <f t="shared" si="635"/>
        <v/>
      </c>
      <c r="AN2957" s="46" t="str">
        <f t="shared" si="636"/>
        <v/>
      </c>
      <c r="AO2957" s="46" t="str">
        <f t="shared" si="637"/>
        <v/>
      </c>
      <c r="AP2957" s="46">
        <f t="shared" si="638"/>
        <v>0</v>
      </c>
      <c r="AQ2957" s="46" t="str">
        <f t="shared" si="639"/>
        <v/>
      </c>
      <c r="AR2957" s="46">
        <f t="shared" si="640"/>
        <v>0</v>
      </c>
      <c r="AS2957" s="48">
        <f t="shared" si="641"/>
        <v>1</v>
      </c>
      <c r="AT2957" s="46">
        <f t="shared" si="645"/>
        <v>0</v>
      </c>
      <c r="AU2957" s="46">
        <f t="shared" si="642"/>
        <v>0</v>
      </c>
      <c r="AV2957" s="46">
        <f t="shared" si="643"/>
        <v>0</v>
      </c>
      <c r="AW2957" s="46">
        <f t="shared" si="646"/>
        <v>0</v>
      </c>
      <c r="AX2957" s="47" t="str">
        <f t="shared" si="644"/>
        <v/>
      </c>
      <c r="AY2957" s="47" t="str">
        <f t="shared" si="647"/>
        <v/>
      </c>
    </row>
    <row r="2958" spans="35:51" x14ac:dyDescent="0.35">
      <c r="AI2958" s="11"/>
      <c r="AJ2958" s="11"/>
      <c r="AK2958" s="11"/>
      <c r="AL2958" s="63"/>
      <c r="AM2958" s="46" t="str">
        <f t="shared" si="635"/>
        <v/>
      </c>
      <c r="AN2958" s="46" t="str">
        <f t="shared" si="636"/>
        <v/>
      </c>
      <c r="AO2958" s="46" t="str">
        <f t="shared" si="637"/>
        <v/>
      </c>
      <c r="AP2958" s="46">
        <f t="shared" si="638"/>
        <v>0</v>
      </c>
      <c r="AQ2958" s="46" t="str">
        <f t="shared" si="639"/>
        <v/>
      </c>
      <c r="AR2958" s="46">
        <f t="shared" si="640"/>
        <v>0</v>
      </c>
      <c r="AS2958" s="48">
        <f t="shared" si="641"/>
        <v>1</v>
      </c>
      <c r="AT2958" s="46">
        <f t="shared" si="645"/>
        <v>0</v>
      </c>
      <c r="AU2958" s="46">
        <f t="shared" si="642"/>
        <v>0</v>
      </c>
      <c r="AV2958" s="46">
        <f t="shared" si="643"/>
        <v>0</v>
      </c>
      <c r="AW2958" s="46">
        <f t="shared" si="646"/>
        <v>0</v>
      </c>
      <c r="AX2958" s="47" t="str">
        <f t="shared" si="644"/>
        <v/>
      </c>
      <c r="AY2958" s="47" t="str">
        <f t="shared" si="647"/>
        <v/>
      </c>
    </row>
    <row r="2959" spans="35:51" x14ac:dyDescent="0.35">
      <c r="AI2959" s="11"/>
      <c r="AJ2959" s="11"/>
      <c r="AK2959" s="11"/>
      <c r="AL2959" s="63"/>
      <c r="AM2959" s="46" t="str">
        <f t="shared" si="635"/>
        <v/>
      </c>
      <c r="AN2959" s="46" t="str">
        <f t="shared" si="636"/>
        <v/>
      </c>
      <c r="AO2959" s="46" t="str">
        <f t="shared" si="637"/>
        <v/>
      </c>
      <c r="AP2959" s="46">
        <f t="shared" si="638"/>
        <v>0</v>
      </c>
      <c r="AQ2959" s="46" t="str">
        <f t="shared" si="639"/>
        <v/>
      </c>
      <c r="AR2959" s="46">
        <f t="shared" si="640"/>
        <v>0</v>
      </c>
      <c r="AS2959" s="48">
        <f t="shared" si="641"/>
        <v>1</v>
      </c>
      <c r="AT2959" s="46">
        <f t="shared" si="645"/>
        <v>0</v>
      </c>
      <c r="AU2959" s="46">
        <f t="shared" si="642"/>
        <v>0</v>
      </c>
      <c r="AV2959" s="46">
        <f t="shared" si="643"/>
        <v>0</v>
      </c>
      <c r="AW2959" s="46">
        <f t="shared" si="646"/>
        <v>0</v>
      </c>
      <c r="AX2959" s="47" t="str">
        <f t="shared" si="644"/>
        <v/>
      </c>
      <c r="AY2959" s="47" t="str">
        <f t="shared" si="647"/>
        <v/>
      </c>
    </row>
    <row r="2960" spans="35:51" x14ac:dyDescent="0.35">
      <c r="AI2960" s="11"/>
      <c r="AJ2960" s="11"/>
      <c r="AK2960" s="11"/>
      <c r="AL2960" s="63"/>
      <c r="AM2960" s="46" t="str">
        <f t="shared" si="635"/>
        <v/>
      </c>
      <c r="AN2960" s="46" t="str">
        <f t="shared" si="636"/>
        <v/>
      </c>
      <c r="AO2960" s="46" t="str">
        <f t="shared" si="637"/>
        <v/>
      </c>
      <c r="AP2960" s="46">
        <f t="shared" si="638"/>
        <v>0</v>
      </c>
      <c r="AQ2960" s="46" t="str">
        <f t="shared" si="639"/>
        <v/>
      </c>
      <c r="AR2960" s="46">
        <f t="shared" si="640"/>
        <v>0</v>
      </c>
      <c r="AS2960" s="48">
        <f t="shared" si="641"/>
        <v>1</v>
      </c>
      <c r="AT2960" s="46">
        <f t="shared" si="645"/>
        <v>0</v>
      </c>
      <c r="AU2960" s="46">
        <f t="shared" si="642"/>
        <v>0</v>
      </c>
      <c r="AV2960" s="46">
        <f t="shared" si="643"/>
        <v>0</v>
      </c>
      <c r="AW2960" s="46">
        <f t="shared" si="646"/>
        <v>0</v>
      </c>
      <c r="AX2960" s="47" t="str">
        <f t="shared" si="644"/>
        <v/>
      </c>
      <c r="AY2960" s="47" t="str">
        <f t="shared" si="647"/>
        <v/>
      </c>
    </row>
    <row r="2961" spans="35:51" x14ac:dyDescent="0.35">
      <c r="AI2961" s="11"/>
      <c r="AJ2961" s="11"/>
      <c r="AK2961" s="11"/>
      <c r="AL2961" s="63"/>
      <c r="AM2961" s="46" t="str">
        <f t="shared" si="635"/>
        <v/>
      </c>
      <c r="AN2961" s="46" t="str">
        <f t="shared" si="636"/>
        <v/>
      </c>
      <c r="AO2961" s="46" t="str">
        <f t="shared" si="637"/>
        <v/>
      </c>
      <c r="AP2961" s="46">
        <f t="shared" si="638"/>
        <v>0</v>
      </c>
      <c r="AQ2961" s="46" t="str">
        <f t="shared" si="639"/>
        <v/>
      </c>
      <c r="AR2961" s="46">
        <f t="shared" si="640"/>
        <v>0</v>
      </c>
      <c r="AS2961" s="48">
        <f t="shared" si="641"/>
        <v>1</v>
      </c>
      <c r="AT2961" s="46">
        <f t="shared" si="645"/>
        <v>0</v>
      </c>
      <c r="AU2961" s="46">
        <f t="shared" si="642"/>
        <v>0</v>
      </c>
      <c r="AV2961" s="46">
        <f t="shared" si="643"/>
        <v>0</v>
      </c>
      <c r="AW2961" s="46">
        <f t="shared" si="646"/>
        <v>0</v>
      </c>
      <c r="AX2961" s="47" t="str">
        <f t="shared" si="644"/>
        <v/>
      </c>
      <c r="AY2961" s="47" t="str">
        <f t="shared" si="647"/>
        <v/>
      </c>
    </row>
    <row r="2962" spans="35:51" x14ac:dyDescent="0.35">
      <c r="AI2962" s="11"/>
      <c r="AJ2962" s="11"/>
      <c r="AK2962" s="11"/>
      <c r="AL2962" s="63"/>
      <c r="AM2962" s="46" t="str">
        <f t="shared" si="635"/>
        <v/>
      </c>
      <c r="AN2962" s="46" t="str">
        <f t="shared" si="636"/>
        <v/>
      </c>
      <c r="AO2962" s="46" t="str">
        <f t="shared" si="637"/>
        <v/>
      </c>
      <c r="AP2962" s="46">
        <f t="shared" si="638"/>
        <v>0</v>
      </c>
      <c r="AQ2962" s="46" t="str">
        <f t="shared" si="639"/>
        <v/>
      </c>
      <c r="AR2962" s="46">
        <f t="shared" si="640"/>
        <v>0</v>
      </c>
      <c r="AS2962" s="48">
        <f t="shared" si="641"/>
        <v>1</v>
      </c>
      <c r="AT2962" s="46">
        <f t="shared" si="645"/>
        <v>0</v>
      </c>
      <c r="AU2962" s="46">
        <f t="shared" si="642"/>
        <v>0</v>
      </c>
      <c r="AV2962" s="46">
        <f t="shared" si="643"/>
        <v>0</v>
      </c>
      <c r="AW2962" s="46">
        <f t="shared" si="646"/>
        <v>0</v>
      </c>
      <c r="AX2962" s="47" t="str">
        <f t="shared" si="644"/>
        <v/>
      </c>
      <c r="AY2962" s="47" t="str">
        <f t="shared" si="647"/>
        <v/>
      </c>
    </row>
    <row r="2963" spans="35:51" x14ac:dyDescent="0.35">
      <c r="AI2963" s="11"/>
      <c r="AJ2963" s="11"/>
      <c r="AK2963" s="11"/>
      <c r="AL2963" s="63"/>
      <c r="AM2963" s="46" t="str">
        <f t="shared" si="635"/>
        <v/>
      </c>
      <c r="AN2963" s="46" t="str">
        <f t="shared" si="636"/>
        <v/>
      </c>
      <c r="AO2963" s="46" t="str">
        <f t="shared" si="637"/>
        <v/>
      </c>
      <c r="AP2963" s="46">
        <f t="shared" si="638"/>
        <v>0</v>
      </c>
      <c r="AQ2963" s="46" t="str">
        <f t="shared" si="639"/>
        <v/>
      </c>
      <c r="AR2963" s="46">
        <f t="shared" si="640"/>
        <v>0</v>
      </c>
      <c r="AS2963" s="48">
        <f t="shared" si="641"/>
        <v>1</v>
      </c>
      <c r="AT2963" s="46">
        <f t="shared" si="645"/>
        <v>0</v>
      </c>
      <c r="AU2963" s="46">
        <f t="shared" si="642"/>
        <v>0</v>
      </c>
      <c r="AV2963" s="46">
        <f t="shared" si="643"/>
        <v>0</v>
      </c>
      <c r="AW2963" s="46">
        <f t="shared" si="646"/>
        <v>0</v>
      </c>
      <c r="AX2963" s="47" t="str">
        <f t="shared" si="644"/>
        <v/>
      </c>
      <c r="AY2963" s="47" t="str">
        <f t="shared" si="647"/>
        <v/>
      </c>
    </row>
    <row r="2964" spans="35:51" x14ac:dyDescent="0.35">
      <c r="AI2964" s="11"/>
      <c r="AJ2964" s="11"/>
      <c r="AK2964" s="11"/>
      <c r="AL2964" s="63"/>
      <c r="AM2964" s="46" t="str">
        <f t="shared" si="635"/>
        <v/>
      </c>
      <c r="AN2964" s="46" t="str">
        <f t="shared" si="636"/>
        <v/>
      </c>
      <c r="AO2964" s="46" t="str">
        <f t="shared" si="637"/>
        <v/>
      </c>
      <c r="AP2964" s="46">
        <f t="shared" si="638"/>
        <v>0</v>
      </c>
      <c r="AQ2964" s="46" t="str">
        <f t="shared" si="639"/>
        <v/>
      </c>
      <c r="AR2964" s="46">
        <f t="shared" si="640"/>
        <v>0</v>
      </c>
      <c r="AS2964" s="48">
        <f t="shared" si="641"/>
        <v>1</v>
      </c>
      <c r="AT2964" s="46">
        <f t="shared" si="645"/>
        <v>0</v>
      </c>
      <c r="AU2964" s="46">
        <f t="shared" si="642"/>
        <v>0</v>
      </c>
      <c r="AV2964" s="46">
        <f t="shared" si="643"/>
        <v>0</v>
      </c>
      <c r="AW2964" s="46">
        <f t="shared" si="646"/>
        <v>0</v>
      </c>
      <c r="AX2964" s="47" t="str">
        <f t="shared" si="644"/>
        <v/>
      </c>
      <c r="AY2964" s="47" t="str">
        <f t="shared" si="647"/>
        <v/>
      </c>
    </row>
    <row r="2965" spans="35:51" x14ac:dyDescent="0.35">
      <c r="AI2965" s="11"/>
      <c r="AJ2965" s="11"/>
      <c r="AK2965" s="11"/>
      <c r="AL2965" s="63"/>
      <c r="AM2965" s="46" t="str">
        <f t="shared" si="635"/>
        <v/>
      </c>
      <c r="AN2965" s="46" t="str">
        <f t="shared" si="636"/>
        <v/>
      </c>
      <c r="AO2965" s="46" t="str">
        <f t="shared" si="637"/>
        <v/>
      </c>
      <c r="AP2965" s="46">
        <f t="shared" si="638"/>
        <v>0</v>
      </c>
      <c r="AQ2965" s="46" t="str">
        <f t="shared" si="639"/>
        <v/>
      </c>
      <c r="AR2965" s="46">
        <f t="shared" si="640"/>
        <v>0</v>
      </c>
      <c r="AS2965" s="48">
        <f t="shared" si="641"/>
        <v>1</v>
      </c>
      <c r="AT2965" s="46">
        <f t="shared" si="645"/>
        <v>0</v>
      </c>
      <c r="AU2965" s="46">
        <f t="shared" si="642"/>
        <v>0</v>
      </c>
      <c r="AV2965" s="46">
        <f t="shared" si="643"/>
        <v>0</v>
      </c>
      <c r="AW2965" s="46">
        <f t="shared" si="646"/>
        <v>0</v>
      </c>
      <c r="AX2965" s="47" t="str">
        <f t="shared" si="644"/>
        <v/>
      </c>
      <c r="AY2965" s="47" t="str">
        <f t="shared" si="647"/>
        <v/>
      </c>
    </row>
    <row r="2966" spans="35:51" x14ac:dyDescent="0.35">
      <c r="AI2966" s="11"/>
      <c r="AJ2966" s="11"/>
      <c r="AK2966" s="11"/>
      <c r="AL2966" s="63"/>
      <c r="AM2966" s="46" t="str">
        <f t="shared" si="635"/>
        <v/>
      </c>
      <c r="AN2966" s="46" t="str">
        <f t="shared" si="636"/>
        <v/>
      </c>
      <c r="AO2966" s="46" t="str">
        <f t="shared" si="637"/>
        <v/>
      </c>
      <c r="AP2966" s="46">
        <f t="shared" si="638"/>
        <v>0</v>
      </c>
      <c r="AQ2966" s="46" t="str">
        <f t="shared" si="639"/>
        <v/>
      </c>
      <c r="AR2966" s="46">
        <f t="shared" si="640"/>
        <v>0</v>
      </c>
      <c r="AS2966" s="48">
        <f t="shared" si="641"/>
        <v>1</v>
      </c>
      <c r="AT2966" s="46">
        <f t="shared" si="645"/>
        <v>0</v>
      </c>
      <c r="AU2966" s="46">
        <f t="shared" si="642"/>
        <v>0</v>
      </c>
      <c r="AV2966" s="46">
        <f t="shared" si="643"/>
        <v>0</v>
      </c>
      <c r="AW2966" s="46">
        <f t="shared" si="646"/>
        <v>0</v>
      </c>
      <c r="AX2966" s="47" t="str">
        <f t="shared" si="644"/>
        <v/>
      </c>
      <c r="AY2966" s="47" t="str">
        <f t="shared" si="647"/>
        <v/>
      </c>
    </row>
    <row r="2967" spans="35:51" x14ac:dyDescent="0.35">
      <c r="AI2967" s="11"/>
      <c r="AJ2967" s="11"/>
      <c r="AK2967" s="11"/>
      <c r="AL2967" s="63"/>
      <c r="AM2967" s="46" t="str">
        <f t="shared" si="635"/>
        <v/>
      </c>
      <c r="AN2967" s="46" t="str">
        <f t="shared" si="636"/>
        <v/>
      </c>
      <c r="AO2967" s="46" t="str">
        <f t="shared" si="637"/>
        <v/>
      </c>
      <c r="AP2967" s="46">
        <f t="shared" si="638"/>
        <v>0</v>
      </c>
      <c r="AQ2967" s="46" t="str">
        <f t="shared" si="639"/>
        <v/>
      </c>
      <c r="AR2967" s="46">
        <f t="shared" si="640"/>
        <v>0</v>
      </c>
      <c r="AS2967" s="48">
        <f t="shared" si="641"/>
        <v>1</v>
      </c>
      <c r="AT2967" s="46">
        <f t="shared" si="645"/>
        <v>0</v>
      </c>
      <c r="AU2967" s="46">
        <f t="shared" si="642"/>
        <v>0</v>
      </c>
      <c r="AV2967" s="46">
        <f t="shared" si="643"/>
        <v>0</v>
      </c>
      <c r="AW2967" s="46">
        <f t="shared" si="646"/>
        <v>0</v>
      </c>
      <c r="AX2967" s="47" t="str">
        <f t="shared" si="644"/>
        <v/>
      </c>
      <c r="AY2967" s="47" t="str">
        <f t="shared" si="647"/>
        <v/>
      </c>
    </row>
    <row r="2968" spans="35:51" x14ac:dyDescent="0.35">
      <c r="AI2968" s="11"/>
      <c r="AJ2968" s="11"/>
      <c r="AK2968" s="11"/>
      <c r="AL2968" s="63"/>
      <c r="AM2968" s="46" t="str">
        <f t="shared" si="635"/>
        <v/>
      </c>
      <c r="AN2968" s="46" t="str">
        <f t="shared" si="636"/>
        <v/>
      </c>
      <c r="AO2968" s="46" t="str">
        <f t="shared" si="637"/>
        <v/>
      </c>
      <c r="AP2968" s="46">
        <f t="shared" si="638"/>
        <v>0</v>
      </c>
      <c r="AQ2968" s="46" t="str">
        <f t="shared" si="639"/>
        <v/>
      </c>
      <c r="AR2968" s="46">
        <f t="shared" si="640"/>
        <v>0</v>
      </c>
      <c r="AS2968" s="48">
        <f t="shared" si="641"/>
        <v>1</v>
      </c>
      <c r="AT2968" s="46">
        <f t="shared" si="645"/>
        <v>0</v>
      </c>
      <c r="AU2968" s="46">
        <f t="shared" si="642"/>
        <v>0</v>
      </c>
      <c r="AV2968" s="46">
        <f t="shared" si="643"/>
        <v>0</v>
      </c>
      <c r="AW2968" s="46">
        <f t="shared" si="646"/>
        <v>0</v>
      </c>
      <c r="AX2968" s="47" t="str">
        <f t="shared" si="644"/>
        <v/>
      </c>
      <c r="AY2968" s="47" t="str">
        <f t="shared" si="647"/>
        <v/>
      </c>
    </row>
    <row r="2969" spans="35:51" x14ac:dyDescent="0.35">
      <c r="AI2969" s="11"/>
      <c r="AJ2969" s="11"/>
      <c r="AK2969" s="11"/>
      <c r="AL2969" s="63"/>
      <c r="AM2969" s="46" t="str">
        <f t="shared" si="635"/>
        <v/>
      </c>
      <c r="AN2969" s="46" t="str">
        <f t="shared" si="636"/>
        <v/>
      </c>
      <c r="AO2969" s="46" t="str">
        <f t="shared" si="637"/>
        <v/>
      </c>
      <c r="AP2969" s="46">
        <f t="shared" si="638"/>
        <v>0</v>
      </c>
      <c r="AQ2969" s="46" t="str">
        <f t="shared" si="639"/>
        <v/>
      </c>
      <c r="AR2969" s="46">
        <f t="shared" si="640"/>
        <v>0</v>
      </c>
      <c r="AS2969" s="48">
        <f t="shared" si="641"/>
        <v>1</v>
      </c>
      <c r="AT2969" s="46">
        <f t="shared" si="645"/>
        <v>0</v>
      </c>
      <c r="AU2969" s="46">
        <f t="shared" si="642"/>
        <v>0</v>
      </c>
      <c r="AV2969" s="46">
        <f t="shared" si="643"/>
        <v>0</v>
      </c>
      <c r="AW2969" s="46">
        <f t="shared" si="646"/>
        <v>0</v>
      </c>
      <c r="AX2969" s="47" t="str">
        <f t="shared" si="644"/>
        <v/>
      </c>
      <c r="AY2969" s="47" t="str">
        <f t="shared" si="647"/>
        <v/>
      </c>
    </row>
    <row r="2970" spans="35:51" x14ac:dyDescent="0.35">
      <c r="AI2970" s="11"/>
      <c r="AJ2970" s="11"/>
      <c r="AK2970" s="11"/>
      <c r="AL2970" s="63"/>
      <c r="AM2970" s="46" t="str">
        <f t="shared" si="635"/>
        <v/>
      </c>
      <c r="AN2970" s="46" t="str">
        <f t="shared" si="636"/>
        <v/>
      </c>
      <c r="AO2970" s="46" t="str">
        <f t="shared" si="637"/>
        <v/>
      </c>
      <c r="AP2970" s="46">
        <f t="shared" si="638"/>
        <v>0</v>
      </c>
      <c r="AQ2970" s="46" t="str">
        <f t="shared" si="639"/>
        <v/>
      </c>
      <c r="AR2970" s="46">
        <f t="shared" si="640"/>
        <v>0</v>
      </c>
      <c r="AS2970" s="48">
        <f t="shared" si="641"/>
        <v>1</v>
      </c>
      <c r="AT2970" s="46">
        <f t="shared" si="645"/>
        <v>0</v>
      </c>
      <c r="AU2970" s="46">
        <f t="shared" si="642"/>
        <v>0</v>
      </c>
      <c r="AV2970" s="46">
        <f t="shared" si="643"/>
        <v>0</v>
      </c>
      <c r="AW2970" s="46">
        <f t="shared" si="646"/>
        <v>0</v>
      </c>
      <c r="AX2970" s="47" t="str">
        <f t="shared" si="644"/>
        <v/>
      </c>
      <c r="AY2970" s="47" t="str">
        <f t="shared" si="647"/>
        <v/>
      </c>
    </row>
    <row r="2971" spans="35:51" x14ac:dyDescent="0.35">
      <c r="AI2971" s="11"/>
      <c r="AJ2971" s="11"/>
      <c r="AK2971" s="11"/>
      <c r="AL2971" s="63"/>
      <c r="AM2971" s="46" t="str">
        <f t="shared" si="635"/>
        <v/>
      </c>
      <c r="AN2971" s="46" t="str">
        <f t="shared" si="636"/>
        <v/>
      </c>
      <c r="AO2971" s="46" t="str">
        <f t="shared" si="637"/>
        <v/>
      </c>
      <c r="AP2971" s="46">
        <f t="shared" si="638"/>
        <v>0</v>
      </c>
      <c r="AQ2971" s="46" t="str">
        <f t="shared" si="639"/>
        <v/>
      </c>
      <c r="AR2971" s="46">
        <f t="shared" si="640"/>
        <v>0</v>
      </c>
      <c r="AS2971" s="48">
        <f t="shared" si="641"/>
        <v>1</v>
      </c>
      <c r="AT2971" s="46">
        <f t="shared" si="645"/>
        <v>0</v>
      </c>
      <c r="AU2971" s="46">
        <f t="shared" si="642"/>
        <v>0</v>
      </c>
      <c r="AV2971" s="46">
        <f t="shared" si="643"/>
        <v>0</v>
      </c>
      <c r="AW2971" s="46">
        <f t="shared" si="646"/>
        <v>0</v>
      </c>
      <c r="AX2971" s="47" t="str">
        <f t="shared" si="644"/>
        <v/>
      </c>
      <c r="AY2971" s="47" t="str">
        <f t="shared" si="647"/>
        <v/>
      </c>
    </row>
    <row r="2972" spans="35:51" x14ac:dyDescent="0.35">
      <c r="AI2972" s="11"/>
      <c r="AJ2972" s="11"/>
      <c r="AK2972" s="11"/>
      <c r="AL2972" s="63"/>
      <c r="AM2972" s="46" t="str">
        <f t="shared" si="635"/>
        <v/>
      </c>
      <c r="AN2972" s="46" t="str">
        <f t="shared" si="636"/>
        <v/>
      </c>
      <c r="AO2972" s="46" t="str">
        <f t="shared" si="637"/>
        <v/>
      </c>
      <c r="AP2972" s="46">
        <f t="shared" si="638"/>
        <v>0</v>
      </c>
      <c r="AQ2972" s="46" t="str">
        <f t="shared" si="639"/>
        <v/>
      </c>
      <c r="AR2972" s="46">
        <f t="shared" si="640"/>
        <v>0</v>
      </c>
      <c r="AS2972" s="48">
        <f t="shared" si="641"/>
        <v>1</v>
      </c>
      <c r="AT2972" s="46">
        <f t="shared" si="645"/>
        <v>0</v>
      </c>
      <c r="AU2972" s="46">
        <f t="shared" si="642"/>
        <v>0</v>
      </c>
      <c r="AV2972" s="46">
        <f t="shared" si="643"/>
        <v>0</v>
      </c>
      <c r="AW2972" s="46">
        <f t="shared" si="646"/>
        <v>0</v>
      </c>
      <c r="AX2972" s="47" t="str">
        <f t="shared" si="644"/>
        <v/>
      </c>
      <c r="AY2972" s="47" t="str">
        <f t="shared" si="647"/>
        <v/>
      </c>
    </row>
    <row r="2973" spans="35:51" x14ac:dyDescent="0.35">
      <c r="AI2973" s="11"/>
      <c r="AJ2973" s="11"/>
      <c r="AK2973" s="11"/>
      <c r="AL2973" s="63"/>
      <c r="AM2973" s="46" t="str">
        <f t="shared" si="635"/>
        <v/>
      </c>
      <c r="AN2973" s="46" t="str">
        <f t="shared" si="636"/>
        <v/>
      </c>
      <c r="AO2973" s="46" t="str">
        <f t="shared" si="637"/>
        <v/>
      </c>
      <c r="AP2973" s="46">
        <f t="shared" si="638"/>
        <v>0</v>
      </c>
      <c r="AQ2973" s="46" t="str">
        <f t="shared" si="639"/>
        <v/>
      </c>
      <c r="AR2973" s="46">
        <f t="shared" si="640"/>
        <v>0</v>
      </c>
      <c r="AS2973" s="48">
        <f t="shared" si="641"/>
        <v>1</v>
      </c>
      <c r="AT2973" s="46">
        <f t="shared" si="645"/>
        <v>0</v>
      </c>
      <c r="AU2973" s="46">
        <f t="shared" si="642"/>
        <v>0</v>
      </c>
      <c r="AV2973" s="46">
        <f t="shared" si="643"/>
        <v>0</v>
      </c>
      <c r="AW2973" s="46">
        <f t="shared" si="646"/>
        <v>0</v>
      </c>
      <c r="AX2973" s="47" t="str">
        <f t="shared" si="644"/>
        <v/>
      </c>
      <c r="AY2973" s="47" t="str">
        <f t="shared" si="647"/>
        <v/>
      </c>
    </row>
    <row r="2974" spans="35:51" x14ac:dyDescent="0.35">
      <c r="AI2974" s="11"/>
      <c r="AJ2974" s="11"/>
      <c r="AK2974" s="11"/>
      <c r="AL2974" s="63"/>
      <c r="AM2974" s="46" t="str">
        <f t="shared" si="635"/>
        <v/>
      </c>
      <c r="AN2974" s="46" t="str">
        <f t="shared" si="636"/>
        <v/>
      </c>
      <c r="AO2974" s="46" t="str">
        <f t="shared" si="637"/>
        <v/>
      </c>
      <c r="AP2974" s="46">
        <f t="shared" si="638"/>
        <v>0</v>
      </c>
      <c r="AQ2974" s="46" t="str">
        <f t="shared" si="639"/>
        <v/>
      </c>
      <c r="AR2974" s="46">
        <f t="shared" si="640"/>
        <v>0</v>
      </c>
      <c r="AS2974" s="48">
        <f t="shared" si="641"/>
        <v>1</v>
      </c>
      <c r="AT2974" s="46">
        <f t="shared" si="645"/>
        <v>0</v>
      </c>
      <c r="AU2974" s="46">
        <f t="shared" si="642"/>
        <v>0</v>
      </c>
      <c r="AV2974" s="46">
        <f t="shared" si="643"/>
        <v>0</v>
      </c>
      <c r="AW2974" s="46">
        <f t="shared" si="646"/>
        <v>0</v>
      </c>
      <c r="AX2974" s="47" t="str">
        <f t="shared" si="644"/>
        <v/>
      </c>
      <c r="AY2974" s="47" t="str">
        <f t="shared" si="647"/>
        <v/>
      </c>
    </row>
    <row r="2975" spans="35:51" x14ac:dyDescent="0.35">
      <c r="AI2975" s="11"/>
      <c r="AJ2975" s="11"/>
      <c r="AK2975" s="11"/>
      <c r="AL2975" s="63"/>
      <c r="AM2975" s="46" t="str">
        <f t="shared" si="635"/>
        <v/>
      </c>
      <c r="AN2975" s="46" t="str">
        <f t="shared" si="636"/>
        <v/>
      </c>
      <c r="AO2975" s="46" t="str">
        <f t="shared" si="637"/>
        <v/>
      </c>
      <c r="AP2975" s="46">
        <f t="shared" si="638"/>
        <v>0</v>
      </c>
      <c r="AQ2975" s="46" t="str">
        <f t="shared" si="639"/>
        <v/>
      </c>
      <c r="AR2975" s="46">
        <f t="shared" si="640"/>
        <v>0</v>
      </c>
      <c r="AS2975" s="48">
        <f t="shared" si="641"/>
        <v>1</v>
      </c>
      <c r="AT2975" s="46">
        <f t="shared" si="645"/>
        <v>0</v>
      </c>
      <c r="AU2975" s="46">
        <f t="shared" si="642"/>
        <v>0</v>
      </c>
      <c r="AV2975" s="46">
        <f t="shared" si="643"/>
        <v>0</v>
      </c>
      <c r="AW2975" s="46">
        <f t="shared" si="646"/>
        <v>0</v>
      </c>
      <c r="AX2975" s="47" t="str">
        <f t="shared" si="644"/>
        <v/>
      </c>
      <c r="AY2975" s="47" t="str">
        <f t="shared" si="647"/>
        <v/>
      </c>
    </row>
    <row r="2976" spans="35:51" x14ac:dyDescent="0.35">
      <c r="AI2976" s="11"/>
      <c r="AJ2976" s="11"/>
      <c r="AK2976" s="11"/>
      <c r="AL2976" s="63"/>
      <c r="AM2976" s="46" t="str">
        <f t="shared" si="635"/>
        <v/>
      </c>
      <c r="AN2976" s="46" t="str">
        <f t="shared" si="636"/>
        <v/>
      </c>
      <c r="AO2976" s="46" t="str">
        <f t="shared" si="637"/>
        <v/>
      </c>
      <c r="AP2976" s="46">
        <f t="shared" si="638"/>
        <v>0</v>
      </c>
      <c r="AQ2976" s="46" t="str">
        <f t="shared" si="639"/>
        <v/>
      </c>
      <c r="AR2976" s="46">
        <f t="shared" si="640"/>
        <v>0</v>
      </c>
      <c r="AS2976" s="48">
        <f t="shared" si="641"/>
        <v>1</v>
      </c>
      <c r="AT2976" s="46">
        <f t="shared" si="645"/>
        <v>0</v>
      </c>
      <c r="AU2976" s="46">
        <f t="shared" si="642"/>
        <v>0</v>
      </c>
      <c r="AV2976" s="46">
        <f t="shared" si="643"/>
        <v>0</v>
      </c>
      <c r="AW2976" s="46">
        <f t="shared" si="646"/>
        <v>0</v>
      </c>
      <c r="AX2976" s="47" t="str">
        <f t="shared" si="644"/>
        <v/>
      </c>
      <c r="AY2976" s="47" t="str">
        <f t="shared" si="647"/>
        <v/>
      </c>
    </row>
    <row r="2977" spans="35:51" x14ac:dyDescent="0.35">
      <c r="AI2977" s="11"/>
      <c r="AJ2977" s="11"/>
      <c r="AK2977" s="11"/>
      <c r="AL2977" s="63"/>
      <c r="AM2977" s="46" t="str">
        <f t="shared" si="635"/>
        <v/>
      </c>
      <c r="AN2977" s="46" t="str">
        <f t="shared" si="636"/>
        <v/>
      </c>
      <c r="AO2977" s="46" t="str">
        <f t="shared" si="637"/>
        <v/>
      </c>
      <c r="AP2977" s="46">
        <f t="shared" si="638"/>
        <v>0</v>
      </c>
      <c r="AQ2977" s="46" t="str">
        <f t="shared" si="639"/>
        <v/>
      </c>
      <c r="AR2977" s="46">
        <f t="shared" si="640"/>
        <v>0</v>
      </c>
      <c r="AS2977" s="48">
        <f t="shared" si="641"/>
        <v>1</v>
      </c>
      <c r="AT2977" s="46">
        <f t="shared" si="645"/>
        <v>0</v>
      </c>
      <c r="AU2977" s="46">
        <f t="shared" si="642"/>
        <v>0</v>
      </c>
      <c r="AV2977" s="46">
        <f t="shared" si="643"/>
        <v>0</v>
      </c>
      <c r="AW2977" s="46">
        <f t="shared" si="646"/>
        <v>0</v>
      </c>
      <c r="AX2977" s="47" t="str">
        <f t="shared" si="644"/>
        <v/>
      </c>
      <c r="AY2977" s="47" t="str">
        <f t="shared" si="647"/>
        <v/>
      </c>
    </row>
    <row r="2978" spans="35:51" x14ac:dyDescent="0.35">
      <c r="AI2978" s="11"/>
      <c r="AJ2978" s="11"/>
      <c r="AK2978" s="11"/>
      <c r="AL2978" s="63"/>
      <c r="AM2978" s="46" t="str">
        <f t="shared" si="635"/>
        <v/>
      </c>
      <c r="AN2978" s="46" t="str">
        <f t="shared" si="636"/>
        <v/>
      </c>
      <c r="AO2978" s="46" t="str">
        <f t="shared" si="637"/>
        <v/>
      </c>
      <c r="AP2978" s="46">
        <f t="shared" si="638"/>
        <v>0</v>
      </c>
      <c r="AQ2978" s="46" t="str">
        <f t="shared" si="639"/>
        <v/>
      </c>
      <c r="AR2978" s="46">
        <f t="shared" si="640"/>
        <v>0</v>
      </c>
      <c r="AS2978" s="48">
        <f t="shared" si="641"/>
        <v>1</v>
      </c>
      <c r="AT2978" s="46">
        <f t="shared" si="645"/>
        <v>0</v>
      </c>
      <c r="AU2978" s="46">
        <f t="shared" si="642"/>
        <v>0</v>
      </c>
      <c r="AV2978" s="46">
        <f t="shared" si="643"/>
        <v>0</v>
      </c>
      <c r="AW2978" s="46">
        <f t="shared" si="646"/>
        <v>0</v>
      </c>
      <c r="AX2978" s="47" t="str">
        <f t="shared" si="644"/>
        <v/>
      </c>
      <c r="AY2978" s="47" t="str">
        <f t="shared" si="647"/>
        <v/>
      </c>
    </row>
    <row r="2979" spans="35:51" x14ac:dyDescent="0.35">
      <c r="AI2979" s="11"/>
      <c r="AJ2979" s="11"/>
      <c r="AK2979" s="11"/>
      <c r="AL2979" s="63"/>
      <c r="AM2979" s="46" t="str">
        <f t="shared" si="635"/>
        <v/>
      </c>
      <c r="AN2979" s="46" t="str">
        <f t="shared" si="636"/>
        <v/>
      </c>
      <c r="AO2979" s="46" t="str">
        <f t="shared" si="637"/>
        <v/>
      </c>
      <c r="AP2979" s="46">
        <f t="shared" si="638"/>
        <v>0</v>
      </c>
      <c r="AQ2979" s="46" t="str">
        <f t="shared" si="639"/>
        <v/>
      </c>
      <c r="AR2979" s="46">
        <f t="shared" si="640"/>
        <v>0</v>
      </c>
      <c r="AS2979" s="48">
        <f t="shared" si="641"/>
        <v>1</v>
      </c>
      <c r="AT2979" s="46">
        <f t="shared" si="645"/>
        <v>0</v>
      </c>
      <c r="AU2979" s="46">
        <f t="shared" si="642"/>
        <v>0</v>
      </c>
      <c r="AV2979" s="46">
        <f t="shared" si="643"/>
        <v>0</v>
      </c>
      <c r="AW2979" s="46">
        <f t="shared" si="646"/>
        <v>0</v>
      </c>
      <c r="AX2979" s="47" t="str">
        <f t="shared" si="644"/>
        <v/>
      </c>
      <c r="AY2979" s="47" t="str">
        <f t="shared" si="647"/>
        <v/>
      </c>
    </row>
    <row r="2980" spans="35:51" x14ac:dyDescent="0.35">
      <c r="AI2980" s="11"/>
      <c r="AJ2980" s="11"/>
      <c r="AK2980" s="11"/>
      <c r="AL2980" s="63"/>
      <c r="AM2980" s="46" t="str">
        <f t="shared" si="635"/>
        <v/>
      </c>
      <c r="AN2980" s="46" t="str">
        <f t="shared" si="636"/>
        <v/>
      </c>
      <c r="AO2980" s="46" t="str">
        <f t="shared" si="637"/>
        <v/>
      </c>
      <c r="AP2980" s="46">
        <f t="shared" si="638"/>
        <v>0</v>
      </c>
      <c r="AQ2980" s="46" t="str">
        <f t="shared" si="639"/>
        <v/>
      </c>
      <c r="AR2980" s="46">
        <f t="shared" si="640"/>
        <v>0</v>
      </c>
      <c r="AS2980" s="48">
        <f t="shared" si="641"/>
        <v>1</v>
      </c>
      <c r="AT2980" s="46">
        <f t="shared" si="645"/>
        <v>0</v>
      </c>
      <c r="AU2980" s="46">
        <f t="shared" si="642"/>
        <v>0</v>
      </c>
      <c r="AV2980" s="46">
        <f t="shared" si="643"/>
        <v>0</v>
      </c>
      <c r="AW2980" s="46">
        <f t="shared" si="646"/>
        <v>0</v>
      </c>
      <c r="AX2980" s="47" t="str">
        <f t="shared" si="644"/>
        <v/>
      </c>
      <c r="AY2980" s="47" t="str">
        <f t="shared" si="647"/>
        <v/>
      </c>
    </row>
    <row r="2981" spans="35:51" x14ac:dyDescent="0.35">
      <c r="AI2981" s="11"/>
      <c r="AJ2981" s="11"/>
      <c r="AK2981" s="11"/>
      <c r="AL2981" s="63"/>
      <c r="AM2981" s="46" t="str">
        <f t="shared" si="635"/>
        <v/>
      </c>
      <c r="AN2981" s="46" t="str">
        <f t="shared" si="636"/>
        <v/>
      </c>
      <c r="AO2981" s="46" t="str">
        <f t="shared" si="637"/>
        <v/>
      </c>
      <c r="AP2981" s="46">
        <f t="shared" si="638"/>
        <v>0</v>
      </c>
      <c r="AQ2981" s="46" t="str">
        <f t="shared" si="639"/>
        <v/>
      </c>
      <c r="AR2981" s="46">
        <f t="shared" si="640"/>
        <v>0</v>
      </c>
      <c r="AS2981" s="48">
        <f t="shared" si="641"/>
        <v>1</v>
      </c>
      <c r="AT2981" s="46">
        <f t="shared" si="645"/>
        <v>0</v>
      </c>
      <c r="AU2981" s="46">
        <f t="shared" si="642"/>
        <v>0</v>
      </c>
      <c r="AV2981" s="46">
        <f t="shared" si="643"/>
        <v>0</v>
      </c>
      <c r="AW2981" s="46">
        <f t="shared" si="646"/>
        <v>0</v>
      </c>
      <c r="AX2981" s="47" t="str">
        <f t="shared" si="644"/>
        <v/>
      </c>
      <c r="AY2981" s="47" t="str">
        <f t="shared" si="647"/>
        <v/>
      </c>
    </row>
    <row r="2982" spans="35:51" x14ac:dyDescent="0.35">
      <c r="AI2982" s="11"/>
      <c r="AJ2982" s="11"/>
      <c r="AK2982" s="11"/>
      <c r="AL2982" s="63"/>
      <c r="AM2982" s="46" t="str">
        <f t="shared" si="635"/>
        <v/>
      </c>
      <c r="AN2982" s="46" t="str">
        <f t="shared" si="636"/>
        <v/>
      </c>
      <c r="AO2982" s="46" t="str">
        <f t="shared" si="637"/>
        <v/>
      </c>
      <c r="AP2982" s="46">
        <f t="shared" si="638"/>
        <v>0</v>
      </c>
      <c r="AQ2982" s="46" t="str">
        <f t="shared" si="639"/>
        <v/>
      </c>
      <c r="AR2982" s="46">
        <f t="shared" si="640"/>
        <v>0</v>
      </c>
      <c r="AS2982" s="48">
        <f t="shared" si="641"/>
        <v>1</v>
      </c>
      <c r="AT2982" s="46">
        <f t="shared" si="645"/>
        <v>0</v>
      </c>
      <c r="AU2982" s="46">
        <f t="shared" si="642"/>
        <v>0</v>
      </c>
      <c r="AV2982" s="46">
        <f t="shared" si="643"/>
        <v>0</v>
      </c>
      <c r="AW2982" s="46">
        <f t="shared" si="646"/>
        <v>0</v>
      </c>
      <c r="AX2982" s="47" t="str">
        <f t="shared" si="644"/>
        <v/>
      </c>
      <c r="AY2982" s="47" t="str">
        <f t="shared" si="647"/>
        <v/>
      </c>
    </row>
    <row r="2983" spans="35:51" x14ac:dyDescent="0.35">
      <c r="AI2983" s="11"/>
      <c r="AJ2983" s="11"/>
      <c r="AK2983" s="11"/>
      <c r="AL2983" s="63"/>
      <c r="AM2983" s="46" t="str">
        <f t="shared" si="635"/>
        <v/>
      </c>
      <c r="AN2983" s="46" t="str">
        <f t="shared" si="636"/>
        <v/>
      </c>
      <c r="AO2983" s="46" t="str">
        <f t="shared" si="637"/>
        <v/>
      </c>
      <c r="AP2983" s="46">
        <f t="shared" si="638"/>
        <v>0</v>
      </c>
      <c r="AQ2983" s="46" t="str">
        <f t="shared" si="639"/>
        <v/>
      </c>
      <c r="AR2983" s="46">
        <f t="shared" si="640"/>
        <v>0</v>
      </c>
      <c r="AS2983" s="48">
        <f t="shared" si="641"/>
        <v>1</v>
      </c>
      <c r="AT2983" s="46">
        <f t="shared" si="645"/>
        <v>0</v>
      </c>
      <c r="AU2983" s="46">
        <f t="shared" si="642"/>
        <v>0</v>
      </c>
      <c r="AV2983" s="46">
        <f t="shared" si="643"/>
        <v>0</v>
      </c>
      <c r="AW2983" s="46">
        <f t="shared" si="646"/>
        <v>0</v>
      </c>
      <c r="AX2983" s="47" t="str">
        <f t="shared" si="644"/>
        <v/>
      </c>
      <c r="AY2983" s="47" t="str">
        <f t="shared" si="647"/>
        <v/>
      </c>
    </row>
    <row r="2984" spans="35:51" x14ac:dyDescent="0.35">
      <c r="AI2984" s="11"/>
      <c r="AJ2984" s="11"/>
      <c r="AK2984" s="11"/>
      <c r="AL2984" s="63"/>
      <c r="AM2984" s="46" t="str">
        <f t="shared" si="635"/>
        <v/>
      </c>
      <c r="AN2984" s="46" t="str">
        <f t="shared" si="636"/>
        <v/>
      </c>
      <c r="AO2984" s="46" t="str">
        <f t="shared" si="637"/>
        <v/>
      </c>
      <c r="AP2984" s="46">
        <f t="shared" si="638"/>
        <v>0</v>
      </c>
      <c r="AQ2984" s="46" t="str">
        <f t="shared" si="639"/>
        <v/>
      </c>
      <c r="AR2984" s="46">
        <f t="shared" si="640"/>
        <v>0</v>
      </c>
      <c r="AS2984" s="48">
        <f t="shared" si="641"/>
        <v>1</v>
      </c>
      <c r="AT2984" s="46">
        <f t="shared" si="645"/>
        <v>0</v>
      </c>
      <c r="AU2984" s="46">
        <f t="shared" si="642"/>
        <v>0</v>
      </c>
      <c r="AV2984" s="46">
        <f t="shared" si="643"/>
        <v>0</v>
      </c>
      <c r="AW2984" s="46">
        <f t="shared" si="646"/>
        <v>0</v>
      </c>
      <c r="AX2984" s="47" t="str">
        <f t="shared" si="644"/>
        <v/>
      </c>
      <c r="AY2984" s="47" t="str">
        <f t="shared" si="647"/>
        <v/>
      </c>
    </row>
    <row r="2985" spans="35:51" x14ac:dyDescent="0.35">
      <c r="AI2985" s="11"/>
      <c r="AJ2985" s="11"/>
      <c r="AK2985" s="11"/>
      <c r="AL2985" s="63"/>
      <c r="AM2985" s="46" t="str">
        <f t="shared" si="635"/>
        <v/>
      </c>
      <c r="AN2985" s="46" t="str">
        <f t="shared" si="636"/>
        <v/>
      </c>
      <c r="AO2985" s="46" t="str">
        <f t="shared" si="637"/>
        <v/>
      </c>
      <c r="AP2985" s="46">
        <f t="shared" si="638"/>
        <v>0</v>
      </c>
      <c r="AQ2985" s="46" t="str">
        <f t="shared" si="639"/>
        <v/>
      </c>
      <c r="AR2985" s="46">
        <f t="shared" si="640"/>
        <v>0</v>
      </c>
      <c r="AS2985" s="48">
        <f t="shared" si="641"/>
        <v>1</v>
      </c>
      <c r="AT2985" s="46">
        <f t="shared" si="645"/>
        <v>0</v>
      </c>
      <c r="AU2985" s="46">
        <f t="shared" si="642"/>
        <v>0</v>
      </c>
      <c r="AV2985" s="46">
        <f t="shared" si="643"/>
        <v>0</v>
      </c>
      <c r="AW2985" s="46">
        <f t="shared" si="646"/>
        <v>0</v>
      </c>
      <c r="AX2985" s="47" t="str">
        <f t="shared" si="644"/>
        <v/>
      </c>
      <c r="AY2985" s="47" t="str">
        <f t="shared" si="647"/>
        <v/>
      </c>
    </row>
    <row r="2986" spans="35:51" x14ac:dyDescent="0.35">
      <c r="AI2986" s="11"/>
      <c r="AJ2986" s="11"/>
      <c r="AK2986" s="11"/>
      <c r="AL2986" s="63"/>
      <c r="AM2986" s="46" t="str">
        <f t="shared" si="635"/>
        <v/>
      </c>
      <c r="AN2986" s="46" t="str">
        <f t="shared" si="636"/>
        <v/>
      </c>
      <c r="AO2986" s="46" t="str">
        <f t="shared" si="637"/>
        <v/>
      </c>
      <c r="AP2986" s="46">
        <f t="shared" si="638"/>
        <v>0</v>
      </c>
      <c r="AQ2986" s="46" t="str">
        <f t="shared" si="639"/>
        <v/>
      </c>
      <c r="AR2986" s="46">
        <f t="shared" si="640"/>
        <v>0</v>
      </c>
      <c r="AS2986" s="48">
        <f t="shared" si="641"/>
        <v>1</v>
      </c>
      <c r="AT2986" s="46">
        <f t="shared" si="645"/>
        <v>0</v>
      </c>
      <c r="AU2986" s="46">
        <f t="shared" si="642"/>
        <v>0</v>
      </c>
      <c r="AV2986" s="46">
        <f t="shared" si="643"/>
        <v>0</v>
      </c>
      <c r="AW2986" s="46">
        <f t="shared" si="646"/>
        <v>0</v>
      </c>
      <c r="AX2986" s="47" t="str">
        <f t="shared" si="644"/>
        <v/>
      </c>
      <c r="AY2986" s="47" t="str">
        <f t="shared" si="647"/>
        <v/>
      </c>
    </row>
    <row r="2987" spans="35:51" x14ac:dyDescent="0.35">
      <c r="AI2987" s="11"/>
      <c r="AJ2987" s="11"/>
      <c r="AK2987" s="11"/>
      <c r="AL2987" s="63"/>
      <c r="AM2987" s="46" t="str">
        <f t="shared" si="635"/>
        <v/>
      </c>
      <c r="AN2987" s="46" t="str">
        <f t="shared" si="636"/>
        <v/>
      </c>
      <c r="AO2987" s="46" t="str">
        <f t="shared" si="637"/>
        <v/>
      </c>
      <c r="AP2987" s="46">
        <f t="shared" si="638"/>
        <v>0</v>
      </c>
      <c r="AQ2987" s="46" t="str">
        <f t="shared" si="639"/>
        <v/>
      </c>
      <c r="AR2987" s="46">
        <f t="shared" si="640"/>
        <v>0</v>
      </c>
      <c r="AS2987" s="48">
        <f t="shared" si="641"/>
        <v>1</v>
      </c>
      <c r="AT2987" s="46">
        <f t="shared" si="645"/>
        <v>0</v>
      </c>
      <c r="AU2987" s="46">
        <f t="shared" si="642"/>
        <v>0</v>
      </c>
      <c r="AV2987" s="46">
        <f t="shared" si="643"/>
        <v>0</v>
      </c>
      <c r="AW2987" s="46">
        <f t="shared" si="646"/>
        <v>0</v>
      </c>
      <c r="AX2987" s="47" t="str">
        <f t="shared" si="644"/>
        <v/>
      </c>
      <c r="AY2987" s="47" t="str">
        <f t="shared" si="647"/>
        <v/>
      </c>
    </row>
    <row r="2988" spans="35:51" x14ac:dyDescent="0.35">
      <c r="AI2988" s="11"/>
      <c r="AJ2988" s="11"/>
      <c r="AK2988" s="11"/>
      <c r="AL2988" s="63"/>
      <c r="AM2988" s="46" t="str">
        <f t="shared" si="635"/>
        <v/>
      </c>
      <c r="AN2988" s="46" t="str">
        <f t="shared" si="636"/>
        <v/>
      </c>
      <c r="AO2988" s="46" t="str">
        <f t="shared" si="637"/>
        <v/>
      </c>
      <c r="AP2988" s="46">
        <f t="shared" si="638"/>
        <v>0</v>
      </c>
      <c r="AQ2988" s="46" t="str">
        <f t="shared" si="639"/>
        <v/>
      </c>
      <c r="AR2988" s="46">
        <f t="shared" si="640"/>
        <v>0</v>
      </c>
      <c r="AS2988" s="48">
        <f t="shared" si="641"/>
        <v>1</v>
      </c>
      <c r="AT2988" s="46">
        <f t="shared" si="645"/>
        <v>0</v>
      </c>
      <c r="AU2988" s="46">
        <f t="shared" si="642"/>
        <v>0</v>
      </c>
      <c r="AV2988" s="46">
        <f t="shared" si="643"/>
        <v>0</v>
      </c>
      <c r="AW2988" s="46">
        <f t="shared" si="646"/>
        <v>0</v>
      </c>
      <c r="AX2988" s="47" t="str">
        <f t="shared" si="644"/>
        <v/>
      </c>
      <c r="AY2988" s="47" t="str">
        <f t="shared" si="647"/>
        <v/>
      </c>
    </row>
    <row r="2989" spans="35:51" x14ac:dyDescent="0.35">
      <c r="AI2989" s="11"/>
      <c r="AJ2989" s="11"/>
      <c r="AK2989" s="11"/>
      <c r="AL2989" s="63"/>
      <c r="AM2989" s="46" t="str">
        <f t="shared" si="635"/>
        <v/>
      </c>
      <c r="AN2989" s="46" t="str">
        <f t="shared" si="636"/>
        <v/>
      </c>
      <c r="AO2989" s="46" t="str">
        <f t="shared" si="637"/>
        <v/>
      </c>
      <c r="AP2989" s="46">
        <f t="shared" si="638"/>
        <v>0</v>
      </c>
      <c r="AQ2989" s="46" t="str">
        <f t="shared" si="639"/>
        <v/>
      </c>
      <c r="AR2989" s="46">
        <f t="shared" si="640"/>
        <v>0</v>
      </c>
      <c r="AS2989" s="48">
        <f t="shared" si="641"/>
        <v>1</v>
      </c>
      <c r="AT2989" s="46">
        <f t="shared" si="645"/>
        <v>0</v>
      </c>
      <c r="AU2989" s="46">
        <f t="shared" si="642"/>
        <v>0</v>
      </c>
      <c r="AV2989" s="46">
        <f t="shared" si="643"/>
        <v>0</v>
      </c>
      <c r="AW2989" s="46">
        <f t="shared" si="646"/>
        <v>0</v>
      </c>
      <c r="AX2989" s="47" t="str">
        <f t="shared" si="644"/>
        <v/>
      </c>
      <c r="AY2989" s="47" t="str">
        <f t="shared" si="647"/>
        <v/>
      </c>
    </row>
    <row r="2990" spans="35:51" x14ac:dyDescent="0.35">
      <c r="AI2990" s="11"/>
      <c r="AJ2990" s="11"/>
      <c r="AK2990" s="11"/>
      <c r="AL2990" s="63"/>
      <c r="AM2990" s="46" t="str">
        <f t="shared" si="635"/>
        <v/>
      </c>
      <c r="AN2990" s="46" t="str">
        <f t="shared" si="636"/>
        <v/>
      </c>
      <c r="AO2990" s="46" t="str">
        <f t="shared" si="637"/>
        <v/>
      </c>
      <c r="AP2990" s="46">
        <f t="shared" si="638"/>
        <v>0</v>
      </c>
      <c r="AQ2990" s="46" t="str">
        <f t="shared" si="639"/>
        <v/>
      </c>
      <c r="AR2990" s="46">
        <f t="shared" si="640"/>
        <v>0</v>
      </c>
      <c r="AS2990" s="48">
        <f t="shared" si="641"/>
        <v>1</v>
      </c>
      <c r="AT2990" s="46">
        <f t="shared" si="645"/>
        <v>0</v>
      </c>
      <c r="AU2990" s="46">
        <f t="shared" si="642"/>
        <v>0</v>
      </c>
      <c r="AV2990" s="46">
        <f t="shared" si="643"/>
        <v>0</v>
      </c>
      <c r="AW2990" s="46">
        <f t="shared" si="646"/>
        <v>0</v>
      </c>
      <c r="AX2990" s="47" t="str">
        <f t="shared" si="644"/>
        <v/>
      </c>
      <c r="AY2990" s="47" t="str">
        <f t="shared" si="647"/>
        <v/>
      </c>
    </row>
    <row r="2991" spans="35:51" x14ac:dyDescent="0.35">
      <c r="AI2991" s="11"/>
      <c r="AJ2991" s="11"/>
      <c r="AK2991" s="11"/>
      <c r="AL2991" s="63"/>
      <c r="AM2991" s="46" t="str">
        <f t="shared" si="635"/>
        <v/>
      </c>
      <c r="AN2991" s="46" t="str">
        <f t="shared" si="636"/>
        <v/>
      </c>
      <c r="AO2991" s="46" t="str">
        <f t="shared" si="637"/>
        <v/>
      </c>
      <c r="AP2991" s="46">
        <f t="shared" si="638"/>
        <v>0</v>
      </c>
      <c r="AQ2991" s="46" t="str">
        <f t="shared" si="639"/>
        <v/>
      </c>
      <c r="AR2991" s="46">
        <f t="shared" si="640"/>
        <v>0</v>
      </c>
      <c r="AS2991" s="48">
        <f t="shared" si="641"/>
        <v>1</v>
      </c>
      <c r="AT2991" s="46">
        <f t="shared" si="645"/>
        <v>0</v>
      </c>
      <c r="AU2991" s="46">
        <f t="shared" si="642"/>
        <v>0</v>
      </c>
      <c r="AV2991" s="46">
        <f t="shared" si="643"/>
        <v>0</v>
      </c>
      <c r="AW2991" s="46">
        <f t="shared" si="646"/>
        <v>0</v>
      </c>
      <c r="AX2991" s="47" t="str">
        <f t="shared" si="644"/>
        <v/>
      </c>
      <c r="AY2991" s="47" t="str">
        <f t="shared" si="647"/>
        <v/>
      </c>
    </row>
    <row r="2992" spans="35:51" x14ac:dyDescent="0.35">
      <c r="AI2992" s="11"/>
      <c r="AJ2992" s="11"/>
      <c r="AK2992" s="11"/>
      <c r="AL2992" s="63"/>
      <c r="AM2992" s="46" t="str">
        <f t="shared" si="635"/>
        <v/>
      </c>
      <c r="AN2992" s="46" t="str">
        <f t="shared" si="636"/>
        <v/>
      </c>
      <c r="AO2992" s="46" t="str">
        <f t="shared" si="637"/>
        <v/>
      </c>
      <c r="AP2992" s="46">
        <f t="shared" si="638"/>
        <v>0</v>
      </c>
      <c r="AQ2992" s="46" t="str">
        <f t="shared" si="639"/>
        <v/>
      </c>
      <c r="AR2992" s="46">
        <f t="shared" si="640"/>
        <v>0</v>
      </c>
      <c r="AS2992" s="48">
        <f t="shared" si="641"/>
        <v>1</v>
      </c>
      <c r="AT2992" s="46">
        <f t="shared" si="645"/>
        <v>0</v>
      </c>
      <c r="AU2992" s="46">
        <f t="shared" si="642"/>
        <v>0</v>
      </c>
      <c r="AV2992" s="46">
        <f t="shared" si="643"/>
        <v>0</v>
      </c>
      <c r="AW2992" s="46">
        <f t="shared" si="646"/>
        <v>0</v>
      </c>
      <c r="AX2992" s="47" t="str">
        <f t="shared" si="644"/>
        <v/>
      </c>
      <c r="AY2992" s="47" t="str">
        <f t="shared" si="647"/>
        <v/>
      </c>
    </row>
    <row r="2993" spans="35:51" x14ac:dyDescent="0.35">
      <c r="AI2993" s="11"/>
      <c r="AJ2993" s="11"/>
      <c r="AK2993" s="11"/>
      <c r="AL2993" s="63"/>
      <c r="AM2993" s="46" t="str">
        <f t="shared" si="635"/>
        <v/>
      </c>
      <c r="AN2993" s="46" t="str">
        <f t="shared" si="636"/>
        <v/>
      </c>
      <c r="AO2993" s="46" t="str">
        <f t="shared" si="637"/>
        <v/>
      </c>
      <c r="AP2993" s="46">
        <f t="shared" si="638"/>
        <v>0</v>
      </c>
      <c r="AQ2993" s="46" t="str">
        <f t="shared" si="639"/>
        <v/>
      </c>
      <c r="AR2993" s="46">
        <f t="shared" si="640"/>
        <v>0</v>
      </c>
      <c r="AS2993" s="48">
        <f t="shared" si="641"/>
        <v>1</v>
      </c>
      <c r="AT2993" s="46">
        <f t="shared" si="645"/>
        <v>0</v>
      </c>
      <c r="AU2993" s="46">
        <f t="shared" si="642"/>
        <v>0</v>
      </c>
      <c r="AV2993" s="46">
        <f t="shared" si="643"/>
        <v>0</v>
      </c>
      <c r="AW2993" s="46">
        <f t="shared" si="646"/>
        <v>0</v>
      </c>
      <c r="AX2993" s="47" t="str">
        <f t="shared" si="644"/>
        <v/>
      </c>
      <c r="AY2993" s="47" t="str">
        <f t="shared" si="647"/>
        <v/>
      </c>
    </row>
    <row r="2994" spans="35:51" x14ac:dyDescent="0.35">
      <c r="AI2994" s="11"/>
      <c r="AJ2994" s="11"/>
      <c r="AK2994" s="11"/>
      <c r="AL2994" s="63"/>
      <c r="AM2994" s="46" t="str">
        <f t="shared" si="635"/>
        <v/>
      </c>
      <c r="AN2994" s="46" t="str">
        <f t="shared" si="636"/>
        <v/>
      </c>
      <c r="AO2994" s="46" t="str">
        <f t="shared" si="637"/>
        <v/>
      </c>
      <c r="AP2994" s="46">
        <f t="shared" si="638"/>
        <v>0</v>
      </c>
      <c r="AQ2994" s="46" t="str">
        <f t="shared" si="639"/>
        <v/>
      </c>
      <c r="AR2994" s="46">
        <f t="shared" si="640"/>
        <v>0</v>
      </c>
      <c r="AS2994" s="48">
        <f t="shared" si="641"/>
        <v>1</v>
      </c>
      <c r="AT2994" s="46">
        <f t="shared" si="645"/>
        <v>0</v>
      </c>
      <c r="AU2994" s="46">
        <f t="shared" si="642"/>
        <v>0</v>
      </c>
      <c r="AV2994" s="46">
        <f t="shared" si="643"/>
        <v>0</v>
      </c>
      <c r="AW2994" s="46">
        <f t="shared" si="646"/>
        <v>0</v>
      </c>
      <c r="AX2994" s="47" t="str">
        <f t="shared" si="644"/>
        <v/>
      </c>
      <c r="AY2994" s="47" t="str">
        <f t="shared" si="647"/>
        <v/>
      </c>
    </row>
    <row r="2995" spans="35:51" x14ac:dyDescent="0.35">
      <c r="AI2995" s="11"/>
      <c r="AJ2995" s="11"/>
      <c r="AK2995" s="11"/>
      <c r="AL2995" s="63"/>
      <c r="AM2995" s="46" t="str">
        <f t="shared" si="635"/>
        <v/>
      </c>
      <c r="AN2995" s="46" t="str">
        <f t="shared" si="636"/>
        <v/>
      </c>
      <c r="AO2995" s="46" t="str">
        <f t="shared" si="637"/>
        <v/>
      </c>
      <c r="AP2995" s="46">
        <f t="shared" si="638"/>
        <v>0</v>
      </c>
      <c r="AQ2995" s="46" t="str">
        <f t="shared" si="639"/>
        <v/>
      </c>
      <c r="AR2995" s="46">
        <f t="shared" si="640"/>
        <v>0</v>
      </c>
      <c r="AS2995" s="48">
        <f t="shared" si="641"/>
        <v>1</v>
      </c>
      <c r="AT2995" s="46">
        <f t="shared" si="645"/>
        <v>0</v>
      </c>
      <c r="AU2995" s="46">
        <f t="shared" si="642"/>
        <v>0</v>
      </c>
      <c r="AV2995" s="46">
        <f t="shared" si="643"/>
        <v>0</v>
      </c>
      <c r="AW2995" s="46">
        <f t="shared" si="646"/>
        <v>0</v>
      </c>
      <c r="AX2995" s="47" t="str">
        <f t="shared" si="644"/>
        <v/>
      </c>
      <c r="AY2995" s="47" t="str">
        <f t="shared" si="647"/>
        <v/>
      </c>
    </row>
    <row r="2996" spans="35:51" x14ac:dyDescent="0.35">
      <c r="AI2996" s="11"/>
      <c r="AJ2996" s="11"/>
      <c r="AK2996" s="11"/>
      <c r="AL2996" s="63"/>
      <c r="AM2996" s="46" t="str">
        <f t="shared" si="635"/>
        <v/>
      </c>
      <c r="AN2996" s="46" t="str">
        <f t="shared" si="636"/>
        <v/>
      </c>
      <c r="AO2996" s="46" t="str">
        <f t="shared" si="637"/>
        <v/>
      </c>
      <c r="AP2996" s="46">
        <f t="shared" si="638"/>
        <v>0</v>
      </c>
      <c r="AQ2996" s="46" t="str">
        <f t="shared" si="639"/>
        <v/>
      </c>
      <c r="AR2996" s="46">
        <f t="shared" si="640"/>
        <v>0</v>
      </c>
      <c r="AS2996" s="48">
        <f t="shared" si="641"/>
        <v>1</v>
      </c>
      <c r="AT2996" s="46">
        <f t="shared" si="645"/>
        <v>0</v>
      </c>
      <c r="AU2996" s="46">
        <f t="shared" si="642"/>
        <v>0</v>
      </c>
      <c r="AV2996" s="46">
        <f t="shared" si="643"/>
        <v>0</v>
      </c>
      <c r="AW2996" s="46">
        <f t="shared" si="646"/>
        <v>0</v>
      </c>
      <c r="AX2996" s="47" t="str">
        <f t="shared" si="644"/>
        <v/>
      </c>
      <c r="AY2996" s="47" t="str">
        <f t="shared" si="647"/>
        <v/>
      </c>
    </row>
    <row r="2997" spans="35:51" x14ac:dyDescent="0.35">
      <c r="AI2997" s="11"/>
      <c r="AJ2997" s="11"/>
      <c r="AK2997" s="11"/>
      <c r="AL2997" s="63"/>
      <c r="AM2997" s="46" t="str">
        <f t="shared" si="635"/>
        <v/>
      </c>
      <c r="AN2997" s="46" t="str">
        <f t="shared" si="636"/>
        <v/>
      </c>
      <c r="AO2997" s="46" t="str">
        <f t="shared" si="637"/>
        <v/>
      </c>
      <c r="AP2997" s="46">
        <f t="shared" si="638"/>
        <v>0</v>
      </c>
      <c r="AQ2997" s="46" t="str">
        <f t="shared" si="639"/>
        <v/>
      </c>
      <c r="AR2997" s="46">
        <f t="shared" si="640"/>
        <v>0</v>
      </c>
      <c r="AS2997" s="48">
        <f t="shared" si="641"/>
        <v>1</v>
      </c>
      <c r="AT2997" s="46">
        <f t="shared" si="645"/>
        <v>0</v>
      </c>
      <c r="AU2997" s="46">
        <f t="shared" si="642"/>
        <v>0</v>
      </c>
      <c r="AV2997" s="46">
        <f t="shared" si="643"/>
        <v>0</v>
      </c>
      <c r="AW2997" s="46">
        <f t="shared" si="646"/>
        <v>0</v>
      </c>
      <c r="AX2997" s="47" t="str">
        <f t="shared" si="644"/>
        <v/>
      </c>
      <c r="AY2997" s="47" t="str">
        <f t="shared" si="647"/>
        <v/>
      </c>
    </row>
    <row r="2998" spans="35:51" x14ac:dyDescent="0.35">
      <c r="AI2998" s="11"/>
      <c r="AJ2998" s="11"/>
      <c r="AK2998" s="11"/>
      <c r="AL2998" s="63"/>
      <c r="AM2998" s="46" t="str">
        <f t="shared" si="635"/>
        <v/>
      </c>
      <c r="AN2998" s="46" t="str">
        <f t="shared" si="636"/>
        <v/>
      </c>
      <c r="AO2998" s="46" t="str">
        <f t="shared" si="637"/>
        <v/>
      </c>
      <c r="AP2998" s="46">
        <f t="shared" si="638"/>
        <v>0</v>
      </c>
      <c r="AQ2998" s="46" t="str">
        <f t="shared" si="639"/>
        <v/>
      </c>
      <c r="AR2998" s="46">
        <f t="shared" si="640"/>
        <v>0</v>
      </c>
      <c r="AS2998" s="48">
        <f t="shared" si="641"/>
        <v>1</v>
      </c>
      <c r="AT2998" s="46">
        <f t="shared" si="645"/>
        <v>0</v>
      </c>
      <c r="AU2998" s="46">
        <f t="shared" si="642"/>
        <v>0</v>
      </c>
      <c r="AV2998" s="46">
        <f t="shared" si="643"/>
        <v>0</v>
      </c>
      <c r="AW2998" s="46">
        <f t="shared" si="646"/>
        <v>0</v>
      </c>
      <c r="AX2998" s="47" t="str">
        <f t="shared" si="644"/>
        <v/>
      </c>
      <c r="AY2998" s="47" t="str">
        <f t="shared" si="647"/>
        <v/>
      </c>
    </row>
    <row r="2999" spans="35:51" x14ac:dyDescent="0.35">
      <c r="AI2999" s="11"/>
      <c r="AJ2999" s="11"/>
      <c r="AK2999" s="11"/>
      <c r="AL2999" s="63"/>
      <c r="AM2999" s="46" t="str">
        <f t="shared" si="635"/>
        <v/>
      </c>
      <c r="AN2999" s="46" t="str">
        <f t="shared" si="636"/>
        <v/>
      </c>
      <c r="AO2999" s="46" t="str">
        <f t="shared" si="637"/>
        <v/>
      </c>
      <c r="AP2999" s="46">
        <f t="shared" si="638"/>
        <v>0</v>
      </c>
      <c r="AQ2999" s="46" t="str">
        <f t="shared" si="639"/>
        <v/>
      </c>
      <c r="AR2999" s="46">
        <f t="shared" si="640"/>
        <v>0</v>
      </c>
      <c r="AS2999" s="48">
        <f t="shared" si="641"/>
        <v>1</v>
      </c>
      <c r="AT2999" s="46">
        <f t="shared" si="645"/>
        <v>0</v>
      </c>
      <c r="AU2999" s="46">
        <f t="shared" si="642"/>
        <v>0</v>
      </c>
      <c r="AV2999" s="46">
        <f t="shared" si="643"/>
        <v>0</v>
      </c>
      <c r="AW2999" s="46">
        <f t="shared" si="646"/>
        <v>0</v>
      </c>
      <c r="AX2999" s="47" t="str">
        <f t="shared" si="644"/>
        <v/>
      </c>
      <c r="AY2999" s="47" t="str">
        <f t="shared" si="647"/>
        <v/>
      </c>
    </row>
    <row r="3000" spans="35:51" x14ac:dyDescent="0.35">
      <c r="AI3000" s="11"/>
      <c r="AJ3000" s="11"/>
      <c r="AK3000" s="11"/>
      <c r="AL3000" s="63"/>
      <c r="AM3000" s="46" t="str">
        <f t="shared" si="635"/>
        <v/>
      </c>
      <c r="AN3000" s="46" t="str">
        <f t="shared" si="636"/>
        <v/>
      </c>
      <c r="AO3000" s="46" t="str">
        <f t="shared" si="637"/>
        <v/>
      </c>
      <c r="AP3000" s="46">
        <f t="shared" si="638"/>
        <v>0</v>
      </c>
      <c r="AQ3000" s="46" t="str">
        <f t="shared" si="639"/>
        <v/>
      </c>
      <c r="AR3000" s="46">
        <f t="shared" si="640"/>
        <v>0</v>
      </c>
      <c r="AS3000" s="48">
        <f t="shared" si="641"/>
        <v>1</v>
      </c>
      <c r="AT3000" s="46">
        <f t="shared" si="645"/>
        <v>0</v>
      </c>
      <c r="AU3000" s="46">
        <f t="shared" si="642"/>
        <v>0</v>
      </c>
      <c r="AV3000" s="46">
        <f t="shared" si="643"/>
        <v>0</v>
      </c>
      <c r="AW3000" s="46">
        <f t="shared" si="646"/>
        <v>0</v>
      </c>
      <c r="AX3000" s="47" t="str">
        <f t="shared" si="644"/>
        <v/>
      </c>
      <c r="AY3000" s="47" t="str">
        <f t="shared" si="647"/>
        <v/>
      </c>
    </row>
    <row r="3001" spans="35:51" x14ac:dyDescent="0.35">
      <c r="AI3001" s="11"/>
      <c r="AJ3001" s="11"/>
      <c r="AK3001" s="11"/>
      <c r="AL3001" s="63"/>
      <c r="AM3001" s="46" t="str">
        <f t="shared" si="635"/>
        <v/>
      </c>
      <c r="AN3001" s="46" t="str">
        <f t="shared" si="636"/>
        <v/>
      </c>
      <c r="AO3001" s="46" t="str">
        <f t="shared" si="637"/>
        <v/>
      </c>
      <c r="AP3001" s="46">
        <f t="shared" si="638"/>
        <v>0</v>
      </c>
      <c r="AQ3001" s="46" t="str">
        <f t="shared" si="639"/>
        <v/>
      </c>
      <c r="AR3001" s="46">
        <f t="shared" si="640"/>
        <v>0</v>
      </c>
      <c r="AS3001" s="48">
        <f t="shared" si="641"/>
        <v>1</v>
      </c>
      <c r="AT3001" s="46">
        <f t="shared" si="645"/>
        <v>0</v>
      </c>
      <c r="AU3001" s="46">
        <f t="shared" si="642"/>
        <v>0</v>
      </c>
      <c r="AV3001" s="46">
        <f t="shared" si="643"/>
        <v>0</v>
      </c>
      <c r="AW3001" s="46">
        <f t="shared" si="646"/>
        <v>0</v>
      </c>
      <c r="AX3001" s="47" t="str">
        <f t="shared" si="644"/>
        <v/>
      </c>
      <c r="AY3001" s="47" t="str">
        <f t="shared" si="647"/>
        <v/>
      </c>
    </row>
    <row r="3002" spans="35:51" x14ac:dyDescent="0.35">
      <c r="AI3002" s="11"/>
      <c r="AJ3002" s="11"/>
      <c r="AK3002" s="11"/>
      <c r="AL3002" s="63"/>
      <c r="AM3002" s="46" t="str">
        <f t="shared" si="635"/>
        <v/>
      </c>
      <c r="AN3002" s="46" t="str">
        <f t="shared" si="636"/>
        <v/>
      </c>
      <c r="AO3002" s="46" t="str">
        <f t="shared" si="637"/>
        <v/>
      </c>
      <c r="AP3002" s="46">
        <f t="shared" si="638"/>
        <v>0</v>
      </c>
      <c r="AQ3002" s="46" t="str">
        <f t="shared" si="639"/>
        <v/>
      </c>
      <c r="AR3002" s="46">
        <f t="shared" si="640"/>
        <v>0</v>
      </c>
      <c r="AS3002" s="48">
        <f t="shared" si="641"/>
        <v>1</v>
      </c>
      <c r="AT3002" s="46">
        <f t="shared" si="645"/>
        <v>0</v>
      </c>
      <c r="AU3002" s="46">
        <f t="shared" si="642"/>
        <v>0</v>
      </c>
      <c r="AV3002" s="46">
        <f t="shared" si="643"/>
        <v>0</v>
      </c>
      <c r="AW3002" s="46">
        <f t="shared" si="646"/>
        <v>0</v>
      </c>
      <c r="AX3002" s="47" t="str">
        <f t="shared" si="644"/>
        <v/>
      </c>
      <c r="AY3002" s="47" t="str">
        <f t="shared" si="647"/>
        <v/>
      </c>
    </row>
    <row r="3003" spans="35:51" x14ac:dyDescent="0.35">
      <c r="AI3003" s="11"/>
      <c r="AJ3003" s="11"/>
      <c r="AK3003" s="11"/>
      <c r="AL3003" s="63"/>
      <c r="AM3003" s="46" t="str">
        <f t="shared" si="635"/>
        <v/>
      </c>
      <c r="AN3003" s="46" t="str">
        <f t="shared" si="636"/>
        <v/>
      </c>
      <c r="AO3003" s="46" t="str">
        <f t="shared" si="637"/>
        <v/>
      </c>
      <c r="AP3003" s="46">
        <f t="shared" si="638"/>
        <v>0</v>
      </c>
      <c r="AQ3003" s="46" t="str">
        <f t="shared" si="639"/>
        <v/>
      </c>
      <c r="AR3003" s="46">
        <f t="shared" si="640"/>
        <v>0</v>
      </c>
      <c r="AS3003" s="48">
        <f t="shared" si="641"/>
        <v>1</v>
      </c>
      <c r="AT3003" s="46">
        <f t="shared" si="645"/>
        <v>0</v>
      </c>
      <c r="AU3003" s="46">
        <f t="shared" si="642"/>
        <v>0</v>
      </c>
      <c r="AV3003" s="46">
        <f t="shared" si="643"/>
        <v>0</v>
      </c>
      <c r="AW3003" s="46">
        <f t="shared" si="646"/>
        <v>0</v>
      </c>
      <c r="AX3003" s="47" t="str">
        <f t="shared" si="644"/>
        <v/>
      </c>
      <c r="AY3003" s="47" t="str">
        <f t="shared" si="647"/>
        <v/>
      </c>
    </row>
    <row r="3004" spans="35:51" x14ac:dyDescent="0.35">
      <c r="AI3004" s="11"/>
      <c r="AJ3004" s="11"/>
      <c r="AK3004" s="11"/>
      <c r="AL3004" s="63"/>
      <c r="AM3004" s="46" t="str">
        <f t="shared" si="635"/>
        <v/>
      </c>
      <c r="AN3004" s="46" t="str">
        <f t="shared" si="636"/>
        <v/>
      </c>
      <c r="AO3004" s="46" t="str">
        <f t="shared" si="637"/>
        <v/>
      </c>
      <c r="AP3004" s="46">
        <f t="shared" si="638"/>
        <v>0</v>
      </c>
      <c r="AQ3004" s="46" t="str">
        <f t="shared" si="639"/>
        <v/>
      </c>
      <c r="AR3004" s="46">
        <f t="shared" si="640"/>
        <v>0</v>
      </c>
      <c r="AS3004" s="48">
        <f t="shared" si="641"/>
        <v>1</v>
      </c>
      <c r="AT3004" s="46">
        <f t="shared" si="645"/>
        <v>0</v>
      </c>
      <c r="AU3004" s="46">
        <f t="shared" si="642"/>
        <v>0</v>
      </c>
      <c r="AV3004" s="46">
        <f t="shared" si="643"/>
        <v>0</v>
      </c>
      <c r="AW3004" s="46">
        <f t="shared" si="646"/>
        <v>0</v>
      </c>
      <c r="AX3004" s="47" t="str">
        <f t="shared" si="644"/>
        <v/>
      </c>
      <c r="AY3004" s="47" t="str">
        <f t="shared" si="647"/>
        <v/>
      </c>
    </row>
    <row r="3005" spans="35:51" x14ac:dyDescent="0.35">
      <c r="AI3005" s="11"/>
      <c r="AJ3005" s="11"/>
      <c r="AK3005" s="11"/>
      <c r="AL3005" s="63"/>
      <c r="AM3005" s="46" t="str">
        <f t="shared" si="635"/>
        <v/>
      </c>
      <c r="AN3005" s="46" t="str">
        <f t="shared" si="636"/>
        <v/>
      </c>
      <c r="AO3005" s="46" t="str">
        <f t="shared" si="637"/>
        <v/>
      </c>
      <c r="AP3005" s="46">
        <f t="shared" si="638"/>
        <v>0</v>
      </c>
      <c r="AQ3005" s="46" t="str">
        <f t="shared" si="639"/>
        <v/>
      </c>
      <c r="AR3005" s="46">
        <f t="shared" si="640"/>
        <v>0</v>
      </c>
      <c r="AS3005" s="48">
        <f t="shared" si="641"/>
        <v>1</v>
      </c>
      <c r="AT3005" s="46">
        <f t="shared" si="645"/>
        <v>0</v>
      </c>
      <c r="AU3005" s="46">
        <f t="shared" si="642"/>
        <v>0</v>
      </c>
      <c r="AV3005" s="46">
        <f t="shared" si="643"/>
        <v>0</v>
      </c>
      <c r="AW3005" s="46">
        <f t="shared" si="646"/>
        <v>0</v>
      </c>
      <c r="AX3005" s="47" t="str">
        <f t="shared" si="644"/>
        <v/>
      </c>
      <c r="AY3005" s="47" t="str">
        <f t="shared" si="647"/>
        <v/>
      </c>
    </row>
    <row r="3006" spans="35:51" x14ac:dyDescent="0.35">
      <c r="AI3006" s="11"/>
      <c r="AJ3006" s="11"/>
      <c r="AK3006" s="11"/>
      <c r="AL3006" s="63"/>
      <c r="AM3006" s="46" t="str">
        <f t="shared" si="635"/>
        <v/>
      </c>
      <c r="AN3006" s="46" t="str">
        <f t="shared" si="636"/>
        <v/>
      </c>
      <c r="AO3006" s="46" t="str">
        <f t="shared" si="637"/>
        <v/>
      </c>
      <c r="AP3006" s="46">
        <f t="shared" si="638"/>
        <v>0</v>
      </c>
      <c r="AQ3006" s="46" t="str">
        <f t="shared" si="639"/>
        <v/>
      </c>
      <c r="AR3006" s="46">
        <f t="shared" si="640"/>
        <v>0</v>
      </c>
      <c r="AS3006" s="48">
        <f t="shared" si="641"/>
        <v>1</v>
      </c>
      <c r="AT3006" s="46">
        <f t="shared" si="645"/>
        <v>0</v>
      </c>
      <c r="AU3006" s="46">
        <f t="shared" si="642"/>
        <v>0</v>
      </c>
      <c r="AV3006" s="46">
        <f t="shared" si="643"/>
        <v>0</v>
      </c>
      <c r="AW3006" s="46">
        <f t="shared" si="646"/>
        <v>0</v>
      </c>
      <c r="AX3006" s="47" t="str">
        <f t="shared" si="644"/>
        <v/>
      </c>
      <c r="AY3006" s="47" t="str">
        <f t="shared" si="647"/>
        <v/>
      </c>
    </row>
    <row r="3007" spans="35:51" x14ac:dyDescent="0.35">
      <c r="AI3007" s="11"/>
      <c r="AJ3007" s="11"/>
      <c r="AK3007" s="11"/>
      <c r="AL3007" s="63"/>
      <c r="AM3007" s="46" t="str">
        <f t="shared" si="635"/>
        <v/>
      </c>
      <c r="AN3007" s="46" t="str">
        <f t="shared" si="636"/>
        <v/>
      </c>
      <c r="AO3007" s="46" t="str">
        <f t="shared" si="637"/>
        <v/>
      </c>
      <c r="AP3007" s="46">
        <f t="shared" si="638"/>
        <v>0</v>
      </c>
      <c r="AQ3007" s="46" t="str">
        <f t="shared" si="639"/>
        <v/>
      </c>
      <c r="AR3007" s="46">
        <f t="shared" si="640"/>
        <v>0</v>
      </c>
      <c r="AS3007" s="48">
        <f t="shared" si="641"/>
        <v>1</v>
      </c>
      <c r="AT3007" s="46">
        <f t="shared" si="645"/>
        <v>0</v>
      </c>
      <c r="AU3007" s="46">
        <f t="shared" si="642"/>
        <v>0</v>
      </c>
      <c r="AV3007" s="46">
        <f t="shared" si="643"/>
        <v>0</v>
      </c>
      <c r="AW3007" s="46">
        <f t="shared" si="646"/>
        <v>0</v>
      </c>
      <c r="AX3007" s="47" t="str">
        <f t="shared" si="644"/>
        <v/>
      </c>
      <c r="AY3007" s="47" t="str">
        <f t="shared" si="647"/>
        <v/>
      </c>
    </row>
    <row r="3008" spans="35:51" x14ac:dyDescent="0.35">
      <c r="AI3008" s="11"/>
      <c r="AJ3008" s="11"/>
      <c r="AK3008" s="11"/>
      <c r="AL3008" s="63"/>
      <c r="AM3008" s="46" t="str">
        <f t="shared" si="635"/>
        <v/>
      </c>
      <c r="AN3008" s="46" t="str">
        <f t="shared" si="636"/>
        <v/>
      </c>
      <c r="AO3008" s="46" t="str">
        <f t="shared" si="637"/>
        <v/>
      </c>
      <c r="AP3008" s="46">
        <f t="shared" si="638"/>
        <v>0</v>
      </c>
      <c r="AQ3008" s="46" t="str">
        <f t="shared" si="639"/>
        <v/>
      </c>
      <c r="AR3008" s="46">
        <f t="shared" si="640"/>
        <v>0</v>
      </c>
      <c r="AS3008" s="48">
        <f t="shared" si="641"/>
        <v>1</v>
      </c>
      <c r="AT3008" s="46">
        <f t="shared" si="645"/>
        <v>0</v>
      </c>
      <c r="AU3008" s="46">
        <f t="shared" si="642"/>
        <v>0</v>
      </c>
      <c r="AV3008" s="46">
        <f t="shared" si="643"/>
        <v>0</v>
      </c>
      <c r="AW3008" s="46">
        <f t="shared" si="646"/>
        <v>0</v>
      </c>
      <c r="AX3008" s="47" t="str">
        <f t="shared" si="644"/>
        <v/>
      </c>
      <c r="AY3008" s="47" t="str">
        <f t="shared" si="647"/>
        <v/>
      </c>
    </row>
    <row r="3009" spans="35:51" x14ac:dyDescent="0.35">
      <c r="AI3009" s="11"/>
      <c r="AJ3009" s="11"/>
      <c r="AK3009" s="11"/>
      <c r="AL3009" s="63"/>
      <c r="AM3009" s="46" t="str">
        <f t="shared" si="635"/>
        <v/>
      </c>
      <c r="AN3009" s="46" t="str">
        <f t="shared" si="636"/>
        <v/>
      </c>
      <c r="AO3009" s="46" t="str">
        <f t="shared" si="637"/>
        <v/>
      </c>
      <c r="AP3009" s="46">
        <f t="shared" si="638"/>
        <v>0</v>
      </c>
      <c r="AQ3009" s="46" t="str">
        <f t="shared" si="639"/>
        <v/>
      </c>
      <c r="AR3009" s="46">
        <f t="shared" si="640"/>
        <v>0</v>
      </c>
      <c r="AS3009" s="48">
        <f t="shared" si="641"/>
        <v>1</v>
      </c>
      <c r="AT3009" s="46">
        <f t="shared" si="645"/>
        <v>0</v>
      </c>
      <c r="AU3009" s="46">
        <f t="shared" si="642"/>
        <v>0</v>
      </c>
      <c r="AV3009" s="46">
        <f t="shared" si="643"/>
        <v>0</v>
      </c>
      <c r="AW3009" s="46">
        <f t="shared" si="646"/>
        <v>0</v>
      </c>
      <c r="AX3009" s="47" t="str">
        <f t="shared" si="644"/>
        <v/>
      </c>
      <c r="AY3009" s="47" t="str">
        <f t="shared" si="647"/>
        <v/>
      </c>
    </row>
    <row r="3010" spans="35:51" x14ac:dyDescent="0.35">
      <c r="AI3010" s="11"/>
      <c r="AJ3010" s="11"/>
      <c r="AK3010" s="11"/>
      <c r="AL3010" s="63"/>
      <c r="AM3010" s="46" t="str">
        <f t="shared" si="635"/>
        <v/>
      </c>
      <c r="AN3010" s="46" t="str">
        <f t="shared" si="636"/>
        <v/>
      </c>
      <c r="AO3010" s="46" t="str">
        <f t="shared" si="637"/>
        <v/>
      </c>
      <c r="AP3010" s="46">
        <f t="shared" si="638"/>
        <v>0</v>
      </c>
      <c r="AQ3010" s="46" t="str">
        <f t="shared" si="639"/>
        <v/>
      </c>
      <c r="AR3010" s="46">
        <f t="shared" si="640"/>
        <v>0</v>
      </c>
      <c r="AS3010" s="48">
        <f t="shared" si="641"/>
        <v>1</v>
      </c>
      <c r="AT3010" s="46">
        <f t="shared" si="645"/>
        <v>0</v>
      </c>
      <c r="AU3010" s="46">
        <f t="shared" si="642"/>
        <v>0</v>
      </c>
      <c r="AV3010" s="46">
        <f t="shared" si="643"/>
        <v>0</v>
      </c>
      <c r="AW3010" s="46">
        <f t="shared" si="646"/>
        <v>0</v>
      </c>
      <c r="AX3010" s="47" t="str">
        <f t="shared" si="644"/>
        <v/>
      </c>
      <c r="AY3010" s="47" t="str">
        <f t="shared" si="647"/>
        <v/>
      </c>
    </row>
    <row r="3011" spans="35:51" x14ac:dyDescent="0.35">
      <c r="AI3011" s="11"/>
      <c r="AJ3011" s="11"/>
      <c r="AK3011" s="11"/>
      <c r="AL3011" s="63"/>
      <c r="AM3011" s="46" t="str">
        <f t="shared" ref="AM3011:AM3074" si="648">IFERROR(VLOOKUP($AK3011,pnl_konto_table,2,FALSE),"")</f>
        <v/>
      </c>
      <c r="AN3011" s="46" t="str">
        <f t="shared" ref="AN3011:AN3074" si="649">IFERROR(VLOOKUP($AK3011,pnl_konto_table,6,FALSE),"")</f>
        <v/>
      </c>
      <c r="AO3011" s="46" t="str">
        <f t="shared" ref="AO3011:AO3074" si="650">IFERROR(VLOOKUP($AK3011,pnl_konto_table,7,FALSE),"")</f>
        <v/>
      </c>
      <c r="AP3011" s="46">
        <f t="shared" ref="AP3011:AP3074" si="651">IFERROR(VLOOKUP(AO3011,pnl_kategori_table,2,FALSE),0)</f>
        <v>0</v>
      </c>
      <c r="AQ3011" s="46" t="str">
        <f t="shared" ref="AQ3011:AQ3074" si="652">IFERROR(MATCH(AN3011,pnl_subkategori,0),"")</f>
        <v/>
      </c>
      <c r="AR3011" s="46">
        <f t="shared" ref="AR3011:AR3074" si="653">IF(AP3011=$A$3,-$AL3011,$AL3011)</f>
        <v>0</v>
      </c>
      <c r="AS3011" s="48">
        <f t="shared" ref="AS3011:AS3074" si="654">IFERROR(VLOOKUP($AK3011,lookup_konto_index,2,FALSE),IFERROR(VLOOKUP(AN3011,lookup_subkategori_index,2,FALSE),IFERROR(VLOOKUP(AO3011,lookup_kategori_index,2,FALSE),1)))</f>
        <v>1</v>
      </c>
      <c r="AT3011" s="46">
        <f t="shared" si="645"/>
        <v>0</v>
      </c>
      <c r="AU3011" s="46">
        <f t="shared" ref="AU3011:AU3074" si="655">SUMIFS($BC$3:$BC$50,$BA$3:$BA$50,$AI3011,$BB$3:$BB$50,$AJ3011)</f>
        <v>0</v>
      </c>
      <c r="AV3011" s="46">
        <f t="shared" ref="AV3011:AV3074" si="656">SUMIFS($BD$3:$BD$50,$BA$3:$BA$50,$AI3011,$BB$3:$BB$50,$AJ3011)</f>
        <v>0</v>
      </c>
      <c r="AW3011" s="46">
        <f t="shared" si="646"/>
        <v>0</v>
      </c>
      <c r="AX3011" s="47" t="str">
        <f t="shared" ref="AX3011:AX3074" si="657">IFERROR(VLOOKUP($AP3011,table_type_kostnad,2,FALSE)*AR3011,"")</f>
        <v/>
      </c>
      <c r="AY3011" s="47" t="str">
        <f t="shared" si="647"/>
        <v/>
      </c>
    </row>
    <row r="3012" spans="35:51" x14ac:dyDescent="0.35">
      <c r="AI3012" s="11"/>
      <c r="AJ3012" s="11"/>
      <c r="AK3012" s="11"/>
      <c r="AL3012" s="63"/>
      <c r="AM3012" s="46" t="str">
        <f t="shared" si="648"/>
        <v/>
      </c>
      <c r="AN3012" s="46" t="str">
        <f t="shared" si="649"/>
        <v/>
      </c>
      <c r="AO3012" s="46" t="str">
        <f t="shared" si="650"/>
        <v/>
      </c>
      <c r="AP3012" s="46">
        <f t="shared" si="651"/>
        <v>0</v>
      </c>
      <c r="AQ3012" s="46" t="str">
        <f t="shared" si="652"/>
        <v/>
      </c>
      <c r="AR3012" s="46">
        <f t="shared" si="653"/>
        <v>0</v>
      </c>
      <c r="AS3012" s="48">
        <f t="shared" si="654"/>
        <v>1</v>
      </c>
      <c r="AT3012" s="46">
        <f t="shared" ref="AT3012:AT3075" si="658">AS3012*AR3012</f>
        <v>0</v>
      </c>
      <c r="AU3012" s="46">
        <f t="shared" si="655"/>
        <v>0</v>
      </c>
      <c r="AV3012" s="46">
        <f t="shared" si="656"/>
        <v>0</v>
      </c>
      <c r="AW3012" s="46">
        <f t="shared" ref="AW3012:AW3075" si="659">IF(AU3012=0,0,1)</f>
        <v>0</v>
      </c>
      <c r="AX3012" s="47" t="str">
        <f t="shared" si="657"/>
        <v/>
      </c>
      <c r="AY3012" s="47" t="str">
        <f t="shared" ref="AY3012:AY3075" si="660">IFERROR(AX3012*AS3012,"")</f>
        <v/>
      </c>
    </row>
    <row r="3013" spans="35:51" x14ac:dyDescent="0.35">
      <c r="AI3013" s="11"/>
      <c r="AJ3013" s="11"/>
      <c r="AK3013" s="11"/>
      <c r="AL3013" s="63"/>
      <c r="AM3013" s="46" t="str">
        <f t="shared" si="648"/>
        <v/>
      </c>
      <c r="AN3013" s="46" t="str">
        <f t="shared" si="649"/>
        <v/>
      </c>
      <c r="AO3013" s="46" t="str">
        <f t="shared" si="650"/>
        <v/>
      </c>
      <c r="AP3013" s="46">
        <f t="shared" si="651"/>
        <v>0</v>
      </c>
      <c r="AQ3013" s="46" t="str">
        <f t="shared" si="652"/>
        <v/>
      </c>
      <c r="AR3013" s="46">
        <f t="shared" si="653"/>
        <v>0</v>
      </c>
      <c r="AS3013" s="48">
        <f t="shared" si="654"/>
        <v>1</v>
      </c>
      <c r="AT3013" s="46">
        <f t="shared" si="658"/>
        <v>0</v>
      </c>
      <c r="AU3013" s="46">
        <f t="shared" si="655"/>
        <v>0</v>
      </c>
      <c r="AV3013" s="46">
        <f t="shared" si="656"/>
        <v>0</v>
      </c>
      <c r="AW3013" s="46">
        <f t="shared" si="659"/>
        <v>0</v>
      </c>
      <c r="AX3013" s="47" t="str">
        <f t="shared" si="657"/>
        <v/>
      </c>
      <c r="AY3013" s="47" t="str">
        <f t="shared" si="660"/>
        <v/>
      </c>
    </row>
    <row r="3014" spans="35:51" x14ac:dyDescent="0.35">
      <c r="AI3014" s="11"/>
      <c r="AJ3014" s="11"/>
      <c r="AK3014" s="11"/>
      <c r="AL3014" s="63"/>
      <c r="AM3014" s="46" t="str">
        <f t="shared" si="648"/>
        <v/>
      </c>
      <c r="AN3014" s="46" t="str">
        <f t="shared" si="649"/>
        <v/>
      </c>
      <c r="AO3014" s="46" t="str">
        <f t="shared" si="650"/>
        <v/>
      </c>
      <c r="AP3014" s="46">
        <f t="shared" si="651"/>
        <v>0</v>
      </c>
      <c r="AQ3014" s="46" t="str">
        <f t="shared" si="652"/>
        <v/>
      </c>
      <c r="AR3014" s="46">
        <f t="shared" si="653"/>
        <v>0</v>
      </c>
      <c r="AS3014" s="48">
        <f t="shared" si="654"/>
        <v>1</v>
      </c>
      <c r="AT3014" s="46">
        <f t="shared" si="658"/>
        <v>0</v>
      </c>
      <c r="AU3014" s="46">
        <f t="shared" si="655"/>
        <v>0</v>
      </c>
      <c r="AV3014" s="46">
        <f t="shared" si="656"/>
        <v>0</v>
      </c>
      <c r="AW3014" s="46">
        <f t="shared" si="659"/>
        <v>0</v>
      </c>
      <c r="AX3014" s="47" t="str">
        <f t="shared" si="657"/>
        <v/>
      </c>
      <c r="AY3014" s="47" t="str">
        <f t="shared" si="660"/>
        <v/>
      </c>
    </row>
    <row r="3015" spans="35:51" x14ac:dyDescent="0.35">
      <c r="AI3015" s="11"/>
      <c r="AJ3015" s="11"/>
      <c r="AK3015" s="11"/>
      <c r="AL3015" s="63"/>
      <c r="AM3015" s="46" t="str">
        <f t="shared" si="648"/>
        <v/>
      </c>
      <c r="AN3015" s="46" t="str">
        <f t="shared" si="649"/>
        <v/>
      </c>
      <c r="AO3015" s="46" t="str">
        <f t="shared" si="650"/>
        <v/>
      </c>
      <c r="AP3015" s="46">
        <f t="shared" si="651"/>
        <v>0</v>
      </c>
      <c r="AQ3015" s="46" t="str">
        <f t="shared" si="652"/>
        <v/>
      </c>
      <c r="AR3015" s="46">
        <f t="shared" si="653"/>
        <v>0</v>
      </c>
      <c r="AS3015" s="48">
        <f t="shared" si="654"/>
        <v>1</v>
      </c>
      <c r="AT3015" s="46">
        <f t="shared" si="658"/>
        <v>0</v>
      </c>
      <c r="AU3015" s="46">
        <f t="shared" si="655"/>
        <v>0</v>
      </c>
      <c r="AV3015" s="46">
        <f t="shared" si="656"/>
        <v>0</v>
      </c>
      <c r="AW3015" s="46">
        <f t="shared" si="659"/>
        <v>0</v>
      </c>
      <c r="AX3015" s="47" t="str">
        <f t="shared" si="657"/>
        <v/>
      </c>
      <c r="AY3015" s="47" t="str">
        <f t="shared" si="660"/>
        <v/>
      </c>
    </row>
    <row r="3016" spans="35:51" x14ac:dyDescent="0.35">
      <c r="AI3016" s="11"/>
      <c r="AJ3016" s="11"/>
      <c r="AK3016" s="11"/>
      <c r="AL3016" s="63"/>
      <c r="AM3016" s="46" t="str">
        <f t="shared" si="648"/>
        <v/>
      </c>
      <c r="AN3016" s="46" t="str">
        <f t="shared" si="649"/>
        <v/>
      </c>
      <c r="AO3016" s="46" t="str">
        <f t="shared" si="650"/>
        <v/>
      </c>
      <c r="AP3016" s="46">
        <f t="shared" si="651"/>
        <v>0</v>
      </c>
      <c r="AQ3016" s="46" t="str">
        <f t="shared" si="652"/>
        <v/>
      </c>
      <c r="AR3016" s="46">
        <f t="shared" si="653"/>
        <v>0</v>
      </c>
      <c r="AS3016" s="48">
        <f t="shared" si="654"/>
        <v>1</v>
      </c>
      <c r="AT3016" s="46">
        <f t="shared" si="658"/>
        <v>0</v>
      </c>
      <c r="AU3016" s="46">
        <f t="shared" si="655"/>
        <v>0</v>
      </c>
      <c r="AV3016" s="46">
        <f t="shared" si="656"/>
        <v>0</v>
      </c>
      <c r="AW3016" s="46">
        <f t="shared" si="659"/>
        <v>0</v>
      </c>
      <c r="AX3016" s="47" t="str">
        <f t="shared" si="657"/>
        <v/>
      </c>
      <c r="AY3016" s="47" t="str">
        <f t="shared" si="660"/>
        <v/>
      </c>
    </row>
    <row r="3017" spans="35:51" x14ac:dyDescent="0.35">
      <c r="AI3017" s="11"/>
      <c r="AJ3017" s="11"/>
      <c r="AK3017" s="11"/>
      <c r="AL3017" s="63"/>
      <c r="AM3017" s="46" t="str">
        <f t="shared" si="648"/>
        <v/>
      </c>
      <c r="AN3017" s="46" t="str">
        <f t="shared" si="649"/>
        <v/>
      </c>
      <c r="AO3017" s="46" t="str">
        <f t="shared" si="650"/>
        <v/>
      </c>
      <c r="AP3017" s="46">
        <f t="shared" si="651"/>
        <v>0</v>
      </c>
      <c r="AQ3017" s="46" t="str">
        <f t="shared" si="652"/>
        <v/>
      </c>
      <c r="AR3017" s="46">
        <f t="shared" si="653"/>
        <v>0</v>
      </c>
      <c r="AS3017" s="48">
        <f t="shared" si="654"/>
        <v>1</v>
      </c>
      <c r="AT3017" s="46">
        <f t="shared" si="658"/>
        <v>0</v>
      </c>
      <c r="AU3017" s="46">
        <f t="shared" si="655"/>
        <v>0</v>
      </c>
      <c r="AV3017" s="46">
        <f t="shared" si="656"/>
        <v>0</v>
      </c>
      <c r="AW3017" s="46">
        <f t="shared" si="659"/>
        <v>0</v>
      </c>
      <c r="AX3017" s="47" t="str">
        <f t="shared" si="657"/>
        <v/>
      </c>
      <c r="AY3017" s="47" t="str">
        <f t="shared" si="660"/>
        <v/>
      </c>
    </row>
    <row r="3018" spans="35:51" x14ac:dyDescent="0.35">
      <c r="AI3018" s="11"/>
      <c r="AJ3018" s="11"/>
      <c r="AK3018" s="11"/>
      <c r="AL3018" s="63"/>
      <c r="AM3018" s="46" t="str">
        <f t="shared" si="648"/>
        <v/>
      </c>
      <c r="AN3018" s="46" t="str">
        <f t="shared" si="649"/>
        <v/>
      </c>
      <c r="AO3018" s="46" t="str">
        <f t="shared" si="650"/>
        <v/>
      </c>
      <c r="AP3018" s="46">
        <f t="shared" si="651"/>
        <v>0</v>
      </c>
      <c r="AQ3018" s="46" t="str">
        <f t="shared" si="652"/>
        <v/>
      </c>
      <c r="AR3018" s="46">
        <f t="shared" si="653"/>
        <v>0</v>
      </c>
      <c r="AS3018" s="48">
        <f t="shared" si="654"/>
        <v>1</v>
      </c>
      <c r="AT3018" s="46">
        <f t="shared" si="658"/>
        <v>0</v>
      </c>
      <c r="AU3018" s="46">
        <f t="shared" si="655"/>
        <v>0</v>
      </c>
      <c r="AV3018" s="46">
        <f t="shared" si="656"/>
        <v>0</v>
      </c>
      <c r="AW3018" s="46">
        <f t="shared" si="659"/>
        <v>0</v>
      </c>
      <c r="AX3018" s="47" t="str">
        <f t="shared" si="657"/>
        <v/>
      </c>
      <c r="AY3018" s="47" t="str">
        <f t="shared" si="660"/>
        <v/>
      </c>
    </row>
    <row r="3019" spans="35:51" x14ac:dyDescent="0.35">
      <c r="AI3019" s="11"/>
      <c r="AJ3019" s="11"/>
      <c r="AK3019" s="11"/>
      <c r="AL3019" s="63"/>
      <c r="AM3019" s="46" t="str">
        <f t="shared" si="648"/>
        <v/>
      </c>
      <c r="AN3019" s="46" t="str">
        <f t="shared" si="649"/>
        <v/>
      </c>
      <c r="AO3019" s="46" t="str">
        <f t="shared" si="650"/>
        <v/>
      </c>
      <c r="AP3019" s="46">
        <f t="shared" si="651"/>
        <v>0</v>
      </c>
      <c r="AQ3019" s="46" t="str">
        <f t="shared" si="652"/>
        <v/>
      </c>
      <c r="AR3019" s="46">
        <f t="shared" si="653"/>
        <v>0</v>
      </c>
      <c r="AS3019" s="48">
        <f t="shared" si="654"/>
        <v>1</v>
      </c>
      <c r="AT3019" s="46">
        <f t="shared" si="658"/>
        <v>0</v>
      </c>
      <c r="AU3019" s="46">
        <f t="shared" si="655"/>
        <v>0</v>
      </c>
      <c r="AV3019" s="46">
        <f t="shared" si="656"/>
        <v>0</v>
      </c>
      <c r="AW3019" s="46">
        <f t="shared" si="659"/>
        <v>0</v>
      </c>
      <c r="AX3019" s="47" t="str">
        <f t="shared" si="657"/>
        <v/>
      </c>
      <c r="AY3019" s="47" t="str">
        <f t="shared" si="660"/>
        <v/>
      </c>
    </row>
    <row r="3020" spans="35:51" x14ac:dyDescent="0.35">
      <c r="AI3020" s="11"/>
      <c r="AJ3020" s="11"/>
      <c r="AK3020" s="11"/>
      <c r="AL3020" s="63"/>
      <c r="AM3020" s="46" t="str">
        <f t="shared" si="648"/>
        <v/>
      </c>
      <c r="AN3020" s="46" t="str">
        <f t="shared" si="649"/>
        <v/>
      </c>
      <c r="AO3020" s="46" t="str">
        <f t="shared" si="650"/>
        <v/>
      </c>
      <c r="AP3020" s="46">
        <f t="shared" si="651"/>
        <v>0</v>
      </c>
      <c r="AQ3020" s="46" t="str">
        <f t="shared" si="652"/>
        <v/>
      </c>
      <c r="AR3020" s="46">
        <f t="shared" si="653"/>
        <v>0</v>
      </c>
      <c r="AS3020" s="48">
        <f t="shared" si="654"/>
        <v>1</v>
      </c>
      <c r="AT3020" s="46">
        <f t="shared" si="658"/>
        <v>0</v>
      </c>
      <c r="AU3020" s="46">
        <f t="shared" si="655"/>
        <v>0</v>
      </c>
      <c r="AV3020" s="46">
        <f t="shared" si="656"/>
        <v>0</v>
      </c>
      <c r="AW3020" s="46">
        <f t="shared" si="659"/>
        <v>0</v>
      </c>
      <c r="AX3020" s="47" t="str">
        <f t="shared" si="657"/>
        <v/>
      </c>
      <c r="AY3020" s="47" t="str">
        <f t="shared" si="660"/>
        <v/>
      </c>
    </row>
    <row r="3021" spans="35:51" x14ac:dyDescent="0.35">
      <c r="AI3021" s="11"/>
      <c r="AJ3021" s="11"/>
      <c r="AK3021" s="11"/>
      <c r="AL3021" s="63"/>
      <c r="AM3021" s="46" t="str">
        <f t="shared" si="648"/>
        <v/>
      </c>
      <c r="AN3021" s="46" t="str">
        <f t="shared" si="649"/>
        <v/>
      </c>
      <c r="AO3021" s="46" t="str">
        <f t="shared" si="650"/>
        <v/>
      </c>
      <c r="AP3021" s="46">
        <f t="shared" si="651"/>
        <v>0</v>
      </c>
      <c r="AQ3021" s="46" t="str">
        <f t="shared" si="652"/>
        <v/>
      </c>
      <c r="AR3021" s="46">
        <f t="shared" si="653"/>
        <v>0</v>
      </c>
      <c r="AS3021" s="48">
        <f t="shared" si="654"/>
        <v>1</v>
      </c>
      <c r="AT3021" s="46">
        <f t="shared" si="658"/>
        <v>0</v>
      </c>
      <c r="AU3021" s="46">
        <f t="shared" si="655"/>
        <v>0</v>
      </c>
      <c r="AV3021" s="46">
        <f t="shared" si="656"/>
        <v>0</v>
      </c>
      <c r="AW3021" s="46">
        <f t="shared" si="659"/>
        <v>0</v>
      </c>
      <c r="AX3021" s="47" t="str">
        <f t="shared" si="657"/>
        <v/>
      </c>
      <c r="AY3021" s="47" t="str">
        <f t="shared" si="660"/>
        <v/>
      </c>
    </row>
    <row r="3022" spans="35:51" x14ac:dyDescent="0.35">
      <c r="AI3022" s="11"/>
      <c r="AJ3022" s="11"/>
      <c r="AK3022" s="11"/>
      <c r="AL3022" s="63"/>
      <c r="AM3022" s="46" t="str">
        <f t="shared" si="648"/>
        <v/>
      </c>
      <c r="AN3022" s="46" t="str">
        <f t="shared" si="649"/>
        <v/>
      </c>
      <c r="AO3022" s="46" t="str">
        <f t="shared" si="650"/>
        <v/>
      </c>
      <c r="AP3022" s="46">
        <f t="shared" si="651"/>
        <v>0</v>
      </c>
      <c r="AQ3022" s="46" t="str">
        <f t="shared" si="652"/>
        <v/>
      </c>
      <c r="AR3022" s="46">
        <f t="shared" si="653"/>
        <v>0</v>
      </c>
      <c r="AS3022" s="48">
        <f t="shared" si="654"/>
        <v>1</v>
      </c>
      <c r="AT3022" s="46">
        <f t="shared" si="658"/>
        <v>0</v>
      </c>
      <c r="AU3022" s="46">
        <f t="shared" si="655"/>
        <v>0</v>
      </c>
      <c r="AV3022" s="46">
        <f t="shared" si="656"/>
        <v>0</v>
      </c>
      <c r="AW3022" s="46">
        <f t="shared" si="659"/>
        <v>0</v>
      </c>
      <c r="AX3022" s="47" t="str">
        <f t="shared" si="657"/>
        <v/>
      </c>
      <c r="AY3022" s="47" t="str">
        <f t="shared" si="660"/>
        <v/>
      </c>
    </row>
    <row r="3023" spans="35:51" x14ac:dyDescent="0.35">
      <c r="AI3023" s="11"/>
      <c r="AJ3023" s="11"/>
      <c r="AK3023" s="11"/>
      <c r="AL3023" s="63"/>
      <c r="AM3023" s="46" t="str">
        <f t="shared" si="648"/>
        <v/>
      </c>
      <c r="AN3023" s="46" t="str">
        <f t="shared" si="649"/>
        <v/>
      </c>
      <c r="AO3023" s="46" t="str">
        <f t="shared" si="650"/>
        <v/>
      </c>
      <c r="AP3023" s="46">
        <f t="shared" si="651"/>
        <v>0</v>
      </c>
      <c r="AQ3023" s="46" t="str">
        <f t="shared" si="652"/>
        <v/>
      </c>
      <c r="AR3023" s="46">
        <f t="shared" si="653"/>
        <v>0</v>
      </c>
      <c r="AS3023" s="48">
        <f t="shared" si="654"/>
        <v>1</v>
      </c>
      <c r="AT3023" s="46">
        <f t="shared" si="658"/>
        <v>0</v>
      </c>
      <c r="AU3023" s="46">
        <f t="shared" si="655"/>
        <v>0</v>
      </c>
      <c r="AV3023" s="46">
        <f t="shared" si="656"/>
        <v>0</v>
      </c>
      <c r="AW3023" s="46">
        <f t="shared" si="659"/>
        <v>0</v>
      </c>
      <c r="AX3023" s="47" t="str">
        <f t="shared" si="657"/>
        <v/>
      </c>
      <c r="AY3023" s="47" t="str">
        <f t="shared" si="660"/>
        <v/>
      </c>
    </row>
    <row r="3024" spans="35:51" x14ac:dyDescent="0.35">
      <c r="AI3024" s="11"/>
      <c r="AJ3024" s="11"/>
      <c r="AK3024" s="11"/>
      <c r="AL3024" s="63"/>
      <c r="AM3024" s="46" t="str">
        <f t="shared" si="648"/>
        <v/>
      </c>
      <c r="AN3024" s="46" t="str">
        <f t="shared" si="649"/>
        <v/>
      </c>
      <c r="AO3024" s="46" t="str">
        <f t="shared" si="650"/>
        <v/>
      </c>
      <c r="AP3024" s="46">
        <f t="shared" si="651"/>
        <v>0</v>
      </c>
      <c r="AQ3024" s="46" t="str">
        <f t="shared" si="652"/>
        <v/>
      </c>
      <c r="AR3024" s="46">
        <f t="shared" si="653"/>
        <v>0</v>
      </c>
      <c r="AS3024" s="48">
        <f t="shared" si="654"/>
        <v>1</v>
      </c>
      <c r="AT3024" s="46">
        <f t="shared" si="658"/>
        <v>0</v>
      </c>
      <c r="AU3024" s="46">
        <f t="shared" si="655"/>
        <v>0</v>
      </c>
      <c r="AV3024" s="46">
        <f t="shared" si="656"/>
        <v>0</v>
      </c>
      <c r="AW3024" s="46">
        <f t="shared" si="659"/>
        <v>0</v>
      </c>
      <c r="AX3024" s="47" t="str">
        <f t="shared" si="657"/>
        <v/>
      </c>
      <c r="AY3024" s="47" t="str">
        <f t="shared" si="660"/>
        <v/>
      </c>
    </row>
    <row r="3025" spans="35:51" x14ac:dyDescent="0.35">
      <c r="AI3025" s="11"/>
      <c r="AJ3025" s="11"/>
      <c r="AK3025" s="11"/>
      <c r="AL3025" s="63"/>
      <c r="AM3025" s="46" t="str">
        <f t="shared" si="648"/>
        <v/>
      </c>
      <c r="AN3025" s="46" t="str">
        <f t="shared" si="649"/>
        <v/>
      </c>
      <c r="AO3025" s="46" t="str">
        <f t="shared" si="650"/>
        <v/>
      </c>
      <c r="AP3025" s="46">
        <f t="shared" si="651"/>
        <v>0</v>
      </c>
      <c r="AQ3025" s="46" t="str">
        <f t="shared" si="652"/>
        <v/>
      </c>
      <c r="AR3025" s="46">
        <f t="shared" si="653"/>
        <v>0</v>
      </c>
      <c r="AS3025" s="48">
        <f t="shared" si="654"/>
        <v>1</v>
      </c>
      <c r="AT3025" s="46">
        <f t="shared" si="658"/>
        <v>0</v>
      </c>
      <c r="AU3025" s="46">
        <f t="shared" si="655"/>
        <v>0</v>
      </c>
      <c r="AV3025" s="46">
        <f t="shared" si="656"/>
        <v>0</v>
      </c>
      <c r="AW3025" s="46">
        <f t="shared" si="659"/>
        <v>0</v>
      </c>
      <c r="AX3025" s="47" t="str">
        <f t="shared" si="657"/>
        <v/>
      </c>
      <c r="AY3025" s="47" t="str">
        <f t="shared" si="660"/>
        <v/>
      </c>
    </row>
    <row r="3026" spans="35:51" x14ac:dyDescent="0.35">
      <c r="AI3026" s="11"/>
      <c r="AJ3026" s="11"/>
      <c r="AK3026" s="11"/>
      <c r="AL3026" s="63"/>
      <c r="AM3026" s="46" t="str">
        <f t="shared" si="648"/>
        <v/>
      </c>
      <c r="AN3026" s="46" t="str">
        <f t="shared" si="649"/>
        <v/>
      </c>
      <c r="AO3026" s="46" t="str">
        <f t="shared" si="650"/>
        <v/>
      </c>
      <c r="AP3026" s="46">
        <f t="shared" si="651"/>
        <v>0</v>
      </c>
      <c r="AQ3026" s="46" t="str">
        <f t="shared" si="652"/>
        <v/>
      </c>
      <c r="AR3026" s="46">
        <f t="shared" si="653"/>
        <v>0</v>
      </c>
      <c r="AS3026" s="48">
        <f t="shared" si="654"/>
        <v>1</v>
      </c>
      <c r="AT3026" s="46">
        <f t="shared" si="658"/>
        <v>0</v>
      </c>
      <c r="AU3026" s="46">
        <f t="shared" si="655"/>
        <v>0</v>
      </c>
      <c r="AV3026" s="46">
        <f t="shared" si="656"/>
        <v>0</v>
      </c>
      <c r="AW3026" s="46">
        <f t="shared" si="659"/>
        <v>0</v>
      </c>
      <c r="AX3026" s="47" t="str">
        <f t="shared" si="657"/>
        <v/>
      </c>
      <c r="AY3026" s="47" t="str">
        <f t="shared" si="660"/>
        <v/>
      </c>
    </row>
    <row r="3027" spans="35:51" x14ac:dyDescent="0.35">
      <c r="AI3027" s="11"/>
      <c r="AJ3027" s="11"/>
      <c r="AK3027" s="11"/>
      <c r="AL3027" s="63"/>
      <c r="AM3027" s="46" t="str">
        <f t="shared" si="648"/>
        <v/>
      </c>
      <c r="AN3027" s="46" t="str">
        <f t="shared" si="649"/>
        <v/>
      </c>
      <c r="AO3027" s="46" t="str">
        <f t="shared" si="650"/>
        <v/>
      </c>
      <c r="AP3027" s="46">
        <f t="shared" si="651"/>
        <v>0</v>
      </c>
      <c r="AQ3027" s="46" t="str">
        <f t="shared" si="652"/>
        <v/>
      </c>
      <c r="AR3027" s="46">
        <f t="shared" si="653"/>
        <v>0</v>
      </c>
      <c r="AS3027" s="48">
        <f t="shared" si="654"/>
        <v>1</v>
      </c>
      <c r="AT3027" s="46">
        <f t="shared" si="658"/>
        <v>0</v>
      </c>
      <c r="AU3027" s="46">
        <f t="shared" si="655"/>
        <v>0</v>
      </c>
      <c r="AV3027" s="46">
        <f t="shared" si="656"/>
        <v>0</v>
      </c>
      <c r="AW3027" s="46">
        <f t="shared" si="659"/>
        <v>0</v>
      </c>
      <c r="AX3027" s="47" t="str">
        <f t="shared" si="657"/>
        <v/>
      </c>
      <c r="AY3027" s="47" t="str">
        <f t="shared" si="660"/>
        <v/>
      </c>
    </row>
    <row r="3028" spans="35:51" x14ac:dyDescent="0.35">
      <c r="AI3028" s="11"/>
      <c r="AJ3028" s="11"/>
      <c r="AK3028" s="11"/>
      <c r="AL3028" s="63"/>
      <c r="AM3028" s="46" t="str">
        <f t="shared" si="648"/>
        <v/>
      </c>
      <c r="AN3028" s="46" t="str">
        <f t="shared" si="649"/>
        <v/>
      </c>
      <c r="AO3028" s="46" t="str">
        <f t="shared" si="650"/>
        <v/>
      </c>
      <c r="AP3028" s="46">
        <f t="shared" si="651"/>
        <v>0</v>
      </c>
      <c r="AQ3028" s="46" t="str">
        <f t="shared" si="652"/>
        <v/>
      </c>
      <c r="AR3028" s="46">
        <f t="shared" si="653"/>
        <v>0</v>
      </c>
      <c r="AS3028" s="48">
        <f t="shared" si="654"/>
        <v>1</v>
      </c>
      <c r="AT3028" s="46">
        <f t="shared" si="658"/>
        <v>0</v>
      </c>
      <c r="AU3028" s="46">
        <f t="shared" si="655"/>
        <v>0</v>
      </c>
      <c r="AV3028" s="46">
        <f t="shared" si="656"/>
        <v>0</v>
      </c>
      <c r="AW3028" s="46">
        <f t="shared" si="659"/>
        <v>0</v>
      </c>
      <c r="AX3028" s="47" t="str">
        <f t="shared" si="657"/>
        <v/>
      </c>
      <c r="AY3028" s="47" t="str">
        <f t="shared" si="660"/>
        <v/>
      </c>
    </row>
    <row r="3029" spans="35:51" x14ac:dyDescent="0.35">
      <c r="AI3029" s="11"/>
      <c r="AJ3029" s="11"/>
      <c r="AK3029" s="11"/>
      <c r="AL3029" s="63"/>
      <c r="AM3029" s="46" t="str">
        <f t="shared" si="648"/>
        <v/>
      </c>
      <c r="AN3029" s="46" t="str">
        <f t="shared" si="649"/>
        <v/>
      </c>
      <c r="AO3029" s="46" t="str">
        <f t="shared" si="650"/>
        <v/>
      </c>
      <c r="AP3029" s="46">
        <f t="shared" si="651"/>
        <v>0</v>
      </c>
      <c r="AQ3029" s="46" t="str">
        <f t="shared" si="652"/>
        <v/>
      </c>
      <c r="AR3029" s="46">
        <f t="shared" si="653"/>
        <v>0</v>
      </c>
      <c r="AS3029" s="48">
        <f t="shared" si="654"/>
        <v>1</v>
      </c>
      <c r="AT3029" s="46">
        <f t="shared" si="658"/>
        <v>0</v>
      </c>
      <c r="AU3029" s="46">
        <f t="shared" si="655"/>
        <v>0</v>
      </c>
      <c r="AV3029" s="46">
        <f t="shared" si="656"/>
        <v>0</v>
      </c>
      <c r="AW3029" s="46">
        <f t="shared" si="659"/>
        <v>0</v>
      </c>
      <c r="AX3029" s="47" t="str">
        <f t="shared" si="657"/>
        <v/>
      </c>
      <c r="AY3029" s="47" t="str">
        <f t="shared" si="660"/>
        <v/>
      </c>
    </row>
    <row r="3030" spans="35:51" x14ac:dyDescent="0.35">
      <c r="AI3030" s="11"/>
      <c r="AJ3030" s="11"/>
      <c r="AK3030" s="11"/>
      <c r="AL3030" s="63"/>
      <c r="AM3030" s="46" t="str">
        <f t="shared" si="648"/>
        <v/>
      </c>
      <c r="AN3030" s="46" t="str">
        <f t="shared" si="649"/>
        <v/>
      </c>
      <c r="AO3030" s="46" t="str">
        <f t="shared" si="650"/>
        <v/>
      </c>
      <c r="AP3030" s="46">
        <f t="shared" si="651"/>
        <v>0</v>
      </c>
      <c r="AQ3030" s="46" t="str">
        <f t="shared" si="652"/>
        <v/>
      </c>
      <c r="AR3030" s="46">
        <f t="shared" si="653"/>
        <v>0</v>
      </c>
      <c r="AS3030" s="48">
        <f t="shared" si="654"/>
        <v>1</v>
      </c>
      <c r="AT3030" s="46">
        <f t="shared" si="658"/>
        <v>0</v>
      </c>
      <c r="AU3030" s="46">
        <f t="shared" si="655"/>
        <v>0</v>
      </c>
      <c r="AV3030" s="46">
        <f t="shared" si="656"/>
        <v>0</v>
      </c>
      <c r="AW3030" s="46">
        <f t="shared" si="659"/>
        <v>0</v>
      </c>
      <c r="AX3030" s="47" t="str">
        <f t="shared" si="657"/>
        <v/>
      </c>
      <c r="AY3030" s="47" t="str">
        <f t="shared" si="660"/>
        <v/>
      </c>
    </row>
    <row r="3031" spans="35:51" x14ac:dyDescent="0.35">
      <c r="AI3031" s="11"/>
      <c r="AJ3031" s="11"/>
      <c r="AK3031" s="11"/>
      <c r="AL3031" s="63"/>
      <c r="AM3031" s="46" t="str">
        <f t="shared" si="648"/>
        <v/>
      </c>
      <c r="AN3031" s="46" t="str">
        <f t="shared" si="649"/>
        <v/>
      </c>
      <c r="AO3031" s="46" t="str">
        <f t="shared" si="650"/>
        <v/>
      </c>
      <c r="AP3031" s="46">
        <f t="shared" si="651"/>
        <v>0</v>
      </c>
      <c r="AQ3031" s="46" t="str">
        <f t="shared" si="652"/>
        <v/>
      </c>
      <c r="AR3031" s="46">
        <f t="shared" si="653"/>
        <v>0</v>
      </c>
      <c r="AS3031" s="48">
        <f t="shared" si="654"/>
        <v>1</v>
      </c>
      <c r="AT3031" s="46">
        <f t="shared" si="658"/>
        <v>0</v>
      </c>
      <c r="AU3031" s="46">
        <f t="shared" si="655"/>
        <v>0</v>
      </c>
      <c r="AV3031" s="46">
        <f t="shared" si="656"/>
        <v>0</v>
      </c>
      <c r="AW3031" s="46">
        <f t="shared" si="659"/>
        <v>0</v>
      </c>
      <c r="AX3031" s="47" t="str">
        <f t="shared" si="657"/>
        <v/>
      </c>
      <c r="AY3031" s="47" t="str">
        <f t="shared" si="660"/>
        <v/>
      </c>
    </row>
    <row r="3032" spans="35:51" x14ac:dyDescent="0.35">
      <c r="AI3032" s="11"/>
      <c r="AJ3032" s="11"/>
      <c r="AK3032" s="11"/>
      <c r="AL3032" s="63"/>
      <c r="AM3032" s="46" t="str">
        <f t="shared" si="648"/>
        <v/>
      </c>
      <c r="AN3032" s="46" t="str">
        <f t="shared" si="649"/>
        <v/>
      </c>
      <c r="AO3032" s="46" t="str">
        <f t="shared" si="650"/>
        <v/>
      </c>
      <c r="AP3032" s="46">
        <f t="shared" si="651"/>
        <v>0</v>
      </c>
      <c r="AQ3032" s="46" t="str">
        <f t="shared" si="652"/>
        <v/>
      </c>
      <c r="AR3032" s="46">
        <f t="shared" si="653"/>
        <v>0</v>
      </c>
      <c r="AS3032" s="48">
        <f t="shared" si="654"/>
        <v>1</v>
      </c>
      <c r="AT3032" s="46">
        <f t="shared" si="658"/>
        <v>0</v>
      </c>
      <c r="AU3032" s="46">
        <f t="shared" si="655"/>
        <v>0</v>
      </c>
      <c r="AV3032" s="46">
        <f t="shared" si="656"/>
        <v>0</v>
      </c>
      <c r="AW3032" s="46">
        <f t="shared" si="659"/>
        <v>0</v>
      </c>
      <c r="AX3032" s="47" t="str">
        <f t="shared" si="657"/>
        <v/>
      </c>
      <c r="AY3032" s="47" t="str">
        <f t="shared" si="660"/>
        <v/>
      </c>
    </row>
    <row r="3033" spans="35:51" x14ac:dyDescent="0.35">
      <c r="AI3033" s="11"/>
      <c r="AJ3033" s="11"/>
      <c r="AK3033" s="11"/>
      <c r="AL3033" s="63"/>
      <c r="AM3033" s="46" t="str">
        <f t="shared" si="648"/>
        <v/>
      </c>
      <c r="AN3033" s="46" t="str">
        <f t="shared" si="649"/>
        <v/>
      </c>
      <c r="AO3033" s="46" t="str">
        <f t="shared" si="650"/>
        <v/>
      </c>
      <c r="AP3033" s="46">
        <f t="shared" si="651"/>
        <v>0</v>
      </c>
      <c r="AQ3033" s="46" t="str">
        <f t="shared" si="652"/>
        <v/>
      </c>
      <c r="AR3033" s="46">
        <f t="shared" si="653"/>
        <v>0</v>
      </c>
      <c r="AS3033" s="48">
        <f t="shared" si="654"/>
        <v>1</v>
      </c>
      <c r="AT3033" s="46">
        <f t="shared" si="658"/>
        <v>0</v>
      </c>
      <c r="AU3033" s="46">
        <f t="shared" si="655"/>
        <v>0</v>
      </c>
      <c r="AV3033" s="46">
        <f t="shared" si="656"/>
        <v>0</v>
      </c>
      <c r="AW3033" s="46">
        <f t="shared" si="659"/>
        <v>0</v>
      </c>
      <c r="AX3033" s="47" t="str">
        <f t="shared" si="657"/>
        <v/>
      </c>
      <c r="AY3033" s="47" t="str">
        <f t="shared" si="660"/>
        <v/>
      </c>
    </row>
    <row r="3034" spans="35:51" x14ac:dyDescent="0.35">
      <c r="AI3034" s="11"/>
      <c r="AJ3034" s="11"/>
      <c r="AK3034" s="11"/>
      <c r="AL3034" s="63"/>
      <c r="AM3034" s="46" t="str">
        <f t="shared" si="648"/>
        <v/>
      </c>
      <c r="AN3034" s="46" t="str">
        <f t="shared" si="649"/>
        <v/>
      </c>
      <c r="AO3034" s="46" t="str">
        <f t="shared" si="650"/>
        <v/>
      </c>
      <c r="AP3034" s="46">
        <f t="shared" si="651"/>
        <v>0</v>
      </c>
      <c r="AQ3034" s="46" t="str">
        <f t="shared" si="652"/>
        <v/>
      </c>
      <c r="AR3034" s="46">
        <f t="shared" si="653"/>
        <v>0</v>
      </c>
      <c r="AS3034" s="48">
        <f t="shared" si="654"/>
        <v>1</v>
      </c>
      <c r="AT3034" s="46">
        <f t="shared" si="658"/>
        <v>0</v>
      </c>
      <c r="AU3034" s="46">
        <f t="shared" si="655"/>
        <v>0</v>
      </c>
      <c r="AV3034" s="46">
        <f t="shared" si="656"/>
        <v>0</v>
      </c>
      <c r="AW3034" s="46">
        <f t="shared" si="659"/>
        <v>0</v>
      </c>
      <c r="AX3034" s="47" t="str">
        <f t="shared" si="657"/>
        <v/>
      </c>
      <c r="AY3034" s="47" t="str">
        <f t="shared" si="660"/>
        <v/>
      </c>
    </row>
    <row r="3035" spans="35:51" x14ac:dyDescent="0.35">
      <c r="AI3035" s="11"/>
      <c r="AJ3035" s="11"/>
      <c r="AK3035" s="11"/>
      <c r="AL3035" s="63"/>
      <c r="AM3035" s="46" t="str">
        <f t="shared" si="648"/>
        <v/>
      </c>
      <c r="AN3035" s="46" t="str">
        <f t="shared" si="649"/>
        <v/>
      </c>
      <c r="AO3035" s="46" t="str">
        <f t="shared" si="650"/>
        <v/>
      </c>
      <c r="AP3035" s="46">
        <f t="shared" si="651"/>
        <v>0</v>
      </c>
      <c r="AQ3035" s="46" t="str">
        <f t="shared" si="652"/>
        <v/>
      </c>
      <c r="AR3035" s="46">
        <f t="shared" si="653"/>
        <v>0</v>
      </c>
      <c r="AS3035" s="48">
        <f t="shared" si="654"/>
        <v>1</v>
      </c>
      <c r="AT3035" s="46">
        <f t="shared" si="658"/>
        <v>0</v>
      </c>
      <c r="AU3035" s="46">
        <f t="shared" si="655"/>
        <v>0</v>
      </c>
      <c r="AV3035" s="46">
        <f t="shared" si="656"/>
        <v>0</v>
      </c>
      <c r="AW3035" s="46">
        <f t="shared" si="659"/>
        <v>0</v>
      </c>
      <c r="AX3035" s="47" t="str">
        <f t="shared" si="657"/>
        <v/>
      </c>
      <c r="AY3035" s="47" t="str">
        <f t="shared" si="660"/>
        <v/>
      </c>
    </row>
    <row r="3036" spans="35:51" x14ac:dyDescent="0.35">
      <c r="AI3036" s="11"/>
      <c r="AJ3036" s="11"/>
      <c r="AK3036" s="11"/>
      <c r="AL3036" s="63"/>
      <c r="AM3036" s="46" t="str">
        <f t="shared" si="648"/>
        <v/>
      </c>
      <c r="AN3036" s="46" t="str">
        <f t="shared" si="649"/>
        <v/>
      </c>
      <c r="AO3036" s="46" t="str">
        <f t="shared" si="650"/>
        <v/>
      </c>
      <c r="AP3036" s="46">
        <f t="shared" si="651"/>
        <v>0</v>
      </c>
      <c r="AQ3036" s="46" t="str">
        <f t="shared" si="652"/>
        <v/>
      </c>
      <c r="AR3036" s="46">
        <f t="shared" si="653"/>
        <v>0</v>
      </c>
      <c r="AS3036" s="48">
        <f t="shared" si="654"/>
        <v>1</v>
      </c>
      <c r="AT3036" s="46">
        <f t="shared" si="658"/>
        <v>0</v>
      </c>
      <c r="AU3036" s="46">
        <f t="shared" si="655"/>
        <v>0</v>
      </c>
      <c r="AV3036" s="46">
        <f t="shared" si="656"/>
        <v>0</v>
      </c>
      <c r="AW3036" s="46">
        <f t="shared" si="659"/>
        <v>0</v>
      </c>
      <c r="AX3036" s="47" t="str">
        <f t="shared" si="657"/>
        <v/>
      </c>
      <c r="AY3036" s="47" t="str">
        <f t="shared" si="660"/>
        <v/>
      </c>
    </row>
    <row r="3037" spans="35:51" x14ac:dyDescent="0.35">
      <c r="AI3037" s="11"/>
      <c r="AJ3037" s="11"/>
      <c r="AK3037" s="11"/>
      <c r="AL3037" s="63"/>
      <c r="AM3037" s="46" t="str">
        <f t="shared" si="648"/>
        <v/>
      </c>
      <c r="AN3037" s="46" t="str">
        <f t="shared" si="649"/>
        <v/>
      </c>
      <c r="AO3037" s="46" t="str">
        <f t="shared" si="650"/>
        <v/>
      </c>
      <c r="AP3037" s="46">
        <f t="shared" si="651"/>
        <v>0</v>
      </c>
      <c r="AQ3037" s="46" t="str">
        <f t="shared" si="652"/>
        <v/>
      </c>
      <c r="AR3037" s="46">
        <f t="shared" si="653"/>
        <v>0</v>
      </c>
      <c r="AS3037" s="48">
        <f t="shared" si="654"/>
        <v>1</v>
      </c>
      <c r="AT3037" s="46">
        <f t="shared" si="658"/>
        <v>0</v>
      </c>
      <c r="AU3037" s="46">
        <f t="shared" si="655"/>
        <v>0</v>
      </c>
      <c r="AV3037" s="46">
        <f t="shared" si="656"/>
        <v>0</v>
      </c>
      <c r="AW3037" s="46">
        <f t="shared" si="659"/>
        <v>0</v>
      </c>
      <c r="AX3037" s="47" t="str">
        <f t="shared" si="657"/>
        <v/>
      </c>
      <c r="AY3037" s="47" t="str">
        <f t="shared" si="660"/>
        <v/>
      </c>
    </row>
    <row r="3038" spans="35:51" x14ac:dyDescent="0.35">
      <c r="AI3038" s="11"/>
      <c r="AJ3038" s="11"/>
      <c r="AK3038" s="11"/>
      <c r="AL3038" s="63"/>
      <c r="AM3038" s="46" t="str">
        <f t="shared" si="648"/>
        <v/>
      </c>
      <c r="AN3038" s="46" t="str">
        <f t="shared" si="649"/>
        <v/>
      </c>
      <c r="AO3038" s="46" t="str">
        <f t="shared" si="650"/>
        <v/>
      </c>
      <c r="AP3038" s="46">
        <f t="shared" si="651"/>
        <v>0</v>
      </c>
      <c r="AQ3038" s="46" t="str">
        <f t="shared" si="652"/>
        <v/>
      </c>
      <c r="AR3038" s="46">
        <f t="shared" si="653"/>
        <v>0</v>
      </c>
      <c r="AS3038" s="48">
        <f t="shared" si="654"/>
        <v>1</v>
      </c>
      <c r="AT3038" s="46">
        <f t="shared" si="658"/>
        <v>0</v>
      </c>
      <c r="AU3038" s="46">
        <f t="shared" si="655"/>
        <v>0</v>
      </c>
      <c r="AV3038" s="46">
        <f t="shared" si="656"/>
        <v>0</v>
      </c>
      <c r="AW3038" s="46">
        <f t="shared" si="659"/>
        <v>0</v>
      </c>
      <c r="AX3038" s="47" t="str">
        <f t="shared" si="657"/>
        <v/>
      </c>
      <c r="AY3038" s="47" t="str">
        <f t="shared" si="660"/>
        <v/>
      </c>
    </row>
    <row r="3039" spans="35:51" x14ac:dyDescent="0.35">
      <c r="AI3039" s="11"/>
      <c r="AJ3039" s="11"/>
      <c r="AK3039" s="11"/>
      <c r="AL3039" s="63"/>
      <c r="AM3039" s="46" t="str">
        <f t="shared" si="648"/>
        <v/>
      </c>
      <c r="AN3039" s="46" t="str">
        <f t="shared" si="649"/>
        <v/>
      </c>
      <c r="AO3039" s="46" t="str">
        <f t="shared" si="650"/>
        <v/>
      </c>
      <c r="AP3039" s="46">
        <f t="shared" si="651"/>
        <v>0</v>
      </c>
      <c r="AQ3039" s="46" t="str">
        <f t="shared" si="652"/>
        <v/>
      </c>
      <c r="AR3039" s="46">
        <f t="shared" si="653"/>
        <v>0</v>
      </c>
      <c r="AS3039" s="48">
        <f t="shared" si="654"/>
        <v>1</v>
      </c>
      <c r="AT3039" s="46">
        <f t="shared" si="658"/>
        <v>0</v>
      </c>
      <c r="AU3039" s="46">
        <f t="shared" si="655"/>
        <v>0</v>
      </c>
      <c r="AV3039" s="46">
        <f t="shared" si="656"/>
        <v>0</v>
      </c>
      <c r="AW3039" s="46">
        <f t="shared" si="659"/>
        <v>0</v>
      </c>
      <c r="AX3039" s="47" t="str">
        <f t="shared" si="657"/>
        <v/>
      </c>
      <c r="AY3039" s="47" t="str">
        <f t="shared" si="660"/>
        <v/>
      </c>
    </row>
    <row r="3040" spans="35:51" x14ac:dyDescent="0.35">
      <c r="AI3040" s="11"/>
      <c r="AJ3040" s="11"/>
      <c r="AK3040" s="11"/>
      <c r="AL3040" s="63"/>
      <c r="AM3040" s="46" t="str">
        <f t="shared" si="648"/>
        <v/>
      </c>
      <c r="AN3040" s="46" t="str">
        <f t="shared" si="649"/>
        <v/>
      </c>
      <c r="AO3040" s="46" t="str">
        <f t="shared" si="650"/>
        <v/>
      </c>
      <c r="AP3040" s="46">
        <f t="shared" si="651"/>
        <v>0</v>
      </c>
      <c r="AQ3040" s="46" t="str">
        <f t="shared" si="652"/>
        <v/>
      </c>
      <c r="AR3040" s="46">
        <f t="shared" si="653"/>
        <v>0</v>
      </c>
      <c r="AS3040" s="48">
        <f t="shared" si="654"/>
        <v>1</v>
      </c>
      <c r="AT3040" s="46">
        <f t="shared" si="658"/>
        <v>0</v>
      </c>
      <c r="AU3040" s="46">
        <f t="shared" si="655"/>
        <v>0</v>
      </c>
      <c r="AV3040" s="46">
        <f t="shared" si="656"/>
        <v>0</v>
      </c>
      <c r="AW3040" s="46">
        <f t="shared" si="659"/>
        <v>0</v>
      </c>
      <c r="AX3040" s="47" t="str">
        <f t="shared" si="657"/>
        <v/>
      </c>
      <c r="AY3040" s="47" t="str">
        <f t="shared" si="660"/>
        <v/>
      </c>
    </row>
    <row r="3041" spans="35:51" x14ac:dyDescent="0.35">
      <c r="AI3041" s="11"/>
      <c r="AJ3041" s="11"/>
      <c r="AK3041" s="11"/>
      <c r="AL3041" s="63"/>
      <c r="AM3041" s="46" t="str">
        <f t="shared" si="648"/>
        <v/>
      </c>
      <c r="AN3041" s="46" t="str">
        <f t="shared" si="649"/>
        <v/>
      </c>
      <c r="AO3041" s="46" t="str">
        <f t="shared" si="650"/>
        <v/>
      </c>
      <c r="AP3041" s="46">
        <f t="shared" si="651"/>
        <v>0</v>
      </c>
      <c r="AQ3041" s="46" t="str">
        <f t="shared" si="652"/>
        <v/>
      </c>
      <c r="AR3041" s="46">
        <f t="shared" si="653"/>
        <v>0</v>
      </c>
      <c r="AS3041" s="48">
        <f t="shared" si="654"/>
        <v>1</v>
      </c>
      <c r="AT3041" s="46">
        <f t="shared" si="658"/>
        <v>0</v>
      </c>
      <c r="AU3041" s="46">
        <f t="shared" si="655"/>
        <v>0</v>
      </c>
      <c r="AV3041" s="46">
        <f t="shared" si="656"/>
        <v>0</v>
      </c>
      <c r="AW3041" s="46">
        <f t="shared" si="659"/>
        <v>0</v>
      </c>
      <c r="AX3041" s="47" t="str">
        <f t="shared" si="657"/>
        <v/>
      </c>
      <c r="AY3041" s="47" t="str">
        <f t="shared" si="660"/>
        <v/>
      </c>
    </row>
    <row r="3042" spans="35:51" x14ac:dyDescent="0.35">
      <c r="AI3042" s="11"/>
      <c r="AJ3042" s="11"/>
      <c r="AK3042" s="11"/>
      <c r="AL3042" s="63"/>
      <c r="AM3042" s="46" t="str">
        <f t="shared" si="648"/>
        <v/>
      </c>
      <c r="AN3042" s="46" t="str">
        <f t="shared" si="649"/>
        <v/>
      </c>
      <c r="AO3042" s="46" t="str">
        <f t="shared" si="650"/>
        <v/>
      </c>
      <c r="AP3042" s="46">
        <f t="shared" si="651"/>
        <v>0</v>
      </c>
      <c r="AQ3042" s="46" t="str">
        <f t="shared" si="652"/>
        <v/>
      </c>
      <c r="AR3042" s="46">
        <f t="shared" si="653"/>
        <v>0</v>
      </c>
      <c r="AS3042" s="48">
        <f t="shared" si="654"/>
        <v>1</v>
      </c>
      <c r="AT3042" s="46">
        <f t="shared" si="658"/>
        <v>0</v>
      </c>
      <c r="AU3042" s="46">
        <f t="shared" si="655"/>
        <v>0</v>
      </c>
      <c r="AV3042" s="46">
        <f t="shared" si="656"/>
        <v>0</v>
      </c>
      <c r="AW3042" s="46">
        <f t="shared" si="659"/>
        <v>0</v>
      </c>
      <c r="AX3042" s="47" t="str">
        <f t="shared" si="657"/>
        <v/>
      </c>
      <c r="AY3042" s="47" t="str">
        <f t="shared" si="660"/>
        <v/>
      </c>
    </row>
    <row r="3043" spans="35:51" x14ac:dyDescent="0.35">
      <c r="AI3043" s="11"/>
      <c r="AJ3043" s="11"/>
      <c r="AK3043" s="11"/>
      <c r="AL3043" s="63"/>
      <c r="AM3043" s="46" t="str">
        <f t="shared" si="648"/>
        <v/>
      </c>
      <c r="AN3043" s="46" t="str">
        <f t="shared" si="649"/>
        <v/>
      </c>
      <c r="AO3043" s="46" t="str">
        <f t="shared" si="650"/>
        <v/>
      </c>
      <c r="AP3043" s="46">
        <f t="shared" si="651"/>
        <v>0</v>
      </c>
      <c r="AQ3043" s="46" t="str">
        <f t="shared" si="652"/>
        <v/>
      </c>
      <c r="AR3043" s="46">
        <f t="shared" si="653"/>
        <v>0</v>
      </c>
      <c r="AS3043" s="48">
        <f t="shared" si="654"/>
        <v>1</v>
      </c>
      <c r="AT3043" s="46">
        <f t="shared" si="658"/>
        <v>0</v>
      </c>
      <c r="AU3043" s="46">
        <f t="shared" si="655"/>
        <v>0</v>
      </c>
      <c r="AV3043" s="46">
        <f t="shared" si="656"/>
        <v>0</v>
      </c>
      <c r="AW3043" s="46">
        <f t="shared" si="659"/>
        <v>0</v>
      </c>
      <c r="AX3043" s="47" t="str">
        <f t="shared" si="657"/>
        <v/>
      </c>
      <c r="AY3043" s="47" t="str">
        <f t="shared" si="660"/>
        <v/>
      </c>
    </row>
    <row r="3044" spans="35:51" x14ac:dyDescent="0.35">
      <c r="AI3044" s="11"/>
      <c r="AJ3044" s="11"/>
      <c r="AK3044" s="11"/>
      <c r="AL3044" s="63"/>
      <c r="AM3044" s="46" t="str">
        <f t="shared" si="648"/>
        <v/>
      </c>
      <c r="AN3044" s="46" t="str">
        <f t="shared" si="649"/>
        <v/>
      </c>
      <c r="AO3044" s="46" t="str">
        <f t="shared" si="650"/>
        <v/>
      </c>
      <c r="AP3044" s="46">
        <f t="shared" si="651"/>
        <v>0</v>
      </c>
      <c r="AQ3044" s="46" t="str">
        <f t="shared" si="652"/>
        <v/>
      </c>
      <c r="AR3044" s="46">
        <f t="shared" si="653"/>
        <v>0</v>
      </c>
      <c r="AS3044" s="48">
        <f t="shared" si="654"/>
        <v>1</v>
      </c>
      <c r="AT3044" s="46">
        <f t="shared" si="658"/>
        <v>0</v>
      </c>
      <c r="AU3044" s="46">
        <f t="shared" si="655"/>
        <v>0</v>
      </c>
      <c r="AV3044" s="46">
        <f t="shared" si="656"/>
        <v>0</v>
      </c>
      <c r="AW3044" s="46">
        <f t="shared" si="659"/>
        <v>0</v>
      </c>
      <c r="AX3044" s="47" t="str">
        <f t="shared" si="657"/>
        <v/>
      </c>
      <c r="AY3044" s="47" t="str">
        <f t="shared" si="660"/>
        <v/>
      </c>
    </row>
    <row r="3045" spans="35:51" x14ac:dyDescent="0.35">
      <c r="AI3045" s="11"/>
      <c r="AJ3045" s="11"/>
      <c r="AK3045" s="11"/>
      <c r="AL3045" s="63"/>
      <c r="AM3045" s="46" t="str">
        <f t="shared" si="648"/>
        <v/>
      </c>
      <c r="AN3045" s="46" t="str">
        <f t="shared" si="649"/>
        <v/>
      </c>
      <c r="AO3045" s="46" t="str">
        <f t="shared" si="650"/>
        <v/>
      </c>
      <c r="AP3045" s="46">
        <f t="shared" si="651"/>
        <v>0</v>
      </c>
      <c r="AQ3045" s="46" t="str">
        <f t="shared" si="652"/>
        <v/>
      </c>
      <c r="AR3045" s="46">
        <f t="shared" si="653"/>
        <v>0</v>
      </c>
      <c r="AS3045" s="48">
        <f t="shared" si="654"/>
        <v>1</v>
      </c>
      <c r="AT3045" s="46">
        <f t="shared" si="658"/>
        <v>0</v>
      </c>
      <c r="AU3045" s="46">
        <f t="shared" si="655"/>
        <v>0</v>
      </c>
      <c r="AV3045" s="46">
        <f t="shared" si="656"/>
        <v>0</v>
      </c>
      <c r="AW3045" s="46">
        <f t="shared" si="659"/>
        <v>0</v>
      </c>
      <c r="AX3045" s="47" t="str">
        <f t="shared" si="657"/>
        <v/>
      </c>
      <c r="AY3045" s="47" t="str">
        <f t="shared" si="660"/>
        <v/>
      </c>
    </row>
    <row r="3046" spans="35:51" x14ac:dyDescent="0.35">
      <c r="AI3046" s="11"/>
      <c r="AJ3046" s="11"/>
      <c r="AK3046" s="11"/>
      <c r="AL3046" s="63"/>
      <c r="AM3046" s="46" t="str">
        <f t="shared" si="648"/>
        <v/>
      </c>
      <c r="AN3046" s="46" t="str">
        <f t="shared" si="649"/>
        <v/>
      </c>
      <c r="AO3046" s="46" t="str">
        <f t="shared" si="650"/>
        <v/>
      </c>
      <c r="AP3046" s="46">
        <f t="shared" si="651"/>
        <v>0</v>
      </c>
      <c r="AQ3046" s="46" t="str">
        <f t="shared" si="652"/>
        <v/>
      </c>
      <c r="AR3046" s="46">
        <f t="shared" si="653"/>
        <v>0</v>
      </c>
      <c r="AS3046" s="48">
        <f t="shared" si="654"/>
        <v>1</v>
      </c>
      <c r="AT3046" s="46">
        <f t="shared" si="658"/>
        <v>0</v>
      </c>
      <c r="AU3046" s="46">
        <f t="shared" si="655"/>
        <v>0</v>
      </c>
      <c r="AV3046" s="46">
        <f t="shared" si="656"/>
        <v>0</v>
      </c>
      <c r="AW3046" s="46">
        <f t="shared" si="659"/>
        <v>0</v>
      </c>
      <c r="AX3046" s="47" t="str">
        <f t="shared" si="657"/>
        <v/>
      </c>
      <c r="AY3046" s="47" t="str">
        <f t="shared" si="660"/>
        <v/>
      </c>
    </row>
    <row r="3047" spans="35:51" x14ac:dyDescent="0.35">
      <c r="AI3047" s="11"/>
      <c r="AJ3047" s="11"/>
      <c r="AK3047" s="11"/>
      <c r="AL3047" s="63"/>
      <c r="AM3047" s="46" t="str">
        <f t="shared" si="648"/>
        <v/>
      </c>
      <c r="AN3047" s="46" t="str">
        <f t="shared" si="649"/>
        <v/>
      </c>
      <c r="AO3047" s="46" t="str">
        <f t="shared" si="650"/>
        <v/>
      </c>
      <c r="AP3047" s="46">
        <f t="shared" si="651"/>
        <v>0</v>
      </c>
      <c r="AQ3047" s="46" t="str">
        <f t="shared" si="652"/>
        <v/>
      </c>
      <c r="AR3047" s="46">
        <f t="shared" si="653"/>
        <v>0</v>
      </c>
      <c r="AS3047" s="48">
        <f t="shared" si="654"/>
        <v>1</v>
      </c>
      <c r="AT3047" s="46">
        <f t="shared" si="658"/>
        <v>0</v>
      </c>
      <c r="AU3047" s="46">
        <f t="shared" si="655"/>
        <v>0</v>
      </c>
      <c r="AV3047" s="46">
        <f t="shared" si="656"/>
        <v>0</v>
      </c>
      <c r="AW3047" s="46">
        <f t="shared" si="659"/>
        <v>0</v>
      </c>
      <c r="AX3047" s="47" t="str">
        <f t="shared" si="657"/>
        <v/>
      </c>
      <c r="AY3047" s="47" t="str">
        <f t="shared" si="660"/>
        <v/>
      </c>
    </row>
    <row r="3048" spans="35:51" x14ac:dyDescent="0.35">
      <c r="AI3048" s="11"/>
      <c r="AJ3048" s="11"/>
      <c r="AK3048" s="11"/>
      <c r="AL3048" s="63"/>
      <c r="AM3048" s="46" t="str">
        <f t="shared" si="648"/>
        <v/>
      </c>
      <c r="AN3048" s="46" t="str">
        <f t="shared" si="649"/>
        <v/>
      </c>
      <c r="AO3048" s="46" t="str">
        <f t="shared" si="650"/>
        <v/>
      </c>
      <c r="AP3048" s="46">
        <f t="shared" si="651"/>
        <v>0</v>
      </c>
      <c r="AQ3048" s="46" t="str">
        <f t="shared" si="652"/>
        <v/>
      </c>
      <c r="AR3048" s="46">
        <f t="shared" si="653"/>
        <v>0</v>
      </c>
      <c r="AS3048" s="48">
        <f t="shared" si="654"/>
        <v>1</v>
      </c>
      <c r="AT3048" s="46">
        <f t="shared" si="658"/>
        <v>0</v>
      </c>
      <c r="AU3048" s="46">
        <f t="shared" si="655"/>
        <v>0</v>
      </c>
      <c r="AV3048" s="46">
        <f t="shared" si="656"/>
        <v>0</v>
      </c>
      <c r="AW3048" s="46">
        <f t="shared" si="659"/>
        <v>0</v>
      </c>
      <c r="AX3048" s="47" t="str">
        <f t="shared" si="657"/>
        <v/>
      </c>
      <c r="AY3048" s="47" t="str">
        <f t="shared" si="660"/>
        <v/>
      </c>
    </row>
    <row r="3049" spans="35:51" x14ac:dyDescent="0.35">
      <c r="AI3049" s="11"/>
      <c r="AJ3049" s="11"/>
      <c r="AK3049" s="11"/>
      <c r="AL3049" s="63"/>
      <c r="AM3049" s="46" t="str">
        <f t="shared" si="648"/>
        <v/>
      </c>
      <c r="AN3049" s="46" t="str">
        <f t="shared" si="649"/>
        <v/>
      </c>
      <c r="AO3049" s="46" t="str">
        <f t="shared" si="650"/>
        <v/>
      </c>
      <c r="AP3049" s="46">
        <f t="shared" si="651"/>
        <v>0</v>
      </c>
      <c r="AQ3049" s="46" t="str">
        <f t="shared" si="652"/>
        <v/>
      </c>
      <c r="AR3049" s="46">
        <f t="shared" si="653"/>
        <v>0</v>
      </c>
      <c r="AS3049" s="48">
        <f t="shared" si="654"/>
        <v>1</v>
      </c>
      <c r="AT3049" s="46">
        <f t="shared" si="658"/>
        <v>0</v>
      </c>
      <c r="AU3049" s="46">
        <f t="shared" si="655"/>
        <v>0</v>
      </c>
      <c r="AV3049" s="46">
        <f t="shared" si="656"/>
        <v>0</v>
      </c>
      <c r="AW3049" s="46">
        <f t="shared" si="659"/>
        <v>0</v>
      </c>
      <c r="AX3049" s="47" t="str">
        <f t="shared" si="657"/>
        <v/>
      </c>
      <c r="AY3049" s="47" t="str">
        <f t="shared" si="660"/>
        <v/>
      </c>
    </row>
    <row r="3050" spans="35:51" x14ac:dyDescent="0.35">
      <c r="AI3050" s="11"/>
      <c r="AJ3050" s="11"/>
      <c r="AK3050" s="11"/>
      <c r="AL3050" s="63"/>
      <c r="AM3050" s="46" t="str">
        <f t="shared" si="648"/>
        <v/>
      </c>
      <c r="AN3050" s="46" t="str">
        <f t="shared" si="649"/>
        <v/>
      </c>
      <c r="AO3050" s="46" t="str">
        <f t="shared" si="650"/>
        <v/>
      </c>
      <c r="AP3050" s="46">
        <f t="shared" si="651"/>
        <v>0</v>
      </c>
      <c r="AQ3050" s="46" t="str">
        <f t="shared" si="652"/>
        <v/>
      </c>
      <c r="AR3050" s="46">
        <f t="shared" si="653"/>
        <v>0</v>
      </c>
      <c r="AS3050" s="48">
        <f t="shared" si="654"/>
        <v>1</v>
      </c>
      <c r="AT3050" s="46">
        <f t="shared" si="658"/>
        <v>0</v>
      </c>
      <c r="AU3050" s="46">
        <f t="shared" si="655"/>
        <v>0</v>
      </c>
      <c r="AV3050" s="46">
        <f t="shared" si="656"/>
        <v>0</v>
      </c>
      <c r="AW3050" s="46">
        <f t="shared" si="659"/>
        <v>0</v>
      </c>
      <c r="AX3050" s="47" t="str">
        <f t="shared" si="657"/>
        <v/>
      </c>
      <c r="AY3050" s="47" t="str">
        <f t="shared" si="660"/>
        <v/>
      </c>
    </row>
    <row r="3051" spans="35:51" x14ac:dyDescent="0.35">
      <c r="AI3051" s="11"/>
      <c r="AJ3051" s="11"/>
      <c r="AK3051" s="11"/>
      <c r="AL3051" s="63"/>
      <c r="AM3051" s="46" t="str">
        <f t="shared" si="648"/>
        <v/>
      </c>
      <c r="AN3051" s="46" t="str">
        <f t="shared" si="649"/>
        <v/>
      </c>
      <c r="AO3051" s="46" t="str">
        <f t="shared" si="650"/>
        <v/>
      </c>
      <c r="AP3051" s="46">
        <f t="shared" si="651"/>
        <v>0</v>
      </c>
      <c r="AQ3051" s="46" t="str">
        <f t="shared" si="652"/>
        <v/>
      </c>
      <c r="AR3051" s="46">
        <f t="shared" si="653"/>
        <v>0</v>
      </c>
      <c r="AS3051" s="48">
        <f t="shared" si="654"/>
        <v>1</v>
      </c>
      <c r="AT3051" s="46">
        <f t="shared" si="658"/>
        <v>0</v>
      </c>
      <c r="AU3051" s="46">
        <f t="shared" si="655"/>
        <v>0</v>
      </c>
      <c r="AV3051" s="46">
        <f t="shared" si="656"/>
        <v>0</v>
      </c>
      <c r="AW3051" s="46">
        <f t="shared" si="659"/>
        <v>0</v>
      </c>
      <c r="AX3051" s="47" t="str">
        <f t="shared" si="657"/>
        <v/>
      </c>
      <c r="AY3051" s="47" t="str">
        <f t="shared" si="660"/>
        <v/>
      </c>
    </row>
    <row r="3052" spans="35:51" x14ac:dyDescent="0.35">
      <c r="AI3052" s="11"/>
      <c r="AJ3052" s="11"/>
      <c r="AK3052" s="11"/>
      <c r="AL3052" s="63"/>
      <c r="AM3052" s="46" t="str">
        <f t="shared" si="648"/>
        <v/>
      </c>
      <c r="AN3052" s="46" t="str">
        <f t="shared" si="649"/>
        <v/>
      </c>
      <c r="AO3052" s="46" t="str">
        <f t="shared" si="650"/>
        <v/>
      </c>
      <c r="AP3052" s="46">
        <f t="shared" si="651"/>
        <v>0</v>
      </c>
      <c r="AQ3052" s="46" t="str">
        <f t="shared" si="652"/>
        <v/>
      </c>
      <c r="AR3052" s="46">
        <f t="shared" si="653"/>
        <v>0</v>
      </c>
      <c r="AS3052" s="48">
        <f t="shared" si="654"/>
        <v>1</v>
      </c>
      <c r="AT3052" s="46">
        <f t="shared" si="658"/>
        <v>0</v>
      </c>
      <c r="AU3052" s="46">
        <f t="shared" si="655"/>
        <v>0</v>
      </c>
      <c r="AV3052" s="46">
        <f t="shared" si="656"/>
        <v>0</v>
      </c>
      <c r="AW3052" s="46">
        <f t="shared" si="659"/>
        <v>0</v>
      </c>
      <c r="AX3052" s="47" t="str">
        <f t="shared" si="657"/>
        <v/>
      </c>
      <c r="AY3052" s="47" t="str">
        <f t="shared" si="660"/>
        <v/>
      </c>
    </row>
    <row r="3053" spans="35:51" x14ac:dyDescent="0.35">
      <c r="AI3053" s="11"/>
      <c r="AJ3053" s="11"/>
      <c r="AK3053" s="11"/>
      <c r="AL3053" s="63"/>
      <c r="AM3053" s="46" t="str">
        <f t="shared" si="648"/>
        <v/>
      </c>
      <c r="AN3053" s="46" t="str">
        <f t="shared" si="649"/>
        <v/>
      </c>
      <c r="AO3053" s="46" t="str">
        <f t="shared" si="650"/>
        <v/>
      </c>
      <c r="AP3053" s="46">
        <f t="shared" si="651"/>
        <v>0</v>
      </c>
      <c r="AQ3053" s="46" t="str">
        <f t="shared" si="652"/>
        <v/>
      </c>
      <c r="AR3053" s="46">
        <f t="shared" si="653"/>
        <v>0</v>
      </c>
      <c r="AS3053" s="48">
        <f t="shared" si="654"/>
        <v>1</v>
      </c>
      <c r="AT3053" s="46">
        <f t="shared" si="658"/>
        <v>0</v>
      </c>
      <c r="AU3053" s="46">
        <f t="shared" si="655"/>
        <v>0</v>
      </c>
      <c r="AV3053" s="46">
        <f t="shared" si="656"/>
        <v>0</v>
      </c>
      <c r="AW3053" s="46">
        <f t="shared" si="659"/>
        <v>0</v>
      </c>
      <c r="AX3053" s="47" t="str">
        <f t="shared" si="657"/>
        <v/>
      </c>
      <c r="AY3053" s="47" t="str">
        <f t="shared" si="660"/>
        <v/>
      </c>
    </row>
    <row r="3054" spans="35:51" x14ac:dyDescent="0.35">
      <c r="AI3054" s="11"/>
      <c r="AJ3054" s="11"/>
      <c r="AK3054" s="11"/>
      <c r="AL3054" s="63"/>
      <c r="AM3054" s="46" t="str">
        <f t="shared" si="648"/>
        <v/>
      </c>
      <c r="AN3054" s="46" t="str">
        <f t="shared" si="649"/>
        <v/>
      </c>
      <c r="AO3054" s="46" t="str">
        <f t="shared" si="650"/>
        <v/>
      </c>
      <c r="AP3054" s="46">
        <f t="shared" si="651"/>
        <v>0</v>
      </c>
      <c r="AQ3054" s="46" t="str">
        <f t="shared" si="652"/>
        <v/>
      </c>
      <c r="AR3054" s="46">
        <f t="shared" si="653"/>
        <v>0</v>
      </c>
      <c r="AS3054" s="48">
        <f t="shared" si="654"/>
        <v>1</v>
      </c>
      <c r="AT3054" s="46">
        <f t="shared" si="658"/>
        <v>0</v>
      </c>
      <c r="AU3054" s="46">
        <f t="shared" si="655"/>
        <v>0</v>
      </c>
      <c r="AV3054" s="46">
        <f t="shared" si="656"/>
        <v>0</v>
      </c>
      <c r="AW3054" s="46">
        <f t="shared" si="659"/>
        <v>0</v>
      </c>
      <c r="AX3054" s="47" t="str">
        <f t="shared" si="657"/>
        <v/>
      </c>
      <c r="AY3054" s="47" t="str">
        <f t="shared" si="660"/>
        <v/>
      </c>
    </row>
    <row r="3055" spans="35:51" x14ac:dyDescent="0.35">
      <c r="AI3055" s="11"/>
      <c r="AJ3055" s="11"/>
      <c r="AK3055" s="11"/>
      <c r="AL3055" s="63"/>
      <c r="AM3055" s="46" t="str">
        <f t="shared" si="648"/>
        <v/>
      </c>
      <c r="AN3055" s="46" t="str">
        <f t="shared" si="649"/>
        <v/>
      </c>
      <c r="AO3055" s="46" t="str">
        <f t="shared" si="650"/>
        <v/>
      </c>
      <c r="AP3055" s="46">
        <f t="shared" si="651"/>
        <v>0</v>
      </c>
      <c r="AQ3055" s="46" t="str">
        <f t="shared" si="652"/>
        <v/>
      </c>
      <c r="AR3055" s="46">
        <f t="shared" si="653"/>
        <v>0</v>
      </c>
      <c r="AS3055" s="48">
        <f t="shared" si="654"/>
        <v>1</v>
      </c>
      <c r="AT3055" s="46">
        <f t="shared" si="658"/>
        <v>0</v>
      </c>
      <c r="AU3055" s="46">
        <f t="shared" si="655"/>
        <v>0</v>
      </c>
      <c r="AV3055" s="46">
        <f t="shared" si="656"/>
        <v>0</v>
      </c>
      <c r="AW3055" s="46">
        <f t="shared" si="659"/>
        <v>0</v>
      </c>
      <c r="AX3055" s="47" t="str">
        <f t="shared" si="657"/>
        <v/>
      </c>
      <c r="AY3055" s="47" t="str">
        <f t="shared" si="660"/>
        <v/>
      </c>
    </row>
    <row r="3056" spans="35:51" x14ac:dyDescent="0.35">
      <c r="AI3056" s="11"/>
      <c r="AJ3056" s="11"/>
      <c r="AK3056" s="11"/>
      <c r="AL3056" s="63"/>
      <c r="AM3056" s="46" t="str">
        <f t="shared" si="648"/>
        <v/>
      </c>
      <c r="AN3056" s="46" t="str">
        <f t="shared" si="649"/>
        <v/>
      </c>
      <c r="AO3056" s="46" t="str">
        <f t="shared" si="650"/>
        <v/>
      </c>
      <c r="AP3056" s="46">
        <f t="shared" si="651"/>
        <v>0</v>
      </c>
      <c r="AQ3056" s="46" t="str">
        <f t="shared" si="652"/>
        <v/>
      </c>
      <c r="AR3056" s="46">
        <f t="shared" si="653"/>
        <v>0</v>
      </c>
      <c r="AS3056" s="48">
        <f t="shared" si="654"/>
        <v>1</v>
      </c>
      <c r="AT3056" s="46">
        <f t="shared" si="658"/>
        <v>0</v>
      </c>
      <c r="AU3056" s="46">
        <f t="shared" si="655"/>
        <v>0</v>
      </c>
      <c r="AV3056" s="46">
        <f t="shared" si="656"/>
        <v>0</v>
      </c>
      <c r="AW3056" s="46">
        <f t="shared" si="659"/>
        <v>0</v>
      </c>
      <c r="AX3056" s="47" t="str">
        <f t="shared" si="657"/>
        <v/>
      </c>
      <c r="AY3056" s="47" t="str">
        <f t="shared" si="660"/>
        <v/>
      </c>
    </row>
    <row r="3057" spans="35:51" x14ac:dyDescent="0.35">
      <c r="AI3057" s="11"/>
      <c r="AJ3057" s="11"/>
      <c r="AK3057" s="11"/>
      <c r="AL3057" s="63"/>
      <c r="AM3057" s="46" t="str">
        <f t="shared" si="648"/>
        <v/>
      </c>
      <c r="AN3057" s="46" t="str">
        <f t="shared" si="649"/>
        <v/>
      </c>
      <c r="AO3057" s="46" t="str">
        <f t="shared" si="650"/>
        <v/>
      </c>
      <c r="AP3057" s="46">
        <f t="shared" si="651"/>
        <v>0</v>
      </c>
      <c r="AQ3057" s="46" t="str">
        <f t="shared" si="652"/>
        <v/>
      </c>
      <c r="AR3057" s="46">
        <f t="shared" si="653"/>
        <v>0</v>
      </c>
      <c r="AS3057" s="48">
        <f t="shared" si="654"/>
        <v>1</v>
      </c>
      <c r="AT3057" s="46">
        <f t="shared" si="658"/>
        <v>0</v>
      </c>
      <c r="AU3057" s="46">
        <f t="shared" si="655"/>
        <v>0</v>
      </c>
      <c r="AV3057" s="46">
        <f t="shared" si="656"/>
        <v>0</v>
      </c>
      <c r="AW3057" s="46">
        <f t="shared" si="659"/>
        <v>0</v>
      </c>
      <c r="AX3057" s="47" t="str">
        <f t="shared" si="657"/>
        <v/>
      </c>
      <c r="AY3057" s="47" t="str">
        <f t="shared" si="660"/>
        <v/>
      </c>
    </row>
    <row r="3058" spans="35:51" x14ac:dyDescent="0.35">
      <c r="AI3058" s="11"/>
      <c r="AJ3058" s="11"/>
      <c r="AK3058" s="11"/>
      <c r="AL3058" s="63"/>
      <c r="AM3058" s="46" t="str">
        <f t="shared" si="648"/>
        <v/>
      </c>
      <c r="AN3058" s="46" t="str">
        <f t="shared" si="649"/>
        <v/>
      </c>
      <c r="AO3058" s="46" t="str">
        <f t="shared" si="650"/>
        <v/>
      </c>
      <c r="AP3058" s="46">
        <f t="shared" si="651"/>
        <v>0</v>
      </c>
      <c r="AQ3058" s="46" t="str">
        <f t="shared" si="652"/>
        <v/>
      </c>
      <c r="AR3058" s="46">
        <f t="shared" si="653"/>
        <v>0</v>
      </c>
      <c r="AS3058" s="48">
        <f t="shared" si="654"/>
        <v>1</v>
      </c>
      <c r="AT3058" s="46">
        <f t="shared" si="658"/>
        <v>0</v>
      </c>
      <c r="AU3058" s="46">
        <f t="shared" si="655"/>
        <v>0</v>
      </c>
      <c r="AV3058" s="46">
        <f t="shared" si="656"/>
        <v>0</v>
      </c>
      <c r="AW3058" s="46">
        <f t="shared" si="659"/>
        <v>0</v>
      </c>
      <c r="AX3058" s="47" t="str">
        <f t="shared" si="657"/>
        <v/>
      </c>
      <c r="AY3058" s="47" t="str">
        <f t="shared" si="660"/>
        <v/>
      </c>
    </row>
    <row r="3059" spans="35:51" x14ac:dyDescent="0.35">
      <c r="AI3059" s="11"/>
      <c r="AJ3059" s="11"/>
      <c r="AK3059" s="11"/>
      <c r="AL3059" s="63"/>
      <c r="AM3059" s="46" t="str">
        <f t="shared" si="648"/>
        <v/>
      </c>
      <c r="AN3059" s="46" t="str">
        <f t="shared" si="649"/>
        <v/>
      </c>
      <c r="AO3059" s="46" t="str">
        <f t="shared" si="650"/>
        <v/>
      </c>
      <c r="AP3059" s="46">
        <f t="shared" si="651"/>
        <v>0</v>
      </c>
      <c r="AQ3059" s="46" t="str">
        <f t="shared" si="652"/>
        <v/>
      </c>
      <c r="AR3059" s="46">
        <f t="shared" si="653"/>
        <v>0</v>
      </c>
      <c r="AS3059" s="48">
        <f t="shared" si="654"/>
        <v>1</v>
      </c>
      <c r="AT3059" s="46">
        <f t="shared" si="658"/>
        <v>0</v>
      </c>
      <c r="AU3059" s="46">
        <f t="shared" si="655"/>
        <v>0</v>
      </c>
      <c r="AV3059" s="46">
        <f t="shared" si="656"/>
        <v>0</v>
      </c>
      <c r="AW3059" s="46">
        <f t="shared" si="659"/>
        <v>0</v>
      </c>
      <c r="AX3059" s="47" t="str">
        <f t="shared" si="657"/>
        <v/>
      </c>
      <c r="AY3059" s="47" t="str">
        <f t="shared" si="660"/>
        <v/>
      </c>
    </row>
    <row r="3060" spans="35:51" x14ac:dyDescent="0.35">
      <c r="AI3060" s="11"/>
      <c r="AJ3060" s="11"/>
      <c r="AK3060" s="11"/>
      <c r="AL3060" s="63"/>
      <c r="AM3060" s="46" t="str">
        <f t="shared" si="648"/>
        <v/>
      </c>
      <c r="AN3060" s="46" t="str">
        <f t="shared" si="649"/>
        <v/>
      </c>
      <c r="AO3060" s="46" t="str">
        <f t="shared" si="650"/>
        <v/>
      </c>
      <c r="AP3060" s="46">
        <f t="shared" si="651"/>
        <v>0</v>
      </c>
      <c r="AQ3060" s="46" t="str">
        <f t="shared" si="652"/>
        <v/>
      </c>
      <c r="AR3060" s="46">
        <f t="shared" si="653"/>
        <v>0</v>
      </c>
      <c r="AS3060" s="48">
        <f t="shared" si="654"/>
        <v>1</v>
      </c>
      <c r="AT3060" s="46">
        <f t="shared" si="658"/>
        <v>0</v>
      </c>
      <c r="AU3060" s="46">
        <f t="shared" si="655"/>
        <v>0</v>
      </c>
      <c r="AV3060" s="46">
        <f t="shared" si="656"/>
        <v>0</v>
      </c>
      <c r="AW3060" s="46">
        <f t="shared" si="659"/>
        <v>0</v>
      </c>
      <c r="AX3060" s="47" t="str">
        <f t="shared" si="657"/>
        <v/>
      </c>
      <c r="AY3060" s="47" t="str">
        <f t="shared" si="660"/>
        <v/>
      </c>
    </row>
    <row r="3061" spans="35:51" x14ac:dyDescent="0.35">
      <c r="AI3061" s="11"/>
      <c r="AJ3061" s="11"/>
      <c r="AK3061" s="11"/>
      <c r="AL3061" s="63"/>
      <c r="AM3061" s="46" t="str">
        <f t="shared" si="648"/>
        <v/>
      </c>
      <c r="AN3061" s="46" t="str">
        <f t="shared" si="649"/>
        <v/>
      </c>
      <c r="AO3061" s="46" t="str">
        <f t="shared" si="650"/>
        <v/>
      </c>
      <c r="AP3061" s="46">
        <f t="shared" si="651"/>
        <v>0</v>
      </c>
      <c r="AQ3061" s="46" t="str">
        <f t="shared" si="652"/>
        <v/>
      </c>
      <c r="AR3061" s="46">
        <f t="shared" si="653"/>
        <v>0</v>
      </c>
      <c r="AS3061" s="48">
        <f t="shared" si="654"/>
        <v>1</v>
      </c>
      <c r="AT3061" s="46">
        <f t="shared" si="658"/>
        <v>0</v>
      </c>
      <c r="AU3061" s="46">
        <f t="shared" si="655"/>
        <v>0</v>
      </c>
      <c r="AV3061" s="46">
        <f t="shared" si="656"/>
        <v>0</v>
      </c>
      <c r="AW3061" s="46">
        <f t="shared" si="659"/>
        <v>0</v>
      </c>
      <c r="AX3061" s="47" t="str">
        <f t="shared" si="657"/>
        <v/>
      </c>
      <c r="AY3061" s="47" t="str">
        <f t="shared" si="660"/>
        <v/>
      </c>
    </row>
    <row r="3062" spans="35:51" x14ac:dyDescent="0.35">
      <c r="AI3062" s="11"/>
      <c r="AJ3062" s="11"/>
      <c r="AK3062" s="11"/>
      <c r="AL3062" s="63"/>
      <c r="AM3062" s="46" t="str">
        <f t="shared" si="648"/>
        <v/>
      </c>
      <c r="AN3062" s="46" t="str">
        <f t="shared" si="649"/>
        <v/>
      </c>
      <c r="AO3062" s="46" t="str">
        <f t="shared" si="650"/>
        <v/>
      </c>
      <c r="AP3062" s="46">
        <f t="shared" si="651"/>
        <v>0</v>
      </c>
      <c r="AQ3062" s="46" t="str">
        <f t="shared" si="652"/>
        <v/>
      </c>
      <c r="AR3062" s="46">
        <f t="shared" si="653"/>
        <v>0</v>
      </c>
      <c r="AS3062" s="48">
        <f t="shared" si="654"/>
        <v>1</v>
      </c>
      <c r="AT3062" s="46">
        <f t="shared" si="658"/>
        <v>0</v>
      </c>
      <c r="AU3062" s="46">
        <f t="shared" si="655"/>
        <v>0</v>
      </c>
      <c r="AV3062" s="46">
        <f t="shared" si="656"/>
        <v>0</v>
      </c>
      <c r="AW3062" s="46">
        <f t="shared" si="659"/>
        <v>0</v>
      </c>
      <c r="AX3062" s="47" t="str">
        <f t="shared" si="657"/>
        <v/>
      </c>
      <c r="AY3062" s="47" t="str">
        <f t="shared" si="660"/>
        <v/>
      </c>
    </row>
    <row r="3063" spans="35:51" x14ac:dyDescent="0.35">
      <c r="AI3063" s="11"/>
      <c r="AJ3063" s="11"/>
      <c r="AK3063" s="11"/>
      <c r="AL3063" s="63"/>
      <c r="AM3063" s="46" t="str">
        <f t="shared" si="648"/>
        <v/>
      </c>
      <c r="AN3063" s="46" t="str">
        <f t="shared" si="649"/>
        <v/>
      </c>
      <c r="AO3063" s="46" t="str">
        <f t="shared" si="650"/>
        <v/>
      </c>
      <c r="AP3063" s="46">
        <f t="shared" si="651"/>
        <v>0</v>
      </c>
      <c r="AQ3063" s="46" t="str">
        <f t="shared" si="652"/>
        <v/>
      </c>
      <c r="AR3063" s="46">
        <f t="shared" si="653"/>
        <v>0</v>
      </c>
      <c r="AS3063" s="48">
        <f t="shared" si="654"/>
        <v>1</v>
      </c>
      <c r="AT3063" s="46">
        <f t="shared" si="658"/>
        <v>0</v>
      </c>
      <c r="AU3063" s="46">
        <f t="shared" si="655"/>
        <v>0</v>
      </c>
      <c r="AV3063" s="46">
        <f t="shared" si="656"/>
        <v>0</v>
      </c>
      <c r="AW3063" s="46">
        <f t="shared" si="659"/>
        <v>0</v>
      </c>
      <c r="AX3063" s="47" t="str">
        <f t="shared" si="657"/>
        <v/>
      </c>
      <c r="AY3063" s="47" t="str">
        <f t="shared" si="660"/>
        <v/>
      </c>
    </row>
    <row r="3064" spans="35:51" x14ac:dyDescent="0.35">
      <c r="AI3064" s="11"/>
      <c r="AJ3064" s="11"/>
      <c r="AK3064" s="11"/>
      <c r="AL3064" s="63"/>
      <c r="AM3064" s="46" t="str">
        <f t="shared" si="648"/>
        <v/>
      </c>
      <c r="AN3064" s="46" t="str">
        <f t="shared" si="649"/>
        <v/>
      </c>
      <c r="AO3064" s="46" t="str">
        <f t="shared" si="650"/>
        <v/>
      </c>
      <c r="AP3064" s="46">
        <f t="shared" si="651"/>
        <v>0</v>
      </c>
      <c r="AQ3064" s="46" t="str">
        <f t="shared" si="652"/>
        <v/>
      </c>
      <c r="AR3064" s="46">
        <f t="shared" si="653"/>
        <v>0</v>
      </c>
      <c r="AS3064" s="48">
        <f t="shared" si="654"/>
        <v>1</v>
      </c>
      <c r="AT3064" s="46">
        <f t="shared" si="658"/>
        <v>0</v>
      </c>
      <c r="AU3064" s="46">
        <f t="shared" si="655"/>
        <v>0</v>
      </c>
      <c r="AV3064" s="46">
        <f t="shared" si="656"/>
        <v>0</v>
      </c>
      <c r="AW3064" s="46">
        <f t="shared" si="659"/>
        <v>0</v>
      </c>
      <c r="AX3064" s="47" t="str">
        <f t="shared" si="657"/>
        <v/>
      </c>
      <c r="AY3064" s="47" t="str">
        <f t="shared" si="660"/>
        <v/>
      </c>
    </row>
    <row r="3065" spans="35:51" x14ac:dyDescent="0.35">
      <c r="AI3065" s="11"/>
      <c r="AJ3065" s="11"/>
      <c r="AK3065" s="11"/>
      <c r="AL3065" s="63"/>
      <c r="AM3065" s="46" t="str">
        <f t="shared" si="648"/>
        <v/>
      </c>
      <c r="AN3065" s="46" t="str">
        <f t="shared" si="649"/>
        <v/>
      </c>
      <c r="AO3065" s="46" t="str">
        <f t="shared" si="650"/>
        <v/>
      </c>
      <c r="AP3065" s="46">
        <f t="shared" si="651"/>
        <v>0</v>
      </c>
      <c r="AQ3065" s="46" t="str">
        <f t="shared" si="652"/>
        <v/>
      </c>
      <c r="AR3065" s="46">
        <f t="shared" si="653"/>
        <v>0</v>
      </c>
      <c r="AS3065" s="48">
        <f t="shared" si="654"/>
        <v>1</v>
      </c>
      <c r="AT3065" s="46">
        <f t="shared" si="658"/>
        <v>0</v>
      </c>
      <c r="AU3065" s="46">
        <f t="shared" si="655"/>
        <v>0</v>
      </c>
      <c r="AV3065" s="46">
        <f t="shared" si="656"/>
        <v>0</v>
      </c>
      <c r="AW3065" s="46">
        <f t="shared" si="659"/>
        <v>0</v>
      </c>
      <c r="AX3065" s="47" t="str">
        <f t="shared" si="657"/>
        <v/>
      </c>
      <c r="AY3065" s="47" t="str">
        <f t="shared" si="660"/>
        <v/>
      </c>
    </row>
    <row r="3066" spans="35:51" x14ac:dyDescent="0.35">
      <c r="AI3066" s="11"/>
      <c r="AJ3066" s="11"/>
      <c r="AK3066" s="11"/>
      <c r="AL3066" s="63"/>
      <c r="AM3066" s="46" t="str">
        <f t="shared" si="648"/>
        <v/>
      </c>
      <c r="AN3066" s="46" t="str">
        <f t="shared" si="649"/>
        <v/>
      </c>
      <c r="AO3066" s="46" t="str">
        <f t="shared" si="650"/>
        <v/>
      </c>
      <c r="AP3066" s="46">
        <f t="shared" si="651"/>
        <v>0</v>
      </c>
      <c r="AQ3066" s="46" t="str">
        <f t="shared" si="652"/>
        <v/>
      </c>
      <c r="AR3066" s="46">
        <f t="shared" si="653"/>
        <v>0</v>
      </c>
      <c r="AS3066" s="48">
        <f t="shared" si="654"/>
        <v>1</v>
      </c>
      <c r="AT3066" s="46">
        <f t="shared" si="658"/>
        <v>0</v>
      </c>
      <c r="AU3066" s="46">
        <f t="shared" si="655"/>
        <v>0</v>
      </c>
      <c r="AV3066" s="46">
        <f t="shared" si="656"/>
        <v>0</v>
      </c>
      <c r="AW3066" s="46">
        <f t="shared" si="659"/>
        <v>0</v>
      </c>
      <c r="AX3066" s="47" t="str">
        <f t="shared" si="657"/>
        <v/>
      </c>
      <c r="AY3066" s="47" t="str">
        <f t="shared" si="660"/>
        <v/>
      </c>
    </row>
    <row r="3067" spans="35:51" x14ac:dyDescent="0.35">
      <c r="AI3067" s="11"/>
      <c r="AJ3067" s="11"/>
      <c r="AK3067" s="11"/>
      <c r="AL3067" s="63"/>
      <c r="AM3067" s="46" t="str">
        <f t="shared" si="648"/>
        <v/>
      </c>
      <c r="AN3067" s="46" t="str">
        <f t="shared" si="649"/>
        <v/>
      </c>
      <c r="AO3067" s="46" t="str">
        <f t="shared" si="650"/>
        <v/>
      </c>
      <c r="AP3067" s="46">
        <f t="shared" si="651"/>
        <v>0</v>
      </c>
      <c r="AQ3067" s="46" t="str">
        <f t="shared" si="652"/>
        <v/>
      </c>
      <c r="AR3067" s="46">
        <f t="shared" si="653"/>
        <v>0</v>
      </c>
      <c r="AS3067" s="48">
        <f t="shared" si="654"/>
        <v>1</v>
      </c>
      <c r="AT3067" s="46">
        <f t="shared" si="658"/>
        <v>0</v>
      </c>
      <c r="AU3067" s="46">
        <f t="shared" si="655"/>
        <v>0</v>
      </c>
      <c r="AV3067" s="46">
        <f t="shared" si="656"/>
        <v>0</v>
      </c>
      <c r="AW3067" s="46">
        <f t="shared" si="659"/>
        <v>0</v>
      </c>
      <c r="AX3067" s="47" t="str">
        <f t="shared" si="657"/>
        <v/>
      </c>
      <c r="AY3067" s="47" t="str">
        <f t="shared" si="660"/>
        <v/>
      </c>
    </row>
    <row r="3068" spans="35:51" x14ac:dyDescent="0.35">
      <c r="AI3068" s="11"/>
      <c r="AJ3068" s="11"/>
      <c r="AK3068" s="11"/>
      <c r="AL3068" s="63"/>
      <c r="AM3068" s="46" t="str">
        <f t="shared" si="648"/>
        <v/>
      </c>
      <c r="AN3068" s="46" t="str">
        <f t="shared" si="649"/>
        <v/>
      </c>
      <c r="AO3068" s="46" t="str">
        <f t="shared" si="650"/>
        <v/>
      </c>
      <c r="AP3068" s="46">
        <f t="shared" si="651"/>
        <v>0</v>
      </c>
      <c r="AQ3068" s="46" t="str">
        <f t="shared" si="652"/>
        <v/>
      </c>
      <c r="AR3068" s="46">
        <f t="shared" si="653"/>
        <v>0</v>
      </c>
      <c r="AS3068" s="48">
        <f t="shared" si="654"/>
        <v>1</v>
      </c>
      <c r="AT3068" s="46">
        <f t="shared" si="658"/>
        <v>0</v>
      </c>
      <c r="AU3068" s="46">
        <f t="shared" si="655"/>
        <v>0</v>
      </c>
      <c r="AV3068" s="46">
        <f t="shared" si="656"/>
        <v>0</v>
      </c>
      <c r="AW3068" s="46">
        <f t="shared" si="659"/>
        <v>0</v>
      </c>
      <c r="AX3068" s="47" t="str">
        <f t="shared" si="657"/>
        <v/>
      </c>
      <c r="AY3068" s="47" t="str">
        <f t="shared" si="660"/>
        <v/>
      </c>
    </row>
    <row r="3069" spans="35:51" x14ac:dyDescent="0.35">
      <c r="AI3069" s="11"/>
      <c r="AJ3069" s="11"/>
      <c r="AK3069" s="11"/>
      <c r="AL3069" s="63"/>
      <c r="AM3069" s="46" t="str">
        <f t="shared" si="648"/>
        <v/>
      </c>
      <c r="AN3069" s="46" t="str">
        <f t="shared" si="649"/>
        <v/>
      </c>
      <c r="AO3069" s="46" t="str">
        <f t="shared" si="650"/>
        <v/>
      </c>
      <c r="AP3069" s="46">
        <f t="shared" si="651"/>
        <v>0</v>
      </c>
      <c r="AQ3069" s="46" t="str">
        <f t="shared" si="652"/>
        <v/>
      </c>
      <c r="AR3069" s="46">
        <f t="shared" si="653"/>
        <v>0</v>
      </c>
      <c r="AS3069" s="48">
        <f t="shared" si="654"/>
        <v>1</v>
      </c>
      <c r="AT3069" s="46">
        <f t="shared" si="658"/>
        <v>0</v>
      </c>
      <c r="AU3069" s="46">
        <f t="shared" si="655"/>
        <v>0</v>
      </c>
      <c r="AV3069" s="46">
        <f t="shared" si="656"/>
        <v>0</v>
      </c>
      <c r="AW3069" s="46">
        <f t="shared" si="659"/>
        <v>0</v>
      </c>
      <c r="AX3069" s="47" t="str">
        <f t="shared" si="657"/>
        <v/>
      </c>
      <c r="AY3069" s="47" t="str">
        <f t="shared" si="660"/>
        <v/>
      </c>
    </row>
    <row r="3070" spans="35:51" x14ac:dyDescent="0.35">
      <c r="AI3070" s="11"/>
      <c r="AJ3070" s="11"/>
      <c r="AK3070" s="11"/>
      <c r="AL3070" s="63"/>
      <c r="AM3070" s="46" t="str">
        <f t="shared" si="648"/>
        <v/>
      </c>
      <c r="AN3070" s="46" t="str">
        <f t="shared" si="649"/>
        <v/>
      </c>
      <c r="AO3070" s="46" t="str">
        <f t="shared" si="650"/>
        <v/>
      </c>
      <c r="AP3070" s="46">
        <f t="shared" si="651"/>
        <v>0</v>
      </c>
      <c r="AQ3070" s="46" t="str">
        <f t="shared" si="652"/>
        <v/>
      </c>
      <c r="AR3070" s="46">
        <f t="shared" si="653"/>
        <v>0</v>
      </c>
      <c r="AS3070" s="48">
        <f t="shared" si="654"/>
        <v>1</v>
      </c>
      <c r="AT3070" s="46">
        <f t="shared" si="658"/>
        <v>0</v>
      </c>
      <c r="AU3070" s="46">
        <f t="shared" si="655"/>
        <v>0</v>
      </c>
      <c r="AV3070" s="46">
        <f t="shared" si="656"/>
        <v>0</v>
      </c>
      <c r="AW3070" s="46">
        <f t="shared" si="659"/>
        <v>0</v>
      </c>
      <c r="AX3070" s="47" t="str">
        <f t="shared" si="657"/>
        <v/>
      </c>
      <c r="AY3070" s="47" t="str">
        <f t="shared" si="660"/>
        <v/>
      </c>
    </row>
    <row r="3071" spans="35:51" x14ac:dyDescent="0.35">
      <c r="AI3071" s="11"/>
      <c r="AJ3071" s="11"/>
      <c r="AK3071" s="11"/>
      <c r="AL3071" s="63"/>
      <c r="AM3071" s="46" t="str">
        <f t="shared" si="648"/>
        <v/>
      </c>
      <c r="AN3071" s="46" t="str">
        <f t="shared" si="649"/>
        <v/>
      </c>
      <c r="AO3071" s="46" t="str">
        <f t="shared" si="650"/>
        <v/>
      </c>
      <c r="AP3071" s="46">
        <f t="shared" si="651"/>
        <v>0</v>
      </c>
      <c r="AQ3071" s="46" t="str">
        <f t="shared" si="652"/>
        <v/>
      </c>
      <c r="AR3071" s="46">
        <f t="shared" si="653"/>
        <v>0</v>
      </c>
      <c r="AS3071" s="48">
        <f t="shared" si="654"/>
        <v>1</v>
      </c>
      <c r="AT3071" s="46">
        <f t="shared" si="658"/>
        <v>0</v>
      </c>
      <c r="AU3071" s="46">
        <f t="shared" si="655"/>
        <v>0</v>
      </c>
      <c r="AV3071" s="46">
        <f t="shared" si="656"/>
        <v>0</v>
      </c>
      <c r="AW3071" s="46">
        <f t="shared" si="659"/>
        <v>0</v>
      </c>
      <c r="AX3071" s="47" t="str">
        <f t="shared" si="657"/>
        <v/>
      </c>
      <c r="AY3071" s="47" t="str">
        <f t="shared" si="660"/>
        <v/>
      </c>
    </row>
    <row r="3072" spans="35:51" x14ac:dyDescent="0.35">
      <c r="AI3072" s="11"/>
      <c r="AJ3072" s="11"/>
      <c r="AK3072" s="11"/>
      <c r="AL3072" s="63"/>
      <c r="AM3072" s="46" t="str">
        <f t="shared" si="648"/>
        <v/>
      </c>
      <c r="AN3072" s="46" t="str">
        <f t="shared" si="649"/>
        <v/>
      </c>
      <c r="AO3072" s="46" t="str">
        <f t="shared" si="650"/>
        <v/>
      </c>
      <c r="AP3072" s="46">
        <f t="shared" si="651"/>
        <v>0</v>
      </c>
      <c r="AQ3072" s="46" t="str">
        <f t="shared" si="652"/>
        <v/>
      </c>
      <c r="AR3072" s="46">
        <f t="shared" si="653"/>
        <v>0</v>
      </c>
      <c r="AS3072" s="48">
        <f t="shared" si="654"/>
        <v>1</v>
      </c>
      <c r="AT3072" s="46">
        <f t="shared" si="658"/>
        <v>0</v>
      </c>
      <c r="AU3072" s="46">
        <f t="shared" si="655"/>
        <v>0</v>
      </c>
      <c r="AV3072" s="46">
        <f t="shared" si="656"/>
        <v>0</v>
      </c>
      <c r="AW3072" s="46">
        <f t="shared" si="659"/>
        <v>0</v>
      </c>
      <c r="AX3072" s="47" t="str">
        <f t="shared" si="657"/>
        <v/>
      </c>
      <c r="AY3072" s="47" t="str">
        <f t="shared" si="660"/>
        <v/>
      </c>
    </row>
    <row r="3073" spans="35:51" x14ac:dyDescent="0.35">
      <c r="AI3073" s="11"/>
      <c r="AJ3073" s="11"/>
      <c r="AK3073" s="11"/>
      <c r="AL3073" s="63"/>
      <c r="AM3073" s="46" t="str">
        <f t="shared" si="648"/>
        <v/>
      </c>
      <c r="AN3073" s="46" t="str">
        <f t="shared" si="649"/>
        <v/>
      </c>
      <c r="AO3073" s="46" t="str">
        <f t="shared" si="650"/>
        <v/>
      </c>
      <c r="AP3073" s="46">
        <f t="shared" si="651"/>
        <v>0</v>
      </c>
      <c r="AQ3073" s="46" t="str">
        <f t="shared" si="652"/>
        <v/>
      </c>
      <c r="AR3073" s="46">
        <f t="shared" si="653"/>
        <v>0</v>
      </c>
      <c r="AS3073" s="48">
        <f t="shared" si="654"/>
        <v>1</v>
      </c>
      <c r="AT3073" s="46">
        <f t="shared" si="658"/>
        <v>0</v>
      </c>
      <c r="AU3073" s="46">
        <f t="shared" si="655"/>
        <v>0</v>
      </c>
      <c r="AV3073" s="46">
        <f t="shared" si="656"/>
        <v>0</v>
      </c>
      <c r="AW3073" s="46">
        <f t="shared" si="659"/>
        <v>0</v>
      </c>
      <c r="AX3073" s="47" t="str">
        <f t="shared" si="657"/>
        <v/>
      </c>
      <c r="AY3073" s="47" t="str">
        <f t="shared" si="660"/>
        <v/>
      </c>
    </row>
    <row r="3074" spans="35:51" x14ac:dyDescent="0.35">
      <c r="AI3074" s="11"/>
      <c r="AJ3074" s="11"/>
      <c r="AK3074" s="11"/>
      <c r="AL3074" s="63"/>
      <c r="AM3074" s="46" t="str">
        <f t="shared" si="648"/>
        <v/>
      </c>
      <c r="AN3074" s="46" t="str">
        <f t="shared" si="649"/>
        <v/>
      </c>
      <c r="AO3074" s="46" t="str">
        <f t="shared" si="650"/>
        <v/>
      </c>
      <c r="AP3074" s="46">
        <f t="shared" si="651"/>
        <v>0</v>
      </c>
      <c r="AQ3074" s="46" t="str">
        <f t="shared" si="652"/>
        <v/>
      </c>
      <c r="AR3074" s="46">
        <f t="shared" si="653"/>
        <v>0</v>
      </c>
      <c r="AS3074" s="48">
        <f t="shared" si="654"/>
        <v>1</v>
      </c>
      <c r="AT3074" s="46">
        <f t="shared" si="658"/>
        <v>0</v>
      </c>
      <c r="AU3074" s="46">
        <f t="shared" si="655"/>
        <v>0</v>
      </c>
      <c r="AV3074" s="46">
        <f t="shared" si="656"/>
        <v>0</v>
      </c>
      <c r="AW3074" s="46">
        <f t="shared" si="659"/>
        <v>0</v>
      </c>
      <c r="AX3074" s="47" t="str">
        <f t="shared" si="657"/>
        <v/>
      </c>
      <c r="AY3074" s="47" t="str">
        <f t="shared" si="660"/>
        <v/>
      </c>
    </row>
    <row r="3075" spans="35:51" x14ac:dyDescent="0.35">
      <c r="AI3075" s="11"/>
      <c r="AJ3075" s="11"/>
      <c r="AK3075" s="11"/>
      <c r="AL3075" s="63"/>
      <c r="AM3075" s="46" t="str">
        <f t="shared" ref="AM3075:AM3138" si="661">IFERROR(VLOOKUP($AK3075,pnl_konto_table,2,FALSE),"")</f>
        <v/>
      </c>
      <c r="AN3075" s="46" t="str">
        <f t="shared" ref="AN3075:AN3138" si="662">IFERROR(VLOOKUP($AK3075,pnl_konto_table,6,FALSE),"")</f>
        <v/>
      </c>
      <c r="AO3075" s="46" t="str">
        <f t="shared" ref="AO3075:AO3138" si="663">IFERROR(VLOOKUP($AK3075,pnl_konto_table,7,FALSE),"")</f>
        <v/>
      </c>
      <c r="AP3075" s="46">
        <f t="shared" ref="AP3075:AP3138" si="664">IFERROR(VLOOKUP(AO3075,pnl_kategori_table,2,FALSE),0)</f>
        <v>0</v>
      </c>
      <c r="AQ3075" s="46" t="str">
        <f t="shared" ref="AQ3075:AQ3138" si="665">IFERROR(MATCH(AN3075,pnl_subkategori,0),"")</f>
        <v/>
      </c>
      <c r="AR3075" s="46">
        <f t="shared" ref="AR3075:AR3138" si="666">IF(AP3075=$A$3,-$AL3075,$AL3075)</f>
        <v>0</v>
      </c>
      <c r="AS3075" s="48">
        <f t="shared" ref="AS3075:AS3138" si="667">IFERROR(VLOOKUP($AK3075,lookup_konto_index,2,FALSE),IFERROR(VLOOKUP(AN3075,lookup_subkategori_index,2,FALSE),IFERROR(VLOOKUP(AO3075,lookup_kategori_index,2,FALSE),1)))</f>
        <v>1</v>
      </c>
      <c r="AT3075" s="46">
        <f t="shared" si="658"/>
        <v>0</v>
      </c>
      <c r="AU3075" s="46">
        <f t="shared" ref="AU3075:AU3138" si="668">SUMIFS($BC$3:$BC$50,$BA$3:$BA$50,$AI3075,$BB$3:$BB$50,$AJ3075)</f>
        <v>0</v>
      </c>
      <c r="AV3075" s="46">
        <f t="shared" ref="AV3075:AV3138" si="669">SUMIFS($BD$3:$BD$50,$BA$3:$BA$50,$AI3075,$BB$3:$BB$50,$AJ3075)</f>
        <v>0</v>
      </c>
      <c r="AW3075" s="46">
        <f t="shared" si="659"/>
        <v>0</v>
      </c>
      <c r="AX3075" s="47" t="str">
        <f t="shared" ref="AX3075:AX3138" si="670">IFERROR(VLOOKUP($AP3075,table_type_kostnad,2,FALSE)*AR3075,"")</f>
        <v/>
      </c>
      <c r="AY3075" s="47" t="str">
        <f t="shared" si="660"/>
        <v/>
      </c>
    </row>
    <row r="3076" spans="35:51" x14ac:dyDescent="0.35">
      <c r="AI3076" s="11"/>
      <c r="AJ3076" s="11"/>
      <c r="AK3076" s="11"/>
      <c r="AL3076" s="63"/>
      <c r="AM3076" s="46" t="str">
        <f t="shared" si="661"/>
        <v/>
      </c>
      <c r="AN3076" s="46" t="str">
        <f t="shared" si="662"/>
        <v/>
      </c>
      <c r="AO3076" s="46" t="str">
        <f t="shared" si="663"/>
        <v/>
      </c>
      <c r="AP3076" s="46">
        <f t="shared" si="664"/>
        <v>0</v>
      </c>
      <c r="AQ3076" s="46" t="str">
        <f t="shared" si="665"/>
        <v/>
      </c>
      <c r="AR3076" s="46">
        <f t="shared" si="666"/>
        <v>0</v>
      </c>
      <c r="AS3076" s="48">
        <f t="shared" si="667"/>
        <v>1</v>
      </c>
      <c r="AT3076" s="46">
        <f t="shared" ref="AT3076:AT3139" si="671">AS3076*AR3076</f>
        <v>0</v>
      </c>
      <c r="AU3076" s="46">
        <f t="shared" si="668"/>
        <v>0</v>
      </c>
      <c r="AV3076" s="46">
        <f t="shared" si="669"/>
        <v>0</v>
      </c>
      <c r="AW3076" s="46">
        <f t="shared" ref="AW3076:AW3139" si="672">IF(AU3076=0,0,1)</f>
        <v>0</v>
      </c>
      <c r="AX3076" s="47" t="str">
        <f t="shared" si="670"/>
        <v/>
      </c>
      <c r="AY3076" s="47" t="str">
        <f t="shared" ref="AY3076:AY3139" si="673">IFERROR(AX3076*AS3076,"")</f>
        <v/>
      </c>
    </row>
    <row r="3077" spans="35:51" x14ac:dyDescent="0.35">
      <c r="AI3077" s="11"/>
      <c r="AJ3077" s="11"/>
      <c r="AK3077" s="11"/>
      <c r="AL3077" s="63"/>
      <c r="AM3077" s="46" t="str">
        <f t="shared" si="661"/>
        <v/>
      </c>
      <c r="AN3077" s="46" t="str">
        <f t="shared" si="662"/>
        <v/>
      </c>
      <c r="AO3077" s="46" t="str">
        <f t="shared" si="663"/>
        <v/>
      </c>
      <c r="AP3077" s="46">
        <f t="shared" si="664"/>
        <v>0</v>
      </c>
      <c r="AQ3077" s="46" t="str">
        <f t="shared" si="665"/>
        <v/>
      </c>
      <c r="AR3077" s="46">
        <f t="shared" si="666"/>
        <v>0</v>
      </c>
      <c r="AS3077" s="48">
        <f t="shared" si="667"/>
        <v>1</v>
      </c>
      <c r="AT3077" s="46">
        <f t="shared" si="671"/>
        <v>0</v>
      </c>
      <c r="AU3077" s="46">
        <f t="shared" si="668"/>
        <v>0</v>
      </c>
      <c r="AV3077" s="46">
        <f t="shared" si="669"/>
        <v>0</v>
      </c>
      <c r="AW3077" s="46">
        <f t="shared" si="672"/>
        <v>0</v>
      </c>
      <c r="AX3077" s="47" t="str">
        <f t="shared" si="670"/>
        <v/>
      </c>
      <c r="AY3077" s="47" t="str">
        <f t="shared" si="673"/>
        <v/>
      </c>
    </row>
    <row r="3078" spans="35:51" x14ac:dyDescent="0.35">
      <c r="AI3078" s="11"/>
      <c r="AJ3078" s="11"/>
      <c r="AK3078" s="11"/>
      <c r="AL3078" s="63"/>
      <c r="AM3078" s="46" t="str">
        <f t="shared" si="661"/>
        <v/>
      </c>
      <c r="AN3078" s="46" t="str">
        <f t="shared" si="662"/>
        <v/>
      </c>
      <c r="AO3078" s="46" t="str">
        <f t="shared" si="663"/>
        <v/>
      </c>
      <c r="AP3078" s="46">
        <f t="shared" si="664"/>
        <v>0</v>
      </c>
      <c r="AQ3078" s="46" t="str">
        <f t="shared" si="665"/>
        <v/>
      </c>
      <c r="AR3078" s="46">
        <f t="shared" si="666"/>
        <v>0</v>
      </c>
      <c r="AS3078" s="48">
        <f t="shared" si="667"/>
        <v>1</v>
      </c>
      <c r="AT3078" s="46">
        <f t="shared" si="671"/>
        <v>0</v>
      </c>
      <c r="AU3078" s="46">
        <f t="shared" si="668"/>
        <v>0</v>
      </c>
      <c r="AV3078" s="46">
        <f t="shared" si="669"/>
        <v>0</v>
      </c>
      <c r="AW3078" s="46">
        <f t="shared" si="672"/>
        <v>0</v>
      </c>
      <c r="AX3078" s="47" t="str">
        <f t="shared" si="670"/>
        <v/>
      </c>
      <c r="AY3078" s="47" t="str">
        <f t="shared" si="673"/>
        <v/>
      </c>
    </row>
    <row r="3079" spans="35:51" x14ac:dyDescent="0.35">
      <c r="AI3079" s="11"/>
      <c r="AJ3079" s="11"/>
      <c r="AK3079" s="11"/>
      <c r="AL3079" s="63"/>
      <c r="AM3079" s="46" t="str">
        <f t="shared" si="661"/>
        <v/>
      </c>
      <c r="AN3079" s="46" t="str">
        <f t="shared" si="662"/>
        <v/>
      </c>
      <c r="AO3079" s="46" t="str">
        <f t="shared" si="663"/>
        <v/>
      </c>
      <c r="AP3079" s="46">
        <f t="shared" si="664"/>
        <v>0</v>
      </c>
      <c r="AQ3079" s="46" t="str">
        <f t="shared" si="665"/>
        <v/>
      </c>
      <c r="AR3079" s="46">
        <f t="shared" si="666"/>
        <v>0</v>
      </c>
      <c r="AS3079" s="48">
        <f t="shared" si="667"/>
        <v>1</v>
      </c>
      <c r="AT3079" s="46">
        <f t="shared" si="671"/>
        <v>0</v>
      </c>
      <c r="AU3079" s="46">
        <f t="shared" si="668"/>
        <v>0</v>
      </c>
      <c r="AV3079" s="46">
        <f t="shared" si="669"/>
        <v>0</v>
      </c>
      <c r="AW3079" s="46">
        <f t="shared" si="672"/>
        <v>0</v>
      </c>
      <c r="AX3079" s="47" t="str">
        <f t="shared" si="670"/>
        <v/>
      </c>
      <c r="AY3079" s="47" t="str">
        <f t="shared" si="673"/>
        <v/>
      </c>
    </row>
    <row r="3080" spans="35:51" x14ac:dyDescent="0.35">
      <c r="AI3080" s="11"/>
      <c r="AJ3080" s="11"/>
      <c r="AK3080" s="11"/>
      <c r="AL3080" s="63"/>
      <c r="AM3080" s="46" t="str">
        <f t="shared" si="661"/>
        <v/>
      </c>
      <c r="AN3080" s="46" t="str">
        <f t="shared" si="662"/>
        <v/>
      </c>
      <c r="AO3080" s="46" t="str">
        <f t="shared" si="663"/>
        <v/>
      </c>
      <c r="AP3080" s="46">
        <f t="shared" si="664"/>
        <v>0</v>
      </c>
      <c r="AQ3080" s="46" t="str">
        <f t="shared" si="665"/>
        <v/>
      </c>
      <c r="AR3080" s="46">
        <f t="shared" si="666"/>
        <v>0</v>
      </c>
      <c r="AS3080" s="48">
        <f t="shared" si="667"/>
        <v>1</v>
      </c>
      <c r="AT3080" s="46">
        <f t="shared" si="671"/>
        <v>0</v>
      </c>
      <c r="AU3080" s="46">
        <f t="shared" si="668"/>
        <v>0</v>
      </c>
      <c r="AV3080" s="46">
        <f t="shared" si="669"/>
        <v>0</v>
      </c>
      <c r="AW3080" s="46">
        <f t="shared" si="672"/>
        <v>0</v>
      </c>
      <c r="AX3080" s="47" t="str">
        <f t="shared" si="670"/>
        <v/>
      </c>
      <c r="AY3080" s="47" t="str">
        <f t="shared" si="673"/>
        <v/>
      </c>
    </row>
    <row r="3081" spans="35:51" x14ac:dyDescent="0.35">
      <c r="AI3081" s="11"/>
      <c r="AJ3081" s="11"/>
      <c r="AK3081" s="11"/>
      <c r="AL3081" s="63"/>
      <c r="AM3081" s="46" t="str">
        <f t="shared" si="661"/>
        <v/>
      </c>
      <c r="AN3081" s="46" t="str">
        <f t="shared" si="662"/>
        <v/>
      </c>
      <c r="AO3081" s="46" t="str">
        <f t="shared" si="663"/>
        <v/>
      </c>
      <c r="AP3081" s="46">
        <f t="shared" si="664"/>
        <v>0</v>
      </c>
      <c r="AQ3081" s="46" t="str">
        <f t="shared" si="665"/>
        <v/>
      </c>
      <c r="AR3081" s="46">
        <f t="shared" si="666"/>
        <v>0</v>
      </c>
      <c r="AS3081" s="48">
        <f t="shared" si="667"/>
        <v>1</v>
      </c>
      <c r="AT3081" s="46">
        <f t="shared" si="671"/>
        <v>0</v>
      </c>
      <c r="AU3081" s="46">
        <f t="shared" si="668"/>
        <v>0</v>
      </c>
      <c r="AV3081" s="46">
        <f t="shared" si="669"/>
        <v>0</v>
      </c>
      <c r="AW3081" s="46">
        <f t="shared" si="672"/>
        <v>0</v>
      </c>
      <c r="AX3081" s="47" t="str">
        <f t="shared" si="670"/>
        <v/>
      </c>
      <c r="AY3081" s="47" t="str">
        <f t="shared" si="673"/>
        <v/>
      </c>
    </row>
    <row r="3082" spans="35:51" x14ac:dyDescent="0.35">
      <c r="AI3082" s="11"/>
      <c r="AJ3082" s="11"/>
      <c r="AK3082" s="11"/>
      <c r="AL3082" s="63"/>
      <c r="AM3082" s="46" t="str">
        <f t="shared" si="661"/>
        <v/>
      </c>
      <c r="AN3082" s="46" t="str">
        <f t="shared" si="662"/>
        <v/>
      </c>
      <c r="AO3082" s="46" t="str">
        <f t="shared" si="663"/>
        <v/>
      </c>
      <c r="AP3082" s="46">
        <f t="shared" si="664"/>
        <v>0</v>
      </c>
      <c r="AQ3082" s="46" t="str">
        <f t="shared" si="665"/>
        <v/>
      </c>
      <c r="AR3082" s="46">
        <f t="shared" si="666"/>
        <v>0</v>
      </c>
      <c r="AS3082" s="48">
        <f t="shared" si="667"/>
        <v>1</v>
      </c>
      <c r="AT3082" s="46">
        <f t="shared" si="671"/>
        <v>0</v>
      </c>
      <c r="AU3082" s="46">
        <f t="shared" si="668"/>
        <v>0</v>
      </c>
      <c r="AV3082" s="46">
        <f t="shared" si="669"/>
        <v>0</v>
      </c>
      <c r="AW3082" s="46">
        <f t="shared" si="672"/>
        <v>0</v>
      </c>
      <c r="AX3082" s="47" t="str">
        <f t="shared" si="670"/>
        <v/>
      </c>
      <c r="AY3082" s="47" t="str">
        <f t="shared" si="673"/>
        <v/>
      </c>
    </row>
    <row r="3083" spans="35:51" x14ac:dyDescent="0.35">
      <c r="AI3083" s="11"/>
      <c r="AJ3083" s="11"/>
      <c r="AK3083" s="11"/>
      <c r="AL3083" s="63"/>
      <c r="AM3083" s="46" t="str">
        <f t="shared" si="661"/>
        <v/>
      </c>
      <c r="AN3083" s="46" t="str">
        <f t="shared" si="662"/>
        <v/>
      </c>
      <c r="AO3083" s="46" t="str">
        <f t="shared" si="663"/>
        <v/>
      </c>
      <c r="AP3083" s="46">
        <f t="shared" si="664"/>
        <v>0</v>
      </c>
      <c r="AQ3083" s="46" t="str">
        <f t="shared" si="665"/>
        <v/>
      </c>
      <c r="AR3083" s="46">
        <f t="shared" si="666"/>
        <v>0</v>
      </c>
      <c r="AS3083" s="48">
        <f t="shared" si="667"/>
        <v>1</v>
      </c>
      <c r="AT3083" s="46">
        <f t="shared" si="671"/>
        <v>0</v>
      </c>
      <c r="AU3083" s="46">
        <f t="shared" si="668"/>
        <v>0</v>
      </c>
      <c r="AV3083" s="46">
        <f t="shared" si="669"/>
        <v>0</v>
      </c>
      <c r="AW3083" s="46">
        <f t="shared" si="672"/>
        <v>0</v>
      </c>
      <c r="AX3083" s="47" t="str">
        <f t="shared" si="670"/>
        <v/>
      </c>
      <c r="AY3083" s="47" t="str">
        <f t="shared" si="673"/>
        <v/>
      </c>
    </row>
    <row r="3084" spans="35:51" x14ac:dyDescent="0.35">
      <c r="AI3084" s="11"/>
      <c r="AJ3084" s="11"/>
      <c r="AK3084" s="11"/>
      <c r="AL3084" s="63"/>
      <c r="AM3084" s="46" t="str">
        <f t="shared" si="661"/>
        <v/>
      </c>
      <c r="AN3084" s="46" t="str">
        <f t="shared" si="662"/>
        <v/>
      </c>
      <c r="AO3084" s="46" t="str">
        <f t="shared" si="663"/>
        <v/>
      </c>
      <c r="AP3084" s="46">
        <f t="shared" si="664"/>
        <v>0</v>
      </c>
      <c r="AQ3084" s="46" t="str">
        <f t="shared" si="665"/>
        <v/>
      </c>
      <c r="AR3084" s="46">
        <f t="shared" si="666"/>
        <v>0</v>
      </c>
      <c r="AS3084" s="48">
        <f t="shared" si="667"/>
        <v>1</v>
      </c>
      <c r="AT3084" s="46">
        <f t="shared" si="671"/>
        <v>0</v>
      </c>
      <c r="AU3084" s="46">
        <f t="shared" si="668"/>
        <v>0</v>
      </c>
      <c r="AV3084" s="46">
        <f t="shared" si="669"/>
        <v>0</v>
      </c>
      <c r="AW3084" s="46">
        <f t="shared" si="672"/>
        <v>0</v>
      </c>
      <c r="AX3084" s="47" t="str">
        <f t="shared" si="670"/>
        <v/>
      </c>
      <c r="AY3084" s="47" t="str">
        <f t="shared" si="673"/>
        <v/>
      </c>
    </row>
    <row r="3085" spans="35:51" x14ac:dyDescent="0.35">
      <c r="AI3085" s="11"/>
      <c r="AJ3085" s="11"/>
      <c r="AK3085" s="11"/>
      <c r="AL3085" s="63"/>
      <c r="AM3085" s="46" t="str">
        <f t="shared" si="661"/>
        <v/>
      </c>
      <c r="AN3085" s="46" t="str">
        <f t="shared" si="662"/>
        <v/>
      </c>
      <c r="AO3085" s="46" t="str">
        <f t="shared" si="663"/>
        <v/>
      </c>
      <c r="AP3085" s="46">
        <f t="shared" si="664"/>
        <v>0</v>
      </c>
      <c r="AQ3085" s="46" t="str">
        <f t="shared" si="665"/>
        <v/>
      </c>
      <c r="AR3085" s="46">
        <f t="shared" si="666"/>
        <v>0</v>
      </c>
      <c r="AS3085" s="48">
        <f t="shared" si="667"/>
        <v>1</v>
      </c>
      <c r="AT3085" s="46">
        <f t="shared" si="671"/>
        <v>0</v>
      </c>
      <c r="AU3085" s="46">
        <f t="shared" si="668"/>
        <v>0</v>
      </c>
      <c r="AV3085" s="46">
        <f t="shared" si="669"/>
        <v>0</v>
      </c>
      <c r="AW3085" s="46">
        <f t="shared" si="672"/>
        <v>0</v>
      </c>
      <c r="AX3085" s="47" t="str">
        <f t="shared" si="670"/>
        <v/>
      </c>
      <c r="AY3085" s="47" t="str">
        <f t="shared" si="673"/>
        <v/>
      </c>
    </row>
    <row r="3086" spans="35:51" x14ac:dyDescent="0.35">
      <c r="AI3086" s="11"/>
      <c r="AJ3086" s="11"/>
      <c r="AK3086" s="11"/>
      <c r="AL3086" s="63"/>
      <c r="AM3086" s="46" t="str">
        <f t="shared" si="661"/>
        <v/>
      </c>
      <c r="AN3086" s="46" t="str">
        <f t="shared" si="662"/>
        <v/>
      </c>
      <c r="AO3086" s="46" t="str">
        <f t="shared" si="663"/>
        <v/>
      </c>
      <c r="AP3086" s="46">
        <f t="shared" si="664"/>
        <v>0</v>
      </c>
      <c r="AQ3086" s="46" t="str">
        <f t="shared" si="665"/>
        <v/>
      </c>
      <c r="AR3086" s="46">
        <f t="shared" si="666"/>
        <v>0</v>
      </c>
      <c r="AS3086" s="48">
        <f t="shared" si="667"/>
        <v>1</v>
      </c>
      <c r="AT3086" s="46">
        <f t="shared" si="671"/>
        <v>0</v>
      </c>
      <c r="AU3086" s="46">
        <f t="shared" si="668"/>
        <v>0</v>
      </c>
      <c r="AV3086" s="46">
        <f t="shared" si="669"/>
        <v>0</v>
      </c>
      <c r="AW3086" s="46">
        <f t="shared" si="672"/>
        <v>0</v>
      </c>
      <c r="AX3086" s="47" t="str">
        <f t="shared" si="670"/>
        <v/>
      </c>
      <c r="AY3086" s="47" t="str">
        <f t="shared" si="673"/>
        <v/>
      </c>
    </row>
    <row r="3087" spans="35:51" x14ac:dyDescent="0.35">
      <c r="AI3087" s="11"/>
      <c r="AJ3087" s="11"/>
      <c r="AK3087" s="11"/>
      <c r="AL3087" s="63"/>
      <c r="AM3087" s="46" t="str">
        <f t="shared" si="661"/>
        <v/>
      </c>
      <c r="AN3087" s="46" t="str">
        <f t="shared" si="662"/>
        <v/>
      </c>
      <c r="AO3087" s="46" t="str">
        <f t="shared" si="663"/>
        <v/>
      </c>
      <c r="AP3087" s="46">
        <f t="shared" si="664"/>
        <v>0</v>
      </c>
      <c r="AQ3087" s="46" t="str">
        <f t="shared" si="665"/>
        <v/>
      </c>
      <c r="AR3087" s="46">
        <f t="shared" si="666"/>
        <v>0</v>
      </c>
      <c r="AS3087" s="48">
        <f t="shared" si="667"/>
        <v>1</v>
      </c>
      <c r="AT3087" s="46">
        <f t="shared" si="671"/>
        <v>0</v>
      </c>
      <c r="AU3087" s="46">
        <f t="shared" si="668"/>
        <v>0</v>
      </c>
      <c r="AV3087" s="46">
        <f t="shared" si="669"/>
        <v>0</v>
      </c>
      <c r="AW3087" s="46">
        <f t="shared" si="672"/>
        <v>0</v>
      </c>
      <c r="AX3087" s="47" t="str">
        <f t="shared" si="670"/>
        <v/>
      </c>
      <c r="AY3087" s="47" t="str">
        <f t="shared" si="673"/>
        <v/>
      </c>
    </row>
    <row r="3088" spans="35:51" x14ac:dyDescent="0.35">
      <c r="AI3088" s="11"/>
      <c r="AJ3088" s="11"/>
      <c r="AK3088" s="11"/>
      <c r="AL3088" s="63"/>
      <c r="AM3088" s="46" t="str">
        <f t="shared" si="661"/>
        <v/>
      </c>
      <c r="AN3088" s="46" t="str">
        <f t="shared" si="662"/>
        <v/>
      </c>
      <c r="AO3088" s="46" t="str">
        <f t="shared" si="663"/>
        <v/>
      </c>
      <c r="AP3088" s="46">
        <f t="shared" si="664"/>
        <v>0</v>
      </c>
      <c r="AQ3088" s="46" t="str">
        <f t="shared" si="665"/>
        <v/>
      </c>
      <c r="AR3088" s="46">
        <f t="shared" si="666"/>
        <v>0</v>
      </c>
      <c r="AS3088" s="48">
        <f t="shared" si="667"/>
        <v>1</v>
      </c>
      <c r="AT3088" s="46">
        <f t="shared" si="671"/>
        <v>0</v>
      </c>
      <c r="AU3088" s="46">
        <f t="shared" si="668"/>
        <v>0</v>
      </c>
      <c r="AV3088" s="46">
        <f t="shared" si="669"/>
        <v>0</v>
      </c>
      <c r="AW3088" s="46">
        <f t="shared" si="672"/>
        <v>0</v>
      </c>
      <c r="AX3088" s="47" t="str">
        <f t="shared" si="670"/>
        <v/>
      </c>
      <c r="AY3088" s="47" t="str">
        <f t="shared" si="673"/>
        <v/>
      </c>
    </row>
    <row r="3089" spans="35:51" x14ac:dyDescent="0.35">
      <c r="AI3089" s="11"/>
      <c r="AJ3089" s="11"/>
      <c r="AK3089" s="11"/>
      <c r="AL3089" s="63"/>
      <c r="AM3089" s="46" t="str">
        <f t="shared" si="661"/>
        <v/>
      </c>
      <c r="AN3089" s="46" t="str">
        <f t="shared" si="662"/>
        <v/>
      </c>
      <c r="AO3089" s="46" t="str">
        <f t="shared" si="663"/>
        <v/>
      </c>
      <c r="AP3089" s="46">
        <f t="shared" si="664"/>
        <v>0</v>
      </c>
      <c r="AQ3089" s="46" t="str">
        <f t="shared" si="665"/>
        <v/>
      </c>
      <c r="AR3089" s="46">
        <f t="shared" si="666"/>
        <v>0</v>
      </c>
      <c r="AS3089" s="48">
        <f t="shared" si="667"/>
        <v>1</v>
      </c>
      <c r="AT3089" s="46">
        <f t="shared" si="671"/>
        <v>0</v>
      </c>
      <c r="AU3089" s="46">
        <f t="shared" si="668"/>
        <v>0</v>
      </c>
      <c r="AV3089" s="46">
        <f t="shared" si="669"/>
        <v>0</v>
      </c>
      <c r="AW3089" s="46">
        <f t="shared" si="672"/>
        <v>0</v>
      </c>
      <c r="AX3089" s="47" t="str">
        <f t="shared" si="670"/>
        <v/>
      </c>
      <c r="AY3089" s="47" t="str">
        <f t="shared" si="673"/>
        <v/>
      </c>
    </row>
    <row r="3090" spans="35:51" x14ac:dyDescent="0.35">
      <c r="AI3090" s="11"/>
      <c r="AJ3090" s="11"/>
      <c r="AK3090" s="11"/>
      <c r="AL3090" s="63"/>
      <c r="AM3090" s="46" t="str">
        <f t="shared" si="661"/>
        <v/>
      </c>
      <c r="AN3090" s="46" t="str">
        <f t="shared" si="662"/>
        <v/>
      </c>
      <c r="AO3090" s="46" t="str">
        <f t="shared" si="663"/>
        <v/>
      </c>
      <c r="AP3090" s="46">
        <f t="shared" si="664"/>
        <v>0</v>
      </c>
      <c r="AQ3090" s="46" t="str">
        <f t="shared" si="665"/>
        <v/>
      </c>
      <c r="AR3090" s="46">
        <f t="shared" si="666"/>
        <v>0</v>
      </c>
      <c r="AS3090" s="48">
        <f t="shared" si="667"/>
        <v>1</v>
      </c>
      <c r="AT3090" s="46">
        <f t="shared" si="671"/>
        <v>0</v>
      </c>
      <c r="AU3090" s="46">
        <f t="shared" si="668"/>
        <v>0</v>
      </c>
      <c r="AV3090" s="46">
        <f t="shared" si="669"/>
        <v>0</v>
      </c>
      <c r="AW3090" s="46">
        <f t="shared" si="672"/>
        <v>0</v>
      </c>
      <c r="AX3090" s="47" t="str">
        <f t="shared" si="670"/>
        <v/>
      </c>
      <c r="AY3090" s="47" t="str">
        <f t="shared" si="673"/>
        <v/>
      </c>
    </row>
    <row r="3091" spans="35:51" x14ac:dyDescent="0.35">
      <c r="AI3091" s="11"/>
      <c r="AJ3091" s="11"/>
      <c r="AK3091" s="11"/>
      <c r="AL3091" s="63"/>
      <c r="AM3091" s="46" t="str">
        <f t="shared" si="661"/>
        <v/>
      </c>
      <c r="AN3091" s="46" t="str">
        <f t="shared" si="662"/>
        <v/>
      </c>
      <c r="AO3091" s="46" t="str">
        <f t="shared" si="663"/>
        <v/>
      </c>
      <c r="AP3091" s="46">
        <f t="shared" si="664"/>
        <v>0</v>
      </c>
      <c r="AQ3091" s="46" t="str">
        <f t="shared" si="665"/>
        <v/>
      </c>
      <c r="AR3091" s="46">
        <f t="shared" si="666"/>
        <v>0</v>
      </c>
      <c r="AS3091" s="48">
        <f t="shared" si="667"/>
        <v>1</v>
      </c>
      <c r="AT3091" s="46">
        <f t="shared" si="671"/>
        <v>0</v>
      </c>
      <c r="AU3091" s="46">
        <f t="shared" si="668"/>
        <v>0</v>
      </c>
      <c r="AV3091" s="46">
        <f t="shared" si="669"/>
        <v>0</v>
      </c>
      <c r="AW3091" s="46">
        <f t="shared" si="672"/>
        <v>0</v>
      </c>
      <c r="AX3091" s="47" t="str">
        <f t="shared" si="670"/>
        <v/>
      </c>
      <c r="AY3091" s="47" t="str">
        <f t="shared" si="673"/>
        <v/>
      </c>
    </row>
    <row r="3092" spans="35:51" x14ac:dyDescent="0.35">
      <c r="AI3092" s="11"/>
      <c r="AJ3092" s="11"/>
      <c r="AK3092" s="11"/>
      <c r="AL3092" s="63"/>
      <c r="AM3092" s="46" t="str">
        <f t="shared" si="661"/>
        <v/>
      </c>
      <c r="AN3092" s="46" t="str">
        <f t="shared" si="662"/>
        <v/>
      </c>
      <c r="AO3092" s="46" t="str">
        <f t="shared" si="663"/>
        <v/>
      </c>
      <c r="AP3092" s="46">
        <f t="shared" si="664"/>
        <v>0</v>
      </c>
      <c r="AQ3092" s="46" t="str">
        <f t="shared" si="665"/>
        <v/>
      </c>
      <c r="AR3092" s="46">
        <f t="shared" si="666"/>
        <v>0</v>
      </c>
      <c r="AS3092" s="48">
        <f t="shared" si="667"/>
        <v>1</v>
      </c>
      <c r="AT3092" s="46">
        <f t="shared" si="671"/>
        <v>0</v>
      </c>
      <c r="AU3092" s="46">
        <f t="shared" si="668"/>
        <v>0</v>
      </c>
      <c r="AV3092" s="46">
        <f t="shared" si="669"/>
        <v>0</v>
      </c>
      <c r="AW3092" s="46">
        <f t="shared" si="672"/>
        <v>0</v>
      </c>
      <c r="AX3092" s="47" t="str">
        <f t="shared" si="670"/>
        <v/>
      </c>
      <c r="AY3092" s="47" t="str">
        <f t="shared" si="673"/>
        <v/>
      </c>
    </row>
    <row r="3093" spans="35:51" x14ac:dyDescent="0.35">
      <c r="AI3093" s="11"/>
      <c r="AJ3093" s="11"/>
      <c r="AK3093" s="11"/>
      <c r="AL3093" s="63"/>
      <c r="AM3093" s="46" t="str">
        <f t="shared" si="661"/>
        <v/>
      </c>
      <c r="AN3093" s="46" t="str">
        <f t="shared" si="662"/>
        <v/>
      </c>
      <c r="AO3093" s="46" t="str">
        <f t="shared" si="663"/>
        <v/>
      </c>
      <c r="AP3093" s="46">
        <f t="shared" si="664"/>
        <v>0</v>
      </c>
      <c r="AQ3093" s="46" t="str">
        <f t="shared" si="665"/>
        <v/>
      </c>
      <c r="AR3093" s="46">
        <f t="shared" si="666"/>
        <v>0</v>
      </c>
      <c r="AS3093" s="48">
        <f t="shared" si="667"/>
        <v>1</v>
      </c>
      <c r="AT3093" s="46">
        <f t="shared" si="671"/>
        <v>0</v>
      </c>
      <c r="AU3093" s="46">
        <f t="shared" si="668"/>
        <v>0</v>
      </c>
      <c r="AV3093" s="46">
        <f t="shared" si="669"/>
        <v>0</v>
      </c>
      <c r="AW3093" s="46">
        <f t="shared" si="672"/>
        <v>0</v>
      </c>
      <c r="AX3093" s="47" t="str">
        <f t="shared" si="670"/>
        <v/>
      </c>
      <c r="AY3093" s="47" t="str">
        <f t="shared" si="673"/>
        <v/>
      </c>
    </row>
    <row r="3094" spans="35:51" x14ac:dyDescent="0.35">
      <c r="AI3094" s="11"/>
      <c r="AJ3094" s="11"/>
      <c r="AK3094" s="11"/>
      <c r="AL3094" s="63"/>
      <c r="AM3094" s="46" t="str">
        <f t="shared" si="661"/>
        <v/>
      </c>
      <c r="AN3094" s="46" t="str">
        <f t="shared" si="662"/>
        <v/>
      </c>
      <c r="AO3094" s="46" t="str">
        <f t="shared" si="663"/>
        <v/>
      </c>
      <c r="AP3094" s="46">
        <f t="shared" si="664"/>
        <v>0</v>
      </c>
      <c r="AQ3094" s="46" t="str">
        <f t="shared" si="665"/>
        <v/>
      </c>
      <c r="AR3094" s="46">
        <f t="shared" si="666"/>
        <v>0</v>
      </c>
      <c r="AS3094" s="48">
        <f t="shared" si="667"/>
        <v>1</v>
      </c>
      <c r="AT3094" s="46">
        <f t="shared" si="671"/>
        <v>0</v>
      </c>
      <c r="AU3094" s="46">
        <f t="shared" si="668"/>
        <v>0</v>
      </c>
      <c r="AV3094" s="46">
        <f t="shared" si="669"/>
        <v>0</v>
      </c>
      <c r="AW3094" s="46">
        <f t="shared" si="672"/>
        <v>0</v>
      </c>
      <c r="AX3094" s="47" t="str">
        <f t="shared" si="670"/>
        <v/>
      </c>
      <c r="AY3094" s="47" t="str">
        <f t="shared" si="673"/>
        <v/>
      </c>
    </row>
    <row r="3095" spans="35:51" x14ac:dyDescent="0.35">
      <c r="AI3095" s="11"/>
      <c r="AJ3095" s="11"/>
      <c r="AK3095" s="11"/>
      <c r="AL3095" s="63"/>
      <c r="AM3095" s="46" t="str">
        <f t="shared" si="661"/>
        <v/>
      </c>
      <c r="AN3095" s="46" t="str">
        <f t="shared" si="662"/>
        <v/>
      </c>
      <c r="AO3095" s="46" t="str">
        <f t="shared" si="663"/>
        <v/>
      </c>
      <c r="AP3095" s="46">
        <f t="shared" si="664"/>
        <v>0</v>
      </c>
      <c r="AQ3095" s="46" t="str">
        <f t="shared" si="665"/>
        <v/>
      </c>
      <c r="AR3095" s="46">
        <f t="shared" si="666"/>
        <v>0</v>
      </c>
      <c r="AS3095" s="48">
        <f t="shared" si="667"/>
        <v>1</v>
      </c>
      <c r="AT3095" s="46">
        <f t="shared" si="671"/>
        <v>0</v>
      </c>
      <c r="AU3095" s="46">
        <f t="shared" si="668"/>
        <v>0</v>
      </c>
      <c r="AV3095" s="46">
        <f t="shared" si="669"/>
        <v>0</v>
      </c>
      <c r="AW3095" s="46">
        <f t="shared" si="672"/>
        <v>0</v>
      </c>
      <c r="AX3095" s="47" t="str">
        <f t="shared" si="670"/>
        <v/>
      </c>
      <c r="AY3095" s="47" t="str">
        <f t="shared" si="673"/>
        <v/>
      </c>
    </row>
    <row r="3096" spans="35:51" x14ac:dyDescent="0.35">
      <c r="AI3096" s="11"/>
      <c r="AJ3096" s="11"/>
      <c r="AK3096" s="11"/>
      <c r="AL3096" s="63"/>
      <c r="AM3096" s="46" t="str">
        <f t="shared" si="661"/>
        <v/>
      </c>
      <c r="AN3096" s="46" t="str">
        <f t="shared" si="662"/>
        <v/>
      </c>
      <c r="AO3096" s="46" t="str">
        <f t="shared" si="663"/>
        <v/>
      </c>
      <c r="AP3096" s="46">
        <f t="shared" si="664"/>
        <v>0</v>
      </c>
      <c r="AQ3096" s="46" t="str">
        <f t="shared" si="665"/>
        <v/>
      </c>
      <c r="AR3096" s="46">
        <f t="shared" si="666"/>
        <v>0</v>
      </c>
      <c r="AS3096" s="48">
        <f t="shared" si="667"/>
        <v>1</v>
      </c>
      <c r="AT3096" s="46">
        <f t="shared" si="671"/>
        <v>0</v>
      </c>
      <c r="AU3096" s="46">
        <f t="shared" si="668"/>
        <v>0</v>
      </c>
      <c r="AV3096" s="46">
        <f t="shared" si="669"/>
        <v>0</v>
      </c>
      <c r="AW3096" s="46">
        <f t="shared" si="672"/>
        <v>0</v>
      </c>
      <c r="AX3096" s="47" t="str">
        <f t="shared" si="670"/>
        <v/>
      </c>
      <c r="AY3096" s="47" t="str">
        <f t="shared" si="673"/>
        <v/>
      </c>
    </row>
    <row r="3097" spans="35:51" x14ac:dyDescent="0.35">
      <c r="AI3097" s="11"/>
      <c r="AJ3097" s="11"/>
      <c r="AK3097" s="11"/>
      <c r="AL3097" s="63"/>
      <c r="AM3097" s="46" t="str">
        <f t="shared" si="661"/>
        <v/>
      </c>
      <c r="AN3097" s="46" t="str">
        <f t="shared" si="662"/>
        <v/>
      </c>
      <c r="AO3097" s="46" t="str">
        <f t="shared" si="663"/>
        <v/>
      </c>
      <c r="AP3097" s="46">
        <f t="shared" si="664"/>
        <v>0</v>
      </c>
      <c r="AQ3097" s="46" t="str">
        <f t="shared" si="665"/>
        <v/>
      </c>
      <c r="AR3097" s="46">
        <f t="shared" si="666"/>
        <v>0</v>
      </c>
      <c r="AS3097" s="48">
        <f t="shared" si="667"/>
        <v>1</v>
      </c>
      <c r="AT3097" s="46">
        <f t="shared" si="671"/>
        <v>0</v>
      </c>
      <c r="AU3097" s="46">
        <f t="shared" si="668"/>
        <v>0</v>
      </c>
      <c r="AV3097" s="46">
        <f t="shared" si="669"/>
        <v>0</v>
      </c>
      <c r="AW3097" s="46">
        <f t="shared" si="672"/>
        <v>0</v>
      </c>
      <c r="AX3097" s="47" t="str">
        <f t="shared" si="670"/>
        <v/>
      </c>
      <c r="AY3097" s="47" t="str">
        <f t="shared" si="673"/>
        <v/>
      </c>
    </row>
    <row r="3098" spans="35:51" x14ac:dyDescent="0.35">
      <c r="AI3098" s="11"/>
      <c r="AJ3098" s="11"/>
      <c r="AK3098" s="11"/>
      <c r="AL3098" s="63"/>
      <c r="AM3098" s="46" t="str">
        <f t="shared" si="661"/>
        <v/>
      </c>
      <c r="AN3098" s="46" t="str">
        <f t="shared" si="662"/>
        <v/>
      </c>
      <c r="AO3098" s="46" t="str">
        <f t="shared" si="663"/>
        <v/>
      </c>
      <c r="AP3098" s="46">
        <f t="shared" si="664"/>
        <v>0</v>
      </c>
      <c r="AQ3098" s="46" t="str">
        <f t="shared" si="665"/>
        <v/>
      </c>
      <c r="AR3098" s="46">
        <f t="shared" si="666"/>
        <v>0</v>
      </c>
      <c r="AS3098" s="48">
        <f t="shared" si="667"/>
        <v>1</v>
      </c>
      <c r="AT3098" s="46">
        <f t="shared" si="671"/>
        <v>0</v>
      </c>
      <c r="AU3098" s="46">
        <f t="shared" si="668"/>
        <v>0</v>
      </c>
      <c r="AV3098" s="46">
        <f t="shared" si="669"/>
        <v>0</v>
      </c>
      <c r="AW3098" s="46">
        <f t="shared" si="672"/>
        <v>0</v>
      </c>
      <c r="AX3098" s="47" t="str">
        <f t="shared" si="670"/>
        <v/>
      </c>
      <c r="AY3098" s="47" t="str">
        <f t="shared" si="673"/>
        <v/>
      </c>
    </row>
    <row r="3099" spans="35:51" x14ac:dyDescent="0.35">
      <c r="AI3099" s="11"/>
      <c r="AJ3099" s="11"/>
      <c r="AK3099" s="11"/>
      <c r="AL3099" s="63"/>
      <c r="AM3099" s="46" t="str">
        <f t="shared" si="661"/>
        <v/>
      </c>
      <c r="AN3099" s="46" t="str">
        <f t="shared" si="662"/>
        <v/>
      </c>
      <c r="AO3099" s="46" t="str">
        <f t="shared" si="663"/>
        <v/>
      </c>
      <c r="AP3099" s="46">
        <f t="shared" si="664"/>
        <v>0</v>
      </c>
      <c r="AQ3099" s="46" t="str">
        <f t="shared" si="665"/>
        <v/>
      </c>
      <c r="AR3099" s="46">
        <f t="shared" si="666"/>
        <v>0</v>
      </c>
      <c r="AS3099" s="48">
        <f t="shared" si="667"/>
        <v>1</v>
      </c>
      <c r="AT3099" s="46">
        <f t="shared" si="671"/>
        <v>0</v>
      </c>
      <c r="AU3099" s="46">
        <f t="shared" si="668"/>
        <v>0</v>
      </c>
      <c r="AV3099" s="46">
        <f t="shared" si="669"/>
        <v>0</v>
      </c>
      <c r="AW3099" s="46">
        <f t="shared" si="672"/>
        <v>0</v>
      </c>
      <c r="AX3099" s="47" t="str">
        <f t="shared" si="670"/>
        <v/>
      </c>
      <c r="AY3099" s="47" t="str">
        <f t="shared" si="673"/>
        <v/>
      </c>
    </row>
    <row r="3100" spans="35:51" x14ac:dyDescent="0.35">
      <c r="AI3100" s="11"/>
      <c r="AJ3100" s="11"/>
      <c r="AK3100" s="11"/>
      <c r="AL3100" s="63"/>
      <c r="AM3100" s="46" t="str">
        <f t="shared" si="661"/>
        <v/>
      </c>
      <c r="AN3100" s="46" t="str">
        <f t="shared" si="662"/>
        <v/>
      </c>
      <c r="AO3100" s="46" t="str">
        <f t="shared" si="663"/>
        <v/>
      </c>
      <c r="AP3100" s="46">
        <f t="shared" si="664"/>
        <v>0</v>
      </c>
      <c r="AQ3100" s="46" t="str">
        <f t="shared" si="665"/>
        <v/>
      </c>
      <c r="AR3100" s="46">
        <f t="shared" si="666"/>
        <v>0</v>
      </c>
      <c r="AS3100" s="48">
        <f t="shared" si="667"/>
        <v>1</v>
      </c>
      <c r="AT3100" s="46">
        <f t="shared" si="671"/>
        <v>0</v>
      </c>
      <c r="AU3100" s="46">
        <f t="shared" si="668"/>
        <v>0</v>
      </c>
      <c r="AV3100" s="46">
        <f t="shared" si="669"/>
        <v>0</v>
      </c>
      <c r="AW3100" s="46">
        <f t="shared" si="672"/>
        <v>0</v>
      </c>
      <c r="AX3100" s="47" t="str">
        <f t="shared" si="670"/>
        <v/>
      </c>
      <c r="AY3100" s="47" t="str">
        <f t="shared" si="673"/>
        <v/>
      </c>
    </row>
    <row r="3101" spans="35:51" x14ac:dyDescent="0.35">
      <c r="AI3101" s="11"/>
      <c r="AJ3101" s="11"/>
      <c r="AK3101" s="11"/>
      <c r="AL3101" s="63"/>
      <c r="AM3101" s="46" t="str">
        <f t="shared" si="661"/>
        <v/>
      </c>
      <c r="AN3101" s="46" t="str">
        <f t="shared" si="662"/>
        <v/>
      </c>
      <c r="AO3101" s="46" t="str">
        <f t="shared" si="663"/>
        <v/>
      </c>
      <c r="AP3101" s="46">
        <f t="shared" si="664"/>
        <v>0</v>
      </c>
      <c r="AQ3101" s="46" t="str">
        <f t="shared" si="665"/>
        <v/>
      </c>
      <c r="AR3101" s="46">
        <f t="shared" si="666"/>
        <v>0</v>
      </c>
      <c r="AS3101" s="48">
        <f t="shared" si="667"/>
        <v>1</v>
      </c>
      <c r="AT3101" s="46">
        <f t="shared" si="671"/>
        <v>0</v>
      </c>
      <c r="AU3101" s="46">
        <f t="shared" si="668"/>
        <v>0</v>
      </c>
      <c r="AV3101" s="46">
        <f t="shared" si="669"/>
        <v>0</v>
      </c>
      <c r="AW3101" s="46">
        <f t="shared" si="672"/>
        <v>0</v>
      </c>
      <c r="AX3101" s="47" t="str">
        <f t="shared" si="670"/>
        <v/>
      </c>
      <c r="AY3101" s="47" t="str">
        <f t="shared" si="673"/>
        <v/>
      </c>
    </row>
    <row r="3102" spans="35:51" x14ac:dyDescent="0.35">
      <c r="AI3102" s="11"/>
      <c r="AJ3102" s="11"/>
      <c r="AK3102" s="11"/>
      <c r="AL3102" s="63"/>
      <c r="AM3102" s="46" t="str">
        <f t="shared" si="661"/>
        <v/>
      </c>
      <c r="AN3102" s="46" t="str">
        <f t="shared" si="662"/>
        <v/>
      </c>
      <c r="AO3102" s="46" t="str">
        <f t="shared" si="663"/>
        <v/>
      </c>
      <c r="AP3102" s="46">
        <f t="shared" si="664"/>
        <v>0</v>
      </c>
      <c r="AQ3102" s="46" t="str">
        <f t="shared" si="665"/>
        <v/>
      </c>
      <c r="AR3102" s="46">
        <f t="shared" si="666"/>
        <v>0</v>
      </c>
      <c r="AS3102" s="48">
        <f t="shared" si="667"/>
        <v>1</v>
      </c>
      <c r="AT3102" s="46">
        <f t="shared" si="671"/>
        <v>0</v>
      </c>
      <c r="AU3102" s="46">
        <f t="shared" si="668"/>
        <v>0</v>
      </c>
      <c r="AV3102" s="46">
        <f t="shared" si="669"/>
        <v>0</v>
      </c>
      <c r="AW3102" s="46">
        <f t="shared" si="672"/>
        <v>0</v>
      </c>
      <c r="AX3102" s="47" t="str">
        <f t="shared" si="670"/>
        <v/>
      </c>
      <c r="AY3102" s="47" t="str">
        <f t="shared" si="673"/>
        <v/>
      </c>
    </row>
    <row r="3103" spans="35:51" x14ac:dyDescent="0.35">
      <c r="AI3103" s="11"/>
      <c r="AJ3103" s="11"/>
      <c r="AK3103" s="11"/>
      <c r="AL3103" s="63"/>
      <c r="AM3103" s="46" t="str">
        <f t="shared" si="661"/>
        <v/>
      </c>
      <c r="AN3103" s="46" t="str">
        <f t="shared" si="662"/>
        <v/>
      </c>
      <c r="AO3103" s="46" t="str">
        <f t="shared" si="663"/>
        <v/>
      </c>
      <c r="AP3103" s="46">
        <f t="shared" si="664"/>
        <v>0</v>
      </c>
      <c r="AQ3103" s="46" t="str">
        <f t="shared" si="665"/>
        <v/>
      </c>
      <c r="AR3103" s="46">
        <f t="shared" si="666"/>
        <v>0</v>
      </c>
      <c r="AS3103" s="48">
        <f t="shared" si="667"/>
        <v>1</v>
      </c>
      <c r="AT3103" s="46">
        <f t="shared" si="671"/>
        <v>0</v>
      </c>
      <c r="AU3103" s="46">
        <f t="shared" si="668"/>
        <v>0</v>
      </c>
      <c r="AV3103" s="46">
        <f t="shared" si="669"/>
        <v>0</v>
      </c>
      <c r="AW3103" s="46">
        <f t="shared" si="672"/>
        <v>0</v>
      </c>
      <c r="AX3103" s="47" t="str">
        <f t="shared" si="670"/>
        <v/>
      </c>
      <c r="AY3103" s="47" t="str">
        <f t="shared" si="673"/>
        <v/>
      </c>
    </row>
    <row r="3104" spans="35:51" x14ac:dyDescent="0.35">
      <c r="AI3104" s="11"/>
      <c r="AJ3104" s="11"/>
      <c r="AK3104" s="11"/>
      <c r="AL3104" s="63"/>
      <c r="AM3104" s="46" t="str">
        <f t="shared" si="661"/>
        <v/>
      </c>
      <c r="AN3104" s="46" t="str">
        <f t="shared" si="662"/>
        <v/>
      </c>
      <c r="AO3104" s="46" t="str">
        <f t="shared" si="663"/>
        <v/>
      </c>
      <c r="AP3104" s="46">
        <f t="shared" si="664"/>
        <v>0</v>
      </c>
      <c r="AQ3104" s="46" t="str">
        <f t="shared" si="665"/>
        <v/>
      </c>
      <c r="AR3104" s="46">
        <f t="shared" si="666"/>
        <v>0</v>
      </c>
      <c r="AS3104" s="48">
        <f t="shared" si="667"/>
        <v>1</v>
      </c>
      <c r="AT3104" s="46">
        <f t="shared" si="671"/>
        <v>0</v>
      </c>
      <c r="AU3104" s="46">
        <f t="shared" si="668"/>
        <v>0</v>
      </c>
      <c r="AV3104" s="46">
        <f t="shared" si="669"/>
        <v>0</v>
      </c>
      <c r="AW3104" s="46">
        <f t="shared" si="672"/>
        <v>0</v>
      </c>
      <c r="AX3104" s="47" t="str">
        <f t="shared" si="670"/>
        <v/>
      </c>
      <c r="AY3104" s="47" t="str">
        <f t="shared" si="673"/>
        <v/>
      </c>
    </row>
    <row r="3105" spans="35:51" x14ac:dyDescent="0.35">
      <c r="AI3105" s="11"/>
      <c r="AJ3105" s="11"/>
      <c r="AK3105" s="11"/>
      <c r="AL3105" s="63"/>
      <c r="AM3105" s="46" t="str">
        <f t="shared" si="661"/>
        <v/>
      </c>
      <c r="AN3105" s="46" t="str">
        <f t="shared" si="662"/>
        <v/>
      </c>
      <c r="AO3105" s="46" t="str">
        <f t="shared" si="663"/>
        <v/>
      </c>
      <c r="AP3105" s="46">
        <f t="shared" si="664"/>
        <v>0</v>
      </c>
      <c r="AQ3105" s="46" t="str">
        <f t="shared" si="665"/>
        <v/>
      </c>
      <c r="AR3105" s="46">
        <f t="shared" si="666"/>
        <v>0</v>
      </c>
      <c r="AS3105" s="48">
        <f t="shared" si="667"/>
        <v>1</v>
      </c>
      <c r="AT3105" s="46">
        <f t="shared" si="671"/>
        <v>0</v>
      </c>
      <c r="AU3105" s="46">
        <f t="shared" si="668"/>
        <v>0</v>
      </c>
      <c r="AV3105" s="46">
        <f t="shared" si="669"/>
        <v>0</v>
      </c>
      <c r="AW3105" s="46">
        <f t="shared" si="672"/>
        <v>0</v>
      </c>
      <c r="AX3105" s="47" t="str">
        <f t="shared" si="670"/>
        <v/>
      </c>
      <c r="AY3105" s="47" t="str">
        <f t="shared" si="673"/>
        <v/>
      </c>
    </row>
    <row r="3106" spans="35:51" x14ac:dyDescent="0.35">
      <c r="AI3106" s="11"/>
      <c r="AJ3106" s="11"/>
      <c r="AK3106" s="11"/>
      <c r="AL3106" s="63"/>
      <c r="AM3106" s="46" t="str">
        <f t="shared" si="661"/>
        <v/>
      </c>
      <c r="AN3106" s="46" t="str">
        <f t="shared" si="662"/>
        <v/>
      </c>
      <c r="AO3106" s="46" t="str">
        <f t="shared" si="663"/>
        <v/>
      </c>
      <c r="AP3106" s="46">
        <f t="shared" si="664"/>
        <v>0</v>
      </c>
      <c r="AQ3106" s="46" t="str">
        <f t="shared" si="665"/>
        <v/>
      </c>
      <c r="AR3106" s="46">
        <f t="shared" si="666"/>
        <v>0</v>
      </c>
      <c r="AS3106" s="48">
        <f t="shared" si="667"/>
        <v>1</v>
      </c>
      <c r="AT3106" s="46">
        <f t="shared" si="671"/>
        <v>0</v>
      </c>
      <c r="AU3106" s="46">
        <f t="shared" si="668"/>
        <v>0</v>
      </c>
      <c r="AV3106" s="46">
        <f t="shared" si="669"/>
        <v>0</v>
      </c>
      <c r="AW3106" s="46">
        <f t="shared" si="672"/>
        <v>0</v>
      </c>
      <c r="AX3106" s="47" t="str">
        <f t="shared" si="670"/>
        <v/>
      </c>
      <c r="AY3106" s="47" t="str">
        <f t="shared" si="673"/>
        <v/>
      </c>
    </row>
    <row r="3107" spans="35:51" x14ac:dyDescent="0.35">
      <c r="AI3107" s="11"/>
      <c r="AJ3107" s="11"/>
      <c r="AK3107" s="11"/>
      <c r="AL3107" s="63"/>
      <c r="AM3107" s="46" t="str">
        <f t="shared" si="661"/>
        <v/>
      </c>
      <c r="AN3107" s="46" t="str">
        <f t="shared" si="662"/>
        <v/>
      </c>
      <c r="AO3107" s="46" t="str">
        <f t="shared" si="663"/>
        <v/>
      </c>
      <c r="AP3107" s="46">
        <f t="shared" si="664"/>
        <v>0</v>
      </c>
      <c r="AQ3107" s="46" t="str">
        <f t="shared" si="665"/>
        <v/>
      </c>
      <c r="AR3107" s="46">
        <f t="shared" si="666"/>
        <v>0</v>
      </c>
      <c r="AS3107" s="48">
        <f t="shared" si="667"/>
        <v>1</v>
      </c>
      <c r="AT3107" s="46">
        <f t="shared" si="671"/>
        <v>0</v>
      </c>
      <c r="AU3107" s="46">
        <f t="shared" si="668"/>
        <v>0</v>
      </c>
      <c r="AV3107" s="46">
        <f t="shared" si="669"/>
        <v>0</v>
      </c>
      <c r="AW3107" s="46">
        <f t="shared" si="672"/>
        <v>0</v>
      </c>
      <c r="AX3107" s="47" t="str">
        <f t="shared" si="670"/>
        <v/>
      </c>
      <c r="AY3107" s="47" t="str">
        <f t="shared" si="673"/>
        <v/>
      </c>
    </row>
    <row r="3108" spans="35:51" x14ac:dyDescent="0.35">
      <c r="AI3108" s="11"/>
      <c r="AJ3108" s="11"/>
      <c r="AK3108" s="11"/>
      <c r="AL3108" s="63"/>
      <c r="AM3108" s="46" t="str">
        <f t="shared" si="661"/>
        <v/>
      </c>
      <c r="AN3108" s="46" t="str">
        <f t="shared" si="662"/>
        <v/>
      </c>
      <c r="AO3108" s="46" t="str">
        <f t="shared" si="663"/>
        <v/>
      </c>
      <c r="AP3108" s="46">
        <f t="shared" si="664"/>
        <v>0</v>
      </c>
      <c r="AQ3108" s="46" t="str">
        <f t="shared" si="665"/>
        <v/>
      </c>
      <c r="AR3108" s="46">
        <f t="shared" si="666"/>
        <v>0</v>
      </c>
      <c r="AS3108" s="48">
        <f t="shared" si="667"/>
        <v>1</v>
      </c>
      <c r="AT3108" s="46">
        <f t="shared" si="671"/>
        <v>0</v>
      </c>
      <c r="AU3108" s="46">
        <f t="shared" si="668"/>
        <v>0</v>
      </c>
      <c r="AV3108" s="46">
        <f t="shared" si="669"/>
        <v>0</v>
      </c>
      <c r="AW3108" s="46">
        <f t="shared" si="672"/>
        <v>0</v>
      </c>
      <c r="AX3108" s="47" t="str">
        <f t="shared" si="670"/>
        <v/>
      </c>
      <c r="AY3108" s="47" t="str">
        <f t="shared" si="673"/>
        <v/>
      </c>
    </row>
    <row r="3109" spans="35:51" x14ac:dyDescent="0.35">
      <c r="AI3109" s="11"/>
      <c r="AJ3109" s="11"/>
      <c r="AK3109" s="11"/>
      <c r="AL3109" s="63"/>
      <c r="AM3109" s="46" t="str">
        <f t="shared" si="661"/>
        <v/>
      </c>
      <c r="AN3109" s="46" t="str">
        <f t="shared" si="662"/>
        <v/>
      </c>
      <c r="AO3109" s="46" t="str">
        <f t="shared" si="663"/>
        <v/>
      </c>
      <c r="AP3109" s="46">
        <f t="shared" si="664"/>
        <v>0</v>
      </c>
      <c r="AQ3109" s="46" t="str">
        <f t="shared" si="665"/>
        <v/>
      </c>
      <c r="AR3109" s="46">
        <f t="shared" si="666"/>
        <v>0</v>
      </c>
      <c r="AS3109" s="48">
        <f t="shared" si="667"/>
        <v>1</v>
      </c>
      <c r="AT3109" s="46">
        <f t="shared" si="671"/>
        <v>0</v>
      </c>
      <c r="AU3109" s="46">
        <f t="shared" si="668"/>
        <v>0</v>
      </c>
      <c r="AV3109" s="46">
        <f t="shared" si="669"/>
        <v>0</v>
      </c>
      <c r="AW3109" s="46">
        <f t="shared" si="672"/>
        <v>0</v>
      </c>
      <c r="AX3109" s="47" t="str">
        <f t="shared" si="670"/>
        <v/>
      </c>
      <c r="AY3109" s="47" t="str">
        <f t="shared" si="673"/>
        <v/>
      </c>
    </row>
    <row r="3110" spans="35:51" x14ac:dyDescent="0.35">
      <c r="AI3110" s="11"/>
      <c r="AJ3110" s="11"/>
      <c r="AK3110" s="11"/>
      <c r="AL3110" s="63"/>
      <c r="AM3110" s="46" t="str">
        <f t="shared" si="661"/>
        <v/>
      </c>
      <c r="AN3110" s="46" t="str">
        <f t="shared" si="662"/>
        <v/>
      </c>
      <c r="AO3110" s="46" t="str">
        <f t="shared" si="663"/>
        <v/>
      </c>
      <c r="AP3110" s="46">
        <f t="shared" si="664"/>
        <v>0</v>
      </c>
      <c r="AQ3110" s="46" t="str">
        <f t="shared" si="665"/>
        <v/>
      </c>
      <c r="AR3110" s="46">
        <f t="shared" si="666"/>
        <v>0</v>
      </c>
      <c r="AS3110" s="48">
        <f t="shared" si="667"/>
        <v>1</v>
      </c>
      <c r="AT3110" s="46">
        <f t="shared" si="671"/>
        <v>0</v>
      </c>
      <c r="AU3110" s="46">
        <f t="shared" si="668"/>
        <v>0</v>
      </c>
      <c r="AV3110" s="46">
        <f t="shared" si="669"/>
        <v>0</v>
      </c>
      <c r="AW3110" s="46">
        <f t="shared" si="672"/>
        <v>0</v>
      </c>
      <c r="AX3110" s="47" t="str">
        <f t="shared" si="670"/>
        <v/>
      </c>
      <c r="AY3110" s="47" t="str">
        <f t="shared" si="673"/>
        <v/>
      </c>
    </row>
    <row r="3111" spans="35:51" x14ac:dyDescent="0.35">
      <c r="AI3111" s="11"/>
      <c r="AJ3111" s="11"/>
      <c r="AK3111" s="11"/>
      <c r="AL3111" s="63"/>
      <c r="AM3111" s="46" t="str">
        <f t="shared" si="661"/>
        <v/>
      </c>
      <c r="AN3111" s="46" t="str">
        <f t="shared" si="662"/>
        <v/>
      </c>
      <c r="AO3111" s="46" t="str">
        <f t="shared" si="663"/>
        <v/>
      </c>
      <c r="AP3111" s="46">
        <f t="shared" si="664"/>
        <v>0</v>
      </c>
      <c r="AQ3111" s="46" t="str">
        <f t="shared" si="665"/>
        <v/>
      </c>
      <c r="AR3111" s="46">
        <f t="shared" si="666"/>
        <v>0</v>
      </c>
      <c r="AS3111" s="48">
        <f t="shared" si="667"/>
        <v>1</v>
      </c>
      <c r="AT3111" s="46">
        <f t="shared" si="671"/>
        <v>0</v>
      </c>
      <c r="AU3111" s="46">
        <f t="shared" si="668"/>
        <v>0</v>
      </c>
      <c r="AV3111" s="46">
        <f t="shared" si="669"/>
        <v>0</v>
      </c>
      <c r="AW3111" s="46">
        <f t="shared" si="672"/>
        <v>0</v>
      </c>
      <c r="AX3111" s="47" t="str">
        <f t="shared" si="670"/>
        <v/>
      </c>
      <c r="AY3111" s="47" t="str">
        <f t="shared" si="673"/>
        <v/>
      </c>
    </row>
    <row r="3112" spans="35:51" x14ac:dyDescent="0.35">
      <c r="AI3112" s="11"/>
      <c r="AJ3112" s="11"/>
      <c r="AK3112" s="11"/>
      <c r="AL3112" s="63"/>
      <c r="AM3112" s="46" t="str">
        <f t="shared" si="661"/>
        <v/>
      </c>
      <c r="AN3112" s="46" t="str">
        <f t="shared" si="662"/>
        <v/>
      </c>
      <c r="AO3112" s="46" t="str">
        <f t="shared" si="663"/>
        <v/>
      </c>
      <c r="AP3112" s="46">
        <f t="shared" si="664"/>
        <v>0</v>
      </c>
      <c r="AQ3112" s="46" t="str">
        <f t="shared" si="665"/>
        <v/>
      </c>
      <c r="AR3112" s="46">
        <f t="shared" si="666"/>
        <v>0</v>
      </c>
      <c r="AS3112" s="48">
        <f t="shared" si="667"/>
        <v>1</v>
      </c>
      <c r="AT3112" s="46">
        <f t="shared" si="671"/>
        <v>0</v>
      </c>
      <c r="AU3112" s="46">
        <f t="shared" si="668"/>
        <v>0</v>
      </c>
      <c r="AV3112" s="46">
        <f t="shared" si="669"/>
        <v>0</v>
      </c>
      <c r="AW3112" s="46">
        <f t="shared" si="672"/>
        <v>0</v>
      </c>
      <c r="AX3112" s="47" t="str">
        <f t="shared" si="670"/>
        <v/>
      </c>
      <c r="AY3112" s="47" t="str">
        <f t="shared" si="673"/>
        <v/>
      </c>
    </row>
    <row r="3113" spans="35:51" x14ac:dyDescent="0.35">
      <c r="AI3113" s="11"/>
      <c r="AJ3113" s="11"/>
      <c r="AK3113" s="11"/>
      <c r="AL3113" s="63"/>
      <c r="AM3113" s="46" t="str">
        <f t="shared" si="661"/>
        <v/>
      </c>
      <c r="AN3113" s="46" t="str">
        <f t="shared" si="662"/>
        <v/>
      </c>
      <c r="AO3113" s="46" t="str">
        <f t="shared" si="663"/>
        <v/>
      </c>
      <c r="AP3113" s="46">
        <f t="shared" si="664"/>
        <v>0</v>
      </c>
      <c r="AQ3113" s="46" t="str">
        <f t="shared" si="665"/>
        <v/>
      </c>
      <c r="AR3113" s="46">
        <f t="shared" si="666"/>
        <v>0</v>
      </c>
      <c r="AS3113" s="48">
        <f t="shared" si="667"/>
        <v>1</v>
      </c>
      <c r="AT3113" s="46">
        <f t="shared" si="671"/>
        <v>0</v>
      </c>
      <c r="AU3113" s="46">
        <f t="shared" si="668"/>
        <v>0</v>
      </c>
      <c r="AV3113" s="46">
        <f t="shared" si="669"/>
        <v>0</v>
      </c>
      <c r="AW3113" s="46">
        <f t="shared" si="672"/>
        <v>0</v>
      </c>
      <c r="AX3113" s="47" t="str">
        <f t="shared" si="670"/>
        <v/>
      </c>
      <c r="AY3113" s="47" t="str">
        <f t="shared" si="673"/>
        <v/>
      </c>
    </row>
    <row r="3114" spans="35:51" x14ac:dyDescent="0.35">
      <c r="AI3114" s="11"/>
      <c r="AJ3114" s="11"/>
      <c r="AK3114" s="11"/>
      <c r="AL3114" s="63"/>
      <c r="AM3114" s="46" t="str">
        <f t="shared" si="661"/>
        <v/>
      </c>
      <c r="AN3114" s="46" t="str">
        <f t="shared" si="662"/>
        <v/>
      </c>
      <c r="AO3114" s="46" t="str">
        <f t="shared" si="663"/>
        <v/>
      </c>
      <c r="AP3114" s="46">
        <f t="shared" si="664"/>
        <v>0</v>
      </c>
      <c r="AQ3114" s="46" t="str">
        <f t="shared" si="665"/>
        <v/>
      </c>
      <c r="AR3114" s="46">
        <f t="shared" si="666"/>
        <v>0</v>
      </c>
      <c r="AS3114" s="48">
        <f t="shared" si="667"/>
        <v>1</v>
      </c>
      <c r="AT3114" s="46">
        <f t="shared" si="671"/>
        <v>0</v>
      </c>
      <c r="AU3114" s="46">
        <f t="shared" si="668"/>
        <v>0</v>
      </c>
      <c r="AV3114" s="46">
        <f t="shared" si="669"/>
        <v>0</v>
      </c>
      <c r="AW3114" s="46">
        <f t="shared" si="672"/>
        <v>0</v>
      </c>
      <c r="AX3114" s="47" t="str">
        <f t="shared" si="670"/>
        <v/>
      </c>
      <c r="AY3114" s="47" t="str">
        <f t="shared" si="673"/>
        <v/>
      </c>
    </row>
    <row r="3115" spans="35:51" x14ac:dyDescent="0.35">
      <c r="AI3115" s="11"/>
      <c r="AJ3115" s="11"/>
      <c r="AK3115" s="11"/>
      <c r="AL3115" s="63"/>
      <c r="AM3115" s="46" t="str">
        <f t="shared" si="661"/>
        <v/>
      </c>
      <c r="AN3115" s="46" t="str">
        <f t="shared" si="662"/>
        <v/>
      </c>
      <c r="AO3115" s="46" t="str">
        <f t="shared" si="663"/>
        <v/>
      </c>
      <c r="AP3115" s="46">
        <f t="shared" si="664"/>
        <v>0</v>
      </c>
      <c r="AQ3115" s="46" t="str">
        <f t="shared" si="665"/>
        <v/>
      </c>
      <c r="AR3115" s="46">
        <f t="shared" si="666"/>
        <v>0</v>
      </c>
      <c r="AS3115" s="48">
        <f t="shared" si="667"/>
        <v>1</v>
      </c>
      <c r="AT3115" s="46">
        <f t="shared" si="671"/>
        <v>0</v>
      </c>
      <c r="AU3115" s="46">
        <f t="shared" si="668"/>
        <v>0</v>
      </c>
      <c r="AV3115" s="46">
        <f t="shared" si="669"/>
        <v>0</v>
      </c>
      <c r="AW3115" s="46">
        <f t="shared" si="672"/>
        <v>0</v>
      </c>
      <c r="AX3115" s="47" t="str">
        <f t="shared" si="670"/>
        <v/>
      </c>
      <c r="AY3115" s="47" t="str">
        <f t="shared" si="673"/>
        <v/>
      </c>
    </row>
    <row r="3116" spans="35:51" x14ac:dyDescent="0.35">
      <c r="AI3116" s="11"/>
      <c r="AJ3116" s="11"/>
      <c r="AK3116" s="11"/>
      <c r="AL3116" s="63"/>
      <c r="AM3116" s="46" t="str">
        <f t="shared" si="661"/>
        <v/>
      </c>
      <c r="AN3116" s="46" t="str">
        <f t="shared" si="662"/>
        <v/>
      </c>
      <c r="AO3116" s="46" t="str">
        <f t="shared" si="663"/>
        <v/>
      </c>
      <c r="AP3116" s="46">
        <f t="shared" si="664"/>
        <v>0</v>
      </c>
      <c r="AQ3116" s="46" t="str">
        <f t="shared" si="665"/>
        <v/>
      </c>
      <c r="AR3116" s="46">
        <f t="shared" si="666"/>
        <v>0</v>
      </c>
      <c r="AS3116" s="48">
        <f t="shared" si="667"/>
        <v>1</v>
      </c>
      <c r="AT3116" s="46">
        <f t="shared" si="671"/>
        <v>0</v>
      </c>
      <c r="AU3116" s="46">
        <f t="shared" si="668"/>
        <v>0</v>
      </c>
      <c r="AV3116" s="46">
        <f t="shared" si="669"/>
        <v>0</v>
      </c>
      <c r="AW3116" s="46">
        <f t="shared" si="672"/>
        <v>0</v>
      </c>
      <c r="AX3116" s="47" t="str">
        <f t="shared" si="670"/>
        <v/>
      </c>
      <c r="AY3116" s="47" t="str">
        <f t="shared" si="673"/>
        <v/>
      </c>
    </row>
    <row r="3117" spans="35:51" x14ac:dyDescent="0.35">
      <c r="AI3117" s="11"/>
      <c r="AJ3117" s="11"/>
      <c r="AK3117" s="11"/>
      <c r="AL3117" s="63"/>
      <c r="AM3117" s="46" t="str">
        <f t="shared" si="661"/>
        <v/>
      </c>
      <c r="AN3117" s="46" t="str">
        <f t="shared" si="662"/>
        <v/>
      </c>
      <c r="AO3117" s="46" t="str">
        <f t="shared" si="663"/>
        <v/>
      </c>
      <c r="AP3117" s="46">
        <f t="shared" si="664"/>
        <v>0</v>
      </c>
      <c r="AQ3117" s="46" t="str">
        <f t="shared" si="665"/>
        <v/>
      </c>
      <c r="AR3117" s="46">
        <f t="shared" si="666"/>
        <v>0</v>
      </c>
      <c r="AS3117" s="48">
        <f t="shared" si="667"/>
        <v>1</v>
      </c>
      <c r="AT3117" s="46">
        <f t="shared" si="671"/>
        <v>0</v>
      </c>
      <c r="AU3117" s="46">
        <f t="shared" si="668"/>
        <v>0</v>
      </c>
      <c r="AV3117" s="46">
        <f t="shared" si="669"/>
        <v>0</v>
      </c>
      <c r="AW3117" s="46">
        <f t="shared" si="672"/>
        <v>0</v>
      </c>
      <c r="AX3117" s="47" t="str">
        <f t="shared" si="670"/>
        <v/>
      </c>
      <c r="AY3117" s="47" t="str">
        <f t="shared" si="673"/>
        <v/>
      </c>
    </row>
    <row r="3118" spans="35:51" x14ac:dyDescent="0.35">
      <c r="AI3118" s="11"/>
      <c r="AJ3118" s="11"/>
      <c r="AK3118" s="11"/>
      <c r="AL3118" s="63"/>
      <c r="AM3118" s="46" t="str">
        <f t="shared" si="661"/>
        <v/>
      </c>
      <c r="AN3118" s="46" t="str">
        <f t="shared" si="662"/>
        <v/>
      </c>
      <c r="AO3118" s="46" t="str">
        <f t="shared" si="663"/>
        <v/>
      </c>
      <c r="AP3118" s="46">
        <f t="shared" si="664"/>
        <v>0</v>
      </c>
      <c r="AQ3118" s="46" t="str">
        <f t="shared" si="665"/>
        <v/>
      </c>
      <c r="AR3118" s="46">
        <f t="shared" si="666"/>
        <v>0</v>
      </c>
      <c r="AS3118" s="48">
        <f t="shared" si="667"/>
        <v>1</v>
      </c>
      <c r="AT3118" s="46">
        <f t="shared" si="671"/>
        <v>0</v>
      </c>
      <c r="AU3118" s="46">
        <f t="shared" si="668"/>
        <v>0</v>
      </c>
      <c r="AV3118" s="46">
        <f t="shared" si="669"/>
        <v>0</v>
      </c>
      <c r="AW3118" s="46">
        <f t="shared" si="672"/>
        <v>0</v>
      </c>
      <c r="AX3118" s="47" t="str">
        <f t="shared" si="670"/>
        <v/>
      </c>
      <c r="AY3118" s="47" t="str">
        <f t="shared" si="673"/>
        <v/>
      </c>
    </row>
    <row r="3119" spans="35:51" x14ac:dyDescent="0.35">
      <c r="AI3119" s="11"/>
      <c r="AJ3119" s="11"/>
      <c r="AK3119" s="11"/>
      <c r="AL3119" s="63"/>
      <c r="AM3119" s="46" t="str">
        <f t="shared" si="661"/>
        <v/>
      </c>
      <c r="AN3119" s="46" t="str">
        <f t="shared" si="662"/>
        <v/>
      </c>
      <c r="AO3119" s="46" t="str">
        <f t="shared" si="663"/>
        <v/>
      </c>
      <c r="AP3119" s="46">
        <f t="shared" si="664"/>
        <v>0</v>
      </c>
      <c r="AQ3119" s="46" t="str">
        <f t="shared" si="665"/>
        <v/>
      </c>
      <c r="AR3119" s="46">
        <f t="shared" si="666"/>
        <v>0</v>
      </c>
      <c r="AS3119" s="48">
        <f t="shared" si="667"/>
        <v>1</v>
      </c>
      <c r="AT3119" s="46">
        <f t="shared" si="671"/>
        <v>0</v>
      </c>
      <c r="AU3119" s="46">
        <f t="shared" si="668"/>
        <v>0</v>
      </c>
      <c r="AV3119" s="46">
        <f t="shared" si="669"/>
        <v>0</v>
      </c>
      <c r="AW3119" s="46">
        <f t="shared" si="672"/>
        <v>0</v>
      </c>
      <c r="AX3119" s="47" t="str">
        <f t="shared" si="670"/>
        <v/>
      </c>
      <c r="AY3119" s="47" t="str">
        <f t="shared" si="673"/>
        <v/>
      </c>
    </row>
    <row r="3120" spans="35:51" x14ac:dyDescent="0.35">
      <c r="AI3120" s="11"/>
      <c r="AJ3120" s="11"/>
      <c r="AK3120" s="11"/>
      <c r="AL3120" s="63"/>
      <c r="AM3120" s="46" t="str">
        <f t="shared" si="661"/>
        <v/>
      </c>
      <c r="AN3120" s="46" t="str">
        <f t="shared" si="662"/>
        <v/>
      </c>
      <c r="AO3120" s="46" t="str">
        <f t="shared" si="663"/>
        <v/>
      </c>
      <c r="AP3120" s="46">
        <f t="shared" si="664"/>
        <v>0</v>
      </c>
      <c r="AQ3120" s="46" t="str">
        <f t="shared" si="665"/>
        <v/>
      </c>
      <c r="AR3120" s="46">
        <f t="shared" si="666"/>
        <v>0</v>
      </c>
      <c r="AS3120" s="48">
        <f t="shared" si="667"/>
        <v>1</v>
      </c>
      <c r="AT3120" s="46">
        <f t="shared" si="671"/>
        <v>0</v>
      </c>
      <c r="AU3120" s="46">
        <f t="shared" si="668"/>
        <v>0</v>
      </c>
      <c r="AV3120" s="46">
        <f t="shared" si="669"/>
        <v>0</v>
      </c>
      <c r="AW3120" s="46">
        <f t="shared" si="672"/>
        <v>0</v>
      </c>
      <c r="AX3120" s="47" t="str">
        <f t="shared" si="670"/>
        <v/>
      </c>
      <c r="AY3120" s="47" t="str">
        <f t="shared" si="673"/>
        <v/>
      </c>
    </row>
    <row r="3121" spans="35:51" x14ac:dyDescent="0.35">
      <c r="AI3121" s="11"/>
      <c r="AJ3121" s="11"/>
      <c r="AK3121" s="11"/>
      <c r="AL3121" s="63"/>
      <c r="AM3121" s="46" t="str">
        <f t="shared" si="661"/>
        <v/>
      </c>
      <c r="AN3121" s="46" t="str">
        <f t="shared" si="662"/>
        <v/>
      </c>
      <c r="AO3121" s="46" t="str">
        <f t="shared" si="663"/>
        <v/>
      </c>
      <c r="AP3121" s="46">
        <f t="shared" si="664"/>
        <v>0</v>
      </c>
      <c r="AQ3121" s="46" t="str">
        <f t="shared" si="665"/>
        <v/>
      </c>
      <c r="AR3121" s="46">
        <f t="shared" si="666"/>
        <v>0</v>
      </c>
      <c r="AS3121" s="48">
        <f t="shared" si="667"/>
        <v>1</v>
      </c>
      <c r="AT3121" s="46">
        <f t="shared" si="671"/>
        <v>0</v>
      </c>
      <c r="AU3121" s="46">
        <f t="shared" si="668"/>
        <v>0</v>
      </c>
      <c r="AV3121" s="46">
        <f t="shared" si="669"/>
        <v>0</v>
      </c>
      <c r="AW3121" s="46">
        <f t="shared" si="672"/>
        <v>0</v>
      </c>
      <c r="AX3121" s="47" t="str">
        <f t="shared" si="670"/>
        <v/>
      </c>
      <c r="AY3121" s="47" t="str">
        <f t="shared" si="673"/>
        <v/>
      </c>
    </row>
    <row r="3122" spans="35:51" x14ac:dyDescent="0.35">
      <c r="AI3122" s="11"/>
      <c r="AJ3122" s="11"/>
      <c r="AK3122" s="11"/>
      <c r="AL3122" s="63"/>
      <c r="AM3122" s="46" t="str">
        <f t="shared" si="661"/>
        <v/>
      </c>
      <c r="AN3122" s="46" t="str">
        <f t="shared" si="662"/>
        <v/>
      </c>
      <c r="AO3122" s="46" t="str">
        <f t="shared" si="663"/>
        <v/>
      </c>
      <c r="AP3122" s="46">
        <f t="shared" si="664"/>
        <v>0</v>
      </c>
      <c r="AQ3122" s="46" t="str">
        <f t="shared" si="665"/>
        <v/>
      </c>
      <c r="AR3122" s="46">
        <f t="shared" si="666"/>
        <v>0</v>
      </c>
      <c r="AS3122" s="48">
        <f t="shared" si="667"/>
        <v>1</v>
      </c>
      <c r="AT3122" s="46">
        <f t="shared" si="671"/>
        <v>0</v>
      </c>
      <c r="AU3122" s="46">
        <f t="shared" si="668"/>
        <v>0</v>
      </c>
      <c r="AV3122" s="46">
        <f t="shared" si="669"/>
        <v>0</v>
      </c>
      <c r="AW3122" s="46">
        <f t="shared" si="672"/>
        <v>0</v>
      </c>
      <c r="AX3122" s="47" t="str">
        <f t="shared" si="670"/>
        <v/>
      </c>
      <c r="AY3122" s="47" t="str">
        <f t="shared" si="673"/>
        <v/>
      </c>
    </row>
    <row r="3123" spans="35:51" x14ac:dyDescent="0.35">
      <c r="AI3123" s="11"/>
      <c r="AJ3123" s="11"/>
      <c r="AK3123" s="11"/>
      <c r="AL3123" s="63"/>
      <c r="AM3123" s="46" t="str">
        <f t="shared" si="661"/>
        <v/>
      </c>
      <c r="AN3123" s="46" t="str">
        <f t="shared" si="662"/>
        <v/>
      </c>
      <c r="AO3123" s="46" t="str">
        <f t="shared" si="663"/>
        <v/>
      </c>
      <c r="AP3123" s="46">
        <f t="shared" si="664"/>
        <v>0</v>
      </c>
      <c r="AQ3123" s="46" t="str">
        <f t="shared" si="665"/>
        <v/>
      </c>
      <c r="AR3123" s="46">
        <f t="shared" si="666"/>
        <v>0</v>
      </c>
      <c r="AS3123" s="48">
        <f t="shared" si="667"/>
        <v>1</v>
      </c>
      <c r="AT3123" s="46">
        <f t="shared" si="671"/>
        <v>0</v>
      </c>
      <c r="AU3123" s="46">
        <f t="shared" si="668"/>
        <v>0</v>
      </c>
      <c r="AV3123" s="46">
        <f t="shared" si="669"/>
        <v>0</v>
      </c>
      <c r="AW3123" s="46">
        <f t="shared" si="672"/>
        <v>0</v>
      </c>
      <c r="AX3123" s="47" t="str">
        <f t="shared" si="670"/>
        <v/>
      </c>
      <c r="AY3123" s="47" t="str">
        <f t="shared" si="673"/>
        <v/>
      </c>
    </row>
    <row r="3124" spans="35:51" x14ac:dyDescent="0.35">
      <c r="AI3124" s="11"/>
      <c r="AJ3124" s="11"/>
      <c r="AK3124" s="11"/>
      <c r="AL3124" s="63"/>
      <c r="AM3124" s="46" t="str">
        <f t="shared" si="661"/>
        <v/>
      </c>
      <c r="AN3124" s="46" t="str">
        <f t="shared" si="662"/>
        <v/>
      </c>
      <c r="AO3124" s="46" t="str">
        <f t="shared" si="663"/>
        <v/>
      </c>
      <c r="AP3124" s="46">
        <f t="shared" si="664"/>
        <v>0</v>
      </c>
      <c r="AQ3124" s="46" t="str">
        <f t="shared" si="665"/>
        <v/>
      </c>
      <c r="AR3124" s="46">
        <f t="shared" si="666"/>
        <v>0</v>
      </c>
      <c r="AS3124" s="48">
        <f t="shared" si="667"/>
        <v>1</v>
      </c>
      <c r="AT3124" s="46">
        <f t="shared" si="671"/>
        <v>0</v>
      </c>
      <c r="AU3124" s="46">
        <f t="shared" si="668"/>
        <v>0</v>
      </c>
      <c r="AV3124" s="46">
        <f t="shared" si="669"/>
        <v>0</v>
      </c>
      <c r="AW3124" s="46">
        <f t="shared" si="672"/>
        <v>0</v>
      </c>
      <c r="AX3124" s="47" t="str">
        <f t="shared" si="670"/>
        <v/>
      </c>
      <c r="AY3124" s="47" t="str">
        <f t="shared" si="673"/>
        <v/>
      </c>
    </row>
    <row r="3125" spans="35:51" x14ac:dyDescent="0.35">
      <c r="AI3125" s="11"/>
      <c r="AJ3125" s="11"/>
      <c r="AK3125" s="11"/>
      <c r="AL3125" s="63"/>
      <c r="AM3125" s="46" t="str">
        <f t="shared" si="661"/>
        <v/>
      </c>
      <c r="AN3125" s="46" t="str">
        <f t="shared" si="662"/>
        <v/>
      </c>
      <c r="AO3125" s="46" t="str">
        <f t="shared" si="663"/>
        <v/>
      </c>
      <c r="AP3125" s="46">
        <f t="shared" si="664"/>
        <v>0</v>
      </c>
      <c r="AQ3125" s="46" t="str">
        <f t="shared" si="665"/>
        <v/>
      </c>
      <c r="AR3125" s="46">
        <f t="shared" si="666"/>
        <v>0</v>
      </c>
      <c r="AS3125" s="48">
        <f t="shared" si="667"/>
        <v>1</v>
      </c>
      <c r="AT3125" s="46">
        <f t="shared" si="671"/>
        <v>0</v>
      </c>
      <c r="AU3125" s="46">
        <f t="shared" si="668"/>
        <v>0</v>
      </c>
      <c r="AV3125" s="46">
        <f t="shared" si="669"/>
        <v>0</v>
      </c>
      <c r="AW3125" s="46">
        <f t="shared" si="672"/>
        <v>0</v>
      </c>
      <c r="AX3125" s="47" t="str">
        <f t="shared" si="670"/>
        <v/>
      </c>
      <c r="AY3125" s="47" t="str">
        <f t="shared" si="673"/>
        <v/>
      </c>
    </row>
    <row r="3126" spans="35:51" x14ac:dyDescent="0.35">
      <c r="AI3126" s="11"/>
      <c r="AJ3126" s="11"/>
      <c r="AK3126" s="11"/>
      <c r="AL3126" s="63"/>
      <c r="AM3126" s="46" t="str">
        <f t="shared" si="661"/>
        <v/>
      </c>
      <c r="AN3126" s="46" t="str">
        <f t="shared" si="662"/>
        <v/>
      </c>
      <c r="AO3126" s="46" t="str">
        <f t="shared" si="663"/>
        <v/>
      </c>
      <c r="AP3126" s="46">
        <f t="shared" si="664"/>
        <v>0</v>
      </c>
      <c r="AQ3126" s="46" t="str">
        <f t="shared" si="665"/>
        <v/>
      </c>
      <c r="AR3126" s="46">
        <f t="shared" si="666"/>
        <v>0</v>
      </c>
      <c r="AS3126" s="48">
        <f t="shared" si="667"/>
        <v>1</v>
      </c>
      <c r="AT3126" s="46">
        <f t="shared" si="671"/>
        <v>0</v>
      </c>
      <c r="AU3126" s="46">
        <f t="shared" si="668"/>
        <v>0</v>
      </c>
      <c r="AV3126" s="46">
        <f t="shared" si="669"/>
        <v>0</v>
      </c>
      <c r="AW3126" s="46">
        <f t="shared" si="672"/>
        <v>0</v>
      </c>
      <c r="AX3126" s="47" t="str">
        <f t="shared" si="670"/>
        <v/>
      </c>
      <c r="AY3126" s="47" t="str">
        <f t="shared" si="673"/>
        <v/>
      </c>
    </row>
    <row r="3127" spans="35:51" x14ac:dyDescent="0.35">
      <c r="AI3127" s="11"/>
      <c r="AJ3127" s="11"/>
      <c r="AK3127" s="11"/>
      <c r="AL3127" s="63"/>
      <c r="AM3127" s="46" t="str">
        <f t="shared" si="661"/>
        <v/>
      </c>
      <c r="AN3127" s="46" t="str">
        <f t="shared" si="662"/>
        <v/>
      </c>
      <c r="AO3127" s="46" t="str">
        <f t="shared" si="663"/>
        <v/>
      </c>
      <c r="AP3127" s="46">
        <f t="shared" si="664"/>
        <v>0</v>
      </c>
      <c r="AQ3127" s="46" t="str">
        <f t="shared" si="665"/>
        <v/>
      </c>
      <c r="AR3127" s="46">
        <f t="shared" si="666"/>
        <v>0</v>
      </c>
      <c r="AS3127" s="48">
        <f t="shared" si="667"/>
        <v>1</v>
      </c>
      <c r="AT3127" s="46">
        <f t="shared" si="671"/>
        <v>0</v>
      </c>
      <c r="AU3127" s="46">
        <f t="shared" si="668"/>
        <v>0</v>
      </c>
      <c r="AV3127" s="46">
        <f t="shared" si="669"/>
        <v>0</v>
      </c>
      <c r="AW3127" s="46">
        <f t="shared" si="672"/>
        <v>0</v>
      </c>
      <c r="AX3127" s="47" t="str">
        <f t="shared" si="670"/>
        <v/>
      </c>
      <c r="AY3127" s="47" t="str">
        <f t="shared" si="673"/>
        <v/>
      </c>
    </row>
    <row r="3128" spans="35:51" x14ac:dyDescent="0.35">
      <c r="AI3128" s="11"/>
      <c r="AJ3128" s="11"/>
      <c r="AK3128" s="11"/>
      <c r="AL3128" s="63"/>
      <c r="AM3128" s="46" t="str">
        <f t="shared" si="661"/>
        <v/>
      </c>
      <c r="AN3128" s="46" t="str">
        <f t="shared" si="662"/>
        <v/>
      </c>
      <c r="AO3128" s="46" t="str">
        <f t="shared" si="663"/>
        <v/>
      </c>
      <c r="AP3128" s="46">
        <f t="shared" si="664"/>
        <v>0</v>
      </c>
      <c r="AQ3128" s="46" t="str">
        <f t="shared" si="665"/>
        <v/>
      </c>
      <c r="AR3128" s="46">
        <f t="shared" si="666"/>
        <v>0</v>
      </c>
      <c r="AS3128" s="48">
        <f t="shared" si="667"/>
        <v>1</v>
      </c>
      <c r="AT3128" s="46">
        <f t="shared" si="671"/>
        <v>0</v>
      </c>
      <c r="AU3128" s="46">
        <f t="shared" si="668"/>
        <v>0</v>
      </c>
      <c r="AV3128" s="46">
        <f t="shared" si="669"/>
        <v>0</v>
      </c>
      <c r="AW3128" s="46">
        <f t="shared" si="672"/>
        <v>0</v>
      </c>
      <c r="AX3128" s="47" t="str">
        <f t="shared" si="670"/>
        <v/>
      </c>
      <c r="AY3128" s="47" t="str">
        <f t="shared" si="673"/>
        <v/>
      </c>
    </row>
    <row r="3129" spans="35:51" x14ac:dyDescent="0.35">
      <c r="AI3129" s="11"/>
      <c r="AJ3129" s="11"/>
      <c r="AK3129" s="11"/>
      <c r="AL3129" s="63"/>
      <c r="AM3129" s="46" t="str">
        <f t="shared" si="661"/>
        <v/>
      </c>
      <c r="AN3129" s="46" t="str">
        <f t="shared" si="662"/>
        <v/>
      </c>
      <c r="AO3129" s="46" t="str">
        <f t="shared" si="663"/>
        <v/>
      </c>
      <c r="AP3129" s="46">
        <f t="shared" si="664"/>
        <v>0</v>
      </c>
      <c r="AQ3129" s="46" t="str">
        <f t="shared" si="665"/>
        <v/>
      </c>
      <c r="AR3129" s="46">
        <f t="shared" si="666"/>
        <v>0</v>
      </c>
      <c r="AS3129" s="48">
        <f t="shared" si="667"/>
        <v>1</v>
      </c>
      <c r="AT3129" s="46">
        <f t="shared" si="671"/>
        <v>0</v>
      </c>
      <c r="AU3129" s="46">
        <f t="shared" si="668"/>
        <v>0</v>
      </c>
      <c r="AV3129" s="46">
        <f t="shared" si="669"/>
        <v>0</v>
      </c>
      <c r="AW3129" s="46">
        <f t="shared" si="672"/>
        <v>0</v>
      </c>
      <c r="AX3129" s="47" t="str">
        <f t="shared" si="670"/>
        <v/>
      </c>
      <c r="AY3129" s="47" t="str">
        <f t="shared" si="673"/>
        <v/>
      </c>
    </row>
    <row r="3130" spans="35:51" x14ac:dyDescent="0.35">
      <c r="AI3130" s="11"/>
      <c r="AJ3130" s="11"/>
      <c r="AK3130" s="11"/>
      <c r="AL3130" s="63"/>
      <c r="AM3130" s="46" t="str">
        <f t="shared" si="661"/>
        <v/>
      </c>
      <c r="AN3130" s="46" t="str">
        <f t="shared" si="662"/>
        <v/>
      </c>
      <c r="AO3130" s="46" t="str">
        <f t="shared" si="663"/>
        <v/>
      </c>
      <c r="AP3130" s="46">
        <f t="shared" si="664"/>
        <v>0</v>
      </c>
      <c r="AQ3130" s="46" t="str">
        <f t="shared" si="665"/>
        <v/>
      </c>
      <c r="AR3130" s="46">
        <f t="shared" si="666"/>
        <v>0</v>
      </c>
      <c r="AS3130" s="48">
        <f t="shared" si="667"/>
        <v>1</v>
      </c>
      <c r="AT3130" s="46">
        <f t="shared" si="671"/>
        <v>0</v>
      </c>
      <c r="AU3130" s="46">
        <f t="shared" si="668"/>
        <v>0</v>
      </c>
      <c r="AV3130" s="46">
        <f t="shared" si="669"/>
        <v>0</v>
      </c>
      <c r="AW3130" s="46">
        <f t="shared" si="672"/>
        <v>0</v>
      </c>
      <c r="AX3130" s="47" t="str">
        <f t="shared" si="670"/>
        <v/>
      </c>
      <c r="AY3130" s="47" t="str">
        <f t="shared" si="673"/>
        <v/>
      </c>
    </row>
    <row r="3131" spans="35:51" x14ac:dyDescent="0.35">
      <c r="AI3131" s="11"/>
      <c r="AJ3131" s="11"/>
      <c r="AK3131" s="11"/>
      <c r="AL3131" s="63"/>
      <c r="AM3131" s="46" t="str">
        <f t="shared" si="661"/>
        <v/>
      </c>
      <c r="AN3131" s="46" t="str">
        <f t="shared" si="662"/>
        <v/>
      </c>
      <c r="AO3131" s="46" t="str">
        <f t="shared" si="663"/>
        <v/>
      </c>
      <c r="AP3131" s="46">
        <f t="shared" si="664"/>
        <v>0</v>
      </c>
      <c r="AQ3131" s="46" t="str">
        <f t="shared" si="665"/>
        <v/>
      </c>
      <c r="AR3131" s="46">
        <f t="shared" si="666"/>
        <v>0</v>
      </c>
      <c r="AS3131" s="48">
        <f t="shared" si="667"/>
        <v>1</v>
      </c>
      <c r="AT3131" s="46">
        <f t="shared" si="671"/>
        <v>0</v>
      </c>
      <c r="AU3131" s="46">
        <f t="shared" si="668"/>
        <v>0</v>
      </c>
      <c r="AV3131" s="46">
        <f t="shared" si="669"/>
        <v>0</v>
      </c>
      <c r="AW3131" s="46">
        <f t="shared" si="672"/>
        <v>0</v>
      </c>
      <c r="AX3131" s="47" t="str">
        <f t="shared" si="670"/>
        <v/>
      </c>
      <c r="AY3131" s="47" t="str">
        <f t="shared" si="673"/>
        <v/>
      </c>
    </row>
    <row r="3132" spans="35:51" x14ac:dyDescent="0.35">
      <c r="AI3132" s="11"/>
      <c r="AJ3132" s="11"/>
      <c r="AK3132" s="11"/>
      <c r="AL3132" s="63"/>
      <c r="AM3132" s="46" t="str">
        <f t="shared" si="661"/>
        <v/>
      </c>
      <c r="AN3132" s="46" t="str">
        <f t="shared" si="662"/>
        <v/>
      </c>
      <c r="AO3132" s="46" t="str">
        <f t="shared" si="663"/>
        <v/>
      </c>
      <c r="AP3132" s="46">
        <f t="shared" si="664"/>
        <v>0</v>
      </c>
      <c r="AQ3132" s="46" t="str">
        <f t="shared" si="665"/>
        <v/>
      </c>
      <c r="AR3132" s="46">
        <f t="shared" si="666"/>
        <v>0</v>
      </c>
      <c r="AS3132" s="48">
        <f t="shared" si="667"/>
        <v>1</v>
      </c>
      <c r="AT3132" s="46">
        <f t="shared" si="671"/>
        <v>0</v>
      </c>
      <c r="AU3132" s="46">
        <f t="shared" si="668"/>
        <v>0</v>
      </c>
      <c r="AV3132" s="46">
        <f t="shared" si="669"/>
        <v>0</v>
      </c>
      <c r="AW3132" s="46">
        <f t="shared" si="672"/>
        <v>0</v>
      </c>
      <c r="AX3132" s="47" t="str">
        <f t="shared" si="670"/>
        <v/>
      </c>
      <c r="AY3132" s="47" t="str">
        <f t="shared" si="673"/>
        <v/>
      </c>
    </row>
    <row r="3133" spans="35:51" x14ac:dyDescent="0.35">
      <c r="AI3133" s="11"/>
      <c r="AJ3133" s="11"/>
      <c r="AK3133" s="11"/>
      <c r="AL3133" s="63"/>
      <c r="AM3133" s="46" t="str">
        <f t="shared" si="661"/>
        <v/>
      </c>
      <c r="AN3133" s="46" t="str">
        <f t="shared" si="662"/>
        <v/>
      </c>
      <c r="AO3133" s="46" t="str">
        <f t="shared" si="663"/>
        <v/>
      </c>
      <c r="AP3133" s="46">
        <f t="shared" si="664"/>
        <v>0</v>
      </c>
      <c r="AQ3133" s="46" t="str">
        <f t="shared" si="665"/>
        <v/>
      </c>
      <c r="AR3133" s="46">
        <f t="shared" si="666"/>
        <v>0</v>
      </c>
      <c r="AS3133" s="48">
        <f t="shared" si="667"/>
        <v>1</v>
      </c>
      <c r="AT3133" s="46">
        <f t="shared" si="671"/>
        <v>0</v>
      </c>
      <c r="AU3133" s="46">
        <f t="shared" si="668"/>
        <v>0</v>
      </c>
      <c r="AV3133" s="46">
        <f t="shared" si="669"/>
        <v>0</v>
      </c>
      <c r="AW3133" s="46">
        <f t="shared" si="672"/>
        <v>0</v>
      </c>
      <c r="AX3133" s="47" t="str">
        <f t="shared" si="670"/>
        <v/>
      </c>
      <c r="AY3133" s="47" t="str">
        <f t="shared" si="673"/>
        <v/>
      </c>
    </row>
    <row r="3134" spans="35:51" x14ac:dyDescent="0.35">
      <c r="AI3134" s="11"/>
      <c r="AJ3134" s="11"/>
      <c r="AK3134" s="11"/>
      <c r="AL3134" s="63"/>
      <c r="AM3134" s="46" t="str">
        <f t="shared" si="661"/>
        <v/>
      </c>
      <c r="AN3134" s="46" t="str">
        <f t="shared" si="662"/>
        <v/>
      </c>
      <c r="AO3134" s="46" t="str">
        <f t="shared" si="663"/>
        <v/>
      </c>
      <c r="AP3134" s="46">
        <f t="shared" si="664"/>
        <v>0</v>
      </c>
      <c r="AQ3134" s="46" t="str">
        <f t="shared" si="665"/>
        <v/>
      </c>
      <c r="AR3134" s="46">
        <f t="shared" si="666"/>
        <v>0</v>
      </c>
      <c r="AS3134" s="48">
        <f t="shared" si="667"/>
        <v>1</v>
      </c>
      <c r="AT3134" s="46">
        <f t="shared" si="671"/>
        <v>0</v>
      </c>
      <c r="AU3134" s="46">
        <f t="shared" si="668"/>
        <v>0</v>
      </c>
      <c r="AV3134" s="46">
        <f t="shared" si="669"/>
        <v>0</v>
      </c>
      <c r="AW3134" s="46">
        <f t="shared" si="672"/>
        <v>0</v>
      </c>
      <c r="AX3134" s="47" t="str">
        <f t="shared" si="670"/>
        <v/>
      </c>
      <c r="AY3134" s="47" t="str">
        <f t="shared" si="673"/>
        <v/>
      </c>
    </row>
    <row r="3135" spans="35:51" x14ac:dyDescent="0.35">
      <c r="AI3135" s="11"/>
      <c r="AJ3135" s="11"/>
      <c r="AK3135" s="11"/>
      <c r="AL3135" s="63"/>
      <c r="AM3135" s="46" t="str">
        <f t="shared" si="661"/>
        <v/>
      </c>
      <c r="AN3135" s="46" t="str">
        <f t="shared" si="662"/>
        <v/>
      </c>
      <c r="AO3135" s="46" t="str">
        <f t="shared" si="663"/>
        <v/>
      </c>
      <c r="AP3135" s="46">
        <f t="shared" si="664"/>
        <v>0</v>
      </c>
      <c r="AQ3135" s="46" t="str">
        <f t="shared" si="665"/>
        <v/>
      </c>
      <c r="AR3135" s="46">
        <f t="shared" si="666"/>
        <v>0</v>
      </c>
      <c r="AS3135" s="48">
        <f t="shared" si="667"/>
        <v>1</v>
      </c>
      <c r="AT3135" s="46">
        <f t="shared" si="671"/>
        <v>0</v>
      </c>
      <c r="AU3135" s="46">
        <f t="shared" si="668"/>
        <v>0</v>
      </c>
      <c r="AV3135" s="46">
        <f t="shared" si="669"/>
        <v>0</v>
      </c>
      <c r="AW3135" s="46">
        <f t="shared" si="672"/>
        <v>0</v>
      </c>
      <c r="AX3135" s="47" t="str">
        <f t="shared" si="670"/>
        <v/>
      </c>
      <c r="AY3135" s="47" t="str">
        <f t="shared" si="673"/>
        <v/>
      </c>
    </row>
    <row r="3136" spans="35:51" x14ac:dyDescent="0.35">
      <c r="AI3136" s="11"/>
      <c r="AJ3136" s="11"/>
      <c r="AK3136" s="11"/>
      <c r="AL3136" s="63"/>
      <c r="AM3136" s="46" t="str">
        <f t="shared" si="661"/>
        <v/>
      </c>
      <c r="AN3136" s="46" t="str">
        <f t="shared" si="662"/>
        <v/>
      </c>
      <c r="AO3136" s="46" t="str">
        <f t="shared" si="663"/>
        <v/>
      </c>
      <c r="AP3136" s="46">
        <f t="shared" si="664"/>
        <v>0</v>
      </c>
      <c r="AQ3136" s="46" t="str">
        <f t="shared" si="665"/>
        <v/>
      </c>
      <c r="AR3136" s="46">
        <f t="shared" si="666"/>
        <v>0</v>
      </c>
      <c r="AS3136" s="48">
        <f t="shared" si="667"/>
        <v>1</v>
      </c>
      <c r="AT3136" s="46">
        <f t="shared" si="671"/>
        <v>0</v>
      </c>
      <c r="AU3136" s="46">
        <f t="shared" si="668"/>
        <v>0</v>
      </c>
      <c r="AV3136" s="46">
        <f t="shared" si="669"/>
        <v>0</v>
      </c>
      <c r="AW3136" s="46">
        <f t="shared" si="672"/>
        <v>0</v>
      </c>
      <c r="AX3136" s="47" t="str">
        <f t="shared" si="670"/>
        <v/>
      </c>
      <c r="AY3136" s="47" t="str">
        <f t="shared" si="673"/>
        <v/>
      </c>
    </row>
    <row r="3137" spans="35:51" x14ac:dyDescent="0.35">
      <c r="AI3137" s="11"/>
      <c r="AJ3137" s="11"/>
      <c r="AK3137" s="11"/>
      <c r="AL3137" s="63"/>
      <c r="AM3137" s="46" t="str">
        <f t="shared" si="661"/>
        <v/>
      </c>
      <c r="AN3137" s="46" t="str">
        <f t="shared" si="662"/>
        <v/>
      </c>
      <c r="AO3137" s="46" t="str">
        <f t="shared" si="663"/>
        <v/>
      </c>
      <c r="AP3137" s="46">
        <f t="shared" si="664"/>
        <v>0</v>
      </c>
      <c r="AQ3137" s="46" t="str">
        <f t="shared" si="665"/>
        <v/>
      </c>
      <c r="AR3137" s="46">
        <f t="shared" si="666"/>
        <v>0</v>
      </c>
      <c r="AS3137" s="48">
        <f t="shared" si="667"/>
        <v>1</v>
      </c>
      <c r="AT3137" s="46">
        <f t="shared" si="671"/>
        <v>0</v>
      </c>
      <c r="AU3137" s="46">
        <f t="shared" si="668"/>
        <v>0</v>
      </c>
      <c r="AV3137" s="46">
        <f t="shared" si="669"/>
        <v>0</v>
      </c>
      <c r="AW3137" s="46">
        <f t="shared" si="672"/>
        <v>0</v>
      </c>
      <c r="AX3137" s="47" t="str">
        <f t="shared" si="670"/>
        <v/>
      </c>
      <c r="AY3137" s="47" t="str">
        <f t="shared" si="673"/>
        <v/>
      </c>
    </row>
    <row r="3138" spans="35:51" x14ac:dyDescent="0.35">
      <c r="AI3138" s="11"/>
      <c r="AJ3138" s="11"/>
      <c r="AK3138" s="11"/>
      <c r="AL3138" s="63"/>
      <c r="AM3138" s="46" t="str">
        <f t="shared" si="661"/>
        <v/>
      </c>
      <c r="AN3138" s="46" t="str">
        <f t="shared" si="662"/>
        <v/>
      </c>
      <c r="AO3138" s="46" t="str">
        <f t="shared" si="663"/>
        <v/>
      </c>
      <c r="AP3138" s="46">
        <f t="shared" si="664"/>
        <v>0</v>
      </c>
      <c r="AQ3138" s="46" t="str">
        <f t="shared" si="665"/>
        <v/>
      </c>
      <c r="AR3138" s="46">
        <f t="shared" si="666"/>
        <v>0</v>
      </c>
      <c r="AS3138" s="48">
        <f t="shared" si="667"/>
        <v>1</v>
      </c>
      <c r="AT3138" s="46">
        <f t="shared" si="671"/>
        <v>0</v>
      </c>
      <c r="AU3138" s="46">
        <f t="shared" si="668"/>
        <v>0</v>
      </c>
      <c r="AV3138" s="46">
        <f t="shared" si="669"/>
        <v>0</v>
      </c>
      <c r="AW3138" s="46">
        <f t="shared" si="672"/>
        <v>0</v>
      </c>
      <c r="AX3138" s="47" t="str">
        <f t="shared" si="670"/>
        <v/>
      </c>
      <c r="AY3138" s="47" t="str">
        <f t="shared" si="673"/>
        <v/>
      </c>
    </row>
    <row r="3139" spans="35:51" x14ac:dyDescent="0.35">
      <c r="AI3139" s="11"/>
      <c r="AJ3139" s="11"/>
      <c r="AK3139" s="11"/>
      <c r="AL3139" s="63"/>
      <c r="AM3139" s="46" t="str">
        <f t="shared" ref="AM3139:AM3202" si="674">IFERROR(VLOOKUP($AK3139,pnl_konto_table,2,FALSE),"")</f>
        <v/>
      </c>
      <c r="AN3139" s="46" t="str">
        <f t="shared" ref="AN3139:AN3202" si="675">IFERROR(VLOOKUP($AK3139,pnl_konto_table,6,FALSE),"")</f>
        <v/>
      </c>
      <c r="AO3139" s="46" t="str">
        <f t="shared" ref="AO3139:AO3202" si="676">IFERROR(VLOOKUP($AK3139,pnl_konto_table,7,FALSE),"")</f>
        <v/>
      </c>
      <c r="AP3139" s="46">
        <f t="shared" ref="AP3139:AP3202" si="677">IFERROR(VLOOKUP(AO3139,pnl_kategori_table,2,FALSE),0)</f>
        <v>0</v>
      </c>
      <c r="AQ3139" s="46" t="str">
        <f t="shared" ref="AQ3139:AQ3202" si="678">IFERROR(MATCH(AN3139,pnl_subkategori,0),"")</f>
        <v/>
      </c>
      <c r="AR3139" s="46">
        <f t="shared" ref="AR3139:AR3202" si="679">IF(AP3139=$A$3,-$AL3139,$AL3139)</f>
        <v>0</v>
      </c>
      <c r="AS3139" s="48">
        <f t="shared" ref="AS3139:AS3202" si="680">IFERROR(VLOOKUP($AK3139,lookup_konto_index,2,FALSE),IFERROR(VLOOKUP(AN3139,lookup_subkategori_index,2,FALSE),IFERROR(VLOOKUP(AO3139,lookup_kategori_index,2,FALSE),1)))</f>
        <v>1</v>
      </c>
      <c r="AT3139" s="46">
        <f t="shared" si="671"/>
        <v>0</v>
      </c>
      <c r="AU3139" s="46">
        <f t="shared" ref="AU3139:AU3202" si="681">SUMIFS($BC$3:$BC$50,$BA$3:$BA$50,$AI3139,$BB$3:$BB$50,$AJ3139)</f>
        <v>0</v>
      </c>
      <c r="AV3139" s="46">
        <f t="shared" ref="AV3139:AV3202" si="682">SUMIFS($BD$3:$BD$50,$BA$3:$BA$50,$AI3139,$BB$3:$BB$50,$AJ3139)</f>
        <v>0</v>
      </c>
      <c r="AW3139" s="46">
        <f t="shared" si="672"/>
        <v>0</v>
      </c>
      <c r="AX3139" s="47" t="str">
        <f t="shared" ref="AX3139:AX3202" si="683">IFERROR(VLOOKUP($AP3139,table_type_kostnad,2,FALSE)*AR3139,"")</f>
        <v/>
      </c>
      <c r="AY3139" s="47" t="str">
        <f t="shared" si="673"/>
        <v/>
      </c>
    </row>
    <row r="3140" spans="35:51" x14ac:dyDescent="0.35">
      <c r="AI3140" s="11"/>
      <c r="AJ3140" s="11"/>
      <c r="AK3140" s="11"/>
      <c r="AL3140" s="63"/>
      <c r="AM3140" s="46" t="str">
        <f t="shared" si="674"/>
        <v/>
      </c>
      <c r="AN3140" s="46" t="str">
        <f t="shared" si="675"/>
        <v/>
      </c>
      <c r="AO3140" s="46" t="str">
        <f t="shared" si="676"/>
        <v/>
      </c>
      <c r="AP3140" s="46">
        <f t="shared" si="677"/>
        <v>0</v>
      </c>
      <c r="AQ3140" s="46" t="str">
        <f t="shared" si="678"/>
        <v/>
      </c>
      <c r="AR3140" s="46">
        <f t="shared" si="679"/>
        <v>0</v>
      </c>
      <c r="AS3140" s="48">
        <f t="shared" si="680"/>
        <v>1</v>
      </c>
      <c r="AT3140" s="46">
        <f t="shared" ref="AT3140:AT3203" si="684">AS3140*AR3140</f>
        <v>0</v>
      </c>
      <c r="AU3140" s="46">
        <f t="shared" si="681"/>
        <v>0</v>
      </c>
      <c r="AV3140" s="46">
        <f t="shared" si="682"/>
        <v>0</v>
      </c>
      <c r="AW3140" s="46">
        <f t="shared" ref="AW3140:AW3203" si="685">IF(AU3140=0,0,1)</f>
        <v>0</v>
      </c>
      <c r="AX3140" s="47" t="str">
        <f t="shared" si="683"/>
        <v/>
      </c>
      <c r="AY3140" s="47" t="str">
        <f t="shared" ref="AY3140:AY3203" si="686">IFERROR(AX3140*AS3140,"")</f>
        <v/>
      </c>
    </row>
    <row r="3141" spans="35:51" x14ac:dyDescent="0.35">
      <c r="AI3141" s="11"/>
      <c r="AJ3141" s="11"/>
      <c r="AK3141" s="11"/>
      <c r="AL3141" s="63"/>
      <c r="AM3141" s="46" t="str">
        <f t="shared" si="674"/>
        <v/>
      </c>
      <c r="AN3141" s="46" t="str">
        <f t="shared" si="675"/>
        <v/>
      </c>
      <c r="AO3141" s="46" t="str">
        <f t="shared" si="676"/>
        <v/>
      </c>
      <c r="AP3141" s="46">
        <f t="shared" si="677"/>
        <v>0</v>
      </c>
      <c r="AQ3141" s="46" t="str">
        <f t="shared" si="678"/>
        <v/>
      </c>
      <c r="AR3141" s="46">
        <f t="shared" si="679"/>
        <v>0</v>
      </c>
      <c r="AS3141" s="48">
        <f t="shared" si="680"/>
        <v>1</v>
      </c>
      <c r="AT3141" s="46">
        <f t="shared" si="684"/>
        <v>0</v>
      </c>
      <c r="AU3141" s="46">
        <f t="shared" si="681"/>
        <v>0</v>
      </c>
      <c r="AV3141" s="46">
        <f t="shared" si="682"/>
        <v>0</v>
      </c>
      <c r="AW3141" s="46">
        <f t="shared" si="685"/>
        <v>0</v>
      </c>
      <c r="AX3141" s="47" t="str">
        <f t="shared" si="683"/>
        <v/>
      </c>
      <c r="AY3141" s="47" t="str">
        <f t="shared" si="686"/>
        <v/>
      </c>
    </row>
    <row r="3142" spans="35:51" x14ac:dyDescent="0.35">
      <c r="AI3142" s="11"/>
      <c r="AJ3142" s="11"/>
      <c r="AK3142" s="11"/>
      <c r="AL3142" s="63"/>
      <c r="AM3142" s="46" t="str">
        <f t="shared" si="674"/>
        <v/>
      </c>
      <c r="AN3142" s="46" t="str">
        <f t="shared" si="675"/>
        <v/>
      </c>
      <c r="AO3142" s="46" t="str">
        <f t="shared" si="676"/>
        <v/>
      </c>
      <c r="AP3142" s="46">
        <f t="shared" si="677"/>
        <v>0</v>
      </c>
      <c r="AQ3142" s="46" t="str">
        <f t="shared" si="678"/>
        <v/>
      </c>
      <c r="AR3142" s="46">
        <f t="shared" si="679"/>
        <v>0</v>
      </c>
      <c r="AS3142" s="48">
        <f t="shared" si="680"/>
        <v>1</v>
      </c>
      <c r="AT3142" s="46">
        <f t="shared" si="684"/>
        <v>0</v>
      </c>
      <c r="AU3142" s="46">
        <f t="shared" si="681"/>
        <v>0</v>
      </c>
      <c r="AV3142" s="46">
        <f t="shared" si="682"/>
        <v>0</v>
      </c>
      <c r="AW3142" s="46">
        <f t="shared" si="685"/>
        <v>0</v>
      </c>
      <c r="AX3142" s="47" t="str">
        <f t="shared" si="683"/>
        <v/>
      </c>
      <c r="AY3142" s="47" t="str">
        <f t="shared" si="686"/>
        <v/>
      </c>
    </row>
    <row r="3143" spans="35:51" x14ac:dyDescent="0.35">
      <c r="AI3143" s="11"/>
      <c r="AJ3143" s="11"/>
      <c r="AK3143" s="11"/>
      <c r="AL3143" s="63"/>
      <c r="AM3143" s="46" t="str">
        <f t="shared" si="674"/>
        <v/>
      </c>
      <c r="AN3143" s="46" t="str">
        <f t="shared" si="675"/>
        <v/>
      </c>
      <c r="AO3143" s="46" t="str">
        <f t="shared" si="676"/>
        <v/>
      </c>
      <c r="AP3143" s="46">
        <f t="shared" si="677"/>
        <v>0</v>
      </c>
      <c r="AQ3143" s="46" t="str">
        <f t="shared" si="678"/>
        <v/>
      </c>
      <c r="AR3143" s="46">
        <f t="shared" si="679"/>
        <v>0</v>
      </c>
      <c r="AS3143" s="48">
        <f t="shared" si="680"/>
        <v>1</v>
      </c>
      <c r="AT3143" s="46">
        <f t="shared" si="684"/>
        <v>0</v>
      </c>
      <c r="AU3143" s="46">
        <f t="shared" si="681"/>
        <v>0</v>
      </c>
      <c r="AV3143" s="46">
        <f t="shared" si="682"/>
        <v>0</v>
      </c>
      <c r="AW3143" s="46">
        <f t="shared" si="685"/>
        <v>0</v>
      </c>
      <c r="AX3143" s="47" t="str">
        <f t="shared" si="683"/>
        <v/>
      </c>
      <c r="AY3143" s="47" t="str">
        <f t="shared" si="686"/>
        <v/>
      </c>
    </row>
    <row r="3144" spans="35:51" x14ac:dyDescent="0.35">
      <c r="AI3144" s="11"/>
      <c r="AJ3144" s="11"/>
      <c r="AK3144" s="11"/>
      <c r="AL3144" s="63"/>
      <c r="AM3144" s="46" t="str">
        <f t="shared" si="674"/>
        <v/>
      </c>
      <c r="AN3144" s="46" t="str">
        <f t="shared" si="675"/>
        <v/>
      </c>
      <c r="AO3144" s="46" t="str">
        <f t="shared" si="676"/>
        <v/>
      </c>
      <c r="AP3144" s="46">
        <f t="shared" si="677"/>
        <v>0</v>
      </c>
      <c r="AQ3144" s="46" t="str">
        <f t="shared" si="678"/>
        <v/>
      </c>
      <c r="AR3144" s="46">
        <f t="shared" si="679"/>
        <v>0</v>
      </c>
      <c r="AS3144" s="48">
        <f t="shared" si="680"/>
        <v>1</v>
      </c>
      <c r="AT3144" s="46">
        <f t="shared" si="684"/>
        <v>0</v>
      </c>
      <c r="AU3144" s="46">
        <f t="shared" si="681"/>
        <v>0</v>
      </c>
      <c r="AV3144" s="46">
        <f t="shared" si="682"/>
        <v>0</v>
      </c>
      <c r="AW3144" s="46">
        <f t="shared" si="685"/>
        <v>0</v>
      </c>
      <c r="AX3144" s="47" t="str">
        <f t="shared" si="683"/>
        <v/>
      </c>
      <c r="AY3144" s="47" t="str">
        <f t="shared" si="686"/>
        <v/>
      </c>
    </row>
    <row r="3145" spans="35:51" x14ac:dyDescent="0.35">
      <c r="AI3145" s="11"/>
      <c r="AJ3145" s="11"/>
      <c r="AK3145" s="11"/>
      <c r="AL3145" s="63"/>
      <c r="AM3145" s="46" t="str">
        <f t="shared" si="674"/>
        <v/>
      </c>
      <c r="AN3145" s="46" t="str">
        <f t="shared" si="675"/>
        <v/>
      </c>
      <c r="AO3145" s="46" t="str">
        <f t="shared" si="676"/>
        <v/>
      </c>
      <c r="AP3145" s="46">
        <f t="shared" si="677"/>
        <v>0</v>
      </c>
      <c r="AQ3145" s="46" t="str">
        <f t="shared" si="678"/>
        <v/>
      </c>
      <c r="AR3145" s="46">
        <f t="shared" si="679"/>
        <v>0</v>
      </c>
      <c r="AS3145" s="48">
        <f t="shared" si="680"/>
        <v>1</v>
      </c>
      <c r="AT3145" s="46">
        <f t="shared" si="684"/>
        <v>0</v>
      </c>
      <c r="AU3145" s="46">
        <f t="shared" si="681"/>
        <v>0</v>
      </c>
      <c r="AV3145" s="46">
        <f t="shared" si="682"/>
        <v>0</v>
      </c>
      <c r="AW3145" s="46">
        <f t="shared" si="685"/>
        <v>0</v>
      </c>
      <c r="AX3145" s="47" t="str">
        <f t="shared" si="683"/>
        <v/>
      </c>
      <c r="AY3145" s="47" t="str">
        <f t="shared" si="686"/>
        <v/>
      </c>
    </row>
    <row r="3146" spans="35:51" x14ac:dyDescent="0.35">
      <c r="AI3146" s="11"/>
      <c r="AJ3146" s="11"/>
      <c r="AK3146" s="11"/>
      <c r="AL3146" s="63"/>
      <c r="AM3146" s="46" t="str">
        <f t="shared" si="674"/>
        <v/>
      </c>
      <c r="AN3146" s="46" t="str">
        <f t="shared" si="675"/>
        <v/>
      </c>
      <c r="AO3146" s="46" t="str">
        <f t="shared" si="676"/>
        <v/>
      </c>
      <c r="AP3146" s="46">
        <f t="shared" si="677"/>
        <v>0</v>
      </c>
      <c r="AQ3146" s="46" t="str">
        <f t="shared" si="678"/>
        <v/>
      </c>
      <c r="AR3146" s="46">
        <f t="shared" si="679"/>
        <v>0</v>
      </c>
      <c r="AS3146" s="48">
        <f t="shared" si="680"/>
        <v>1</v>
      </c>
      <c r="AT3146" s="46">
        <f t="shared" si="684"/>
        <v>0</v>
      </c>
      <c r="AU3146" s="46">
        <f t="shared" si="681"/>
        <v>0</v>
      </c>
      <c r="AV3146" s="46">
        <f t="shared" si="682"/>
        <v>0</v>
      </c>
      <c r="AW3146" s="46">
        <f t="shared" si="685"/>
        <v>0</v>
      </c>
      <c r="AX3146" s="47" t="str">
        <f t="shared" si="683"/>
        <v/>
      </c>
      <c r="AY3146" s="47" t="str">
        <f t="shared" si="686"/>
        <v/>
      </c>
    </row>
    <row r="3147" spans="35:51" x14ac:dyDescent="0.35">
      <c r="AI3147" s="11"/>
      <c r="AJ3147" s="11"/>
      <c r="AK3147" s="11"/>
      <c r="AL3147" s="63"/>
      <c r="AM3147" s="46" t="str">
        <f t="shared" si="674"/>
        <v/>
      </c>
      <c r="AN3147" s="46" t="str">
        <f t="shared" si="675"/>
        <v/>
      </c>
      <c r="AO3147" s="46" t="str">
        <f t="shared" si="676"/>
        <v/>
      </c>
      <c r="AP3147" s="46">
        <f t="shared" si="677"/>
        <v>0</v>
      </c>
      <c r="AQ3147" s="46" t="str">
        <f t="shared" si="678"/>
        <v/>
      </c>
      <c r="AR3147" s="46">
        <f t="shared" si="679"/>
        <v>0</v>
      </c>
      <c r="AS3147" s="48">
        <f t="shared" si="680"/>
        <v>1</v>
      </c>
      <c r="AT3147" s="46">
        <f t="shared" si="684"/>
        <v>0</v>
      </c>
      <c r="AU3147" s="46">
        <f t="shared" si="681"/>
        <v>0</v>
      </c>
      <c r="AV3147" s="46">
        <f t="shared" si="682"/>
        <v>0</v>
      </c>
      <c r="AW3147" s="46">
        <f t="shared" si="685"/>
        <v>0</v>
      </c>
      <c r="AX3147" s="47" t="str">
        <f t="shared" si="683"/>
        <v/>
      </c>
      <c r="AY3147" s="47" t="str">
        <f t="shared" si="686"/>
        <v/>
      </c>
    </row>
    <row r="3148" spans="35:51" x14ac:dyDescent="0.35">
      <c r="AI3148" s="11"/>
      <c r="AJ3148" s="11"/>
      <c r="AK3148" s="11"/>
      <c r="AL3148" s="63"/>
      <c r="AM3148" s="46" t="str">
        <f t="shared" si="674"/>
        <v/>
      </c>
      <c r="AN3148" s="46" t="str">
        <f t="shared" si="675"/>
        <v/>
      </c>
      <c r="AO3148" s="46" t="str">
        <f t="shared" si="676"/>
        <v/>
      </c>
      <c r="AP3148" s="46">
        <f t="shared" si="677"/>
        <v>0</v>
      </c>
      <c r="AQ3148" s="46" t="str">
        <f t="shared" si="678"/>
        <v/>
      </c>
      <c r="AR3148" s="46">
        <f t="shared" si="679"/>
        <v>0</v>
      </c>
      <c r="AS3148" s="48">
        <f t="shared" si="680"/>
        <v>1</v>
      </c>
      <c r="AT3148" s="46">
        <f t="shared" si="684"/>
        <v>0</v>
      </c>
      <c r="AU3148" s="46">
        <f t="shared" si="681"/>
        <v>0</v>
      </c>
      <c r="AV3148" s="46">
        <f t="shared" si="682"/>
        <v>0</v>
      </c>
      <c r="AW3148" s="46">
        <f t="shared" si="685"/>
        <v>0</v>
      </c>
      <c r="AX3148" s="47" t="str">
        <f t="shared" si="683"/>
        <v/>
      </c>
      <c r="AY3148" s="47" t="str">
        <f t="shared" si="686"/>
        <v/>
      </c>
    </row>
    <row r="3149" spans="35:51" x14ac:dyDescent="0.35">
      <c r="AI3149" s="11"/>
      <c r="AJ3149" s="11"/>
      <c r="AK3149" s="11"/>
      <c r="AL3149" s="63"/>
      <c r="AM3149" s="46" t="str">
        <f t="shared" si="674"/>
        <v/>
      </c>
      <c r="AN3149" s="46" t="str">
        <f t="shared" si="675"/>
        <v/>
      </c>
      <c r="AO3149" s="46" t="str">
        <f t="shared" si="676"/>
        <v/>
      </c>
      <c r="AP3149" s="46">
        <f t="shared" si="677"/>
        <v>0</v>
      </c>
      <c r="AQ3149" s="46" t="str">
        <f t="shared" si="678"/>
        <v/>
      </c>
      <c r="AR3149" s="46">
        <f t="shared" si="679"/>
        <v>0</v>
      </c>
      <c r="AS3149" s="48">
        <f t="shared" si="680"/>
        <v>1</v>
      </c>
      <c r="AT3149" s="46">
        <f t="shared" si="684"/>
        <v>0</v>
      </c>
      <c r="AU3149" s="46">
        <f t="shared" si="681"/>
        <v>0</v>
      </c>
      <c r="AV3149" s="46">
        <f t="shared" si="682"/>
        <v>0</v>
      </c>
      <c r="AW3149" s="46">
        <f t="shared" si="685"/>
        <v>0</v>
      </c>
      <c r="AX3149" s="47" t="str">
        <f t="shared" si="683"/>
        <v/>
      </c>
      <c r="AY3149" s="47" t="str">
        <f t="shared" si="686"/>
        <v/>
      </c>
    </row>
    <row r="3150" spans="35:51" x14ac:dyDescent="0.35">
      <c r="AI3150" s="11"/>
      <c r="AJ3150" s="11"/>
      <c r="AK3150" s="11"/>
      <c r="AL3150" s="63"/>
      <c r="AM3150" s="46" t="str">
        <f t="shared" si="674"/>
        <v/>
      </c>
      <c r="AN3150" s="46" t="str">
        <f t="shared" si="675"/>
        <v/>
      </c>
      <c r="AO3150" s="46" t="str">
        <f t="shared" si="676"/>
        <v/>
      </c>
      <c r="AP3150" s="46">
        <f t="shared" si="677"/>
        <v>0</v>
      </c>
      <c r="AQ3150" s="46" t="str">
        <f t="shared" si="678"/>
        <v/>
      </c>
      <c r="AR3150" s="46">
        <f t="shared" si="679"/>
        <v>0</v>
      </c>
      <c r="AS3150" s="48">
        <f t="shared" si="680"/>
        <v>1</v>
      </c>
      <c r="AT3150" s="46">
        <f t="shared" si="684"/>
        <v>0</v>
      </c>
      <c r="AU3150" s="46">
        <f t="shared" si="681"/>
        <v>0</v>
      </c>
      <c r="AV3150" s="46">
        <f t="shared" si="682"/>
        <v>0</v>
      </c>
      <c r="AW3150" s="46">
        <f t="shared" si="685"/>
        <v>0</v>
      </c>
      <c r="AX3150" s="47" t="str">
        <f t="shared" si="683"/>
        <v/>
      </c>
      <c r="AY3150" s="47" t="str">
        <f t="shared" si="686"/>
        <v/>
      </c>
    </row>
    <row r="3151" spans="35:51" x14ac:dyDescent="0.35">
      <c r="AI3151" s="11"/>
      <c r="AJ3151" s="11"/>
      <c r="AK3151" s="11"/>
      <c r="AL3151" s="63"/>
      <c r="AM3151" s="46" t="str">
        <f t="shared" si="674"/>
        <v/>
      </c>
      <c r="AN3151" s="46" t="str">
        <f t="shared" si="675"/>
        <v/>
      </c>
      <c r="AO3151" s="46" t="str">
        <f t="shared" si="676"/>
        <v/>
      </c>
      <c r="AP3151" s="46">
        <f t="shared" si="677"/>
        <v>0</v>
      </c>
      <c r="AQ3151" s="46" t="str">
        <f t="shared" si="678"/>
        <v/>
      </c>
      <c r="AR3151" s="46">
        <f t="shared" si="679"/>
        <v>0</v>
      </c>
      <c r="AS3151" s="48">
        <f t="shared" si="680"/>
        <v>1</v>
      </c>
      <c r="AT3151" s="46">
        <f t="shared" si="684"/>
        <v>0</v>
      </c>
      <c r="AU3151" s="46">
        <f t="shared" si="681"/>
        <v>0</v>
      </c>
      <c r="AV3151" s="46">
        <f t="shared" si="682"/>
        <v>0</v>
      </c>
      <c r="AW3151" s="46">
        <f t="shared" si="685"/>
        <v>0</v>
      </c>
      <c r="AX3151" s="47" t="str">
        <f t="shared" si="683"/>
        <v/>
      </c>
      <c r="AY3151" s="47" t="str">
        <f t="shared" si="686"/>
        <v/>
      </c>
    </row>
    <row r="3152" spans="35:51" x14ac:dyDescent="0.35">
      <c r="AI3152" s="11"/>
      <c r="AJ3152" s="11"/>
      <c r="AK3152" s="11"/>
      <c r="AL3152" s="63"/>
      <c r="AM3152" s="46" t="str">
        <f t="shared" si="674"/>
        <v/>
      </c>
      <c r="AN3152" s="46" t="str">
        <f t="shared" si="675"/>
        <v/>
      </c>
      <c r="AO3152" s="46" t="str">
        <f t="shared" si="676"/>
        <v/>
      </c>
      <c r="AP3152" s="46">
        <f t="shared" si="677"/>
        <v>0</v>
      </c>
      <c r="AQ3152" s="46" t="str">
        <f t="shared" si="678"/>
        <v/>
      </c>
      <c r="AR3152" s="46">
        <f t="shared" si="679"/>
        <v>0</v>
      </c>
      <c r="AS3152" s="48">
        <f t="shared" si="680"/>
        <v>1</v>
      </c>
      <c r="AT3152" s="46">
        <f t="shared" si="684"/>
        <v>0</v>
      </c>
      <c r="AU3152" s="46">
        <f t="shared" si="681"/>
        <v>0</v>
      </c>
      <c r="AV3152" s="46">
        <f t="shared" si="682"/>
        <v>0</v>
      </c>
      <c r="AW3152" s="46">
        <f t="shared" si="685"/>
        <v>0</v>
      </c>
      <c r="AX3152" s="47" t="str">
        <f t="shared" si="683"/>
        <v/>
      </c>
      <c r="AY3152" s="47" t="str">
        <f t="shared" si="686"/>
        <v/>
      </c>
    </row>
    <row r="3153" spans="35:51" x14ac:dyDescent="0.35">
      <c r="AI3153" s="11"/>
      <c r="AJ3153" s="11"/>
      <c r="AK3153" s="11"/>
      <c r="AL3153" s="63"/>
      <c r="AM3153" s="46" t="str">
        <f t="shared" si="674"/>
        <v/>
      </c>
      <c r="AN3153" s="46" t="str">
        <f t="shared" si="675"/>
        <v/>
      </c>
      <c r="AO3153" s="46" t="str">
        <f t="shared" si="676"/>
        <v/>
      </c>
      <c r="AP3153" s="46">
        <f t="shared" si="677"/>
        <v>0</v>
      </c>
      <c r="AQ3153" s="46" t="str">
        <f t="shared" si="678"/>
        <v/>
      </c>
      <c r="AR3153" s="46">
        <f t="shared" si="679"/>
        <v>0</v>
      </c>
      <c r="AS3153" s="48">
        <f t="shared" si="680"/>
        <v>1</v>
      </c>
      <c r="AT3153" s="46">
        <f t="shared" si="684"/>
        <v>0</v>
      </c>
      <c r="AU3153" s="46">
        <f t="shared" si="681"/>
        <v>0</v>
      </c>
      <c r="AV3153" s="46">
        <f t="shared" si="682"/>
        <v>0</v>
      </c>
      <c r="AW3153" s="46">
        <f t="shared" si="685"/>
        <v>0</v>
      </c>
      <c r="AX3153" s="47" t="str">
        <f t="shared" si="683"/>
        <v/>
      </c>
      <c r="AY3153" s="47" t="str">
        <f t="shared" si="686"/>
        <v/>
      </c>
    </row>
    <row r="3154" spans="35:51" x14ac:dyDescent="0.35">
      <c r="AI3154" s="11"/>
      <c r="AJ3154" s="11"/>
      <c r="AK3154" s="11"/>
      <c r="AL3154" s="63"/>
      <c r="AM3154" s="46" t="str">
        <f t="shared" si="674"/>
        <v/>
      </c>
      <c r="AN3154" s="46" t="str">
        <f t="shared" si="675"/>
        <v/>
      </c>
      <c r="AO3154" s="46" t="str">
        <f t="shared" si="676"/>
        <v/>
      </c>
      <c r="AP3154" s="46">
        <f t="shared" si="677"/>
        <v>0</v>
      </c>
      <c r="AQ3154" s="46" t="str">
        <f t="shared" si="678"/>
        <v/>
      </c>
      <c r="AR3154" s="46">
        <f t="shared" si="679"/>
        <v>0</v>
      </c>
      <c r="AS3154" s="48">
        <f t="shared" si="680"/>
        <v>1</v>
      </c>
      <c r="AT3154" s="46">
        <f t="shared" si="684"/>
        <v>0</v>
      </c>
      <c r="AU3154" s="46">
        <f t="shared" si="681"/>
        <v>0</v>
      </c>
      <c r="AV3154" s="46">
        <f t="shared" si="682"/>
        <v>0</v>
      </c>
      <c r="AW3154" s="46">
        <f t="shared" si="685"/>
        <v>0</v>
      </c>
      <c r="AX3154" s="47" t="str">
        <f t="shared" si="683"/>
        <v/>
      </c>
      <c r="AY3154" s="47" t="str">
        <f t="shared" si="686"/>
        <v/>
      </c>
    </row>
    <row r="3155" spans="35:51" x14ac:dyDescent="0.35">
      <c r="AI3155" s="11"/>
      <c r="AJ3155" s="11"/>
      <c r="AK3155" s="11"/>
      <c r="AL3155" s="63"/>
      <c r="AM3155" s="46" t="str">
        <f t="shared" si="674"/>
        <v/>
      </c>
      <c r="AN3155" s="46" t="str">
        <f t="shared" si="675"/>
        <v/>
      </c>
      <c r="AO3155" s="46" t="str">
        <f t="shared" si="676"/>
        <v/>
      </c>
      <c r="AP3155" s="46">
        <f t="shared" si="677"/>
        <v>0</v>
      </c>
      <c r="AQ3155" s="46" t="str">
        <f t="shared" si="678"/>
        <v/>
      </c>
      <c r="AR3155" s="46">
        <f t="shared" si="679"/>
        <v>0</v>
      </c>
      <c r="AS3155" s="48">
        <f t="shared" si="680"/>
        <v>1</v>
      </c>
      <c r="AT3155" s="46">
        <f t="shared" si="684"/>
        <v>0</v>
      </c>
      <c r="AU3155" s="46">
        <f t="shared" si="681"/>
        <v>0</v>
      </c>
      <c r="AV3155" s="46">
        <f t="shared" si="682"/>
        <v>0</v>
      </c>
      <c r="AW3155" s="46">
        <f t="shared" si="685"/>
        <v>0</v>
      </c>
      <c r="AX3155" s="47" t="str">
        <f t="shared" si="683"/>
        <v/>
      </c>
      <c r="AY3155" s="47" t="str">
        <f t="shared" si="686"/>
        <v/>
      </c>
    </row>
    <row r="3156" spans="35:51" x14ac:dyDescent="0.35">
      <c r="AI3156" s="11"/>
      <c r="AJ3156" s="11"/>
      <c r="AK3156" s="11"/>
      <c r="AL3156" s="63"/>
      <c r="AM3156" s="46" t="str">
        <f t="shared" si="674"/>
        <v/>
      </c>
      <c r="AN3156" s="46" t="str">
        <f t="shared" si="675"/>
        <v/>
      </c>
      <c r="AO3156" s="46" t="str">
        <f t="shared" si="676"/>
        <v/>
      </c>
      <c r="AP3156" s="46">
        <f t="shared" si="677"/>
        <v>0</v>
      </c>
      <c r="AQ3156" s="46" t="str">
        <f t="shared" si="678"/>
        <v/>
      </c>
      <c r="AR3156" s="46">
        <f t="shared" si="679"/>
        <v>0</v>
      </c>
      <c r="AS3156" s="48">
        <f t="shared" si="680"/>
        <v>1</v>
      </c>
      <c r="AT3156" s="46">
        <f t="shared" si="684"/>
        <v>0</v>
      </c>
      <c r="AU3156" s="46">
        <f t="shared" si="681"/>
        <v>0</v>
      </c>
      <c r="AV3156" s="46">
        <f t="shared" si="682"/>
        <v>0</v>
      </c>
      <c r="AW3156" s="46">
        <f t="shared" si="685"/>
        <v>0</v>
      </c>
      <c r="AX3156" s="47" t="str">
        <f t="shared" si="683"/>
        <v/>
      </c>
      <c r="AY3156" s="47" t="str">
        <f t="shared" si="686"/>
        <v/>
      </c>
    </row>
    <row r="3157" spans="35:51" x14ac:dyDescent="0.35">
      <c r="AI3157" s="11"/>
      <c r="AJ3157" s="11"/>
      <c r="AK3157" s="11"/>
      <c r="AL3157" s="63"/>
      <c r="AM3157" s="46" t="str">
        <f t="shared" si="674"/>
        <v/>
      </c>
      <c r="AN3157" s="46" t="str">
        <f t="shared" si="675"/>
        <v/>
      </c>
      <c r="AO3157" s="46" t="str">
        <f t="shared" si="676"/>
        <v/>
      </c>
      <c r="AP3157" s="46">
        <f t="shared" si="677"/>
        <v>0</v>
      </c>
      <c r="AQ3157" s="46" t="str">
        <f t="shared" si="678"/>
        <v/>
      </c>
      <c r="AR3157" s="46">
        <f t="shared" si="679"/>
        <v>0</v>
      </c>
      <c r="AS3157" s="48">
        <f t="shared" si="680"/>
        <v>1</v>
      </c>
      <c r="AT3157" s="46">
        <f t="shared" si="684"/>
        <v>0</v>
      </c>
      <c r="AU3157" s="46">
        <f t="shared" si="681"/>
        <v>0</v>
      </c>
      <c r="AV3157" s="46">
        <f t="shared" si="682"/>
        <v>0</v>
      </c>
      <c r="AW3157" s="46">
        <f t="shared" si="685"/>
        <v>0</v>
      </c>
      <c r="AX3157" s="47" t="str">
        <f t="shared" si="683"/>
        <v/>
      </c>
      <c r="AY3157" s="47" t="str">
        <f t="shared" si="686"/>
        <v/>
      </c>
    </row>
    <row r="3158" spans="35:51" x14ac:dyDescent="0.35">
      <c r="AI3158" s="11"/>
      <c r="AJ3158" s="11"/>
      <c r="AK3158" s="11"/>
      <c r="AL3158" s="63"/>
      <c r="AM3158" s="46" t="str">
        <f t="shared" si="674"/>
        <v/>
      </c>
      <c r="AN3158" s="46" t="str">
        <f t="shared" si="675"/>
        <v/>
      </c>
      <c r="AO3158" s="46" t="str">
        <f t="shared" si="676"/>
        <v/>
      </c>
      <c r="AP3158" s="46">
        <f t="shared" si="677"/>
        <v>0</v>
      </c>
      <c r="AQ3158" s="46" t="str">
        <f t="shared" si="678"/>
        <v/>
      </c>
      <c r="AR3158" s="46">
        <f t="shared" si="679"/>
        <v>0</v>
      </c>
      <c r="AS3158" s="48">
        <f t="shared" si="680"/>
        <v>1</v>
      </c>
      <c r="AT3158" s="46">
        <f t="shared" si="684"/>
        <v>0</v>
      </c>
      <c r="AU3158" s="46">
        <f t="shared" si="681"/>
        <v>0</v>
      </c>
      <c r="AV3158" s="46">
        <f t="shared" si="682"/>
        <v>0</v>
      </c>
      <c r="AW3158" s="46">
        <f t="shared" si="685"/>
        <v>0</v>
      </c>
      <c r="AX3158" s="47" t="str">
        <f t="shared" si="683"/>
        <v/>
      </c>
      <c r="AY3158" s="47" t="str">
        <f t="shared" si="686"/>
        <v/>
      </c>
    </row>
    <row r="3159" spans="35:51" x14ac:dyDescent="0.35">
      <c r="AI3159" s="11"/>
      <c r="AJ3159" s="11"/>
      <c r="AK3159" s="11"/>
      <c r="AL3159" s="63"/>
      <c r="AM3159" s="46" t="str">
        <f t="shared" si="674"/>
        <v/>
      </c>
      <c r="AN3159" s="46" t="str">
        <f t="shared" si="675"/>
        <v/>
      </c>
      <c r="AO3159" s="46" t="str">
        <f t="shared" si="676"/>
        <v/>
      </c>
      <c r="AP3159" s="46">
        <f t="shared" si="677"/>
        <v>0</v>
      </c>
      <c r="AQ3159" s="46" t="str">
        <f t="shared" si="678"/>
        <v/>
      </c>
      <c r="AR3159" s="46">
        <f t="shared" si="679"/>
        <v>0</v>
      </c>
      <c r="AS3159" s="48">
        <f t="shared" si="680"/>
        <v>1</v>
      </c>
      <c r="AT3159" s="46">
        <f t="shared" si="684"/>
        <v>0</v>
      </c>
      <c r="AU3159" s="46">
        <f t="shared" si="681"/>
        <v>0</v>
      </c>
      <c r="AV3159" s="46">
        <f t="shared" si="682"/>
        <v>0</v>
      </c>
      <c r="AW3159" s="46">
        <f t="shared" si="685"/>
        <v>0</v>
      </c>
      <c r="AX3159" s="47" t="str">
        <f t="shared" si="683"/>
        <v/>
      </c>
      <c r="AY3159" s="47" t="str">
        <f t="shared" si="686"/>
        <v/>
      </c>
    </row>
    <row r="3160" spans="35:51" x14ac:dyDescent="0.35">
      <c r="AI3160" s="11"/>
      <c r="AJ3160" s="11"/>
      <c r="AK3160" s="11"/>
      <c r="AL3160" s="63"/>
      <c r="AM3160" s="46" t="str">
        <f t="shared" si="674"/>
        <v/>
      </c>
      <c r="AN3160" s="46" t="str">
        <f t="shared" si="675"/>
        <v/>
      </c>
      <c r="AO3160" s="46" t="str">
        <f t="shared" si="676"/>
        <v/>
      </c>
      <c r="AP3160" s="46">
        <f t="shared" si="677"/>
        <v>0</v>
      </c>
      <c r="AQ3160" s="46" t="str">
        <f t="shared" si="678"/>
        <v/>
      </c>
      <c r="AR3160" s="46">
        <f t="shared" si="679"/>
        <v>0</v>
      </c>
      <c r="AS3160" s="48">
        <f t="shared" si="680"/>
        <v>1</v>
      </c>
      <c r="AT3160" s="46">
        <f t="shared" si="684"/>
        <v>0</v>
      </c>
      <c r="AU3160" s="46">
        <f t="shared" si="681"/>
        <v>0</v>
      </c>
      <c r="AV3160" s="46">
        <f t="shared" si="682"/>
        <v>0</v>
      </c>
      <c r="AW3160" s="46">
        <f t="shared" si="685"/>
        <v>0</v>
      </c>
      <c r="AX3160" s="47" t="str">
        <f t="shared" si="683"/>
        <v/>
      </c>
      <c r="AY3160" s="47" t="str">
        <f t="shared" si="686"/>
        <v/>
      </c>
    </row>
    <row r="3161" spans="35:51" x14ac:dyDescent="0.35">
      <c r="AI3161" s="11"/>
      <c r="AJ3161" s="11"/>
      <c r="AK3161" s="11"/>
      <c r="AL3161" s="63"/>
      <c r="AM3161" s="46" t="str">
        <f t="shared" si="674"/>
        <v/>
      </c>
      <c r="AN3161" s="46" t="str">
        <f t="shared" si="675"/>
        <v/>
      </c>
      <c r="AO3161" s="46" t="str">
        <f t="shared" si="676"/>
        <v/>
      </c>
      <c r="AP3161" s="46">
        <f t="shared" si="677"/>
        <v>0</v>
      </c>
      <c r="AQ3161" s="46" t="str">
        <f t="shared" si="678"/>
        <v/>
      </c>
      <c r="AR3161" s="46">
        <f t="shared" si="679"/>
        <v>0</v>
      </c>
      <c r="AS3161" s="48">
        <f t="shared" si="680"/>
        <v>1</v>
      </c>
      <c r="AT3161" s="46">
        <f t="shared" si="684"/>
        <v>0</v>
      </c>
      <c r="AU3161" s="46">
        <f t="shared" si="681"/>
        <v>0</v>
      </c>
      <c r="AV3161" s="46">
        <f t="shared" si="682"/>
        <v>0</v>
      </c>
      <c r="AW3161" s="46">
        <f t="shared" si="685"/>
        <v>0</v>
      </c>
      <c r="AX3161" s="47" t="str">
        <f t="shared" si="683"/>
        <v/>
      </c>
      <c r="AY3161" s="47" t="str">
        <f t="shared" si="686"/>
        <v/>
      </c>
    </row>
    <row r="3162" spans="35:51" x14ac:dyDescent="0.35">
      <c r="AI3162" s="11"/>
      <c r="AJ3162" s="11"/>
      <c r="AK3162" s="11"/>
      <c r="AL3162" s="63"/>
      <c r="AM3162" s="46" t="str">
        <f t="shared" si="674"/>
        <v/>
      </c>
      <c r="AN3162" s="46" t="str">
        <f t="shared" si="675"/>
        <v/>
      </c>
      <c r="AO3162" s="46" t="str">
        <f t="shared" si="676"/>
        <v/>
      </c>
      <c r="AP3162" s="46">
        <f t="shared" si="677"/>
        <v>0</v>
      </c>
      <c r="AQ3162" s="46" t="str">
        <f t="shared" si="678"/>
        <v/>
      </c>
      <c r="AR3162" s="46">
        <f t="shared" si="679"/>
        <v>0</v>
      </c>
      <c r="AS3162" s="48">
        <f t="shared" si="680"/>
        <v>1</v>
      </c>
      <c r="AT3162" s="46">
        <f t="shared" si="684"/>
        <v>0</v>
      </c>
      <c r="AU3162" s="46">
        <f t="shared" si="681"/>
        <v>0</v>
      </c>
      <c r="AV3162" s="46">
        <f t="shared" si="682"/>
        <v>0</v>
      </c>
      <c r="AW3162" s="46">
        <f t="shared" si="685"/>
        <v>0</v>
      </c>
      <c r="AX3162" s="47" t="str">
        <f t="shared" si="683"/>
        <v/>
      </c>
      <c r="AY3162" s="47" t="str">
        <f t="shared" si="686"/>
        <v/>
      </c>
    </row>
    <row r="3163" spans="35:51" x14ac:dyDescent="0.35">
      <c r="AI3163" s="11"/>
      <c r="AJ3163" s="11"/>
      <c r="AK3163" s="11"/>
      <c r="AL3163" s="63"/>
      <c r="AM3163" s="46" t="str">
        <f t="shared" si="674"/>
        <v/>
      </c>
      <c r="AN3163" s="46" t="str">
        <f t="shared" si="675"/>
        <v/>
      </c>
      <c r="AO3163" s="46" t="str">
        <f t="shared" si="676"/>
        <v/>
      </c>
      <c r="AP3163" s="46">
        <f t="shared" si="677"/>
        <v>0</v>
      </c>
      <c r="AQ3163" s="46" t="str">
        <f t="shared" si="678"/>
        <v/>
      </c>
      <c r="AR3163" s="46">
        <f t="shared" si="679"/>
        <v>0</v>
      </c>
      <c r="AS3163" s="48">
        <f t="shared" si="680"/>
        <v>1</v>
      </c>
      <c r="AT3163" s="46">
        <f t="shared" si="684"/>
        <v>0</v>
      </c>
      <c r="AU3163" s="46">
        <f t="shared" si="681"/>
        <v>0</v>
      </c>
      <c r="AV3163" s="46">
        <f t="shared" si="682"/>
        <v>0</v>
      </c>
      <c r="AW3163" s="46">
        <f t="shared" si="685"/>
        <v>0</v>
      </c>
      <c r="AX3163" s="47" t="str">
        <f t="shared" si="683"/>
        <v/>
      </c>
      <c r="AY3163" s="47" t="str">
        <f t="shared" si="686"/>
        <v/>
      </c>
    </row>
    <row r="3164" spans="35:51" x14ac:dyDescent="0.35">
      <c r="AI3164" s="11"/>
      <c r="AJ3164" s="11"/>
      <c r="AK3164" s="11"/>
      <c r="AL3164" s="63"/>
      <c r="AM3164" s="46" t="str">
        <f t="shared" si="674"/>
        <v/>
      </c>
      <c r="AN3164" s="46" t="str">
        <f t="shared" si="675"/>
        <v/>
      </c>
      <c r="AO3164" s="46" t="str">
        <f t="shared" si="676"/>
        <v/>
      </c>
      <c r="AP3164" s="46">
        <f t="shared" si="677"/>
        <v>0</v>
      </c>
      <c r="AQ3164" s="46" t="str">
        <f t="shared" si="678"/>
        <v/>
      </c>
      <c r="AR3164" s="46">
        <f t="shared" si="679"/>
        <v>0</v>
      </c>
      <c r="AS3164" s="48">
        <f t="shared" si="680"/>
        <v>1</v>
      </c>
      <c r="AT3164" s="46">
        <f t="shared" si="684"/>
        <v>0</v>
      </c>
      <c r="AU3164" s="46">
        <f t="shared" si="681"/>
        <v>0</v>
      </c>
      <c r="AV3164" s="46">
        <f t="shared" si="682"/>
        <v>0</v>
      </c>
      <c r="AW3164" s="46">
        <f t="shared" si="685"/>
        <v>0</v>
      </c>
      <c r="AX3164" s="47" t="str">
        <f t="shared" si="683"/>
        <v/>
      </c>
      <c r="AY3164" s="47" t="str">
        <f t="shared" si="686"/>
        <v/>
      </c>
    </row>
    <row r="3165" spans="35:51" x14ac:dyDescent="0.35">
      <c r="AI3165" s="11"/>
      <c r="AJ3165" s="11"/>
      <c r="AK3165" s="11"/>
      <c r="AL3165" s="63"/>
      <c r="AM3165" s="46" t="str">
        <f t="shared" si="674"/>
        <v/>
      </c>
      <c r="AN3165" s="46" t="str">
        <f t="shared" si="675"/>
        <v/>
      </c>
      <c r="AO3165" s="46" t="str">
        <f t="shared" si="676"/>
        <v/>
      </c>
      <c r="AP3165" s="46">
        <f t="shared" si="677"/>
        <v>0</v>
      </c>
      <c r="AQ3165" s="46" t="str">
        <f t="shared" si="678"/>
        <v/>
      </c>
      <c r="AR3165" s="46">
        <f t="shared" si="679"/>
        <v>0</v>
      </c>
      <c r="AS3165" s="48">
        <f t="shared" si="680"/>
        <v>1</v>
      </c>
      <c r="AT3165" s="46">
        <f t="shared" si="684"/>
        <v>0</v>
      </c>
      <c r="AU3165" s="46">
        <f t="shared" si="681"/>
        <v>0</v>
      </c>
      <c r="AV3165" s="46">
        <f t="shared" si="682"/>
        <v>0</v>
      </c>
      <c r="AW3165" s="46">
        <f t="shared" si="685"/>
        <v>0</v>
      </c>
      <c r="AX3165" s="47" t="str">
        <f t="shared" si="683"/>
        <v/>
      </c>
      <c r="AY3165" s="47" t="str">
        <f t="shared" si="686"/>
        <v/>
      </c>
    </row>
    <row r="3166" spans="35:51" x14ac:dyDescent="0.35">
      <c r="AI3166" s="11"/>
      <c r="AJ3166" s="11"/>
      <c r="AK3166" s="11"/>
      <c r="AL3166" s="63"/>
      <c r="AM3166" s="46" t="str">
        <f t="shared" si="674"/>
        <v/>
      </c>
      <c r="AN3166" s="46" t="str">
        <f t="shared" si="675"/>
        <v/>
      </c>
      <c r="AO3166" s="46" t="str">
        <f t="shared" si="676"/>
        <v/>
      </c>
      <c r="AP3166" s="46">
        <f t="shared" si="677"/>
        <v>0</v>
      </c>
      <c r="AQ3166" s="46" t="str">
        <f t="shared" si="678"/>
        <v/>
      </c>
      <c r="AR3166" s="46">
        <f t="shared" si="679"/>
        <v>0</v>
      </c>
      <c r="AS3166" s="48">
        <f t="shared" si="680"/>
        <v>1</v>
      </c>
      <c r="AT3166" s="46">
        <f t="shared" si="684"/>
        <v>0</v>
      </c>
      <c r="AU3166" s="46">
        <f t="shared" si="681"/>
        <v>0</v>
      </c>
      <c r="AV3166" s="46">
        <f t="shared" si="682"/>
        <v>0</v>
      </c>
      <c r="AW3166" s="46">
        <f t="shared" si="685"/>
        <v>0</v>
      </c>
      <c r="AX3166" s="47" t="str">
        <f t="shared" si="683"/>
        <v/>
      </c>
      <c r="AY3166" s="47" t="str">
        <f t="shared" si="686"/>
        <v/>
      </c>
    </row>
    <row r="3167" spans="35:51" x14ac:dyDescent="0.35">
      <c r="AI3167" s="11"/>
      <c r="AJ3167" s="11"/>
      <c r="AK3167" s="11"/>
      <c r="AL3167" s="63"/>
      <c r="AM3167" s="46" t="str">
        <f t="shared" si="674"/>
        <v/>
      </c>
      <c r="AN3167" s="46" t="str">
        <f t="shared" si="675"/>
        <v/>
      </c>
      <c r="AO3167" s="46" t="str">
        <f t="shared" si="676"/>
        <v/>
      </c>
      <c r="AP3167" s="46">
        <f t="shared" si="677"/>
        <v>0</v>
      </c>
      <c r="AQ3167" s="46" t="str">
        <f t="shared" si="678"/>
        <v/>
      </c>
      <c r="AR3167" s="46">
        <f t="shared" si="679"/>
        <v>0</v>
      </c>
      <c r="AS3167" s="48">
        <f t="shared" si="680"/>
        <v>1</v>
      </c>
      <c r="AT3167" s="46">
        <f t="shared" si="684"/>
        <v>0</v>
      </c>
      <c r="AU3167" s="46">
        <f t="shared" si="681"/>
        <v>0</v>
      </c>
      <c r="AV3167" s="46">
        <f t="shared" si="682"/>
        <v>0</v>
      </c>
      <c r="AW3167" s="46">
        <f t="shared" si="685"/>
        <v>0</v>
      </c>
      <c r="AX3167" s="47" t="str">
        <f t="shared" si="683"/>
        <v/>
      </c>
      <c r="AY3167" s="47" t="str">
        <f t="shared" si="686"/>
        <v/>
      </c>
    </row>
    <row r="3168" spans="35:51" x14ac:dyDescent="0.35">
      <c r="AI3168" s="11"/>
      <c r="AJ3168" s="11"/>
      <c r="AK3168" s="11"/>
      <c r="AL3168" s="63"/>
      <c r="AM3168" s="46" t="str">
        <f t="shared" si="674"/>
        <v/>
      </c>
      <c r="AN3168" s="46" t="str">
        <f t="shared" si="675"/>
        <v/>
      </c>
      <c r="AO3168" s="46" t="str">
        <f t="shared" si="676"/>
        <v/>
      </c>
      <c r="AP3168" s="46">
        <f t="shared" si="677"/>
        <v>0</v>
      </c>
      <c r="AQ3168" s="46" t="str">
        <f t="shared" si="678"/>
        <v/>
      </c>
      <c r="AR3168" s="46">
        <f t="shared" si="679"/>
        <v>0</v>
      </c>
      <c r="AS3168" s="48">
        <f t="shared" si="680"/>
        <v>1</v>
      </c>
      <c r="AT3168" s="46">
        <f t="shared" si="684"/>
        <v>0</v>
      </c>
      <c r="AU3168" s="46">
        <f t="shared" si="681"/>
        <v>0</v>
      </c>
      <c r="AV3168" s="46">
        <f t="shared" si="682"/>
        <v>0</v>
      </c>
      <c r="AW3168" s="46">
        <f t="shared" si="685"/>
        <v>0</v>
      </c>
      <c r="AX3168" s="47" t="str">
        <f t="shared" si="683"/>
        <v/>
      </c>
      <c r="AY3168" s="47" t="str">
        <f t="shared" si="686"/>
        <v/>
      </c>
    </row>
    <row r="3169" spans="35:51" x14ac:dyDescent="0.35">
      <c r="AI3169" s="11"/>
      <c r="AJ3169" s="11"/>
      <c r="AK3169" s="11"/>
      <c r="AL3169" s="63"/>
      <c r="AM3169" s="46" t="str">
        <f t="shared" si="674"/>
        <v/>
      </c>
      <c r="AN3169" s="46" t="str">
        <f t="shared" si="675"/>
        <v/>
      </c>
      <c r="AO3169" s="46" t="str">
        <f t="shared" si="676"/>
        <v/>
      </c>
      <c r="AP3169" s="46">
        <f t="shared" si="677"/>
        <v>0</v>
      </c>
      <c r="AQ3169" s="46" t="str">
        <f t="shared" si="678"/>
        <v/>
      </c>
      <c r="AR3169" s="46">
        <f t="shared" si="679"/>
        <v>0</v>
      </c>
      <c r="AS3169" s="48">
        <f t="shared" si="680"/>
        <v>1</v>
      </c>
      <c r="AT3169" s="46">
        <f t="shared" si="684"/>
        <v>0</v>
      </c>
      <c r="AU3169" s="46">
        <f t="shared" si="681"/>
        <v>0</v>
      </c>
      <c r="AV3169" s="46">
        <f t="shared" si="682"/>
        <v>0</v>
      </c>
      <c r="AW3169" s="46">
        <f t="shared" si="685"/>
        <v>0</v>
      </c>
      <c r="AX3169" s="47" t="str">
        <f t="shared" si="683"/>
        <v/>
      </c>
      <c r="AY3169" s="47" t="str">
        <f t="shared" si="686"/>
        <v/>
      </c>
    </row>
    <row r="3170" spans="35:51" x14ac:dyDescent="0.35">
      <c r="AI3170" s="11"/>
      <c r="AJ3170" s="11"/>
      <c r="AK3170" s="11"/>
      <c r="AL3170" s="63"/>
      <c r="AM3170" s="46" t="str">
        <f t="shared" si="674"/>
        <v/>
      </c>
      <c r="AN3170" s="46" t="str">
        <f t="shared" si="675"/>
        <v/>
      </c>
      <c r="AO3170" s="46" t="str">
        <f t="shared" si="676"/>
        <v/>
      </c>
      <c r="AP3170" s="46">
        <f t="shared" si="677"/>
        <v>0</v>
      </c>
      <c r="AQ3170" s="46" t="str">
        <f t="shared" si="678"/>
        <v/>
      </c>
      <c r="AR3170" s="46">
        <f t="shared" si="679"/>
        <v>0</v>
      </c>
      <c r="AS3170" s="48">
        <f t="shared" si="680"/>
        <v>1</v>
      </c>
      <c r="AT3170" s="46">
        <f t="shared" si="684"/>
        <v>0</v>
      </c>
      <c r="AU3170" s="46">
        <f t="shared" si="681"/>
        <v>0</v>
      </c>
      <c r="AV3170" s="46">
        <f t="shared" si="682"/>
        <v>0</v>
      </c>
      <c r="AW3170" s="46">
        <f t="shared" si="685"/>
        <v>0</v>
      </c>
      <c r="AX3170" s="47" t="str">
        <f t="shared" si="683"/>
        <v/>
      </c>
      <c r="AY3170" s="47" t="str">
        <f t="shared" si="686"/>
        <v/>
      </c>
    </row>
    <row r="3171" spans="35:51" x14ac:dyDescent="0.35">
      <c r="AI3171" s="11"/>
      <c r="AJ3171" s="11"/>
      <c r="AK3171" s="11"/>
      <c r="AL3171" s="63"/>
      <c r="AM3171" s="46" t="str">
        <f t="shared" si="674"/>
        <v/>
      </c>
      <c r="AN3171" s="46" t="str">
        <f t="shared" si="675"/>
        <v/>
      </c>
      <c r="AO3171" s="46" t="str">
        <f t="shared" si="676"/>
        <v/>
      </c>
      <c r="AP3171" s="46">
        <f t="shared" si="677"/>
        <v>0</v>
      </c>
      <c r="AQ3171" s="46" t="str">
        <f t="shared" si="678"/>
        <v/>
      </c>
      <c r="AR3171" s="46">
        <f t="shared" si="679"/>
        <v>0</v>
      </c>
      <c r="AS3171" s="48">
        <f t="shared" si="680"/>
        <v>1</v>
      </c>
      <c r="AT3171" s="46">
        <f t="shared" si="684"/>
        <v>0</v>
      </c>
      <c r="AU3171" s="46">
        <f t="shared" si="681"/>
        <v>0</v>
      </c>
      <c r="AV3171" s="46">
        <f t="shared" si="682"/>
        <v>0</v>
      </c>
      <c r="AW3171" s="46">
        <f t="shared" si="685"/>
        <v>0</v>
      </c>
      <c r="AX3171" s="47" t="str">
        <f t="shared" si="683"/>
        <v/>
      </c>
      <c r="AY3171" s="47" t="str">
        <f t="shared" si="686"/>
        <v/>
      </c>
    </row>
    <row r="3172" spans="35:51" x14ac:dyDescent="0.35">
      <c r="AI3172" s="11"/>
      <c r="AJ3172" s="11"/>
      <c r="AK3172" s="11"/>
      <c r="AL3172" s="63"/>
      <c r="AM3172" s="46" t="str">
        <f t="shared" si="674"/>
        <v/>
      </c>
      <c r="AN3172" s="46" t="str">
        <f t="shared" si="675"/>
        <v/>
      </c>
      <c r="AO3172" s="46" t="str">
        <f t="shared" si="676"/>
        <v/>
      </c>
      <c r="AP3172" s="46">
        <f t="shared" si="677"/>
        <v>0</v>
      </c>
      <c r="AQ3172" s="46" t="str">
        <f t="shared" si="678"/>
        <v/>
      </c>
      <c r="AR3172" s="46">
        <f t="shared" si="679"/>
        <v>0</v>
      </c>
      <c r="AS3172" s="48">
        <f t="shared" si="680"/>
        <v>1</v>
      </c>
      <c r="AT3172" s="46">
        <f t="shared" si="684"/>
        <v>0</v>
      </c>
      <c r="AU3172" s="46">
        <f t="shared" si="681"/>
        <v>0</v>
      </c>
      <c r="AV3172" s="46">
        <f t="shared" si="682"/>
        <v>0</v>
      </c>
      <c r="AW3172" s="46">
        <f t="shared" si="685"/>
        <v>0</v>
      </c>
      <c r="AX3172" s="47" t="str">
        <f t="shared" si="683"/>
        <v/>
      </c>
      <c r="AY3172" s="47" t="str">
        <f t="shared" si="686"/>
        <v/>
      </c>
    </row>
    <row r="3173" spans="35:51" x14ac:dyDescent="0.35">
      <c r="AI3173" s="11"/>
      <c r="AJ3173" s="11"/>
      <c r="AK3173" s="11"/>
      <c r="AL3173" s="63"/>
      <c r="AM3173" s="46" t="str">
        <f t="shared" si="674"/>
        <v/>
      </c>
      <c r="AN3173" s="46" t="str">
        <f t="shared" si="675"/>
        <v/>
      </c>
      <c r="AO3173" s="46" t="str">
        <f t="shared" si="676"/>
        <v/>
      </c>
      <c r="AP3173" s="46">
        <f t="shared" si="677"/>
        <v>0</v>
      </c>
      <c r="AQ3173" s="46" t="str">
        <f t="shared" si="678"/>
        <v/>
      </c>
      <c r="AR3173" s="46">
        <f t="shared" si="679"/>
        <v>0</v>
      </c>
      <c r="AS3173" s="48">
        <f t="shared" si="680"/>
        <v>1</v>
      </c>
      <c r="AT3173" s="46">
        <f t="shared" si="684"/>
        <v>0</v>
      </c>
      <c r="AU3173" s="46">
        <f t="shared" si="681"/>
        <v>0</v>
      </c>
      <c r="AV3173" s="46">
        <f t="shared" si="682"/>
        <v>0</v>
      </c>
      <c r="AW3173" s="46">
        <f t="shared" si="685"/>
        <v>0</v>
      </c>
      <c r="AX3173" s="47" t="str">
        <f t="shared" si="683"/>
        <v/>
      </c>
      <c r="AY3173" s="47" t="str">
        <f t="shared" si="686"/>
        <v/>
      </c>
    </row>
    <row r="3174" spans="35:51" x14ac:dyDescent="0.35">
      <c r="AI3174" s="11"/>
      <c r="AJ3174" s="11"/>
      <c r="AK3174" s="11"/>
      <c r="AL3174" s="63"/>
      <c r="AM3174" s="46" t="str">
        <f t="shared" si="674"/>
        <v/>
      </c>
      <c r="AN3174" s="46" t="str">
        <f t="shared" si="675"/>
        <v/>
      </c>
      <c r="AO3174" s="46" t="str">
        <f t="shared" si="676"/>
        <v/>
      </c>
      <c r="AP3174" s="46">
        <f t="shared" si="677"/>
        <v>0</v>
      </c>
      <c r="AQ3174" s="46" t="str">
        <f t="shared" si="678"/>
        <v/>
      </c>
      <c r="AR3174" s="46">
        <f t="shared" si="679"/>
        <v>0</v>
      </c>
      <c r="AS3174" s="48">
        <f t="shared" si="680"/>
        <v>1</v>
      </c>
      <c r="AT3174" s="46">
        <f t="shared" si="684"/>
        <v>0</v>
      </c>
      <c r="AU3174" s="46">
        <f t="shared" si="681"/>
        <v>0</v>
      </c>
      <c r="AV3174" s="46">
        <f t="shared" si="682"/>
        <v>0</v>
      </c>
      <c r="AW3174" s="46">
        <f t="shared" si="685"/>
        <v>0</v>
      </c>
      <c r="AX3174" s="47" t="str">
        <f t="shared" si="683"/>
        <v/>
      </c>
      <c r="AY3174" s="47" t="str">
        <f t="shared" si="686"/>
        <v/>
      </c>
    </row>
    <row r="3175" spans="35:51" x14ac:dyDescent="0.35">
      <c r="AI3175" s="11"/>
      <c r="AJ3175" s="11"/>
      <c r="AK3175" s="11"/>
      <c r="AL3175" s="63"/>
      <c r="AM3175" s="46" t="str">
        <f t="shared" si="674"/>
        <v/>
      </c>
      <c r="AN3175" s="46" t="str">
        <f t="shared" si="675"/>
        <v/>
      </c>
      <c r="AO3175" s="46" t="str">
        <f t="shared" si="676"/>
        <v/>
      </c>
      <c r="AP3175" s="46">
        <f t="shared" si="677"/>
        <v>0</v>
      </c>
      <c r="AQ3175" s="46" t="str">
        <f t="shared" si="678"/>
        <v/>
      </c>
      <c r="AR3175" s="46">
        <f t="shared" si="679"/>
        <v>0</v>
      </c>
      <c r="AS3175" s="48">
        <f t="shared" si="680"/>
        <v>1</v>
      </c>
      <c r="AT3175" s="46">
        <f t="shared" si="684"/>
        <v>0</v>
      </c>
      <c r="AU3175" s="46">
        <f t="shared" si="681"/>
        <v>0</v>
      </c>
      <c r="AV3175" s="46">
        <f t="shared" si="682"/>
        <v>0</v>
      </c>
      <c r="AW3175" s="46">
        <f t="shared" si="685"/>
        <v>0</v>
      </c>
      <c r="AX3175" s="47" t="str">
        <f t="shared" si="683"/>
        <v/>
      </c>
      <c r="AY3175" s="47" t="str">
        <f t="shared" si="686"/>
        <v/>
      </c>
    </row>
    <row r="3176" spans="35:51" x14ac:dyDescent="0.35">
      <c r="AI3176" s="11"/>
      <c r="AJ3176" s="11"/>
      <c r="AK3176" s="11"/>
      <c r="AL3176" s="63"/>
      <c r="AM3176" s="46" t="str">
        <f t="shared" si="674"/>
        <v/>
      </c>
      <c r="AN3176" s="46" t="str">
        <f t="shared" si="675"/>
        <v/>
      </c>
      <c r="AO3176" s="46" t="str">
        <f t="shared" si="676"/>
        <v/>
      </c>
      <c r="AP3176" s="46">
        <f t="shared" si="677"/>
        <v>0</v>
      </c>
      <c r="AQ3176" s="46" t="str">
        <f t="shared" si="678"/>
        <v/>
      </c>
      <c r="AR3176" s="46">
        <f t="shared" si="679"/>
        <v>0</v>
      </c>
      <c r="AS3176" s="48">
        <f t="shared" si="680"/>
        <v>1</v>
      </c>
      <c r="AT3176" s="46">
        <f t="shared" si="684"/>
        <v>0</v>
      </c>
      <c r="AU3176" s="46">
        <f t="shared" si="681"/>
        <v>0</v>
      </c>
      <c r="AV3176" s="46">
        <f t="shared" si="682"/>
        <v>0</v>
      </c>
      <c r="AW3176" s="46">
        <f t="shared" si="685"/>
        <v>0</v>
      </c>
      <c r="AX3176" s="47" t="str">
        <f t="shared" si="683"/>
        <v/>
      </c>
      <c r="AY3176" s="47" t="str">
        <f t="shared" si="686"/>
        <v/>
      </c>
    </row>
    <row r="3177" spans="35:51" x14ac:dyDescent="0.35">
      <c r="AI3177" s="11"/>
      <c r="AJ3177" s="11"/>
      <c r="AK3177" s="11"/>
      <c r="AL3177" s="63"/>
      <c r="AM3177" s="46" t="str">
        <f t="shared" si="674"/>
        <v/>
      </c>
      <c r="AN3177" s="46" t="str">
        <f t="shared" si="675"/>
        <v/>
      </c>
      <c r="AO3177" s="46" t="str">
        <f t="shared" si="676"/>
        <v/>
      </c>
      <c r="AP3177" s="46">
        <f t="shared" si="677"/>
        <v>0</v>
      </c>
      <c r="AQ3177" s="46" t="str">
        <f t="shared" si="678"/>
        <v/>
      </c>
      <c r="AR3177" s="46">
        <f t="shared" si="679"/>
        <v>0</v>
      </c>
      <c r="AS3177" s="48">
        <f t="shared" si="680"/>
        <v>1</v>
      </c>
      <c r="AT3177" s="46">
        <f t="shared" si="684"/>
        <v>0</v>
      </c>
      <c r="AU3177" s="46">
        <f t="shared" si="681"/>
        <v>0</v>
      </c>
      <c r="AV3177" s="46">
        <f t="shared" si="682"/>
        <v>0</v>
      </c>
      <c r="AW3177" s="46">
        <f t="shared" si="685"/>
        <v>0</v>
      </c>
      <c r="AX3177" s="47" t="str">
        <f t="shared" si="683"/>
        <v/>
      </c>
      <c r="AY3177" s="47" t="str">
        <f t="shared" si="686"/>
        <v/>
      </c>
    </row>
    <row r="3178" spans="35:51" x14ac:dyDescent="0.35">
      <c r="AI3178" s="11"/>
      <c r="AJ3178" s="11"/>
      <c r="AK3178" s="11"/>
      <c r="AL3178" s="63"/>
      <c r="AM3178" s="46" t="str">
        <f t="shared" si="674"/>
        <v/>
      </c>
      <c r="AN3178" s="46" t="str">
        <f t="shared" si="675"/>
        <v/>
      </c>
      <c r="AO3178" s="46" t="str">
        <f t="shared" si="676"/>
        <v/>
      </c>
      <c r="AP3178" s="46">
        <f t="shared" si="677"/>
        <v>0</v>
      </c>
      <c r="AQ3178" s="46" t="str">
        <f t="shared" si="678"/>
        <v/>
      </c>
      <c r="AR3178" s="46">
        <f t="shared" si="679"/>
        <v>0</v>
      </c>
      <c r="AS3178" s="48">
        <f t="shared" si="680"/>
        <v>1</v>
      </c>
      <c r="AT3178" s="46">
        <f t="shared" si="684"/>
        <v>0</v>
      </c>
      <c r="AU3178" s="46">
        <f t="shared" si="681"/>
        <v>0</v>
      </c>
      <c r="AV3178" s="46">
        <f t="shared" si="682"/>
        <v>0</v>
      </c>
      <c r="AW3178" s="46">
        <f t="shared" si="685"/>
        <v>0</v>
      </c>
      <c r="AX3178" s="47" t="str">
        <f t="shared" si="683"/>
        <v/>
      </c>
      <c r="AY3178" s="47" t="str">
        <f t="shared" si="686"/>
        <v/>
      </c>
    </row>
    <row r="3179" spans="35:51" x14ac:dyDescent="0.35">
      <c r="AI3179" s="11"/>
      <c r="AJ3179" s="11"/>
      <c r="AK3179" s="11"/>
      <c r="AL3179" s="63"/>
      <c r="AM3179" s="46" t="str">
        <f t="shared" si="674"/>
        <v/>
      </c>
      <c r="AN3179" s="46" t="str">
        <f t="shared" si="675"/>
        <v/>
      </c>
      <c r="AO3179" s="46" t="str">
        <f t="shared" si="676"/>
        <v/>
      </c>
      <c r="AP3179" s="46">
        <f t="shared" si="677"/>
        <v>0</v>
      </c>
      <c r="AQ3179" s="46" t="str">
        <f t="shared" si="678"/>
        <v/>
      </c>
      <c r="AR3179" s="46">
        <f t="shared" si="679"/>
        <v>0</v>
      </c>
      <c r="AS3179" s="48">
        <f t="shared" si="680"/>
        <v>1</v>
      </c>
      <c r="AT3179" s="46">
        <f t="shared" si="684"/>
        <v>0</v>
      </c>
      <c r="AU3179" s="46">
        <f t="shared" si="681"/>
        <v>0</v>
      </c>
      <c r="AV3179" s="46">
        <f t="shared" si="682"/>
        <v>0</v>
      </c>
      <c r="AW3179" s="46">
        <f t="shared" si="685"/>
        <v>0</v>
      </c>
      <c r="AX3179" s="47" t="str">
        <f t="shared" si="683"/>
        <v/>
      </c>
      <c r="AY3179" s="47" t="str">
        <f t="shared" si="686"/>
        <v/>
      </c>
    </row>
    <row r="3180" spans="35:51" x14ac:dyDescent="0.35">
      <c r="AI3180" s="11"/>
      <c r="AJ3180" s="11"/>
      <c r="AK3180" s="11"/>
      <c r="AL3180" s="63"/>
      <c r="AM3180" s="46" t="str">
        <f t="shared" si="674"/>
        <v/>
      </c>
      <c r="AN3180" s="46" t="str">
        <f t="shared" si="675"/>
        <v/>
      </c>
      <c r="AO3180" s="46" t="str">
        <f t="shared" si="676"/>
        <v/>
      </c>
      <c r="AP3180" s="46">
        <f t="shared" si="677"/>
        <v>0</v>
      </c>
      <c r="AQ3180" s="46" t="str">
        <f t="shared" si="678"/>
        <v/>
      </c>
      <c r="AR3180" s="46">
        <f t="shared" si="679"/>
        <v>0</v>
      </c>
      <c r="AS3180" s="48">
        <f t="shared" si="680"/>
        <v>1</v>
      </c>
      <c r="AT3180" s="46">
        <f t="shared" si="684"/>
        <v>0</v>
      </c>
      <c r="AU3180" s="46">
        <f t="shared" si="681"/>
        <v>0</v>
      </c>
      <c r="AV3180" s="46">
        <f t="shared" si="682"/>
        <v>0</v>
      </c>
      <c r="AW3180" s="46">
        <f t="shared" si="685"/>
        <v>0</v>
      </c>
      <c r="AX3180" s="47" t="str">
        <f t="shared" si="683"/>
        <v/>
      </c>
      <c r="AY3180" s="47" t="str">
        <f t="shared" si="686"/>
        <v/>
      </c>
    </row>
    <row r="3181" spans="35:51" x14ac:dyDescent="0.35">
      <c r="AI3181" s="11"/>
      <c r="AJ3181" s="11"/>
      <c r="AK3181" s="11"/>
      <c r="AL3181" s="63"/>
      <c r="AM3181" s="46" t="str">
        <f t="shared" si="674"/>
        <v/>
      </c>
      <c r="AN3181" s="46" t="str">
        <f t="shared" si="675"/>
        <v/>
      </c>
      <c r="AO3181" s="46" t="str">
        <f t="shared" si="676"/>
        <v/>
      </c>
      <c r="AP3181" s="46">
        <f t="shared" si="677"/>
        <v>0</v>
      </c>
      <c r="AQ3181" s="46" t="str">
        <f t="shared" si="678"/>
        <v/>
      </c>
      <c r="AR3181" s="46">
        <f t="shared" si="679"/>
        <v>0</v>
      </c>
      <c r="AS3181" s="48">
        <f t="shared" si="680"/>
        <v>1</v>
      </c>
      <c r="AT3181" s="46">
        <f t="shared" si="684"/>
        <v>0</v>
      </c>
      <c r="AU3181" s="46">
        <f t="shared" si="681"/>
        <v>0</v>
      </c>
      <c r="AV3181" s="46">
        <f t="shared" si="682"/>
        <v>0</v>
      </c>
      <c r="AW3181" s="46">
        <f t="shared" si="685"/>
        <v>0</v>
      </c>
      <c r="AX3181" s="47" t="str">
        <f t="shared" si="683"/>
        <v/>
      </c>
      <c r="AY3181" s="47" t="str">
        <f t="shared" si="686"/>
        <v/>
      </c>
    </row>
    <row r="3182" spans="35:51" x14ac:dyDescent="0.35">
      <c r="AI3182" s="11"/>
      <c r="AJ3182" s="11"/>
      <c r="AK3182" s="11"/>
      <c r="AL3182" s="63"/>
      <c r="AM3182" s="46" t="str">
        <f t="shared" si="674"/>
        <v/>
      </c>
      <c r="AN3182" s="46" t="str">
        <f t="shared" si="675"/>
        <v/>
      </c>
      <c r="AO3182" s="46" t="str">
        <f t="shared" si="676"/>
        <v/>
      </c>
      <c r="AP3182" s="46">
        <f t="shared" si="677"/>
        <v>0</v>
      </c>
      <c r="AQ3182" s="46" t="str">
        <f t="shared" si="678"/>
        <v/>
      </c>
      <c r="AR3182" s="46">
        <f t="shared" si="679"/>
        <v>0</v>
      </c>
      <c r="AS3182" s="48">
        <f t="shared" si="680"/>
        <v>1</v>
      </c>
      <c r="AT3182" s="46">
        <f t="shared" si="684"/>
        <v>0</v>
      </c>
      <c r="AU3182" s="46">
        <f t="shared" si="681"/>
        <v>0</v>
      </c>
      <c r="AV3182" s="46">
        <f t="shared" si="682"/>
        <v>0</v>
      </c>
      <c r="AW3182" s="46">
        <f t="shared" si="685"/>
        <v>0</v>
      </c>
      <c r="AX3182" s="47" t="str">
        <f t="shared" si="683"/>
        <v/>
      </c>
      <c r="AY3182" s="47" t="str">
        <f t="shared" si="686"/>
        <v/>
      </c>
    </row>
    <row r="3183" spans="35:51" x14ac:dyDescent="0.35">
      <c r="AI3183" s="11"/>
      <c r="AJ3183" s="11"/>
      <c r="AK3183" s="11"/>
      <c r="AL3183" s="63"/>
      <c r="AM3183" s="46" t="str">
        <f t="shared" si="674"/>
        <v/>
      </c>
      <c r="AN3183" s="46" t="str">
        <f t="shared" si="675"/>
        <v/>
      </c>
      <c r="AO3183" s="46" t="str">
        <f t="shared" si="676"/>
        <v/>
      </c>
      <c r="AP3183" s="46">
        <f t="shared" si="677"/>
        <v>0</v>
      </c>
      <c r="AQ3183" s="46" t="str">
        <f t="shared" si="678"/>
        <v/>
      </c>
      <c r="AR3183" s="46">
        <f t="shared" si="679"/>
        <v>0</v>
      </c>
      <c r="AS3183" s="48">
        <f t="shared" si="680"/>
        <v>1</v>
      </c>
      <c r="AT3183" s="46">
        <f t="shared" si="684"/>
        <v>0</v>
      </c>
      <c r="AU3183" s="46">
        <f t="shared" si="681"/>
        <v>0</v>
      </c>
      <c r="AV3183" s="46">
        <f t="shared" si="682"/>
        <v>0</v>
      </c>
      <c r="AW3183" s="46">
        <f t="shared" si="685"/>
        <v>0</v>
      </c>
      <c r="AX3183" s="47" t="str">
        <f t="shared" si="683"/>
        <v/>
      </c>
      <c r="AY3183" s="47" t="str">
        <f t="shared" si="686"/>
        <v/>
      </c>
    </row>
    <row r="3184" spans="35:51" x14ac:dyDescent="0.35">
      <c r="AI3184" s="11"/>
      <c r="AJ3184" s="11"/>
      <c r="AK3184" s="11"/>
      <c r="AL3184" s="63"/>
      <c r="AM3184" s="46" t="str">
        <f t="shared" si="674"/>
        <v/>
      </c>
      <c r="AN3184" s="46" t="str">
        <f t="shared" si="675"/>
        <v/>
      </c>
      <c r="AO3184" s="46" t="str">
        <f t="shared" si="676"/>
        <v/>
      </c>
      <c r="AP3184" s="46">
        <f t="shared" si="677"/>
        <v>0</v>
      </c>
      <c r="AQ3184" s="46" t="str">
        <f t="shared" si="678"/>
        <v/>
      </c>
      <c r="AR3184" s="46">
        <f t="shared" si="679"/>
        <v>0</v>
      </c>
      <c r="AS3184" s="48">
        <f t="shared" si="680"/>
        <v>1</v>
      </c>
      <c r="AT3184" s="46">
        <f t="shared" si="684"/>
        <v>0</v>
      </c>
      <c r="AU3184" s="46">
        <f t="shared" si="681"/>
        <v>0</v>
      </c>
      <c r="AV3184" s="46">
        <f t="shared" si="682"/>
        <v>0</v>
      </c>
      <c r="AW3184" s="46">
        <f t="shared" si="685"/>
        <v>0</v>
      </c>
      <c r="AX3184" s="47" t="str">
        <f t="shared" si="683"/>
        <v/>
      </c>
      <c r="AY3184" s="47" t="str">
        <f t="shared" si="686"/>
        <v/>
      </c>
    </row>
    <row r="3185" spans="35:51" x14ac:dyDescent="0.35">
      <c r="AI3185" s="11"/>
      <c r="AJ3185" s="11"/>
      <c r="AK3185" s="11"/>
      <c r="AL3185" s="63"/>
      <c r="AM3185" s="46" t="str">
        <f t="shared" si="674"/>
        <v/>
      </c>
      <c r="AN3185" s="46" t="str">
        <f t="shared" si="675"/>
        <v/>
      </c>
      <c r="AO3185" s="46" t="str">
        <f t="shared" si="676"/>
        <v/>
      </c>
      <c r="AP3185" s="46">
        <f t="shared" si="677"/>
        <v>0</v>
      </c>
      <c r="AQ3185" s="46" t="str">
        <f t="shared" si="678"/>
        <v/>
      </c>
      <c r="AR3185" s="46">
        <f t="shared" si="679"/>
        <v>0</v>
      </c>
      <c r="AS3185" s="48">
        <f t="shared" si="680"/>
        <v>1</v>
      </c>
      <c r="AT3185" s="46">
        <f t="shared" si="684"/>
        <v>0</v>
      </c>
      <c r="AU3185" s="46">
        <f t="shared" si="681"/>
        <v>0</v>
      </c>
      <c r="AV3185" s="46">
        <f t="shared" si="682"/>
        <v>0</v>
      </c>
      <c r="AW3185" s="46">
        <f t="shared" si="685"/>
        <v>0</v>
      </c>
      <c r="AX3185" s="47" t="str">
        <f t="shared" si="683"/>
        <v/>
      </c>
      <c r="AY3185" s="47" t="str">
        <f t="shared" si="686"/>
        <v/>
      </c>
    </row>
    <row r="3186" spans="35:51" x14ac:dyDescent="0.35">
      <c r="AI3186" s="11"/>
      <c r="AJ3186" s="11"/>
      <c r="AK3186" s="11"/>
      <c r="AL3186" s="63"/>
      <c r="AM3186" s="46" t="str">
        <f t="shared" si="674"/>
        <v/>
      </c>
      <c r="AN3186" s="46" t="str">
        <f t="shared" si="675"/>
        <v/>
      </c>
      <c r="AO3186" s="46" t="str">
        <f t="shared" si="676"/>
        <v/>
      </c>
      <c r="AP3186" s="46">
        <f t="shared" si="677"/>
        <v>0</v>
      </c>
      <c r="AQ3186" s="46" t="str">
        <f t="shared" si="678"/>
        <v/>
      </c>
      <c r="AR3186" s="46">
        <f t="shared" si="679"/>
        <v>0</v>
      </c>
      <c r="AS3186" s="48">
        <f t="shared" si="680"/>
        <v>1</v>
      </c>
      <c r="AT3186" s="46">
        <f t="shared" si="684"/>
        <v>0</v>
      </c>
      <c r="AU3186" s="46">
        <f t="shared" si="681"/>
        <v>0</v>
      </c>
      <c r="AV3186" s="46">
        <f t="shared" si="682"/>
        <v>0</v>
      </c>
      <c r="AW3186" s="46">
        <f t="shared" si="685"/>
        <v>0</v>
      </c>
      <c r="AX3186" s="47" t="str">
        <f t="shared" si="683"/>
        <v/>
      </c>
      <c r="AY3186" s="47" t="str">
        <f t="shared" si="686"/>
        <v/>
      </c>
    </row>
    <row r="3187" spans="35:51" x14ac:dyDescent="0.35">
      <c r="AI3187" s="11"/>
      <c r="AJ3187" s="11"/>
      <c r="AK3187" s="11"/>
      <c r="AL3187" s="63"/>
      <c r="AM3187" s="46" t="str">
        <f t="shared" si="674"/>
        <v/>
      </c>
      <c r="AN3187" s="46" t="str">
        <f t="shared" si="675"/>
        <v/>
      </c>
      <c r="AO3187" s="46" t="str">
        <f t="shared" si="676"/>
        <v/>
      </c>
      <c r="AP3187" s="46">
        <f t="shared" si="677"/>
        <v>0</v>
      </c>
      <c r="AQ3187" s="46" t="str">
        <f t="shared" si="678"/>
        <v/>
      </c>
      <c r="AR3187" s="46">
        <f t="shared" si="679"/>
        <v>0</v>
      </c>
      <c r="AS3187" s="48">
        <f t="shared" si="680"/>
        <v>1</v>
      </c>
      <c r="AT3187" s="46">
        <f t="shared" si="684"/>
        <v>0</v>
      </c>
      <c r="AU3187" s="46">
        <f t="shared" si="681"/>
        <v>0</v>
      </c>
      <c r="AV3187" s="46">
        <f t="shared" si="682"/>
        <v>0</v>
      </c>
      <c r="AW3187" s="46">
        <f t="shared" si="685"/>
        <v>0</v>
      </c>
      <c r="AX3187" s="47" t="str">
        <f t="shared" si="683"/>
        <v/>
      </c>
      <c r="AY3187" s="47" t="str">
        <f t="shared" si="686"/>
        <v/>
      </c>
    </row>
    <row r="3188" spans="35:51" x14ac:dyDescent="0.35">
      <c r="AI3188" s="11"/>
      <c r="AJ3188" s="11"/>
      <c r="AK3188" s="11"/>
      <c r="AL3188" s="63"/>
      <c r="AM3188" s="46" t="str">
        <f t="shared" si="674"/>
        <v/>
      </c>
      <c r="AN3188" s="46" t="str">
        <f t="shared" si="675"/>
        <v/>
      </c>
      <c r="AO3188" s="46" t="str">
        <f t="shared" si="676"/>
        <v/>
      </c>
      <c r="AP3188" s="46">
        <f t="shared" si="677"/>
        <v>0</v>
      </c>
      <c r="AQ3188" s="46" t="str">
        <f t="shared" si="678"/>
        <v/>
      </c>
      <c r="AR3188" s="46">
        <f t="shared" si="679"/>
        <v>0</v>
      </c>
      <c r="AS3188" s="48">
        <f t="shared" si="680"/>
        <v>1</v>
      </c>
      <c r="AT3188" s="46">
        <f t="shared" si="684"/>
        <v>0</v>
      </c>
      <c r="AU3188" s="46">
        <f t="shared" si="681"/>
        <v>0</v>
      </c>
      <c r="AV3188" s="46">
        <f t="shared" si="682"/>
        <v>0</v>
      </c>
      <c r="AW3188" s="46">
        <f t="shared" si="685"/>
        <v>0</v>
      </c>
      <c r="AX3188" s="47" t="str">
        <f t="shared" si="683"/>
        <v/>
      </c>
      <c r="AY3188" s="47" t="str">
        <f t="shared" si="686"/>
        <v/>
      </c>
    </row>
    <row r="3189" spans="35:51" x14ac:dyDescent="0.35">
      <c r="AI3189" s="11"/>
      <c r="AJ3189" s="11"/>
      <c r="AK3189" s="11"/>
      <c r="AL3189" s="63"/>
      <c r="AM3189" s="46" t="str">
        <f t="shared" si="674"/>
        <v/>
      </c>
      <c r="AN3189" s="46" t="str">
        <f t="shared" si="675"/>
        <v/>
      </c>
      <c r="AO3189" s="46" t="str">
        <f t="shared" si="676"/>
        <v/>
      </c>
      <c r="AP3189" s="46">
        <f t="shared" si="677"/>
        <v>0</v>
      </c>
      <c r="AQ3189" s="46" t="str">
        <f t="shared" si="678"/>
        <v/>
      </c>
      <c r="AR3189" s="46">
        <f t="shared" si="679"/>
        <v>0</v>
      </c>
      <c r="AS3189" s="48">
        <f t="shared" si="680"/>
        <v>1</v>
      </c>
      <c r="AT3189" s="46">
        <f t="shared" si="684"/>
        <v>0</v>
      </c>
      <c r="AU3189" s="46">
        <f t="shared" si="681"/>
        <v>0</v>
      </c>
      <c r="AV3189" s="46">
        <f t="shared" si="682"/>
        <v>0</v>
      </c>
      <c r="AW3189" s="46">
        <f t="shared" si="685"/>
        <v>0</v>
      </c>
      <c r="AX3189" s="47" t="str">
        <f t="shared" si="683"/>
        <v/>
      </c>
      <c r="AY3189" s="47" t="str">
        <f t="shared" si="686"/>
        <v/>
      </c>
    </row>
    <row r="3190" spans="35:51" x14ac:dyDescent="0.35">
      <c r="AI3190" s="11"/>
      <c r="AJ3190" s="11"/>
      <c r="AK3190" s="11"/>
      <c r="AL3190" s="63"/>
      <c r="AM3190" s="46" t="str">
        <f t="shared" si="674"/>
        <v/>
      </c>
      <c r="AN3190" s="46" t="str">
        <f t="shared" si="675"/>
        <v/>
      </c>
      <c r="AO3190" s="46" t="str">
        <f t="shared" si="676"/>
        <v/>
      </c>
      <c r="AP3190" s="46">
        <f t="shared" si="677"/>
        <v>0</v>
      </c>
      <c r="AQ3190" s="46" t="str">
        <f t="shared" si="678"/>
        <v/>
      </c>
      <c r="AR3190" s="46">
        <f t="shared" si="679"/>
        <v>0</v>
      </c>
      <c r="AS3190" s="48">
        <f t="shared" si="680"/>
        <v>1</v>
      </c>
      <c r="AT3190" s="46">
        <f t="shared" si="684"/>
        <v>0</v>
      </c>
      <c r="AU3190" s="46">
        <f t="shared" si="681"/>
        <v>0</v>
      </c>
      <c r="AV3190" s="46">
        <f t="shared" si="682"/>
        <v>0</v>
      </c>
      <c r="AW3190" s="46">
        <f t="shared" si="685"/>
        <v>0</v>
      </c>
      <c r="AX3190" s="47" t="str">
        <f t="shared" si="683"/>
        <v/>
      </c>
      <c r="AY3190" s="47" t="str">
        <f t="shared" si="686"/>
        <v/>
      </c>
    </row>
    <row r="3191" spans="35:51" x14ac:dyDescent="0.35">
      <c r="AI3191" s="11"/>
      <c r="AJ3191" s="11"/>
      <c r="AK3191" s="11"/>
      <c r="AL3191" s="63"/>
      <c r="AM3191" s="46" t="str">
        <f t="shared" si="674"/>
        <v/>
      </c>
      <c r="AN3191" s="46" t="str">
        <f t="shared" si="675"/>
        <v/>
      </c>
      <c r="AO3191" s="46" t="str">
        <f t="shared" si="676"/>
        <v/>
      </c>
      <c r="AP3191" s="46">
        <f t="shared" si="677"/>
        <v>0</v>
      </c>
      <c r="AQ3191" s="46" t="str">
        <f t="shared" si="678"/>
        <v/>
      </c>
      <c r="AR3191" s="46">
        <f t="shared" si="679"/>
        <v>0</v>
      </c>
      <c r="AS3191" s="48">
        <f t="shared" si="680"/>
        <v>1</v>
      </c>
      <c r="AT3191" s="46">
        <f t="shared" si="684"/>
        <v>0</v>
      </c>
      <c r="AU3191" s="46">
        <f t="shared" si="681"/>
        <v>0</v>
      </c>
      <c r="AV3191" s="46">
        <f t="shared" si="682"/>
        <v>0</v>
      </c>
      <c r="AW3191" s="46">
        <f t="shared" si="685"/>
        <v>0</v>
      </c>
      <c r="AX3191" s="47" t="str">
        <f t="shared" si="683"/>
        <v/>
      </c>
      <c r="AY3191" s="47" t="str">
        <f t="shared" si="686"/>
        <v/>
      </c>
    </row>
    <row r="3192" spans="35:51" x14ac:dyDescent="0.35">
      <c r="AI3192" s="11"/>
      <c r="AJ3192" s="11"/>
      <c r="AK3192" s="11"/>
      <c r="AL3192" s="63"/>
      <c r="AM3192" s="46" t="str">
        <f t="shared" si="674"/>
        <v/>
      </c>
      <c r="AN3192" s="46" t="str">
        <f t="shared" si="675"/>
        <v/>
      </c>
      <c r="AO3192" s="46" t="str">
        <f t="shared" si="676"/>
        <v/>
      </c>
      <c r="AP3192" s="46">
        <f t="shared" si="677"/>
        <v>0</v>
      </c>
      <c r="AQ3192" s="46" t="str">
        <f t="shared" si="678"/>
        <v/>
      </c>
      <c r="AR3192" s="46">
        <f t="shared" si="679"/>
        <v>0</v>
      </c>
      <c r="AS3192" s="48">
        <f t="shared" si="680"/>
        <v>1</v>
      </c>
      <c r="AT3192" s="46">
        <f t="shared" si="684"/>
        <v>0</v>
      </c>
      <c r="AU3192" s="46">
        <f t="shared" si="681"/>
        <v>0</v>
      </c>
      <c r="AV3192" s="46">
        <f t="shared" si="682"/>
        <v>0</v>
      </c>
      <c r="AW3192" s="46">
        <f t="shared" si="685"/>
        <v>0</v>
      </c>
      <c r="AX3192" s="47" t="str">
        <f t="shared" si="683"/>
        <v/>
      </c>
      <c r="AY3192" s="47" t="str">
        <f t="shared" si="686"/>
        <v/>
      </c>
    </row>
    <row r="3193" spans="35:51" x14ac:dyDescent="0.35">
      <c r="AI3193" s="11"/>
      <c r="AJ3193" s="11"/>
      <c r="AK3193" s="11"/>
      <c r="AL3193" s="63"/>
      <c r="AM3193" s="46" t="str">
        <f t="shared" si="674"/>
        <v/>
      </c>
      <c r="AN3193" s="46" t="str">
        <f t="shared" si="675"/>
        <v/>
      </c>
      <c r="AO3193" s="46" t="str">
        <f t="shared" si="676"/>
        <v/>
      </c>
      <c r="AP3193" s="46">
        <f t="shared" si="677"/>
        <v>0</v>
      </c>
      <c r="AQ3193" s="46" t="str">
        <f t="shared" si="678"/>
        <v/>
      </c>
      <c r="AR3193" s="46">
        <f t="shared" si="679"/>
        <v>0</v>
      </c>
      <c r="AS3193" s="48">
        <f t="shared" si="680"/>
        <v>1</v>
      </c>
      <c r="AT3193" s="46">
        <f t="shared" si="684"/>
        <v>0</v>
      </c>
      <c r="AU3193" s="46">
        <f t="shared" si="681"/>
        <v>0</v>
      </c>
      <c r="AV3193" s="46">
        <f t="shared" si="682"/>
        <v>0</v>
      </c>
      <c r="AW3193" s="46">
        <f t="shared" si="685"/>
        <v>0</v>
      </c>
      <c r="AX3193" s="47" t="str">
        <f t="shared" si="683"/>
        <v/>
      </c>
      <c r="AY3193" s="47" t="str">
        <f t="shared" si="686"/>
        <v/>
      </c>
    </row>
    <row r="3194" spans="35:51" x14ac:dyDescent="0.35">
      <c r="AI3194" s="11"/>
      <c r="AJ3194" s="11"/>
      <c r="AK3194" s="11"/>
      <c r="AL3194" s="63"/>
      <c r="AM3194" s="46" t="str">
        <f t="shared" si="674"/>
        <v/>
      </c>
      <c r="AN3194" s="46" t="str">
        <f t="shared" si="675"/>
        <v/>
      </c>
      <c r="AO3194" s="46" t="str">
        <f t="shared" si="676"/>
        <v/>
      </c>
      <c r="AP3194" s="46">
        <f t="shared" si="677"/>
        <v>0</v>
      </c>
      <c r="AQ3194" s="46" t="str">
        <f t="shared" si="678"/>
        <v/>
      </c>
      <c r="AR3194" s="46">
        <f t="shared" si="679"/>
        <v>0</v>
      </c>
      <c r="AS3194" s="48">
        <f t="shared" si="680"/>
        <v>1</v>
      </c>
      <c r="AT3194" s="46">
        <f t="shared" si="684"/>
        <v>0</v>
      </c>
      <c r="AU3194" s="46">
        <f t="shared" si="681"/>
        <v>0</v>
      </c>
      <c r="AV3194" s="46">
        <f t="shared" si="682"/>
        <v>0</v>
      </c>
      <c r="AW3194" s="46">
        <f t="shared" si="685"/>
        <v>0</v>
      </c>
      <c r="AX3194" s="47" t="str">
        <f t="shared" si="683"/>
        <v/>
      </c>
      <c r="AY3194" s="47" t="str">
        <f t="shared" si="686"/>
        <v/>
      </c>
    </row>
    <row r="3195" spans="35:51" x14ac:dyDescent="0.35">
      <c r="AI3195" s="11"/>
      <c r="AJ3195" s="11"/>
      <c r="AK3195" s="11"/>
      <c r="AL3195" s="63"/>
      <c r="AM3195" s="46" t="str">
        <f t="shared" si="674"/>
        <v/>
      </c>
      <c r="AN3195" s="46" t="str">
        <f t="shared" si="675"/>
        <v/>
      </c>
      <c r="AO3195" s="46" t="str">
        <f t="shared" si="676"/>
        <v/>
      </c>
      <c r="AP3195" s="46">
        <f t="shared" si="677"/>
        <v>0</v>
      </c>
      <c r="AQ3195" s="46" t="str">
        <f t="shared" si="678"/>
        <v/>
      </c>
      <c r="AR3195" s="46">
        <f t="shared" si="679"/>
        <v>0</v>
      </c>
      <c r="AS3195" s="48">
        <f t="shared" si="680"/>
        <v>1</v>
      </c>
      <c r="AT3195" s="46">
        <f t="shared" si="684"/>
        <v>0</v>
      </c>
      <c r="AU3195" s="46">
        <f t="shared" si="681"/>
        <v>0</v>
      </c>
      <c r="AV3195" s="46">
        <f t="shared" si="682"/>
        <v>0</v>
      </c>
      <c r="AW3195" s="46">
        <f t="shared" si="685"/>
        <v>0</v>
      </c>
      <c r="AX3195" s="47" t="str">
        <f t="shared" si="683"/>
        <v/>
      </c>
      <c r="AY3195" s="47" t="str">
        <f t="shared" si="686"/>
        <v/>
      </c>
    </row>
    <row r="3196" spans="35:51" x14ac:dyDescent="0.35">
      <c r="AI3196" s="11"/>
      <c r="AJ3196" s="11"/>
      <c r="AK3196" s="11"/>
      <c r="AL3196" s="63"/>
      <c r="AM3196" s="46" t="str">
        <f t="shared" si="674"/>
        <v/>
      </c>
      <c r="AN3196" s="46" t="str">
        <f t="shared" si="675"/>
        <v/>
      </c>
      <c r="AO3196" s="46" t="str">
        <f t="shared" si="676"/>
        <v/>
      </c>
      <c r="AP3196" s="46">
        <f t="shared" si="677"/>
        <v>0</v>
      </c>
      <c r="AQ3196" s="46" t="str">
        <f t="shared" si="678"/>
        <v/>
      </c>
      <c r="AR3196" s="46">
        <f t="shared" si="679"/>
        <v>0</v>
      </c>
      <c r="AS3196" s="48">
        <f t="shared" si="680"/>
        <v>1</v>
      </c>
      <c r="AT3196" s="46">
        <f t="shared" si="684"/>
        <v>0</v>
      </c>
      <c r="AU3196" s="46">
        <f t="shared" si="681"/>
        <v>0</v>
      </c>
      <c r="AV3196" s="46">
        <f t="shared" si="682"/>
        <v>0</v>
      </c>
      <c r="AW3196" s="46">
        <f t="shared" si="685"/>
        <v>0</v>
      </c>
      <c r="AX3196" s="47" t="str">
        <f t="shared" si="683"/>
        <v/>
      </c>
      <c r="AY3196" s="47" t="str">
        <f t="shared" si="686"/>
        <v/>
      </c>
    </row>
    <row r="3197" spans="35:51" x14ac:dyDescent="0.35">
      <c r="AI3197" s="11"/>
      <c r="AJ3197" s="11"/>
      <c r="AK3197" s="11"/>
      <c r="AL3197" s="63"/>
      <c r="AM3197" s="46" t="str">
        <f t="shared" si="674"/>
        <v/>
      </c>
      <c r="AN3197" s="46" t="str">
        <f t="shared" si="675"/>
        <v/>
      </c>
      <c r="AO3197" s="46" t="str">
        <f t="shared" si="676"/>
        <v/>
      </c>
      <c r="AP3197" s="46">
        <f t="shared" si="677"/>
        <v>0</v>
      </c>
      <c r="AQ3197" s="46" t="str">
        <f t="shared" si="678"/>
        <v/>
      </c>
      <c r="AR3197" s="46">
        <f t="shared" si="679"/>
        <v>0</v>
      </c>
      <c r="AS3197" s="48">
        <f t="shared" si="680"/>
        <v>1</v>
      </c>
      <c r="AT3197" s="46">
        <f t="shared" si="684"/>
        <v>0</v>
      </c>
      <c r="AU3197" s="46">
        <f t="shared" si="681"/>
        <v>0</v>
      </c>
      <c r="AV3197" s="46">
        <f t="shared" si="682"/>
        <v>0</v>
      </c>
      <c r="AW3197" s="46">
        <f t="shared" si="685"/>
        <v>0</v>
      </c>
      <c r="AX3197" s="47" t="str">
        <f t="shared" si="683"/>
        <v/>
      </c>
      <c r="AY3197" s="47" t="str">
        <f t="shared" si="686"/>
        <v/>
      </c>
    </row>
    <row r="3198" spans="35:51" x14ac:dyDescent="0.35">
      <c r="AI3198" s="11"/>
      <c r="AJ3198" s="11"/>
      <c r="AK3198" s="11"/>
      <c r="AL3198" s="63"/>
      <c r="AM3198" s="46" t="str">
        <f t="shared" si="674"/>
        <v/>
      </c>
      <c r="AN3198" s="46" t="str">
        <f t="shared" si="675"/>
        <v/>
      </c>
      <c r="AO3198" s="46" t="str">
        <f t="shared" si="676"/>
        <v/>
      </c>
      <c r="AP3198" s="46">
        <f t="shared" si="677"/>
        <v>0</v>
      </c>
      <c r="AQ3198" s="46" t="str">
        <f t="shared" si="678"/>
        <v/>
      </c>
      <c r="AR3198" s="46">
        <f t="shared" si="679"/>
        <v>0</v>
      </c>
      <c r="AS3198" s="48">
        <f t="shared" si="680"/>
        <v>1</v>
      </c>
      <c r="AT3198" s="46">
        <f t="shared" si="684"/>
        <v>0</v>
      </c>
      <c r="AU3198" s="46">
        <f t="shared" si="681"/>
        <v>0</v>
      </c>
      <c r="AV3198" s="46">
        <f t="shared" si="682"/>
        <v>0</v>
      </c>
      <c r="AW3198" s="46">
        <f t="shared" si="685"/>
        <v>0</v>
      </c>
      <c r="AX3198" s="47" t="str">
        <f t="shared" si="683"/>
        <v/>
      </c>
      <c r="AY3198" s="47" t="str">
        <f t="shared" si="686"/>
        <v/>
      </c>
    </row>
    <row r="3199" spans="35:51" x14ac:dyDescent="0.35">
      <c r="AI3199" s="11"/>
      <c r="AJ3199" s="11"/>
      <c r="AK3199" s="11"/>
      <c r="AL3199" s="63"/>
      <c r="AM3199" s="46" t="str">
        <f t="shared" si="674"/>
        <v/>
      </c>
      <c r="AN3199" s="46" t="str">
        <f t="shared" si="675"/>
        <v/>
      </c>
      <c r="AO3199" s="46" t="str">
        <f t="shared" si="676"/>
        <v/>
      </c>
      <c r="AP3199" s="46">
        <f t="shared" si="677"/>
        <v>0</v>
      </c>
      <c r="AQ3199" s="46" t="str">
        <f t="shared" si="678"/>
        <v/>
      </c>
      <c r="AR3199" s="46">
        <f t="shared" si="679"/>
        <v>0</v>
      </c>
      <c r="AS3199" s="48">
        <f t="shared" si="680"/>
        <v>1</v>
      </c>
      <c r="AT3199" s="46">
        <f t="shared" si="684"/>
        <v>0</v>
      </c>
      <c r="AU3199" s="46">
        <f t="shared" si="681"/>
        <v>0</v>
      </c>
      <c r="AV3199" s="46">
        <f t="shared" si="682"/>
        <v>0</v>
      </c>
      <c r="AW3199" s="46">
        <f t="shared" si="685"/>
        <v>0</v>
      </c>
      <c r="AX3199" s="47" t="str">
        <f t="shared" si="683"/>
        <v/>
      </c>
      <c r="AY3199" s="47" t="str">
        <f t="shared" si="686"/>
        <v/>
      </c>
    </row>
    <row r="3200" spans="35:51" x14ac:dyDescent="0.35">
      <c r="AI3200" s="11"/>
      <c r="AJ3200" s="11"/>
      <c r="AK3200" s="11"/>
      <c r="AL3200" s="63"/>
      <c r="AM3200" s="46" t="str">
        <f t="shared" si="674"/>
        <v/>
      </c>
      <c r="AN3200" s="46" t="str">
        <f t="shared" si="675"/>
        <v/>
      </c>
      <c r="AO3200" s="46" t="str">
        <f t="shared" si="676"/>
        <v/>
      </c>
      <c r="AP3200" s="46">
        <f t="shared" si="677"/>
        <v>0</v>
      </c>
      <c r="AQ3200" s="46" t="str">
        <f t="shared" si="678"/>
        <v/>
      </c>
      <c r="AR3200" s="46">
        <f t="shared" si="679"/>
        <v>0</v>
      </c>
      <c r="AS3200" s="48">
        <f t="shared" si="680"/>
        <v>1</v>
      </c>
      <c r="AT3200" s="46">
        <f t="shared" si="684"/>
        <v>0</v>
      </c>
      <c r="AU3200" s="46">
        <f t="shared" si="681"/>
        <v>0</v>
      </c>
      <c r="AV3200" s="46">
        <f t="shared" si="682"/>
        <v>0</v>
      </c>
      <c r="AW3200" s="46">
        <f t="shared" si="685"/>
        <v>0</v>
      </c>
      <c r="AX3200" s="47" t="str">
        <f t="shared" si="683"/>
        <v/>
      </c>
      <c r="AY3200" s="47" t="str">
        <f t="shared" si="686"/>
        <v/>
      </c>
    </row>
    <row r="3201" spans="35:51" x14ac:dyDescent="0.35">
      <c r="AI3201" s="11"/>
      <c r="AJ3201" s="11"/>
      <c r="AK3201" s="11"/>
      <c r="AL3201" s="63"/>
      <c r="AM3201" s="46" t="str">
        <f t="shared" si="674"/>
        <v/>
      </c>
      <c r="AN3201" s="46" t="str">
        <f t="shared" si="675"/>
        <v/>
      </c>
      <c r="AO3201" s="46" t="str">
        <f t="shared" si="676"/>
        <v/>
      </c>
      <c r="AP3201" s="46">
        <f t="shared" si="677"/>
        <v>0</v>
      </c>
      <c r="AQ3201" s="46" t="str">
        <f t="shared" si="678"/>
        <v/>
      </c>
      <c r="AR3201" s="46">
        <f t="shared" si="679"/>
        <v>0</v>
      </c>
      <c r="AS3201" s="48">
        <f t="shared" si="680"/>
        <v>1</v>
      </c>
      <c r="AT3201" s="46">
        <f t="shared" si="684"/>
        <v>0</v>
      </c>
      <c r="AU3201" s="46">
        <f t="shared" si="681"/>
        <v>0</v>
      </c>
      <c r="AV3201" s="46">
        <f t="shared" si="682"/>
        <v>0</v>
      </c>
      <c r="AW3201" s="46">
        <f t="shared" si="685"/>
        <v>0</v>
      </c>
      <c r="AX3201" s="47" t="str">
        <f t="shared" si="683"/>
        <v/>
      </c>
      <c r="AY3201" s="47" t="str">
        <f t="shared" si="686"/>
        <v/>
      </c>
    </row>
    <row r="3202" spans="35:51" x14ac:dyDescent="0.35">
      <c r="AI3202" s="11"/>
      <c r="AJ3202" s="11"/>
      <c r="AK3202" s="11"/>
      <c r="AL3202" s="63"/>
      <c r="AM3202" s="46" t="str">
        <f t="shared" si="674"/>
        <v/>
      </c>
      <c r="AN3202" s="46" t="str">
        <f t="shared" si="675"/>
        <v/>
      </c>
      <c r="AO3202" s="46" t="str">
        <f t="shared" si="676"/>
        <v/>
      </c>
      <c r="AP3202" s="46">
        <f t="shared" si="677"/>
        <v>0</v>
      </c>
      <c r="AQ3202" s="46" t="str">
        <f t="shared" si="678"/>
        <v/>
      </c>
      <c r="AR3202" s="46">
        <f t="shared" si="679"/>
        <v>0</v>
      </c>
      <c r="AS3202" s="48">
        <f t="shared" si="680"/>
        <v>1</v>
      </c>
      <c r="AT3202" s="46">
        <f t="shared" si="684"/>
        <v>0</v>
      </c>
      <c r="AU3202" s="46">
        <f t="shared" si="681"/>
        <v>0</v>
      </c>
      <c r="AV3202" s="46">
        <f t="shared" si="682"/>
        <v>0</v>
      </c>
      <c r="AW3202" s="46">
        <f t="shared" si="685"/>
        <v>0</v>
      </c>
      <c r="AX3202" s="47" t="str">
        <f t="shared" si="683"/>
        <v/>
      </c>
      <c r="AY3202" s="47" t="str">
        <f t="shared" si="686"/>
        <v/>
      </c>
    </row>
    <row r="3203" spans="35:51" x14ac:dyDescent="0.35">
      <c r="AI3203" s="11"/>
      <c r="AJ3203" s="11"/>
      <c r="AK3203" s="11"/>
      <c r="AL3203" s="63"/>
      <c r="AM3203" s="46" t="str">
        <f t="shared" ref="AM3203:AM3266" si="687">IFERROR(VLOOKUP($AK3203,pnl_konto_table,2,FALSE),"")</f>
        <v/>
      </c>
      <c r="AN3203" s="46" t="str">
        <f t="shared" ref="AN3203:AN3266" si="688">IFERROR(VLOOKUP($AK3203,pnl_konto_table,6,FALSE),"")</f>
        <v/>
      </c>
      <c r="AO3203" s="46" t="str">
        <f t="shared" ref="AO3203:AO3266" si="689">IFERROR(VLOOKUP($AK3203,pnl_konto_table,7,FALSE),"")</f>
        <v/>
      </c>
      <c r="AP3203" s="46">
        <f t="shared" ref="AP3203:AP3266" si="690">IFERROR(VLOOKUP(AO3203,pnl_kategori_table,2,FALSE),0)</f>
        <v>0</v>
      </c>
      <c r="AQ3203" s="46" t="str">
        <f t="shared" ref="AQ3203:AQ3266" si="691">IFERROR(MATCH(AN3203,pnl_subkategori,0),"")</f>
        <v/>
      </c>
      <c r="AR3203" s="46">
        <f t="shared" ref="AR3203:AR3266" si="692">IF(AP3203=$A$3,-$AL3203,$AL3203)</f>
        <v>0</v>
      </c>
      <c r="AS3203" s="48">
        <f t="shared" ref="AS3203:AS3266" si="693">IFERROR(VLOOKUP($AK3203,lookup_konto_index,2,FALSE),IFERROR(VLOOKUP(AN3203,lookup_subkategori_index,2,FALSE),IFERROR(VLOOKUP(AO3203,lookup_kategori_index,2,FALSE),1)))</f>
        <v>1</v>
      </c>
      <c r="AT3203" s="46">
        <f t="shared" si="684"/>
        <v>0</v>
      </c>
      <c r="AU3203" s="46">
        <f t="shared" ref="AU3203:AU3266" si="694">SUMIFS($BC$3:$BC$50,$BA$3:$BA$50,$AI3203,$BB$3:$BB$50,$AJ3203)</f>
        <v>0</v>
      </c>
      <c r="AV3203" s="46">
        <f t="shared" ref="AV3203:AV3266" si="695">SUMIFS($BD$3:$BD$50,$BA$3:$BA$50,$AI3203,$BB$3:$BB$50,$AJ3203)</f>
        <v>0</v>
      </c>
      <c r="AW3203" s="46">
        <f t="shared" si="685"/>
        <v>0</v>
      </c>
      <c r="AX3203" s="47" t="str">
        <f t="shared" ref="AX3203:AX3266" si="696">IFERROR(VLOOKUP($AP3203,table_type_kostnad,2,FALSE)*AR3203,"")</f>
        <v/>
      </c>
      <c r="AY3203" s="47" t="str">
        <f t="shared" si="686"/>
        <v/>
      </c>
    </row>
    <row r="3204" spans="35:51" x14ac:dyDescent="0.35">
      <c r="AI3204" s="11"/>
      <c r="AJ3204" s="11"/>
      <c r="AK3204" s="11"/>
      <c r="AL3204" s="63"/>
      <c r="AM3204" s="46" t="str">
        <f t="shared" si="687"/>
        <v/>
      </c>
      <c r="AN3204" s="46" t="str">
        <f t="shared" si="688"/>
        <v/>
      </c>
      <c r="AO3204" s="46" t="str">
        <f t="shared" si="689"/>
        <v/>
      </c>
      <c r="AP3204" s="46">
        <f t="shared" si="690"/>
        <v>0</v>
      </c>
      <c r="AQ3204" s="46" t="str">
        <f t="shared" si="691"/>
        <v/>
      </c>
      <c r="AR3204" s="46">
        <f t="shared" si="692"/>
        <v>0</v>
      </c>
      <c r="AS3204" s="48">
        <f t="shared" si="693"/>
        <v>1</v>
      </c>
      <c r="AT3204" s="46">
        <f t="shared" ref="AT3204:AT3267" si="697">AS3204*AR3204</f>
        <v>0</v>
      </c>
      <c r="AU3204" s="46">
        <f t="shared" si="694"/>
        <v>0</v>
      </c>
      <c r="AV3204" s="46">
        <f t="shared" si="695"/>
        <v>0</v>
      </c>
      <c r="AW3204" s="46">
        <f t="shared" ref="AW3204:AW3267" si="698">IF(AU3204=0,0,1)</f>
        <v>0</v>
      </c>
      <c r="AX3204" s="47" t="str">
        <f t="shared" si="696"/>
        <v/>
      </c>
      <c r="AY3204" s="47" t="str">
        <f t="shared" ref="AY3204:AY3267" si="699">IFERROR(AX3204*AS3204,"")</f>
        <v/>
      </c>
    </row>
    <row r="3205" spans="35:51" x14ac:dyDescent="0.35">
      <c r="AI3205" s="11"/>
      <c r="AJ3205" s="11"/>
      <c r="AK3205" s="11"/>
      <c r="AL3205" s="63"/>
      <c r="AM3205" s="46" t="str">
        <f t="shared" si="687"/>
        <v/>
      </c>
      <c r="AN3205" s="46" t="str">
        <f t="shared" si="688"/>
        <v/>
      </c>
      <c r="AO3205" s="46" t="str">
        <f t="shared" si="689"/>
        <v/>
      </c>
      <c r="AP3205" s="46">
        <f t="shared" si="690"/>
        <v>0</v>
      </c>
      <c r="AQ3205" s="46" t="str">
        <f t="shared" si="691"/>
        <v/>
      </c>
      <c r="AR3205" s="46">
        <f t="shared" si="692"/>
        <v>0</v>
      </c>
      <c r="AS3205" s="48">
        <f t="shared" si="693"/>
        <v>1</v>
      </c>
      <c r="AT3205" s="46">
        <f t="shared" si="697"/>
        <v>0</v>
      </c>
      <c r="AU3205" s="46">
        <f t="shared" si="694"/>
        <v>0</v>
      </c>
      <c r="AV3205" s="46">
        <f t="shared" si="695"/>
        <v>0</v>
      </c>
      <c r="AW3205" s="46">
        <f t="shared" si="698"/>
        <v>0</v>
      </c>
      <c r="AX3205" s="47" t="str">
        <f t="shared" si="696"/>
        <v/>
      </c>
      <c r="AY3205" s="47" t="str">
        <f t="shared" si="699"/>
        <v/>
      </c>
    </row>
    <row r="3206" spans="35:51" x14ac:dyDescent="0.35">
      <c r="AI3206" s="11"/>
      <c r="AJ3206" s="11"/>
      <c r="AK3206" s="11"/>
      <c r="AL3206" s="63"/>
      <c r="AM3206" s="46" t="str">
        <f t="shared" si="687"/>
        <v/>
      </c>
      <c r="AN3206" s="46" t="str">
        <f t="shared" si="688"/>
        <v/>
      </c>
      <c r="AO3206" s="46" t="str">
        <f t="shared" si="689"/>
        <v/>
      </c>
      <c r="AP3206" s="46">
        <f t="shared" si="690"/>
        <v>0</v>
      </c>
      <c r="AQ3206" s="46" t="str">
        <f t="shared" si="691"/>
        <v/>
      </c>
      <c r="AR3206" s="46">
        <f t="shared" si="692"/>
        <v>0</v>
      </c>
      <c r="AS3206" s="48">
        <f t="shared" si="693"/>
        <v>1</v>
      </c>
      <c r="AT3206" s="46">
        <f t="shared" si="697"/>
        <v>0</v>
      </c>
      <c r="AU3206" s="46">
        <f t="shared" si="694"/>
        <v>0</v>
      </c>
      <c r="AV3206" s="46">
        <f t="shared" si="695"/>
        <v>0</v>
      </c>
      <c r="AW3206" s="46">
        <f t="shared" si="698"/>
        <v>0</v>
      </c>
      <c r="AX3206" s="47" t="str">
        <f t="shared" si="696"/>
        <v/>
      </c>
      <c r="AY3206" s="47" t="str">
        <f t="shared" si="699"/>
        <v/>
      </c>
    </row>
    <row r="3207" spans="35:51" x14ac:dyDescent="0.35">
      <c r="AI3207" s="11"/>
      <c r="AJ3207" s="11"/>
      <c r="AK3207" s="11"/>
      <c r="AL3207" s="63"/>
      <c r="AM3207" s="46" t="str">
        <f t="shared" si="687"/>
        <v/>
      </c>
      <c r="AN3207" s="46" t="str">
        <f t="shared" si="688"/>
        <v/>
      </c>
      <c r="AO3207" s="46" t="str">
        <f t="shared" si="689"/>
        <v/>
      </c>
      <c r="AP3207" s="46">
        <f t="shared" si="690"/>
        <v>0</v>
      </c>
      <c r="AQ3207" s="46" t="str">
        <f t="shared" si="691"/>
        <v/>
      </c>
      <c r="AR3207" s="46">
        <f t="shared" si="692"/>
        <v>0</v>
      </c>
      <c r="AS3207" s="48">
        <f t="shared" si="693"/>
        <v>1</v>
      </c>
      <c r="AT3207" s="46">
        <f t="shared" si="697"/>
        <v>0</v>
      </c>
      <c r="AU3207" s="46">
        <f t="shared" si="694"/>
        <v>0</v>
      </c>
      <c r="AV3207" s="46">
        <f t="shared" si="695"/>
        <v>0</v>
      </c>
      <c r="AW3207" s="46">
        <f t="shared" si="698"/>
        <v>0</v>
      </c>
      <c r="AX3207" s="47" t="str">
        <f t="shared" si="696"/>
        <v/>
      </c>
      <c r="AY3207" s="47" t="str">
        <f t="shared" si="699"/>
        <v/>
      </c>
    </row>
    <row r="3208" spans="35:51" x14ac:dyDescent="0.35">
      <c r="AI3208" s="11"/>
      <c r="AJ3208" s="11"/>
      <c r="AK3208" s="11"/>
      <c r="AL3208" s="63"/>
      <c r="AM3208" s="46" t="str">
        <f t="shared" si="687"/>
        <v/>
      </c>
      <c r="AN3208" s="46" t="str">
        <f t="shared" si="688"/>
        <v/>
      </c>
      <c r="AO3208" s="46" t="str">
        <f t="shared" si="689"/>
        <v/>
      </c>
      <c r="AP3208" s="46">
        <f t="shared" si="690"/>
        <v>0</v>
      </c>
      <c r="AQ3208" s="46" t="str">
        <f t="shared" si="691"/>
        <v/>
      </c>
      <c r="AR3208" s="46">
        <f t="shared" si="692"/>
        <v>0</v>
      </c>
      <c r="AS3208" s="48">
        <f t="shared" si="693"/>
        <v>1</v>
      </c>
      <c r="AT3208" s="46">
        <f t="shared" si="697"/>
        <v>0</v>
      </c>
      <c r="AU3208" s="46">
        <f t="shared" si="694"/>
        <v>0</v>
      </c>
      <c r="AV3208" s="46">
        <f t="shared" si="695"/>
        <v>0</v>
      </c>
      <c r="AW3208" s="46">
        <f t="shared" si="698"/>
        <v>0</v>
      </c>
      <c r="AX3208" s="47" t="str">
        <f t="shared" si="696"/>
        <v/>
      </c>
      <c r="AY3208" s="47" t="str">
        <f t="shared" si="699"/>
        <v/>
      </c>
    </row>
    <row r="3209" spans="35:51" x14ac:dyDescent="0.35">
      <c r="AI3209" s="11"/>
      <c r="AJ3209" s="11"/>
      <c r="AK3209" s="11"/>
      <c r="AL3209" s="63"/>
      <c r="AM3209" s="46" t="str">
        <f t="shared" si="687"/>
        <v/>
      </c>
      <c r="AN3209" s="46" t="str">
        <f t="shared" si="688"/>
        <v/>
      </c>
      <c r="AO3209" s="46" t="str">
        <f t="shared" si="689"/>
        <v/>
      </c>
      <c r="AP3209" s="46">
        <f t="shared" si="690"/>
        <v>0</v>
      </c>
      <c r="AQ3209" s="46" t="str">
        <f t="shared" si="691"/>
        <v/>
      </c>
      <c r="AR3209" s="46">
        <f t="shared" si="692"/>
        <v>0</v>
      </c>
      <c r="AS3209" s="48">
        <f t="shared" si="693"/>
        <v>1</v>
      </c>
      <c r="AT3209" s="46">
        <f t="shared" si="697"/>
        <v>0</v>
      </c>
      <c r="AU3209" s="46">
        <f t="shared" si="694"/>
        <v>0</v>
      </c>
      <c r="AV3209" s="46">
        <f t="shared" si="695"/>
        <v>0</v>
      </c>
      <c r="AW3209" s="46">
        <f t="shared" si="698"/>
        <v>0</v>
      </c>
      <c r="AX3209" s="47" t="str">
        <f t="shared" si="696"/>
        <v/>
      </c>
      <c r="AY3209" s="47" t="str">
        <f t="shared" si="699"/>
        <v/>
      </c>
    </row>
    <row r="3210" spans="35:51" x14ac:dyDescent="0.35">
      <c r="AI3210" s="11"/>
      <c r="AJ3210" s="11"/>
      <c r="AK3210" s="11"/>
      <c r="AL3210" s="63"/>
      <c r="AM3210" s="46" t="str">
        <f t="shared" si="687"/>
        <v/>
      </c>
      <c r="AN3210" s="46" t="str">
        <f t="shared" si="688"/>
        <v/>
      </c>
      <c r="AO3210" s="46" t="str">
        <f t="shared" si="689"/>
        <v/>
      </c>
      <c r="AP3210" s="46">
        <f t="shared" si="690"/>
        <v>0</v>
      </c>
      <c r="AQ3210" s="46" t="str">
        <f t="shared" si="691"/>
        <v/>
      </c>
      <c r="AR3210" s="46">
        <f t="shared" si="692"/>
        <v>0</v>
      </c>
      <c r="AS3210" s="48">
        <f t="shared" si="693"/>
        <v>1</v>
      </c>
      <c r="AT3210" s="46">
        <f t="shared" si="697"/>
        <v>0</v>
      </c>
      <c r="AU3210" s="46">
        <f t="shared" si="694"/>
        <v>0</v>
      </c>
      <c r="AV3210" s="46">
        <f t="shared" si="695"/>
        <v>0</v>
      </c>
      <c r="AW3210" s="46">
        <f t="shared" si="698"/>
        <v>0</v>
      </c>
      <c r="AX3210" s="47" t="str">
        <f t="shared" si="696"/>
        <v/>
      </c>
      <c r="AY3210" s="47" t="str">
        <f t="shared" si="699"/>
        <v/>
      </c>
    </row>
    <row r="3211" spans="35:51" x14ac:dyDescent="0.35">
      <c r="AI3211" s="11"/>
      <c r="AJ3211" s="11"/>
      <c r="AK3211" s="11"/>
      <c r="AL3211" s="63"/>
      <c r="AM3211" s="46" t="str">
        <f t="shared" si="687"/>
        <v/>
      </c>
      <c r="AN3211" s="46" t="str">
        <f t="shared" si="688"/>
        <v/>
      </c>
      <c r="AO3211" s="46" t="str">
        <f t="shared" si="689"/>
        <v/>
      </c>
      <c r="AP3211" s="46">
        <f t="shared" si="690"/>
        <v>0</v>
      </c>
      <c r="AQ3211" s="46" t="str">
        <f t="shared" si="691"/>
        <v/>
      </c>
      <c r="AR3211" s="46">
        <f t="shared" si="692"/>
        <v>0</v>
      </c>
      <c r="AS3211" s="48">
        <f t="shared" si="693"/>
        <v>1</v>
      </c>
      <c r="AT3211" s="46">
        <f t="shared" si="697"/>
        <v>0</v>
      </c>
      <c r="AU3211" s="46">
        <f t="shared" si="694"/>
        <v>0</v>
      </c>
      <c r="AV3211" s="46">
        <f t="shared" si="695"/>
        <v>0</v>
      </c>
      <c r="AW3211" s="46">
        <f t="shared" si="698"/>
        <v>0</v>
      </c>
      <c r="AX3211" s="47" t="str">
        <f t="shared" si="696"/>
        <v/>
      </c>
      <c r="AY3211" s="47" t="str">
        <f t="shared" si="699"/>
        <v/>
      </c>
    </row>
    <row r="3212" spans="35:51" x14ac:dyDescent="0.35">
      <c r="AI3212" s="11"/>
      <c r="AJ3212" s="11"/>
      <c r="AK3212" s="11"/>
      <c r="AL3212" s="63"/>
      <c r="AM3212" s="46" t="str">
        <f t="shared" si="687"/>
        <v/>
      </c>
      <c r="AN3212" s="46" t="str">
        <f t="shared" si="688"/>
        <v/>
      </c>
      <c r="AO3212" s="46" t="str">
        <f t="shared" si="689"/>
        <v/>
      </c>
      <c r="AP3212" s="46">
        <f t="shared" si="690"/>
        <v>0</v>
      </c>
      <c r="AQ3212" s="46" t="str">
        <f t="shared" si="691"/>
        <v/>
      </c>
      <c r="AR3212" s="46">
        <f t="shared" si="692"/>
        <v>0</v>
      </c>
      <c r="AS3212" s="48">
        <f t="shared" si="693"/>
        <v>1</v>
      </c>
      <c r="AT3212" s="46">
        <f t="shared" si="697"/>
        <v>0</v>
      </c>
      <c r="AU3212" s="46">
        <f t="shared" si="694"/>
        <v>0</v>
      </c>
      <c r="AV3212" s="46">
        <f t="shared" si="695"/>
        <v>0</v>
      </c>
      <c r="AW3212" s="46">
        <f t="shared" si="698"/>
        <v>0</v>
      </c>
      <c r="AX3212" s="47" t="str">
        <f t="shared" si="696"/>
        <v/>
      </c>
      <c r="AY3212" s="47" t="str">
        <f t="shared" si="699"/>
        <v/>
      </c>
    </row>
    <row r="3213" spans="35:51" x14ac:dyDescent="0.35">
      <c r="AI3213" s="11"/>
      <c r="AJ3213" s="11"/>
      <c r="AK3213" s="11"/>
      <c r="AL3213" s="63"/>
      <c r="AM3213" s="46" t="str">
        <f t="shared" si="687"/>
        <v/>
      </c>
      <c r="AN3213" s="46" t="str">
        <f t="shared" si="688"/>
        <v/>
      </c>
      <c r="AO3213" s="46" t="str">
        <f t="shared" si="689"/>
        <v/>
      </c>
      <c r="AP3213" s="46">
        <f t="shared" si="690"/>
        <v>0</v>
      </c>
      <c r="AQ3213" s="46" t="str">
        <f t="shared" si="691"/>
        <v/>
      </c>
      <c r="AR3213" s="46">
        <f t="shared" si="692"/>
        <v>0</v>
      </c>
      <c r="AS3213" s="48">
        <f t="shared" si="693"/>
        <v>1</v>
      </c>
      <c r="AT3213" s="46">
        <f t="shared" si="697"/>
        <v>0</v>
      </c>
      <c r="AU3213" s="46">
        <f t="shared" si="694"/>
        <v>0</v>
      </c>
      <c r="AV3213" s="46">
        <f t="shared" si="695"/>
        <v>0</v>
      </c>
      <c r="AW3213" s="46">
        <f t="shared" si="698"/>
        <v>0</v>
      </c>
      <c r="AX3213" s="47" t="str">
        <f t="shared" si="696"/>
        <v/>
      </c>
      <c r="AY3213" s="47" t="str">
        <f t="shared" si="699"/>
        <v/>
      </c>
    </row>
    <row r="3214" spans="35:51" x14ac:dyDescent="0.35">
      <c r="AI3214" s="11"/>
      <c r="AJ3214" s="11"/>
      <c r="AK3214" s="11"/>
      <c r="AL3214" s="63"/>
      <c r="AM3214" s="46" t="str">
        <f t="shared" si="687"/>
        <v/>
      </c>
      <c r="AN3214" s="46" t="str">
        <f t="shared" si="688"/>
        <v/>
      </c>
      <c r="AO3214" s="46" t="str">
        <f t="shared" si="689"/>
        <v/>
      </c>
      <c r="AP3214" s="46">
        <f t="shared" si="690"/>
        <v>0</v>
      </c>
      <c r="AQ3214" s="46" t="str">
        <f t="shared" si="691"/>
        <v/>
      </c>
      <c r="AR3214" s="46">
        <f t="shared" si="692"/>
        <v>0</v>
      </c>
      <c r="AS3214" s="48">
        <f t="shared" si="693"/>
        <v>1</v>
      </c>
      <c r="AT3214" s="46">
        <f t="shared" si="697"/>
        <v>0</v>
      </c>
      <c r="AU3214" s="46">
        <f t="shared" si="694"/>
        <v>0</v>
      </c>
      <c r="AV3214" s="46">
        <f t="shared" si="695"/>
        <v>0</v>
      </c>
      <c r="AW3214" s="46">
        <f t="shared" si="698"/>
        <v>0</v>
      </c>
      <c r="AX3214" s="47" t="str">
        <f t="shared" si="696"/>
        <v/>
      </c>
      <c r="AY3214" s="47" t="str">
        <f t="shared" si="699"/>
        <v/>
      </c>
    </row>
    <row r="3215" spans="35:51" x14ac:dyDescent="0.35">
      <c r="AI3215" s="11"/>
      <c r="AJ3215" s="11"/>
      <c r="AK3215" s="11"/>
      <c r="AL3215" s="63"/>
      <c r="AM3215" s="46" t="str">
        <f t="shared" si="687"/>
        <v/>
      </c>
      <c r="AN3215" s="46" t="str">
        <f t="shared" si="688"/>
        <v/>
      </c>
      <c r="AO3215" s="46" t="str">
        <f t="shared" si="689"/>
        <v/>
      </c>
      <c r="AP3215" s="46">
        <f t="shared" si="690"/>
        <v>0</v>
      </c>
      <c r="AQ3215" s="46" t="str">
        <f t="shared" si="691"/>
        <v/>
      </c>
      <c r="AR3215" s="46">
        <f t="shared" si="692"/>
        <v>0</v>
      </c>
      <c r="AS3215" s="48">
        <f t="shared" si="693"/>
        <v>1</v>
      </c>
      <c r="AT3215" s="46">
        <f t="shared" si="697"/>
        <v>0</v>
      </c>
      <c r="AU3215" s="46">
        <f t="shared" si="694"/>
        <v>0</v>
      </c>
      <c r="AV3215" s="46">
        <f t="shared" si="695"/>
        <v>0</v>
      </c>
      <c r="AW3215" s="46">
        <f t="shared" si="698"/>
        <v>0</v>
      </c>
      <c r="AX3215" s="47" t="str">
        <f t="shared" si="696"/>
        <v/>
      </c>
      <c r="AY3215" s="47" t="str">
        <f t="shared" si="699"/>
        <v/>
      </c>
    </row>
    <row r="3216" spans="35:51" x14ac:dyDescent="0.35">
      <c r="AI3216" s="11"/>
      <c r="AJ3216" s="11"/>
      <c r="AK3216" s="11"/>
      <c r="AL3216" s="63"/>
      <c r="AM3216" s="46" t="str">
        <f t="shared" si="687"/>
        <v/>
      </c>
      <c r="AN3216" s="46" t="str">
        <f t="shared" si="688"/>
        <v/>
      </c>
      <c r="AO3216" s="46" t="str">
        <f t="shared" si="689"/>
        <v/>
      </c>
      <c r="AP3216" s="46">
        <f t="shared" si="690"/>
        <v>0</v>
      </c>
      <c r="AQ3216" s="46" t="str">
        <f t="shared" si="691"/>
        <v/>
      </c>
      <c r="AR3216" s="46">
        <f t="shared" si="692"/>
        <v>0</v>
      </c>
      <c r="AS3216" s="48">
        <f t="shared" si="693"/>
        <v>1</v>
      </c>
      <c r="AT3216" s="46">
        <f t="shared" si="697"/>
        <v>0</v>
      </c>
      <c r="AU3216" s="46">
        <f t="shared" si="694"/>
        <v>0</v>
      </c>
      <c r="AV3216" s="46">
        <f t="shared" si="695"/>
        <v>0</v>
      </c>
      <c r="AW3216" s="46">
        <f t="shared" si="698"/>
        <v>0</v>
      </c>
      <c r="AX3216" s="47" t="str">
        <f t="shared" si="696"/>
        <v/>
      </c>
      <c r="AY3216" s="47" t="str">
        <f t="shared" si="699"/>
        <v/>
      </c>
    </row>
    <row r="3217" spans="35:51" x14ac:dyDescent="0.35">
      <c r="AI3217" s="11"/>
      <c r="AJ3217" s="11"/>
      <c r="AK3217" s="11"/>
      <c r="AL3217" s="63"/>
      <c r="AM3217" s="46" t="str">
        <f t="shared" si="687"/>
        <v/>
      </c>
      <c r="AN3217" s="46" t="str">
        <f t="shared" si="688"/>
        <v/>
      </c>
      <c r="AO3217" s="46" t="str">
        <f t="shared" si="689"/>
        <v/>
      </c>
      <c r="AP3217" s="46">
        <f t="shared" si="690"/>
        <v>0</v>
      </c>
      <c r="AQ3217" s="46" t="str">
        <f t="shared" si="691"/>
        <v/>
      </c>
      <c r="AR3217" s="46">
        <f t="shared" si="692"/>
        <v>0</v>
      </c>
      <c r="AS3217" s="48">
        <f t="shared" si="693"/>
        <v>1</v>
      </c>
      <c r="AT3217" s="46">
        <f t="shared" si="697"/>
        <v>0</v>
      </c>
      <c r="AU3217" s="46">
        <f t="shared" si="694"/>
        <v>0</v>
      </c>
      <c r="AV3217" s="46">
        <f t="shared" si="695"/>
        <v>0</v>
      </c>
      <c r="AW3217" s="46">
        <f t="shared" si="698"/>
        <v>0</v>
      </c>
      <c r="AX3217" s="47" t="str">
        <f t="shared" si="696"/>
        <v/>
      </c>
      <c r="AY3217" s="47" t="str">
        <f t="shared" si="699"/>
        <v/>
      </c>
    </row>
    <row r="3218" spans="35:51" x14ac:dyDescent="0.35">
      <c r="AI3218" s="11"/>
      <c r="AJ3218" s="11"/>
      <c r="AK3218" s="11"/>
      <c r="AL3218" s="63"/>
      <c r="AM3218" s="46" t="str">
        <f t="shared" si="687"/>
        <v/>
      </c>
      <c r="AN3218" s="46" t="str">
        <f t="shared" si="688"/>
        <v/>
      </c>
      <c r="AO3218" s="46" t="str">
        <f t="shared" si="689"/>
        <v/>
      </c>
      <c r="AP3218" s="46">
        <f t="shared" si="690"/>
        <v>0</v>
      </c>
      <c r="AQ3218" s="46" t="str">
        <f t="shared" si="691"/>
        <v/>
      </c>
      <c r="AR3218" s="46">
        <f t="shared" si="692"/>
        <v>0</v>
      </c>
      <c r="AS3218" s="48">
        <f t="shared" si="693"/>
        <v>1</v>
      </c>
      <c r="AT3218" s="46">
        <f t="shared" si="697"/>
        <v>0</v>
      </c>
      <c r="AU3218" s="46">
        <f t="shared" si="694"/>
        <v>0</v>
      </c>
      <c r="AV3218" s="46">
        <f t="shared" si="695"/>
        <v>0</v>
      </c>
      <c r="AW3218" s="46">
        <f t="shared" si="698"/>
        <v>0</v>
      </c>
      <c r="AX3218" s="47" t="str">
        <f t="shared" si="696"/>
        <v/>
      </c>
      <c r="AY3218" s="47" t="str">
        <f t="shared" si="699"/>
        <v/>
      </c>
    </row>
    <row r="3219" spans="35:51" x14ac:dyDescent="0.35">
      <c r="AI3219" s="11"/>
      <c r="AJ3219" s="11"/>
      <c r="AK3219" s="11"/>
      <c r="AL3219" s="63"/>
      <c r="AM3219" s="46" t="str">
        <f t="shared" si="687"/>
        <v/>
      </c>
      <c r="AN3219" s="46" t="str">
        <f t="shared" si="688"/>
        <v/>
      </c>
      <c r="AO3219" s="46" t="str">
        <f t="shared" si="689"/>
        <v/>
      </c>
      <c r="AP3219" s="46">
        <f t="shared" si="690"/>
        <v>0</v>
      </c>
      <c r="AQ3219" s="46" t="str">
        <f t="shared" si="691"/>
        <v/>
      </c>
      <c r="AR3219" s="46">
        <f t="shared" si="692"/>
        <v>0</v>
      </c>
      <c r="AS3219" s="48">
        <f t="shared" si="693"/>
        <v>1</v>
      </c>
      <c r="AT3219" s="46">
        <f t="shared" si="697"/>
        <v>0</v>
      </c>
      <c r="AU3219" s="46">
        <f t="shared" si="694"/>
        <v>0</v>
      </c>
      <c r="AV3219" s="46">
        <f t="shared" si="695"/>
        <v>0</v>
      </c>
      <c r="AW3219" s="46">
        <f t="shared" si="698"/>
        <v>0</v>
      </c>
      <c r="AX3219" s="47" t="str">
        <f t="shared" si="696"/>
        <v/>
      </c>
      <c r="AY3219" s="47" t="str">
        <f t="shared" si="699"/>
        <v/>
      </c>
    </row>
    <row r="3220" spans="35:51" x14ac:dyDescent="0.35">
      <c r="AI3220" s="11"/>
      <c r="AJ3220" s="11"/>
      <c r="AK3220" s="11"/>
      <c r="AL3220" s="63"/>
      <c r="AM3220" s="46" t="str">
        <f t="shared" si="687"/>
        <v/>
      </c>
      <c r="AN3220" s="46" t="str">
        <f t="shared" si="688"/>
        <v/>
      </c>
      <c r="AO3220" s="46" t="str">
        <f t="shared" si="689"/>
        <v/>
      </c>
      <c r="AP3220" s="46">
        <f t="shared" si="690"/>
        <v>0</v>
      </c>
      <c r="AQ3220" s="46" t="str">
        <f t="shared" si="691"/>
        <v/>
      </c>
      <c r="AR3220" s="46">
        <f t="shared" si="692"/>
        <v>0</v>
      </c>
      <c r="AS3220" s="48">
        <f t="shared" si="693"/>
        <v>1</v>
      </c>
      <c r="AT3220" s="46">
        <f t="shared" si="697"/>
        <v>0</v>
      </c>
      <c r="AU3220" s="46">
        <f t="shared" si="694"/>
        <v>0</v>
      </c>
      <c r="AV3220" s="46">
        <f t="shared" si="695"/>
        <v>0</v>
      </c>
      <c r="AW3220" s="46">
        <f t="shared" si="698"/>
        <v>0</v>
      </c>
      <c r="AX3220" s="47" t="str">
        <f t="shared" si="696"/>
        <v/>
      </c>
      <c r="AY3220" s="47" t="str">
        <f t="shared" si="699"/>
        <v/>
      </c>
    </row>
    <row r="3221" spans="35:51" x14ac:dyDescent="0.35">
      <c r="AI3221" s="11"/>
      <c r="AJ3221" s="11"/>
      <c r="AK3221" s="11"/>
      <c r="AL3221" s="63"/>
      <c r="AM3221" s="46" t="str">
        <f t="shared" si="687"/>
        <v/>
      </c>
      <c r="AN3221" s="46" t="str">
        <f t="shared" si="688"/>
        <v/>
      </c>
      <c r="AO3221" s="46" t="str">
        <f t="shared" si="689"/>
        <v/>
      </c>
      <c r="AP3221" s="46">
        <f t="shared" si="690"/>
        <v>0</v>
      </c>
      <c r="AQ3221" s="46" t="str">
        <f t="shared" si="691"/>
        <v/>
      </c>
      <c r="AR3221" s="46">
        <f t="shared" si="692"/>
        <v>0</v>
      </c>
      <c r="AS3221" s="48">
        <f t="shared" si="693"/>
        <v>1</v>
      </c>
      <c r="AT3221" s="46">
        <f t="shared" si="697"/>
        <v>0</v>
      </c>
      <c r="AU3221" s="46">
        <f t="shared" si="694"/>
        <v>0</v>
      </c>
      <c r="AV3221" s="46">
        <f t="shared" si="695"/>
        <v>0</v>
      </c>
      <c r="AW3221" s="46">
        <f t="shared" si="698"/>
        <v>0</v>
      </c>
      <c r="AX3221" s="47" t="str">
        <f t="shared" si="696"/>
        <v/>
      </c>
      <c r="AY3221" s="47" t="str">
        <f t="shared" si="699"/>
        <v/>
      </c>
    </row>
    <row r="3222" spans="35:51" x14ac:dyDescent="0.35">
      <c r="AI3222" s="11"/>
      <c r="AJ3222" s="11"/>
      <c r="AK3222" s="11"/>
      <c r="AL3222" s="63"/>
      <c r="AM3222" s="46" t="str">
        <f t="shared" si="687"/>
        <v/>
      </c>
      <c r="AN3222" s="46" t="str">
        <f t="shared" si="688"/>
        <v/>
      </c>
      <c r="AO3222" s="46" t="str">
        <f t="shared" si="689"/>
        <v/>
      </c>
      <c r="AP3222" s="46">
        <f t="shared" si="690"/>
        <v>0</v>
      </c>
      <c r="AQ3222" s="46" t="str">
        <f t="shared" si="691"/>
        <v/>
      </c>
      <c r="AR3222" s="46">
        <f t="shared" si="692"/>
        <v>0</v>
      </c>
      <c r="AS3222" s="48">
        <f t="shared" si="693"/>
        <v>1</v>
      </c>
      <c r="AT3222" s="46">
        <f t="shared" si="697"/>
        <v>0</v>
      </c>
      <c r="AU3222" s="46">
        <f t="shared" si="694"/>
        <v>0</v>
      </c>
      <c r="AV3222" s="46">
        <f t="shared" si="695"/>
        <v>0</v>
      </c>
      <c r="AW3222" s="46">
        <f t="shared" si="698"/>
        <v>0</v>
      </c>
      <c r="AX3222" s="47" t="str">
        <f t="shared" si="696"/>
        <v/>
      </c>
      <c r="AY3222" s="47" t="str">
        <f t="shared" si="699"/>
        <v/>
      </c>
    </row>
    <row r="3223" spans="35:51" x14ac:dyDescent="0.35">
      <c r="AI3223" s="11"/>
      <c r="AJ3223" s="11"/>
      <c r="AK3223" s="11"/>
      <c r="AL3223" s="63"/>
      <c r="AM3223" s="46" t="str">
        <f t="shared" si="687"/>
        <v/>
      </c>
      <c r="AN3223" s="46" t="str">
        <f t="shared" si="688"/>
        <v/>
      </c>
      <c r="AO3223" s="46" t="str">
        <f t="shared" si="689"/>
        <v/>
      </c>
      <c r="AP3223" s="46">
        <f t="shared" si="690"/>
        <v>0</v>
      </c>
      <c r="AQ3223" s="46" t="str">
        <f t="shared" si="691"/>
        <v/>
      </c>
      <c r="AR3223" s="46">
        <f t="shared" si="692"/>
        <v>0</v>
      </c>
      <c r="AS3223" s="48">
        <f t="shared" si="693"/>
        <v>1</v>
      </c>
      <c r="AT3223" s="46">
        <f t="shared" si="697"/>
        <v>0</v>
      </c>
      <c r="AU3223" s="46">
        <f t="shared" si="694"/>
        <v>0</v>
      </c>
      <c r="AV3223" s="46">
        <f t="shared" si="695"/>
        <v>0</v>
      </c>
      <c r="AW3223" s="46">
        <f t="shared" si="698"/>
        <v>0</v>
      </c>
      <c r="AX3223" s="47" t="str">
        <f t="shared" si="696"/>
        <v/>
      </c>
      <c r="AY3223" s="47" t="str">
        <f t="shared" si="699"/>
        <v/>
      </c>
    </row>
    <row r="3224" spans="35:51" x14ac:dyDescent="0.35">
      <c r="AI3224" s="11"/>
      <c r="AJ3224" s="11"/>
      <c r="AK3224" s="11"/>
      <c r="AL3224" s="63"/>
      <c r="AM3224" s="46" t="str">
        <f t="shared" si="687"/>
        <v/>
      </c>
      <c r="AN3224" s="46" t="str">
        <f t="shared" si="688"/>
        <v/>
      </c>
      <c r="AO3224" s="46" t="str">
        <f t="shared" si="689"/>
        <v/>
      </c>
      <c r="AP3224" s="46">
        <f t="shared" si="690"/>
        <v>0</v>
      </c>
      <c r="AQ3224" s="46" t="str">
        <f t="shared" si="691"/>
        <v/>
      </c>
      <c r="AR3224" s="46">
        <f t="shared" si="692"/>
        <v>0</v>
      </c>
      <c r="AS3224" s="48">
        <f t="shared" si="693"/>
        <v>1</v>
      </c>
      <c r="AT3224" s="46">
        <f t="shared" si="697"/>
        <v>0</v>
      </c>
      <c r="AU3224" s="46">
        <f t="shared" si="694"/>
        <v>0</v>
      </c>
      <c r="AV3224" s="46">
        <f t="shared" si="695"/>
        <v>0</v>
      </c>
      <c r="AW3224" s="46">
        <f t="shared" si="698"/>
        <v>0</v>
      </c>
      <c r="AX3224" s="47" t="str">
        <f t="shared" si="696"/>
        <v/>
      </c>
      <c r="AY3224" s="47" t="str">
        <f t="shared" si="699"/>
        <v/>
      </c>
    </row>
    <row r="3225" spans="35:51" x14ac:dyDescent="0.35">
      <c r="AI3225" s="11"/>
      <c r="AJ3225" s="11"/>
      <c r="AK3225" s="11"/>
      <c r="AL3225" s="63"/>
      <c r="AM3225" s="46" t="str">
        <f t="shared" si="687"/>
        <v/>
      </c>
      <c r="AN3225" s="46" t="str">
        <f t="shared" si="688"/>
        <v/>
      </c>
      <c r="AO3225" s="46" t="str">
        <f t="shared" si="689"/>
        <v/>
      </c>
      <c r="AP3225" s="46">
        <f t="shared" si="690"/>
        <v>0</v>
      </c>
      <c r="AQ3225" s="46" t="str">
        <f t="shared" si="691"/>
        <v/>
      </c>
      <c r="AR3225" s="46">
        <f t="shared" si="692"/>
        <v>0</v>
      </c>
      <c r="AS3225" s="48">
        <f t="shared" si="693"/>
        <v>1</v>
      </c>
      <c r="AT3225" s="46">
        <f t="shared" si="697"/>
        <v>0</v>
      </c>
      <c r="AU3225" s="46">
        <f t="shared" si="694"/>
        <v>0</v>
      </c>
      <c r="AV3225" s="46">
        <f t="shared" si="695"/>
        <v>0</v>
      </c>
      <c r="AW3225" s="46">
        <f t="shared" si="698"/>
        <v>0</v>
      </c>
      <c r="AX3225" s="47" t="str">
        <f t="shared" si="696"/>
        <v/>
      </c>
      <c r="AY3225" s="47" t="str">
        <f t="shared" si="699"/>
        <v/>
      </c>
    </row>
    <row r="3226" spans="35:51" x14ac:dyDescent="0.35">
      <c r="AI3226" s="11"/>
      <c r="AJ3226" s="11"/>
      <c r="AK3226" s="11"/>
      <c r="AL3226" s="63"/>
      <c r="AM3226" s="46" t="str">
        <f t="shared" si="687"/>
        <v/>
      </c>
      <c r="AN3226" s="46" t="str">
        <f t="shared" si="688"/>
        <v/>
      </c>
      <c r="AO3226" s="46" t="str">
        <f t="shared" si="689"/>
        <v/>
      </c>
      <c r="AP3226" s="46">
        <f t="shared" si="690"/>
        <v>0</v>
      </c>
      <c r="AQ3226" s="46" t="str">
        <f t="shared" si="691"/>
        <v/>
      </c>
      <c r="AR3226" s="46">
        <f t="shared" si="692"/>
        <v>0</v>
      </c>
      <c r="AS3226" s="48">
        <f t="shared" si="693"/>
        <v>1</v>
      </c>
      <c r="AT3226" s="46">
        <f t="shared" si="697"/>
        <v>0</v>
      </c>
      <c r="AU3226" s="46">
        <f t="shared" si="694"/>
        <v>0</v>
      </c>
      <c r="AV3226" s="46">
        <f t="shared" si="695"/>
        <v>0</v>
      </c>
      <c r="AW3226" s="46">
        <f t="shared" si="698"/>
        <v>0</v>
      </c>
      <c r="AX3226" s="47" t="str">
        <f t="shared" si="696"/>
        <v/>
      </c>
      <c r="AY3226" s="47" t="str">
        <f t="shared" si="699"/>
        <v/>
      </c>
    </row>
    <row r="3227" spans="35:51" x14ac:dyDescent="0.35">
      <c r="AI3227" s="11"/>
      <c r="AJ3227" s="11"/>
      <c r="AK3227" s="11"/>
      <c r="AL3227" s="63"/>
      <c r="AM3227" s="46" t="str">
        <f t="shared" si="687"/>
        <v/>
      </c>
      <c r="AN3227" s="46" t="str">
        <f t="shared" si="688"/>
        <v/>
      </c>
      <c r="AO3227" s="46" t="str">
        <f t="shared" si="689"/>
        <v/>
      </c>
      <c r="AP3227" s="46">
        <f t="shared" si="690"/>
        <v>0</v>
      </c>
      <c r="AQ3227" s="46" t="str">
        <f t="shared" si="691"/>
        <v/>
      </c>
      <c r="AR3227" s="46">
        <f t="shared" si="692"/>
        <v>0</v>
      </c>
      <c r="AS3227" s="48">
        <f t="shared" si="693"/>
        <v>1</v>
      </c>
      <c r="AT3227" s="46">
        <f t="shared" si="697"/>
        <v>0</v>
      </c>
      <c r="AU3227" s="46">
        <f t="shared" si="694"/>
        <v>0</v>
      </c>
      <c r="AV3227" s="46">
        <f t="shared" si="695"/>
        <v>0</v>
      </c>
      <c r="AW3227" s="46">
        <f t="shared" si="698"/>
        <v>0</v>
      </c>
      <c r="AX3227" s="47" t="str">
        <f t="shared" si="696"/>
        <v/>
      </c>
      <c r="AY3227" s="47" t="str">
        <f t="shared" si="699"/>
        <v/>
      </c>
    </row>
    <row r="3228" spans="35:51" x14ac:dyDescent="0.35">
      <c r="AI3228" s="11"/>
      <c r="AJ3228" s="11"/>
      <c r="AK3228" s="11"/>
      <c r="AL3228" s="63"/>
      <c r="AM3228" s="46" t="str">
        <f t="shared" si="687"/>
        <v/>
      </c>
      <c r="AN3228" s="46" t="str">
        <f t="shared" si="688"/>
        <v/>
      </c>
      <c r="AO3228" s="46" t="str">
        <f t="shared" si="689"/>
        <v/>
      </c>
      <c r="AP3228" s="46">
        <f t="shared" si="690"/>
        <v>0</v>
      </c>
      <c r="AQ3228" s="46" t="str">
        <f t="shared" si="691"/>
        <v/>
      </c>
      <c r="AR3228" s="46">
        <f t="shared" si="692"/>
        <v>0</v>
      </c>
      <c r="AS3228" s="48">
        <f t="shared" si="693"/>
        <v>1</v>
      </c>
      <c r="AT3228" s="46">
        <f t="shared" si="697"/>
        <v>0</v>
      </c>
      <c r="AU3228" s="46">
        <f t="shared" si="694"/>
        <v>0</v>
      </c>
      <c r="AV3228" s="46">
        <f t="shared" si="695"/>
        <v>0</v>
      </c>
      <c r="AW3228" s="46">
        <f t="shared" si="698"/>
        <v>0</v>
      </c>
      <c r="AX3228" s="47" t="str">
        <f t="shared" si="696"/>
        <v/>
      </c>
      <c r="AY3228" s="47" t="str">
        <f t="shared" si="699"/>
        <v/>
      </c>
    </row>
    <row r="3229" spans="35:51" x14ac:dyDescent="0.35">
      <c r="AI3229" s="11"/>
      <c r="AJ3229" s="11"/>
      <c r="AK3229" s="11"/>
      <c r="AL3229" s="63"/>
      <c r="AM3229" s="46" t="str">
        <f t="shared" si="687"/>
        <v/>
      </c>
      <c r="AN3229" s="46" t="str">
        <f t="shared" si="688"/>
        <v/>
      </c>
      <c r="AO3229" s="46" t="str">
        <f t="shared" si="689"/>
        <v/>
      </c>
      <c r="AP3229" s="46">
        <f t="shared" si="690"/>
        <v>0</v>
      </c>
      <c r="AQ3229" s="46" t="str">
        <f t="shared" si="691"/>
        <v/>
      </c>
      <c r="AR3229" s="46">
        <f t="shared" si="692"/>
        <v>0</v>
      </c>
      <c r="AS3229" s="48">
        <f t="shared" si="693"/>
        <v>1</v>
      </c>
      <c r="AT3229" s="46">
        <f t="shared" si="697"/>
        <v>0</v>
      </c>
      <c r="AU3229" s="46">
        <f t="shared" si="694"/>
        <v>0</v>
      </c>
      <c r="AV3229" s="46">
        <f t="shared" si="695"/>
        <v>0</v>
      </c>
      <c r="AW3229" s="46">
        <f t="shared" si="698"/>
        <v>0</v>
      </c>
      <c r="AX3229" s="47" t="str">
        <f t="shared" si="696"/>
        <v/>
      </c>
      <c r="AY3229" s="47" t="str">
        <f t="shared" si="699"/>
        <v/>
      </c>
    </row>
    <row r="3230" spans="35:51" x14ac:dyDescent="0.35">
      <c r="AI3230" s="11"/>
      <c r="AJ3230" s="11"/>
      <c r="AK3230" s="11"/>
      <c r="AL3230" s="63"/>
      <c r="AM3230" s="46" t="str">
        <f t="shared" si="687"/>
        <v/>
      </c>
      <c r="AN3230" s="46" t="str">
        <f t="shared" si="688"/>
        <v/>
      </c>
      <c r="AO3230" s="46" t="str">
        <f t="shared" si="689"/>
        <v/>
      </c>
      <c r="AP3230" s="46">
        <f t="shared" si="690"/>
        <v>0</v>
      </c>
      <c r="AQ3230" s="46" t="str">
        <f t="shared" si="691"/>
        <v/>
      </c>
      <c r="AR3230" s="46">
        <f t="shared" si="692"/>
        <v>0</v>
      </c>
      <c r="AS3230" s="48">
        <f t="shared" si="693"/>
        <v>1</v>
      </c>
      <c r="AT3230" s="46">
        <f t="shared" si="697"/>
        <v>0</v>
      </c>
      <c r="AU3230" s="46">
        <f t="shared" si="694"/>
        <v>0</v>
      </c>
      <c r="AV3230" s="46">
        <f t="shared" si="695"/>
        <v>0</v>
      </c>
      <c r="AW3230" s="46">
        <f t="shared" si="698"/>
        <v>0</v>
      </c>
      <c r="AX3230" s="47" t="str">
        <f t="shared" si="696"/>
        <v/>
      </c>
      <c r="AY3230" s="47" t="str">
        <f t="shared" si="699"/>
        <v/>
      </c>
    </row>
    <row r="3231" spans="35:51" x14ac:dyDescent="0.35">
      <c r="AI3231" s="11"/>
      <c r="AJ3231" s="11"/>
      <c r="AK3231" s="11"/>
      <c r="AL3231" s="63"/>
      <c r="AM3231" s="46" t="str">
        <f t="shared" si="687"/>
        <v/>
      </c>
      <c r="AN3231" s="46" t="str">
        <f t="shared" si="688"/>
        <v/>
      </c>
      <c r="AO3231" s="46" t="str">
        <f t="shared" si="689"/>
        <v/>
      </c>
      <c r="AP3231" s="46">
        <f t="shared" si="690"/>
        <v>0</v>
      </c>
      <c r="AQ3231" s="46" t="str">
        <f t="shared" si="691"/>
        <v/>
      </c>
      <c r="AR3231" s="46">
        <f t="shared" si="692"/>
        <v>0</v>
      </c>
      <c r="AS3231" s="48">
        <f t="shared" si="693"/>
        <v>1</v>
      </c>
      <c r="AT3231" s="46">
        <f t="shared" si="697"/>
        <v>0</v>
      </c>
      <c r="AU3231" s="46">
        <f t="shared" si="694"/>
        <v>0</v>
      </c>
      <c r="AV3231" s="46">
        <f t="shared" si="695"/>
        <v>0</v>
      </c>
      <c r="AW3231" s="46">
        <f t="shared" si="698"/>
        <v>0</v>
      </c>
      <c r="AX3231" s="47" t="str">
        <f t="shared" si="696"/>
        <v/>
      </c>
      <c r="AY3231" s="47" t="str">
        <f t="shared" si="699"/>
        <v/>
      </c>
    </row>
    <row r="3232" spans="35:51" x14ac:dyDescent="0.35">
      <c r="AI3232" s="11"/>
      <c r="AJ3232" s="11"/>
      <c r="AK3232" s="11"/>
      <c r="AL3232" s="63"/>
      <c r="AM3232" s="46" t="str">
        <f t="shared" si="687"/>
        <v/>
      </c>
      <c r="AN3232" s="46" t="str">
        <f t="shared" si="688"/>
        <v/>
      </c>
      <c r="AO3232" s="46" t="str">
        <f t="shared" si="689"/>
        <v/>
      </c>
      <c r="AP3232" s="46">
        <f t="shared" si="690"/>
        <v>0</v>
      </c>
      <c r="AQ3232" s="46" t="str">
        <f t="shared" si="691"/>
        <v/>
      </c>
      <c r="AR3232" s="46">
        <f t="shared" si="692"/>
        <v>0</v>
      </c>
      <c r="AS3232" s="48">
        <f t="shared" si="693"/>
        <v>1</v>
      </c>
      <c r="AT3232" s="46">
        <f t="shared" si="697"/>
        <v>0</v>
      </c>
      <c r="AU3232" s="46">
        <f t="shared" si="694"/>
        <v>0</v>
      </c>
      <c r="AV3232" s="46">
        <f t="shared" si="695"/>
        <v>0</v>
      </c>
      <c r="AW3232" s="46">
        <f t="shared" si="698"/>
        <v>0</v>
      </c>
      <c r="AX3232" s="47" t="str">
        <f t="shared" si="696"/>
        <v/>
      </c>
      <c r="AY3232" s="47" t="str">
        <f t="shared" si="699"/>
        <v/>
      </c>
    </row>
    <row r="3233" spans="35:51" x14ac:dyDescent="0.35">
      <c r="AI3233" s="11"/>
      <c r="AJ3233" s="11"/>
      <c r="AK3233" s="11"/>
      <c r="AL3233" s="63"/>
      <c r="AM3233" s="46" t="str">
        <f t="shared" si="687"/>
        <v/>
      </c>
      <c r="AN3233" s="46" t="str">
        <f t="shared" si="688"/>
        <v/>
      </c>
      <c r="AO3233" s="46" t="str">
        <f t="shared" si="689"/>
        <v/>
      </c>
      <c r="AP3233" s="46">
        <f t="shared" si="690"/>
        <v>0</v>
      </c>
      <c r="AQ3233" s="46" t="str">
        <f t="shared" si="691"/>
        <v/>
      </c>
      <c r="AR3233" s="46">
        <f t="shared" si="692"/>
        <v>0</v>
      </c>
      <c r="AS3233" s="48">
        <f t="shared" si="693"/>
        <v>1</v>
      </c>
      <c r="AT3233" s="46">
        <f t="shared" si="697"/>
        <v>0</v>
      </c>
      <c r="AU3233" s="46">
        <f t="shared" si="694"/>
        <v>0</v>
      </c>
      <c r="AV3233" s="46">
        <f t="shared" si="695"/>
        <v>0</v>
      </c>
      <c r="AW3233" s="46">
        <f t="shared" si="698"/>
        <v>0</v>
      </c>
      <c r="AX3233" s="47" t="str">
        <f t="shared" si="696"/>
        <v/>
      </c>
      <c r="AY3233" s="47" t="str">
        <f t="shared" si="699"/>
        <v/>
      </c>
    </row>
    <row r="3234" spans="35:51" x14ac:dyDescent="0.35">
      <c r="AI3234" s="11"/>
      <c r="AJ3234" s="11"/>
      <c r="AK3234" s="11"/>
      <c r="AL3234" s="63"/>
      <c r="AM3234" s="46" t="str">
        <f t="shared" si="687"/>
        <v/>
      </c>
      <c r="AN3234" s="46" t="str">
        <f t="shared" si="688"/>
        <v/>
      </c>
      <c r="AO3234" s="46" t="str">
        <f t="shared" si="689"/>
        <v/>
      </c>
      <c r="AP3234" s="46">
        <f t="shared" si="690"/>
        <v>0</v>
      </c>
      <c r="AQ3234" s="46" t="str">
        <f t="shared" si="691"/>
        <v/>
      </c>
      <c r="AR3234" s="46">
        <f t="shared" si="692"/>
        <v>0</v>
      </c>
      <c r="AS3234" s="48">
        <f t="shared" si="693"/>
        <v>1</v>
      </c>
      <c r="AT3234" s="46">
        <f t="shared" si="697"/>
        <v>0</v>
      </c>
      <c r="AU3234" s="46">
        <f t="shared" si="694"/>
        <v>0</v>
      </c>
      <c r="AV3234" s="46">
        <f t="shared" si="695"/>
        <v>0</v>
      </c>
      <c r="AW3234" s="46">
        <f t="shared" si="698"/>
        <v>0</v>
      </c>
      <c r="AX3234" s="47" t="str">
        <f t="shared" si="696"/>
        <v/>
      </c>
      <c r="AY3234" s="47" t="str">
        <f t="shared" si="699"/>
        <v/>
      </c>
    </row>
    <row r="3235" spans="35:51" x14ac:dyDescent="0.35">
      <c r="AI3235" s="11"/>
      <c r="AJ3235" s="11"/>
      <c r="AK3235" s="11"/>
      <c r="AL3235" s="63"/>
      <c r="AM3235" s="46" t="str">
        <f t="shared" si="687"/>
        <v/>
      </c>
      <c r="AN3235" s="46" t="str">
        <f t="shared" si="688"/>
        <v/>
      </c>
      <c r="AO3235" s="46" t="str">
        <f t="shared" si="689"/>
        <v/>
      </c>
      <c r="AP3235" s="46">
        <f t="shared" si="690"/>
        <v>0</v>
      </c>
      <c r="AQ3235" s="46" t="str">
        <f t="shared" si="691"/>
        <v/>
      </c>
      <c r="AR3235" s="46">
        <f t="shared" si="692"/>
        <v>0</v>
      </c>
      <c r="AS3235" s="48">
        <f t="shared" si="693"/>
        <v>1</v>
      </c>
      <c r="AT3235" s="46">
        <f t="shared" si="697"/>
        <v>0</v>
      </c>
      <c r="AU3235" s="46">
        <f t="shared" si="694"/>
        <v>0</v>
      </c>
      <c r="AV3235" s="46">
        <f t="shared" si="695"/>
        <v>0</v>
      </c>
      <c r="AW3235" s="46">
        <f t="shared" si="698"/>
        <v>0</v>
      </c>
      <c r="AX3235" s="47" t="str">
        <f t="shared" si="696"/>
        <v/>
      </c>
      <c r="AY3235" s="47" t="str">
        <f t="shared" si="699"/>
        <v/>
      </c>
    </row>
    <row r="3236" spans="35:51" x14ac:dyDescent="0.35">
      <c r="AI3236" s="11"/>
      <c r="AJ3236" s="11"/>
      <c r="AK3236" s="11"/>
      <c r="AL3236" s="63"/>
      <c r="AM3236" s="46" t="str">
        <f t="shared" si="687"/>
        <v/>
      </c>
      <c r="AN3236" s="46" t="str">
        <f t="shared" si="688"/>
        <v/>
      </c>
      <c r="AO3236" s="46" t="str">
        <f t="shared" si="689"/>
        <v/>
      </c>
      <c r="AP3236" s="46">
        <f t="shared" si="690"/>
        <v>0</v>
      </c>
      <c r="AQ3236" s="46" t="str">
        <f t="shared" si="691"/>
        <v/>
      </c>
      <c r="AR3236" s="46">
        <f t="shared" si="692"/>
        <v>0</v>
      </c>
      <c r="AS3236" s="48">
        <f t="shared" si="693"/>
        <v>1</v>
      </c>
      <c r="AT3236" s="46">
        <f t="shared" si="697"/>
        <v>0</v>
      </c>
      <c r="AU3236" s="46">
        <f t="shared" si="694"/>
        <v>0</v>
      </c>
      <c r="AV3236" s="46">
        <f t="shared" si="695"/>
        <v>0</v>
      </c>
      <c r="AW3236" s="46">
        <f t="shared" si="698"/>
        <v>0</v>
      </c>
      <c r="AX3236" s="47" t="str">
        <f t="shared" si="696"/>
        <v/>
      </c>
      <c r="AY3236" s="47" t="str">
        <f t="shared" si="699"/>
        <v/>
      </c>
    </row>
    <row r="3237" spans="35:51" x14ac:dyDescent="0.35">
      <c r="AI3237" s="11"/>
      <c r="AJ3237" s="11"/>
      <c r="AK3237" s="11"/>
      <c r="AL3237" s="63"/>
      <c r="AM3237" s="46" t="str">
        <f t="shared" si="687"/>
        <v/>
      </c>
      <c r="AN3237" s="46" t="str">
        <f t="shared" si="688"/>
        <v/>
      </c>
      <c r="AO3237" s="46" t="str">
        <f t="shared" si="689"/>
        <v/>
      </c>
      <c r="AP3237" s="46">
        <f t="shared" si="690"/>
        <v>0</v>
      </c>
      <c r="AQ3237" s="46" t="str">
        <f t="shared" si="691"/>
        <v/>
      </c>
      <c r="AR3237" s="46">
        <f t="shared" si="692"/>
        <v>0</v>
      </c>
      <c r="AS3237" s="48">
        <f t="shared" si="693"/>
        <v>1</v>
      </c>
      <c r="AT3237" s="46">
        <f t="shared" si="697"/>
        <v>0</v>
      </c>
      <c r="AU3237" s="46">
        <f t="shared" si="694"/>
        <v>0</v>
      </c>
      <c r="AV3237" s="46">
        <f t="shared" si="695"/>
        <v>0</v>
      </c>
      <c r="AW3237" s="46">
        <f t="shared" si="698"/>
        <v>0</v>
      </c>
      <c r="AX3237" s="47" t="str">
        <f t="shared" si="696"/>
        <v/>
      </c>
      <c r="AY3237" s="47" t="str">
        <f t="shared" si="699"/>
        <v/>
      </c>
    </row>
    <row r="3238" spans="35:51" x14ac:dyDescent="0.35">
      <c r="AI3238" s="11"/>
      <c r="AJ3238" s="11"/>
      <c r="AK3238" s="11"/>
      <c r="AL3238" s="63"/>
      <c r="AM3238" s="46" t="str">
        <f t="shared" si="687"/>
        <v/>
      </c>
      <c r="AN3238" s="46" t="str">
        <f t="shared" si="688"/>
        <v/>
      </c>
      <c r="AO3238" s="46" t="str">
        <f t="shared" si="689"/>
        <v/>
      </c>
      <c r="AP3238" s="46">
        <f t="shared" si="690"/>
        <v>0</v>
      </c>
      <c r="AQ3238" s="46" t="str">
        <f t="shared" si="691"/>
        <v/>
      </c>
      <c r="AR3238" s="46">
        <f t="shared" si="692"/>
        <v>0</v>
      </c>
      <c r="AS3238" s="48">
        <f t="shared" si="693"/>
        <v>1</v>
      </c>
      <c r="AT3238" s="46">
        <f t="shared" si="697"/>
        <v>0</v>
      </c>
      <c r="AU3238" s="46">
        <f t="shared" si="694"/>
        <v>0</v>
      </c>
      <c r="AV3238" s="46">
        <f t="shared" si="695"/>
        <v>0</v>
      </c>
      <c r="AW3238" s="46">
        <f t="shared" si="698"/>
        <v>0</v>
      </c>
      <c r="AX3238" s="47" t="str">
        <f t="shared" si="696"/>
        <v/>
      </c>
      <c r="AY3238" s="47" t="str">
        <f t="shared" si="699"/>
        <v/>
      </c>
    </row>
    <row r="3239" spans="35:51" x14ac:dyDescent="0.35">
      <c r="AI3239" s="11"/>
      <c r="AJ3239" s="11"/>
      <c r="AK3239" s="11"/>
      <c r="AL3239" s="63"/>
      <c r="AM3239" s="46" t="str">
        <f t="shared" si="687"/>
        <v/>
      </c>
      <c r="AN3239" s="46" t="str">
        <f t="shared" si="688"/>
        <v/>
      </c>
      <c r="AO3239" s="46" t="str">
        <f t="shared" si="689"/>
        <v/>
      </c>
      <c r="AP3239" s="46">
        <f t="shared" si="690"/>
        <v>0</v>
      </c>
      <c r="AQ3239" s="46" t="str">
        <f t="shared" si="691"/>
        <v/>
      </c>
      <c r="AR3239" s="46">
        <f t="shared" si="692"/>
        <v>0</v>
      </c>
      <c r="AS3239" s="48">
        <f t="shared" si="693"/>
        <v>1</v>
      </c>
      <c r="AT3239" s="46">
        <f t="shared" si="697"/>
        <v>0</v>
      </c>
      <c r="AU3239" s="46">
        <f t="shared" si="694"/>
        <v>0</v>
      </c>
      <c r="AV3239" s="46">
        <f t="shared" si="695"/>
        <v>0</v>
      </c>
      <c r="AW3239" s="46">
        <f t="shared" si="698"/>
        <v>0</v>
      </c>
      <c r="AX3239" s="47" t="str">
        <f t="shared" si="696"/>
        <v/>
      </c>
      <c r="AY3239" s="47" t="str">
        <f t="shared" si="699"/>
        <v/>
      </c>
    </row>
    <row r="3240" spans="35:51" x14ac:dyDescent="0.35">
      <c r="AI3240" s="11"/>
      <c r="AJ3240" s="11"/>
      <c r="AK3240" s="11"/>
      <c r="AL3240" s="63"/>
      <c r="AM3240" s="46" t="str">
        <f t="shared" si="687"/>
        <v/>
      </c>
      <c r="AN3240" s="46" t="str">
        <f t="shared" si="688"/>
        <v/>
      </c>
      <c r="AO3240" s="46" t="str">
        <f t="shared" si="689"/>
        <v/>
      </c>
      <c r="AP3240" s="46">
        <f t="shared" si="690"/>
        <v>0</v>
      </c>
      <c r="AQ3240" s="46" t="str">
        <f t="shared" si="691"/>
        <v/>
      </c>
      <c r="AR3240" s="46">
        <f t="shared" si="692"/>
        <v>0</v>
      </c>
      <c r="AS3240" s="48">
        <f t="shared" si="693"/>
        <v>1</v>
      </c>
      <c r="AT3240" s="46">
        <f t="shared" si="697"/>
        <v>0</v>
      </c>
      <c r="AU3240" s="46">
        <f t="shared" si="694"/>
        <v>0</v>
      </c>
      <c r="AV3240" s="46">
        <f t="shared" si="695"/>
        <v>0</v>
      </c>
      <c r="AW3240" s="46">
        <f t="shared" si="698"/>
        <v>0</v>
      </c>
      <c r="AX3240" s="47" t="str">
        <f t="shared" si="696"/>
        <v/>
      </c>
      <c r="AY3240" s="47" t="str">
        <f t="shared" si="699"/>
        <v/>
      </c>
    </row>
    <row r="3241" spans="35:51" x14ac:dyDescent="0.35">
      <c r="AI3241" s="11"/>
      <c r="AJ3241" s="11"/>
      <c r="AK3241" s="11"/>
      <c r="AL3241" s="63"/>
      <c r="AM3241" s="46" t="str">
        <f t="shared" si="687"/>
        <v/>
      </c>
      <c r="AN3241" s="46" t="str">
        <f t="shared" si="688"/>
        <v/>
      </c>
      <c r="AO3241" s="46" t="str">
        <f t="shared" si="689"/>
        <v/>
      </c>
      <c r="AP3241" s="46">
        <f t="shared" si="690"/>
        <v>0</v>
      </c>
      <c r="AQ3241" s="46" t="str">
        <f t="shared" si="691"/>
        <v/>
      </c>
      <c r="AR3241" s="46">
        <f t="shared" si="692"/>
        <v>0</v>
      </c>
      <c r="AS3241" s="48">
        <f t="shared" si="693"/>
        <v>1</v>
      </c>
      <c r="AT3241" s="46">
        <f t="shared" si="697"/>
        <v>0</v>
      </c>
      <c r="AU3241" s="46">
        <f t="shared" si="694"/>
        <v>0</v>
      </c>
      <c r="AV3241" s="46">
        <f t="shared" si="695"/>
        <v>0</v>
      </c>
      <c r="AW3241" s="46">
        <f t="shared" si="698"/>
        <v>0</v>
      </c>
      <c r="AX3241" s="47" t="str">
        <f t="shared" si="696"/>
        <v/>
      </c>
      <c r="AY3241" s="47" t="str">
        <f t="shared" si="699"/>
        <v/>
      </c>
    </row>
    <row r="3242" spans="35:51" x14ac:dyDescent="0.35">
      <c r="AI3242" s="11"/>
      <c r="AJ3242" s="11"/>
      <c r="AK3242" s="11"/>
      <c r="AL3242" s="63"/>
      <c r="AM3242" s="46" t="str">
        <f t="shared" si="687"/>
        <v/>
      </c>
      <c r="AN3242" s="46" t="str">
        <f t="shared" si="688"/>
        <v/>
      </c>
      <c r="AO3242" s="46" t="str">
        <f t="shared" si="689"/>
        <v/>
      </c>
      <c r="AP3242" s="46">
        <f t="shared" si="690"/>
        <v>0</v>
      </c>
      <c r="AQ3242" s="46" t="str">
        <f t="shared" si="691"/>
        <v/>
      </c>
      <c r="AR3242" s="46">
        <f t="shared" si="692"/>
        <v>0</v>
      </c>
      <c r="AS3242" s="48">
        <f t="shared" si="693"/>
        <v>1</v>
      </c>
      <c r="AT3242" s="46">
        <f t="shared" si="697"/>
        <v>0</v>
      </c>
      <c r="AU3242" s="46">
        <f t="shared" si="694"/>
        <v>0</v>
      </c>
      <c r="AV3242" s="46">
        <f t="shared" si="695"/>
        <v>0</v>
      </c>
      <c r="AW3242" s="46">
        <f t="shared" si="698"/>
        <v>0</v>
      </c>
      <c r="AX3242" s="47" t="str">
        <f t="shared" si="696"/>
        <v/>
      </c>
      <c r="AY3242" s="47" t="str">
        <f t="shared" si="699"/>
        <v/>
      </c>
    </row>
    <row r="3243" spans="35:51" x14ac:dyDescent="0.35">
      <c r="AI3243" s="11"/>
      <c r="AJ3243" s="11"/>
      <c r="AK3243" s="11"/>
      <c r="AL3243" s="63"/>
      <c r="AM3243" s="46" t="str">
        <f t="shared" si="687"/>
        <v/>
      </c>
      <c r="AN3243" s="46" t="str">
        <f t="shared" si="688"/>
        <v/>
      </c>
      <c r="AO3243" s="46" t="str">
        <f t="shared" si="689"/>
        <v/>
      </c>
      <c r="AP3243" s="46">
        <f t="shared" si="690"/>
        <v>0</v>
      </c>
      <c r="AQ3243" s="46" t="str">
        <f t="shared" si="691"/>
        <v/>
      </c>
      <c r="AR3243" s="46">
        <f t="shared" si="692"/>
        <v>0</v>
      </c>
      <c r="AS3243" s="48">
        <f t="shared" si="693"/>
        <v>1</v>
      </c>
      <c r="AT3243" s="46">
        <f t="shared" si="697"/>
        <v>0</v>
      </c>
      <c r="AU3243" s="46">
        <f t="shared" si="694"/>
        <v>0</v>
      </c>
      <c r="AV3243" s="46">
        <f t="shared" si="695"/>
        <v>0</v>
      </c>
      <c r="AW3243" s="46">
        <f t="shared" si="698"/>
        <v>0</v>
      </c>
      <c r="AX3243" s="47" t="str">
        <f t="shared" si="696"/>
        <v/>
      </c>
      <c r="AY3243" s="47" t="str">
        <f t="shared" si="699"/>
        <v/>
      </c>
    </row>
    <row r="3244" spans="35:51" x14ac:dyDescent="0.35">
      <c r="AI3244" s="11"/>
      <c r="AJ3244" s="11"/>
      <c r="AK3244" s="11"/>
      <c r="AL3244" s="63"/>
      <c r="AM3244" s="46" t="str">
        <f t="shared" si="687"/>
        <v/>
      </c>
      <c r="AN3244" s="46" t="str">
        <f t="shared" si="688"/>
        <v/>
      </c>
      <c r="AO3244" s="46" t="str">
        <f t="shared" si="689"/>
        <v/>
      </c>
      <c r="AP3244" s="46">
        <f t="shared" si="690"/>
        <v>0</v>
      </c>
      <c r="AQ3244" s="46" t="str">
        <f t="shared" si="691"/>
        <v/>
      </c>
      <c r="AR3244" s="46">
        <f t="shared" si="692"/>
        <v>0</v>
      </c>
      <c r="AS3244" s="48">
        <f t="shared" si="693"/>
        <v>1</v>
      </c>
      <c r="AT3244" s="46">
        <f t="shared" si="697"/>
        <v>0</v>
      </c>
      <c r="AU3244" s="46">
        <f t="shared" si="694"/>
        <v>0</v>
      </c>
      <c r="AV3244" s="46">
        <f t="shared" si="695"/>
        <v>0</v>
      </c>
      <c r="AW3244" s="46">
        <f t="shared" si="698"/>
        <v>0</v>
      </c>
      <c r="AX3244" s="47" t="str">
        <f t="shared" si="696"/>
        <v/>
      </c>
      <c r="AY3244" s="47" t="str">
        <f t="shared" si="699"/>
        <v/>
      </c>
    </row>
    <row r="3245" spans="35:51" x14ac:dyDescent="0.35">
      <c r="AI3245" s="11"/>
      <c r="AJ3245" s="11"/>
      <c r="AK3245" s="11"/>
      <c r="AL3245" s="63"/>
      <c r="AM3245" s="46" t="str">
        <f t="shared" si="687"/>
        <v/>
      </c>
      <c r="AN3245" s="46" t="str">
        <f t="shared" si="688"/>
        <v/>
      </c>
      <c r="AO3245" s="46" t="str">
        <f t="shared" si="689"/>
        <v/>
      </c>
      <c r="AP3245" s="46">
        <f t="shared" si="690"/>
        <v>0</v>
      </c>
      <c r="AQ3245" s="46" t="str">
        <f t="shared" si="691"/>
        <v/>
      </c>
      <c r="AR3245" s="46">
        <f t="shared" si="692"/>
        <v>0</v>
      </c>
      <c r="AS3245" s="48">
        <f t="shared" si="693"/>
        <v>1</v>
      </c>
      <c r="AT3245" s="46">
        <f t="shared" si="697"/>
        <v>0</v>
      </c>
      <c r="AU3245" s="46">
        <f t="shared" si="694"/>
        <v>0</v>
      </c>
      <c r="AV3245" s="46">
        <f t="shared" si="695"/>
        <v>0</v>
      </c>
      <c r="AW3245" s="46">
        <f t="shared" si="698"/>
        <v>0</v>
      </c>
      <c r="AX3245" s="47" t="str">
        <f t="shared" si="696"/>
        <v/>
      </c>
      <c r="AY3245" s="47" t="str">
        <f t="shared" si="699"/>
        <v/>
      </c>
    </row>
    <row r="3246" spans="35:51" x14ac:dyDescent="0.35">
      <c r="AI3246" s="11"/>
      <c r="AJ3246" s="11"/>
      <c r="AK3246" s="11"/>
      <c r="AL3246" s="63"/>
      <c r="AM3246" s="46" t="str">
        <f t="shared" si="687"/>
        <v/>
      </c>
      <c r="AN3246" s="46" t="str">
        <f t="shared" si="688"/>
        <v/>
      </c>
      <c r="AO3246" s="46" t="str">
        <f t="shared" si="689"/>
        <v/>
      </c>
      <c r="AP3246" s="46">
        <f t="shared" si="690"/>
        <v>0</v>
      </c>
      <c r="AQ3246" s="46" t="str">
        <f t="shared" si="691"/>
        <v/>
      </c>
      <c r="AR3246" s="46">
        <f t="shared" si="692"/>
        <v>0</v>
      </c>
      <c r="AS3246" s="48">
        <f t="shared" si="693"/>
        <v>1</v>
      </c>
      <c r="AT3246" s="46">
        <f t="shared" si="697"/>
        <v>0</v>
      </c>
      <c r="AU3246" s="46">
        <f t="shared" si="694"/>
        <v>0</v>
      </c>
      <c r="AV3246" s="46">
        <f t="shared" si="695"/>
        <v>0</v>
      </c>
      <c r="AW3246" s="46">
        <f t="shared" si="698"/>
        <v>0</v>
      </c>
      <c r="AX3246" s="47" t="str">
        <f t="shared" si="696"/>
        <v/>
      </c>
      <c r="AY3246" s="47" t="str">
        <f t="shared" si="699"/>
        <v/>
      </c>
    </row>
    <row r="3247" spans="35:51" x14ac:dyDescent="0.35">
      <c r="AI3247" s="11"/>
      <c r="AJ3247" s="11"/>
      <c r="AK3247" s="11"/>
      <c r="AL3247" s="63"/>
      <c r="AM3247" s="46" t="str">
        <f t="shared" si="687"/>
        <v/>
      </c>
      <c r="AN3247" s="46" t="str">
        <f t="shared" si="688"/>
        <v/>
      </c>
      <c r="AO3247" s="46" t="str">
        <f t="shared" si="689"/>
        <v/>
      </c>
      <c r="AP3247" s="46">
        <f t="shared" si="690"/>
        <v>0</v>
      </c>
      <c r="AQ3247" s="46" t="str">
        <f t="shared" si="691"/>
        <v/>
      </c>
      <c r="AR3247" s="46">
        <f t="shared" si="692"/>
        <v>0</v>
      </c>
      <c r="AS3247" s="48">
        <f t="shared" si="693"/>
        <v>1</v>
      </c>
      <c r="AT3247" s="46">
        <f t="shared" si="697"/>
        <v>0</v>
      </c>
      <c r="AU3247" s="46">
        <f t="shared" si="694"/>
        <v>0</v>
      </c>
      <c r="AV3247" s="46">
        <f t="shared" si="695"/>
        <v>0</v>
      </c>
      <c r="AW3247" s="46">
        <f t="shared" si="698"/>
        <v>0</v>
      </c>
      <c r="AX3247" s="47" t="str">
        <f t="shared" si="696"/>
        <v/>
      </c>
      <c r="AY3247" s="47" t="str">
        <f t="shared" si="699"/>
        <v/>
      </c>
    </row>
    <row r="3248" spans="35:51" x14ac:dyDescent="0.35">
      <c r="AI3248" s="11"/>
      <c r="AJ3248" s="11"/>
      <c r="AK3248" s="11"/>
      <c r="AL3248" s="63"/>
      <c r="AM3248" s="46" t="str">
        <f t="shared" si="687"/>
        <v/>
      </c>
      <c r="AN3248" s="46" t="str">
        <f t="shared" si="688"/>
        <v/>
      </c>
      <c r="AO3248" s="46" t="str">
        <f t="shared" si="689"/>
        <v/>
      </c>
      <c r="AP3248" s="46">
        <f t="shared" si="690"/>
        <v>0</v>
      </c>
      <c r="AQ3248" s="46" t="str">
        <f t="shared" si="691"/>
        <v/>
      </c>
      <c r="AR3248" s="46">
        <f t="shared" si="692"/>
        <v>0</v>
      </c>
      <c r="AS3248" s="48">
        <f t="shared" si="693"/>
        <v>1</v>
      </c>
      <c r="AT3248" s="46">
        <f t="shared" si="697"/>
        <v>0</v>
      </c>
      <c r="AU3248" s="46">
        <f t="shared" si="694"/>
        <v>0</v>
      </c>
      <c r="AV3248" s="46">
        <f t="shared" si="695"/>
        <v>0</v>
      </c>
      <c r="AW3248" s="46">
        <f t="shared" si="698"/>
        <v>0</v>
      </c>
      <c r="AX3248" s="47" t="str">
        <f t="shared" si="696"/>
        <v/>
      </c>
      <c r="AY3248" s="47" t="str">
        <f t="shared" si="699"/>
        <v/>
      </c>
    </row>
    <row r="3249" spans="35:51" x14ac:dyDescent="0.35">
      <c r="AI3249" s="11"/>
      <c r="AJ3249" s="11"/>
      <c r="AK3249" s="11"/>
      <c r="AL3249" s="63"/>
      <c r="AM3249" s="46" t="str">
        <f t="shared" si="687"/>
        <v/>
      </c>
      <c r="AN3249" s="46" t="str">
        <f t="shared" si="688"/>
        <v/>
      </c>
      <c r="AO3249" s="46" t="str">
        <f t="shared" si="689"/>
        <v/>
      </c>
      <c r="AP3249" s="46">
        <f t="shared" si="690"/>
        <v>0</v>
      </c>
      <c r="AQ3249" s="46" t="str">
        <f t="shared" si="691"/>
        <v/>
      </c>
      <c r="AR3249" s="46">
        <f t="shared" si="692"/>
        <v>0</v>
      </c>
      <c r="AS3249" s="48">
        <f t="shared" si="693"/>
        <v>1</v>
      </c>
      <c r="AT3249" s="46">
        <f t="shared" si="697"/>
        <v>0</v>
      </c>
      <c r="AU3249" s="46">
        <f t="shared" si="694"/>
        <v>0</v>
      </c>
      <c r="AV3249" s="46">
        <f t="shared" si="695"/>
        <v>0</v>
      </c>
      <c r="AW3249" s="46">
        <f t="shared" si="698"/>
        <v>0</v>
      </c>
      <c r="AX3249" s="47" t="str">
        <f t="shared" si="696"/>
        <v/>
      </c>
      <c r="AY3249" s="47" t="str">
        <f t="shared" si="699"/>
        <v/>
      </c>
    </row>
    <row r="3250" spans="35:51" x14ac:dyDescent="0.35">
      <c r="AI3250" s="11"/>
      <c r="AJ3250" s="11"/>
      <c r="AK3250" s="11"/>
      <c r="AL3250" s="63"/>
      <c r="AM3250" s="46" t="str">
        <f t="shared" si="687"/>
        <v/>
      </c>
      <c r="AN3250" s="46" t="str">
        <f t="shared" si="688"/>
        <v/>
      </c>
      <c r="AO3250" s="46" t="str">
        <f t="shared" si="689"/>
        <v/>
      </c>
      <c r="AP3250" s="46">
        <f t="shared" si="690"/>
        <v>0</v>
      </c>
      <c r="AQ3250" s="46" t="str">
        <f t="shared" si="691"/>
        <v/>
      </c>
      <c r="AR3250" s="46">
        <f t="shared" si="692"/>
        <v>0</v>
      </c>
      <c r="AS3250" s="48">
        <f t="shared" si="693"/>
        <v>1</v>
      </c>
      <c r="AT3250" s="46">
        <f t="shared" si="697"/>
        <v>0</v>
      </c>
      <c r="AU3250" s="46">
        <f t="shared" si="694"/>
        <v>0</v>
      </c>
      <c r="AV3250" s="46">
        <f t="shared" si="695"/>
        <v>0</v>
      </c>
      <c r="AW3250" s="46">
        <f t="shared" si="698"/>
        <v>0</v>
      </c>
      <c r="AX3250" s="47" t="str">
        <f t="shared" si="696"/>
        <v/>
      </c>
      <c r="AY3250" s="47" t="str">
        <f t="shared" si="699"/>
        <v/>
      </c>
    </row>
    <row r="3251" spans="35:51" x14ac:dyDescent="0.35">
      <c r="AI3251" s="11"/>
      <c r="AJ3251" s="11"/>
      <c r="AK3251" s="11"/>
      <c r="AL3251" s="63"/>
      <c r="AM3251" s="46" t="str">
        <f t="shared" si="687"/>
        <v/>
      </c>
      <c r="AN3251" s="46" t="str">
        <f t="shared" si="688"/>
        <v/>
      </c>
      <c r="AO3251" s="46" t="str">
        <f t="shared" si="689"/>
        <v/>
      </c>
      <c r="AP3251" s="46">
        <f t="shared" si="690"/>
        <v>0</v>
      </c>
      <c r="AQ3251" s="46" t="str">
        <f t="shared" si="691"/>
        <v/>
      </c>
      <c r="AR3251" s="46">
        <f t="shared" si="692"/>
        <v>0</v>
      </c>
      <c r="AS3251" s="48">
        <f t="shared" si="693"/>
        <v>1</v>
      </c>
      <c r="AT3251" s="46">
        <f t="shared" si="697"/>
        <v>0</v>
      </c>
      <c r="AU3251" s="46">
        <f t="shared" si="694"/>
        <v>0</v>
      </c>
      <c r="AV3251" s="46">
        <f t="shared" si="695"/>
        <v>0</v>
      </c>
      <c r="AW3251" s="46">
        <f t="shared" si="698"/>
        <v>0</v>
      </c>
      <c r="AX3251" s="47" t="str">
        <f t="shared" si="696"/>
        <v/>
      </c>
      <c r="AY3251" s="47" t="str">
        <f t="shared" si="699"/>
        <v/>
      </c>
    </row>
    <row r="3252" spans="35:51" x14ac:dyDescent="0.35">
      <c r="AI3252" s="11"/>
      <c r="AJ3252" s="11"/>
      <c r="AK3252" s="11"/>
      <c r="AL3252" s="63"/>
      <c r="AM3252" s="46" t="str">
        <f t="shared" si="687"/>
        <v/>
      </c>
      <c r="AN3252" s="46" t="str">
        <f t="shared" si="688"/>
        <v/>
      </c>
      <c r="AO3252" s="46" t="str">
        <f t="shared" si="689"/>
        <v/>
      </c>
      <c r="AP3252" s="46">
        <f t="shared" si="690"/>
        <v>0</v>
      </c>
      <c r="AQ3252" s="46" t="str">
        <f t="shared" si="691"/>
        <v/>
      </c>
      <c r="AR3252" s="46">
        <f t="shared" si="692"/>
        <v>0</v>
      </c>
      <c r="AS3252" s="48">
        <f t="shared" si="693"/>
        <v>1</v>
      </c>
      <c r="AT3252" s="46">
        <f t="shared" si="697"/>
        <v>0</v>
      </c>
      <c r="AU3252" s="46">
        <f t="shared" si="694"/>
        <v>0</v>
      </c>
      <c r="AV3252" s="46">
        <f t="shared" si="695"/>
        <v>0</v>
      </c>
      <c r="AW3252" s="46">
        <f t="shared" si="698"/>
        <v>0</v>
      </c>
      <c r="AX3252" s="47" t="str">
        <f t="shared" si="696"/>
        <v/>
      </c>
      <c r="AY3252" s="47" t="str">
        <f t="shared" si="699"/>
        <v/>
      </c>
    </row>
    <row r="3253" spans="35:51" x14ac:dyDescent="0.35">
      <c r="AI3253" s="11"/>
      <c r="AJ3253" s="11"/>
      <c r="AK3253" s="11"/>
      <c r="AL3253" s="63"/>
      <c r="AM3253" s="46" t="str">
        <f t="shared" si="687"/>
        <v/>
      </c>
      <c r="AN3253" s="46" t="str">
        <f t="shared" si="688"/>
        <v/>
      </c>
      <c r="AO3253" s="46" t="str">
        <f t="shared" si="689"/>
        <v/>
      </c>
      <c r="AP3253" s="46">
        <f t="shared" si="690"/>
        <v>0</v>
      </c>
      <c r="AQ3253" s="46" t="str">
        <f t="shared" si="691"/>
        <v/>
      </c>
      <c r="AR3253" s="46">
        <f t="shared" si="692"/>
        <v>0</v>
      </c>
      <c r="AS3253" s="48">
        <f t="shared" si="693"/>
        <v>1</v>
      </c>
      <c r="AT3253" s="46">
        <f t="shared" si="697"/>
        <v>0</v>
      </c>
      <c r="AU3253" s="46">
        <f t="shared" si="694"/>
        <v>0</v>
      </c>
      <c r="AV3253" s="46">
        <f t="shared" si="695"/>
        <v>0</v>
      </c>
      <c r="AW3253" s="46">
        <f t="shared" si="698"/>
        <v>0</v>
      </c>
      <c r="AX3253" s="47" t="str">
        <f t="shared" si="696"/>
        <v/>
      </c>
      <c r="AY3253" s="47" t="str">
        <f t="shared" si="699"/>
        <v/>
      </c>
    </row>
    <row r="3254" spans="35:51" x14ac:dyDescent="0.35">
      <c r="AI3254" s="11"/>
      <c r="AJ3254" s="11"/>
      <c r="AK3254" s="11"/>
      <c r="AL3254" s="63"/>
      <c r="AM3254" s="46" t="str">
        <f t="shared" si="687"/>
        <v/>
      </c>
      <c r="AN3254" s="46" t="str">
        <f t="shared" si="688"/>
        <v/>
      </c>
      <c r="AO3254" s="46" t="str">
        <f t="shared" si="689"/>
        <v/>
      </c>
      <c r="AP3254" s="46">
        <f t="shared" si="690"/>
        <v>0</v>
      </c>
      <c r="AQ3254" s="46" t="str">
        <f t="shared" si="691"/>
        <v/>
      </c>
      <c r="AR3254" s="46">
        <f t="shared" si="692"/>
        <v>0</v>
      </c>
      <c r="AS3254" s="48">
        <f t="shared" si="693"/>
        <v>1</v>
      </c>
      <c r="AT3254" s="46">
        <f t="shared" si="697"/>
        <v>0</v>
      </c>
      <c r="AU3254" s="46">
        <f t="shared" si="694"/>
        <v>0</v>
      </c>
      <c r="AV3254" s="46">
        <f t="shared" si="695"/>
        <v>0</v>
      </c>
      <c r="AW3254" s="46">
        <f t="shared" si="698"/>
        <v>0</v>
      </c>
      <c r="AX3254" s="47" t="str">
        <f t="shared" si="696"/>
        <v/>
      </c>
      <c r="AY3254" s="47" t="str">
        <f t="shared" si="699"/>
        <v/>
      </c>
    </row>
    <row r="3255" spans="35:51" x14ac:dyDescent="0.35">
      <c r="AI3255" s="11"/>
      <c r="AJ3255" s="11"/>
      <c r="AK3255" s="11"/>
      <c r="AL3255" s="63"/>
      <c r="AM3255" s="46" t="str">
        <f t="shared" si="687"/>
        <v/>
      </c>
      <c r="AN3255" s="46" t="str">
        <f t="shared" si="688"/>
        <v/>
      </c>
      <c r="AO3255" s="46" t="str">
        <f t="shared" si="689"/>
        <v/>
      </c>
      <c r="AP3255" s="46">
        <f t="shared" si="690"/>
        <v>0</v>
      </c>
      <c r="AQ3255" s="46" t="str">
        <f t="shared" si="691"/>
        <v/>
      </c>
      <c r="AR3255" s="46">
        <f t="shared" si="692"/>
        <v>0</v>
      </c>
      <c r="AS3255" s="48">
        <f t="shared" si="693"/>
        <v>1</v>
      </c>
      <c r="AT3255" s="46">
        <f t="shared" si="697"/>
        <v>0</v>
      </c>
      <c r="AU3255" s="46">
        <f t="shared" si="694"/>
        <v>0</v>
      </c>
      <c r="AV3255" s="46">
        <f t="shared" si="695"/>
        <v>0</v>
      </c>
      <c r="AW3255" s="46">
        <f t="shared" si="698"/>
        <v>0</v>
      </c>
      <c r="AX3255" s="47" t="str">
        <f t="shared" si="696"/>
        <v/>
      </c>
      <c r="AY3255" s="47" t="str">
        <f t="shared" si="699"/>
        <v/>
      </c>
    </row>
    <row r="3256" spans="35:51" x14ac:dyDescent="0.35">
      <c r="AI3256" s="11"/>
      <c r="AJ3256" s="11"/>
      <c r="AK3256" s="11"/>
      <c r="AL3256" s="63"/>
      <c r="AM3256" s="46" t="str">
        <f t="shared" si="687"/>
        <v/>
      </c>
      <c r="AN3256" s="46" t="str">
        <f t="shared" si="688"/>
        <v/>
      </c>
      <c r="AO3256" s="46" t="str">
        <f t="shared" si="689"/>
        <v/>
      </c>
      <c r="AP3256" s="46">
        <f t="shared" si="690"/>
        <v>0</v>
      </c>
      <c r="AQ3256" s="46" t="str">
        <f t="shared" si="691"/>
        <v/>
      </c>
      <c r="AR3256" s="46">
        <f t="shared" si="692"/>
        <v>0</v>
      </c>
      <c r="AS3256" s="48">
        <f t="shared" si="693"/>
        <v>1</v>
      </c>
      <c r="AT3256" s="46">
        <f t="shared" si="697"/>
        <v>0</v>
      </c>
      <c r="AU3256" s="46">
        <f t="shared" si="694"/>
        <v>0</v>
      </c>
      <c r="AV3256" s="46">
        <f t="shared" si="695"/>
        <v>0</v>
      </c>
      <c r="AW3256" s="46">
        <f t="shared" si="698"/>
        <v>0</v>
      </c>
      <c r="AX3256" s="47" t="str">
        <f t="shared" si="696"/>
        <v/>
      </c>
      <c r="AY3256" s="47" t="str">
        <f t="shared" si="699"/>
        <v/>
      </c>
    </row>
    <row r="3257" spans="35:51" x14ac:dyDescent="0.35">
      <c r="AI3257" s="11"/>
      <c r="AJ3257" s="11"/>
      <c r="AK3257" s="11"/>
      <c r="AL3257" s="63"/>
      <c r="AM3257" s="46" t="str">
        <f t="shared" si="687"/>
        <v/>
      </c>
      <c r="AN3257" s="46" t="str">
        <f t="shared" si="688"/>
        <v/>
      </c>
      <c r="AO3257" s="46" t="str">
        <f t="shared" si="689"/>
        <v/>
      </c>
      <c r="AP3257" s="46">
        <f t="shared" si="690"/>
        <v>0</v>
      </c>
      <c r="AQ3257" s="46" t="str">
        <f t="shared" si="691"/>
        <v/>
      </c>
      <c r="AR3257" s="46">
        <f t="shared" si="692"/>
        <v>0</v>
      </c>
      <c r="AS3257" s="48">
        <f t="shared" si="693"/>
        <v>1</v>
      </c>
      <c r="AT3257" s="46">
        <f t="shared" si="697"/>
        <v>0</v>
      </c>
      <c r="AU3257" s="46">
        <f t="shared" si="694"/>
        <v>0</v>
      </c>
      <c r="AV3257" s="46">
        <f t="shared" si="695"/>
        <v>0</v>
      </c>
      <c r="AW3257" s="46">
        <f t="shared" si="698"/>
        <v>0</v>
      </c>
      <c r="AX3257" s="47" t="str">
        <f t="shared" si="696"/>
        <v/>
      </c>
      <c r="AY3257" s="47" t="str">
        <f t="shared" si="699"/>
        <v/>
      </c>
    </row>
    <row r="3258" spans="35:51" x14ac:dyDescent="0.35">
      <c r="AI3258" s="11"/>
      <c r="AJ3258" s="11"/>
      <c r="AK3258" s="11"/>
      <c r="AL3258" s="63"/>
      <c r="AM3258" s="46" t="str">
        <f t="shared" si="687"/>
        <v/>
      </c>
      <c r="AN3258" s="46" t="str">
        <f t="shared" si="688"/>
        <v/>
      </c>
      <c r="AO3258" s="46" t="str">
        <f t="shared" si="689"/>
        <v/>
      </c>
      <c r="AP3258" s="46">
        <f t="shared" si="690"/>
        <v>0</v>
      </c>
      <c r="AQ3258" s="46" t="str">
        <f t="shared" si="691"/>
        <v/>
      </c>
      <c r="AR3258" s="46">
        <f t="shared" si="692"/>
        <v>0</v>
      </c>
      <c r="AS3258" s="48">
        <f t="shared" si="693"/>
        <v>1</v>
      </c>
      <c r="AT3258" s="46">
        <f t="shared" si="697"/>
        <v>0</v>
      </c>
      <c r="AU3258" s="46">
        <f t="shared" si="694"/>
        <v>0</v>
      </c>
      <c r="AV3258" s="46">
        <f t="shared" si="695"/>
        <v>0</v>
      </c>
      <c r="AW3258" s="46">
        <f t="shared" si="698"/>
        <v>0</v>
      </c>
      <c r="AX3258" s="47" t="str">
        <f t="shared" si="696"/>
        <v/>
      </c>
      <c r="AY3258" s="47" t="str">
        <f t="shared" si="699"/>
        <v/>
      </c>
    </row>
    <row r="3259" spans="35:51" x14ac:dyDescent="0.35">
      <c r="AI3259" s="11"/>
      <c r="AJ3259" s="11"/>
      <c r="AK3259" s="11"/>
      <c r="AL3259" s="63"/>
      <c r="AM3259" s="46" t="str">
        <f t="shared" si="687"/>
        <v/>
      </c>
      <c r="AN3259" s="46" t="str">
        <f t="shared" si="688"/>
        <v/>
      </c>
      <c r="AO3259" s="46" t="str">
        <f t="shared" si="689"/>
        <v/>
      </c>
      <c r="AP3259" s="46">
        <f t="shared" si="690"/>
        <v>0</v>
      </c>
      <c r="AQ3259" s="46" t="str">
        <f t="shared" si="691"/>
        <v/>
      </c>
      <c r="AR3259" s="46">
        <f t="shared" si="692"/>
        <v>0</v>
      </c>
      <c r="AS3259" s="48">
        <f t="shared" si="693"/>
        <v>1</v>
      </c>
      <c r="AT3259" s="46">
        <f t="shared" si="697"/>
        <v>0</v>
      </c>
      <c r="AU3259" s="46">
        <f t="shared" si="694"/>
        <v>0</v>
      </c>
      <c r="AV3259" s="46">
        <f t="shared" si="695"/>
        <v>0</v>
      </c>
      <c r="AW3259" s="46">
        <f t="shared" si="698"/>
        <v>0</v>
      </c>
      <c r="AX3259" s="47" t="str">
        <f t="shared" si="696"/>
        <v/>
      </c>
      <c r="AY3259" s="47" t="str">
        <f t="shared" si="699"/>
        <v/>
      </c>
    </row>
    <row r="3260" spans="35:51" x14ac:dyDescent="0.35">
      <c r="AI3260" s="11"/>
      <c r="AJ3260" s="11"/>
      <c r="AK3260" s="11"/>
      <c r="AL3260" s="63"/>
      <c r="AM3260" s="46" t="str">
        <f t="shared" si="687"/>
        <v/>
      </c>
      <c r="AN3260" s="46" t="str">
        <f t="shared" si="688"/>
        <v/>
      </c>
      <c r="AO3260" s="46" t="str">
        <f t="shared" si="689"/>
        <v/>
      </c>
      <c r="AP3260" s="46">
        <f t="shared" si="690"/>
        <v>0</v>
      </c>
      <c r="AQ3260" s="46" t="str">
        <f t="shared" si="691"/>
        <v/>
      </c>
      <c r="AR3260" s="46">
        <f t="shared" si="692"/>
        <v>0</v>
      </c>
      <c r="AS3260" s="48">
        <f t="shared" si="693"/>
        <v>1</v>
      </c>
      <c r="AT3260" s="46">
        <f t="shared" si="697"/>
        <v>0</v>
      </c>
      <c r="AU3260" s="46">
        <f t="shared" si="694"/>
        <v>0</v>
      </c>
      <c r="AV3260" s="46">
        <f t="shared" si="695"/>
        <v>0</v>
      </c>
      <c r="AW3260" s="46">
        <f t="shared" si="698"/>
        <v>0</v>
      </c>
      <c r="AX3260" s="47" t="str">
        <f t="shared" si="696"/>
        <v/>
      </c>
      <c r="AY3260" s="47" t="str">
        <f t="shared" si="699"/>
        <v/>
      </c>
    </row>
    <row r="3261" spans="35:51" x14ac:dyDescent="0.35">
      <c r="AI3261" s="11"/>
      <c r="AJ3261" s="11"/>
      <c r="AK3261" s="11"/>
      <c r="AL3261" s="63"/>
      <c r="AM3261" s="46" t="str">
        <f t="shared" si="687"/>
        <v/>
      </c>
      <c r="AN3261" s="46" t="str">
        <f t="shared" si="688"/>
        <v/>
      </c>
      <c r="AO3261" s="46" t="str">
        <f t="shared" si="689"/>
        <v/>
      </c>
      <c r="AP3261" s="46">
        <f t="shared" si="690"/>
        <v>0</v>
      </c>
      <c r="AQ3261" s="46" t="str">
        <f t="shared" si="691"/>
        <v/>
      </c>
      <c r="AR3261" s="46">
        <f t="shared" si="692"/>
        <v>0</v>
      </c>
      <c r="AS3261" s="48">
        <f t="shared" si="693"/>
        <v>1</v>
      </c>
      <c r="AT3261" s="46">
        <f t="shared" si="697"/>
        <v>0</v>
      </c>
      <c r="AU3261" s="46">
        <f t="shared" si="694"/>
        <v>0</v>
      </c>
      <c r="AV3261" s="46">
        <f t="shared" si="695"/>
        <v>0</v>
      </c>
      <c r="AW3261" s="46">
        <f t="shared" si="698"/>
        <v>0</v>
      </c>
      <c r="AX3261" s="47" t="str">
        <f t="shared" si="696"/>
        <v/>
      </c>
      <c r="AY3261" s="47" t="str">
        <f t="shared" si="699"/>
        <v/>
      </c>
    </row>
    <row r="3262" spans="35:51" x14ac:dyDescent="0.35">
      <c r="AI3262" s="11"/>
      <c r="AJ3262" s="11"/>
      <c r="AK3262" s="11"/>
      <c r="AL3262" s="63"/>
      <c r="AM3262" s="46" t="str">
        <f t="shared" si="687"/>
        <v/>
      </c>
      <c r="AN3262" s="46" t="str">
        <f t="shared" si="688"/>
        <v/>
      </c>
      <c r="AO3262" s="46" t="str">
        <f t="shared" si="689"/>
        <v/>
      </c>
      <c r="AP3262" s="46">
        <f t="shared" si="690"/>
        <v>0</v>
      </c>
      <c r="AQ3262" s="46" t="str">
        <f t="shared" si="691"/>
        <v/>
      </c>
      <c r="AR3262" s="46">
        <f t="shared" si="692"/>
        <v>0</v>
      </c>
      <c r="AS3262" s="48">
        <f t="shared" si="693"/>
        <v>1</v>
      </c>
      <c r="AT3262" s="46">
        <f t="shared" si="697"/>
        <v>0</v>
      </c>
      <c r="AU3262" s="46">
        <f t="shared" si="694"/>
        <v>0</v>
      </c>
      <c r="AV3262" s="46">
        <f t="shared" si="695"/>
        <v>0</v>
      </c>
      <c r="AW3262" s="46">
        <f t="shared" si="698"/>
        <v>0</v>
      </c>
      <c r="AX3262" s="47" t="str">
        <f t="shared" si="696"/>
        <v/>
      </c>
      <c r="AY3262" s="47" t="str">
        <f t="shared" si="699"/>
        <v/>
      </c>
    </row>
    <row r="3263" spans="35:51" x14ac:dyDescent="0.35">
      <c r="AI3263" s="11"/>
      <c r="AJ3263" s="11"/>
      <c r="AK3263" s="11"/>
      <c r="AL3263" s="63"/>
      <c r="AM3263" s="46" t="str">
        <f t="shared" si="687"/>
        <v/>
      </c>
      <c r="AN3263" s="46" t="str">
        <f t="shared" si="688"/>
        <v/>
      </c>
      <c r="AO3263" s="46" t="str">
        <f t="shared" si="689"/>
        <v/>
      </c>
      <c r="AP3263" s="46">
        <f t="shared" si="690"/>
        <v>0</v>
      </c>
      <c r="AQ3263" s="46" t="str">
        <f t="shared" si="691"/>
        <v/>
      </c>
      <c r="AR3263" s="46">
        <f t="shared" si="692"/>
        <v>0</v>
      </c>
      <c r="AS3263" s="48">
        <f t="shared" si="693"/>
        <v>1</v>
      </c>
      <c r="AT3263" s="46">
        <f t="shared" si="697"/>
        <v>0</v>
      </c>
      <c r="AU3263" s="46">
        <f t="shared" si="694"/>
        <v>0</v>
      </c>
      <c r="AV3263" s="46">
        <f t="shared" si="695"/>
        <v>0</v>
      </c>
      <c r="AW3263" s="46">
        <f t="shared" si="698"/>
        <v>0</v>
      </c>
      <c r="AX3263" s="47" t="str">
        <f t="shared" si="696"/>
        <v/>
      </c>
      <c r="AY3263" s="47" t="str">
        <f t="shared" si="699"/>
        <v/>
      </c>
    </row>
    <row r="3264" spans="35:51" x14ac:dyDescent="0.35">
      <c r="AI3264" s="11"/>
      <c r="AJ3264" s="11"/>
      <c r="AK3264" s="11"/>
      <c r="AL3264" s="63"/>
      <c r="AM3264" s="46" t="str">
        <f t="shared" si="687"/>
        <v/>
      </c>
      <c r="AN3264" s="46" t="str">
        <f t="shared" si="688"/>
        <v/>
      </c>
      <c r="AO3264" s="46" t="str">
        <f t="shared" si="689"/>
        <v/>
      </c>
      <c r="AP3264" s="46">
        <f t="shared" si="690"/>
        <v>0</v>
      </c>
      <c r="AQ3264" s="46" t="str">
        <f t="shared" si="691"/>
        <v/>
      </c>
      <c r="AR3264" s="46">
        <f t="shared" si="692"/>
        <v>0</v>
      </c>
      <c r="AS3264" s="48">
        <f t="shared" si="693"/>
        <v>1</v>
      </c>
      <c r="AT3264" s="46">
        <f t="shared" si="697"/>
        <v>0</v>
      </c>
      <c r="AU3264" s="46">
        <f t="shared" si="694"/>
        <v>0</v>
      </c>
      <c r="AV3264" s="46">
        <f t="shared" si="695"/>
        <v>0</v>
      </c>
      <c r="AW3264" s="46">
        <f t="shared" si="698"/>
        <v>0</v>
      </c>
      <c r="AX3264" s="47" t="str">
        <f t="shared" si="696"/>
        <v/>
      </c>
      <c r="AY3264" s="47" t="str">
        <f t="shared" si="699"/>
        <v/>
      </c>
    </row>
    <row r="3265" spans="35:51" x14ac:dyDescent="0.35">
      <c r="AI3265" s="11"/>
      <c r="AJ3265" s="11"/>
      <c r="AK3265" s="11"/>
      <c r="AL3265" s="63"/>
      <c r="AM3265" s="46" t="str">
        <f t="shared" si="687"/>
        <v/>
      </c>
      <c r="AN3265" s="46" t="str">
        <f t="shared" si="688"/>
        <v/>
      </c>
      <c r="AO3265" s="46" t="str">
        <f t="shared" si="689"/>
        <v/>
      </c>
      <c r="AP3265" s="46">
        <f t="shared" si="690"/>
        <v>0</v>
      </c>
      <c r="AQ3265" s="46" t="str">
        <f t="shared" si="691"/>
        <v/>
      </c>
      <c r="AR3265" s="46">
        <f t="shared" si="692"/>
        <v>0</v>
      </c>
      <c r="AS3265" s="48">
        <f t="shared" si="693"/>
        <v>1</v>
      </c>
      <c r="AT3265" s="46">
        <f t="shared" si="697"/>
        <v>0</v>
      </c>
      <c r="AU3265" s="46">
        <f t="shared" si="694"/>
        <v>0</v>
      </c>
      <c r="AV3265" s="46">
        <f t="shared" si="695"/>
        <v>0</v>
      </c>
      <c r="AW3265" s="46">
        <f t="shared" si="698"/>
        <v>0</v>
      </c>
      <c r="AX3265" s="47" t="str">
        <f t="shared" si="696"/>
        <v/>
      </c>
      <c r="AY3265" s="47" t="str">
        <f t="shared" si="699"/>
        <v/>
      </c>
    </row>
    <row r="3266" spans="35:51" x14ac:dyDescent="0.35">
      <c r="AI3266" s="11"/>
      <c r="AJ3266" s="11"/>
      <c r="AK3266" s="11"/>
      <c r="AL3266" s="63"/>
      <c r="AM3266" s="46" t="str">
        <f t="shared" si="687"/>
        <v/>
      </c>
      <c r="AN3266" s="46" t="str">
        <f t="shared" si="688"/>
        <v/>
      </c>
      <c r="AO3266" s="46" t="str">
        <f t="shared" si="689"/>
        <v/>
      </c>
      <c r="AP3266" s="46">
        <f t="shared" si="690"/>
        <v>0</v>
      </c>
      <c r="AQ3266" s="46" t="str">
        <f t="shared" si="691"/>
        <v/>
      </c>
      <c r="AR3266" s="46">
        <f t="shared" si="692"/>
        <v>0</v>
      </c>
      <c r="AS3266" s="48">
        <f t="shared" si="693"/>
        <v>1</v>
      </c>
      <c r="AT3266" s="46">
        <f t="shared" si="697"/>
        <v>0</v>
      </c>
      <c r="AU3266" s="46">
        <f t="shared" si="694"/>
        <v>0</v>
      </c>
      <c r="AV3266" s="46">
        <f t="shared" si="695"/>
        <v>0</v>
      </c>
      <c r="AW3266" s="46">
        <f t="shared" si="698"/>
        <v>0</v>
      </c>
      <c r="AX3266" s="47" t="str">
        <f t="shared" si="696"/>
        <v/>
      </c>
      <c r="AY3266" s="47" t="str">
        <f t="shared" si="699"/>
        <v/>
      </c>
    </row>
    <row r="3267" spans="35:51" x14ac:dyDescent="0.35">
      <c r="AI3267" s="11"/>
      <c r="AJ3267" s="11"/>
      <c r="AK3267" s="11"/>
      <c r="AL3267" s="63"/>
      <c r="AM3267" s="46" t="str">
        <f t="shared" ref="AM3267:AM3330" si="700">IFERROR(VLOOKUP($AK3267,pnl_konto_table,2,FALSE),"")</f>
        <v/>
      </c>
      <c r="AN3267" s="46" t="str">
        <f t="shared" ref="AN3267:AN3330" si="701">IFERROR(VLOOKUP($AK3267,pnl_konto_table,6,FALSE),"")</f>
        <v/>
      </c>
      <c r="AO3267" s="46" t="str">
        <f t="shared" ref="AO3267:AO3330" si="702">IFERROR(VLOOKUP($AK3267,pnl_konto_table,7,FALSE),"")</f>
        <v/>
      </c>
      <c r="AP3267" s="46">
        <f t="shared" ref="AP3267:AP3330" si="703">IFERROR(VLOOKUP(AO3267,pnl_kategori_table,2,FALSE),0)</f>
        <v>0</v>
      </c>
      <c r="AQ3267" s="46" t="str">
        <f t="shared" ref="AQ3267:AQ3330" si="704">IFERROR(MATCH(AN3267,pnl_subkategori,0),"")</f>
        <v/>
      </c>
      <c r="AR3267" s="46">
        <f t="shared" ref="AR3267:AR3330" si="705">IF(AP3267=$A$3,-$AL3267,$AL3267)</f>
        <v>0</v>
      </c>
      <c r="AS3267" s="48">
        <f t="shared" ref="AS3267:AS3330" si="706">IFERROR(VLOOKUP($AK3267,lookup_konto_index,2,FALSE),IFERROR(VLOOKUP(AN3267,lookup_subkategori_index,2,FALSE),IFERROR(VLOOKUP(AO3267,lookup_kategori_index,2,FALSE),1)))</f>
        <v>1</v>
      </c>
      <c r="AT3267" s="46">
        <f t="shared" si="697"/>
        <v>0</v>
      </c>
      <c r="AU3267" s="46">
        <f t="shared" ref="AU3267:AU3330" si="707">SUMIFS($BC$3:$BC$50,$BA$3:$BA$50,$AI3267,$BB$3:$BB$50,$AJ3267)</f>
        <v>0</v>
      </c>
      <c r="AV3267" s="46">
        <f t="shared" ref="AV3267:AV3330" si="708">SUMIFS($BD$3:$BD$50,$BA$3:$BA$50,$AI3267,$BB$3:$BB$50,$AJ3267)</f>
        <v>0</v>
      </c>
      <c r="AW3267" s="46">
        <f t="shared" si="698"/>
        <v>0</v>
      </c>
      <c r="AX3267" s="47" t="str">
        <f t="shared" ref="AX3267:AX3330" si="709">IFERROR(VLOOKUP($AP3267,table_type_kostnad,2,FALSE)*AR3267,"")</f>
        <v/>
      </c>
      <c r="AY3267" s="47" t="str">
        <f t="shared" si="699"/>
        <v/>
      </c>
    </row>
    <row r="3268" spans="35:51" x14ac:dyDescent="0.35">
      <c r="AI3268" s="11"/>
      <c r="AJ3268" s="11"/>
      <c r="AK3268" s="11"/>
      <c r="AL3268" s="63"/>
      <c r="AM3268" s="46" t="str">
        <f t="shared" si="700"/>
        <v/>
      </c>
      <c r="AN3268" s="46" t="str">
        <f t="shared" si="701"/>
        <v/>
      </c>
      <c r="AO3268" s="46" t="str">
        <f t="shared" si="702"/>
        <v/>
      </c>
      <c r="AP3268" s="46">
        <f t="shared" si="703"/>
        <v>0</v>
      </c>
      <c r="AQ3268" s="46" t="str">
        <f t="shared" si="704"/>
        <v/>
      </c>
      <c r="AR3268" s="46">
        <f t="shared" si="705"/>
        <v>0</v>
      </c>
      <c r="AS3268" s="48">
        <f t="shared" si="706"/>
        <v>1</v>
      </c>
      <c r="AT3268" s="46">
        <f t="shared" ref="AT3268:AT3331" si="710">AS3268*AR3268</f>
        <v>0</v>
      </c>
      <c r="AU3268" s="46">
        <f t="shared" si="707"/>
        <v>0</v>
      </c>
      <c r="AV3268" s="46">
        <f t="shared" si="708"/>
        <v>0</v>
      </c>
      <c r="AW3268" s="46">
        <f t="shared" ref="AW3268:AW3331" si="711">IF(AU3268=0,0,1)</f>
        <v>0</v>
      </c>
      <c r="AX3268" s="47" t="str">
        <f t="shared" si="709"/>
        <v/>
      </c>
      <c r="AY3268" s="47" t="str">
        <f t="shared" ref="AY3268:AY3331" si="712">IFERROR(AX3268*AS3268,"")</f>
        <v/>
      </c>
    </row>
    <row r="3269" spans="35:51" x14ac:dyDescent="0.35">
      <c r="AI3269" s="11"/>
      <c r="AJ3269" s="11"/>
      <c r="AK3269" s="11"/>
      <c r="AL3269" s="63"/>
      <c r="AM3269" s="46" t="str">
        <f t="shared" si="700"/>
        <v/>
      </c>
      <c r="AN3269" s="46" t="str">
        <f t="shared" si="701"/>
        <v/>
      </c>
      <c r="AO3269" s="46" t="str">
        <f t="shared" si="702"/>
        <v/>
      </c>
      <c r="AP3269" s="46">
        <f t="shared" si="703"/>
        <v>0</v>
      </c>
      <c r="AQ3269" s="46" t="str">
        <f t="shared" si="704"/>
        <v/>
      </c>
      <c r="AR3269" s="46">
        <f t="shared" si="705"/>
        <v>0</v>
      </c>
      <c r="AS3269" s="48">
        <f t="shared" si="706"/>
        <v>1</v>
      </c>
      <c r="AT3269" s="46">
        <f t="shared" si="710"/>
        <v>0</v>
      </c>
      <c r="AU3269" s="46">
        <f t="shared" si="707"/>
        <v>0</v>
      </c>
      <c r="AV3269" s="46">
        <f t="shared" si="708"/>
        <v>0</v>
      </c>
      <c r="AW3269" s="46">
        <f t="shared" si="711"/>
        <v>0</v>
      </c>
      <c r="AX3269" s="47" t="str">
        <f t="shared" si="709"/>
        <v/>
      </c>
      <c r="AY3269" s="47" t="str">
        <f t="shared" si="712"/>
        <v/>
      </c>
    </row>
    <row r="3270" spans="35:51" x14ac:dyDescent="0.35">
      <c r="AI3270" s="11"/>
      <c r="AJ3270" s="11"/>
      <c r="AK3270" s="11"/>
      <c r="AL3270" s="63"/>
      <c r="AM3270" s="46" t="str">
        <f t="shared" si="700"/>
        <v/>
      </c>
      <c r="AN3270" s="46" t="str">
        <f t="shared" si="701"/>
        <v/>
      </c>
      <c r="AO3270" s="46" t="str">
        <f t="shared" si="702"/>
        <v/>
      </c>
      <c r="AP3270" s="46">
        <f t="shared" si="703"/>
        <v>0</v>
      </c>
      <c r="AQ3270" s="46" t="str">
        <f t="shared" si="704"/>
        <v/>
      </c>
      <c r="AR3270" s="46">
        <f t="shared" si="705"/>
        <v>0</v>
      </c>
      <c r="AS3270" s="48">
        <f t="shared" si="706"/>
        <v>1</v>
      </c>
      <c r="AT3270" s="46">
        <f t="shared" si="710"/>
        <v>0</v>
      </c>
      <c r="AU3270" s="46">
        <f t="shared" si="707"/>
        <v>0</v>
      </c>
      <c r="AV3270" s="46">
        <f t="shared" si="708"/>
        <v>0</v>
      </c>
      <c r="AW3270" s="46">
        <f t="shared" si="711"/>
        <v>0</v>
      </c>
      <c r="AX3270" s="47" t="str">
        <f t="shared" si="709"/>
        <v/>
      </c>
      <c r="AY3270" s="47" t="str">
        <f t="shared" si="712"/>
        <v/>
      </c>
    </row>
    <row r="3271" spans="35:51" x14ac:dyDescent="0.35">
      <c r="AI3271" s="11"/>
      <c r="AJ3271" s="11"/>
      <c r="AK3271" s="11"/>
      <c r="AL3271" s="63"/>
      <c r="AM3271" s="46" t="str">
        <f t="shared" si="700"/>
        <v/>
      </c>
      <c r="AN3271" s="46" t="str">
        <f t="shared" si="701"/>
        <v/>
      </c>
      <c r="AO3271" s="46" t="str">
        <f t="shared" si="702"/>
        <v/>
      </c>
      <c r="AP3271" s="46">
        <f t="shared" si="703"/>
        <v>0</v>
      </c>
      <c r="AQ3271" s="46" t="str">
        <f t="shared" si="704"/>
        <v/>
      </c>
      <c r="AR3271" s="46">
        <f t="shared" si="705"/>
        <v>0</v>
      </c>
      <c r="AS3271" s="48">
        <f t="shared" si="706"/>
        <v>1</v>
      </c>
      <c r="AT3271" s="46">
        <f t="shared" si="710"/>
        <v>0</v>
      </c>
      <c r="AU3271" s="46">
        <f t="shared" si="707"/>
        <v>0</v>
      </c>
      <c r="AV3271" s="46">
        <f t="shared" si="708"/>
        <v>0</v>
      </c>
      <c r="AW3271" s="46">
        <f t="shared" si="711"/>
        <v>0</v>
      </c>
      <c r="AX3271" s="47" t="str">
        <f t="shared" si="709"/>
        <v/>
      </c>
      <c r="AY3271" s="47" t="str">
        <f t="shared" si="712"/>
        <v/>
      </c>
    </row>
    <row r="3272" spans="35:51" x14ac:dyDescent="0.35">
      <c r="AI3272" s="11"/>
      <c r="AJ3272" s="11"/>
      <c r="AK3272" s="11"/>
      <c r="AL3272" s="63"/>
      <c r="AM3272" s="46" t="str">
        <f t="shared" si="700"/>
        <v/>
      </c>
      <c r="AN3272" s="46" t="str">
        <f t="shared" si="701"/>
        <v/>
      </c>
      <c r="AO3272" s="46" t="str">
        <f t="shared" si="702"/>
        <v/>
      </c>
      <c r="AP3272" s="46">
        <f t="shared" si="703"/>
        <v>0</v>
      </c>
      <c r="AQ3272" s="46" t="str">
        <f t="shared" si="704"/>
        <v/>
      </c>
      <c r="AR3272" s="46">
        <f t="shared" si="705"/>
        <v>0</v>
      </c>
      <c r="AS3272" s="48">
        <f t="shared" si="706"/>
        <v>1</v>
      </c>
      <c r="AT3272" s="46">
        <f t="shared" si="710"/>
        <v>0</v>
      </c>
      <c r="AU3272" s="46">
        <f t="shared" si="707"/>
        <v>0</v>
      </c>
      <c r="AV3272" s="46">
        <f t="shared" si="708"/>
        <v>0</v>
      </c>
      <c r="AW3272" s="46">
        <f t="shared" si="711"/>
        <v>0</v>
      </c>
      <c r="AX3272" s="47" t="str">
        <f t="shared" si="709"/>
        <v/>
      </c>
      <c r="AY3272" s="47" t="str">
        <f t="shared" si="712"/>
        <v/>
      </c>
    </row>
    <row r="3273" spans="35:51" x14ac:dyDescent="0.35">
      <c r="AI3273" s="11"/>
      <c r="AJ3273" s="11"/>
      <c r="AK3273" s="11"/>
      <c r="AL3273" s="63"/>
      <c r="AM3273" s="46" t="str">
        <f t="shared" si="700"/>
        <v/>
      </c>
      <c r="AN3273" s="46" t="str">
        <f t="shared" si="701"/>
        <v/>
      </c>
      <c r="AO3273" s="46" t="str">
        <f t="shared" si="702"/>
        <v/>
      </c>
      <c r="AP3273" s="46">
        <f t="shared" si="703"/>
        <v>0</v>
      </c>
      <c r="AQ3273" s="46" t="str">
        <f t="shared" si="704"/>
        <v/>
      </c>
      <c r="AR3273" s="46">
        <f t="shared" si="705"/>
        <v>0</v>
      </c>
      <c r="AS3273" s="48">
        <f t="shared" si="706"/>
        <v>1</v>
      </c>
      <c r="AT3273" s="46">
        <f t="shared" si="710"/>
        <v>0</v>
      </c>
      <c r="AU3273" s="46">
        <f t="shared" si="707"/>
        <v>0</v>
      </c>
      <c r="AV3273" s="46">
        <f t="shared" si="708"/>
        <v>0</v>
      </c>
      <c r="AW3273" s="46">
        <f t="shared" si="711"/>
        <v>0</v>
      </c>
      <c r="AX3273" s="47" t="str">
        <f t="shared" si="709"/>
        <v/>
      </c>
      <c r="AY3273" s="47" t="str">
        <f t="shared" si="712"/>
        <v/>
      </c>
    </row>
    <row r="3274" spans="35:51" x14ac:dyDescent="0.35">
      <c r="AI3274" s="11"/>
      <c r="AJ3274" s="11"/>
      <c r="AK3274" s="11"/>
      <c r="AL3274" s="63"/>
      <c r="AM3274" s="46" t="str">
        <f t="shared" si="700"/>
        <v/>
      </c>
      <c r="AN3274" s="46" t="str">
        <f t="shared" si="701"/>
        <v/>
      </c>
      <c r="AO3274" s="46" t="str">
        <f t="shared" si="702"/>
        <v/>
      </c>
      <c r="AP3274" s="46">
        <f t="shared" si="703"/>
        <v>0</v>
      </c>
      <c r="AQ3274" s="46" t="str">
        <f t="shared" si="704"/>
        <v/>
      </c>
      <c r="AR3274" s="46">
        <f t="shared" si="705"/>
        <v>0</v>
      </c>
      <c r="AS3274" s="48">
        <f t="shared" si="706"/>
        <v>1</v>
      </c>
      <c r="AT3274" s="46">
        <f t="shared" si="710"/>
        <v>0</v>
      </c>
      <c r="AU3274" s="46">
        <f t="shared" si="707"/>
        <v>0</v>
      </c>
      <c r="AV3274" s="46">
        <f t="shared" si="708"/>
        <v>0</v>
      </c>
      <c r="AW3274" s="46">
        <f t="shared" si="711"/>
        <v>0</v>
      </c>
      <c r="AX3274" s="47" t="str">
        <f t="shared" si="709"/>
        <v/>
      </c>
      <c r="AY3274" s="47" t="str">
        <f t="shared" si="712"/>
        <v/>
      </c>
    </row>
    <row r="3275" spans="35:51" x14ac:dyDescent="0.35">
      <c r="AI3275" s="11"/>
      <c r="AJ3275" s="11"/>
      <c r="AK3275" s="11"/>
      <c r="AL3275" s="63"/>
      <c r="AM3275" s="46" t="str">
        <f t="shared" si="700"/>
        <v/>
      </c>
      <c r="AN3275" s="46" t="str">
        <f t="shared" si="701"/>
        <v/>
      </c>
      <c r="AO3275" s="46" t="str">
        <f t="shared" si="702"/>
        <v/>
      </c>
      <c r="AP3275" s="46">
        <f t="shared" si="703"/>
        <v>0</v>
      </c>
      <c r="AQ3275" s="46" t="str">
        <f t="shared" si="704"/>
        <v/>
      </c>
      <c r="AR3275" s="46">
        <f t="shared" si="705"/>
        <v>0</v>
      </c>
      <c r="AS3275" s="48">
        <f t="shared" si="706"/>
        <v>1</v>
      </c>
      <c r="AT3275" s="46">
        <f t="shared" si="710"/>
        <v>0</v>
      </c>
      <c r="AU3275" s="46">
        <f t="shared" si="707"/>
        <v>0</v>
      </c>
      <c r="AV3275" s="46">
        <f t="shared" si="708"/>
        <v>0</v>
      </c>
      <c r="AW3275" s="46">
        <f t="shared" si="711"/>
        <v>0</v>
      </c>
      <c r="AX3275" s="47" t="str">
        <f t="shared" si="709"/>
        <v/>
      </c>
      <c r="AY3275" s="47" t="str">
        <f t="shared" si="712"/>
        <v/>
      </c>
    </row>
    <row r="3276" spans="35:51" x14ac:dyDescent="0.35">
      <c r="AI3276" s="11"/>
      <c r="AJ3276" s="11"/>
      <c r="AK3276" s="11"/>
      <c r="AL3276" s="63"/>
      <c r="AM3276" s="46" t="str">
        <f t="shared" si="700"/>
        <v/>
      </c>
      <c r="AN3276" s="46" t="str">
        <f t="shared" si="701"/>
        <v/>
      </c>
      <c r="AO3276" s="46" t="str">
        <f t="shared" si="702"/>
        <v/>
      </c>
      <c r="AP3276" s="46">
        <f t="shared" si="703"/>
        <v>0</v>
      </c>
      <c r="AQ3276" s="46" t="str">
        <f t="shared" si="704"/>
        <v/>
      </c>
      <c r="AR3276" s="46">
        <f t="shared" si="705"/>
        <v>0</v>
      </c>
      <c r="AS3276" s="48">
        <f t="shared" si="706"/>
        <v>1</v>
      </c>
      <c r="AT3276" s="46">
        <f t="shared" si="710"/>
        <v>0</v>
      </c>
      <c r="AU3276" s="46">
        <f t="shared" si="707"/>
        <v>0</v>
      </c>
      <c r="AV3276" s="46">
        <f t="shared" si="708"/>
        <v>0</v>
      </c>
      <c r="AW3276" s="46">
        <f t="shared" si="711"/>
        <v>0</v>
      </c>
      <c r="AX3276" s="47" t="str">
        <f t="shared" si="709"/>
        <v/>
      </c>
      <c r="AY3276" s="47" t="str">
        <f t="shared" si="712"/>
        <v/>
      </c>
    </row>
    <row r="3277" spans="35:51" x14ac:dyDescent="0.35">
      <c r="AI3277" s="11"/>
      <c r="AJ3277" s="11"/>
      <c r="AK3277" s="11"/>
      <c r="AL3277" s="63"/>
      <c r="AM3277" s="46" t="str">
        <f t="shared" si="700"/>
        <v/>
      </c>
      <c r="AN3277" s="46" t="str">
        <f t="shared" si="701"/>
        <v/>
      </c>
      <c r="AO3277" s="46" t="str">
        <f t="shared" si="702"/>
        <v/>
      </c>
      <c r="AP3277" s="46">
        <f t="shared" si="703"/>
        <v>0</v>
      </c>
      <c r="AQ3277" s="46" t="str">
        <f t="shared" si="704"/>
        <v/>
      </c>
      <c r="AR3277" s="46">
        <f t="shared" si="705"/>
        <v>0</v>
      </c>
      <c r="AS3277" s="48">
        <f t="shared" si="706"/>
        <v>1</v>
      </c>
      <c r="AT3277" s="46">
        <f t="shared" si="710"/>
        <v>0</v>
      </c>
      <c r="AU3277" s="46">
        <f t="shared" si="707"/>
        <v>0</v>
      </c>
      <c r="AV3277" s="46">
        <f t="shared" si="708"/>
        <v>0</v>
      </c>
      <c r="AW3277" s="46">
        <f t="shared" si="711"/>
        <v>0</v>
      </c>
      <c r="AX3277" s="47" t="str">
        <f t="shared" si="709"/>
        <v/>
      </c>
      <c r="AY3277" s="47" t="str">
        <f t="shared" si="712"/>
        <v/>
      </c>
    </row>
    <row r="3278" spans="35:51" x14ac:dyDescent="0.35">
      <c r="AI3278" s="11"/>
      <c r="AJ3278" s="11"/>
      <c r="AK3278" s="11"/>
      <c r="AL3278" s="63"/>
      <c r="AM3278" s="46" t="str">
        <f t="shared" si="700"/>
        <v/>
      </c>
      <c r="AN3278" s="46" t="str">
        <f t="shared" si="701"/>
        <v/>
      </c>
      <c r="AO3278" s="46" t="str">
        <f t="shared" si="702"/>
        <v/>
      </c>
      <c r="AP3278" s="46">
        <f t="shared" si="703"/>
        <v>0</v>
      </c>
      <c r="AQ3278" s="46" t="str">
        <f t="shared" si="704"/>
        <v/>
      </c>
      <c r="AR3278" s="46">
        <f t="shared" si="705"/>
        <v>0</v>
      </c>
      <c r="AS3278" s="48">
        <f t="shared" si="706"/>
        <v>1</v>
      </c>
      <c r="AT3278" s="46">
        <f t="shared" si="710"/>
        <v>0</v>
      </c>
      <c r="AU3278" s="46">
        <f t="shared" si="707"/>
        <v>0</v>
      </c>
      <c r="AV3278" s="46">
        <f t="shared" si="708"/>
        <v>0</v>
      </c>
      <c r="AW3278" s="46">
        <f t="shared" si="711"/>
        <v>0</v>
      </c>
      <c r="AX3278" s="47" t="str">
        <f t="shared" si="709"/>
        <v/>
      </c>
      <c r="AY3278" s="47" t="str">
        <f t="shared" si="712"/>
        <v/>
      </c>
    </row>
    <row r="3279" spans="35:51" x14ac:dyDescent="0.35">
      <c r="AI3279" s="11"/>
      <c r="AJ3279" s="11"/>
      <c r="AK3279" s="11"/>
      <c r="AL3279" s="63"/>
      <c r="AM3279" s="46" t="str">
        <f t="shared" si="700"/>
        <v/>
      </c>
      <c r="AN3279" s="46" t="str">
        <f t="shared" si="701"/>
        <v/>
      </c>
      <c r="AO3279" s="46" t="str">
        <f t="shared" si="702"/>
        <v/>
      </c>
      <c r="AP3279" s="46">
        <f t="shared" si="703"/>
        <v>0</v>
      </c>
      <c r="AQ3279" s="46" t="str">
        <f t="shared" si="704"/>
        <v/>
      </c>
      <c r="AR3279" s="46">
        <f t="shared" si="705"/>
        <v>0</v>
      </c>
      <c r="AS3279" s="48">
        <f t="shared" si="706"/>
        <v>1</v>
      </c>
      <c r="AT3279" s="46">
        <f t="shared" si="710"/>
        <v>0</v>
      </c>
      <c r="AU3279" s="46">
        <f t="shared" si="707"/>
        <v>0</v>
      </c>
      <c r="AV3279" s="46">
        <f t="shared" si="708"/>
        <v>0</v>
      </c>
      <c r="AW3279" s="46">
        <f t="shared" si="711"/>
        <v>0</v>
      </c>
      <c r="AX3279" s="47" t="str">
        <f t="shared" si="709"/>
        <v/>
      </c>
      <c r="AY3279" s="47" t="str">
        <f t="shared" si="712"/>
        <v/>
      </c>
    </row>
    <row r="3280" spans="35:51" x14ac:dyDescent="0.35">
      <c r="AI3280" s="11"/>
      <c r="AJ3280" s="11"/>
      <c r="AK3280" s="11"/>
      <c r="AL3280" s="63"/>
      <c r="AM3280" s="46" t="str">
        <f t="shared" si="700"/>
        <v/>
      </c>
      <c r="AN3280" s="46" t="str">
        <f t="shared" si="701"/>
        <v/>
      </c>
      <c r="AO3280" s="46" t="str">
        <f t="shared" si="702"/>
        <v/>
      </c>
      <c r="AP3280" s="46">
        <f t="shared" si="703"/>
        <v>0</v>
      </c>
      <c r="AQ3280" s="46" t="str">
        <f t="shared" si="704"/>
        <v/>
      </c>
      <c r="AR3280" s="46">
        <f t="shared" si="705"/>
        <v>0</v>
      </c>
      <c r="AS3280" s="48">
        <f t="shared" si="706"/>
        <v>1</v>
      </c>
      <c r="AT3280" s="46">
        <f t="shared" si="710"/>
        <v>0</v>
      </c>
      <c r="AU3280" s="46">
        <f t="shared" si="707"/>
        <v>0</v>
      </c>
      <c r="AV3280" s="46">
        <f t="shared" si="708"/>
        <v>0</v>
      </c>
      <c r="AW3280" s="46">
        <f t="shared" si="711"/>
        <v>0</v>
      </c>
      <c r="AX3280" s="47" t="str">
        <f t="shared" si="709"/>
        <v/>
      </c>
      <c r="AY3280" s="47" t="str">
        <f t="shared" si="712"/>
        <v/>
      </c>
    </row>
    <row r="3281" spans="35:51" x14ac:dyDescent="0.35">
      <c r="AI3281" s="11"/>
      <c r="AJ3281" s="11"/>
      <c r="AK3281" s="11"/>
      <c r="AL3281" s="63"/>
      <c r="AM3281" s="46" t="str">
        <f t="shared" si="700"/>
        <v/>
      </c>
      <c r="AN3281" s="46" t="str">
        <f t="shared" si="701"/>
        <v/>
      </c>
      <c r="AO3281" s="46" t="str">
        <f t="shared" si="702"/>
        <v/>
      </c>
      <c r="AP3281" s="46">
        <f t="shared" si="703"/>
        <v>0</v>
      </c>
      <c r="AQ3281" s="46" t="str">
        <f t="shared" si="704"/>
        <v/>
      </c>
      <c r="AR3281" s="46">
        <f t="shared" si="705"/>
        <v>0</v>
      </c>
      <c r="AS3281" s="48">
        <f t="shared" si="706"/>
        <v>1</v>
      </c>
      <c r="AT3281" s="46">
        <f t="shared" si="710"/>
        <v>0</v>
      </c>
      <c r="AU3281" s="46">
        <f t="shared" si="707"/>
        <v>0</v>
      </c>
      <c r="AV3281" s="46">
        <f t="shared" si="708"/>
        <v>0</v>
      </c>
      <c r="AW3281" s="46">
        <f t="shared" si="711"/>
        <v>0</v>
      </c>
      <c r="AX3281" s="47" t="str">
        <f t="shared" si="709"/>
        <v/>
      </c>
      <c r="AY3281" s="47" t="str">
        <f t="shared" si="712"/>
        <v/>
      </c>
    </row>
    <row r="3282" spans="35:51" x14ac:dyDescent="0.35">
      <c r="AI3282" s="11"/>
      <c r="AJ3282" s="11"/>
      <c r="AK3282" s="11"/>
      <c r="AL3282" s="63"/>
      <c r="AM3282" s="46" t="str">
        <f t="shared" si="700"/>
        <v/>
      </c>
      <c r="AN3282" s="46" t="str">
        <f t="shared" si="701"/>
        <v/>
      </c>
      <c r="AO3282" s="46" t="str">
        <f t="shared" si="702"/>
        <v/>
      </c>
      <c r="AP3282" s="46">
        <f t="shared" si="703"/>
        <v>0</v>
      </c>
      <c r="AQ3282" s="46" t="str">
        <f t="shared" si="704"/>
        <v/>
      </c>
      <c r="AR3282" s="46">
        <f t="shared" si="705"/>
        <v>0</v>
      </c>
      <c r="AS3282" s="48">
        <f t="shared" si="706"/>
        <v>1</v>
      </c>
      <c r="AT3282" s="46">
        <f t="shared" si="710"/>
        <v>0</v>
      </c>
      <c r="AU3282" s="46">
        <f t="shared" si="707"/>
        <v>0</v>
      </c>
      <c r="AV3282" s="46">
        <f t="shared" si="708"/>
        <v>0</v>
      </c>
      <c r="AW3282" s="46">
        <f t="shared" si="711"/>
        <v>0</v>
      </c>
      <c r="AX3282" s="47" t="str">
        <f t="shared" si="709"/>
        <v/>
      </c>
      <c r="AY3282" s="47" t="str">
        <f t="shared" si="712"/>
        <v/>
      </c>
    </row>
    <row r="3283" spans="35:51" x14ac:dyDescent="0.35">
      <c r="AI3283" s="11"/>
      <c r="AJ3283" s="11"/>
      <c r="AK3283" s="11"/>
      <c r="AL3283" s="63"/>
      <c r="AM3283" s="46" t="str">
        <f t="shared" si="700"/>
        <v/>
      </c>
      <c r="AN3283" s="46" t="str">
        <f t="shared" si="701"/>
        <v/>
      </c>
      <c r="AO3283" s="46" t="str">
        <f t="shared" si="702"/>
        <v/>
      </c>
      <c r="AP3283" s="46">
        <f t="shared" si="703"/>
        <v>0</v>
      </c>
      <c r="AQ3283" s="46" t="str">
        <f t="shared" si="704"/>
        <v/>
      </c>
      <c r="AR3283" s="46">
        <f t="shared" si="705"/>
        <v>0</v>
      </c>
      <c r="AS3283" s="48">
        <f t="shared" si="706"/>
        <v>1</v>
      </c>
      <c r="AT3283" s="46">
        <f t="shared" si="710"/>
        <v>0</v>
      </c>
      <c r="AU3283" s="46">
        <f t="shared" si="707"/>
        <v>0</v>
      </c>
      <c r="AV3283" s="46">
        <f t="shared" si="708"/>
        <v>0</v>
      </c>
      <c r="AW3283" s="46">
        <f t="shared" si="711"/>
        <v>0</v>
      </c>
      <c r="AX3283" s="47" t="str">
        <f t="shared" si="709"/>
        <v/>
      </c>
      <c r="AY3283" s="47" t="str">
        <f t="shared" si="712"/>
        <v/>
      </c>
    </row>
    <row r="3284" spans="35:51" x14ac:dyDescent="0.35">
      <c r="AI3284" s="11"/>
      <c r="AJ3284" s="11"/>
      <c r="AK3284" s="11"/>
      <c r="AL3284" s="63"/>
      <c r="AM3284" s="46" t="str">
        <f t="shared" si="700"/>
        <v/>
      </c>
      <c r="AN3284" s="46" t="str">
        <f t="shared" si="701"/>
        <v/>
      </c>
      <c r="AO3284" s="46" t="str">
        <f t="shared" si="702"/>
        <v/>
      </c>
      <c r="AP3284" s="46">
        <f t="shared" si="703"/>
        <v>0</v>
      </c>
      <c r="AQ3284" s="46" t="str">
        <f t="shared" si="704"/>
        <v/>
      </c>
      <c r="AR3284" s="46">
        <f t="shared" si="705"/>
        <v>0</v>
      </c>
      <c r="AS3284" s="48">
        <f t="shared" si="706"/>
        <v>1</v>
      </c>
      <c r="AT3284" s="46">
        <f t="shared" si="710"/>
        <v>0</v>
      </c>
      <c r="AU3284" s="46">
        <f t="shared" si="707"/>
        <v>0</v>
      </c>
      <c r="AV3284" s="46">
        <f t="shared" si="708"/>
        <v>0</v>
      </c>
      <c r="AW3284" s="46">
        <f t="shared" si="711"/>
        <v>0</v>
      </c>
      <c r="AX3284" s="47" t="str">
        <f t="shared" si="709"/>
        <v/>
      </c>
      <c r="AY3284" s="47" t="str">
        <f t="shared" si="712"/>
        <v/>
      </c>
    </row>
    <row r="3285" spans="35:51" x14ac:dyDescent="0.35">
      <c r="AI3285" s="11"/>
      <c r="AJ3285" s="11"/>
      <c r="AK3285" s="11"/>
      <c r="AL3285" s="63"/>
      <c r="AM3285" s="46" t="str">
        <f t="shared" si="700"/>
        <v/>
      </c>
      <c r="AN3285" s="46" t="str">
        <f t="shared" si="701"/>
        <v/>
      </c>
      <c r="AO3285" s="46" t="str">
        <f t="shared" si="702"/>
        <v/>
      </c>
      <c r="AP3285" s="46">
        <f t="shared" si="703"/>
        <v>0</v>
      </c>
      <c r="AQ3285" s="46" t="str">
        <f t="shared" si="704"/>
        <v/>
      </c>
      <c r="AR3285" s="46">
        <f t="shared" si="705"/>
        <v>0</v>
      </c>
      <c r="AS3285" s="48">
        <f t="shared" si="706"/>
        <v>1</v>
      </c>
      <c r="AT3285" s="46">
        <f t="shared" si="710"/>
        <v>0</v>
      </c>
      <c r="AU3285" s="46">
        <f t="shared" si="707"/>
        <v>0</v>
      </c>
      <c r="AV3285" s="46">
        <f t="shared" si="708"/>
        <v>0</v>
      </c>
      <c r="AW3285" s="46">
        <f t="shared" si="711"/>
        <v>0</v>
      </c>
      <c r="AX3285" s="47" t="str">
        <f t="shared" si="709"/>
        <v/>
      </c>
      <c r="AY3285" s="47" t="str">
        <f t="shared" si="712"/>
        <v/>
      </c>
    </row>
    <row r="3286" spans="35:51" x14ac:dyDescent="0.35">
      <c r="AI3286" s="11"/>
      <c r="AJ3286" s="11"/>
      <c r="AK3286" s="11"/>
      <c r="AL3286" s="63"/>
      <c r="AM3286" s="46" t="str">
        <f t="shared" si="700"/>
        <v/>
      </c>
      <c r="AN3286" s="46" t="str">
        <f t="shared" si="701"/>
        <v/>
      </c>
      <c r="AO3286" s="46" t="str">
        <f t="shared" si="702"/>
        <v/>
      </c>
      <c r="AP3286" s="46">
        <f t="shared" si="703"/>
        <v>0</v>
      </c>
      <c r="AQ3286" s="46" t="str">
        <f t="shared" si="704"/>
        <v/>
      </c>
      <c r="AR3286" s="46">
        <f t="shared" si="705"/>
        <v>0</v>
      </c>
      <c r="AS3286" s="48">
        <f t="shared" si="706"/>
        <v>1</v>
      </c>
      <c r="AT3286" s="46">
        <f t="shared" si="710"/>
        <v>0</v>
      </c>
      <c r="AU3286" s="46">
        <f t="shared" si="707"/>
        <v>0</v>
      </c>
      <c r="AV3286" s="46">
        <f t="shared" si="708"/>
        <v>0</v>
      </c>
      <c r="AW3286" s="46">
        <f t="shared" si="711"/>
        <v>0</v>
      </c>
      <c r="AX3286" s="47" t="str">
        <f t="shared" si="709"/>
        <v/>
      </c>
      <c r="AY3286" s="47" t="str">
        <f t="shared" si="712"/>
        <v/>
      </c>
    </row>
    <row r="3287" spans="35:51" x14ac:dyDescent="0.35">
      <c r="AI3287" s="11"/>
      <c r="AJ3287" s="11"/>
      <c r="AK3287" s="11"/>
      <c r="AL3287" s="63"/>
      <c r="AM3287" s="46" t="str">
        <f t="shared" si="700"/>
        <v/>
      </c>
      <c r="AN3287" s="46" t="str">
        <f t="shared" si="701"/>
        <v/>
      </c>
      <c r="AO3287" s="46" t="str">
        <f t="shared" si="702"/>
        <v/>
      </c>
      <c r="AP3287" s="46">
        <f t="shared" si="703"/>
        <v>0</v>
      </c>
      <c r="AQ3287" s="46" t="str">
        <f t="shared" si="704"/>
        <v/>
      </c>
      <c r="AR3287" s="46">
        <f t="shared" si="705"/>
        <v>0</v>
      </c>
      <c r="AS3287" s="48">
        <f t="shared" si="706"/>
        <v>1</v>
      </c>
      <c r="AT3287" s="46">
        <f t="shared" si="710"/>
        <v>0</v>
      </c>
      <c r="AU3287" s="46">
        <f t="shared" si="707"/>
        <v>0</v>
      </c>
      <c r="AV3287" s="46">
        <f t="shared" si="708"/>
        <v>0</v>
      </c>
      <c r="AW3287" s="46">
        <f t="shared" si="711"/>
        <v>0</v>
      </c>
      <c r="AX3287" s="47" t="str">
        <f t="shared" si="709"/>
        <v/>
      </c>
      <c r="AY3287" s="47" t="str">
        <f t="shared" si="712"/>
        <v/>
      </c>
    </row>
    <row r="3288" spans="35:51" x14ac:dyDescent="0.35">
      <c r="AI3288" s="11"/>
      <c r="AJ3288" s="11"/>
      <c r="AK3288" s="11"/>
      <c r="AL3288" s="63"/>
      <c r="AM3288" s="46" t="str">
        <f t="shared" si="700"/>
        <v/>
      </c>
      <c r="AN3288" s="46" t="str">
        <f t="shared" si="701"/>
        <v/>
      </c>
      <c r="AO3288" s="46" t="str">
        <f t="shared" si="702"/>
        <v/>
      </c>
      <c r="AP3288" s="46">
        <f t="shared" si="703"/>
        <v>0</v>
      </c>
      <c r="AQ3288" s="46" t="str">
        <f t="shared" si="704"/>
        <v/>
      </c>
      <c r="AR3288" s="46">
        <f t="shared" si="705"/>
        <v>0</v>
      </c>
      <c r="AS3288" s="48">
        <f t="shared" si="706"/>
        <v>1</v>
      </c>
      <c r="AT3288" s="46">
        <f t="shared" si="710"/>
        <v>0</v>
      </c>
      <c r="AU3288" s="46">
        <f t="shared" si="707"/>
        <v>0</v>
      </c>
      <c r="AV3288" s="46">
        <f t="shared" si="708"/>
        <v>0</v>
      </c>
      <c r="AW3288" s="46">
        <f t="shared" si="711"/>
        <v>0</v>
      </c>
      <c r="AX3288" s="47" t="str">
        <f t="shared" si="709"/>
        <v/>
      </c>
      <c r="AY3288" s="47" t="str">
        <f t="shared" si="712"/>
        <v/>
      </c>
    </row>
    <row r="3289" spans="35:51" x14ac:dyDescent="0.35">
      <c r="AI3289" s="11"/>
      <c r="AJ3289" s="11"/>
      <c r="AK3289" s="11"/>
      <c r="AL3289" s="63"/>
      <c r="AM3289" s="46" t="str">
        <f t="shared" si="700"/>
        <v/>
      </c>
      <c r="AN3289" s="46" t="str">
        <f t="shared" si="701"/>
        <v/>
      </c>
      <c r="AO3289" s="46" t="str">
        <f t="shared" si="702"/>
        <v/>
      </c>
      <c r="AP3289" s="46">
        <f t="shared" si="703"/>
        <v>0</v>
      </c>
      <c r="AQ3289" s="46" t="str">
        <f t="shared" si="704"/>
        <v/>
      </c>
      <c r="AR3289" s="46">
        <f t="shared" si="705"/>
        <v>0</v>
      </c>
      <c r="AS3289" s="48">
        <f t="shared" si="706"/>
        <v>1</v>
      </c>
      <c r="AT3289" s="46">
        <f t="shared" si="710"/>
        <v>0</v>
      </c>
      <c r="AU3289" s="46">
        <f t="shared" si="707"/>
        <v>0</v>
      </c>
      <c r="AV3289" s="46">
        <f t="shared" si="708"/>
        <v>0</v>
      </c>
      <c r="AW3289" s="46">
        <f t="shared" si="711"/>
        <v>0</v>
      </c>
      <c r="AX3289" s="47" t="str">
        <f t="shared" si="709"/>
        <v/>
      </c>
      <c r="AY3289" s="47" t="str">
        <f t="shared" si="712"/>
        <v/>
      </c>
    </row>
    <row r="3290" spans="35:51" x14ac:dyDescent="0.35">
      <c r="AI3290" s="11"/>
      <c r="AJ3290" s="11"/>
      <c r="AK3290" s="11"/>
      <c r="AL3290" s="63"/>
      <c r="AM3290" s="46" t="str">
        <f t="shared" si="700"/>
        <v/>
      </c>
      <c r="AN3290" s="46" t="str">
        <f t="shared" si="701"/>
        <v/>
      </c>
      <c r="AO3290" s="46" t="str">
        <f t="shared" si="702"/>
        <v/>
      </c>
      <c r="AP3290" s="46">
        <f t="shared" si="703"/>
        <v>0</v>
      </c>
      <c r="AQ3290" s="46" t="str">
        <f t="shared" si="704"/>
        <v/>
      </c>
      <c r="AR3290" s="46">
        <f t="shared" si="705"/>
        <v>0</v>
      </c>
      <c r="AS3290" s="48">
        <f t="shared" si="706"/>
        <v>1</v>
      </c>
      <c r="AT3290" s="46">
        <f t="shared" si="710"/>
        <v>0</v>
      </c>
      <c r="AU3290" s="46">
        <f t="shared" si="707"/>
        <v>0</v>
      </c>
      <c r="AV3290" s="46">
        <f t="shared" si="708"/>
        <v>0</v>
      </c>
      <c r="AW3290" s="46">
        <f t="shared" si="711"/>
        <v>0</v>
      </c>
      <c r="AX3290" s="47" t="str">
        <f t="shared" si="709"/>
        <v/>
      </c>
      <c r="AY3290" s="47" t="str">
        <f t="shared" si="712"/>
        <v/>
      </c>
    </row>
    <row r="3291" spans="35:51" x14ac:dyDescent="0.35">
      <c r="AI3291" s="11"/>
      <c r="AJ3291" s="11"/>
      <c r="AK3291" s="11"/>
      <c r="AL3291" s="63"/>
      <c r="AM3291" s="46" t="str">
        <f t="shared" si="700"/>
        <v/>
      </c>
      <c r="AN3291" s="46" t="str">
        <f t="shared" si="701"/>
        <v/>
      </c>
      <c r="AO3291" s="46" t="str">
        <f t="shared" si="702"/>
        <v/>
      </c>
      <c r="AP3291" s="46">
        <f t="shared" si="703"/>
        <v>0</v>
      </c>
      <c r="AQ3291" s="46" t="str">
        <f t="shared" si="704"/>
        <v/>
      </c>
      <c r="AR3291" s="46">
        <f t="shared" si="705"/>
        <v>0</v>
      </c>
      <c r="AS3291" s="48">
        <f t="shared" si="706"/>
        <v>1</v>
      </c>
      <c r="AT3291" s="46">
        <f t="shared" si="710"/>
        <v>0</v>
      </c>
      <c r="AU3291" s="46">
        <f t="shared" si="707"/>
        <v>0</v>
      </c>
      <c r="AV3291" s="46">
        <f t="shared" si="708"/>
        <v>0</v>
      </c>
      <c r="AW3291" s="46">
        <f t="shared" si="711"/>
        <v>0</v>
      </c>
      <c r="AX3291" s="47" t="str">
        <f t="shared" si="709"/>
        <v/>
      </c>
      <c r="AY3291" s="47" t="str">
        <f t="shared" si="712"/>
        <v/>
      </c>
    </row>
    <row r="3292" spans="35:51" x14ac:dyDescent="0.35">
      <c r="AI3292" s="11"/>
      <c r="AJ3292" s="11"/>
      <c r="AK3292" s="11"/>
      <c r="AL3292" s="63"/>
      <c r="AM3292" s="46" t="str">
        <f t="shared" si="700"/>
        <v/>
      </c>
      <c r="AN3292" s="46" t="str">
        <f t="shared" si="701"/>
        <v/>
      </c>
      <c r="AO3292" s="46" t="str">
        <f t="shared" si="702"/>
        <v/>
      </c>
      <c r="AP3292" s="46">
        <f t="shared" si="703"/>
        <v>0</v>
      </c>
      <c r="AQ3292" s="46" t="str">
        <f t="shared" si="704"/>
        <v/>
      </c>
      <c r="AR3292" s="46">
        <f t="shared" si="705"/>
        <v>0</v>
      </c>
      <c r="AS3292" s="48">
        <f t="shared" si="706"/>
        <v>1</v>
      </c>
      <c r="AT3292" s="46">
        <f t="shared" si="710"/>
        <v>0</v>
      </c>
      <c r="AU3292" s="46">
        <f t="shared" si="707"/>
        <v>0</v>
      </c>
      <c r="AV3292" s="46">
        <f t="shared" si="708"/>
        <v>0</v>
      </c>
      <c r="AW3292" s="46">
        <f t="shared" si="711"/>
        <v>0</v>
      </c>
      <c r="AX3292" s="47" t="str">
        <f t="shared" si="709"/>
        <v/>
      </c>
      <c r="AY3292" s="47" t="str">
        <f t="shared" si="712"/>
        <v/>
      </c>
    </row>
    <row r="3293" spans="35:51" x14ac:dyDescent="0.35">
      <c r="AI3293" s="11"/>
      <c r="AJ3293" s="11"/>
      <c r="AK3293" s="11"/>
      <c r="AL3293" s="63"/>
      <c r="AM3293" s="46" t="str">
        <f t="shared" si="700"/>
        <v/>
      </c>
      <c r="AN3293" s="46" t="str">
        <f t="shared" si="701"/>
        <v/>
      </c>
      <c r="AO3293" s="46" t="str">
        <f t="shared" si="702"/>
        <v/>
      </c>
      <c r="AP3293" s="46">
        <f t="shared" si="703"/>
        <v>0</v>
      </c>
      <c r="AQ3293" s="46" t="str">
        <f t="shared" si="704"/>
        <v/>
      </c>
      <c r="AR3293" s="46">
        <f t="shared" si="705"/>
        <v>0</v>
      </c>
      <c r="AS3293" s="48">
        <f t="shared" si="706"/>
        <v>1</v>
      </c>
      <c r="AT3293" s="46">
        <f t="shared" si="710"/>
        <v>0</v>
      </c>
      <c r="AU3293" s="46">
        <f t="shared" si="707"/>
        <v>0</v>
      </c>
      <c r="AV3293" s="46">
        <f t="shared" si="708"/>
        <v>0</v>
      </c>
      <c r="AW3293" s="46">
        <f t="shared" si="711"/>
        <v>0</v>
      </c>
      <c r="AX3293" s="47" t="str">
        <f t="shared" si="709"/>
        <v/>
      </c>
      <c r="AY3293" s="47" t="str">
        <f t="shared" si="712"/>
        <v/>
      </c>
    </row>
    <row r="3294" spans="35:51" x14ac:dyDescent="0.35">
      <c r="AI3294" s="11"/>
      <c r="AJ3294" s="11"/>
      <c r="AK3294" s="11"/>
      <c r="AL3294" s="63"/>
      <c r="AM3294" s="46" t="str">
        <f t="shared" si="700"/>
        <v/>
      </c>
      <c r="AN3294" s="46" t="str">
        <f t="shared" si="701"/>
        <v/>
      </c>
      <c r="AO3294" s="46" t="str">
        <f t="shared" si="702"/>
        <v/>
      </c>
      <c r="AP3294" s="46">
        <f t="shared" si="703"/>
        <v>0</v>
      </c>
      <c r="AQ3294" s="46" t="str">
        <f t="shared" si="704"/>
        <v/>
      </c>
      <c r="AR3294" s="46">
        <f t="shared" si="705"/>
        <v>0</v>
      </c>
      <c r="AS3294" s="48">
        <f t="shared" si="706"/>
        <v>1</v>
      </c>
      <c r="AT3294" s="46">
        <f t="shared" si="710"/>
        <v>0</v>
      </c>
      <c r="AU3294" s="46">
        <f t="shared" si="707"/>
        <v>0</v>
      </c>
      <c r="AV3294" s="46">
        <f t="shared" si="708"/>
        <v>0</v>
      </c>
      <c r="AW3294" s="46">
        <f t="shared" si="711"/>
        <v>0</v>
      </c>
      <c r="AX3294" s="47" t="str">
        <f t="shared" si="709"/>
        <v/>
      </c>
      <c r="AY3294" s="47" t="str">
        <f t="shared" si="712"/>
        <v/>
      </c>
    </row>
    <row r="3295" spans="35:51" x14ac:dyDescent="0.35">
      <c r="AI3295" s="11"/>
      <c r="AJ3295" s="11"/>
      <c r="AK3295" s="11"/>
      <c r="AL3295" s="63"/>
      <c r="AM3295" s="46" t="str">
        <f t="shared" si="700"/>
        <v/>
      </c>
      <c r="AN3295" s="46" t="str">
        <f t="shared" si="701"/>
        <v/>
      </c>
      <c r="AO3295" s="46" t="str">
        <f t="shared" si="702"/>
        <v/>
      </c>
      <c r="AP3295" s="46">
        <f t="shared" si="703"/>
        <v>0</v>
      </c>
      <c r="AQ3295" s="46" t="str">
        <f t="shared" si="704"/>
        <v/>
      </c>
      <c r="AR3295" s="46">
        <f t="shared" si="705"/>
        <v>0</v>
      </c>
      <c r="AS3295" s="48">
        <f t="shared" si="706"/>
        <v>1</v>
      </c>
      <c r="AT3295" s="46">
        <f t="shared" si="710"/>
        <v>0</v>
      </c>
      <c r="AU3295" s="46">
        <f t="shared" si="707"/>
        <v>0</v>
      </c>
      <c r="AV3295" s="46">
        <f t="shared" si="708"/>
        <v>0</v>
      </c>
      <c r="AW3295" s="46">
        <f t="shared" si="711"/>
        <v>0</v>
      </c>
      <c r="AX3295" s="47" t="str">
        <f t="shared" si="709"/>
        <v/>
      </c>
      <c r="AY3295" s="47" t="str">
        <f t="shared" si="712"/>
        <v/>
      </c>
    </row>
    <row r="3296" spans="35:51" x14ac:dyDescent="0.35">
      <c r="AI3296" s="11"/>
      <c r="AJ3296" s="11"/>
      <c r="AK3296" s="11"/>
      <c r="AL3296" s="63"/>
      <c r="AM3296" s="46" t="str">
        <f t="shared" si="700"/>
        <v/>
      </c>
      <c r="AN3296" s="46" t="str">
        <f t="shared" si="701"/>
        <v/>
      </c>
      <c r="AO3296" s="46" t="str">
        <f t="shared" si="702"/>
        <v/>
      </c>
      <c r="AP3296" s="46">
        <f t="shared" si="703"/>
        <v>0</v>
      </c>
      <c r="AQ3296" s="46" t="str">
        <f t="shared" si="704"/>
        <v/>
      </c>
      <c r="AR3296" s="46">
        <f t="shared" si="705"/>
        <v>0</v>
      </c>
      <c r="AS3296" s="48">
        <f t="shared" si="706"/>
        <v>1</v>
      </c>
      <c r="AT3296" s="46">
        <f t="shared" si="710"/>
        <v>0</v>
      </c>
      <c r="AU3296" s="46">
        <f t="shared" si="707"/>
        <v>0</v>
      </c>
      <c r="AV3296" s="46">
        <f t="shared" si="708"/>
        <v>0</v>
      </c>
      <c r="AW3296" s="46">
        <f t="shared" si="711"/>
        <v>0</v>
      </c>
      <c r="AX3296" s="47" t="str">
        <f t="shared" si="709"/>
        <v/>
      </c>
      <c r="AY3296" s="47" t="str">
        <f t="shared" si="712"/>
        <v/>
      </c>
    </row>
    <row r="3297" spans="35:51" x14ac:dyDescent="0.35">
      <c r="AI3297" s="11"/>
      <c r="AJ3297" s="11"/>
      <c r="AK3297" s="11"/>
      <c r="AL3297" s="63"/>
      <c r="AM3297" s="46" t="str">
        <f t="shared" si="700"/>
        <v/>
      </c>
      <c r="AN3297" s="46" t="str">
        <f t="shared" si="701"/>
        <v/>
      </c>
      <c r="AO3297" s="46" t="str">
        <f t="shared" si="702"/>
        <v/>
      </c>
      <c r="AP3297" s="46">
        <f t="shared" si="703"/>
        <v>0</v>
      </c>
      <c r="AQ3297" s="46" t="str">
        <f t="shared" si="704"/>
        <v/>
      </c>
      <c r="AR3297" s="46">
        <f t="shared" si="705"/>
        <v>0</v>
      </c>
      <c r="AS3297" s="48">
        <f t="shared" si="706"/>
        <v>1</v>
      </c>
      <c r="AT3297" s="46">
        <f t="shared" si="710"/>
        <v>0</v>
      </c>
      <c r="AU3297" s="46">
        <f t="shared" si="707"/>
        <v>0</v>
      </c>
      <c r="AV3297" s="46">
        <f t="shared" si="708"/>
        <v>0</v>
      </c>
      <c r="AW3297" s="46">
        <f t="shared" si="711"/>
        <v>0</v>
      </c>
      <c r="AX3297" s="47" t="str">
        <f t="shared" si="709"/>
        <v/>
      </c>
      <c r="AY3297" s="47" t="str">
        <f t="shared" si="712"/>
        <v/>
      </c>
    </row>
    <row r="3298" spans="35:51" x14ac:dyDescent="0.35">
      <c r="AI3298" s="11"/>
      <c r="AJ3298" s="11"/>
      <c r="AK3298" s="11"/>
      <c r="AL3298" s="63"/>
      <c r="AM3298" s="46" t="str">
        <f t="shared" si="700"/>
        <v/>
      </c>
      <c r="AN3298" s="46" t="str">
        <f t="shared" si="701"/>
        <v/>
      </c>
      <c r="AO3298" s="46" t="str">
        <f t="shared" si="702"/>
        <v/>
      </c>
      <c r="AP3298" s="46">
        <f t="shared" si="703"/>
        <v>0</v>
      </c>
      <c r="AQ3298" s="46" t="str">
        <f t="shared" si="704"/>
        <v/>
      </c>
      <c r="AR3298" s="46">
        <f t="shared" si="705"/>
        <v>0</v>
      </c>
      <c r="AS3298" s="48">
        <f t="shared" si="706"/>
        <v>1</v>
      </c>
      <c r="AT3298" s="46">
        <f t="shared" si="710"/>
        <v>0</v>
      </c>
      <c r="AU3298" s="46">
        <f t="shared" si="707"/>
        <v>0</v>
      </c>
      <c r="AV3298" s="46">
        <f t="shared" si="708"/>
        <v>0</v>
      </c>
      <c r="AW3298" s="46">
        <f t="shared" si="711"/>
        <v>0</v>
      </c>
      <c r="AX3298" s="47" t="str">
        <f t="shared" si="709"/>
        <v/>
      </c>
      <c r="AY3298" s="47" t="str">
        <f t="shared" si="712"/>
        <v/>
      </c>
    </row>
    <row r="3299" spans="35:51" x14ac:dyDescent="0.35">
      <c r="AI3299" s="11"/>
      <c r="AJ3299" s="11"/>
      <c r="AK3299" s="11"/>
      <c r="AL3299" s="63"/>
      <c r="AM3299" s="46" t="str">
        <f t="shared" si="700"/>
        <v/>
      </c>
      <c r="AN3299" s="46" t="str">
        <f t="shared" si="701"/>
        <v/>
      </c>
      <c r="AO3299" s="46" t="str">
        <f t="shared" si="702"/>
        <v/>
      </c>
      <c r="AP3299" s="46">
        <f t="shared" si="703"/>
        <v>0</v>
      </c>
      <c r="AQ3299" s="46" t="str">
        <f t="shared" si="704"/>
        <v/>
      </c>
      <c r="AR3299" s="46">
        <f t="shared" si="705"/>
        <v>0</v>
      </c>
      <c r="AS3299" s="48">
        <f t="shared" si="706"/>
        <v>1</v>
      </c>
      <c r="AT3299" s="46">
        <f t="shared" si="710"/>
        <v>0</v>
      </c>
      <c r="AU3299" s="46">
        <f t="shared" si="707"/>
        <v>0</v>
      </c>
      <c r="AV3299" s="46">
        <f t="shared" si="708"/>
        <v>0</v>
      </c>
      <c r="AW3299" s="46">
        <f t="shared" si="711"/>
        <v>0</v>
      </c>
      <c r="AX3299" s="47" t="str">
        <f t="shared" si="709"/>
        <v/>
      </c>
      <c r="AY3299" s="47" t="str">
        <f t="shared" si="712"/>
        <v/>
      </c>
    </row>
    <row r="3300" spans="35:51" x14ac:dyDescent="0.35">
      <c r="AI3300" s="11"/>
      <c r="AJ3300" s="11"/>
      <c r="AK3300" s="11"/>
      <c r="AL3300" s="63"/>
      <c r="AM3300" s="46" t="str">
        <f t="shared" si="700"/>
        <v/>
      </c>
      <c r="AN3300" s="46" t="str">
        <f t="shared" si="701"/>
        <v/>
      </c>
      <c r="AO3300" s="46" t="str">
        <f t="shared" si="702"/>
        <v/>
      </c>
      <c r="AP3300" s="46">
        <f t="shared" si="703"/>
        <v>0</v>
      </c>
      <c r="AQ3300" s="46" t="str">
        <f t="shared" si="704"/>
        <v/>
      </c>
      <c r="AR3300" s="46">
        <f t="shared" si="705"/>
        <v>0</v>
      </c>
      <c r="AS3300" s="48">
        <f t="shared" si="706"/>
        <v>1</v>
      </c>
      <c r="AT3300" s="46">
        <f t="shared" si="710"/>
        <v>0</v>
      </c>
      <c r="AU3300" s="46">
        <f t="shared" si="707"/>
        <v>0</v>
      </c>
      <c r="AV3300" s="46">
        <f t="shared" si="708"/>
        <v>0</v>
      </c>
      <c r="AW3300" s="46">
        <f t="shared" si="711"/>
        <v>0</v>
      </c>
      <c r="AX3300" s="47" t="str">
        <f t="shared" si="709"/>
        <v/>
      </c>
      <c r="AY3300" s="47" t="str">
        <f t="shared" si="712"/>
        <v/>
      </c>
    </row>
    <row r="3301" spans="35:51" x14ac:dyDescent="0.35">
      <c r="AI3301" s="11"/>
      <c r="AJ3301" s="11"/>
      <c r="AK3301" s="11"/>
      <c r="AL3301" s="63"/>
      <c r="AM3301" s="46" t="str">
        <f t="shared" si="700"/>
        <v/>
      </c>
      <c r="AN3301" s="46" t="str">
        <f t="shared" si="701"/>
        <v/>
      </c>
      <c r="AO3301" s="46" t="str">
        <f t="shared" si="702"/>
        <v/>
      </c>
      <c r="AP3301" s="46">
        <f t="shared" si="703"/>
        <v>0</v>
      </c>
      <c r="AQ3301" s="46" t="str">
        <f t="shared" si="704"/>
        <v/>
      </c>
      <c r="AR3301" s="46">
        <f t="shared" si="705"/>
        <v>0</v>
      </c>
      <c r="AS3301" s="48">
        <f t="shared" si="706"/>
        <v>1</v>
      </c>
      <c r="AT3301" s="46">
        <f t="shared" si="710"/>
        <v>0</v>
      </c>
      <c r="AU3301" s="46">
        <f t="shared" si="707"/>
        <v>0</v>
      </c>
      <c r="AV3301" s="46">
        <f t="shared" si="708"/>
        <v>0</v>
      </c>
      <c r="AW3301" s="46">
        <f t="shared" si="711"/>
        <v>0</v>
      </c>
      <c r="AX3301" s="47" t="str">
        <f t="shared" si="709"/>
        <v/>
      </c>
      <c r="AY3301" s="47" t="str">
        <f t="shared" si="712"/>
        <v/>
      </c>
    </row>
    <row r="3302" spans="35:51" x14ac:dyDescent="0.35">
      <c r="AI3302" s="11"/>
      <c r="AJ3302" s="11"/>
      <c r="AK3302" s="11"/>
      <c r="AL3302" s="63"/>
      <c r="AM3302" s="46" t="str">
        <f t="shared" si="700"/>
        <v/>
      </c>
      <c r="AN3302" s="46" t="str">
        <f t="shared" si="701"/>
        <v/>
      </c>
      <c r="AO3302" s="46" t="str">
        <f t="shared" si="702"/>
        <v/>
      </c>
      <c r="AP3302" s="46">
        <f t="shared" si="703"/>
        <v>0</v>
      </c>
      <c r="AQ3302" s="46" t="str">
        <f t="shared" si="704"/>
        <v/>
      </c>
      <c r="AR3302" s="46">
        <f t="shared" si="705"/>
        <v>0</v>
      </c>
      <c r="AS3302" s="48">
        <f t="shared" si="706"/>
        <v>1</v>
      </c>
      <c r="AT3302" s="46">
        <f t="shared" si="710"/>
        <v>0</v>
      </c>
      <c r="AU3302" s="46">
        <f t="shared" si="707"/>
        <v>0</v>
      </c>
      <c r="AV3302" s="46">
        <f t="shared" si="708"/>
        <v>0</v>
      </c>
      <c r="AW3302" s="46">
        <f t="shared" si="711"/>
        <v>0</v>
      </c>
      <c r="AX3302" s="47" t="str">
        <f t="shared" si="709"/>
        <v/>
      </c>
      <c r="AY3302" s="47" t="str">
        <f t="shared" si="712"/>
        <v/>
      </c>
    </row>
    <row r="3303" spans="35:51" x14ac:dyDescent="0.35">
      <c r="AI3303" s="11"/>
      <c r="AJ3303" s="11"/>
      <c r="AK3303" s="11"/>
      <c r="AL3303" s="63"/>
      <c r="AM3303" s="46" t="str">
        <f t="shared" si="700"/>
        <v/>
      </c>
      <c r="AN3303" s="46" t="str">
        <f t="shared" si="701"/>
        <v/>
      </c>
      <c r="AO3303" s="46" t="str">
        <f t="shared" si="702"/>
        <v/>
      </c>
      <c r="AP3303" s="46">
        <f t="shared" si="703"/>
        <v>0</v>
      </c>
      <c r="AQ3303" s="46" t="str">
        <f t="shared" si="704"/>
        <v/>
      </c>
      <c r="AR3303" s="46">
        <f t="shared" si="705"/>
        <v>0</v>
      </c>
      <c r="AS3303" s="48">
        <f t="shared" si="706"/>
        <v>1</v>
      </c>
      <c r="AT3303" s="46">
        <f t="shared" si="710"/>
        <v>0</v>
      </c>
      <c r="AU3303" s="46">
        <f t="shared" si="707"/>
        <v>0</v>
      </c>
      <c r="AV3303" s="46">
        <f t="shared" si="708"/>
        <v>0</v>
      </c>
      <c r="AW3303" s="46">
        <f t="shared" si="711"/>
        <v>0</v>
      </c>
      <c r="AX3303" s="47" t="str">
        <f t="shared" si="709"/>
        <v/>
      </c>
      <c r="AY3303" s="47" t="str">
        <f t="shared" si="712"/>
        <v/>
      </c>
    </row>
    <row r="3304" spans="35:51" x14ac:dyDescent="0.35">
      <c r="AI3304" s="11"/>
      <c r="AJ3304" s="11"/>
      <c r="AK3304" s="11"/>
      <c r="AL3304" s="63"/>
      <c r="AM3304" s="46" t="str">
        <f t="shared" si="700"/>
        <v/>
      </c>
      <c r="AN3304" s="46" t="str">
        <f t="shared" si="701"/>
        <v/>
      </c>
      <c r="AO3304" s="46" t="str">
        <f t="shared" si="702"/>
        <v/>
      </c>
      <c r="AP3304" s="46">
        <f t="shared" si="703"/>
        <v>0</v>
      </c>
      <c r="AQ3304" s="46" t="str">
        <f t="shared" si="704"/>
        <v/>
      </c>
      <c r="AR3304" s="46">
        <f t="shared" si="705"/>
        <v>0</v>
      </c>
      <c r="AS3304" s="48">
        <f t="shared" si="706"/>
        <v>1</v>
      </c>
      <c r="AT3304" s="46">
        <f t="shared" si="710"/>
        <v>0</v>
      </c>
      <c r="AU3304" s="46">
        <f t="shared" si="707"/>
        <v>0</v>
      </c>
      <c r="AV3304" s="46">
        <f t="shared" si="708"/>
        <v>0</v>
      </c>
      <c r="AW3304" s="46">
        <f t="shared" si="711"/>
        <v>0</v>
      </c>
      <c r="AX3304" s="47" t="str">
        <f t="shared" si="709"/>
        <v/>
      </c>
      <c r="AY3304" s="47" t="str">
        <f t="shared" si="712"/>
        <v/>
      </c>
    </row>
    <row r="3305" spans="35:51" x14ac:dyDescent="0.35">
      <c r="AI3305" s="11"/>
      <c r="AJ3305" s="11"/>
      <c r="AK3305" s="11"/>
      <c r="AL3305" s="63"/>
      <c r="AM3305" s="46" t="str">
        <f t="shared" si="700"/>
        <v/>
      </c>
      <c r="AN3305" s="46" t="str">
        <f t="shared" si="701"/>
        <v/>
      </c>
      <c r="AO3305" s="46" t="str">
        <f t="shared" si="702"/>
        <v/>
      </c>
      <c r="AP3305" s="46">
        <f t="shared" si="703"/>
        <v>0</v>
      </c>
      <c r="AQ3305" s="46" t="str">
        <f t="shared" si="704"/>
        <v/>
      </c>
      <c r="AR3305" s="46">
        <f t="shared" si="705"/>
        <v>0</v>
      </c>
      <c r="AS3305" s="48">
        <f t="shared" si="706"/>
        <v>1</v>
      </c>
      <c r="AT3305" s="46">
        <f t="shared" si="710"/>
        <v>0</v>
      </c>
      <c r="AU3305" s="46">
        <f t="shared" si="707"/>
        <v>0</v>
      </c>
      <c r="AV3305" s="46">
        <f t="shared" si="708"/>
        <v>0</v>
      </c>
      <c r="AW3305" s="46">
        <f t="shared" si="711"/>
        <v>0</v>
      </c>
      <c r="AX3305" s="47" t="str">
        <f t="shared" si="709"/>
        <v/>
      </c>
      <c r="AY3305" s="47" t="str">
        <f t="shared" si="712"/>
        <v/>
      </c>
    </row>
    <row r="3306" spans="35:51" x14ac:dyDescent="0.35">
      <c r="AI3306" s="11"/>
      <c r="AJ3306" s="11"/>
      <c r="AK3306" s="11"/>
      <c r="AL3306" s="63"/>
      <c r="AM3306" s="46" t="str">
        <f t="shared" si="700"/>
        <v/>
      </c>
      <c r="AN3306" s="46" t="str">
        <f t="shared" si="701"/>
        <v/>
      </c>
      <c r="AO3306" s="46" t="str">
        <f t="shared" si="702"/>
        <v/>
      </c>
      <c r="AP3306" s="46">
        <f t="shared" si="703"/>
        <v>0</v>
      </c>
      <c r="AQ3306" s="46" t="str">
        <f t="shared" si="704"/>
        <v/>
      </c>
      <c r="AR3306" s="46">
        <f t="shared" si="705"/>
        <v>0</v>
      </c>
      <c r="AS3306" s="48">
        <f t="shared" si="706"/>
        <v>1</v>
      </c>
      <c r="AT3306" s="46">
        <f t="shared" si="710"/>
        <v>0</v>
      </c>
      <c r="AU3306" s="46">
        <f t="shared" si="707"/>
        <v>0</v>
      </c>
      <c r="AV3306" s="46">
        <f t="shared" si="708"/>
        <v>0</v>
      </c>
      <c r="AW3306" s="46">
        <f t="shared" si="711"/>
        <v>0</v>
      </c>
      <c r="AX3306" s="47" t="str">
        <f t="shared" si="709"/>
        <v/>
      </c>
      <c r="AY3306" s="47" t="str">
        <f t="shared" si="712"/>
        <v/>
      </c>
    </row>
    <row r="3307" spans="35:51" x14ac:dyDescent="0.35">
      <c r="AI3307" s="11"/>
      <c r="AJ3307" s="11"/>
      <c r="AK3307" s="11"/>
      <c r="AL3307" s="63"/>
      <c r="AM3307" s="46" t="str">
        <f t="shared" si="700"/>
        <v/>
      </c>
      <c r="AN3307" s="46" t="str">
        <f t="shared" si="701"/>
        <v/>
      </c>
      <c r="AO3307" s="46" t="str">
        <f t="shared" si="702"/>
        <v/>
      </c>
      <c r="AP3307" s="46">
        <f t="shared" si="703"/>
        <v>0</v>
      </c>
      <c r="AQ3307" s="46" t="str">
        <f t="shared" si="704"/>
        <v/>
      </c>
      <c r="AR3307" s="46">
        <f t="shared" si="705"/>
        <v>0</v>
      </c>
      <c r="AS3307" s="48">
        <f t="shared" si="706"/>
        <v>1</v>
      </c>
      <c r="AT3307" s="46">
        <f t="shared" si="710"/>
        <v>0</v>
      </c>
      <c r="AU3307" s="46">
        <f t="shared" si="707"/>
        <v>0</v>
      </c>
      <c r="AV3307" s="46">
        <f t="shared" si="708"/>
        <v>0</v>
      </c>
      <c r="AW3307" s="46">
        <f t="shared" si="711"/>
        <v>0</v>
      </c>
      <c r="AX3307" s="47" t="str">
        <f t="shared" si="709"/>
        <v/>
      </c>
      <c r="AY3307" s="47" t="str">
        <f t="shared" si="712"/>
        <v/>
      </c>
    </row>
    <row r="3308" spans="35:51" x14ac:dyDescent="0.35">
      <c r="AI3308" s="11"/>
      <c r="AJ3308" s="11"/>
      <c r="AK3308" s="11"/>
      <c r="AL3308" s="63"/>
      <c r="AM3308" s="46" t="str">
        <f t="shared" si="700"/>
        <v/>
      </c>
      <c r="AN3308" s="46" t="str">
        <f t="shared" si="701"/>
        <v/>
      </c>
      <c r="AO3308" s="46" t="str">
        <f t="shared" si="702"/>
        <v/>
      </c>
      <c r="AP3308" s="46">
        <f t="shared" si="703"/>
        <v>0</v>
      </c>
      <c r="AQ3308" s="46" t="str">
        <f t="shared" si="704"/>
        <v/>
      </c>
      <c r="AR3308" s="46">
        <f t="shared" si="705"/>
        <v>0</v>
      </c>
      <c r="AS3308" s="48">
        <f t="shared" si="706"/>
        <v>1</v>
      </c>
      <c r="AT3308" s="46">
        <f t="shared" si="710"/>
        <v>0</v>
      </c>
      <c r="AU3308" s="46">
        <f t="shared" si="707"/>
        <v>0</v>
      </c>
      <c r="AV3308" s="46">
        <f t="shared" si="708"/>
        <v>0</v>
      </c>
      <c r="AW3308" s="46">
        <f t="shared" si="711"/>
        <v>0</v>
      </c>
      <c r="AX3308" s="47" t="str">
        <f t="shared" si="709"/>
        <v/>
      </c>
      <c r="AY3308" s="47" t="str">
        <f t="shared" si="712"/>
        <v/>
      </c>
    </row>
    <row r="3309" spans="35:51" x14ac:dyDescent="0.35">
      <c r="AI3309" s="11"/>
      <c r="AJ3309" s="11"/>
      <c r="AK3309" s="11"/>
      <c r="AL3309" s="63"/>
      <c r="AM3309" s="46" t="str">
        <f t="shared" si="700"/>
        <v/>
      </c>
      <c r="AN3309" s="46" t="str">
        <f t="shared" si="701"/>
        <v/>
      </c>
      <c r="AO3309" s="46" t="str">
        <f t="shared" si="702"/>
        <v/>
      </c>
      <c r="AP3309" s="46">
        <f t="shared" si="703"/>
        <v>0</v>
      </c>
      <c r="AQ3309" s="46" t="str">
        <f t="shared" si="704"/>
        <v/>
      </c>
      <c r="AR3309" s="46">
        <f t="shared" si="705"/>
        <v>0</v>
      </c>
      <c r="AS3309" s="48">
        <f t="shared" si="706"/>
        <v>1</v>
      </c>
      <c r="AT3309" s="46">
        <f t="shared" si="710"/>
        <v>0</v>
      </c>
      <c r="AU3309" s="46">
        <f t="shared" si="707"/>
        <v>0</v>
      </c>
      <c r="AV3309" s="46">
        <f t="shared" si="708"/>
        <v>0</v>
      </c>
      <c r="AW3309" s="46">
        <f t="shared" si="711"/>
        <v>0</v>
      </c>
      <c r="AX3309" s="47" t="str">
        <f t="shared" si="709"/>
        <v/>
      </c>
      <c r="AY3309" s="47" t="str">
        <f t="shared" si="712"/>
        <v/>
      </c>
    </row>
    <row r="3310" spans="35:51" x14ac:dyDescent="0.35">
      <c r="AI3310" s="11"/>
      <c r="AJ3310" s="11"/>
      <c r="AK3310" s="11"/>
      <c r="AL3310" s="63"/>
      <c r="AM3310" s="46" t="str">
        <f t="shared" si="700"/>
        <v/>
      </c>
      <c r="AN3310" s="46" t="str">
        <f t="shared" si="701"/>
        <v/>
      </c>
      <c r="AO3310" s="46" t="str">
        <f t="shared" si="702"/>
        <v/>
      </c>
      <c r="AP3310" s="46">
        <f t="shared" si="703"/>
        <v>0</v>
      </c>
      <c r="AQ3310" s="46" t="str">
        <f t="shared" si="704"/>
        <v/>
      </c>
      <c r="AR3310" s="46">
        <f t="shared" si="705"/>
        <v>0</v>
      </c>
      <c r="AS3310" s="48">
        <f t="shared" si="706"/>
        <v>1</v>
      </c>
      <c r="AT3310" s="46">
        <f t="shared" si="710"/>
        <v>0</v>
      </c>
      <c r="AU3310" s="46">
        <f t="shared" si="707"/>
        <v>0</v>
      </c>
      <c r="AV3310" s="46">
        <f t="shared" si="708"/>
        <v>0</v>
      </c>
      <c r="AW3310" s="46">
        <f t="shared" si="711"/>
        <v>0</v>
      </c>
      <c r="AX3310" s="47" t="str">
        <f t="shared" si="709"/>
        <v/>
      </c>
      <c r="AY3310" s="47" t="str">
        <f t="shared" si="712"/>
        <v/>
      </c>
    </row>
    <row r="3311" spans="35:51" x14ac:dyDescent="0.35">
      <c r="AI3311" s="11"/>
      <c r="AJ3311" s="11"/>
      <c r="AK3311" s="11"/>
      <c r="AL3311" s="63"/>
      <c r="AM3311" s="46" t="str">
        <f t="shared" si="700"/>
        <v/>
      </c>
      <c r="AN3311" s="46" t="str">
        <f t="shared" si="701"/>
        <v/>
      </c>
      <c r="AO3311" s="46" t="str">
        <f t="shared" si="702"/>
        <v/>
      </c>
      <c r="AP3311" s="46">
        <f t="shared" si="703"/>
        <v>0</v>
      </c>
      <c r="AQ3311" s="46" t="str">
        <f t="shared" si="704"/>
        <v/>
      </c>
      <c r="AR3311" s="46">
        <f t="shared" si="705"/>
        <v>0</v>
      </c>
      <c r="AS3311" s="48">
        <f t="shared" si="706"/>
        <v>1</v>
      </c>
      <c r="AT3311" s="46">
        <f t="shared" si="710"/>
        <v>0</v>
      </c>
      <c r="AU3311" s="46">
        <f t="shared" si="707"/>
        <v>0</v>
      </c>
      <c r="AV3311" s="46">
        <f t="shared" si="708"/>
        <v>0</v>
      </c>
      <c r="AW3311" s="46">
        <f t="shared" si="711"/>
        <v>0</v>
      </c>
      <c r="AX3311" s="47" t="str">
        <f t="shared" si="709"/>
        <v/>
      </c>
      <c r="AY3311" s="47" t="str">
        <f t="shared" si="712"/>
        <v/>
      </c>
    </row>
    <row r="3312" spans="35:51" x14ac:dyDescent="0.35">
      <c r="AI3312" s="11"/>
      <c r="AJ3312" s="11"/>
      <c r="AK3312" s="11"/>
      <c r="AL3312" s="63"/>
      <c r="AM3312" s="46" t="str">
        <f t="shared" si="700"/>
        <v/>
      </c>
      <c r="AN3312" s="46" t="str">
        <f t="shared" si="701"/>
        <v/>
      </c>
      <c r="AO3312" s="46" t="str">
        <f t="shared" si="702"/>
        <v/>
      </c>
      <c r="AP3312" s="46">
        <f t="shared" si="703"/>
        <v>0</v>
      </c>
      <c r="AQ3312" s="46" t="str">
        <f t="shared" si="704"/>
        <v/>
      </c>
      <c r="AR3312" s="46">
        <f t="shared" si="705"/>
        <v>0</v>
      </c>
      <c r="AS3312" s="48">
        <f t="shared" si="706"/>
        <v>1</v>
      </c>
      <c r="AT3312" s="46">
        <f t="shared" si="710"/>
        <v>0</v>
      </c>
      <c r="AU3312" s="46">
        <f t="shared" si="707"/>
        <v>0</v>
      </c>
      <c r="AV3312" s="46">
        <f t="shared" si="708"/>
        <v>0</v>
      </c>
      <c r="AW3312" s="46">
        <f t="shared" si="711"/>
        <v>0</v>
      </c>
      <c r="AX3312" s="47" t="str">
        <f t="shared" si="709"/>
        <v/>
      </c>
      <c r="AY3312" s="47" t="str">
        <f t="shared" si="712"/>
        <v/>
      </c>
    </row>
    <row r="3313" spans="35:51" x14ac:dyDescent="0.35">
      <c r="AI3313" s="11"/>
      <c r="AJ3313" s="11"/>
      <c r="AK3313" s="11"/>
      <c r="AL3313" s="63"/>
      <c r="AM3313" s="46" t="str">
        <f t="shared" si="700"/>
        <v/>
      </c>
      <c r="AN3313" s="46" t="str">
        <f t="shared" si="701"/>
        <v/>
      </c>
      <c r="AO3313" s="46" t="str">
        <f t="shared" si="702"/>
        <v/>
      </c>
      <c r="AP3313" s="46">
        <f t="shared" si="703"/>
        <v>0</v>
      </c>
      <c r="AQ3313" s="46" t="str">
        <f t="shared" si="704"/>
        <v/>
      </c>
      <c r="AR3313" s="46">
        <f t="shared" si="705"/>
        <v>0</v>
      </c>
      <c r="AS3313" s="48">
        <f t="shared" si="706"/>
        <v>1</v>
      </c>
      <c r="AT3313" s="46">
        <f t="shared" si="710"/>
        <v>0</v>
      </c>
      <c r="AU3313" s="46">
        <f t="shared" si="707"/>
        <v>0</v>
      </c>
      <c r="AV3313" s="46">
        <f t="shared" si="708"/>
        <v>0</v>
      </c>
      <c r="AW3313" s="46">
        <f t="shared" si="711"/>
        <v>0</v>
      </c>
      <c r="AX3313" s="47" t="str">
        <f t="shared" si="709"/>
        <v/>
      </c>
      <c r="AY3313" s="47" t="str">
        <f t="shared" si="712"/>
        <v/>
      </c>
    </row>
    <row r="3314" spans="35:51" x14ac:dyDescent="0.35">
      <c r="AI3314" s="11"/>
      <c r="AJ3314" s="11"/>
      <c r="AK3314" s="11"/>
      <c r="AL3314" s="63"/>
      <c r="AM3314" s="46" t="str">
        <f t="shared" si="700"/>
        <v/>
      </c>
      <c r="AN3314" s="46" t="str">
        <f t="shared" si="701"/>
        <v/>
      </c>
      <c r="AO3314" s="46" t="str">
        <f t="shared" si="702"/>
        <v/>
      </c>
      <c r="AP3314" s="46">
        <f t="shared" si="703"/>
        <v>0</v>
      </c>
      <c r="AQ3314" s="46" t="str">
        <f t="shared" si="704"/>
        <v/>
      </c>
      <c r="AR3314" s="46">
        <f t="shared" si="705"/>
        <v>0</v>
      </c>
      <c r="AS3314" s="48">
        <f t="shared" si="706"/>
        <v>1</v>
      </c>
      <c r="AT3314" s="46">
        <f t="shared" si="710"/>
        <v>0</v>
      </c>
      <c r="AU3314" s="46">
        <f t="shared" si="707"/>
        <v>0</v>
      </c>
      <c r="AV3314" s="46">
        <f t="shared" si="708"/>
        <v>0</v>
      </c>
      <c r="AW3314" s="46">
        <f t="shared" si="711"/>
        <v>0</v>
      </c>
      <c r="AX3314" s="47" t="str">
        <f t="shared" si="709"/>
        <v/>
      </c>
      <c r="AY3314" s="47" t="str">
        <f t="shared" si="712"/>
        <v/>
      </c>
    </row>
    <row r="3315" spans="35:51" x14ac:dyDescent="0.35">
      <c r="AI3315" s="11"/>
      <c r="AJ3315" s="11"/>
      <c r="AK3315" s="11"/>
      <c r="AL3315" s="63"/>
      <c r="AM3315" s="46" t="str">
        <f t="shared" si="700"/>
        <v/>
      </c>
      <c r="AN3315" s="46" t="str">
        <f t="shared" si="701"/>
        <v/>
      </c>
      <c r="AO3315" s="46" t="str">
        <f t="shared" si="702"/>
        <v/>
      </c>
      <c r="AP3315" s="46">
        <f t="shared" si="703"/>
        <v>0</v>
      </c>
      <c r="AQ3315" s="46" t="str">
        <f t="shared" si="704"/>
        <v/>
      </c>
      <c r="AR3315" s="46">
        <f t="shared" si="705"/>
        <v>0</v>
      </c>
      <c r="AS3315" s="48">
        <f t="shared" si="706"/>
        <v>1</v>
      </c>
      <c r="AT3315" s="46">
        <f t="shared" si="710"/>
        <v>0</v>
      </c>
      <c r="AU3315" s="46">
        <f t="shared" si="707"/>
        <v>0</v>
      </c>
      <c r="AV3315" s="46">
        <f t="shared" si="708"/>
        <v>0</v>
      </c>
      <c r="AW3315" s="46">
        <f t="shared" si="711"/>
        <v>0</v>
      </c>
      <c r="AX3315" s="47" t="str">
        <f t="shared" si="709"/>
        <v/>
      </c>
      <c r="AY3315" s="47" t="str">
        <f t="shared" si="712"/>
        <v/>
      </c>
    </row>
    <row r="3316" spans="35:51" x14ac:dyDescent="0.35">
      <c r="AI3316" s="11"/>
      <c r="AJ3316" s="11"/>
      <c r="AK3316" s="11"/>
      <c r="AL3316" s="63"/>
      <c r="AM3316" s="46" t="str">
        <f t="shared" si="700"/>
        <v/>
      </c>
      <c r="AN3316" s="46" t="str">
        <f t="shared" si="701"/>
        <v/>
      </c>
      <c r="AO3316" s="46" t="str">
        <f t="shared" si="702"/>
        <v/>
      </c>
      <c r="AP3316" s="46">
        <f t="shared" si="703"/>
        <v>0</v>
      </c>
      <c r="AQ3316" s="46" t="str">
        <f t="shared" si="704"/>
        <v/>
      </c>
      <c r="AR3316" s="46">
        <f t="shared" si="705"/>
        <v>0</v>
      </c>
      <c r="AS3316" s="48">
        <f t="shared" si="706"/>
        <v>1</v>
      </c>
      <c r="AT3316" s="46">
        <f t="shared" si="710"/>
        <v>0</v>
      </c>
      <c r="AU3316" s="46">
        <f t="shared" si="707"/>
        <v>0</v>
      </c>
      <c r="AV3316" s="46">
        <f t="shared" si="708"/>
        <v>0</v>
      </c>
      <c r="AW3316" s="46">
        <f t="shared" si="711"/>
        <v>0</v>
      </c>
      <c r="AX3316" s="47" t="str">
        <f t="shared" si="709"/>
        <v/>
      </c>
      <c r="AY3316" s="47" t="str">
        <f t="shared" si="712"/>
        <v/>
      </c>
    </row>
    <row r="3317" spans="35:51" x14ac:dyDescent="0.35">
      <c r="AI3317" s="11"/>
      <c r="AJ3317" s="11"/>
      <c r="AK3317" s="11"/>
      <c r="AL3317" s="63"/>
      <c r="AM3317" s="46" t="str">
        <f t="shared" si="700"/>
        <v/>
      </c>
      <c r="AN3317" s="46" t="str">
        <f t="shared" si="701"/>
        <v/>
      </c>
      <c r="AO3317" s="46" t="str">
        <f t="shared" si="702"/>
        <v/>
      </c>
      <c r="AP3317" s="46">
        <f t="shared" si="703"/>
        <v>0</v>
      </c>
      <c r="AQ3317" s="46" t="str">
        <f t="shared" si="704"/>
        <v/>
      </c>
      <c r="AR3317" s="46">
        <f t="shared" si="705"/>
        <v>0</v>
      </c>
      <c r="AS3317" s="48">
        <f t="shared" si="706"/>
        <v>1</v>
      </c>
      <c r="AT3317" s="46">
        <f t="shared" si="710"/>
        <v>0</v>
      </c>
      <c r="AU3317" s="46">
        <f t="shared" si="707"/>
        <v>0</v>
      </c>
      <c r="AV3317" s="46">
        <f t="shared" si="708"/>
        <v>0</v>
      </c>
      <c r="AW3317" s="46">
        <f t="shared" si="711"/>
        <v>0</v>
      </c>
      <c r="AX3317" s="47" t="str">
        <f t="shared" si="709"/>
        <v/>
      </c>
      <c r="AY3317" s="47" t="str">
        <f t="shared" si="712"/>
        <v/>
      </c>
    </row>
    <row r="3318" spans="35:51" x14ac:dyDescent="0.35">
      <c r="AI3318" s="11"/>
      <c r="AJ3318" s="11"/>
      <c r="AK3318" s="11"/>
      <c r="AL3318" s="63"/>
      <c r="AM3318" s="46" t="str">
        <f t="shared" si="700"/>
        <v/>
      </c>
      <c r="AN3318" s="46" t="str">
        <f t="shared" si="701"/>
        <v/>
      </c>
      <c r="AO3318" s="46" t="str">
        <f t="shared" si="702"/>
        <v/>
      </c>
      <c r="AP3318" s="46">
        <f t="shared" si="703"/>
        <v>0</v>
      </c>
      <c r="AQ3318" s="46" t="str">
        <f t="shared" si="704"/>
        <v/>
      </c>
      <c r="AR3318" s="46">
        <f t="shared" si="705"/>
        <v>0</v>
      </c>
      <c r="AS3318" s="48">
        <f t="shared" si="706"/>
        <v>1</v>
      </c>
      <c r="AT3318" s="46">
        <f t="shared" si="710"/>
        <v>0</v>
      </c>
      <c r="AU3318" s="46">
        <f t="shared" si="707"/>
        <v>0</v>
      </c>
      <c r="AV3318" s="46">
        <f t="shared" si="708"/>
        <v>0</v>
      </c>
      <c r="AW3318" s="46">
        <f t="shared" si="711"/>
        <v>0</v>
      </c>
      <c r="AX3318" s="47" t="str">
        <f t="shared" si="709"/>
        <v/>
      </c>
      <c r="AY3318" s="47" t="str">
        <f t="shared" si="712"/>
        <v/>
      </c>
    </row>
    <row r="3319" spans="35:51" x14ac:dyDescent="0.35">
      <c r="AI3319" s="11"/>
      <c r="AJ3319" s="11"/>
      <c r="AK3319" s="11"/>
      <c r="AL3319" s="63"/>
      <c r="AM3319" s="46" t="str">
        <f t="shared" si="700"/>
        <v/>
      </c>
      <c r="AN3319" s="46" t="str">
        <f t="shared" si="701"/>
        <v/>
      </c>
      <c r="AO3319" s="46" t="str">
        <f t="shared" si="702"/>
        <v/>
      </c>
      <c r="AP3319" s="46">
        <f t="shared" si="703"/>
        <v>0</v>
      </c>
      <c r="AQ3319" s="46" t="str">
        <f t="shared" si="704"/>
        <v/>
      </c>
      <c r="AR3319" s="46">
        <f t="shared" si="705"/>
        <v>0</v>
      </c>
      <c r="AS3319" s="48">
        <f t="shared" si="706"/>
        <v>1</v>
      </c>
      <c r="AT3319" s="46">
        <f t="shared" si="710"/>
        <v>0</v>
      </c>
      <c r="AU3319" s="46">
        <f t="shared" si="707"/>
        <v>0</v>
      </c>
      <c r="AV3319" s="46">
        <f t="shared" si="708"/>
        <v>0</v>
      </c>
      <c r="AW3319" s="46">
        <f t="shared" si="711"/>
        <v>0</v>
      </c>
      <c r="AX3319" s="47" t="str">
        <f t="shared" si="709"/>
        <v/>
      </c>
      <c r="AY3319" s="47" t="str">
        <f t="shared" si="712"/>
        <v/>
      </c>
    </row>
    <row r="3320" spans="35:51" x14ac:dyDescent="0.35">
      <c r="AI3320" s="11"/>
      <c r="AJ3320" s="11"/>
      <c r="AK3320" s="11"/>
      <c r="AL3320" s="63"/>
      <c r="AM3320" s="46" t="str">
        <f t="shared" si="700"/>
        <v/>
      </c>
      <c r="AN3320" s="46" t="str">
        <f t="shared" si="701"/>
        <v/>
      </c>
      <c r="AO3320" s="46" t="str">
        <f t="shared" si="702"/>
        <v/>
      </c>
      <c r="AP3320" s="46">
        <f t="shared" si="703"/>
        <v>0</v>
      </c>
      <c r="AQ3320" s="46" t="str">
        <f t="shared" si="704"/>
        <v/>
      </c>
      <c r="AR3320" s="46">
        <f t="shared" si="705"/>
        <v>0</v>
      </c>
      <c r="AS3320" s="48">
        <f t="shared" si="706"/>
        <v>1</v>
      </c>
      <c r="AT3320" s="46">
        <f t="shared" si="710"/>
        <v>0</v>
      </c>
      <c r="AU3320" s="46">
        <f t="shared" si="707"/>
        <v>0</v>
      </c>
      <c r="AV3320" s="46">
        <f t="shared" si="708"/>
        <v>0</v>
      </c>
      <c r="AW3320" s="46">
        <f t="shared" si="711"/>
        <v>0</v>
      </c>
      <c r="AX3320" s="47" t="str">
        <f t="shared" si="709"/>
        <v/>
      </c>
      <c r="AY3320" s="47" t="str">
        <f t="shared" si="712"/>
        <v/>
      </c>
    </row>
    <row r="3321" spans="35:51" x14ac:dyDescent="0.35">
      <c r="AI3321" s="11"/>
      <c r="AJ3321" s="11"/>
      <c r="AK3321" s="11"/>
      <c r="AL3321" s="63"/>
      <c r="AM3321" s="46" t="str">
        <f t="shared" si="700"/>
        <v/>
      </c>
      <c r="AN3321" s="46" t="str">
        <f t="shared" si="701"/>
        <v/>
      </c>
      <c r="AO3321" s="46" t="str">
        <f t="shared" si="702"/>
        <v/>
      </c>
      <c r="AP3321" s="46">
        <f t="shared" si="703"/>
        <v>0</v>
      </c>
      <c r="AQ3321" s="46" t="str">
        <f t="shared" si="704"/>
        <v/>
      </c>
      <c r="AR3321" s="46">
        <f t="shared" si="705"/>
        <v>0</v>
      </c>
      <c r="AS3321" s="48">
        <f t="shared" si="706"/>
        <v>1</v>
      </c>
      <c r="AT3321" s="46">
        <f t="shared" si="710"/>
        <v>0</v>
      </c>
      <c r="AU3321" s="46">
        <f t="shared" si="707"/>
        <v>0</v>
      </c>
      <c r="AV3321" s="46">
        <f t="shared" si="708"/>
        <v>0</v>
      </c>
      <c r="AW3321" s="46">
        <f t="shared" si="711"/>
        <v>0</v>
      </c>
      <c r="AX3321" s="47" t="str">
        <f t="shared" si="709"/>
        <v/>
      </c>
      <c r="AY3321" s="47" t="str">
        <f t="shared" si="712"/>
        <v/>
      </c>
    </row>
    <row r="3322" spans="35:51" x14ac:dyDescent="0.35">
      <c r="AI3322" s="11"/>
      <c r="AJ3322" s="11"/>
      <c r="AK3322" s="11"/>
      <c r="AL3322" s="63"/>
      <c r="AM3322" s="46" t="str">
        <f t="shared" si="700"/>
        <v/>
      </c>
      <c r="AN3322" s="46" t="str">
        <f t="shared" si="701"/>
        <v/>
      </c>
      <c r="AO3322" s="46" t="str">
        <f t="shared" si="702"/>
        <v/>
      </c>
      <c r="AP3322" s="46">
        <f t="shared" si="703"/>
        <v>0</v>
      </c>
      <c r="AQ3322" s="46" t="str">
        <f t="shared" si="704"/>
        <v/>
      </c>
      <c r="AR3322" s="46">
        <f t="shared" si="705"/>
        <v>0</v>
      </c>
      <c r="AS3322" s="48">
        <f t="shared" si="706"/>
        <v>1</v>
      </c>
      <c r="AT3322" s="46">
        <f t="shared" si="710"/>
        <v>0</v>
      </c>
      <c r="AU3322" s="46">
        <f t="shared" si="707"/>
        <v>0</v>
      </c>
      <c r="AV3322" s="46">
        <f t="shared" si="708"/>
        <v>0</v>
      </c>
      <c r="AW3322" s="46">
        <f t="shared" si="711"/>
        <v>0</v>
      </c>
      <c r="AX3322" s="47" t="str">
        <f t="shared" si="709"/>
        <v/>
      </c>
      <c r="AY3322" s="47" t="str">
        <f t="shared" si="712"/>
        <v/>
      </c>
    </row>
    <row r="3323" spans="35:51" x14ac:dyDescent="0.35">
      <c r="AI3323" s="11"/>
      <c r="AJ3323" s="11"/>
      <c r="AK3323" s="11"/>
      <c r="AL3323" s="63"/>
      <c r="AM3323" s="46" t="str">
        <f t="shared" si="700"/>
        <v/>
      </c>
      <c r="AN3323" s="46" t="str">
        <f t="shared" si="701"/>
        <v/>
      </c>
      <c r="AO3323" s="46" t="str">
        <f t="shared" si="702"/>
        <v/>
      </c>
      <c r="AP3323" s="46">
        <f t="shared" si="703"/>
        <v>0</v>
      </c>
      <c r="AQ3323" s="46" t="str">
        <f t="shared" si="704"/>
        <v/>
      </c>
      <c r="AR3323" s="46">
        <f t="shared" si="705"/>
        <v>0</v>
      </c>
      <c r="AS3323" s="48">
        <f t="shared" si="706"/>
        <v>1</v>
      </c>
      <c r="AT3323" s="46">
        <f t="shared" si="710"/>
        <v>0</v>
      </c>
      <c r="AU3323" s="46">
        <f t="shared" si="707"/>
        <v>0</v>
      </c>
      <c r="AV3323" s="46">
        <f t="shared" si="708"/>
        <v>0</v>
      </c>
      <c r="AW3323" s="46">
        <f t="shared" si="711"/>
        <v>0</v>
      </c>
      <c r="AX3323" s="47" t="str">
        <f t="shared" si="709"/>
        <v/>
      </c>
      <c r="AY3323" s="47" t="str">
        <f t="shared" si="712"/>
        <v/>
      </c>
    </row>
    <row r="3324" spans="35:51" x14ac:dyDescent="0.35">
      <c r="AI3324" s="11"/>
      <c r="AJ3324" s="11"/>
      <c r="AK3324" s="11"/>
      <c r="AL3324" s="63"/>
      <c r="AM3324" s="46" t="str">
        <f t="shared" si="700"/>
        <v/>
      </c>
      <c r="AN3324" s="46" t="str">
        <f t="shared" si="701"/>
        <v/>
      </c>
      <c r="AO3324" s="46" t="str">
        <f t="shared" si="702"/>
        <v/>
      </c>
      <c r="AP3324" s="46">
        <f t="shared" si="703"/>
        <v>0</v>
      </c>
      <c r="AQ3324" s="46" t="str">
        <f t="shared" si="704"/>
        <v/>
      </c>
      <c r="AR3324" s="46">
        <f t="shared" si="705"/>
        <v>0</v>
      </c>
      <c r="AS3324" s="48">
        <f t="shared" si="706"/>
        <v>1</v>
      </c>
      <c r="AT3324" s="46">
        <f t="shared" si="710"/>
        <v>0</v>
      </c>
      <c r="AU3324" s="46">
        <f t="shared" si="707"/>
        <v>0</v>
      </c>
      <c r="AV3324" s="46">
        <f t="shared" si="708"/>
        <v>0</v>
      </c>
      <c r="AW3324" s="46">
        <f t="shared" si="711"/>
        <v>0</v>
      </c>
      <c r="AX3324" s="47" t="str">
        <f t="shared" si="709"/>
        <v/>
      </c>
      <c r="AY3324" s="47" t="str">
        <f t="shared" si="712"/>
        <v/>
      </c>
    </row>
    <row r="3325" spans="35:51" x14ac:dyDescent="0.35">
      <c r="AI3325" s="11"/>
      <c r="AJ3325" s="11"/>
      <c r="AK3325" s="11"/>
      <c r="AL3325" s="63"/>
      <c r="AM3325" s="46" t="str">
        <f t="shared" si="700"/>
        <v/>
      </c>
      <c r="AN3325" s="46" t="str">
        <f t="shared" si="701"/>
        <v/>
      </c>
      <c r="AO3325" s="46" t="str">
        <f t="shared" si="702"/>
        <v/>
      </c>
      <c r="AP3325" s="46">
        <f t="shared" si="703"/>
        <v>0</v>
      </c>
      <c r="AQ3325" s="46" t="str">
        <f t="shared" si="704"/>
        <v/>
      </c>
      <c r="AR3325" s="46">
        <f t="shared" si="705"/>
        <v>0</v>
      </c>
      <c r="AS3325" s="48">
        <f t="shared" si="706"/>
        <v>1</v>
      </c>
      <c r="AT3325" s="46">
        <f t="shared" si="710"/>
        <v>0</v>
      </c>
      <c r="AU3325" s="46">
        <f t="shared" si="707"/>
        <v>0</v>
      </c>
      <c r="AV3325" s="46">
        <f t="shared" si="708"/>
        <v>0</v>
      </c>
      <c r="AW3325" s="46">
        <f t="shared" si="711"/>
        <v>0</v>
      </c>
      <c r="AX3325" s="47" t="str">
        <f t="shared" si="709"/>
        <v/>
      </c>
      <c r="AY3325" s="47" t="str">
        <f t="shared" si="712"/>
        <v/>
      </c>
    </row>
    <row r="3326" spans="35:51" x14ac:dyDescent="0.35">
      <c r="AI3326" s="11"/>
      <c r="AJ3326" s="11"/>
      <c r="AK3326" s="11"/>
      <c r="AL3326" s="63"/>
      <c r="AM3326" s="46" t="str">
        <f t="shared" si="700"/>
        <v/>
      </c>
      <c r="AN3326" s="46" t="str">
        <f t="shared" si="701"/>
        <v/>
      </c>
      <c r="AO3326" s="46" t="str">
        <f t="shared" si="702"/>
        <v/>
      </c>
      <c r="AP3326" s="46">
        <f t="shared" si="703"/>
        <v>0</v>
      </c>
      <c r="AQ3326" s="46" t="str">
        <f t="shared" si="704"/>
        <v/>
      </c>
      <c r="AR3326" s="46">
        <f t="shared" si="705"/>
        <v>0</v>
      </c>
      <c r="AS3326" s="48">
        <f t="shared" si="706"/>
        <v>1</v>
      </c>
      <c r="AT3326" s="46">
        <f t="shared" si="710"/>
        <v>0</v>
      </c>
      <c r="AU3326" s="46">
        <f t="shared" si="707"/>
        <v>0</v>
      </c>
      <c r="AV3326" s="46">
        <f t="shared" si="708"/>
        <v>0</v>
      </c>
      <c r="AW3326" s="46">
        <f t="shared" si="711"/>
        <v>0</v>
      </c>
      <c r="AX3326" s="47" t="str">
        <f t="shared" si="709"/>
        <v/>
      </c>
      <c r="AY3326" s="47" t="str">
        <f t="shared" si="712"/>
        <v/>
      </c>
    </row>
    <row r="3327" spans="35:51" x14ac:dyDescent="0.35">
      <c r="AI3327" s="11"/>
      <c r="AJ3327" s="11"/>
      <c r="AK3327" s="11"/>
      <c r="AL3327" s="63"/>
      <c r="AM3327" s="46" t="str">
        <f t="shared" si="700"/>
        <v/>
      </c>
      <c r="AN3327" s="46" t="str">
        <f t="shared" si="701"/>
        <v/>
      </c>
      <c r="AO3327" s="46" t="str">
        <f t="shared" si="702"/>
        <v/>
      </c>
      <c r="AP3327" s="46">
        <f t="shared" si="703"/>
        <v>0</v>
      </c>
      <c r="AQ3327" s="46" t="str">
        <f t="shared" si="704"/>
        <v/>
      </c>
      <c r="AR3327" s="46">
        <f t="shared" si="705"/>
        <v>0</v>
      </c>
      <c r="AS3327" s="48">
        <f t="shared" si="706"/>
        <v>1</v>
      </c>
      <c r="AT3327" s="46">
        <f t="shared" si="710"/>
        <v>0</v>
      </c>
      <c r="AU3327" s="46">
        <f t="shared" si="707"/>
        <v>0</v>
      </c>
      <c r="AV3327" s="46">
        <f t="shared" si="708"/>
        <v>0</v>
      </c>
      <c r="AW3327" s="46">
        <f t="shared" si="711"/>
        <v>0</v>
      </c>
      <c r="AX3327" s="47" t="str">
        <f t="shared" si="709"/>
        <v/>
      </c>
      <c r="AY3327" s="47" t="str">
        <f t="shared" si="712"/>
        <v/>
      </c>
    </row>
    <row r="3328" spans="35:51" x14ac:dyDescent="0.35">
      <c r="AI3328" s="11"/>
      <c r="AJ3328" s="11"/>
      <c r="AK3328" s="11"/>
      <c r="AL3328" s="63"/>
      <c r="AM3328" s="46" t="str">
        <f t="shared" si="700"/>
        <v/>
      </c>
      <c r="AN3328" s="46" t="str">
        <f t="shared" si="701"/>
        <v/>
      </c>
      <c r="AO3328" s="46" t="str">
        <f t="shared" si="702"/>
        <v/>
      </c>
      <c r="AP3328" s="46">
        <f t="shared" si="703"/>
        <v>0</v>
      </c>
      <c r="AQ3328" s="46" t="str">
        <f t="shared" si="704"/>
        <v/>
      </c>
      <c r="AR3328" s="46">
        <f t="shared" si="705"/>
        <v>0</v>
      </c>
      <c r="AS3328" s="48">
        <f t="shared" si="706"/>
        <v>1</v>
      </c>
      <c r="AT3328" s="46">
        <f t="shared" si="710"/>
        <v>0</v>
      </c>
      <c r="AU3328" s="46">
        <f t="shared" si="707"/>
        <v>0</v>
      </c>
      <c r="AV3328" s="46">
        <f t="shared" si="708"/>
        <v>0</v>
      </c>
      <c r="AW3328" s="46">
        <f t="shared" si="711"/>
        <v>0</v>
      </c>
      <c r="AX3328" s="47" t="str">
        <f t="shared" si="709"/>
        <v/>
      </c>
      <c r="AY3328" s="47" t="str">
        <f t="shared" si="712"/>
        <v/>
      </c>
    </row>
    <row r="3329" spans="35:51" x14ac:dyDescent="0.35">
      <c r="AI3329" s="11"/>
      <c r="AJ3329" s="11"/>
      <c r="AK3329" s="11"/>
      <c r="AL3329" s="63"/>
      <c r="AM3329" s="46" t="str">
        <f t="shared" si="700"/>
        <v/>
      </c>
      <c r="AN3329" s="46" t="str">
        <f t="shared" si="701"/>
        <v/>
      </c>
      <c r="AO3329" s="46" t="str">
        <f t="shared" si="702"/>
        <v/>
      </c>
      <c r="AP3329" s="46">
        <f t="shared" si="703"/>
        <v>0</v>
      </c>
      <c r="AQ3329" s="46" t="str">
        <f t="shared" si="704"/>
        <v/>
      </c>
      <c r="AR3329" s="46">
        <f t="shared" si="705"/>
        <v>0</v>
      </c>
      <c r="AS3329" s="48">
        <f t="shared" si="706"/>
        <v>1</v>
      </c>
      <c r="AT3329" s="46">
        <f t="shared" si="710"/>
        <v>0</v>
      </c>
      <c r="AU3329" s="46">
        <f t="shared" si="707"/>
        <v>0</v>
      </c>
      <c r="AV3329" s="46">
        <f t="shared" si="708"/>
        <v>0</v>
      </c>
      <c r="AW3329" s="46">
        <f t="shared" si="711"/>
        <v>0</v>
      </c>
      <c r="AX3329" s="47" t="str">
        <f t="shared" si="709"/>
        <v/>
      </c>
      <c r="AY3329" s="47" t="str">
        <f t="shared" si="712"/>
        <v/>
      </c>
    </row>
    <row r="3330" spans="35:51" x14ac:dyDescent="0.35">
      <c r="AI3330" s="11"/>
      <c r="AJ3330" s="11"/>
      <c r="AK3330" s="11"/>
      <c r="AL3330" s="63"/>
      <c r="AM3330" s="46" t="str">
        <f t="shared" si="700"/>
        <v/>
      </c>
      <c r="AN3330" s="46" t="str">
        <f t="shared" si="701"/>
        <v/>
      </c>
      <c r="AO3330" s="46" t="str">
        <f t="shared" si="702"/>
        <v/>
      </c>
      <c r="AP3330" s="46">
        <f t="shared" si="703"/>
        <v>0</v>
      </c>
      <c r="AQ3330" s="46" t="str">
        <f t="shared" si="704"/>
        <v/>
      </c>
      <c r="AR3330" s="46">
        <f t="shared" si="705"/>
        <v>0</v>
      </c>
      <c r="AS3330" s="48">
        <f t="shared" si="706"/>
        <v>1</v>
      </c>
      <c r="AT3330" s="46">
        <f t="shared" si="710"/>
        <v>0</v>
      </c>
      <c r="AU3330" s="46">
        <f t="shared" si="707"/>
        <v>0</v>
      </c>
      <c r="AV3330" s="46">
        <f t="shared" si="708"/>
        <v>0</v>
      </c>
      <c r="AW3330" s="46">
        <f t="shared" si="711"/>
        <v>0</v>
      </c>
      <c r="AX3330" s="47" t="str">
        <f t="shared" si="709"/>
        <v/>
      </c>
      <c r="AY3330" s="47" t="str">
        <f t="shared" si="712"/>
        <v/>
      </c>
    </row>
    <row r="3331" spans="35:51" x14ac:dyDescent="0.35">
      <c r="AI3331" s="11"/>
      <c r="AJ3331" s="11"/>
      <c r="AK3331" s="11"/>
      <c r="AL3331" s="63"/>
      <c r="AM3331" s="46" t="str">
        <f t="shared" ref="AM3331:AM3394" si="713">IFERROR(VLOOKUP($AK3331,pnl_konto_table,2,FALSE),"")</f>
        <v/>
      </c>
      <c r="AN3331" s="46" t="str">
        <f t="shared" ref="AN3331:AN3394" si="714">IFERROR(VLOOKUP($AK3331,pnl_konto_table,6,FALSE),"")</f>
        <v/>
      </c>
      <c r="AO3331" s="46" t="str">
        <f t="shared" ref="AO3331:AO3394" si="715">IFERROR(VLOOKUP($AK3331,pnl_konto_table,7,FALSE),"")</f>
        <v/>
      </c>
      <c r="AP3331" s="46">
        <f t="shared" ref="AP3331:AP3394" si="716">IFERROR(VLOOKUP(AO3331,pnl_kategori_table,2,FALSE),0)</f>
        <v>0</v>
      </c>
      <c r="AQ3331" s="46" t="str">
        <f t="shared" ref="AQ3331:AQ3394" si="717">IFERROR(MATCH(AN3331,pnl_subkategori,0),"")</f>
        <v/>
      </c>
      <c r="AR3331" s="46">
        <f t="shared" ref="AR3331:AR3394" si="718">IF(AP3331=$A$3,-$AL3331,$AL3331)</f>
        <v>0</v>
      </c>
      <c r="AS3331" s="48">
        <f t="shared" ref="AS3331:AS3394" si="719">IFERROR(VLOOKUP($AK3331,lookup_konto_index,2,FALSE),IFERROR(VLOOKUP(AN3331,lookup_subkategori_index,2,FALSE),IFERROR(VLOOKUP(AO3331,lookup_kategori_index,2,FALSE),1)))</f>
        <v>1</v>
      </c>
      <c r="AT3331" s="46">
        <f t="shared" si="710"/>
        <v>0</v>
      </c>
      <c r="AU3331" s="46">
        <f t="shared" ref="AU3331:AU3394" si="720">SUMIFS($BC$3:$BC$50,$BA$3:$BA$50,$AI3331,$BB$3:$BB$50,$AJ3331)</f>
        <v>0</v>
      </c>
      <c r="AV3331" s="46">
        <f t="shared" ref="AV3331:AV3394" si="721">SUMIFS($BD$3:$BD$50,$BA$3:$BA$50,$AI3331,$BB$3:$BB$50,$AJ3331)</f>
        <v>0</v>
      </c>
      <c r="AW3331" s="46">
        <f t="shared" si="711"/>
        <v>0</v>
      </c>
      <c r="AX3331" s="47" t="str">
        <f t="shared" ref="AX3331:AX3394" si="722">IFERROR(VLOOKUP($AP3331,table_type_kostnad,2,FALSE)*AR3331,"")</f>
        <v/>
      </c>
      <c r="AY3331" s="47" t="str">
        <f t="shared" si="712"/>
        <v/>
      </c>
    </row>
    <row r="3332" spans="35:51" x14ac:dyDescent="0.35">
      <c r="AI3332" s="11"/>
      <c r="AJ3332" s="11"/>
      <c r="AK3332" s="11"/>
      <c r="AL3332" s="63"/>
      <c r="AM3332" s="46" t="str">
        <f t="shared" si="713"/>
        <v/>
      </c>
      <c r="AN3332" s="46" t="str">
        <f t="shared" si="714"/>
        <v/>
      </c>
      <c r="AO3332" s="46" t="str">
        <f t="shared" si="715"/>
        <v/>
      </c>
      <c r="AP3332" s="46">
        <f t="shared" si="716"/>
        <v>0</v>
      </c>
      <c r="AQ3332" s="46" t="str">
        <f t="shared" si="717"/>
        <v/>
      </c>
      <c r="AR3332" s="46">
        <f t="shared" si="718"/>
        <v>0</v>
      </c>
      <c r="AS3332" s="48">
        <f t="shared" si="719"/>
        <v>1</v>
      </c>
      <c r="AT3332" s="46">
        <f t="shared" ref="AT3332:AT3395" si="723">AS3332*AR3332</f>
        <v>0</v>
      </c>
      <c r="AU3332" s="46">
        <f t="shared" si="720"/>
        <v>0</v>
      </c>
      <c r="AV3332" s="46">
        <f t="shared" si="721"/>
        <v>0</v>
      </c>
      <c r="AW3332" s="46">
        <f t="shared" ref="AW3332:AW3395" si="724">IF(AU3332=0,0,1)</f>
        <v>0</v>
      </c>
      <c r="AX3332" s="47" t="str">
        <f t="shared" si="722"/>
        <v/>
      </c>
      <c r="AY3332" s="47" t="str">
        <f t="shared" ref="AY3332:AY3395" si="725">IFERROR(AX3332*AS3332,"")</f>
        <v/>
      </c>
    </row>
    <row r="3333" spans="35:51" x14ac:dyDescent="0.35">
      <c r="AI3333" s="11"/>
      <c r="AJ3333" s="11"/>
      <c r="AK3333" s="11"/>
      <c r="AL3333" s="63"/>
      <c r="AM3333" s="46" t="str">
        <f t="shared" si="713"/>
        <v/>
      </c>
      <c r="AN3333" s="46" t="str">
        <f t="shared" si="714"/>
        <v/>
      </c>
      <c r="AO3333" s="46" t="str">
        <f t="shared" si="715"/>
        <v/>
      </c>
      <c r="AP3333" s="46">
        <f t="shared" si="716"/>
        <v>0</v>
      </c>
      <c r="AQ3333" s="46" t="str">
        <f t="shared" si="717"/>
        <v/>
      </c>
      <c r="AR3333" s="46">
        <f t="shared" si="718"/>
        <v>0</v>
      </c>
      <c r="AS3333" s="48">
        <f t="shared" si="719"/>
        <v>1</v>
      </c>
      <c r="AT3333" s="46">
        <f t="shared" si="723"/>
        <v>0</v>
      </c>
      <c r="AU3333" s="46">
        <f t="shared" si="720"/>
        <v>0</v>
      </c>
      <c r="AV3333" s="46">
        <f t="shared" si="721"/>
        <v>0</v>
      </c>
      <c r="AW3333" s="46">
        <f t="shared" si="724"/>
        <v>0</v>
      </c>
      <c r="AX3333" s="47" t="str">
        <f t="shared" si="722"/>
        <v/>
      </c>
      <c r="AY3333" s="47" t="str">
        <f t="shared" si="725"/>
        <v/>
      </c>
    </row>
    <row r="3334" spans="35:51" x14ac:dyDescent="0.35">
      <c r="AI3334" s="11"/>
      <c r="AJ3334" s="11"/>
      <c r="AK3334" s="11"/>
      <c r="AL3334" s="63"/>
      <c r="AM3334" s="46" t="str">
        <f t="shared" si="713"/>
        <v/>
      </c>
      <c r="AN3334" s="46" t="str">
        <f t="shared" si="714"/>
        <v/>
      </c>
      <c r="AO3334" s="46" t="str">
        <f t="shared" si="715"/>
        <v/>
      </c>
      <c r="AP3334" s="46">
        <f t="shared" si="716"/>
        <v>0</v>
      </c>
      <c r="AQ3334" s="46" t="str">
        <f t="shared" si="717"/>
        <v/>
      </c>
      <c r="AR3334" s="46">
        <f t="shared" si="718"/>
        <v>0</v>
      </c>
      <c r="AS3334" s="48">
        <f t="shared" si="719"/>
        <v>1</v>
      </c>
      <c r="AT3334" s="46">
        <f t="shared" si="723"/>
        <v>0</v>
      </c>
      <c r="AU3334" s="46">
        <f t="shared" si="720"/>
        <v>0</v>
      </c>
      <c r="AV3334" s="46">
        <f t="shared" si="721"/>
        <v>0</v>
      </c>
      <c r="AW3334" s="46">
        <f t="shared" si="724"/>
        <v>0</v>
      </c>
      <c r="AX3334" s="47" t="str">
        <f t="shared" si="722"/>
        <v/>
      </c>
      <c r="AY3334" s="47" t="str">
        <f t="shared" si="725"/>
        <v/>
      </c>
    </row>
    <row r="3335" spans="35:51" x14ac:dyDescent="0.35">
      <c r="AI3335" s="11"/>
      <c r="AJ3335" s="11"/>
      <c r="AK3335" s="11"/>
      <c r="AL3335" s="63"/>
      <c r="AM3335" s="46" t="str">
        <f t="shared" si="713"/>
        <v/>
      </c>
      <c r="AN3335" s="46" t="str">
        <f t="shared" si="714"/>
        <v/>
      </c>
      <c r="AO3335" s="46" t="str">
        <f t="shared" si="715"/>
        <v/>
      </c>
      <c r="AP3335" s="46">
        <f t="shared" si="716"/>
        <v>0</v>
      </c>
      <c r="AQ3335" s="46" t="str">
        <f t="shared" si="717"/>
        <v/>
      </c>
      <c r="AR3335" s="46">
        <f t="shared" si="718"/>
        <v>0</v>
      </c>
      <c r="AS3335" s="48">
        <f t="shared" si="719"/>
        <v>1</v>
      </c>
      <c r="AT3335" s="46">
        <f t="shared" si="723"/>
        <v>0</v>
      </c>
      <c r="AU3335" s="46">
        <f t="shared" si="720"/>
        <v>0</v>
      </c>
      <c r="AV3335" s="46">
        <f t="shared" si="721"/>
        <v>0</v>
      </c>
      <c r="AW3335" s="46">
        <f t="shared" si="724"/>
        <v>0</v>
      </c>
      <c r="AX3335" s="47" t="str">
        <f t="shared" si="722"/>
        <v/>
      </c>
      <c r="AY3335" s="47" t="str">
        <f t="shared" si="725"/>
        <v/>
      </c>
    </row>
    <row r="3336" spans="35:51" x14ac:dyDescent="0.35">
      <c r="AI3336" s="11"/>
      <c r="AJ3336" s="11"/>
      <c r="AK3336" s="11"/>
      <c r="AL3336" s="63"/>
      <c r="AM3336" s="46" t="str">
        <f t="shared" si="713"/>
        <v/>
      </c>
      <c r="AN3336" s="46" t="str">
        <f t="shared" si="714"/>
        <v/>
      </c>
      <c r="AO3336" s="46" t="str">
        <f t="shared" si="715"/>
        <v/>
      </c>
      <c r="AP3336" s="46">
        <f t="shared" si="716"/>
        <v>0</v>
      </c>
      <c r="AQ3336" s="46" t="str">
        <f t="shared" si="717"/>
        <v/>
      </c>
      <c r="AR3336" s="46">
        <f t="shared" si="718"/>
        <v>0</v>
      </c>
      <c r="AS3336" s="48">
        <f t="shared" si="719"/>
        <v>1</v>
      </c>
      <c r="AT3336" s="46">
        <f t="shared" si="723"/>
        <v>0</v>
      </c>
      <c r="AU3336" s="46">
        <f t="shared" si="720"/>
        <v>0</v>
      </c>
      <c r="AV3336" s="46">
        <f t="shared" si="721"/>
        <v>0</v>
      </c>
      <c r="AW3336" s="46">
        <f t="shared" si="724"/>
        <v>0</v>
      </c>
      <c r="AX3336" s="47" t="str">
        <f t="shared" si="722"/>
        <v/>
      </c>
      <c r="AY3336" s="47" t="str">
        <f t="shared" si="725"/>
        <v/>
      </c>
    </row>
    <row r="3337" spans="35:51" x14ac:dyDescent="0.35">
      <c r="AI3337" s="11"/>
      <c r="AJ3337" s="11"/>
      <c r="AK3337" s="11"/>
      <c r="AL3337" s="63"/>
      <c r="AM3337" s="46" t="str">
        <f t="shared" si="713"/>
        <v/>
      </c>
      <c r="AN3337" s="46" t="str">
        <f t="shared" si="714"/>
        <v/>
      </c>
      <c r="AO3337" s="46" t="str">
        <f t="shared" si="715"/>
        <v/>
      </c>
      <c r="AP3337" s="46">
        <f t="shared" si="716"/>
        <v>0</v>
      </c>
      <c r="AQ3337" s="46" t="str">
        <f t="shared" si="717"/>
        <v/>
      </c>
      <c r="AR3337" s="46">
        <f t="shared" si="718"/>
        <v>0</v>
      </c>
      <c r="AS3337" s="48">
        <f t="shared" si="719"/>
        <v>1</v>
      </c>
      <c r="AT3337" s="46">
        <f t="shared" si="723"/>
        <v>0</v>
      </c>
      <c r="AU3337" s="46">
        <f t="shared" si="720"/>
        <v>0</v>
      </c>
      <c r="AV3337" s="46">
        <f t="shared" si="721"/>
        <v>0</v>
      </c>
      <c r="AW3337" s="46">
        <f t="shared" si="724"/>
        <v>0</v>
      </c>
      <c r="AX3337" s="47" t="str">
        <f t="shared" si="722"/>
        <v/>
      </c>
      <c r="AY3337" s="47" t="str">
        <f t="shared" si="725"/>
        <v/>
      </c>
    </row>
    <row r="3338" spans="35:51" x14ac:dyDescent="0.35">
      <c r="AI3338" s="11"/>
      <c r="AJ3338" s="11"/>
      <c r="AK3338" s="11"/>
      <c r="AL3338" s="63"/>
      <c r="AM3338" s="46" t="str">
        <f t="shared" si="713"/>
        <v/>
      </c>
      <c r="AN3338" s="46" t="str">
        <f t="shared" si="714"/>
        <v/>
      </c>
      <c r="AO3338" s="46" t="str">
        <f t="shared" si="715"/>
        <v/>
      </c>
      <c r="AP3338" s="46">
        <f t="shared" si="716"/>
        <v>0</v>
      </c>
      <c r="AQ3338" s="46" t="str">
        <f t="shared" si="717"/>
        <v/>
      </c>
      <c r="AR3338" s="46">
        <f t="shared" si="718"/>
        <v>0</v>
      </c>
      <c r="AS3338" s="48">
        <f t="shared" si="719"/>
        <v>1</v>
      </c>
      <c r="AT3338" s="46">
        <f t="shared" si="723"/>
        <v>0</v>
      </c>
      <c r="AU3338" s="46">
        <f t="shared" si="720"/>
        <v>0</v>
      </c>
      <c r="AV3338" s="46">
        <f t="shared" si="721"/>
        <v>0</v>
      </c>
      <c r="AW3338" s="46">
        <f t="shared" si="724"/>
        <v>0</v>
      </c>
      <c r="AX3338" s="47" t="str">
        <f t="shared" si="722"/>
        <v/>
      </c>
      <c r="AY3338" s="47" t="str">
        <f t="shared" si="725"/>
        <v/>
      </c>
    </row>
    <row r="3339" spans="35:51" x14ac:dyDescent="0.35">
      <c r="AI3339" s="11"/>
      <c r="AJ3339" s="11"/>
      <c r="AK3339" s="11"/>
      <c r="AL3339" s="63"/>
      <c r="AM3339" s="46" t="str">
        <f t="shared" si="713"/>
        <v/>
      </c>
      <c r="AN3339" s="46" t="str">
        <f t="shared" si="714"/>
        <v/>
      </c>
      <c r="AO3339" s="46" t="str">
        <f t="shared" si="715"/>
        <v/>
      </c>
      <c r="AP3339" s="46">
        <f t="shared" si="716"/>
        <v>0</v>
      </c>
      <c r="AQ3339" s="46" t="str">
        <f t="shared" si="717"/>
        <v/>
      </c>
      <c r="AR3339" s="46">
        <f t="shared" si="718"/>
        <v>0</v>
      </c>
      <c r="AS3339" s="48">
        <f t="shared" si="719"/>
        <v>1</v>
      </c>
      <c r="AT3339" s="46">
        <f t="shared" si="723"/>
        <v>0</v>
      </c>
      <c r="AU3339" s="46">
        <f t="shared" si="720"/>
        <v>0</v>
      </c>
      <c r="AV3339" s="46">
        <f t="shared" si="721"/>
        <v>0</v>
      </c>
      <c r="AW3339" s="46">
        <f t="shared" si="724"/>
        <v>0</v>
      </c>
      <c r="AX3339" s="47" t="str">
        <f t="shared" si="722"/>
        <v/>
      </c>
      <c r="AY3339" s="47" t="str">
        <f t="shared" si="725"/>
        <v/>
      </c>
    </row>
    <row r="3340" spans="35:51" x14ac:dyDescent="0.35">
      <c r="AI3340" s="11"/>
      <c r="AJ3340" s="11"/>
      <c r="AK3340" s="11"/>
      <c r="AL3340" s="63"/>
      <c r="AM3340" s="46" t="str">
        <f t="shared" si="713"/>
        <v/>
      </c>
      <c r="AN3340" s="46" t="str">
        <f t="shared" si="714"/>
        <v/>
      </c>
      <c r="AO3340" s="46" t="str">
        <f t="shared" si="715"/>
        <v/>
      </c>
      <c r="AP3340" s="46">
        <f t="shared" si="716"/>
        <v>0</v>
      </c>
      <c r="AQ3340" s="46" t="str">
        <f t="shared" si="717"/>
        <v/>
      </c>
      <c r="AR3340" s="46">
        <f t="shared" si="718"/>
        <v>0</v>
      </c>
      <c r="AS3340" s="48">
        <f t="shared" si="719"/>
        <v>1</v>
      </c>
      <c r="AT3340" s="46">
        <f t="shared" si="723"/>
        <v>0</v>
      </c>
      <c r="AU3340" s="46">
        <f t="shared" si="720"/>
        <v>0</v>
      </c>
      <c r="AV3340" s="46">
        <f t="shared" si="721"/>
        <v>0</v>
      </c>
      <c r="AW3340" s="46">
        <f t="shared" si="724"/>
        <v>0</v>
      </c>
      <c r="AX3340" s="47" t="str">
        <f t="shared" si="722"/>
        <v/>
      </c>
      <c r="AY3340" s="47" t="str">
        <f t="shared" si="725"/>
        <v/>
      </c>
    </row>
    <row r="3341" spans="35:51" x14ac:dyDescent="0.35">
      <c r="AI3341" s="11"/>
      <c r="AJ3341" s="11"/>
      <c r="AK3341" s="11"/>
      <c r="AL3341" s="63"/>
      <c r="AM3341" s="46" t="str">
        <f t="shared" si="713"/>
        <v/>
      </c>
      <c r="AN3341" s="46" t="str">
        <f t="shared" si="714"/>
        <v/>
      </c>
      <c r="AO3341" s="46" t="str">
        <f t="shared" si="715"/>
        <v/>
      </c>
      <c r="AP3341" s="46">
        <f t="shared" si="716"/>
        <v>0</v>
      </c>
      <c r="AQ3341" s="46" t="str">
        <f t="shared" si="717"/>
        <v/>
      </c>
      <c r="AR3341" s="46">
        <f t="shared" si="718"/>
        <v>0</v>
      </c>
      <c r="AS3341" s="48">
        <f t="shared" si="719"/>
        <v>1</v>
      </c>
      <c r="AT3341" s="46">
        <f t="shared" si="723"/>
        <v>0</v>
      </c>
      <c r="AU3341" s="46">
        <f t="shared" si="720"/>
        <v>0</v>
      </c>
      <c r="AV3341" s="46">
        <f t="shared" si="721"/>
        <v>0</v>
      </c>
      <c r="AW3341" s="46">
        <f t="shared" si="724"/>
        <v>0</v>
      </c>
      <c r="AX3341" s="47" t="str">
        <f t="shared" si="722"/>
        <v/>
      </c>
      <c r="AY3341" s="47" t="str">
        <f t="shared" si="725"/>
        <v/>
      </c>
    </row>
    <row r="3342" spans="35:51" x14ac:dyDescent="0.35">
      <c r="AI3342" s="11"/>
      <c r="AJ3342" s="11"/>
      <c r="AK3342" s="11"/>
      <c r="AL3342" s="63"/>
      <c r="AM3342" s="46" t="str">
        <f t="shared" si="713"/>
        <v/>
      </c>
      <c r="AN3342" s="46" t="str">
        <f t="shared" si="714"/>
        <v/>
      </c>
      <c r="AO3342" s="46" t="str">
        <f t="shared" si="715"/>
        <v/>
      </c>
      <c r="AP3342" s="46">
        <f t="shared" si="716"/>
        <v>0</v>
      </c>
      <c r="AQ3342" s="46" t="str">
        <f t="shared" si="717"/>
        <v/>
      </c>
      <c r="AR3342" s="46">
        <f t="shared" si="718"/>
        <v>0</v>
      </c>
      <c r="AS3342" s="48">
        <f t="shared" si="719"/>
        <v>1</v>
      </c>
      <c r="AT3342" s="46">
        <f t="shared" si="723"/>
        <v>0</v>
      </c>
      <c r="AU3342" s="46">
        <f t="shared" si="720"/>
        <v>0</v>
      </c>
      <c r="AV3342" s="46">
        <f t="shared" si="721"/>
        <v>0</v>
      </c>
      <c r="AW3342" s="46">
        <f t="shared" si="724"/>
        <v>0</v>
      </c>
      <c r="AX3342" s="47" t="str">
        <f t="shared" si="722"/>
        <v/>
      </c>
      <c r="AY3342" s="47" t="str">
        <f t="shared" si="725"/>
        <v/>
      </c>
    </row>
    <row r="3343" spans="35:51" x14ac:dyDescent="0.35">
      <c r="AI3343" s="11"/>
      <c r="AJ3343" s="11"/>
      <c r="AK3343" s="11"/>
      <c r="AL3343" s="63"/>
      <c r="AM3343" s="46" t="str">
        <f t="shared" si="713"/>
        <v/>
      </c>
      <c r="AN3343" s="46" t="str">
        <f t="shared" si="714"/>
        <v/>
      </c>
      <c r="AO3343" s="46" t="str">
        <f t="shared" si="715"/>
        <v/>
      </c>
      <c r="AP3343" s="46">
        <f t="shared" si="716"/>
        <v>0</v>
      </c>
      <c r="AQ3343" s="46" t="str">
        <f t="shared" si="717"/>
        <v/>
      </c>
      <c r="AR3343" s="46">
        <f t="shared" si="718"/>
        <v>0</v>
      </c>
      <c r="AS3343" s="48">
        <f t="shared" si="719"/>
        <v>1</v>
      </c>
      <c r="AT3343" s="46">
        <f t="shared" si="723"/>
        <v>0</v>
      </c>
      <c r="AU3343" s="46">
        <f t="shared" si="720"/>
        <v>0</v>
      </c>
      <c r="AV3343" s="46">
        <f t="shared" si="721"/>
        <v>0</v>
      </c>
      <c r="AW3343" s="46">
        <f t="shared" si="724"/>
        <v>0</v>
      </c>
      <c r="AX3343" s="47" t="str">
        <f t="shared" si="722"/>
        <v/>
      </c>
      <c r="AY3343" s="47" t="str">
        <f t="shared" si="725"/>
        <v/>
      </c>
    </row>
    <row r="3344" spans="35:51" x14ac:dyDescent="0.35">
      <c r="AI3344" s="11"/>
      <c r="AJ3344" s="11"/>
      <c r="AK3344" s="11"/>
      <c r="AL3344" s="63"/>
      <c r="AM3344" s="46" t="str">
        <f t="shared" si="713"/>
        <v/>
      </c>
      <c r="AN3344" s="46" t="str">
        <f t="shared" si="714"/>
        <v/>
      </c>
      <c r="AO3344" s="46" t="str">
        <f t="shared" si="715"/>
        <v/>
      </c>
      <c r="AP3344" s="46">
        <f t="shared" si="716"/>
        <v>0</v>
      </c>
      <c r="AQ3344" s="46" t="str">
        <f t="shared" si="717"/>
        <v/>
      </c>
      <c r="AR3344" s="46">
        <f t="shared" si="718"/>
        <v>0</v>
      </c>
      <c r="AS3344" s="48">
        <f t="shared" si="719"/>
        <v>1</v>
      </c>
      <c r="AT3344" s="46">
        <f t="shared" si="723"/>
        <v>0</v>
      </c>
      <c r="AU3344" s="46">
        <f t="shared" si="720"/>
        <v>0</v>
      </c>
      <c r="AV3344" s="46">
        <f t="shared" si="721"/>
        <v>0</v>
      </c>
      <c r="AW3344" s="46">
        <f t="shared" si="724"/>
        <v>0</v>
      </c>
      <c r="AX3344" s="47" t="str">
        <f t="shared" si="722"/>
        <v/>
      </c>
      <c r="AY3344" s="47" t="str">
        <f t="shared" si="725"/>
        <v/>
      </c>
    </row>
    <row r="3345" spans="35:51" x14ac:dyDescent="0.35">
      <c r="AI3345" s="11"/>
      <c r="AJ3345" s="11"/>
      <c r="AK3345" s="11"/>
      <c r="AL3345" s="63"/>
      <c r="AM3345" s="46" t="str">
        <f t="shared" si="713"/>
        <v/>
      </c>
      <c r="AN3345" s="46" t="str">
        <f t="shared" si="714"/>
        <v/>
      </c>
      <c r="AO3345" s="46" t="str">
        <f t="shared" si="715"/>
        <v/>
      </c>
      <c r="AP3345" s="46">
        <f t="shared" si="716"/>
        <v>0</v>
      </c>
      <c r="AQ3345" s="46" t="str">
        <f t="shared" si="717"/>
        <v/>
      </c>
      <c r="AR3345" s="46">
        <f t="shared" si="718"/>
        <v>0</v>
      </c>
      <c r="AS3345" s="48">
        <f t="shared" si="719"/>
        <v>1</v>
      </c>
      <c r="AT3345" s="46">
        <f t="shared" si="723"/>
        <v>0</v>
      </c>
      <c r="AU3345" s="46">
        <f t="shared" si="720"/>
        <v>0</v>
      </c>
      <c r="AV3345" s="46">
        <f t="shared" si="721"/>
        <v>0</v>
      </c>
      <c r="AW3345" s="46">
        <f t="shared" si="724"/>
        <v>0</v>
      </c>
      <c r="AX3345" s="47" t="str">
        <f t="shared" si="722"/>
        <v/>
      </c>
      <c r="AY3345" s="47" t="str">
        <f t="shared" si="725"/>
        <v/>
      </c>
    </row>
    <row r="3346" spans="35:51" x14ac:dyDescent="0.35">
      <c r="AI3346" s="11"/>
      <c r="AJ3346" s="11"/>
      <c r="AK3346" s="11"/>
      <c r="AL3346" s="63"/>
      <c r="AM3346" s="46" t="str">
        <f t="shared" si="713"/>
        <v/>
      </c>
      <c r="AN3346" s="46" t="str">
        <f t="shared" si="714"/>
        <v/>
      </c>
      <c r="AO3346" s="46" t="str">
        <f t="shared" si="715"/>
        <v/>
      </c>
      <c r="AP3346" s="46">
        <f t="shared" si="716"/>
        <v>0</v>
      </c>
      <c r="AQ3346" s="46" t="str">
        <f t="shared" si="717"/>
        <v/>
      </c>
      <c r="AR3346" s="46">
        <f t="shared" si="718"/>
        <v>0</v>
      </c>
      <c r="AS3346" s="48">
        <f t="shared" si="719"/>
        <v>1</v>
      </c>
      <c r="AT3346" s="46">
        <f t="shared" si="723"/>
        <v>0</v>
      </c>
      <c r="AU3346" s="46">
        <f t="shared" si="720"/>
        <v>0</v>
      </c>
      <c r="AV3346" s="46">
        <f t="shared" si="721"/>
        <v>0</v>
      </c>
      <c r="AW3346" s="46">
        <f t="shared" si="724"/>
        <v>0</v>
      </c>
      <c r="AX3346" s="47" t="str">
        <f t="shared" si="722"/>
        <v/>
      </c>
      <c r="AY3346" s="47" t="str">
        <f t="shared" si="725"/>
        <v/>
      </c>
    </row>
    <row r="3347" spans="35:51" x14ac:dyDescent="0.35">
      <c r="AI3347" s="11"/>
      <c r="AJ3347" s="11"/>
      <c r="AK3347" s="11"/>
      <c r="AL3347" s="63"/>
      <c r="AM3347" s="46" t="str">
        <f t="shared" si="713"/>
        <v/>
      </c>
      <c r="AN3347" s="46" t="str">
        <f t="shared" si="714"/>
        <v/>
      </c>
      <c r="AO3347" s="46" t="str">
        <f t="shared" si="715"/>
        <v/>
      </c>
      <c r="AP3347" s="46">
        <f t="shared" si="716"/>
        <v>0</v>
      </c>
      <c r="AQ3347" s="46" t="str">
        <f t="shared" si="717"/>
        <v/>
      </c>
      <c r="AR3347" s="46">
        <f t="shared" si="718"/>
        <v>0</v>
      </c>
      <c r="AS3347" s="48">
        <f t="shared" si="719"/>
        <v>1</v>
      </c>
      <c r="AT3347" s="46">
        <f t="shared" si="723"/>
        <v>0</v>
      </c>
      <c r="AU3347" s="46">
        <f t="shared" si="720"/>
        <v>0</v>
      </c>
      <c r="AV3347" s="46">
        <f t="shared" si="721"/>
        <v>0</v>
      </c>
      <c r="AW3347" s="46">
        <f t="shared" si="724"/>
        <v>0</v>
      </c>
      <c r="AX3347" s="47" t="str">
        <f t="shared" si="722"/>
        <v/>
      </c>
      <c r="AY3347" s="47" t="str">
        <f t="shared" si="725"/>
        <v/>
      </c>
    </row>
    <row r="3348" spans="35:51" x14ac:dyDescent="0.35">
      <c r="AI3348" s="11"/>
      <c r="AJ3348" s="11"/>
      <c r="AK3348" s="11"/>
      <c r="AL3348" s="63"/>
      <c r="AM3348" s="46" t="str">
        <f t="shared" si="713"/>
        <v/>
      </c>
      <c r="AN3348" s="46" t="str">
        <f t="shared" si="714"/>
        <v/>
      </c>
      <c r="AO3348" s="46" t="str">
        <f t="shared" si="715"/>
        <v/>
      </c>
      <c r="AP3348" s="46">
        <f t="shared" si="716"/>
        <v>0</v>
      </c>
      <c r="AQ3348" s="46" t="str">
        <f t="shared" si="717"/>
        <v/>
      </c>
      <c r="AR3348" s="46">
        <f t="shared" si="718"/>
        <v>0</v>
      </c>
      <c r="AS3348" s="48">
        <f t="shared" si="719"/>
        <v>1</v>
      </c>
      <c r="AT3348" s="46">
        <f t="shared" si="723"/>
        <v>0</v>
      </c>
      <c r="AU3348" s="46">
        <f t="shared" si="720"/>
        <v>0</v>
      </c>
      <c r="AV3348" s="46">
        <f t="shared" si="721"/>
        <v>0</v>
      </c>
      <c r="AW3348" s="46">
        <f t="shared" si="724"/>
        <v>0</v>
      </c>
      <c r="AX3348" s="47" t="str">
        <f t="shared" si="722"/>
        <v/>
      </c>
      <c r="AY3348" s="47" t="str">
        <f t="shared" si="725"/>
        <v/>
      </c>
    </row>
    <row r="3349" spans="35:51" x14ac:dyDescent="0.35">
      <c r="AI3349" s="11"/>
      <c r="AJ3349" s="11"/>
      <c r="AK3349" s="11"/>
      <c r="AL3349" s="63"/>
      <c r="AM3349" s="46" t="str">
        <f t="shared" si="713"/>
        <v/>
      </c>
      <c r="AN3349" s="46" t="str">
        <f t="shared" si="714"/>
        <v/>
      </c>
      <c r="AO3349" s="46" t="str">
        <f t="shared" si="715"/>
        <v/>
      </c>
      <c r="AP3349" s="46">
        <f t="shared" si="716"/>
        <v>0</v>
      </c>
      <c r="AQ3349" s="46" t="str">
        <f t="shared" si="717"/>
        <v/>
      </c>
      <c r="AR3349" s="46">
        <f t="shared" si="718"/>
        <v>0</v>
      </c>
      <c r="AS3349" s="48">
        <f t="shared" si="719"/>
        <v>1</v>
      </c>
      <c r="AT3349" s="46">
        <f t="shared" si="723"/>
        <v>0</v>
      </c>
      <c r="AU3349" s="46">
        <f t="shared" si="720"/>
        <v>0</v>
      </c>
      <c r="AV3349" s="46">
        <f t="shared" si="721"/>
        <v>0</v>
      </c>
      <c r="AW3349" s="46">
        <f t="shared" si="724"/>
        <v>0</v>
      </c>
      <c r="AX3349" s="47" t="str">
        <f t="shared" si="722"/>
        <v/>
      </c>
      <c r="AY3349" s="47" t="str">
        <f t="shared" si="725"/>
        <v/>
      </c>
    </row>
    <row r="3350" spans="35:51" x14ac:dyDescent="0.35">
      <c r="AI3350" s="11"/>
      <c r="AJ3350" s="11"/>
      <c r="AK3350" s="11"/>
      <c r="AL3350" s="63"/>
      <c r="AM3350" s="46" t="str">
        <f t="shared" si="713"/>
        <v/>
      </c>
      <c r="AN3350" s="46" t="str">
        <f t="shared" si="714"/>
        <v/>
      </c>
      <c r="AO3350" s="46" t="str">
        <f t="shared" si="715"/>
        <v/>
      </c>
      <c r="AP3350" s="46">
        <f t="shared" si="716"/>
        <v>0</v>
      </c>
      <c r="AQ3350" s="46" t="str">
        <f t="shared" si="717"/>
        <v/>
      </c>
      <c r="AR3350" s="46">
        <f t="shared" si="718"/>
        <v>0</v>
      </c>
      <c r="AS3350" s="48">
        <f t="shared" si="719"/>
        <v>1</v>
      </c>
      <c r="AT3350" s="46">
        <f t="shared" si="723"/>
        <v>0</v>
      </c>
      <c r="AU3350" s="46">
        <f t="shared" si="720"/>
        <v>0</v>
      </c>
      <c r="AV3350" s="46">
        <f t="shared" si="721"/>
        <v>0</v>
      </c>
      <c r="AW3350" s="46">
        <f t="shared" si="724"/>
        <v>0</v>
      </c>
      <c r="AX3350" s="47" t="str">
        <f t="shared" si="722"/>
        <v/>
      </c>
      <c r="AY3350" s="47" t="str">
        <f t="shared" si="725"/>
        <v/>
      </c>
    </row>
    <row r="3351" spans="35:51" x14ac:dyDescent="0.35">
      <c r="AI3351" s="11"/>
      <c r="AJ3351" s="11"/>
      <c r="AK3351" s="11"/>
      <c r="AL3351" s="63"/>
      <c r="AM3351" s="46" t="str">
        <f t="shared" si="713"/>
        <v/>
      </c>
      <c r="AN3351" s="46" t="str">
        <f t="shared" si="714"/>
        <v/>
      </c>
      <c r="AO3351" s="46" t="str">
        <f t="shared" si="715"/>
        <v/>
      </c>
      <c r="AP3351" s="46">
        <f t="shared" si="716"/>
        <v>0</v>
      </c>
      <c r="AQ3351" s="46" t="str">
        <f t="shared" si="717"/>
        <v/>
      </c>
      <c r="AR3351" s="46">
        <f t="shared" si="718"/>
        <v>0</v>
      </c>
      <c r="AS3351" s="48">
        <f t="shared" si="719"/>
        <v>1</v>
      </c>
      <c r="AT3351" s="46">
        <f t="shared" si="723"/>
        <v>0</v>
      </c>
      <c r="AU3351" s="46">
        <f t="shared" si="720"/>
        <v>0</v>
      </c>
      <c r="AV3351" s="46">
        <f t="shared" si="721"/>
        <v>0</v>
      </c>
      <c r="AW3351" s="46">
        <f t="shared" si="724"/>
        <v>0</v>
      </c>
      <c r="AX3351" s="47" t="str">
        <f t="shared" si="722"/>
        <v/>
      </c>
      <c r="AY3351" s="47" t="str">
        <f t="shared" si="725"/>
        <v/>
      </c>
    </row>
    <row r="3352" spans="35:51" x14ac:dyDescent="0.35">
      <c r="AI3352" s="11"/>
      <c r="AJ3352" s="11"/>
      <c r="AK3352" s="11"/>
      <c r="AL3352" s="63"/>
      <c r="AM3352" s="46" t="str">
        <f t="shared" si="713"/>
        <v/>
      </c>
      <c r="AN3352" s="46" t="str">
        <f t="shared" si="714"/>
        <v/>
      </c>
      <c r="AO3352" s="46" t="str">
        <f t="shared" si="715"/>
        <v/>
      </c>
      <c r="AP3352" s="46">
        <f t="shared" si="716"/>
        <v>0</v>
      </c>
      <c r="AQ3352" s="46" t="str">
        <f t="shared" si="717"/>
        <v/>
      </c>
      <c r="AR3352" s="46">
        <f t="shared" si="718"/>
        <v>0</v>
      </c>
      <c r="AS3352" s="48">
        <f t="shared" si="719"/>
        <v>1</v>
      </c>
      <c r="AT3352" s="46">
        <f t="shared" si="723"/>
        <v>0</v>
      </c>
      <c r="AU3352" s="46">
        <f t="shared" si="720"/>
        <v>0</v>
      </c>
      <c r="AV3352" s="46">
        <f t="shared" si="721"/>
        <v>0</v>
      </c>
      <c r="AW3352" s="46">
        <f t="shared" si="724"/>
        <v>0</v>
      </c>
      <c r="AX3352" s="47" t="str">
        <f t="shared" si="722"/>
        <v/>
      </c>
      <c r="AY3352" s="47" t="str">
        <f t="shared" si="725"/>
        <v/>
      </c>
    </row>
    <row r="3353" spans="35:51" x14ac:dyDescent="0.35">
      <c r="AI3353" s="11"/>
      <c r="AJ3353" s="11"/>
      <c r="AK3353" s="11"/>
      <c r="AL3353" s="63"/>
      <c r="AM3353" s="46" t="str">
        <f t="shared" si="713"/>
        <v/>
      </c>
      <c r="AN3353" s="46" t="str">
        <f t="shared" si="714"/>
        <v/>
      </c>
      <c r="AO3353" s="46" t="str">
        <f t="shared" si="715"/>
        <v/>
      </c>
      <c r="AP3353" s="46">
        <f t="shared" si="716"/>
        <v>0</v>
      </c>
      <c r="AQ3353" s="46" t="str">
        <f t="shared" si="717"/>
        <v/>
      </c>
      <c r="AR3353" s="46">
        <f t="shared" si="718"/>
        <v>0</v>
      </c>
      <c r="AS3353" s="48">
        <f t="shared" si="719"/>
        <v>1</v>
      </c>
      <c r="AT3353" s="46">
        <f t="shared" si="723"/>
        <v>0</v>
      </c>
      <c r="AU3353" s="46">
        <f t="shared" si="720"/>
        <v>0</v>
      </c>
      <c r="AV3353" s="46">
        <f t="shared" si="721"/>
        <v>0</v>
      </c>
      <c r="AW3353" s="46">
        <f t="shared" si="724"/>
        <v>0</v>
      </c>
      <c r="AX3353" s="47" t="str">
        <f t="shared" si="722"/>
        <v/>
      </c>
      <c r="AY3353" s="47" t="str">
        <f t="shared" si="725"/>
        <v/>
      </c>
    </row>
    <row r="3354" spans="35:51" x14ac:dyDescent="0.35">
      <c r="AI3354" s="11"/>
      <c r="AJ3354" s="11"/>
      <c r="AK3354" s="11"/>
      <c r="AL3354" s="63"/>
      <c r="AM3354" s="46" t="str">
        <f t="shared" si="713"/>
        <v/>
      </c>
      <c r="AN3354" s="46" t="str">
        <f t="shared" si="714"/>
        <v/>
      </c>
      <c r="AO3354" s="46" t="str">
        <f t="shared" si="715"/>
        <v/>
      </c>
      <c r="AP3354" s="46">
        <f t="shared" si="716"/>
        <v>0</v>
      </c>
      <c r="AQ3354" s="46" t="str">
        <f t="shared" si="717"/>
        <v/>
      </c>
      <c r="AR3354" s="46">
        <f t="shared" si="718"/>
        <v>0</v>
      </c>
      <c r="AS3354" s="48">
        <f t="shared" si="719"/>
        <v>1</v>
      </c>
      <c r="AT3354" s="46">
        <f t="shared" si="723"/>
        <v>0</v>
      </c>
      <c r="AU3354" s="46">
        <f t="shared" si="720"/>
        <v>0</v>
      </c>
      <c r="AV3354" s="46">
        <f t="shared" si="721"/>
        <v>0</v>
      </c>
      <c r="AW3354" s="46">
        <f t="shared" si="724"/>
        <v>0</v>
      </c>
      <c r="AX3354" s="47" t="str">
        <f t="shared" si="722"/>
        <v/>
      </c>
      <c r="AY3354" s="47" t="str">
        <f t="shared" si="725"/>
        <v/>
      </c>
    </row>
    <row r="3355" spans="35:51" x14ac:dyDescent="0.35">
      <c r="AI3355" s="11"/>
      <c r="AJ3355" s="11"/>
      <c r="AK3355" s="11"/>
      <c r="AL3355" s="63"/>
      <c r="AM3355" s="46" t="str">
        <f t="shared" si="713"/>
        <v/>
      </c>
      <c r="AN3355" s="46" t="str">
        <f t="shared" si="714"/>
        <v/>
      </c>
      <c r="AO3355" s="46" t="str">
        <f t="shared" si="715"/>
        <v/>
      </c>
      <c r="AP3355" s="46">
        <f t="shared" si="716"/>
        <v>0</v>
      </c>
      <c r="AQ3355" s="46" t="str">
        <f t="shared" si="717"/>
        <v/>
      </c>
      <c r="AR3355" s="46">
        <f t="shared" si="718"/>
        <v>0</v>
      </c>
      <c r="AS3355" s="48">
        <f t="shared" si="719"/>
        <v>1</v>
      </c>
      <c r="AT3355" s="46">
        <f t="shared" si="723"/>
        <v>0</v>
      </c>
      <c r="AU3355" s="46">
        <f t="shared" si="720"/>
        <v>0</v>
      </c>
      <c r="AV3355" s="46">
        <f t="shared" si="721"/>
        <v>0</v>
      </c>
      <c r="AW3355" s="46">
        <f t="shared" si="724"/>
        <v>0</v>
      </c>
      <c r="AX3355" s="47" t="str">
        <f t="shared" si="722"/>
        <v/>
      </c>
      <c r="AY3355" s="47" t="str">
        <f t="shared" si="725"/>
        <v/>
      </c>
    </row>
    <row r="3356" spans="35:51" x14ac:dyDescent="0.35">
      <c r="AI3356" s="11"/>
      <c r="AJ3356" s="11"/>
      <c r="AK3356" s="11"/>
      <c r="AL3356" s="63"/>
      <c r="AM3356" s="46" t="str">
        <f t="shared" si="713"/>
        <v/>
      </c>
      <c r="AN3356" s="46" t="str">
        <f t="shared" si="714"/>
        <v/>
      </c>
      <c r="AO3356" s="46" t="str">
        <f t="shared" si="715"/>
        <v/>
      </c>
      <c r="AP3356" s="46">
        <f t="shared" si="716"/>
        <v>0</v>
      </c>
      <c r="AQ3356" s="46" t="str">
        <f t="shared" si="717"/>
        <v/>
      </c>
      <c r="AR3356" s="46">
        <f t="shared" si="718"/>
        <v>0</v>
      </c>
      <c r="AS3356" s="48">
        <f t="shared" si="719"/>
        <v>1</v>
      </c>
      <c r="AT3356" s="46">
        <f t="shared" si="723"/>
        <v>0</v>
      </c>
      <c r="AU3356" s="46">
        <f t="shared" si="720"/>
        <v>0</v>
      </c>
      <c r="AV3356" s="46">
        <f t="shared" si="721"/>
        <v>0</v>
      </c>
      <c r="AW3356" s="46">
        <f t="shared" si="724"/>
        <v>0</v>
      </c>
      <c r="AX3356" s="47" t="str">
        <f t="shared" si="722"/>
        <v/>
      </c>
      <c r="AY3356" s="47" t="str">
        <f t="shared" si="725"/>
        <v/>
      </c>
    </row>
    <row r="3357" spans="35:51" x14ac:dyDescent="0.35">
      <c r="AI3357" s="11"/>
      <c r="AJ3357" s="11"/>
      <c r="AK3357" s="11"/>
      <c r="AL3357" s="63"/>
      <c r="AM3357" s="46" t="str">
        <f t="shared" si="713"/>
        <v/>
      </c>
      <c r="AN3357" s="46" t="str">
        <f t="shared" si="714"/>
        <v/>
      </c>
      <c r="AO3357" s="46" t="str">
        <f t="shared" si="715"/>
        <v/>
      </c>
      <c r="AP3357" s="46">
        <f t="shared" si="716"/>
        <v>0</v>
      </c>
      <c r="AQ3357" s="46" t="str">
        <f t="shared" si="717"/>
        <v/>
      </c>
      <c r="AR3357" s="46">
        <f t="shared" si="718"/>
        <v>0</v>
      </c>
      <c r="AS3357" s="48">
        <f t="shared" si="719"/>
        <v>1</v>
      </c>
      <c r="AT3357" s="46">
        <f t="shared" si="723"/>
        <v>0</v>
      </c>
      <c r="AU3357" s="46">
        <f t="shared" si="720"/>
        <v>0</v>
      </c>
      <c r="AV3357" s="46">
        <f t="shared" si="721"/>
        <v>0</v>
      </c>
      <c r="AW3357" s="46">
        <f t="shared" si="724"/>
        <v>0</v>
      </c>
      <c r="AX3357" s="47" t="str">
        <f t="shared" si="722"/>
        <v/>
      </c>
      <c r="AY3357" s="47" t="str">
        <f t="shared" si="725"/>
        <v/>
      </c>
    </row>
    <row r="3358" spans="35:51" x14ac:dyDescent="0.35">
      <c r="AI3358" s="11"/>
      <c r="AJ3358" s="11"/>
      <c r="AK3358" s="11"/>
      <c r="AL3358" s="63"/>
      <c r="AM3358" s="46" t="str">
        <f t="shared" si="713"/>
        <v/>
      </c>
      <c r="AN3358" s="46" t="str">
        <f t="shared" si="714"/>
        <v/>
      </c>
      <c r="AO3358" s="46" t="str">
        <f t="shared" si="715"/>
        <v/>
      </c>
      <c r="AP3358" s="46">
        <f t="shared" si="716"/>
        <v>0</v>
      </c>
      <c r="AQ3358" s="46" t="str">
        <f t="shared" si="717"/>
        <v/>
      </c>
      <c r="AR3358" s="46">
        <f t="shared" si="718"/>
        <v>0</v>
      </c>
      <c r="AS3358" s="48">
        <f t="shared" si="719"/>
        <v>1</v>
      </c>
      <c r="AT3358" s="46">
        <f t="shared" si="723"/>
        <v>0</v>
      </c>
      <c r="AU3358" s="46">
        <f t="shared" si="720"/>
        <v>0</v>
      </c>
      <c r="AV3358" s="46">
        <f t="shared" si="721"/>
        <v>0</v>
      </c>
      <c r="AW3358" s="46">
        <f t="shared" si="724"/>
        <v>0</v>
      </c>
      <c r="AX3358" s="47" t="str">
        <f t="shared" si="722"/>
        <v/>
      </c>
      <c r="AY3358" s="47" t="str">
        <f t="shared" si="725"/>
        <v/>
      </c>
    </row>
    <row r="3359" spans="35:51" x14ac:dyDescent="0.35">
      <c r="AI3359" s="11"/>
      <c r="AJ3359" s="11"/>
      <c r="AK3359" s="11"/>
      <c r="AL3359" s="63"/>
      <c r="AM3359" s="46" t="str">
        <f t="shared" si="713"/>
        <v/>
      </c>
      <c r="AN3359" s="46" t="str">
        <f t="shared" si="714"/>
        <v/>
      </c>
      <c r="AO3359" s="46" t="str">
        <f t="shared" si="715"/>
        <v/>
      </c>
      <c r="AP3359" s="46">
        <f t="shared" si="716"/>
        <v>0</v>
      </c>
      <c r="AQ3359" s="46" t="str">
        <f t="shared" si="717"/>
        <v/>
      </c>
      <c r="AR3359" s="46">
        <f t="shared" si="718"/>
        <v>0</v>
      </c>
      <c r="AS3359" s="48">
        <f t="shared" si="719"/>
        <v>1</v>
      </c>
      <c r="AT3359" s="46">
        <f t="shared" si="723"/>
        <v>0</v>
      </c>
      <c r="AU3359" s="46">
        <f t="shared" si="720"/>
        <v>0</v>
      </c>
      <c r="AV3359" s="46">
        <f t="shared" si="721"/>
        <v>0</v>
      </c>
      <c r="AW3359" s="46">
        <f t="shared" si="724"/>
        <v>0</v>
      </c>
      <c r="AX3359" s="47" t="str">
        <f t="shared" si="722"/>
        <v/>
      </c>
      <c r="AY3359" s="47" t="str">
        <f t="shared" si="725"/>
        <v/>
      </c>
    </row>
    <row r="3360" spans="35:51" x14ac:dyDescent="0.35">
      <c r="AI3360" s="11"/>
      <c r="AJ3360" s="11"/>
      <c r="AK3360" s="11"/>
      <c r="AL3360" s="63"/>
      <c r="AM3360" s="46" t="str">
        <f t="shared" si="713"/>
        <v/>
      </c>
      <c r="AN3360" s="46" t="str">
        <f t="shared" si="714"/>
        <v/>
      </c>
      <c r="AO3360" s="46" t="str">
        <f t="shared" si="715"/>
        <v/>
      </c>
      <c r="AP3360" s="46">
        <f t="shared" si="716"/>
        <v>0</v>
      </c>
      <c r="AQ3360" s="46" t="str">
        <f t="shared" si="717"/>
        <v/>
      </c>
      <c r="AR3360" s="46">
        <f t="shared" si="718"/>
        <v>0</v>
      </c>
      <c r="AS3360" s="48">
        <f t="shared" si="719"/>
        <v>1</v>
      </c>
      <c r="AT3360" s="46">
        <f t="shared" si="723"/>
        <v>0</v>
      </c>
      <c r="AU3360" s="46">
        <f t="shared" si="720"/>
        <v>0</v>
      </c>
      <c r="AV3360" s="46">
        <f t="shared" si="721"/>
        <v>0</v>
      </c>
      <c r="AW3360" s="46">
        <f t="shared" si="724"/>
        <v>0</v>
      </c>
      <c r="AX3360" s="47" t="str">
        <f t="shared" si="722"/>
        <v/>
      </c>
      <c r="AY3360" s="47" t="str">
        <f t="shared" si="725"/>
        <v/>
      </c>
    </row>
    <row r="3361" spans="35:51" x14ac:dyDescent="0.35">
      <c r="AI3361" s="11"/>
      <c r="AJ3361" s="11"/>
      <c r="AK3361" s="11"/>
      <c r="AL3361" s="63"/>
      <c r="AM3361" s="46" t="str">
        <f t="shared" si="713"/>
        <v/>
      </c>
      <c r="AN3361" s="46" t="str">
        <f t="shared" si="714"/>
        <v/>
      </c>
      <c r="AO3361" s="46" t="str">
        <f t="shared" si="715"/>
        <v/>
      </c>
      <c r="AP3361" s="46">
        <f t="shared" si="716"/>
        <v>0</v>
      </c>
      <c r="AQ3361" s="46" t="str">
        <f t="shared" si="717"/>
        <v/>
      </c>
      <c r="AR3361" s="46">
        <f t="shared" si="718"/>
        <v>0</v>
      </c>
      <c r="AS3361" s="48">
        <f t="shared" si="719"/>
        <v>1</v>
      </c>
      <c r="AT3361" s="46">
        <f t="shared" si="723"/>
        <v>0</v>
      </c>
      <c r="AU3361" s="46">
        <f t="shared" si="720"/>
        <v>0</v>
      </c>
      <c r="AV3361" s="46">
        <f t="shared" si="721"/>
        <v>0</v>
      </c>
      <c r="AW3361" s="46">
        <f t="shared" si="724"/>
        <v>0</v>
      </c>
      <c r="AX3361" s="47" t="str">
        <f t="shared" si="722"/>
        <v/>
      </c>
      <c r="AY3361" s="47" t="str">
        <f t="shared" si="725"/>
        <v/>
      </c>
    </row>
    <row r="3362" spans="35:51" x14ac:dyDescent="0.35">
      <c r="AI3362" s="11"/>
      <c r="AJ3362" s="11"/>
      <c r="AK3362" s="11"/>
      <c r="AL3362" s="63"/>
      <c r="AM3362" s="46" t="str">
        <f t="shared" si="713"/>
        <v/>
      </c>
      <c r="AN3362" s="46" t="str">
        <f t="shared" si="714"/>
        <v/>
      </c>
      <c r="AO3362" s="46" t="str">
        <f t="shared" si="715"/>
        <v/>
      </c>
      <c r="AP3362" s="46">
        <f t="shared" si="716"/>
        <v>0</v>
      </c>
      <c r="AQ3362" s="46" t="str">
        <f t="shared" si="717"/>
        <v/>
      </c>
      <c r="AR3362" s="46">
        <f t="shared" si="718"/>
        <v>0</v>
      </c>
      <c r="AS3362" s="48">
        <f t="shared" si="719"/>
        <v>1</v>
      </c>
      <c r="AT3362" s="46">
        <f t="shared" si="723"/>
        <v>0</v>
      </c>
      <c r="AU3362" s="46">
        <f t="shared" si="720"/>
        <v>0</v>
      </c>
      <c r="AV3362" s="46">
        <f t="shared" si="721"/>
        <v>0</v>
      </c>
      <c r="AW3362" s="46">
        <f t="shared" si="724"/>
        <v>0</v>
      </c>
      <c r="AX3362" s="47" t="str">
        <f t="shared" si="722"/>
        <v/>
      </c>
      <c r="AY3362" s="47" t="str">
        <f t="shared" si="725"/>
        <v/>
      </c>
    </row>
    <row r="3363" spans="35:51" x14ac:dyDescent="0.35">
      <c r="AI3363" s="11"/>
      <c r="AJ3363" s="11"/>
      <c r="AK3363" s="11"/>
      <c r="AL3363" s="63"/>
      <c r="AM3363" s="46" t="str">
        <f t="shared" si="713"/>
        <v/>
      </c>
      <c r="AN3363" s="46" t="str">
        <f t="shared" si="714"/>
        <v/>
      </c>
      <c r="AO3363" s="46" t="str">
        <f t="shared" si="715"/>
        <v/>
      </c>
      <c r="AP3363" s="46">
        <f t="shared" si="716"/>
        <v>0</v>
      </c>
      <c r="AQ3363" s="46" t="str">
        <f t="shared" si="717"/>
        <v/>
      </c>
      <c r="AR3363" s="46">
        <f t="shared" si="718"/>
        <v>0</v>
      </c>
      <c r="AS3363" s="48">
        <f t="shared" si="719"/>
        <v>1</v>
      </c>
      <c r="AT3363" s="46">
        <f t="shared" si="723"/>
        <v>0</v>
      </c>
      <c r="AU3363" s="46">
        <f t="shared" si="720"/>
        <v>0</v>
      </c>
      <c r="AV3363" s="46">
        <f t="shared" si="721"/>
        <v>0</v>
      </c>
      <c r="AW3363" s="46">
        <f t="shared" si="724"/>
        <v>0</v>
      </c>
      <c r="AX3363" s="47" t="str">
        <f t="shared" si="722"/>
        <v/>
      </c>
      <c r="AY3363" s="47" t="str">
        <f t="shared" si="725"/>
        <v/>
      </c>
    </row>
    <row r="3364" spans="35:51" x14ac:dyDescent="0.35">
      <c r="AI3364" s="11"/>
      <c r="AJ3364" s="11"/>
      <c r="AK3364" s="11"/>
      <c r="AL3364" s="63"/>
      <c r="AM3364" s="46" t="str">
        <f t="shared" si="713"/>
        <v/>
      </c>
      <c r="AN3364" s="46" t="str">
        <f t="shared" si="714"/>
        <v/>
      </c>
      <c r="AO3364" s="46" t="str">
        <f t="shared" si="715"/>
        <v/>
      </c>
      <c r="AP3364" s="46">
        <f t="shared" si="716"/>
        <v>0</v>
      </c>
      <c r="AQ3364" s="46" t="str">
        <f t="shared" si="717"/>
        <v/>
      </c>
      <c r="AR3364" s="46">
        <f t="shared" si="718"/>
        <v>0</v>
      </c>
      <c r="AS3364" s="48">
        <f t="shared" si="719"/>
        <v>1</v>
      </c>
      <c r="AT3364" s="46">
        <f t="shared" si="723"/>
        <v>0</v>
      </c>
      <c r="AU3364" s="46">
        <f t="shared" si="720"/>
        <v>0</v>
      </c>
      <c r="AV3364" s="46">
        <f t="shared" si="721"/>
        <v>0</v>
      </c>
      <c r="AW3364" s="46">
        <f t="shared" si="724"/>
        <v>0</v>
      </c>
      <c r="AX3364" s="47" t="str">
        <f t="shared" si="722"/>
        <v/>
      </c>
      <c r="AY3364" s="47" t="str">
        <f t="shared" si="725"/>
        <v/>
      </c>
    </row>
    <row r="3365" spans="35:51" x14ac:dyDescent="0.35">
      <c r="AI3365" s="11"/>
      <c r="AJ3365" s="11"/>
      <c r="AK3365" s="11"/>
      <c r="AL3365" s="63"/>
      <c r="AM3365" s="46" t="str">
        <f t="shared" si="713"/>
        <v/>
      </c>
      <c r="AN3365" s="46" t="str">
        <f t="shared" si="714"/>
        <v/>
      </c>
      <c r="AO3365" s="46" t="str">
        <f t="shared" si="715"/>
        <v/>
      </c>
      <c r="AP3365" s="46">
        <f t="shared" si="716"/>
        <v>0</v>
      </c>
      <c r="AQ3365" s="46" t="str">
        <f t="shared" si="717"/>
        <v/>
      </c>
      <c r="AR3365" s="46">
        <f t="shared" si="718"/>
        <v>0</v>
      </c>
      <c r="AS3365" s="48">
        <f t="shared" si="719"/>
        <v>1</v>
      </c>
      <c r="AT3365" s="46">
        <f t="shared" si="723"/>
        <v>0</v>
      </c>
      <c r="AU3365" s="46">
        <f t="shared" si="720"/>
        <v>0</v>
      </c>
      <c r="AV3365" s="46">
        <f t="shared" si="721"/>
        <v>0</v>
      </c>
      <c r="AW3365" s="46">
        <f t="shared" si="724"/>
        <v>0</v>
      </c>
      <c r="AX3365" s="47" t="str">
        <f t="shared" si="722"/>
        <v/>
      </c>
      <c r="AY3365" s="47" t="str">
        <f t="shared" si="725"/>
        <v/>
      </c>
    </row>
    <row r="3366" spans="35:51" x14ac:dyDescent="0.35">
      <c r="AI3366" s="11"/>
      <c r="AJ3366" s="11"/>
      <c r="AK3366" s="11"/>
      <c r="AL3366" s="63"/>
      <c r="AM3366" s="46" t="str">
        <f t="shared" si="713"/>
        <v/>
      </c>
      <c r="AN3366" s="46" t="str">
        <f t="shared" si="714"/>
        <v/>
      </c>
      <c r="AO3366" s="46" t="str">
        <f t="shared" si="715"/>
        <v/>
      </c>
      <c r="AP3366" s="46">
        <f t="shared" si="716"/>
        <v>0</v>
      </c>
      <c r="AQ3366" s="46" t="str">
        <f t="shared" si="717"/>
        <v/>
      </c>
      <c r="AR3366" s="46">
        <f t="shared" si="718"/>
        <v>0</v>
      </c>
      <c r="AS3366" s="48">
        <f t="shared" si="719"/>
        <v>1</v>
      </c>
      <c r="AT3366" s="46">
        <f t="shared" si="723"/>
        <v>0</v>
      </c>
      <c r="AU3366" s="46">
        <f t="shared" si="720"/>
        <v>0</v>
      </c>
      <c r="AV3366" s="46">
        <f t="shared" si="721"/>
        <v>0</v>
      </c>
      <c r="AW3366" s="46">
        <f t="shared" si="724"/>
        <v>0</v>
      </c>
      <c r="AX3366" s="47" t="str">
        <f t="shared" si="722"/>
        <v/>
      </c>
      <c r="AY3366" s="47" t="str">
        <f t="shared" si="725"/>
        <v/>
      </c>
    </row>
    <row r="3367" spans="35:51" x14ac:dyDescent="0.35">
      <c r="AI3367" s="11"/>
      <c r="AJ3367" s="11"/>
      <c r="AK3367" s="11"/>
      <c r="AL3367" s="63"/>
      <c r="AM3367" s="46" t="str">
        <f t="shared" si="713"/>
        <v/>
      </c>
      <c r="AN3367" s="46" t="str">
        <f t="shared" si="714"/>
        <v/>
      </c>
      <c r="AO3367" s="46" t="str">
        <f t="shared" si="715"/>
        <v/>
      </c>
      <c r="AP3367" s="46">
        <f t="shared" si="716"/>
        <v>0</v>
      </c>
      <c r="AQ3367" s="46" t="str">
        <f t="shared" si="717"/>
        <v/>
      </c>
      <c r="AR3367" s="46">
        <f t="shared" si="718"/>
        <v>0</v>
      </c>
      <c r="AS3367" s="48">
        <f t="shared" si="719"/>
        <v>1</v>
      </c>
      <c r="AT3367" s="46">
        <f t="shared" si="723"/>
        <v>0</v>
      </c>
      <c r="AU3367" s="46">
        <f t="shared" si="720"/>
        <v>0</v>
      </c>
      <c r="AV3367" s="46">
        <f t="shared" si="721"/>
        <v>0</v>
      </c>
      <c r="AW3367" s="46">
        <f t="shared" si="724"/>
        <v>0</v>
      </c>
      <c r="AX3367" s="47" t="str">
        <f t="shared" si="722"/>
        <v/>
      </c>
      <c r="AY3367" s="47" t="str">
        <f t="shared" si="725"/>
        <v/>
      </c>
    </row>
    <row r="3368" spans="35:51" x14ac:dyDescent="0.35">
      <c r="AI3368" s="11"/>
      <c r="AJ3368" s="11"/>
      <c r="AK3368" s="11"/>
      <c r="AL3368" s="63"/>
      <c r="AM3368" s="46" t="str">
        <f t="shared" si="713"/>
        <v/>
      </c>
      <c r="AN3368" s="46" t="str">
        <f t="shared" si="714"/>
        <v/>
      </c>
      <c r="AO3368" s="46" t="str">
        <f t="shared" si="715"/>
        <v/>
      </c>
      <c r="AP3368" s="46">
        <f t="shared" si="716"/>
        <v>0</v>
      </c>
      <c r="AQ3368" s="46" t="str">
        <f t="shared" si="717"/>
        <v/>
      </c>
      <c r="AR3368" s="46">
        <f t="shared" si="718"/>
        <v>0</v>
      </c>
      <c r="AS3368" s="48">
        <f t="shared" si="719"/>
        <v>1</v>
      </c>
      <c r="AT3368" s="46">
        <f t="shared" si="723"/>
        <v>0</v>
      </c>
      <c r="AU3368" s="46">
        <f t="shared" si="720"/>
        <v>0</v>
      </c>
      <c r="AV3368" s="46">
        <f t="shared" si="721"/>
        <v>0</v>
      </c>
      <c r="AW3368" s="46">
        <f t="shared" si="724"/>
        <v>0</v>
      </c>
      <c r="AX3368" s="47" t="str">
        <f t="shared" si="722"/>
        <v/>
      </c>
      <c r="AY3368" s="47" t="str">
        <f t="shared" si="725"/>
        <v/>
      </c>
    </row>
    <row r="3369" spans="35:51" x14ac:dyDescent="0.35">
      <c r="AI3369" s="11"/>
      <c r="AJ3369" s="11"/>
      <c r="AK3369" s="11"/>
      <c r="AL3369" s="63"/>
      <c r="AM3369" s="46" t="str">
        <f t="shared" si="713"/>
        <v/>
      </c>
      <c r="AN3369" s="46" t="str">
        <f t="shared" si="714"/>
        <v/>
      </c>
      <c r="AO3369" s="46" t="str">
        <f t="shared" si="715"/>
        <v/>
      </c>
      <c r="AP3369" s="46">
        <f t="shared" si="716"/>
        <v>0</v>
      </c>
      <c r="AQ3369" s="46" t="str">
        <f t="shared" si="717"/>
        <v/>
      </c>
      <c r="AR3369" s="46">
        <f t="shared" si="718"/>
        <v>0</v>
      </c>
      <c r="AS3369" s="48">
        <f t="shared" si="719"/>
        <v>1</v>
      </c>
      <c r="AT3369" s="46">
        <f t="shared" si="723"/>
        <v>0</v>
      </c>
      <c r="AU3369" s="46">
        <f t="shared" si="720"/>
        <v>0</v>
      </c>
      <c r="AV3369" s="46">
        <f t="shared" si="721"/>
        <v>0</v>
      </c>
      <c r="AW3369" s="46">
        <f t="shared" si="724"/>
        <v>0</v>
      </c>
      <c r="AX3369" s="47" t="str">
        <f t="shared" si="722"/>
        <v/>
      </c>
      <c r="AY3369" s="47" t="str">
        <f t="shared" si="725"/>
        <v/>
      </c>
    </row>
    <row r="3370" spans="35:51" x14ac:dyDescent="0.35">
      <c r="AI3370" s="11"/>
      <c r="AJ3370" s="11"/>
      <c r="AK3370" s="11"/>
      <c r="AL3370" s="63"/>
      <c r="AM3370" s="46" t="str">
        <f t="shared" si="713"/>
        <v/>
      </c>
      <c r="AN3370" s="46" t="str">
        <f t="shared" si="714"/>
        <v/>
      </c>
      <c r="AO3370" s="46" t="str">
        <f t="shared" si="715"/>
        <v/>
      </c>
      <c r="AP3370" s="46">
        <f t="shared" si="716"/>
        <v>0</v>
      </c>
      <c r="AQ3370" s="46" t="str">
        <f t="shared" si="717"/>
        <v/>
      </c>
      <c r="AR3370" s="46">
        <f t="shared" si="718"/>
        <v>0</v>
      </c>
      <c r="AS3370" s="48">
        <f t="shared" si="719"/>
        <v>1</v>
      </c>
      <c r="AT3370" s="46">
        <f t="shared" si="723"/>
        <v>0</v>
      </c>
      <c r="AU3370" s="46">
        <f t="shared" si="720"/>
        <v>0</v>
      </c>
      <c r="AV3370" s="46">
        <f t="shared" si="721"/>
        <v>0</v>
      </c>
      <c r="AW3370" s="46">
        <f t="shared" si="724"/>
        <v>0</v>
      </c>
      <c r="AX3370" s="47" t="str">
        <f t="shared" si="722"/>
        <v/>
      </c>
      <c r="AY3370" s="47" t="str">
        <f t="shared" si="725"/>
        <v/>
      </c>
    </row>
    <row r="3371" spans="35:51" x14ac:dyDescent="0.35">
      <c r="AI3371" s="11"/>
      <c r="AJ3371" s="11"/>
      <c r="AK3371" s="11"/>
      <c r="AL3371" s="63"/>
      <c r="AM3371" s="46" t="str">
        <f t="shared" si="713"/>
        <v/>
      </c>
      <c r="AN3371" s="46" t="str">
        <f t="shared" si="714"/>
        <v/>
      </c>
      <c r="AO3371" s="46" t="str">
        <f t="shared" si="715"/>
        <v/>
      </c>
      <c r="AP3371" s="46">
        <f t="shared" si="716"/>
        <v>0</v>
      </c>
      <c r="AQ3371" s="46" t="str">
        <f t="shared" si="717"/>
        <v/>
      </c>
      <c r="AR3371" s="46">
        <f t="shared" si="718"/>
        <v>0</v>
      </c>
      <c r="AS3371" s="48">
        <f t="shared" si="719"/>
        <v>1</v>
      </c>
      <c r="AT3371" s="46">
        <f t="shared" si="723"/>
        <v>0</v>
      </c>
      <c r="AU3371" s="46">
        <f t="shared" si="720"/>
        <v>0</v>
      </c>
      <c r="AV3371" s="46">
        <f t="shared" si="721"/>
        <v>0</v>
      </c>
      <c r="AW3371" s="46">
        <f t="shared" si="724"/>
        <v>0</v>
      </c>
      <c r="AX3371" s="47" t="str">
        <f t="shared" si="722"/>
        <v/>
      </c>
      <c r="AY3371" s="47" t="str">
        <f t="shared" si="725"/>
        <v/>
      </c>
    </row>
    <row r="3372" spans="35:51" x14ac:dyDescent="0.35">
      <c r="AI3372" s="11"/>
      <c r="AJ3372" s="11"/>
      <c r="AK3372" s="11"/>
      <c r="AL3372" s="63"/>
      <c r="AM3372" s="46" t="str">
        <f t="shared" si="713"/>
        <v/>
      </c>
      <c r="AN3372" s="46" t="str">
        <f t="shared" si="714"/>
        <v/>
      </c>
      <c r="AO3372" s="46" t="str">
        <f t="shared" si="715"/>
        <v/>
      </c>
      <c r="AP3372" s="46">
        <f t="shared" si="716"/>
        <v>0</v>
      </c>
      <c r="AQ3372" s="46" t="str">
        <f t="shared" si="717"/>
        <v/>
      </c>
      <c r="AR3372" s="46">
        <f t="shared" si="718"/>
        <v>0</v>
      </c>
      <c r="AS3372" s="48">
        <f t="shared" si="719"/>
        <v>1</v>
      </c>
      <c r="AT3372" s="46">
        <f t="shared" si="723"/>
        <v>0</v>
      </c>
      <c r="AU3372" s="46">
        <f t="shared" si="720"/>
        <v>0</v>
      </c>
      <c r="AV3372" s="46">
        <f t="shared" si="721"/>
        <v>0</v>
      </c>
      <c r="AW3372" s="46">
        <f t="shared" si="724"/>
        <v>0</v>
      </c>
      <c r="AX3372" s="47" t="str">
        <f t="shared" si="722"/>
        <v/>
      </c>
      <c r="AY3372" s="47" t="str">
        <f t="shared" si="725"/>
        <v/>
      </c>
    </row>
    <row r="3373" spans="35:51" x14ac:dyDescent="0.35">
      <c r="AI3373" s="11"/>
      <c r="AJ3373" s="11"/>
      <c r="AK3373" s="11"/>
      <c r="AL3373" s="63"/>
      <c r="AM3373" s="46" t="str">
        <f t="shared" si="713"/>
        <v/>
      </c>
      <c r="AN3373" s="46" t="str">
        <f t="shared" si="714"/>
        <v/>
      </c>
      <c r="AO3373" s="46" t="str">
        <f t="shared" si="715"/>
        <v/>
      </c>
      <c r="AP3373" s="46">
        <f t="shared" si="716"/>
        <v>0</v>
      </c>
      <c r="AQ3373" s="46" t="str">
        <f t="shared" si="717"/>
        <v/>
      </c>
      <c r="AR3373" s="46">
        <f t="shared" si="718"/>
        <v>0</v>
      </c>
      <c r="AS3373" s="48">
        <f t="shared" si="719"/>
        <v>1</v>
      </c>
      <c r="AT3373" s="46">
        <f t="shared" si="723"/>
        <v>0</v>
      </c>
      <c r="AU3373" s="46">
        <f t="shared" si="720"/>
        <v>0</v>
      </c>
      <c r="AV3373" s="46">
        <f t="shared" si="721"/>
        <v>0</v>
      </c>
      <c r="AW3373" s="46">
        <f t="shared" si="724"/>
        <v>0</v>
      </c>
      <c r="AX3373" s="47" t="str">
        <f t="shared" si="722"/>
        <v/>
      </c>
      <c r="AY3373" s="47" t="str">
        <f t="shared" si="725"/>
        <v/>
      </c>
    </row>
    <row r="3374" spans="35:51" x14ac:dyDescent="0.35">
      <c r="AI3374" s="11"/>
      <c r="AJ3374" s="11"/>
      <c r="AK3374" s="11"/>
      <c r="AL3374" s="63"/>
      <c r="AM3374" s="46" t="str">
        <f t="shared" si="713"/>
        <v/>
      </c>
      <c r="AN3374" s="46" t="str">
        <f t="shared" si="714"/>
        <v/>
      </c>
      <c r="AO3374" s="46" t="str">
        <f t="shared" si="715"/>
        <v/>
      </c>
      <c r="AP3374" s="46">
        <f t="shared" si="716"/>
        <v>0</v>
      </c>
      <c r="AQ3374" s="46" t="str">
        <f t="shared" si="717"/>
        <v/>
      </c>
      <c r="AR3374" s="46">
        <f t="shared" si="718"/>
        <v>0</v>
      </c>
      <c r="AS3374" s="48">
        <f t="shared" si="719"/>
        <v>1</v>
      </c>
      <c r="AT3374" s="46">
        <f t="shared" si="723"/>
        <v>0</v>
      </c>
      <c r="AU3374" s="46">
        <f t="shared" si="720"/>
        <v>0</v>
      </c>
      <c r="AV3374" s="46">
        <f t="shared" si="721"/>
        <v>0</v>
      </c>
      <c r="AW3374" s="46">
        <f t="shared" si="724"/>
        <v>0</v>
      </c>
      <c r="AX3374" s="47" t="str">
        <f t="shared" si="722"/>
        <v/>
      </c>
      <c r="AY3374" s="47" t="str">
        <f t="shared" si="725"/>
        <v/>
      </c>
    </row>
    <row r="3375" spans="35:51" x14ac:dyDescent="0.35">
      <c r="AI3375" s="11"/>
      <c r="AJ3375" s="11"/>
      <c r="AK3375" s="11"/>
      <c r="AL3375" s="63"/>
      <c r="AM3375" s="46" t="str">
        <f t="shared" si="713"/>
        <v/>
      </c>
      <c r="AN3375" s="46" t="str">
        <f t="shared" si="714"/>
        <v/>
      </c>
      <c r="AO3375" s="46" t="str">
        <f t="shared" si="715"/>
        <v/>
      </c>
      <c r="AP3375" s="46">
        <f t="shared" si="716"/>
        <v>0</v>
      </c>
      <c r="AQ3375" s="46" t="str">
        <f t="shared" si="717"/>
        <v/>
      </c>
      <c r="AR3375" s="46">
        <f t="shared" si="718"/>
        <v>0</v>
      </c>
      <c r="AS3375" s="48">
        <f t="shared" si="719"/>
        <v>1</v>
      </c>
      <c r="AT3375" s="46">
        <f t="shared" si="723"/>
        <v>0</v>
      </c>
      <c r="AU3375" s="46">
        <f t="shared" si="720"/>
        <v>0</v>
      </c>
      <c r="AV3375" s="46">
        <f t="shared" si="721"/>
        <v>0</v>
      </c>
      <c r="AW3375" s="46">
        <f t="shared" si="724"/>
        <v>0</v>
      </c>
      <c r="AX3375" s="47" t="str">
        <f t="shared" si="722"/>
        <v/>
      </c>
      <c r="AY3375" s="47" t="str">
        <f t="shared" si="725"/>
        <v/>
      </c>
    </row>
    <row r="3376" spans="35:51" x14ac:dyDescent="0.35">
      <c r="AI3376" s="11"/>
      <c r="AJ3376" s="11"/>
      <c r="AK3376" s="11"/>
      <c r="AL3376" s="63"/>
      <c r="AM3376" s="46" t="str">
        <f t="shared" si="713"/>
        <v/>
      </c>
      <c r="AN3376" s="46" t="str">
        <f t="shared" si="714"/>
        <v/>
      </c>
      <c r="AO3376" s="46" t="str">
        <f t="shared" si="715"/>
        <v/>
      </c>
      <c r="AP3376" s="46">
        <f t="shared" si="716"/>
        <v>0</v>
      </c>
      <c r="AQ3376" s="46" t="str">
        <f t="shared" si="717"/>
        <v/>
      </c>
      <c r="AR3376" s="46">
        <f t="shared" si="718"/>
        <v>0</v>
      </c>
      <c r="AS3376" s="48">
        <f t="shared" si="719"/>
        <v>1</v>
      </c>
      <c r="AT3376" s="46">
        <f t="shared" si="723"/>
        <v>0</v>
      </c>
      <c r="AU3376" s="46">
        <f t="shared" si="720"/>
        <v>0</v>
      </c>
      <c r="AV3376" s="46">
        <f t="shared" si="721"/>
        <v>0</v>
      </c>
      <c r="AW3376" s="46">
        <f t="shared" si="724"/>
        <v>0</v>
      </c>
      <c r="AX3376" s="47" t="str">
        <f t="shared" si="722"/>
        <v/>
      </c>
      <c r="AY3376" s="47" t="str">
        <f t="shared" si="725"/>
        <v/>
      </c>
    </row>
    <row r="3377" spans="35:51" x14ac:dyDescent="0.35">
      <c r="AI3377" s="11"/>
      <c r="AJ3377" s="11"/>
      <c r="AK3377" s="11"/>
      <c r="AL3377" s="63"/>
      <c r="AM3377" s="46" t="str">
        <f t="shared" si="713"/>
        <v/>
      </c>
      <c r="AN3377" s="46" t="str">
        <f t="shared" si="714"/>
        <v/>
      </c>
      <c r="AO3377" s="46" t="str">
        <f t="shared" si="715"/>
        <v/>
      </c>
      <c r="AP3377" s="46">
        <f t="shared" si="716"/>
        <v>0</v>
      </c>
      <c r="AQ3377" s="46" t="str">
        <f t="shared" si="717"/>
        <v/>
      </c>
      <c r="AR3377" s="46">
        <f t="shared" si="718"/>
        <v>0</v>
      </c>
      <c r="AS3377" s="48">
        <f t="shared" si="719"/>
        <v>1</v>
      </c>
      <c r="AT3377" s="46">
        <f t="shared" si="723"/>
        <v>0</v>
      </c>
      <c r="AU3377" s="46">
        <f t="shared" si="720"/>
        <v>0</v>
      </c>
      <c r="AV3377" s="46">
        <f t="shared" si="721"/>
        <v>0</v>
      </c>
      <c r="AW3377" s="46">
        <f t="shared" si="724"/>
        <v>0</v>
      </c>
      <c r="AX3377" s="47" t="str">
        <f t="shared" si="722"/>
        <v/>
      </c>
      <c r="AY3377" s="47" t="str">
        <f t="shared" si="725"/>
        <v/>
      </c>
    </row>
    <row r="3378" spans="35:51" x14ac:dyDescent="0.35">
      <c r="AI3378" s="11"/>
      <c r="AJ3378" s="11"/>
      <c r="AK3378" s="11"/>
      <c r="AL3378" s="63"/>
      <c r="AM3378" s="46" t="str">
        <f t="shared" si="713"/>
        <v/>
      </c>
      <c r="AN3378" s="46" t="str">
        <f t="shared" si="714"/>
        <v/>
      </c>
      <c r="AO3378" s="46" t="str">
        <f t="shared" si="715"/>
        <v/>
      </c>
      <c r="AP3378" s="46">
        <f t="shared" si="716"/>
        <v>0</v>
      </c>
      <c r="AQ3378" s="46" t="str">
        <f t="shared" si="717"/>
        <v/>
      </c>
      <c r="AR3378" s="46">
        <f t="shared" si="718"/>
        <v>0</v>
      </c>
      <c r="AS3378" s="48">
        <f t="shared" si="719"/>
        <v>1</v>
      </c>
      <c r="AT3378" s="46">
        <f t="shared" si="723"/>
        <v>0</v>
      </c>
      <c r="AU3378" s="46">
        <f t="shared" si="720"/>
        <v>0</v>
      </c>
      <c r="AV3378" s="46">
        <f t="shared" si="721"/>
        <v>0</v>
      </c>
      <c r="AW3378" s="46">
        <f t="shared" si="724"/>
        <v>0</v>
      </c>
      <c r="AX3378" s="47" t="str">
        <f t="shared" si="722"/>
        <v/>
      </c>
      <c r="AY3378" s="47" t="str">
        <f t="shared" si="725"/>
        <v/>
      </c>
    </row>
    <row r="3379" spans="35:51" x14ac:dyDescent="0.35">
      <c r="AI3379" s="11"/>
      <c r="AJ3379" s="11"/>
      <c r="AK3379" s="11"/>
      <c r="AL3379" s="63"/>
      <c r="AM3379" s="46" t="str">
        <f t="shared" si="713"/>
        <v/>
      </c>
      <c r="AN3379" s="46" t="str">
        <f t="shared" si="714"/>
        <v/>
      </c>
      <c r="AO3379" s="46" t="str">
        <f t="shared" si="715"/>
        <v/>
      </c>
      <c r="AP3379" s="46">
        <f t="shared" si="716"/>
        <v>0</v>
      </c>
      <c r="AQ3379" s="46" t="str">
        <f t="shared" si="717"/>
        <v/>
      </c>
      <c r="AR3379" s="46">
        <f t="shared" si="718"/>
        <v>0</v>
      </c>
      <c r="AS3379" s="48">
        <f t="shared" si="719"/>
        <v>1</v>
      </c>
      <c r="AT3379" s="46">
        <f t="shared" si="723"/>
        <v>0</v>
      </c>
      <c r="AU3379" s="46">
        <f t="shared" si="720"/>
        <v>0</v>
      </c>
      <c r="AV3379" s="46">
        <f t="shared" si="721"/>
        <v>0</v>
      </c>
      <c r="AW3379" s="46">
        <f t="shared" si="724"/>
        <v>0</v>
      </c>
      <c r="AX3379" s="47" t="str">
        <f t="shared" si="722"/>
        <v/>
      </c>
      <c r="AY3379" s="47" t="str">
        <f t="shared" si="725"/>
        <v/>
      </c>
    </row>
    <row r="3380" spans="35:51" x14ac:dyDescent="0.35">
      <c r="AI3380" s="11"/>
      <c r="AJ3380" s="11"/>
      <c r="AK3380" s="11"/>
      <c r="AL3380" s="63"/>
      <c r="AM3380" s="46" t="str">
        <f t="shared" si="713"/>
        <v/>
      </c>
      <c r="AN3380" s="46" t="str">
        <f t="shared" si="714"/>
        <v/>
      </c>
      <c r="AO3380" s="46" t="str">
        <f t="shared" si="715"/>
        <v/>
      </c>
      <c r="AP3380" s="46">
        <f t="shared" si="716"/>
        <v>0</v>
      </c>
      <c r="AQ3380" s="46" t="str">
        <f t="shared" si="717"/>
        <v/>
      </c>
      <c r="AR3380" s="46">
        <f t="shared" si="718"/>
        <v>0</v>
      </c>
      <c r="AS3380" s="48">
        <f t="shared" si="719"/>
        <v>1</v>
      </c>
      <c r="AT3380" s="46">
        <f t="shared" si="723"/>
        <v>0</v>
      </c>
      <c r="AU3380" s="46">
        <f t="shared" si="720"/>
        <v>0</v>
      </c>
      <c r="AV3380" s="46">
        <f t="shared" si="721"/>
        <v>0</v>
      </c>
      <c r="AW3380" s="46">
        <f t="shared" si="724"/>
        <v>0</v>
      </c>
      <c r="AX3380" s="47" t="str">
        <f t="shared" si="722"/>
        <v/>
      </c>
      <c r="AY3380" s="47" t="str">
        <f t="shared" si="725"/>
        <v/>
      </c>
    </row>
    <row r="3381" spans="35:51" x14ac:dyDescent="0.35">
      <c r="AI3381" s="11"/>
      <c r="AJ3381" s="11"/>
      <c r="AK3381" s="11"/>
      <c r="AL3381" s="63"/>
      <c r="AM3381" s="46" t="str">
        <f t="shared" si="713"/>
        <v/>
      </c>
      <c r="AN3381" s="46" t="str">
        <f t="shared" si="714"/>
        <v/>
      </c>
      <c r="AO3381" s="46" t="str">
        <f t="shared" si="715"/>
        <v/>
      </c>
      <c r="AP3381" s="46">
        <f t="shared" si="716"/>
        <v>0</v>
      </c>
      <c r="AQ3381" s="46" t="str">
        <f t="shared" si="717"/>
        <v/>
      </c>
      <c r="AR3381" s="46">
        <f t="shared" si="718"/>
        <v>0</v>
      </c>
      <c r="AS3381" s="48">
        <f t="shared" si="719"/>
        <v>1</v>
      </c>
      <c r="AT3381" s="46">
        <f t="shared" si="723"/>
        <v>0</v>
      </c>
      <c r="AU3381" s="46">
        <f t="shared" si="720"/>
        <v>0</v>
      </c>
      <c r="AV3381" s="46">
        <f t="shared" si="721"/>
        <v>0</v>
      </c>
      <c r="AW3381" s="46">
        <f t="shared" si="724"/>
        <v>0</v>
      </c>
      <c r="AX3381" s="47" t="str">
        <f t="shared" si="722"/>
        <v/>
      </c>
      <c r="AY3381" s="47" t="str">
        <f t="shared" si="725"/>
        <v/>
      </c>
    </row>
    <row r="3382" spans="35:51" x14ac:dyDescent="0.35">
      <c r="AI3382" s="11"/>
      <c r="AJ3382" s="11"/>
      <c r="AK3382" s="11"/>
      <c r="AL3382" s="63"/>
      <c r="AM3382" s="46" t="str">
        <f t="shared" si="713"/>
        <v/>
      </c>
      <c r="AN3382" s="46" t="str">
        <f t="shared" si="714"/>
        <v/>
      </c>
      <c r="AO3382" s="46" t="str">
        <f t="shared" si="715"/>
        <v/>
      </c>
      <c r="AP3382" s="46">
        <f t="shared" si="716"/>
        <v>0</v>
      </c>
      <c r="AQ3382" s="46" t="str">
        <f t="shared" si="717"/>
        <v/>
      </c>
      <c r="AR3382" s="46">
        <f t="shared" si="718"/>
        <v>0</v>
      </c>
      <c r="AS3382" s="48">
        <f t="shared" si="719"/>
        <v>1</v>
      </c>
      <c r="AT3382" s="46">
        <f t="shared" si="723"/>
        <v>0</v>
      </c>
      <c r="AU3382" s="46">
        <f t="shared" si="720"/>
        <v>0</v>
      </c>
      <c r="AV3382" s="46">
        <f t="shared" si="721"/>
        <v>0</v>
      </c>
      <c r="AW3382" s="46">
        <f t="shared" si="724"/>
        <v>0</v>
      </c>
      <c r="AX3382" s="47" t="str">
        <f t="shared" si="722"/>
        <v/>
      </c>
      <c r="AY3382" s="47" t="str">
        <f t="shared" si="725"/>
        <v/>
      </c>
    </row>
    <row r="3383" spans="35:51" x14ac:dyDescent="0.35">
      <c r="AI3383" s="11"/>
      <c r="AJ3383" s="11"/>
      <c r="AK3383" s="11"/>
      <c r="AL3383" s="63"/>
      <c r="AM3383" s="46" t="str">
        <f t="shared" si="713"/>
        <v/>
      </c>
      <c r="AN3383" s="46" t="str">
        <f t="shared" si="714"/>
        <v/>
      </c>
      <c r="AO3383" s="46" t="str">
        <f t="shared" si="715"/>
        <v/>
      </c>
      <c r="AP3383" s="46">
        <f t="shared" si="716"/>
        <v>0</v>
      </c>
      <c r="AQ3383" s="46" t="str">
        <f t="shared" si="717"/>
        <v/>
      </c>
      <c r="AR3383" s="46">
        <f t="shared" si="718"/>
        <v>0</v>
      </c>
      <c r="AS3383" s="48">
        <f t="shared" si="719"/>
        <v>1</v>
      </c>
      <c r="AT3383" s="46">
        <f t="shared" si="723"/>
        <v>0</v>
      </c>
      <c r="AU3383" s="46">
        <f t="shared" si="720"/>
        <v>0</v>
      </c>
      <c r="AV3383" s="46">
        <f t="shared" si="721"/>
        <v>0</v>
      </c>
      <c r="AW3383" s="46">
        <f t="shared" si="724"/>
        <v>0</v>
      </c>
      <c r="AX3383" s="47" t="str">
        <f t="shared" si="722"/>
        <v/>
      </c>
      <c r="AY3383" s="47" t="str">
        <f t="shared" si="725"/>
        <v/>
      </c>
    </row>
    <row r="3384" spans="35:51" x14ac:dyDescent="0.35">
      <c r="AI3384" s="11"/>
      <c r="AJ3384" s="11"/>
      <c r="AK3384" s="11"/>
      <c r="AL3384" s="63"/>
      <c r="AM3384" s="46" t="str">
        <f t="shared" si="713"/>
        <v/>
      </c>
      <c r="AN3384" s="46" t="str">
        <f t="shared" si="714"/>
        <v/>
      </c>
      <c r="AO3384" s="46" t="str">
        <f t="shared" si="715"/>
        <v/>
      </c>
      <c r="AP3384" s="46">
        <f t="shared" si="716"/>
        <v>0</v>
      </c>
      <c r="AQ3384" s="46" t="str">
        <f t="shared" si="717"/>
        <v/>
      </c>
      <c r="AR3384" s="46">
        <f t="shared" si="718"/>
        <v>0</v>
      </c>
      <c r="AS3384" s="48">
        <f t="shared" si="719"/>
        <v>1</v>
      </c>
      <c r="AT3384" s="46">
        <f t="shared" si="723"/>
        <v>0</v>
      </c>
      <c r="AU3384" s="46">
        <f t="shared" si="720"/>
        <v>0</v>
      </c>
      <c r="AV3384" s="46">
        <f t="shared" si="721"/>
        <v>0</v>
      </c>
      <c r="AW3384" s="46">
        <f t="shared" si="724"/>
        <v>0</v>
      </c>
      <c r="AX3384" s="47" t="str">
        <f t="shared" si="722"/>
        <v/>
      </c>
      <c r="AY3384" s="47" t="str">
        <f t="shared" si="725"/>
        <v/>
      </c>
    </row>
    <row r="3385" spans="35:51" x14ac:dyDescent="0.35">
      <c r="AI3385" s="11"/>
      <c r="AJ3385" s="11"/>
      <c r="AK3385" s="11"/>
      <c r="AL3385" s="63"/>
      <c r="AM3385" s="46" t="str">
        <f t="shared" si="713"/>
        <v/>
      </c>
      <c r="AN3385" s="46" t="str">
        <f t="shared" si="714"/>
        <v/>
      </c>
      <c r="AO3385" s="46" t="str">
        <f t="shared" si="715"/>
        <v/>
      </c>
      <c r="AP3385" s="46">
        <f t="shared" si="716"/>
        <v>0</v>
      </c>
      <c r="AQ3385" s="46" t="str">
        <f t="shared" si="717"/>
        <v/>
      </c>
      <c r="AR3385" s="46">
        <f t="shared" si="718"/>
        <v>0</v>
      </c>
      <c r="AS3385" s="48">
        <f t="shared" si="719"/>
        <v>1</v>
      </c>
      <c r="AT3385" s="46">
        <f t="shared" si="723"/>
        <v>0</v>
      </c>
      <c r="AU3385" s="46">
        <f t="shared" si="720"/>
        <v>0</v>
      </c>
      <c r="AV3385" s="46">
        <f t="shared" si="721"/>
        <v>0</v>
      </c>
      <c r="AW3385" s="46">
        <f t="shared" si="724"/>
        <v>0</v>
      </c>
      <c r="AX3385" s="47" t="str">
        <f t="shared" si="722"/>
        <v/>
      </c>
      <c r="AY3385" s="47" t="str">
        <f t="shared" si="725"/>
        <v/>
      </c>
    </row>
    <row r="3386" spans="35:51" x14ac:dyDescent="0.35">
      <c r="AI3386" s="11"/>
      <c r="AJ3386" s="11"/>
      <c r="AK3386" s="11"/>
      <c r="AL3386" s="63"/>
      <c r="AM3386" s="46" t="str">
        <f t="shared" si="713"/>
        <v/>
      </c>
      <c r="AN3386" s="46" t="str">
        <f t="shared" si="714"/>
        <v/>
      </c>
      <c r="AO3386" s="46" t="str">
        <f t="shared" si="715"/>
        <v/>
      </c>
      <c r="AP3386" s="46">
        <f t="shared" si="716"/>
        <v>0</v>
      </c>
      <c r="AQ3386" s="46" t="str">
        <f t="shared" si="717"/>
        <v/>
      </c>
      <c r="AR3386" s="46">
        <f t="shared" si="718"/>
        <v>0</v>
      </c>
      <c r="AS3386" s="48">
        <f t="shared" si="719"/>
        <v>1</v>
      </c>
      <c r="AT3386" s="46">
        <f t="shared" si="723"/>
        <v>0</v>
      </c>
      <c r="AU3386" s="46">
        <f t="shared" si="720"/>
        <v>0</v>
      </c>
      <c r="AV3386" s="46">
        <f t="shared" si="721"/>
        <v>0</v>
      </c>
      <c r="AW3386" s="46">
        <f t="shared" si="724"/>
        <v>0</v>
      </c>
      <c r="AX3386" s="47" t="str">
        <f t="shared" si="722"/>
        <v/>
      </c>
      <c r="AY3386" s="47" t="str">
        <f t="shared" si="725"/>
        <v/>
      </c>
    </row>
    <row r="3387" spans="35:51" x14ac:dyDescent="0.35">
      <c r="AI3387" s="11"/>
      <c r="AJ3387" s="11"/>
      <c r="AK3387" s="11"/>
      <c r="AL3387" s="63"/>
      <c r="AM3387" s="46" t="str">
        <f t="shared" si="713"/>
        <v/>
      </c>
      <c r="AN3387" s="46" t="str">
        <f t="shared" si="714"/>
        <v/>
      </c>
      <c r="AO3387" s="46" t="str">
        <f t="shared" si="715"/>
        <v/>
      </c>
      <c r="AP3387" s="46">
        <f t="shared" si="716"/>
        <v>0</v>
      </c>
      <c r="AQ3387" s="46" t="str">
        <f t="shared" si="717"/>
        <v/>
      </c>
      <c r="AR3387" s="46">
        <f t="shared" si="718"/>
        <v>0</v>
      </c>
      <c r="AS3387" s="48">
        <f t="shared" si="719"/>
        <v>1</v>
      </c>
      <c r="AT3387" s="46">
        <f t="shared" si="723"/>
        <v>0</v>
      </c>
      <c r="AU3387" s="46">
        <f t="shared" si="720"/>
        <v>0</v>
      </c>
      <c r="AV3387" s="46">
        <f t="shared" si="721"/>
        <v>0</v>
      </c>
      <c r="AW3387" s="46">
        <f t="shared" si="724"/>
        <v>0</v>
      </c>
      <c r="AX3387" s="47" t="str">
        <f t="shared" si="722"/>
        <v/>
      </c>
      <c r="AY3387" s="47" t="str">
        <f t="shared" si="725"/>
        <v/>
      </c>
    </row>
    <row r="3388" spans="35:51" x14ac:dyDescent="0.35">
      <c r="AI3388" s="11"/>
      <c r="AJ3388" s="11"/>
      <c r="AK3388" s="11"/>
      <c r="AL3388" s="63"/>
      <c r="AM3388" s="46" t="str">
        <f t="shared" si="713"/>
        <v/>
      </c>
      <c r="AN3388" s="46" t="str">
        <f t="shared" si="714"/>
        <v/>
      </c>
      <c r="AO3388" s="46" t="str">
        <f t="shared" si="715"/>
        <v/>
      </c>
      <c r="AP3388" s="46">
        <f t="shared" si="716"/>
        <v>0</v>
      </c>
      <c r="AQ3388" s="46" t="str">
        <f t="shared" si="717"/>
        <v/>
      </c>
      <c r="AR3388" s="46">
        <f t="shared" si="718"/>
        <v>0</v>
      </c>
      <c r="AS3388" s="48">
        <f t="shared" si="719"/>
        <v>1</v>
      </c>
      <c r="AT3388" s="46">
        <f t="shared" si="723"/>
        <v>0</v>
      </c>
      <c r="AU3388" s="46">
        <f t="shared" si="720"/>
        <v>0</v>
      </c>
      <c r="AV3388" s="46">
        <f t="shared" si="721"/>
        <v>0</v>
      </c>
      <c r="AW3388" s="46">
        <f t="shared" si="724"/>
        <v>0</v>
      </c>
      <c r="AX3388" s="47" t="str">
        <f t="shared" si="722"/>
        <v/>
      </c>
      <c r="AY3388" s="47" t="str">
        <f t="shared" si="725"/>
        <v/>
      </c>
    </row>
    <row r="3389" spans="35:51" x14ac:dyDescent="0.35">
      <c r="AI3389" s="11"/>
      <c r="AJ3389" s="11"/>
      <c r="AK3389" s="11"/>
      <c r="AL3389" s="63"/>
      <c r="AM3389" s="46" t="str">
        <f t="shared" si="713"/>
        <v/>
      </c>
      <c r="AN3389" s="46" t="str">
        <f t="shared" si="714"/>
        <v/>
      </c>
      <c r="AO3389" s="46" t="str">
        <f t="shared" si="715"/>
        <v/>
      </c>
      <c r="AP3389" s="46">
        <f t="shared" si="716"/>
        <v>0</v>
      </c>
      <c r="AQ3389" s="46" t="str">
        <f t="shared" si="717"/>
        <v/>
      </c>
      <c r="AR3389" s="46">
        <f t="shared" si="718"/>
        <v>0</v>
      </c>
      <c r="AS3389" s="48">
        <f t="shared" si="719"/>
        <v>1</v>
      </c>
      <c r="AT3389" s="46">
        <f t="shared" si="723"/>
        <v>0</v>
      </c>
      <c r="AU3389" s="46">
        <f t="shared" si="720"/>
        <v>0</v>
      </c>
      <c r="AV3389" s="46">
        <f t="shared" si="721"/>
        <v>0</v>
      </c>
      <c r="AW3389" s="46">
        <f t="shared" si="724"/>
        <v>0</v>
      </c>
      <c r="AX3389" s="47" t="str">
        <f t="shared" si="722"/>
        <v/>
      </c>
      <c r="AY3389" s="47" t="str">
        <f t="shared" si="725"/>
        <v/>
      </c>
    </row>
    <row r="3390" spans="35:51" x14ac:dyDescent="0.35">
      <c r="AI3390" s="11"/>
      <c r="AJ3390" s="11"/>
      <c r="AK3390" s="11"/>
      <c r="AL3390" s="63"/>
      <c r="AM3390" s="46" t="str">
        <f t="shared" si="713"/>
        <v/>
      </c>
      <c r="AN3390" s="46" t="str">
        <f t="shared" si="714"/>
        <v/>
      </c>
      <c r="AO3390" s="46" t="str">
        <f t="shared" si="715"/>
        <v/>
      </c>
      <c r="AP3390" s="46">
        <f t="shared" si="716"/>
        <v>0</v>
      </c>
      <c r="AQ3390" s="46" t="str">
        <f t="shared" si="717"/>
        <v/>
      </c>
      <c r="AR3390" s="46">
        <f t="shared" si="718"/>
        <v>0</v>
      </c>
      <c r="AS3390" s="48">
        <f t="shared" si="719"/>
        <v>1</v>
      </c>
      <c r="AT3390" s="46">
        <f t="shared" si="723"/>
        <v>0</v>
      </c>
      <c r="AU3390" s="46">
        <f t="shared" si="720"/>
        <v>0</v>
      </c>
      <c r="AV3390" s="46">
        <f t="shared" si="721"/>
        <v>0</v>
      </c>
      <c r="AW3390" s="46">
        <f t="shared" si="724"/>
        <v>0</v>
      </c>
      <c r="AX3390" s="47" t="str">
        <f t="shared" si="722"/>
        <v/>
      </c>
      <c r="AY3390" s="47" t="str">
        <f t="shared" si="725"/>
        <v/>
      </c>
    </row>
    <row r="3391" spans="35:51" x14ac:dyDescent="0.35">
      <c r="AI3391" s="11"/>
      <c r="AJ3391" s="11"/>
      <c r="AK3391" s="11"/>
      <c r="AL3391" s="63"/>
      <c r="AM3391" s="46" t="str">
        <f t="shared" si="713"/>
        <v/>
      </c>
      <c r="AN3391" s="46" t="str">
        <f t="shared" si="714"/>
        <v/>
      </c>
      <c r="AO3391" s="46" t="str">
        <f t="shared" si="715"/>
        <v/>
      </c>
      <c r="AP3391" s="46">
        <f t="shared" si="716"/>
        <v>0</v>
      </c>
      <c r="AQ3391" s="46" t="str">
        <f t="shared" si="717"/>
        <v/>
      </c>
      <c r="AR3391" s="46">
        <f t="shared" si="718"/>
        <v>0</v>
      </c>
      <c r="AS3391" s="48">
        <f t="shared" si="719"/>
        <v>1</v>
      </c>
      <c r="AT3391" s="46">
        <f t="shared" si="723"/>
        <v>0</v>
      </c>
      <c r="AU3391" s="46">
        <f t="shared" si="720"/>
        <v>0</v>
      </c>
      <c r="AV3391" s="46">
        <f t="shared" si="721"/>
        <v>0</v>
      </c>
      <c r="AW3391" s="46">
        <f t="shared" si="724"/>
        <v>0</v>
      </c>
      <c r="AX3391" s="47" t="str">
        <f t="shared" si="722"/>
        <v/>
      </c>
      <c r="AY3391" s="47" t="str">
        <f t="shared" si="725"/>
        <v/>
      </c>
    </row>
    <row r="3392" spans="35:51" x14ac:dyDescent="0.35">
      <c r="AI3392" s="11"/>
      <c r="AJ3392" s="11"/>
      <c r="AK3392" s="11"/>
      <c r="AL3392" s="63"/>
      <c r="AM3392" s="46" t="str">
        <f t="shared" si="713"/>
        <v/>
      </c>
      <c r="AN3392" s="46" t="str">
        <f t="shared" si="714"/>
        <v/>
      </c>
      <c r="AO3392" s="46" t="str">
        <f t="shared" si="715"/>
        <v/>
      </c>
      <c r="AP3392" s="46">
        <f t="shared" si="716"/>
        <v>0</v>
      </c>
      <c r="AQ3392" s="46" t="str">
        <f t="shared" si="717"/>
        <v/>
      </c>
      <c r="AR3392" s="46">
        <f t="shared" si="718"/>
        <v>0</v>
      </c>
      <c r="AS3392" s="48">
        <f t="shared" si="719"/>
        <v>1</v>
      </c>
      <c r="AT3392" s="46">
        <f t="shared" si="723"/>
        <v>0</v>
      </c>
      <c r="AU3392" s="46">
        <f t="shared" si="720"/>
        <v>0</v>
      </c>
      <c r="AV3392" s="46">
        <f t="shared" si="721"/>
        <v>0</v>
      </c>
      <c r="AW3392" s="46">
        <f t="shared" si="724"/>
        <v>0</v>
      </c>
      <c r="AX3392" s="47" t="str">
        <f t="shared" si="722"/>
        <v/>
      </c>
      <c r="AY3392" s="47" t="str">
        <f t="shared" si="725"/>
        <v/>
      </c>
    </row>
    <row r="3393" spans="35:51" x14ac:dyDescent="0.35">
      <c r="AI3393" s="11"/>
      <c r="AJ3393" s="11"/>
      <c r="AK3393" s="11"/>
      <c r="AL3393" s="63"/>
      <c r="AM3393" s="46" t="str">
        <f t="shared" si="713"/>
        <v/>
      </c>
      <c r="AN3393" s="46" t="str">
        <f t="shared" si="714"/>
        <v/>
      </c>
      <c r="AO3393" s="46" t="str">
        <f t="shared" si="715"/>
        <v/>
      </c>
      <c r="AP3393" s="46">
        <f t="shared" si="716"/>
        <v>0</v>
      </c>
      <c r="AQ3393" s="46" t="str">
        <f t="shared" si="717"/>
        <v/>
      </c>
      <c r="AR3393" s="46">
        <f t="shared" si="718"/>
        <v>0</v>
      </c>
      <c r="AS3393" s="48">
        <f t="shared" si="719"/>
        <v>1</v>
      </c>
      <c r="AT3393" s="46">
        <f t="shared" si="723"/>
        <v>0</v>
      </c>
      <c r="AU3393" s="46">
        <f t="shared" si="720"/>
        <v>0</v>
      </c>
      <c r="AV3393" s="46">
        <f t="shared" si="721"/>
        <v>0</v>
      </c>
      <c r="AW3393" s="46">
        <f t="shared" si="724"/>
        <v>0</v>
      </c>
      <c r="AX3393" s="47" t="str">
        <f t="shared" si="722"/>
        <v/>
      </c>
      <c r="AY3393" s="47" t="str">
        <f t="shared" si="725"/>
        <v/>
      </c>
    </row>
    <row r="3394" spans="35:51" x14ac:dyDescent="0.35">
      <c r="AI3394" s="11"/>
      <c r="AJ3394" s="11"/>
      <c r="AK3394" s="11"/>
      <c r="AL3394" s="63"/>
      <c r="AM3394" s="46" t="str">
        <f t="shared" si="713"/>
        <v/>
      </c>
      <c r="AN3394" s="46" t="str">
        <f t="shared" si="714"/>
        <v/>
      </c>
      <c r="AO3394" s="46" t="str">
        <f t="shared" si="715"/>
        <v/>
      </c>
      <c r="AP3394" s="46">
        <f t="shared" si="716"/>
        <v>0</v>
      </c>
      <c r="AQ3394" s="46" t="str">
        <f t="shared" si="717"/>
        <v/>
      </c>
      <c r="AR3394" s="46">
        <f t="shared" si="718"/>
        <v>0</v>
      </c>
      <c r="AS3394" s="48">
        <f t="shared" si="719"/>
        <v>1</v>
      </c>
      <c r="AT3394" s="46">
        <f t="shared" si="723"/>
        <v>0</v>
      </c>
      <c r="AU3394" s="46">
        <f t="shared" si="720"/>
        <v>0</v>
      </c>
      <c r="AV3394" s="46">
        <f t="shared" si="721"/>
        <v>0</v>
      </c>
      <c r="AW3394" s="46">
        <f t="shared" si="724"/>
        <v>0</v>
      </c>
      <c r="AX3394" s="47" t="str">
        <f t="shared" si="722"/>
        <v/>
      </c>
      <c r="AY3394" s="47" t="str">
        <f t="shared" si="725"/>
        <v/>
      </c>
    </row>
    <row r="3395" spans="35:51" x14ac:dyDescent="0.35">
      <c r="AI3395" s="11"/>
      <c r="AJ3395" s="11"/>
      <c r="AK3395" s="11"/>
      <c r="AL3395" s="63"/>
      <c r="AM3395" s="46" t="str">
        <f t="shared" ref="AM3395:AM3458" si="726">IFERROR(VLOOKUP($AK3395,pnl_konto_table,2,FALSE),"")</f>
        <v/>
      </c>
      <c r="AN3395" s="46" t="str">
        <f t="shared" ref="AN3395:AN3458" si="727">IFERROR(VLOOKUP($AK3395,pnl_konto_table,6,FALSE),"")</f>
        <v/>
      </c>
      <c r="AO3395" s="46" t="str">
        <f t="shared" ref="AO3395:AO3458" si="728">IFERROR(VLOOKUP($AK3395,pnl_konto_table,7,FALSE),"")</f>
        <v/>
      </c>
      <c r="AP3395" s="46">
        <f t="shared" ref="AP3395:AP3458" si="729">IFERROR(VLOOKUP(AO3395,pnl_kategori_table,2,FALSE),0)</f>
        <v>0</v>
      </c>
      <c r="AQ3395" s="46" t="str">
        <f t="shared" ref="AQ3395:AQ3458" si="730">IFERROR(MATCH(AN3395,pnl_subkategori,0),"")</f>
        <v/>
      </c>
      <c r="AR3395" s="46">
        <f t="shared" ref="AR3395:AR3458" si="731">IF(AP3395=$A$3,-$AL3395,$AL3395)</f>
        <v>0</v>
      </c>
      <c r="AS3395" s="48">
        <f t="shared" ref="AS3395:AS3458" si="732">IFERROR(VLOOKUP($AK3395,lookup_konto_index,2,FALSE),IFERROR(VLOOKUP(AN3395,lookup_subkategori_index,2,FALSE),IFERROR(VLOOKUP(AO3395,lookup_kategori_index,2,FALSE),1)))</f>
        <v>1</v>
      </c>
      <c r="AT3395" s="46">
        <f t="shared" si="723"/>
        <v>0</v>
      </c>
      <c r="AU3395" s="46">
        <f t="shared" ref="AU3395:AU3458" si="733">SUMIFS($BC$3:$BC$50,$BA$3:$BA$50,$AI3395,$BB$3:$BB$50,$AJ3395)</f>
        <v>0</v>
      </c>
      <c r="AV3395" s="46">
        <f t="shared" ref="AV3395:AV3458" si="734">SUMIFS($BD$3:$BD$50,$BA$3:$BA$50,$AI3395,$BB$3:$BB$50,$AJ3395)</f>
        <v>0</v>
      </c>
      <c r="AW3395" s="46">
        <f t="shared" si="724"/>
        <v>0</v>
      </c>
      <c r="AX3395" s="47" t="str">
        <f t="shared" ref="AX3395:AX3458" si="735">IFERROR(VLOOKUP($AP3395,table_type_kostnad,2,FALSE)*AR3395,"")</f>
        <v/>
      </c>
      <c r="AY3395" s="47" t="str">
        <f t="shared" si="725"/>
        <v/>
      </c>
    </row>
    <row r="3396" spans="35:51" x14ac:dyDescent="0.35">
      <c r="AI3396" s="11"/>
      <c r="AJ3396" s="11"/>
      <c r="AK3396" s="11"/>
      <c r="AL3396" s="63"/>
      <c r="AM3396" s="46" t="str">
        <f t="shared" si="726"/>
        <v/>
      </c>
      <c r="AN3396" s="46" t="str">
        <f t="shared" si="727"/>
        <v/>
      </c>
      <c r="AO3396" s="46" t="str">
        <f t="shared" si="728"/>
        <v/>
      </c>
      <c r="AP3396" s="46">
        <f t="shared" si="729"/>
        <v>0</v>
      </c>
      <c r="AQ3396" s="46" t="str">
        <f t="shared" si="730"/>
        <v/>
      </c>
      <c r="AR3396" s="46">
        <f t="shared" si="731"/>
        <v>0</v>
      </c>
      <c r="AS3396" s="48">
        <f t="shared" si="732"/>
        <v>1</v>
      </c>
      <c r="AT3396" s="46">
        <f t="shared" ref="AT3396:AT3459" si="736">AS3396*AR3396</f>
        <v>0</v>
      </c>
      <c r="AU3396" s="46">
        <f t="shared" si="733"/>
        <v>0</v>
      </c>
      <c r="AV3396" s="46">
        <f t="shared" si="734"/>
        <v>0</v>
      </c>
      <c r="AW3396" s="46">
        <f t="shared" ref="AW3396:AW3459" si="737">IF(AU3396=0,0,1)</f>
        <v>0</v>
      </c>
      <c r="AX3396" s="47" t="str">
        <f t="shared" si="735"/>
        <v/>
      </c>
      <c r="AY3396" s="47" t="str">
        <f t="shared" ref="AY3396:AY3459" si="738">IFERROR(AX3396*AS3396,"")</f>
        <v/>
      </c>
    </row>
    <row r="3397" spans="35:51" x14ac:dyDescent="0.35">
      <c r="AI3397" s="11"/>
      <c r="AJ3397" s="11"/>
      <c r="AK3397" s="11"/>
      <c r="AL3397" s="63"/>
      <c r="AM3397" s="46" t="str">
        <f t="shared" si="726"/>
        <v/>
      </c>
      <c r="AN3397" s="46" t="str">
        <f t="shared" si="727"/>
        <v/>
      </c>
      <c r="AO3397" s="46" t="str">
        <f t="shared" si="728"/>
        <v/>
      </c>
      <c r="AP3397" s="46">
        <f t="shared" si="729"/>
        <v>0</v>
      </c>
      <c r="AQ3397" s="46" t="str">
        <f t="shared" si="730"/>
        <v/>
      </c>
      <c r="AR3397" s="46">
        <f t="shared" si="731"/>
        <v>0</v>
      </c>
      <c r="AS3397" s="48">
        <f t="shared" si="732"/>
        <v>1</v>
      </c>
      <c r="AT3397" s="46">
        <f t="shared" si="736"/>
        <v>0</v>
      </c>
      <c r="AU3397" s="46">
        <f t="shared" si="733"/>
        <v>0</v>
      </c>
      <c r="AV3397" s="46">
        <f t="shared" si="734"/>
        <v>0</v>
      </c>
      <c r="AW3397" s="46">
        <f t="shared" si="737"/>
        <v>0</v>
      </c>
      <c r="AX3397" s="47" t="str">
        <f t="shared" si="735"/>
        <v/>
      </c>
      <c r="AY3397" s="47" t="str">
        <f t="shared" si="738"/>
        <v/>
      </c>
    </row>
    <row r="3398" spans="35:51" x14ac:dyDescent="0.35">
      <c r="AI3398" s="11"/>
      <c r="AJ3398" s="11"/>
      <c r="AK3398" s="11"/>
      <c r="AL3398" s="63"/>
      <c r="AM3398" s="46" t="str">
        <f t="shared" si="726"/>
        <v/>
      </c>
      <c r="AN3398" s="46" t="str">
        <f t="shared" si="727"/>
        <v/>
      </c>
      <c r="AO3398" s="46" t="str">
        <f t="shared" si="728"/>
        <v/>
      </c>
      <c r="AP3398" s="46">
        <f t="shared" si="729"/>
        <v>0</v>
      </c>
      <c r="AQ3398" s="46" t="str">
        <f t="shared" si="730"/>
        <v/>
      </c>
      <c r="AR3398" s="46">
        <f t="shared" si="731"/>
        <v>0</v>
      </c>
      <c r="AS3398" s="48">
        <f t="shared" si="732"/>
        <v>1</v>
      </c>
      <c r="AT3398" s="46">
        <f t="shared" si="736"/>
        <v>0</v>
      </c>
      <c r="AU3398" s="46">
        <f t="shared" si="733"/>
        <v>0</v>
      </c>
      <c r="AV3398" s="46">
        <f t="shared" si="734"/>
        <v>0</v>
      </c>
      <c r="AW3398" s="46">
        <f t="shared" si="737"/>
        <v>0</v>
      </c>
      <c r="AX3398" s="47" t="str">
        <f t="shared" si="735"/>
        <v/>
      </c>
      <c r="AY3398" s="47" t="str">
        <f t="shared" si="738"/>
        <v/>
      </c>
    </row>
    <row r="3399" spans="35:51" x14ac:dyDescent="0.35">
      <c r="AI3399" s="11"/>
      <c r="AJ3399" s="11"/>
      <c r="AK3399" s="11"/>
      <c r="AL3399" s="63"/>
      <c r="AM3399" s="46" t="str">
        <f t="shared" si="726"/>
        <v/>
      </c>
      <c r="AN3399" s="46" t="str">
        <f t="shared" si="727"/>
        <v/>
      </c>
      <c r="AO3399" s="46" t="str">
        <f t="shared" si="728"/>
        <v/>
      </c>
      <c r="AP3399" s="46">
        <f t="shared" si="729"/>
        <v>0</v>
      </c>
      <c r="AQ3399" s="46" t="str">
        <f t="shared" si="730"/>
        <v/>
      </c>
      <c r="AR3399" s="46">
        <f t="shared" si="731"/>
        <v>0</v>
      </c>
      <c r="AS3399" s="48">
        <f t="shared" si="732"/>
        <v>1</v>
      </c>
      <c r="AT3399" s="46">
        <f t="shared" si="736"/>
        <v>0</v>
      </c>
      <c r="AU3399" s="46">
        <f t="shared" si="733"/>
        <v>0</v>
      </c>
      <c r="AV3399" s="46">
        <f t="shared" si="734"/>
        <v>0</v>
      </c>
      <c r="AW3399" s="46">
        <f t="shared" si="737"/>
        <v>0</v>
      </c>
      <c r="AX3399" s="47" t="str">
        <f t="shared" si="735"/>
        <v/>
      </c>
      <c r="AY3399" s="47" t="str">
        <f t="shared" si="738"/>
        <v/>
      </c>
    </row>
    <row r="3400" spans="35:51" x14ac:dyDescent="0.35">
      <c r="AI3400" s="11"/>
      <c r="AJ3400" s="11"/>
      <c r="AK3400" s="11"/>
      <c r="AL3400" s="63"/>
      <c r="AM3400" s="46" t="str">
        <f t="shared" si="726"/>
        <v/>
      </c>
      <c r="AN3400" s="46" t="str">
        <f t="shared" si="727"/>
        <v/>
      </c>
      <c r="AO3400" s="46" t="str">
        <f t="shared" si="728"/>
        <v/>
      </c>
      <c r="AP3400" s="46">
        <f t="shared" si="729"/>
        <v>0</v>
      </c>
      <c r="AQ3400" s="46" t="str">
        <f t="shared" si="730"/>
        <v/>
      </c>
      <c r="AR3400" s="46">
        <f t="shared" si="731"/>
        <v>0</v>
      </c>
      <c r="AS3400" s="48">
        <f t="shared" si="732"/>
        <v>1</v>
      </c>
      <c r="AT3400" s="46">
        <f t="shared" si="736"/>
        <v>0</v>
      </c>
      <c r="AU3400" s="46">
        <f t="shared" si="733"/>
        <v>0</v>
      </c>
      <c r="AV3400" s="46">
        <f t="shared" si="734"/>
        <v>0</v>
      </c>
      <c r="AW3400" s="46">
        <f t="shared" si="737"/>
        <v>0</v>
      </c>
      <c r="AX3400" s="47" t="str">
        <f t="shared" si="735"/>
        <v/>
      </c>
      <c r="AY3400" s="47" t="str">
        <f t="shared" si="738"/>
        <v/>
      </c>
    </row>
    <row r="3401" spans="35:51" x14ac:dyDescent="0.35">
      <c r="AI3401" s="11"/>
      <c r="AJ3401" s="11"/>
      <c r="AK3401" s="11"/>
      <c r="AL3401" s="63"/>
      <c r="AM3401" s="46" t="str">
        <f t="shared" si="726"/>
        <v/>
      </c>
      <c r="AN3401" s="46" t="str">
        <f t="shared" si="727"/>
        <v/>
      </c>
      <c r="AO3401" s="46" t="str">
        <f t="shared" si="728"/>
        <v/>
      </c>
      <c r="AP3401" s="46">
        <f t="shared" si="729"/>
        <v>0</v>
      </c>
      <c r="AQ3401" s="46" t="str">
        <f t="shared" si="730"/>
        <v/>
      </c>
      <c r="AR3401" s="46">
        <f t="shared" si="731"/>
        <v>0</v>
      </c>
      <c r="AS3401" s="48">
        <f t="shared" si="732"/>
        <v>1</v>
      </c>
      <c r="AT3401" s="46">
        <f t="shared" si="736"/>
        <v>0</v>
      </c>
      <c r="AU3401" s="46">
        <f t="shared" si="733"/>
        <v>0</v>
      </c>
      <c r="AV3401" s="46">
        <f t="shared" si="734"/>
        <v>0</v>
      </c>
      <c r="AW3401" s="46">
        <f t="shared" si="737"/>
        <v>0</v>
      </c>
      <c r="AX3401" s="47" t="str">
        <f t="shared" si="735"/>
        <v/>
      </c>
      <c r="AY3401" s="47" t="str">
        <f t="shared" si="738"/>
        <v/>
      </c>
    </row>
    <row r="3402" spans="35:51" x14ac:dyDescent="0.35">
      <c r="AI3402" s="11"/>
      <c r="AJ3402" s="11"/>
      <c r="AK3402" s="11"/>
      <c r="AL3402" s="63"/>
      <c r="AM3402" s="46" t="str">
        <f t="shared" si="726"/>
        <v/>
      </c>
      <c r="AN3402" s="46" t="str">
        <f t="shared" si="727"/>
        <v/>
      </c>
      <c r="AO3402" s="46" t="str">
        <f t="shared" si="728"/>
        <v/>
      </c>
      <c r="AP3402" s="46">
        <f t="shared" si="729"/>
        <v>0</v>
      </c>
      <c r="AQ3402" s="46" t="str">
        <f t="shared" si="730"/>
        <v/>
      </c>
      <c r="AR3402" s="46">
        <f t="shared" si="731"/>
        <v>0</v>
      </c>
      <c r="AS3402" s="48">
        <f t="shared" si="732"/>
        <v>1</v>
      </c>
      <c r="AT3402" s="46">
        <f t="shared" si="736"/>
        <v>0</v>
      </c>
      <c r="AU3402" s="46">
        <f t="shared" si="733"/>
        <v>0</v>
      </c>
      <c r="AV3402" s="46">
        <f t="shared" si="734"/>
        <v>0</v>
      </c>
      <c r="AW3402" s="46">
        <f t="shared" si="737"/>
        <v>0</v>
      </c>
      <c r="AX3402" s="47" t="str">
        <f t="shared" si="735"/>
        <v/>
      </c>
      <c r="AY3402" s="47" t="str">
        <f t="shared" si="738"/>
        <v/>
      </c>
    </row>
    <row r="3403" spans="35:51" x14ac:dyDescent="0.35">
      <c r="AI3403" s="11"/>
      <c r="AJ3403" s="11"/>
      <c r="AK3403" s="11"/>
      <c r="AL3403" s="63"/>
      <c r="AM3403" s="46" t="str">
        <f t="shared" si="726"/>
        <v/>
      </c>
      <c r="AN3403" s="46" t="str">
        <f t="shared" si="727"/>
        <v/>
      </c>
      <c r="AO3403" s="46" t="str">
        <f t="shared" si="728"/>
        <v/>
      </c>
      <c r="AP3403" s="46">
        <f t="shared" si="729"/>
        <v>0</v>
      </c>
      <c r="AQ3403" s="46" t="str">
        <f t="shared" si="730"/>
        <v/>
      </c>
      <c r="AR3403" s="46">
        <f t="shared" si="731"/>
        <v>0</v>
      </c>
      <c r="AS3403" s="48">
        <f t="shared" si="732"/>
        <v>1</v>
      </c>
      <c r="AT3403" s="46">
        <f t="shared" si="736"/>
        <v>0</v>
      </c>
      <c r="AU3403" s="46">
        <f t="shared" si="733"/>
        <v>0</v>
      </c>
      <c r="AV3403" s="46">
        <f t="shared" si="734"/>
        <v>0</v>
      </c>
      <c r="AW3403" s="46">
        <f t="shared" si="737"/>
        <v>0</v>
      </c>
      <c r="AX3403" s="47" t="str">
        <f t="shared" si="735"/>
        <v/>
      </c>
      <c r="AY3403" s="47" t="str">
        <f t="shared" si="738"/>
        <v/>
      </c>
    </row>
    <row r="3404" spans="35:51" x14ac:dyDescent="0.35">
      <c r="AI3404" s="11"/>
      <c r="AJ3404" s="11"/>
      <c r="AK3404" s="11"/>
      <c r="AL3404" s="63"/>
      <c r="AM3404" s="46" t="str">
        <f t="shared" si="726"/>
        <v/>
      </c>
      <c r="AN3404" s="46" t="str">
        <f t="shared" si="727"/>
        <v/>
      </c>
      <c r="AO3404" s="46" t="str">
        <f t="shared" si="728"/>
        <v/>
      </c>
      <c r="AP3404" s="46">
        <f t="shared" si="729"/>
        <v>0</v>
      </c>
      <c r="AQ3404" s="46" t="str">
        <f t="shared" si="730"/>
        <v/>
      </c>
      <c r="AR3404" s="46">
        <f t="shared" si="731"/>
        <v>0</v>
      </c>
      <c r="AS3404" s="48">
        <f t="shared" si="732"/>
        <v>1</v>
      </c>
      <c r="AT3404" s="46">
        <f t="shared" si="736"/>
        <v>0</v>
      </c>
      <c r="AU3404" s="46">
        <f t="shared" si="733"/>
        <v>0</v>
      </c>
      <c r="AV3404" s="46">
        <f t="shared" si="734"/>
        <v>0</v>
      </c>
      <c r="AW3404" s="46">
        <f t="shared" si="737"/>
        <v>0</v>
      </c>
      <c r="AX3404" s="47" t="str">
        <f t="shared" si="735"/>
        <v/>
      </c>
      <c r="AY3404" s="47" t="str">
        <f t="shared" si="738"/>
        <v/>
      </c>
    </row>
    <row r="3405" spans="35:51" x14ac:dyDescent="0.35">
      <c r="AI3405" s="11"/>
      <c r="AJ3405" s="11"/>
      <c r="AK3405" s="11"/>
      <c r="AL3405" s="63"/>
      <c r="AM3405" s="46" t="str">
        <f t="shared" si="726"/>
        <v/>
      </c>
      <c r="AN3405" s="46" t="str">
        <f t="shared" si="727"/>
        <v/>
      </c>
      <c r="AO3405" s="46" t="str">
        <f t="shared" si="728"/>
        <v/>
      </c>
      <c r="AP3405" s="46">
        <f t="shared" si="729"/>
        <v>0</v>
      </c>
      <c r="AQ3405" s="46" t="str">
        <f t="shared" si="730"/>
        <v/>
      </c>
      <c r="AR3405" s="46">
        <f t="shared" si="731"/>
        <v>0</v>
      </c>
      <c r="AS3405" s="48">
        <f t="shared" si="732"/>
        <v>1</v>
      </c>
      <c r="AT3405" s="46">
        <f t="shared" si="736"/>
        <v>0</v>
      </c>
      <c r="AU3405" s="46">
        <f t="shared" si="733"/>
        <v>0</v>
      </c>
      <c r="AV3405" s="46">
        <f t="shared" si="734"/>
        <v>0</v>
      </c>
      <c r="AW3405" s="46">
        <f t="shared" si="737"/>
        <v>0</v>
      </c>
      <c r="AX3405" s="47" t="str">
        <f t="shared" si="735"/>
        <v/>
      </c>
      <c r="AY3405" s="47" t="str">
        <f t="shared" si="738"/>
        <v/>
      </c>
    </row>
    <row r="3406" spans="35:51" x14ac:dyDescent="0.35">
      <c r="AI3406" s="11"/>
      <c r="AJ3406" s="11"/>
      <c r="AK3406" s="11"/>
      <c r="AL3406" s="63"/>
      <c r="AM3406" s="46" t="str">
        <f t="shared" si="726"/>
        <v/>
      </c>
      <c r="AN3406" s="46" t="str">
        <f t="shared" si="727"/>
        <v/>
      </c>
      <c r="AO3406" s="46" t="str">
        <f t="shared" si="728"/>
        <v/>
      </c>
      <c r="AP3406" s="46">
        <f t="shared" si="729"/>
        <v>0</v>
      </c>
      <c r="AQ3406" s="46" t="str">
        <f t="shared" si="730"/>
        <v/>
      </c>
      <c r="AR3406" s="46">
        <f t="shared" si="731"/>
        <v>0</v>
      </c>
      <c r="AS3406" s="48">
        <f t="shared" si="732"/>
        <v>1</v>
      </c>
      <c r="AT3406" s="46">
        <f t="shared" si="736"/>
        <v>0</v>
      </c>
      <c r="AU3406" s="46">
        <f t="shared" si="733"/>
        <v>0</v>
      </c>
      <c r="AV3406" s="46">
        <f t="shared" si="734"/>
        <v>0</v>
      </c>
      <c r="AW3406" s="46">
        <f t="shared" si="737"/>
        <v>0</v>
      </c>
      <c r="AX3406" s="47" t="str">
        <f t="shared" si="735"/>
        <v/>
      </c>
      <c r="AY3406" s="47" t="str">
        <f t="shared" si="738"/>
        <v/>
      </c>
    </row>
    <row r="3407" spans="35:51" x14ac:dyDescent="0.35">
      <c r="AI3407" s="11"/>
      <c r="AJ3407" s="11"/>
      <c r="AK3407" s="11"/>
      <c r="AL3407" s="63"/>
      <c r="AM3407" s="46" t="str">
        <f t="shared" si="726"/>
        <v/>
      </c>
      <c r="AN3407" s="46" t="str">
        <f t="shared" si="727"/>
        <v/>
      </c>
      <c r="AO3407" s="46" t="str">
        <f t="shared" si="728"/>
        <v/>
      </c>
      <c r="AP3407" s="46">
        <f t="shared" si="729"/>
        <v>0</v>
      </c>
      <c r="AQ3407" s="46" t="str">
        <f t="shared" si="730"/>
        <v/>
      </c>
      <c r="AR3407" s="46">
        <f t="shared" si="731"/>
        <v>0</v>
      </c>
      <c r="AS3407" s="48">
        <f t="shared" si="732"/>
        <v>1</v>
      </c>
      <c r="AT3407" s="46">
        <f t="shared" si="736"/>
        <v>0</v>
      </c>
      <c r="AU3407" s="46">
        <f t="shared" si="733"/>
        <v>0</v>
      </c>
      <c r="AV3407" s="46">
        <f t="shared" si="734"/>
        <v>0</v>
      </c>
      <c r="AW3407" s="46">
        <f t="shared" si="737"/>
        <v>0</v>
      </c>
      <c r="AX3407" s="47" t="str">
        <f t="shared" si="735"/>
        <v/>
      </c>
      <c r="AY3407" s="47" t="str">
        <f t="shared" si="738"/>
        <v/>
      </c>
    </row>
    <row r="3408" spans="35:51" x14ac:dyDescent="0.35">
      <c r="AI3408" s="11"/>
      <c r="AJ3408" s="11"/>
      <c r="AK3408" s="11"/>
      <c r="AL3408" s="63"/>
      <c r="AM3408" s="46" t="str">
        <f t="shared" si="726"/>
        <v/>
      </c>
      <c r="AN3408" s="46" t="str">
        <f t="shared" si="727"/>
        <v/>
      </c>
      <c r="AO3408" s="46" t="str">
        <f t="shared" si="728"/>
        <v/>
      </c>
      <c r="AP3408" s="46">
        <f t="shared" si="729"/>
        <v>0</v>
      </c>
      <c r="AQ3408" s="46" t="str">
        <f t="shared" si="730"/>
        <v/>
      </c>
      <c r="AR3408" s="46">
        <f t="shared" si="731"/>
        <v>0</v>
      </c>
      <c r="AS3408" s="48">
        <f t="shared" si="732"/>
        <v>1</v>
      </c>
      <c r="AT3408" s="46">
        <f t="shared" si="736"/>
        <v>0</v>
      </c>
      <c r="AU3408" s="46">
        <f t="shared" si="733"/>
        <v>0</v>
      </c>
      <c r="AV3408" s="46">
        <f t="shared" si="734"/>
        <v>0</v>
      </c>
      <c r="AW3408" s="46">
        <f t="shared" si="737"/>
        <v>0</v>
      </c>
      <c r="AX3408" s="47" t="str">
        <f t="shared" si="735"/>
        <v/>
      </c>
      <c r="AY3408" s="47" t="str">
        <f t="shared" si="738"/>
        <v/>
      </c>
    </row>
    <row r="3409" spans="35:51" x14ac:dyDescent="0.35">
      <c r="AI3409" s="11"/>
      <c r="AJ3409" s="11"/>
      <c r="AK3409" s="11"/>
      <c r="AL3409" s="63"/>
      <c r="AM3409" s="46" t="str">
        <f t="shared" si="726"/>
        <v/>
      </c>
      <c r="AN3409" s="46" t="str">
        <f t="shared" si="727"/>
        <v/>
      </c>
      <c r="AO3409" s="46" t="str">
        <f t="shared" si="728"/>
        <v/>
      </c>
      <c r="AP3409" s="46">
        <f t="shared" si="729"/>
        <v>0</v>
      </c>
      <c r="AQ3409" s="46" t="str">
        <f t="shared" si="730"/>
        <v/>
      </c>
      <c r="AR3409" s="46">
        <f t="shared" si="731"/>
        <v>0</v>
      </c>
      <c r="AS3409" s="48">
        <f t="shared" si="732"/>
        <v>1</v>
      </c>
      <c r="AT3409" s="46">
        <f t="shared" si="736"/>
        <v>0</v>
      </c>
      <c r="AU3409" s="46">
        <f t="shared" si="733"/>
        <v>0</v>
      </c>
      <c r="AV3409" s="46">
        <f t="shared" si="734"/>
        <v>0</v>
      </c>
      <c r="AW3409" s="46">
        <f t="shared" si="737"/>
        <v>0</v>
      </c>
      <c r="AX3409" s="47" t="str">
        <f t="shared" si="735"/>
        <v/>
      </c>
      <c r="AY3409" s="47" t="str">
        <f t="shared" si="738"/>
        <v/>
      </c>
    </row>
    <row r="3410" spans="35:51" x14ac:dyDescent="0.35">
      <c r="AI3410" s="11"/>
      <c r="AJ3410" s="11"/>
      <c r="AK3410" s="11"/>
      <c r="AL3410" s="63"/>
      <c r="AM3410" s="46" t="str">
        <f t="shared" si="726"/>
        <v/>
      </c>
      <c r="AN3410" s="46" t="str">
        <f t="shared" si="727"/>
        <v/>
      </c>
      <c r="AO3410" s="46" t="str">
        <f t="shared" si="728"/>
        <v/>
      </c>
      <c r="AP3410" s="46">
        <f t="shared" si="729"/>
        <v>0</v>
      </c>
      <c r="AQ3410" s="46" t="str">
        <f t="shared" si="730"/>
        <v/>
      </c>
      <c r="AR3410" s="46">
        <f t="shared" si="731"/>
        <v>0</v>
      </c>
      <c r="AS3410" s="48">
        <f t="shared" si="732"/>
        <v>1</v>
      </c>
      <c r="AT3410" s="46">
        <f t="shared" si="736"/>
        <v>0</v>
      </c>
      <c r="AU3410" s="46">
        <f t="shared" si="733"/>
        <v>0</v>
      </c>
      <c r="AV3410" s="46">
        <f t="shared" si="734"/>
        <v>0</v>
      </c>
      <c r="AW3410" s="46">
        <f t="shared" si="737"/>
        <v>0</v>
      </c>
      <c r="AX3410" s="47" t="str">
        <f t="shared" si="735"/>
        <v/>
      </c>
      <c r="AY3410" s="47" t="str">
        <f t="shared" si="738"/>
        <v/>
      </c>
    </row>
    <row r="3411" spans="35:51" x14ac:dyDescent="0.35">
      <c r="AI3411" s="11"/>
      <c r="AJ3411" s="11"/>
      <c r="AK3411" s="11"/>
      <c r="AL3411" s="63"/>
      <c r="AM3411" s="46" t="str">
        <f t="shared" si="726"/>
        <v/>
      </c>
      <c r="AN3411" s="46" t="str">
        <f t="shared" si="727"/>
        <v/>
      </c>
      <c r="AO3411" s="46" t="str">
        <f t="shared" si="728"/>
        <v/>
      </c>
      <c r="AP3411" s="46">
        <f t="shared" si="729"/>
        <v>0</v>
      </c>
      <c r="AQ3411" s="46" t="str">
        <f t="shared" si="730"/>
        <v/>
      </c>
      <c r="AR3411" s="46">
        <f t="shared" si="731"/>
        <v>0</v>
      </c>
      <c r="AS3411" s="48">
        <f t="shared" si="732"/>
        <v>1</v>
      </c>
      <c r="AT3411" s="46">
        <f t="shared" si="736"/>
        <v>0</v>
      </c>
      <c r="AU3411" s="46">
        <f t="shared" si="733"/>
        <v>0</v>
      </c>
      <c r="AV3411" s="46">
        <f t="shared" si="734"/>
        <v>0</v>
      </c>
      <c r="AW3411" s="46">
        <f t="shared" si="737"/>
        <v>0</v>
      </c>
      <c r="AX3411" s="47" t="str">
        <f t="shared" si="735"/>
        <v/>
      </c>
      <c r="AY3411" s="47" t="str">
        <f t="shared" si="738"/>
        <v/>
      </c>
    </row>
    <row r="3412" spans="35:51" x14ac:dyDescent="0.35">
      <c r="AI3412" s="11"/>
      <c r="AJ3412" s="11"/>
      <c r="AK3412" s="11"/>
      <c r="AL3412" s="63"/>
      <c r="AM3412" s="46" t="str">
        <f t="shared" si="726"/>
        <v/>
      </c>
      <c r="AN3412" s="46" t="str">
        <f t="shared" si="727"/>
        <v/>
      </c>
      <c r="AO3412" s="46" t="str">
        <f t="shared" si="728"/>
        <v/>
      </c>
      <c r="AP3412" s="46">
        <f t="shared" si="729"/>
        <v>0</v>
      </c>
      <c r="AQ3412" s="46" t="str">
        <f t="shared" si="730"/>
        <v/>
      </c>
      <c r="AR3412" s="46">
        <f t="shared" si="731"/>
        <v>0</v>
      </c>
      <c r="AS3412" s="48">
        <f t="shared" si="732"/>
        <v>1</v>
      </c>
      <c r="AT3412" s="46">
        <f t="shared" si="736"/>
        <v>0</v>
      </c>
      <c r="AU3412" s="46">
        <f t="shared" si="733"/>
        <v>0</v>
      </c>
      <c r="AV3412" s="46">
        <f t="shared" si="734"/>
        <v>0</v>
      </c>
      <c r="AW3412" s="46">
        <f t="shared" si="737"/>
        <v>0</v>
      </c>
      <c r="AX3412" s="47" t="str">
        <f t="shared" si="735"/>
        <v/>
      </c>
      <c r="AY3412" s="47" t="str">
        <f t="shared" si="738"/>
        <v/>
      </c>
    </row>
    <row r="3413" spans="35:51" x14ac:dyDescent="0.35">
      <c r="AI3413" s="11"/>
      <c r="AJ3413" s="11"/>
      <c r="AK3413" s="11"/>
      <c r="AL3413" s="63"/>
      <c r="AM3413" s="46" t="str">
        <f t="shared" si="726"/>
        <v/>
      </c>
      <c r="AN3413" s="46" t="str">
        <f t="shared" si="727"/>
        <v/>
      </c>
      <c r="AO3413" s="46" t="str">
        <f t="shared" si="728"/>
        <v/>
      </c>
      <c r="AP3413" s="46">
        <f t="shared" si="729"/>
        <v>0</v>
      </c>
      <c r="AQ3413" s="46" t="str">
        <f t="shared" si="730"/>
        <v/>
      </c>
      <c r="AR3413" s="46">
        <f t="shared" si="731"/>
        <v>0</v>
      </c>
      <c r="AS3413" s="48">
        <f t="shared" si="732"/>
        <v>1</v>
      </c>
      <c r="AT3413" s="46">
        <f t="shared" si="736"/>
        <v>0</v>
      </c>
      <c r="AU3413" s="46">
        <f t="shared" si="733"/>
        <v>0</v>
      </c>
      <c r="AV3413" s="46">
        <f t="shared" si="734"/>
        <v>0</v>
      </c>
      <c r="AW3413" s="46">
        <f t="shared" si="737"/>
        <v>0</v>
      </c>
      <c r="AX3413" s="47" t="str">
        <f t="shared" si="735"/>
        <v/>
      </c>
      <c r="AY3413" s="47" t="str">
        <f t="shared" si="738"/>
        <v/>
      </c>
    </row>
    <row r="3414" spans="35:51" x14ac:dyDescent="0.35">
      <c r="AI3414" s="11"/>
      <c r="AJ3414" s="11"/>
      <c r="AK3414" s="11"/>
      <c r="AL3414" s="63"/>
      <c r="AM3414" s="46" t="str">
        <f t="shared" si="726"/>
        <v/>
      </c>
      <c r="AN3414" s="46" t="str">
        <f t="shared" si="727"/>
        <v/>
      </c>
      <c r="AO3414" s="46" t="str">
        <f t="shared" si="728"/>
        <v/>
      </c>
      <c r="AP3414" s="46">
        <f t="shared" si="729"/>
        <v>0</v>
      </c>
      <c r="AQ3414" s="46" t="str">
        <f t="shared" si="730"/>
        <v/>
      </c>
      <c r="AR3414" s="46">
        <f t="shared" si="731"/>
        <v>0</v>
      </c>
      <c r="AS3414" s="48">
        <f t="shared" si="732"/>
        <v>1</v>
      </c>
      <c r="AT3414" s="46">
        <f t="shared" si="736"/>
        <v>0</v>
      </c>
      <c r="AU3414" s="46">
        <f t="shared" si="733"/>
        <v>0</v>
      </c>
      <c r="AV3414" s="46">
        <f t="shared" si="734"/>
        <v>0</v>
      </c>
      <c r="AW3414" s="46">
        <f t="shared" si="737"/>
        <v>0</v>
      </c>
      <c r="AX3414" s="47" t="str">
        <f t="shared" si="735"/>
        <v/>
      </c>
      <c r="AY3414" s="47" t="str">
        <f t="shared" si="738"/>
        <v/>
      </c>
    </row>
    <row r="3415" spans="35:51" x14ac:dyDescent="0.35">
      <c r="AI3415" s="11"/>
      <c r="AJ3415" s="11"/>
      <c r="AK3415" s="11"/>
      <c r="AL3415" s="63"/>
      <c r="AM3415" s="46" t="str">
        <f t="shared" si="726"/>
        <v/>
      </c>
      <c r="AN3415" s="46" t="str">
        <f t="shared" si="727"/>
        <v/>
      </c>
      <c r="AO3415" s="46" t="str">
        <f t="shared" si="728"/>
        <v/>
      </c>
      <c r="AP3415" s="46">
        <f t="shared" si="729"/>
        <v>0</v>
      </c>
      <c r="AQ3415" s="46" t="str">
        <f t="shared" si="730"/>
        <v/>
      </c>
      <c r="AR3415" s="46">
        <f t="shared" si="731"/>
        <v>0</v>
      </c>
      <c r="AS3415" s="48">
        <f t="shared" si="732"/>
        <v>1</v>
      </c>
      <c r="AT3415" s="46">
        <f t="shared" si="736"/>
        <v>0</v>
      </c>
      <c r="AU3415" s="46">
        <f t="shared" si="733"/>
        <v>0</v>
      </c>
      <c r="AV3415" s="46">
        <f t="shared" si="734"/>
        <v>0</v>
      </c>
      <c r="AW3415" s="46">
        <f t="shared" si="737"/>
        <v>0</v>
      </c>
      <c r="AX3415" s="47" t="str">
        <f t="shared" si="735"/>
        <v/>
      </c>
      <c r="AY3415" s="47" t="str">
        <f t="shared" si="738"/>
        <v/>
      </c>
    </row>
    <row r="3416" spans="35:51" x14ac:dyDescent="0.35">
      <c r="AI3416" s="11"/>
      <c r="AJ3416" s="11"/>
      <c r="AK3416" s="11"/>
      <c r="AL3416" s="63"/>
      <c r="AM3416" s="46" t="str">
        <f t="shared" si="726"/>
        <v/>
      </c>
      <c r="AN3416" s="46" t="str">
        <f t="shared" si="727"/>
        <v/>
      </c>
      <c r="AO3416" s="46" t="str">
        <f t="shared" si="728"/>
        <v/>
      </c>
      <c r="AP3416" s="46">
        <f t="shared" si="729"/>
        <v>0</v>
      </c>
      <c r="AQ3416" s="46" t="str">
        <f t="shared" si="730"/>
        <v/>
      </c>
      <c r="AR3416" s="46">
        <f t="shared" si="731"/>
        <v>0</v>
      </c>
      <c r="AS3416" s="48">
        <f t="shared" si="732"/>
        <v>1</v>
      </c>
      <c r="AT3416" s="46">
        <f t="shared" si="736"/>
        <v>0</v>
      </c>
      <c r="AU3416" s="46">
        <f t="shared" si="733"/>
        <v>0</v>
      </c>
      <c r="AV3416" s="46">
        <f t="shared" si="734"/>
        <v>0</v>
      </c>
      <c r="AW3416" s="46">
        <f t="shared" si="737"/>
        <v>0</v>
      </c>
      <c r="AX3416" s="47" t="str">
        <f t="shared" si="735"/>
        <v/>
      </c>
      <c r="AY3416" s="47" t="str">
        <f t="shared" si="738"/>
        <v/>
      </c>
    </row>
    <row r="3417" spans="35:51" x14ac:dyDescent="0.35">
      <c r="AI3417" s="11"/>
      <c r="AJ3417" s="11"/>
      <c r="AK3417" s="11"/>
      <c r="AL3417" s="63"/>
      <c r="AM3417" s="46" t="str">
        <f t="shared" si="726"/>
        <v/>
      </c>
      <c r="AN3417" s="46" t="str">
        <f t="shared" si="727"/>
        <v/>
      </c>
      <c r="AO3417" s="46" t="str">
        <f t="shared" si="728"/>
        <v/>
      </c>
      <c r="AP3417" s="46">
        <f t="shared" si="729"/>
        <v>0</v>
      </c>
      <c r="AQ3417" s="46" t="str">
        <f t="shared" si="730"/>
        <v/>
      </c>
      <c r="AR3417" s="46">
        <f t="shared" si="731"/>
        <v>0</v>
      </c>
      <c r="AS3417" s="48">
        <f t="shared" si="732"/>
        <v>1</v>
      </c>
      <c r="AT3417" s="46">
        <f t="shared" si="736"/>
        <v>0</v>
      </c>
      <c r="AU3417" s="46">
        <f t="shared" si="733"/>
        <v>0</v>
      </c>
      <c r="AV3417" s="46">
        <f t="shared" si="734"/>
        <v>0</v>
      </c>
      <c r="AW3417" s="46">
        <f t="shared" si="737"/>
        <v>0</v>
      </c>
      <c r="AX3417" s="47" t="str">
        <f t="shared" si="735"/>
        <v/>
      </c>
      <c r="AY3417" s="47" t="str">
        <f t="shared" si="738"/>
        <v/>
      </c>
    </row>
    <row r="3418" spans="35:51" x14ac:dyDescent="0.35">
      <c r="AI3418" s="11"/>
      <c r="AJ3418" s="11"/>
      <c r="AK3418" s="11"/>
      <c r="AL3418" s="63"/>
      <c r="AM3418" s="46" t="str">
        <f t="shared" si="726"/>
        <v/>
      </c>
      <c r="AN3418" s="46" t="str">
        <f t="shared" si="727"/>
        <v/>
      </c>
      <c r="AO3418" s="46" t="str">
        <f t="shared" si="728"/>
        <v/>
      </c>
      <c r="AP3418" s="46">
        <f t="shared" si="729"/>
        <v>0</v>
      </c>
      <c r="AQ3418" s="46" t="str">
        <f t="shared" si="730"/>
        <v/>
      </c>
      <c r="AR3418" s="46">
        <f t="shared" si="731"/>
        <v>0</v>
      </c>
      <c r="AS3418" s="48">
        <f t="shared" si="732"/>
        <v>1</v>
      </c>
      <c r="AT3418" s="46">
        <f t="shared" si="736"/>
        <v>0</v>
      </c>
      <c r="AU3418" s="46">
        <f t="shared" si="733"/>
        <v>0</v>
      </c>
      <c r="AV3418" s="46">
        <f t="shared" si="734"/>
        <v>0</v>
      </c>
      <c r="AW3418" s="46">
        <f t="shared" si="737"/>
        <v>0</v>
      </c>
      <c r="AX3418" s="47" t="str">
        <f t="shared" si="735"/>
        <v/>
      </c>
      <c r="AY3418" s="47" t="str">
        <f t="shared" si="738"/>
        <v/>
      </c>
    </row>
    <row r="3419" spans="35:51" x14ac:dyDescent="0.35">
      <c r="AI3419" s="11"/>
      <c r="AJ3419" s="11"/>
      <c r="AK3419" s="11"/>
      <c r="AL3419" s="63"/>
      <c r="AM3419" s="46" t="str">
        <f t="shared" si="726"/>
        <v/>
      </c>
      <c r="AN3419" s="46" t="str">
        <f t="shared" si="727"/>
        <v/>
      </c>
      <c r="AO3419" s="46" t="str">
        <f t="shared" si="728"/>
        <v/>
      </c>
      <c r="AP3419" s="46">
        <f t="shared" si="729"/>
        <v>0</v>
      </c>
      <c r="AQ3419" s="46" t="str">
        <f t="shared" si="730"/>
        <v/>
      </c>
      <c r="AR3419" s="46">
        <f t="shared" si="731"/>
        <v>0</v>
      </c>
      <c r="AS3419" s="48">
        <f t="shared" si="732"/>
        <v>1</v>
      </c>
      <c r="AT3419" s="46">
        <f t="shared" si="736"/>
        <v>0</v>
      </c>
      <c r="AU3419" s="46">
        <f t="shared" si="733"/>
        <v>0</v>
      </c>
      <c r="AV3419" s="46">
        <f t="shared" si="734"/>
        <v>0</v>
      </c>
      <c r="AW3419" s="46">
        <f t="shared" si="737"/>
        <v>0</v>
      </c>
      <c r="AX3419" s="47" t="str">
        <f t="shared" si="735"/>
        <v/>
      </c>
      <c r="AY3419" s="47" t="str">
        <f t="shared" si="738"/>
        <v/>
      </c>
    </row>
    <row r="3420" spans="35:51" x14ac:dyDescent="0.35">
      <c r="AI3420" s="11"/>
      <c r="AJ3420" s="11"/>
      <c r="AK3420" s="11"/>
      <c r="AL3420" s="63"/>
      <c r="AM3420" s="46" t="str">
        <f t="shared" si="726"/>
        <v/>
      </c>
      <c r="AN3420" s="46" t="str">
        <f t="shared" si="727"/>
        <v/>
      </c>
      <c r="AO3420" s="46" t="str">
        <f t="shared" si="728"/>
        <v/>
      </c>
      <c r="AP3420" s="46">
        <f t="shared" si="729"/>
        <v>0</v>
      </c>
      <c r="AQ3420" s="46" t="str">
        <f t="shared" si="730"/>
        <v/>
      </c>
      <c r="AR3420" s="46">
        <f t="shared" si="731"/>
        <v>0</v>
      </c>
      <c r="AS3420" s="48">
        <f t="shared" si="732"/>
        <v>1</v>
      </c>
      <c r="AT3420" s="46">
        <f t="shared" si="736"/>
        <v>0</v>
      </c>
      <c r="AU3420" s="46">
        <f t="shared" si="733"/>
        <v>0</v>
      </c>
      <c r="AV3420" s="46">
        <f t="shared" si="734"/>
        <v>0</v>
      </c>
      <c r="AW3420" s="46">
        <f t="shared" si="737"/>
        <v>0</v>
      </c>
      <c r="AX3420" s="47" t="str">
        <f t="shared" si="735"/>
        <v/>
      </c>
      <c r="AY3420" s="47" t="str">
        <f t="shared" si="738"/>
        <v/>
      </c>
    </row>
    <row r="3421" spans="35:51" x14ac:dyDescent="0.35">
      <c r="AI3421" s="11"/>
      <c r="AJ3421" s="11"/>
      <c r="AK3421" s="11"/>
      <c r="AL3421" s="63"/>
      <c r="AM3421" s="46" t="str">
        <f t="shared" si="726"/>
        <v/>
      </c>
      <c r="AN3421" s="46" t="str">
        <f t="shared" si="727"/>
        <v/>
      </c>
      <c r="AO3421" s="46" t="str">
        <f t="shared" si="728"/>
        <v/>
      </c>
      <c r="AP3421" s="46">
        <f t="shared" si="729"/>
        <v>0</v>
      </c>
      <c r="AQ3421" s="46" t="str">
        <f t="shared" si="730"/>
        <v/>
      </c>
      <c r="AR3421" s="46">
        <f t="shared" si="731"/>
        <v>0</v>
      </c>
      <c r="AS3421" s="48">
        <f t="shared" si="732"/>
        <v>1</v>
      </c>
      <c r="AT3421" s="46">
        <f t="shared" si="736"/>
        <v>0</v>
      </c>
      <c r="AU3421" s="46">
        <f t="shared" si="733"/>
        <v>0</v>
      </c>
      <c r="AV3421" s="46">
        <f t="shared" si="734"/>
        <v>0</v>
      </c>
      <c r="AW3421" s="46">
        <f t="shared" si="737"/>
        <v>0</v>
      </c>
      <c r="AX3421" s="47" t="str">
        <f t="shared" si="735"/>
        <v/>
      </c>
      <c r="AY3421" s="47" t="str">
        <f t="shared" si="738"/>
        <v/>
      </c>
    </row>
    <row r="3422" spans="35:51" x14ac:dyDescent="0.35">
      <c r="AI3422" s="11"/>
      <c r="AJ3422" s="11"/>
      <c r="AK3422" s="11"/>
      <c r="AL3422" s="63"/>
      <c r="AM3422" s="46" t="str">
        <f t="shared" si="726"/>
        <v/>
      </c>
      <c r="AN3422" s="46" t="str">
        <f t="shared" si="727"/>
        <v/>
      </c>
      <c r="AO3422" s="46" t="str">
        <f t="shared" si="728"/>
        <v/>
      </c>
      <c r="AP3422" s="46">
        <f t="shared" si="729"/>
        <v>0</v>
      </c>
      <c r="AQ3422" s="46" t="str">
        <f t="shared" si="730"/>
        <v/>
      </c>
      <c r="AR3422" s="46">
        <f t="shared" si="731"/>
        <v>0</v>
      </c>
      <c r="AS3422" s="48">
        <f t="shared" si="732"/>
        <v>1</v>
      </c>
      <c r="AT3422" s="46">
        <f t="shared" si="736"/>
        <v>0</v>
      </c>
      <c r="AU3422" s="46">
        <f t="shared" si="733"/>
        <v>0</v>
      </c>
      <c r="AV3422" s="46">
        <f t="shared" si="734"/>
        <v>0</v>
      </c>
      <c r="AW3422" s="46">
        <f t="shared" si="737"/>
        <v>0</v>
      </c>
      <c r="AX3422" s="47" t="str">
        <f t="shared" si="735"/>
        <v/>
      </c>
      <c r="AY3422" s="47" t="str">
        <f t="shared" si="738"/>
        <v/>
      </c>
    </row>
    <row r="3423" spans="35:51" x14ac:dyDescent="0.35">
      <c r="AI3423" s="11"/>
      <c r="AJ3423" s="11"/>
      <c r="AK3423" s="11"/>
      <c r="AL3423" s="63"/>
      <c r="AM3423" s="46" t="str">
        <f t="shared" si="726"/>
        <v/>
      </c>
      <c r="AN3423" s="46" t="str">
        <f t="shared" si="727"/>
        <v/>
      </c>
      <c r="AO3423" s="46" t="str">
        <f t="shared" si="728"/>
        <v/>
      </c>
      <c r="AP3423" s="46">
        <f t="shared" si="729"/>
        <v>0</v>
      </c>
      <c r="AQ3423" s="46" t="str">
        <f t="shared" si="730"/>
        <v/>
      </c>
      <c r="AR3423" s="46">
        <f t="shared" si="731"/>
        <v>0</v>
      </c>
      <c r="AS3423" s="48">
        <f t="shared" si="732"/>
        <v>1</v>
      </c>
      <c r="AT3423" s="46">
        <f t="shared" si="736"/>
        <v>0</v>
      </c>
      <c r="AU3423" s="46">
        <f t="shared" si="733"/>
        <v>0</v>
      </c>
      <c r="AV3423" s="46">
        <f t="shared" si="734"/>
        <v>0</v>
      </c>
      <c r="AW3423" s="46">
        <f t="shared" si="737"/>
        <v>0</v>
      </c>
      <c r="AX3423" s="47" t="str">
        <f t="shared" si="735"/>
        <v/>
      </c>
      <c r="AY3423" s="47" t="str">
        <f t="shared" si="738"/>
        <v/>
      </c>
    </row>
    <row r="3424" spans="35:51" x14ac:dyDescent="0.35">
      <c r="AI3424" s="11"/>
      <c r="AJ3424" s="11"/>
      <c r="AK3424" s="11"/>
      <c r="AL3424" s="63"/>
      <c r="AM3424" s="46" t="str">
        <f t="shared" si="726"/>
        <v/>
      </c>
      <c r="AN3424" s="46" t="str">
        <f t="shared" si="727"/>
        <v/>
      </c>
      <c r="AO3424" s="46" t="str">
        <f t="shared" si="728"/>
        <v/>
      </c>
      <c r="AP3424" s="46">
        <f t="shared" si="729"/>
        <v>0</v>
      </c>
      <c r="AQ3424" s="46" t="str">
        <f t="shared" si="730"/>
        <v/>
      </c>
      <c r="AR3424" s="46">
        <f t="shared" si="731"/>
        <v>0</v>
      </c>
      <c r="AS3424" s="48">
        <f t="shared" si="732"/>
        <v>1</v>
      </c>
      <c r="AT3424" s="46">
        <f t="shared" si="736"/>
        <v>0</v>
      </c>
      <c r="AU3424" s="46">
        <f t="shared" si="733"/>
        <v>0</v>
      </c>
      <c r="AV3424" s="46">
        <f t="shared" si="734"/>
        <v>0</v>
      </c>
      <c r="AW3424" s="46">
        <f t="shared" si="737"/>
        <v>0</v>
      </c>
      <c r="AX3424" s="47" t="str">
        <f t="shared" si="735"/>
        <v/>
      </c>
      <c r="AY3424" s="47" t="str">
        <f t="shared" si="738"/>
        <v/>
      </c>
    </row>
    <row r="3425" spans="35:51" x14ac:dyDescent="0.35">
      <c r="AI3425" s="11"/>
      <c r="AJ3425" s="11"/>
      <c r="AK3425" s="11"/>
      <c r="AL3425" s="63"/>
      <c r="AM3425" s="46" t="str">
        <f t="shared" si="726"/>
        <v/>
      </c>
      <c r="AN3425" s="46" t="str">
        <f t="shared" si="727"/>
        <v/>
      </c>
      <c r="AO3425" s="46" t="str">
        <f t="shared" si="728"/>
        <v/>
      </c>
      <c r="AP3425" s="46">
        <f t="shared" si="729"/>
        <v>0</v>
      </c>
      <c r="AQ3425" s="46" t="str">
        <f t="shared" si="730"/>
        <v/>
      </c>
      <c r="AR3425" s="46">
        <f t="shared" si="731"/>
        <v>0</v>
      </c>
      <c r="AS3425" s="48">
        <f t="shared" si="732"/>
        <v>1</v>
      </c>
      <c r="AT3425" s="46">
        <f t="shared" si="736"/>
        <v>0</v>
      </c>
      <c r="AU3425" s="46">
        <f t="shared" si="733"/>
        <v>0</v>
      </c>
      <c r="AV3425" s="46">
        <f t="shared" si="734"/>
        <v>0</v>
      </c>
      <c r="AW3425" s="46">
        <f t="shared" si="737"/>
        <v>0</v>
      </c>
      <c r="AX3425" s="47" t="str">
        <f t="shared" si="735"/>
        <v/>
      </c>
      <c r="AY3425" s="47" t="str">
        <f t="shared" si="738"/>
        <v/>
      </c>
    </row>
    <row r="3426" spans="35:51" x14ac:dyDescent="0.35">
      <c r="AI3426" s="11"/>
      <c r="AJ3426" s="11"/>
      <c r="AK3426" s="11"/>
      <c r="AL3426" s="63"/>
      <c r="AM3426" s="46" t="str">
        <f t="shared" si="726"/>
        <v/>
      </c>
      <c r="AN3426" s="46" t="str">
        <f t="shared" si="727"/>
        <v/>
      </c>
      <c r="AO3426" s="46" t="str">
        <f t="shared" si="728"/>
        <v/>
      </c>
      <c r="AP3426" s="46">
        <f t="shared" si="729"/>
        <v>0</v>
      </c>
      <c r="AQ3426" s="46" t="str">
        <f t="shared" si="730"/>
        <v/>
      </c>
      <c r="AR3426" s="46">
        <f t="shared" si="731"/>
        <v>0</v>
      </c>
      <c r="AS3426" s="48">
        <f t="shared" si="732"/>
        <v>1</v>
      </c>
      <c r="AT3426" s="46">
        <f t="shared" si="736"/>
        <v>0</v>
      </c>
      <c r="AU3426" s="46">
        <f t="shared" si="733"/>
        <v>0</v>
      </c>
      <c r="AV3426" s="46">
        <f t="shared" si="734"/>
        <v>0</v>
      </c>
      <c r="AW3426" s="46">
        <f t="shared" si="737"/>
        <v>0</v>
      </c>
      <c r="AX3426" s="47" t="str">
        <f t="shared" si="735"/>
        <v/>
      </c>
      <c r="AY3426" s="47" t="str">
        <f t="shared" si="738"/>
        <v/>
      </c>
    </row>
    <row r="3427" spans="35:51" x14ac:dyDescent="0.35">
      <c r="AI3427" s="11"/>
      <c r="AJ3427" s="11"/>
      <c r="AK3427" s="11"/>
      <c r="AL3427" s="63"/>
      <c r="AM3427" s="46" t="str">
        <f t="shared" si="726"/>
        <v/>
      </c>
      <c r="AN3427" s="46" t="str">
        <f t="shared" si="727"/>
        <v/>
      </c>
      <c r="AO3427" s="46" t="str">
        <f t="shared" si="728"/>
        <v/>
      </c>
      <c r="AP3427" s="46">
        <f t="shared" si="729"/>
        <v>0</v>
      </c>
      <c r="AQ3427" s="46" t="str">
        <f t="shared" si="730"/>
        <v/>
      </c>
      <c r="AR3427" s="46">
        <f t="shared" si="731"/>
        <v>0</v>
      </c>
      <c r="AS3427" s="48">
        <f t="shared" si="732"/>
        <v>1</v>
      </c>
      <c r="AT3427" s="46">
        <f t="shared" si="736"/>
        <v>0</v>
      </c>
      <c r="AU3427" s="46">
        <f t="shared" si="733"/>
        <v>0</v>
      </c>
      <c r="AV3427" s="46">
        <f t="shared" si="734"/>
        <v>0</v>
      </c>
      <c r="AW3427" s="46">
        <f t="shared" si="737"/>
        <v>0</v>
      </c>
      <c r="AX3427" s="47" t="str">
        <f t="shared" si="735"/>
        <v/>
      </c>
      <c r="AY3427" s="47" t="str">
        <f t="shared" si="738"/>
        <v/>
      </c>
    </row>
    <row r="3428" spans="35:51" x14ac:dyDescent="0.35">
      <c r="AI3428" s="11"/>
      <c r="AJ3428" s="11"/>
      <c r="AK3428" s="11"/>
      <c r="AL3428" s="63"/>
      <c r="AM3428" s="46" t="str">
        <f t="shared" si="726"/>
        <v/>
      </c>
      <c r="AN3428" s="46" t="str">
        <f t="shared" si="727"/>
        <v/>
      </c>
      <c r="AO3428" s="46" t="str">
        <f t="shared" si="728"/>
        <v/>
      </c>
      <c r="AP3428" s="46">
        <f t="shared" si="729"/>
        <v>0</v>
      </c>
      <c r="AQ3428" s="46" t="str">
        <f t="shared" si="730"/>
        <v/>
      </c>
      <c r="AR3428" s="46">
        <f t="shared" si="731"/>
        <v>0</v>
      </c>
      <c r="AS3428" s="48">
        <f t="shared" si="732"/>
        <v>1</v>
      </c>
      <c r="AT3428" s="46">
        <f t="shared" si="736"/>
        <v>0</v>
      </c>
      <c r="AU3428" s="46">
        <f t="shared" si="733"/>
        <v>0</v>
      </c>
      <c r="AV3428" s="46">
        <f t="shared" si="734"/>
        <v>0</v>
      </c>
      <c r="AW3428" s="46">
        <f t="shared" si="737"/>
        <v>0</v>
      </c>
      <c r="AX3428" s="47" t="str">
        <f t="shared" si="735"/>
        <v/>
      </c>
      <c r="AY3428" s="47" t="str">
        <f t="shared" si="738"/>
        <v/>
      </c>
    </row>
    <row r="3429" spans="35:51" x14ac:dyDescent="0.35">
      <c r="AI3429" s="11"/>
      <c r="AJ3429" s="11"/>
      <c r="AK3429" s="11"/>
      <c r="AL3429" s="63"/>
      <c r="AM3429" s="46" t="str">
        <f t="shared" si="726"/>
        <v/>
      </c>
      <c r="AN3429" s="46" t="str">
        <f t="shared" si="727"/>
        <v/>
      </c>
      <c r="AO3429" s="46" t="str">
        <f t="shared" si="728"/>
        <v/>
      </c>
      <c r="AP3429" s="46">
        <f t="shared" si="729"/>
        <v>0</v>
      </c>
      <c r="AQ3429" s="46" t="str">
        <f t="shared" si="730"/>
        <v/>
      </c>
      <c r="AR3429" s="46">
        <f t="shared" si="731"/>
        <v>0</v>
      </c>
      <c r="AS3429" s="48">
        <f t="shared" si="732"/>
        <v>1</v>
      </c>
      <c r="AT3429" s="46">
        <f t="shared" si="736"/>
        <v>0</v>
      </c>
      <c r="AU3429" s="46">
        <f t="shared" si="733"/>
        <v>0</v>
      </c>
      <c r="AV3429" s="46">
        <f t="shared" si="734"/>
        <v>0</v>
      </c>
      <c r="AW3429" s="46">
        <f t="shared" si="737"/>
        <v>0</v>
      </c>
      <c r="AX3429" s="47" t="str">
        <f t="shared" si="735"/>
        <v/>
      </c>
      <c r="AY3429" s="47" t="str">
        <f t="shared" si="738"/>
        <v/>
      </c>
    </row>
    <row r="3430" spans="35:51" x14ac:dyDescent="0.35">
      <c r="AI3430" s="11"/>
      <c r="AJ3430" s="11"/>
      <c r="AK3430" s="11"/>
      <c r="AL3430" s="63"/>
      <c r="AM3430" s="46" t="str">
        <f t="shared" si="726"/>
        <v/>
      </c>
      <c r="AN3430" s="46" t="str">
        <f t="shared" si="727"/>
        <v/>
      </c>
      <c r="AO3430" s="46" t="str">
        <f t="shared" si="728"/>
        <v/>
      </c>
      <c r="AP3430" s="46">
        <f t="shared" si="729"/>
        <v>0</v>
      </c>
      <c r="AQ3430" s="46" t="str">
        <f t="shared" si="730"/>
        <v/>
      </c>
      <c r="AR3430" s="46">
        <f t="shared" si="731"/>
        <v>0</v>
      </c>
      <c r="AS3430" s="48">
        <f t="shared" si="732"/>
        <v>1</v>
      </c>
      <c r="AT3430" s="46">
        <f t="shared" si="736"/>
        <v>0</v>
      </c>
      <c r="AU3430" s="46">
        <f t="shared" si="733"/>
        <v>0</v>
      </c>
      <c r="AV3430" s="46">
        <f t="shared" si="734"/>
        <v>0</v>
      </c>
      <c r="AW3430" s="46">
        <f t="shared" si="737"/>
        <v>0</v>
      </c>
      <c r="AX3430" s="47" t="str">
        <f t="shared" si="735"/>
        <v/>
      </c>
      <c r="AY3430" s="47" t="str">
        <f t="shared" si="738"/>
        <v/>
      </c>
    </row>
    <row r="3431" spans="35:51" x14ac:dyDescent="0.35">
      <c r="AI3431" s="11"/>
      <c r="AJ3431" s="11"/>
      <c r="AK3431" s="11"/>
      <c r="AL3431" s="63"/>
      <c r="AM3431" s="46" t="str">
        <f t="shared" si="726"/>
        <v/>
      </c>
      <c r="AN3431" s="46" t="str">
        <f t="shared" si="727"/>
        <v/>
      </c>
      <c r="AO3431" s="46" t="str">
        <f t="shared" si="728"/>
        <v/>
      </c>
      <c r="AP3431" s="46">
        <f t="shared" si="729"/>
        <v>0</v>
      </c>
      <c r="AQ3431" s="46" t="str">
        <f t="shared" si="730"/>
        <v/>
      </c>
      <c r="AR3431" s="46">
        <f t="shared" si="731"/>
        <v>0</v>
      </c>
      <c r="AS3431" s="48">
        <f t="shared" si="732"/>
        <v>1</v>
      </c>
      <c r="AT3431" s="46">
        <f t="shared" si="736"/>
        <v>0</v>
      </c>
      <c r="AU3431" s="46">
        <f t="shared" si="733"/>
        <v>0</v>
      </c>
      <c r="AV3431" s="46">
        <f t="shared" si="734"/>
        <v>0</v>
      </c>
      <c r="AW3431" s="46">
        <f t="shared" si="737"/>
        <v>0</v>
      </c>
      <c r="AX3431" s="47" t="str">
        <f t="shared" si="735"/>
        <v/>
      </c>
      <c r="AY3431" s="47" t="str">
        <f t="shared" si="738"/>
        <v/>
      </c>
    </row>
    <row r="3432" spans="35:51" x14ac:dyDescent="0.35">
      <c r="AI3432" s="11"/>
      <c r="AJ3432" s="11"/>
      <c r="AK3432" s="11"/>
      <c r="AL3432" s="63"/>
      <c r="AM3432" s="46" t="str">
        <f t="shared" si="726"/>
        <v/>
      </c>
      <c r="AN3432" s="46" t="str">
        <f t="shared" si="727"/>
        <v/>
      </c>
      <c r="AO3432" s="46" t="str">
        <f t="shared" si="728"/>
        <v/>
      </c>
      <c r="AP3432" s="46">
        <f t="shared" si="729"/>
        <v>0</v>
      </c>
      <c r="AQ3432" s="46" t="str">
        <f t="shared" si="730"/>
        <v/>
      </c>
      <c r="AR3432" s="46">
        <f t="shared" si="731"/>
        <v>0</v>
      </c>
      <c r="AS3432" s="48">
        <f t="shared" si="732"/>
        <v>1</v>
      </c>
      <c r="AT3432" s="46">
        <f t="shared" si="736"/>
        <v>0</v>
      </c>
      <c r="AU3432" s="46">
        <f t="shared" si="733"/>
        <v>0</v>
      </c>
      <c r="AV3432" s="46">
        <f t="shared" si="734"/>
        <v>0</v>
      </c>
      <c r="AW3432" s="46">
        <f t="shared" si="737"/>
        <v>0</v>
      </c>
      <c r="AX3432" s="47" t="str">
        <f t="shared" si="735"/>
        <v/>
      </c>
      <c r="AY3432" s="47" t="str">
        <f t="shared" si="738"/>
        <v/>
      </c>
    </row>
    <row r="3433" spans="35:51" x14ac:dyDescent="0.35">
      <c r="AI3433" s="11"/>
      <c r="AJ3433" s="11"/>
      <c r="AK3433" s="11"/>
      <c r="AL3433" s="63"/>
      <c r="AM3433" s="46" t="str">
        <f t="shared" si="726"/>
        <v/>
      </c>
      <c r="AN3433" s="46" t="str">
        <f t="shared" si="727"/>
        <v/>
      </c>
      <c r="AO3433" s="46" t="str">
        <f t="shared" si="728"/>
        <v/>
      </c>
      <c r="AP3433" s="46">
        <f t="shared" si="729"/>
        <v>0</v>
      </c>
      <c r="AQ3433" s="46" t="str">
        <f t="shared" si="730"/>
        <v/>
      </c>
      <c r="AR3433" s="46">
        <f t="shared" si="731"/>
        <v>0</v>
      </c>
      <c r="AS3433" s="48">
        <f t="shared" si="732"/>
        <v>1</v>
      </c>
      <c r="AT3433" s="46">
        <f t="shared" si="736"/>
        <v>0</v>
      </c>
      <c r="AU3433" s="46">
        <f t="shared" si="733"/>
        <v>0</v>
      </c>
      <c r="AV3433" s="46">
        <f t="shared" si="734"/>
        <v>0</v>
      </c>
      <c r="AW3433" s="46">
        <f t="shared" si="737"/>
        <v>0</v>
      </c>
      <c r="AX3433" s="47" t="str">
        <f t="shared" si="735"/>
        <v/>
      </c>
      <c r="AY3433" s="47" t="str">
        <f t="shared" si="738"/>
        <v/>
      </c>
    </row>
    <row r="3434" spans="35:51" x14ac:dyDescent="0.35">
      <c r="AI3434" s="11"/>
      <c r="AJ3434" s="11"/>
      <c r="AK3434" s="11"/>
      <c r="AL3434" s="63"/>
      <c r="AM3434" s="46" t="str">
        <f t="shared" si="726"/>
        <v/>
      </c>
      <c r="AN3434" s="46" t="str">
        <f t="shared" si="727"/>
        <v/>
      </c>
      <c r="AO3434" s="46" t="str">
        <f t="shared" si="728"/>
        <v/>
      </c>
      <c r="AP3434" s="46">
        <f t="shared" si="729"/>
        <v>0</v>
      </c>
      <c r="AQ3434" s="46" t="str">
        <f t="shared" si="730"/>
        <v/>
      </c>
      <c r="AR3434" s="46">
        <f t="shared" si="731"/>
        <v>0</v>
      </c>
      <c r="AS3434" s="48">
        <f t="shared" si="732"/>
        <v>1</v>
      </c>
      <c r="AT3434" s="46">
        <f t="shared" si="736"/>
        <v>0</v>
      </c>
      <c r="AU3434" s="46">
        <f t="shared" si="733"/>
        <v>0</v>
      </c>
      <c r="AV3434" s="46">
        <f t="shared" si="734"/>
        <v>0</v>
      </c>
      <c r="AW3434" s="46">
        <f t="shared" si="737"/>
        <v>0</v>
      </c>
      <c r="AX3434" s="47" t="str">
        <f t="shared" si="735"/>
        <v/>
      </c>
      <c r="AY3434" s="47" t="str">
        <f t="shared" si="738"/>
        <v/>
      </c>
    </row>
    <row r="3435" spans="35:51" x14ac:dyDescent="0.35">
      <c r="AI3435" s="11"/>
      <c r="AJ3435" s="11"/>
      <c r="AK3435" s="11"/>
      <c r="AL3435" s="63"/>
      <c r="AM3435" s="46" t="str">
        <f t="shared" si="726"/>
        <v/>
      </c>
      <c r="AN3435" s="46" t="str">
        <f t="shared" si="727"/>
        <v/>
      </c>
      <c r="AO3435" s="46" t="str">
        <f t="shared" si="728"/>
        <v/>
      </c>
      <c r="AP3435" s="46">
        <f t="shared" si="729"/>
        <v>0</v>
      </c>
      <c r="AQ3435" s="46" t="str">
        <f t="shared" si="730"/>
        <v/>
      </c>
      <c r="AR3435" s="46">
        <f t="shared" si="731"/>
        <v>0</v>
      </c>
      <c r="AS3435" s="48">
        <f t="shared" si="732"/>
        <v>1</v>
      </c>
      <c r="AT3435" s="46">
        <f t="shared" si="736"/>
        <v>0</v>
      </c>
      <c r="AU3435" s="46">
        <f t="shared" si="733"/>
        <v>0</v>
      </c>
      <c r="AV3435" s="46">
        <f t="shared" si="734"/>
        <v>0</v>
      </c>
      <c r="AW3435" s="46">
        <f t="shared" si="737"/>
        <v>0</v>
      </c>
      <c r="AX3435" s="47" t="str">
        <f t="shared" si="735"/>
        <v/>
      </c>
      <c r="AY3435" s="47" t="str">
        <f t="shared" si="738"/>
        <v/>
      </c>
    </row>
    <row r="3436" spans="35:51" x14ac:dyDescent="0.35">
      <c r="AI3436" s="11"/>
      <c r="AJ3436" s="11"/>
      <c r="AK3436" s="11"/>
      <c r="AL3436" s="63"/>
      <c r="AM3436" s="46" t="str">
        <f t="shared" si="726"/>
        <v/>
      </c>
      <c r="AN3436" s="46" t="str">
        <f t="shared" si="727"/>
        <v/>
      </c>
      <c r="AO3436" s="46" t="str">
        <f t="shared" si="728"/>
        <v/>
      </c>
      <c r="AP3436" s="46">
        <f t="shared" si="729"/>
        <v>0</v>
      </c>
      <c r="AQ3436" s="46" t="str">
        <f t="shared" si="730"/>
        <v/>
      </c>
      <c r="AR3436" s="46">
        <f t="shared" si="731"/>
        <v>0</v>
      </c>
      <c r="AS3436" s="48">
        <f t="shared" si="732"/>
        <v>1</v>
      </c>
      <c r="AT3436" s="46">
        <f t="shared" si="736"/>
        <v>0</v>
      </c>
      <c r="AU3436" s="46">
        <f t="shared" si="733"/>
        <v>0</v>
      </c>
      <c r="AV3436" s="46">
        <f t="shared" si="734"/>
        <v>0</v>
      </c>
      <c r="AW3436" s="46">
        <f t="shared" si="737"/>
        <v>0</v>
      </c>
      <c r="AX3436" s="47" t="str">
        <f t="shared" si="735"/>
        <v/>
      </c>
      <c r="AY3436" s="47" t="str">
        <f t="shared" si="738"/>
        <v/>
      </c>
    </row>
    <row r="3437" spans="35:51" x14ac:dyDescent="0.35">
      <c r="AI3437" s="11"/>
      <c r="AJ3437" s="11"/>
      <c r="AK3437" s="11"/>
      <c r="AL3437" s="63"/>
      <c r="AM3437" s="46" t="str">
        <f t="shared" si="726"/>
        <v/>
      </c>
      <c r="AN3437" s="46" t="str">
        <f t="shared" si="727"/>
        <v/>
      </c>
      <c r="AO3437" s="46" t="str">
        <f t="shared" si="728"/>
        <v/>
      </c>
      <c r="AP3437" s="46">
        <f t="shared" si="729"/>
        <v>0</v>
      </c>
      <c r="AQ3437" s="46" t="str">
        <f t="shared" si="730"/>
        <v/>
      </c>
      <c r="AR3437" s="46">
        <f t="shared" si="731"/>
        <v>0</v>
      </c>
      <c r="AS3437" s="48">
        <f t="shared" si="732"/>
        <v>1</v>
      </c>
      <c r="AT3437" s="46">
        <f t="shared" si="736"/>
        <v>0</v>
      </c>
      <c r="AU3437" s="46">
        <f t="shared" si="733"/>
        <v>0</v>
      </c>
      <c r="AV3437" s="46">
        <f t="shared" si="734"/>
        <v>0</v>
      </c>
      <c r="AW3437" s="46">
        <f t="shared" si="737"/>
        <v>0</v>
      </c>
      <c r="AX3437" s="47" t="str">
        <f t="shared" si="735"/>
        <v/>
      </c>
      <c r="AY3437" s="47" t="str">
        <f t="shared" si="738"/>
        <v/>
      </c>
    </row>
    <row r="3438" spans="35:51" x14ac:dyDescent="0.35">
      <c r="AI3438" s="11"/>
      <c r="AJ3438" s="11"/>
      <c r="AK3438" s="11"/>
      <c r="AL3438" s="63"/>
      <c r="AM3438" s="46" t="str">
        <f t="shared" si="726"/>
        <v/>
      </c>
      <c r="AN3438" s="46" t="str">
        <f t="shared" si="727"/>
        <v/>
      </c>
      <c r="AO3438" s="46" t="str">
        <f t="shared" si="728"/>
        <v/>
      </c>
      <c r="AP3438" s="46">
        <f t="shared" si="729"/>
        <v>0</v>
      </c>
      <c r="AQ3438" s="46" t="str">
        <f t="shared" si="730"/>
        <v/>
      </c>
      <c r="AR3438" s="46">
        <f t="shared" si="731"/>
        <v>0</v>
      </c>
      <c r="AS3438" s="48">
        <f t="shared" si="732"/>
        <v>1</v>
      </c>
      <c r="AT3438" s="46">
        <f t="shared" si="736"/>
        <v>0</v>
      </c>
      <c r="AU3438" s="46">
        <f t="shared" si="733"/>
        <v>0</v>
      </c>
      <c r="AV3438" s="46">
        <f t="shared" si="734"/>
        <v>0</v>
      </c>
      <c r="AW3438" s="46">
        <f t="shared" si="737"/>
        <v>0</v>
      </c>
      <c r="AX3438" s="47" t="str">
        <f t="shared" si="735"/>
        <v/>
      </c>
      <c r="AY3438" s="47" t="str">
        <f t="shared" si="738"/>
        <v/>
      </c>
    </row>
    <row r="3439" spans="35:51" x14ac:dyDescent="0.35">
      <c r="AI3439" s="11"/>
      <c r="AJ3439" s="11"/>
      <c r="AK3439" s="11"/>
      <c r="AL3439" s="63"/>
      <c r="AM3439" s="46" t="str">
        <f t="shared" si="726"/>
        <v/>
      </c>
      <c r="AN3439" s="46" t="str">
        <f t="shared" si="727"/>
        <v/>
      </c>
      <c r="AO3439" s="46" t="str">
        <f t="shared" si="728"/>
        <v/>
      </c>
      <c r="AP3439" s="46">
        <f t="shared" si="729"/>
        <v>0</v>
      </c>
      <c r="AQ3439" s="46" t="str">
        <f t="shared" si="730"/>
        <v/>
      </c>
      <c r="AR3439" s="46">
        <f t="shared" si="731"/>
        <v>0</v>
      </c>
      <c r="AS3439" s="48">
        <f t="shared" si="732"/>
        <v>1</v>
      </c>
      <c r="AT3439" s="46">
        <f t="shared" si="736"/>
        <v>0</v>
      </c>
      <c r="AU3439" s="46">
        <f t="shared" si="733"/>
        <v>0</v>
      </c>
      <c r="AV3439" s="46">
        <f t="shared" si="734"/>
        <v>0</v>
      </c>
      <c r="AW3439" s="46">
        <f t="shared" si="737"/>
        <v>0</v>
      </c>
      <c r="AX3439" s="47" t="str">
        <f t="shared" si="735"/>
        <v/>
      </c>
      <c r="AY3439" s="47" t="str">
        <f t="shared" si="738"/>
        <v/>
      </c>
    </row>
    <row r="3440" spans="35:51" x14ac:dyDescent="0.35">
      <c r="AI3440" s="11"/>
      <c r="AJ3440" s="11"/>
      <c r="AK3440" s="11"/>
      <c r="AL3440" s="63"/>
      <c r="AM3440" s="46" t="str">
        <f t="shared" si="726"/>
        <v/>
      </c>
      <c r="AN3440" s="46" t="str">
        <f t="shared" si="727"/>
        <v/>
      </c>
      <c r="AO3440" s="46" t="str">
        <f t="shared" si="728"/>
        <v/>
      </c>
      <c r="AP3440" s="46">
        <f t="shared" si="729"/>
        <v>0</v>
      </c>
      <c r="AQ3440" s="46" t="str">
        <f t="shared" si="730"/>
        <v/>
      </c>
      <c r="AR3440" s="46">
        <f t="shared" si="731"/>
        <v>0</v>
      </c>
      <c r="AS3440" s="48">
        <f t="shared" si="732"/>
        <v>1</v>
      </c>
      <c r="AT3440" s="46">
        <f t="shared" si="736"/>
        <v>0</v>
      </c>
      <c r="AU3440" s="46">
        <f t="shared" si="733"/>
        <v>0</v>
      </c>
      <c r="AV3440" s="46">
        <f t="shared" si="734"/>
        <v>0</v>
      </c>
      <c r="AW3440" s="46">
        <f t="shared" si="737"/>
        <v>0</v>
      </c>
      <c r="AX3440" s="47" t="str">
        <f t="shared" si="735"/>
        <v/>
      </c>
      <c r="AY3440" s="47" t="str">
        <f t="shared" si="738"/>
        <v/>
      </c>
    </row>
    <row r="3441" spans="35:51" x14ac:dyDescent="0.35">
      <c r="AI3441" s="11"/>
      <c r="AJ3441" s="11"/>
      <c r="AK3441" s="11"/>
      <c r="AL3441" s="63"/>
      <c r="AM3441" s="46" t="str">
        <f t="shared" si="726"/>
        <v/>
      </c>
      <c r="AN3441" s="46" t="str">
        <f t="shared" si="727"/>
        <v/>
      </c>
      <c r="AO3441" s="46" t="str">
        <f t="shared" si="728"/>
        <v/>
      </c>
      <c r="AP3441" s="46">
        <f t="shared" si="729"/>
        <v>0</v>
      </c>
      <c r="AQ3441" s="46" t="str">
        <f t="shared" si="730"/>
        <v/>
      </c>
      <c r="AR3441" s="46">
        <f t="shared" si="731"/>
        <v>0</v>
      </c>
      <c r="AS3441" s="48">
        <f t="shared" si="732"/>
        <v>1</v>
      </c>
      <c r="AT3441" s="46">
        <f t="shared" si="736"/>
        <v>0</v>
      </c>
      <c r="AU3441" s="46">
        <f t="shared" si="733"/>
        <v>0</v>
      </c>
      <c r="AV3441" s="46">
        <f t="shared" si="734"/>
        <v>0</v>
      </c>
      <c r="AW3441" s="46">
        <f t="shared" si="737"/>
        <v>0</v>
      </c>
      <c r="AX3441" s="47" t="str">
        <f t="shared" si="735"/>
        <v/>
      </c>
      <c r="AY3441" s="47" t="str">
        <f t="shared" si="738"/>
        <v/>
      </c>
    </row>
    <row r="3442" spans="35:51" x14ac:dyDescent="0.35">
      <c r="AI3442" s="11"/>
      <c r="AJ3442" s="11"/>
      <c r="AK3442" s="11"/>
      <c r="AL3442" s="63"/>
      <c r="AM3442" s="46" t="str">
        <f t="shared" si="726"/>
        <v/>
      </c>
      <c r="AN3442" s="46" t="str">
        <f t="shared" si="727"/>
        <v/>
      </c>
      <c r="AO3442" s="46" t="str">
        <f t="shared" si="728"/>
        <v/>
      </c>
      <c r="AP3442" s="46">
        <f t="shared" si="729"/>
        <v>0</v>
      </c>
      <c r="AQ3442" s="46" t="str">
        <f t="shared" si="730"/>
        <v/>
      </c>
      <c r="AR3442" s="46">
        <f t="shared" si="731"/>
        <v>0</v>
      </c>
      <c r="AS3442" s="48">
        <f t="shared" si="732"/>
        <v>1</v>
      </c>
      <c r="AT3442" s="46">
        <f t="shared" si="736"/>
        <v>0</v>
      </c>
      <c r="AU3442" s="46">
        <f t="shared" si="733"/>
        <v>0</v>
      </c>
      <c r="AV3442" s="46">
        <f t="shared" si="734"/>
        <v>0</v>
      </c>
      <c r="AW3442" s="46">
        <f t="shared" si="737"/>
        <v>0</v>
      </c>
      <c r="AX3442" s="47" t="str">
        <f t="shared" si="735"/>
        <v/>
      </c>
      <c r="AY3442" s="47" t="str">
        <f t="shared" si="738"/>
        <v/>
      </c>
    </row>
    <row r="3443" spans="35:51" x14ac:dyDescent="0.35">
      <c r="AI3443" s="11"/>
      <c r="AJ3443" s="11"/>
      <c r="AK3443" s="11"/>
      <c r="AL3443" s="63"/>
      <c r="AM3443" s="46" t="str">
        <f t="shared" si="726"/>
        <v/>
      </c>
      <c r="AN3443" s="46" t="str">
        <f t="shared" si="727"/>
        <v/>
      </c>
      <c r="AO3443" s="46" t="str">
        <f t="shared" si="728"/>
        <v/>
      </c>
      <c r="AP3443" s="46">
        <f t="shared" si="729"/>
        <v>0</v>
      </c>
      <c r="AQ3443" s="46" t="str">
        <f t="shared" si="730"/>
        <v/>
      </c>
      <c r="AR3443" s="46">
        <f t="shared" si="731"/>
        <v>0</v>
      </c>
      <c r="AS3443" s="48">
        <f t="shared" si="732"/>
        <v>1</v>
      </c>
      <c r="AT3443" s="46">
        <f t="shared" si="736"/>
        <v>0</v>
      </c>
      <c r="AU3443" s="46">
        <f t="shared" si="733"/>
        <v>0</v>
      </c>
      <c r="AV3443" s="46">
        <f t="shared" si="734"/>
        <v>0</v>
      </c>
      <c r="AW3443" s="46">
        <f t="shared" si="737"/>
        <v>0</v>
      </c>
      <c r="AX3443" s="47" t="str">
        <f t="shared" si="735"/>
        <v/>
      </c>
      <c r="AY3443" s="47" t="str">
        <f t="shared" si="738"/>
        <v/>
      </c>
    </row>
    <row r="3444" spans="35:51" x14ac:dyDescent="0.35">
      <c r="AI3444" s="11"/>
      <c r="AJ3444" s="11"/>
      <c r="AK3444" s="11"/>
      <c r="AL3444" s="63"/>
      <c r="AM3444" s="46" t="str">
        <f t="shared" si="726"/>
        <v/>
      </c>
      <c r="AN3444" s="46" t="str">
        <f t="shared" si="727"/>
        <v/>
      </c>
      <c r="AO3444" s="46" t="str">
        <f t="shared" si="728"/>
        <v/>
      </c>
      <c r="AP3444" s="46">
        <f t="shared" si="729"/>
        <v>0</v>
      </c>
      <c r="AQ3444" s="46" t="str">
        <f t="shared" si="730"/>
        <v/>
      </c>
      <c r="AR3444" s="46">
        <f t="shared" si="731"/>
        <v>0</v>
      </c>
      <c r="AS3444" s="48">
        <f t="shared" si="732"/>
        <v>1</v>
      </c>
      <c r="AT3444" s="46">
        <f t="shared" si="736"/>
        <v>0</v>
      </c>
      <c r="AU3444" s="46">
        <f t="shared" si="733"/>
        <v>0</v>
      </c>
      <c r="AV3444" s="46">
        <f t="shared" si="734"/>
        <v>0</v>
      </c>
      <c r="AW3444" s="46">
        <f t="shared" si="737"/>
        <v>0</v>
      </c>
      <c r="AX3444" s="47" t="str">
        <f t="shared" si="735"/>
        <v/>
      </c>
      <c r="AY3444" s="47" t="str">
        <f t="shared" si="738"/>
        <v/>
      </c>
    </row>
    <row r="3445" spans="35:51" x14ac:dyDescent="0.35">
      <c r="AI3445" s="11"/>
      <c r="AJ3445" s="11"/>
      <c r="AK3445" s="11"/>
      <c r="AL3445" s="63"/>
      <c r="AM3445" s="46" t="str">
        <f t="shared" si="726"/>
        <v/>
      </c>
      <c r="AN3445" s="46" t="str">
        <f t="shared" si="727"/>
        <v/>
      </c>
      <c r="AO3445" s="46" t="str">
        <f t="shared" si="728"/>
        <v/>
      </c>
      <c r="AP3445" s="46">
        <f t="shared" si="729"/>
        <v>0</v>
      </c>
      <c r="AQ3445" s="46" t="str">
        <f t="shared" si="730"/>
        <v/>
      </c>
      <c r="AR3445" s="46">
        <f t="shared" si="731"/>
        <v>0</v>
      </c>
      <c r="AS3445" s="48">
        <f t="shared" si="732"/>
        <v>1</v>
      </c>
      <c r="AT3445" s="46">
        <f t="shared" si="736"/>
        <v>0</v>
      </c>
      <c r="AU3445" s="46">
        <f t="shared" si="733"/>
        <v>0</v>
      </c>
      <c r="AV3445" s="46">
        <f t="shared" si="734"/>
        <v>0</v>
      </c>
      <c r="AW3445" s="46">
        <f t="shared" si="737"/>
        <v>0</v>
      </c>
      <c r="AX3445" s="47" t="str">
        <f t="shared" si="735"/>
        <v/>
      </c>
      <c r="AY3445" s="47" t="str">
        <f t="shared" si="738"/>
        <v/>
      </c>
    </row>
    <row r="3446" spans="35:51" x14ac:dyDescent="0.35">
      <c r="AI3446" s="11"/>
      <c r="AJ3446" s="11"/>
      <c r="AK3446" s="11"/>
      <c r="AL3446" s="63"/>
      <c r="AM3446" s="46" t="str">
        <f t="shared" si="726"/>
        <v/>
      </c>
      <c r="AN3446" s="46" t="str">
        <f t="shared" si="727"/>
        <v/>
      </c>
      <c r="AO3446" s="46" t="str">
        <f t="shared" si="728"/>
        <v/>
      </c>
      <c r="AP3446" s="46">
        <f t="shared" si="729"/>
        <v>0</v>
      </c>
      <c r="AQ3446" s="46" t="str">
        <f t="shared" si="730"/>
        <v/>
      </c>
      <c r="AR3446" s="46">
        <f t="shared" si="731"/>
        <v>0</v>
      </c>
      <c r="AS3446" s="48">
        <f t="shared" si="732"/>
        <v>1</v>
      </c>
      <c r="AT3446" s="46">
        <f t="shared" si="736"/>
        <v>0</v>
      </c>
      <c r="AU3446" s="46">
        <f t="shared" si="733"/>
        <v>0</v>
      </c>
      <c r="AV3446" s="46">
        <f t="shared" si="734"/>
        <v>0</v>
      </c>
      <c r="AW3446" s="46">
        <f t="shared" si="737"/>
        <v>0</v>
      </c>
      <c r="AX3446" s="47" t="str">
        <f t="shared" si="735"/>
        <v/>
      </c>
      <c r="AY3446" s="47" t="str">
        <f t="shared" si="738"/>
        <v/>
      </c>
    </row>
    <row r="3447" spans="35:51" x14ac:dyDescent="0.35">
      <c r="AI3447" s="11"/>
      <c r="AJ3447" s="11"/>
      <c r="AK3447" s="11"/>
      <c r="AL3447" s="63"/>
      <c r="AM3447" s="46" t="str">
        <f t="shared" si="726"/>
        <v/>
      </c>
      <c r="AN3447" s="46" t="str">
        <f t="shared" si="727"/>
        <v/>
      </c>
      <c r="AO3447" s="46" t="str">
        <f t="shared" si="728"/>
        <v/>
      </c>
      <c r="AP3447" s="46">
        <f t="shared" si="729"/>
        <v>0</v>
      </c>
      <c r="AQ3447" s="46" t="str">
        <f t="shared" si="730"/>
        <v/>
      </c>
      <c r="AR3447" s="46">
        <f t="shared" si="731"/>
        <v>0</v>
      </c>
      <c r="AS3447" s="48">
        <f t="shared" si="732"/>
        <v>1</v>
      </c>
      <c r="AT3447" s="46">
        <f t="shared" si="736"/>
        <v>0</v>
      </c>
      <c r="AU3447" s="46">
        <f t="shared" si="733"/>
        <v>0</v>
      </c>
      <c r="AV3447" s="46">
        <f t="shared" si="734"/>
        <v>0</v>
      </c>
      <c r="AW3447" s="46">
        <f t="shared" si="737"/>
        <v>0</v>
      </c>
      <c r="AX3447" s="47" t="str">
        <f t="shared" si="735"/>
        <v/>
      </c>
      <c r="AY3447" s="47" t="str">
        <f t="shared" si="738"/>
        <v/>
      </c>
    </row>
    <row r="3448" spans="35:51" x14ac:dyDescent="0.35">
      <c r="AI3448" s="11"/>
      <c r="AJ3448" s="11"/>
      <c r="AK3448" s="11"/>
      <c r="AL3448" s="63"/>
      <c r="AM3448" s="46" t="str">
        <f t="shared" si="726"/>
        <v/>
      </c>
      <c r="AN3448" s="46" t="str">
        <f t="shared" si="727"/>
        <v/>
      </c>
      <c r="AO3448" s="46" t="str">
        <f t="shared" si="728"/>
        <v/>
      </c>
      <c r="AP3448" s="46">
        <f t="shared" si="729"/>
        <v>0</v>
      </c>
      <c r="AQ3448" s="46" t="str">
        <f t="shared" si="730"/>
        <v/>
      </c>
      <c r="AR3448" s="46">
        <f t="shared" si="731"/>
        <v>0</v>
      </c>
      <c r="AS3448" s="48">
        <f t="shared" si="732"/>
        <v>1</v>
      </c>
      <c r="AT3448" s="46">
        <f t="shared" si="736"/>
        <v>0</v>
      </c>
      <c r="AU3448" s="46">
        <f t="shared" si="733"/>
        <v>0</v>
      </c>
      <c r="AV3448" s="46">
        <f t="shared" si="734"/>
        <v>0</v>
      </c>
      <c r="AW3448" s="46">
        <f t="shared" si="737"/>
        <v>0</v>
      </c>
      <c r="AX3448" s="47" t="str">
        <f t="shared" si="735"/>
        <v/>
      </c>
      <c r="AY3448" s="47" t="str">
        <f t="shared" si="738"/>
        <v/>
      </c>
    </row>
    <row r="3449" spans="35:51" x14ac:dyDescent="0.35">
      <c r="AI3449" s="11"/>
      <c r="AJ3449" s="11"/>
      <c r="AK3449" s="11"/>
      <c r="AL3449" s="63"/>
      <c r="AM3449" s="46" t="str">
        <f t="shared" si="726"/>
        <v/>
      </c>
      <c r="AN3449" s="46" t="str">
        <f t="shared" si="727"/>
        <v/>
      </c>
      <c r="AO3449" s="46" t="str">
        <f t="shared" si="728"/>
        <v/>
      </c>
      <c r="AP3449" s="46">
        <f t="shared" si="729"/>
        <v>0</v>
      </c>
      <c r="AQ3449" s="46" t="str">
        <f t="shared" si="730"/>
        <v/>
      </c>
      <c r="AR3449" s="46">
        <f t="shared" si="731"/>
        <v>0</v>
      </c>
      <c r="AS3449" s="48">
        <f t="shared" si="732"/>
        <v>1</v>
      </c>
      <c r="AT3449" s="46">
        <f t="shared" si="736"/>
        <v>0</v>
      </c>
      <c r="AU3449" s="46">
        <f t="shared" si="733"/>
        <v>0</v>
      </c>
      <c r="AV3449" s="46">
        <f t="shared" si="734"/>
        <v>0</v>
      </c>
      <c r="AW3449" s="46">
        <f t="shared" si="737"/>
        <v>0</v>
      </c>
      <c r="AX3449" s="47" t="str">
        <f t="shared" si="735"/>
        <v/>
      </c>
      <c r="AY3449" s="47" t="str">
        <f t="shared" si="738"/>
        <v/>
      </c>
    </row>
    <row r="3450" spans="35:51" x14ac:dyDescent="0.35">
      <c r="AI3450" s="11"/>
      <c r="AJ3450" s="11"/>
      <c r="AK3450" s="11"/>
      <c r="AL3450" s="63"/>
      <c r="AM3450" s="46" t="str">
        <f t="shared" si="726"/>
        <v/>
      </c>
      <c r="AN3450" s="46" t="str">
        <f t="shared" si="727"/>
        <v/>
      </c>
      <c r="AO3450" s="46" t="str">
        <f t="shared" si="728"/>
        <v/>
      </c>
      <c r="AP3450" s="46">
        <f t="shared" si="729"/>
        <v>0</v>
      </c>
      <c r="AQ3450" s="46" t="str">
        <f t="shared" si="730"/>
        <v/>
      </c>
      <c r="AR3450" s="46">
        <f t="shared" si="731"/>
        <v>0</v>
      </c>
      <c r="AS3450" s="48">
        <f t="shared" si="732"/>
        <v>1</v>
      </c>
      <c r="AT3450" s="46">
        <f t="shared" si="736"/>
        <v>0</v>
      </c>
      <c r="AU3450" s="46">
        <f t="shared" si="733"/>
        <v>0</v>
      </c>
      <c r="AV3450" s="46">
        <f t="shared" si="734"/>
        <v>0</v>
      </c>
      <c r="AW3450" s="46">
        <f t="shared" si="737"/>
        <v>0</v>
      </c>
      <c r="AX3450" s="47" t="str">
        <f t="shared" si="735"/>
        <v/>
      </c>
      <c r="AY3450" s="47" t="str">
        <f t="shared" si="738"/>
        <v/>
      </c>
    </row>
    <row r="3451" spans="35:51" x14ac:dyDescent="0.35">
      <c r="AI3451" s="11"/>
      <c r="AJ3451" s="11"/>
      <c r="AK3451" s="11"/>
      <c r="AL3451" s="63"/>
      <c r="AM3451" s="46" t="str">
        <f t="shared" si="726"/>
        <v/>
      </c>
      <c r="AN3451" s="46" t="str">
        <f t="shared" si="727"/>
        <v/>
      </c>
      <c r="AO3451" s="46" t="str">
        <f t="shared" si="728"/>
        <v/>
      </c>
      <c r="AP3451" s="46">
        <f t="shared" si="729"/>
        <v>0</v>
      </c>
      <c r="AQ3451" s="46" t="str">
        <f t="shared" si="730"/>
        <v/>
      </c>
      <c r="AR3451" s="46">
        <f t="shared" si="731"/>
        <v>0</v>
      </c>
      <c r="AS3451" s="48">
        <f t="shared" si="732"/>
        <v>1</v>
      </c>
      <c r="AT3451" s="46">
        <f t="shared" si="736"/>
        <v>0</v>
      </c>
      <c r="AU3451" s="46">
        <f t="shared" si="733"/>
        <v>0</v>
      </c>
      <c r="AV3451" s="46">
        <f t="shared" si="734"/>
        <v>0</v>
      </c>
      <c r="AW3451" s="46">
        <f t="shared" si="737"/>
        <v>0</v>
      </c>
      <c r="AX3451" s="47" t="str">
        <f t="shared" si="735"/>
        <v/>
      </c>
      <c r="AY3451" s="47" t="str">
        <f t="shared" si="738"/>
        <v/>
      </c>
    </row>
    <row r="3452" spans="35:51" x14ac:dyDescent="0.35">
      <c r="AI3452" s="11"/>
      <c r="AJ3452" s="11"/>
      <c r="AK3452" s="11"/>
      <c r="AL3452" s="63"/>
      <c r="AM3452" s="46" t="str">
        <f t="shared" si="726"/>
        <v/>
      </c>
      <c r="AN3452" s="46" t="str">
        <f t="shared" si="727"/>
        <v/>
      </c>
      <c r="AO3452" s="46" t="str">
        <f t="shared" si="728"/>
        <v/>
      </c>
      <c r="AP3452" s="46">
        <f t="shared" si="729"/>
        <v>0</v>
      </c>
      <c r="AQ3452" s="46" t="str">
        <f t="shared" si="730"/>
        <v/>
      </c>
      <c r="AR3452" s="46">
        <f t="shared" si="731"/>
        <v>0</v>
      </c>
      <c r="AS3452" s="48">
        <f t="shared" si="732"/>
        <v>1</v>
      </c>
      <c r="AT3452" s="46">
        <f t="shared" si="736"/>
        <v>0</v>
      </c>
      <c r="AU3452" s="46">
        <f t="shared" si="733"/>
        <v>0</v>
      </c>
      <c r="AV3452" s="46">
        <f t="shared" si="734"/>
        <v>0</v>
      </c>
      <c r="AW3452" s="46">
        <f t="shared" si="737"/>
        <v>0</v>
      </c>
      <c r="AX3452" s="47" t="str">
        <f t="shared" si="735"/>
        <v/>
      </c>
      <c r="AY3452" s="47" t="str">
        <f t="shared" si="738"/>
        <v/>
      </c>
    </row>
    <row r="3453" spans="35:51" x14ac:dyDescent="0.35">
      <c r="AI3453" s="11"/>
      <c r="AJ3453" s="11"/>
      <c r="AK3453" s="11"/>
      <c r="AL3453" s="63"/>
      <c r="AM3453" s="46" t="str">
        <f t="shared" si="726"/>
        <v/>
      </c>
      <c r="AN3453" s="46" t="str">
        <f t="shared" si="727"/>
        <v/>
      </c>
      <c r="AO3453" s="46" t="str">
        <f t="shared" si="728"/>
        <v/>
      </c>
      <c r="AP3453" s="46">
        <f t="shared" si="729"/>
        <v>0</v>
      </c>
      <c r="AQ3453" s="46" t="str">
        <f t="shared" si="730"/>
        <v/>
      </c>
      <c r="AR3453" s="46">
        <f t="shared" si="731"/>
        <v>0</v>
      </c>
      <c r="AS3453" s="48">
        <f t="shared" si="732"/>
        <v>1</v>
      </c>
      <c r="AT3453" s="46">
        <f t="shared" si="736"/>
        <v>0</v>
      </c>
      <c r="AU3453" s="46">
        <f t="shared" si="733"/>
        <v>0</v>
      </c>
      <c r="AV3453" s="46">
        <f t="shared" si="734"/>
        <v>0</v>
      </c>
      <c r="AW3453" s="46">
        <f t="shared" si="737"/>
        <v>0</v>
      </c>
      <c r="AX3453" s="47" t="str">
        <f t="shared" si="735"/>
        <v/>
      </c>
      <c r="AY3453" s="47" t="str">
        <f t="shared" si="738"/>
        <v/>
      </c>
    </row>
    <row r="3454" spans="35:51" x14ac:dyDescent="0.35">
      <c r="AI3454" s="11"/>
      <c r="AJ3454" s="11"/>
      <c r="AK3454" s="11"/>
      <c r="AL3454" s="63"/>
      <c r="AM3454" s="46" t="str">
        <f t="shared" si="726"/>
        <v/>
      </c>
      <c r="AN3454" s="46" t="str">
        <f t="shared" si="727"/>
        <v/>
      </c>
      <c r="AO3454" s="46" t="str">
        <f t="shared" si="728"/>
        <v/>
      </c>
      <c r="AP3454" s="46">
        <f t="shared" si="729"/>
        <v>0</v>
      </c>
      <c r="AQ3454" s="46" t="str">
        <f t="shared" si="730"/>
        <v/>
      </c>
      <c r="AR3454" s="46">
        <f t="shared" si="731"/>
        <v>0</v>
      </c>
      <c r="AS3454" s="48">
        <f t="shared" si="732"/>
        <v>1</v>
      </c>
      <c r="AT3454" s="46">
        <f t="shared" si="736"/>
        <v>0</v>
      </c>
      <c r="AU3454" s="46">
        <f t="shared" si="733"/>
        <v>0</v>
      </c>
      <c r="AV3454" s="46">
        <f t="shared" si="734"/>
        <v>0</v>
      </c>
      <c r="AW3454" s="46">
        <f t="shared" si="737"/>
        <v>0</v>
      </c>
      <c r="AX3454" s="47" t="str">
        <f t="shared" si="735"/>
        <v/>
      </c>
      <c r="AY3454" s="47" t="str">
        <f t="shared" si="738"/>
        <v/>
      </c>
    </row>
    <row r="3455" spans="35:51" x14ac:dyDescent="0.35">
      <c r="AI3455" s="11"/>
      <c r="AJ3455" s="11"/>
      <c r="AK3455" s="11"/>
      <c r="AL3455" s="63"/>
      <c r="AM3455" s="46" t="str">
        <f t="shared" si="726"/>
        <v/>
      </c>
      <c r="AN3455" s="46" t="str">
        <f t="shared" si="727"/>
        <v/>
      </c>
      <c r="AO3455" s="46" t="str">
        <f t="shared" si="728"/>
        <v/>
      </c>
      <c r="AP3455" s="46">
        <f t="shared" si="729"/>
        <v>0</v>
      </c>
      <c r="AQ3455" s="46" t="str">
        <f t="shared" si="730"/>
        <v/>
      </c>
      <c r="AR3455" s="46">
        <f t="shared" si="731"/>
        <v>0</v>
      </c>
      <c r="AS3455" s="48">
        <f t="shared" si="732"/>
        <v>1</v>
      </c>
      <c r="AT3455" s="46">
        <f t="shared" si="736"/>
        <v>0</v>
      </c>
      <c r="AU3455" s="46">
        <f t="shared" si="733"/>
        <v>0</v>
      </c>
      <c r="AV3455" s="46">
        <f t="shared" si="734"/>
        <v>0</v>
      </c>
      <c r="AW3455" s="46">
        <f t="shared" si="737"/>
        <v>0</v>
      </c>
      <c r="AX3455" s="47" t="str">
        <f t="shared" si="735"/>
        <v/>
      </c>
      <c r="AY3455" s="47" t="str">
        <f t="shared" si="738"/>
        <v/>
      </c>
    </row>
    <row r="3456" spans="35:51" x14ac:dyDescent="0.35">
      <c r="AI3456" s="11"/>
      <c r="AJ3456" s="11"/>
      <c r="AK3456" s="11"/>
      <c r="AL3456" s="63"/>
      <c r="AM3456" s="46" t="str">
        <f t="shared" si="726"/>
        <v/>
      </c>
      <c r="AN3456" s="46" t="str">
        <f t="shared" si="727"/>
        <v/>
      </c>
      <c r="AO3456" s="46" t="str">
        <f t="shared" si="728"/>
        <v/>
      </c>
      <c r="AP3456" s="46">
        <f t="shared" si="729"/>
        <v>0</v>
      </c>
      <c r="AQ3456" s="46" t="str">
        <f t="shared" si="730"/>
        <v/>
      </c>
      <c r="AR3456" s="46">
        <f t="shared" si="731"/>
        <v>0</v>
      </c>
      <c r="AS3456" s="48">
        <f t="shared" si="732"/>
        <v>1</v>
      </c>
      <c r="AT3456" s="46">
        <f t="shared" si="736"/>
        <v>0</v>
      </c>
      <c r="AU3456" s="46">
        <f t="shared" si="733"/>
        <v>0</v>
      </c>
      <c r="AV3456" s="46">
        <f t="shared" si="734"/>
        <v>0</v>
      </c>
      <c r="AW3456" s="46">
        <f t="shared" si="737"/>
        <v>0</v>
      </c>
      <c r="AX3456" s="47" t="str">
        <f t="shared" si="735"/>
        <v/>
      </c>
      <c r="AY3456" s="47" t="str">
        <f t="shared" si="738"/>
        <v/>
      </c>
    </row>
    <row r="3457" spans="35:51" x14ac:dyDescent="0.35">
      <c r="AI3457" s="11"/>
      <c r="AJ3457" s="11"/>
      <c r="AK3457" s="11"/>
      <c r="AL3457" s="63"/>
      <c r="AM3457" s="46" t="str">
        <f t="shared" si="726"/>
        <v/>
      </c>
      <c r="AN3457" s="46" t="str">
        <f t="shared" si="727"/>
        <v/>
      </c>
      <c r="AO3457" s="46" t="str">
        <f t="shared" si="728"/>
        <v/>
      </c>
      <c r="AP3457" s="46">
        <f t="shared" si="729"/>
        <v>0</v>
      </c>
      <c r="AQ3457" s="46" t="str">
        <f t="shared" si="730"/>
        <v/>
      </c>
      <c r="AR3457" s="46">
        <f t="shared" si="731"/>
        <v>0</v>
      </c>
      <c r="AS3457" s="48">
        <f t="shared" si="732"/>
        <v>1</v>
      </c>
      <c r="AT3457" s="46">
        <f t="shared" si="736"/>
        <v>0</v>
      </c>
      <c r="AU3457" s="46">
        <f t="shared" si="733"/>
        <v>0</v>
      </c>
      <c r="AV3457" s="46">
        <f t="shared" si="734"/>
        <v>0</v>
      </c>
      <c r="AW3457" s="46">
        <f t="shared" si="737"/>
        <v>0</v>
      </c>
      <c r="AX3457" s="47" t="str">
        <f t="shared" si="735"/>
        <v/>
      </c>
      <c r="AY3457" s="47" t="str">
        <f t="shared" si="738"/>
        <v/>
      </c>
    </row>
    <row r="3458" spans="35:51" x14ac:dyDescent="0.35">
      <c r="AI3458" s="11"/>
      <c r="AJ3458" s="11"/>
      <c r="AK3458" s="11"/>
      <c r="AL3458" s="63"/>
      <c r="AM3458" s="46" t="str">
        <f t="shared" si="726"/>
        <v/>
      </c>
      <c r="AN3458" s="46" t="str">
        <f t="shared" si="727"/>
        <v/>
      </c>
      <c r="AO3458" s="46" t="str">
        <f t="shared" si="728"/>
        <v/>
      </c>
      <c r="AP3458" s="46">
        <f t="shared" si="729"/>
        <v>0</v>
      </c>
      <c r="AQ3458" s="46" t="str">
        <f t="shared" si="730"/>
        <v/>
      </c>
      <c r="AR3458" s="46">
        <f t="shared" si="731"/>
        <v>0</v>
      </c>
      <c r="AS3458" s="48">
        <f t="shared" si="732"/>
        <v>1</v>
      </c>
      <c r="AT3458" s="46">
        <f t="shared" si="736"/>
        <v>0</v>
      </c>
      <c r="AU3458" s="46">
        <f t="shared" si="733"/>
        <v>0</v>
      </c>
      <c r="AV3458" s="46">
        <f t="shared" si="734"/>
        <v>0</v>
      </c>
      <c r="AW3458" s="46">
        <f t="shared" si="737"/>
        <v>0</v>
      </c>
      <c r="AX3458" s="47" t="str">
        <f t="shared" si="735"/>
        <v/>
      </c>
      <c r="AY3458" s="47" t="str">
        <f t="shared" si="738"/>
        <v/>
      </c>
    </row>
    <row r="3459" spans="35:51" x14ac:dyDescent="0.35">
      <c r="AI3459" s="11"/>
      <c r="AJ3459" s="11"/>
      <c r="AK3459" s="11"/>
      <c r="AL3459" s="63"/>
      <c r="AM3459" s="46" t="str">
        <f t="shared" ref="AM3459:AM3522" si="739">IFERROR(VLOOKUP($AK3459,pnl_konto_table,2,FALSE),"")</f>
        <v/>
      </c>
      <c r="AN3459" s="46" t="str">
        <f t="shared" ref="AN3459:AN3522" si="740">IFERROR(VLOOKUP($AK3459,pnl_konto_table,6,FALSE),"")</f>
        <v/>
      </c>
      <c r="AO3459" s="46" t="str">
        <f t="shared" ref="AO3459:AO3522" si="741">IFERROR(VLOOKUP($AK3459,pnl_konto_table,7,FALSE),"")</f>
        <v/>
      </c>
      <c r="AP3459" s="46">
        <f t="shared" ref="AP3459:AP3522" si="742">IFERROR(VLOOKUP(AO3459,pnl_kategori_table,2,FALSE),0)</f>
        <v>0</v>
      </c>
      <c r="AQ3459" s="46" t="str">
        <f t="shared" ref="AQ3459:AQ3522" si="743">IFERROR(MATCH(AN3459,pnl_subkategori,0),"")</f>
        <v/>
      </c>
      <c r="AR3459" s="46">
        <f t="shared" ref="AR3459:AR3522" si="744">IF(AP3459=$A$3,-$AL3459,$AL3459)</f>
        <v>0</v>
      </c>
      <c r="AS3459" s="48">
        <f t="shared" ref="AS3459:AS3522" si="745">IFERROR(VLOOKUP($AK3459,lookup_konto_index,2,FALSE),IFERROR(VLOOKUP(AN3459,lookup_subkategori_index,2,FALSE),IFERROR(VLOOKUP(AO3459,lookup_kategori_index,2,FALSE),1)))</f>
        <v>1</v>
      </c>
      <c r="AT3459" s="46">
        <f t="shared" si="736"/>
        <v>0</v>
      </c>
      <c r="AU3459" s="46">
        <f t="shared" ref="AU3459:AU3522" si="746">SUMIFS($BC$3:$BC$50,$BA$3:$BA$50,$AI3459,$BB$3:$BB$50,$AJ3459)</f>
        <v>0</v>
      </c>
      <c r="AV3459" s="46">
        <f t="shared" ref="AV3459:AV3522" si="747">SUMIFS($BD$3:$BD$50,$BA$3:$BA$50,$AI3459,$BB$3:$BB$50,$AJ3459)</f>
        <v>0</v>
      </c>
      <c r="AW3459" s="46">
        <f t="shared" si="737"/>
        <v>0</v>
      </c>
      <c r="AX3459" s="47" t="str">
        <f t="shared" ref="AX3459:AX3522" si="748">IFERROR(VLOOKUP($AP3459,table_type_kostnad,2,FALSE)*AR3459,"")</f>
        <v/>
      </c>
      <c r="AY3459" s="47" t="str">
        <f t="shared" si="738"/>
        <v/>
      </c>
    </row>
    <row r="3460" spans="35:51" x14ac:dyDescent="0.35">
      <c r="AI3460" s="11"/>
      <c r="AJ3460" s="11"/>
      <c r="AK3460" s="11"/>
      <c r="AL3460" s="63"/>
      <c r="AM3460" s="46" t="str">
        <f t="shared" si="739"/>
        <v/>
      </c>
      <c r="AN3460" s="46" t="str">
        <f t="shared" si="740"/>
        <v/>
      </c>
      <c r="AO3460" s="46" t="str">
        <f t="shared" si="741"/>
        <v/>
      </c>
      <c r="AP3460" s="46">
        <f t="shared" si="742"/>
        <v>0</v>
      </c>
      <c r="AQ3460" s="46" t="str">
        <f t="shared" si="743"/>
        <v/>
      </c>
      <c r="AR3460" s="46">
        <f t="shared" si="744"/>
        <v>0</v>
      </c>
      <c r="AS3460" s="48">
        <f t="shared" si="745"/>
        <v>1</v>
      </c>
      <c r="AT3460" s="46">
        <f t="shared" ref="AT3460:AT3523" si="749">AS3460*AR3460</f>
        <v>0</v>
      </c>
      <c r="AU3460" s="46">
        <f t="shared" si="746"/>
        <v>0</v>
      </c>
      <c r="AV3460" s="46">
        <f t="shared" si="747"/>
        <v>0</v>
      </c>
      <c r="AW3460" s="46">
        <f t="shared" ref="AW3460:AW3523" si="750">IF(AU3460=0,0,1)</f>
        <v>0</v>
      </c>
      <c r="AX3460" s="47" t="str">
        <f t="shared" si="748"/>
        <v/>
      </c>
      <c r="AY3460" s="47" t="str">
        <f t="shared" ref="AY3460:AY3523" si="751">IFERROR(AX3460*AS3460,"")</f>
        <v/>
      </c>
    </row>
    <row r="3461" spans="35:51" x14ac:dyDescent="0.35">
      <c r="AI3461" s="11"/>
      <c r="AJ3461" s="11"/>
      <c r="AK3461" s="11"/>
      <c r="AL3461" s="63"/>
      <c r="AM3461" s="46" t="str">
        <f t="shared" si="739"/>
        <v/>
      </c>
      <c r="AN3461" s="46" t="str">
        <f t="shared" si="740"/>
        <v/>
      </c>
      <c r="AO3461" s="46" t="str">
        <f t="shared" si="741"/>
        <v/>
      </c>
      <c r="AP3461" s="46">
        <f t="shared" si="742"/>
        <v>0</v>
      </c>
      <c r="AQ3461" s="46" t="str">
        <f t="shared" si="743"/>
        <v/>
      </c>
      <c r="AR3461" s="46">
        <f t="shared" si="744"/>
        <v>0</v>
      </c>
      <c r="AS3461" s="48">
        <f t="shared" si="745"/>
        <v>1</v>
      </c>
      <c r="AT3461" s="46">
        <f t="shared" si="749"/>
        <v>0</v>
      </c>
      <c r="AU3461" s="46">
        <f t="shared" si="746"/>
        <v>0</v>
      </c>
      <c r="AV3461" s="46">
        <f t="shared" si="747"/>
        <v>0</v>
      </c>
      <c r="AW3461" s="46">
        <f t="shared" si="750"/>
        <v>0</v>
      </c>
      <c r="AX3461" s="47" t="str">
        <f t="shared" si="748"/>
        <v/>
      </c>
      <c r="AY3461" s="47" t="str">
        <f t="shared" si="751"/>
        <v/>
      </c>
    </row>
    <row r="3462" spans="35:51" x14ac:dyDescent="0.35">
      <c r="AI3462" s="11"/>
      <c r="AJ3462" s="11"/>
      <c r="AK3462" s="11"/>
      <c r="AL3462" s="63"/>
      <c r="AM3462" s="46" t="str">
        <f t="shared" si="739"/>
        <v/>
      </c>
      <c r="AN3462" s="46" t="str">
        <f t="shared" si="740"/>
        <v/>
      </c>
      <c r="AO3462" s="46" t="str">
        <f t="shared" si="741"/>
        <v/>
      </c>
      <c r="AP3462" s="46">
        <f t="shared" si="742"/>
        <v>0</v>
      </c>
      <c r="AQ3462" s="46" t="str">
        <f t="shared" si="743"/>
        <v/>
      </c>
      <c r="AR3462" s="46">
        <f t="shared" si="744"/>
        <v>0</v>
      </c>
      <c r="AS3462" s="48">
        <f t="shared" si="745"/>
        <v>1</v>
      </c>
      <c r="AT3462" s="46">
        <f t="shared" si="749"/>
        <v>0</v>
      </c>
      <c r="AU3462" s="46">
        <f t="shared" si="746"/>
        <v>0</v>
      </c>
      <c r="AV3462" s="46">
        <f t="shared" si="747"/>
        <v>0</v>
      </c>
      <c r="AW3462" s="46">
        <f t="shared" si="750"/>
        <v>0</v>
      </c>
      <c r="AX3462" s="47" t="str">
        <f t="shared" si="748"/>
        <v/>
      </c>
      <c r="AY3462" s="47" t="str">
        <f t="shared" si="751"/>
        <v/>
      </c>
    </row>
    <row r="3463" spans="35:51" x14ac:dyDescent="0.35">
      <c r="AI3463" s="11"/>
      <c r="AJ3463" s="11"/>
      <c r="AK3463" s="11"/>
      <c r="AL3463" s="63"/>
      <c r="AM3463" s="46" t="str">
        <f t="shared" si="739"/>
        <v/>
      </c>
      <c r="AN3463" s="46" t="str">
        <f t="shared" si="740"/>
        <v/>
      </c>
      <c r="AO3463" s="46" t="str">
        <f t="shared" si="741"/>
        <v/>
      </c>
      <c r="AP3463" s="46">
        <f t="shared" si="742"/>
        <v>0</v>
      </c>
      <c r="AQ3463" s="46" t="str">
        <f t="shared" si="743"/>
        <v/>
      </c>
      <c r="AR3463" s="46">
        <f t="shared" si="744"/>
        <v>0</v>
      </c>
      <c r="AS3463" s="48">
        <f t="shared" si="745"/>
        <v>1</v>
      </c>
      <c r="AT3463" s="46">
        <f t="shared" si="749"/>
        <v>0</v>
      </c>
      <c r="AU3463" s="46">
        <f t="shared" si="746"/>
        <v>0</v>
      </c>
      <c r="AV3463" s="46">
        <f t="shared" si="747"/>
        <v>0</v>
      </c>
      <c r="AW3463" s="46">
        <f t="shared" si="750"/>
        <v>0</v>
      </c>
      <c r="AX3463" s="47" t="str">
        <f t="shared" si="748"/>
        <v/>
      </c>
      <c r="AY3463" s="47" t="str">
        <f t="shared" si="751"/>
        <v/>
      </c>
    </row>
    <row r="3464" spans="35:51" x14ac:dyDescent="0.35">
      <c r="AI3464" s="11"/>
      <c r="AJ3464" s="11"/>
      <c r="AK3464" s="11"/>
      <c r="AL3464" s="63"/>
      <c r="AM3464" s="46" t="str">
        <f t="shared" si="739"/>
        <v/>
      </c>
      <c r="AN3464" s="46" t="str">
        <f t="shared" si="740"/>
        <v/>
      </c>
      <c r="AO3464" s="46" t="str">
        <f t="shared" si="741"/>
        <v/>
      </c>
      <c r="AP3464" s="46">
        <f t="shared" si="742"/>
        <v>0</v>
      </c>
      <c r="AQ3464" s="46" t="str">
        <f t="shared" si="743"/>
        <v/>
      </c>
      <c r="AR3464" s="46">
        <f t="shared" si="744"/>
        <v>0</v>
      </c>
      <c r="AS3464" s="48">
        <f t="shared" si="745"/>
        <v>1</v>
      </c>
      <c r="AT3464" s="46">
        <f t="shared" si="749"/>
        <v>0</v>
      </c>
      <c r="AU3464" s="46">
        <f t="shared" si="746"/>
        <v>0</v>
      </c>
      <c r="AV3464" s="46">
        <f t="shared" si="747"/>
        <v>0</v>
      </c>
      <c r="AW3464" s="46">
        <f t="shared" si="750"/>
        <v>0</v>
      </c>
      <c r="AX3464" s="47" t="str">
        <f t="shared" si="748"/>
        <v/>
      </c>
      <c r="AY3464" s="47" t="str">
        <f t="shared" si="751"/>
        <v/>
      </c>
    </row>
    <row r="3465" spans="35:51" x14ac:dyDescent="0.35">
      <c r="AI3465" s="11"/>
      <c r="AJ3465" s="11"/>
      <c r="AK3465" s="11"/>
      <c r="AL3465" s="63"/>
      <c r="AM3465" s="46" t="str">
        <f t="shared" si="739"/>
        <v/>
      </c>
      <c r="AN3465" s="46" t="str">
        <f t="shared" si="740"/>
        <v/>
      </c>
      <c r="AO3465" s="46" t="str">
        <f t="shared" si="741"/>
        <v/>
      </c>
      <c r="AP3465" s="46">
        <f t="shared" si="742"/>
        <v>0</v>
      </c>
      <c r="AQ3465" s="46" t="str">
        <f t="shared" si="743"/>
        <v/>
      </c>
      <c r="AR3465" s="46">
        <f t="shared" si="744"/>
        <v>0</v>
      </c>
      <c r="AS3465" s="48">
        <f t="shared" si="745"/>
        <v>1</v>
      </c>
      <c r="AT3465" s="46">
        <f t="shared" si="749"/>
        <v>0</v>
      </c>
      <c r="AU3465" s="46">
        <f t="shared" si="746"/>
        <v>0</v>
      </c>
      <c r="AV3465" s="46">
        <f t="shared" si="747"/>
        <v>0</v>
      </c>
      <c r="AW3465" s="46">
        <f t="shared" si="750"/>
        <v>0</v>
      </c>
      <c r="AX3465" s="47" t="str">
        <f t="shared" si="748"/>
        <v/>
      </c>
      <c r="AY3465" s="47" t="str">
        <f t="shared" si="751"/>
        <v/>
      </c>
    </row>
    <row r="3466" spans="35:51" x14ac:dyDescent="0.35">
      <c r="AI3466" s="11"/>
      <c r="AJ3466" s="11"/>
      <c r="AK3466" s="11"/>
      <c r="AL3466" s="63"/>
      <c r="AM3466" s="46" t="str">
        <f t="shared" si="739"/>
        <v/>
      </c>
      <c r="AN3466" s="46" t="str">
        <f t="shared" si="740"/>
        <v/>
      </c>
      <c r="AO3466" s="46" t="str">
        <f t="shared" si="741"/>
        <v/>
      </c>
      <c r="AP3466" s="46">
        <f t="shared" si="742"/>
        <v>0</v>
      </c>
      <c r="AQ3466" s="46" t="str">
        <f t="shared" si="743"/>
        <v/>
      </c>
      <c r="AR3466" s="46">
        <f t="shared" si="744"/>
        <v>0</v>
      </c>
      <c r="AS3466" s="48">
        <f t="shared" si="745"/>
        <v>1</v>
      </c>
      <c r="AT3466" s="46">
        <f t="shared" si="749"/>
        <v>0</v>
      </c>
      <c r="AU3466" s="46">
        <f t="shared" si="746"/>
        <v>0</v>
      </c>
      <c r="AV3466" s="46">
        <f t="shared" si="747"/>
        <v>0</v>
      </c>
      <c r="AW3466" s="46">
        <f t="shared" si="750"/>
        <v>0</v>
      </c>
      <c r="AX3466" s="47" t="str">
        <f t="shared" si="748"/>
        <v/>
      </c>
      <c r="AY3466" s="47" t="str">
        <f t="shared" si="751"/>
        <v/>
      </c>
    </row>
    <row r="3467" spans="35:51" x14ac:dyDescent="0.35">
      <c r="AI3467" s="11"/>
      <c r="AJ3467" s="11"/>
      <c r="AK3467" s="11"/>
      <c r="AL3467" s="63"/>
      <c r="AM3467" s="46" t="str">
        <f t="shared" si="739"/>
        <v/>
      </c>
      <c r="AN3467" s="46" t="str">
        <f t="shared" si="740"/>
        <v/>
      </c>
      <c r="AO3467" s="46" t="str">
        <f t="shared" si="741"/>
        <v/>
      </c>
      <c r="AP3467" s="46">
        <f t="shared" si="742"/>
        <v>0</v>
      </c>
      <c r="AQ3467" s="46" t="str">
        <f t="shared" si="743"/>
        <v/>
      </c>
      <c r="AR3467" s="46">
        <f t="shared" si="744"/>
        <v>0</v>
      </c>
      <c r="AS3467" s="48">
        <f t="shared" si="745"/>
        <v>1</v>
      </c>
      <c r="AT3467" s="46">
        <f t="shared" si="749"/>
        <v>0</v>
      </c>
      <c r="AU3467" s="46">
        <f t="shared" si="746"/>
        <v>0</v>
      </c>
      <c r="AV3467" s="46">
        <f t="shared" si="747"/>
        <v>0</v>
      </c>
      <c r="AW3467" s="46">
        <f t="shared" si="750"/>
        <v>0</v>
      </c>
      <c r="AX3467" s="47" t="str">
        <f t="shared" si="748"/>
        <v/>
      </c>
      <c r="AY3467" s="47" t="str">
        <f t="shared" si="751"/>
        <v/>
      </c>
    </row>
    <row r="3468" spans="35:51" x14ac:dyDescent="0.35">
      <c r="AI3468" s="11"/>
      <c r="AJ3468" s="11"/>
      <c r="AK3468" s="11"/>
      <c r="AL3468" s="63"/>
      <c r="AM3468" s="46" t="str">
        <f t="shared" si="739"/>
        <v/>
      </c>
      <c r="AN3468" s="46" t="str">
        <f t="shared" si="740"/>
        <v/>
      </c>
      <c r="AO3468" s="46" t="str">
        <f t="shared" si="741"/>
        <v/>
      </c>
      <c r="AP3468" s="46">
        <f t="shared" si="742"/>
        <v>0</v>
      </c>
      <c r="AQ3468" s="46" t="str">
        <f t="shared" si="743"/>
        <v/>
      </c>
      <c r="AR3468" s="46">
        <f t="shared" si="744"/>
        <v>0</v>
      </c>
      <c r="AS3468" s="48">
        <f t="shared" si="745"/>
        <v>1</v>
      </c>
      <c r="AT3468" s="46">
        <f t="shared" si="749"/>
        <v>0</v>
      </c>
      <c r="AU3468" s="46">
        <f t="shared" si="746"/>
        <v>0</v>
      </c>
      <c r="AV3468" s="46">
        <f t="shared" si="747"/>
        <v>0</v>
      </c>
      <c r="AW3468" s="46">
        <f t="shared" si="750"/>
        <v>0</v>
      </c>
      <c r="AX3468" s="47" t="str">
        <f t="shared" si="748"/>
        <v/>
      </c>
      <c r="AY3468" s="47" t="str">
        <f t="shared" si="751"/>
        <v/>
      </c>
    </row>
    <row r="3469" spans="35:51" x14ac:dyDescent="0.35">
      <c r="AI3469" s="11"/>
      <c r="AJ3469" s="11"/>
      <c r="AK3469" s="11"/>
      <c r="AL3469" s="63"/>
      <c r="AM3469" s="46" t="str">
        <f t="shared" si="739"/>
        <v/>
      </c>
      <c r="AN3469" s="46" t="str">
        <f t="shared" si="740"/>
        <v/>
      </c>
      <c r="AO3469" s="46" t="str">
        <f t="shared" si="741"/>
        <v/>
      </c>
      <c r="AP3469" s="46">
        <f t="shared" si="742"/>
        <v>0</v>
      </c>
      <c r="AQ3469" s="46" t="str">
        <f t="shared" si="743"/>
        <v/>
      </c>
      <c r="AR3469" s="46">
        <f t="shared" si="744"/>
        <v>0</v>
      </c>
      <c r="AS3469" s="48">
        <f t="shared" si="745"/>
        <v>1</v>
      </c>
      <c r="AT3469" s="46">
        <f t="shared" si="749"/>
        <v>0</v>
      </c>
      <c r="AU3469" s="46">
        <f t="shared" si="746"/>
        <v>0</v>
      </c>
      <c r="AV3469" s="46">
        <f t="shared" si="747"/>
        <v>0</v>
      </c>
      <c r="AW3469" s="46">
        <f t="shared" si="750"/>
        <v>0</v>
      </c>
      <c r="AX3469" s="47" t="str">
        <f t="shared" si="748"/>
        <v/>
      </c>
      <c r="AY3469" s="47" t="str">
        <f t="shared" si="751"/>
        <v/>
      </c>
    </row>
    <row r="3470" spans="35:51" x14ac:dyDescent="0.35">
      <c r="AI3470" s="11"/>
      <c r="AJ3470" s="11"/>
      <c r="AK3470" s="11"/>
      <c r="AL3470" s="63"/>
      <c r="AM3470" s="46" t="str">
        <f t="shared" si="739"/>
        <v/>
      </c>
      <c r="AN3470" s="46" t="str">
        <f t="shared" si="740"/>
        <v/>
      </c>
      <c r="AO3470" s="46" t="str">
        <f t="shared" si="741"/>
        <v/>
      </c>
      <c r="AP3470" s="46">
        <f t="shared" si="742"/>
        <v>0</v>
      </c>
      <c r="AQ3470" s="46" t="str">
        <f t="shared" si="743"/>
        <v/>
      </c>
      <c r="AR3470" s="46">
        <f t="shared" si="744"/>
        <v>0</v>
      </c>
      <c r="AS3470" s="48">
        <f t="shared" si="745"/>
        <v>1</v>
      </c>
      <c r="AT3470" s="46">
        <f t="shared" si="749"/>
        <v>0</v>
      </c>
      <c r="AU3470" s="46">
        <f t="shared" si="746"/>
        <v>0</v>
      </c>
      <c r="AV3470" s="46">
        <f t="shared" si="747"/>
        <v>0</v>
      </c>
      <c r="AW3470" s="46">
        <f t="shared" si="750"/>
        <v>0</v>
      </c>
      <c r="AX3470" s="47" t="str">
        <f t="shared" si="748"/>
        <v/>
      </c>
      <c r="AY3470" s="47" t="str">
        <f t="shared" si="751"/>
        <v/>
      </c>
    </row>
    <row r="3471" spans="35:51" x14ac:dyDescent="0.35">
      <c r="AI3471" s="11"/>
      <c r="AJ3471" s="11"/>
      <c r="AK3471" s="11"/>
      <c r="AL3471" s="63"/>
      <c r="AM3471" s="46" t="str">
        <f t="shared" si="739"/>
        <v/>
      </c>
      <c r="AN3471" s="46" t="str">
        <f t="shared" si="740"/>
        <v/>
      </c>
      <c r="AO3471" s="46" t="str">
        <f t="shared" si="741"/>
        <v/>
      </c>
      <c r="AP3471" s="46">
        <f t="shared" si="742"/>
        <v>0</v>
      </c>
      <c r="AQ3471" s="46" t="str">
        <f t="shared" si="743"/>
        <v/>
      </c>
      <c r="AR3471" s="46">
        <f t="shared" si="744"/>
        <v>0</v>
      </c>
      <c r="AS3471" s="48">
        <f t="shared" si="745"/>
        <v>1</v>
      </c>
      <c r="AT3471" s="46">
        <f t="shared" si="749"/>
        <v>0</v>
      </c>
      <c r="AU3471" s="46">
        <f t="shared" si="746"/>
        <v>0</v>
      </c>
      <c r="AV3471" s="46">
        <f t="shared" si="747"/>
        <v>0</v>
      </c>
      <c r="AW3471" s="46">
        <f t="shared" si="750"/>
        <v>0</v>
      </c>
      <c r="AX3471" s="47" t="str">
        <f t="shared" si="748"/>
        <v/>
      </c>
      <c r="AY3471" s="47" t="str">
        <f t="shared" si="751"/>
        <v/>
      </c>
    </row>
    <row r="3472" spans="35:51" x14ac:dyDescent="0.35">
      <c r="AI3472" s="11"/>
      <c r="AJ3472" s="11"/>
      <c r="AK3472" s="11"/>
      <c r="AL3472" s="63"/>
      <c r="AM3472" s="46" t="str">
        <f t="shared" si="739"/>
        <v/>
      </c>
      <c r="AN3472" s="46" t="str">
        <f t="shared" si="740"/>
        <v/>
      </c>
      <c r="AO3472" s="46" t="str">
        <f t="shared" si="741"/>
        <v/>
      </c>
      <c r="AP3472" s="46">
        <f t="shared" si="742"/>
        <v>0</v>
      </c>
      <c r="AQ3472" s="46" t="str">
        <f t="shared" si="743"/>
        <v/>
      </c>
      <c r="AR3472" s="46">
        <f t="shared" si="744"/>
        <v>0</v>
      </c>
      <c r="AS3472" s="48">
        <f t="shared" si="745"/>
        <v>1</v>
      </c>
      <c r="AT3472" s="46">
        <f t="shared" si="749"/>
        <v>0</v>
      </c>
      <c r="AU3472" s="46">
        <f t="shared" si="746"/>
        <v>0</v>
      </c>
      <c r="AV3472" s="46">
        <f t="shared" si="747"/>
        <v>0</v>
      </c>
      <c r="AW3472" s="46">
        <f t="shared" si="750"/>
        <v>0</v>
      </c>
      <c r="AX3472" s="47" t="str">
        <f t="shared" si="748"/>
        <v/>
      </c>
      <c r="AY3472" s="47" t="str">
        <f t="shared" si="751"/>
        <v/>
      </c>
    </row>
    <row r="3473" spans="35:51" x14ac:dyDescent="0.35">
      <c r="AI3473" s="11"/>
      <c r="AJ3473" s="11"/>
      <c r="AK3473" s="11"/>
      <c r="AL3473" s="63"/>
      <c r="AM3473" s="46" t="str">
        <f t="shared" si="739"/>
        <v/>
      </c>
      <c r="AN3473" s="46" t="str">
        <f t="shared" si="740"/>
        <v/>
      </c>
      <c r="AO3473" s="46" t="str">
        <f t="shared" si="741"/>
        <v/>
      </c>
      <c r="AP3473" s="46">
        <f t="shared" si="742"/>
        <v>0</v>
      </c>
      <c r="AQ3473" s="46" t="str">
        <f t="shared" si="743"/>
        <v/>
      </c>
      <c r="AR3473" s="46">
        <f t="shared" si="744"/>
        <v>0</v>
      </c>
      <c r="AS3473" s="48">
        <f t="shared" si="745"/>
        <v>1</v>
      </c>
      <c r="AT3473" s="46">
        <f t="shared" si="749"/>
        <v>0</v>
      </c>
      <c r="AU3473" s="46">
        <f t="shared" si="746"/>
        <v>0</v>
      </c>
      <c r="AV3473" s="46">
        <f t="shared" si="747"/>
        <v>0</v>
      </c>
      <c r="AW3473" s="46">
        <f t="shared" si="750"/>
        <v>0</v>
      </c>
      <c r="AX3473" s="47" t="str">
        <f t="shared" si="748"/>
        <v/>
      </c>
      <c r="AY3473" s="47" t="str">
        <f t="shared" si="751"/>
        <v/>
      </c>
    </row>
    <row r="3474" spans="35:51" x14ac:dyDescent="0.35">
      <c r="AI3474" s="11"/>
      <c r="AJ3474" s="11"/>
      <c r="AK3474" s="11"/>
      <c r="AL3474" s="63"/>
      <c r="AM3474" s="46" t="str">
        <f t="shared" si="739"/>
        <v/>
      </c>
      <c r="AN3474" s="46" t="str">
        <f t="shared" si="740"/>
        <v/>
      </c>
      <c r="AO3474" s="46" t="str">
        <f t="shared" si="741"/>
        <v/>
      </c>
      <c r="AP3474" s="46">
        <f t="shared" si="742"/>
        <v>0</v>
      </c>
      <c r="AQ3474" s="46" t="str">
        <f t="shared" si="743"/>
        <v/>
      </c>
      <c r="AR3474" s="46">
        <f t="shared" si="744"/>
        <v>0</v>
      </c>
      <c r="AS3474" s="48">
        <f t="shared" si="745"/>
        <v>1</v>
      </c>
      <c r="AT3474" s="46">
        <f t="shared" si="749"/>
        <v>0</v>
      </c>
      <c r="AU3474" s="46">
        <f t="shared" si="746"/>
        <v>0</v>
      </c>
      <c r="AV3474" s="46">
        <f t="shared" si="747"/>
        <v>0</v>
      </c>
      <c r="AW3474" s="46">
        <f t="shared" si="750"/>
        <v>0</v>
      </c>
      <c r="AX3474" s="47" t="str">
        <f t="shared" si="748"/>
        <v/>
      </c>
      <c r="AY3474" s="47" t="str">
        <f t="shared" si="751"/>
        <v/>
      </c>
    </row>
    <row r="3475" spans="35:51" x14ac:dyDescent="0.35">
      <c r="AI3475" s="11"/>
      <c r="AJ3475" s="11"/>
      <c r="AK3475" s="11"/>
      <c r="AL3475" s="63"/>
      <c r="AM3475" s="46" t="str">
        <f t="shared" si="739"/>
        <v/>
      </c>
      <c r="AN3475" s="46" t="str">
        <f t="shared" si="740"/>
        <v/>
      </c>
      <c r="AO3475" s="46" t="str">
        <f t="shared" si="741"/>
        <v/>
      </c>
      <c r="AP3475" s="46">
        <f t="shared" si="742"/>
        <v>0</v>
      </c>
      <c r="AQ3475" s="46" t="str">
        <f t="shared" si="743"/>
        <v/>
      </c>
      <c r="AR3475" s="46">
        <f t="shared" si="744"/>
        <v>0</v>
      </c>
      <c r="AS3475" s="48">
        <f t="shared" si="745"/>
        <v>1</v>
      </c>
      <c r="AT3475" s="46">
        <f t="shared" si="749"/>
        <v>0</v>
      </c>
      <c r="AU3475" s="46">
        <f t="shared" si="746"/>
        <v>0</v>
      </c>
      <c r="AV3475" s="46">
        <f t="shared" si="747"/>
        <v>0</v>
      </c>
      <c r="AW3475" s="46">
        <f t="shared" si="750"/>
        <v>0</v>
      </c>
      <c r="AX3475" s="47" t="str">
        <f t="shared" si="748"/>
        <v/>
      </c>
      <c r="AY3475" s="47" t="str">
        <f t="shared" si="751"/>
        <v/>
      </c>
    </row>
    <row r="3476" spans="35:51" x14ac:dyDescent="0.35">
      <c r="AI3476" s="11"/>
      <c r="AJ3476" s="11"/>
      <c r="AK3476" s="11"/>
      <c r="AL3476" s="63"/>
      <c r="AM3476" s="46" t="str">
        <f t="shared" si="739"/>
        <v/>
      </c>
      <c r="AN3476" s="46" t="str">
        <f t="shared" si="740"/>
        <v/>
      </c>
      <c r="AO3476" s="46" t="str">
        <f t="shared" si="741"/>
        <v/>
      </c>
      <c r="AP3476" s="46">
        <f t="shared" si="742"/>
        <v>0</v>
      </c>
      <c r="AQ3476" s="46" t="str">
        <f t="shared" si="743"/>
        <v/>
      </c>
      <c r="AR3476" s="46">
        <f t="shared" si="744"/>
        <v>0</v>
      </c>
      <c r="AS3476" s="48">
        <f t="shared" si="745"/>
        <v>1</v>
      </c>
      <c r="AT3476" s="46">
        <f t="shared" si="749"/>
        <v>0</v>
      </c>
      <c r="AU3476" s="46">
        <f t="shared" si="746"/>
        <v>0</v>
      </c>
      <c r="AV3476" s="46">
        <f t="shared" si="747"/>
        <v>0</v>
      </c>
      <c r="AW3476" s="46">
        <f t="shared" si="750"/>
        <v>0</v>
      </c>
      <c r="AX3476" s="47" t="str">
        <f t="shared" si="748"/>
        <v/>
      </c>
      <c r="AY3476" s="47" t="str">
        <f t="shared" si="751"/>
        <v/>
      </c>
    </row>
    <row r="3477" spans="35:51" x14ac:dyDescent="0.35">
      <c r="AI3477" s="11"/>
      <c r="AJ3477" s="11"/>
      <c r="AK3477" s="11"/>
      <c r="AL3477" s="63"/>
      <c r="AM3477" s="46" t="str">
        <f t="shared" si="739"/>
        <v/>
      </c>
      <c r="AN3477" s="46" t="str">
        <f t="shared" si="740"/>
        <v/>
      </c>
      <c r="AO3477" s="46" t="str">
        <f t="shared" si="741"/>
        <v/>
      </c>
      <c r="AP3477" s="46">
        <f t="shared" si="742"/>
        <v>0</v>
      </c>
      <c r="AQ3477" s="46" t="str">
        <f t="shared" si="743"/>
        <v/>
      </c>
      <c r="AR3477" s="46">
        <f t="shared" si="744"/>
        <v>0</v>
      </c>
      <c r="AS3477" s="48">
        <f t="shared" si="745"/>
        <v>1</v>
      </c>
      <c r="AT3477" s="46">
        <f t="shared" si="749"/>
        <v>0</v>
      </c>
      <c r="AU3477" s="46">
        <f t="shared" si="746"/>
        <v>0</v>
      </c>
      <c r="AV3477" s="46">
        <f t="shared" si="747"/>
        <v>0</v>
      </c>
      <c r="AW3477" s="46">
        <f t="shared" si="750"/>
        <v>0</v>
      </c>
      <c r="AX3477" s="47" t="str">
        <f t="shared" si="748"/>
        <v/>
      </c>
      <c r="AY3477" s="47" t="str">
        <f t="shared" si="751"/>
        <v/>
      </c>
    </row>
    <row r="3478" spans="35:51" x14ac:dyDescent="0.35">
      <c r="AI3478" s="11"/>
      <c r="AJ3478" s="11"/>
      <c r="AK3478" s="11"/>
      <c r="AL3478" s="63"/>
      <c r="AM3478" s="46" t="str">
        <f t="shared" si="739"/>
        <v/>
      </c>
      <c r="AN3478" s="46" t="str">
        <f t="shared" si="740"/>
        <v/>
      </c>
      <c r="AO3478" s="46" t="str">
        <f t="shared" si="741"/>
        <v/>
      </c>
      <c r="AP3478" s="46">
        <f t="shared" si="742"/>
        <v>0</v>
      </c>
      <c r="AQ3478" s="46" t="str">
        <f t="shared" si="743"/>
        <v/>
      </c>
      <c r="AR3478" s="46">
        <f t="shared" si="744"/>
        <v>0</v>
      </c>
      <c r="AS3478" s="48">
        <f t="shared" si="745"/>
        <v>1</v>
      </c>
      <c r="AT3478" s="46">
        <f t="shared" si="749"/>
        <v>0</v>
      </c>
      <c r="AU3478" s="46">
        <f t="shared" si="746"/>
        <v>0</v>
      </c>
      <c r="AV3478" s="46">
        <f t="shared" si="747"/>
        <v>0</v>
      </c>
      <c r="AW3478" s="46">
        <f t="shared" si="750"/>
        <v>0</v>
      </c>
      <c r="AX3478" s="47" t="str">
        <f t="shared" si="748"/>
        <v/>
      </c>
      <c r="AY3478" s="47" t="str">
        <f t="shared" si="751"/>
        <v/>
      </c>
    </row>
    <row r="3479" spans="35:51" x14ac:dyDescent="0.35">
      <c r="AI3479" s="11"/>
      <c r="AJ3479" s="11"/>
      <c r="AK3479" s="11"/>
      <c r="AL3479" s="63"/>
      <c r="AM3479" s="46" t="str">
        <f t="shared" si="739"/>
        <v/>
      </c>
      <c r="AN3479" s="46" t="str">
        <f t="shared" si="740"/>
        <v/>
      </c>
      <c r="AO3479" s="46" t="str">
        <f t="shared" si="741"/>
        <v/>
      </c>
      <c r="AP3479" s="46">
        <f t="shared" si="742"/>
        <v>0</v>
      </c>
      <c r="AQ3479" s="46" t="str">
        <f t="shared" si="743"/>
        <v/>
      </c>
      <c r="AR3479" s="46">
        <f t="shared" si="744"/>
        <v>0</v>
      </c>
      <c r="AS3479" s="48">
        <f t="shared" si="745"/>
        <v>1</v>
      </c>
      <c r="AT3479" s="46">
        <f t="shared" si="749"/>
        <v>0</v>
      </c>
      <c r="AU3479" s="46">
        <f t="shared" si="746"/>
        <v>0</v>
      </c>
      <c r="AV3479" s="46">
        <f t="shared" si="747"/>
        <v>0</v>
      </c>
      <c r="AW3479" s="46">
        <f t="shared" si="750"/>
        <v>0</v>
      </c>
      <c r="AX3479" s="47" t="str">
        <f t="shared" si="748"/>
        <v/>
      </c>
      <c r="AY3479" s="47" t="str">
        <f t="shared" si="751"/>
        <v/>
      </c>
    </row>
    <row r="3480" spans="35:51" x14ac:dyDescent="0.35">
      <c r="AI3480" s="11"/>
      <c r="AJ3480" s="11"/>
      <c r="AK3480" s="11"/>
      <c r="AL3480" s="63"/>
      <c r="AM3480" s="46" t="str">
        <f t="shared" si="739"/>
        <v/>
      </c>
      <c r="AN3480" s="46" t="str">
        <f t="shared" si="740"/>
        <v/>
      </c>
      <c r="AO3480" s="46" t="str">
        <f t="shared" si="741"/>
        <v/>
      </c>
      <c r="AP3480" s="46">
        <f t="shared" si="742"/>
        <v>0</v>
      </c>
      <c r="AQ3480" s="46" t="str">
        <f t="shared" si="743"/>
        <v/>
      </c>
      <c r="AR3480" s="46">
        <f t="shared" si="744"/>
        <v>0</v>
      </c>
      <c r="AS3480" s="48">
        <f t="shared" si="745"/>
        <v>1</v>
      </c>
      <c r="AT3480" s="46">
        <f t="shared" si="749"/>
        <v>0</v>
      </c>
      <c r="AU3480" s="46">
        <f t="shared" si="746"/>
        <v>0</v>
      </c>
      <c r="AV3480" s="46">
        <f t="shared" si="747"/>
        <v>0</v>
      </c>
      <c r="AW3480" s="46">
        <f t="shared" si="750"/>
        <v>0</v>
      </c>
      <c r="AX3480" s="47" t="str">
        <f t="shared" si="748"/>
        <v/>
      </c>
      <c r="AY3480" s="47" t="str">
        <f t="shared" si="751"/>
        <v/>
      </c>
    </row>
    <row r="3481" spans="35:51" x14ac:dyDescent="0.35">
      <c r="AI3481" s="11"/>
      <c r="AJ3481" s="11"/>
      <c r="AK3481" s="11"/>
      <c r="AL3481" s="63"/>
      <c r="AM3481" s="46" t="str">
        <f t="shared" si="739"/>
        <v/>
      </c>
      <c r="AN3481" s="46" t="str">
        <f t="shared" si="740"/>
        <v/>
      </c>
      <c r="AO3481" s="46" t="str">
        <f t="shared" si="741"/>
        <v/>
      </c>
      <c r="AP3481" s="46">
        <f t="shared" si="742"/>
        <v>0</v>
      </c>
      <c r="AQ3481" s="46" t="str">
        <f t="shared" si="743"/>
        <v/>
      </c>
      <c r="AR3481" s="46">
        <f t="shared" si="744"/>
        <v>0</v>
      </c>
      <c r="AS3481" s="48">
        <f t="shared" si="745"/>
        <v>1</v>
      </c>
      <c r="AT3481" s="46">
        <f t="shared" si="749"/>
        <v>0</v>
      </c>
      <c r="AU3481" s="46">
        <f t="shared" si="746"/>
        <v>0</v>
      </c>
      <c r="AV3481" s="46">
        <f t="shared" si="747"/>
        <v>0</v>
      </c>
      <c r="AW3481" s="46">
        <f t="shared" si="750"/>
        <v>0</v>
      </c>
      <c r="AX3481" s="47" t="str">
        <f t="shared" si="748"/>
        <v/>
      </c>
      <c r="AY3481" s="47" t="str">
        <f t="shared" si="751"/>
        <v/>
      </c>
    </row>
    <row r="3482" spans="35:51" x14ac:dyDescent="0.35">
      <c r="AI3482" s="11"/>
      <c r="AJ3482" s="11"/>
      <c r="AK3482" s="11"/>
      <c r="AL3482" s="63"/>
      <c r="AM3482" s="46" t="str">
        <f t="shared" si="739"/>
        <v/>
      </c>
      <c r="AN3482" s="46" t="str">
        <f t="shared" si="740"/>
        <v/>
      </c>
      <c r="AO3482" s="46" t="str">
        <f t="shared" si="741"/>
        <v/>
      </c>
      <c r="AP3482" s="46">
        <f t="shared" si="742"/>
        <v>0</v>
      </c>
      <c r="AQ3482" s="46" t="str">
        <f t="shared" si="743"/>
        <v/>
      </c>
      <c r="AR3482" s="46">
        <f t="shared" si="744"/>
        <v>0</v>
      </c>
      <c r="AS3482" s="48">
        <f t="shared" si="745"/>
        <v>1</v>
      </c>
      <c r="AT3482" s="46">
        <f t="shared" si="749"/>
        <v>0</v>
      </c>
      <c r="AU3482" s="46">
        <f t="shared" si="746"/>
        <v>0</v>
      </c>
      <c r="AV3482" s="46">
        <f t="shared" si="747"/>
        <v>0</v>
      </c>
      <c r="AW3482" s="46">
        <f t="shared" si="750"/>
        <v>0</v>
      </c>
      <c r="AX3482" s="47" t="str">
        <f t="shared" si="748"/>
        <v/>
      </c>
      <c r="AY3482" s="47" t="str">
        <f t="shared" si="751"/>
        <v/>
      </c>
    </row>
    <row r="3483" spans="35:51" x14ac:dyDescent="0.35">
      <c r="AI3483" s="11"/>
      <c r="AJ3483" s="11"/>
      <c r="AK3483" s="11"/>
      <c r="AL3483" s="63"/>
      <c r="AM3483" s="46" t="str">
        <f t="shared" si="739"/>
        <v/>
      </c>
      <c r="AN3483" s="46" t="str">
        <f t="shared" si="740"/>
        <v/>
      </c>
      <c r="AO3483" s="46" t="str">
        <f t="shared" si="741"/>
        <v/>
      </c>
      <c r="AP3483" s="46">
        <f t="shared" si="742"/>
        <v>0</v>
      </c>
      <c r="AQ3483" s="46" t="str">
        <f t="shared" si="743"/>
        <v/>
      </c>
      <c r="AR3483" s="46">
        <f t="shared" si="744"/>
        <v>0</v>
      </c>
      <c r="AS3483" s="48">
        <f t="shared" si="745"/>
        <v>1</v>
      </c>
      <c r="AT3483" s="46">
        <f t="shared" si="749"/>
        <v>0</v>
      </c>
      <c r="AU3483" s="46">
        <f t="shared" si="746"/>
        <v>0</v>
      </c>
      <c r="AV3483" s="46">
        <f t="shared" si="747"/>
        <v>0</v>
      </c>
      <c r="AW3483" s="46">
        <f t="shared" si="750"/>
        <v>0</v>
      </c>
      <c r="AX3483" s="47" t="str">
        <f t="shared" si="748"/>
        <v/>
      </c>
      <c r="AY3483" s="47" t="str">
        <f t="shared" si="751"/>
        <v/>
      </c>
    </row>
    <row r="3484" spans="35:51" x14ac:dyDescent="0.35">
      <c r="AI3484" s="11"/>
      <c r="AJ3484" s="11"/>
      <c r="AK3484" s="11"/>
      <c r="AL3484" s="63"/>
      <c r="AM3484" s="46" t="str">
        <f t="shared" si="739"/>
        <v/>
      </c>
      <c r="AN3484" s="46" t="str">
        <f t="shared" si="740"/>
        <v/>
      </c>
      <c r="AO3484" s="46" t="str">
        <f t="shared" si="741"/>
        <v/>
      </c>
      <c r="AP3484" s="46">
        <f t="shared" si="742"/>
        <v>0</v>
      </c>
      <c r="AQ3484" s="46" t="str">
        <f t="shared" si="743"/>
        <v/>
      </c>
      <c r="AR3484" s="46">
        <f t="shared" si="744"/>
        <v>0</v>
      </c>
      <c r="AS3484" s="48">
        <f t="shared" si="745"/>
        <v>1</v>
      </c>
      <c r="AT3484" s="46">
        <f t="shared" si="749"/>
        <v>0</v>
      </c>
      <c r="AU3484" s="46">
        <f t="shared" si="746"/>
        <v>0</v>
      </c>
      <c r="AV3484" s="46">
        <f t="shared" si="747"/>
        <v>0</v>
      </c>
      <c r="AW3484" s="46">
        <f t="shared" si="750"/>
        <v>0</v>
      </c>
      <c r="AX3484" s="47" t="str">
        <f t="shared" si="748"/>
        <v/>
      </c>
      <c r="AY3484" s="47" t="str">
        <f t="shared" si="751"/>
        <v/>
      </c>
    </row>
    <row r="3485" spans="35:51" x14ac:dyDescent="0.35">
      <c r="AI3485" s="11"/>
      <c r="AJ3485" s="11"/>
      <c r="AK3485" s="11"/>
      <c r="AL3485" s="63"/>
      <c r="AM3485" s="46" t="str">
        <f t="shared" si="739"/>
        <v/>
      </c>
      <c r="AN3485" s="46" t="str">
        <f t="shared" si="740"/>
        <v/>
      </c>
      <c r="AO3485" s="46" t="str">
        <f t="shared" si="741"/>
        <v/>
      </c>
      <c r="AP3485" s="46">
        <f t="shared" si="742"/>
        <v>0</v>
      </c>
      <c r="AQ3485" s="46" t="str">
        <f t="shared" si="743"/>
        <v/>
      </c>
      <c r="AR3485" s="46">
        <f t="shared" si="744"/>
        <v>0</v>
      </c>
      <c r="AS3485" s="48">
        <f t="shared" si="745"/>
        <v>1</v>
      </c>
      <c r="AT3485" s="46">
        <f t="shared" si="749"/>
        <v>0</v>
      </c>
      <c r="AU3485" s="46">
        <f t="shared" si="746"/>
        <v>0</v>
      </c>
      <c r="AV3485" s="46">
        <f t="shared" si="747"/>
        <v>0</v>
      </c>
      <c r="AW3485" s="46">
        <f t="shared" si="750"/>
        <v>0</v>
      </c>
      <c r="AX3485" s="47" t="str">
        <f t="shared" si="748"/>
        <v/>
      </c>
      <c r="AY3485" s="47" t="str">
        <f t="shared" si="751"/>
        <v/>
      </c>
    </row>
    <row r="3486" spans="35:51" x14ac:dyDescent="0.35">
      <c r="AI3486" s="11"/>
      <c r="AJ3486" s="11"/>
      <c r="AK3486" s="11"/>
      <c r="AL3486" s="63"/>
      <c r="AM3486" s="46" t="str">
        <f t="shared" si="739"/>
        <v/>
      </c>
      <c r="AN3486" s="46" t="str">
        <f t="shared" si="740"/>
        <v/>
      </c>
      <c r="AO3486" s="46" t="str">
        <f t="shared" si="741"/>
        <v/>
      </c>
      <c r="AP3486" s="46">
        <f t="shared" si="742"/>
        <v>0</v>
      </c>
      <c r="AQ3486" s="46" t="str">
        <f t="shared" si="743"/>
        <v/>
      </c>
      <c r="AR3486" s="46">
        <f t="shared" si="744"/>
        <v>0</v>
      </c>
      <c r="AS3486" s="48">
        <f t="shared" si="745"/>
        <v>1</v>
      </c>
      <c r="AT3486" s="46">
        <f t="shared" si="749"/>
        <v>0</v>
      </c>
      <c r="AU3486" s="46">
        <f t="shared" si="746"/>
        <v>0</v>
      </c>
      <c r="AV3486" s="46">
        <f t="shared" si="747"/>
        <v>0</v>
      </c>
      <c r="AW3486" s="46">
        <f t="shared" si="750"/>
        <v>0</v>
      </c>
      <c r="AX3486" s="47" t="str">
        <f t="shared" si="748"/>
        <v/>
      </c>
      <c r="AY3486" s="47" t="str">
        <f t="shared" si="751"/>
        <v/>
      </c>
    </row>
    <row r="3487" spans="35:51" x14ac:dyDescent="0.35">
      <c r="AI3487" s="11"/>
      <c r="AJ3487" s="11"/>
      <c r="AK3487" s="11"/>
      <c r="AL3487" s="63"/>
      <c r="AM3487" s="46" t="str">
        <f t="shared" si="739"/>
        <v/>
      </c>
      <c r="AN3487" s="46" t="str">
        <f t="shared" si="740"/>
        <v/>
      </c>
      <c r="AO3487" s="46" t="str">
        <f t="shared" si="741"/>
        <v/>
      </c>
      <c r="AP3487" s="46">
        <f t="shared" si="742"/>
        <v>0</v>
      </c>
      <c r="AQ3487" s="46" t="str">
        <f t="shared" si="743"/>
        <v/>
      </c>
      <c r="AR3487" s="46">
        <f t="shared" si="744"/>
        <v>0</v>
      </c>
      <c r="AS3487" s="48">
        <f t="shared" si="745"/>
        <v>1</v>
      </c>
      <c r="AT3487" s="46">
        <f t="shared" si="749"/>
        <v>0</v>
      </c>
      <c r="AU3487" s="46">
        <f t="shared" si="746"/>
        <v>0</v>
      </c>
      <c r="AV3487" s="46">
        <f t="shared" si="747"/>
        <v>0</v>
      </c>
      <c r="AW3487" s="46">
        <f t="shared" si="750"/>
        <v>0</v>
      </c>
      <c r="AX3487" s="47" t="str">
        <f t="shared" si="748"/>
        <v/>
      </c>
      <c r="AY3487" s="47" t="str">
        <f t="shared" si="751"/>
        <v/>
      </c>
    </row>
    <row r="3488" spans="35:51" x14ac:dyDescent="0.35">
      <c r="AI3488" s="11"/>
      <c r="AJ3488" s="11"/>
      <c r="AK3488" s="11"/>
      <c r="AL3488" s="63"/>
      <c r="AM3488" s="46" t="str">
        <f t="shared" si="739"/>
        <v/>
      </c>
      <c r="AN3488" s="46" t="str">
        <f t="shared" si="740"/>
        <v/>
      </c>
      <c r="AO3488" s="46" t="str">
        <f t="shared" si="741"/>
        <v/>
      </c>
      <c r="AP3488" s="46">
        <f t="shared" si="742"/>
        <v>0</v>
      </c>
      <c r="AQ3488" s="46" t="str">
        <f t="shared" si="743"/>
        <v/>
      </c>
      <c r="AR3488" s="46">
        <f t="shared" si="744"/>
        <v>0</v>
      </c>
      <c r="AS3488" s="48">
        <f t="shared" si="745"/>
        <v>1</v>
      </c>
      <c r="AT3488" s="46">
        <f t="shared" si="749"/>
        <v>0</v>
      </c>
      <c r="AU3488" s="46">
        <f t="shared" si="746"/>
        <v>0</v>
      </c>
      <c r="AV3488" s="46">
        <f t="shared" si="747"/>
        <v>0</v>
      </c>
      <c r="AW3488" s="46">
        <f t="shared" si="750"/>
        <v>0</v>
      </c>
      <c r="AX3488" s="47" t="str">
        <f t="shared" si="748"/>
        <v/>
      </c>
      <c r="AY3488" s="47" t="str">
        <f t="shared" si="751"/>
        <v/>
      </c>
    </row>
    <row r="3489" spans="35:51" x14ac:dyDescent="0.35">
      <c r="AI3489" s="11"/>
      <c r="AJ3489" s="11"/>
      <c r="AK3489" s="11"/>
      <c r="AL3489" s="63"/>
      <c r="AM3489" s="46" t="str">
        <f t="shared" si="739"/>
        <v/>
      </c>
      <c r="AN3489" s="46" t="str">
        <f t="shared" si="740"/>
        <v/>
      </c>
      <c r="AO3489" s="46" t="str">
        <f t="shared" si="741"/>
        <v/>
      </c>
      <c r="AP3489" s="46">
        <f t="shared" si="742"/>
        <v>0</v>
      </c>
      <c r="AQ3489" s="46" t="str">
        <f t="shared" si="743"/>
        <v/>
      </c>
      <c r="AR3489" s="46">
        <f t="shared" si="744"/>
        <v>0</v>
      </c>
      <c r="AS3489" s="48">
        <f t="shared" si="745"/>
        <v>1</v>
      </c>
      <c r="AT3489" s="46">
        <f t="shared" si="749"/>
        <v>0</v>
      </c>
      <c r="AU3489" s="46">
        <f t="shared" si="746"/>
        <v>0</v>
      </c>
      <c r="AV3489" s="46">
        <f t="shared" si="747"/>
        <v>0</v>
      </c>
      <c r="AW3489" s="46">
        <f t="shared" si="750"/>
        <v>0</v>
      </c>
      <c r="AX3489" s="47" t="str">
        <f t="shared" si="748"/>
        <v/>
      </c>
      <c r="AY3489" s="47" t="str">
        <f t="shared" si="751"/>
        <v/>
      </c>
    </row>
    <row r="3490" spans="35:51" x14ac:dyDescent="0.35">
      <c r="AI3490" s="11"/>
      <c r="AJ3490" s="11"/>
      <c r="AK3490" s="11"/>
      <c r="AL3490" s="63"/>
      <c r="AM3490" s="46" t="str">
        <f t="shared" si="739"/>
        <v/>
      </c>
      <c r="AN3490" s="46" t="str">
        <f t="shared" si="740"/>
        <v/>
      </c>
      <c r="AO3490" s="46" t="str">
        <f t="shared" si="741"/>
        <v/>
      </c>
      <c r="AP3490" s="46">
        <f t="shared" si="742"/>
        <v>0</v>
      </c>
      <c r="AQ3490" s="46" t="str">
        <f t="shared" si="743"/>
        <v/>
      </c>
      <c r="AR3490" s="46">
        <f t="shared" si="744"/>
        <v>0</v>
      </c>
      <c r="AS3490" s="48">
        <f t="shared" si="745"/>
        <v>1</v>
      </c>
      <c r="AT3490" s="46">
        <f t="shared" si="749"/>
        <v>0</v>
      </c>
      <c r="AU3490" s="46">
        <f t="shared" si="746"/>
        <v>0</v>
      </c>
      <c r="AV3490" s="46">
        <f t="shared" si="747"/>
        <v>0</v>
      </c>
      <c r="AW3490" s="46">
        <f t="shared" si="750"/>
        <v>0</v>
      </c>
      <c r="AX3490" s="47" t="str">
        <f t="shared" si="748"/>
        <v/>
      </c>
      <c r="AY3490" s="47" t="str">
        <f t="shared" si="751"/>
        <v/>
      </c>
    </row>
    <row r="3491" spans="35:51" x14ac:dyDescent="0.35">
      <c r="AI3491" s="11"/>
      <c r="AJ3491" s="11"/>
      <c r="AK3491" s="11"/>
      <c r="AL3491" s="63"/>
      <c r="AM3491" s="46" t="str">
        <f t="shared" si="739"/>
        <v/>
      </c>
      <c r="AN3491" s="46" t="str">
        <f t="shared" si="740"/>
        <v/>
      </c>
      <c r="AO3491" s="46" t="str">
        <f t="shared" si="741"/>
        <v/>
      </c>
      <c r="AP3491" s="46">
        <f t="shared" si="742"/>
        <v>0</v>
      </c>
      <c r="AQ3491" s="46" t="str">
        <f t="shared" si="743"/>
        <v/>
      </c>
      <c r="AR3491" s="46">
        <f t="shared" si="744"/>
        <v>0</v>
      </c>
      <c r="AS3491" s="48">
        <f t="shared" si="745"/>
        <v>1</v>
      </c>
      <c r="AT3491" s="46">
        <f t="shared" si="749"/>
        <v>0</v>
      </c>
      <c r="AU3491" s="46">
        <f t="shared" si="746"/>
        <v>0</v>
      </c>
      <c r="AV3491" s="46">
        <f t="shared" si="747"/>
        <v>0</v>
      </c>
      <c r="AW3491" s="46">
        <f t="shared" si="750"/>
        <v>0</v>
      </c>
      <c r="AX3491" s="47" t="str">
        <f t="shared" si="748"/>
        <v/>
      </c>
      <c r="AY3491" s="47" t="str">
        <f t="shared" si="751"/>
        <v/>
      </c>
    </row>
    <row r="3492" spans="35:51" x14ac:dyDescent="0.35">
      <c r="AI3492" s="11"/>
      <c r="AJ3492" s="11"/>
      <c r="AK3492" s="11"/>
      <c r="AL3492" s="63"/>
      <c r="AM3492" s="46" t="str">
        <f t="shared" si="739"/>
        <v/>
      </c>
      <c r="AN3492" s="46" t="str">
        <f t="shared" si="740"/>
        <v/>
      </c>
      <c r="AO3492" s="46" t="str">
        <f t="shared" si="741"/>
        <v/>
      </c>
      <c r="AP3492" s="46">
        <f t="shared" si="742"/>
        <v>0</v>
      </c>
      <c r="AQ3492" s="46" t="str">
        <f t="shared" si="743"/>
        <v/>
      </c>
      <c r="AR3492" s="46">
        <f t="shared" si="744"/>
        <v>0</v>
      </c>
      <c r="AS3492" s="48">
        <f t="shared" si="745"/>
        <v>1</v>
      </c>
      <c r="AT3492" s="46">
        <f t="shared" si="749"/>
        <v>0</v>
      </c>
      <c r="AU3492" s="46">
        <f t="shared" si="746"/>
        <v>0</v>
      </c>
      <c r="AV3492" s="46">
        <f t="shared" si="747"/>
        <v>0</v>
      </c>
      <c r="AW3492" s="46">
        <f t="shared" si="750"/>
        <v>0</v>
      </c>
      <c r="AX3492" s="47" t="str">
        <f t="shared" si="748"/>
        <v/>
      </c>
      <c r="AY3492" s="47" t="str">
        <f t="shared" si="751"/>
        <v/>
      </c>
    </row>
    <row r="3493" spans="35:51" x14ac:dyDescent="0.35">
      <c r="AI3493" s="11"/>
      <c r="AJ3493" s="11"/>
      <c r="AK3493" s="11"/>
      <c r="AL3493" s="63"/>
      <c r="AM3493" s="46" t="str">
        <f t="shared" si="739"/>
        <v/>
      </c>
      <c r="AN3493" s="46" t="str">
        <f t="shared" si="740"/>
        <v/>
      </c>
      <c r="AO3493" s="46" t="str">
        <f t="shared" si="741"/>
        <v/>
      </c>
      <c r="AP3493" s="46">
        <f t="shared" si="742"/>
        <v>0</v>
      </c>
      <c r="AQ3493" s="46" t="str">
        <f t="shared" si="743"/>
        <v/>
      </c>
      <c r="AR3493" s="46">
        <f t="shared" si="744"/>
        <v>0</v>
      </c>
      <c r="AS3493" s="48">
        <f t="shared" si="745"/>
        <v>1</v>
      </c>
      <c r="AT3493" s="46">
        <f t="shared" si="749"/>
        <v>0</v>
      </c>
      <c r="AU3493" s="46">
        <f t="shared" si="746"/>
        <v>0</v>
      </c>
      <c r="AV3493" s="46">
        <f t="shared" si="747"/>
        <v>0</v>
      </c>
      <c r="AW3493" s="46">
        <f t="shared" si="750"/>
        <v>0</v>
      </c>
      <c r="AX3493" s="47" t="str">
        <f t="shared" si="748"/>
        <v/>
      </c>
      <c r="AY3493" s="47" t="str">
        <f t="shared" si="751"/>
        <v/>
      </c>
    </row>
    <row r="3494" spans="35:51" x14ac:dyDescent="0.35">
      <c r="AI3494" s="11"/>
      <c r="AJ3494" s="11"/>
      <c r="AK3494" s="11"/>
      <c r="AL3494" s="63"/>
      <c r="AM3494" s="46" t="str">
        <f t="shared" si="739"/>
        <v/>
      </c>
      <c r="AN3494" s="46" t="str">
        <f t="shared" si="740"/>
        <v/>
      </c>
      <c r="AO3494" s="46" t="str">
        <f t="shared" si="741"/>
        <v/>
      </c>
      <c r="AP3494" s="46">
        <f t="shared" si="742"/>
        <v>0</v>
      </c>
      <c r="AQ3494" s="46" t="str">
        <f t="shared" si="743"/>
        <v/>
      </c>
      <c r="AR3494" s="46">
        <f t="shared" si="744"/>
        <v>0</v>
      </c>
      <c r="AS3494" s="48">
        <f t="shared" si="745"/>
        <v>1</v>
      </c>
      <c r="AT3494" s="46">
        <f t="shared" si="749"/>
        <v>0</v>
      </c>
      <c r="AU3494" s="46">
        <f t="shared" si="746"/>
        <v>0</v>
      </c>
      <c r="AV3494" s="46">
        <f t="shared" si="747"/>
        <v>0</v>
      </c>
      <c r="AW3494" s="46">
        <f t="shared" si="750"/>
        <v>0</v>
      </c>
      <c r="AX3494" s="47" t="str">
        <f t="shared" si="748"/>
        <v/>
      </c>
      <c r="AY3494" s="47" t="str">
        <f t="shared" si="751"/>
        <v/>
      </c>
    </row>
    <row r="3495" spans="35:51" x14ac:dyDescent="0.35">
      <c r="AI3495" s="11"/>
      <c r="AJ3495" s="11"/>
      <c r="AK3495" s="11"/>
      <c r="AL3495" s="63"/>
      <c r="AM3495" s="46" t="str">
        <f t="shared" si="739"/>
        <v/>
      </c>
      <c r="AN3495" s="46" t="str">
        <f t="shared" si="740"/>
        <v/>
      </c>
      <c r="AO3495" s="46" t="str">
        <f t="shared" si="741"/>
        <v/>
      </c>
      <c r="AP3495" s="46">
        <f t="shared" si="742"/>
        <v>0</v>
      </c>
      <c r="AQ3495" s="46" t="str">
        <f t="shared" si="743"/>
        <v/>
      </c>
      <c r="AR3495" s="46">
        <f t="shared" si="744"/>
        <v>0</v>
      </c>
      <c r="AS3495" s="48">
        <f t="shared" si="745"/>
        <v>1</v>
      </c>
      <c r="AT3495" s="46">
        <f t="shared" si="749"/>
        <v>0</v>
      </c>
      <c r="AU3495" s="46">
        <f t="shared" si="746"/>
        <v>0</v>
      </c>
      <c r="AV3495" s="46">
        <f t="shared" si="747"/>
        <v>0</v>
      </c>
      <c r="AW3495" s="46">
        <f t="shared" si="750"/>
        <v>0</v>
      </c>
      <c r="AX3495" s="47" t="str">
        <f t="shared" si="748"/>
        <v/>
      </c>
      <c r="AY3495" s="47" t="str">
        <f t="shared" si="751"/>
        <v/>
      </c>
    </row>
    <row r="3496" spans="35:51" x14ac:dyDescent="0.35">
      <c r="AI3496" s="11"/>
      <c r="AJ3496" s="11"/>
      <c r="AK3496" s="11"/>
      <c r="AL3496" s="63"/>
      <c r="AM3496" s="46" t="str">
        <f t="shared" si="739"/>
        <v/>
      </c>
      <c r="AN3496" s="46" t="str">
        <f t="shared" si="740"/>
        <v/>
      </c>
      <c r="AO3496" s="46" t="str">
        <f t="shared" si="741"/>
        <v/>
      </c>
      <c r="AP3496" s="46">
        <f t="shared" si="742"/>
        <v>0</v>
      </c>
      <c r="AQ3496" s="46" t="str">
        <f t="shared" si="743"/>
        <v/>
      </c>
      <c r="AR3496" s="46">
        <f t="shared" si="744"/>
        <v>0</v>
      </c>
      <c r="AS3496" s="48">
        <f t="shared" si="745"/>
        <v>1</v>
      </c>
      <c r="AT3496" s="46">
        <f t="shared" si="749"/>
        <v>0</v>
      </c>
      <c r="AU3496" s="46">
        <f t="shared" si="746"/>
        <v>0</v>
      </c>
      <c r="AV3496" s="46">
        <f t="shared" si="747"/>
        <v>0</v>
      </c>
      <c r="AW3496" s="46">
        <f t="shared" si="750"/>
        <v>0</v>
      </c>
      <c r="AX3496" s="47" t="str">
        <f t="shared" si="748"/>
        <v/>
      </c>
      <c r="AY3496" s="47" t="str">
        <f t="shared" si="751"/>
        <v/>
      </c>
    </row>
    <row r="3497" spans="35:51" x14ac:dyDescent="0.35">
      <c r="AI3497" s="11"/>
      <c r="AJ3497" s="11"/>
      <c r="AK3497" s="11"/>
      <c r="AL3497" s="63"/>
      <c r="AM3497" s="46" t="str">
        <f t="shared" si="739"/>
        <v/>
      </c>
      <c r="AN3497" s="46" t="str">
        <f t="shared" si="740"/>
        <v/>
      </c>
      <c r="AO3497" s="46" t="str">
        <f t="shared" si="741"/>
        <v/>
      </c>
      <c r="AP3497" s="46">
        <f t="shared" si="742"/>
        <v>0</v>
      </c>
      <c r="AQ3497" s="46" t="str">
        <f t="shared" si="743"/>
        <v/>
      </c>
      <c r="AR3497" s="46">
        <f t="shared" si="744"/>
        <v>0</v>
      </c>
      <c r="AS3497" s="48">
        <f t="shared" si="745"/>
        <v>1</v>
      </c>
      <c r="AT3497" s="46">
        <f t="shared" si="749"/>
        <v>0</v>
      </c>
      <c r="AU3497" s="46">
        <f t="shared" si="746"/>
        <v>0</v>
      </c>
      <c r="AV3497" s="46">
        <f t="shared" si="747"/>
        <v>0</v>
      </c>
      <c r="AW3497" s="46">
        <f t="shared" si="750"/>
        <v>0</v>
      </c>
      <c r="AX3497" s="47" t="str">
        <f t="shared" si="748"/>
        <v/>
      </c>
      <c r="AY3497" s="47" t="str">
        <f t="shared" si="751"/>
        <v/>
      </c>
    </row>
    <row r="3498" spans="35:51" x14ac:dyDescent="0.35">
      <c r="AI3498" s="11"/>
      <c r="AJ3498" s="11"/>
      <c r="AK3498" s="11"/>
      <c r="AL3498" s="63"/>
      <c r="AM3498" s="46" t="str">
        <f t="shared" si="739"/>
        <v/>
      </c>
      <c r="AN3498" s="46" t="str">
        <f t="shared" si="740"/>
        <v/>
      </c>
      <c r="AO3498" s="46" t="str">
        <f t="shared" si="741"/>
        <v/>
      </c>
      <c r="AP3498" s="46">
        <f t="shared" si="742"/>
        <v>0</v>
      </c>
      <c r="AQ3498" s="46" t="str">
        <f t="shared" si="743"/>
        <v/>
      </c>
      <c r="AR3498" s="46">
        <f t="shared" si="744"/>
        <v>0</v>
      </c>
      <c r="AS3498" s="48">
        <f t="shared" si="745"/>
        <v>1</v>
      </c>
      <c r="AT3498" s="46">
        <f t="shared" si="749"/>
        <v>0</v>
      </c>
      <c r="AU3498" s="46">
        <f t="shared" si="746"/>
        <v>0</v>
      </c>
      <c r="AV3498" s="46">
        <f t="shared" si="747"/>
        <v>0</v>
      </c>
      <c r="AW3498" s="46">
        <f t="shared" si="750"/>
        <v>0</v>
      </c>
      <c r="AX3498" s="47" t="str">
        <f t="shared" si="748"/>
        <v/>
      </c>
      <c r="AY3498" s="47" t="str">
        <f t="shared" si="751"/>
        <v/>
      </c>
    </row>
    <row r="3499" spans="35:51" x14ac:dyDescent="0.35">
      <c r="AI3499" s="11"/>
      <c r="AJ3499" s="11"/>
      <c r="AK3499" s="11"/>
      <c r="AL3499" s="63"/>
      <c r="AM3499" s="46" t="str">
        <f t="shared" si="739"/>
        <v/>
      </c>
      <c r="AN3499" s="46" t="str">
        <f t="shared" si="740"/>
        <v/>
      </c>
      <c r="AO3499" s="46" t="str">
        <f t="shared" si="741"/>
        <v/>
      </c>
      <c r="AP3499" s="46">
        <f t="shared" si="742"/>
        <v>0</v>
      </c>
      <c r="AQ3499" s="46" t="str">
        <f t="shared" si="743"/>
        <v/>
      </c>
      <c r="AR3499" s="46">
        <f t="shared" si="744"/>
        <v>0</v>
      </c>
      <c r="AS3499" s="48">
        <f t="shared" si="745"/>
        <v>1</v>
      </c>
      <c r="AT3499" s="46">
        <f t="shared" si="749"/>
        <v>0</v>
      </c>
      <c r="AU3499" s="46">
        <f t="shared" si="746"/>
        <v>0</v>
      </c>
      <c r="AV3499" s="46">
        <f t="shared" si="747"/>
        <v>0</v>
      </c>
      <c r="AW3499" s="46">
        <f t="shared" si="750"/>
        <v>0</v>
      </c>
      <c r="AX3499" s="47" t="str">
        <f t="shared" si="748"/>
        <v/>
      </c>
      <c r="AY3499" s="47" t="str">
        <f t="shared" si="751"/>
        <v/>
      </c>
    </row>
    <row r="3500" spans="35:51" x14ac:dyDescent="0.35">
      <c r="AI3500" s="11"/>
      <c r="AJ3500" s="11"/>
      <c r="AK3500" s="11"/>
      <c r="AL3500" s="63"/>
      <c r="AM3500" s="46" t="str">
        <f t="shared" si="739"/>
        <v/>
      </c>
      <c r="AN3500" s="46" t="str">
        <f t="shared" si="740"/>
        <v/>
      </c>
      <c r="AO3500" s="46" t="str">
        <f t="shared" si="741"/>
        <v/>
      </c>
      <c r="AP3500" s="46">
        <f t="shared" si="742"/>
        <v>0</v>
      </c>
      <c r="AQ3500" s="46" t="str">
        <f t="shared" si="743"/>
        <v/>
      </c>
      <c r="AR3500" s="46">
        <f t="shared" si="744"/>
        <v>0</v>
      </c>
      <c r="AS3500" s="48">
        <f t="shared" si="745"/>
        <v>1</v>
      </c>
      <c r="AT3500" s="46">
        <f t="shared" si="749"/>
        <v>0</v>
      </c>
      <c r="AU3500" s="46">
        <f t="shared" si="746"/>
        <v>0</v>
      </c>
      <c r="AV3500" s="46">
        <f t="shared" si="747"/>
        <v>0</v>
      </c>
      <c r="AW3500" s="46">
        <f t="shared" si="750"/>
        <v>0</v>
      </c>
      <c r="AX3500" s="47" t="str">
        <f t="shared" si="748"/>
        <v/>
      </c>
      <c r="AY3500" s="47" t="str">
        <f t="shared" si="751"/>
        <v/>
      </c>
    </row>
    <row r="3501" spans="35:51" x14ac:dyDescent="0.35">
      <c r="AI3501" s="11"/>
      <c r="AJ3501" s="11"/>
      <c r="AK3501" s="11"/>
      <c r="AL3501" s="63"/>
      <c r="AM3501" s="46" t="str">
        <f t="shared" si="739"/>
        <v/>
      </c>
      <c r="AN3501" s="46" t="str">
        <f t="shared" si="740"/>
        <v/>
      </c>
      <c r="AO3501" s="46" t="str">
        <f t="shared" si="741"/>
        <v/>
      </c>
      <c r="AP3501" s="46">
        <f t="shared" si="742"/>
        <v>0</v>
      </c>
      <c r="AQ3501" s="46" t="str">
        <f t="shared" si="743"/>
        <v/>
      </c>
      <c r="AR3501" s="46">
        <f t="shared" si="744"/>
        <v>0</v>
      </c>
      <c r="AS3501" s="48">
        <f t="shared" si="745"/>
        <v>1</v>
      </c>
      <c r="AT3501" s="46">
        <f t="shared" si="749"/>
        <v>0</v>
      </c>
      <c r="AU3501" s="46">
        <f t="shared" si="746"/>
        <v>0</v>
      </c>
      <c r="AV3501" s="46">
        <f t="shared" si="747"/>
        <v>0</v>
      </c>
      <c r="AW3501" s="46">
        <f t="shared" si="750"/>
        <v>0</v>
      </c>
      <c r="AX3501" s="47" t="str">
        <f t="shared" si="748"/>
        <v/>
      </c>
      <c r="AY3501" s="47" t="str">
        <f t="shared" si="751"/>
        <v/>
      </c>
    </row>
    <row r="3502" spans="35:51" x14ac:dyDescent="0.35">
      <c r="AI3502" s="11"/>
      <c r="AJ3502" s="11"/>
      <c r="AK3502" s="11"/>
      <c r="AL3502" s="63"/>
      <c r="AM3502" s="46" t="str">
        <f t="shared" si="739"/>
        <v/>
      </c>
      <c r="AN3502" s="46" t="str">
        <f t="shared" si="740"/>
        <v/>
      </c>
      <c r="AO3502" s="46" t="str">
        <f t="shared" si="741"/>
        <v/>
      </c>
      <c r="AP3502" s="46">
        <f t="shared" si="742"/>
        <v>0</v>
      </c>
      <c r="AQ3502" s="46" t="str">
        <f t="shared" si="743"/>
        <v/>
      </c>
      <c r="AR3502" s="46">
        <f t="shared" si="744"/>
        <v>0</v>
      </c>
      <c r="AS3502" s="48">
        <f t="shared" si="745"/>
        <v>1</v>
      </c>
      <c r="AT3502" s="46">
        <f t="shared" si="749"/>
        <v>0</v>
      </c>
      <c r="AU3502" s="46">
        <f t="shared" si="746"/>
        <v>0</v>
      </c>
      <c r="AV3502" s="46">
        <f t="shared" si="747"/>
        <v>0</v>
      </c>
      <c r="AW3502" s="46">
        <f t="shared" si="750"/>
        <v>0</v>
      </c>
      <c r="AX3502" s="47" t="str">
        <f t="shared" si="748"/>
        <v/>
      </c>
      <c r="AY3502" s="47" t="str">
        <f t="shared" si="751"/>
        <v/>
      </c>
    </row>
    <row r="3503" spans="35:51" x14ac:dyDescent="0.35">
      <c r="AI3503" s="11"/>
      <c r="AJ3503" s="11"/>
      <c r="AK3503" s="11"/>
      <c r="AL3503" s="63"/>
      <c r="AM3503" s="46" t="str">
        <f t="shared" si="739"/>
        <v/>
      </c>
      <c r="AN3503" s="46" t="str">
        <f t="shared" si="740"/>
        <v/>
      </c>
      <c r="AO3503" s="46" t="str">
        <f t="shared" si="741"/>
        <v/>
      </c>
      <c r="AP3503" s="46">
        <f t="shared" si="742"/>
        <v>0</v>
      </c>
      <c r="AQ3503" s="46" t="str">
        <f t="shared" si="743"/>
        <v/>
      </c>
      <c r="AR3503" s="46">
        <f t="shared" si="744"/>
        <v>0</v>
      </c>
      <c r="AS3503" s="48">
        <f t="shared" si="745"/>
        <v>1</v>
      </c>
      <c r="AT3503" s="46">
        <f t="shared" si="749"/>
        <v>0</v>
      </c>
      <c r="AU3503" s="46">
        <f t="shared" si="746"/>
        <v>0</v>
      </c>
      <c r="AV3503" s="46">
        <f t="shared" si="747"/>
        <v>0</v>
      </c>
      <c r="AW3503" s="46">
        <f t="shared" si="750"/>
        <v>0</v>
      </c>
      <c r="AX3503" s="47" t="str">
        <f t="shared" si="748"/>
        <v/>
      </c>
      <c r="AY3503" s="47" t="str">
        <f t="shared" si="751"/>
        <v/>
      </c>
    </row>
    <row r="3504" spans="35:51" x14ac:dyDescent="0.35">
      <c r="AI3504" s="11"/>
      <c r="AJ3504" s="11"/>
      <c r="AK3504" s="11"/>
      <c r="AL3504" s="63"/>
      <c r="AM3504" s="46" t="str">
        <f t="shared" si="739"/>
        <v/>
      </c>
      <c r="AN3504" s="46" t="str">
        <f t="shared" si="740"/>
        <v/>
      </c>
      <c r="AO3504" s="46" t="str">
        <f t="shared" si="741"/>
        <v/>
      </c>
      <c r="AP3504" s="46">
        <f t="shared" si="742"/>
        <v>0</v>
      </c>
      <c r="AQ3504" s="46" t="str">
        <f t="shared" si="743"/>
        <v/>
      </c>
      <c r="AR3504" s="46">
        <f t="shared" si="744"/>
        <v>0</v>
      </c>
      <c r="AS3504" s="48">
        <f t="shared" si="745"/>
        <v>1</v>
      </c>
      <c r="AT3504" s="46">
        <f t="shared" si="749"/>
        <v>0</v>
      </c>
      <c r="AU3504" s="46">
        <f t="shared" si="746"/>
        <v>0</v>
      </c>
      <c r="AV3504" s="46">
        <f t="shared" si="747"/>
        <v>0</v>
      </c>
      <c r="AW3504" s="46">
        <f t="shared" si="750"/>
        <v>0</v>
      </c>
      <c r="AX3504" s="47" t="str">
        <f t="shared" si="748"/>
        <v/>
      </c>
      <c r="AY3504" s="47" t="str">
        <f t="shared" si="751"/>
        <v/>
      </c>
    </row>
    <row r="3505" spans="35:51" x14ac:dyDescent="0.35">
      <c r="AI3505" s="11"/>
      <c r="AJ3505" s="11"/>
      <c r="AK3505" s="11"/>
      <c r="AL3505" s="63"/>
      <c r="AM3505" s="46" t="str">
        <f t="shared" si="739"/>
        <v/>
      </c>
      <c r="AN3505" s="46" t="str">
        <f t="shared" si="740"/>
        <v/>
      </c>
      <c r="AO3505" s="46" t="str">
        <f t="shared" si="741"/>
        <v/>
      </c>
      <c r="AP3505" s="46">
        <f t="shared" si="742"/>
        <v>0</v>
      </c>
      <c r="AQ3505" s="46" t="str">
        <f t="shared" si="743"/>
        <v/>
      </c>
      <c r="AR3505" s="46">
        <f t="shared" si="744"/>
        <v>0</v>
      </c>
      <c r="AS3505" s="48">
        <f t="shared" si="745"/>
        <v>1</v>
      </c>
      <c r="AT3505" s="46">
        <f t="shared" si="749"/>
        <v>0</v>
      </c>
      <c r="AU3505" s="46">
        <f t="shared" si="746"/>
        <v>0</v>
      </c>
      <c r="AV3505" s="46">
        <f t="shared" si="747"/>
        <v>0</v>
      </c>
      <c r="AW3505" s="46">
        <f t="shared" si="750"/>
        <v>0</v>
      </c>
      <c r="AX3505" s="47" t="str">
        <f t="shared" si="748"/>
        <v/>
      </c>
      <c r="AY3505" s="47" t="str">
        <f t="shared" si="751"/>
        <v/>
      </c>
    </row>
    <row r="3506" spans="35:51" x14ac:dyDescent="0.35">
      <c r="AI3506" s="11"/>
      <c r="AJ3506" s="11"/>
      <c r="AK3506" s="11"/>
      <c r="AL3506" s="63"/>
      <c r="AM3506" s="46" t="str">
        <f t="shared" si="739"/>
        <v/>
      </c>
      <c r="AN3506" s="46" t="str">
        <f t="shared" si="740"/>
        <v/>
      </c>
      <c r="AO3506" s="46" t="str">
        <f t="shared" si="741"/>
        <v/>
      </c>
      <c r="AP3506" s="46">
        <f t="shared" si="742"/>
        <v>0</v>
      </c>
      <c r="AQ3506" s="46" t="str">
        <f t="shared" si="743"/>
        <v/>
      </c>
      <c r="AR3506" s="46">
        <f t="shared" si="744"/>
        <v>0</v>
      </c>
      <c r="AS3506" s="48">
        <f t="shared" si="745"/>
        <v>1</v>
      </c>
      <c r="AT3506" s="46">
        <f t="shared" si="749"/>
        <v>0</v>
      </c>
      <c r="AU3506" s="46">
        <f t="shared" si="746"/>
        <v>0</v>
      </c>
      <c r="AV3506" s="46">
        <f t="shared" si="747"/>
        <v>0</v>
      </c>
      <c r="AW3506" s="46">
        <f t="shared" si="750"/>
        <v>0</v>
      </c>
      <c r="AX3506" s="47" t="str">
        <f t="shared" si="748"/>
        <v/>
      </c>
      <c r="AY3506" s="47" t="str">
        <f t="shared" si="751"/>
        <v/>
      </c>
    </row>
    <row r="3507" spans="35:51" x14ac:dyDescent="0.35">
      <c r="AI3507" s="11"/>
      <c r="AJ3507" s="11"/>
      <c r="AK3507" s="11"/>
      <c r="AL3507" s="63"/>
      <c r="AM3507" s="46" t="str">
        <f t="shared" si="739"/>
        <v/>
      </c>
      <c r="AN3507" s="46" t="str">
        <f t="shared" si="740"/>
        <v/>
      </c>
      <c r="AO3507" s="46" t="str">
        <f t="shared" si="741"/>
        <v/>
      </c>
      <c r="AP3507" s="46">
        <f t="shared" si="742"/>
        <v>0</v>
      </c>
      <c r="AQ3507" s="46" t="str">
        <f t="shared" si="743"/>
        <v/>
      </c>
      <c r="AR3507" s="46">
        <f t="shared" si="744"/>
        <v>0</v>
      </c>
      <c r="AS3507" s="48">
        <f t="shared" si="745"/>
        <v>1</v>
      </c>
      <c r="AT3507" s="46">
        <f t="shared" si="749"/>
        <v>0</v>
      </c>
      <c r="AU3507" s="46">
        <f t="shared" si="746"/>
        <v>0</v>
      </c>
      <c r="AV3507" s="46">
        <f t="shared" si="747"/>
        <v>0</v>
      </c>
      <c r="AW3507" s="46">
        <f t="shared" si="750"/>
        <v>0</v>
      </c>
      <c r="AX3507" s="47" t="str">
        <f t="shared" si="748"/>
        <v/>
      </c>
      <c r="AY3507" s="47" t="str">
        <f t="shared" si="751"/>
        <v/>
      </c>
    </row>
    <row r="3508" spans="35:51" x14ac:dyDescent="0.35">
      <c r="AI3508" s="11"/>
      <c r="AJ3508" s="11"/>
      <c r="AK3508" s="11"/>
      <c r="AL3508" s="63"/>
      <c r="AM3508" s="46" t="str">
        <f t="shared" si="739"/>
        <v/>
      </c>
      <c r="AN3508" s="46" t="str">
        <f t="shared" si="740"/>
        <v/>
      </c>
      <c r="AO3508" s="46" t="str">
        <f t="shared" si="741"/>
        <v/>
      </c>
      <c r="AP3508" s="46">
        <f t="shared" si="742"/>
        <v>0</v>
      </c>
      <c r="AQ3508" s="46" t="str">
        <f t="shared" si="743"/>
        <v/>
      </c>
      <c r="AR3508" s="46">
        <f t="shared" si="744"/>
        <v>0</v>
      </c>
      <c r="AS3508" s="48">
        <f t="shared" si="745"/>
        <v>1</v>
      </c>
      <c r="AT3508" s="46">
        <f t="shared" si="749"/>
        <v>0</v>
      </c>
      <c r="AU3508" s="46">
        <f t="shared" si="746"/>
        <v>0</v>
      </c>
      <c r="AV3508" s="46">
        <f t="shared" si="747"/>
        <v>0</v>
      </c>
      <c r="AW3508" s="46">
        <f t="shared" si="750"/>
        <v>0</v>
      </c>
      <c r="AX3508" s="47" t="str">
        <f t="shared" si="748"/>
        <v/>
      </c>
      <c r="AY3508" s="47" t="str">
        <f t="shared" si="751"/>
        <v/>
      </c>
    </row>
    <row r="3509" spans="35:51" x14ac:dyDescent="0.35">
      <c r="AI3509" s="11"/>
      <c r="AJ3509" s="11"/>
      <c r="AK3509" s="11"/>
      <c r="AL3509" s="63"/>
      <c r="AM3509" s="46" t="str">
        <f t="shared" si="739"/>
        <v/>
      </c>
      <c r="AN3509" s="46" t="str">
        <f t="shared" si="740"/>
        <v/>
      </c>
      <c r="AO3509" s="46" t="str">
        <f t="shared" si="741"/>
        <v/>
      </c>
      <c r="AP3509" s="46">
        <f t="shared" si="742"/>
        <v>0</v>
      </c>
      <c r="AQ3509" s="46" t="str">
        <f t="shared" si="743"/>
        <v/>
      </c>
      <c r="AR3509" s="46">
        <f t="shared" si="744"/>
        <v>0</v>
      </c>
      <c r="AS3509" s="48">
        <f t="shared" si="745"/>
        <v>1</v>
      </c>
      <c r="AT3509" s="46">
        <f t="shared" si="749"/>
        <v>0</v>
      </c>
      <c r="AU3509" s="46">
        <f t="shared" si="746"/>
        <v>0</v>
      </c>
      <c r="AV3509" s="46">
        <f t="shared" si="747"/>
        <v>0</v>
      </c>
      <c r="AW3509" s="46">
        <f t="shared" si="750"/>
        <v>0</v>
      </c>
      <c r="AX3509" s="47" t="str">
        <f t="shared" si="748"/>
        <v/>
      </c>
      <c r="AY3509" s="47" t="str">
        <f t="shared" si="751"/>
        <v/>
      </c>
    </row>
    <row r="3510" spans="35:51" x14ac:dyDescent="0.35">
      <c r="AI3510" s="11"/>
      <c r="AJ3510" s="11"/>
      <c r="AK3510" s="11"/>
      <c r="AL3510" s="63"/>
      <c r="AM3510" s="46" t="str">
        <f t="shared" si="739"/>
        <v/>
      </c>
      <c r="AN3510" s="46" t="str">
        <f t="shared" si="740"/>
        <v/>
      </c>
      <c r="AO3510" s="46" t="str">
        <f t="shared" si="741"/>
        <v/>
      </c>
      <c r="AP3510" s="46">
        <f t="shared" si="742"/>
        <v>0</v>
      </c>
      <c r="AQ3510" s="46" t="str">
        <f t="shared" si="743"/>
        <v/>
      </c>
      <c r="AR3510" s="46">
        <f t="shared" si="744"/>
        <v>0</v>
      </c>
      <c r="AS3510" s="48">
        <f t="shared" si="745"/>
        <v>1</v>
      </c>
      <c r="AT3510" s="46">
        <f t="shared" si="749"/>
        <v>0</v>
      </c>
      <c r="AU3510" s="46">
        <f t="shared" si="746"/>
        <v>0</v>
      </c>
      <c r="AV3510" s="46">
        <f t="shared" si="747"/>
        <v>0</v>
      </c>
      <c r="AW3510" s="46">
        <f t="shared" si="750"/>
        <v>0</v>
      </c>
      <c r="AX3510" s="47" t="str">
        <f t="shared" si="748"/>
        <v/>
      </c>
      <c r="AY3510" s="47" t="str">
        <f t="shared" si="751"/>
        <v/>
      </c>
    </row>
    <row r="3511" spans="35:51" x14ac:dyDescent="0.35">
      <c r="AI3511" s="11"/>
      <c r="AJ3511" s="11"/>
      <c r="AK3511" s="11"/>
      <c r="AL3511" s="63"/>
      <c r="AM3511" s="46" t="str">
        <f t="shared" si="739"/>
        <v/>
      </c>
      <c r="AN3511" s="46" t="str">
        <f t="shared" si="740"/>
        <v/>
      </c>
      <c r="AO3511" s="46" t="str">
        <f t="shared" si="741"/>
        <v/>
      </c>
      <c r="AP3511" s="46">
        <f t="shared" si="742"/>
        <v>0</v>
      </c>
      <c r="AQ3511" s="46" t="str">
        <f t="shared" si="743"/>
        <v/>
      </c>
      <c r="AR3511" s="46">
        <f t="shared" si="744"/>
        <v>0</v>
      </c>
      <c r="AS3511" s="48">
        <f t="shared" si="745"/>
        <v>1</v>
      </c>
      <c r="AT3511" s="46">
        <f t="shared" si="749"/>
        <v>0</v>
      </c>
      <c r="AU3511" s="46">
        <f t="shared" si="746"/>
        <v>0</v>
      </c>
      <c r="AV3511" s="46">
        <f t="shared" si="747"/>
        <v>0</v>
      </c>
      <c r="AW3511" s="46">
        <f t="shared" si="750"/>
        <v>0</v>
      </c>
      <c r="AX3511" s="47" t="str">
        <f t="shared" si="748"/>
        <v/>
      </c>
      <c r="AY3511" s="47" t="str">
        <f t="shared" si="751"/>
        <v/>
      </c>
    </row>
    <row r="3512" spans="35:51" x14ac:dyDescent="0.35">
      <c r="AI3512" s="11"/>
      <c r="AJ3512" s="11"/>
      <c r="AK3512" s="11"/>
      <c r="AL3512" s="63"/>
      <c r="AM3512" s="46" t="str">
        <f t="shared" si="739"/>
        <v/>
      </c>
      <c r="AN3512" s="46" t="str">
        <f t="shared" si="740"/>
        <v/>
      </c>
      <c r="AO3512" s="46" t="str">
        <f t="shared" si="741"/>
        <v/>
      </c>
      <c r="AP3512" s="46">
        <f t="shared" si="742"/>
        <v>0</v>
      </c>
      <c r="AQ3512" s="46" t="str">
        <f t="shared" si="743"/>
        <v/>
      </c>
      <c r="AR3512" s="46">
        <f t="shared" si="744"/>
        <v>0</v>
      </c>
      <c r="AS3512" s="48">
        <f t="shared" si="745"/>
        <v>1</v>
      </c>
      <c r="AT3512" s="46">
        <f t="shared" si="749"/>
        <v>0</v>
      </c>
      <c r="AU3512" s="46">
        <f t="shared" si="746"/>
        <v>0</v>
      </c>
      <c r="AV3512" s="46">
        <f t="shared" si="747"/>
        <v>0</v>
      </c>
      <c r="AW3512" s="46">
        <f t="shared" si="750"/>
        <v>0</v>
      </c>
      <c r="AX3512" s="47" t="str">
        <f t="shared" si="748"/>
        <v/>
      </c>
      <c r="AY3512" s="47" t="str">
        <f t="shared" si="751"/>
        <v/>
      </c>
    </row>
    <row r="3513" spans="35:51" x14ac:dyDescent="0.35">
      <c r="AI3513" s="11"/>
      <c r="AJ3513" s="11"/>
      <c r="AK3513" s="11"/>
      <c r="AL3513" s="63"/>
      <c r="AM3513" s="46" t="str">
        <f t="shared" si="739"/>
        <v/>
      </c>
      <c r="AN3513" s="46" t="str">
        <f t="shared" si="740"/>
        <v/>
      </c>
      <c r="AO3513" s="46" t="str">
        <f t="shared" si="741"/>
        <v/>
      </c>
      <c r="AP3513" s="46">
        <f t="shared" si="742"/>
        <v>0</v>
      </c>
      <c r="AQ3513" s="46" t="str">
        <f t="shared" si="743"/>
        <v/>
      </c>
      <c r="AR3513" s="46">
        <f t="shared" si="744"/>
        <v>0</v>
      </c>
      <c r="AS3513" s="48">
        <f t="shared" si="745"/>
        <v>1</v>
      </c>
      <c r="AT3513" s="46">
        <f t="shared" si="749"/>
        <v>0</v>
      </c>
      <c r="AU3513" s="46">
        <f t="shared" si="746"/>
        <v>0</v>
      </c>
      <c r="AV3513" s="46">
        <f t="shared" si="747"/>
        <v>0</v>
      </c>
      <c r="AW3513" s="46">
        <f t="shared" si="750"/>
        <v>0</v>
      </c>
      <c r="AX3513" s="47" t="str">
        <f t="shared" si="748"/>
        <v/>
      </c>
      <c r="AY3513" s="47" t="str">
        <f t="shared" si="751"/>
        <v/>
      </c>
    </row>
    <row r="3514" spans="35:51" x14ac:dyDescent="0.35">
      <c r="AI3514" s="11"/>
      <c r="AJ3514" s="11"/>
      <c r="AK3514" s="11"/>
      <c r="AL3514" s="63"/>
      <c r="AM3514" s="46" t="str">
        <f t="shared" si="739"/>
        <v/>
      </c>
      <c r="AN3514" s="46" t="str">
        <f t="shared" si="740"/>
        <v/>
      </c>
      <c r="AO3514" s="46" t="str">
        <f t="shared" si="741"/>
        <v/>
      </c>
      <c r="AP3514" s="46">
        <f t="shared" si="742"/>
        <v>0</v>
      </c>
      <c r="AQ3514" s="46" t="str">
        <f t="shared" si="743"/>
        <v/>
      </c>
      <c r="AR3514" s="46">
        <f t="shared" si="744"/>
        <v>0</v>
      </c>
      <c r="AS3514" s="48">
        <f t="shared" si="745"/>
        <v>1</v>
      </c>
      <c r="AT3514" s="46">
        <f t="shared" si="749"/>
        <v>0</v>
      </c>
      <c r="AU3514" s="46">
        <f t="shared" si="746"/>
        <v>0</v>
      </c>
      <c r="AV3514" s="46">
        <f t="shared" si="747"/>
        <v>0</v>
      </c>
      <c r="AW3514" s="46">
        <f t="shared" si="750"/>
        <v>0</v>
      </c>
      <c r="AX3514" s="47" t="str">
        <f t="shared" si="748"/>
        <v/>
      </c>
      <c r="AY3514" s="47" t="str">
        <f t="shared" si="751"/>
        <v/>
      </c>
    </row>
    <row r="3515" spans="35:51" x14ac:dyDescent="0.35">
      <c r="AI3515" s="11"/>
      <c r="AJ3515" s="11"/>
      <c r="AK3515" s="11"/>
      <c r="AL3515" s="63"/>
      <c r="AM3515" s="46" t="str">
        <f t="shared" si="739"/>
        <v/>
      </c>
      <c r="AN3515" s="46" t="str">
        <f t="shared" si="740"/>
        <v/>
      </c>
      <c r="AO3515" s="46" t="str">
        <f t="shared" si="741"/>
        <v/>
      </c>
      <c r="AP3515" s="46">
        <f t="shared" si="742"/>
        <v>0</v>
      </c>
      <c r="AQ3515" s="46" t="str">
        <f t="shared" si="743"/>
        <v/>
      </c>
      <c r="AR3515" s="46">
        <f t="shared" si="744"/>
        <v>0</v>
      </c>
      <c r="AS3515" s="48">
        <f t="shared" si="745"/>
        <v>1</v>
      </c>
      <c r="AT3515" s="46">
        <f t="shared" si="749"/>
        <v>0</v>
      </c>
      <c r="AU3515" s="46">
        <f t="shared" si="746"/>
        <v>0</v>
      </c>
      <c r="AV3515" s="46">
        <f t="shared" si="747"/>
        <v>0</v>
      </c>
      <c r="AW3515" s="46">
        <f t="shared" si="750"/>
        <v>0</v>
      </c>
      <c r="AX3515" s="47" t="str">
        <f t="shared" si="748"/>
        <v/>
      </c>
      <c r="AY3515" s="47" t="str">
        <f t="shared" si="751"/>
        <v/>
      </c>
    </row>
    <row r="3516" spans="35:51" x14ac:dyDescent="0.35">
      <c r="AI3516" s="11"/>
      <c r="AJ3516" s="11"/>
      <c r="AK3516" s="11"/>
      <c r="AL3516" s="63"/>
      <c r="AM3516" s="46" t="str">
        <f t="shared" si="739"/>
        <v/>
      </c>
      <c r="AN3516" s="46" t="str">
        <f t="shared" si="740"/>
        <v/>
      </c>
      <c r="AO3516" s="46" t="str">
        <f t="shared" si="741"/>
        <v/>
      </c>
      <c r="AP3516" s="46">
        <f t="shared" si="742"/>
        <v>0</v>
      </c>
      <c r="AQ3516" s="46" t="str">
        <f t="shared" si="743"/>
        <v/>
      </c>
      <c r="AR3516" s="46">
        <f t="shared" si="744"/>
        <v>0</v>
      </c>
      <c r="AS3516" s="48">
        <f t="shared" si="745"/>
        <v>1</v>
      </c>
      <c r="AT3516" s="46">
        <f t="shared" si="749"/>
        <v>0</v>
      </c>
      <c r="AU3516" s="46">
        <f t="shared" si="746"/>
        <v>0</v>
      </c>
      <c r="AV3516" s="46">
        <f t="shared" si="747"/>
        <v>0</v>
      </c>
      <c r="AW3516" s="46">
        <f t="shared" si="750"/>
        <v>0</v>
      </c>
      <c r="AX3516" s="47" t="str">
        <f t="shared" si="748"/>
        <v/>
      </c>
      <c r="AY3516" s="47" t="str">
        <f t="shared" si="751"/>
        <v/>
      </c>
    </row>
    <row r="3517" spans="35:51" x14ac:dyDescent="0.35">
      <c r="AI3517" s="11"/>
      <c r="AJ3517" s="11"/>
      <c r="AK3517" s="11"/>
      <c r="AL3517" s="63"/>
      <c r="AM3517" s="46" t="str">
        <f t="shared" si="739"/>
        <v/>
      </c>
      <c r="AN3517" s="46" t="str">
        <f t="shared" si="740"/>
        <v/>
      </c>
      <c r="AO3517" s="46" t="str">
        <f t="shared" si="741"/>
        <v/>
      </c>
      <c r="AP3517" s="46">
        <f t="shared" si="742"/>
        <v>0</v>
      </c>
      <c r="AQ3517" s="46" t="str">
        <f t="shared" si="743"/>
        <v/>
      </c>
      <c r="AR3517" s="46">
        <f t="shared" si="744"/>
        <v>0</v>
      </c>
      <c r="AS3517" s="48">
        <f t="shared" si="745"/>
        <v>1</v>
      </c>
      <c r="AT3517" s="46">
        <f t="shared" si="749"/>
        <v>0</v>
      </c>
      <c r="AU3517" s="46">
        <f t="shared" si="746"/>
        <v>0</v>
      </c>
      <c r="AV3517" s="46">
        <f t="shared" si="747"/>
        <v>0</v>
      </c>
      <c r="AW3517" s="46">
        <f t="shared" si="750"/>
        <v>0</v>
      </c>
      <c r="AX3517" s="47" t="str">
        <f t="shared" si="748"/>
        <v/>
      </c>
      <c r="AY3517" s="47" t="str">
        <f t="shared" si="751"/>
        <v/>
      </c>
    </row>
    <row r="3518" spans="35:51" x14ac:dyDescent="0.35">
      <c r="AI3518" s="11"/>
      <c r="AJ3518" s="11"/>
      <c r="AK3518" s="11"/>
      <c r="AL3518" s="63"/>
      <c r="AM3518" s="46" t="str">
        <f t="shared" si="739"/>
        <v/>
      </c>
      <c r="AN3518" s="46" t="str">
        <f t="shared" si="740"/>
        <v/>
      </c>
      <c r="AO3518" s="46" t="str">
        <f t="shared" si="741"/>
        <v/>
      </c>
      <c r="AP3518" s="46">
        <f t="shared" si="742"/>
        <v>0</v>
      </c>
      <c r="AQ3518" s="46" t="str">
        <f t="shared" si="743"/>
        <v/>
      </c>
      <c r="AR3518" s="46">
        <f t="shared" si="744"/>
        <v>0</v>
      </c>
      <c r="AS3518" s="48">
        <f t="shared" si="745"/>
        <v>1</v>
      </c>
      <c r="AT3518" s="46">
        <f t="shared" si="749"/>
        <v>0</v>
      </c>
      <c r="AU3518" s="46">
        <f t="shared" si="746"/>
        <v>0</v>
      </c>
      <c r="AV3518" s="46">
        <f t="shared" si="747"/>
        <v>0</v>
      </c>
      <c r="AW3518" s="46">
        <f t="shared" si="750"/>
        <v>0</v>
      </c>
      <c r="AX3518" s="47" t="str">
        <f t="shared" si="748"/>
        <v/>
      </c>
      <c r="AY3518" s="47" t="str">
        <f t="shared" si="751"/>
        <v/>
      </c>
    </row>
    <row r="3519" spans="35:51" x14ac:dyDescent="0.35">
      <c r="AI3519" s="11"/>
      <c r="AJ3519" s="11"/>
      <c r="AK3519" s="11"/>
      <c r="AL3519" s="63"/>
      <c r="AM3519" s="46" t="str">
        <f t="shared" si="739"/>
        <v/>
      </c>
      <c r="AN3519" s="46" t="str">
        <f t="shared" si="740"/>
        <v/>
      </c>
      <c r="AO3519" s="46" t="str">
        <f t="shared" si="741"/>
        <v/>
      </c>
      <c r="AP3519" s="46">
        <f t="shared" si="742"/>
        <v>0</v>
      </c>
      <c r="AQ3519" s="46" t="str">
        <f t="shared" si="743"/>
        <v/>
      </c>
      <c r="AR3519" s="46">
        <f t="shared" si="744"/>
        <v>0</v>
      </c>
      <c r="AS3519" s="48">
        <f t="shared" si="745"/>
        <v>1</v>
      </c>
      <c r="AT3519" s="46">
        <f t="shared" si="749"/>
        <v>0</v>
      </c>
      <c r="AU3519" s="46">
        <f t="shared" si="746"/>
        <v>0</v>
      </c>
      <c r="AV3519" s="46">
        <f t="shared" si="747"/>
        <v>0</v>
      </c>
      <c r="AW3519" s="46">
        <f t="shared" si="750"/>
        <v>0</v>
      </c>
      <c r="AX3519" s="47" t="str">
        <f t="shared" si="748"/>
        <v/>
      </c>
      <c r="AY3519" s="47" t="str">
        <f t="shared" si="751"/>
        <v/>
      </c>
    </row>
    <row r="3520" spans="35:51" x14ac:dyDescent="0.35">
      <c r="AI3520" s="11"/>
      <c r="AJ3520" s="11"/>
      <c r="AK3520" s="11"/>
      <c r="AL3520" s="63"/>
      <c r="AM3520" s="46" t="str">
        <f t="shared" si="739"/>
        <v/>
      </c>
      <c r="AN3520" s="46" t="str">
        <f t="shared" si="740"/>
        <v/>
      </c>
      <c r="AO3520" s="46" t="str">
        <f t="shared" si="741"/>
        <v/>
      </c>
      <c r="AP3520" s="46">
        <f t="shared" si="742"/>
        <v>0</v>
      </c>
      <c r="AQ3520" s="46" t="str">
        <f t="shared" si="743"/>
        <v/>
      </c>
      <c r="AR3520" s="46">
        <f t="shared" si="744"/>
        <v>0</v>
      </c>
      <c r="AS3520" s="48">
        <f t="shared" si="745"/>
        <v>1</v>
      </c>
      <c r="AT3520" s="46">
        <f t="shared" si="749"/>
        <v>0</v>
      </c>
      <c r="AU3520" s="46">
        <f t="shared" si="746"/>
        <v>0</v>
      </c>
      <c r="AV3520" s="46">
        <f t="shared" si="747"/>
        <v>0</v>
      </c>
      <c r="AW3520" s="46">
        <f t="shared" si="750"/>
        <v>0</v>
      </c>
      <c r="AX3520" s="47" t="str">
        <f t="shared" si="748"/>
        <v/>
      </c>
      <c r="AY3520" s="47" t="str">
        <f t="shared" si="751"/>
        <v/>
      </c>
    </row>
    <row r="3521" spans="35:51" x14ac:dyDescent="0.35">
      <c r="AI3521" s="11"/>
      <c r="AJ3521" s="11"/>
      <c r="AK3521" s="11"/>
      <c r="AL3521" s="63"/>
      <c r="AM3521" s="46" t="str">
        <f t="shared" si="739"/>
        <v/>
      </c>
      <c r="AN3521" s="46" t="str">
        <f t="shared" si="740"/>
        <v/>
      </c>
      <c r="AO3521" s="46" t="str">
        <f t="shared" si="741"/>
        <v/>
      </c>
      <c r="AP3521" s="46">
        <f t="shared" si="742"/>
        <v>0</v>
      </c>
      <c r="AQ3521" s="46" t="str">
        <f t="shared" si="743"/>
        <v/>
      </c>
      <c r="AR3521" s="46">
        <f t="shared" si="744"/>
        <v>0</v>
      </c>
      <c r="AS3521" s="48">
        <f t="shared" si="745"/>
        <v>1</v>
      </c>
      <c r="AT3521" s="46">
        <f t="shared" si="749"/>
        <v>0</v>
      </c>
      <c r="AU3521" s="46">
        <f t="shared" si="746"/>
        <v>0</v>
      </c>
      <c r="AV3521" s="46">
        <f t="shared" si="747"/>
        <v>0</v>
      </c>
      <c r="AW3521" s="46">
        <f t="shared" si="750"/>
        <v>0</v>
      </c>
      <c r="AX3521" s="47" t="str">
        <f t="shared" si="748"/>
        <v/>
      </c>
      <c r="AY3521" s="47" t="str">
        <f t="shared" si="751"/>
        <v/>
      </c>
    </row>
    <row r="3522" spans="35:51" x14ac:dyDescent="0.35">
      <c r="AI3522" s="11"/>
      <c r="AJ3522" s="11"/>
      <c r="AK3522" s="11"/>
      <c r="AL3522" s="63"/>
      <c r="AM3522" s="46" t="str">
        <f t="shared" si="739"/>
        <v/>
      </c>
      <c r="AN3522" s="46" t="str">
        <f t="shared" si="740"/>
        <v/>
      </c>
      <c r="AO3522" s="46" t="str">
        <f t="shared" si="741"/>
        <v/>
      </c>
      <c r="AP3522" s="46">
        <f t="shared" si="742"/>
        <v>0</v>
      </c>
      <c r="AQ3522" s="46" t="str">
        <f t="shared" si="743"/>
        <v/>
      </c>
      <c r="AR3522" s="46">
        <f t="shared" si="744"/>
        <v>0</v>
      </c>
      <c r="AS3522" s="48">
        <f t="shared" si="745"/>
        <v>1</v>
      </c>
      <c r="AT3522" s="46">
        <f t="shared" si="749"/>
        <v>0</v>
      </c>
      <c r="AU3522" s="46">
        <f t="shared" si="746"/>
        <v>0</v>
      </c>
      <c r="AV3522" s="46">
        <f t="shared" si="747"/>
        <v>0</v>
      </c>
      <c r="AW3522" s="46">
        <f t="shared" si="750"/>
        <v>0</v>
      </c>
      <c r="AX3522" s="47" t="str">
        <f t="shared" si="748"/>
        <v/>
      </c>
      <c r="AY3522" s="47" t="str">
        <f t="shared" si="751"/>
        <v/>
      </c>
    </row>
    <row r="3523" spans="35:51" x14ac:dyDescent="0.35">
      <c r="AI3523" s="11"/>
      <c r="AJ3523" s="11"/>
      <c r="AK3523" s="11"/>
      <c r="AL3523" s="63"/>
      <c r="AM3523" s="46" t="str">
        <f t="shared" ref="AM3523:AM3586" si="752">IFERROR(VLOOKUP($AK3523,pnl_konto_table,2,FALSE),"")</f>
        <v/>
      </c>
      <c r="AN3523" s="46" t="str">
        <f t="shared" ref="AN3523:AN3586" si="753">IFERROR(VLOOKUP($AK3523,pnl_konto_table,6,FALSE),"")</f>
        <v/>
      </c>
      <c r="AO3523" s="46" t="str">
        <f t="shared" ref="AO3523:AO3586" si="754">IFERROR(VLOOKUP($AK3523,pnl_konto_table,7,FALSE),"")</f>
        <v/>
      </c>
      <c r="AP3523" s="46">
        <f t="shared" ref="AP3523:AP3586" si="755">IFERROR(VLOOKUP(AO3523,pnl_kategori_table,2,FALSE),0)</f>
        <v>0</v>
      </c>
      <c r="AQ3523" s="46" t="str">
        <f t="shared" ref="AQ3523:AQ3586" si="756">IFERROR(MATCH(AN3523,pnl_subkategori,0),"")</f>
        <v/>
      </c>
      <c r="AR3523" s="46">
        <f t="shared" ref="AR3523:AR3586" si="757">IF(AP3523=$A$3,-$AL3523,$AL3523)</f>
        <v>0</v>
      </c>
      <c r="AS3523" s="48">
        <f t="shared" ref="AS3523:AS3586" si="758">IFERROR(VLOOKUP($AK3523,lookup_konto_index,2,FALSE),IFERROR(VLOOKUP(AN3523,lookup_subkategori_index,2,FALSE),IFERROR(VLOOKUP(AO3523,lookup_kategori_index,2,FALSE),1)))</f>
        <v>1</v>
      </c>
      <c r="AT3523" s="46">
        <f t="shared" si="749"/>
        <v>0</v>
      </c>
      <c r="AU3523" s="46">
        <f t="shared" ref="AU3523:AU3586" si="759">SUMIFS($BC$3:$BC$50,$BA$3:$BA$50,$AI3523,$BB$3:$BB$50,$AJ3523)</f>
        <v>0</v>
      </c>
      <c r="AV3523" s="46">
        <f t="shared" ref="AV3523:AV3586" si="760">SUMIFS($BD$3:$BD$50,$BA$3:$BA$50,$AI3523,$BB$3:$BB$50,$AJ3523)</f>
        <v>0</v>
      </c>
      <c r="AW3523" s="46">
        <f t="shared" si="750"/>
        <v>0</v>
      </c>
      <c r="AX3523" s="47" t="str">
        <f t="shared" ref="AX3523:AX3586" si="761">IFERROR(VLOOKUP($AP3523,table_type_kostnad,2,FALSE)*AR3523,"")</f>
        <v/>
      </c>
      <c r="AY3523" s="47" t="str">
        <f t="shared" si="751"/>
        <v/>
      </c>
    </row>
    <row r="3524" spans="35:51" x14ac:dyDescent="0.35">
      <c r="AI3524" s="11"/>
      <c r="AJ3524" s="11"/>
      <c r="AK3524" s="11"/>
      <c r="AL3524" s="63"/>
      <c r="AM3524" s="46" t="str">
        <f t="shared" si="752"/>
        <v/>
      </c>
      <c r="AN3524" s="46" t="str">
        <f t="shared" si="753"/>
        <v/>
      </c>
      <c r="AO3524" s="46" t="str">
        <f t="shared" si="754"/>
        <v/>
      </c>
      <c r="AP3524" s="46">
        <f t="shared" si="755"/>
        <v>0</v>
      </c>
      <c r="AQ3524" s="46" t="str">
        <f t="shared" si="756"/>
        <v/>
      </c>
      <c r="AR3524" s="46">
        <f t="shared" si="757"/>
        <v>0</v>
      </c>
      <c r="AS3524" s="48">
        <f t="shared" si="758"/>
        <v>1</v>
      </c>
      <c r="AT3524" s="46">
        <f t="shared" ref="AT3524:AT3587" si="762">AS3524*AR3524</f>
        <v>0</v>
      </c>
      <c r="AU3524" s="46">
        <f t="shared" si="759"/>
        <v>0</v>
      </c>
      <c r="AV3524" s="46">
        <f t="shared" si="760"/>
        <v>0</v>
      </c>
      <c r="AW3524" s="46">
        <f t="shared" ref="AW3524:AW3587" si="763">IF(AU3524=0,0,1)</f>
        <v>0</v>
      </c>
      <c r="AX3524" s="47" t="str">
        <f t="shared" si="761"/>
        <v/>
      </c>
      <c r="AY3524" s="47" t="str">
        <f t="shared" ref="AY3524:AY3587" si="764">IFERROR(AX3524*AS3524,"")</f>
        <v/>
      </c>
    </row>
    <row r="3525" spans="35:51" x14ac:dyDescent="0.35">
      <c r="AI3525" s="11"/>
      <c r="AJ3525" s="11"/>
      <c r="AK3525" s="11"/>
      <c r="AL3525" s="63"/>
      <c r="AM3525" s="46" t="str">
        <f t="shared" si="752"/>
        <v/>
      </c>
      <c r="AN3525" s="46" t="str">
        <f t="shared" si="753"/>
        <v/>
      </c>
      <c r="AO3525" s="46" t="str">
        <f t="shared" si="754"/>
        <v/>
      </c>
      <c r="AP3525" s="46">
        <f t="shared" si="755"/>
        <v>0</v>
      </c>
      <c r="AQ3525" s="46" t="str">
        <f t="shared" si="756"/>
        <v/>
      </c>
      <c r="AR3525" s="46">
        <f t="shared" si="757"/>
        <v>0</v>
      </c>
      <c r="AS3525" s="48">
        <f t="shared" si="758"/>
        <v>1</v>
      </c>
      <c r="AT3525" s="46">
        <f t="shared" si="762"/>
        <v>0</v>
      </c>
      <c r="AU3525" s="46">
        <f t="shared" si="759"/>
        <v>0</v>
      </c>
      <c r="AV3525" s="46">
        <f t="shared" si="760"/>
        <v>0</v>
      </c>
      <c r="AW3525" s="46">
        <f t="shared" si="763"/>
        <v>0</v>
      </c>
      <c r="AX3525" s="47" t="str">
        <f t="shared" si="761"/>
        <v/>
      </c>
      <c r="AY3525" s="47" t="str">
        <f t="shared" si="764"/>
        <v/>
      </c>
    </row>
    <row r="3526" spans="35:51" x14ac:dyDescent="0.35">
      <c r="AI3526" s="11"/>
      <c r="AJ3526" s="11"/>
      <c r="AK3526" s="11"/>
      <c r="AL3526" s="63"/>
      <c r="AM3526" s="46" t="str">
        <f t="shared" si="752"/>
        <v/>
      </c>
      <c r="AN3526" s="46" t="str">
        <f t="shared" si="753"/>
        <v/>
      </c>
      <c r="AO3526" s="46" t="str">
        <f t="shared" si="754"/>
        <v/>
      </c>
      <c r="AP3526" s="46">
        <f t="shared" si="755"/>
        <v>0</v>
      </c>
      <c r="AQ3526" s="46" t="str">
        <f t="shared" si="756"/>
        <v/>
      </c>
      <c r="AR3526" s="46">
        <f t="shared" si="757"/>
        <v>0</v>
      </c>
      <c r="AS3526" s="48">
        <f t="shared" si="758"/>
        <v>1</v>
      </c>
      <c r="AT3526" s="46">
        <f t="shared" si="762"/>
        <v>0</v>
      </c>
      <c r="AU3526" s="46">
        <f t="shared" si="759"/>
        <v>0</v>
      </c>
      <c r="AV3526" s="46">
        <f t="shared" si="760"/>
        <v>0</v>
      </c>
      <c r="AW3526" s="46">
        <f t="shared" si="763"/>
        <v>0</v>
      </c>
      <c r="AX3526" s="47" t="str">
        <f t="shared" si="761"/>
        <v/>
      </c>
      <c r="AY3526" s="47" t="str">
        <f t="shared" si="764"/>
        <v/>
      </c>
    </row>
    <row r="3527" spans="35:51" x14ac:dyDescent="0.35">
      <c r="AI3527" s="11"/>
      <c r="AJ3527" s="11"/>
      <c r="AK3527" s="11"/>
      <c r="AL3527" s="63"/>
      <c r="AM3527" s="46" t="str">
        <f t="shared" si="752"/>
        <v/>
      </c>
      <c r="AN3527" s="46" t="str">
        <f t="shared" si="753"/>
        <v/>
      </c>
      <c r="AO3527" s="46" t="str">
        <f t="shared" si="754"/>
        <v/>
      </c>
      <c r="AP3527" s="46">
        <f t="shared" si="755"/>
        <v>0</v>
      </c>
      <c r="AQ3527" s="46" t="str">
        <f t="shared" si="756"/>
        <v/>
      </c>
      <c r="AR3527" s="46">
        <f t="shared" si="757"/>
        <v>0</v>
      </c>
      <c r="AS3527" s="48">
        <f t="shared" si="758"/>
        <v>1</v>
      </c>
      <c r="AT3527" s="46">
        <f t="shared" si="762"/>
        <v>0</v>
      </c>
      <c r="AU3527" s="46">
        <f t="shared" si="759"/>
        <v>0</v>
      </c>
      <c r="AV3527" s="46">
        <f t="shared" si="760"/>
        <v>0</v>
      </c>
      <c r="AW3527" s="46">
        <f t="shared" si="763"/>
        <v>0</v>
      </c>
      <c r="AX3527" s="47" t="str">
        <f t="shared" si="761"/>
        <v/>
      </c>
      <c r="AY3527" s="47" t="str">
        <f t="shared" si="764"/>
        <v/>
      </c>
    </row>
    <row r="3528" spans="35:51" x14ac:dyDescent="0.35">
      <c r="AI3528" s="11"/>
      <c r="AJ3528" s="11"/>
      <c r="AK3528" s="11"/>
      <c r="AL3528" s="63"/>
      <c r="AM3528" s="46" t="str">
        <f t="shared" si="752"/>
        <v/>
      </c>
      <c r="AN3528" s="46" t="str">
        <f t="shared" si="753"/>
        <v/>
      </c>
      <c r="AO3528" s="46" t="str">
        <f t="shared" si="754"/>
        <v/>
      </c>
      <c r="AP3528" s="46">
        <f t="shared" si="755"/>
        <v>0</v>
      </c>
      <c r="AQ3528" s="46" t="str">
        <f t="shared" si="756"/>
        <v/>
      </c>
      <c r="AR3528" s="46">
        <f t="shared" si="757"/>
        <v>0</v>
      </c>
      <c r="AS3528" s="48">
        <f t="shared" si="758"/>
        <v>1</v>
      </c>
      <c r="AT3528" s="46">
        <f t="shared" si="762"/>
        <v>0</v>
      </c>
      <c r="AU3528" s="46">
        <f t="shared" si="759"/>
        <v>0</v>
      </c>
      <c r="AV3528" s="46">
        <f t="shared" si="760"/>
        <v>0</v>
      </c>
      <c r="AW3528" s="46">
        <f t="shared" si="763"/>
        <v>0</v>
      </c>
      <c r="AX3528" s="47" t="str">
        <f t="shared" si="761"/>
        <v/>
      </c>
      <c r="AY3528" s="47" t="str">
        <f t="shared" si="764"/>
        <v/>
      </c>
    </row>
    <row r="3529" spans="35:51" x14ac:dyDescent="0.35">
      <c r="AI3529" s="11"/>
      <c r="AJ3529" s="11"/>
      <c r="AK3529" s="11"/>
      <c r="AL3529" s="63"/>
      <c r="AM3529" s="46" t="str">
        <f t="shared" si="752"/>
        <v/>
      </c>
      <c r="AN3529" s="46" t="str">
        <f t="shared" si="753"/>
        <v/>
      </c>
      <c r="AO3529" s="46" t="str">
        <f t="shared" si="754"/>
        <v/>
      </c>
      <c r="AP3529" s="46">
        <f t="shared" si="755"/>
        <v>0</v>
      </c>
      <c r="AQ3529" s="46" t="str">
        <f t="shared" si="756"/>
        <v/>
      </c>
      <c r="AR3529" s="46">
        <f t="shared" si="757"/>
        <v>0</v>
      </c>
      <c r="AS3529" s="48">
        <f t="shared" si="758"/>
        <v>1</v>
      </c>
      <c r="AT3529" s="46">
        <f t="shared" si="762"/>
        <v>0</v>
      </c>
      <c r="AU3529" s="46">
        <f t="shared" si="759"/>
        <v>0</v>
      </c>
      <c r="AV3529" s="46">
        <f t="shared" si="760"/>
        <v>0</v>
      </c>
      <c r="AW3529" s="46">
        <f t="shared" si="763"/>
        <v>0</v>
      </c>
      <c r="AX3529" s="47" t="str">
        <f t="shared" si="761"/>
        <v/>
      </c>
      <c r="AY3529" s="47" t="str">
        <f t="shared" si="764"/>
        <v/>
      </c>
    </row>
    <row r="3530" spans="35:51" x14ac:dyDescent="0.35">
      <c r="AI3530" s="11"/>
      <c r="AJ3530" s="11"/>
      <c r="AK3530" s="11"/>
      <c r="AL3530" s="63"/>
      <c r="AM3530" s="46" t="str">
        <f t="shared" si="752"/>
        <v/>
      </c>
      <c r="AN3530" s="46" t="str">
        <f t="shared" si="753"/>
        <v/>
      </c>
      <c r="AO3530" s="46" t="str">
        <f t="shared" si="754"/>
        <v/>
      </c>
      <c r="AP3530" s="46">
        <f t="shared" si="755"/>
        <v>0</v>
      </c>
      <c r="AQ3530" s="46" t="str">
        <f t="shared" si="756"/>
        <v/>
      </c>
      <c r="AR3530" s="46">
        <f t="shared" si="757"/>
        <v>0</v>
      </c>
      <c r="AS3530" s="48">
        <f t="shared" si="758"/>
        <v>1</v>
      </c>
      <c r="AT3530" s="46">
        <f t="shared" si="762"/>
        <v>0</v>
      </c>
      <c r="AU3530" s="46">
        <f t="shared" si="759"/>
        <v>0</v>
      </c>
      <c r="AV3530" s="46">
        <f t="shared" si="760"/>
        <v>0</v>
      </c>
      <c r="AW3530" s="46">
        <f t="shared" si="763"/>
        <v>0</v>
      </c>
      <c r="AX3530" s="47" t="str">
        <f t="shared" si="761"/>
        <v/>
      </c>
      <c r="AY3530" s="47" t="str">
        <f t="shared" si="764"/>
        <v/>
      </c>
    </row>
    <row r="3531" spans="35:51" x14ac:dyDescent="0.35">
      <c r="AI3531" s="11"/>
      <c r="AJ3531" s="11"/>
      <c r="AK3531" s="11"/>
      <c r="AL3531" s="63"/>
      <c r="AM3531" s="46" t="str">
        <f t="shared" si="752"/>
        <v/>
      </c>
      <c r="AN3531" s="46" t="str">
        <f t="shared" si="753"/>
        <v/>
      </c>
      <c r="AO3531" s="46" t="str">
        <f t="shared" si="754"/>
        <v/>
      </c>
      <c r="AP3531" s="46">
        <f t="shared" si="755"/>
        <v>0</v>
      </c>
      <c r="AQ3531" s="46" t="str">
        <f t="shared" si="756"/>
        <v/>
      </c>
      <c r="AR3531" s="46">
        <f t="shared" si="757"/>
        <v>0</v>
      </c>
      <c r="AS3531" s="48">
        <f t="shared" si="758"/>
        <v>1</v>
      </c>
      <c r="AT3531" s="46">
        <f t="shared" si="762"/>
        <v>0</v>
      </c>
      <c r="AU3531" s="46">
        <f t="shared" si="759"/>
        <v>0</v>
      </c>
      <c r="AV3531" s="46">
        <f t="shared" si="760"/>
        <v>0</v>
      </c>
      <c r="AW3531" s="46">
        <f t="shared" si="763"/>
        <v>0</v>
      </c>
      <c r="AX3531" s="47" t="str">
        <f t="shared" si="761"/>
        <v/>
      </c>
      <c r="AY3531" s="47" t="str">
        <f t="shared" si="764"/>
        <v/>
      </c>
    </row>
    <row r="3532" spans="35:51" x14ac:dyDescent="0.35">
      <c r="AI3532" s="11"/>
      <c r="AJ3532" s="11"/>
      <c r="AK3532" s="11"/>
      <c r="AL3532" s="63"/>
      <c r="AM3532" s="46" t="str">
        <f t="shared" si="752"/>
        <v/>
      </c>
      <c r="AN3532" s="46" t="str">
        <f t="shared" si="753"/>
        <v/>
      </c>
      <c r="AO3532" s="46" t="str">
        <f t="shared" si="754"/>
        <v/>
      </c>
      <c r="AP3532" s="46">
        <f t="shared" si="755"/>
        <v>0</v>
      </c>
      <c r="AQ3532" s="46" t="str">
        <f t="shared" si="756"/>
        <v/>
      </c>
      <c r="AR3532" s="46">
        <f t="shared" si="757"/>
        <v>0</v>
      </c>
      <c r="AS3532" s="48">
        <f t="shared" si="758"/>
        <v>1</v>
      </c>
      <c r="AT3532" s="46">
        <f t="shared" si="762"/>
        <v>0</v>
      </c>
      <c r="AU3532" s="46">
        <f t="shared" si="759"/>
        <v>0</v>
      </c>
      <c r="AV3532" s="46">
        <f t="shared" si="760"/>
        <v>0</v>
      </c>
      <c r="AW3532" s="46">
        <f t="shared" si="763"/>
        <v>0</v>
      </c>
      <c r="AX3532" s="47" t="str">
        <f t="shared" si="761"/>
        <v/>
      </c>
      <c r="AY3532" s="47" t="str">
        <f t="shared" si="764"/>
        <v/>
      </c>
    </row>
    <row r="3533" spans="35:51" x14ac:dyDescent="0.35">
      <c r="AI3533" s="11"/>
      <c r="AJ3533" s="11"/>
      <c r="AK3533" s="11"/>
      <c r="AL3533" s="63"/>
      <c r="AM3533" s="46" t="str">
        <f t="shared" si="752"/>
        <v/>
      </c>
      <c r="AN3533" s="46" t="str">
        <f t="shared" si="753"/>
        <v/>
      </c>
      <c r="AO3533" s="46" t="str">
        <f t="shared" si="754"/>
        <v/>
      </c>
      <c r="AP3533" s="46">
        <f t="shared" si="755"/>
        <v>0</v>
      </c>
      <c r="AQ3533" s="46" t="str">
        <f t="shared" si="756"/>
        <v/>
      </c>
      <c r="AR3533" s="46">
        <f t="shared" si="757"/>
        <v>0</v>
      </c>
      <c r="AS3533" s="48">
        <f t="shared" si="758"/>
        <v>1</v>
      </c>
      <c r="AT3533" s="46">
        <f t="shared" si="762"/>
        <v>0</v>
      </c>
      <c r="AU3533" s="46">
        <f t="shared" si="759"/>
        <v>0</v>
      </c>
      <c r="AV3533" s="46">
        <f t="shared" si="760"/>
        <v>0</v>
      </c>
      <c r="AW3533" s="46">
        <f t="shared" si="763"/>
        <v>0</v>
      </c>
      <c r="AX3533" s="47" t="str">
        <f t="shared" si="761"/>
        <v/>
      </c>
      <c r="AY3533" s="47" t="str">
        <f t="shared" si="764"/>
        <v/>
      </c>
    </row>
    <row r="3534" spans="35:51" x14ac:dyDescent="0.35">
      <c r="AI3534" s="11"/>
      <c r="AJ3534" s="11"/>
      <c r="AK3534" s="11"/>
      <c r="AL3534" s="63"/>
      <c r="AM3534" s="46" t="str">
        <f t="shared" si="752"/>
        <v/>
      </c>
      <c r="AN3534" s="46" t="str">
        <f t="shared" si="753"/>
        <v/>
      </c>
      <c r="AO3534" s="46" t="str">
        <f t="shared" si="754"/>
        <v/>
      </c>
      <c r="AP3534" s="46">
        <f t="shared" si="755"/>
        <v>0</v>
      </c>
      <c r="AQ3534" s="46" t="str">
        <f t="shared" si="756"/>
        <v/>
      </c>
      <c r="AR3534" s="46">
        <f t="shared" si="757"/>
        <v>0</v>
      </c>
      <c r="AS3534" s="48">
        <f t="shared" si="758"/>
        <v>1</v>
      </c>
      <c r="AT3534" s="46">
        <f t="shared" si="762"/>
        <v>0</v>
      </c>
      <c r="AU3534" s="46">
        <f t="shared" si="759"/>
        <v>0</v>
      </c>
      <c r="AV3534" s="46">
        <f t="shared" si="760"/>
        <v>0</v>
      </c>
      <c r="AW3534" s="46">
        <f t="shared" si="763"/>
        <v>0</v>
      </c>
      <c r="AX3534" s="47" t="str">
        <f t="shared" si="761"/>
        <v/>
      </c>
      <c r="AY3534" s="47" t="str">
        <f t="shared" si="764"/>
        <v/>
      </c>
    </row>
    <row r="3535" spans="35:51" x14ac:dyDescent="0.35">
      <c r="AI3535" s="11"/>
      <c r="AJ3535" s="11"/>
      <c r="AK3535" s="11"/>
      <c r="AL3535" s="63"/>
      <c r="AM3535" s="46" t="str">
        <f t="shared" si="752"/>
        <v/>
      </c>
      <c r="AN3535" s="46" t="str">
        <f t="shared" si="753"/>
        <v/>
      </c>
      <c r="AO3535" s="46" t="str">
        <f t="shared" si="754"/>
        <v/>
      </c>
      <c r="AP3535" s="46">
        <f t="shared" si="755"/>
        <v>0</v>
      </c>
      <c r="AQ3535" s="46" t="str">
        <f t="shared" si="756"/>
        <v/>
      </c>
      <c r="AR3535" s="46">
        <f t="shared" si="757"/>
        <v>0</v>
      </c>
      <c r="AS3535" s="48">
        <f t="shared" si="758"/>
        <v>1</v>
      </c>
      <c r="AT3535" s="46">
        <f t="shared" si="762"/>
        <v>0</v>
      </c>
      <c r="AU3535" s="46">
        <f t="shared" si="759"/>
        <v>0</v>
      </c>
      <c r="AV3535" s="46">
        <f t="shared" si="760"/>
        <v>0</v>
      </c>
      <c r="AW3535" s="46">
        <f t="shared" si="763"/>
        <v>0</v>
      </c>
      <c r="AX3535" s="47" t="str">
        <f t="shared" si="761"/>
        <v/>
      </c>
      <c r="AY3535" s="47" t="str">
        <f t="shared" si="764"/>
        <v/>
      </c>
    </row>
    <row r="3536" spans="35:51" x14ac:dyDescent="0.35">
      <c r="AI3536" s="11"/>
      <c r="AJ3536" s="11"/>
      <c r="AK3536" s="11"/>
      <c r="AL3536" s="63"/>
      <c r="AM3536" s="46" t="str">
        <f t="shared" si="752"/>
        <v/>
      </c>
      <c r="AN3536" s="46" t="str">
        <f t="shared" si="753"/>
        <v/>
      </c>
      <c r="AO3536" s="46" t="str">
        <f t="shared" si="754"/>
        <v/>
      </c>
      <c r="AP3536" s="46">
        <f t="shared" si="755"/>
        <v>0</v>
      </c>
      <c r="AQ3536" s="46" t="str">
        <f t="shared" si="756"/>
        <v/>
      </c>
      <c r="AR3536" s="46">
        <f t="shared" si="757"/>
        <v>0</v>
      </c>
      <c r="AS3536" s="48">
        <f t="shared" si="758"/>
        <v>1</v>
      </c>
      <c r="AT3536" s="46">
        <f t="shared" si="762"/>
        <v>0</v>
      </c>
      <c r="AU3536" s="46">
        <f t="shared" si="759"/>
        <v>0</v>
      </c>
      <c r="AV3536" s="46">
        <f t="shared" si="760"/>
        <v>0</v>
      </c>
      <c r="AW3536" s="46">
        <f t="shared" si="763"/>
        <v>0</v>
      </c>
      <c r="AX3536" s="47" t="str">
        <f t="shared" si="761"/>
        <v/>
      </c>
      <c r="AY3536" s="47" t="str">
        <f t="shared" si="764"/>
        <v/>
      </c>
    </row>
    <row r="3537" spans="35:51" x14ac:dyDescent="0.35">
      <c r="AI3537" s="11"/>
      <c r="AJ3537" s="11"/>
      <c r="AK3537" s="11"/>
      <c r="AL3537" s="63"/>
      <c r="AM3537" s="46" t="str">
        <f t="shared" si="752"/>
        <v/>
      </c>
      <c r="AN3537" s="46" t="str">
        <f t="shared" si="753"/>
        <v/>
      </c>
      <c r="AO3537" s="46" t="str">
        <f t="shared" si="754"/>
        <v/>
      </c>
      <c r="AP3537" s="46">
        <f t="shared" si="755"/>
        <v>0</v>
      </c>
      <c r="AQ3537" s="46" t="str">
        <f t="shared" si="756"/>
        <v/>
      </c>
      <c r="AR3537" s="46">
        <f t="shared" si="757"/>
        <v>0</v>
      </c>
      <c r="AS3537" s="48">
        <f t="shared" si="758"/>
        <v>1</v>
      </c>
      <c r="AT3537" s="46">
        <f t="shared" si="762"/>
        <v>0</v>
      </c>
      <c r="AU3537" s="46">
        <f t="shared" si="759"/>
        <v>0</v>
      </c>
      <c r="AV3537" s="46">
        <f t="shared" si="760"/>
        <v>0</v>
      </c>
      <c r="AW3537" s="46">
        <f t="shared" si="763"/>
        <v>0</v>
      </c>
      <c r="AX3537" s="47" t="str">
        <f t="shared" si="761"/>
        <v/>
      </c>
      <c r="AY3537" s="47" t="str">
        <f t="shared" si="764"/>
        <v/>
      </c>
    </row>
    <row r="3538" spans="35:51" x14ac:dyDescent="0.35">
      <c r="AI3538" s="11"/>
      <c r="AJ3538" s="11"/>
      <c r="AK3538" s="11"/>
      <c r="AL3538" s="63"/>
      <c r="AM3538" s="46" t="str">
        <f t="shared" si="752"/>
        <v/>
      </c>
      <c r="AN3538" s="46" t="str">
        <f t="shared" si="753"/>
        <v/>
      </c>
      <c r="AO3538" s="46" t="str">
        <f t="shared" si="754"/>
        <v/>
      </c>
      <c r="AP3538" s="46">
        <f t="shared" si="755"/>
        <v>0</v>
      </c>
      <c r="AQ3538" s="46" t="str">
        <f t="shared" si="756"/>
        <v/>
      </c>
      <c r="AR3538" s="46">
        <f t="shared" si="757"/>
        <v>0</v>
      </c>
      <c r="AS3538" s="48">
        <f t="shared" si="758"/>
        <v>1</v>
      </c>
      <c r="AT3538" s="46">
        <f t="shared" si="762"/>
        <v>0</v>
      </c>
      <c r="AU3538" s="46">
        <f t="shared" si="759"/>
        <v>0</v>
      </c>
      <c r="AV3538" s="46">
        <f t="shared" si="760"/>
        <v>0</v>
      </c>
      <c r="AW3538" s="46">
        <f t="shared" si="763"/>
        <v>0</v>
      </c>
      <c r="AX3538" s="47" t="str">
        <f t="shared" si="761"/>
        <v/>
      </c>
      <c r="AY3538" s="47" t="str">
        <f t="shared" si="764"/>
        <v/>
      </c>
    </row>
    <row r="3539" spans="35:51" x14ac:dyDescent="0.35">
      <c r="AI3539" s="11"/>
      <c r="AJ3539" s="11"/>
      <c r="AK3539" s="11"/>
      <c r="AL3539" s="63"/>
      <c r="AM3539" s="46" t="str">
        <f t="shared" si="752"/>
        <v/>
      </c>
      <c r="AN3539" s="46" t="str">
        <f t="shared" si="753"/>
        <v/>
      </c>
      <c r="AO3539" s="46" t="str">
        <f t="shared" si="754"/>
        <v/>
      </c>
      <c r="AP3539" s="46">
        <f t="shared" si="755"/>
        <v>0</v>
      </c>
      <c r="AQ3539" s="46" t="str">
        <f t="shared" si="756"/>
        <v/>
      </c>
      <c r="AR3539" s="46">
        <f t="shared" si="757"/>
        <v>0</v>
      </c>
      <c r="AS3539" s="48">
        <f t="shared" si="758"/>
        <v>1</v>
      </c>
      <c r="AT3539" s="46">
        <f t="shared" si="762"/>
        <v>0</v>
      </c>
      <c r="AU3539" s="46">
        <f t="shared" si="759"/>
        <v>0</v>
      </c>
      <c r="AV3539" s="46">
        <f t="shared" si="760"/>
        <v>0</v>
      </c>
      <c r="AW3539" s="46">
        <f t="shared" si="763"/>
        <v>0</v>
      </c>
      <c r="AX3539" s="47" t="str">
        <f t="shared" si="761"/>
        <v/>
      </c>
      <c r="AY3539" s="47" t="str">
        <f t="shared" si="764"/>
        <v/>
      </c>
    </row>
    <row r="3540" spans="35:51" x14ac:dyDescent="0.35">
      <c r="AI3540" s="11"/>
      <c r="AJ3540" s="11"/>
      <c r="AK3540" s="11"/>
      <c r="AL3540" s="63"/>
      <c r="AM3540" s="46" t="str">
        <f t="shared" si="752"/>
        <v/>
      </c>
      <c r="AN3540" s="46" t="str">
        <f t="shared" si="753"/>
        <v/>
      </c>
      <c r="AO3540" s="46" t="str">
        <f t="shared" si="754"/>
        <v/>
      </c>
      <c r="AP3540" s="46">
        <f t="shared" si="755"/>
        <v>0</v>
      </c>
      <c r="AQ3540" s="46" t="str">
        <f t="shared" si="756"/>
        <v/>
      </c>
      <c r="AR3540" s="46">
        <f t="shared" si="757"/>
        <v>0</v>
      </c>
      <c r="AS3540" s="48">
        <f t="shared" si="758"/>
        <v>1</v>
      </c>
      <c r="AT3540" s="46">
        <f t="shared" si="762"/>
        <v>0</v>
      </c>
      <c r="AU3540" s="46">
        <f t="shared" si="759"/>
        <v>0</v>
      </c>
      <c r="AV3540" s="46">
        <f t="shared" si="760"/>
        <v>0</v>
      </c>
      <c r="AW3540" s="46">
        <f t="shared" si="763"/>
        <v>0</v>
      </c>
      <c r="AX3540" s="47" t="str">
        <f t="shared" si="761"/>
        <v/>
      </c>
      <c r="AY3540" s="47" t="str">
        <f t="shared" si="764"/>
        <v/>
      </c>
    </row>
    <row r="3541" spans="35:51" x14ac:dyDescent="0.35">
      <c r="AI3541" s="11"/>
      <c r="AJ3541" s="11"/>
      <c r="AK3541" s="11"/>
      <c r="AL3541" s="63"/>
      <c r="AM3541" s="46" t="str">
        <f t="shared" si="752"/>
        <v/>
      </c>
      <c r="AN3541" s="46" t="str">
        <f t="shared" si="753"/>
        <v/>
      </c>
      <c r="AO3541" s="46" t="str">
        <f t="shared" si="754"/>
        <v/>
      </c>
      <c r="AP3541" s="46">
        <f t="shared" si="755"/>
        <v>0</v>
      </c>
      <c r="AQ3541" s="46" t="str">
        <f t="shared" si="756"/>
        <v/>
      </c>
      <c r="AR3541" s="46">
        <f t="shared" si="757"/>
        <v>0</v>
      </c>
      <c r="AS3541" s="48">
        <f t="shared" si="758"/>
        <v>1</v>
      </c>
      <c r="AT3541" s="46">
        <f t="shared" si="762"/>
        <v>0</v>
      </c>
      <c r="AU3541" s="46">
        <f t="shared" si="759"/>
        <v>0</v>
      </c>
      <c r="AV3541" s="46">
        <f t="shared" si="760"/>
        <v>0</v>
      </c>
      <c r="AW3541" s="46">
        <f t="shared" si="763"/>
        <v>0</v>
      </c>
      <c r="AX3541" s="47" t="str">
        <f t="shared" si="761"/>
        <v/>
      </c>
      <c r="AY3541" s="47" t="str">
        <f t="shared" si="764"/>
        <v/>
      </c>
    </row>
    <row r="3542" spans="35:51" x14ac:dyDescent="0.35">
      <c r="AI3542" s="11"/>
      <c r="AJ3542" s="11"/>
      <c r="AK3542" s="11"/>
      <c r="AL3542" s="63"/>
      <c r="AM3542" s="46" t="str">
        <f t="shared" si="752"/>
        <v/>
      </c>
      <c r="AN3542" s="46" t="str">
        <f t="shared" si="753"/>
        <v/>
      </c>
      <c r="AO3542" s="46" t="str">
        <f t="shared" si="754"/>
        <v/>
      </c>
      <c r="AP3542" s="46">
        <f t="shared" si="755"/>
        <v>0</v>
      </c>
      <c r="AQ3542" s="46" t="str">
        <f t="shared" si="756"/>
        <v/>
      </c>
      <c r="AR3542" s="46">
        <f t="shared" si="757"/>
        <v>0</v>
      </c>
      <c r="AS3542" s="48">
        <f t="shared" si="758"/>
        <v>1</v>
      </c>
      <c r="AT3542" s="46">
        <f t="shared" si="762"/>
        <v>0</v>
      </c>
      <c r="AU3542" s="46">
        <f t="shared" si="759"/>
        <v>0</v>
      </c>
      <c r="AV3542" s="46">
        <f t="shared" si="760"/>
        <v>0</v>
      </c>
      <c r="AW3542" s="46">
        <f t="shared" si="763"/>
        <v>0</v>
      </c>
      <c r="AX3542" s="47" t="str">
        <f t="shared" si="761"/>
        <v/>
      </c>
      <c r="AY3542" s="47" t="str">
        <f t="shared" si="764"/>
        <v/>
      </c>
    </row>
    <row r="3543" spans="35:51" x14ac:dyDescent="0.35">
      <c r="AI3543" s="11"/>
      <c r="AJ3543" s="11"/>
      <c r="AK3543" s="11"/>
      <c r="AL3543" s="63"/>
      <c r="AM3543" s="46" t="str">
        <f t="shared" si="752"/>
        <v/>
      </c>
      <c r="AN3543" s="46" t="str">
        <f t="shared" si="753"/>
        <v/>
      </c>
      <c r="AO3543" s="46" t="str">
        <f t="shared" si="754"/>
        <v/>
      </c>
      <c r="AP3543" s="46">
        <f t="shared" si="755"/>
        <v>0</v>
      </c>
      <c r="AQ3543" s="46" t="str">
        <f t="shared" si="756"/>
        <v/>
      </c>
      <c r="AR3543" s="46">
        <f t="shared" si="757"/>
        <v>0</v>
      </c>
      <c r="AS3543" s="48">
        <f t="shared" si="758"/>
        <v>1</v>
      </c>
      <c r="AT3543" s="46">
        <f t="shared" si="762"/>
        <v>0</v>
      </c>
      <c r="AU3543" s="46">
        <f t="shared" si="759"/>
        <v>0</v>
      </c>
      <c r="AV3543" s="46">
        <f t="shared" si="760"/>
        <v>0</v>
      </c>
      <c r="AW3543" s="46">
        <f t="shared" si="763"/>
        <v>0</v>
      </c>
      <c r="AX3543" s="47" t="str">
        <f t="shared" si="761"/>
        <v/>
      </c>
      <c r="AY3543" s="47" t="str">
        <f t="shared" si="764"/>
        <v/>
      </c>
    </row>
    <row r="3544" spans="35:51" x14ac:dyDescent="0.35">
      <c r="AI3544" s="11"/>
      <c r="AJ3544" s="11"/>
      <c r="AK3544" s="11"/>
      <c r="AL3544" s="63"/>
      <c r="AM3544" s="46" t="str">
        <f t="shared" si="752"/>
        <v/>
      </c>
      <c r="AN3544" s="46" t="str">
        <f t="shared" si="753"/>
        <v/>
      </c>
      <c r="AO3544" s="46" t="str">
        <f t="shared" si="754"/>
        <v/>
      </c>
      <c r="AP3544" s="46">
        <f t="shared" si="755"/>
        <v>0</v>
      </c>
      <c r="AQ3544" s="46" t="str">
        <f t="shared" si="756"/>
        <v/>
      </c>
      <c r="AR3544" s="46">
        <f t="shared" si="757"/>
        <v>0</v>
      </c>
      <c r="AS3544" s="48">
        <f t="shared" si="758"/>
        <v>1</v>
      </c>
      <c r="AT3544" s="46">
        <f t="shared" si="762"/>
        <v>0</v>
      </c>
      <c r="AU3544" s="46">
        <f t="shared" si="759"/>
        <v>0</v>
      </c>
      <c r="AV3544" s="46">
        <f t="shared" si="760"/>
        <v>0</v>
      </c>
      <c r="AW3544" s="46">
        <f t="shared" si="763"/>
        <v>0</v>
      </c>
      <c r="AX3544" s="47" t="str">
        <f t="shared" si="761"/>
        <v/>
      </c>
      <c r="AY3544" s="47" t="str">
        <f t="shared" si="764"/>
        <v/>
      </c>
    </row>
    <row r="3545" spans="35:51" x14ac:dyDescent="0.35">
      <c r="AI3545" s="11"/>
      <c r="AJ3545" s="11"/>
      <c r="AK3545" s="11"/>
      <c r="AL3545" s="63"/>
      <c r="AM3545" s="46" t="str">
        <f t="shared" si="752"/>
        <v/>
      </c>
      <c r="AN3545" s="46" t="str">
        <f t="shared" si="753"/>
        <v/>
      </c>
      <c r="AO3545" s="46" t="str">
        <f t="shared" si="754"/>
        <v/>
      </c>
      <c r="AP3545" s="46">
        <f t="shared" si="755"/>
        <v>0</v>
      </c>
      <c r="AQ3545" s="46" t="str">
        <f t="shared" si="756"/>
        <v/>
      </c>
      <c r="AR3545" s="46">
        <f t="shared" si="757"/>
        <v>0</v>
      </c>
      <c r="AS3545" s="48">
        <f t="shared" si="758"/>
        <v>1</v>
      </c>
      <c r="AT3545" s="46">
        <f t="shared" si="762"/>
        <v>0</v>
      </c>
      <c r="AU3545" s="46">
        <f t="shared" si="759"/>
        <v>0</v>
      </c>
      <c r="AV3545" s="46">
        <f t="shared" si="760"/>
        <v>0</v>
      </c>
      <c r="AW3545" s="46">
        <f t="shared" si="763"/>
        <v>0</v>
      </c>
      <c r="AX3545" s="47" t="str">
        <f t="shared" si="761"/>
        <v/>
      </c>
      <c r="AY3545" s="47" t="str">
        <f t="shared" si="764"/>
        <v/>
      </c>
    </row>
    <row r="3546" spans="35:51" x14ac:dyDescent="0.35">
      <c r="AI3546" s="11"/>
      <c r="AJ3546" s="11"/>
      <c r="AK3546" s="11"/>
      <c r="AL3546" s="63"/>
      <c r="AM3546" s="46" t="str">
        <f t="shared" si="752"/>
        <v/>
      </c>
      <c r="AN3546" s="46" t="str">
        <f t="shared" si="753"/>
        <v/>
      </c>
      <c r="AO3546" s="46" t="str">
        <f t="shared" si="754"/>
        <v/>
      </c>
      <c r="AP3546" s="46">
        <f t="shared" si="755"/>
        <v>0</v>
      </c>
      <c r="AQ3546" s="46" t="str">
        <f t="shared" si="756"/>
        <v/>
      </c>
      <c r="AR3546" s="46">
        <f t="shared" si="757"/>
        <v>0</v>
      </c>
      <c r="AS3546" s="48">
        <f t="shared" si="758"/>
        <v>1</v>
      </c>
      <c r="AT3546" s="46">
        <f t="shared" si="762"/>
        <v>0</v>
      </c>
      <c r="AU3546" s="46">
        <f t="shared" si="759"/>
        <v>0</v>
      </c>
      <c r="AV3546" s="46">
        <f t="shared" si="760"/>
        <v>0</v>
      </c>
      <c r="AW3546" s="46">
        <f t="shared" si="763"/>
        <v>0</v>
      </c>
      <c r="AX3546" s="47" t="str">
        <f t="shared" si="761"/>
        <v/>
      </c>
      <c r="AY3546" s="47" t="str">
        <f t="shared" si="764"/>
        <v/>
      </c>
    </row>
    <row r="3547" spans="35:51" x14ac:dyDescent="0.35">
      <c r="AI3547" s="11"/>
      <c r="AJ3547" s="11"/>
      <c r="AK3547" s="11"/>
      <c r="AL3547" s="63"/>
      <c r="AM3547" s="46" t="str">
        <f t="shared" si="752"/>
        <v/>
      </c>
      <c r="AN3547" s="46" t="str">
        <f t="shared" si="753"/>
        <v/>
      </c>
      <c r="AO3547" s="46" t="str">
        <f t="shared" si="754"/>
        <v/>
      </c>
      <c r="AP3547" s="46">
        <f t="shared" si="755"/>
        <v>0</v>
      </c>
      <c r="AQ3547" s="46" t="str">
        <f t="shared" si="756"/>
        <v/>
      </c>
      <c r="AR3547" s="46">
        <f t="shared" si="757"/>
        <v>0</v>
      </c>
      <c r="AS3547" s="48">
        <f t="shared" si="758"/>
        <v>1</v>
      </c>
      <c r="AT3547" s="46">
        <f t="shared" si="762"/>
        <v>0</v>
      </c>
      <c r="AU3547" s="46">
        <f t="shared" si="759"/>
        <v>0</v>
      </c>
      <c r="AV3547" s="46">
        <f t="shared" si="760"/>
        <v>0</v>
      </c>
      <c r="AW3547" s="46">
        <f t="shared" si="763"/>
        <v>0</v>
      </c>
      <c r="AX3547" s="47" t="str">
        <f t="shared" si="761"/>
        <v/>
      </c>
      <c r="AY3547" s="47" t="str">
        <f t="shared" si="764"/>
        <v/>
      </c>
    </row>
    <row r="3548" spans="35:51" x14ac:dyDescent="0.35">
      <c r="AI3548" s="11"/>
      <c r="AJ3548" s="11"/>
      <c r="AK3548" s="11"/>
      <c r="AL3548" s="63"/>
      <c r="AM3548" s="46" t="str">
        <f t="shared" si="752"/>
        <v/>
      </c>
      <c r="AN3548" s="46" t="str">
        <f t="shared" si="753"/>
        <v/>
      </c>
      <c r="AO3548" s="46" t="str">
        <f t="shared" si="754"/>
        <v/>
      </c>
      <c r="AP3548" s="46">
        <f t="shared" si="755"/>
        <v>0</v>
      </c>
      <c r="AQ3548" s="46" t="str">
        <f t="shared" si="756"/>
        <v/>
      </c>
      <c r="AR3548" s="46">
        <f t="shared" si="757"/>
        <v>0</v>
      </c>
      <c r="AS3548" s="48">
        <f t="shared" si="758"/>
        <v>1</v>
      </c>
      <c r="AT3548" s="46">
        <f t="shared" si="762"/>
        <v>0</v>
      </c>
      <c r="AU3548" s="46">
        <f t="shared" si="759"/>
        <v>0</v>
      </c>
      <c r="AV3548" s="46">
        <f t="shared" si="760"/>
        <v>0</v>
      </c>
      <c r="AW3548" s="46">
        <f t="shared" si="763"/>
        <v>0</v>
      </c>
      <c r="AX3548" s="47" t="str">
        <f t="shared" si="761"/>
        <v/>
      </c>
      <c r="AY3548" s="47" t="str">
        <f t="shared" si="764"/>
        <v/>
      </c>
    </row>
    <row r="3549" spans="35:51" x14ac:dyDescent="0.35">
      <c r="AI3549" s="11"/>
      <c r="AJ3549" s="11"/>
      <c r="AK3549" s="11"/>
      <c r="AL3549" s="63"/>
      <c r="AM3549" s="46" t="str">
        <f t="shared" si="752"/>
        <v/>
      </c>
      <c r="AN3549" s="46" t="str">
        <f t="shared" si="753"/>
        <v/>
      </c>
      <c r="AO3549" s="46" t="str">
        <f t="shared" si="754"/>
        <v/>
      </c>
      <c r="AP3549" s="46">
        <f t="shared" si="755"/>
        <v>0</v>
      </c>
      <c r="AQ3549" s="46" t="str">
        <f t="shared" si="756"/>
        <v/>
      </c>
      <c r="AR3549" s="46">
        <f t="shared" si="757"/>
        <v>0</v>
      </c>
      <c r="AS3549" s="48">
        <f t="shared" si="758"/>
        <v>1</v>
      </c>
      <c r="AT3549" s="46">
        <f t="shared" si="762"/>
        <v>0</v>
      </c>
      <c r="AU3549" s="46">
        <f t="shared" si="759"/>
        <v>0</v>
      </c>
      <c r="AV3549" s="46">
        <f t="shared" si="760"/>
        <v>0</v>
      </c>
      <c r="AW3549" s="46">
        <f t="shared" si="763"/>
        <v>0</v>
      </c>
      <c r="AX3549" s="47" t="str">
        <f t="shared" si="761"/>
        <v/>
      </c>
      <c r="AY3549" s="47" t="str">
        <f t="shared" si="764"/>
        <v/>
      </c>
    </row>
    <row r="3550" spans="35:51" x14ac:dyDescent="0.35">
      <c r="AI3550" s="11"/>
      <c r="AJ3550" s="11"/>
      <c r="AK3550" s="11"/>
      <c r="AL3550" s="63"/>
      <c r="AM3550" s="46" t="str">
        <f t="shared" si="752"/>
        <v/>
      </c>
      <c r="AN3550" s="46" t="str">
        <f t="shared" si="753"/>
        <v/>
      </c>
      <c r="AO3550" s="46" t="str">
        <f t="shared" si="754"/>
        <v/>
      </c>
      <c r="AP3550" s="46">
        <f t="shared" si="755"/>
        <v>0</v>
      </c>
      <c r="AQ3550" s="46" t="str">
        <f t="shared" si="756"/>
        <v/>
      </c>
      <c r="AR3550" s="46">
        <f t="shared" si="757"/>
        <v>0</v>
      </c>
      <c r="AS3550" s="48">
        <f t="shared" si="758"/>
        <v>1</v>
      </c>
      <c r="AT3550" s="46">
        <f t="shared" si="762"/>
        <v>0</v>
      </c>
      <c r="AU3550" s="46">
        <f t="shared" si="759"/>
        <v>0</v>
      </c>
      <c r="AV3550" s="46">
        <f t="shared" si="760"/>
        <v>0</v>
      </c>
      <c r="AW3550" s="46">
        <f t="shared" si="763"/>
        <v>0</v>
      </c>
      <c r="AX3550" s="47" t="str">
        <f t="shared" si="761"/>
        <v/>
      </c>
      <c r="AY3550" s="47" t="str">
        <f t="shared" si="764"/>
        <v/>
      </c>
    </row>
    <row r="3551" spans="35:51" x14ac:dyDescent="0.35">
      <c r="AI3551" s="11"/>
      <c r="AJ3551" s="11"/>
      <c r="AK3551" s="11"/>
      <c r="AL3551" s="63"/>
      <c r="AM3551" s="46" t="str">
        <f t="shared" si="752"/>
        <v/>
      </c>
      <c r="AN3551" s="46" t="str">
        <f t="shared" si="753"/>
        <v/>
      </c>
      <c r="AO3551" s="46" t="str">
        <f t="shared" si="754"/>
        <v/>
      </c>
      <c r="AP3551" s="46">
        <f t="shared" si="755"/>
        <v>0</v>
      </c>
      <c r="AQ3551" s="46" t="str">
        <f t="shared" si="756"/>
        <v/>
      </c>
      <c r="AR3551" s="46">
        <f t="shared" si="757"/>
        <v>0</v>
      </c>
      <c r="AS3551" s="48">
        <f t="shared" si="758"/>
        <v>1</v>
      </c>
      <c r="AT3551" s="46">
        <f t="shared" si="762"/>
        <v>0</v>
      </c>
      <c r="AU3551" s="46">
        <f t="shared" si="759"/>
        <v>0</v>
      </c>
      <c r="AV3551" s="46">
        <f t="shared" si="760"/>
        <v>0</v>
      </c>
      <c r="AW3551" s="46">
        <f t="shared" si="763"/>
        <v>0</v>
      </c>
      <c r="AX3551" s="47" t="str">
        <f t="shared" si="761"/>
        <v/>
      </c>
      <c r="AY3551" s="47" t="str">
        <f t="shared" si="764"/>
        <v/>
      </c>
    </row>
    <row r="3552" spans="35:51" x14ac:dyDescent="0.35">
      <c r="AI3552" s="11"/>
      <c r="AJ3552" s="11"/>
      <c r="AK3552" s="11"/>
      <c r="AL3552" s="63"/>
      <c r="AM3552" s="46" t="str">
        <f t="shared" si="752"/>
        <v/>
      </c>
      <c r="AN3552" s="46" t="str">
        <f t="shared" si="753"/>
        <v/>
      </c>
      <c r="AO3552" s="46" t="str">
        <f t="shared" si="754"/>
        <v/>
      </c>
      <c r="AP3552" s="46">
        <f t="shared" si="755"/>
        <v>0</v>
      </c>
      <c r="AQ3552" s="46" t="str">
        <f t="shared" si="756"/>
        <v/>
      </c>
      <c r="AR3552" s="46">
        <f t="shared" si="757"/>
        <v>0</v>
      </c>
      <c r="AS3552" s="48">
        <f t="shared" si="758"/>
        <v>1</v>
      </c>
      <c r="AT3552" s="46">
        <f t="shared" si="762"/>
        <v>0</v>
      </c>
      <c r="AU3552" s="46">
        <f t="shared" si="759"/>
        <v>0</v>
      </c>
      <c r="AV3552" s="46">
        <f t="shared" si="760"/>
        <v>0</v>
      </c>
      <c r="AW3552" s="46">
        <f t="shared" si="763"/>
        <v>0</v>
      </c>
      <c r="AX3552" s="47" t="str">
        <f t="shared" si="761"/>
        <v/>
      </c>
      <c r="AY3552" s="47" t="str">
        <f t="shared" si="764"/>
        <v/>
      </c>
    </row>
    <row r="3553" spans="35:51" x14ac:dyDescent="0.35">
      <c r="AI3553" s="11"/>
      <c r="AJ3553" s="11"/>
      <c r="AK3553" s="11"/>
      <c r="AL3553" s="63"/>
      <c r="AM3553" s="46" t="str">
        <f t="shared" si="752"/>
        <v/>
      </c>
      <c r="AN3553" s="46" t="str">
        <f t="shared" si="753"/>
        <v/>
      </c>
      <c r="AO3553" s="46" t="str">
        <f t="shared" si="754"/>
        <v/>
      </c>
      <c r="AP3553" s="46">
        <f t="shared" si="755"/>
        <v>0</v>
      </c>
      <c r="AQ3553" s="46" t="str">
        <f t="shared" si="756"/>
        <v/>
      </c>
      <c r="AR3553" s="46">
        <f t="shared" si="757"/>
        <v>0</v>
      </c>
      <c r="AS3553" s="48">
        <f t="shared" si="758"/>
        <v>1</v>
      </c>
      <c r="AT3553" s="46">
        <f t="shared" si="762"/>
        <v>0</v>
      </c>
      <c r="AU3553" s="46">
        <f t="shared" si="759"/>
        <v>0</v>
      </c>
      <c r="AV3553" s="46">
        <f t="shared" si="760"/>
        <v>0</v>
      </c>
      <c r="AW3553" s="46">
        <f t="shared" si="763"/>
        <v>0</v>
      </c>
      <c r="AX3553" s="47" t="str">
        <f t="shared" si="761"/>
        <v/>
      </c>
      <c r="AY3553" s="47" t="str">
        <f t="shared" si="764"/>
        <v/>
      </c>
    </row>
    <row r="3554" spans="35:51" x14ac:dyDescent="0.35">
      <c r="AI3554" s="11"/>
      <c r="AJ3554" s="11"/>
      <c r="AK3554" s="11"/>
      <c r="AL3554" s="63"/>
      <c r="AM3554" s="46" t="str">
        <f t="shared" si="752"/>
        <v/>
      </c>
      <c r="AN3554" s="46" t="str">
        <f t="shared" si="753"/>
        <v/>
      </c>
      <c r="AO3554" s="46" t="str">
        <f t="shared" si="754"/>
        <v/>
      </c>
      <c r="AP3554" s="46">
        <f t="shared" si="755"/>
        <v>0</v>
      </c>
      <c r="AQ3554" s="46" t="str">
        <f t="shared" si="756"/>
        <v/>
      </c>
      <c r="AR3554" s="46">
        <f t="shared" si="757"/>
        <v>0</v>
      </c>
      <c r="AS3554" s="48">
        <f t="shared" si="758"/>
        <v>1</v>
      </c>
      <c r="AT3554" s="46">
        <f t="shared" si="762"/>
        <v>0</v>
      </c>
      <c r="AU3554" s="46">
        <f t="shared" si="759"/>
        <v>0</v>
      </c>
      <c r="AV3554" s="46">
        <f t="shared" si="760"/>
        <v>0</v>
      </c>
      <c r="AW3554" s="46">
        <f t="shared" si="763"/>
        <v>0</v>
      </c>
      <c r="AX3554" s="47" t="str">
        <f t="shared" si="761"/>
        <v/>
      </c>
      <c r="AY3554" s="47" t="str">
        <f t="shared" si="764"/>
        <v/>
      </c>
    </row>
    <row r="3555" spans="35:51" x14ac:dyDescent="0.35">
      <c r="AI3555" s="11"/>
      <c r="AJ3555" s="11"/>
      <c r="AK3555" s="11"/>
      <c r="AL3555" s="63"/>
      <c r="AM3555" s="46" t="str">
        <f t="shared" si="752"/>
        <v/>
      </c>
      <c r="AN3555" s="46" t="str">
        <f t="shared" si="753"/>
        <v/>
      </c>
      <c r="AO3555" s="46" t="str">
        <f t="shared" si="754"/>
        <v/>
      </c>
      <c r="AP3555" s="46">
        <f t="shared" si="755"/>
        <v>0</v>
      </c>
      <c r="AQ3555" s="46" t="str">
        <f t="shared" si="756"/>
        <v/>
      </c>
      <c r="AR3555" s="46">
        <f t="shared" si="757"/>
        <v>0</v>
      </c>
      <c r="AS3555" s="48">
        <f t="shared" si="758"/>
        <v>1</v>
      </c>
      <c r="AT3555" s="46">
        <f t="shared" si="762"/>
        <v>0</v>
      </c>
      <c r="AU3555" s="46">
        <f t="shared" si="759"/>
        <v>0</v>
      </c>
      <c r="AV3555" s="46">
        <f t="shared" si="760"/>
        <v>0</v>
      </c>
      <c r="AW3555" s="46">
        <f t="shared" si="763"/>
        <v>0</v>
      </c>
      <c r="AX3555" s="47" t="str">
        <f t="shared" si="761"/>
        <v/>
      </c>
      <c r="AY3555" s="47" t="str">
        <f t="shared" si="764"/>
        <v/>
      </c>
    </row>
    <row r="3556" spans="35:51" x14ac:dyDescent="0.35">
      <c r="AI3556" s="11"/>
      <c r="AJ3556" s="11"/>
      <c r="AK3556" s="11"/>
      <c r="AL3556" s="63"/>
      <c r="AM3556" s="46" t="str">
        <f t="shared" si="752"/>
        <v/>
      </c>
      <c r="AN3556" s="46" t="str">
        <f t="shared" si="753"/>
        <v/>
      </c>
      <c r="AO3556" s="46" t="str">
        <f t="shared" si="754"/>
        <v/>
      </c>
      <c r="AP3556" s="46">
        <f t="shared" si="755"/>
        <v>0</v>
      </c>
      <c r="AQ3556" s="46" t="str">
        <f t="shared" si="756"/>
        <v/>
      </c>
      <c r="AR3556" s="46">
        <f t="shared" si="757"/>
        <v>0</v>
      </c>
      <c r="AS3556" s="48">
        <f t="shared" si="758"/>
        <v>1</v>
      </c>
      <c r="AT3556" s="46">
        <f t="shared" si="762"/>
        <v>0</v>
      </c>
      <c r="AU3556" s="46">
        <f t="shared" si="759"/>
        <v>0</v>
      </c>
      <c r="AV3556" s="46">
        <f t="shared" si="760"/>
        <v>0</v>
      </c>
      <c r="AW3556" s="46">
        <f t="shared" si="763"/>
        <v>0</v>
      </c>
      <c r="AX3556" s="47" t="str">
        <f t="shared" si="761"/>
        <v/>
      </c>
      <c r="AY3556" s="47" t="str">
        <f t="shared" si="764"/>
        <v/>
      </c>
    </row>
    <row r="3557" spans="35:51" x14ac:dyDescent="0.35">
      <c r="AI3557" s="11"/>
      <c r="AJ3557" s="11"/>
      <c r="AK3557" s="11"/>
      <c r="AL3557" s="63"/>
      <c r="AM3557" s="46" t="str">
        <f t="shared" si="752"/>
        <v/>
      </c>
      <c r="AN3557" s="46" t="str">
        <f t="shared" si="753"/>
        <v/>
      </c>
      <c r="AO3557" s="46" t="str">
        <f t="shared" si="754"/>
        <v/>
      </c>
      <c r="AP3557" s="46">
        <f t="shared" si="755"/>
        <v>0</v>
      </c>
      <c r="AQ3557" s="46" t="str">
        <f t="shared" si="756"/>
        <v/>
      </c>
      <c r="AR3557" s="46">
        <f t="shared" si="757"/>
        <v>0</v>
      </c>
      <c r="AS3557" s="48">
        <f t="shared" si="758"/>
        <v>1</v>
      </c>
      <c r="AT3557" s="46">
        <f t="shared" si="762"/>
        <v>0</v>
      </c>
      <c r="AU3557" s="46">
        <f t="shared" si="759"/>
        <v>0</v>
      </c>
      <c r="AV3557" s="46">
        <f t="shared" si="760"/>
        <v>0</v>
      </c>
      <c r="AW3557" s="46">
        <f t="shared" si="763"/>
        <v>0</v>
      </c>
      <c r="AX3557" s="47" t="str">
        <f t="shared" si="761"/>
        <v/>
      </c>
      <c r="AY3557" s="47" t="str">
        <f t="shared" si="764"/>
        <v/>
      </c>
    </row>
    <row r="3558" spans="35:51" x14ac:dyDescent="0.35">
      <c r="AI3558" s="11"/>
      <c r="AJ3558" s="11"/>
      <c r="AK3558" s="11"/>
      <c r="AL3558" s="63"/>
      <c r="AM3558" s="46" t="str">
        <f t="shared" si="752"/>
        <v/>
      </c>
      <c r="AN3558" s="46" t="str">
        <f t="shared" si="753"/>
        <v/>
      </c>
      <c r="AO3558" s="46" t="str">
        <f t="shared" si="754"/>
        <v/>
      </c>
      <c r="AP3558" s="46">
        <f t="shared" si="755"/>
        <v>0</v>
      </c>
      <c r="AQ3558" s="46" t="str">
        <f t="shared" si="756"/>
        <v/>
      </c>
      <c r="AR3558" s="46">
        <f t="shared" si="757"/>
        <v>0</v>
      </c>
      <c r="AS3558" s="48">
        <f t="shared" si="758"/>
        <v>1</v>
      </c>
      <c r="AT3558" s="46">
        <f t="shared" si="762"/>
        <v>0</v>
      </c>
      <c r="AU3558" s="46">
        <f t="shared" si="759"/>
        <v>0</v>
      </c>
      <c r="AV3558" s="46">
        <f t="shared" si="760"/>
        <v>0</v>
      </c>
      <c r="AW3558" s="46">
        <f t="shared" si="763"/>
        <v>0</v>
      </c>
      <c r="AX3558" s="47" t="str">
        <f t="shared" si="761"/>
        <v/>
      </c>
      <c r="AY3558" s="47" t="str">
        <f t="shared" si="764"/>
        <v/>
      </c>
    </row>
    <row r="3559" spans="35:51" x14ac:dyDescent="0.35">
      <c r="AI3559" s="11"/>
      <c r="AJ3559" s="11"/>
      <c r="AK3559" s="11"/>
      <c r="AL3559" s="63"/>
      <c r="AM3559" s="46" t="str">
        <f t="shared" si="752"/>
        <v/>
      </c>
      <c r="AN3559" s="46" t="str">
        <f t="shared" si="753"/>
        <v/>
      </c>
      <c r="AO3559" s="46" t="str">
        <f t="shared" si="754"/>
        <v/>
      </c>
      <c r="AP3559" s="46">
        <f t="shared" si="755"/>
        <v>0</v>
      </c>
      <c r="AQ3559" s="46" t="str">
        <f t="shared" si="756"/>
        <v/>
      </c>
      <c r="AR3559" s="46">
        <f t="shared" si="757"/>
        <v>0</v>
      </c>
      <c r="AS3559" s="48">
        <f t="shared" si="758"/>
        <v>1</v>
      </c>
      <c r="AT3559" s="46">
        <f t="shared" si="762"/>
        <v>0</v>
      </c>
      <c r="AU3559" s="46">
        <f t="shared" si="759"/>
        <v>0</v>
      </c>
      <c r="AV3559" s="46">
        <f t="shared" si="760"/>
        <v>0</v>
      </c>
      <c r="AW3559" s="46">
        <f t="shared" si="763"/>
        <v>0</v>
      </c>
      <c r="AX3559" s="47" t="str">
        <f t="shared" si="761"/>
        <v/>
      </c>
      <c r="AY3559" s="47" t="str">
        <f t="shared" si="764"/>
        <v/>
      </c>
    </row>
    <row r="3560" spans="35:51" x14ac:dyDescent="0.35">
      <c r="AI3560" s="11"/>
      <c r="AJ3560" s="11"/>
      <c r="AK3560" s="11"/>
      <c r="AL3560" s="63"/>
      <c r="AM3560" s="46" t="str">
        <f t="shared" si="752"/>
        <v/>
      </c>
      <c r="AN3560" s="46" t="str">
        <f t="shared" si="753"/>
        <v/>
      </c>
      <c r="AO3560" s="46" t="str">
        <f t="shared" si="754"/>
        <v/>
      </c>
      <c r="AP3560" s="46">
        <f t="shared" si="755"/>
        <v>0</v>
      </c>
      <c r="AQ3560" s="46" t="str">
        <f t="shared" si="756"/>
        <v/>
      </c>
      <c r="AR3560" s="46">
        <f t="shared" si="757"/>
        <v>0</v>
      </c>
      <c r="AS3560" s="48">
        <f t="shared" si="758"/>
        <v>1</v>
      </c>
      <c r="AT3560" s="46">
        <f t="shared" si="762"/>
        <v>0</v>
      </c>
      <c r="AU3560" s="46">
        <f t="shared" si="759"/>
        <v>0</v>
      </c>
      <c r="AV3560" s="46">
        <f t="shared" si="760"/>
        <v>0</v>
      </c>
      <c r="AW3560" s="46">
        <f t="shared" si="763"/>
        <v>0</v>
      </c>
      <c r="AX3560" s="47" t="str">
        <f t="shared" si="761"/>
        <v/>
      </c>
      <c r="AY3560" s="47" t="str">
        <f t="shared" si="764"/>
        <v/>
      </c>
    </row>
    <row r="3561" spans="35:51" x14ac:dyDescent="0.35">
      <c r="AI3561" s="11"/>
      <c r="AJ3561" s="11"/>
      <c r="AK3561" s="11"/>
      <c r="AL3561" s="63"/>
      <c r="AM3561" s="46" t="str">
        <f t="shared" si="752"/>
        <v/>
      </c>
      <c r="AN3561" s="46" t="str">
        <f t="shared" si="753"/>
        <v/>
      </c>
      <c r="AO3561" s="46" t="str">
        <f t="shared" si="754"/>
        <v/>
      </c>
      <c r="AP3561" s="46">
        <f t="shared" si="755"/>
        <v>0</v>
      </c>
      <c r="AQ3561" s="46" t="str">
        <f t="shared" si="756"/>
        <v/>
      </c>
      <c r="AR3561" s="46">
        <f t="shared" si="757"/>
        <v>0</v>
      </c>
      <c r="AS3561" s="48">
        <f t="shared" si="758"/>
        <v>1</v>
      </c>
      <c r="AT3561" s="46">
        <f t="shared" si="762"/>
        <v>0</v>
      </c>
      <c r="AU3561" s="46">
        <f t="shared" si="759"/>
        <v>0</v>
      </c>
      <c r="AV3561" s="46">
        <f t="shared" si="760"/>
        <v>0</v>
      </c>
      <c r="AW3561" s="46">
        <f t="shared" si="763"/>
        <v>0</v>
      </c>
      <c r="AX3561" s="47" t="str">
        <f t="shared" si="761"/>
        <v/>
      </c>
      <c r="AY3561" s="47" t="str">
        <f t="shared" si="764"/>
        <v/>
      </c>
    </row>
    <row r="3562" spans="35:51" x14ac:dyDescent="0.35">
      <c r="AI3562" s="11"/>
      <c r="AJ3562" s="11"/>
      <c r="AK3562" s="11"/>
      <c r="AL3562" s="63"/>
      <c r="AM3562" s="46" t="str">
        <f t="shared" si="752"/>
        <v/>
      </c>
      <c r="AN3562" s="46" t="str">
        <f t="shared" si="753"/>
        <v/>
      </c>
      <c r="AO3562" s="46" t="str">
        <f t="shared" si="754"/>
        <v/>
      </c>
      <c r="AP3562" s="46">
        <f t="shared" si="755"/>
        <v>0</v>
      </c>
      <c r="AQ3562" s="46" t="str">
        <f t="shared" si="756"/>
        <v/>
      </c>
      <c r="AR3562" s="46">
        <f t="shared" si="757"/>
        <v>0</v>
      </c>
      <c r="AS3562" s="48">
        <f t="shared" si="758"/>
        <v>1</v>
      </c>
      <c r="AT3562" s="46">
        <f t="shared" si="762"/>
        <v>0</v>
      </c>
      <c r="AU3562" s="46">
        <f t="shared" si="759"/>
        <v>0</v>
      </c>
      <c r="AV3562" s="46">
        <f t="shared" si="760"/>
        <v>0</v>
      </c>
      <c r="AW3562" s="46">
        <f t="shared" si="763"/>
        <v>0</v>
      </c>
      <c r="AX3562" s="47" t="str">
        <f t="shared" si="761"/>
        <v/>
      </c>
      <c r="AY3562" s="47" t="str">
        <f t="shared" si="764"/>
        <v/>
      </c>
    </row>
    <row r="3563" spans="35:51" x14ac:dyDescent="0.35">
      <c r="AI3563" s="11"/>
      <c r="AJ3563" s="11"/>
      <c r="AK3563" s="11"/>
      <c r="AL3563" s="63"/>
      <c r="AM3563" s="46" t="str">
        <f t="shared" si="752"/>
        <v/>
      </c>
      <c r="AN3563" s="46" t="str">
        <f t="shared" si="753"/>
        <v/>
      </c>
      <c r="AO3563" s="46" t="str">
        <f t="shared" si="754"/>
        <v/>
      </c>
      <c r="AP3563" s="46">
        <f t="shared" si="755"/>
        <v>0</v>
      </c>
      <c r="AQ3563" s="46" t="str">
        <f t="shared" si="756"/>
        <v/>
      </c>
      <c r="AR3563" s="46">
        <f t="shared" si="757"/>
        <v>0</v>
      </c>
      <c r="AS3563" s="48">
        <f t="shared" si="758"/>
        <v>1</v>
      </c>
      <c r="AT3563" s="46">
        <f t="shared" si="762"/>
        <v>0</v>
      </c>
      <c r="AU3563" s="46">
        <f t="shared" si="759"/>
        <v>0</v>
      </c>
      <c r="AV3563" s="46">
        <f t="shared" si="760"/>
        <v>0</v>
      </c>
      <c r="AW3563" s="46">
        <f t="shared" si="763"/>
        <v>0</v>
      </c>
      <c r="AX3563" s="47" t="str">
        <f t="shared" si="761"/>
        <v/>
      </c>
      <c r="AY3563" s="47" t="str">
        <f t="shared" si="764"/>
        <v/>
      </c>
    </row>
    <row r="3564" spans="35:51" x14ac:dyDescent="0.35">
      <c r="AI3564" s="11"/>
      <c r="AJ3564" s="11"/>
      <c r="AK3564" s="11"/>
      <c r="AL3564" s="63"/>
      <c r="AM3564" s="46" t="str">
        <f t="shared" si="752"/>
        <v/>
      </c>
      <c r="AN3564" s="46" t="str">
        <f t="shared" si="753"/>
        <v/>
      </c>
      <c r="AO3564" s="46" t="str">
        <f t="shared" si="754"/>
        <v/>
      </c>
      <c r="AP3564" s="46">
        <f t="shared" si="755"/>
        <v>0</v>
      </c>
      <c r="AQ3564" s="46" t="str">
        <f t="shared" si="756"/>
        <v/>
      </c>
      <c r="AR3564" s="46">
        <f t="shared" si="757"/>
        <v>0</v>
      </c>
      <c r="AS3564" s="48">
        <f t="shared" si="758"/>
        <v>1</v>
      </c>
      <c r="AT3564" s="46">
        <f t="shared" si="762"/>
        <v>0</v>
      </c>
      <c r="AU3564" s="46">
        <f t="shared" si="759"/>
        <v>0</v>
      </c>
      <c r="AV3564" s="46">
        <f t="shared" si="760"/>
        <v>0</v>
      </c>
      <c r="AW3564" s="46">
        <f t="shared" si="763"/>
        <v>0</v>
      </c>
      <c r="AX3564" s="47" t="str">
        <f t="shared" si="761"/>
        <v/>
      </c>
      <c r="AY3564" s="47" t="str">
        <f t="shared" si="764"/>
        <v/>
      </c>
    </row>
    <row r="3565" spans="35:51" x14ac:dyDescent="0.35">
      <c r="AI3565" s="11"/>
      <c r="AJ3565" s="11"/>
      <c r="AK3565" s="11"/>
      <c r="AL3565" s="63"/>
      <c r="AM3565" s="46" t="str">
        <f t="shared" si="752"/>
        <v/>
      </c>
      <c r="AN3565" s="46" t="str">
        <f t="shared" si="753"/>
        <v/>
      </c>
      <c r="AO3565" s="46" t="str">
        <f t="shared" si="754"/>
        <v/>
      </c>
      <c r="AP3565" s="46">
        <f t="shared" si="755"/>
        <v>0</v>
      </c>
      <c r="AQ3565" s="46" t="str">
        <f t="shared" si="756"/>
        <v/>
      </c>
      <c r="AR3565" s="46">
        <f t="shared" si="757"/>
        <v>0</v>
      </c>
      <c r="AS3565" s="48">
        <f t="shared" si="758"/>
        <v>1</v>
      </c>
      <c r="AT3565" s="46">
        <f t="shared" si="762"/>
        <v>0</v>
      </c>
      <c r="AU3565" s="46">
        <f t="shared" si="759"/>
        <v>0</v>
      </c>
      <c r="AV3565" s="46">
        <f t="shared" si="760"/>
        <v>0</v>
      </c>
      <c r="AW3565" s="46">
        <f t="shared" si="763"/>
        <v>0</v>
      </c>
      <c r="AX3565" s="47" t="str">
        <f t="shared" si="761"/>
        <v/>
      </c>
      <c r="AY3565" s="47" t="str">
        <f t="shared" si="764"/>
        <v/>
      </c>
    </row>
    <row r="3566" spans="35:51" x14ac:dyDescent="0.35">
      <c r="AI3566" s="11"/>
      <c r="AJ3566" s="11"/>
      <c r="AK3566" s="11"/>
      <c r="AL3566" s="63"/>
      <c r="AM3566" s="46" t="str">
        <f t="shared" si="752"/>
        <v/>
      </c>
      <c r="AN3566" s="46" t="str">
        <f t="shared" si="753"/>
        <v/>
      </c>
      <c r="AO3566" s="46" t="str">
        <f t="shared" si="754"/>
        <v/>
      </c>
      <c r="AP3566" s="46">
        <f t="shared" si="755"/>
        <v>0</v>
      </c>
      <c r="AQ3566" s="46" t="str">
        <f t="shared" si="756"/>
        <v/>
      </c>
      <c r="AR3566" s="46">
        <f t="shared" si="757"/>
        <v>0</v>
      </c>
      <c r="AS3566" s="48">
        <f t="shared" si="758"/>
        <v>1</v>
      </c>
      <c r="AT3566" s="46">
        <f t="shared" si="762"/>
        <v>0</v>
      </c>
      <c r="AU3566" s="46">
        <f t="shared" si="759"/>
        <v>0</v>
      </c>
      <c r="AV3566" s="46">
        <f t="shared" si="760"/>
        <v>0</v>
      </c>
      <c r="AW3566" s="46">
        <f t="shared" si="763"/>
        <v>0</v>
      </c>
      <c r="AX3566" s="47" t="str">
        <f t="shared" si="761"/>
        <v/>
      </c>
      <c r="AY3566" s="47" t="str">
        <f t="shared" si="764"/>
        <v/>
      </c>
    </row>
    <row r="3567" spans="35:51" x14ac:dyDescent="0.35">
      <c r="AI3567" s="11"/>
      <c r="AJ3567" s="11"/>
      <c r="AK3567" s="11"/>
      <c r="AL3567" s="63"/>
      <c r="AM3567" s="46" t="str">
        <f t="shared" si="752"/>
        <v/>
      </c>
      <c r="AN3567" s="46" t="str">
        <f t="shared" si="753"/>
        <v/>
      </c>
      <c r="AO3567" s="46" t="str">
        <f t="shared" si="754"/>
        <v/>
      </c>
      <c r="AP3567" s="46">
        <f t="shared" si="755"/>
        <v>0</v>
      </c>
      <c r="AQ3567" s="46" t="str">
        <f t="shared" si="756"/>
        <v/>
      </c>
      <c r="AR3567" s="46">
        <f t="shared" si="757"/>
        <v>0</v>
      </c>
      <c r="AS3567" s="48">
        <f t="shared" si="758"/>
        <v>1</v>
      </c>
      <c r="AT3567" s="46">
        <f t="shared" si="762"/>
        <v>0</v>
      </c>
      <c r="AU3567" s="46">
        <f t="shared" si="759"/>
        <v>0</v>
      </c>
      <c r="AV3567" s="46">
        <f t="shared" si="760"/>
        <v>0</v>
      </c>
      <c r="AW3567" s="46">
        <f t="shared" si="763"/>
        <v>0</v>
      </c>
      <c r="AX3567" s="47" t="str">
        <f t="shared" si="761"/>
        <v/>
      </c>
      <c r="AY3567" s="47" t="str">
        <f t="shared" si="764"/>
        <v/>
      </c>
    </row>
    <row r="3568" spans="35:51" x14ac:dyDescent="0.35">
      <c r="AI3568" s="11"/>
      <c r="AJ3568" s="11"/>
      <c r="AK3568" s="11"/>
      <c r="AL3568" s="63"/>
      <c r="AM3568" s="46" t="str">
        <f t="shared" si="752"/>
        <v/>
      </c>
      <c r="AN3568" s="46" t="str">
        <f t="shared" si="753"/>
        <v/>
      </c>
      <c r="AO3568" s="46" t="str">
        <f t="shared" si="754"/>
        <v/>
      </c>
      <c r="AP3568" s="46">
        <f t="shared" si="755"/>
        <v>0</v>
      </c>
      <c r="AQ3568" s="46" t="str">
        <f t="shared" si="756"/>
        <v/>
      </c>
      <c r="AR3568" s="46">
        <f t="shared" si="757"/>
        <v>0</v>
      </c>
      <c r="AS3568" s="48">
        <f t="shared" si="758"/>
        <v>1</v>
      </c>
      <c r="AT3568" s="46">
        <f t="shared" si="762"/>
        <v>0</v>
      </c>
      <c r="AU3568" s="46">
        <f t="shared" si="759"/>
        <v>0</v>
      </c>
      <c r="AV3568" s="46">
        <f t="shared" si="760"/>
        <v>0</v>
      </c>
      <c r="AW3568" s="46">
        <f t="shared" si="763"/>
        <v>0</v>
      </c>
      <c r="AX3568" s="47" t="str">
        <f t="shared" si="761"/>
        <v/>
      </c>
      <c r="AY3568" s="47" t="str">
        <f t="shared" si="764"/>
        <v/>
      </c>
    </row>
    <row r="3569" spans="35:51" x14ac:dyDescent="0.35">
      <c r="AI3569" s="11"/>
      <c r="AJ3569" s="11"/>
      <c r="AK3569" s="11"/>
      <c r="AL3569" s="63"/>
      <c r="AM3569" s="46" t="str">
        <f t="shared" si="752"/>
        <v/>
      </c>
      <c r="AN3569" s="46" t="str">
        <f t="shared" si="753"/>
        <v/>
      </c>
      <c r="AO3569" s="46" t="str">
        <f t="shared" si="754"/>
        <v/>
      </c>
      <c r="AP3569" s="46">
        <f t="shared" si="755"/>
        <v>0</v>
      </c>
      <c r="AQ3569" s="46" t="str">
        <f t="shared" si="756"/>
        <v/>
      </c>
      <c r="AR3569" s="46">
        <f t="shared" si="757"/>
        <v>0</v>
      </c>
      <c r="AS3569" s="48">
        <f t="shared" si="758"/>
        <v>1</v>
      </c>
      <c r="AT3569" s="46">
        <f t="shared" si="762"/>
        <v>0</v>
      </c>
      <c r="AU3569" s="46">
        <f t="shared" si="759"/>
        <v>0</v>
      </c>
      <c r="AV3569" s="46">
        <f t="shared" si="760"/>
        <v>0</v>
      </c>
      <c r="AW3569" s="46">
        <f t="shared" si="763"/>
        <v>0</v>
      </c>
      <c r="AX3569" s="47" t="str">
        <f t="shared" si="761"/>
        <v/>
      </c>
      <c r="AY3569" s="47" t="str">
        <f t="shared" si="764"/>
        <v/>
      </c>
    </row>
    <row r="3570" spans="35:51" x14ac:dyDescent="0.35">
      <c r="AI3570" s="11"/>
      <c r="AJ3570" s="11"/>
      <c r="AK3570" s="11"/>
      <c r="AL3570" s="63"/>
      <c r="AM3570" s="46" t="str">
        <f t="shared" si="752"/>
        <v/>
      </c>
      <c r="AN3570" s="46" t="str">
        <f t="shared" si="753"/>
        <v/>
      </c>
      <c r="AO3570" s="46" t="str">
        <f t="shared" si="754"/>
        <v/>
      </c>
      <c r="AP3570" s="46">
        <f t="shared" si="755"/>
        <v>0</v>
      </c>
      <c r="AQ3570" s="46" t="str">
        <f t="shared" si="756"/>
        <v/>
      </c>
      <c r="AR3570" s="46">
        <f t="shared" si="757"/>
        <v>0</v>
      </c>
      <c r="AS3570" s="48">
        <f t="shared" si="758"/>
        <v>1</v>
      </c>
      <c r="AT3570" s="46">
        <f t="shared" si="762"/>
        <v>0</v>
      </c>
      <c r="AU3570" s="46">
        <f t="shared" si="759"/>
        <v>0</v>
      </c>
      <c r="AV3570" s="46">
        <f t="shared" si="760"/>
        <v>0</v>
      </c>
      <c r="AW3570" s="46">
        <f t="shared" si="763"/>
        <v>0</v>
      </c>
      <c r="AX3570" s="47" t="str">
        <f t="shared" si="761"/>
        <v/>
      </c>
      <c r="AY3570" s="47" t="str">
        <f t="shared" si="764"/>
        <v/>
      </c>
    </row>
    <row r="3571" spans="35:51" x14ac:dyDescent="0.35">
      <c r="AI3571" s="11"/>
      <c r="AJ3571" s="11"/>
      <c r="AK3571" s="11"/>
      <c r="AL3571" s="63"/>
      <c r="AM3571" s="46" t="str">
        <f t="shared" si="752"/>
        <v/>
      </c>
      <c r="AN3571" s="46" t="str">
        <f t="shared" si="753"/>
        <v/>
      </c>
      <c r="AO3571" s="46" t="str">
        <f t="shared" si="754"/>
        <v/>
      </c>
      <c r="AP3571" s="46">
        <f t="shared" si="755"/>
        <v>0</v>
      </c>
      <c r="AQ3571" s="46" t="str">
        <f t="shared" si="756"/>
        <v/>
      </c>
      <c r="AR3571" s="46">
        <f t="shared" si="757"/>
        <v>0</v>
      </c>
      <c r="AS3571" s="48">
        <f t="shared" si="758"/>
        <v>1</v>
      </c>
      <c r="AT3571" s="46">
        <f t="shared" si="762"/>
        <v>0</v>
      </c>
      <c r="AU3571" s="46">
        <f t="shared" si="759"/>
        <v>0</v>
      </c>
      <c r="AV3571" s="46">
        <f t="shared" si="760"/>
        <v>0</v>
      </c>
      <c r="AW3571" s="46">
        <f t="shared" si="763"/>
        <v>0</v>
      </c>
      <c r="AX3571" s="47" t="str">
        <f t="shared" si="761"/>
        <v/>
      </c>
      <c r="AY3571" s="47" t="str">
        <f t="shared" si="764"/>
        <v/>
      </c>
    </row>
    <row r="3572" spans="35:51" x14ac:dyDescent="0.35">
      <c r="AI3572" s="11"/>
      <c r="AJ3572" s="11"/>
      <c r="AK3572" s="11"/>
      <c r="AL3572" s="63"/>
      <c r="AM3572" s="46" t="str">
        <f t="shared" si="752"/>
        <v/>
      </c>
      <c r="AN3572" s="46" t="str">
        <f t="shared" si="753"/>
        <v/>
      </c>
      <c r="AO3572" s="46" t="str">
        <f t="shared" si="754"/>
        <v/>
      </c>
      <c r="AP3572" s="46">
        <f t="shared" si="755"/>
        <v>0</v>
      </c>
      <c r="AQ3572" s="46" t="str">
        <f t="shared" si="756"/>
        <v/>
      </c>
      <c r="AR3572" s="46">
        <f t="shared" si="757"/>
        <v>0</v>
      </c>
      <c r="AS3572" s="48">
        <f t="shared" si="758"/>
        <v>1</v>
      </c>
      <c r="AT3572" s="46">
        <f t="shared" si="762"/>
        <v>0</v>
      </c>
      <c r="AU3572" s="46">
        <f t="shared" si="759"/>
        <v>0</v>
      </c>
      <c r="AV3572" s="46">
        <f t="shared" si="760"/>
        <v>0</v>
      </c>
      <c r="AW3572" s="46">
        <f t="shared" si="763"/>
        <v>0</v>
      </c>
      <c r="AX3572" s="47" t="str">
        <f t="shared" si="761"/>
        <v/>
      </c>
      <c r="AY3572" s="47" t="str">
        <f t="shared" si="764"/>
        <v/>
      </c>
    </row>
    <row r="3573" spans="35:51" x14ac:dyDescent="0.35">
      <c r="AI3573" s="11"/>
      <c r="AJ3573" s="11"/>
      <c r="AK3573" s="11"/>
      <c r="AL3573" s="63"/>
      <c r="AM3573" s="46" t="str">
        <f t="shared" si="752"/>
        <v/>
      </c>
      <c r="AN3573" s="46" t="str">
        <f t="shared" si="753"/>
        <v/>
      </c>
      <c r="AO3573" s="46" t="str">
        <f t="shared" si="754"/>
        <v/>
      </c>
      <c r="AP3573" s="46">
        <f t="shared" si="755"/>
        <v>0</v>
      </c>
      <c r="AQ3573" s="46" t="str">
        <f t="shared" si="756"/>
        <v/>
      </c>
      <c r="AR3573" s="46">
        <f t="shared" si="757"/>
        <v>0</v>
      </c>
      <c r="AS3573" s="48">
        <f t="shared" si="758"/>
        <v>1</v>
      </c>
      <c r="AT3573" s="46">
        <f t="shared" si="762"/>
        <v>0</v>
      </c>
      <c r="AU3573" s="46">
        <f t="shared" si="759"/>
        <v>0</v>
      </c>
      <c r="AV3573" s="46">
        <f t="shared" si="760"/>
        <v>0</v>
      </c>
      <c r="AW3573" s="46">
        <f t="shared" si="763"/>
        <v>0</v>
      </c>
      <c r="AX3573" s="47" t="str">
        <f t="shared" si="761"/>
        <v/>
      </c>
      <c r="AY3573" s="47" t="str">
        <f t="shared" si="764"/>
        <v/>
      </c>
    </row>
    <row r="3574" spans="35:51" x14ac:dyDescent="0.35">
      <c r="AI3574" s="11"/>
      <c r="AJ3574" s="11"/>
      <c r="AK3574" s="11"/>
      <c r="AL3574" s="63"/>
      <c r="AM3574" s="46" t="str">
        <f t="shared" si="752"/>
        <v/>
      </c>
      <c r="AN3574" s="46" t="str">
        <f t="shared" si="753"/>
        <v/>
      </c>
      <c r="AO3574" s="46" t="str">
        <f t="shared" si="754"/>
        <v/>
      </c>
      <c r="AP3574" s="46">
        <f t="shared" si="755"/>
        <v>0</v>
      </c>
      <c r="AQ3574" s="46" t="str">
        <f t="shared" si="756"/>
        <v/>
      </c>
      <c r="AR3574" s="46">
        <f t="shared" si="757"/>
        <v>0</v>
      </c>
      <c r="AS3574" s="48">
        <f t="shared" si="758"/>
        <v>1</v>
      </c>
      <c r="AT3574" s="46">
        <f t="shared" si="762"/>
        <v>0</v>
      </c>
      <c r="AU3574" s="46">
        <f t="shared" si="759"/>
        <v>0</v>
      </c>
      <c r="AV3574" s="46">
        <f t="shared" si="760"/>
        <v>0</v>
      </c>
      <c r="AW3574" s="46">
        <f t="shared" si="763"/>
        <v>0</v>
      </c>
      <c r="AX3574" s="47" t="str">
        <f t="shared" si="761"/>
        <v/>
      </c>
      <c r="AY3574" s="47" t="str">
        <f t="shared" si="764"/>
        <v/>
      </c>
    </row>
    <row r="3575" spans="35:51" x14ac:dyDescent="0.35">
      <c r="AI3575" s="11"/>
      <c r="AJ3575" s="11"/>
      <c r="AK3575" s="11"/>
      <c r="AL3575" s="63"/>
      <c r="AM3575" s="46" t="str">
        <f t="shared" si="752"/>
        <v/>
      </c>
      <c r="AN3575" s="46" t="str">
        <f t="shared" si="753"/>
        <v/>
      </c>
      <c r="AO3575" s="46" t="str">
        <f t="shared" si="754"/>
        <v/>
      </c>
      <c r="AP3575" s="46">
        <f t="shared" si="755"/>
        <v>0</v>
      </c>
      <c r="AQ3575" s="46" t="str">
        <f t="shared" si="756"/>
        <v/>
      </c>
      <c r="AR3575" s="46">
        <f t="shared" si="757"/>
        <v>0</v>
      </c>
      <c r="AS3575" s="48">
        <f t="shared" si="758"/>
        <v>1</v>
      </c>
      <c r="AT3575" s="46">
        <f t="shared" si="762"/>
        <v>0</v>
      </c>
      <c r="AU3575" s="46">
        <f t="shared" si="759"/>
        <v>0</v>
      </c>
      <c r="AV3575" s="46">
        <f t="shared" si="760"/>
        <v>0</v>
      </c>
      <c r="AW3575" s="46">
        <f t="shared" si="763"/>
        <v>0</v>
      </c>
      <c r="AX3575" s="47" t="str">
        <f t="shared" si="761"/>
        <v/>
      </c>
      <c r="AY3575" s="47" t="str">
        <f t="shared" si="764"/>
        <v/>
      </c>
    </row>
    <row r="3576" spans="35:51" x14ac:dyDescent="0.35">
      <c r="AI3576" s="11"/>
      <c r="AJ3576" s="11"/>
      <c r="AK3576" s="11"/>
      <c r="AL3576" s="63"/>
      <c r="AM3576" s="46" t="str">
        <f t="shared" si="752"/>
        <v/>
      </c>
      <c r="AN3576" s="46" t="str">
        <f t="shared" si="753"/>
        <v/>
      </c>
      <c r="AO3576" s="46" t="str">
        <f t="shared" si="754"/>
        <v/>
      </c>
      <c r="AP3576" s="46">
        <f t="shared" si="755"/>
        <v>0</v>
      </c>
      <c r="AQ3576" s="46" t="str">
        <f t="shared" si="756"/>
        <v/>
      </c>
      <c r="AR3576" s="46">
        <f t="shared" si="757"/>
        <v>0</v>
      </c>
      <c r="AS3576" s="48">
        <f t="shared" si="758"/>
        <v>1</v>
      </c>
      <c r="AT3576" s="46">
        <f t="shared" si="762"/>
        <v>0</v>
      </c>
      <c r="AU3576" s="46">
        <f t="shared" si="759"/>
        <v>0</v>
      </c>
      <c r="AV3576" s="46">
        <f t="shared" si="760"/>
        <v>0</v>
      </c>
      <c r="AW3576" s="46">
        <f t="shared" si="763"/>
        <v>0</v>
      </c>
      <c r="AX3576" s="47" t="str">
        <f t="shared" si="761"/>
        <v/>
      </c>
      <c r="AY3576" s="47" t="str">
        <f t="shared" si="764"/>
        <v/>
      </c>
    </row>
    <row r="3577" spans="35:51" x14ac:dyDescent="0.35">
      <c r="AI3577" s="11"/>
      <c r="AJ3577" s="11"/>
      <c r="AK3577" s="11"/>
      <c r="AL3577" s="63"/>
      <c r="AM3577" s="46" t="str">
        <f t="shared" si="752"/>
        <v/>
      </c>
      <c r="AN3577" s="46" t="str">
        <f t="shared" si="753"/>
        <v/>
      </c>
      <c r="AO3577" s="46" t="str">
        <f t="shared" si="754"/>
        <v/>
      </c>
      <c r="AP3577" s="46">
        <f t="shared" si="755"/>
        <v>0</v>
      </c>
      <c r="AQ3577" s="46" t="str">
        <f t="shared" si="756"/>
        <v/>
      </c>
      <c r="AR3577" s="46">
        <f t="shared" si="757"/>
        <v>0</v>
      </c>
      <c r="AS3577" s="48">
        <f t="shared" si="758"/>
        <v>1</v>
      </c>
      <c r="AT3577" s="46">
        <f t="shared" si="762"/>
        <v>0</v>
      </c>
      <c r="AU3577" s="46">
        <f t="shared" si="759"/>
        <v>0</v>
      </c>
      <c r="AV3577" s="46">
        <f t="shared" si="760"/>
        <v>0</v>
      </c>
      <c r="AW3577" s="46">
        <f t="shared" si="763"/>
        <v>0</v>
      </c>
      <c r="AX3577" s="47" t="str">
        <f t="shared" si="761"/>
        <v/>
      </c>
      <c r="AY3577" s="47" t="str">
        <f t="shared" si="764"/>
        <v/>
      </c>
    </row>
    <row r="3578" spans="35:51" x14ac:dyDescent="0.35">
      <c r="AI3578" s="11"/>
      <c r="AJ3578" s="11"/>
      <c r="AK3578" s="11"/>
      <c r="AL3578" s="63"/>
      <c r="AM3578" s="46" t="str">
        <f t="shared" si="752"/>
        <v/>
      </c>
      <c r="AN3578" s="46" t="str">
        <f t="shared" si="753"/>
        <v/>
      </c>
      <c r="AO3578" s="46" t="str">
        <f t="shared" si="754"/>
        <v/>
      </c>
      <c r="AP3578" s="46">
        <f t="shared" si="755"/>
        <v>0</v>
      </c>
      <c r="AQ3578" s="46" t="str">
        <f t="shared" si="756"/>
        <v/>
      </c>
      <c r="AR3578" s="46">
        <f t="shared" si="757"/>
        <v>0</v>
      </c>
      <c r="AS3578" s="48">
        <f t="shared" si="758"/>
        <v>1</v>
      </c>
      <c r="AT3578" s="46">
        <f t="shared" si="762"/>
        <v>0</v>
      </c>
      <c r="AU3578" s="46">
        <f t="shared" si="759"/>
        <v>0</v>
      </c>
      <c r="AV3578" s="46">
        <f t="shared" si="760"/>
        <v>0</v>
      </c>
      <c r="AW3578" s="46">
        <f t="shared" si="763"/>
        <v>0</v>
      </c>
      <c r="AX3578" s="47" t="str">
        <f t="shared" si="761"/>
        <v/>
      </c>
      <c r="AY3578" s="47" t="str">
        <f t="shared" si="764"/>
        <v/>
      </c>
    </row>
    <row r="3579" spans="35:51" x14ac:dyDescent="0.35">
      <c r="AI3579" s="11"/>
      <c r="AJ3579" s="11"/>
      <c r="AK3579" s="11"/>
      <c r="AL3579" s="63"/>
      <c r="AM3579" s="46" t="str">
        <f t="shared" si="752"/>
        <v/>
      </c>
      <c r="AN3579" s="46" t="str">
        <f t="shared" si="753"/>
        <v/>
      </c>
      <c r="AO3579" s="46" t="str">
        <f t="shared" si="754"/>
        <v/>
      </c>
      <c r="AP3579" s="46">
        <f t="shared" si="755"/>
        <v>0</v>
      </c>
      <c r="AQ3579" s="46" t="str">
        <f t="shared" si="756"/>
        <v/>
      </c>
      <c r="AR3579" s="46">
        <f t="shared" si="757"/>
        <v>0</v>
      </c>
      <c r="AS3579" s="48">
        <f t="shared" si="758"/>
        <v>1</v>
      </c>
      <c r="AT3579" s="46">
        <f t="shared" si="762"/>
        <v>0</v>
      </c>
      <c r="AU3579" s="46">
        <f t="shared" si="759"/>
        <v>0</v>
      </c>
      <c r="AV3579" s="46">
        <f t="shared" si="760"/>
        <v>0</v>
      </c>
      <c r="AW3579" s="46">
        <f t="shared" si="763"/>
        <v>0</v>
      </c>
      <c r="AX3579" s="47" t="str">
        <f t="shared" si="761"/>
        <v/>
      </c>
      <c r="AY3579" s="47" t="str">
        <f t="shared" si="764"/>
        <v/>
      </c>
    </row>
    <row r="3580" spans="35:51" x14ac:dyDescent="0.35">
      <c r="AI3580" s="11"/>
      <c r="AJ3580" s="11"/>
      <c r="AK3580" s="11"/>
      <c r="AL3580" s="63"/>
      <c r="AM3580" s="46" t="str">
        <f t="shared" si="752"/>
        <v/>
      </c>
      <c r="AN3580" s="46" t="str">
        <f t="shared" si="753"/>
        <v/>
      </c>
      <c r="AO3580" s="46" t="str">
        <f t="shared" si="754"/>
        <v/>
      </c>
      <c r="AP3580" s="46">
        <f t="shared" si="755"/>
        <v>0</v>
      </c>
      <c r="AQ3580" s="46" t="str">
        <f t="shared" si="756"/>
        <v/>
      </c>
      <c r="AR3580" s="46">
        <f t="shared" si="757"/>
        <v>0</v>
      </c>
      <c r="AS3580" s="48">
        <f t="shared" si="758"/>
        <v>1</v>
      </c>
      <c r="AT3580" s="46">
        <f t="shared" si="762"/>
        <v>0</v>
      </c>
      <c r="AU3580" s="46">
        <f t="shared" si="759"/>
        <v>0</v>
      </c>
      <c r="AV3580" s="46">
        <f t="shared" si="760"/>
        <v>0</v>
      </c>
      <c r="AW3580" s="46">
        <f t="shared" si="763"/>
        <v>0</v>
      </c>
      <c r="AX3580" s="47" t="str">
        <f t="shared" si="761"/>
        <v/>
      </c>
      <c r="AY3580" s="47" t="str">
        <f t="shared" si="764"/>
        <v/>
      </c>
    </row>
    <row r="3581" spans="35:51" x14ac:dyDescent="0.35">
      <c r="AI3581" s="11"/>
      <c r="AJ3581" s="11"/>
      <c r="AK3581" s="11"/>
      <c r="AL3581" s="63"/>
      <c r="AM3581" s="46" t="str">
        <f t="shared" si="752"/>
        <v/>
      </c>
      <c r="AN3581" s="46" t="str">
        <f t="shared" si="753"/>
        <v/>
      </c>
      <c r="AO3581" s="46" t="str">
        <f t="shared" si="754"/>
        <v/>
      </c>
      <c r="AP3581" s="46">
        <f t="shared" si="755"/>
        <v>0</v>
      </c>
      <c r="AQ3581" s="46" t="str">
        <f t="shared" si="756"/>
        <v/>
      </c>
      <c r="AR3581" s="46">
        <f t="shared" si="757"/>
        <v>0</v>
      </c>
      <c r="AS3581" s="48">
        <f t="shared" si="758"/>
        <v>1</v>
      </c>
      <c r="AT3581" s="46">
        <f t="shared" si="762"/>
        <v>0</v>
      </c>
      <c r="AU3581" s="46">
        <f t="shared" si="759"/>
        <v>0</v>
      </c>
      <c r="AV3581" s="46">
        <f t="shared" si="760"/>
        <v>0</v>
      </c>
      <c r="AW3581" s="46">
        <f t="shared" si="763"/>
        <v>0</v>
      </c>
      <c r="AX3581" s="47" t="str">
        <f t="shared" si="761"/>
        <v/>
      </c>
      <c r="AY3581" s="47" t="str">
        <f t="shared" si="764"/>
        <v/>
      </c>
    </row>
    <row r="3582" spans="35:51" x14ac:dyDescent="0.35">
      <c r="AI3582" s="11"/>
      <c r="AJ3582" s="11"/>
      <c r="AK3582" s="11"/>
      <c r="AL3582" s="63"/>
      <c r="AM3582" s="46" t="str">
        <f t="shared" si="752"/>
        <v/>
      </c>
      <c r="AN3582" s="46" t="str">
        <f t="shared" si="753"/>
        <v/>
      </c>
      <c r="AO3582" s="46" t="str">
        <f t="shared" si="754"/>
        <v/>
      </c>
      <c r="AP3582" s="46">
        <f t="shared" si="755"/>
        <v>0</v>
      </c>
      <c r="AQ3582" s="46" t="str">
        <f t="shared" si="756"/>
        <v/>
      </c>
      <c r="AR3582" s="46">
        <f t="shared" si="757"/>
        <v>0</v>
      </c>
      <c r="AS3582" s="48">
        <f t="shared" si="758"/>
        <v>1</v>
      </c>
      <c r="AT3582" s="46">
        <f t="shared" si="762"/>
        <v>0</v>
      </c>
      <c r="AU3582" s="46">
        <f t="shared" si="759"/>
        <v>0</v>
      </c>
      <c r="AV3582" s="46">
        <f t="shared" si="760"/>
        <v>0</v>
      </c>
      <c r="AW3582" s="46">
        <f t="shared" si="763"/>
        <v>0</v>
      </c>
      <c r="AX3582" s="47" t="str">
        <f t="shared" si="761"/>
        <v/>
      </c>
      <c r="AY3582" s="47" t="str">
        <f t="shared" si="764"/>
        <v/>
      </c>
    </row>
    <row r="3583" spans="35:51" x14ac:dyDescent="0.35">
      <c r="AI3583" s="11"/>
      <c r="AJ3583" s="11"/>
      <c r="AK3583" s="11"/>
      <c r="AL3583" s="63"/>
      <c r="AM3583" s="46" t="str">
        <f t="shared" si="752"/>
        <v/>
      </c>
      <c r="AN3583" s="46" t="str">
        <f t="shared" si="753"/>
        <v/>
      </c>
      <c r="AO3583" s="46" t="str">
        <f t="shared" si="754"/>
        <v/>
      </c>
      <c r="AP3583" s="46">
        <f t="shared" si="755"/>
        <v>0</v>
      </c>
      <c r="AQ3583" s="46" t="str">
        <f t="shared" si="756"/>
        <v/>
      </c>
      <c r="AR3583" s="46">
        <f t="shared" si="757"/>
        <v>0</v>
      </c>
      <c r="AS3583" s="48">
        <f t="shared" si="758"/>
        <v>1</v>
      </c>
      <c r="AT3583" s="46">
        <f t="shared" si="762"/>
        <v>0</v>
      </c>
      <c r="AU3583" s="46">
        <f t="shared" si="759"/>
        <v>0</v>
      </c>
      <c r="AV3583" s="46">
        <f t="shared" si="760"/>
        <v>0</v>
      </c>
      <c r="AW3583" s="46">
        <f t="shared" si="763"/>
        <v>0</v>
      </c>
      <c r="AX3583" s="47" t="str">
        <f t="shared" si="761"/>
        <v/>
      </c>
      <c r="AY3583" s="47" t="str">
        <f t="shared" si="764"/>
        <v/>
      </c>
    </row>
    <row r="3584" spans="35:51" x14ac:dyDescent="0.35">
      <c r="AI3584" s="11"/>
      <c r="AJ3584" s="11"/>
      <c r="AK3584" s="11"/>
      <c r="AL3584" s="63"/>
      <c r="AM3584" s="46" t="str">
        <f t="shared" si="752"/>
        <v/>
      </c>
      <c r="AN3584" s="46" t="str">
        <f t="shared" si="753"/>
        <v/>
      </c>
      <c r="AO3584" s="46" t="str">
        <f t="shared" si="754"/>
        <v/>
      </c>
      <c r="AP3584" s="46">
        <f t="shared" si="755"/>
        <v>0</v>
      </c>
      <c r="AQ3584" s="46" t="str">
        <f t="shared" si="756"/>
        <v/>
      </c>
      <c r="AR3584" s="46">
        <f t="shared" si="757"/>
        <v>0</v>
      </c>
      <c r="AS3584" s="48">
        <f t="shared" si="758"/>
        <v>1</v>
      </c>
      <c r="AT3584" s="46">
        <f t="shared" si="762"/>
        <v>0</v>
      </c>
      <c r="AU3584" s="46">
        <f t="shared" si="759"/>
        <v>0</v>
      </c>
      <c r="AV3584" s="46">
        <f t="shared" si="760"/>
        <v>0</v>
      </c>
      <c r="AW3584" s="46">
        <f t="shared" si="763"/>
        <v>0</v>
      </c>
      <c r="AX3584" s="47" t="str">
        <f t="shared" si="761"/>
        <v/>
      </c>
      <c r="AY3584" s="47" t="str">
        <f t="shared" si="764"/>
        <v/>
      </c>
    </row>
    <row r="3585" spans="35:51" x14ac:dyDescent="0.35">
      <c r="AI3585" s="11"/>
      <c r="AJ3585" s="11"/>
      <c r="AK3585" s="11"/>
      <c r="AL3585" s="63"/>
      <c r="AM3585" s="46" t="str">
        <f t="shared" si="752"/>
        <v/>
      </c>
      <c r="AN3585" s="46" t="str">
        <f t="shared" si="753"/>
        <v/>
      </c>
      <c r="AO3585" s="46" t="str">
        <f t="shared" si="754"/>
        <v/>
      </c>
      <c r="AP3585" s="46">
        <f t="shared" si="755"/>
        <v>0</v>
      </c>
      <c r="AQ3585" s="46" t="str">
        <f t="shared" si="756"/>
        <v/>
      </c>
      <c r="AR3585" s="46">
        <f t="shared" si="757"/>
        <v>0</v>
      </c>
      <c r="AS3585" s="48">
        <f t="shared" si="758"/>
        <v>1</v>
      </c>
      <c r="AT3585" s="46">
        <f t="shared" si="762"/>
        <v>0</v>
      </c>
      <c r="AU3585" s="46">
        <f t="shared" si="759"/>
        <v>0</v>
      </c>
      <c r="AV3585" s="46">
        <f t="shared" si="760"/>
        <v>0</v>
      </c>
      <c r="AW3585" s="46">
        <f t="shared" si="763"/>
        <v>0</v>
      </c>
      <c r="AX3585" s="47" t="str">
        <f t="shared" si="761"/>
        <v/>
      </c>
      <c r="AY3585" s="47" t="str">
        <f t="shared" si="764"/>
        <v/>
      </c>
    </row>
    <row r="3586" spans="35:51" x14ac:dyDescent="0.35">
      <c r="AI3586" s="11"/>
      <c r="AJ3586" s="11"/>
      <c r="AK3586" s="11"/>
      <c r="AL3586" s="63"/>
      <c r="AM3586" s="46" t="str">
        <f t="shared" si="752"/>
        <v/>
      </c>
      <c r="AN3586" s="46" t="str">
        <f t="shared" si="753"/>
        <v/>
      </c>
      <c r="AO3586" s="46" t="str">
        <f t="shared" si="754"/>
        <v/>
      </c>
      <c r="AP3586" s="46">
        <f t="shared" si="755"/>
        <v>0</v>
      </c>
      <c r="AQ3586" s="46" t="str">
        <f t="shared" si="756"/>
        <v/>
      </c>
      <c r="AR3586" s="46">
        <f t="shared" si="757"/>
        <v>0</v>
      </c>
      <c r="AS3586" s="48">
        <f t="shared" si="758"/>
        <v>1</v>
      </c>
      <c r="AT3586" s="46">
        <f t="shared" si="762"/>
        <v>0</v>
      </c>
      <c r="AU3586" s="46">
        <f t="shared" si="759"/>
        <v>0</v>
      </c>
      <c r="AV3586" s="46">
        <f t="shared" si="760"/>
        <v>0</v>
      </c>
      <c r="AW3586" s="46">
        <f t="shared" si="763"/>
        <v>0</v>
      </c>
      <c r="AX3586" s="47" t="str">
        <f t="shared" si="761"/>
        <v/>
      </c>
      <c r="AY3586" s="47" t="str">
        <f t="shared" si="764"/>
        <v/>
      </c>
    </row>
    <row r="3587" spans="35:51" x14ac:dyDescent="0.35">
      <c r="AI3587" s="11"/>
      <c r="AJ3587" s="11"/>
      <c r="AK3587" s="11"/>
      <c r="AL3587" s="63"/>
      <c r="AM3587" s="46" t="str">
        <f t="shared" ref="AM3587:AM3650" si="765">IFERROR(VLOOKUP($AK3587,pnl_konto_table,2,FALSE),"")</f>
        <v/>
      </c>
      <c r="AN3587" s="46" t="str">
        <f t="shared" ref="AN3587:AN3650" si="766">IFERROR(VLOOKUP($AK3587,pnl_konto_table,6,FALSE),"")</f>
        <v/>
      </c>
      <c r="AO3587" s="46" t="str">
        <f t="shared" ref="AO3587:AO3650" si="767">IFERROR(VLOOKUP($AK3587,pnl_konto_table,7,FALSE),"")</f>
        <v/>
      </c>
      <c r="AP3587" s="46">
        <f t="shared" ref="AP3587:AP3650" si="768">IFERROR(VLOOKUP(AO3587,pnl_kategori_table,2,FALSE),0)</f>
        <v>0</v>
      </c>
      <c r="AQ3587" s="46" t="str">
        <f t="shared" ref="AQ3587:AQ3650" si="769">IFERROR(MATCH(AN3587,pnl_subkategori,0),"")</f>
        <v/>
      </c>
      <c r="AR3587" s="46">
        <f t="shared" ref="AR3587:AR3650" si="770">IF(AP3587=$A$3,-$AL3587,$AL3587)</f>
        <v>0</v>
      </c>
      <c r="AS3587" s="48">
        <f t="shared" ref="AS3587:AS3650" si="771">IFERROR(VLOOKUP($AK3587,lookup_konto_index,2,FALSE),IFERROR(VLOOKUP(AN3587,lookup_subkategori_index,2,FALSE),IFERROR(VLOOKUP(AO3587,lookup_kategori_index,2,FALSE),1)))</f>
        <v>1</v>
      </c>
      <c r="AT3587" s="46">
        <f t="shared" si="762"/>
        <v>0</v>
      </c>
      <c r="AU3587" s="46">
        <f t="shared" ref="AU3587:AU3650" si="772">SUMIFS($BC$3:$BC$50,$BA$3:$BA$50,$AI3587,$BB$3:$BB$50,$AJ3587)</f>
        <v>0</v>
      </c>
      <c r="AV3587" s="46">
        <f t="shared" ref="AV3587:AV3650" si="773">SUMIFS($BD$3:$BD$50,$BA$3:$BA$50,$AI3587,$BB$3:$BB$50,$AJ3587)</f>
        <v>0</v>
      </c>
      <c r="AW3587" s="46">
        <f t="shared" si="763"/>
        <v>0</v>
      </c>
      <c r="AX3587" s="47" t="str">
        <f t="shared" ref="AX3587:AX3650" si="774">IFERROR(VLOOKUP($AP3587,table_type_kostnad,2,FALSE)*AR3587,"")</f>
        <v/>
      </c>
      <c r="AY3587" s="47" t="str">
        <f t="shared" si="764"/>
        <v/>
      </c>
    </row>
    <row r="3588" spans="35:51" x14ac:dyDescent="0.35">
      <c r="AI3588" s="11"/>
      <c r="AJ3588" s="11"/>
      <c r="AK3588" s="11"/>
      <c r="AL3588" s="63"/>
      <c r="AM3588" s="46" t="str">
        <f t="shared" si="765"/>
        <v/>
      </c>
      <c r="AN3588" s="46" t="str">
        <f t="shared" si="766"/>
        <v/>
      </c>
      <c r="AO3588" s="46" t="str">
        <f t="shared" si="767"/>
        <v/>
      </c>
      <c r="AP3588" s="46">
        <f t="shared" si="768"/>
        <v>0</v>
      </c>
      <c r="AQ3588" s="46" t="str">
        <f t="shared" si="769"/>
        <v/>
      </c>
      <c r="AR3588" s="46">
        <f t="shared" si="770"/>
        <v>0</v>
      </c>
      <c r="AS3588" s="48">
        <f t="shared" si="771"/>
        <v>1</v>
      </c>
      <c r="AT3588" s="46">
        <f t="shared" ref="AT3588:AT3651" si="775">AS3588*AR3588</f>
        <v>0</v>
      </c>
      <c r="AU3588" s="46">
        <f t="shared" si="772"/>
        <v>0</v>
      </c>
      <c r="AV3588" s="46">
        <f t="shared" si="773"/>
        <v>0</v>
      </c>
      <c r="AW3588" s="46">
        <f t="shared" ref="AW3588:AW3651" si="776">IF(AU3588=0,0,1)</f>
        <v>0</v>
      </c>
      <c r="AX3588" s="47" t="str">
        <f t="shared" si="774"/>
        <v/>
      </c>
      <c r="AY3588" s="47" t="str">
        <f t="shared" ref="AY3588:AY3651" si="777">IFERROR(AX3588*AS3588,"")</f>
        <v/>
      </c>
    </row>
    <row r="3589" spans="35:51" x14ac:dyDescent="0.35">
      <c r="AI3589" s="11"/>
      <c r="AJ3589" s="11"/>
      <c r="AK3589" s="11"/>
      <c r="AL3589" s="63"/>
      <c r="AM3589" s="46" t="str">
        <f t="shared" si="765"/>
        <v/>
      </c>
      <c r="AN3589" s="46" t="str">
        <f t="shared" si="766"/>
        <v/>
      </c>
      <c r="AO3589" s="46" t="str">
        <f t="shared" si="767"/>
        <v/>
      </c>
      <c r="AP3589" s="46">
        <f t="shared" si="768"/>
        <v>0</v>
      </c>
      <c r="AQ3589" s="46" t="str">
        <f t="shared" si="769"/>
        <v/>
      </c>
      <c r="AR3589" s="46">
        <f t="shared" si="770"/>
        <v>0</v>
      </c>
      <c r="AS3589" s="48">
        <f t="shared" si="771"/>
        <v>1</v>
      </c>
      <c r="AT3589" s="46">
        <f t="shared" si="775"/>
        <v>0</v>
      </c>
      <c r="AU3589" s="46">
        <f t="shared" si="772"/>
        <v>0</v>
      </c>
      <c r="AV3589" s="46">
        <f t="shared" si="773"/>
        <v>0</v>
      </c>
      <c r="AW3589" s="46">
        <f t="shared" si="776"/>
        <v>0</v>
      </c>
      <c r="AX3589" s="47" t="str">
        <f t="shared" si="774"/>
        <v/>
      </c>
      <c r="AY3589" s="47" t="str">
        <f t="shared" si="777"/>
        <v/>
      </c>
    </row>
    <row r="3590" spans="35:51" x14ac:dyDescent="0.35">
      <c r="AI3590" s="11"/>
      <c r="AJ3590" s="11"/>
      <c r="AK3590" s="11"/>
      <c r="AL3590" s="63"/>
      <c r="AM3590" s="46" t="str">
        <f t="shared" si="765"/>
        <v/>
      </c>
      <c r="AN3590" s="46" t="str">
        <f t="shared" si="766"/>
        <v/>
      </c>
      <c r="AO3590" s="46" t="str">
        <f t="shared" si="767"/>
        <v/>
      </c>
      <c r="AP3590" s="46">
        <f t="shared" si="768"/>
        <v>0</v>
      </c>
      <c r="AQ3590" s="46" t="str">
        <f t="shared" si="769"/>
        <v/>
      </c>
      <c r="AR3590" s="46">
        <f t="shared" si="770"/>
        <v>0</v>
      </c>
      <c r="AS3590" s="48">
        <f t="shared" si="771"/>
        <v>1</v>
      </c>
      <c r="AT3590" s="46">
        <f t="shared" si="775"/>
        <v>0</v>
      </c>
      <c r="AU3590" s="46">
        <f t="shared" si="772"/>
        <v>0</v>
      </c>
      <c r="AV3590" s="46">
        <f t="shared" si="773"/>
        <v>0</v>
      </c>
      <c r="AW3590" s="46">
        <f t="shared" si="776"/>
        <v>0</v>
      </c>
      <c r="AX3590" s="47" t="str">
        <f t="shared" si="774"/>
        <v/>
      </c>
      <c r="AY3590" s="47" t="str">
        <f t="shared" si="777"/>
        <v/>
      </c>
    </row>
    <row r="3591" spans="35:51" x14ac:dyDescent="0.35">
      <c r="AI3591" s="11"/>
      <c r="AJ3591" s="11"/>
      <c r="AK3591" s="11"/>
      <c r="AL3591" s="63"/>
      <c r="AM3591" s="46" t="str">
        <f t="shared" si="765"/>
        <v/>
      </c>
      <c r="AN3591" s="46" t="str">
        <f t="shared" si="766"/>
        <v/>
      </c>
      <c r="AO3591" s="46" t="str">
        <f t="shared" si="767"/>
        <v/>
      </c>
      <c r="AP3591" s="46">
        <f t="shared" si="768"/>
        <v>0</v>
      </c>
      <c r="AQ3591" s="46" t="str">
        <f t="shared" si="769"/>
        <v/>
      </c>
      <c r="AR3591" s="46">
        <f t="shared" si="770"/>
        <v>0</v>
      </c>
      <c r="AS3591" s="48">
        <f t="shared" si="771"/>
        <v>1</v>
      </c>
      <c r="AT3591" s="46">
        <f t="shared" si="775"/>
        <v>0</v>
      </c>
      <c r="AU3591" s="46">
        <f t="shared" si="772"/>
        <v>0</v>
      </c>
      <c r="AV3591" s="46">
        <f t="shared" si="773"/>
        <v>0</v>
      </c>
      <c r="AW3591" s="46">
        <f t="shared" si="776"/>
        <v>0</v>
      </c>
      <c r="AX3591" s="47" t="str">
        <f t="shared" si="774"/>
        <v/>
      </c>
      <c r="AY3591" s="47" t="str">
        <f t="shared" si="777"/>
        <v/>
      </c>
    </row>
    <row r="3592" spans="35:51" x14ac:dyDescent="0.35">
      <c r="AI3592" s="11"/>
      <c r="AJ3592" s="11"/>
      <c r="AK3592" s="11"/>
      <c r="AL3592" s="63"/>
      <c r="AM3592" s="46" t="str">
        <f t="shared" si="765"/>
        <v/>
      </c>
      <c r="AN3592" s="46" t="str">
        <f t="shared" si="766"/>
        <v/>
      </c>
      <c r="AO3592" s="46" t="str">
        <f t="shared" si="767"/>
        <v/>
      </c>
      <c r="AP3592" s="46">
        <f t="shared" si="768"/>
        <v>0</v>
      </c>
      <c r="AQ3592" s="46" t="str">
        <f t="shared" si="769"/>
        <v/>
      </c>
      <c r="AR3592" s="46">
        <f t="shared" si="770"/>
        <v>0</v>
      </c>
      <c r="AS3592" s="48">
        <f t="shared" si="771"/>
        <v>1</v>
      </c>
      <c r="AT3592" s="46">
        <f t="shared" si="775"/>
        <v>0</v>
      </c>
      <c r="AU3592" s="46">
        <f t="shared" si="772"/>
        <v>0</v>
      </c>
      <c r="AV3592" s="46">
        <f t="shared" si="773"/>
        <v>0</v>
      </c>
      <c r="AW3592" s="46">
        <f t="shared" si="776"/>
        <v>0</v>
      </c>
      <c r="AX3592" s="47" t="str">
        <f t="shared" si="774"/>
        <v/>
      </c>
      <c r="AY3592" s="47" t="str">
        <f t="shared" si="777"/>
        <v/>
      </c>
    </row>
    <row r="3593" spans="35:51" x14ac:dyDescent="0.35">
      <c r="AI3593" s="11"/>
      <c r="AJ3593" s="11"/>
      <c r="AK3593" s="11"/>
      <c r="AL3593" s="63"/>
      <c r="AM3593" s="46" t="str">
        <f t="shared" si="765"/>
        <v/>
      </c>
      <c r="AN3593" s="46" t="str">
        <f t="shared" si="766"/>
        <v/>
      </c>
      <c r="AO3593" s="46" t="str">
        <f t="shared" si="767"/>
        <v/>
      </c>
      <c r="AP3593" s="46">
        <f t="shared" si="768"/>
        <v>0</v>
      </c>
      <c r="AQ3593" s="46" t="str">
        <f t="shared" si="769"/>
        <v/>
      </c>
      <c r="AR3593" s="46">
        <f t="shared" si="770"/>
        <v>0</v>
      </c>
      <c r="AS3593" s="48">
        <f t="shared" si="771"/>
        <v>1</v>
      </c>
      <c r="AT3593" s="46">
        <f t="shared" si="775"/>
        <v>0</v>
      </c>
      <c r="AU3593" s="46">
        <f t="shared" si="772"/>
        <v>0</v>
      </c>
      <c r="AV3593" s="46">
        <f t="shared" si="773"/>
        <v>0</v>
      </c>
      <c r="AW3593" s="46">
        <f t="shared" si="776"/>
        <v>0</v>
      </c>
      <c r="AX3593" s="47" t="str">
        <f t="shared" si="774"/>
        <v/>
      </c>
      <c r="AY3593" s="47" t="str">
        <f t="shared" si="777"/>
        <v/>
      </c>
    </row>
    <row r="3594" spans="35:51" x14ac:dyDescent="0.35">
      <c r="AI3594" s="11"/>
      <c r="AJ3594" s="11"/>
      <c r="AK3594" s="11"/>
      <c r="AL3594" s="63"/>
      <c r="AM3594" s="46" t="str">
        <f t="shared" si="765"/>
        <v/>
      </c>
      <c r="AN3594" s="46" t="str">
        <f t="shared" si="766"/>
        <v/>
      </c>
      <c r="AO3594" s="46" t="str">
        <f t="shared" si="767"/>
        <v/>
      </c>
      <c r="AP3594" s="46">
        <f t="shared" si="768"/>
        <v>0</v>
      </c>
      <c r="AQ3594" s="46" t="str">
        <f t="shared" si="769"/>
        <v/>
      </c>
      <c r="AR3594" s="46">
        <f t="shared" si="770"/>
        <v>0</v>
      </c>
      <c r="AS3594" s="48">
        <f t="shared" si="771"/>
        <v>1</v>
      </c>
      <c r="AT3594" s="46">
        <f t="shared" si="775"/>
        <v>0</v>
      </c>
      <c r="AU3594" s="46">
        <f t="shared" si="772"/>
        <v>0</v>
      </c>
      <c r="AV3594" s="46">
        <f t="shared" si="773"/>
        <v>0</v>
      </c>
      <c r="AW3594" s="46">
        <f t="shared" si="776"/>
        <v>0</v>
      </c>
      <c r="AX3594" s="47" t="str">
        <f t="shared" si="774"/>
        <v/>
      </c>
      <c r="AY3594" s="47" t="str">
        <f t="shared" si="777"/>
        <v/>
      </c>
    </row>
    <row r="3595" spans="35:51" x14ac:dyDescent="0.35">
      <c r="AI3595" s="11"/>
      <c r="AJ3595" s="11"/>
      <c r="AK3595" s="11"/>
      <c r="AL3595" s="63"/>
      <c r="AM3595" s="46" t="str">
        <f t="shared" si="765"/>
        <v/>
      </c>
      <c r="AN3595" s="46" t="str">
        <f t="shared" si="766"/>
        <v/>
      </c>
      <c r="AO3595" s="46" t="str">
        <f t="shared" si="767"/>
        <v/>
      </c>
      <c r="AP3595" s="46">
        <f t="shared" si="768"/>
        <v>0</v>
      </c>
      <c r="AQ3595" s="46" t="str">
        <f t="shared" si="769"/>
        <v/>
      </c>
      <c r="AR3595" s="46">
        <f t="shared" si="770"/>
        <v>0</v>
      </c>
      <c r="AS3595" s="48">
        <f t="shared" si="771"/>
        <v>1</v>
      </c>
      <c r="AT3595" s="46">
        <f t="shared" si="775"/>
        <v>0</v>
      </c>
      <c r="AU3595" s="46">
        <f t="shared" si="772"/>
        <v>0</v>
      </c>
      <c r="AV3595" s="46">
        <f t="shared" si="773"/>
        <v>0</v>
      </c>
      <c r="AW3595" s="46">
        <f t="shared" si="776"/>
        <v>0</v>
      </c>
      <c r="AX3595" s="47" t="str">
        <f t="shared" si="774"/>
        <v/>
      </c>
      <c r="AY3595" s="47" t="str">
        <f t="shared" si="777"/>
        <v/>
      </c>
    </row>
    <row r="3596" spans="35:51" x14ac:dyDescent="0.35">
      <c r="AI3596" s="11"/>
      <c r="AJ3596" s="11"/>
      <c r="AK3596" s="11"/>
      <c r="AL3596" s="63"/>
      <c r="AM3596" s="46" t="str">
        <f t="shared" si="765"/>
        <v/>
      </c>
      <c r="AN3596" s="46" t="str">
        <f t="shared" si="766"/>
        <v/>
      </c>
      <c r="AO3596" s="46" t="str">
        <f t="shared" si="767"/>
        <v/>
      </c>
      <c r="AP3596" s="46">
        <f t="shared" si="768"/>
        <v>0</v>
      </c>
      <c r="AQ3596" s="46" t="str">
        <f t="shared" si="769"/>
        <v/>
      </c>
      <c r="AR3596" s="46">
        <f t="shared" si="770"/>
        <v>0</v>
      </c>
      <c r="AS3596" s="48">
        <f t="shared" si="771"/>
        <v>1</v>
      </c>
      <c r="AT3596" s="46">
        <f t="shared" si="775"/>
        <v>0</v>
      </c>
      <c r="AU3596" s="46">
        <f t="shared" si="772"/>
        <v>0</v>
      </c>
      <c r="AV3596" s="46">
        <f t="shared" si="773"/>
        <v>0</v>
      </c>
      <c r="AW3596" s="46">
        <f t="shared" si="776"/>
        <v>0</v>
      </c>
      <c r="AX3596" s="47" t="str">
        <f t="shared" si="774"/>
        <v/>
      </c>
      <c r="AY3596" s="47" t="str">
        <f t="shared" si="777"/>
        <v/>
      </c>
    </row>
    <row r="3597" spans="35:51" x14ac:dyDescent="0.35">
      <c r="AI3597" s="11"/>
      <c r="AJ3597" s="11"/>
      <c r="AK3597" s="11"/>
      <c r="AL3597" s="63"/>
      <c r="AM3597" s="46" t="str">
        <f t="shared" si="765"/>
        <v/>
      </c>
      <c r="AN3597" s="46" t="str">
        <f t="shared" si="766"/>
        <v/>
      </c>
      <c r="AO3597" s="46" t="str">
        <f t="shared" si="767"/>
        <v/>
      </c>
      <c r="AP3597" s="46">
        <f t="shared" si="768"/>
        <v>0</v>
      </c>
      <c r="AQ3597" s="46" t="str">
        <f t="shared" si="769"/>
        <v/>
      </c>
      <c r="AR3597" s="46">
        <f t="shared" si="770"/>
        <v>0</v>
      </c>
      <c r="AS3597" s="48">
        <f t="shared" si="771"/>
        <v>1</v>
      </c>
      <c r="AT3597" s="46">
        <f t="shared" si="775"/>
        <v>0</v>
      </c>
      <c r="AU3597" s="46">
        <f t="shared" si="772"/>
        <v>0</v>
      </c>
      <c r="AV3597" s="46">
        <f t="shared" si="773"/>
        <v>0</v>
      </c>
      <c r="AW3597" s="46">
        <f t="shared" si="776"/>
        <v>0</v>
      </c>
      <c r="AX3597" s="47" t="str">
        <f t="shared" si="774"/>
        <v/>
      </c>
      <c r="AY3597" s="47" t="str">
        <f t="shared" si="777"/>
        <v/>
      </c>
    </row>
    <row r="3598" spans="35:51" x14ac:dyDescent="0.35">
      <c r="AI3598" s="11"/>
      <c r="AJ3598" s="11"/>
      <c r="AK3598" s="11"/>
      <c r="AL3598" s="63"/>
      <c r="AM3598" s="46" t="str">
        <f t="shared" si="765"/>
        <v/>
      </c>
      <c r="AN3598" s="46" t="str">
        <f t="shared" si="766"/>
        <v/>
      </c>
      <c r="AO3598" s="46" t="str">
        <f t="shared" si="767"/>
        <v/>
      </c>
      <c r="AP3598" s="46">
        <f t="shared" si="768"/>
        <v>0</v>
      </c>
      <c r="AQ3598" s="46" t="str">
        <f t="shared" si="769"/>
        <v/>
      </c>
      <c r="AR3598" s="46">
        <f t="shared" si="770"/>
        <v>0</v>
      </c>
      <c r="AS3598" s="48">
        <f t="shared" si="771"/>
        <v>1</v>
      </c>
      <c r="AT3598" s="46">
        <f t="shared" si="775"/>
        <v>0</v>
      </c>
      <c r="AU3598" s="46">
        <f t="shared" si="772"/>
        <v>0</v>
      </c>
      <c r="AV3598" s="46">
        <f t="shared" si="773"/>
        <v>0</v>
      </c>
      <c r="AW3598" s="46">
        <f t="shared" si="776"/>
        <v>0</v>
      </c>
      <c r="AX3598" s="47" t="str">
        <f t="shared" si="774"/>
        <v/>
      </c>
      <c r="AY3598" s="47" t="str">
        <f t="shared" si="777"/>
        <v/>
      </c>
    </row>
    <row r="3599" spans="35:51" x14ac:dyDescent="0.35">
      <c r="AI3599" s="11"/>
      <c r="AJ3599" s="11"/>
      <c r="AK3599" s="11"/>
      <c r="AL3599" s="63"/>
      <c r="AM3599" s="46" t="str">
        <f t="shared" si="765"/>
        <v/>
      </c>
      <c r="AN3599" s="46" t="str">
        <f t="shared" si="766"/>
        <v/>
      </c>
      <c r="AO3599" s="46" t="str">
        <f t="shared" si="767"/>
        <v/>
      </c>
      <c r="AP3599" s="46">
        <f t="shared" si="768"/>
        <v>0</v>
      </c>
      <c r="AQ3599" s="46" t="str">
        <f t="shared" si="769"/>
        <v/>
      </c>
      <c r="AR3599" s="46">
        <f t="shared" si="770"/>
        <v>0</v>
      </c>
      <c r="AS3599" s="48">
        <f t="shared" si="771"/>
        <v>1</v>
      </c>
      <c r="AT3599" s="46">
        <f t="shared" si="775"/>
        <v>0</v>
      </c>
      <c r="AU3599" s="46">
        <f t="shared" si="772"/>
        <v>0</v>
      </c>
      <c r="AV3599" s="46">
        <f t="shared" si="773"/>
        <v>0</v>
      </c>
      <c r="AW3599" s="46">
        <f t="shared" si="776"/>
        <v>0</v>
      </c>
      <c r="AX3599" s="47" t="str">
        <f t="shared" si="774"/>
        <v/>
      </c>
      <c r="AY3599" s="47" t="str">
        <f t="shared" si="777"/>
        <v/>
      </c>
    </row>
    <row r="3600" spans="35:51" x14ac:dyDescent="0.35">
      <c r="AI3600" s="11"/>
      <c r="AJ3600" s="11"/>
      <c r="AK3600" s="11"/>
      <c r="AL3600" s="63"/>
      <c r="AM3600" s="46" t="str">
        <f t="shared" si="765"/>
        <v/>
      </c>
      <c r="AN3600" s="46" t="str">
        <f t="shared" si="766"/>
        <v/>
      </c>
      <c r="AO3600" s="46" t="str">
        <f t="shared" si="767"/>
        <v/>
      </c>
      <c r="AP3600" s="46">
        <f t="shared" si="768"/>
        <v>0</v>
      </c>
      <c r="AQ3600" s="46" t="str">
        <f t="shared" si="769"/>
        <v/>
      </c>
      <c r="AR3600" s="46">
        <f t="shared" si="770"/>
        <v>0</v>
      </c>
      <c r="AS3600" s="48">
        <f t="shared" si="771"/>
        <v>1</v>
      </c>
      <c r="AT3600" s="46">
        <f t="shared" si="775"/>
        <v>0</v>
      </c>
      <c r="AU3600" s="46">
        <f t="shared" si="772"/>
        <v>0</v>
      </c>
      <c r="AV3600" s="46">
        <f t="shared" si="773"/>
        <v>0</v>
      </c>
      <c r="AW3600" s="46">
        <f t="shared" si="776"/>
        <v>0</v>
      </c>
      <c r="AX3600" s="47" t="str">
        <f t="shared" si="774"/>
        <v/>
      </c>
      <c r="AY3600" s="47" t="str">
        <f t="shared" si="777"/>
        <v/>
      </c>
    </row>
    <row r="3601" spans="35:51" x14ac:dyDescent="0.35">
      <c r="AI3601" s="11"/>
      <c r="AJ3601" s="11"/>
      <c r="AK3601" s="11"/>
      <c r="AL3601" s="63"/>
      <c r="AM3601" s="46" t="str">
        <f t="shared" si="765"/>
        <v/>
      </c>
      <c r="AN3601" s="46" t="str">
        <f t="shared" si="766"/>
        <v/>
      </c>
      <c r="AO3601" s="46" t="str">
        <f t="shared" si="767"/>
        <v/>
      </c>
      <c r="AP3601" s="46">
        <f t="shared" si="768"/>
        <v>0</v>
      </c>
      <c r="AQ3601" s="46" t="str">
        <f t="shared" si="769"/>
        <v/>
      </c>
      <c r="AR3601" s="46">
        <f t="shared" si="770"/>
        <v>0</v>
      </c>
      <c r="AS3601" s="48">
        <f t="shared" si="771"/>
        <v>1</v>
      </c>
      <c r="AT3601" s="46">
        <f t="shared" si="775"/>
        <v>0</v>
      </c>
      <c r="AU3601" s="46">
        <f t="shared" si="772"/>
        <v>0</v>
      </c>
      <c r="AV3601" s="46">
        <f t="shared" si="773"/>
        <v>0</v>
      </c>
      <c r="AW3601" s="46">
        <f t="shared" si="776"/>
        <v>0</v>
      </c>
      <c r="AX3601" s="47" t="str">
        <f t="shared" si="774"/>
        <v/>
      </c>
      <c r="AY3601" s="47" t="str">
        <f t="shared" si="777"/>
        <v/>
      </c>
    </row>
    <row r="3602" spans="35:51" x14ac:dyDescent="0.35">
      <c r="AI3602" s="11"/>
      <c r="AJ3602" s="11"/>
      <c r="AK3602" s="11"/>
      <c r="AL3602" s="63"/>
      <c r="AM3602" s="46" t="str">
        <f t="shared" si="765"/>
        <v/>
      </c>
      <c r="AN3602" s="46" t="str">
        <f t="shared" si="766"/>
        <v/>
      </c>
      <c r="AO3602" s="46" t="str">
        <f t="shared" si="767"/>
        <v/>
      </c>
      <c r="AP3602" s="46">
        <f t="shared" si="768"/>
        <v>0</v>
      </c>
      <c r="AQ3602" s="46" t="str">
        <f t="shared" si="769"/>
        <v/>
      </c>
      <c r="AR3602" s="46">
        <f t="shared" si="770"/>
        <v>0</v>
      </c>
      <c r="AS3602" s="48">
        <f t="shared" si="771"/>
        <v>1</v>
      </c>
      <c r="AT3602" s="46">
        <f t="shared" si="775"/>
        <v>0</v>
      </c>
      <c r="AU3602" s="46">
        <f t="shared" si="772"/>
        <v>0</v>
      </c>
      <c r="AV3602" s="46">
        <f t="shared" si="773"/>
        <v>0</v>
      </c>
      <c r="AW3602" s="46">
        <f t="shared" si="776"/>
        <v>0</v>
      </c>
      <c r="AX3602" s="47" t="str">
        <f t="shared" si="774"/>
        <v/>
      </c>
      <c r="AY3602" s="47" t="str">
        <f t="shared" si="777"/>
        <v/>
      </c>
    </row>
    <row r="3603" spans="35:51" x14ac:dyDescent="0.35">
      <c r="AI3603" s="11"/>
      <c r="AJ3603" s="11"/>
      <c r="AK3603" s="11"/>
      <c r="AL3603" s="63"/>
      <c r="AM3603" s="46" t="str">
        <f t="shared" si="765"/>
        <v/>
      </c>
      <c r="AN3603" s="46" t="str">
        <f t="shared" si="766"/>
        <v/>
      </c>
      <c r="AO3603" s="46" t="str">
        <f t="shared" si="767"/>
        <v/>
      </c>
      <c r="AP3603" s="46">
        <f t="shared" si="768"/>
        <v>0</v>
      </c>
      <c r="AQ3603" s="46" t="str">
        <f t="shared" si="769"/>
        <v/>
      </c>
      <c r="AR3603" s="46">
        <f t="shared" si="770"/>
        <v>0</v>
      </c>
      <c r="AS3603" s="48">
        <f t="shared" si="771"/>
        <v>1</v>
      </c>
      <c r="AT3603" s="46">
        <f t="shared" si="775"/>
        <v>0</v>
      </c>
      <c r="AU3603" s="46">
        <f t="shared" si="772"/>
        <v>0</v>
      </c>
      <c r="AV3603" s="46">
        <f t="shared" si="773"/>
        <v>0</v>
      </c>
      <c r="AW3603" s="46">
        <f t="shared" si="776"/>
        <v>0</v>
      </c>
      <c r="AX3603" s="47" t="str">
        <f t="shared" si="774"/>
        <v/>
      </c>
      <c r="AY3603" s="47" t="str">
        <f t="shared" si="777"/>
        <v/>
      </c>
    </row>
    <row r="3604" spans="35:51" x14ac:dyDescent="0.35">
      <c r="AI3604" s="11"/>
      <c r="AJ3604" s="11"/>
      <c r="AK3604" s="11"/>
      <c r="AL3604" s="63"/>
      <c r="AM3604" s="46" t="str">
        <f t="shared" si="765"/>
        <v/>
      </c>
      <c r="AN3604" s="46" t="str">
        <f t="shared" si="766"/>
        <v/>
      </c>
      <c r="AO3604" s="46" t="str">
        <f t="shared" si="767"/>
        <v/>
      </c>
      <c r="AP3604" s="46">
        <f t="shared" si="768"/>
        <v>0</v>
      </c>
      <c r="AQ3604" s="46" t="str">
        <f t="shared" si="769"/>
        <v/>
      </c>
      <c r="AR3604" s="46">
        <f t="shared" si="770"/>
        <v>0</v>
      </c>
      <c r="AS3604" s="48">
        <f t="shared" si="771"/>
        <v>1</v>
      </c>
      <c r="AT3604" s="46">
        <f t="shared" si="775"/>
        <v>0</v>
      </c>
      <c r="AU3604" s="46">
        <f t="shared" si="772"/>
        <v>0</v>
      </c>
      <c r="AV3604" s="46">
        <f t="shared" si="773"/>
        <v>0</v>
      </c>
      <c r="AW3604" s="46">
        <f t="shared" si="776"/>
        <v>0</v>
      </c>
      <c r="AX3604" s="47" t="str">
        <f t="shared" si="774"/>
        <v/>
      </c>
      <c r="AY3604" s="47" t="str">
        <f t="shared" si="777"/>
        <v/>
      </c>
    </row>
    <row r="3605" spans="35:51" x14ac:dyDescent="0.35">
      <c r="AI3605" s="11"/>
      <c r="AJ3605" s="11"/>
      <c r="AK3605" s="11"/>
      <c r="AL3605" s="63"/>
      <c r="AM3605" s="46" t="str">
        <f t="shared" si="765"/>
        <v/>
      </c>
      <c r="AN3605" s="46" t="str">
        <f t="shared" si="766"/>
        <v/>
      </c>
      <c r="AO3605" s="46" t="str">
        <f t="shared" si="767"/>
        <v/>
      </c>
      <c r="AP3605" s="46">
        <f t="shared" si="768"/>
        <v>0</v>
      </c>
      <c r="AQ3605" s="46" t="str">
        <f t="shared" si="769"/>
        <v/>
      </c>
      <c r="AR3605" s="46">
        <f t="shared" si="770"/>
        <v>0</v>
      </c>
      <c r="AS3605" s="48">
        <f t="shared" si="771"/>
        <v>1</v>
      </c>
      <c r="AT3605" s="46">
        <f t="shared" si="775"/>
        <v>0</v>
      </c>
      <c r="AU3605" s="46">
        <f t="shared" si="772"/>
        <v>0</v>
      </c>
      <c r="AV3605" s="46">
        <f t="shared" si="773"/>
        <v>0</v>
      </c>
      <c r="AW3605" s="46">
        <f t="shared" si="776"/>
        <v>0</v>
      </c>
      <c r="AX3605" s="47" t="str">
        <f t="shared" si="774"/>
        <v/>
      </c>
      <c r="AY3605" s="47" t="str">
        <f t="shared" si="777"/>
        <v/>
      </c>
    </row>
    <row r="3606" spans="35:51" x14ac:dyDescent="0.35">
      <c r="AI3606" s="11"/>
      <c r="AJ3606" s="11"/>
      <c r="AK3606" s="11"/>
      <c r="AL3606" s="63"/>
      <c r="AM3606" s="46" t="str">
        <f t="shared" si="765"/>
        <v/>
      </c>
      <c r="AN3606" s="46" t="str">
        <f t="shared" si="766"/>
        <v/>
      </c>
      <c r="AO3606" s="46" t="str">
        <f t="shared" si="767"/>
        <v/>
      </c>
      <c r="AP3606" s="46">
        <f t="shared" si="768"/>
        <v>0</v>
      </c>
      <c r="AQ3606" s="46" t="str">
        <f t="shared" si="769"/>
        <v/>
      </c>
      <c r="AR3606" s="46">
        <f t="shared" si="770"/>
        <v>0</v>
      </c>
      <c r="AS3606" s="48">
        <f t="shared" si="771"/>
        <v>1</v>
      </c>
      <c r="AT3606" s="46">
        <f t="shared" si="775"/>
        <v>0</v>
      </c>
      <c r="AU3606" s="46">
        <f t="shared" si="772"/>
        <v>0</v>
      </c>
      <c r="AV3606" s="46">
        <f t="shared" si="773"/>
        <v>0</v>
      </c>
      <c r="AW3606" s="46">
        <f t="shared" si="776"/>
        <v>0</v>
      </c>
      <c r="AX3606" s="47" t="str">
        <f t="shared" si="774"/>
        <v/>
      </c>
      <c r="AY3606" s="47" t="str">
        <f t="shared" si="777"/>
        <v/>
      </c>
    </row>
    <row r="3607" spans="35:51" x14ac:dyDescent="0.35">
      <c r="AI3607" s="11"/>
      <c r="AJ3607" s="11"/>
      <c r="AK3607" s="11"/>
      <c r="AL3607" s="63"/>
      <c r="AM3607" s="46" t="str">
        <f t="shared" si="765"/>
        <v/>
      </c>
      <c r="AN3607" s="46" t="str">
        <f t="shared" si="766"/>
        <v/>
      </c>
      <c r="AO3607" s="46" t="str">
        <f t="shared" si="767"/>
        <v/>
      </c>
      <c r="AP3607" s="46">
        <f t="shared" si="768"/>
        <v>0</v>
      </c>
      <c r="AQ3607" s="46" t="str">
        <f t="shared" si="769"/>
        <v/>
      </c>
      <c r="AR3607" s="46">
        <f t="shared" si="770"/>
        <v>0</v>
      </c>
      <c r="AS3607" s="48">
        <f t="shared" si="771"/>
        <v>1</v>
      </c>
      <c r="AT3607" s="46">
        <f t="shared" si="775"/>
        <v>0</v>
      </c>
      <c r="AU3607" s="46">
        <f t="shared" si="772"/>
        <v>0</v>
      </c>
      <c r="AV3607" s="46">
        <f t="shared" si="773"/>
        <v>0</v>
      </c>
      <c r="AW3607" s="46">
        <f t="shared" si="776"/>
        <v>0</v>
      </c>
      <c r="AX3607" s="47" t="str">
        <f t="shared" si="774"/>
        <v/>
      </c>
      <c r="AY3607" s="47" t="str">
        <f t="shared" si="777"/>
        <v/>
      </c>
    </row>
    <row r="3608" spans="35:51" x14ac:dyDescent="0.35">
      <c r="AI3608" s="11"/>
      <c r="AJ3608" s="11"/>
      <c r="AK3608" s="11"/>
      <c r="AL3608" s="63"/>
      <c r="AM3608" s="46" t="str">
        <f t="shared" si="765"/>
        <v/>
      </c>
      <c r="AN3608" s="46" t="str">
        <f t="shared" si="766"/>
        <v/>
      </c>
      <c r="AO3608" s="46" t="str">
        <f t="shared" si="767"/>
        <v/>
      </c>
      <c r="AP3608" s="46">
        <f t="shared" si="768"/>
        <v>0</v>
      </c>
      <c r="AQ3608" s="46" t="str">
        <f t="shared" si="769"/>
        <v/>
      </c>
      <c r="AR3608" s="46">
        <f t="shared" si="770"/>
        <v>0</v>
      </c>
      <c r="AS3608" s="48">
        <f t="shared" si="771"/>
        <v>1</v>
      </c>
      <c r="AT3608" s="46">
        <f t="shared" si="775"/>
        <v>0</v>
      </c>
      <c r="AU3608" s="46">
        <f t="shared" si="772"/>
        <v>0</v>
      </c>
      <c r="AV3608" s="46">
        <f t="shared" si="773"/>
        <v>0</v>
      </c>
      <c r="AW3608" s="46">
        <f t="shared" si="776"/>
        <v>0</v>
      </c>
      <c r="AX3608" s="47" t="str">
        <f t="shared" si="774"/>
        <v/>
      </c>
      <c r="AY3608" s="47" t="str">
        <f t="shared" si="777"/>
        <v/>
      </c>
    </row>
    <row r="3609" spans="35:51" x14ac:dyDescent="0.35">
      <c r="AI3609" s="11"/>
      <c r="AJ3609" s="11"/>
      <c r="AK3609" s="11"/>
      <c r="AL3609" s="63"/>
      <c r="AM3609" s="46" t="str">
        <f t="shared" si="765"/>
        <v/>
      </c>
      <c r="AN3609" s="46" t="str">
        <f t="shared" si="766"/>
        <v/>
      </c>
      <c r="AO3609" s="46" t="str">
        <f t="shared" si="767"/>
        <v/>
      </c>
      <c r="AP3609" s="46">
        <f t="shared" si="768"/>
        <v>0</v>
      </c>
      <c r="AQ3609" s="46" t="str">
        <f t="shared" si="769"/>
        <v/>
      </c>
      <c r="AR3609" s="46">
        <f t="shared" si="770"/>
        <v>0</v>
      </c>
      <c r="AS3609" s="48">
        <f t="shared" si="771"/>
        <v>1</v>
      </c>
      <c r="AT3609" s="46">
        <f t="shared" si="775"/>
        <v>0</v>
      </c>
      <c r="AU3609" s="46">
        <f t="shared" si="772"/>
        <v>0</v>
      </c>
      <c r="AV3609" s="46">
        <f t="shared" si="773"/>
        <v>0</v>
      </c>
      <c r="AW3609" s="46">
        <f t="shared" si="776"/>
        <v>0</v>
      </c>
      <c r="AX3609" s="47" t="str">
        <f t="shared" si="774"/>
        <v/>
      </c>
      <c r="AY3609" s="47" t="str">
        <f t="shared" si="777"/>
        <v/>
      </c>
    </row>
    <row r="3610" spans="35:51" x14ac:dyDescent="0.35">
      <c r="AI3610" s="11"/>
      <c r="AJ3610" s="11"/>
      <c r="AK3610" s="11"/>
      <c r="AL3610" s="63"/>
      <c r="AM3610" s="46" t="str">
        <f t="shared" si="765"/>
        <v/>
      </c>
      <c r="AN3610" s="46" t="str">
        <f t="shared" si="766"/>
        <v/>
      </c>
      <c r="AO3610" s="46" t="str">
        <f t="shared" si="767"/>
        <v/>
      </c>
      <c r="AP3610" s="46">
        <f t="shared" si="768"/>
        <v>0</v>
      </c>
      <c r="AQ3610" s="46" t="str">
        <f t="shared" si="769"/>
        <v/>
      </c>
      <c r="AR3610" s="46">
        <f t="shared" si="770"/>
        <v>0</v>
      </c>
      <c r="AS3610" s="48">
        <f t="shared" si="771"/>
        <v>1</v>
      </c>
      <c r="AT3610" s="46">
        <f t="shared" si="775"/>
        <v>0</v>
      </c>
      <c r="AU3610" s="46">
        <f t="shared" si="772"/>
        <v>0</v>
      </c>
      <c r="AV3610" s="46">
        <f t="shared" si="773"/>
        <v>0</v>
      </c>
      <c r="AW3610" s="46">
        <f t="shared" si="776"/>
        <v>0</v>
      </c>
      <c r="AX3610" s="47" t="str">
        <f t="shared" si="774"/>
        <v/>
      </c>
      <c r="AY3610" s="47" t="str">
        <f t="shared" si="777"/>
        <v/>
      </c>
    </row>
    <row r="3611" spans="35:51" x14ac:dyDescent="0.35">
      <c r="AI3611" s="11"/>
      <c r="AJ3611" s="11"/>
      <c r="AK3611" s="11"/>
      <c r="AL3611" s="63"/>
      <c r="AM3611" s="46" t="str">
        <f t="shared" si="765"/>
        <v/>
      </c>
      <c r="AN3611" s="46" t="str">
        <f t="shared" si="766"/>
        <v/>
      </c>
      <c r="AO3611" s="46" t="str">
        <f t="shared" si="767"/>
        <v/>
      </c>
      <c r="AP3611" s="46">
        <f t="shared" si="768"/>
        <v>0</v>
      </c>
      <c r="AQ3611" s="46" t="str">
        <f t="shared" si="769"/>
        <v/>
      </c>
      <c r="AR3611" s="46">
        <f t="shared" si="770"/>
        <v>0</v>
      </c>
      <c r="AS3611" s="48">
        <f t="shared" si="771"/>
        <v>1</v>
      </c>
      <c r="AT3611" s="46">
        <f t="shared" si="775"/>
        <v>0</v>
      </c>
      <c r="AU3611" s="46">
        <f t="shared" si="772"/>
        <v>0</v>
      </c>
      <c r="AV3611" s="46">
        <f t="shared" si="773"/>
        <v>0</v>
      </c>
      <c r="AW3611" s="46">
        <f t="shared" si="776"/>
        <v>0</v>
      </c>
      <c r="AX3611" s="47" t="str">
        <f t="shared" si="774"/>
        <v/>
      </c>
      <c r="AY3611" s="47" t="str">
        <f t="shared" si="777"/>
        <v/>
      </c>
    </row>
    <row r="3612" spans="35:51" x14ac:dyDescent="0.35">
      <c r="AI3612" s="11"/>
      <c r="AJ3612" s="11"/>
      <c r="AK3612" s="11"/>
      <c r="AL3612" s="63"/>
      <c r="AM3612" s="46" t="str">
        <f t="shared" si="765"/>
        <v/>
      </c>
      <c r="AN3612" s="46" t="str">
        <f t="shared" si="766"/>
        <v/>
      </c>
      <c r="AO3612" s="46" t="str">
        <f t="shared" si="767"/>
        <v/>
      </c>
      <c r="AP3612" s="46">
        <f t="shared" si="768"/>
        <v>0</v>
      </c>
      <c r="AQ3612" s="46" t="str">
        <f t="shared" si="769"/>
        <v/>
      </c>
      <c r="AR3612" s="46">
        <f t="shared" si="770"/>
        <v>0</v>
      </c>
      <c r="AS3612" s="48">
        <f t="shared" si="771"/>
        <v>1</v>
      </c>
      <c r="AT3612" s="46">
        <f t="shared" si="775"/>
        <v>0</v>
      </c>
      <c r="AU3612" s="46">
        <f t="shared" si="772"/>
        <v>0</v>
      </c>
      <c r="AV3612" s="46">
        <f t="shared" si="773"/>
        <v>0</v>
      </c>
      <c r="AW3612" s="46">
        <f t="shared" si="776"/>
        <v>0</v>
      </c>
      <c r="AX3612" s="47" t="str">
        <f t="shared" si="774"/>
        <v/>
      </c>
      <c r="AY3612" s="47" t="str">
        <f t="shared" si="777"/>
        <v/>
      </c>
    </row>
    <row r="3613" spans="35:51" x14ac:dyDescent="0.35">
      <c r="AI3613" s="11"/>
      <c r="AJ3613" s="11"/>
      <c r="AK3613" s="11"/>
      <c r="AL3613" s="63"/>
      <c r="AM3613" s="46" t="str">
        <f t="shared" si="765"/>
        <v/>
      </c>
      <c r="AN3613" s="46" t="str">
        <f t="shared" si="766"/>
        <v/>
      </c>
      <c r="AO3613" s="46" t="str">
        <f t="shared" si="767"/>
        <v/>
      </c>
      <c r="AP3613" s="46">
        <f t="shared" si="768"/>
        <v>0</v>
      </c>
      <c r="AQ3613" s="46" t="str">
        <f t="shared" si="769"/>
        <v/>
      </c>
      <c r="AR3613" s="46">
        <f t="shared" si="770"/>
        <v>0</v>
      </c>
      <c r="AS3613" s="48">
        <f t="shared" si="771"/>
        <v>1</v>
      </c>
      <c r="AT3613" s="46">
        <f t="shared" si="775"/>
        <v>0</v>
      </c>
      <c r="AU3613" s="46">
        <f t="shared" si="772"/>
        <v>0</v>
      </c>
      <c r="AV3613" s="46">
        <f t="shared" si="773"/>
        <v>0</v>
      </c>
      <c r="AW3613" s="46">
        <f t="shared" si="776"/>
        <v>0</v>
      </c>
      <c r="AX3613" s="47" t="str">
        <f t="shared" si="774"/>
        <v/>
      </c>
      <c r="AY3613" s="47" t="str">
        <f t="shared" si="777"/>
        <v/>
      </c>
    </row>
    <row r="3614" spans="35:51" x14ac:dyDescent="0.35">
      <c r="AI3614" s="11"/>
      <c r="AJ3614" s="11"/>
      <c r="AK3614" s="11"/>
      <c r="AL3614" s="63"/>
      <c r="AM3614" s="46" t="str">
        <f t="shared" si="765"/>
        <v/>
      </c>
      <c r="AN3614" s="46" t="str">
        <f t="shared" si="766"/>
        <v/>
      </c>
      <c r="AO3614" s="46" t="str">
        <f t="shared" si="767"/>
        <v/>
      </c>
      <c r="AP3614" s="46">
        <f t="shared" si="768"/>
        <v>0</v>
      </c>
      <c r="AQ3614" s="46" t="str">
        <f t="shared" si="769"/>
        <v/>
      </c>
      <c r="AR3614" s="46">
        <f t="shared" si="770"/>
        <v>0</v>
      </c>
      <c r="AS3614" s="48">
        <f t="shared" si="771"/>
        <v>1</v>
      </c>
      <c r="AT3614" s="46">
        <f t="shared" si="775"/>
        <v>0</v>
      </c>
      <c r="AU3614" s="46">
        <f t="shared" si="772"/>
        <v>0</v>
      </c>
      <c r="AV3614" s="46">
        <f t="shared" si="773"/>
        <v>0</v>
      </c>
      <c r="AW3614" s="46">
        <f t="shared" si="776"/>
        <v>0</v>
      </c>
      <c r="AX3614" s="47" t="str">
        <f t="shared" si="774"/>
        <v/>
      </c>
      <c r="AY3614" s="47" t="str">
        <f t="shared" si="777"/>
        <v/>
      </c>
    </row>
    <row r="3615" spans="35:51" x14ac:dyDescent="0.35">
      <c r="AI3615" s="11"/>
      <c r="AJ3615" s="11"/>
      <c r="AK3615" s="11"/>
      <c r="AL3615" s="63"/>
      <c r="AM3615" s="46" t="str">
        <f t="shared" si="765"/>
        <v/>
      </c>
      <c r="AN3615" s="46" t="str">
        <f t="shared" si="766"/>
        <v/>
      </c>
      <c r="AO3615" s="46" t="str">
        <f t="shared" si="767"/>
        <v/>
      </c>
      <c r="AP3615" s="46">
        <f t="shared" si="768"/>
        <v>0</v>
      </c>
      <c r="AQ3615" s="46" t="str">
        <f t="shared" si="769"/>
        <v/>
      </c>
      <c r="AR3615" s="46">
        <f t="shared" si="770"/>
        <v>0</v>
      </c>
      <c r="AS3615" s="48">
        <f t="shared" si="771"/>
        <v>1</v>
      </c>
      <c r="AT3615" s="46">
        <f t="shared" si="775"/>
        <v>0</v>
      </c>
      <c r="AU3615" s="46">
        <f t="shared" si="772"/>
        <v>0</v>
      </c>
      <c r="AV3615" s="46">
        <f t="shared" si="773"/>
        <v>0</v>
      </c>
      <c r="AW3615" s="46">
        <f t="shared" si="776"/>
        <v>0</v>
      </c>
      <c r="AX3615" s="47" t="str">
        <f t="shared" si="774"/>
        <v/>
      </c>
      <c r="AY3615" s="47" t="str">
        <f t="shared" si="777"/>
        <v/>
      </c>
    </row>
    <row r="3616" spans="35:51" x14ac:dyDescent="0.35">
      <c r="AI3616" s="11"/>
      <c r="AJ3616" s="11"/>
      <c r="AK3616" s="11"/>
      <c r="AL3616" s="63"/>
      <c r="AM3616" s="46" t="str">
        <f t="shared" si="765"/>
        <v/>
      </c>
      <c r="AN3616" s="46" t="str">
        <f t="shared" si="766"/>
        <v/>
      </c>
      <c r="AO3616" s="46" t="str">
        <f t="shared" si="767"/>
        <v/>
      </c>
      <c r="AP3616" s="46">
        <f t="shared" si="768"/>
        <v>0</v>
      </c>
      <c r="AQ3616" s="46" t="str">
        <f t="shared" si="769"/>
        <v/>
      </c>
      <c r="AR3616" s="46">
        <f t="shared" si="770"/>
        <v>0</v>
      </c>
      <c r="AS3616" s="48">
        <f t="shared" si="771"/>
        <v>1</v>
      </c>
      <c r="AT3616" s="46">
        <f t="shared" si="775"/>
        <v>0</v>
      </c>
      <c r="AU3616" s="46">
        <f t="shared" si="772"/>
        <v>0</v>
      </c>
      <c r="AV3616" s="46">
        <f t="shared" si="773"/>
        <v>0</v>
      </c>
      <c r="AW3616" s="46">
        <f t="shared" si="776"/>
        <v>0</v>
      </c>
      <c r="AX3616" s="47" t="str">
        <f t="shared" si="774"/>
        <v/>
      </c>
      <c r="AY3616" s="47" t="str">
        <f t="shared" si="777"/>
        <v/>
      </c>
    </row>
    <row r="3617" spans="35:51" x14ac:dyDescent="0.35">
      <c r="AI3617" s="11"/>
      <c r="AJ3617" s="11"/>
      <c r="AK3617" s="11"/>
      <c r="AL3617" s="63"/>
      <c r="AM3617" s="46" t="str">
        <f t="shared" si="765"/>
        <v/>
      </c>
      <c r="AN3617" s="46" t="str">
        <f t="shared" si="766"/>
        <v/>
      </c>
      <c r="AO3617" s="46" t="str">
        <f t="shared" si="767"/>
        <v/>
      </c>
      <c r="AP3617" s="46">
        <f t="shared" si="768"/>
        <v>0</v>
      </c>
      <c r="AQ3617" s="46" t="str">
        <f t="shared" si="769"/>
        <v/>
      </c>
      <c r="AR3617" s="46">
        <f t="shared" si="770"/>
        <v>0</v>
      </c>
      <c r="AS3617" s="48">
        <f t="shared" si="771"/>
        <v>1</v>
      </c>
      <c r="AT3617" s="46">
        <f t="shared" si="775"/>
        <v>0</v>
      </c>
      <c r="AU3617" s="46">
        <f t="shared" si="772"/>
        <v>0</v>
      </c>
      <c r="AV3617" s="46">
        <f t="shared" si="773"/>
        <v>0</v>
      </c>
      <c r="AW3617" s="46">
        <f t="shared" si="776"/>
        <v>0</v>
      </c>
      <c r="AX3617" s="47" t="str">
        <f t="shared" si="774"/>
        <v/>
      </c>
      <c r="AY3617" s="47" t="str">
        <f t="shared" si="777"/>
        <v/>
      </c>
    </row>
    <row r="3618" spans="35:51" x14ac:dyDescent="0.35">
      <c r="AI3618" s="11"/>
      <c r="AJ3618" s="11"/>
      <c r="AK3618" s="11"/>
      <c r="AL3618" s="63"/>
      <c r="AM3618" s="46" t="str">
        <f t="shared" si="765"/>
        <v/>
      </c>
      <c r="AN3618" s="46" t="str">
        <f t="shared" si="766"/>
        <v/>
      </c>
      <c r="AO3618" s="46" t="str">
        <f t="shared" si="767"/>
        <v/>
      </c>
      <c r="AP3618" s="46">
        <f t="shared" si="768"/>
        <v>0</v>
      </c>
      <c r="AQ3618" s="46" t="str">
        <f t="shared" si="769"/>
        <v/>
      </c>
      <c r="AR3618" s="46">
        <f t="shared" si="770"/>
        <v>0</v>
      </c>
      <c r="AS3618" s="48">
        <f t="shared" si="771"/>
        <v>1</v>
      </c>
      <c r="AT3618" s="46">
        <f t="shared" si="775"/>
        <v>0</v>
      </c>
      <c r="AU3618" s="46">
        <f t="shared" si="772"/>
        <v>0</v>
      </c>
      <c r="AV3618" s="46">
        <f t="shared" si="773"/>
        <v>0</v>
      </c>
      <c r="AW3618" s="46">
        <f t="shared" si="776"/>
        <v>0</v>
      </c>
      <c r="AX3618" s="47" t="str">
        <f t="shared" si="774"/>
        <v/>
      </c>
      <c r="AY3618" s="47" t="str">
        <f t="shared" si="777"/>
        <v/>
      </c>
    </row>
    <row r="3619" spans="35:51" x14ac:dyDescent="0.35">
      <c r="AI3619" s="11"/>
      <c r="AJ3619" s="11"/>
      <c r="AK3619" s="11"/>
      <c r="AL3619" s="63"/>
      <c r="AM3619" s="46" t="str">
        <f t="shared" si="765"/>
        <v/>
      </c>
      <c r="AN3619" s="46" t="str">
        <f t="shared" si="766"/>
        <v/>
      </c>
      <c r="AO3619" s="46" t="str">
        <f t="shared" si="767"/>
        <v/>
      </c>
      <c r="AP3619" s="46">
        <f t="shared" si="768"/>
        <v>0</v>
      </c>
      <c r="AQ3619" s="46" t="str">
        <f t="shared" si="769"/>
        <v/>
      </c>
      <c r="AR3619" s="46">
        <f t="shared" si="770"/>
        <v>0</v>
      </c>
      <c r="AS3619" s="48">
        <f t="shared" si="771"/>
        <v>1</v>
      </c>
      <c r="AT3619" s="46">
        <f t="shared" si="775"/>
        <v>0</v>
      </c>
      <c r="AU3619" s="46">
        <f t="shared" si="772"/>
        <v>0</v>
      </c>
      <c r="AV3619" s="46">
        <f t="shared" si="773"/>
        <v>0</v>
      </c>
      <c r="AW3619" s="46">
        <f t="shared" si="776"/>
        <v>0</v>
      </c>
      <c r="AX3619" s="47" t="str">
        <f t="shared" si="774"/>
        <v/>
      </c>
      <c r="AY3619" s="47" t="str">
        <f t="shared" si="777"/>
        <v/>
      </c>
    </row>
    <row r="3620" spans="35:51" x14ac:dyDescent="0.35">
      <c r="AI3620" s="11"/>
      <c r="AJ3620" s="11"/>
      <c r="AK3620" s="11"/>
      <c r="AL3620" s="63"/>
      <c r="AM3620" s="46" t="str">
        <f t="shared" si="765"/>
        <v/>
      </c>
      <c r="AN3620" s="46" t="str">
        <f t="shared" si="766"/>
        <v/>
      </c>
      <c r="AO3620" s="46" t="str">
        <f t="shared" si="767"/>
        <v/>
      </c>
      <c r="AP3620" s="46">
        <f t="shared" si="768"/>
        <v>0</v>
      </c>
      <c r="AQ3620" s="46" t="str">
        <f t="shared" si="769"/>
        <v/>
      </c>
      <c r="AR3620" s="46">
        <f t="shared" si="770"/>
        <v>0</v>
      </c>
      <c r="AS3620" s="48">
        <f t="shared" si="771"/>
        <v>1</v>
      </c>
      <c r="AT3620" s="46">
        <f t="shared" si="775"/>
        <v>0</v>
      </c>
      <c r="AU3620" s="46">
        <f t="shared" si="772"/>
        <v>0</v>
      </c>
      <c r="AV3620" s="46">
        <f t="shared" si="773"/>
        <v>0</v>
      </c>
      <c r="AW3620" s="46">
        <f t="shared" si="776"/>
        <v>0</v>
      </c>
      <c r="AX3620" s="47" t="str">
        <f t="shared" si="774"/>
        <v/>
      </c>
      <c r="AY3620" s="47" t="str">
        <f t="shared" si="777"/>
        <v/>
      </c>
    </row>
    <row r="3621" spans="35:51" x14ac:dyDescent="0.35">
      <c r="AI3621" s="11"/>
      <c r="AJ3621" s="11"/>
      <c r="AK3621" s="11"/>
      <c r="AL3621" s="63"/>
      <c r="AM3621" s="46" t="str">
        <f t="shared" si="765"/>
        <v/>
      </c>
      <c r="AN3621" s="46" t="str">
        <f t="shared" si="766"/>
        <v/>
      </c>
      <c r="AO3621" s="46" t="str">
        <f t="shared" si="767"/>
        <v/>
      </c>
      <c r="AP3621" s="46">
        <f t="shared" si="768"/>
        <v>0</v>
      </c>
      <c r="AQ3621" s="46" t="str">
        <f t="shared" si="769"/>
        <v/>
      </c>
      <c r="AR3621" s="46">
        <f t="shared" si="770"/>
        <v>0</v>
      </c>
      <c r="AS3621" s="48">
        <f t="shared" si="771"/>
        <v>1</v>
      </c>
      <c r="AT3621" s="46">
        <f t="shared" si="775"/>
        <v>0</v>
      </c>
      <c r="AU3621" s="46">
        <f t="shared" si="772"/>
        <v>0</v>
      </c>
      <c r="AV3621" s="46">
        <f t="shared" si="773"/>
        <v>0</v>
      </c>
      <c r="AW3621" s="46">
        <f t="shared" si="776"/>
        <v>0</v>
      </c>
      <c r="AX3621" s="47" t="str">
        <f t="shared" si="774"/>
        <v/>
      </c>
      <c r="AY3621" s="47" t="str">
        <f t="shared" si="777"/>
        <v/>
      </c>
    </row>
    <row r="3622" spans="35:51" x14ac:dyDescent="0.35">
      <c r="AI3622" s="11"/>
      <c r="AJ3622" s="11"/>
      <c r="AK3622" s="11"/>
      <c r="AL3622" s="63"/>
      <c r="AM3622" s="46" t="str">
        <f t="shared" si="765"/>
        <v/>
      </c>
      <c r="AN3622" s="46" t="str">
        <f t="shared" si="766"/>
        <v/>
      </c>
      <c r="AO3622" s="46" t="str">
        <f t="shared" si="767"/>
        <v/>
      </c>
      <c r="AP3622" s="46">
        <f t="shared" si="768"/>
        <v>0</v>
      </c>
      <c r="AQ3622" s="46" t="str">
        <f t="shared" si="769"/>
        <v/>
      </c>
      <c r="AR3622" s="46">
        <f t="shared" si="770"/>
        <v>0</v>
      </c>
      <c r="AS3622" s="48">
        <f t="shared" si="771"/>
        <v>1</v>
      </c>
      <c r="AT3622" s="46">
        <f t="shared" si="775"/>
        <v>0</v>
      </c>
      <c r="AU3622" s="46">
        <f t="shared" si="772"/>
        <v>0</v>
      </c>
      <c r="AV3622" s="46">
        <f t="shared" si="773"/>
        <v>0</v>
      </c>
      <c r="AW3622" s="46">
        <f t="shared" si="776"/>
        <v>0</v>
      </c>
      <c r="AX3622" s="47" t="str">
        <f t="shared" si="774"/>
        <v/>
      </c>
      <c r="AY3622" s="47" t="str">
        <f t="shared" si="777"/>
        <v/>
      </c>
    </row>
    <row r="3623" spans="35:51" x14ac:dyDescent="0.35">
      <c r="AI3623" s="11"/>
      <c r="AJ3623" s="11"/>
      <c r="AK3623" s="11"/>
      <c r="AL3623" s="63"/>
      <c r="AM3623" s="46" t="str">
        <f t="shared" si="765"/>
        <v/>
      </c>
      <c r="AN3623" s="46" t="str">
        <f t="shared" si="766"/>
        <v/>
      </c>
      <c r="AO3623" s="46" t="str">
        <f t="shared" si="767"/>
        <v/>
      </c>
      <c r="AP3623" s="46">
        <f t="shared" si="768"/>
        <v>0</v>
      </c>
      <c r="AQ3623" s="46" t="str">
        <f t="shared" si="769"/>
        <v/>
      </c>
      <c r="AR3623" s="46">
        <f t="shared" si="770"/>
        <v>0</v>
      </c>
      <c r="AS3623" s="48">
        <f t="shared" si="771"/>
        <v>1</v>
      </c>
      <c r="AT3623" s="46">
        <f t="shared" si="775"/>
        <v>0</v>
      </c>
      <c r="AU3623" s="46">
        <f t="shared" si="772"/>
        <v>0</v>
      </c>
      <c r="AV3623" s="46">
        <f t="shared" si="773"/>
        <v>0</v>
      </c>
      <c r="AW3623" s="46">
        <f t="shared" si="776"/>
        <v>0</v>
      </c>
      <c r="AX3623" s="47" t="str">
        <f t="shared" si="774"/>
        <v/>
      </c>
      <c r="AY3623" s="47" t="str">
        <f t="shared" si="777"/>
        <v/>
      </c>
    </row>
    <row r="3624" spans="35:51" x14ac:dyDescent="0.35">
      <c r="AI3624" s="11"/>
      <c r="AJ3624" s="11"/>
      <c r="AK3624" s="11"/>
      <c r="AL3624" s="63"/>
      <c r="AM3624" s="46" t="str">
        <f t="shared" si="765"/>
        <v/>
      </c>
      <c r="AN3624" s="46" t="str">
        <f t="shared" si="766"/>
        <v/>
      </c>
      <c r="AO3624" s="46" t="str">
        <f t="shared" si="767"/>
        <v/>
      </c>
      <c r="AP3624" s="46">
        <f t="shared" si="768"/>
        <v>0</v>
      </c>
      <c r="AQ3624" s="46" t="str">
        <f t="shared" si="769"/>
        <v/>
      </c>
      <c r="AR3624" s="46">
        <f t="shared" si="770"/>
        <v>0</v>
      </c>
      <c r="AS3624" s="48">
        <f t="shared" si="771"/>
        <v>1</v>
      </c>
      <c r="AT3624" s="46">
        <f t="shared" si="775"/>
        <v>0</v>
      </c>
      <c r="AU3624" s="46">
        <f t="shared" si="772"/>
        <v>0</v>
      </c>
      <c r="AV3624" s="46">
        <f t="shared" si="773"/>
        <v>0</v>
      </c>
      <c r="AW3624" s="46">
        <f t="shared" si="776"/>
        <v>0</v>
      </c>
      <c r="AX3624" s="47" t="str">
        <f t="shared" si="774"/>
        <v/>
      </c>
      <c r="AY3624" s="47" t="str">
        <f t="shared" si="777"/>
        <v/>
      </c>
    </row>
    <row r="3625" spans="35:51" x14ac:dyDescent="0.35">
      <c r="AI3625" s="11"/>
      <c r="AJ3625" s="11"/>
      <c r="AK3625" s="11"/>
      <c r="AL3625" s="63"/>
      <c r="AM3625" s="46" t="str">
        <f t="shared" si="765"/>
        <v/>
      </c>
      <c r="AN3625" s="46" t="str">
        <f t="shared" si="766"/>
        <v/>
      </c>
      <c r="AO3625" s="46" t="str">
        <f t="shared" si="767"/>
        <v/>
      </c>
      <c r="AP3625" s="46">
        <f t="shared" si="768"/>
        <v>0</v>
      </c>
      <c r="AQ3625" s="46" t="str">
        <f t="shared" si="769"/>
        <v/>
      </c>
      <c r="AR3625" s="46">
        <f t="shared" si="770"/>
        <v>0</v>
      </c>
      <c r="AS3625" s="48">
        <f t="shared" si="771"/>
        <v>1</v>
      </c>
      <c r="AT3625" s="46">
        <f t="shared" si="775"/>
        <v>0</v>
      </c>
      <c r="AU3625" s="46">
        <f t="shared" si="772"/>
        <v>0</v>
      </c>
      <c r="AV3625" s="46">
        <f t="shared" si="773"/>
        <v>0</v>
      </c>
      <c r="AW3625" s="46">
        <f t="shared" si="776"/>
        <v>0</v>
      </c>
      <c r="AX3625" s="47" t="str">
        <f t="shared" si="774"/>
        <v/>
      </c>
      <c r="AY3625" s="47" t="str">
        <f t="shared" si="777"/>
        <v/>
      </c>
    </row>
    <row r="3626" spans="35:51" x14ac:dyDescent="0.35">
      <c r="AI3626" s="11"/>
      <c r="AJ3626" s="11"/>
      <c r="AK3626" s="11"/>
      <c r="AL3626" s="63"/>
      <c r="AM3626" s="46" t="str">
        <f t="shared" si="765"/>
        <v/>
      </c>
      <c r="AN3626" s="46" t="str">
        <f t="shared" si="766"/>
        <v/>
      </c>
      <c r="AO3626" s="46" t="str">
        <f t="shared" si="767"/>
        <v/>
      </c>
      <c r="AP3626" s="46">
        <f t="shared" si="768"/>
        <v>0</v>
      </c>
      <c r="AQ3626" s="46" t="str">
        <f t="shared" si="769"/>
        <v/>
      </c>
      <c r="AR3626" s="46">
        <f t="shared" si="770"/>
        <v>0</v>
      </c>
      <c r="AS3626" s="48">
        <f t="shared" si="771"/>
        <v>1</v>
      </c>
      <c r="AT3626" s="46">
        <f t="shared" si="775"/>
        <v>0</v>
      </c>
      <c r="AU3626" s="46">
        <f t="shared" si="772"/>
        <v>0</v>
      </c>
      <c r="AV3626" s="46">
        <f t="shared" si="773"/>
        <v>0</v>
      </c>
      <c r="AW3626" s="46">
        <f t="shared" si="776"/>
        <v>0</v>
      </c>
      <c r="AX3626" s="47" t="str">
        <f t="shared" si="774"/>
        <v/>
      </c>
      <c r="AY3626" s="47" t="str">
        <f t="shared" si="777"/>
        <v/>
      </c>
    </row>
    <row r="3627" spans="35:51" x14ac:dyDescent="0.35">
      <c r="AI3627" s="11"/>
      <c r="AJ3627" s="11"/>
      <c r="AK3627" s="11"/>
      <c r="AL3627" s="63"/>
      <c r="AM3627" s="46" t="str">
        <f t="shared" si="765"/>
        <v/>
      </c>
      <c r="AN3627" s="46" t="str">
        <f t="shared" si="766"/>
        <v/>
      </c>
      <c r="AO3627" s="46" t="str">
        <f t="shared" si="767"/>
        <v/>
      </c>
      <c r="AP3627" s="46">
        <f t="shared" si="768"/>
        <v>0</v>
      </c>
      <c r="AQ3627" s="46" t="str">
        <f t="shared" si="769"/>
        <v/>
      </c>
      <c r="AR3627" s="46">
        <f t="shared" si="770"/>
        <v>0</v>
      </c>
      <c r="AS3627" s="48">
        <f t="shared" si="771"/>
        <v>1</v>
      </c>
      <c r="AT3627" s="46">
        <f t="shared" si="775"/>
        <v>0</v>
      </c>
      <c r="AU3627" s="46">
        <f t="shared" si="772"/>
        <v>0</v>
      </c>
      <c r="AV3627" s="46">
        <f t="shared" si="773"/>
        <v>0</v>
      </c>
      <c r="AW3627" s="46">
        <f t="shared" si="776"/>
        <v>0</v>
      </c>
      <c r="AX3627" s="47" t="str">
        <f t="shared" si="774"/>
        <v/>
      </c>
      <c r="AY3627" s="47" t="str">
        <f t="shared" si="777"/>
        <v/>
      </c>
    </row>
    <row r="3628" spans="35:51" x14ac:dyDescent="0.35">
      <c r="AI3628" s="11"/>
      <c r="AJ3628" s="11"/>
      <c r="AK3628" s="11"/>
      <c r="AL3628" s="63"/>
      <c r="AM3628" s="46" t="str">
        <f t="shared" si="765"/>
        <v/>
      </c>
      <c r="AN3628" s="46" t="str">
        <f t="shared" si="766"/>
        <v/>
      </c>
      <c r="AO3628" s="46" t="str">
        <f t="shared" si="767"/>
        <v/>
      </c>
      <c r="AP3628" s="46">
        <f t="shared" si="768"/>
        <v>0</v>
      </c>
      <c r="AQ3628" s="46" t="str">
        <f t="shared" si="769"/>
        <v/>
      </c>
      <c r="AR3628" s="46">
        <f t="shared" si="770"/>
        <v>0</v>
      </c>
      <c r="AS3628" s="48">
        <f t="shared" si="771"/>
        <v>1</v>
      </c>
      <c r="AT3628" s="46">
        <f t="shared" si="775"/>
        <v>0</v>
      </c>
      <c r="AU3628" s="46">
        <f t="shared" si="772"/>
        <v>0</v>
      </c>
      <c r="AV3628" s="46">
        <f t="shared" si="773"/>
        <v>0</v>
      </c>
      <c r="AW3628" s="46">
        <f t="shared" si="776"/>
        <v>0</v>
      </c>
      <c r="AX3628" s="47" t="str">
        <f t="shared" si="774"/>
        <v/>
      </c>
      <c r="AY3628" s="47" t="str">
        <f t="shared" si="777"/>
        <v/>
      </c>
    </row>
    <row r="3629" spans="35:51" x14ac:dyDescent="0.35">
      <c r="AI3629" s="11"/>
      <c r="AJ3629" s="11"/>
      <c r="AK3629" s="11"/>
      <c r="AL3629" s="63"/>
      <c r="AM3629" s="46" t="str">
        <f t="shared" si="765"/>
        <v/>
      </c>
      <c r="AN3629" s="46" t="str">
        <f t="shared" si="766"/>
        <v/>
      </c>
      <c r="AO3629" s="46" t="str">
        <f t="shared" si="767"/>
        <v/>
      </c>
      <c r="AP3629" s="46">
        <f t="shared" si="768"/>
        <v>0</v>
      </c>
      <c r="AQ3629" s="46" t="str">
        <f t="shared" si="769"/>
        <v/>
      </c>
      <c r="AR3629" s="46">
        <f t="shared" si="770"/>
        <v>0</v>
      </c>
      <c r="AS3629" s="48">
        <f t="shared" si="771"/>
        <v>1</v>
      </c>
      <c r="AT3629" s="46">
        <f t="shared" si="775"/>
        <v>0</v>
      </c>
      <c r="AU3629" s="46">
        <f t="shared" si="772"/>
        <v>0</v>
      </c>
      <c r="AV3629" s="46">
        <f t="shared" si="773"/>
        <v>0</v>
      </c>
      <c r="AW3629" s="46">
        <f t="shared" si="776"/>
        <v>0</v>
      </c>
      <c r="AX3629" s="47" t="str">
        <f t="shared" si="774"/>
        <v/>
      </c>
      <c r="AY3629" s="47" t="str">
        <f t="shared" si="777"/>
        <v/>
      </c>
    </row>
    <row r="3630" spans="35:51" x14ac:dyDescent="0.35">
      <c r="AI3630" s="11"/>
      <c r="AJ3630" s="11"/>
      <c r="AK3630" s="11"/>
      <c r="AL3630" s="63"/>
      <c r="AM3630" s="46" t="str">
        <f t="shared" si="765"/>
        <v/>
      </c>
      <c r="AN3630" s="46" t="str">
        <f t="shared" si="766"/>
        <v/>
      </c>
      <c r="AO3630" s="46" t="str">
        <f t="shared" si="767"/>
        <v/>
      </c>
      <c r="AP3630" s="46">
        <f t="shared" si="768"/>
        <v>0</v>
      </c>
      <c r="AQ3630" s="46" t="str">
        <f t="shared" si="769"/>
        <v/>
      </c>
      <c r="AR3630" s="46">
        <f t="shared" si="770"/>
        <v>0</v>
      </c>
      <c r="AS3630" s="48">
        <f t="shared" si="771"/>
        <v>1</v>
      </c>
      <c r="AT3630" s="46">
        <f t="shared" si="775"/>
        <v>0</v>
      </c>
      <c r="AU3630" s="46">
        <f t="shared" si="772"/>
        <v>0</v>
      </c>
      <c r="AV3630" s="46">
        <f t="shared" si="773"/>
        <v>0</v>
      </c>
      <c r="AW3630" s="46">
        <f t="shared" si="776"/>
        <v>0</v>
      </c>
      <c r="AX3630" s="47" t="str">
        <f t="shared" si="774"/>
        <v/>
      </c>
      <c r="AY3630" s="47" t="str">
        <f t="shared" si="777"/>
        <v/>
      </c>
    </row>
    <row r="3631" spans="35:51" x14ac:dyDescent="0.35">
      <c r="AI3631" s="11"/>
      <c r="AJ3631" s="11"/>
      <c r="AK3631" s="11"/>
      <c r="AL3631" s="63"/>
      <c r="AM3631" s="46" t="str">
        <f t="shared" si="765"/>
        <v/>
      </c>
      <c r="AN3631" s="46" t="str">
        <f t="shared" si="766"/>
        <v/>
      </c>
      <c r="AO3631" s="46" t="str">
        <f t="shared" si="767"/>
        <v/>
      </c>
      <c r="AP3631" s="46">
        <f t="shared" si="768"/>
        <v>0</v>
      </c>
      <c r="AQ3631" s="46" t="str">
        <f t="shared" si="769"/>
        <v/>
      </c>
      <c r="AR3631" s="46">
        <f t="shared" si="770"/>
        <v>0</v>
      </c>
      <c r="AS3631" s="48">
        <f t="shared" si="771"/>
        <v>1</v>
      </c>
      <c r="AT3631" s="46">
        <f t="shared" si="775"/>
        <v>0</v>
      </c>
      <c r="AU3631" s="46">
        <f t="shared" si="772"/>
        <v>0</v>
      </c>
      <c r="AV3631" s="46">
        <f t="shared" si="773"/>
        <v>0</v>
      </c>
      <c r="AW3631" s="46">
        <f t="shared" si="776"/>
        <v>0</v>
      </c>
      <c r="AX3631" s="47" t="str">
        <f t="shared" si="774"/>
        <v/>
      </c>
      <c r="AY3631" s="47" t="str">
        <f t="shared" si="777"/>
        <v/>
      </c>
    </row>
    <row r="3632" spans="35:51" x14ac:dyDescent="0.35">
      <c r="AI3632" s="11"/>
      <c r="AJ3632" s="11"/>
      <c r="AK3632" s="11"/>
      <c r="AL3632" s="63"/>
      <c r="AM3632" s="46" t="str">
        <f t="shared" si="765"/>
        <v/>
      </c>
      <c r="AN3632" s="46" t="str">
        <f t="shared" si="766"/>
        <v/>
      </c>
      <c r="AO3632" s="46" t="str">
        <f t="shared" si="767"/>
        <v/>
      </c>
      <c r="AP3632" s="46">
        <f t="shared" si="768"/>
        <v>0</v>
      </c>
      <c r="AQ3632" s="46" t="str">
        <f t="shared" si="769"/>
        <v/>
      </c>
      <c r="AR3632" s="46">
        <f t="shared" si="770"/>
        <v>0</v>
      </c>
      <c r="AS3632" s="48">
        <f t="shared" si="771"/>
        <v>1</v>
      </c>
      <c r="AT3632" s="46">
        <f t="shared" si="775"/>
        <v>0</v>
      </c>
      <c r="AU3632" s="46">
        <f t="shared" si="772"/>
        <v>0</v>
      </c>
      <c r="AV3632" s="46">
        <f t="shared" si="773"/>
        <v>0</v>
      </c>
      <c r="AW3632" s="46">
        <f t="shared" si="776"/>
        <v>0</v>
      </c>
      <c r="AX3632" s="47" t="str">
        <f t="shared" si="774"/>
        <v/>
      </c>
      <c r="AY3632" s="47" t="str">
        <f t="shared" si="777"/>
        <v/>
      </c>
    </row>
    <row r="3633" spans="35:51" x14ac:dyDescent="0.35">
      <c r="AI3633" s="11"/>
      <c r="AJ3633" s="11"/>
      <c r="AK3633" s="11"/>
      <c r="AL3633" s="63"/>
      <c r="AM3633" s="46" t="str">
        <f t="shared" si="765"/>
        <v/>
      </c>
      <c r="AN3633" s="46" t="str">
        <f t="shared" si="766"/>
        <v/>
      </c>
      <c r="AO3633" s="46" t="str">
        <f t="shared" si="767"/>
        <v/>
      </c>
      <c r="AP3633" s="46">
        <f t="shared" si="768"/>
        <v>0</v>
      </c>
      <c r="AQ3633" s="46" t="str">
        <f t="shared" si="769"/>
        <v/>
      </c>
      <c r="AR3633" s="46">
        <f t="shared" si="770"/>
        <v>0</v>
      </c>
      <c r="AS3633" s="48">
        <f t="shared" si="771"/>
        <v>1</v>
      </c>
      <c r="AT3633" s="46">
        <f t="shared" si="775"/>
        <v>0</v>
      </c>
      <c r="AU3633" s="46">
        <f t="shared" si="772"/>
        <v>0</v>
      </c>
      <c r="AV3633" s="46">
        <f t="shared" si="773"/>
        <v>0</v>
      </c>
      <c r="AW3633" s="46">
        <f t="shared" si="776"/>
        <v>0</v>
      </c>
      <c r="AX3633" s="47" t="str">
        <f t="shared" si="774"/>
        <v/>
      </c>
      <c r="AY3633" s="47" t="str">
        <f t="shared" si="777"/>
        <v/>
      </c>
    </row>
    <row r="3634" spans="35:51" x14ac:dyDescent="0.35">
      <c r="AI3634" s="11"/>
      <c r="AJ3634" s="11"/>
      <c r="AK3634" s="11"/>
      <c r="AL3634" s="63"/>
      <c r="AM3634" s="46" t="str">
        <f t="shared" si="765"/>
        <v/>
      </c>
      <c r="AN3634" s="46" t="str">
        <f t="shared" si="766"/>
        <v/>
      </c>
      <c r="AO3634" s="46" t="str">
        <f t="shared" si="767"/>
        <v/>
      </c>
      <c r="AP3634" s="46">
        <f t="shared" si="768"/>
        <v>0</v>
      </c>
      <c r="AQ3634" s="46" t="str">
        <f t="shared" si="769"/>
        <v/>
      </c>
      <c r="AR3634" s="46">
        <f t="shared" si="770"/>
        <v>0</v>
      </c>
      <c r="AS3634" s="48">
        <f t="shared" si="771"/>
        <v>1</v>
      </c>
      <c r="AT3634" s="46">
        <f t="shared" si="775"/>
        <v>0</v>
      </c>
      <c r="AU3634" s="46">
        <f t="shared" si="772"/>
        <v>0</v>
      </c>
      <c r="AV3634" s="46">
        <f t="shared" si="773"/>
        <v>0</v>
      </c>
      <c r="AW3634" s="46">
        <f t="shared" si="776"/>
        <v>0</v>
      </c>
      <c r="AX3634" s="47" t="str">
        <f t="shared" si="774"/>
        <v/>
      </c>
      <c r="AY3634" s="47" t="str">
        <f t="shared" si="777"/>
        <v/>
      </c>
    </row>
    <row r="3635" spans="35:51" x14ac:dyDescent="0.35">
      <c r="AI3635" s="11"/>
      <c r="AJ3635" s="11"/>
      <c r="AK3635" s="11"/>
      <c r="AL3635" s="63"/>
      <c r="AM3635" s="46" t="str">
        <f t="shared" si="765"/>
        <v/>
      </c>
      <c r="AN3635" s="46" t="str">
        <f t="shared" si="766"/>
        <v/>
      </c>
      <c r="AO3635" s="46" t="str">
        <f t="shared" si="767"/>
        <v/>
      </c>
      <c r="AP3635" s="46">
        <f t="shared" si="768"/>
        <v>0</v>
      </c>
      <c r="AQ3635" s="46" t="str">
        <f t="shared" si="769"/>
        <v/>
      </c>
      <c r="AR3635" s="46">
        <f t="shared" si="770"/>
        <v>0</v>
      </c>
      <c r="AS3635" s="48">
        <f t="shared" si="771"/>
        <v>1</v>
      </c>
      <c r="AT3635" s="46">
        <f t="shared" si="775"/>
        <v>0</v>
      </c>
      <c r="AU3635" s="46">
        <f t="shared" si="772"/>
        <v>0</v>
      </c>
      <c r="AV3635" s="46">
        <f t="shared" si="773"/>
        <v>0</v>
      </c>
      <c r="AW3635" s="46">
        <f t="shared" si="776"/>
        <v>0</v>
      </c>
      <c r="AX3635" s="47" t="str">
        <f t="shared" si="774"/>
        <v/>
      </c>
      <c r="AY3635" s="47" t="str">
        <f t="shared" si="777"/>
        <v/>
      </c>
    </row>
    <row r="3636" spans="35:51" x14ac:dyDescent="0.35">
      <c r="AI3636" s="11"/>
      <c r="AJ3636" s="11"/>
      <c r="AK3636" s="11"/>
      <c r="AL3636" s="63"/>
      <c r="AM3636" s="46" t="str">
        <f t="shared" si="765"/>
        <v/>
      </c>
      <c r="AN3636" s="46" t="str">
        <f t="shared" si="766"/>
        <v/>
      </c>
      <c r="AO3636" s="46" t="str">
        <f t="shared" si="767"/>
        <v/>
      </c>
      <c r="AP3636" s="46">
        <f t="shared" si="768"/>
        <v>0</v>
      </c>
      <c r="AQ3636" s="46" t="str">
        <f t="shared" si="769"/>
        <v/>
      </c>
      <c r="AR3636" s="46">
        <f t="shared" si="770"/>
        <v>0</v>
      </c>
      <c r="AS3636" s="48">
        <f t="shared" si="771"/>
        <v>1</v>
      </c>
      <c r="AT3636" s="46">
        <f t="shared" si="775"/>
        <v>0</v>
      </c>
      <c r="AU3636" s="46">
        <f t="shared" si="772"/>
        <v>0</v>
      </c>
      <c r="AV3636" s="46">
        <f t="shared" si="773"/>
        <v>0</v>
      </c>
      <c r="AW3636" s="46">
        <f t="shared" si="776"/>
        <v>0</v>
      </c>
      <c r="AX3636" s="47" t="str">
        <f t="shared" si="774"/>
        <v/>
      </c>
      <c r="AY3636" s="47" t="str">
        <f t="shared" si="777"/>
        <v/>
      </c>
    </row>
    <row r="3637" spans="35:51" x14ac:dyDescent="0.35">
      <c r="AI3637" s="11"/>
      <c r="AJ3637" s="11"/>
      <c r="AK3637" s="11"/>
      <c r="AL3637" s="63"/>
      <c r="AM3637" s="46" t="str">
        <f t="shared" si="765"/>
        <v/>
      </c>
      <c r="AN3637" s="46" t="str">
        <f t="shared" si="766"/>
        <v/>
      </c>
      <c r="AO3637" s="46" t="str">
        <f t="shared" si="767"/>
        <v/>
      </c>
      <c r="AP3637" s="46">
        <f t="shared" si="768"/>
        <v>0</v>
      </c>
      <c r="AQ3637" s="46" t="str">
        <f t="shared" si="769"/>
        <v/>
      </c>
      <c r="AR3637" s="46">
        <f t="shared" si="770"/>
        <v>0</v>
      </c>
      <c r="AS3637" s="48">
        <f t="shared" si="771"/>
        <v>1</v>
      </c>
      <c r="AT3637" s="46">
        <f t="shared" si="775"/>
        <v>0</v>
      </c>
      <c r="AU3637" s="46">
        <f t="shared" si="772"/>
        <v>0</v>
      </c>
      <c r="AV3637" s="46">
        <f t="shared" si="773"/>
        <v>0</v>
      </c>
      <c r="AW3637" s="46">
        <f t="shared" si="776"/>
        <v>0</v>
      </c>
      <c r="AX3637" s="47" t="str">
        <f t="shared" si="774"/>
        <v/>
      </c>
      <c r="AY3637" s="47" t="str">
        <f t="shared" si="777"/>
        <v/>
      </c>
    </row>
    <row r="3638" spans="35:51" x14ac:dyDescent="0.35">
      <c r="AI3638" s="11"/>
      <c r="AJ3638" s="11"/>
      <c r="AK3638" s="11"/>
      <c r="AL3638" s="63"/>
      <c r="AM3638" s="46" t="str">
        <f t="shared" si="765"/>
        <v/>
      </c>
      <c r="AN3638" s="46" t="str">
        <f t="shared" si="766"/>
        <v/>
      </c>
      <c r="AO3638" s="46" t="str">
        <f t="shared" si="767"/>
        <v/>
      </c>
      <c r="AP3638" s="46">
        <f t="shared" si="768"/>
        <v>0</v>
      </c>
      <c r="AQ3638" s="46" t="str">
        <f t="shared" si="769"/>
        <v/>
      </c>
      <c r="AR3638" s="46">
        <f t="shared" si="770"/>
        <v>0</v>
      </c>
      <c r="AS3638" s="48">
        <f t="shared" si="771"/>
        <v>1</v>
      </c>
      <c r="AT3638" s="46">
        <f t="shared" si="775"/>
        <v>0</v>
      </c>
      <c r="AU3638" s="46">
        <f t="shared" si="772"/>
        <v>0</v>
      </c>
      <c r="AV3638" s="46">
        <f t="shared" si="773"/>
        <v>0</v>
      </c>
      <c r="AW3638" s="46">
        <f t="shared" si="776"/>
        <v>0</v>
      </c>
      <c r="AX3638" s="47" t="str">
        <f t="shared" si="774"/>
        <v/>
      </c>
      <c r="AY3638" s="47" t="str">
        <f t="shared" si="777"/>
        <v/>
      </c>
    </row>
    <row r="3639" spans="35:51" x14ac:dyDescent="0.35">
      <c r="AI3639" s="11"/>
      <c r="AJ3639" s="11"/>
      <c r="AK3639" s="11"/>
      <c r="AL3639" s="63"/>
      <c r="AM3639" s="46" t="str">
        <f t="shared" si="765"/>
        <v/>
      </c>
      <c r="AN3639" s="46" t="str">
        <f t="shared" si="766"/>
        <v/>
      </c>
      <c r="AO3639" s="46" t="str">
        <f t="shared" si="767"/>
        <v/>
      </c>
      <c r="AP3639" s="46">
        <f t="shared" si="768"/>
        <v>0</v>
      </c>
      <c r="AQ3639" s="46" t="str">
        <f t="shared" si="769"/>
        <v/>
      </c>
      <c r="AR3639" s="46">
        <f t="shared" si="770"/>
        <v>0</v>
      </c>
      <c r="AS3639" s="48">
        <f t="shared" si="771"/>
        <v>1</v>
      </c>
      <c r="AT3639" s="46">
        <f t="shared" si="775"/>
        <v>0</v>
      </c>
      <c r="AU3639" s="46">
        <f t="shared" si="772"/>
        <v>0</v>
      </c>
      <c r="AV3639" s="46">
        <f t="shared" si="773"/>
        <v>0</v>
      </c>
      <c r="AW3639" s="46">
        <f t="shared" si="776"/>
        <v>0</v>
      </c>
      <c r="AX3639" s="47" t="str">
        <f t="shared" si="774"/>
        <v/>
      </c>
      <c r="AY3639" s="47" t="str">
        <f t="shared" si="777"/>
        <v/>
      </c>
    </row>
    <row r="3640" spans="35:51" x14ac:dyDescent="0.35">
      <c r="AI3640" s="11"/>
      <c r="AJ3640" s="11"/>
      <c r="AK3640" s="11"/>
      <c r="AL3640" s="63"/>
      <c r="AM3640" s="46" t="str">
        <f t="shared" si="765"/>
        <v/>
      </c>
      <c r="AN3640" s="46" t="str">
        <f t="shared" si="766"/>
        <v/>
      </c>
      <c r="AO3640" s="46" t="str">
        <f t="shared" si="767"/>
        <v/>
      </c>
      <c r="AP3640" s="46">
        <f t="shared" si="768"/>
        <v>0</v>
      </c>
      <c r="AQ3640" s="46" t="str">
        <f t="shared" si="769"/>
        <v/>
      </c>
      <c r="AR3640" s="46">
        <f t="shared" si="770"/>
        <v>0</v>
      </c>
      <c r="AS3640" s="48">
        <f t="shared" si="771"/>
        <v>1</v>
      </c>
      <c r="AT3640" s="46">
        <f t="shared" si="775"/>
        <v>0</v>
      </c>
      <c r="AU3640" s="46">
        <f t="shared" si="772"/>
        <v>0</v>
      </c>
      <c r="AV3640" s="46">
        <f t="shared" si="773"/>
        <v>0</v>
      </c>
      <c r="AW3640" s="46">
        <f t="shared" si="776"/>
        <v>0</v>
      </c>
      <c r="AX3640" s="47" t="str">
        <f t="shared" si="774"/>
        <v/>
      </c>
      <c r="AY3640" s="47" t="str">
        <f t="shared" si="777"/>
        <v/>
      </c>
    </row>
    <row r="3641" spans="35:51" x14ac:dyDescent="0.35">
      <c r="AI3641" s="11"/>
      <c r="AJ3641" s="11"/>
      <c r="AK3641" s="11"/>
      <c r="AL3641" s="63"/>
      <c r="AM3641" s="46" t="str">
        <f t="shared" si="765"/>
        <v/>
      </c>
      <c r="AN3641" s="46" t="str">
        <f t="shared" si="766"/>
        <v/>
      </c>
      <c r="AO3641" s="46" t="str">
        <f t="shared" si="767"/>
        <v/>
      </c>
      <c r="AP3641" s="46">
        <f t="shared" si="768"/>
        <v>0</v>
      </c>
      <c r="AQ3641" s="46" t="str">
        <f t="shared" si="769"/>
        <v/>
      </c>
      <c r="AR3641" s="46">
        <f t="shared" si="770"/>
        <v>0</v>
      </c>
      <c r="AS3641" s="48">
        <f t="shared" si="771"/>
        <v>1</v>
      </c>
      <c r="AT3641" s="46">
        <f t="shared" si="775"/>
        <v>0</v>
      </c>
      <c r="AU3641" s="46">
        <f t="shared" si="772"/>
        <v>0</v>
      </c>
      <c r="AV3641" s="46">
        <f t="shared" si="773"/>
        <v>0</v>
      </c>
      <c r="AW3641" s="46">
        <f t="shared" si="776"/>
        <v>0</v>
      </c>
      <c r="AX3641" s="47" t="str">
        <f t="shared" si="774"/>
        <v/>
      </c>
      <c r="AY3641" s="47" t="str">
        <f t="shared" si="777"/>
        <v/>
      </c>
    </row>
    <row r="3642" spans="35:51" x14ac:dyDescent="0.35">
      <c r="AI3642" s="11"/>
      <c r="AJ3642" s="11"/>
      <c r="AK3642" s="11"/>
      <c r="AL3642" s="63"/>
      <c r="AM3642" s="46" t="str">
        <f t="shared" si="765"/>
        <v/>
      </c>
      <c r="AN3642" s="46" t="str">
        <f t="shared" si="766"/>
        <v/>
      </c>
      <c r="AO3642" s="46" t="str">
        <f t="shared" si="767"/>
        <v/>
      </c>
      <c r="AP3642" s="46">
        <f t="shared" si="768"/>
        <v>0</v>
      </c>
      <c r="AQ3642" s="46" t="str">
        <f t="shared" si="769"/>
        <v/>
      </c>
      <c r="AR3642" s="46">
        <f t="shared" si="770"/>
        <v>0</v>
      </c>
      <c r="AS3642" s="48">
        <f t="shared" si="771"/>
        <v>1</v>
      </c>
      <c r="AT3642" s="46">
        <f t="shared" si="775"/>
        <v>0</v>
      </c>
      <c r="AU3642" s="46">
        <f t="shared" si="772"/>
        <v>0</v>
      </c>
      <c r="AV3642" s="46">
        <f t="shared" si="773"/>
        <v>0</v>
      </c>
      <c r="AW3642" s="46">
        <f t="shared" si="776"/>
        <v>0</v>
      </c>
      <c r="AX3642" s="47" t="str">
        <f t="shared" si="774"/>
        <v/>
      </c>
      <c r="AY3642" s="47" t="str">
        <f t="shared" si="777"/>
        <v/>
      </c>
    </row>
    <row r="3643" spans="35:51" x14ac:dyDescent="0.35">
      <c r="AI3643" s="11"/>
      <c r="AJ3643" s="11"/>
      <c r="AK3643" s="11"/>
      <c r="AL3643" s="63"/>
      <c r="AM3643" s="46" t="str">
        <f t="shared" si="765"/>
        <v/>
      </c>
      <c r="AN3643" s="46" t="str">
        <f t="shared" si="766"/>
        <v/>
      </c>
      <c r="AO3643" s="46" t="str">
        <f t="shared" si="767"/>
        <v/>
      </c>
      <c r="AP3643" s="46">
        <f t="shared" si="768"/>
        <v>0</v>
      </c>
      <c r="AQ3643" s="46" t="str">
        <f t="shared" si="769"/>
        <v/>
      </c>
      <c r="AR3643" s="46">
        <f t="shared" si="770"/>
        <v>0</v>
      </c>
      <c r="AS3643" s="48">
        <f t="shared" si="771"/>
        <v>1</v>
      </c>
      <c r="AT3643" s="46">
        <f t="shared" si="775"/>
        <v>0</v>
      </c>
      <c r="AU3643" s="46">
        <f t="shared" si="772"/>
        <v>0</v>
      </c>
      <c r="AV3643" s="46">
        <f t="shared" si="773"/>
        <v>0</v>
      </c>
      <c r="AW3643" s="46">
        <f t="shared" si="776"/>
        <v>0</v>
      </c>
      <c r="AX3643" s="47" t="str">
        <f t="shared" si="774"/>
        <v/>
      </c>
      <c r="AY3643" s="47" t="str">
        <f t="shared" si="777"/>
        <v/>
      </c>
    </row>
    <row r="3644" spans="35:51" x14ac:dyDescent="0.35">
      <c r="AI3644" s="11"/>
      <c r="AJ3644" s="11"/>
      <c r="AK3644" s="11"/>
      <c r="AL3644" s="63"/>
      <c r="AM3644" s="46" t="str">
        <f t="shared" si="765"/>
        <v/>
      </c>
      <c r="AN3644" s="46" t="str">
        <f t="shared" si="766"/>
        <v/>
      </c>
      <c r="AO3644" s="46" t="str">
        <f t="shared" si="767"/>
        <v/>
      </c>
      <c r="AP3644" s="46">
        <f t="shared" si="768"/>
        <v>0</v>
      </c>
      <c r="AQ3644" s="46" t="str">
        <f t="shared" si="769"/>
        <v/>
      </c>
      <c r="AR3644" s="46">
        <f t="shared" si="770"/>
        <v>0</v>
      </c>
      <c r="AS3644" s="48">
        <f t="shared" si="771"/>
        <v>1</v>
      </c>
      <c r="AT3644" s="46">
        <f t="shared" si="775"/>
        <v>0</v>
      </c>
      <c r="AU3644" s="46">
        <f t="shared" si="772"/>
        <v>0</v>
      </c>
      <c r="AV3644" s="46">
        <f t="shared" si="773"/>
        <v>0</v>
      </c>
      <c r="AW3644" s="46">
        <f t="shared" si="776"/>
        <v>0</v>
      </c>
      <c r="AX3644" s="47" t="str">
        <f t="shared" si="774"/>
        <v/>
      </c>
      <c r="AY3644" s="47" t="str">
        <f t="shared" si="777"/>
        <v/>
      </c>
    </row>
    <row r="3645" spans="35:51" x14ac:dyDescent="0.35">
      <c r="AI3645" s="11"/>
      <c r="AJ3645" s="11"/>
      <c r="AK3645" s="11"/>
      <c r="AL3645" s="63"/>
      <c r="AM3645" s="46" t="str">
        <f t="shared" si="765"/>
        <v/>
      </c>
      <c r="AN3645" s="46" t="str">
        <f t="shared" si="766"/>
        <v/>
      </c>
      <c r="AO3645" s="46" t="str">
        <f t="shared" si="767"/>
        <v/>
      </c>
      <c r="AP3645" s="46">
        <f t="shared" si="768"/>
        <v>0</v>
      </c>
      <c r="AQ3645" s="46" t="str">
        <f t="shared" si="769"/>
        <v/>
      </c>
      <c r="AR3645" s="46">
        <f t="shared" si="770"/>
        <v>0</v>
      </c>
      <c r="AS3645" s="48">
        <f t="shared" si="771"/>
        <v>1</v>
      </c>
      <c r="AT3645" s="46">
        <f t="shared" si="775"/>
        <v>0</v>
      </c>
      <c r="AU3645" s="46">
        <f t="shared" si="772"/>
        <v>0</v>
      </c>
      <c r="AV3645" s="46">
        <f t="shared" si="773"/>
        <v>0</v>
      </c>
      <c r="AW3645" s="46">
        <f t="shared" si="776"/>
        <v>0</v>
      </c>
      <c r="AX3645" s="47" t="str">
        <f t="shared" si="774"/>
        <v/>
      </c>
      <c r="AY3645" s="47" t="str">
        <f t="shared" si="777"/>
        <v/>
      </c>
    </row>
    <row r="3646" spans="35:51" x14ac:dyDescent="0.35">
      <c r="AI3646" s="11"/>
      <c r="AJ3646" s="11"/>
      <c r="AK3646" s="11"/>
      <c r="AL3646" s="63"/>
      <c r="AM3646" s="46" t="str">
        <f t="shared" si="765"/>
        <v/>
      </c>
      <c r="AN3646" s="46" t="str">
        <f t="shared" si="766"/>
        <v/>
      </c>
      <c r="AO3646" s="46" t="str">
        <f t="shared" si="767"/>
        <v/>
      </c>
      <c r="AP3646" s="46">
        <f t="shared" si="768"/>
        <v>0</v>
      </c>
      <c r="AQ3646" s="46" t="str">
        <f t="shared" si="769"/>
        <v/>
      </c>
      <c r="AR3646" s="46">
        <f t="shared" si="770"/>
        <v>0</v>
      </c>
      <c r="AS3646" s="48">
        <f t="shared" si="771"/>
        <v>1</v>
      </c>
      <c r="AT3646" s="46">
        <f t="shared" si="775"/>
        <v>0</v>
      </c>
      <c r="AU3646" s="46">
        <f t="shared" si="772"/>
        <v>0</v>
      </c>
      <c r="AV3646" s="46">
        <f t="shared" si="773"/>
        <v>0</v>
      </c>
      <c r="AW3646" s="46">
        <f t="shared" si="776"/>
        <v>0</v>
      </c>
      <c r="AX3646" s="47" t="str">
        <f t="shared" si="774"/>
        <v/>
      </c>
      <c r="AY3646" s="47" t="str">
        <f t="shared" si="777"/>
        <v/>
      </c>
    </row>
    <row r="3647" spans="35:51" x14ac:dyDescent="0.35">
      <c r="AI3647" s="11"/>
      <c r="AJ3647" s="11"/>
      <c r="AK3647" s="11"/>
      <c r="AL3647" s="63"/>
      <c r="AM3647" s="46" t="str">
        <f t="shared" si="765"/>
        <v/>
      </c>
      <c r="AN3647" s="46" t="str">
        <f t="shared" si="766"/>
        <v/>
      </c>
      <c r="AO3647" s="46" t="str">
        <f t="shared" si="767"/>
        <v/>
      </c>
      <c r="AP3647" s="46">
        <f t="shared" si="768"/>
        <v>0</v>
      </c>
      <c r="AQ3647" s="46" t="str">
        <f t="shared" si="769"/>
        <v/>
      </c>
      <c r="AR3647" s="46">
        <f t="shared" si="770"/>
        <v>0</v>
      </c>
      <c r="AS3647" s="48">
        <f t="shared" si="771"/>
        <v>1</v>
      </c>
      <c r="AT3647" s="46">
        <f t="shared" si="775"/>
        <v>0</v>
      </c>
      <c r="AU3647" s="46">
        <f t="shared" si="772"/>
        <v>0</v>
      </c>
      <c r="AV3647" s="46">
        <f t="shared" si="773"/>
        <v>0</v>
      </c>
      <c r="AW3647" s="46">
        <f t="shared" si="776"/>
        <v>0</v>
      </c>
      <c r="AX3647" s="47" t="str">
        <f t="shared" si="774"/>
        <v/>
      </c>
      <c r="AY3647" s="47" t="str">
        <f t="shared" si="777"/>
        <v/>
      </c>
    </row>
    <row r="3648" spans="35:51" x14ac:dyDescent="0.35">
      <c r="AI3648" s="11"/>
      <c r="AJ3648" s="11"/>
      <c r="AK3648" s="11"/>
      <c r="AL3648" s="63"/>
      <c r="AM3648" s="46" t="str">
        <f t="shared" si="765"/>
        <v/>
      </c>
      <c r="AN3648" s="46" t="str">
        <f t="shared" si="766"/>
        <v/>
      </c>
      <c r="AO3648" s="46" t="str">
        <f t="shared" si="767"/>
        <v/>
      </c>
      <c r="AP3648" s="46">
        <f t="shared" si="768"/>
        <v>0</v>
      </c>
      <c r="AQ3648" s="46" t="str">
        <f t="shared" si="769"/>
        <v/>
      </c>
      <c r="AR3648" s="46">
        <f t="shared" si="770"/>
        <v>0</v>
      </c>
      <c r="AS3648" s="48">
        <f t="shared" si="771"/>
        <v>1</v>
      </c>
      <c r="AT3648" s="46">
        <f t="shared" si="775"/>
        <v>0</v>
      </c>
      <c r="AU3648" s="46">
        <f t="shared" si="772"/>
        <v>0</v>
      </c>
      <c r="AV3648" s="46">
        <f t="shared" si="773"/>
        <v>0</v>
      </c>
      <c r="AW3648" s="46">
        <f t="shared" si="776"/>
        <v>0</v>
      </c>
      <c r="AX3648" s="47" t="str">
        <f t="shared" si="774"/>
        <v/>
      </c>
      <c r="AY3648" s="47" t="str">
        <f t="shared" si="777"/>
        <v/>
      </c>
    </row>
    <row r="3649" spans="35:51" x14ac:dyDescent="0.35">
      <c r="AI3649" s="11"/>
      <c r="AJ3649" s="11"/>
      <c r="AK3649" s="11"/>
      <c r="AL3649" s="63"/>
      <c r="AM3649" s="46" t="str">
        <f t="shared" si="765"/>
        <v/>
      </c>
      <c r="AN3649" s="46" t="str">
        <f t="shared" si="766"/>
        <v/>
      </c>
      <c r="AO3649" s="46" t="str">
        <f t="shared" si="767"/>
        <v/>
      </c>
      <c r="AP3649" s="46">
        <f t="shared" si="768"/>
        <v>0</v>
      </c>
      <c r="AQ3649" s="46" t="str">
        <f t="shared" si="769"/>
        <v/>
      </c>
      <c r="AR3649" s="46">
        <f t="shared" si="770"/>
        <v>0</v>
      </c>
      <c r="AS3649" s="48">
        <f t="shared" si="771"/>
        <v>1</v>
      </c>
      <c r="AT3649" s="46">
        <f t="shared" si="775"/>
        <v>0</v>
      </c>
      <c r="AU3649" s="46">
        <f t="shared" si="772"/>
        <v>0</v>
      </c>
      <c r="AV3649" s="46">
        <f t="shared" si="773"/>
        <v>0</v>
      </c>
      <c r="AW3649" s="46">
        <f t="shared" si="776"/>
        <v>0</v>
      </c>
      <c r="AX3649" s="47" t="str">
        <f t="shared" si="774"/>
        <v/>
      </c>
      <c r="AY3649" s="47" t="str">
        <f t="shared" si="777"/>
        <v/>
      </c>
    </row>
    <row r="3650" spans="35:51" x14ac:dyDescent="0.35">
      <c r="AI3650" s="11"/>
      <c r="AJ3650" s="11"/>
      <c r="AK3650" s="11"/>
      <c r="AL3650" s="63"/>
      <c r="AM3650" s="46" t="str">
        <f t="shared" si="765"/>
        <v/>
      </c>
      <c r="AN3650" s="46" t="str">
        <f t="shared" si="766"/>
        <v/>
      </c>
      <c r="AO3650" s="46" t="str">
        <f t="shared" si="767"/>
        <v/>
      </c>
      <c r="AP3650" s="46">
        <f t="shared" si="768"/>
        <v>0</v>
      </c>
      <c r="AQ3650" s="46" t="str">
        <f t="shared" si="769"/>
        <v/>
      </c>
      <c r="AR3650" s="46">
        <f t="shared" si="770"/>
        <v>0</v>
      </c>
      <c r="AS3650" s="48">
        <f t="shared" si="771"/>
        <v>1</v>
      </c>
      <c r="AT3650" s="46">
        <f t="shared" si="775"/>
        <v>0</v>
      </c>
      <c r="AU3650" s="46">
        <f t="shared" si="772"/>
        <v>0</v>
      </c>
      <c r="AV3650" s="46">
        <f t="shared" si="773"/>
        <v>0</v>
      </c>
      <c r="AW3650" s="46">
        <f t="shared" si="776"/>
        <v>0</v>
      </c>
      <c r="AX3650" s="47" t="str">
        <f t="shared" si="774"/>
        <v/>
      </c>
      <c r="AY3650" s="47" t="str">
        <f t="shared" si="777"/>
        <v/>
      </c>
    </row>
    <row r="3651" spans="35:51" x14ac:dyDescent="0.35">
      <c r="AI3651" s="11"/>
      <c r="AJ3651" s="11"/>
      <c r="AK3651" s="11"/>
      <c r="AL3651" s="63"/>
      <c r="AM3651" s="46" t="str">
        <f t="shared" ref="AM3651:AM3714" si="778">IFERROR(VLOOKUP($AK3651,pnl_konto_table,2,FALSE),"")</f>
        <v/>
      </c>
      <c r="AN3651" s="46" t="str">
        <f t="shared" ref="AN3651:AN3714" si="779">IFERROR(VLOOKUP($AK3651,pnl_konto_table,6,FALSE),"")</f>
        <v/>
      </c>
      <c r="AO3651" s="46" t="str">
        <f t="shared" ref="AO3651:AO3714" si="780">IFERROR(VLOOKUP($AK3651,pnl_konto_table,7,FALSE),"")</f>
        <v/>
      </c>
      <c r="AP3651" s="46">
        <f t="shared" ref="AP3651:AP3714" si="781">IFERROR(VLOOKUP(AO3651,pnl_kategori_table,2,FALSE),0)</f>
        <v>0</v>
      </c>
      <c r="AQ3651" s="46" t="str">
        <f t="shared" ref="AQ3651:AQ3714" si="782">IFERROR(MATCH(AN3651,pnl_subkategori,0),"")</f>
        <v/>
      </c>
      <c r="AR3651" s="46">
        <f t="shared" ref="AR3651:AR3714" si="783">IF(AP3651=$A$3,-$AL3651,$AL3651)</f>
        <v>0</v>
      </c>
      <c r="AS3651" s="48">
        <f t="shared" ref="AS3651:AS3714" si="784">IFERROR(VLOOKUP($AK3651,lookup_konto_index,2,FALSE),IFERROR(VLOOKUP(AN3651,lookup_subkategori_index,2,FALSE),IFERROR(VLOOKUP(AO3651,lookup_kategori_index,2,FALSE),1)))</f>
        <v>1</v>
      </c>
      <c r="AT3651" s="46">
        <f t="shared" si="775"/>
        <v>0</v>
      </c>
      <c r="AU3651" s="46">
        <f t="shared" ref="AU3651:AU3714" si="785">SUMIFS($BC$3:$BC$50,$BA$3:$BA$50,$AI3651,$BB$3:$BB$50,$AJ3651)</f>
        <v>0</v>
      </c>
      <c r="AV3651" s="46">
        <f t="shared" ref="AV3651:AV3714" si="786">SUMIFS($BD$3:$BD$50,$BA$3:$BA$50,$AI3651,$BB$3:$BB$50,$AJ3651)</f>
        <v>0</v>
      </c>
      <c r="AW3651" s="46">
        <f t="shared" si="776"/>
        <v>0</v>
      </c>
      <c r="AX3651" s="47" t="str">
        <f t="shared" ref="AX3651:AX3714" si="787">IFERROR(VLOOKUP($AP3651,table_type_kostnad,2,FALSE)*AR3651,"")</f>
        <v/>
      </c>
      <c r="AY3651" s="47" t="str">
        <f t="shared" si="777"/>
        <v/>
      </c>
    </row>
    <row r="3652" spans="35:51" x14ac:dyDescent="0.35">
      <c r="AI3652" s="11"/>
      <c r="AJ3652" s="11"/>
      <c r="AK3652" s="11"/>
      <c r="AL3652" s="63"/>
      <c r="AM3652" s="46" t="str">
        <f t="shared" si="778"/>
        <v/>
      </c>
      <c r="AN3652" s="46" t="str">
        <f t="shared" si="779"/>
        <v/>
      </c>
      <c r="AO3652" s="46" t="str">
        <f t="shared" si="780"/>
        <v/>
      </c>
      <c r="AP3652" s="46">
        <f t="shared" si="781"/>
        <v>0</v>
      </c>
      <c r="AQ3652" s="46" t="str">
        <f t="shared" si="782"/>
        <v/>
      </c>
      <c r="AR3652" s="46">
        <f t="shared" si="783"/>
        <v>0</v>
      </c>
      <c r="AS3652" s="48">
        <f t="shared" si="784"/>
        <v>1</v>
      </c>
      <c r="AT3652" s="46">
        <f t="shared" ref="AT3652:AT3715" si="788">AS3652*AR3652</f>
        <v>0</v>
      </c>
      <c r="AU3652" s="46">
        <f t="shared" si="785"/>
        <v>0</v>
      </c>
      <c r="AV3652" s="46">
        <f t="shared" si="786"/>
        <v>0</v>
      </c>
      <c r="AW3652" s="46">
        <f t="shared" ref="AW3652:AW3715" si="789">IF(AU3652=0,0,1)</f>
        <v>0</v>
      </c>
      <c r="AX3652" s="47" t="str">
        <f t="shared" si="787"/>
        <v/>
      </c>
      <c r="AY3652" s="47" t="str">
        <f t="shared" ref="AY3652:AY3715" si="790">IFERROR(AX3652*AS3652,"")</f>
        <v/>
      </c>
    </row>
    <row r="3653" spans="35:51" x14ac:dyDescent="0.35">
      <c r="AI3653" s="11"/>
      <c r="AJ3653" s="11"/>
      <c r="AK3653" s="11"/>
      <c r="AL3653" s="63"/>
      <c r="AM3653" s="46" t="str">
        <f t="shared" si="778"/>
        <v/>
      </c>
      <c r="AN3653" s="46" t="str">
        <f t="shared" si="779"/>
        <v/>
      </c>
      <c r="AO3653" s="46" t="str">
        <f t="shared" si="780"/>
        <v/>
      </c>
      <c r="AP3653" s="46">
        <f t="shared" si="781"/>
        <v>0</v>
      </c>
      <c r="AQ3653" s="46" t="str">
        <f t="shared" si="782"/>
        <v/>
      </c>
      <c r="AR3653" s="46">
        <f t="shared" si="783"/>
        <v>0</v>
      </c>
      <c r="AS3653" s="48">
        <f t="shared" si="784"/>
        <v>1</v>
      </c>
      <c r="AT3653" s="46">
        <f t="shared" si="788"/>
        <v>0</v>
      </c>
      <c r="AU3653" s="46">
        <f t="shared" si="785"/>
        <v>0</v>
      </c>
      <c r="AV3653" s="46">
        <f t="shared" si="786"/>
        <v>0</v>
      </c>
      <c r="AW3653" s="46">
        <f t="shared" si="789"/>
        <v>0</v>
      </c>
      <c r="AX3653" s="47" t="str">
        <f t="shared" si="787"/>
        <v/>
      </c>
      <c r="AY3653" s="47" t="str">
        <f t="shared" si="790"/>
        <v/>
      </c>
    </row>
    <row r="3654" spans="35:51" x14ac:dyDescent="0.35">
      <c r="AI3654" s="11"/>
      <c r="AJ3654" s="11"/>
      <c r="AK3654" s="11"/>
      <c r="AL3654" s="63"/>
      <c r="AM3654" s="46" t="str">
        <f t="shared" si="778"/>
        <v/>
      </c>
      <c r="AN3654" s="46" t="str">
        <f t="shared" si="779"/>
        <v/>
      </c>
      <c r="AO3654" s="46" t="str">
        <f t="shared" si="780"/>
        <v/>
      </c>
      <c r="AP3654" s="46">
        <f t="shared" si="781"/>
        <v>0</v>
      </c>
      <c r="AQ3654" s="46" t="str">
        <f t="shared" si="782"/>
        <v/>
      </c>
      <c r="AR3654" s="46">
        <f t="shared" si="783"/>
        <v>0</v>
      </c>
      <c r="AS3654" s="48">
        <f t="shared" si="784"/>
        <v>1</v>
      </c>
      <c r="AT3654" s="46">
        <f t="shared" si="788"/>
        <v>0</v>
      </c>
      <c r="AU3654" s="46">
        <f t="shared" si="785"/>
        <v>0</v>
      </c>
      <c r="AV3654" s="46">
        <f t="shared" si="786"/>
        <v>0</v>
      </c>
      <c r="AW3654" s="46">
        <f t="shared" si="789"/>
        <v>0</v>
      </c>
      <c r="AX3654" s="47" t="str">
        <f t="shared" si="787"/>
        <v/>
      </c>
      <c r="AY3654" s="47" t="str">
        <f t="shared" si="790"/>
        <v/>
      </c>
    </row>
    <row r="3655" spans="35:51" x14ac:dyDescent="0.35">
      <c r="AI3655" s="11"/>
      <c r="AJ3655" s="11"/>
      <c r="AK3655" s="11"/>
      <c r="AL3655" s="63"/>
      <c r="AM3655" s="46" t="str">
        <f t="shared" si="778"/>
        <v/>
      </c>
      <c r="AN3655" s="46" t="str">
        <f t="shared" si="779"/>
        <v/>
      </c>
      <c r="AO3655" s="46" t="str">
        <f t="shared" si="780"/>
        <v/>
      </c>
      <c r="AP3655" s="46">
        <f t="shared" si="781"/>
        <v>0</v>
      </c>
      <c r="AQ3655" s="46" t="str">
        <f t="shared" si="782"/>
        <v/>
      </c>
      <c r="AR3655" s="46">
        <f t="shared" si="783"/>
        <v>0</v>
      </c>
      <c r="AS3655" s="48">
        <f t="shared" si="784"/>
        <v>1</v>
      </c>
      <c r="AT3655" s="46">
        <f t="shared" si="788"/>
        <v>0</v>
      </c>
      <c r="AU3655" s="46">
        <f t="shared" si="785"/>
        <v>0</v>
      </c>
      <c r="AV3655" s="46">
        <f t="shared" si="786"/>
        <v>0</v>
      </c>
      <c r="AW3655" s="46">
        <f t="shared" si="789"/>
        <v>0</v>
      </c>
      <c r="AX3655" s="47" t="str">
        <f t="shared" si="787"/>
        <v/>
      </c>
      <c r="AY3655" s="47" t="str">
        <f t="shared" si="790"/>
        <v/>
      </c>
    </row>
    <row r="3656" spans="35:51" x14ac:dyDescent="0.35">
      <c r="AI3656" s="11"/>
      <c r="AJ3656" s="11"/>
      <c r="AK3656" s="11"/>
      <c r="AL3656" s="63"/>
      <c r="AM3656" s="46" t="str">
        <f t="shared" si="778"/>
        <v/>
      </c>
      <c r="AN3656" s="46" t="str">
        <f t="shared" si="779"/>
        <v/>
      </c>
      <c r="AO3656" s="46" t="str">
        <f t="shared" si="780"/>
        <v/>
      </c>
      <c r="AP3656" s="46">
        <f t="shared" si="781"/>
        <v>0</v>
      </c>
      <c r="AQ3656" s="46" t="str">
        <f t="shared" si="782"/>
        <v/>
      </c>
      <c r="AR3656" s="46">
        <f t="shared" si="783"/>
        <v>0</v>
      </c>
      <c r="AS3656" s="48">
        <f t="shared" si="784"/>
        <v>1</v>
      </c>
      <c r="AT3656" s="46">
        <f t="shared" si="788"/>
        <v>0</v>
      </c>
      <c r="AU3656" s="46">
        <f t="shared" si="785"/>
        <v>0</v>
      </c>
      <c r="AV3656" s="46">
        <f t="shared" si="786"/>
        <v>0</v>
      </c>
      <c r="AW3656" s="46">
        <f t="shared" si="789"/>
        <v>0</v>
      </c>
      <c r="AX3656" s="47" t="str">
        <f t="shared" si="787"/>
        <v/>
      </c>
      <c r="AY3656" s="47" t="str">
        <f t="shared" si="790"/>
        <v/>
      </c>
    </row>
    <row r="3657" spans="35:51" x14ac:dyDescent="0.35">
      <c r="AI3657" s="11"/>
      <c r="AJ3657" s="11"/>
      <c r="AK3657" s="11"/>
      <c r="AL3657" s="63"/>
      <c r="AM3657" s="46" t="str">
        <f t="shared" si="778"/>
        <v/>
      </c>
      <c r="AN3657" s="46" t="str">
        <f t="shared" si="779"/>
        <v/>
      </c>
      <c r="AO3657" s="46" t="str">
        <f t="shared" si="780"/>
        <v/>
      </c>
      <c r="AP3657" s="46">
        <f t="shared" si="781"/>
        <v>0</v>
      </c>
      <c r="AQ3657" s="46" t="str">
        <f t="shared" si="782"/>
        <v/>
      </c>
      <c r="AR3657" s="46">
        <f t="shared" si="783"/>
        <v>0</v>
      </c>
      <c r="AS3657" s="48">
        <f t="shared" si="784"/>
        <v>1</v>
      </c>
      <c r="AT3657" s="46">
        <f t="shared" si="788"/>
        <v>0</v>
      </c>
      <c r="AU3657" s="46">
        <f t="shared" si="785"/>
        <v>0</v>
      </c>
      <c r="AV3657" s="46">
        <f t="shared" si="786"/>
        <v>0</v>
      </c>
      <c r="AW3657" s="46">
        <f t="shared" si="789"/>
        <v>0</v>
      </c>
      <c r="AX3657" s="47" t="str">
        <f t="shared" si="787"/>
        <v/>
      </c>
      <c r="AY3657" s="47" t="str">
        <f t="shared" si="790"/>
        <v/>
      </c>
    </row>
    <row r="3658" spans="35:51" x14ac:dyDescent="0.35">
      <c r="AI3658" s="11"/>
      <c r="AJ3658" s="11"/>
      <c r="AK3658" s="11"/>
      <c r="AL3658" s="63"/>
      <c r="AM3658" s="46" t="str">
        <f t="shared" si="778"/>
        <v/>
      </c>
      <c r="AN3658" s="46" t="str">
        <f t="shared" si="779"/>
        <v/>
      </c>
      <c r="AO3658" s="46" t="str">
        <f t="shared" si="780"/>
        <v/>
      </c>
      <c r="AP3658" s="46">
        <f t="shared" si="781"/>
        <v>0</v>
      </c>
      <c r="AQ3658" s="46" t="str">
        <f t="shared" si="782"/>
        <v/>
      </c>
      <c r="AR3658" s="46">
        <f t="shared" si="783"/>
        <v>0</v>
      </c>
      <c r="AS3658" s="48">
        <f t="shared" si="784"/>
        <v>1</v>
      </c>
      <c r="AT3658" s="46">
        <f t="shared" si="788"/>
        <v>0</v>
      </c>
      <c r="AU3658" s="46">
        <f t="shared" si="785"/>
        <v>0</v>
      </c>
      <c r="AV3658" s="46">
        <f t="shared" si="786"/>
        <v>0</v>
      </c>
      <c r="AW3658" s="46">
        <f t="shared" si="789"/>
        <v>0</v>
      </c>
      <c r="AX3658" s="47" t="str">
        <f t="shared" si="787"/>
        <v/>
      </c>
      <c r="AY3658" s="47" t="str">
        <f t="shared" si="790"/>
        <v/>
      </c>
    </row>
    <row r="3659" spans="35:51" x14ac:dyDescent="0.35">
      <c r="AI3659" s="11"/>
      <c r="AJ3659" s="11"/>
      <c r="AK3659" s="11"/>
      <c r="AL3659" s="63"/>
      <c r="AM3659" s="46" t="str">
        <f t="shared" si="778"/>
        <v/>
      </c>
      <c r="AN3659" s="46" t="str">
        <f t="shared" si="779"/>
        <v/>
      </c>
      <c r="AO3659" s="46" t="str">
        <f t="shared" si="780"/>
        <v/>
      </c>
      <c r="AP3659" s="46">
        <f t="shared" si="781"/>
        <v>0</v>
      </c>
      <c r="AQ3659" s="46" t="str">
        <f t="shared" si="782"/>
        <v/>
      </c>
      <c r="AR3659" s="46">
        <f t="shared" si="783"/>
        <v>0</v>
      </c>
      <c r="AS3659" s="48">
        <f t="shared" si="784"/>
        <v>1</v>
      </c>
      <c r="AT3659" s="46">
        <f t="shared" si="788"/>
        <v>0</v>
      </c>
      <c r="AU3659" s="46">
        <f t="shared" si="785"/>
        <v>0</v>
      </c>
      <c r="AV3659" s="46">
        <f t="shared" si="786"/>
        <v>0</v>
      </c>
      <c r="AW3659" s="46">
        <f t="shared" si="789"/>
        <v>0</v>
      </c>
      <c r="AX3659" s="47" t="str">
        <f t="shared" si="787"/>
        <v/>
      </c>
      <c r="AY3659" s="47" t="str">
        <f t="shared" si="790"/>
        <v/>
      </c>
    </row>
    <row r="3660" spans="35:51" x14ac:dyDescent="0.35">
      <c r="AI3660" s="11"/>
      <c r="AJ3660" s="11"/>
      <c r="AK3660" s="11"/>
      <c r="AL3660" s="63"/>
      <c r="AM3660" s="46" t="str">
        <f t="shared" si="778"/>
        <v/>
      </c>
      <c r="AN3660" s="46" t="str">
        <f t="shared" si="779"/>
        <v/>
      </c>
      <c r="AO3660" s="46" t="str">
        <f t="shared" si="780"/>
        <v/>
      </c>
      <c r="AP3660" s="46">
        <f t="shared" si="781"/>
        <v>0</v>
      </c>
      <c r="AQ3660" s="46" t="str">
        <f t="shared" si="782"/>
        <v/>
      </c>
      <c r="AR3660" s="46">
        <f t="shared" si="783"/>
        <v>0</v>
      </c>
      <c r="AS3660" s="48">
        <f t="shared" si="784"/>
        <v>1</v>
      </c>
      <c r="AT3660" s="46">
        <f t="shared" si="788"/>
        <v>0</v>
      </c>
      <c r="AU3660" s="46">
        <f t="shared" si="785"/>
        <v>0</v>
      </c>
      <c r="AV3660" s="46">
        <f t="shared" si="786"/>
        <v>0</v>
      </c>
      <c r="AW3660" s="46">
        <f t="shared" si="789"/>
        <v>0</v>
      </c>
      <c r="AX3660" s="47" t="str">
        <f t="shared" si="787"/>
        <v/>
      </c>
      <c r="AY3660" s="47" t="str">
        <f t="shared" si="790"/>
        <v/>
      </c>
    </row>
    <row r="3661" spans="35:51" x14ac:dyDescent="0.35">
      <c r="AI3661" s="11"/>
      <c r="AJ3661" s="11"/>
      <c r="AK3661" s="11"/>
      <c r="AL3661" s="63"/>
      <c r="AM3661" s="46" t="str">
        <f t="shared" si="778"/>
        <v/>
      </c>
      <c r="AN3661" s="46" t="str">
        <f t="shared" si="779"/>
        <v/>
      </c>
      <c r="AO3661" s="46" t="str">
        <f t="shared" si="780"/>
        <v/>
      </c>
      <c r="AP3661" s="46">
        <f t="shared" si="781"/>
        <v>0</v>
      </c>
      <c r="AQ3661" s="46" t="str">
        <f t="shared" si="782"/>
        <v/>
      </c>
      <c r="AR3661" s="46">
        <f t="shared" si="783"/>
        <v>0</v>
      </c>
      <c r="AS3661" s="48">
        <f t="shared" si="784"/>
        <v>1</v>
      </c>
      <c r="AT3661" s="46">
        <f t="shared" si="788"/>
        <v>0</v>
      </c>
      <c r="AU3661" s="46">
        <f t="shared" si="785"/>
        <v>0</v>
      </c>
      <c r="AV3661" s="46">
        <f t="shared" si="786"/>
        <v>0</v>
      </c>
      <c r="AW3661" s="46">
        <f t="shared" si="789"/>
        <v>0</v>
      </c>
      <c r="AX3661" s="47" t="str">
        <f t="shared" si="787"/>
        <v/>
      </c>
      <c r="AY3661" s="47" t="str">
        <f t="shared" si="790"/>
        <v/>
      </c>
    </row>
    <row r="3662" spans="35:51" x14ac:dyDescent="0.35">
      <c r="AI3662" s="11"/>
      <c r="AJ3662" s="11"/>
      <c r="AK3662" s="11"/>
      <c r="AL3662" s="63"/>
      <c r="AM3662" s="46" t="str">
        <f t="shared" si="778"/>
        <v/>
      </c>
      <c r="AN3662" s="46" t="str">
        <f t="shared" si="779"/>
        <v/>
      </c>
      <c r="AO3662" s="46" t="str">
        <f t="shared" si="780"/>
        <v/>
      </c>
      <c r="AP3662" s="46">
        <f t="shared" si="781"/>
        <v>0</v>
      </c>
      <c r="AQ3662" s="46" t="str">
        <f t="shared" si="782"/>
        <v/>
      </c>
      <c r="AR3662" s="46">
        <f t="shared" si="783"/>
        <v>0</v>
      </c>
      <c r="AS3662" s="48">
        <f t="shared" si="784"/>
        <v>1</v>
      </c>
      <c r="AT3662" s="46">
        <f t="shared" si="788"/>
        <v>0</v>
      </c>
      <c r="AU3662" s="46">
        <f t="shared" si="785"/>
        <v>0</v>
      </c>
      <c r="AV3662" s="46">
        <f t="shared" si="786"/>
        <v>0</v>
      </c>
      <c r="AW3662" s="46">
        <f t="shared" si="789"/>
        <v>0</v>
      </c>
      <c r="AX3662" s="47" t="str">
        <f t="shared" si="787"/>
        <v/>
      </c>
      <c r="AY3662" s="47" t="str">
        <f t="shared" si="790"/>
        <v/>
      </c>
    </row>
    <row r="3663" spans="35:51" x14ac:dyDescent="0.35">
      <c r="AI3663" s="11"/>
      <c r="AJ3663" s="11"/>
      <c r="AK3663" s="11"/>
      <c r="AL3663" s="63"/>
      <c r="AM3663" s="46" t="str">
        <f t="shared" si="778"/>
        <v/>
      </c>
      <c r="AN3663" s="46" t="str">
        <f t="shared" si="779"/>
        <v/>
      </c>
      <c r="AO3663" s="46" t="str">
        <f t="shared" si="780"/>
        <v/>
      </c>
      <c r="AP3663" s="46">
        <f t="shared" si="781"/>
        <v>0</v>
      </c>
      <c r="AQ3663" s="46" t="str">
        <f t="shared" si="782"/>
        <v/>
      </c>
      <c r="AR3663" s="46">
        <f t="shared" si="783"/>
        <v>0</v>
      </c>
      <c r="AS3663" s="48">
        <f t="shared" si="784"/>
        <v>1</v>
      </c>
      <c r="AT3663" s="46">
        <f t="shared" si="788"/>
        <v>0</v>
      </c>
      <c r="AU3663" s="46">
        <f t="shared" si="785"/>
        <v>0</v>
      </c>
      <c r="AV3663" s="46">
        <f t="shared" si="786"/>
        <v>0</v>
      </c>
      <c r="AW3663" s="46">
        <f t="shared" si="789"/>
        <v>0</v>
      </c>
      <c r="AX3663" s="47" t="str">
        <f t="shared" si="787"/>
        <v/>
      </c>
      <c r="AY3663" s="47" t="str">
        <f t="shared" si="790"/>
        <v/>
      </c>
    </row>
    <row r="3664" spans="35:51" x14ac:dyDescent="0.35">
      <c r="AI3664" s="11"/>
      <c r="AJ3664" s="11"/>
      <c r="AK3664" s="11"/>
      <c r="AL3664" s="63"/>
      <c r="AM3664" s="46" t="str">
        <f t="shared" si="778"/>
        <v/>
      </c>
      <c r="AN3664" s="46" t="str">
        <f t="shared" si="779"/>
        <v/>
      </c>
      <c r="AO3664" s="46" t="str">
        <f t="shared" si="780"/>
        <v/>
      </c>
      <c r="AP3664" s="46">
        <f t="shared" si="781"/>
        <v>0</v>
      </c>
      <c r="AQ3664" s="46" t="str">
        <f t="shared" si="782"/>
        <v/>
      </c>
      <c r="AR3664" s="46">
        <f t="shared" si="783"/>
        <v>0</v>
      </c>
      <c r="AS3664" s="48">
        <f t="shared" si="784"/>
        <v>1</v>
      </c>
      <c r="AT3664" s="46">
        <f t="shared" si="788"/>
        <v>0</v>
      </c>
      <c r="AU3664" s="46">
        <f t="shared" si="785"/>
        <v>0</v>
      </c>
      <c r="AV3664" s="46">
        <f t="shared" si="786"/>
        <v>0</v>
      </c>
      <c r="AW3664" s="46">
        <f t="shared" si="789"/>
        <v>0</v>
      </c>
      <c r="AX3664" s="47" t="str">
        <f t="shared" si="787"/>
        <v/>
      </c>
      <c r="AY3664" s="47" t="str">
        <f t="shared" si="790"/>
        <v/>
      </c>
    </row>
    <row r="3665" spans="35:51" x14ac:dyDescent="0.35">
      <c r="AI3665" s="11"/>
      <c r="AJ3665" s="11"/>
      <c r="AK3665" s="11"/>
      <c r="AL3665" s="63"/>
      <c r="AM3665" s="46" t="str">
        <f t="shared" si="778"/>
        <v/>
      </c>
      <c r="AN3665" s="46" t="str">
        <f t="shared" si="779"/>
        <v/>
      </c>
      <c r="AO3665" s="46" t="str">
        <f t="shared" si="780"/>
        <v/>
      </c>
      <c r="AP3665" s="46">
        <f t="shared" si="781"/>
        <v>0</v>
      </c>
      <c r="AQ3665" s="46" t="str">
        <f t="shared" si="782"/>
        <v/>
      </c>
      <c r="AR3665" s="46">
        <f t="shared" si="783"/>
        <v>0</v>
      </c>
      <c r="AS3665" s="48">
        <f t="shared" si="784"/>
        <v>1</v>
      </c>
      <c r="AT3665" s="46">
        <f t="shared" si="788"/>
        <v>0</v>
      </c>
      <c r="AU3665" s="46">
        <f t="shared" si="785"/>
        <v>0</v>
      </c>
      <c r="AV3665" s="46">
        <f t="shared" si="786"/>
        <v>0</v>
      </c>
      <c r="AW3665" s="46">
        <f t="shared" si="789"/>
        <v>0</v>
      </c>
      <c r="AX3665" s="47" t="str">
        <f t="shared" si="787"/>
        <v/>
      </c>
      <c r="AY3665" s="47" t="str">
        <f t="shared" si="790"/>
        <v/>
      </c>
    </row>
    <row r="3666" spans="35:51" x14ac:dyDescent="0.35">
      <c r="AI3666" s="11"/>
      <c r="AJ3666" s="11"/>
      <c r="AK3666" s="11"/>
      <c r="AL3666" s="63"/>
      <c r="AM3666" s="46" t="str">
        <f t="shared" si="778"/>
        <v/>
      </c>
      <c r="AN3666" s="46" t="str">
        <f t="shared" si="779"/>
        <v/>
      </c>
      <c r="AO3666" s="46" t="str">
        <f t="shared" si="780"/>
        <v/>
      </c>
      <c r="AP3666" s="46">
        <f t="shared" si="781"/>
        <v>0</v>
      </c>
      <c r="AQ3666" s="46" t="str">
        <f t="shared" si="782"/>
        <v/>
      </c>
      <c r="AR3666" s="46">
        <f t="shared" si="783"/>
        <v>0</v>
      </c>
      <c r="AS3666" s="48">
        <f t="shared" si="784"/>
        <v>1</v>
      </c>
      <c r="AT3666" s="46">
        <f t="shared" si="788"/>
        <v>0</v>
      </c>
      <c r="AU3666" s="46">
        <f t="shared" si="785"/>
        <v>0</v>
      </c>
      <c r="AV3666" s="46">
        <f t="shared" si="786"/>
        <v>0</v>
      </c>
      <c r="AW3666" s="46">
        <f t="shared" si="789"/>
        <v>0</v>
      </c>
      <c r="AX3666" s="47" t="str">
        <f t="shared" si="787"/>
        <v/>
      </c>
      <c r="AY3666" s="47" t="str">
        <f t="shared" si="790"/>
        <v/>
      </c>
    </row>
    <row r="3667" spans="35:51" x14ac:dyDescent="0.35">
      <c r="AI3667" s="11"/>
      <c r="AJ3667" s="11"/>
      <c r="AK3667" s="11"/>
      <c r="AL3667" s="63"/>
      <c r="AM3667" s="46" t="str">
        <f t="shared" si="778"/>
        <v/>
      </c>
      <c r="AN3667" s="46" t="str">
        <f t="shared" si="779"/>
        <v/>
      </c>
      <c r="AO3667" s="46" t="str">
        <f t="shared" si="780"/>
        <v/>
      </c>
      <c r="AP3667" s="46">
        <f t="shared" si="781"/>
        <v>0</v>
      </c>
      <c r="AQ3667" s="46" t="str">
        <f t="shared" si="782"/>
        <v/>
      </c>
      <c r="AR3667" s="46">
        <f t="shared" si="783"/>
        <v>0</v>
      </c>
      <c r="AS3667" s="48">
        <f t="shared" si="784"/>
        <v>1</v>
      </c>
      <c r="AT3667" s="46">
        <f t="shared" si="788"/>
        <v>0</v>
      </c>
      <c r="AU3667" s="46">
        <f t="shared" si="785"/>
        <v>0</v>
      </c>
      <c r="AV3667" s="46">
        <f t="shared" si="786"/>
        <v>0</v>
      </c>
      <c r="AW3667" s="46">
        <f t="shared" si="789"/>
        <v>0</v>
      </c>
      <c r="AX3667" s="47" t="str">
        <f t="shared" si="787"/>
        <v/>
      </c>
      <c r="AY3667" s="47" t="str">
        <f t="shared" si="790"/>
        <v/>
      </c>
    </row>
    <row r="3668" spans="35:51" x14ac:dyDescent="0.35">
      <c r="AI3668" s="11"/>
      <c r="AJ3668" s="11"/>
      <c r="AK3668" s="11"/>
      <c r="AL3668" s="63"/>
      <c r="AM3668" s="46" t="str">
        <f t="shared" si="778"/>
        <v/>
      </c>
      <c r="AN3668" s="46" t="str">
        <f t="shared" si="779"/>
        <v/>
      </c>
      <c r="AO3668" s="46" t="str">
        <f t="shared" si="780"/>
        <v/>
      </c>
      <c r="AP3668" s="46">
        <f t="shared" si="781"/>
        <v>0</v>
      </c>
      <c r="AQ3668" s="46" t="str">
        <f t="shared" si="782"/>
        <v/>
      </c>
      <c r="AR3668" s="46">
        <f t="shared" si="783"/>
        <v>0</v>
      </c>
      <c r="AS3668" s="48">
        <f t="shared" si="784"/>
        <v>1</v>
      </c>
      <c r="AT3668" s="46">
        <f t="shared" si="788"/>
        <v>0</v>
      </c>
      <c r="AU3668" s="46">
        <f t="shared" si="785"/>
        <v>0</v>
      </c>
      <c r="AV3668" s="46">
        <f t="shared" si="786"/>
        <v>0</v>
      </c>
      <c r="AW3668" s="46">
        <f t="shared" si="789"/>
        <v>0</v>
      </c>
      <c r="AX3668" s="47" t="str">
        <f t="shared" si="787"/>
        <v/>
      </c>
      <c r="AY3668" s="47" t="str">
        <f t="shared" si="790"/>
        <v/>
      </c>
    </row>
    <row r="3669" spans="35:51" x14ac:dyDescent="0.35">
      <c r="AI3669" s="11"/>
      <c r="AJ3669" s="11"/>
      <c r="AK3669" s="11"/>
      <c r="AL3669" s="63"/>
      <c r="AM3669" s="46" t="str">
        <f t="shared" si="778"/>
        <v/>
      </c>
      <c r="AN3669" s="46" t="str">
        <f t="shared" si="779"/>
        <v/>
      </c>
      <c r="AO3669" s="46" t="str">
        <f t="shared" si="780"/>
        <v/>
      </c>
      <c r="AP3669" s="46">
        <f t="shared" si="781"/>
        <v>0</v>
      </c>
      <c r="AQ3669" s="46" t="str">
        <f t="shared" si="782"/>
        <v/>
      </c>
      <c r="AR3669" s="46">
        <f t="shared" si="783"/>
        <v>0</v>
      </c>
      <c r="AS3669" s="48">
        <f t="shared" si="784"/>
        <v>1</v>
      </c>
      <c r="AT3669" s="46">
        <f t="shared" si="788"/>
        <v>0</v>
      </c>
      <c r="AU3669" s="46">
        <f t="shared" si="785"/>
        <v>0</v>
      </c>
      <c r="AV3669" s="46">
        <f t="shared" si="786"/>
        <v>0</v>
      </c>
      <c r="AW3669" s="46">
        <f t="shared" si="789"/>
        <v>0</v>
      </c>
      <c r="AX3669" s="47" t="str">
        <f t="shared" si="787"/>
        <v/>
      </c>
      <c r="AY3669" s="47" t="str">
        <f t="shared" si="790"/>
        <v/>
      </c>
    </row>
    <row r="3670" spans="35:51" x14ac:dyDescent="0.35">
      <c r="AI3670" s="11"/>
      <c r="AJ3670" s="11"/>
      <c r="AK3670" s="11"/>
      <c r="AL3670" s="63"/>
      <c r="AM3670" s="46" t="str">
        <f t="shared" si="778"/>
        <v/>
      </c>
      <c r="AN3670" s="46" t="str">
        <f t="shared" si="779"/>
        <v/>
      </c>
      <c r="AO3670" s="46" t="str">
        <f t="shared" si="780"/>
        <v/>
      </c>
      <c r="AP3670" s="46">
        <f t="shared" si="781"/>
        <v>0</v>
      </c>
      <c r="AQ3670" s="46" t="str">
        <f t="shared" si="782"/>
        <v/>
      </c>
      <c r="AR3670" s="46">
        <f t="shared" si="783"/>
        <v>0</v>
      </c>
      <c r="AS3670" s="48">
        <f t="shared" si="784"/>
        <v>1</v>
      </c>
      <c r="AT3670" s="46">
        <f t="shared" si="788"/>
        <v>0</v>
      </c>
      <c r="AU3670" s="46">
        <f t="shared" si="785"/>
        <v>0</v>
      </c>
      <c r="AV3670" s="46">
        <f t="shared" si="786"/>
        <v>0</v>
      </c>
      <c r="AW3670" s="46">
        <f t="shared" si="789"/>
        <v>0</v>
      </c>
      <c r="AX3670" s="47" t="str">
        <f t="shared" si="787"/>
        <v/>
      </c>
      <c r="AY3670" s="47" t="str">
        <f t="shared" si="790"/>
        <v/>
      </c>
    </row>
    <row r="3671" spans="35:51" x14ac:dyDescent="0.35">
      <c r="AI3671" s="11"/>
      <c r="AJ3671" s="11"/>
      <c r="AK3671" s="11"/>
      <c r="AL3671" s="63"/>
      <c r="AM3671" s="46" t="str">
        <f t="shared" si="778"/>
        <v/>
      </c>
      <c r="AN3671" s="46" t="str">
        <f t="shared" si="779"/>
        <v/>
      </c>
      <c r="AO3671" s="46" t="str">
        <f t="shared" si="780"/>
        <v/>
      </c>
      <c r="AP3671" s="46">
        <f t="shared" si="781"/>
        <v>0</v>
      </c>
      <c r="AQ3671" s="46" t="str">
        <f t="shared" si="782"/>
        <v/>
      </c>
      <c r="AR3671" s="46">
        <f t="shared" si="783"/>
        <v>0</v>
      </c>
      <c r="AS3671" s="48">
        <f t="shared" si="784"/>
        <v>1</v>
      </c>
      <c r="AT3671" s="46">
        <f t="shared" si="788"/>
        <v>0</v>
      </c>
      <c r="AU3671" s="46">
        <f t="shared" si="785"/>
        <v>0</v>
      </c>
      <c r="AV3671" s="46">
        <f t="shared" si="786"/>
        <v>0</v>
      </c>
      <c r="AW3671" s="46">
        <f t="shared" si="789"/>
        <v>0</v>
      </c>
      <c r="AX3671" s="47" t="str">
        <f t="shared" si="787"/>
        <v/>
      </c>
      <c r="AY3671" s="47" t="str">
        <f t="shared" si="790"/>
        <v/>
      </c>
    </row>
    <row r="3672" spans="35:51" x14ac:dyDescent="0.35">
      <c r="AI3672" s="11"/>
      <c r="AJ3672" s="11"/>
      <c r="AK3672" s="11"/>
      <c r="AL3672" s="63"/>
      <c r="AM3672" s="46" t="str">
        <f t="shared" si="778"/>
        <v/>
      </c>
      <c r="AN3672" s="46" t="str">
        <f t="shared" si="779"/>
        <v/>
      </c>
      <c r="AO3672" s="46" t="str">
        <f t="shared" si="780"/>
        <v/>
      </c>
      <c r="AP3672" s="46">
        <f t="shared" si="781"/>
        <v>0</v>
      </c>
      <c r="AQ3672" s="46" t="str">
        <f t="shared" si="782"/>
        <v/>
      </c>
      <c r="AR3672" s="46">
        <f t="shared" si="783"/>
        <v>0</v>
      </c>
      <c r="AS3672" s="48">
        <f t="shared" si="784"/>
        <v>1</v>
      </c>
      <c r="AT3672" s="46">
        <f t="shared" si="788"/>
        <v>0</v>
      </c>
      <c r="AU3672" s="46">
        <f t="shared" si="785"/>
        <v>0</v>
      </c>
      <c r="AV3672" s="46">
        <f t="shared" si="786"/>
        <v>0</v>
      </c>
      <c r="AW3672" s="46">
        <f t="shared" si="789"/>
        <v>0</v>
      </c>
      <c r="AX3672" s="47" t="str">
        <f t="shared" si="787"/>
        <v/>
      </c>
      <c r="AY3672" s="47" t="str">
        <f t="shared" si="790"/>
        <v/>
      </c>
    </row>
    <row r="3673" spans="35:51" x14ac:dyDescent="0.35">
      <c r="AI3673" s="11"/>
      <c r="AJ3673" s="11"/>
      <c r="AK3673" s="11"/>
      <c r="AL3673" s="63"/>
      <c r="AM3673" s="46" t="str">
        <f t="shared" si="778"/>
        <v/>
      </c>
      <c r="AN3673" s="46" t="str">
        <f t="shared" si="779"/>
        <v/>
      </c>
      <c r="AO3673" s="46" t="str">
        <f t="shared" si="780"/>
        <v/>
      </c>
      <c r="AP3673" s="46">
        <f t="shared" si="781"/>
        <v>0</v>
      </c>
      <c r="AQ3673" s="46" t="str">
        <f t="shared" si="782"/>
        <v/>
      </c>
      <c r="AR3673" s="46">
        <f t="shared" si="783"/>
        <v>0</v>
      </c>
      <c r="AS3673" s="48">
        <f t="shared" si="784"/>
        <v>1</v>
      </c>
      <c r="AT3673" s="46">
        <f t="shared" si="788"/>
        <v>0</v>
      </c>
      <c r="AU3673" s="46">
        <f t="shared" si="785"/>
        <v>0</v>
      </c>
      <c r="AV3673" s="46">
        <f t="shared" si="786"/>
        <v>0</v>
      </c>
      <c r="AW3673" s="46">
        <f t="shared" si="789"/>
        <v>0</v>
      </c>
      <c r="AX3673" s="47" t="str">
        <f t="shared" si="787"/>
        <v/>
      </c>
      <c r="AY3673" s="47" t="str">
        <f t="shared" si="790"/>
        <v/>
      </c>
    </row>
    <row r="3674" spans="35:51" x14ac:dyDescent="0.35">
      <c r="AI3674" s="11"/>
      <c r="AJ3674" s="11"/>
      <c r="AK3674" s="11"/>
      <c r="AL3674" s="63"/>
      <c r="AM3674" s="46" t="str">
        <f t="shared" si="778"/>
        <v/>
      </c>
      <c r="AN3674" s="46" t="str">
        <f t="shared" si="779"/>
        <v/>
      </c>
      <c r="AO3674" s="46" t="str">
        <f t="shared" si="780"/>
        <v/>
      </c>
      <c r="AP3674" s="46">
        <f t="shared" si="781"/>
        <v>0</v>
      </c>
      <c r="AQ3674" s="46" t="str">
        <f t="shared" si="782"/>
        <v/>
      </c>
      <c r="AR3674" s="46">
        <f t="shared" si="783"/>
        <v>0</v>
      </c>
      <c r="AS3674" s="48">
        <f t="shared" si="784"/>
        <v>1</v>
      </c>
      <c r="AT3674" s="46">
        <f t="shared" si="788"/>
        <v>0</v>
      </c>
      <c r="AU3674" s="46">
        <f t="shared" si="785"/>
        <v>0</v>
      </c>
      <c r="AV3674" s="46">
        <f t="shared" si="786"/>
        <v>0</v>
      </c>
      <c r="AW3674" s="46">
        <f t="shared" si="789"/>
        <v>0</v>
      </c>
      <c r="AX3674" s="47" t="str">
        <f t="shared" si="787"/>
        <v/>
      </c>
      <c r="AY3674" s="47" t="str">
        <f t="shared" si="790"/>
        <v/>
      </c>
    </row>
    <row r="3675" spans="35:51" x14ac:dyDescent="0.35">
      <c r="AI3675" s="11"/>
      <c r="AJ3675" s="11"/>
      <c r="AK3675" s="11"/>
      <c r="AL3675" s="63"/>
      <c r="AM3675" s="46" t="str">
        <f t="shared" si="778"/>
        <v/>
      </c>
      <c r="AN3675" s="46" t="str">
        <f t="shared" si="779"/>
        <v/>
      </c>
      <c r="AO3675" s="46" t="str">
        <f t="shared" si="780"/>
        <v/>
      </c>
      <c r="AP3675" s="46">
        <f t="shared" si="781"/>
        <v>0</v>
      </c>
      <c r="AQ3675" s="46" t="str">
        <f t="shared" si="782"/>
        <v/>
      </c>
      <c r="AR3675" s="46">
        <f t="shared" si="783"/>
        <v>0</v>
      </c>
      <c r="AS3675" s="48">
        <f t="shared" si="784"/>
        <v>1</v>
      </c>
      <c r="AT3675" s="46">
        <f t="shared" si="788"/>
        <v>0</v>
      </c>
      <c r="AU3675" s="46">
        <f t="shared" si="785"/>
        <v>0</v>
      </c>
      <c r="AV3675" s="46">
        <f t="shared" si="786"/>
        <v>0</v>
      </c>
      <c r="AW3675" s="46">
        <f t="shared" si="789"/>
        <v>0</v>
      </c>
      <c r="AX3675" s="47" t="str">
        <f t="shared" si="787"/>
        <v/>
      </c>
      <c r="AY3675" s="47" t="str">
        <f t="shared" si="790"/>
        <v/>
      </c>
    </row>
    <row r="3676" spans="35:51" x14ac:dyDescent="0.35">
      <c r="AI3676" s="11"/>
      <c r="AJ3676" s="11"/>
      <c r="AK3676" s="11"/>
      <c r="AL3676" s="63"/>
      <c r="AM3676" s="46" t="str">
        <f t="shared" si="778"/>
        <v/>
      </c>
      <c r="AN3676" s="46" t="str">
        <f t="shared" si="779"/>
        <v/>
      </c>
      <c r="AO3676" s="46" t="str">
        <f t="shared" si="780"/>
        <v/>
      </c>
      <c r="AP3676" s="46">
        <f t="shared" si="781"/>
        <v>0</v>
      </c>
      <c r="AQ3676" s="46" t="str">
        <f t="shared" si="782"/>
        <v/>
      </c>
      <c r="AR3676" s="46">
        <f t="shared" si="783"/>
        <v>0</v>
      </c>
      <c r="AS3676" s="48">
        <f t="shared" si="784"/>
        <v>1</v>
      </c>
      <c r="AT3676" s="46">
        <f t="shared" si="788"/>
        <v>0</v>
      </c>
      <c r="AU3676" s="46">
        <f t="shared" si="785"/>
        <v>0</v>
      </c>
      <c r="AV3676" s="46">
        <f t="shared" si="786"/>
        <v>0</v>
      </c>
      <c r="AW3676" s="46">
        <f t="shared" si="789"/>
        <v>0</v>
      </c>
      <c r="AX3676" s="47" t="str">
        <f t="shared" si="787"/>
        <v/>
      </c>
      <c r="AY3676" s="47" t="str">
        <f t="shared" si="790"/>
        <v/>
      </c>
    </row>
    <row r="3677" spans="35:51" x14ac:dyDescent="0.35">
      <c r="AI3677" s="11"/>
      <c r="AJ3677" s="11"/>
      <c r="AK3677" s="11"/>
      <c r="AL3677" s="63"/>
      <c r="AM3677" s="46" t="str">
        <f t="shared" si="778"/>
        <v/>
      </c>
      <c r="AN3677" s="46" t="str">
        <f t="shared" si="779"/>
        <v/>
      </c>
      <c r="AO3677" s="46" t="str">
        <f t="shared" si="780"/>
        <v/>
      </c>
      <c r="AP3677" s="46">
        <f t="shared" si="781"/>
        <v>0</v>
      </c>
      <c r="AQ3677" s="46" t="str">
        <f t="shared" si="782"/>
        <v/>
      </c>
      <c r="AR3677" s="46">
        <f t="shared" si="783"/>
        <v>0</v>
      </c>
      <c r="AS3677" s="48">
        <f t="shared" si="784"/>
        <v>1</v>
      </c>
      <c r="AT3677" s="46">
        <f t="shared" si="788"/>
        <v>0</v>
      </c>
      <c r="AU3677" s="46">
        <f t="shared" si="785"/>
        <v>0</v>
      </c>
      <c r="AV3677" s="46">
        <f t="shared" si="786"/>
        <v>0</v>
      </c>
      <c r="AW3677" s="46">
        <f t="shared" si="789"/>
        <v>0</v>
      </c>
      <c r="AX3677" s="47" t="str">
        <f t="shared" si="787"/>
        <v/>
      </c>
      <c r="AY3677" s="47" t="str">
        <f t="shared" si="790"/>
        <v/>
      </c>
    </row>
    <row r="3678" spans="35:51" x14ac:dyDescent="0.35">
      <c r="AI3678" s="11"/>
      <c r="AJ3678" s="11"/>
      <c r="AK3678" s="11"/>
      <c r="AL3678" s="63"/>
      <c r="AM3678" s="46" t="str">
        <f t="shared" si="778"/>
        <v/>
      </c>
      <c r="AN3678" s="46" t="str">
        <f t="shared" si="779"/>
        <v/>
      </c>
      <c r="AO3678" s="46" t="str">
        <f t="shared" si="780"/>
        <v/>
      </c>
      <c r="AP3678" s="46">
        <f t="shared" si="781"/>
        <v>0</v>
      </c>
      <c r="AQ3678" s="46" t="str">
        <f t="shared" si="782"/>
        <v/>
      </c>
      <c r="AR3678" s="46">
        <f t="shared" si="783"/>
        <v>0</v>
      </c>
      <c r="AS3678" s="48">
        <f t="shared" si="784"/>
        <v>1</v>
      </c>
      <c r="AT3678" s="46">
        <f t="shared" si="788"/>
        <v>0</v>
      </c>
      <c r="AU3678" s="46">
        <f t="shared" si="785"/>
        <v>0</v>
      </c>
      <c r="AV3678" s="46">
        <f t="shared" si="786"/>
        <v>0</v>
      </c>
      <c r="AW3678" s="46">
        <f t="shared" si="789"/>
        <v>0</v>
      </c>
      <c r="AX3678" s="47" t="str">
        <f t="shared" si="787"/>
        <v/>
      </c>
      <c r="AY3678" s="47" t="str">
        <f t="shared" si="790"/>
        <v/>
      </c>
    </row>
    <row r="3679" spans="35:51" x14ac:dyDescent="0.35">
      <c r="AI3679" s="11"/>
      <c r="AJ3679" s="11"/>
      <c r="AK3679" s="11"/>
      <c r="AL3679" s="63"/>
      <c r="AM3679" s="46" t="str">
        <f t="shared" si="778"/>
        <v/>
      </c>
      <c r="AN3679" s="46" t="str">
        <f t="shared" si="779"/>
        <v/>
      </c>
      <c r="AO3679" s="46" t="str">
        <f t="shared" si="780"/>
        <v/>
      </c>
      <c r="AP3679" s="46">
        <f t="shared" si="781"/>
        <v>0</v>
      </c>
      <c r="AQ3679" s="46" t="str">
        <f t="shared" si="782"/>
        <v/>
      </c>
      <c r="AR3679" s="46">
        <f t="shared" si="783"/>
        <v>0</v>
      </c>
      <c r="AS3679" s="48">
        <f t="shared" si="784"/>
        <v>1</v>
      </c>
      <c r="AT3679" s="46">
        <f t="shared" si="788"/>
        <v>0</v>
      </c>
      <c r="AU3679" s="46">
        <f t="shared" si="785"/>
        <v>0</v>
      </c>
      <c r="AV3679" s="46">
        <f t="shared" si="786"/>
        <v>0</v>
      </c>
      <c r="AW3679" s="46">
        <f t="shared" si="789"/>
        <v>0</v>
      </c>
      <c r="AX3679" s="47" t="str">
        <f t="shared" si="787"/>
        <v/>
      </c>
      <c r="AY3679" s="47" t="str">
        <f t="shared" si="790"/>
        <v/>
      </c>
    </row>
    <row r="3680" spans="35:51" x14ac:dyDescent="0.35">
      <c r="AI3680" s="11"/>
      <c r="AJ3680" s="11"/>
      <c r="AK3680" s="11"/>
      <c r="AL3680" s="63"/>
      <c r="AM3680" s="46" t="str">
        <f t="shared" si="778"/>
        <v/>
      </c>
      <c r="AN3680" s="46" t="str">
        <f t="shared" si="779"/>
        <v/>
      </c>
      <c r="AO3680" s="46" t="str">
        <f t="shared" si="780"/>
        <v/>
      </c>
      <c r="AP3680" s="46">
        <f t="shared" si="781"/>
        <v>0</v>
      </c>
      <c r="AQ3680" s="46" t="str">
        <f t="shared" si="782"/>
        <v/>
      </c>
      <c r="AR3680" s="46">
        <f t="shared" si="783"/>
        <v>0</v>
      </c>
      <c r="AS3680" s="48">
        <f t="shared" si="784"/>
        <v>1</v>
      </c>
      <c r="AT3680" s="46">
        <f t="shared" si="788"/>
        <v>0</v>
      </c>
      <c r="AU3680" s="46">
        <f t="shared" si="785"/>
        <v>0</v>
      </c>
      <c r="AV3680" s="46">
        <f t="shared" si="786"/>
        <v>0</v>
      </c>
      <c r="AW3680" s="46">
        <f t="shared" si="789"/>
        <v>0</v>
      </c>
      <c r="AX3680" s="47" t="str">
        <f t="shared" si="787"/>
        <v/>
      </c>
      <c r="AY3680" s="47" t="str">
        <f t="shared" si="790"/>
        <v/>
      </c>
    </row>
    <row r="3681" spans="35:51" x14ac:dyDescent="0.35">
      <c r="AI3681" s="11"/>
      <c r="AJ3681" s="11"/>
      <c r="AK3681" s="11"/>
      <c r="AL3681" s="63"/>
      <c r="AM3681" s="46" t="str">
        <f t="shared" si="778"/>
        <v/>
      </c>
      <c r="AN3681" s="46" t="str">
        <f t="shared" si="779"/>
        <v/>
      </c>
      <c r="AO3681" s="46" t="str">
        <f t="shared" si="780"/>
        <v/>
      </c>
      <c r="AP3681" s="46">
        <f t="shared" si="781"/>
        <v>0</v>
      </c>
      <c r="AQ3681" s="46" t="str">
        <f t="shared" si="782"/>
        <v/>
      </c>
      <c r="AR3681" s="46">
        <f t="shared" si="783"/>
        <v>0</v>
      </c>
      <c r="AS3681" s="48">
        <f t="shared" si="784"/>
        <v>1</v>
      </c>
      <c r="AT3681" s="46">
        <f t="shared" si="788"/>
        <v>0</v>
      </c>
      <c r="AU3681" s="46">
        <f t="shared" si="785"/>
        <v>0</v>
      </c>
      <c r="AV3681" s="46">
        <f t="shared" si="786"/>
        <v>0</v>
      </c>
      <c r="AW3681" s="46">
        <f t="shared" si="789"/>
        <v>0</v>
      </c>
      <c r="AX3681" s="47" t="str">
        <f t="shared" si="787"/>
        <v/>
      </c>
      <c r="AY3681" s="47" t="str">
        <f t="shared" si="790"/>
        <v/>
      </c>
    </row>
    <row r="3682" spans="35:51" x14ac:dyDescent="0.35">
      <c r="AI3682" s="11"/>
      <c r="AJ3682" s="11"/>
      <c r="AK3682" s="11"/>
      <c r="AL3682" s="63"/>
      <c r="AM3682" s="46" t="str">
        <f t="shared" si="778"/>
        <v/>
      </c>
      <c r="AN3682" s="46" t="str">
        <f t="shared" si="779"/>
        <v/>
      </c>
      <c r="AO3682" s="46" t="str">
        <f t="shared" si="780"/>
        <v/>
      </c>
      <c r="AP3682" s="46">
        <f t="shared" si="781"/>
        <v>0</v>
      </c>
      <c r="AQ3682" s="46" t="str">
        <f t="shared" si="782"/>
        <v/>
      </c>
      <c r="AR3682" s="46">
        <f t="shared" si="783"/>
        <v>0</v>
      </c>
      <c r="AS3682" s="48">
        <f t="shared" si="784"/>
        <v>1</v>
      </c>
      <c r="AT3682" s="46">
        <f t="shared" si="788"/>
        <v>0</v>
      </c>
      <c r="AU3682" s="46">
        <f t="shared" si="785"/>
        <v>0</v>
      </c>
      <c r="AV3682" s="46">
        <f t="shared" si="786"/>
        <v>0</v>
      </c>
      <c r="AW3682" s="46">
        <f t="shared" si="789"/>
        <v>0</v>
      </c>
      <c r="AX3682" s="47" t="str">
        <f t="shared" si="787"/>
        <v/>
      </c>
      <c r="AY3682" s="47" t="str">
        <f t="shared" si="790"/>
        <v/>
      </c>
    </row>
    <row r="3683" spans="35:51" x14ac:dyDescent="0.35">
      <c r="AI3683" s="11"/>
      <c r="AJ3683" s="11"/>
      <c r="AK3683" s="11"/>
      <c r="AL3683" s="63"/>
      <c r="AM3683" s="46" t="str">
        <f t="shared" si="778"/>
        <v/>
      </c>
      <c r="AN3683" s="46" t="str">
        <f t="shared" si="779"/>
        <v/>
      </c>
      <c r="AO3683" s="46" t="str">
        <f t="shared" si="780"/>
        <v/>
      </c>
      <c r="AP3683" s="46">
        <f t="shared" si="781"/>
        <v>0</v>
      </c>
      <c r="AQ3683" s="46" t="str">
        <f t="shared" si="782"/>
        <v/>
      </c>
      <c r="AR3683" s="46">
        <f t="shared" si="783"/>
        <v>0</v>
      </c>
      <c r="AS3683" s="48">
        <f t="shared" si="784"/>
        <v>1</v>
      </c>
      <c r="AT3683" s="46">
        <f t="shared" si="788"/>
        <v>0</v>
      </c>
      <c r="AU3683" s="46">
        <f t="shared" si="785"/>
        <v>0</v>
      </c>
      <c r="AV3683" s="46">
        <f t="shared" si="786"/>
        <v>0</v>
      </c>
      <c r="AW3683" s="46">
        <f t="shared" si="789"/>
        <v>0</v>
      </c>
      <c r="AX3683" s="47" t="str">
        <f t="shared" si="787"/>
        <v/>
      </c>
      <c r="AY3683" s="47" t="str">
        <f t="shared" si="790"/>
        <v/>
      </c>
    </row>
    <row r="3684" spans="35:51" x14ac:dyDescent="0.35">
      <c r="AI3684" s="11"/>
      <c r="AJ3684" s="11"/>
      <c r="AK3684" s="11"/>
      <c r="AL3684" s="63"/>
      <c r="AM3684" s="46" t="str">
        <f t="shared" si="778"/>
        <v/>
      </c>
      <c r="AN3684" s="46" t="str">
        <f t="shared" si="779"/>
        <v/>
      </c>
      <c r="AO3684" s="46" t="str">
        <f t="shared" si="780"/>
        <v/>
      </c>
      <c r="AP3684" s="46">
        <f t="shared" si="781"/>
        <v>0</v>
      </c>
      <c r="AQ3684" s="46" t="str">
        <f t="shared" si="782"/>
        <v/>
      </c>
      <c r="AR3684" s="46">
        <f t="shared" si="783"/>
        <v>0</v>
      </c>
      <c r="AS3684" s="48">
        <f t="shared" si="784"/>
        <v>1</v>
      </c>
      <c r="AT3684" s="46">
        <f t="shared" si="788"/>
        <v>0</v>
      </c>
      <c r="AU3684" s="46">
        <f t="shared" si="785"/>
        <v>0</v>
      </c>
      <c r="AV3684" s="46">
        <f t="shared" si="786"/>
        <v>0</v>
      </c>
      <c r="AW3684" s="46">
        <f t="shared" si="789"/>
        <v>0</v>
      </c>
      <c r="AX3684" s="47" t="str">
        <f t="shared" si="787"/>
        <v/>
      </c>
      <c r="AY3684" s="47" t="str">
        <f t="shared" si="790"/>
        <v/>
      </c>
    </row>
    <row r="3685" spans="35:51" x14ac:dyDescent="0.35">
      <c r="AI3685" s="11"/>
      <c r="AJ3685" s="11"/>
      <c r="AK3685" s="11"/>
      <c r="AL3685" s="63"/>
      <c r="AM3685" s="46" t="str">
        <f t="shared" si="778"/>
        <v/>
      </c>
      <c r="AN3685" s="46" t="str">
        <f t="shared" si="779"/>
        <v/>
      </c>
      <c r="AO3685" s="46" t="str">
        <f t="shared" si="780"/>
        <v/>
      </c>
      <c r="AP3685" s="46">
        <f t="shared" si="781"/>
        <v>0</v>
      </c>
      <c r="AQ3685" s="46" t="str">
        <f t="shared" si="782"/>
        <v/>
      </c>
      <c r="AR3685" s="46">
        <f t="shared" si="783"/>
        <v>0</v>
      </c>
      <c r="AS3685" s="48">
        <f t="shared" si="784"/>
        <v>1</v>
      </c>
      <c r="AT3685" s="46">
        <f t="shared" si="788"/>
        <v>0</v>
      </c>
      <c r="AU3685" s="46">
        <f t="shared" si="785"/>
        <v>0</v>
      </c>
      <c r="AV3685" s="46">
        <f t="shared" si="786"/>
        <v>0</v>
      </c>
      <c r="AW3685" s="46">
        <f t="shared" si="789"/>
        <v>0</v>
      </c>
      <c r="AX3685" s="47" t="str">
        <f t="shared" si="787"/>
        <v/>
      </c>
      <c r="AY3685" s="47" t="str">
        <f t="shared" si="790"/>
        <v/>
      </c>
    </row>
    <row r="3686" spans="35:51" x14ac:dyDescent="0.35">
      <c r="AI3686" s="11"/>
      <c r="AJ3686" s="11"/>
      <c r="AK3686" s="11"/>
      <c r="AL3686" s="63"/>
      <c r="AM3686" s="46" t="str">
        <f t="shared" si="778"/>
        <v/>
      </c>
      <c r="AN3686" s="46" t="str">
        <f t="shared" si="779"/>
        <v/>
      </c>
      <c r="AO3686" s="46" t="str">
        <f t="shared" si="780"/>
        <v/>
      </c>
      <c r="AP3686" s="46">
        <f t="shared" si="781"/>
        <v>0</v>
      </c>
      <c r="AQ3686" s="46" t="str">
        <f t="shared" si="782"/>
        <v/>
      </c>
      <c r="AR3686" s="46">
        <f t="shared" si="783"/>
        <v>0</v>
      </c>
      <c r="AS3686" s="48">
        <f t="shared" si="784"/>
        <v>1</v>
      </c>
      <c r="AT3686" s="46">
        <f t="shared" si="788"/>
        <v>0</v>
      </c>
      <c r="AU3686" s="46">
        <f t="shared" si="785"/>
        <v>0</v>
      </c>
      <c r="AV3686" s="46">
        <f t="shared" si="786"/>
        <v>0</v>
      </c>
      <c r="AW3686" s="46">
        <f t="shared" si="789"/>
        <v>0</v>
      </c>
      <c r="AX3686" s="47" t="str">
        <f t="shared" si="787"/>
        <v/>
      </c>
      <c r="AY3686" s="47" t="str">
        <f t="shared" si="790"/>
        <v/>
      </c>
    </row>
    <row r="3687" spans="35:51" x14ac:dyDescent="0.35">
      <c r="AI3687" s="11"/>
      <c r="AJ3687" s="11"/>
      <c r="AK3687" s="11"/>
      <c r="AL3687" s="63"/>
      <c r="AM3687" s="46" t="str">
        <f t="shared" si="778"/>
        <v/>
      </c>
      <c r="AN3687" s="46" t="str">
        <f t="shared" si="779"/>
        <v/>
      </c>
      <c r="AO3687" s="46" t="str">
        <f t="shared" si="780"/>
        <v/>
      </c>
      <c r="AP3687" s="46">
        <f t="shared" si="781"/>
        <v>0</v>
      </c>
      <c r="AQ3687" s="46" t="str">
        <f t="shared" si="782"/>
        <v/>
      </c>
      <c r="AR3687" s="46">
        <f t="shared" si="783"/>
        <v>0</v>
      </c>
      <c r="AS3687" s="48">
        <f t="shared" si="784"/>
        <v>1</v>
      </c>
      <c r="AT3687" s="46">
        <f t="shared" si="788"/>
        <v>0</v>
      </c>
      <c r="AU3687" s="46">
        <f t="shared" si="785"/>
        <v>0</v>
      </c>
      <c r="AV3687" s="46">
        <f t="shared" si="786"/>
        <v>0</v>
      </c>
      <c r="AW3687" s="46">
        <f t="shared" si="789"/>
        <v>0</v>
      </c>
      <c r="AX3687" s="47" t="str">
        <f t="shared" si="787"/>
        <v/>
      </c>
      <c r="AY3687" s="47" t="str">
        <f t="shared" si="790"/>
        <v/>
      </c>
    </row>
    <row r="3688" spans="35:51" x14ac:dyDescent="0.35">
      <c r="AI3688" s="11"/>
      <c r="AJ3688" s="11"/>
      <c r="AK3688" s="11"/>
      <c r="AL3688" s="63"/>
      <c r="AM3688" s="46" t="str">
        <f t="shared" si="778"/>
        <v/>
      </c>
      <c r="AN3688" s="46" t="str">
        <f t="shared" si="779"/>
        <v/>
      </c>
      <c r="AO3688" s="46" t="str">
        <f t="shared" si="780"/>
        <v/>
      </c>
      <c r="AP3688" s="46">
        <f t="shared" si="781"/>
        <v>0</v>
      </c>
      <c r="AQ3688" s="46" t="str">
        <f t="shared" si="782"/>
        <v/>
      </c>
      <c r="AR3688" s="46">
        <f t="shared" si="783"/>
        <v>0</v>
      </c>
      <c r="AS3688" s="48">
        <f t="shared" si="784"/>
        <v>1</v>
      </c>
      <c r="AT3688" s="46">
        <f t="shared" si="788"/>
        <v>0</v>
      </c>
      <c r="AU3688" s="46">
        <f t="shared" si="785"/>
        <v>0</v>
      </c>
      <c r="AV3688" s="46">
        <f t="shared" si="786"/>
        <v>0</v>
      </c>
      <c r="AW3688" s="46">
        <f t="shared" si="789"/>
        <v>0</v>
      </c>
      <c r="AX3688" s="47" t="str">
        <f t="shared" si="787"/>
        <v/>
      </c>
      <c r="AY3688" s="47" t="str">
        <f t="shared" si="790"/>
        <v/>
      </c>
    </row>
    <row r="3689" spans="35:51" x14ac:dyDescent="0.35">
      <c r="AI3689" s="11"/>
      <c r="AJ3689" s="11"/>
      <c r="AK3689" s="11"/>
      <c r="AL3689" s="63"/>
      <c r="AM3689" s="46" t="str">
        <f t="shared" si="778"/>
        <v/>
      </c>
      <c r="AN3689" s="46" t="str">
        <f t="shared" si="779"/>
        <v/>
      </c>
      <c r="AO3689" s="46" t="str">
        <f t="shared" si="780"/>
        <v/>
      </c>
      <c r="AP3689" s="46">
        <f t="shared" si="781"/>
        <v>0</v>
      </c>
      <c r="AQ3689" s="46" t="str">
        <f t="shared" si="782"/>
        <v/>
      </c>
      <c r="AR3689" s="46">
        <f t="shared" si="783"/>
        <v>0</v>
      </c>
      <c r="AS3689" s="48">
        <f t="shared" si="784"/>
        <v>1</v>
      </c>
      <c r="AT3689" s="46">
        <f t="shared" si="788"/>
        <v>0</v>
      </c>
      <c r="AU3689" s="46">
        <f t="shared" si="785"/>
        <v>0</v>
      </c>
      <c r="AV3689" s="46">
        <f t="shared" si="786"/>
        <v>0</v>
      </c>
      <c r="AW3689" s="46">
        <f t="shared" si="789"/>
        <v>0</v>
      </c>
      <c r="AX3689" s="47" t="str">
        <f t="shared" si="787"/>
        <v/>
      </c>
      <c r="AY3689" s="47" t="str">
        <f t="shared" si="790"/>
        <v/>
      </c>
    </row>
    <row r="3690" spans="35:51" x14ac:dyDescent="0.35">
      <c r="AI3690" s="11"/>
      <c r="AJ3690" s="11"/>
      <c r="AK3690" s="11"/>
      <c r="AL3690" s="63"/>
      <c r="AM3690" s="46" t="str">
        <f t="shared" si="778"/>
        <v/>
      </c>
      <c r="AN3690" s="46" t="str">
        <f t="shared" si="779"/>
        <v/>
      </c>
      <c r="AO3690" s="46" t="str">
        <f t="shared" si="780"/>
        <v/>
      </c>
      <c r="AP3690" s="46">
        <f t="shared" si="781"/>
        <v>0</v>
      </c>
      <c r="AQ3690" s="46" t="str">
        <f t="shared" si="782"/>
        <v/>
      </c>
      <c r="AR3690" s="46">
        <f t="shared" si="783"/>
        <v>0</v>
      </c>
      <c r="AS3690" s="48">
        <f t="shared" si="784"/>
        <v>1</v>
      </c>
      <c r="AT3690" s="46">
        <f t="shared" si="788"/>
        <v>0</v>
      </c>
      <c r="AU3690" s="46">
        <f t="shared" si="785"/>
        <v>0</v>
      </c>
      <c r="AV3690" s="46">
        <f t="shared" si="786"/>
        <v>0</v>
      </c>
      <c r="AW3690" s="46">
        <f t="shared" si="789"/>
        <v>0</v>
      </c>
      <c r="AX3690" s="47" t="str">
        <f t="shared" si="787"/>
        <v/>
      </c>
      <c r="AY3690" s="47" t="str">
        <f t="shared" si="790"/>
        <v/>
      </c>
    </row>
    <row r="3691" spans="35:51" x14ac:dyDescent="0.35">
      <c r="AI3691" s="11"/>
      <c r="AJ3691" s="11"/>
      <c r="AK3691" s="11"/>
      <c r="AL3691" s="63"/>
      <c r="AM3691" s="46" t="str">
        <f t="shared" si="778"/>
        <v/>
      </c>
      <c r="AN3691" s="46" t="str">
        <f t="shared" si="779"/>
        <v/>
      </c>
      <c r="AO3691" s="46" t="str">
        <f t="shared" si="780"/>
        <v/>
      </c>
      <c r="AP3691" s="46">
        <f t="shared" si="781"/>
        <v>0</v>
      </c>
      <c r="AQ3691" s="46" t="str">
        <f t="shared" si="782"/>
        <v/>
      </c>
      <c r="AR3691" s="46">
        <f t="shared" si="783"/>
        <v>0</v>
      </c>
      <c r="AS3691" s="48">
        <f t="shared" si="784"/>
        <v>1</v>
      </c>
      <c r="AT3691" s="46">
        <f t="shared" si="788"/>
        <v>0</v>
      </c>
      <c r="AU3691" s="46">
        <f t="shared" si="785"/>
        <v>0</v>
      </c>
      <c r="AV3691" s="46">
        <f t="shared" si="786"/>
        <v>0</v>
      </c>
      <c r="AW3691" s="46">
        <f t="shared" si="789"/>
        <v>0</v>
      </c>
      <c r="AX3691" s="47" t="str">
        <f t="shared" si="787"/>
        <v/>
      </c>
      <c r="AY3691" s="47" t="str">
        <f t="shared" si="790"/>
        <v/>
      </c>
    </row>
    <row r="3692" spans="35:51" x14ac:dyDescent="0.35">
      <c r="AI3692" s="11"/>
      <c r="AJ3692" s="11"/>
      <c r="AK3692" s="11"/>
      <c r="AL3692" s="63"/>
      <c r="AM3692" s="46" t="str">
        <f t="shared" si="778"/>
        <v/>
      </c>
      <c r="AN3692" s="46" t="str">
        <f t="shared" si="779"/>
        <v/>
      </c>
      <c r="AO3692" s="46" t="str">
        <f t="shared" si="780"/>
        <v/>
      </c>
      <c r="AP3692" s="46">
        <f t="shared" si="781"/>
        <v>0</v>
      </c>
      <c r="AQ3692" s="46" t="str">
        <f t="shared" si="782"/>
        <v/>
      </c>
      <c r="AR3692" s="46">
        <f t="shared" si="783"/>
        <v>0</v>
      </c>
      <c r="AS3692" s="48">
        <f t="shared" si="784"/>
        <v>1</v>
      </c>
      <c r="AT3692" s="46">
        <f t="shared" si="788"/>
        <v>0</v>
      </c>
      <c r="AU3692" s="46">
        <f t="shared" si="785"/>
        <v>0</v>
      </c>
      <c r="AV3692" s="46">
        <f t="shared" si="786"/>
        <v>0</v>
      </c>
      <c r="AW3692" s="46">
        <f t="shared" si="789"/>
        <v>0</v>
      </c>
      <c r="AX3692" s="47" t="str">
        <f t="shared" si="787"/>
        <v/>
      </c>
      <c r="AY3692" s="47" t="str">
        <f t="shared" si="790"/>
        <v/>
      </c>
    </row>
    <row r="3693" spans="35:51" x14ac:dyDescent="0.35">
      <c r="AI3693" s="11"/>
      <c r="AJ3693" s="11"/>
      <c r="AK3693" s="11"/>
      <c r="AL3693" s="63"/>
      <c r="AM3693" s="46" t="str">
        <f t="shared" si="778"/>
        <v/>
      </c>
      <c r="AN3693" s="46" t="str">
        <f t="shared" si="779"/>
        <v/>
      </c>
      <c r="AO3693" s="46" t="str">
        <f t="shared" si="780"/>
        <v/>
      </c>
      <c r="AP3693" s="46">
        <f t="shared" si="781"/>
        <v>0</v>
      </c>
      <c r="AQ3693" s="46" t="str">
        <f t="shared" si="782"/>
        <v/>
      </c>
      <c r="AR3693" s="46">
        <f t="shared" si="783"/>
        <v>0</v>
      </c>
      <c r="AS3693" s="48">
        <f t="shared" si="784"/>
        <v>1</v>
      </c>
      <c r="AT3693" s="46">
        <f t="shared" si="788"/>
        <v>0</v>
      </c>
      <c r="AU3693" s="46">
        <f t="shared" si="785"/>
        <v>0</v>
      </c>
      <c r="AV3693" s="46">
        <f t="shared" si="786"/>
        <v>0</v>
      </c>
      <c r="AW3693" s="46">
        <f t="shared" si="789"/>
        <v>0</v>
      </c>
      <c r="AX3693" s="47" t="str">
        <f t="shared" si="787"/>
        <v/>
      </c>
      <c r="AY3693" s="47" t="str">
        <f t="shared" si="790"/>
        <v/>
      </c>
    </row>
    <row r="3694" spans="35:51" x14ac:dyDescent="0.35">
      <c r="AI3694" s="11"/>
      <c r="AJ3694" s="11"/>
      <c r="AK3694" s="11"/>
      <c r="AL3694" s="63"/>
      <c r="AM3694" s="46" t="str">
        <f t="shared" si="778"/>
        <v/>
      </c>
      <c r="AN3694" s="46" t="str">
        <f t="shared" si="779"/>
        <v/>
      </c>
      <c r="AO3694" s="46" t="str">
        <f t="shared" si="780"/>
        <v/>
      </c>
      <c r="AP3694" s="46">
        <f t="shared" si="781"/>
        <v>0</v>
      </c>
      <c r="AQ3694" s="46" t="str">
        <f t="shared" si="782"/>
        <v/>
      </c>
      <c r="AR3694" s="46">
        <f t="shared" si="783"/>
        <v>0</v>
      </c>
      <c r="AS3694" s="48">
        <f t="shared" si="784"/>
        <v>1</v>
      </c>
      <c r="AT3694" s="46">
        <f t="shared" si="788"/>
        <v>0</v>
      </c>
      <c r="AU3694" s="46">
        <f t="shared" si="785"/>
        <v>0</v>
      </c>
      <c r="AV3694" s="46">
        <f t="shared" si="786"/>
        <v>0</v>
      </c>
      <c r="AW3694" s="46">
        <f t="shared" si="789"/>
        <v>0</v>
      </c>
      <c r="AX3694" s="47" t="str">
        <f t="shared" si="787"/>
        <v/>
      </c>
      <c r="AY3694" s="47" t="str">
        <f t="shared" si="790"/>
        <v/>
      </c>
    </row>
    <row r="3695" spans="35:51" x14ac:dyDescent="0.35">
      <c r="AI3695" s="11"/>
      <c r="AJ3695" s="11"/>
      <c r="AK3695" s="11"/>
      <c r="AL3695" s="63"/>
      <c r="AM3695" s="46" t="str">
        <f t="shared" si="778"/>
        <v/>
      </c>
      <c r="AN3695" s="46" t="str">
        <f t="shared" si="779"/>
        <v/>
      </c>
      <c r="AO3695" s="46" t="str">
        <f t="shared" si="780"/>
        <v/>
      </c>
      <c r="AP3695" s="46">
        <f t="shared" si="781"/>
        <v>0</v>
      </c>
      <c r="AQ3695" s="46" t="str">
        <f t="shared" si="782"/>
        <v/>
      </c>
      <c r="AR3695" s="46">
        <f t="shared" si="783"/>
        <v>0</v>
      </c>
      <c r="AS3695" s="48">
        <f t="shared" si="784"/>
        <v>1</v>
      </c>
      <c r="AT3695" s="46">
        <f t="shared" si="788"/>
        <v>0</v>
      </c>
      <c r="AU3695" s="46">
        <f t="shared" si="785"/>
        <v>0</v>
      </c>
      <c r="AV3695" s="46">
        <f t="shared" si="786"/>
        <v>0</v>
      </c>
      <c r="AW3695" s="46">
        <f t="shared" si="789"/>
        <v>0</v>
      </c>
      <c r="AX3695" s="47" t="str">
        <f t="shared" si="787"/>
        <v/>
      </c>
      <c r="AY3695" s="47" t="str">
        <f t="shared" si="790"/>
        <v/>
      </c>
    </row>
    <row r="3696" spans="35:51" x14ac:dyDescent="0.35">
      <c r="AI3696" s="11"/>
      <c r="AJ3696" s="11"/>
      <c r="AK3696" s="11"/>
      <c r="AL3696" s="63"/>
      <c r="AM3696" s="46" t="str">
        <f t="shared" si="778"/>
        <v/>
      </c>
      <c r="AN3696" s="46" t="str">
        <f t="shared" si="779"/>
        <v/>
      </c>
      <c r="AO3696" s="46" t="str">
        <f t="shared" si="780"/>
        <v/>
      </c>
      <c r="AP3696" s="46">
        <f t="shared" si="781"/>
        <v>0</v>
      </c>
      <c r="AQ3696" s="46" t="str">
        <f t="shared" si="782"/>
        <v/>
      </c>
      <c r="AR3696" s="46">
        <f t="shared" si="783"/>
        <v>0</v>
      </c>
      <c r="AS3696" s="48">
        <f t="shared" si="784"/>
        <v>1</v>
      </c>
      <c r="AT3696" s="46">
        <f t="shared" si="788"/>
        <v>0</v>
      </c>
      <c r="AU3696" s="46">
        <f t="shared" si="785"/>
        <v>0</v>
      </c>
      <c r="AV3696" s="46">
        <f t="shared" si="786"/>
        <v>0</v>
      </c>
      <c r="AW3696" s="46">
        <f t="shared" si="789"/>
        <v>0</v>
      </c>
      <c r="AX3696" s="47" t="str">
        <f t="shared" si="787"/>
        <v/>
      </c>
      <c r="AY3696" s="47" t="str">
        <f t="shared" si="790"/>
        <v/>
      </c>
    </row>
    <row r="3697" spans="35:51" x14ac:dyDescent="0.35">
      <c r="AI3697" s="11"/>
      <c r="AJ3697" s="11"/>
      <c r="AK3697" s="11"/>
      <c r="AL3697" s="63"/>
      <c r="AM3697" s="46" t="str">
        <f t="shared" si="778"/>
        <v/>
      </c>
      <c r="AN3697" s="46" t="str">
        <f t="shared" si="779"/>
        <v/>
      </c>
      <c r="AO3697" s="46" t="str">
        <f t="shared" si="780"/>
        <v/>
      </c>
      <c r="AP3697" s="46">
        <f t="shared" si="781"/>
        <v>0</v>
      </c>
      <c r="AQ3697" s="46" t="str">
        <f t="shared" si="782"/>
        <v/>
      </c>
      <c r="AR3697" s="46">
        <f t="shared" si="783"/>
        <v>0</v>
      </c>
      <c r="AS3697" s="48">
        <f t="shared" si="784"/>
        <v>1</v>
      </c>
      <c r="AT3697" s="46">
        <f t="shared" si="788"/>
        <v>0</v>
      </c>
      <c r="AU3697" s="46">
        <f t="shared" si="785"/>
        <v>0</v>
      </c>
      <c r="AV3697" s="46">
        <f t="shared" si="786"/>
        <v>0</v>
      </c>
      <c r="AW3697" s="46">
        <f t="shared" si="789"/>
        <v>0</v>
      </c>
      <c r="AX3697" s="47" t="str">
        <f t="shared" si="787"/>
        <v/>
      </c>
      <c r="AY3697" s="47" t="str">
        <f t="shared" si="790"/>
        <v/>
      </c>
    </row>
    <row r="3698" spans="35:51" x14ac:dyDescent="0.35">
      <c r="AI3698" s="11"/>
      <c r="AJ3698" s="11"/>
      <c r="AK3698" s="11"/>
      <c r="AL3698" s="63"/>
      <c r="AM3698" s="46" t="str">
        <f t="shared" si="778"/>
        <v/>
      </c>
      <c r="AN3698" s="46" t="str">
        <f t="shared" si="779"/>
        <v/>
      </c>
      <c r="AO3698" s="46" t="str">
        <f t="shared" si="780"/>
        <v/>
      </c>
      <c r="AP3698" s="46">
        <f t="shared" si="781"/>
        <v>0</v>
      </c>
      <c r="AQ3698" s="46" t="str">
        <f t="shared" si="782"/>
        <v/>
      </c>
      <c r="AR3698" s="46">
        <f t="shared" si="783"/>
        <v>0</v>
      </c>
      <c r="AS3698" s="48">
        <f t="shared" si="784"/>
        <v>1</v>
      </c>
      <c r="AT3698" s="46">
        <f t="shared" si="788"/>
        <v>0</v>
      </c>
      <c r="AU3698" s="46">
        <f t="shared" si="785"/>
        <v>0</v>
      </c>
      <c r="AV3698" s="46">
        <f t="shared" si="786"/>
        <v>0</v>
      </c>
      <c r="AW3698" s="46">
        <f t="shared" si="789"/>
        <v>0</v>
      </c>
      <c r="AX3698" s="47" t="str">
        <f t="shared" si="787"/>
        <v/>
      </c>
      <c r="AY3698" s="47" t="str">
        <f t="shared" si="790"/>
        <v/>
      </c>
    </row>
    <row r="3699" spans="35:51" x14ac:dyDescent="0.35">
      <c r="AI3699" s="11"/>
      <c r="AJ3699" s="11"/>
      <c r="AK3699" s="11"/>
      <c r="AL3699" s="63"/>
      <c r="AM3699" s="46" t="str">
        <f t="shared" si="778"/>
        <v/>
      </c>
      <c r="AN3699" s="46" t="str">
        <f t="shared" si="779"/>
        <v/>
      </c>
      <c r="AO3699" s="46" t="str">
        <f t="shared" si="780"/>
        <v/>
      </c>
      <c r="AP3699" s="46">
        <f t="shared" si="781"/>
        <v>0</v>
      </c>
      <c r="AQ3699" s="46" t="str">
        <f t="shared" si="782"/>
        <v/>
      </c>
      <c r="AR3699" s="46">
        <f t="shared" si="783"/>
        <v>0</v>
      </c>
      <c r="AS3699" s="48">
        <f t="shared" si="784"/>
        <v>1</v>
      </c>
      <c r="AT3699" s="46">
        <f t="shared" si="788"/>
        <v>0</v>
      </c>
      <c r="AU3699" s="46">
        <f t="shared" si="785"/>
        <v>0</v>
      </c>
      <c r="AV3699" s="46">
        <f t="shared" si="786"/>
        <v>0</v>
      </c>
      <c r="AW3699" s="46">
        <f t="shared" si="789"/>
        <v>0</v>
      </c>
      <c r="AX3699" s="47" t="str">
        <f t="shared" si="787"/>
        <v/>
      </c>
      <c r="AY3699" s="47" t="str">
        <f t="shared" si="790"/>
        <v/>
      </c>
    </row>
    <row r="3700" spans="35:51" x14ac:dyDescent="0.35">
      <c r="AI3700" s="11"/>
      <c r="AJ3700" s="11"/>
      <c r="AK3700" s="11"/>
      <c r="AL3700" s="63"/>
      <c r="AM3700" s="46" t="str">
        <f t="shared" si="778"/>
        <v/>
      </c>
      <c r="AN3700" s="46" t="str">
        <f t="shared" si="779"/>
        <v/>
      </c>
      <c r="AO3700" s="46" t="str">
        <f t="shared" si="780"/>
        <v/>
      </c>
      <c r="AP3700" s="46">
        <f t="shared" si="781"/>
        <v>0</v>
      </c>
      <c r="AQ3700" s="46" t="str">
        <f t="shared" si="782"/>
        <v/>
      </c>
      <c r="AR3700" s="46">
        <f t="shared" si="783"/>
        <v>0</v>
      </c>
      <c r="AS3700" s="48">
        <f t="shared" si="784"/>
        <v>1</v>
      </c>
      <c r="AT3700" s="46">
        <f t="shared" si="788"/>
        <v>0</v>
      </c>
      <c r="AU3700" s="46">
        <f t="shared" si="785"/>
        <v>0</v>
      </c>
      <c r="AV3700" s="46">
        <f t="shared" si="786"/>
        <v>0</v>
      </c>
      <c r="AW3700" s="46">
        <f t="shared" si="789"/>
        <v>0</v>
      </c>
      <c r="AX3700" s="47" t="str">
        <f t="shared" si="787"/>
        <v/>
      </c>
      <c r="AY3700" s="47" t="str">
        <f t="shared" si="790"/>
        <v/>
      </c>
    </row>
    <row r="3701" spans="35:51" x14ac:dyDescent="0.35">
      <c r="AI3701" s="11"/>
      <c r="AJ3701" s="11"/>
      <c r="AK3701" s="11"/>
      <c r="AL3701" s="63"/>
      <c r="AM3701" s="46" t="str">
        <f t="shared" si="778"/>
        <v/>
      </c>
      <c r="AN3701" s="46" t="str">
        <f t="shared" si="779"/>
        <v/>
      </c>
      <c r="AO3701" s="46" t="str">
        <f t="shared" si="780"/>
        <v/>
      </c>
      <c r="AP3701" s="46">
        <f t="shared" si="781"/>
        <v>0</v>
      </c>
      <c r="AQ3701" s="46" t="str">
        <f t="shared" si="782"/>
        <v/>
      </c>
      <c r="AR3701" s="46">
        <f t="shared" si="783"/>
        <v>0</v>
      </c>
      <c r="AS3701" s="48">
        <f t="shared" si="784"/>
        <v>1</v>
      </c>
      <c r="AT3701" s="46">
        <f t="shared" si="788"/>
        <v>0</v>
      </c>
      <c r="AU3701" s="46">
        <f t="shared" si="785"/>
        <v>0</v>
      </c>
      <c r="AV3701" s="46">
        <f t="shared" si="786"/>
        <v>0</v>
      </c>
      <c r="AW3701" s="46">
        <f t="shared" si="789"/>
        <v>0</v>
      </c>
      <c r="AX3701" s="47" t="str">
        <f t="shared" si="787"/>
        <v/>
      </c>
      <c r="AY3701" s="47" t="str">
        <f t="shared" si="790"/>
        <v/>
      </c>
    </row>
    <row r="3702" spans="35:51" x14ac:dyDescent="0.35">
      <c r="AI3702" s="11"/>
      <c r="AJ3702" s="11"/>
      <c r="AK3702" s="11"/>
      <c r="AL3702" s="63"/>
      <c r="AM3702" s="46" t="str">
        <f t="shared" si="778"/>
        <v/>
      </c>
      <c r="AN3702" s="46" t="str">
        <f t="shared" si="779"/>
        <v/>
      </c>
      <c r="AO3702" s="46" t="str">
        <f t="shared" si="780"/>
        <v/>
      </c>
      <c r="AP3702" s="46">
        <f t="shared" si="781"/>
        <v>0</v>
      </c>
      <c r="AQ3702" s="46" t="str">
        <f t="shared" si="782"/>
        <v/>
      </c>
      <c r="AR3702" s="46">
        <f t="shared" si="783"/>
        <v>0</v>
      </c>
      <c r="AS3702" s="48">
        <f t="shared" si="784"/>
        <v>1</v>
      </c>
      <c r="AT3702" s="46">
        <f t="shared" si="788"/>
        <v>0</v>
      </c>
      <c r="AU3702" s="46">
        <f t="shared" si="785"/>
        <v>0</v>
      </c>
      <c r="AV3702" s="46">
        <f t="shared" si="786"/>
        <v>0</v>
      </c>
      <c r="AW3702" s="46">
        <f t="shared" si="789"/>
        <v>0</v>
      </c>
      <c r="AX3702" s="47" t="str">
        <f t="shared" si="787"/>
        <v/>
      </c>
      <c r="AY3702" s="47" t="str">
        <f t="shared" si="790"/>
        <v/>
      </c>
    </row>
    <row r="3703" spans="35:51" x14ac:dyDescent="0.35">
      <c r="AI3703" s="11"/>
      <c r="AJ3703" s="11"/>
      <c r="AK3703" s="11"/>
      <c r="AL3703" s="63"/>
      <c r="AM3703" s="46" t="str">
        <f t="shared" si="778"/>
        <v/>
      </c>
      <c r="AN3703" s="46" t="str">
        <f t="shared" si="779"/>
        <v/>
      </c>
      <c r="AO3703" s="46" t="str">
        <f t="shared" si="780"/>
        <v/>
      </c>
      <c r="AP3703" s="46">
        <f t="shared" si="781"/>
        <v>0</v>
      </c>
      <c r="AQ3703" s="46" t="str">
        <f t="shared" si="782"/>
        <v/>
      </c>
      <c r="AR3703" s="46">
        <f t="shared" si="783"/>
        <v>0</v>
      </c>
      <c r="AS3703" s="48">
        <f t="shared" si="784"/>
        <v>1</v>
      </c>
      <c r="AT3703" s="46">
        <f t="shared" si="788"/>
        <v>0</v>
      </c>
      <c r="AU3703" s="46">
        <f t="shared" si="785"/>
        <v>0</v>
      </c>
      <c r="AV3703" s="46">
        <f t="shared" si="786"/>
        <v>0</v>
      </c>
      <c r="AW3703" s="46">
        <f t="shared" si="789"/>
        <v>0</v>
      </c>
      <c r="AX3703" s="47" t="str">
        <f t="shared" si="787"/>
        <v/>
      </c>
      <c r="AY3703" s="47" t="str">
        <f t="shared" si="790"/>
        <v/>
      </c>
    </row>
    <row r="3704" spans="35:51" x14ac:dyDescent="0.35">
      <c r="AI3704" s="11"/>
      <c r="AJ3704" s="11"/>
      <c r="AK3704" s="11"/>
      <c r="AL3704" s="63"/>
      <c r="AM3704" s="46" t="str">
        <f t="shared" si="778"/>
        <v/>
      </c>
      <c r="AN3704" s="46" t="str">
        <f t="shared" si="779"/>
        <v/>
      </c>
      <c r="AO3704" s="46" t="str">
        <f t="shared" si="780"/>
        <v/>
      </c>
      <c r="AP3704" s="46">
        <f t="shared" si="781"/>
        <v>0</v>
      </c>
      <c r="AQ3704" s="46" t="str">
        <f t="shared" si="782"/>
        <v/>
      </c>
      <c r="AR3704" s="46">
        <f t="shared" si="783"/>
        <v>0</v>
      </c>
      <c r="AS3704" s="48">
        <f t="shared" si="784"/>
        <v>1</v>
      </c>
      <c r="AT3704" s="46">
        <f t="shared" si="788"/>
        <v>0</v>
      </c>
      <c r="AU3704" s="46">
        <f t="shared" si="785"/>
        <v>0</v>
      </c>
      <c r="AV3704" s="46">
        <f t="shared" si="786"/>
        <v>0</v>
      </c>
      <c r="AW3704" s="46">
        <f t="shared" si="789"/>
        <v>0</v>
      </c>
      <c r="AX3704" s="47" t="str">
        <f t="shared" si="787"/>
        <v/>
      </c>
      <c r="AY3704" s="47" t="str">
        <f t="shared" si="790"/>
        <v/>
      </c>
    </row>
    <row r="3705" spans="35:51" x14ac:dyDescent="0.35">
      <c r="AI3705" s="11"/>
      <c r="AJ3705" s="11"/>
      <c r="AK3705" s="11"/>
      <c r="AL3705" s="63"/>
      <c r="AM3705" s="46" t="str">
        <f t="shared" si="778"/>
        <v/>
      </c>
      <c r="AN3705" s="46" t="str">
        <f t="shared" si="779"/>
        <v/>
      </c>
      <c r="AO3705" s="46" t="str">
        <f t="shared" si="780"/>
        <v/>
      </c>
      <c r="AP3705" s="46">
        <f t="shared" si="781"/>
        <v>0</v>
      </c>
      <c r="AQ3705" s="46" t="str">
        <f t="shared" si="782"/>
        <v/>
      </c>
      <c r="AR3705" s="46">
        <f t="shared" si="783"/>
        <v>0</v>
      </c>
      <c r="AS3705" s="48">
        <f t="shared" si="784"/>
        <v>1</v>
      </c>
      <c r="AT3705" s="46">
        <f t="shared" si="788"/>
        <v>0</v>
      </c>
      <c r="AU3705" s="46">
        <f t="shared" si="785"/>
        <v>0</v>
      </c>
      <c r="AV3705" s="46">
        <f t="shared" si="786"/>
        <v>0</v>
      </c>
      <c r="AW3705" s="46">
        <f t="shared" si="789"/>
        <v>0</v>
      </c>
      <c r="AX3705" s="47" t="str">
        <f t="shared" si="787"/>
        <v/>
      </c>
      <c r="AY3705" s="47" t="str">
        <f t="shared" si="790"/>
        <v/>
      </c>
    </row>
    <row r="3706" spans="35:51" x14ac:dyDescent="0.35">
      <c r="AI3706" s="11"/>
      <c r="AJ3706" s="11"/>
      <c r="AK3706" s="11"/>
      <c r="AL3706" s="63"/>
      <c r="AM3706" s="46" t="str">
        <f t="shared" si="778"/>
        <v/>
      </c>
      <c r="AN3706" s="46" t="str">
        <f t="shared" si="779"/>
        <v/>
      </c>
      <c r="AO3706" s="46" t="str">
        <f t="shared" si="780"/>
        <v/>
      </c>
      <c r="AP3706" s="46">
        <f t="shared" si="781"/>
        <v>0</v>
      </c>
      <c r="AQ3706" s="46" t="str">
        <f t="shared" si="782"/>
        <v/>
      </c>
      <c r="AR3706" s="46">
        <f t="shared" si="783"/>
        <v>0</v>
      </c>
      <c r="AS3706" s="48">
        <f t="shared" si="784"/>
        <v>1</v>
      </c>
      <c r="AT3706" s="46">
        <f t="shared" si="788"/>
        <v>0</v>
      </c>
      <c r="AU3706" s="46">
        <f t="shared" si="785"/>
        <v>0</v>
      </c>
      <c r="AV3706" s="46">
        <f t="shared" si="786"/>
        <v>0</v>
      </c>
      <c r="AW3706" s="46">
        <f t="shared" si="789"/>
        <v>0</v>
      </c>
      <c r="AX3706" s="47" t="str">
        <f t="shared" si="787"/>
        <v/>
      </c>
      <c r="AY3706" s="47" t="str">
        <f t="shared" si="790"/>
        <v/>
      </c>
    </row>
    <row r="3707" spans="35:51" x14ac:dyDescent="0.35">
      <c r="AI3707" s="11"/>
      <c r="AJ3707" s="11"/>
      <c r="AK3707" s="11"/>
      <c r="AL3707" s="63"/>
      <c r="AM3707" s="46" t="str">
        <f t="shared" si="778"/>
        <v/>
      </c>
      <c r="AN3707" s="46" t="str">
        <f t="shared" si="779"/>
        <v/>
      </c>
      <c r="AO3707" s="46" t="str">
        <f t="shared" si="780"/>
        <v/>
      </c>
      <c r="AP3707" s="46">
        <f t="shared" si="781"/>
        <v>0</v>
      </c>
      <c r="AQ3707" s="46" t="str">
        <f t="shared" si="782"/>
        <v/>
      </c>
      <c r="AR3707" s="46">
        <f t="shared" si="783"/>
        <v>0</v>
      </c>
      <c r="AS3707" s="48">
        <f t="shared" si="784"/>
        <v>1</v>
      </c>
      <c r="AT3707" s="46">
        <f t="shared" si="788"/>
        <v>0</v>
      </c>
      <c r="AU3707" s="46">
        <f t="shared" si="785"/>
        <v>0</v>
      </c>
      <c r="AV3707" s="46">
        <f t="shared" si="786"/>
        <v>0</v>
      </c>
      <c r="AW3707" s="46">
        <f t="shared" si="789"/>
        <v>0</v>
      </c>
      <c r="AX3707" s="47" t="str">
        <f t="shared" si="787"/>
        <v/>
      </c>
      <c r="AY3707" s="47" t="str">
        <f t="shared" si="790"/>
        <v/>
      </c>
    </row>
    <row r="3708" spans="35:51" x14ac:dyDescent="0.35">
      <c r="AI3708" s="11"/>
      <c r="AJ3708" s="11"/>
      <c r="AK3708" s="11"/>
      <c r="AL3708" s="63"/>
      <c r="AM3708" s="46" t="str">
        <f t="shared" si="778"/>
        <v/>
      </c>
      <c r="AN3708" s="46" t="str">
        <f t="shared" si="779"/>
        <v/>
      </c>
      <c r="AO3708" s="46" t="str">
        <f t="shared" si="780"/>
        <v/>
      </c>
      <c r="AP3708" s="46">
        <f t="shared" si="781"/>
        <v>0</v>
      </c>
      <c r="AQ3708" s="46" t="str">
        <f t="shared" si="782"/>
        <v/>
      </c>
      <c r="AR3708" s="46">
        <f t="shared" si="783"/>
        <v>0</v>
      </c>
      <c r="AS3708" s="48">
        <f t="shared" si="784"/>
        <v>1</v>
      </c>
      <c r="AT3708" s="46">
        <f t="shared" si="788"/>
        <v>0</v>
      </c>
      <c r="AU3708" s="46">
        <f t="shared" si="785"/>
        <v>0</v>
      </c>
      <c r="AV3708" s="46">
        <f t="shared" si="786"/>
        <v>0</v>
      </c>
      <c r="AW3708" s="46">
        <f t="shared" si="789"/>
        <v>0</v>
      </c>
      <c r="AX3708" s="47" t="str">
        <f t="shared" si="787"/>
        <v/>
      </c>
      <c r="AY3708" s="47" t="str">
        <f t="shared" si="790"/>
        <v/>
      </c>
    </row>
    <row r="3709" spans="35:51" x14ac:dyDescent="0.35">
      <c r="AI3709" s="11"/>
      <c r="AJ3709" s="11"/>
      <c r="AK3709" s="11"/>
      <c r="AL3709" s="63"/>
      <c r="AM3709" s="46" t="str">
        <f t="shared" si="778"/>
        <v/>
      </c>
      <c r="AN3709" s="46" t="str">
        <f t="shared" si="779"/>
        <v/>
      </c>
      <c r="AO3709" s="46" t="str">
        <f t="shared" si="780"/>
        <v/>
      </c>
      <c r="AP3709" s="46">
        <f t="shared" si="781"/>
        <v>0</v>
      </c>
      <c r="AQ3709" s="46" t="str">
        <f t="shared" si="782"/>
        <v/>
      </c>
      <c r="AR3709" s="46">
        <f t="shared" si="783"/>
        <v>0</v>
      </c>
      <c r="AS3709" s="48">
        <f t="shared" si="784"/>
        <v>1</v>
      </c>
      <c r="AT3709" s="46">
        <f t="shared" si="788"/>
        <v>0</v>
      </c>
      <c r="AU3709" s="46">
        <f t="shared" si="785"/>
        <v>0</v>
      </c>
      <c r="AV3709" s="46">
        <f t="shared" si="786"/>
        <v>0</v>
      </c>
      <c r="AW3709" s="46">
        <f t="shared" si="789"/>
        <v>0</v>
      </c>
      <c r="AX3709" s="47" t="str">
        <f t="shared" si="787"/>
        <v/>
      </c>
      <c r="AY3709" s="47" t="str">
        <f t="shared" si="790"/>
        <v/>
      </c>
    </row>
    <row r="3710" spans="35:51" x14ac:dyDescent="0.35">
      <c r="AI3710" s="11"/>
      <c r="AJ3710" s="11"/>
      <c r="AK3710" s="11"/>
      <c r="AL3710" s="63"/>
      <c r="AM3710" s="46" t="str">
        <f t="shared" si="778"/>
        <v/>
      </c>
      <c r="AN3710" s="46" t="str">
        <f t="shared" si="779"/>
        <v/>
      </c>
      <c r="AO3710" s="46" t="str">
        <f t="shared" si="780"/>
        <v/>
      </c>
      <c r="AP3710" s="46">
        <f t="shared" si="781"/>
        <v>0</v>
      </c>
      <c r="AQ3710" s="46" t="str">
        <f t="shared" si="782"/>
        <v/>
      </c>
      <c r="AR3710" s="46">
        <f t="shared" si="783"/>
        <v>0</v>
      </c>
      <c r="AS3710" s="48">
        <f t="shared" si="784"/>
        <v>1</v>
      </c>
      <c r="AT3710" s="46">
        <f t="shared" si="788"/>
        <v>0</v>
      </c>
      <c r="AU3710" s="46">
        <f t="shared" si="785"/>
        <v>0</v>
      </c>
      <c r="AV3710" s="46">
        <f t="shared" si="786"/>
        <v>0</v>
      </c>
      <c r="AW3710" s="46">
        <f t="shared" si="789"/>
        <v>0</v>
      </c>
      <c r="AX3710" s="47" t="str">
        <f t="shared" si="787"/>
        <v/>
      </c>
      <c r="AY3710" s="47" t="str">
        <f t="shared" si="790"/>
        <v/>
      </c>
    </row>
    <row r="3711" spans="35:51" x14ac:dyDescent="0.35">
      <c r="AI3711" s="11"/>
      <c r="AJ3711" s="11"/>
      <c r="AK3711" s="11"/>
      <c r="AL3711" s="63"/>
      <c r="AM3711" s="46" t="str">
        <f t="shared" si="778"/>
        <v/>
      </c>
      <c r="AN3711" s="46" t="str">
        <f t="shared" si="779"/>
        <v/>
      </c>
      <c r="AO3711" s="46" t="str">
        <f t="shared" si="780"/>
        <v/>
      </c>
      <c r="AP3711" s="46">
        <f t="shared" si="781"/>
        <v>0</v>
      </c>
      <c r="AQ3711" s="46" t="str">
        <f t="shared" si="782"/>
        <v/>
      </c>
      <c r="AR3711" s="46">
        <f t="shared" si="783"/>
        <v>0</v>
      </c>
      <c r="AS3711" s="48">
        <f t="shared" si="784"/>
        <v>1</v>
      </c>
      <c r="AT3711" s="46">
        <f t="shared" si="788"/>
        <v>0</v>
      </c>
      <c r="AU3711" s="46">
        <f t="shared" si="785"/>
        <v>0</v>
      </c>
      <c r="AV3711" s="46">
        <f t="shared" si="786"/>
        <v>0</v>
      </c>
      <c r="AW3711" s="46">
        <f t="shared" si="789"/>
        <v>0</v>
      </c>
      <c r="AX3711" s="47" t="str">
        <f t="shared" si="787"/>
        <v/>
      </c>
      <c r="AY3711" s="47" t="str">
        <f t="shared" si="790"/>
        <v/>
      </c>
    </row>
    <row r="3712" spans="35:51" x14ac:dyDescent="0.35">
      <c r="AI3712" s="11"/>
      <c r="AJ3712" s="11"/>
      <c r="AK3712" s="11"/>
      <c r="AL3712" s="63"/>
      <c r="AM3712" s="46" t="str">
        <f t="shared" si="778"/>
        <v/>
      </c>
      <c r="AN3712" s="46" t="str">
        <f t="shared" si="779"/>
        <v/>
      </c>
      <c r="AO3712" s="46" t="str">
        <f t="shared" si="780"/>
        <v/>
      </c>
      <c r="AP3712" s="46">
        <f t="shared" si="781"/>
        <v>0</v>
      </c>
      <c r="AQ3712" s="46" t="str">
        <f t="shared" si="782"/>
        <v/>
      </c>
      <c r="AR3712" s="46">
        <f t="shared" si="783"/>
        <v>0</v>
      </c>
      <c r="AS3712" s="48">
        <f t="shared" si="784"/>
        <v>1</v>
      </c>
      <c r="AT3712" s="46">
        <f t="shared" si="788"/>
        <v>0</v>
      </c>
      <c r="AU3712" s="46">
        <f t="shared" si="785"/>
        <v>0</v>
      </c>
      <c r="AV3712" s="46">
        <f t="shared" si="786"/>
        <v>0</v>
      </c>
      <c r="AW3712" s="46">
        <f t="shared" si="789"/>
        <v>0</v>
      </c>
      <c r="AX3712" s="47" t="str">
        <f t="shared" si="787"/>
        <v/>
      </c>
      <c r="AY3712" s="47" t="str">
        <f t="shared" si="790"/>
        <v/>
      </c>
    </row>
    <row r="3713" spans="35:51" x14ac:dyDescent="0.35">
      <c r="AI3713" s="11"/>
      <c r="AJ3713" s="11"/>
      <c r="AK3713" s="11"/>
      <c r="AL3713" s="63"/>
      <c r="AM3713" s="46" t="str">
        <f t="shared" si="778"/>
        <v/>
      </c>
      <c r="AN3713" s="46" t="str">
        <f t="shared" si="779"/>
        <v/>
      </c>
      <c r="AO3713" s="46" t="str">
        <f t="shared" si="780"/>
        <v/>
      </c>
      <c r="AP3713" s="46">
        <f t="shared" si="781"/>
        <v>0</v>
      </c>
      <c r="AQ3713" s="46" t="str">
        <f t="shared" si="782"/>
        <v/>
      </c>
      <c r="AR3713" s="46">
        <f t="shared" si="783"/>
        <v>0</v>
      </c>
      <c r="AS3713" s="48">
        <f t="shared" si="784"/>
        <v>1</v>
      </c>
      <c r="AT3713" s="46">
        <f t="shared" si="788"/>
        <v>0</v>
      </c>
      <c r="AU3713" s="46">
        <f t="shared" si="785"/>
        <v>0</v>
      </c>
      <c r="AV3713" s="46">
        <f t="shared" si="786"/>
        <v>0</v>
      </c>
      <c r="AW3713" s="46">
        <f t="shared" si="789"/>
        <v>0</v>
      </c>
      <c r="AX3713" s="47" t="str">
        <f t="shared" si="787"/>
        <v/>
      </c>
      <c r="AY3713" s="47" t="str">
        <f t="shared" si="790"/>
        <v/>
      </c>
    </row>
    <row r="3714" spans="35:51" x14ac:dyDescent="0.35">
      <c r="AI3714" s="11"/>
      <c r="AJ3714" s="11"/>
      <c r="AK3714" s="11"/>
      <c r="AL3714" s="63"/>
      <c r="AM3714" s="46" t="str">
        <f t="shared" si="778"/>
        <v/>
      </c>
      <c r="AN3714" s="46" t="str">
        <f t="shared" si="779"/>
        <v/>
      </c>
      <c r="AO3714" s="46" t="str">
        <f t="shared" si="780"/>
        <v/>
      </c>
      <c r="AP3714" s="46">
        <f t="shared" si="781"/>
        <v>0</v>
      </c>
      <c r="AQ3714" s="46" t="str">
        <f t="shared" si="782"/>
        <v/>
      </c>
      <c r="AR3714" s="46">
        <f t="shared" si="783"/>
        <v>0</v>
      </c>
      <c r="AS3714" s="48">
        <f t="shared" si="784"/>
        <v>1</v>
      </c>
      <c r="AT3714" s="46">
        <f t="shared" si="788"/>
        <v>0</v>
      </c>
      <c r="AU3714" s="46">
        <f t="shared" si="785"/>
        <v>0</v>
      </c>
      <c r="AV3714" s="46">
        <f t="shared" si="786"/>
        <v>0</v>
      </c>
      <c r="AW3714" s="46">
        <f t="shared" si="789"/>
        <v>0</v>
      </c>
      <c r="AX3714" s="47" t="str">
        <f t="shared" si="787"/>
        <v/>
      </c>
      <c r="AY3714" s="47" t="str">
        <f t="shared" si="790"/>
        <v/>
      </c>
    </row>
    <row r="3715" spans="35:51" x14ac:dyDescent="0.35">
      <c r="AI3715" s="11"/>
      <c r="AJ3715" s="11"/>
      <c r="AK3715" s="11"/>
      <c r="AL3715" s="63"/>
      <c r="AM3715" s="46" t="str">
        <f t="shared" ref="AM3715:AM3778" si="791">IFERROR(VLOOKUP($AK3715,pnl_konto_table,2,FALSE),"")</f>
        <v/>
      </c>
      <c r="AN3715" s="46" t="str">
        <f t="shared" ref="AN3715:AN3778" si="792">IFERROR(VLOOKUP($AK3715,pnl_konto_table,6,FALSE),"")</f>
        <v/>
      </c>
      <c r="AO3715" s="46" t="str">
        <f t="shared" ref="AO3715:AO3778" si="793">IFERROR(VLOOKUP($AK3715,pnl_konto_table,7,FALSE),"")</f>
        <v/>
      </c>
      <c r="AP3715" s="46">
        <f t="shared" ref="AP3715:AP3778" si="794">IFERROR(VLOOKUP(AO3715,pnl_kategori_table,2,FALSE),0)</f>
        <v>0</v>
      </c>
      <c r="AQ3715" s="46" t="str">
        <f t="shared" ref="AQ3715:AQ3778" si="795">IFERROR(MATCH(AN3715,pnl_subkategori,0),"")</f>
        <v/>
      </c>
      <c r="AR3715" s="46">
        <f t="shared" ref="AR3715:AR3778" si="796">IF(AP3715=$A$3,-$AL3715,$AL3715)</f>
        <v>0</v>
      </c>
      <c r="AS3715" s="48">
        <f t="shared" ref="AS3715:AS3778" si="797">IFERROR(VLOOKUP($AK3715,lookup_konto_index,2,FALSE),IFERROR(VLOOKUP(AN3715,lookup_subkategori_index,2,FALSE),IFERROR(VLOOKUP(AO3715,lookup_kategori_index,2,FALSE),1)))</f>
        <v>1</v>
      </c>
      <c r="AT3715" s="46">
        <f t="shared" si="788"/>
        <v>0</v>
      </c>
      <c r="AU3715" s="46">
        <f t="shared" ref="AU3715:AU3778" si="798">SUMIFS($BC$3:$BC$50,$BA$3:$BA$50,$AI3715,$BB$3:$BB$50,$AJ3715)</f>
        <v>0</v>
      </c>
      <c r="AV3715" s="46">
        <f t="shared" ref="AV3715:AV3778" si="799">SUMIFS($BD$3:$BD$50,$BA$3:$BA$50,$AI3715,$BB$3:$BB$50,$AJ3715)</f>
        <v>0</v>
      </c>
      <c r="AW3715" s="46">
        <f t="shared" si="789"/>
        <v>0</v>
      </c>
      <c r="AX3715" s="47" t="str">
        <f t="shared" ref="AX3715:AX3778" si="800">IFERROR(VLOOKUP($AP3715,table_type_kostnad,2,FALSE)*AR3715,"")</f>
        <v/>
      </c>
      <c r="AY3715" s="47" t="str">
        <f t="shared" si="790"/>
        <v/>
      </c>
    </row>
    <row r="3716" spans="35:51" x14ac:dyDescent="0.35">
      <c r="AI3716" s="11"/>
      <c r="AJ3716" s="11"/>
      <c r="AK3716" s="11"/>
      <c r="AL3716" s="63"/>
      <c r="AM3716" s="46" t="str">
        <f t="shared" si="791"/>
        <v/>
      </c>
      <c r="AN3716" s="46" t="str">
        <f t="shared" si="792"/>
        <v/>
      </c>
      <c r="AO3716" s="46" t="str">
        <f t="shared" si="793"/>
        <v/>
      </c>
      <c r="AP3716" s="46">
        <f t="shared" si="794"/>
        <v>0</v>
      </c>
      <c r="AQ3716" s="46" t="str">
        <f t="shared" si="795"/>
        <v/>
      </c>
      <c r="AR3716" s="46">
        <f t="shared" si="796"/>
        <v>0</v>
      </c>
      <c r="AS3716" s="48">
        <f t="shared" si="797"/>
        <v>1</v>
      </c>
      <c r="AT3716" s="46">
        <f t="shared" ref="AT3716:AT3779" si="801">AS3716*AR3716</f>
        <v>0</v>
      </c>
      <c r="AU3716" s="46">
        <f t="shared" si="798"/>
        <v>0</v>
      </c>
      <c r="AV3716" s="46">
        <f t="shared" si="799"/>
        <v>0</v>
      </c>
      <c r="AW3716" s="46">
        <f t="shared" ref="AW3716:AW3779" si="802">IF(AU3716=0,0,1)</f>
        <v>0</v>
      </c>
      <c r="AX3716" s="47" t="str">
        <f t="shared" si="800"/>
        <v/>
      </c>
      <c r="AY3716" s="47" t="str">
        <f t="shared" ref="AY3716:AY3779" si="803">IFERROR(AX3716*AS3716,"")</f>
        <v/>
      </c>
    </row>
    <row r="3717" spans="35:51" x14ac:dyDescent="0.35">
      <c r="AI3717" s="11"/>
      <c r="AJ3717" s="11"/>
      <c r="AK3717" s="11"/>
      <c r="AL3717" s="63"/>
      <c r="AM3717" s="46" t="str">
        <f t="shared" si="791"/>
        <v/>
      </c>
      <c r="AN3717" s="46" t="str">
        <f t="shared" si="792"/>
        <v/>
      </c>
      <c r="AO3717" s="46" t="str">
        <f t="shared" si="793"/>
        <v/>
      </c>
      <c r="AP3717" s="46">
        <f t="shared" si="794"/>
        <v>0</v>
      </c>
      <c r="AQ3717" s="46" t="str">
        <f t="shared" si="795"/>
        <v/>
      </c>
      <c r="AR3717" s="46">
        <f t="shared" si="796"/>
        <v>0</v>
      </c>
      <c r="AS3717" s="48">
        <f t="shared" si="797"/>
        <v>1</v>
      </c>
      <c r="AT3717" s="46">
        <f t="shared" si="801"/>
        <v>0</v>
      </c>
      <c r="AU3717" s="46">
        <f t="shared" si="798"/>
        <v>0</v>
      </c>
      <c r="AV3717" s="46">
        <f t="shared" si="799"/>
        <v>0</v>
      </c>
      <c r="AW3717" s="46">
        <f t="shared" si="802"/>
        <v>0</v>
      </c>
      <c r="AX3717" s="47" t="str">
        <f t="shared" si="800"/>
        <v/>
      </c>
      <c r="AY3717" s="47" t="str">
        <f t="shared" si="803"/>
        <v/>
      </c>
    </row>
    <row r="3718" spans="35:51" x14ac:dyDescent="0.35">
      <c r="AI3718" s="11"/>
      <c r="AJ3718" s="11"/>
      <c r="AK3718" s="11"/>
      <c r="AL3718" s="63"/>
      <c r="AM3718" s="46" t="str">
        <f t="shared" si="791"/>
        <v/>
      </c>
      <c r="AN3718" s="46" t="str">
        <f t="shared" si="792"/>
        <v/>
      </c>
      <c r="AO3718" s="46" t="str">
        <f t="shared" si="793"/>
        <v/>
      </c>
      <c r="AP3718" s="46">
        <f t="shared" si="794"/>
        <v>0</v>
      </c>
      <c r="AQ3718" s="46" t="str">
        <f t="shared" si="795"/>
        <v/>
      </c>
      <c r="AR3718" s="46">
        <f t="shared" si="796"/>
        <v>0</v>
      </c>
      <c r="AS3718" s="48">
        <f t="shared" si="797"/>
        <v>1</v>
      </c>
      <c r="AT3718" s="46">
        <f t="shared" si="801"/>
        <v>0</v>
      </c>
      <c r="AU3718" s="46">
        <f t="shared" si="798"/>
        <v>0</v>
      </c>
      <c r="AV3718" s="46">
        <f t="shared" si="799"/>
        <v>0</v>
      </c>
      <c r="AW3718" s="46">
        <f t="shared" si="802"/>
        <v>0</v>
      </c>
      <c r="AX3718" s="47" t="str">
        <f t="shared" si="800"/>
        <v/>
      </c>
      <c r="AY3718" s="47" t="str">
        <f t="shared" si="803"/>
        <v/>
      </c>
    </row>
    <row r="3719" spans="35:51" x14ac:dyDescent="0.35">
      <c r="AI3719" s="11"/>
      <c r="AJ3719" s="11"/>
      <c r="AK3719" s="11"/>
      <c r="AL3719" s="63"/>
      <c r="AM3719" s="46" t="str">
        <f t="shared" si="791"/>
        <v/>
      </c>
      <c r="AN3719" s="46" t="str">
        <f t="shared" si="792"/>
        <v/>
      </c>
      <c r="AO3719" s="46" t="str">
        <f t="shared" si="793"/>
        <v/>
      </c>
      <c r="AP3719" s="46">
        <f t="shared" si="794"/>
        <v>0</v>
      </c>
      <c r="AQ3719" s="46" t="str">
        <f t="shared" si="795"/>
        <v/>
      </c>
      <c r="AR3719" s="46">
        <f t="shared" si="796"/>
        <v>0</v>
      </c>
      <c r="AS3719" s="48">
        <f t="shared" si="797"/>
        <v>1</v>
      </c>
      <c r="AT3719" s="46">
        <f t="shared" si="801"/>
        <v>0</v>
      </c>
      <c r="AU3719" s="46">
        <f t="shared" si="798"/>
        <v>0</v>
      </c>
      <c r="AV3719" s="46">
        <f t="shared" si="799"/>
        <v>0</v>
      </c>
      <c r="AW3719" s="46">
        <f t="shared" si="802"/>
        <v>0</v>
      </c>
      <c r="AX3719" s="47" t="str">
        <f t="shared" si="800"/>
        <v/>
      </c>
      <c r="AY3719" s="47" t="str">
        <f t="shared" si="803"/>
        <v/>
      </c>
    </row>
    <row r="3720" spans="35:51" x14ac:dyDescent="0.35">
      <c r="AI3720" s="11"/>
      <c r="AJ3720" s="11"/>
      <c r="AK3720" s="11"/>
      <c r="AL3720" s="63"/>
      <c r="AM3720" s="46" t="str">
        <f t="shared" si="791"/>
        <v/>
      </c>
      <c r="AN3720" s="46" t="str">
        <f t="shared" si="792"/>
        <v/>
      </c>
      <c r="AO3720" s="46" t="str">
        <f t="shared" si="793"/>
        <v/>
      </c>
      <c r="AP3720" s="46">
        <f t="shared" si="794"/>
        <v>0</v>
      </c>
      <c r="AQ3720" s="46" t="str">
        <f t="shared" si="795"/>
        <v/>
      </c>
      <c r="AR3720" s="46">
        <f t="shared" si="796"/>
        <v>0</v>
      </c>
      <c r="AS3720" s="48">
        <f t="shared" si="797"/>
        <v>1</v>
      </c>
      <c r="AT3720" s="46">
        <f t="shared" si="801"/>
        <v>0</v>
      </c>
      <c r="AU3720" s="46">
        <f t="shared" si="798"/>
        <v>0</v>
      </c>
      <c r="AV3720" s="46">
        <f t="shared" si="799"/>
        <v>0</v>
      </c>
      <c r="AW3720" s="46">
        <f t="shared" si="802"/>
        <v>0</v>
      </c>
      <c r="AX3720" s="47" t="str">
        <f t="shared" si="800"/>
        <v/>
      </c>
      <c r="AY3720" s="47" t="str">
        <f t="shared" si="803"/>
        <v/>
      </c>
    </row>
    <row r="3721" spans="35:51" x14ac:dyDescent="0.35">
      <c r="AI3721" s="11"/>
      <c r="AJ3721" s="11"/>
      <c r="AK3721" s="11"/>
      <c r="AL3721" s="63"/>
      <c r="AM3721" s="46" t="str">
        <f t="shared" si="791"/>
        <v/>
      </c>
      <c r="AN3721" s="46" t="str">
        <f t="shared" si="792"/>
        <v/>
      </c>
      <c r="AO3721" s="46" t="str">
        <f t="shared" si="793"/>
        <v/>
      </c>
      <c r="AP3721" s="46">
        <f t="shared" si="794"/>
        <v>0</v>
      </c>
      <c r="AQ3721" s="46" t="str">
        <f t="shared" si="795"/>
        <v/>
      </c>
      <c r="AR3721" s="46">
        <f t="shared" si="796"/>
        <v>0</v>
      </c>
      <c r="AS3721" s="48">
        <f t="shared" si="797"/>
        <v>1</v>
      </c>
      <c r="AT3721" s="46">
        <f t="shared" si="801"/>
        <v>0</v>
      </c>
      <c r="AU3721" s="46">
        <f t="shared" si="798"/>
        <v>0</v>
      </c>
      <c r="AV3721" s="46">
        <f t="shared" si="799"/>
        <v>0</v>
      </c>
      <c r="AW3721" s="46">
        <f t="shared" si="802"/>
        <v>0</v>
      </c>
      <c r="AX3721" s="47" t="str">
        <f t="shared" si="800"/>
        <v/>
      </c>
      <c r="AY3721" s="47" t="str">
        <f t="shared" si="803"/>
        <v/>
      </c>
    </row>
    <row r="3722" spans="35:51" x14ac:dyDescent="0.35">
      <c r="AI3722" s="11"/>
      <c r="AJ3722" s="11"/>
      <c r="AK3722" s="11"/>
      <c r="AL3722" s="63"/>
      <c r="AM3722" s="46" t="str">
        <f t="shared" si="791"/>
        <v/>
      </c>
      <c r="AN3722" s="46" t="str">
        <f t="shared" si="792"/>
        <v/>
      </c>
      <c r="AO3722" s="46" t="str">
        <f t="shared" si="793"/>
        <v/>
      </c>
      <c r="AP3722" s="46">
        <f t="shared" si="794"/>
        <v>0</v>
      </c>
      <c r="AQ3722" s="46" t="str">
        <f t="shared" si="795"/>
        <v/>
      </c>
      <c r="AR3722" s="46">
        <f t="shared" si="796"/>
        <v>0</v>
      </c>
      <c r="AS3722" s="48">
        <f t="shared" si="797"/>
        <v>1</v>
      </c>
      <c r="AT3722" s="46">
        <f t="shared" si="801"/>
        <v>0</v>
      </c>
      <c r="AU3722" s="46">
        <f t="shared" si="798"/>
        <v>0</v>
      </c>
      <c r="AV3722" s="46">
        <f t="shared" si="799"/>
        <v>0</v>
      </c>
      <c r="AW3722" s="46">
        <f t="shared" si="802"/>
        <v>0</v>
      </c>
      <c r="AX3722" s="47" t="str">
        <f t="shared" si="800"/>
        <v/>
      </c>
      <c r="AY3722" s="47" t="str">
        <f t="shared" si="803"/>
        <v/>
      </c>
    </row>
    <row r="3723" spans="35:51" x14ac:dyDescent="0.35">
      <c r="AI3723" s="11"/>
      <c r="AJ3723" s="11"/>
      <c r="AK3723" s="11"/>
      <c r="AL3723" s="63"/>
      <c r="AM3723" s="46" t="str">
        <f t="shared" si="791"/>
        <v/>
      </c>
      <c r="AN3723" s="46" t="str">
        <f t="shared" si="792"/>
        <v/>
      </c>
      <c r="AO3723" s="46" t="str">
        <f t="shared" si="793"/>
        <v/>
      </c>
      <c r="AP3723" s="46">
        <f t="shared" si="794"/>
        <v>0</v>
      </c>
      <c r="AQ3723" s="46" t="str">
        <f t="shared" si="795"/>
        <v/>
      </c>
      <c r="AR3723" s="46">
        <f t="shared" si="796"/>
        <v>0</v>
      </c>
      <c r="AS3723" s="48">
        <f t="shared" si="797"/>
        <v>1</v>
      </c>
      <c r="AT3723" s="46">
        <f t="shared" si="801"/>
        <v>0</v>
      </c>
      <c r="AU3723" s="46">
        <f t="shared" si="798"/>
        <v>0</v>
      </c>
      <c r="AV3723" s="46">
        <f t="shared" si="799"/>
        <v>0</v>
      </c>
      <c r="AW3723" s="46">
        <f t="shared" si="802"/>
        <v>0</v>
      </c>
      <c r="AX3723" s="47" t="str">
        <f t="shared" si="800"/>
        <v/>
      </c>
      <c r="AY3723" s="47" t="str">
        <f t="shared" si="803"/>
        <v/>
      </c>
    </row>
    <row r="3724" spans="35:51" x14ac:dyDescent="0.35">
      <c r="AI3724" s="11"/>
      <c r="AJ3724" s="11"/>
      <c r="AK3724" s="11"/>
      <c r="AL3724" s="63"/>
      <c r="AM3724" s="46" t="str">
        <f t="shared" si="791"/>
        <v/>
      </c>
      <c r="AN3724" s="46" t="str">
        <f t="shared" si="792"/>
        <v/>
      </c>
      <c r="AO3724" s="46" t="str">
        <f t="shared" si="793"/>
        <v/>
      </c>
      <c r="AP3724" s="46">
        <f t="shared" si="794"/>
        <v>0</v>
      </c>
      <c r="AQ3724" s="46" t="str">
        <f t="shared" si="795"/>
        <v/>
      </c>
      <c r="AR3724" s="46">
        <f t="shared" si="796"/>
        <v>0</v>
      </c>
      <c r="AS3724" s="48">
        <f t="shared" si="797"/>
        <v>1</v>
      </c>
      <c r="AT3724" s="46">
        <f t="shared" si="801"/>
        <v>0</v>
      </c>
      <c r="AU3724" s="46">
        <f t="shared" si="798"/>
        <v>0</v>
      </c>
      <c r="AV3724" s="46">
        <f t="shared" si="799"/>
        <v>0</v>
      </c>
      <c r="AW3724" s="46">
        <f t="shared" si="802"/>
        <v>0</v>
      </c>
      <c r="AX3724" s="47" t="str">
        <f t="shared" si="800"/>
        <v/>
      </c>
      <c r="AY3724" s="47" t="str">
        <f t="shared" si="803"/>
        <v/>
      </c>
    </row>
    <row r="3725" spans="35:51" x14ac:dyDescent="0.35">
      <c r="AI3725" s="11"/>
      <c r="AJ3725" s="11"/>
      <c r="AK3725" s="11"/>
      <c r="AL3725" s="63"/>
      <c r="AM3725" s="46" t="str">
        <f t="shared" si="791"/>
        <v/>
      </c>
      <c r="AN3725" s="46" t="str">
        <f t="shared" si="792"/>
        <v/>
      </c>
      <c r="AO3725" s="46" t="str">
        <f t="shared" si="793"/>
        <v/>
      </c>
      <c r="AP3725" s="46">
        <f t="shared" si="794"/>
        <v>0</v>
      </c>
      <c r="AQ3725" s="46" t="str">
        <f t="shared" si="795"/>
        <v/>
      </c>
      <c r="AR3725" s="46">
        <f t="shared" si="796"/>
        <v>0</v>
      </c>
      <c r="AS3725" s="48">
        <f t="shared" si="797"/>
        <v>1</v>
      </c>
      <c r="AT3725" s="46">
        <f t="shared" si="801"/>
        <v>0</v>
      </c>
      <c r="AU3725" s="46">
        <f t="shared" si="798"/>
        <v>0</v>
      </c>
      <c r="AV3725" s="46">
        <f t="shared" si="799"/>
        <v>0</v>
      </c>
      <c r="AW3725" s="46">
        <f t="shared" si="802"/>
        <v>0</v>
      </c>
      <c r="AX3725" s="47" t="str">
        <f t="shared" si="800"/>
        <v/>
      </c>
      <c r="AY3725" s="47" t="str">
        <f t="shared" si="803"/>
        <v/>
      </c>
    </row>
    <row r="3726" spans="35:51" x14ac:dyDescent="0.35">
      <c r="AI3726" s="11"/>
      <c r="AJ3726" s="11"/>
      <c r="AK3726" s="11"/>
      <c r="AL3726" s="63"/>
      <c r="AM3726" s="46" t="str">
        <f t="shared" si="791"/>
        <v/>
      </c>
      <c r="AN3726" s="46" t="str">
        <f t="shared" si="792"/>
        <v/>
      </c>
      <c r="AO3726" s="46" t="str">
        <f t="shared" si="793"/>
        <v/>
      </c>
      <c r="AP3726" s="46">
        <f t="shared" si="794"/>
        <v>0</v>
      </c>
      <c r="AQ3726" s="46" t="str">
        <f t="shared" si="795"/>
        <v/>
      </c>
      <c r="AR3726" s="46">
        <f t="shared" si="796"/>
        <v>0</v>
      </c>
      <c r="AS3726" s="48">
        <f t="shared" si="797"/>
        <v>1</v>
      </c>
      <c r="AT3726" s="46">
        <f t="shared" si="801"/>
        <v>0</v>
      </c>
      <c r="AU3726" s="46">
        <f t="shared" si="798"/>
        <v>0</v>
      </c>
      <c r="AV3726" s="46">
        <f t="shared" si="799"/>
        <v>0</v>
      </c>
      <c r="AW3726" s="46">
        <f t="shared" si="802"/>
        <v>0</v>
      </c>
      <c r="AX3726" s="47" t="str">
        <f t="shared" si="800"/>
        <v/>
      </c>
      <c r="AY3726" s="47" t="str">
        <f t="shared" si="803"/>
        <v/>
      </c>
    </row>
    <row r="3727" spans="35:51" x14ac:dyDescent="0.35">
      <c r="AI3727" s="11"/>
      <c r="AJ3727" s="11"/>
      <c r="AK3727" s="11"/>
      <c r="AL3727" s="63"/>
      <c r="AM3727" s="46" t="str">
        <f t="shared" si="791"/>
        <v/>
      </c>
      <c r="AN3727" s="46" t="str">
        <f t="shared" si="792"/>
        <v/>
      </c>
      <c r="AO3727" s="46" t="str">
        <f t="shared" si="793"/>
        <v/>
      </c>
      <c r="AP3727" s="46">
        <f t="shared" si="794"/>
        <v>0</v>
      </c>
      <c r="AQ3727" s="46" t="str">
        <f t="shared" si="795"/>
        <v/>
      </c>
      <c r="AR3727" s="46">
        <f t="shared" si="796"/>
        <v>0</v>
      </c>
      <c r="AS3727" s="48">
        <f t="shared" si="797"/>
        <v>1</v>
      </c>
      <c r="AT3727" s="46">
        <f t="shared" si="801"/>
        <v>0</v>
      </c>
      <c r="AU3727" s="46">
        <f t="shared" si="798"/>
        <v>0</v>
      </c>
      <c r="AV3727" s="46">
        <f t="shared" si="799"/>
        <v>0</v>
      </c>
      <c r="AW3727" s="46">
        <f t="shared" si="802"/>
        <v>0</v>
      </c>
      <c r="AX3727" s="47" t="str">
        <f t="shared" si="800"/>
        <v/>
      </c>
      <c r="AY3727" s="47" t="str">
        <f t="shared" si="803"/>
        <v/>
      </c>
    </row>
    <row r="3728" spans="35:51" x14ac:dyDescent="0.35">
      <c r="AI3728" s="11"/>
      <c r="AJ3728" s="11"/>
      <c r="AK3728" s="11"/>
      <c r="AL3728" s="63"/>
      <c r="AM3728" s="46" t="str">
        <f t="shared" si="791"/>
        <v/>
      </c>
      <c r="AN3728" s="46" t="str">
        <f t="shared" si="792"/>
        <v/>
      </c>
      <c r="AO3728" s="46" t="str">
        <f t="shared" si="793"/>
        <v/>
      </c>
      <c r="AP3728" s="46">
        <f t="shared" si="794"/>
        <v>0</v>
      </c>
      <c r="AQ3728" s="46" t="str">
        <f t="shared" si="795"/>
        <v/>
      </c>
      <c r="AR3728" s="46">
        <f t="shared" si="796"/>
        <v>0</v>
      </c>
      <c r="AS3728" s="48">
        <f t="shared" si="797"/>
        <v>1</v>
      </c>
      <c r="AT3728" s="46">
        <f t="shared" si="801"/>
        <v>0</v>
      </c>
      <c r="AU3728" s="46">
        <f t="shared" si="798"/>
        <v>0</v>
      </c>
      <c r="AV3728" s="46">
        <f t="shared" si="799"/>
        <v>0</v>
      </c>
      <c r="AW3728" s="46">
        <f t="shared" si="802"/>
        <v>0</v>
      </c>
      <c r="AX3728" s="47" t="str">
        <f t="shared" si="800"/>
        <v/>
      </c>
      <c r="AY3728" s="47" t="str">
        <f t="shared" si="803"/>
        <v/>
      </c>
    </row>
    <row r="3729" spans="35:51" x14ac:dyDescent="0.35">
      <c r="AI3729" s="11"/>
      <c r="AJ3729" s="11"/>
      <c r="AK3729" s="11"/>
      <c r="AL3729" s="63"/>
      <c r="AM3729" s="46" t="str">
        <f t="shared" si="791"/>
        <v/>
      </c>
      <c r="AN3729" s="46" t="str">
        <f t="shared" si="792"/>
        <v/>
      </c>
      <c r="AO3729" s="46" t="str">
        <f t="shared" si="793"/>
        <v/>
      </c>
      <c r="AP3729" s="46">
        <f t="shared" si="794"/>
        <v>0</v>
      </c>
      <c r="AQ3729" s="46" t="str">
        <f t="shared" si="795"/>
        <v/>
      </c>
      <c r="AR3729" s="46">
        <f t="shared" si="796"/>
        <v>0</v>
      </c>
      <c r="AS3729" s="48">
        <f t="shared" si="797"/>
        <v>1</v>
      </c>
      <c r="AT3729" s="46">
        <f t="shared" si="801"/>
        <v>0</v>
      </c>
      <c r="AU3729" s="46">
        <f t="shared" si="798"/>
        <v>0</v>
      </c>
      <c r="AV3729" s="46">
        <f t="shared" si="799"/>
        <v>0</v>
      </c>
      <c r="AW3729" s="46">
        <f t="shared" si="802"/>
        <v>0</v>
      </c>
      <c r="AX3729" s="47" t="str">
        <f t="shared" si="800"/>
        <v/>
      </c>
      <c r="AY3729" s="47" t="str">
        <f t="shared" si="803"/>
        <v/>
      </c>
    </row>
    <row r="3730" spans="35:51" x14ac:dyDescent="0.35">
      <c r="AI3730" s="11"/>
      <c r="AJ3730" s="11"/>
      <c r="AK3730" s="11"/>
      <c r="AL3730" s="63"/>
      <c r="AM3730" s="46" t="str">
        <f t="shared" si="791"/>
        <v/>
      </c>
      <c r="AN3730" s="46" t="str">
        <f t="shared" si="792"/>
        <v/>
      </c>
      <c r="AO3730" s="46" t="str">
        <f t="shared" si="793"/>
        <v/>
      </c>
      <c r="AP3730" s="46">
        <f t="shared" si="794"/>
        <v>0</v>
      </c>
      <c r="AQ3730" s="46" t="str">
        <f t="shared" si="795"/>
        <v/>
      </c>
      <c r="AR3730" s="46">
        <f t="shared" si="796"/>
        <v>0</v>
      </c>
      <c r="AS3730" s="48">
        <f t="shared" si="797"/>
        <v>1</v>
      </c>
      <c r="AT3730" s="46">
        <f t="shared" si="801"/>
        <v>0</v>
      </c>
      <c r="AU3730" s="46">
        <f t="shared" si="798"/>
        <v>0</v>
      </c>
      <c r="AV3730" s="46">
        <f t="shared" si="799"/>
        <v>0</v>
      </c>
      <c r="AW3730" s="46">
        <f t="shared" si="802"/>
        <v>0</v>
      </c>
      <c r="AX3730" s="47" t="str">
        <f t="shared" si="800"/>
        <v/>
      </c>
      <c r="AY3730" s="47" t="str">
        <f t="shared" si="803"/>
        <v/>
      </c>
    </row>
    <row r="3731" spans="35:51" x14ac:dyDescent="0.35">
      <c r="AI3731" s="11"/>
      <c r="AJ3731" s="11"/>
      <c r="AK3731" s="11"/>
      <c r="AL3731" s="63"/>
      <c r="AM3731" s="46" t="str">
        <f t="shared" si="791"/>
        <v/>
      </c>
      <c r="AN3731" s="46" t="str">
        <f t="shared" si="792"/>
        <v/>
      </c>
      <c r="AO3731" s="46" t="str">
        <f t="shared" si="793"/>
        <v/>
      </c>
      <c r="AP3731" s="46">
        <f t="shared" si="794"/>
        <v>0</v>
      </c>
      <c r="AQ3731" s="46" t="str">
        <f t="shared" si="795"/>
        <v/>
      </c>
      <c r="AR3731" s="46">
        <f t="shared" si="796"/>
        <v>0</v>
      </c>
      <c r="AS3731" s="48">
        <f t="shared" si="797"/>
        <v>1</v>
      </c>
      <c r="AT3731" s="46">
        <f t="shared" si="801"/>
        <v>0</v>
      </c>
      <c r="AU3731" s="46">
        <f t="shared" si="798"/>
        <v>0</v>
      </c>
      <c r="AV3731" s="46">
        <f t="shared" si="799"/>
        <v>0</v>
      </c>
      <c r="AW3731" s="46">
        <f t="shared" si="802"/>
        <v>0</v>
      </c>
      <c r="AX3731" s="47" t="str">
        <f t="shared" si="800"/>
        <v/>
      </c>
      <c r="AY3731" s="47" t="str">
        <f t="shared" si="803"/>
        <v/>
      </c>
    </row>
    <row r="3732" spans="35:51" x14ac:dyDescent="0.35">
      <c r="AI3732" s="11"/>
      <c r="AJ3732" s="11"/>
      <c r="AK3732" s="11"/>
      <c r="AL3732" s="63"/>
      <c r="AM3732" s="46" t="str">
        <f t="shared" si="791"/>
        <v/>
      </c>
      <c r="AN3732" s="46" t="str">
        <f t="shared" si="792"/>
        <v/>
      </c>
      <c r="AO3732" s="46" t="str">
        <f t="shared" si="793"/>
        <v/>
      </c>
      <c r="AP3732" s="46">
        <f t="shared" si="794"/>
        <v>0</v>
      </c>
      <c r="AQ3732" s="46" t="str">
        <f t="shared" si="795"/>
        <v/>
      </c>
      <c r="AR3732" s="46">
        <f t="shared" si="796"/>
        <v>0</v>
      </c>
      <c r="AS3732" s="48">
        <f t="shared" si="797"/>
        <v>1</v>
      </c>
      <c r="AT3732" s="46">
        <f t="shared" si="801"/>
        <v>0</v>
      </c>
      <c r="AU3732" s="46">
        <f t="shared" si="798"/>
        <v>0</v>
      </c>
      <c r="AV3732" s="46">
        <f t="shared" si="799"/>
        <v>0</v>
      </c>
      <c r="AW3732" s="46">
        <f t="shared" si="802"/>
        <v>0</v>
      </c>
      <c r="AX3732" s="47" t="str">
        <f t="shared" si="800"/>
        <v/>
      </c>
      <c r="AY3732" s="47" t="str">
        <f t="shared" si="803"/>
        <v/>
      </c>
    </row>
    <row r="3733" spans="35:51" x14ac:dyDescent="0.35">
      <c r="AI3733" s="11"/>
      <c r="AJ3733" s="11"/>
      <c r="AK3733" s="11"/>
      <c r="AL3733" s="63"/>
      <c r="AM3733" s="46" t="str">
        <f t="shared" si="791"/>
        <v/>
      </c>
      <c r="AN3733" s="46" t="str">
        <f t="shared" si="792"/>
        <v/>
      </c>
      <c r="AO3733" s="46" t="str">
        <f t="shared" si="793"/>
        <v/>
      </c>
      <c r="AP3733" s="46">
        <f t="shared" si="794"/>
        <v>0</v>
      </c>
      <c r="AQ3733" s="46" t="str">
        <f t="shared" si="795"/>
        <v/>
      </c>
      <c r="AR3733" s="46">
        <f t="shared" si="796"/>
        <v>0</v>
      </c>
      <c r="AS3733" s="48">
        <f t="shared" si="797"/>
        <v>1</v>
      </c>
      <c r="AT3733" s="46">
        <f t="shared" si="801"/>
        <v>0</v>
      </c>
      <c r="AU3733" s="46">
        <f t="shared" si="798"/>
        <v>0</v>
      </c>
      <c r="AV3733" s="46">
        <f t="shared" si="799"/>
        <v>0</v>
      </c>
      <c r="AW3733" s="46">
        <f t="shared" si="802"/>
        <v>0</v>
      </c>
      <c r="AX3733" s="47" t="str">
        <f t="shared" si="800"/>
        <v/>
      </c>
      <c r="AY3733" s="47" t="str">
        <f t="shared" si="803"/>
        <v/>
      </c>
    </row>
    <row r="3734" spans="35:51" x14ac:dyDescent="0.35">
      <c r="AI3734" s="11"/>
      <c r="AJ3734" s="11"/>
      <c r="AK3734" s="11"/>
      <c r="AL3734" s="63"/>
      <c r="AM3734" s="46" t="str">
        <f t="shared" si="791"/>
        <v/>
      </c>
      <c r="AN3734" s="46" t="str">
        <f t="shared" si="792"/>
        <v/>
      </c>
      <c r="AO3734" s="46" t="str">
        <f t="shared" si="793"/>
        <v/>
      </c>
      <c r="AP3734" s="46">
        <f t="shared" si="794"/>
        <v>0</v>
      </c>
      <c r="AQ3734" s="46" t="str">
        <f t="shared" si="795"/>
        <v/>
      </c>
      <c r="AR3734" s="46">
        <f t="shared" si="796"/>
        <v>0</v>
      </c>
      <c r="AS3734" s="48">
        <f t="shared" si="797"/>
        <v>1</v>
      </c>
      <c r="AT3734" s="46">
        <f t="shared" si="801"/>
        <v>0</v>
      </c>
      <c r="AU3734" s="46">
        <f t="shared" si="798"/>
        <v>0</v>
      </c>
      <c r="AV3734" s="46">
        <f t="shared" si="799"/>
        <v>0</v>
      </c>
      <c r="AW3734" s="46">
        <f t="shared" si="802"/>
        <v>0</v>
      </c>
      <c r="AX3734" s="47" t="str">
        <f t="shared" si="800"/>
        <v/>
      </c>
      <c r="AY3734" s="47" t="str">
        <f t="shared" si="803"/>
        <v/>
      </c>
    </row>
    <row r="3735" spans="35:51" x14ac:dyDescent="0.35">
      <c r="AI3735" s="11"/>
      <c r="AJ3735" s="11"/>
      <c r="AK3735" s="11"/>
      <c r="AL3735" s="63"/>
      <c r="AM3735" s="46" t="str">
        <f t="shared" si="791"/>
        <v/>
      </c>
      <c r="AN3735" s="46" t="str">
        <f t="shared" si="792"/>
        <v/>
      </c>
      <c r="AO3735" s="46" t="str">
        <f t="shared" si="793"/>
        <v/>
      </c>
      <c r="AP3735" s="46">
        <f t="shared" si="794"/>
        <v>0</v>
      </c>
      <c r="AQ3735" s="46" t="str">
        <f t="shared" si="795"/>
        <v/>
      </c>
      <c r="AR3735" s="46">
        <f t="shared" si="796"/>
        <v>0</v>
      </c>
      <c r="AS3735" s="48">
        <f t="shared" si="797"/>
        <v>1</v>
      </c>
      <c r="AT3735" s="46">
        <f t="shared" si="801"/>
        <v>0</v>
      </c>
      <c r="AU3735" s="46">
        <f t="shared" si="798"/>
        <v>0</v>
      </c>
      <c r="AV3735" s="46">
        <f t="shared" si="799"/>
        <v>0</v>
      </c>
      <c r="AW3735" s="46">
        <f t="shared" si="802"/>
        <v>0</v>
      </c>
      <c r="AX3735" s="47" t="str">
        <f t="shared" si="800"/>
        <v/>
      </c>
      <c r="AY3735" s="47" t="str">
        <f t="shared" si="803"/>
        <v/>
      </c>
    </row>
    <row r="3736" spans="35:51" x14ac:dyDescent="0.35">
      <c r="AI3736" s="11"/>
      <c r="AJ3736" s="11"/>
      <c r="AK3736" s="11"/>
      <c r="AL3736" s="63"/>
      <c r="AM3736" s="46" t="str">
        <f t="shared" si="791"/>
        <v/>
      </c>
      <c r="AN3736" s="46" t="str">
        <f t="shared" si="792"/>
        <v/>
      </c>
      <c r="AO3736" s="46" t="str">
        <f t="shared" si="793"/>
        <v/>
      </c>
      <c r="AP3736" s="46">
        <f t="shared" si="794"/>
        <v>0</v>
      </c>
      <c r="AQ3736" s="46" t="str">
        <f t="shared" si="795"/>
        <v/>
      </c>
      <c r="AR3736" s="46">
        <f t="shared" si="796"/>
        <v>0</v>
      </c>
      <c r="AS3736" s="48">
        <f t="shared" si="797"/>
        <v>1</v>
      </c>
      <c r="AT3736" s="46">
        <f t="shared" si="801"/>
        <v>0</v>
      </c>
      <c r="AU3736" s="46">
        <f t="shared" si="798"/>
        <v>0</v>
      </c>
      <c r="AV3736" s="46">
        <f t="shared" si="799"/>
        <v>0</v>
      </c>
      <c r="AW3736" s="46">
        <f t="shared" si="802"/>
        <v>0</v>
      </c>
      <c r="AX3736" s="47" t="str">
        <f t="shared" si="800"/>
        <v/>
      </c>
      <c r="AY3736" s="47" t="str">
        <f t="shared" si="803"/>
        <v/>
      </c>
    </row>
    <row r="3737" spans="35:51" x14ac:dyDescent="0.35">
      <c r="AI3737" s="11"/>
      <c r="AJ3737" s="11"/>
      <c r="AK3737" s="11"/>
      <c r="AL3737" s="63"/>
      <c r="AM3737" s="46" t="str">
        <f t="shared" si="791"/>
        <v/>
      </c>
      <c r="AN3737" s="46" t="str">
        <f t="shared" si="792"/>
        <v/>
      </c>
      <c r="AO3737" s="46" t="str">
        <f t="shared" si="793"/>
        <v/>
      </c>
      <c r="AP3737" s="46">
        <f t="shared" si="794"/>
        <v>0</v>
      </c>
      <c r="AQ3737" s="46" t="str">
        <f t="shared" si="795"/>
        <v/>
      </c>
      <c r="AR3737" s="46">
        <f t="shared" si="796"/>
        <v>0</v>
      </c>
      <c r="AS3737" s="48">
        <f t="shared" si="797"/>
        <v>1</v>
      </c>
      <c r="AT3737" s="46">
        <f t="shared" si="801"/>
        <v>0</v>
      </c>
      <c r="AU3737" s="46">
        <f t="shared" si="798"/>
        <v>0</v>
      </c>
      <c r="AV3737" s="46">
        <f t="shared" si="799"/>
        <v>0</v>
      </c>
      <c r="AW3737" s="46">
        <f t="shared" si="802"/>
        <v>0</v>
      </c>
      <c r="AX3737" s="47" t="str">
        <f t="shared" si="800"/>
        <v/>
      </c>
      <c r="AY3737" s="47" t="str">
        <f t="shared" si="803"/>
        <v/>
      </c>
    </row>
    <row r="3738" spans="35:51" x14ac:dyDescent="0.35">
      <c r="AI3738" s="11"/>
      <c r="AJ3738" s="11"/>
      <c r="AK3738" s="11"/>
      <c r="AL3738" s="63"/>
      <c r="AM3738" s="46" t="str">
        <f t="shared" si="791"/>
        <v/>
      </c>
      <c r="AN3738" s="46" t="str">
        <f t="shared" si="792"/>
        <v/>
      </c>
      <c r="AO3738" s="46" t="str">
        <f t="shared" si="793"/>
        <v/>
      </c>
      <c r="AP3738" s="46">
        <f t="shared" si="794"/>
        <v>0</v>
      </c>
      <c r="AQ3738" s="46" t="str">
        <f t="shared" si="795"/>
        <v/>
      </c>
      <c r="AR3738" s="46">
        <f t="shared" si="796"/>
        <v>0</v>
      </c>
      <c r="AS3738" s="48">
        <f t="shared" si="797"/>
        <v>1</v>
      </c>
      <c r="AT3738" s="46">
        <f t="shared" si="801"/>
        <v>0</v>
      </c>
      <c r="AU3738" s="46">
        <f t="shared" si="798"/>
        <v>0</v>
      </c>
      <c r="AV3738" s="46">
        <f t="shared" si="799"/>
        <v>0</v>
      </c>
      <c r="AW3738" s="46">
        <f t="shared" si="802"/>
        <v>0</v>
      </c>
      <c r="AX3738" s="47" t="str">
        <f t="shared" si="800"/>
        <v/>
      </c>
      <c r="AY3738" s="47" t="str">
        <f t="shared" si="803"/>
        <v/>
      </c>
    </row>
    <row r="3739" spans="35:51" x14ac:dyDescent="0.35">
      <c r="AI3739" s="11"/>
      <c r="AJ3739" s="11"/>
      <c r="AK3739" s="11"/>
      <c r="AL3739" s="63"/>
      <c r="AM3739" s="46" t="str">
        <f t="shared" si="791"/>
        <v/>
      </c>
      <c r="AN3739" s="46" t="str">
        <f t="shared" si="792"/>
        <v/>
      </c>
      <c r="AO3739" s="46" t="str">
        <f t="shared" si="793"/>
        <v/>
      </c>
      <c r="AP3739" s="46">
        <f t="shared" si="794"/>
        <v>0</v>
      </c>
      <c r="AQ3739" s="46" t="str">
        <f t="shared" si="795"/>
        <v/>
      </c>
      <c r="AR3739" s="46">
        <f t="shared" si="796"/>
        <v>0</v>
      </c>
      <c r="AS3739" s="48">
        <f t="shared" si="797"/>
        <v>1</v>
      </c>
      <c r="AT3739" s="46">
        <f t="shared" si="801"/>
        <v>0</v>
      </c>
      <c r="AU3739" s="46">
        <f t="shared" si="798"/>
        <v>0</v>
      </c>
      <c r="AV3739" s="46">
        <f t="shared" si="799"/>
        <v>0</v>
      </c>
      <c r="AW3739" s="46">
        <f t="shared" si="802"/>
        <v>0</v>
      </c>
      <c r="AX3739" s="47" t="str">
        <f t="shared" si="800"/>
        <v/>
      </c>
      <c r="AY3739" s="47" t="str">
        <f t="shared" si="803"/>
        <v/>
      </c>
    </row>
    <row r="3740" spans="35:51" x14ac:dyDescent="0.35">
      <c r="AI3740" s="11"/>
      <c r="AJ3740" s="11"/>
      <c r="AK3740" s="11"/>
      <c r="AL3740" s="63"/>
      <c r="AM3740" s="46" t="str">
        <f t="shared" si="791"/>
        <v/>
      </c>
      <c r="AN3740" s="46" t="str">
        <f t="shared" si="792"/>
        <v/>
      </c>
      <c r="AO3740" s="46" t="str">
        <f t="shared" si="793"/>
        <v/>
      </c>
      <c r="AP3740" s="46">
        <f t="shared" si="794"/>
        <v>0</v>
      </c>
      <c r="AQ3740" s="46" t="str">
        <f t="shared" si="795"/>
        <v/>
      </c>
      <c r="AR3740" s="46">
        <f t="shared" si="796"/>
        <v>0</v>
      </c>
      <c r="AS3740" s="48">
        <f t="shared" si="797"/>
        <v>1</v>
      </c>
      <c r="AT3740" s="46">
        <f t="shared" si="801"/>
        <v>0</v>
      </c>
      <c r="AU3740" s="46">
        <f t="shared" si="798"/>
        <v>0</v>
      </c>
      <c r="AV3740" s="46">
        <f t="shared" si="799"/>
        <v>0</v>
      </c>
      <c r="AW3740" s="46">
        <f t="shared" si="802"/>
        <v>0</v>
      </c>
      <c r="AX3740" s="47" t="str">
        <f t="shared" si="800"/>
        <v/>
      </c>
      <c r="AY3740" s="47" t="str">
        <f t="shared" si="803"/>
        <v/>
      </c>
    </row>
    <row r="3741" spans="35:51" x14ac:dyDescent="0.35">
      <c r="AI3741" s="11"/>
      <c r="AJ3741" s="11"/>
      <c r="AK3741" s="11"/>
      <c r="AL3741" s="63"/>
      <c r="AM3741" s="46" t="str">
        <f t="shared" si="791"/>
        <v/>
      </c>
      <c r="AN3741" s="46" t="str">
        <f t="shared" si="792"/>
        <v/>
      </c>
      <c r="AO3741" s="46" t="str">
        <f t="shared" si="793"/>
        <v/>
      </c>
      <c r="AP3741" s="46">
        <f t="shared" si="794"/>
        <v>0</v>
      </c>
      <c r="AQ3741" s="46" t="str">
        <f t="shared" si="795"/>
        <v/>
      </c>
      <c r="AR3741" s="46">
        <f t="shared" si="796"/>
        <v>0</v>
      </c>
      <c r="AS3741" s="48">
        <f t="shared" si="797"/>
        <v>1</v>
      </c>
      <c r="AT3741" s="46">
        <f t="shared" si="801"/>
        <v>0</v>
      </c>
      <c r="AU3741" s="46">
        <f t="shared" si="798"/>
        <v>0</v>
      </c>
      <c r="AV3741" s="46">
        <f t="shared" si="799"/>
        <v>0</v>
      </c>
      <c r="AW3741" s="46">
        <f t="shared" si="802"/>
        <v>0</v>
      </c>
      <c r="AX3741" s="47" t="str">
        <f t="shared" si="800"/>
        <v/>
      </c>
      <c r="AY3741" s="47" t="str">
        <f t="shared" si="803"/>
        <v/>
      </c>
    </row>
    <row r="3742" spans="35:51" x14ac:dyDescent="0.35">
      <c r="AI3742" s="11"/>
      <c r="AJ3742" s="11"/>
      <c r="AK3742" s="11"/>
      <c r="AL3742" s="63"/>
      <c r="AM3742" s="46" t="str">
        <f t="shared" si="791"/>
        <v/>
      </c>
      <c r="AN3742" s="46" t="str">
        <f t="shared" si="792"/>
        <v/>
      </c>
      <c r="AO3742" s="46" t="str">
        <f t="shared" si="793"/>
        <v/>
      </c>
      <c r="AP3742" s="46">
        <f t="shared" si="794"/>
        <v>0</v>
      </c>
      <c r="AQ3742" s="46" t="str">
        <f t="shared" si="795"/>
        <v/>
      </c>
      <c r="AR3742" s="46">
        <f t="shared" si="796"/>
        <v>0</v>
      </c>
      <c r="AS3742" s="48">
        <f t="shared" si="797"/>
        <v>1</v>
      </c>
      <c r="AT3742" s="46">
        <f t="shared" si="801"/>
        <v>0</v>
      </c>
      <c r="AU3742" s="46">
        <f t="shared" si="798"/>
        <v>0</v>
      </c>
      <c r="AV3742" s="46">
        <f t="shared" si="799"/>
        <v>0</v>
      </c>
      <c r="AW3742" s="46">
        <f t="shared" si="802"/>
        <v>0</v>
      </c>
      <c r="AX3742" s="47" t="str">
        <f t="shared" si="800"/>
        <v/>
      </c>
      <c r="AY3742" s="47" t="str">
        <f t="shared" si="803"/>
        <v/>
      </c>
    </row>
    <row r="3743" spans="35:51" x14ac:dyDescent="0.35">
      <c r="AI3743" s="11"/>
      <c r="AJ3743" s="11"/>
      <c r="AK3743" s="11"/>
      <c r="AL3743" s="63"/>
      <c r="AM3743" s="46" t="str">
        <f t="shared" si="791"/>
        <v/>
      </c>
      <c r="AN3743" s="46" t="str">
        <f t="shared" si="792"/>
        <v/>
      </c>
      <c r="AO3743" s="46" t="str">
        <f t="shared" si="793"/>
        <v/>
      </c>
      <c r="AP3743" s="46">
        <f t="shared" si="794"/>
        <v>0</v>
      </c>
      <c r="AQ3743" s="46" t="str">
        <f t="shared" si="795"/>
        <v/>
      </c>
      <c r="AR3743" s="46">
        <f t="shared" si="796"/>
        <v>0</v>
      </c>
      <c r="AS3743" s="48">
        <f t="shared" si="797"/>
        <v>1</v>
      </c>
      <c r="AT3743" s="46">
        <f t="shared" si="801"/>
        <v>0</v>
      </c>
      <c r="AU3743" s="46">
        <f t="shared" si="798"/>
        <v>0</v>
      </c>
      <c r="AV3743" s="46">
        <f t="shared" si="799"/>
        <v>0</v>
      </c>
      <c r="AW3743" s="46">
        <f t="shared" si="802"/>
        <v>0</v>
      </c>
      <c r="AX3743" s="47" t="str">
        <f t="shared" si="800"/>
        <v/>
      </c>
      <c r="AY3743" s="47" t="str">
        <f t="shared" si="803"/>
        <v/>
      </c>
    </row>
    <row r="3744" spans="35:51" x14ac:dyDescent="0.35">
      <c r="AI3744" s="11"/>
      <c r="AJ3744" s="11"/>
      <c r="AK3744" s="11"/>
      <c r="AL3744" s="63"/>
      <c r="AM3744" s="46" t="str">
        <f t="shared" si="791"/>
        <v/>
      </c>
      <c r="AN3744" s="46" t="str">
        <f t="shared" si="792"/>
        <v/>
      </c>
      <c r="AO3744" s="46" t="str">
        <f t="shared" si="793"/>
        <v/>
      </c>
      <c r="AP3744" s="46">
        <f t="shared" si="794"/>
        <v>0</v>
      </c>
      <c r="AQ3744" s="46" t="str">
        <f t="shared" si="795"/>
        <v/>
      </c>
      <c r="AR3744" s="46">
        <f t="shared" si="796"/>
        <v>0</v>
      </c>
      <c r="AS3744" s="48">
        <f t="shared" si="797"/>
        <v>1</v>
      </c>
      <c r="AT3744" s="46">
        <f t="shared" si="801"/>
        <v>0</v>
      </c>
      <c r="AU3744" s="46">
        <f t="shared" si="798"/>
        <v>0</v>
      </c>
      <c r="AV3744" s="46">
        <f t="shared" si="799"/>
        <v>0</v>
      </c>
      <c r="AW3744" s="46">
        <f t="shared" si="802"/>
        <v>0</v>
      </c>
      <c r="AX3744" s="47" t="str">
        <f t="shared" si="800"/>
        <v/>
      </c>
      <c r="AY3744" s="47" t="str">
        <f t="shared" si="803"/>
        <v/>
      </c>
    </row>
    <row r="3745" spans="35:51" x14ac:dyDescent="0.35">
      <c r="AI3745" s="11"/>
      <c r="AJ3745" s="11"/>
      <c r="AK3745" s="11"/>
      <c r="AL3745" s="63"/>
      <c r="AM3745" s="46" t="str">
        <f t="shared" si="791"/>
        <v/>
      </c>
      <c r="AN3745" s="46" t="str">
        <f t="shared" si="792"/>
        <v/>
      </c>
      <c r="AO3745" s="46" t="str">
        <f t="shared" si="793"/>
        <v/>
      </c>
      <c r="AP3745" s="46">
        <f t="shared" si="794"/>
        <v>0</v>
      </c>
      <c r="AQ3745" s="46" t="str">
        <f t="shared" si="795"/>
        <v/>
      </c>
      <c r="AR3745" s="46">
        <f t="shared" si="796"/>
        <v>0</v>
      </c>
      <c r="AS3745" s="48">
        <f t="shared" si="797"/>
        <v>1</v>
      </c>
      <c r="AT3745" s="46">
        <f t="shared" si="801"/>
        <v>0</v>
      </c>
      <c r="AU3745" s="46">
        <f t="shared" si="798"/>
        <v>0</v>
      </c>
      <c r="AV3745" s="46">
        <f t="shared" si="799"/>
        <v>0</v>
      </c>
      <c r="AW3745" s="46">
        <f t="shared" si="802"/>
        <v>0</v>
      </c>
      <c r="AX3745" s="47" t="str">
        <f t="shared" si="800"/>
        <v/>
      </c>
      <c r="AY3745" s="47" t="str">
        <f t="shared" si="803"/>
        <v/>
      </c>
    </row>
    <row r="3746" spans="35:51" x14ac:dyDescent="0.35">
      <c r="AI3746" s="11"/>
      <c r="AJ3746" s="11"/>
      <c r="AK3746" s="11"/>
      <c r="AL3746" s="63"/>
      <c r="AM3746" s="46" t="str">
        <f t="shared" si="791"/>
        <v/>
      </c>
      <c r="AN3746" s="46" t="str">
        <f t="shared" si="792"/>
        <v/>
      </c>
      <c r="AO3746" s="46" t="str">
        <f t="shared" si="793"/>
        <v/>
      </c>
      <c r="AP3746" s="46">
        <f t="shared" si="794"/>
        <v>0</v>
      </c>
      <c r="AQ3746" s="46" t="str">
        <f t="shared" si="795"/>
        <v/>
      </c>
      <c r="AR3746" s="46">
        <f t="shared" si="796"/>
        <v>0</v>
      </c>
      <c r="AS3746" s="48">
        <f t="shared" si="797"/>
        <v>1</v>
      </c>
      <c r="AT3746" s="46">
        <f t="shared" si="801"/>
        <v>0</v>
      </c>
      <c r="AU3746" s="46">
        <f t="shared" si="798"/>
        <v>0</v>
      </c>
      <c r="AV3746" s="46">
        <f t="shared" si="799"/>
        <v>0</v>
      </c>
      <c r="AW3746" s="46">
        <f t="shared" si="802"/>
        <v>0</v>
      </c>
      <c r="AX3746" s="47" t="str">
        <f t="shared" si="800"/>
        <v/>
      </c>
      <c r="AY3746" s="47" t="str">
        <f t="shared" si="803"/>
        <v/>
      </c>
    </row>
    <row r="3747" spans="35:51" x14ac:dyDescent="0.35">
      <c r="AI3747" s="11"/>
      <c r="AJ3747" s="11"/>
      <c r="AK3747" s="11"/>
      <c r="AL3747" s="63"/>
      <c r="AM3747" s="46" t="str">
        <f t="shared" si="791"/>
        <v/>
      </c>
      <c r="AN3747" s="46" t="str">
        <f t="shared" si="792"/>
        <v/>
      </c>
      <c r="AO3747" s="46" t="str">
        <f t="shared" si="793"/>
        <v/>
      </c>
      <c r="AP3747" s="46">
        <f t="shared" si="794"/>
        <v>0</v>
      </c>
      <c r="AQ3747" s="46" t="str">
        <f t="shared" si="795"/>
        <v/>
      </c>
      <c r="AR3747" s="46">
        <f t="shared" si="796"/>
        <v>0</v>
      </c>
      <c r="AS3747" s="48">
        <f t="shared" si="797"/>
        <v>1</v>
      </c>
      <c r="AT3747" s="46">
        <f t="shared" si="801"/>
        <v>0</v>
      </c>
      <c r="AU3747" s="46">
        <f t="shared" si="798"/>
        <v>0</v>
      </c>
      <c r="AV3747" s="46">
        <f t="shared" si="799"/>
        <v>0</v>
      </c>
      <c r="AW3747" s="46">
        <f t="shared" si="802"/>
        <v>0</v>
      </c>
      <c r="AX3747" s="47" t="str">
        <f t="shared" si="800"/>
        <v/>
      </c>
      <c r="AY3747" s="47" t="str">
        <f t="shared" si="803"/>
        <v/>
      </c>
    </row>
    <row r="3748" spans="35:51" x14ac:dyDescent="0.35">
      <c r="AI3748" s="11"/>
      <c r="AJ3748" s="11"/>
      <c r="AK3748" s="11"/>
      <c r="AL3748" s="63"/>
      <c r="AM3748" s="46" t="str">
        <f t="shared" si="791"/>
        <v/>
      </c>
      <c r="AN3748" s="46" t="str">
        <f t="shared" si="792"/>
        <v/>
      </c>
      <c r="AO3748" s="46" t="str">
        <f t="shared" si="793"/>
        <v/>
      </c>
      <c r="AP3748" s="46">
        <f t="shared" si="794"/>
        <v>0</v>
      </c>
      <c r="AQ3748" s="46" t="str">
        <f t="shared" si="795"/>
        <v/>
      </c>
      <c r="AR3748" s="46">
        <f t="shared" si="796"/>
        <v>0</v>
      </c>
      <c r="AS3748" s="48">
        <f t="shared" si="797"/>
        <v>1</v>
      </c>
      <c r="AT3748" s="46">
        <f t="shared" si="801"/>
        <v>0</v>
      </c>
      <c r="AU3748" s="46">
        <f t="shared" si="798"/>
        <v>0</v>
      </c>
      <c r="AV3748" s="46">
        <f t="shared" si="799"/>
        <v>0</v>
      </c>
      <c r="AW3748" s="46">
        <f t="shared" si="802"/>
        <v>0</v>
      </c>
      <c r="AX3748" s="47" t="str">
        <f t="shared" si="800"/>
        <v/>
      </c>
      <c r="AY3748" s="47" t="str">
        <f t="shared" si="803"/>
        <v/>
      </c>
    </row>
    <row r="3749" spans="35:51" x14ac:dyDescent="0.35">
      <c r="AI3749" s="11"/>
      <c r="AJ3749" s="11"/>
      <c r="AK3749" s="11"/>
      <c r="AL3749" s="63"/>
      <c r="AM3749" s="46" t="str">
        <f t="shared" si="791"/>
        <v/>
      </c>
      <c r="AN3749" s="46" t="str">
        <f t="shared" si="792"/>
        <v/>
      </c>
      <c r="AO3749" s="46" t="str">
        <f t="shared" si="793"/>
        <v/>
      </c>
      <c r="AP3749" s="46">
        <f t="shared" si="794"/>
        <v>0</v>
      </c>
      <c r="AQ3749" s="46" t="str">
        <f t="shared" si="795"/>
        <v/>
      </c>
      <c r="AR3749" s="46">
        <f t="shared" si="796"/>
        <v>0</v>
      </c>
      <c r="AS3749" s="48">
        <f t="shared" si="797"/>
        <v>1</v>
      </c>
      <c r="AT3749" s="46">
        <f t="shared" si="801"/>
        <v>0</v>
      </c>
      <c r="AU3749" s="46">
        <f t="shared" si="798"/>
        <v>0</v>
      </c>
      <c r="AV3749" s="46">
        <f t="shared" si="799"/>
        <v>0</v>
      </c>
      <c r="AW3749" s="46">
        <f t="shared" si="802"/>
        <v>0</v>
      </c>
      <c r="AX3749" s="47" t="str">
        <f t="shared" si="800"/>
        <v/>
      </c>
      <c r="AY3749" s="47" t="str">
        <f t="shared" si="803"/>
        <v/>
      </c>
    </row>
    <row r="3750" spans="35:51" x14ac:dyDescent="0.35">
      <c r="AI3750" s="11"/>
      <c r="AJ3750" s="11"/>
      <c r="AK3750" s="11"/>
      <c r="AL3750" s="63"/>
      <c r="AM3750" s="46" t="str">
        <f t="shared" si="791"/>
        <v/>
      </c>
      <c r="AN3750" s="46" t="str">
        <f t="shared" si="792"/>
        <v/>
      </c>
      <c r="AO3750" s="46" t="str">
        <f t="shared" si="793"/>
        <v/>
      </c>
      <c r="AP3750" s="46">
        <f t="shared" si="794"/>
        <v>0</v>
      </c>
      <c r="AQ3750" s="46" t="str">
        <f t="shared" si="795"/>
        <v/>
      </c>
      <c r="AR3750" s="46">
        <f t="shared" si="796"/>
        <v>0</v>
      </c>
      <c r="AS3750" s="48">
        <f t="shared" si="797"/>
        <v>1</v>
      </c>
      <c r="AT3750" s="46">
        <f t="shared" si="801"/>
        <v>0</v>
      </c>
      <c r="AU3750" s="46">
        <f t="shared" si="798"/>
        <v>0</v>
      </c>
      <c r="AV3750" s="46">
        <f t="shared" si="799"/>
        <v>0</v>
      </c>
      <c r="AW3750" s="46">
        <f t="shared" si="802"/>
        <v>0</v>
      </c>
      <c r="AX3750" s="47" t="str">
        <f t="shared" si="800"/>
        <v/>
      </c>
      <c r="AY3750" s="47" t="str">
        <f t="shared" si="803"/>
        <v/>
      </c>
    </row>
    <row r="3751" spans="35:51" x14ac:dyDescent="0.35">
      <c r="AI3751" s="11"/>
      <c r="AJ3751" s="11"/>
      <c r="AK3751" s="11"/>
      <c r="AL3751" s="63"/>
      <c r="AM3751" s="46" t="str">
        <f t="shared" si="791"/>
        <v/>
      </c>
      <c r="AN3751" s="46" t="str">
        <f t="shared" si="792"/>
        <v/>
      </c>
      <c r="AO3751" s="46" t="str">
        <f t="shared" si="793"/>
        <v/>
      </c>
      <c r="AP3751" s="46">
        <f t="shared" si="794"/>
        <v>0</v>
      </c>
      <c r="AQ3751" s="46" t="str">
        <f t="shared" si="795"/>
        <v/>
      </c>
      <c r="AR3751" s="46">
        <f t="shared" si="796"/>
        <v>0</v>
      </c>
      <c r="AS3751" s="48">
        <f t="shared" si="797"/>
        <v>1</v>
      </c>
      <c r="AT3751" s="46">
        <f t="shared" si="801"/>
        <v>0</v>
      </c>
      <c r="AU3751" s="46">
        <f t="shared" si="798"/>
        <v>0</v>
      </c>
      <c r="AV3751" s="46">
        <f t="shared" si="799"/>
        <v>0</v>
      </c>
      <c r="AW3751" s="46">
        <f t="shared" si="802"/>
        <v>0</v>
      </c>
      <c r="AX3751" s="47" t="str">
        <f t="shared" si="800"/>
        <v/>
      </c>
      <c r="AY3751" s="47" t="str">
        <f t="shared" si="803"/>
        <v/>
      </c>
    </row>
    <row r="3752" spans="35:51" x14ac:dyDescent="0.35">
      <c r="AI3752" s="11"/>
      <c r="AJ3752" s="11"/>
      <c r="AK3752" s="11"/>
      <c r="AL3752" s="63"/>
      <c r="AM3752" s="46" t="str">
        <f t="shared" si="791"/>
        <v/>
      </c>
      <c r="AN3752" s="46" t="str">
        <f t="shared" si="792"/>
        <v/>
      </c>
      <c r="AO3752" s="46" t="str">
        <f t="shared" si="793"/>
        <v/>
      </c>
      <c r="AP3752" s="46">
        <f t="shared" si="794"/>
        <v>0</v>
      </c>
      <c r="AQ3752" s="46" t="str">
        <f t="shared" si="795"/>
        <v/>
      </c>
      <c r="AR3752" s="46">
        <f t="shared" si="796"/>
        <v>0</v>
      </c>
      <c r="AS3752" s="48">
        <f t="shared" si="797"/>
        <v>1</v>
      </c>
      <c r="AT3752" s="46">
        <f t="shared" si="801"/>
        <v>0</v>
      </c>
      <c r="AU3752" s="46">
        <f t="shared" si="798"/>
        <v>0</v>
      </c>
      <c r="AV3752" s="46">
        <f t="shared" si="799"/>
        <v>0</v>
      </c>
      <c r="AW3752" s="46">
        <f t="shared" si="802"/>
        <v>0</v>
      </c>
      <c r="AX3752" s="47" t="str">
        <f t="shared" si="800"/>
        <v/>
      </c>
      <c r="AY3752" s="47" t="str">
        <f t="shared" si="803"/>
        <v/>
      </c>
    </row>
    <row r="3753" spans="35:51" x14ac:dyDescent="0.35">
      <c r="AI3753" s="11"/>
      <c r="AJ3753" s="11"/>
      <c r="AK3753" s="11"/>
      <c r="AL3753" s="63"/>
      <c r="AM3753" s="46" t="str">
        <f t="shared" si="791"/>
        <v/>
      </c>
      <c r="AN3753" s="46" t="str">
        <f t="shared" si="792"/>
        <v/>
      </c>
      <c r="AO3753" s="46" t="str">
        <f t="shared" si="793"/>
        <v/>
      </c>
      <c r="AP3753" s="46">
        <f t="shared" si="794"/>
        <v>0</v>
      </c>
      <c r="AQ3753" s="46" t="str">
        <f t="shared" si="795"/>
        <v/>
      </c>
      <c r="AR3753" s="46">
        <f t="shared" si="796"/>
        <v>0</v>
      </c>
      <c r="AS3753" s="48">
        <f t="shared" si="797"/>
        <v>1</v>
      </c>
      <c r="AT3753" s="46">
        <f t="shared" si="801"/>
        <v>0</v>
      </c>
      <c r="AU3753" s="46">
        <f t="shared" si="798"/>
        <v>0</v>
      </c>
      <c r="AV3753" s="46">
        <f t="shared" si="799"/>
        <v>0</v>
      </c>
      <c r="AW3753" s="46">
        <f t="shared" si="802"/>
        <v>0</v>
      </c>
      <c r="AX3753" s="47" t="str">
        <f t="shared" si="800"/>
        <v/>
      </c>
      <c r="AY3753" s="47" t="str">
        <f t="shared" si="803"/>
        <v/>
      </c>
    </row>
    <row r="3754" spans="35:51" x14ac:dyDescent="0.35">
      <c r="AI3754" s="11"/>
      <c r="AJ3754" s="11"/>
      <c r="AK3754" s="11"/>
      <c r="AL3754" s="63"/>
      <c r="AM3754" s="46" t="str">
        <f t="shared" si="791"/>
        <v/>
      </c>
      <c r="AN3754" s="46" t="str">
        <f t="shared" si="792"/>
        <v/>
      </c>
      <c r="AO3754" s="46" t="str">
        <f t="shared" si="793"/>
        <v/>
      </c>
      <c r="AP3754" s="46">
        <f t="shared" si="794"/>
        <v>0</v>
      </c>
      <c r="AQ3754" s="46" t="str">
        <f t="shared" si="795"/>
        <v/>
      </c>
      <c r="AR3754" s="46">
        <f t="shared" si="796"/>
        <v>0</v>
      </c>
      <c r="AS3754" s="48">
        <f t="shared" si="797"/>
        <v>1</v>
      </c>
      <c r="AT3754" s="46">
        <f t="shared" si="801"/>
        <v>0</v>
      </c>
      <c r="AU3754" s="46">
        <f t="shared" si="798"/>
        <v>0</v>
      </c>
      <c r="AV3754" s="46">
        <f t="shared" si="799"/>
        <v>0</v>
      </c>
      <c r="AW3754" s="46">
        <f t="shared" si="802"/>
        <v>0</v>
      </c>
      <c r="AX3754" s="47" t="str">
        <f t="shared" si="800"/>
        <v/>
      </c>
      <c r="AY3754" s="47" t="str">
        <f t="shared" si="803"/>
        <v/>
      </c>
    </row>
    <row r="3755" spans="35:51" x14ac:dyDescent="0.35">
      <c r="AI3755" s="11"/>
      <c r="AJ3755" s="11"/>
      <c r="AK3755" s="11"/>
      <c r="AL3755" s="63"/>
      <c r="AM3755" s="46" t="str">
        <f t="shared" si="791"/>
        <v/>
      </c>
      <c r="AN3755" s="46" t="str">
        <f t="shared" si="792"/>
        <v/>
      </c>
      <c r="AO3755" s="46" t="str">
        <f t="shared" si="793"/>
        <v/>
      </c>
      <c r="AP3755" s="46">
        <f t="shared" si="794"/>
        <v>0</v>
      </c>
      <c r="AQ3755" s="46" t="str">
        <f t="shared" si="795"/>
        <v/>
      </c>
      <c r="AR3755" s="46">
        <f t="shared" si="796"/>
        <v>0</v>
      </c>
      <c r="AS3755" s="48">
        <f t="shared" si="797"/>
        <v>1</v>
      </c>
      <c r="AT3755" s="46">
        <f t="shared" si="801"/>
        <v>0</v>
      </c>
      <c r="AU3755" s="46">
        <f t="shared" si="798"/>
        <v>0</v>
      </c>
      <c r="AV3755" s="46">
        <f t="shared" si="799"/>
        <v>0</v>
      </c>
      <c r="AW3755" s="46">
        <f t="shared" si="802"/>
        <v>0</v>
      </c>
      <c r="AX3755" s="47" t="str">
        <f t="shared" si="800"/>
        <v/>
      </c>
      <c r="AY3755" s="47" t="str">
        <f t="shared" si="803"/>
        <v/>
      </c>
    </row>
    <row r="3756" spans="35:51" x14ac:dyDescent="0.35">
      <c r="AI3756" s="11"/>
      <c r="AJ3756" s="11"/>
      <c r="AK3756" s="11"/>
      <c r="AL3756" s="63"/>
      <c r="AM3756" s="46" t="str">
        <f t="shared" si="791"/>
        <v/>
      </c>
      <c r="AN3756" s="46" t="str">
        <f t="shared" si="792"/>
        <v/>
      </c>
      <c r="AO3756" s="46" t="str">
        <f t="shared" si="793"/>
        <v/>
      </c>
      <c r="AP3756" s="46">
        <f t="shared" si="794"/>
        <v>0</v>
      </c>
      <c r="AQ3756" s="46" t="str">
        <f t="shared" si="795"/>
        <v/>
      </c>
      <c r="AR3756" s="46">
        <f t="shared" si="796"/>
        <v>0</v>
      </c>
      <c r="AS3756" s="48">
        <f t="shared" si="797"/>
        <v>1</v>
      </c>
      <c r="AT3756" s="46">
        <f t="shared" si="801"/>
        <v>0</v>
      </c>
      <c r="AU3756" s="46">
        <f t="shared" si="798"/>
        <v>0</v>
      </c>
      <c r="AV3756" s="46">
        <f t="shared" si="799"/>
        <v>0</v>
      </c>
      <c r="AW3756" s="46">
        <f t="shared" si="802"/>
        <v>0</v>
      </c>
      <c r="AX3756" s="47" t="str">
        <f t="shared" si="800"/>
        <v/>
      </c>
      <c r="AY3756" s="47" t="str">
        <f t="shared" si="803"/>
        <v/>
      </c>
    </row>
    <row r="3757" spans="35:51" x14ac:dyDescent="0.35">
      <c r="AI3757" s="11"/>
      <c r="AJ3757" s="11"/>
      <c r="AK3757" s="11"/>
      <c r="AL3757" s="63"/>
      <c r="AM3757" s="46" t="str">
        <f t="shared" si="791"/>
        <v/>
      </c>
      <c r="AN3757" s="46" t="str">
        <f t="shared" si="792"/>
        <v/>
      </c>
      <c r="AO3757" s="46" t="str">
        <f t="shared" si="793"/>
        <v/>
      </c>
      <c r="AP3757" s="46">
        <f t="shared" si="794"/>
        <v>0</v>
      </c>
      <c r="AQ3757" s="46" t="str">
        <f t="shared" si="795"/>
        <v/>
      </c>
      <c r="AR3757" s="46">
        <f t="shared" si="796"/>
        <v>0</v>
      </c>
      <c r="AS3757" s="48">
        <f t="shared" si="797"/>
        <v>1</v>
      </c>
      <c r="AT3757" s="46">
        <f t="shared" si="801"/>
        <v>0</v>
      </c>
      <c r="AU3757" s="46">
        <f t="shared" si="798"/>
        <v>0</v>
      </c>
      <c r="AV3757" s="46">
        <f t="shared" si="799"/>
        <v>0</v>
      </c>
      <c r="AW3757" s="46">
        <f t="shared" si="802"/>
        <v>0</v>
      </c>
      <c r="AX3757" s="47" t="str">
        <f t="shared" si="800"/>
        <v/>
      </c>
      <c r="AY3757" s="47" t="str">
        <f t="shared" si="803"/>
        <v/>
      </c>
    </row>
    <row r="3758" spans="35:51" x14ac:dyDescent="0.35">
      <c r="AI3758" s="11"/>
      <c r="AJ3758" s="11"/>
      <c r="AK3758" s="11"/>
      <c r="AL3758" s="63"/>
      <c r="AM3758" s="46" t="str">
        <f t="shared" si="791"/>
        <v/>
      </c>
      <c r="AN3758" s="46" t="str">
        <f t="shared" si="792"/>
        <v/>
      </c>
      <c r="AO3758" s="46" t="str">
        <f t="shared" si="793"/>
        <v/>
      </c>
      <c r="AP3758" s="46">
        <f t="shared" si="794"/>
        <v>0</v>
      </c>
      <c r="AQ3758" s="46" t="str">
        <f t="shared" si="795"/>
        <v/>
      </c>
      <c r="AR3758" s="46">
        <f t="shared" si="796"/>
        <v>0</v>
      </c>
      <c r="AS3758" s="48">
        <f t="shared" si="797"/>
        <v>1</v>
      </c>
      <c r="AT3758" s="46">
        <f t="shared" si="801"/>
        <v>0</v>
      </c>
      <c r="AU3758" s="46">
        <f t="shared" si="798"/>
        <v>0</v>
      </c>
      <c r="AV3758" s="46">
        <f t="shared" si="799"/>
        <v>0</v>
      </c>
      <c r="AW3758" s="46">
        <f t="shared" si="802"/>
        <v>0</v>
      </c>
      <c r="AX3758" s="47" t="str">
        <f t="shared" si="800"/>
        <v/>
      </c>
      <c r="AY3758" s="47" t="str">
        <f t="shared" si="803"/>
        <v/>
      </c>
    </row>
    <row r="3759" spans="35:51" x14ac:dyDescent="0.35">
      <c r="AI3759" s="11"/>
      <c r="AJ3759" s="11"/>
      <c r="AK3759" s="11"/>
      <c r="AL3759" s="63"/>
      <c r="AM3759" s="46" t="str">
        <f t="shared" si="791"/>
        <v/>
      </c>
      <c r="AN3759" s="46" t="str">
        <f t="shared" si="792"/>
        <v/>
      </c>
      <c r="AO3759" s="46" t="str">
        <f t="shared" si="793"/>
        <v/>
      </c>
      <c r="AP3759" s="46">
        <f t="shared" si="794"/>
        <v>0</v>
      </c>
      <c r="AQ3759" s="46" t="str">
        <f t="shared" si="795"/>
        <v/>
      </c>
      <c r="AR3759" s="46">
        <f t="shared" si="796"/>
        <v>0</v>
      </c>
      <c r="AS3759" s="48">
        <f t="shared" si="797"/>
        <v>1</v>
      </c>
      <c r="AT3759" s="46">
        <f t="shared" si="801"/>
        <v>0</v>
      </c>
      <c r="AU3759" s="46">
        <f t="shared" si="798"/>
        <v>0</v>
      </c>
      <c r="AV3759" s="46">
        <f t="shared" si="799"/>
        <v>0</v>
      </c>
      <c r="AW3759" s="46">
        <f t="shared" si="802"/>
        <v>0</v>
      </c>
      <c r="AX3759" s="47" t="str">
        <f t="shared" si="800"/>
        <v/>
      </c>
      <c r="AY3759" s="47" t="str">
        <f t="shared" si="803"/>
        <v/>
      </c>
    </row>
    <row r="3760" spans="35:51" x14ac:dyDescent="0.35">
      <c r="AI3760" s="11"/>
      <c r="AJ3760" s="11"/>
      <c r="AK3760" s="11"/>
      <c r="AL3760" s="63"/>
      <c r="AM3760" s="46" t="str">
        <f t="shared" si="791"/>
        <v/>
      </c>
      <c r="AN3760" s="46" t="str">
        <f t="shared" si="792"/>
        <v/>
      </c>
      <c r="AO3760" s="46" t="str">
        <f t="shared" si="793"/>
        <v/>
      </c>
      <c r="AP3760" s="46">
        <f t="shared" si="794"/>
        <v>0</v>
      </c>
      <c r="AQ3760" s="46" t="str">
        <f t="shared" si="795"/>
        <v/>
      </c>
      <c r="AR3760" s="46">
        <f t="shared" si="796"/>
        <v>0</v>
      </c>
      <c r="AS3760" s="48">
        <f t="shared" si="797"/>
        <v>1</v>
      </c>
      <c r="AT3760" s="46">
        <f t="shared" si="801"/>
        <v>0</v>
      </c>
      <c r="AU3760" s="46">
        <f t="shared" si="798"/>
        <v>0</v>
      </c>
      <c r="AV3760" s="46">
        <f t="shared" si="799"/>
        <v>0</v>
      </c>
      <c r="AW3760" s="46">
        <f t="shared" si="802"/>
        <v>0</v>
      </c>
      <c r="AX3760" s="47" t="str">
        <f t="shared" si="800"/>
        <v/>
      </c>
      <c r="AY3760" s="47" t="str">
        <f t="shared" si="803"/>
        <v/>
      </c>
    </row>
    <row r="3761" spans="35:51" x14ac:dyDescent="0.35">
      <c r="AI3761" s="11"/>
      <c r="AJ3761" s="11"/>
      <c r="AK3761" s="11"/>
      <c r="AL3761" s="63"/>
      <c r="AM3761" s="46" t="str">
        <f t="shared" si="791"/>
        <v/>
      </c>
      <c r="AN3761" s="46" t="str">
        <f t="shared" si="792"/>
        <v/>
      </c>
      <c r="AO3761" s="46" t="str">
        <f t="shared" si="793"/>
        <v/>
      </c>
      <c r="AP3761" s="46">
        <f t="shared" si="794"/>
        <v>0</v>
      </c>
      <c r="AQ3761" s="46" t="str">
        <f t="shared" si="795"/>
        <v/>
      </c>
      <c r="AR3761" s="46">
        <f t="shared" si="796"/>
        <v>0</v>
      </c>
      <c r="AS3761" s="48">
        <f t="shared" si="797"/>
        <v>1</v>
      </c>
      <c r="AT3761" s="46">
        <f t="shared" si="801"/>
        <v>0</v>
      </c>
      <c r="AU3761" s="46">
        <f t="shared" si="798"/>
        <v>0</v>
      </c>
      <c r="AV3761" s="46">
        <f t="shared" si="799"/>
        <v>0</v>
      </c>
      <c r="AW3761" s="46">
        <f t="shared" si="802"/>
        <v>0</v>
      </c>
      <c r="AX3761" s="47" t="str">
        <f t="shared" si="800"/>
        <v/>
      </c>
      <c r="AY3761" s="47" t="str">
        <f t="shared" si="803"/>
        <v/>
      </c>
    </row>
    <row r="3762" spans="35:51" x14ac:dyDescent="0.35">
      <c r="AI3762" s="11"/>
      <c r="AJ3762" s="11"/>
      <c r="AK3762" s="11"/>
      <c r="AL3762" s="63"/>
      <c r="AM3762" s="46" t="str">
        <f t="shared" si="791"/>
        <v/>
      </c>
      <c r="AN3762" s="46" t="str">
        <f t="shared" si="792"/>
        <v/>
      </c>
      <c r="AO3762" s="46" t="str">
        <f t="shared" si="793"/>
        <v/>
      </c>
      <c r="AP3762" s="46">
        <f t="shared" si="794"/>
        <v>0</v>
      </c>
      <c r="AQ3762" s="46" t="str">
        <f t="shared" si="795"/>
        <v/>
      </c>
      <c r="AR3762" s="46">
        <f t="shared" si="796"/>
        <v>0</v>
      </c>
      <c r="AS3762" s="48">
        <f t="shared" si="797"/>
        <v>1</v>
      </c>
      <c r="AT3762" s="46">
        <f t="shared" si="801"/>
        <v>0</v>
      </c>
      <c r="AU3762" s="46">
        <f t="shared" si="798"/>
        <v>0</v>
      </c>
      <c r="AV3762" s="46">
        <f t="shared" si="799"/>
        <v>0</v>
      </c>
      <c r="AW3762" s="46">
        <f t="shared" si="802"/>
        <v>0</v>
      </c>
      <c r="AX3762" s="47" t="str">
        <f t="shared" si="800"/>
        <v/>
      </c>
      <c r="AY3762" s="47" t="str">
        <f t="shared" si="803"/>
        <v/>
      </c>
    </row>
    <row r="3763" spans="35:51" x14ac:dyDescent="0.35">
      <c r="AI3763" s="11"/>
      <c r="AJ3763" s="11"/>
      <c r="AK3763" s="11"/>
      <c r="AL3763" s="63"/>
      <c r="AM3763" s="46" t="str">
        <f t="shared" si="791"/>
        <v/>
      </c>
      <c r="AN3763" s="46" t="str">
        <f t="shared" si="792"/>
        <v/>
      </c>
      <c r="AO3763" s="46" t="str">
        <f t="shared" si="793"/>
        <v/>
      </c>
      <c r="AP3763" s="46">
        <f t="shared" si="794"/>
        <v>0</v>
      </c>
      <c r="AQ3763" s="46" t="str">
        <f t="shared" si="795"/>
        <v/>
      </c>
      <c r="AR3763" s="46">
        <f t="shared" si="796"/>
        <v>0</v>
      </c>
      <c r="AS3763" s="48">
        <f t="shared" si="797"/>
        <v>1</v>
      </c>
      <c r="AT3763" s="46">
        <f t="shared" si="801"/>
        <v>0</v>
      </c>
      <c r="AU3763" s="46">
        <f t="shared" si="798"/>
        <v>0</v>
      </c>
      <c r="AV3763" s="46">
        <f t="shared" si="799"/>
        <v>0</v>
      </c>
      <c r="AW3763" s="46">
        <f t="shared" si="802"/>
        <v>0</v>
      </c>
      <c r="AX3763" s="47" t="str">
        <f t="shared" si="800"/>
        <v/>
      </c>
      <c r="AY3763" s="47" t="str">
        <f t="shared" si="803"/>
        <v/>
      </c>
    </row>
    <row r="3764" spans="35:51" x14ac:dyDescent="0.35">
      <c r="AI3764" s="11"/>
      <c r="AJ3764" s="11"/>
      <c r="AK3764" s="11"/>
      <c r="AL3764" s="63"/>
      <c r="AM3764" s="46" t="str">
        <f t="shared" si="791"/>
        <v/>
      </c>
      <c r="AN3764" s="46" t="str">
        <f t="shared" si="792"/>
        <v/>
      </c>
      <c r="AO3764" s="46" t="str">
        <f t="shared" si="793"/>
        <v/>
      </c>
      <c r="AP3764" s="46">
        <f t="shared" si="794"/>
        <v>0</v>
      </c>
      <c r="AQ3764" s="46" t="str">
        <f t="shared" si="795"/>
        <v/>
      </c>
      <c r="AR3764" s="46">
        <f t="shared" si="796"/>
        <v>0</v>
      </c>
      <c r="AS3764" s="48">
        <f t="shared" si="797"/>
        <v>1</v>
      </c>
      <c r="AT3764" s="46">
        <f t="shared" si="801"/>
        <v>0</v>
      </c>
      <c r="AU3764" s="46">
        <f t="shared" si="798"/>
        <v>0</v>
      </c>
      <c r="AV3764" s="46">
        <f t="shared" si="799"/>
        <v>0</v>
      </c>
      <c r="AW3764" s="46">
        <f t="shared" si="802"/>
        <v>0</v>
      </c>
      <c r="AX3764" s="47" t="str">
        <f t="shared" si="800"/>
        <v/>
      </c>
      <c r="AY3764" s="47" t="str">
        <f t="shared" si="803"/>
        <v/>
      </c>
    </row>
    <row r="3765" spans="35:51" x14ac:dyDescent="0.35">
      <c r="AI3765" s="11"/>
      <c r="AJ3765" s="11"/>
      <c r="AK3765" s="11"/>
      <c r="AL3765" s="63"/>
      <c r="AM3765" s="46" t="str">
        <f t="shared" si="791"/>
        <v/>
      </c>
      <c r="AN3765" s="46" t="str">
        <f t="shared" si="792"/>
        <v/>
      </c>
      <c r="AO3765" s="46" t="str">
        <f t="shared" si="793"/>
        <v/>
      </c>
      <c r="AP3765" s="46">
        <f t="shared" si="794"/>
        <v>0</v>
      </c>
      <c r="AQ3765" s="46" t="str">
        <f t="shared" si="795"/>
        <v/>
      </c>
      <c r="AR3765" s="46">
        <f t="shared" si="796"/>
        <v>0</v>
      </c>
      <c r="AS3765" s="48">
        <f t="shared" si="797"/>
        <v>1</v>
      </c>
      <c r="AT3765" s="46">
        <f t="shared" si="801"/>
        <v>0</v>
      </c>
      <c r="AU3765" s="46">
        <f t="shared" si="798"/>
        <v>0</v>
      </c>
      <c r="AV3765" s="46">
        <f t="shared" si="799"/>
        <v>0</v>
      </c>
      <c r="AW3765" s="46">
        <f t="shared" si="802"/>
        <v>0</v>
      </c>
      <c r="AX3765" s="47" t="str">
        <f t="shared" si="800"/>
        <v/>
      </c>
      <c r="AY3765" s="47" t="str">
        <f t="shared" si="803"/>
        <v/>
      </c>
    </row>
    <row r="3766" spans="35:51" x14ac:dyDescent="0.35">
      <c r="AI3766" s="11"/>
      <c r="AJ3766" s="11"/>
      <c r="AK3766" s="11"/>
      <c r="AL3766" s="63"/>
      <c r="AM3766" s="46" t="str">
        <f t="shared" si="791"/>
        <v/>
      </c>
      <c r="AN3766" s="46" t="str">
        <f t="shared" si="792"/>
        <v/>
      </c>
      <c r="AO3766" s="46" t="str">
        <f t="shared" si="793"/>
        <v/>
      </c>
      <c r="AP3766" s="46">
        <f t="shared" si="794"/>
        <v>0</v>
      </c>
      <c r="AQ3766" s="46" t="str">
        <f t="shared" si="795"/>
        <v/>
      </c>
      <c r="AR3766" s="46">
        <f t="shared" si="796"/>
        <v>0</v>
      </c>
      <c r="AS3766" s="48">
        <f t="shared" si="797"/>
        <v>1</v>
      </c>
      <c r="AT3766" s="46">
        <f t="shared" si="801"/>
        <v>0</v>
      </c>
      <c r="AU3766" s="46">
        <f t="shared" si="798"/>
        <v>0</v>
      </c>
      <c r="AV3766" s="46">
        <f t="shared" si="799"/>
        <v>0</v>
      </c>
      <c r="AW3766" s="46">
        <f t="shared" si="802"/>
        <v>0</v>
      </c>
      <c r="AX3766" s="47" t="str">
        <f t="shared" si="800"/>
        <v/>
      </c>
      <c r="AY3766" s="47" t="str">
        <f t="shared" si="803"/>
        <v/>
      </c>
    </row>
    <row r="3767" spans="35:51" x14ac:dyDescent="0.35">
      <c r="AI3767" s="11"/>
      <c r="AJ3767" s="11"/>
      <c r="AK3767" s="11"/>
      <c r="AL3767" s="63"/>
      <c r="AM3767" s="46" t="str">
        <f t="shared" si="791"/>
        <v/>
      </c>
      <c r="AN3767" s="46" t="str">
        <f t="shared" si="792"/>
        <v/>
      </c>
      <c r="AO3767" s="46" t="str">
        <f t="shared" si="793"/>
        <v/>
      </c>
      <c r="AP3767" s="46">
        <f t="shared" si="794"/>
        <v>0</v>
      </c>
      <c r="AQ3767" s="46" t="str">
        <f t="shared" si="795"/>
        <v/>
      </c>
      <c r="AR3767" s="46">
        <f t="shared" si="796"/>
        <v>0</v>
      </c>
      <c r="AS3767" s="48">
        <f t="shared" si="797"/>
        <v>1</v>
      </c>
      <c r="AT3767" s="46">
        <f t="shared" si="801"/>
        <v>0</v>
      </c>
      <c r="AU3767" s="46">
        <f t="shared" si="798"/>
        <v>0</v>
      </c>
      <c r="AV3767" s="46">
        <f t="shared" si="799"/>
        <v>0</v>
      </c>
      <c r="AW3767" s="46">
        <f t="shared" si="802"/>
        <v>0</v>
      </c>
      <c r="AX3767" s="47" t="str">
        <f t="shared" si="800"/>
        <v/>
      </c>
      <c r="AY3767" s="47" t="str">
        <f t="shared" si="803"/>
        <v/>
      </c>
    </row>
    <row r="3768" spans="35:51" x14ac:dyDescent="0.35">
      <c r="AI3768" s="11"/>
      <c r="AJ3768" s="11"/>
      <c r="AK3768" s="11"/>
      <c r="AL3768" s="63"/>
      <c r="AM3768" s="46" t="str">
        <f t="shared" si="791"/>
        <v/>
      </c>
      <c r="AN3768" s="46" t="str">
        <f t="shared" si="792"/>
        <v/>
      </c>
      <c r="AO3768" s="46" t="str">
        <f t="shared" si="793"/>
        <v/>
      </c>
      <c r="AP3768" s="46">
        <f t="shared" si="794"/>
        <v>0</v>
      </c>
      <c r="AQ3768" s="46" t="str">
        <f t="shared" si="795"/>
        <v/>
      </c>
      <c r="AR3768" s="46">
        <f t="shared" si="796"/>
        <v>0</v>
      </c>
      <c r="AS3768" s="48">
        <f t="shared" si="797"/>
        <v>1</v>
      </c>
      <c r="AT3768" s="46">
        <f t="shared" si="801"/>
        <v>0</v>
      </c>
      <c r="AU3768" s="46">
        <f t="shared" si="798"/>
        <v>0</v>
      </c>
      <c r="AV3768" s="46">
        <f t="shared" si="799"/>
        <v>0</v>
      </c>
      <c r="AW3768" s="46">
        <f t="shared" si="802"/>
        <v>0</v>
      </c>
      <c r="AX3768" s="47" t="str">
        <f t="shared" si="800"/>
        <v/>
      </c>
      <c r="AY3768" s="47" t="str">
        <f t="shared" si="803"/>
        <v/>
      </c>
    </row>
    <row r="3769" spans="35:51" x14ac:dyDescent="0.35">
      <c r="AI3769" s="11"/>
      <c r="AJ3769" s="11"/>
      <c r="AK3769" s="11"/>
      <c r="AL3769" s="63"/>
      <c r="AM3769" s="46" t="str">
        <f t="shared" si="791"/>
        <v/>
      </c>
      <c r="AN3769" s="46" t="str">
        <f t="shared" si="792"/>
        <v/>
      </c>
      <c r="AO3769" s="46" t="str">
        <f t="shared" si="793"/>
        <v/>
      </c>
      <c r="AP3769" s="46">
        <f t="shared" si="794"/>
        <v>0</v>
      </c>
      <c r="AQ3769" s="46" t="str">
        <f t="shared" si="795"/>
        <v/>
      </c>
      <c r="AR3769" s="46">
        <f t="shared" si="796"/>
        <v>0</v>
      </c>
      <c r="AS3769" s="48">
        <f t="shared" si="797"/>
        <v>1</v>
      </c>
      <c r="AT3769" s="46">
        <f t="shared" si="801"/>
        <v>0</v>
      </c>
      <c r="AU3769" s="46">
        <f t="shared" si="798"/>
        <v>0</v>
      </c>
      <c r="AV3769" s="46">
        <f t="shared" si="799"/>
        <v>0</v>
      </c>
      <c r="AW3769" s="46">
        <f t="shared" si="802"/>
        <v>0</v>
      </c>
      <c r="AX3769" s="47" t="str">
        <f t="shared" si="800"/>
        <v/>
      </c>
      <c r="AY3769" s="47" t="str">
        <f t="shared" si="803"/>
        <v/>
      </c>
    </row>
    <row r="3770" spans="35:51" x14ac:dyDescent="0.35">
      <c r="AI3770" s="11"/>
      <c r="AJ3770" s="11"/>
      <c r="AK3770" s="11"/>
      <c r="AL3770" s="63"/>
      <c r="AM3770" s="46" t="str">
        <f t="shared" si="791"/>
        <v/>
      </c>
      <c r="AN3770" s="46" t="str">
        <f t="shared" si="792"/>
        <v/>
      </c>
      <c r="AO3770" s="46" t="str">
        <f t="shared" si="793"/>
        <v/>
      </c>
      <c r="AP3770" s="46">
        <f t="shared" si="794"/>
        <v>0</v>
      </c>
      <c r="AQ3770" s="46" t="str">
        <f t="shared" si="795"/>
        <v/>
      </c>
      <c r="AR3770" s="46">
        <f t="shared" si="796"/>
        <v>0</v>
      </c>
      <c r="AS3770" s="48">
        <f t="shared" si="797"/>
        <v>1</v>
      </c>
      <c r="AT3770" s="46">
        <f t="shared" si="801"/>
        <v>0</v>
      </c>
      <c r="AU3770" s="46">
        <f t="shared" si="798"/>
        <v>0</v>
      </c>
      <c r="AV3770" s="46">
        <f t="shared" si="799"/>
        <v>0</v>
      </c>
      <c r="AW3770" s="46">
        <f t="shared" si="802"/>
        <v>0</v>
      </c>
      <c r="AX3770" s="47" t="str">
        <f t="shared" si="800"/>
        <v/>
      </c>
      <c r="AY3770" s="47" t="str">
        <f t="shared" si="803"/>
        <v/>
      </c>
    </row>
    <row r="3771" spans="35:51" x14ac:dyDescent="0.35">
      <c r="AI3771" s="11"/>
      <c r="AJ3771" s="11"/>
      <c r="AK3771" s="11"/>
      <c r="AL3771" s="63"/>
      <c r="AM3771" s="46" t="str">
        <f t="shared" si="791"/>
        <v/>
      </c>
      <c r="AN3771" s="46" t="str">
        <f t="shared" si="792"/>
        <v/>
      </c>
      <c r="AO3771" s="46" t="str">
        <f t="shared" si="793"/>
        <v/>
      </c>
      <c r="AP3771" s="46">
        <f t="shared" si="794"/>
        <v>0</v>
      </c>
      <c r="AQ3771" s="46" t="str">
        <f t="shared" si="795"/>
        <v/>
      </c>
      <c r="AR3771" s="46">
        <f t="shared" si="796"/>
        <v>0</v>
      </c>
      <c r="AS3771" s="48">
        <f t="shared" si="797"/>
        <v>1</v>
      </c>
      <c r="AT3771" s="46">
        <f t="shared" si="801"/>
        <v>0</v>
      </c>
      <c r="AU3771" s="46">
        <f t="shared" si="798"/>
        <v>0</v>
      </c>
      <c r="AV3771" s="46">
        <f t="shared" si="799"/>
        <v>0</v>
      </c>
      <c r="AW3771" s="46">
        <f t="shared" si="802"/>
        <v>0</v>
      </c>
      <c r="AX3771" s="47" t="str">
        <f t="shared" si="800"/>
        <v/>
      </c>
      <c r="AY3771" s="47" t="str">
        <f t="shared" si="803"/>
        <v/>
      </c>
    </row>
    <row r="3772" spans="35:51" x14ac:dyDescent="0.35">
      <c r="AI3772" s="11"/>
      <c r="AJ3772" s="11"/>
      <c r="AK3772" s="11"/>
      <c r="AL3772" s="63"/>
      <c r="AM3772" s="46" t="str">
        <f t="shared" si="791"/>
        <v/>
      </c>
      <c r="AN3772" s="46" t="str">
        <f t="shared" si="792"/>
        <v/>
      </c>
      <c r="AO3772" s="46" t="str">
        <f t="shared" si="793"/>
        <v/>
      </c>
      <c r="AP3772" s="46">
        <f t="shared" si="794"/>
        <v>0</v>
      </c>
      <c r="AQ3772" s="46" t="str">
        <f t="shared" si="795"/>
        <v/>
      </c>
      <c r="AR3772" s="46">
        <f t="shared" si="796"/>
        <v>0</v>
      </c>
      <c r="AS3772" s="48">
        <f t="shared" si="797"/>
        <v>1</v>
      </c>
      <c r="AT3772" s="46">
        <f t="shared" si="801"/>
        <v>0</v>
      </c>
      <c r="AU3772" s="46">
        <f t="shared" si="798"/>
        <v>0</v>
      </c>
      <c r="AV3772" s="46">
        <f t="shared" si="799"/>
        <v>0</v>
      </c>
      <c r="AW3772" s="46">
        <f t="shared" si="802"/>
        <v>0</v>
      </c>
      <c r="AX3772" s="47" t="str">
        <f t="shared" si="800"/>
        <v/>
      </c>
      <c r="AY3772" s="47" t="str">
        <f t="shared" si="803"/>
        <v/>
      </c>
    </row>
    <row r="3773" spans="35:51" x14ac:dyDescent="0.35">
      <c r="AI3773" s="11"/>
      <c r="AJ3773" s="11"/>
      <c r="AK3773" s="11"/>
      <c r="AL3773" s="63"/>
      <c r="AM3773" s="46" t="str">
        <f t="shared" si="791"/>
        <v/>
      </c>
      <c r="AN3773" s="46" t="str">
        <f t="shared" si="792"/>
        <v/>
      </c>
      <c r="AO3773" s="46" t="str">
        <f t="shared" si="793"/>
        <v/>
      </c>
      <c r="AP3773" s="46">
        <f t="shared" si="794"/>
        <v>0</v>
      </c>
      <c r="AQ3773" s="46" t="str">
        <f t="shared" si="795"/>
        <v/>
      </c>
      <c r="AR3773" s="46">
        <f t="shared" si="796"/>
        <v>0</v>
      </c>
      <c r="AS3773" s="48">
        <f t="shared" si="797"/>
        <v>1</v>
      </c>
      <c r="AT3773" s="46">
        <f t="shared" si="801"/>
        <v>0</v>
      </c>
      <c r="AU3773" s="46">
        <f t="shared" si="798"/>
        <v>0</v>
      </c>
      <c r="AV3773" s="46">
        <f t="shared" si="799"/>
        <v>0</v>
      </c>
      <c r="AW3773" s="46">
        <f t="shared" si="802"/>
        <v>0</v>
      </c>
      <c r="AX3773" s="47" t="str">
        <f t="shared" si="800"/>
        <v/>
      </c>
      <c r="AY3773" s="47" t="str">
        <f t="shared" si="803"/>
        <v/>
      </c>
    </row>
    <row r="3774" spans="35:51" x14ac:dyDescent="0.35">
      <c r="AI3774" s="11"/>
      <c r="AJ3774" s="11"/>
      <c r="AK3774" s="11"/>
      <c r="AL3774" s="63"/>
      <c r="AM3774" s="46" t="str">
        <f t="shared" si="791"/>
        <v/>
      </c>
      <c r="AN3774" s="46" t="str">
        <f t="shared" si="792"/>
        <v/>
      </c>
      <c r="AO3774" s="46" t="str">
        <f t="shared" si="793"/>
        <v/>
      </c>
      <c r="AP3774" s="46">
        <f t="shared" si="794"/>
        <v>0</v>
      </c>
      <c r="AQ3774" s="46" t="str">
        <f t="shared" si="795"/>
        <v/>
      </c>
      <c r="AR3774" s="46">
        <f t="shared" si="796"/>
        <v>0</v>
      </c>
      <c r="AS3774" s="48">
        <f t="shared" si="797"/>
        <v>1</v>
      </c>
      <c r="AT3774" s="46">
        <f t="shared" si="801"/>
        <v>0</v>
      </c>
      <c r="AU3774" s="46">
        <f t="shared" si="798"/>
        <v>0</v>
      </c>
      <c r="AV3774" s="46">
        <f t="shared" si="799"/>
        <v>0</v>
      </c>
      <c r="AW3774" s="46">
        <f t="shared" si="802"/>
        <v>0</v>
      </c>
      <c r="AX3774" s="47" t="str">
        <f t="shared" si="800"/>
        <v/>
      </c>
      <c r="AY3774" s="47" t="str">
        <f t="shared" si="803"/>
        <v/>
      </c>
    </row>
    <row r="3775" spans="35:51" x14ac:dyDescent="0.35">
      <c r="AI3775" s="11"/>
      <c r="AJ3775" s="11"/>
      <c r="AK3775" s="11"/>
      <c r="AL3775" s="63"/>
      <c r="AM3775" s="46" t="str">
        <f t="shared" si="791"/>
        <v/>
      </c>
      <c r="AN3775" s="46" t="str">
        <f t="shared" si="792"/>
        <v/>
      </c>
      <c r="AO3775" s="46" t="str">
        <f t="shared" si="793"/>
        <v/>
      </c>
      <c r="AP3775" s="46">
        <f t="shared" si="794"/>
        <v>0</v>
      </c>
      <c r="AQ3775" s="46" t="str">
        <f t="shared" si="795"/>
        <v/>
      </c>
      <c r="AR3775" s="46">
        <f t="shared" si="796"/>
        <v>0</v>
      </c>
      <c r="AS3775" s="48">
        <f t="shared" si="797"/>
        <v>1</v>
      </c>
      <c r="AT3775" s="46">
        <f t="shared" si="801"/>
        <v>0</v>
      </c>
      <c r="AU3775" s="46">
        <f t="shared" si="798"/>
        <v>0</v>
      </c>
      <c r="AV3775" s="46">
        <f t="shared" si="799"/>
        <v>0</v>
      </c>
      <c r="AW3775" s="46">
        <f t="shared" si="802"/>
        <v>0</v>
      </c>
      <c r="AX3775" s="47" t="str">
        <f t="shared" si="800"/>
        <v/>
      </c>
      <c r="AY3775" s="47" t="str">
        <f t="shared" si="803"/>
        <v/>
      </c>
    </row>
    <row r="3776" spans="35:51" x14ac:dyDescent="0.35">
      <c r="AI3776" s="11"/>
      <c r="AJ3776" s="11"/>
      <c r="AK3776" s="11"/>
      <c r="AL3776" s="63"/>
      <c r="AM3776" s="46" t="str">
        <f t="shared" si="791"/>
        <v/>
      </c>
      <c r="AN3776" s="46" t="str">
        <f t="shared" si="792"/>
        <v/>
      </c>
      <c r="AO3776" s="46" t="str">
        <f t="shared" si="793"/>
        <v/>
      </c>
      <c r="AP3776" s="46">
        <f t="shared" si="794"/>
        <v>0</v>
      </c>
      <c r="AQ3776" s="46" t="str">
        <f t="shared" si="795"/>
        <v/>
      </c>
      <c r="AR3776" s="46">
        <f t="shared" si="796"/>
        <v>0</v>
      </c>
      <c r="AS3776" s="48">
        <f t="shared" si="797"/>
        <v>1</v>
      </c>
      <c r="AT3776" s="46">
        <f t="shared" si="801"/>
        <v>0</v>
      </c>
      <c r="AU3776" s="46">
        <f t="shared" si="798"/>
        <v>0</v>
      </c>
      <c r="AV3776" s="46">
        <f t="shared" si="799"/>
        <v>0</v>
      </c>
      <c r="AW3776" s="46">
        <f t="shared" si="802"/>
        <v>0</v>
      </c>
      <c r="AX3776" s="47" t="str">
        <f t="shared" si="800"/>
        <v/>
      </c>
      <c r="AY3776" s="47" t="str">
        <f t="shared" si="803"/>
        <v/>
      </c>
    </row>
    <row r="3777" spans="35:51" x14ac:dyDescent="0.35">
      <c r="AI3777" s="11"/>
      <c r="AJ3777" s="11"/>
      <c r="AK3777" s="11"/>
      <c r="AL3777" s="63"/>
      <c r="AM3777" s="46" t="str">
        <f t="shared" si="791"/>
        <v/>
      </c>
      <c r="AN3777" s="46" t="str">
        <f t="shared" si="792"/>
        <v/>
      </c>
      <c r="AO3777" s="46" t="str">
        <f t="shared" si="793"/>
        <v/>
      </c>
      <c r="AP3777" s="46">
        <f t="shared" si="794"/>
        <v>0</v>
      </c>
      <c r="AQ3777" s="46" t="str">
        <f t="shared" si="795"/>
        <v/>
      </c>
      <c r="AR3777" s="46">
        <f t="shared" si="796"/>
        <v>0</v>
      </c>
      <c r="AS3777" s="48">
        <f t="shared" si="797"/>
        <v>1</v>
      </c>
      <c r="AT3777" s="46">
        <f t="shared" si="801"/>
        <v>0</v>
      </c>
      <c r="AU3777" s="46">
        <f t="shared" si="798"/>
        <v>0</v>
      </c>
      <c r="AV3777" s="46">
        <f t="shared" si="799"/>
        <v>0</v>
      </c>
      <c r="AW3777" s="46">
        <f t="shared" si="802"/>
        <v>0</v>
      </c>
      <c r="AX3777" s="47" t="str">
        <f t="shared" si="800"/>
        <v/>
      </c>
      <c r="AY3777" s="47" t="str">
        <f t="shared" si="803"/>
        <v/>
      </c>
    </row>
    <row r="3778" spans="35:51" x14ac:dyDescent="0.35">
      <c r="AI3778" s="11"/>
      <c r="AJ3778" s="11"/>
      <c r="AK3778" s="11"/>
      <c r="AL3778" s="63"/>
      <c r="AM3778" s="46" t="str">
        <f t="shared" si="791"/>
        <v/>
      </c>
      <c r="AN3778" s="46" t="str">
        <f t="shared" si="792"/>
        <v/>
      </c>
      <c r="AO3778" s="46" t="str">
        <f t="shared" si="793"/>
        <v/>
      </c>
      <c r="AP3778" s="46">
        <f t="shared" si="794"/>
        <v>0</v>
      </c>
      <c r="AQ3778" s="46" t="str">
        <f t="shared" si="795"/>
        <v/>
      </c>
      <c r="AR3778" s="46">
        <f t="shared" si="796"/>
        <v>0</v>
      </c>
      <c r="AS3778" s="48">
        <f t="shared" si="797"/>
        <v>1</v>
      </c>
      <c r="AT3778" s="46">
        <f t="shared" si="801"/>
        <v>0</v>
      </c>
      <c r="AU3778" s="46">
        <f t="shared" si="798"/>
        <v>0</v>
      </c>
      <c r="AV3778" s="46">
        <f t="shared" si="799"/>
        <v>0</v>
      </c>
      <c r="AW3778" s="46">
        <f t="shared" si="802"/>
        <v>0</v>
      </c>
      <c r="AX3778" s="47" t="str">
        <f t="shared" si="800"/>
        <v/>
      </c>
      <c r="AY3778" s="47" t="str">
        <f t="shared" si="803"/>
        <v/>
      </c>
    </row>
    <row r="3779" spans="35:51" x14ac:dyDescent="0.35">
      <c r="AI3779" s="11"/>
      <c r="AJ3779" s="11"/>
      <c r="AK3779" s="11"/>
      <c r="AL3779" s="63"/>
      <c r="AM3779" s="46" t="str">
        <f t="shared" ref="AM3779:AM3842" si="804">IFERROR(VLOOKUP($AK3779,pnl_konto_table,2,FALSE),"")</f>
        <v/>
      </c>
      <c r="AN3779" s="46" t="str">
        <f t="shared" ref="AN3779:AN3842" si="805">IFERROR(VLOOKUP($AK3779,pnl_konto_table,6,FALSE),"")</f>
        <v/>
      </c>
      <c r="AO3779" s="46" t="str">
        <f t="shared" ref="AO3779:AO3842" si="806">IFERROR(VLOOKUP($AK3779,pnl_konto_table,7,FALSE),"")</f>
        <v/>
      </c>
      <c r="AP3779" s="46">
        <f t="shared" ref="AP3779:AP3842" si="807">IFERROR(VLOOKUP(AO3779,pnl_kategori_table,2,FALSE),0)</f>
        <v>0</v>
      </c>
      <c r="AQ3779" s="46" t="str">
        <f t="shared" ref="AQ3779:AQ3842" si="808">IFERROR(MATCH(AN3779,pnl_subkategori,0),"")</f>
        <v/>
      </c>
      <c r="AR3779" s="46">
        <f t="shared" ref="AR3779:AR3842" si="809">IF(AP3779=$A$3,-$AL3779,$AL3779)</f>
        <v>0</v>
      </c>
      <c r="AS3779" s="48">
        <f t="shared" ref="AS3779:AS3842" si="810">IFERROR(VLOOKUP($AK3779,lookup_konto_index,2,FALSE),IFERROR(VLOOKUP(AN3779,lookup_subkategori_index,2,FALSE),IFERROR(VLOOKUP(AO3779,lookup_kategori_index,2,FALSE),1)))</f>
        <v>1</v>
      </c>
      <c r="AT3779" s="46">
        <f t="shared" si="801"/>
        <v>0</v>
      </c>
      <c r="AU3779" s="46">
        <f t="shared" ref="AU3779:AU3842" si="811">SUMIFS($BC$3:$BC$50,$BA$3:$BA$50,$AI3779,$BB$3:$BB$50,$AJ3779)</f>
        <v>0</v>
      </c>
      <c r="AV3779" s="46">
        <f t="shared" ref="AV3779:AV3842" si="812">SUMIFS($BD$3:$BD$50,$BA$3:$BA$50,$AI3779,$BB$3:$BB$50,$AJ3779)</f>
        <v>0</v>
      </c>
      <c r="AW3779" s="46">
        <f t="shared" si="802"/>
        <v>0</v>
      </c>
      <c r="AX3779" s="47" t="str">
        <f t="shared" ref="AX3779:AX3842" si="813">IFERROR(VLOOKUP($AP3779,table_type_kostnad,2,FALSE)*AR3779,"")</f>
        <v/>
      </c>
      <c r="AY3779" s="47" t="str">
        <f t="shared" si="803"/>
        <v/>
      </c>
    </row>
    <row r="3780" spans="35:51" x14ac:dyDescent="0.35">
      <c r="AI3780" s="11"/>
      <c r="AJ3780" s="11"/>
      <c r="AK3780" s="11"/>
      <c r="AL3780" s="63"/>
      <c r="AM3780" s="46" t="str">
        <f t="shared" si="804"/>
        <v/>
      </c>
      <c r="AN3780" s="46" t="str">
        <f t="shared" si="805"/>
        <v/>
      </c>
      <c r="AO3780" s="46" t="str">
        <f t="shared" si="806"/>
        <v/>
      </c>
      <c r="AP3780" s="46">
        <f t="shared" si="807"/>
        <v>0</v>
      </c>
      <c r="AQ3780" s="46" t="str">
        <f t="shared" si="808"/>
        <v/>
      </c>
      <c r="AR3780" s="46">
        <f t="shared" si="809"/>
        <v>0</v>
      </c>
      <c r="AS3780" s="48">
        <f t="shared" si="810"/>
        <v>1</v>
      </c>
      <c r="AT3780" s="46">
        <f t="shared" ref="AT3780:AT3843" si="814">AS3780*AR3780</f>
        <v>0</v>
      </c>
      <c r="AU3780" s="46">
        <f t="shared" si="811"/>
        <v>0</v>
      </c>
      <c r="AV3780" s="46">
        <f t="shared" si="812"/>
        <v>0</v>
      </c>
      <c r="AW3780" s="46">
        <f t="shared" ref="AW3780:AW3843" si="815">IF(AU3780=0,0,1)</f>
        <v>0</v>
      </c>
      <c r="AX3780" s="47" t="str">
        <f t="shared" si="813"/>
        <v/>
      </c>
      <c r="AY3780" s="47" t="str">
        <f t="shared" ref="AY3780:AY3843" si="816">IFERROR(AX3780*AS3780,"")</f>
        <v/>
      </c>
    </row>
    <row r="3781" spans="35:51" x14ac:dyDescent="0.35">
      <c r="AI3781" s="11"/>
      <c r="AJ3781" s="11"/>
      <c r="AK3781" s="11"/>
      <c r="AL3781" s="63"/>
      <c r="AM3781" s="46" t="str">
        <f t="shared" si="804"/>
        <v/>
      </c>
      <c r="AN3781" s="46" t="str">
        <f t="shared" si="805"/>
        <v/>
      </c>
      <c r="AO3781" s="46" t="str">
        <f t="shared" si="806"/>
        <v/>
      </c>
      <c r="AP3781" s="46">
        <f t="shared" si="807"/>
        <v>0</v>
      </c>
      <c r="AQ3781" s="46" t="str">
        <f t="shared" si="808"/>
        <v/>
      </c>
      <c r="AR3781" s="46">
        <f t="shared" si="809"/>
        <v>0</v>
      </c>
      <c r="AS3781" s="48">
        <f t="shared" si="810"/>
        <v>1</v>
      </c>
      <c r="AT3781" s="46">
        <f t="shared" si="814"/>
        <v>0</v>
      </c>
      <c r="AU3781" s="46">
        <f t="shared" si="811"/>
        <v>0</v>
      </c>
      <c r="AV3781" s="46">
        <f t="shared" si="812"/>
        <v>0</v>
      </c>
      <c r="AW3781" s="46">
        <f t="shared" si="815"/>
        <v>0</v>
      </c>
      <c r="AX3781" s="47" t="str">
        <f t="shared" si="813"/>
        <v/>
      </c>
      <c r="AY3781" s="47" t="str">
        <f t="shared" si="816"/>
        <v/>
      </c>
    </row>
    <row r="3782" spans="35:51" x14ac:dyDescent="0.35">
      <c r="AI3782" s="11"/>
      <c r="AJ3782" s="11"/>
      <c r="AK3782" s="11"/>
      <c r="AL3782" s="63"/>
      <c r="AM3782" s="46" t="str">
        <f t="shared" si="804"/>
        <v/>
      </c>
      <c r="AN3782" s="46" t="str">
        <f t="shared" si="805"/>
        <v/>
      </c>
      <c r="AO3782" s="46" t="str">
        <f t="shared" si="806"/>
        <v/>
      </c>
      <c r="AP3782" s="46">
        <f t="shared" si="807"/>
        <v>0</v>
      </c>
      <c r="AQ3782" s="46" t="str">
        <f t="shared" si="808"/>
        <v/>
      </c>
      <c r="AR3782" s="46">
        <f t="shared" si="809"/>
        <v>0</v>
      </c>
      <c r="AS3782" s="48">
        <f t="shared" si="810"/>
        <v>1</v>
      </c>
      <c r="AT3782" s="46">
        <f t="shared" si="814"/>
        <v>0</v>
      </c>
      <c r="AU3782" s="46">
        <f t="shared" si="811"/>
        <v>0</v>
      </c>
      <c r="AV3782" s="46">
        <f t="shared" si="812"/>
        <v>0</v>
      </c>
      <c r="AW3782" s="46">
        <f t="shared" si="815"/>
        <v>0</v>
      </c>
      <c r="AX3782" s="47" t="str">
        <f t="shared" si="813"/>
        <v/>
      </c>
      <c r="AY3782" s="47" t="str">
        <f t="shared" si="816"/>
        <v/>
      </c>
    </row>
    <row r="3783" spans="35:51" x14ac:dyDescent="0.35">
      <c r="AI3783" s="11"/>
      <c r="AJ3783" s="11"/>
      <c r="AK3783" s="11"/>
      <c r="AL3783" s="63"/>
      <c r="AM3783" s="46" t="str">
        <f t="shared" si="804"/>
        <v/>
      </c>
      <c r="AN3783" s="46" t="str">
        <f t="shared" si="805"/>
        <v/>
      </c>
      <c r="AO3783" s="46" t="str">
        <f t="shared" si="806"/>
        <v/>
      </c>
      <c r="AP3783" s="46">
        <f t="shared" si="807"/>
        <v>0</v>
      </c>
      <c r="AQ3783" s="46" t="str">
        <f t="shared" si="808"/>
        <v/>
      </c>
      <c r="AR3783" s="46">
        <f t="shared" si="809"/>
        <v>0</v>
      </c>
      <c r="AS3783" s="48">
        <f t="shared" si="810"/>
        <v>1</v>
      </c>
      <c r="AT3783" s="46">
        <f t="shared" si="814"/>
        <v>0</v>
      </c>
      <c r="AU3783" s="46">
        <f t="shared" si="811"/>
        <v>0</v>
      </c>
      <c r="AV3783" s="46">
        <f t="shared" si="812"/>
        <v>0</v>
      </c>
      <c r="AW3783" s="46">
        <f t="shared" si="815"/>
        <v>0</v>
      </c>
      <c r="AX3783" s="47" t="str">
        <f t="shared" si="813"/>
        <v/>
      </c>
      <c r="AY3783" s="47" t="str">
        <f t="shared" si="816"/>
        <v/>
      </c>
    </row>
    <row r="3784" spans="35:51" x14ac:dyDescent="0.35">
      <c r="AI3784" s="11"/>
      <c r="AJ3784" s="11"/>
      <c r="AK3784" s="11"/>
      <c r="AL3784" s="63"/>
      <c r="AM3784" s="46" t="str">
        <f t="shared" si="804"/>
        <v/>
      </c>
      <c r="AN3784" s="46" t="str">
        <f t="shared" si="805"/>
        <v/>
      </c>
      <c r="AO3784" s="46" t="str">
        <f t="shared" si="806"/>
        <v/>
      </c>
      <c r="AP3784" s="46">
        <f t="shared" si="807"/>
        <v>0</v>
      </c>
      <c r="AQ3784" s="46" t="str">
        <f t="shared" si="808"/>
        <v/>
      </c>
      <c r="AR3784" s="46">
        <f t="shared" si="809"/>
        <v>0</v>
      </c>
      <c r="AS3784" s="48">
        <f t="shared" si="810"/>
        <v>1</v>
      </c>
      <c r="AT3784" s="46">
        <f t="shared" si="814"/>
        <v>0</v>
      </c>
      <c r="AU3784" s="46">
        <f t="shared" si="811"/>
        <v>0</v>
      </c>
      <c r="AV3784" s="46">
        <f t="shared" si="812"/>
        <v>0</v>
      </c>
      <c r="AW3784" s="46">
        <f t="shared" si="815"/>
        <v>0</v>
      </c>
      <c r="AX3784" s="47" t="str">
        <f t="shared" si="813"/>
        <v/>
      </c>
      <c r="AY3784" s="47" t="str">
        <f t="shared" si="816"/>
        <v/>
      </c>
    </row>
    <row r="3785" spans="35:51" x14ac:dyDescent="0.35">
      <c r="AI3785" s="11"/>
      <c r="AJ3785" s="11"/>
      <c r="AK3785" s="11"/>
      <c r="AL3785" s="63"/>
      <c r="AM3785" s="46" t="str">
        <f t="shared" si="804"/>
        <v/>
      </c>
      <c r="AN3785" s="46" t="str">
        <f t="shared" si="805"/>
        <v/>
      </c>
      <c r="AO3785" s="46" t="str">
        <f t="shared" si="806"/>
        <v/>
      </c>
      <c r="AP3785" s="46">
        <f t="shared" si="807"/>
        <v>0</v>
      </c>
      <c r="AQ3785" s="46" t="str">
        <f t="shared" si="808"/>
        <v/>
      </c>
      <c r="AR3785" s="46">
        <f t="shared" si="809"/>
        <v>0</v>
      </c>
      <c r="AS3785" s="48">
        <f t="shared" si="810"/>
        <v>1</v>
      </c>
      <c r="AT3785" s="46">
        <f t="shared" si="814"/>
        <v>0</v>
      </c>
      <c r="AU3785" s="46">
        <f t="shared" si="811"/>
        <v>0</v>
      </c>
      <c r="AV3785" s="46">
        <f t="shared" si="812"/>
        <v>0</v>
      </c>
      <c r="AW3785" s="46">
        <f t="shared" si="815"/>
        <v>0</v>
      </c>
      <c r="AX3785" s="47" t="str">
        <f t="shared" si="813"/>
        <v/>
      </c>
      <c r="AY3785" s="47" t="str">
        <f t="shared" si="816"/>
        <v/>
      </c>
    </row>
    <row r="3786" spans="35:51" x14ac:dyDescent="0.35">
      <c r="AI3786" s="11"/>
      <c r="AJ3786" s="11"/>
      <c r="AK3786" s="11"/>
      <c r="AL3786" s="63"/>
      <c r="AM3786" s="46" t="str">
        <f t="shared" si="804"/>
        <v/>
      </c>
      <c r="AN3786" s="46" t="str">
        <f t="shared" si="805"/>
        <v/>
      </c>
      <c r="AO3786" s="46" t="str">
        <f t="shared" si="806"/>
        <v/>
      </c>
      <c r="AP3786" s="46">
        <f t="shared" si="807"/>
        <v>0</v>
      </c>
      <c r="AQ3786" s="46" t="str">
        <f t="shared" si="808"/>
        <v/>
      </c>
      <c r="AR3786" s="46">
        <f t="shared" si="809"/>
        <v>0</v>
      </c>
      <c r="AS3786" s="48">
        <f t="shared" si="810"/>
        <v>1</v>
      </c>
      <c r="AT3786" s="46">
        <f t="shared" si="814"/>
        <v>0</v>
      </c>
      <c r="AU3786" s="46">
        <f t="shared" si="811"/>
        <v>0</v>
      </c>
      <c r="AV3786" s="46">
        <f t="shared" si="812"/>
        <v>0</v>
      </c>
      <c r="AW3786" s="46">
        <f t="shared" si="815"/>
        <v>0</v>
      </c>
      <c r="AX3786" s="47" t="str">
        <f t="shared" si="813"/>
        <v/>
      </c>
      <c r="AY3786" s="47" t="str">
        <f t="shared" si="816"/>
        <v/>
      </c>
    </row>
    <row r="3787" spans="35:51" x14ac:dyDescent="0.35">
      <c r="AI3787" s="11"/>
      <c r="AJ3787" s="11"/>
      <c r="AK3787" s="11"/>
      <c r="AL3787" s="63"/>
      <c r="AM3787" s="46" t="str">
        <f t="shared" si="804"/>
        <v/>
      </c>
      <c r="AN3787" s="46" t="str">
        <f t="shared" si="805"/>
        <v/>
      </c>
      <c r="AO3787" s="46" t="str">
        <f t="shared" si="806"/>
        <v/>
      </c>
      <c r="AP3787" s="46">
        <f t="shared" si="807"/>
        <v>0</v>
      </c>
      <c r="AQ3787" s="46" t="str">
        <f t="shared" si="808"/>
        <v/>
      </c>
      <c r="AR3787" s="46">
        <f t="shared" si="809"/>
        <v>0</v>
      </c>
      <c r="AS3787" s="48">
        <f t="shared" si="810"/>
        <v>1</v>
      </c>
      <c r="AT3787" s="46">
        <f t="shared" si="814"/>
        <v>0</v>
      </c>
      <c r="AU3787" s="46">
        <f t="shared" si="811"/>
        <v>0</v>
      </c>
      <c r="AV3787" s="46">
        <f t="shared" si="812"/>
        <v>0</v>
      </c>
      <c r="AW3787" s="46">
        <f t="shared" si="815"/>
        <v>0</v>
      </c>
      <c r="AX3787" s="47" t="str">
        <f t="shared" si="813"/>
        <v/>
      </c>
      <c r="AY3787" s="47" t="str">
        <f t="shared" si="816"/>
        <v/>
      </c>
    </row>
    <row r="3788" spans="35:51" x14ac:dyDescent="0.35">
      <c r="AI3788" s="11"/>
      <c r="AJ3788" s="11"/>
      <c r="AK3788" s="11"/>
      <c r="AL3788" s="63"/>
      <c r="AM3788" s="46" t="str">
        <f t="shared" si="804"/>
        <v/>
      </c>
      <c r="AN3788" s="46" t="str">
        <f t="shared" si="805"/>
        <v/>
      </c>
      <c r="AO3788" s="46" t="str">
        <f t="shared" si="806"/>
        <v/>
      </c>
      <c r="AP3788" s="46">
        <f t="shared" si="807"/>
        <v>0</v>
      </c>
      <c r="AQ3788" s="46" t="str">
        <f t="shared" si="808"/>
        <v/>
      </c>
      <c r="AR3788" s="46">
        <f t="shared" si="809"/>
        <v>0</v>
      </c>
      <c r="AS3788" s="48">
        <f t="shared" si="810"/>
        <v>1</v>
      </c>
      <c r="AT3788" s="46">
        <f t="shared" si="814"/>
        <v>0</v>
      </c>
      <c r="AU3788" s="46">
        <f t="shared" si="811"/>
        <v>0</v>
      </c>
      <c r="AV3788" s="46">
        <f t="shared" si="812"/>
        <v>0</v>
      </c>
      <c r="AW3788" s="46">
        <f t="shared" si="815"/>
        <v>0</v>
      </c>
      <c r="AX3788" s="47" t="str">
        <f t="shared" si="813"/>
        <v/>
      </c>
      <c r="AY3788" s="47" t="str">
        <f t="shared" si="816"/>
        <v/>
      </c>
    </row>
    <row r="3789" spans="35:51" x14ac:dyDescent="0.35">
      <c r="AI3789" s="11"/>
      <c r="AJ3789" s="11"/>
      <c r="AK3789" s="11"/>
      <c r="AL3789" s="63"/>
      <c r="AM3789" s="46" t="str">
        <f t="shared" si="804"/>
        <v/>
      </c>
      <c r="AN3789" s="46" t="str">
        <f t="shared" si="805"/>
        <v/>
      </c>
      <c r="AO3789" s="46" t="str">
        <f t="shared" si="806"/>
        <v/>
      </c>
      <c r="AP3789" s="46">
        <f t="shared" si="807"/>
        <v>0</v>
      </c>
      <c r="AQ3789" s="46" t="str">
        <f t="shared" si="808"/>
        <v/>
      </c>
      <c r="AR3789" s="46">
        <f t="shared" si="809"/>
        <v>0</v>
      </c>
      <c r="AS3789" s="48">
        <f t="shared" si="810"/>
        <v>1</v>
      </c>
      <c r="AT3789" s="46">
        <f t="shared" si="814"/>
        <v>0</v>
      </c>
      <c r="AU3789" s="46">
        <f t="shared" si="811"/>
        <v>0</v>
      </c>
      <c r="AV3789" s="46">
        <f t="shared" si="812"/>
        <v>0</v>
      </c>
      <c r="AW3789" s="46">
        <f t="shared" si="815"/>
        <v>0</v>
      </c>
      <c r="AX3789" s="47" t="str">
        <f t="shared" si="813"/>
        <v/>
      </c>
      <c r="AY3789" s="47" t="str">
        <f t="shared" si="816"/>
        <v/>
      </c>
    </row>
    <row r="3790" spans="35:51" x14ac:dyDescent="0.35">
      <c r="AI3790" s="11"/>
      <c r="AJ3790" s="11"/>
      <c r="AK3790" s="11"/>
      <c r="AL3790" s="63"/>
      <c r="AM3790" s="46" t="str">
        <f t="shared" si="804"/>
        <v/>
      </c>
      <c r="AN3790" s="46" t="str">
        <f t="shared" si="805"/>
        <v/>
      </c>
      <c r="AO3790" s="46" t="str">
        <f t="shared" si="806"/>
        <v/>
      </c>
      <c r="AP3790" s="46">
        <f t="shared" si="807"/>
        <v>0</v>
      </c>
      <c r="AQ3790" s="46" t="str">
        <f t="shared" si="808"/>
        <v/>
      </c>
      <c r="AR3790" s="46">
        <f t="shared" si="809"/>
        <v>0</v>
      </c>
      <c r="AS3790" s="48">
        <f t="shared" si="810"/>
        <v>1</v>
      </c>
      <c r="AT3790" s="46">
        <f t="shared" si="814"/>
        <v>0</v>
      </c>
      <c r="AU3790" s="46">
        <f t="shared" si="811"/>
        <v>0</v>
      </c>
      <c r="AV3790" s="46">
        <f t="shared" si="812"/>
        <v>0</v>
      </c>
      <c r="AW3790" s="46">
        <f t="shared" si="815"/>
        <v>0</v>
      </c>
      <c r="AX3790" s="47" t="str">
        <f t="shared" si="813"/>
        <v/>
      </c>
      <c r="AY3790" s="47" t="str">
        <f t="shared" si="816"/>
        <v/>
      </c>
    </row>
    <row r="3791" spans="35:51" x14ac:dyDescent="0.35">
      <c r="AI3791" s="11"/>
      <c r="AJ3791" s="11"/>
      <c r="AK3791" s="11"/>
      <c r="AL3791" s="63"/>
      <c r="AM3791" s="46" t="str">
        <f t="shared" si="804"/>
        <v/>
      </c>
      <c r="AN3791" s="46" t="str">
        <f t="shared" si="805"/>
        <v/>
      </c>
      <c r="AO3791" s="46" t="str">
        <f t="shared" si="806"/>
        <v/>
      </c>
      <c r="AP3791" s="46">
        <f t="shared" si="807"/>
        <v>0</v>
      </c>
      <c r="AQ3791" s="46" t="str">
        <f t="shared" si="808"/>
        <v/>
      </c>
      <c r="AR3791" s="46">
        <f t="shared" si="809"/>
        <v>0</v>
      </c>
      <c r="AS3791" s="48">
        <f t="shared" si="810"/>
        <v>1</v>
      </c>
      <c r="AT3791" s="46">
        <f t="shared" si="814"/>
        <v>0</v>
      </c>
      <c r="AU3791" s="46">
        <f t="shared" si="811"/>
        <v>0</v>
      </c>
      <c r="AV3791" s="46">
        <f t="shared" si="812"/>
        <v>0</v>
      </c>
      <c r="AW3791" s="46">
        <f t="shared" si="815"/>
        <v>0</v>
      </c>
      <c r="AX3791" s="47" t="str">
        <f t="shared" si="813"/>
        <v/>
      </c>
      <c r="AY3791" s="47" t="str">
        <f t="shared" si="816"/>
        <v/>
      </c>
    </row>
    <row r="3792" spans="35:51" x14ac:dyDescent="0.35">
      <c r="AI3792" s="11"/>
      <c r="AJ3792" s="11"/>
      <c r="AK3792" s="11"/>
      <c r="AL3792" s="63"/>
      <c r="AM3792" s="46" t="str">
        <f t="shared" si="804"/>
        <v/>
      </c>
      <c r="AN3792" s="46" t="str">
        <f t="shared" si="805"/>
        <v/>
      </c>
      <c r="AO3792" s="46" t="str">
        <f t="shared" si="806"/>
        <v/>
      </c>
      <c r="AP3792" s="46">
        <f t="shared" si="807"/>
        <v>0</v>
      </c>
      <c r="AQ3792" s="46" t="str">
        <f t="shared" si="808"/>
        <v/>
      </c>
      <c r="AR3792" s="46">
        <f t="shared" si="809"/>
        <v>0</v>
      </c>
      <c r="AS3792" s="48">
        <f t="shared" si="810"/>
        <v>1</v>
      </c>
      <c r="AT3792" s="46">
        <f t="shared" si="814"/>
        <v>0</v>
      </c>
      <c r="AU3792" s="46">
        <f t="shared" si="811"/>
        <v>0</v>
      </c>
      <c r="AV3792" s="46">
        <f t="shared" si="812"/>
        <v>0</v>
      </c>
      <c r="AW3792" s="46">
        <f t="shared" si="815"/>
        <v>0</v>
      </c>
      <c r="AX3792" s="47" t="str">
        <f t="shared" si="813"/>
        <v/>
      </c>
      <c r="AY3792" s="47" t="str">
        <f t="shared" si="816"/>
        <v/>
      </c>
    </row>
    <row r="3793" spans="35:51" x14ac:dyDescent="0.35">
      <c r="AI3793" s="11"/>
      <c r="AJ3793" s="11"/>
      <c r="AK3793" s="11"/>
      <c r="AL3793" s="63"/>
      <c r="AM3793" s="46" t="str">
        <f t="shared" si="804"/>
        <v/>
      </c>
      <c r="AN3793" s="46" t="str">
        <f t="shared" si="805"/>
        <v/>
      </c>
      <c r="AO3793" s="46" t="str">
        <f t="shared" si="806"/>
        <v/>
      </c>
      <c r="AP3793" s="46">
        <f t="shared" si="807"/>
        <v>0</v>
      </c>
      <c r="AQ3793" s="46" t="str">
        <f t="shared" si="808"/>
        <v/>
      </c>
      <c r="AR3793" s="46">
        <f t="shared" si="809"/>
        <v>0</v>
      </c>
      <c r="AS3793" s="48">
        <f t="shared" si="810"/>
        <v>1</v>
      </c>
      <c r="AT3793" s="46">
        <f t="shared" si="814"/>
        <v>0</v>
      </c>
      <c r="AU3793" s="46">
        <f t="shared" si="811"/>
        <v>0</v>
      </c>
      <c r="AV3793" s="46">
        <f t="shared" si="812"/>
        <v>0</v>
      </c>
      <c r="AW3793" s="46">
        <f t="shared" si="815"/>
        <v>0</v>
      </c>
      <c r="AX3793" s="47" t="str">
        <f t="shared" si="813"/>
        <v/>
      </c>
      <c r="AY3793" s="47" t="str">
        <f t="shared" si="816"/>
        <v/>
      </c>
    </row>
    <row r="3794" spans="35:51" x14ac:dyDescent="0.35">
      <c r="AI3794" s="11"/>
      <c r="AJ3794" s="11"/>
      <c r="AK3794" s="11"/>
      <c r="AL3794" s="63"/>
      <c r="AM3794" s="46" t="str">
        <f t="shared" si="804"/>
        <v/>
      </c>
      <c r="AN3794" s="46" t="str">
        <f t="shared" si="805"/>
        <v/>
      </c>
      <c r="AO3794" s="46" t="str">
        <f t="shared" si="806"/>
        <v/>
      </c>
      <c r="AP3794" s="46">
        <f t="shared" si="807"/>
        <v>0</v>
      </c>
      <c r="AQ3794" s="46" t="str">
        <f t="shared" si="808"/>
        <v/>
      </c>
      <c r="AR3794" s="46">
        <f t="shared" si="809"/>
        <v>0</v>
      </c>
      <c r="AS3794" s="48">
        <f t="shared" si="810"/>
        <v>1</v>
      </c>
      <c r="AT3794" s="46">
        <f t="shared" si="814"/>
        <v>0</v>
      </c>
      <c r="AU3794" s="46">
        <f t="shared" si="811"/>
        <v>0</v>
      </c>
      <c r="AV3794" s="46">
        <f t="shared" si="812"/>
        <v>0</v>
      </c>
      <c r="AW3794" s="46">
        <f t="shared" si="815"/>
        <v>0</v>
      </c>
      <c r="AX3794" s="47" t="str">
        <f t="shared" si="813"/>
        <v/>
      </c>
      <c r="AY3794" s="47" t="str">
        <f t="shared" si="816"/>
        <v/>
      </c>
    </row>
    <row r="3795" spans="35:51" x14ac:dyDescent="0.35">
      <c r="AI3795" s="11"/>
      <c r="AJ3795" s="11"/>
      <c r="AK3795" s="11"/>
      <c r="AL3795" s="63"/>
      <c r="AM3795" s="46" t="str">
        <f t="shared" si="804"/>
        <v/>
      </c>
      <c r="AN3795" s="46" t="str">
        <f t="shared" si="805"/>
        <v/>
      </c>
      <c r="AO3795" s="46" t="str">
        <f t="shared" si="806"/>
        <v/>
      </c>
      <c r="AP3795" s="46">
        <f t="shared" si="807"/>
        <v>0</v>
      </c>
      <c r="AQ3795" s="46" t="str">
        <f t="shared" si="808"/>
        <v/>
      </c>
      <c r="AR3795" s="46">
        <f t="shared" si="809"/>
        <v>0</v>
      </c>
      <c r="AS3795" s="48">
        <f t="shared" si="810"/>
        <v>1</v>
      </c>
      <c r="AT3795" s="46">
        <f t="shared" si="814"/>
        <v>0</v>
      </c>
      <c r="AU3795" s="46">
        <f t="shared" si="811"/>
        <v>0</v>
      </c>
      <c r="AV3795" s="46">
        <f t="shared" si="812"/>
        <v>0</v>
      </c>
      <c r="AW3795" s="46">
        <f t="shared" si="815"/>
        <v>0</v>
      </c>
      <c r="AX3795" s="47" t="str">
        <f t="shared" si="813"/>
        <v/>
      </c>
      <c r="AY3795" s="47" t="str">
        <f t="shared" si="816"/>
        <v/>
      </c>
    </row>
    <row r="3796" spans="35:51" x14ac:dyDescent="0.35">
      <c r="AI3796" s="11"/>
      <c r="AJ3796" s="11"/>
      <c r="AK3796" s="11"/>
      <c r="AL3796" s="63"/>
      <c r="AM3796" s="46" t="str">
        <f t="shared" si="804"/>
        <v/>
      </c>
      <c r="AN3796" s="46" t="str">
        <f t="shared" si="805"/>
        <v/>
      </c>
      <c r="AO3796" s="46" t="str">
        <f t="shared" si="806"/>
        <v/>
      </c>
      <c r="AP3796" s="46">
        <f t="shared" si="807"/>
        <v>0</v>
      </c>
      <c r="AQ3796" s="46" t="str">
        <f t="shared" si="808"/>
        <v/>
      </c>
      <c r="AR3796" s="46">
        <f t="shared" si="809"/>
        <v>0</v>
      </c>
      <c r="AS3796" s="48">
        <f t="shared" si="810"/>
        <v>1</v>
      </c>
      <c r="AT3796" s="46">
        <f t="shared" si="814"/>
        <v>0</v>
      </c>
      <c r="AU3796" s="46">
        <f t="shared" si="811"/>
        <v>0</v>
      </c>
      <c r="AV3796" s="46">
        <f t="shared" si="812"/>
        <v>0</v>
      </c>
      <c r="AW3796" s="46">
        <f t="shared" si="815"/>
        <v>0</v>
      </c>
      <c r="AX3796" s="47" t="str">
        <f t="shared" si="813"/>
        <v/>
      </c>
      <c r="AY3796" s="47" t="str">
        <f t="shared" si="816"/>
        <v/>
      </c>
    </row>
    <row r="3797" spans="35:51" x14ac:dyDescent="0.35">
      <c r="AI3797" s="11"/>
      <c r="AJ3797" s="11"/>
      <c r="AK3797" s="11"/>
      <c r="AL3797" s="63"/>
      <c r="AM3797" s="46" t="str">
        <f t="shared" si="804"/>
        <v/>
      </c>
      <c r="AN3797" s="46" t="str">
        <f t="shared" si="805"/>
        <v/>
      </c>
      <c r="AO3797" s="46" t="str">
        <f t="shared" si="806"/>
        <v/>
      </c>
      <c r="AP3797" s="46">
        <f t="shared" si="807"/>
        <v>0</v>
      </c>
      <c r="AQ3797" s="46" t="str">
        <f t="shared" si="808"/>
        <v/>
      </c>
      <c r="AR3797" s="46">
        <f t="shared" si="809"/>
        <v>0</v>
      </c>
      <c r="AS3797" s="48">
        <f t="shared" si="810"/>
        <v>1</v>
      </c>
      <c r="AT3797" s="46">
        <f t="shared" si="814"/>
        <v>0</v>
      </c>
      <c r="AU3797" s="46">
        <f t="shared" si="811"/>
        <v>0</v>
      </c>
      <c r="AV3797" s="46">
        <f t="shared" si="812"/>
        <v>0</v>
      </c>
      <c r="AW3797" s="46">
        <f t="shared" si="815"/>
        <v>0</v>
      </c>
      <c r="AX3797" s="47" t="str">
        <f t="shared" si="813"/>
        <v/>
      </c>
      <c r="AY3797" s="47" t="str">
        <f t="shared" si="816"/>
        <v/>
      </c>
    </row>
    <row r="3798" spans="35:51" x14ac:dyDescent="0.35">
      <c r="AI3798" s="11"/>
      <c r="AJ3798" s="11"/>
      <c r="AK3798" s="11"/>
      <c r="AL3798" s="63"/>
      <c r="AM3798" s="46" t="str">
        <f t="shared" si="804"/>
        <v/>
      </c>
      <c r="AN3798" s="46" t="str">
        <f t="shared" si="805"/>
        <v/>
      </c>
      <c r="AO3798" s="46" t="str">
        <f t="shared" si="806"/>
        <v/>
      </c>
      <c r="AP3798" s="46">
        <f t="shared" si="807"/>
        <v>0</v>
      </c>
      <c r="AQ3798" s="46" t="str">
        <f t="shared" si="808"/>
        <v/>
      </c>
      <c r="AR3798" s="46">
        <f t="shared" si="809"/>
        <v>0</v>
      </c>
      <c r="AS3798" s="48">
        <f t="shared" si="810"/>
        <v>1</v>
      </c>
      <c r="AT3798" s="46">
        <f t="shared" si="814"/>
        <v>0</v>
      </c>
      <c r="AU3798" s="46">
        <f t="shared" si="811"/>
        <v>0</v>
      </c>
      <c r="AV3798" s="46">
        <f t="shared" si="812"/>
        <v>0</v>
      </c>
      <c r="AW3798" s="46">
        <f t="shared" si="815"/>
        <v>0</v>
      </c>
      <c r="AX3798" s="47" t="str">
        <f t="shared" si="813"/>
        <v/>
      </c>
      <c r="AY3798" s="47" t="str">
        <f t="shared" si="816"/>
        <v/>
      </c>
    </row>
    <row r="3799" spans="35:51" x14ac:dyDescent="0.35">
      <c r="AI3799" s="11"/>
      <c r="AJ3799" s="11"/>
      <c r="AK3799" s="11"/>
      <c r="AL3799" s="63"/>
      <c r="AM3799" s="46" t="str">
        <f t="shared" si="804"/>
        <v/>
      </c>
      <c r="AN3799" s="46" t="str">
        <f t="shared" si="805"/>
        <v/>
      </c>
      <c r="AO3799" s="46" t="str">
        <f t="shared" si="806"/>
        <v/>
      </c>
      <c r="AP3799" s="46">
        <f t="shared" si="807"/>
        <v>0</v>
      </c>
      <c r="AQ3799" s="46" t="str">
        <f t="shared" si="808"/>
        <v/>
      </c>
      <c r="AR3799" s="46">
        <f t="shared" si="809"/>
        <v>0</v>
      </c>
      <c r="AS3799" s="48">
        <f t="shared" si="810"/>
        <v>1</v>
      </c>
      <c r="AT3799" s="46">
        <f t="shared" si="814"/>
        <v>0</v>
      </c>
      <c r="AU3799" s="46">
        <f t="shared" si="811"/>
        <v>0</v>
      </c>
      <c r="AV3799" s="46">
        <f t="shared" si="812"/>
        <v>0</v>
      </c>
      <c r="AW3799" s="46">
        <f t="shared" si="815"/>
        <v>0</v>
      </c>
      <c r="AX3799" s="47" t="str">
        <f t="shared" si="813"/>
        <v/>
      </c>
      <c r="AY3799" s="47" t="str">
        <f t="shared" si="816"/>
        <v/>
      </c>
    </row>
    <row r="3800" spans="35:51" x14ac:dyDescent="0.35">
      <c r="AI3800" s="11"/>
      <c r="AJ3800" s="11"/>
      <c r="AK3800" s="11"/>
      <c r="AL3800" s="63"/>
      <c r="AM3800" s="46" t="str">
        <f t="shared" si="804"/>
        <v/>
      </c>
      <c r="AN3800" s="46" t="str">
        <f t="shared" si="805"/>
        <v/>
      </c>
      <c r="AO3800" s="46" t="str">
        <f t="shared" si="806"/>
        <v/>
      </c>
      <c r="AP3800" s="46">
        <f t="shared" si="807"/>
        <v>0</v>
      </c>
      <c r="AQ3800" s="46" t="str">
        <f t="shared" si="808"/>
        <v/>
      </c>
      <c r="AR3800" s="46">
        <f t="shared" si="809"/>
        <v>0</v>
      </c>
      <c r="AS3800" s="48">
        <f t="shared" si="810"/>
        <v>1</v>
      </c>
      <c r="AT3800" s="46">
        <f t="shared" si="814"/>
        <v>0</v>
      </c>
      <c r="AU3800" s="46">
        <f t="shared" si="811"/>
        <v>0</v>
      </c>
      <c r="AV3800" s="46">
        <f t="shared" si="812"/>
        <v>0</v>
      </c>
      <c r="AW3800" s="46">
        <f t="shared" si="815"/>
        <v>0</v>
      </c>
      <c r="AX3800" s="47" t="str">
        <f t="shared" si="813"/>
        <v/>
      </c>
      <c r="AY3800" s="47" t="str">
        <f t="shared" si="816"/>
        <v/>
      </c>
    </row>
    <row r="3801" spans="35:51" x14ac:dyDescent="0.35">
      <c r="AI3801" s="11"/>
      <c r="AJ3801" s="11"/>
      <c r="AK3801" s="11"/>
      <c r="AL3801" s="63"/>
      <c r="AM3801" s="46" t="str">
        <f t="shared" si="804"/>
        <v/>
      </c>
      <c r="AN3801" s="46" t="str">
        <f t="shared" si="805"/>
        <v/>
      </c>
      <c r="AO3801" s="46" t="str">
        <f t="shared" si="806"/>
        <v/>
      </c>
      <c r="AP3801" s="46">
        <f t="shared" si="807"/>
        <v>0</v>
      </c>
      <c r="AQ3801" s="46" t="str">
        <f t="shared" si="808"/>
        <v/>
      </c>
      <c r="AR3801" s="46">
        <f t="shared" si="809"/>
        <v>0</v>
      </c>
      <c r="AS3801" s="48">
        <f t="shared" si="810"/>
        <v>1</v>
      </c>
      <c r="AT3801" s="46">
        <f t="shared" si="814"/>
        <v>0</v>
      </c>
      <c r="AU3801" s="46">
        <f t="shared" si="811"/>
        <v>0</v>
      </c>
      <c r="AV3801" s="46">
        <f t="shared" si="812"/>
        <v>0</v>
      </c>
      <c r="AW3801" s="46">
        <f t="shared" si="815"/>
        <v>0</v>
      </c>
      <c r="AX3801" s="47" t="str">
        <f t="shared" si="813"/>
        <v/>
      </c>
      <c r="AY3801" s="47" t="str">
        <f t="shared" si="816"/>
        <v/>
      </c>
    </row>
    <row r="3802" spans="35:51" x14ac:dyDescent="0.35">
      <c r="AI3802" s="11"/>
      <c r="AJ3802" s="11"/>
      <c r="AK3802" s="11"/>
      <c r="AL3802" s="63"/>
      <c r="AM3802" s="46" t="str">
        <f t="shared" si="804"/>
        <v/>
      </c>
      <c r="AN3802" s="46" t="str">
        <f t="shared" si="805"/>
        <v/>
      </c>
      <c r="AO3802" s="46" t="str">
        <f t="shared" si="806"/>
        <v/>
      </c>
      <c r="AP3802" s="46">
        <f t="shared" si="807"/>
        <v>0</v>
      </c>
      <c r="AQ3802" s="46" t="str">
        <f t="shared" si="808"/>
        <v/>
      </c>
      <c r="AR3802" s="46">
        <f t="shared" si="809"/>
        <v>0</v>
      </c>
      <c r="AS3802" s="48">
        <f t="shared" si="810"/>
        <v>1</v>
      </c>
      <c r="AT3802" s="46">
        <f t="shared" si="814"/>
        <v>0</v>
      </c>
      <c r="AU3802" s="46">
        <f t="shared" si="811"/>
        <v>0</v>
      </c>
      <c r="AV3802" s="46">
        <f t="shared" si="812"/>
        <v>0</v>
      </c>
      <c r="AW3802" s="46">
        <f t="shared" si="815"/>
        <v>0</v>
      </c>
      <c r="AX3802" s="47" t="str">
        <f t="shared" si="813"/>
        <v/>
      </c>
      <c r="AY3802" s="47" t="str">
        <f t="shared" si="816"/>
        <v/>
      </c>
    </row>
    <row r="3803" spans="35:51" x14ac:dyDescent="0.35">
      <c r="AI3803" s="11"/>
      <c r="AJ3803" s="11"/>
      <c r="AK3803" s="11"/>
      <c r="AL3803" s="63"/>
      <c r="AM3803" s="46" t="str">
        <f t="shared" si="804"/>
        <v/>
      </c>
      <c r="AN3803" s="46" t="str">
        <f t="shared" si="805"/>
        <v/>
      </c>
      <c r="AO3803" s="46" t="str">
        <f t="shared" si="806"/>
        <v/>
      </c>
      <c r="AP3803" s="46">
        <f t="shared" si="807"/>
        <v>0</v>
      </c>
      <c r="AQ3803" s="46" t="str">
        <f t="shared" si="808"/>
        <v/>
      </c>
      <c r="AR3803" s="46">
        <f t="shared" si="809"/>
        <v>0</v>
      </c>
      <c r="AS3803" s="48">
        <f t="shared" si="810"/>
        <v>1</v>
      </c>
      <c r="AT3803" s="46">
        <f t="shared" si="814"/>
        <v>0</v>
      </c>
      <c r="AU3803" s="46">
        <f t="shared" si="811"/>
        <v>0</v>
      </c>
      <c r="AV3803" s="46">
        <f t="shared" si="812"/>
        <v>0</v>
      </c>
      <c r="AW3803" s="46">
        <f t="shared" si="815"/>
        <v>0</v>
      </c>
      <c r="AX3803" s="47" t="str">
        <f t="shared" si="813"/>
        <v/>
      </c>
      <c r="AY3803" s="47" t="str">
        <f t="shared" si="816"/>
        <v/>
      </c>
    </row>
    <row r="3804" spans="35:51" x14ac:dyDescent="0.35">
      <c r="AI3804" s="11"/>
      <c r="AJ3804" s="11"/>
      <c r="AK3804" s="11"/>
      <c r="AL3804" s="63"/>
      <c r="AM3804" s="46" t="str">
        <f t="shared" si="804"/>
        <v/>
      </c>
      <c r="AN3804" s="46" t="str">
        <f t="shared" si="805"/>
        <v/>
      </c>
      <c r="AO3804" s="46" t="str">
        <f t="shared" si="806"/>
        <v/>
      </c>
      <c r="AP3804" s="46">
        <f t="shared" si="807"/>
        <v>0</v>
      </c>
      <c r="AQ3804" s="46" t="str">
        <f t="shared" si="808"/>
        <v/>
      </c>
      <c r="AR3804" s="46">
        <f t="shared" si="809"/>
        <v>0</v>
      </c>
      <c r="AS3804" s="48">
        <f t="shared" si="810"/>
        <v>1</v>
      </c>
      <c r="AT3804" s="46">
        <f t="shared" si="814"/>
        <v>0</v>
      </c>
      <c r="AU3804" s="46">
        <f t="shared" si="811"/>
        <v>0</v>
      </c>
      <c r="AV3804" s="46">
        <f t="shared" si="812"/>
        <v>0</v>
      </c>
      <c r="AW3804" s="46">
        <f t="shared" si="815"/>
        <v>0</v>
      </c>
      <c r="AX3804" s="47" t="str">
        <f t="shared" si="813"/>
        <v/>
      </c>
      <c r="AY3804" s="47" t="str">
        <f t="shared" si="816"/>
        <v/>
      </c>
    </row>
    <row r="3805" spans="35:51" x14ac:dyDescent="0.35">
      <c r="AI3805" s="11"/>
      <c r="AJ3805" s="11"/>
      <c r="AK3805" s="11"/>
      <c r="AL3805" s="63"/>
      <c r="AM3805" s="46" t="str">
        <f t="shared" si="804"/>
        <v/>
      </c>
      <c r="AN3805" s="46" t="str">
        <f t="shared" si="805"/>
        <v/>
      </c>
      <c r="AO3805" s="46" t="str">
        <f t="shared" si="806"/>
        <v/>
      </c>
      <c r="AP3805" s="46">
        <f t="shared" si="807"/>
        <v>0</v>
      </c>
      <c r="AQ3805" s="46" t="str">
        <f t="shared" si="808"/>
        <v/>
      </c>
      <c r="AR3805" s="46">
        <f t="shared" si="809"/>
        <v>0</v>
      </c>
      <c r="AS3805" s="48">
        <f t="shared" si="810"/>
        <v>1</v>
      </c>
      <c r="AT3805" s="46">
        <f t="shared" si="814"/>
        <v>0</v>
      </c>
      <c r="AU3805" s="46">
        <f t="shared" si="811"/>
        <v>0</v>
      </c>
      <c r="AV3805" s="46">
        <f t="shared" si="812"/>
        <v>0</v>
      </c>
      <c r="AW3805" s="46">
        <f t="shared" si="815"/>
        <v>0</v>
      </c>
      <c r="AX3805" s="47" t="str">
        <f t="shared" si="813"/>
        <v/>
      </c>
      <c r="AY3805" s="47" t="str">
        <f t="shared" si="816"/>
        <v/>
      </c>
    </row>
    <row r="3806" spans="35:51" x14ac:dyDescent="0.35">
      <c r="AI3806" s="11"/>
      <c r="AJ3806" s="11"/>
      <c r="AK3806" s="11"/>
      <c r="AL3806" s="63"/>
      <c r="AM3806" s="46" t="str">
        <f t="shared" si="804"/>
        <v/>
      </c>
      <c r="AN3806" s="46" t="str">
        <f t="shared" si="805"/>
        <v/>
      </c>
      <c r="AO3806" s="46" t="str">
        <f t="shared" si="806"/>
        <v/>
      </c>
      <c r="AP3806" s="46">
        <f t="shared" si="807"/>
        <v>0</v>
      </c>
      <c r="AQ3806" s="46" t="str">
        <f t="shared" si="808"/>
        <v/>
      </c>
      <c r="AR3806" s="46">
        <f t="shared" si="809"/>
        <v>0</v>
      </c>
      <c r="AS3806" s="48">
        <f t="shared" si="810"/>
        <v>1</v>
      </c>
      <c r="AT3806" s="46">
        <f t="shared" si="814"/>
        <v>0</v>
      </c>
      <c r="AU3806" s="46">
        <f t="shared" si="811"/>
        <v>0</v>
      </c>
      <c r="AV3806" s="46">
        <f t="shared" si="812"/>
        <v>0</v>
      </c>
      <c r="AW3806" s="46">
        <f t="shared" si="815"/>
        <v>0</v>
      </c>
      <c r="AX3806" s="47" t="str">
        <f t="shared" si="813"/>
        <v/>
      </c>
      <c r="AY3806" s="47" t="str">
        <f t="shared" si="816"/>
        <v/>
      </c>
    </row>
    <row r="3807" spans="35:51" x14ac:dyDescent="0.35">
      <c r="AI3807" s="11"/>
      <c r="AJ3807" s="11"/>
      <c r="AK3807" s="11"/>
      <c r="AL3807" s="63"/>
      <c r="AM3807" s="46" t="str">
        <f t="shared" si="804"/>
        <v/>
      </c>
      <c r="AN3807" s="46" t="str">
        <f t="shared" si="805"/>
        <v/>
      </c>
      <c r="AO3807" s="46" t="str">
        <f t="shared" si="806"/>
        <v/>
      </c>
      <c r="AP3807" s="46">
        <f t="shared" si="807"/>
        <v>0</v>
      </c>
      <c r="AQ3807" s="46" t="str">
        <f t="shared" si="808"/>
        <v/>
      </c>
      <c r="AR3807" s="46">
        <f t="shared" si="809"/>
        <v>0</v>
      </c>
      <c r="AS3807" s="48">
        <f t="shared" si="810"/>
        <v>1</v>
      </c>
      <c r="AT3807" s="46">
        <f t="shared" si="814"/>
        <v>0</v>
      </c>
      <c r="AU3807" s="46">
        <f t="shared" si="811"/>
        <v>0</v>
      </c>
      <c r="AV3807" s="46">
        <f t="shared" si="812"/>
        <v>0</v>
      </c>
      <c r="AW3807" s="46">
        <f t="shared" si="815"/>
        <v>0</v>
      </c>
      <c r="AX3807" s="47" t="str">
        <f t="shared" si="813"/>
        <v/>
      </c>
      <c r="AY3807" s="47" t="str">
        <f t="shared" si="816"/>
        <v/>
      </c>
    </row>
    <row r="3808" spans="35:51" x14ac:dyDescent="0.35">
      <c r="AI3808" s="11"/>
      <c r="AJ3808" s="11"/>
      <c r="AK3808" s="11"/>
      <c r="AL3808" s="63"/>
      <c r="AM3808" s="46" t="str">
        <f t="shared" si="804"/>
        <v/>
      </c>
      <c r="AN3808" s="46" t="str">
        <f t="shared" si="805"/>
        <v/>
      </c>
      <c r="AO3808" s="46" t="str">
        <f t="shared" si="806"/>
        <v/>
      </c>
      <c r="AP3808" s="46">
        <f t="shared" si="807"/>
        <v>0</v>
      </c>
      <c r="AQ3808" s="46" t="str">
        <f t="shared" si="808"/>
        <v/>
      </c>
      <c r="AR3808" s="46">
        <f t="shared" si="809"/>
        <v>0</v>
      </c>
      <c r="AS3808" s="48">
        <f t="shared" si="810"/>
        <v>1</v>
      </c>
      <c r="AT3808" s="46">
        <f t="shared" si="814"/>
        <v>0</v>
      </c>
      <c r="AU3808" s="46">
        <f t="shared" si="811"/>
        <v>0</v>
      </c>
      <c r="AV3808" s="46">
        <f t="shared" si="812"/>
        <v>0</v>
      </c>
      <c r="AW3808" s="46">
        <f t="shared" si="815"/>
        <v>0</v>
      </c>
      <c r="AX3808" s="47" t="str">
        <f t="shared" si="813"/>
        <v/>
      </c>
      <c r="AY3808" s="47" t="str">
        <f t="shared" si="816"/>
        <v/>
      </c>
    </row>
    <row r="3809" spans="35:51" x14ac:dyDescent="0.35">
      <c r="AI3809" s="11"/>
      <c r="AJ3809" s="11"/>
      <c r="AK3809" s="11"/>
      <c r="AL3809" s="63"/>
      <c r="AM3809" s="46" t="str">
        <f t="shared" si="804"/>
        <v/>
      </c>
      <c r="AN3809" s="46" t="str">
        <f t="shared" si="805"/>
        <v/>
      </c>
      <c r="AO3809" s="46" t="str">
        <f t="shared" si="806"/>
        <v/>
      </c>
      <c r="AP3809" s="46">
        <f t="shared" si="807"/>
        <v>0</v>
      </c>
      <c r="AQ3809" s="46" t="str">
        <f t="shared" si="808"/>
        <v/>
      </c>
      <c r="AR3809" s="46">
        <f t="shared" si="809"/>
        <v>0</v>
      </c>
      <c r="AS3809" s="48">
        <f t="shared" si="810"/>
        <v>1</v>
      </c>
      <c r="AT3809" s="46">
        <f t="shared" si="814"/>
        <v>0</v>
      </c>
      <c r="AU3809" s="46">
        <f t="shared" si="811"/>
        <v>0</v>
      </c>
      <c r="AV3809" s="46">
        <f t="shared" si="812"/>
        <v>0</v>
      </c>
      <c r="AW3809" s="46">
        <f t="shared" si="815"/>
        <v>0</v>
      </c>
      <c r="AX3809" s="47" t="str">
        <f t="shared" si="813"/>
        <v/>
      </c>
      <c r="AY3809" s="47" t="str">
        <f t="shared" si="816"/>
        <v/>
      </c>
    </row>
    <row r="3810" spans="35:51" x14ac:dyDescent="0.35">
      <c r="AI3810" s="11"/>
      <c r="AJ3810" s="11"/>
      <c r="AK3810" s="11"/>
      <c r="AL3810" s="63"/>
      <c r="AM3810" s="46" t="str">
        <f t="shared" si="804"/>
        <v/>
      </c>
      <c r="AN3810" s="46" t="str">
        <f t="shared" si="805"/>
        <v/>
      </c>
      <c r="AO3810" s="46" t="str">
        <f t="shared" si="806"/>
        <v/>
      </c>
      <c r="AP3810" s="46">
        <f t="shared" si="807"/>
        <v>0</v>
      </c>
      <c r="AQ3810" s="46" t="str">
        <f t="shared" si="808"/>
        <v/>
      </c>
      <c r="AR3810" s="46">
        <f t="shared" si="809"/>
        <v>0</v>
      </c>
      <c r="AS3810" s="48">
        <f t="shared" si="810"/>
        <v>1</v>
      </c>
      <c r="AT3810" s="46">
        <f t="shared" si="814"/>
        <v>0</v>
      </c>
      <c r="AU3810" s="46">
        <f t="shared" si="811"/>
        <v>0</v>
      </c>
      <c r="AV3810" s="46">
        <f t="shared" si="812"/>
        <v>0</v>
      </c>
      <c r="AW3810" s="46">
        <f t="shared" si="815"/>
        <v>0</v>
      </c>
      <c r="AX3810" s="47" t="str">
        <f t="shared" si="813"/>
        <v/>
      </c>
      <c r="AY3810" s="47" t="str">
        <f t="shared" si="816"/>
        <v/>
      </c>
    </row>
    <row r="3811" spans="35:51" x14ac:dyDescent="0.35">
      <c r="AI3811" s="11"/>
      <c r="AJ3811" s="11"/>
      <c r="AK3811" s="11"/>
      <c r="AL3811" s="63"/>
      <c r="AM3811" s="46" t="str">
        <f t="shared" si="804"/>
        <v/>
      </c>
      <c r="AN3811" s="46" t="str">
        <f t="shared" si="805"/>
        <v/>
      </c>
      <c r="AO3811" s="46" t="str">
        <f t="shared" si="806"/>
        <v/>
      </c>
      <c r="AP3811" s="46">
        <f t="shared" si="807"/>
        <v>0</v>
      </c>
      <c r="AQ3811" s="46" t="str">
        <f t="shared" si="808"/>
        <v/>
      </c>
      <c r="AR3811" s="46">
        <f t="shared" si="809"/>
        <v>0</v>
      </c>
      <c r="AS3811" s="48">
        <f t="shared" si="810"/>
        <v>1</v>
      </c>
      <c r="AT3811" s="46">
        <f t="shared" si="814"/>
        <v>0</v>
      </c>
      <c r="AU3811" s="46">
        <f t="shared" si="811"/>
        <v>0</v>
      </c>
      <c r="AV3811" s="46">
        <f t="shared" si="812"/>
        <v>0</v>
      </c>
      <c r="AW3811" s="46">
        <f t="shared" si="815"/>
        <v>0</v>
      </c>
      <c r="AX3811" s="47" t="str">
        <f t="shared" si="813"/>
        <v/>
      </c>
      <c r="AY3811" s="47" t="str">
        <f t="shared" si="816"/>
        <v/>
      </c>
    </row>
    <row r="3812" spans="35:51" x14ac:dyDescent="0.35">
      <c r="AI3812" s="11"/>
      <c r="AJ3812" s="11"/>
      <c r="AK3812" s="11"/>
      <c r="AL3812" s="63"/>
      <c r="AM3812" s="46" t="str">
        <f t="shared" si="804"/>
        <v/>
      </c>
      <c r="AN3812" s="46" t="str">
        <f t="shared" si="805"/>
        <v/>
      </c>
      <c r="AO3812" s="46" t="str">
        <f t="shared" si="806"/>
        <v/>
      </c>
      <c r="AP3812" s="46">
        <f t="shared" si="807"/>
        <v>0</v>
      </c>
      <c r="AQ3812" s="46" t="str">
        <f t="shared" si="808"/>
        <v/>
      </c>
      <c r="AR3812" s="46">
        <f t="shared" si="809"/>
        <v>0</v>
      </c>
      <c r="AS3812" s="48">
        <f t="shared" si="810"/>
        <v>1</v>
      </c>
      <c r="AT3812" s="46">
        <f t="shared" si="814"/>
        <v>0</v>
      </c>
      <c r="AU3812" s="46">
        <f t="shared" si="811"/>
        <v>0</v>
      </c>
      <c r="AV3812" s="46">
        <f t="shared" si="812"/>
        <v>0</v>
      </c>
      <c r="AW3812" s="46">
        <f t="shared" si="815"/>
        <v>0</v>
      </c>
      <c r="AX3812" s="47" t="str">
        <f t="shared" si="813"/>
        <v/>
      </c>
      <c r="AY3812" s="47" t="str">
        <f t="shared" si="816"/>
        <v/>
      </c>
    </row>
    <row r="3813" spans="35:51" x14ac:dyDescent="0.35">
      <c r="AI3813" s="11"/>
      <c r="AJ3813" s="11"/>
      <c r="AK3813" s="11"/>
      <c r="AL3813" s="63"/>
      <c r="AM3813" s="46" t="str">
        <f t="shared" si="804"/>
        <v/>
      </c>
      <c r="AN3813" s="46" t="str">
        <f t="shared" si="805"/>
        <v/>
      </c>
      <c r="AO3813" s="46" t="str">
        <f t="shared" si="806"/>
        <v/>
      </c>
      <c r="AP3813" s="46">
        <f t="shared" si="807"/>
        <v>0</v>
      </c>
      <c r="AQ3813" s="46" t="str">
        <f t="shared" si="808"/>
        <v/>
      </c>
      <c r="AR3813" s="46">
        <f t="shared" si="809"/>
        <v>0</v>
      </c>
      <c r="AS3813" s="48">
        <f t="shared" si="810"/>
        <v>1</v>
      </c>
      <c r="AT3813" s="46">
        <f t="shared" si="814"/>
        <v>0</v>
      </c>
      <c r="AU3813" s="46">
        <f t="shared" si="811"/>
        <v>0</v>
      </c>
      <c r="AV3813" s="46">
        <f t="shared" si="812"/>
        <v>0</v>
      </c>
      <c r="AW3813" s="46">
        <f t="shared" si="815"/>
        <v>0</v>
      </c>
      <c r="AX3813" s="47" t="str">
        <f t="shared" si="813"/>
        <v/>
      </c>
      <c r="AY3813" s="47" t="str">
        <f t="shared" si="816"/>
        <v/>
      </c>
    </row>
    <row r="3814" spans="35:51" x14ac:dyDescent="0.35">
      <c r="AI3814" s="11"/>
      <c r="AJ3814" s="11"/>
      <c r="AK3814" s="11"/>
      <c r="AL3814" s="63"/>
      <c r="AM3814" s="46" t="str">
        <f t="shared" si="804"/>
        <v/>
      </c>
      <c r="AN3814" s="46" t="str">
        <f t="shared" si="805"/>
        <v/>
      </c>
      <c r="AO3814" s="46" t="str">
        <f t="shared" si="806"/>
        <v/>
      </c>
      <c r="AP3814" s="46">
        <f t="shared" si="807"/>
        <v>0</v>
      </c>
      <c r="AQ3814" s="46" t="str">
        <f t="shared" si="808"/>
        <v/>
      </c>
      <c r="AR3814" s="46">
        <f t="shared" si="809"/>
        <v>0</v>
      </c>
      <c r="AS3814" s="48">
        <f t="shared" si="810"/>
        <v>1</v>
      </c>
      <c r="AT3814" s="46">
        <f t="shared" si="814"/>
        <v>0</v>
      </c>
      <c r="AU3814" s="46">
        <f t="shared" si="811"/>
        <v>0</v>
      </c>
      <c r="AV3814" s="46">
        <f t="shared" si="812"/>
        <v>0</v>
      </c>
      <c r="AW3814" s="46">
        <f t="shared" si="815"/>
        <v>0</v>
      </c>
      <c r="AX3814" s="47" t="str">
        <f t="shared" si="813"/>
        <v/>
      </c>
      <c r="AY3814" s="47" t="str">
        <f t="shared" si="816"/>
        <v/>
      </c>
    </row>
    <row r="3815" spans="35:51" x14ac:dyDescent="0.35">
      <c r="AI3815" s="11"/>
      <c r="AJ3815" s="11"/>
      <c r="AK3815" s="11"/>
      <c r="AL3815" s="63"/>
      <c r="AM3815" s="46" t="str">
        <f t="shared" si="804"/>
        <v/>
      </c>
      <c r="AN3815" s="46" t="str">
        <f t="shared" si="805"/>
        <v/>
      </c>
      <c r="AO3815" s="46" t="str">
        <f t="shared" si="806"/>
        <v/>
      </c>
      <c r="AP3815" s="46">
        <f t="shared" si="807"/>
        <v>0</v>
      </c>
      <c r="AQ3815" s="46" t="str">
        <f t="shared" si="808"/>
        <v/>
      </c>
      <c r="AR3815" s="46">
        <f t="shared" si="809"/>
        <v>0</v>
      </c>
      <c r="AS3815" s="48">
        <f t="shared" si="810"/>
        <v>1</v>
      </c>
      <c r="AT3815" s="46">
        <f t="shared" si="814"/>
        <v>0</v>
      </c>
      <c r="AU3815" s="46">
        <f t="shared" si="811"/>
        <v>0</v>
      </c>
      <c r="AV3815" s="46">
        <f t="shared" si="812"/>
        <v>0</v>
      </c>
      <c r="AW3815" s="46">
        <f t="shared" si="815"/>
        <v>0</v>
      </c>
      <c r="AX3815" s="47" t="str">
        <f t="shared" si="813"/>
        <v/>
      </c>
      <c r="AY3815" s="47" t="str">
        <f t="shared" si="816"/>
        <v/>
      </c>
    </row>
    <row r="3816" spans="35:51" x14ac:dyDescent="0.35">
      <c r="AI3816" s="11"/>
      <c r="AJ3816" s="11"/>
      <c r="AK3816" s="11"/>
      <c r="AL3816" s="63"/>
      <c r="AM3816" s="46" t="str">
        <f t="shared" si="804"/>
        <v/>
      </c>
      <c r="AN3816" s="46" t="str">
        <f t="shared" si="805"/>
        <v/>
      </c>
      <c r="AO3816" s="46" t="str">
        <f t="shared" si="806"/>
        <v/>
      </c>
      <c r="AP3816" s="46">
        <f t="shared" si="807"/>
        <v>0</v>
      </c>
      <c r="AQ3816" s="46" t="str">
        <f t="shared" si="808"/>
        <v/>
      </c>
      <c r="AR3816" s="46">
        <f t="shared" si="809"/>
        <v>0</v>
      </c>
      <c r="AS3816" s="48">
        <f t="shared" si="810"/>
        <v>1</v>
      </c>
      <c r="AT3816" s="46">
        <f t="shared" si="814"/>
        <v>0</v>
      </c>
      <c r="AU3816" s="46">
        <f t="shared" si="811"/>
        <v>0</v>
      </c>
      <c r="AV3816" s="46">
        <f t="shared" si="812"/>
        <v>0</v>
      </c>
      <c r="AW3816" s="46">
        <f t="shared" si="815"/>
        <v>0</v>
      </c>
      <c r="AX3816" s="47" t="str">
        <f t="shared" si="813"/>
        <v/>
      </c>
      <c r="AY3816" s="47" t="str">
        <f t="shared" si="816"/>
        <v/>
      </c>
    </row>
    <row r="3817" spans="35:51" x14ac:dyDescent="0.35">
      <c r="AI3817" s="11"/>
      <c r="AJ3817" s="11"/>
      <c r="AK3817" s="11"/>
      <c r="AL3817" s="63"/>
      <c r="AM3817" s="46" t="str">
        <f t="shared" si="804"/>
        <v/>
      </c>
      <c r="AN3817" s="46" t="str">
        <f t="shared" si="805"/>
        <v/>
      </c>
      <c r="AO3817" s="46" t="str">
        <f t="shared" si="806"/>
        <v/>
      </c>
      <c r="AP3817" s="46">
        <f t="shared" si="807"/>
        <v>0</v>
      </c>
      <c r="AQ3817" s="46" t="str">
        <f t="shared" si="808"/>
        <v/>
      </c>
      <c r="AR3817" s="46">
        <f t="shared" si="809"/>
        <v>0</v>
      </c>
      <c r="AS3817" s="48">
        <f t="shared" si="810"/>
        <v>1</v>
      </c>
      <c r="AT3817" s="46">
        <f t="shared" si="814"/>
        <v>0</v>
      </c>
      <c r="AU3817" s="46">
        <f t="shared" si="811"/>
        <v>0</v>
      </c>
      <c r="AV3817" s="46">
        <f t="shared" si="812"/>
        <v>0</v>
      </c>
      <c r="AW3817" s="46">
        <f t="shared" si="815"/>
        <v>0</v>
      </c>
      <c r="AX3817" s="47" t="str">
        <f t="shared" si="813"/>
        <v/>
      </c>
      <c r="AY3817" s="47" t="str">
        <f t="shared" si="816"/>
        <v/>
      </c>
    </row>
    <row r="3818" spans="35:51" x14ac:dyDescent="0.35">
      <c r="AI3818" s="11"/>
      <c r="AJ3818" s="11"/>
      <c r="AK3818" s="11"/>
      <c r="AL3818" s="63"/>
      <c r="AM3818" s="46" t="str">
        <f t="shared" si="804"/>
        <v/>
      </c>
      <c r="AN3818" s="46" t="str">
        <f t="shared" si="805"/>
        <v/>
      </c>
      <c r="AO3818" s="46" t="str">
        <f t="shared" si="806"/>
        <v/>
      </c>
      <c r="AP3818" s="46">
        <f t="shared" si="807"/>
        <v>0</v>
      </c>
      <c r="AQ3818" s="46" t="str">
        <f t="shared" si="808"/>
        <v/>
      </c>
      <c r="AR3818" s="46">
        <f t="shared" si="809"/>
        <v>0</v>
      </c>
      <c r="AS3818" s="48">
        <f t="shared" si="810"/>
        <v>1</v>
      </c>
      <c r="AT3818" s="46">
        <f t="shared" si="814"/>
        <v>0</v>
      </c>
      <c r="AU3818" s="46">
        <f t="shared" si="811"/>
        <v>0</v>
      </c>
      <c r="AV3818" s="46">
        <f t="shared" si="812"/>
        <v>0</v>
      </c>
      <c r="AW3818" s="46">
        <f t="shared" si="815"/>
        <v>0</v>
      </c>
      <c r="AX3818" s="47" t="str">
        <f t="shared" si="813"/>
        <v/>
      </c>
      <c r="AY3818" s="47" t="str">
        <f t="shared" si="816"/>
        <v/>
      </c>
    </row>
    <row r="3819" spans="35:51" x14ac:dyDescent="0.35">
      <c r="AI3819" s="11"/>
      <c r="AJ3819" s="11"/>
      <c r="AK3819" s="11"/>
      <c r="AL3819" s="63"/>
      <c r="AM3819" s="46" t="str">
        <f t="shared" si="804"/>
        <v/>
      </c>
      <c r="AN3819" s="46" t="str">
        <f t="shared" si="805"/>
        <v/>
      </c>
      <c r="AO3819" s="46" t="str">
        <f t="shared" si="806"/>
        <v/>
      </c>
      <c r="AP3819" s="46">
        <f t="shared" si="807"/>
        <v>0</v>
      </c>
      <c r="AQ3819" s="46" t="str">
        <f t="shared" si="808"/>
        <v/>
      </c>
      <c r="AR3819" s="46">
        <f t="shared" si="809"/>
        <v>0</v>
      </c>
      <c r="AS3819" s="48">
        <f t="shared" si="810"/>
        <v>1</v>
      </c>
      <c r="AT3819" s="46">
        <f t="shared" si="814"/>
        <v>0</v>
      </c>
      <c r="AU3819" s="46">
        <f t="shared" si="811"/>
        <v>0</v>
      </c>
      <c r="AV3819" s="46">
        <f t="shared" si="812"/>
        <v>0</v>
      </c>
      <c r="AW3819" s="46">
        <f t="shared" si="815"/>
        <v>0</v>
      </c>
      <c r="AX3819" s="47" t="str">
        <f t="shared" si="813"/>
        <v/>
      </c>
      <c r="AY3819" s="47" t="str">
        <f t="shared" si="816"/>
        <v/>
      </c>
    </row>
    <row r="3820" spans="35:51" x14ac:dyDescent="0.35">
      <c r="AI3820" s="11"/>
      <c r="AJ3820" s="11"/>
      <c r="AK3820" s="11"/>
      <c r="AL3820" s="63"/>
      <c r="AM3820" s="46" t="str">
        <f t="shared" si="804"/>
        <v/>
      </c>
      <c r="AN3820" s="46" t="str">
        <f t="shared" si="805"/>
        <v/>
      </c>
      <c r="AO3820" s="46" t="str">
        <f t="shared" si="806"/>
        <v/>
      </c>
      <c r="AP3820" s="46">
        <f t="shared" si="807"/>
        <v>0</v>
      </c>
      <c r="AQ3820" s="46" t="str">
        <f t="shared" si="808"/>
        <v/>
      </c>
      <c r="AR3820" s="46">
        <f t="shared" si="809"/>
        <v>0</v>
      </c>
      <c r="AS3820" s="48">
        <f t="shared" si="810"/>
        <v>1</v>
      </c>
      <c r="AT3820" s="46">
        <f t="shared" si="814"/>
        <v>0</v>
      </c>
      <c r="AU3820" s="46">
        <f t="shared" si="811"/>
        <v>0</v>
      </c>
      <c r="AV3820" s="46">
        <f t="shared" si="812"/>
        <v>0</v>
      </c>
      <c r="AW3820" s="46">
        <f t="shared" si="815"/>
        <v>0</v>
      </c>
      <c r="AX3820" s="47" t="str">
        <f t="shared" si="813"/>
        <v/>
      </c>
      <c r="AY3820" s="47" t="str">
        <f t="shared" si="816"/>
        <v/>
      </c>
    </row>
    <row r="3821" spans="35:51" x14ac:dyDescent="0.35">
      <c r="AI3821" s="11"/>
      <c r="AJ3821" s="11"/>
      <c r="AK3821" s="11"/>
      <c r="AL3821" s="63"/>
      <c r="AM3821" s="46" t="str">
        <f t="shared" si="804"/>
        <v/>
      </c>
      <c r="AN3821" s="46" t="str">
        <f t="shared" si="805"/>
        <v/>
      </c>
      <c r="AO3821" s="46" t="str">
        <f t="shared" si="806"/>
        <v/>
      </c>
      <c r="AP3821" s="46">
        <f t="shared" si="807"/>
        <v>0</v>
      </c>
      <c r="AQ3821" s="46" t="str">
        <f t="shared" si="808"/>
        <v/>
      </c>
      <c r="AR3821" s="46">
        <f t="shared" si="809"/>
        <v>0</v>
      </c>
      <c r="AS3821" s="48">
        <f t="shared" si="810"/>
        <v>1</v>
      </c>
      <c r="AT3821" s="46">
        <f t="shared" si="814"/>
        <v>0</v>
      </c>
      <c r="AU3821" s="46">
        <f t="shared" si="811"/>
        <v>0</v>
      </c>
      <c r="AV3821" s="46">
        <f t="shared" si="812"/>
        <v>0</v>
      </c>
      <c r="AW3821" s="46">
        <f t="shared" si="815"/>
        <v>0</v>
      </c>
      <c r="AX3821" s="47" t="str">
        <f t="shared" si="813"/>
        <v/>
      </c>
      <c r="AY3821" s="47" t="str">
        <f t="shared" si="816"/>
        <v/>
      </c>
    </row>
    <row r="3822" spans="35:51" x14ac:dyDescent="0.35">
      <c r="AI3822" s="11"/>
      <c r="AJ3822" s="11"/>
      <c r="AK3822" s="11"/>
      <c r="AL3822" s="63"/>
      <c r="AM3822" s="46" t="str">
        <f t="shared" si="804"/>
        <v/>
      </c>
      <c r="AN3822" s="46" t="str">
        <f t="shared" si="805"/>
        <v/>
      </c>
      <c r="AO3822" s="46" t="str">
        <f t="shared" si="806"/>
        <v/>
      </c>
      <c r="AP3822" s="46">
        <f t="shared" si="807"/>
        <v>0</v>
      </c>
      <c r="AQ3822" s="46" t="str">
        <f t="shared" si="808"/>
        <v/>
      </c>
      <c r="AR3822" s="46">
        <f t="shared" si="809"/>
        <v>0</v>
      </c>
      <c r="AS3822" s="48">
        <f t="shared" si="810"/>
        <v>1</v>
      </c>
      <c r="AT3822" s="46">
        <f t="shared" si="814"/>
        <v>0</v>
      </c>
      <c r="AU3822" s="46">
        <f t="shared" si="811"/>
        <v>0</v>
      </c>
      <c r="AV3822" s="46">
        <f t="shared" si="812"/>
        <v>0</v>
      </c>
      <c r="AW3822" s="46">
        <f t="shared" si="815"/>
        <v>0</v>
      </c>
      <c r="AX3822" s="47" t="str">
        <f t="shared" si="813"/>
        <v/>
      </c>
      <c r="AY3822" s="47" t="str">
        <f t="shared" si="816"/>
        <v/>
      </c>
    </row>
    <row r="3823" spans="35:51" x14ac:dyDescent="0.35">
      <c r="AI3823" s="11"/>
      <c r="AJ3823" s="11"/>
      <c r="AK3823" s="11"/>
      <c r="AL3823" s="63"/>
      <c r="AM3823" s="46" t="str">
        <f t="shared" si="804"/>
        <v/>
      </c>
      <c r="AN3823" s="46" t="str">
        <f t="shared" si="805"/>
        <v/>
      </c>
      <c r="AO3823" s="46" t="str">
        <f t="shared" si="806"/>
        <v/>
      </c>
      <c r="AP3823" s="46">
        <f t="shared" si="807"/>
        <v>0</v>
      </c>
      <c r="AQ3823" s="46" t="str">
        <f t="shared" si="808"/>
        <v/>
      </c>
      <c r="AR3823" s="46">
        <f t="shared" si="809"/>
        <v>0</v>
      </c>
      <c r="AS3823" s="48">
        <f t="shared" si="810"/>
        <v>1</v>
      </c>
      <c r="AT3823" s="46">
        <f t="shared" si="814"/>
        <v>0</v>
      </c>
      <c r="AU3823" s="46">
        <f t="shared" si="811"/>
        <v>0</v>
      </c>
      <c r="AV3823" s="46">
        <f t="shared" si="812"/>
        <v>0</v>
      </c>
      <c r="AW3823" s="46">
        <f t="shared" si="815"/>
        <v>0</v>
      </c>
      <c r="AX3823" s="47" t="str">
        <f t="shared" si="813"/>
        <v/>
      </c>
      <c r="AY3823" s="47" t="str">
        <f t="shared" si="816"/>
        <v/>
      </c>
    </row>
    <row r="3824" spans="35:51" x14ac:dyDescent="0.35">
      <c r="AI3824" s="11"/>
      <c r="AJ3824" s="11"/>
      <c r="AK3824" s="11"/>
      <c r="AL3824" s="63"/>
      <c r="AM3824" s="46" t="str">
        <f t="shared" si="804"/>
        <v/>
      </c>
      <c r="AN3824" s="46" t="str">
        <f t="shared" si="805"/>
        <v/>
      </c>
      <c r="AO3824" s="46" t="str">
        <f t="shared" si="806"/>
        <v/>
      </c>
      <c r="AP3824" s="46">
        <f t="shared" si="807"/>
        <v>0</v>
      </c>
      <c r="AQ3824" s="46" t="str">
        <f t="shared" si="808"/>
        <v/>
      </c>
      <c r="AR3824" s="46">
        <f t="shared" si="809"/>
        <v>0</v>
      </c>
      <c r="AS3824" s="48">
        <f t="shared" si="810"/>
        <v>1</v>
      </c>
      <c r="AT3824" s="46">
        <f t="shared" si="814"/>
        <v>0</v>
      </c>
      <c r="AU3824" s="46">
        <f t="shared" si="811"/>
        <v>0</v>
      </c>
      <c r="AV3824" s="46">
        <f t="shared" si="812"/>
        <v>0</v>
      </c>
      <c r="AW3824" s="46">
        <f t="shared" si="815"/>
        <v>0</v>
      </c>
      <c r="AX3824" s="47" t="str">
        <f t="shared" si="813"/>
        <v/>
      </c>
      <c r="AY3824" s="47" t="str">
        <f t="shared" si="816"/>
        <v/>
      </c>
    </row>
    <row r="3825" spans="35:51" x14ac:dyDescent="0.35">
      <c r="AI3825" s="11"/>
      <c r="AJ3825" s="11"/>
      <c r="AK3825" s="11"/>
      <c r="AL3825" s="63"/>
      <c r="AM3825" s="46" t="str">
        <f t="shared" si="804"/>
        <v/>
      </c>
      <c r="AN3825" s="46" t="str">
        <f t="shared" si="805"/>
        <v/>
      </c>
      <c r="AO3825" s="46" t="str">
        <f t="shared" si="806"/>
        <v/>
      </c>
      <c r="AP3825" s="46">
        <f t="shared" si="807"/>
        <v>0</v>
      </c>
      <c r="AQ3825" s="46" t="str">
        <f t="shared" si="808"/>
        <v/>
      </c>
      <c r="AR3825" s="46">
        <f t="shared" si="809"/>
        <v>0</v>
      </c>
      <c r="AS3825" s="48">
        <f t="shared" si="810"/>
        <v>1</v>
      </c>
      <c r="AT3825" s="46">
        <f t="shared" si="814"/>
        <v>0</v>
      </c>
      <c r="AU3825" s="46">
        <f t="shared" si="811"/>
        <v>0</v>
      </c>
      <c r="AV3825" s="46">
        <f t="shared" si="812"/>
        <v>0</v>
      </c>
      <c r="AW3825" s="46">
        <f t="shared" si="815"/>
        <v>0</v>
      </c>
      <c r="AX3825" s="47" t="str">
        <f t="shared" si="813"/>
        <v/>
      </c>
      <c r="AY3825" s="47" t="str">
        <f t="shared" si="816"/>
        <v/>
      </c>
    </row>
    <row r="3826" spans="35:51" x14ac:dyDescent="0.35">
      <c r="AI3826" s="11"/>
      <c r="AJ3826" s="11"/>
      <c r="AK3826" s="11"/>
      <c r="AL3826" s="63"/>
      <c r="AM3826" s="46" t="str">
        <f t="shared" si="804"/>
        <v/>
      </c>
      <c r="AN3826" s="46" t="str">
        <f t="shared" si="805"/>
        <v/>
      </c>
      <c r="AO3826" s="46" t="str">
        <f t="shared" si="806"/>
        <v/>
      </c>
      <c r="AP3826" s="46">
        <f t="shared" si="807"/>
        <v>0</v>
      </c>
      <c r="AQ3826" s="46" t="str">
        <f t="shared" si="808"/>
        <v/>
      </c>
      <c r="AR3826" s="46">
        <f t="shared" si="809"/>
        <v>0</v>
      </c>
      <c r="AS3826" s="48">
        <f t="shared" si="810"/>
        <v>1</v>
      </c>
      <c r="AT3826" s="46">
        <f t="shared" si="814"/>
        <v>0</v>
      </c>
      <c r="AU3826" s="46">
        <f t="shared" si="811"/>
        <v>0</v>
      </c>
      <c r="AV3826" s="46">
        <f t="shared" si="812"/>
        <v>0</v>
      </c>
      <c r="AW3826" s="46">
        <f t="shared" si="815"/>
        <v>0</v>
      </c>
      <c r="AX3826" s="47" t="str">
        <f t="shared" si="813"/>
        <v/>
      </c>
      <c r="AY3826" s="47" t="str">
        <f t="shared" si="816"/>
        <v/>
      </c>
    </row>
    <row r="3827" spans="35:51" x14ac:dyDescent="0.35">
      <c r="AI3827" s="11"/>
      <c r="AJ3827" s="11"/>
      <c r="AK3827" s="11"/>
      <c r="AL3827" s="63"/>
      <c r="AM3827" s="46" t="str">
        <f t="shared" si="804"/>
        <v/>
      </c>
      <c r="AN3827" s="46" t="str">
        <f t="shared" si="805"/>
        <v/>
      </c>
      <c r="AO3827" s="46" t="str">
        <f t="shared" si="806"/>
        <v/>
      </c>
      <c r="AP3827" s="46">
        <f t="shared" si="807"/>
        <v>0</v>
      </c>
      <c r="AQ3827" s="46" t="str">
        <f t="shared" si="808"/>
        <v/>
      </c>
      <c r="AR3827" s="46">
        <f t="shared" si="809"/>
        <v>0</v>
      </c>
      <c r="AS3827" s="48">
        <f t="shared" si="810"/>
        <v>1</v>
      </c>
      <c r="AT3827" s="46">
        <f t="shared" si="814"/>
        <v>0</v>
      </c>
      <c r="AU3827" s="46">
        <f t="shared" si="811"/>
        <v>0</v>
      </c>
      <c r="AV3827" s="46">
        <f t="shared" si="812"/>
        <v>0</v>
      </c>
      <c r="AW3827" s="46">
        <f t="shared" si="815"/>
        <v>0</v>
      </c>
      <c r="AX3827" s="47" t="str">
        <f t="shared" si="813"/>
        <v/>
      </c>
      <c r="AY3827" s="47" t="str">
        <f t="shared" si="816"/>
        <v/>
      </c>
    </row>
    <row r="3828" spans="35:51" x14ac:dyDescent="0.35">
      <c r="AI3828" s="11"/>
      <c r="AJ3828" s="11"/>
      <c r="AK3828" s="11"/>
      <c r="AL3828" s="63"/>
      <c r="AM3828" s="46" t="str">
        <f t="shared" si="804"/>
        <v/>
      </c>
      <c r="AN3828" s="46" t="str">
        <f t="shared" si="805"/>
        <v/>
      </c>
      <c r="AO3828" s="46" t="str">
        <f t="shared" si="806"/>
        <v/>
      </c>
      <c r="AP3828" s="46">
        <f t="shared" si="807"/>
        <v>0</v>
      </c>
      <c r="AQ3828" s="46" t="str">
        <f t="shared" si="808"/>
        <v/>
      </c>
      <c r="AR3828" s="46">
        <f t="shared" si="809"/>
        <v>0</v>
      </c>
      <c r="AS3828" s="48">
        <f t="shared" si="810"/>
        <v>1</v>
      </c>
      <c r="AT3828" s="46">
        <f t="shared" si="814"/>
        <v>0</v>
      </c>
      <c r="AU3828" s="46">
        <f t="shared" si="811"/>
        <v>0</v>
      </c>
      <c r="AV3828" s="46">
        <f t="shared" si="812"/>
        <v>0</v>
      </c>
      <c r="AW3828" s="46">
        <f t="shared" si="815"/>
        <v>0</v>
      </c>
      <c r="AX3828" s="47" t="str">
        <f t="shared" si="813"/>
        <v/>
      </c>
      <c r="AY3828" s="47" t="str">
        <f t="shared" si="816"/>
        <v/>
      </c>
    </row>
    <row r="3829" spans="35:51" x14ac:dyDescent="0.35">
      <c r="AI3829" s="11"/>
      <c r="AJ3829" s="11"/>
      <c r="AK3829" s="11"/>
      <c r="AL3829" s="63"/>
      <c r="AM3829" s="46" t="str">
        <f t="shared" si="804"/>
        <v/>
      </c>
      <c r="AN3829" s="46" t="str">
        <f t="shared" si="805"/>
        <v/>
      </c>
      <c r="AO3829" s="46" t="str">
        <f t="shared" si="806"/>
        <v/>
      </c>
      <c r="AP3829" s="46">
        <f t="shared" si="807"/>
        <v>0</v>
      </c>
      <c r="AQ3829" s="46" t="str">
        <f t="shared" si="808"/>
        <v/>
      </c>
      <c r="AR3829" s="46">
        <f t="shared" si="809"/>
        <v>0</v>
      </c>
      <c r="AS3829" s="48">
        <f t="shared" si="810"/>
        <v>1</v>
      </c>
      <c r="AT3829" s="46">
        <f t="shared" si="814"/>
        <v>0</v>
      </c>
      <c r="AU3829" s="46">
        <f t="shared" si="811"/>
        <v>0</v>
      </c>
      <c r="AV3829" s="46">
        <f t="shared" si="812"/>
        <v>0</v>
      </c>
      <c r="AW3829" s="46">
        <f t="shared" si="815"/>
        <v>0</v>
      </c>
      <c r="AX3829" s="47" t="str">
        <f t="shared" si="813"/>
        <v/>
      </c>
      <c r="AY3829" s="47" t="str">
        <f t="shared" si="816"/>
        <v/>
      </c>
    </row>
    <row r="3830" spans="35:51" x14ac:dyDescent="0.35">
      <c r="AI3830" s="11"/>
      <c r="AJ3830" s="11"/>
      <c r="AK3830" s="11"/>
      <c r="AL3830" s="63"/>
      <c r="AM3830" s="46" t="str">
        <f t="shared" si="804"/>
        <v/>
      </c>
      <c r="AN3830" s="46" t="str">
        <f t="shared" si="805"/>
        <v/>
      </c>
      <c r="AO3830" s="46" t="str">
        <f t="shared" si="806"/>
        <v/>
      </c>
      <c r="AP3830" s="46">
        <f t="shared" si="807"/>
        <v>0</v>
      </c>
      <c r="AQ3830" s="46" t="str">
        <f t="shared" si="808"/>
        <v/>
      </c>
      <c r="AR3830" s="46">
        <f t="shared" si="809"/>
        <v>0</v>
      </c>
      <c r="AS3830" s="48">
        <f t="shared" si="810"/>
        <v>1</v>
      </c>
      <c r="AT3830" s="46">
        <f t="shared" si="814"/>
        <v>0</v>
      </c>
      <c r="AU3830" s="46">
        <f t="shared" si="811"/>
        <v>0</v>
      </c>
      <c r="AV3830" s="46">
        <f t="shared" si="812"/>
        <v>0</v>
      </c>
      <c r="AW3830" s="46">
        <f t="shared" si="815"/>
        <v>0</v>
      </c>
      <c r="AX3830" s="47" t="str">
        <f t="shared" si="813"/>
        <v/>
      </c>
      <c r="AY3830" s="47" t="str">
        <f t="shared" si="816"/>
        <v/>
      </c>
    </row>
    <row r="3831" spans="35:51" x14ac:dyDescent="0.35">
      <c r="AI3831" s="11"/>
      <c r="AJ3831" s="11"/>
      <c r="AK3831" s="11"/>
      <c r="AL3831" s="63"/>
      <c r="AM3831" s="46" t="str">
        <f t="shared" si="804"/>
        <v/>
      </c>
      <c r="AN3831" s="46" t="str">
        <f t="shared" si="805"/>
        <v/>
      </c>
      <c r="AO3831" s="46" t="str">
        <f t="shared" si="806"/>
        <v/>
      </c>
      <c r="AP3831" s="46">
        <f t="shared" si="807"/>
        <v>0</v>
      </c>
      <c r="AQ3831" s="46" t="str">
        <f t="shared" si="808"/>
        <v/>
      </c>
      <c r="AR3831" s="46">
        <f t="shared" si="809"/>
        <v>0</v>
      </c>
      <c r="AS3831" s="48">
        <f t="shared" si="810"/>
        <v>1</v>
      </c>
      <c r="AT3831" s="46">
        <f t="shared" si="814"/>
        <v>0</v>
      </c>
      <c r="AU3831" s="46">
        <f t="shared" si="811"/>
        <v>0</v>
      </c>
      <c r="AV3831" s="46">
        <f t="shared" si="812"/>
        <v>0</v>
      </c>
      <c r="AW3831" s="46">
        <f t="shared" si="815"/>
        <v>0</v>
      </c>
      <c r="AX3831" s="47" t="str">
        <f t="shared" si="813"/>
        <v/>
      </c>
      <c r="AY3831" s="47" t="str">
        <f t="shared" si="816"/>
        <v/>
      </c>
    </row>
    <row r="3832" spans="35:51" x14ac:dyDescent="0.35">
      <c r="AI3832" s="11"/>
      <c r="AJ3832" s="11"/>
      <c r="AK3832" s="11"/>
      <c r="AL3832" s="63"/>
      <c r="AM3832" s="46" t="str">
        <f t="shared" si="804"/>
        <v/>
      </c>
      <c r="AN3832" s="46" t="str">
        <f t="shared" si="805"/>
        <v/>
      </c>
      <c r="AO3832" s="46" t="str">
        <f t="shared" si="806"/>
        <v/>
      </c>
      <c r="AP3832" s="46">
        <f t="shared" si="807"/>
        <v>0</v>
      </c>
      <c r="AQ3832" s="46" t="str">
        <f t="shared" si="808"/>
        <v/>
      </c>
      <c r="AR3832" s="46">
        <f t="shared" si="809"/>
        <v>0</v>
      </c>
      <c r="AS3832" s="48">
        <f t="shared" si="810"/>
        <v>1</v>
      </c>
      <c r="AT3832" s="46">
        <f t="shared" si="814"/>
        <v>0</v>
      </c>
      <c r="AU3832" s="46">
        <f t="shared" si="811"/>
        <v>0</v>
      </c>
      <c r="AV3832" s="46">
        <f t="shared" si="812"/>
        <v>0</v>
      </c>
      <c r="AW3832" s="46">
        <f t="shared" si="815"/>
        <v>0</v>
      </c>
      <c r="AX3832" s="47" t="str">
        <f t="shared" si="813"/>
        <v/>
      </c>
      <c r="AY3832" s="47" t="str">
        <f t="shared" si="816"/>
        <v/>
      </c>
    </row>
    <row r="3833" spans="35:51" x14ac:dyDescent="0.35">
      <c r="AI3833" s="11"/>
      <c r="AJ3833" s="11"/>
      <c r="AK3833" s="11"/>
      <c r="AL3833" s="63"/>
      <c r="AM3833" s="46" t="str">
        <f t="shared" si="804"/>
        <v/>
      </c>
      <c r="AN3833" s="46" t="str">
        <f t="shared" si="805"/>
        <v/>
      </c>
      <c r="AO3833" s="46" t="str">
        <f t="shared" si="806"/>
        <v/>
      </c>
      <c r="AP3833" s="46">
        <f t="shared" si="807"/>
        <v>0</v>
      </c>
      <c r="AQ3833" s="46" t="str">
        <f t="shared" si="808"/>
        <v/>
      </c>
      <c r="AR3833" s="46">
        <f t="shared" si="809"/>
        <v>0</v>
      </c>
      <c r="AS3833" s="48">
        <f t="shared" si="810"/>
        <v>1</v>
      </c>
      <c r="AT3833" s="46">
        <f t="shared" si="814"/>
        <v>0</v>
      </c>
      <c r="AU3833" s="46">
        <f t="shared" si="811"/>
        <v>0</v>
      </c>
      <c r="AV3833" s="46">
        <f t="shared" si="812"/>
        <v>0</v>
      </c>
      <c r="AW3833" s="46">
        <f t="shared" si="815"/>
        <v>0</v>
      </c>
      <c r="AX3833" s="47" t="str">
        <f t="shared" si="813"/>
        <v/>
      </c>
      <c r="AY3833" s="47" t="str">
        <f t="shared" si="816"/>
        <v/>
      </c>
    </row>
    <row r="3834" spans="35:51" x14ac:dyDescent="0.35">
      <c r="AI3834" s="11"/>
      <c r="AJ3834" s="11"/>
      <c r="AK3834" s="11"/>
      <c r="AL3834" s="63"/>
      <c r="AM3834" s="46" t="str">
        <f t="shared" si="804"/>
        <v/>
      </c>
      <c r="AN3834" s="46" t="str">
        <f t="shared" si="805"/>
        <v/>
      </c>
      <c r="AO3834" s="46" t="str">
        <f t="shared" si="806"/>
        <v/>
      </c>
      <c r="AP3834" s="46">
        <f t="shared" si="807"/>
        <v>0</v>
      </c>
      <c r="AQ3834" s="46" t="str">
        <f t="shared" si="808"/>
        <v/>
      </c>
      <c r="AR3834" s="46">
        <f t="shared" si="809"/>
        <v>0</v>
      </c>
      <c r="AS3834" s="48">
        <f t="shared" si="810"/>
        <v>1</v>
      </c>
      <c r="AT3834" s="46">
        <f t="shared" si="814"/>
        <v>0</v>
      </c>
      <c r="AU3834" s="46">
        <f t="shared" si="811"/>
        <v>0</v>
      </c>
      <c r="AV3834" s="46">
        <f t="shared" si="812"/>
        <v>0</v>
      </c>
      <c r="AW3834" s="46">
        <f t="shared" si="815"/>
        <v>0</v>
      </c>
      <c r="AX3834" s="47" t="str">
        <f t="shared" si="813"/>
        <v/>
      </c>
      <c r="AY3834" s="47" t="str">
        <f t="shared" si="816"/>
        <v/>
      </c>
    </row>
    <row r="3835" spans="35:51" x14ac:dyDescent="0.35">
      <c r="AI3835" s="11"/>
      <c r="AJ3835" s="11"/>
      <c r="AK3835" s="11"/>
      <c r="AL3835" s="63"/>
      <c r="AM3835" s="46" t="str">
        <f t="shared" si="804"/>
        <v/>
      </c>
      <c r="AN3835" s="46" t="str">
        <f t="shared" si="805"/>
        <v/>
      </c>
      <c r="AO3835" s="46" t="str">
        <f t="shared" si="806"/>
        <v/>
      </c>
      <c r="AP3835" s="46">
        <f t="shared" si="807"/>
        <v>0</v>
      </c>
      <c r="AQ3835" s="46" t="str">
        <f t="shared" si="808"/>
        <v/>
      </c>
      <c r="AR3835" s="46">
        <f t="shared" si="809"/>
        <v>0</v>
      </c>
      <c r="AS3835" s="48">
        <f t="shared" si="810"/>
        <v>1</v>
      </c>
      <c r="AT3835" s="46">
        <f t="shared" si="814"/>
        <v>0</v>
      </c>
      <c r="AU3835" s="46">
        <f t="shared" si="811"/>
        <v>0</v>
      </c>
      <c r="AV3835" s="46">
        <f t="shared" si="812"/>
        <v>0</v>
      </c>
      <c r="AW3835" s="46">
        <f t="shared" si="815"/>
        <v>0</v>
      </c>
      <c r="AX3835" s="47" t="str">
        <f t="shared" si="813"/>
        <v/>
      </c>
      <c r="AY3835" s="47" t="str">
        <f t="shared" si="816"/>
        <v/>
      </c>
    </row>
    <row r="3836" spans="35:51" x14ac:dyDescent="0.35">
      <c r="AI3836" s="11"/>
      <c r="AJ3836" s="11"/>
      <c r="AK3836" s="11"/>
      <c r="AL3836" s="63"/>
      <c r="AM3836" s="46" t="str">
        <f t="shared" si="804"/>
        <v/>
      </c>
      <c r="AN3836" s="46" t="str">
        <f t="shared" si="805"/>
        <v/>
      </c>
      <c r="AO3836" s="46" t="str">
        <f t="shared" si="806"/>
        <v/>
      </c>
      <c r="AP3836" s="46">
        <f t="shared" si="807"/>
        <v>0</v>
      </c>
      <c r="AQ3836" s="46" t="str">
        <f t="shared" si="808"/>
        <v/>
      </c>
      <c r="AR3836" s="46">
        <f t="shared" si="809"/>
        <v>0</v>
      </c>
      <c r="AS3836" s="48">
        <f t="shared" si="810"/>
        <v>1</v>
      </c>
      <c r="AT3836" s="46">
        <f t="shared" si="814"/>
        <v>0</v>
      </c>
      <c r="AU3836" s="46">
        <f t="shared" si="811"/>
        <v>0</v>
      </c>
      <c r="AV3836" s="46">
        <f t="shared" si="812"/>
        <v>0</v>
      </c>
      <c r="AW3836" s="46">
        <f t="shared" si="815"/>
        <v>0</v>
      </c>
      <c r="AX3836" s="47" t="str">
        <f t="shared" si="813"/>
        <v/>
      </c>
      <c r="AY3836" s="47" t="str">
        <f t="shared" si="816"/>
        <v/>
      </c>
    </row>
    <row r="3837" spans="35:51" x14ac:dyDescent="0.35">
      <c r="AI3837" s="11"/>
      <c r="AJ3837" s="11"/>
      <c r="AK3837" s="11"/>
      <c r="AL3837" s="63"/>
      <c r="AM3837" s="46" t="str">
        <f t="shared" si="804"/>
        <v/>
      </c>
      <c r="AN3837" s="46" t="str">
        <f t="shared" si="805"/>
        <v/>
      </c>
      <c r="AO3837" s="46" t="str">
        <f t="shared" si="806"/>
        <v/>
      </c>
      <c r="AP3837" s="46">
        <f t="shared" si="807"/>
        <v>0</v>
      </c>
      <c r="AQ3837" s="46" t="str">
        <f t="shared" si="808"/>
        <v/>
      </c>
      <c r="AR3837" s="46">
        <f t="shared" si="809"/>
        <v>0</v>
      </c>
      <c r="AS3837" s="48">
        <f t="shared" si="810"/>
        <v>1</v>
      </c>
      <c r="AT3837" s="46">
        <f t="shared" si="814"/>
        <v>0</v>
      </c>
      <c r="AU3837" s="46">
        <f t="shared" si="811"/>
        <v>0</v>
      </c>
      <c r="AV3837" s="46">
        <f t="shared" si="812"/>
        <v>0</v>
      </c>
      <c r="AW3837" s="46">
        <f t="shared" si="815"/>
        <v>0</v>
      </c>
      <c r="AX3837" s="47" t="str">
        <f t="shared" si="813"/>
        <v/>
      </c>
      <c r="AY3837" s="47" t="str">
        <f t="shared" si="816"/>
        <v/>
      </c>
    </row>
    <row r="3838" spans="35:51" x14ac:dyDescent="0.35">
      <c r="AI3838" s="11"/>
      <c r="AJ3838" s="11"/>
      <c r="AK3838" s="11"/>
      <c r="AL3838" s="63"/>
      <c r="AM3838" s="46" t="str">
        <f t="shared" si="804"/>
        <v/>
      </c>
      <c r="AN3838" s="46" t="str">
        <f t="shared" si="805"/>
        <v/>
      </c>
      <c r="AO3838" s="46" t="str">
        <f t="shared" si="806"/>
        <v/>
      </c>
      <c r="AP3838" s="46">
        <f t="shared" si="807"/>
        <v>0</v>
      </c>
      <c r="AQ3838" s="46" t="str">
        <f t="shared" si="808"/>
        <v/>
      </c>
      <c r="AR3838" s="46">
        <f t="shared" si="809"/>
        <v>0</v>
      </c>
      <c r="AS3838" s="48">
        <f t="shared" si="810"/>
        <v>1</v>
      </c>
      <c r="AT3838" s="46">
        <f t="shared" si="814"/>
        <v>0</v>
      </c>
      <c r="AU3838" s="46">
        <f t="shared" si="811"/>
        <v>0</v>
      </c>
      <c r="AV3838" s="46">
        <f t="shared" si="812"/>
        <v>0</v>
      </c>
      <c r="AW3838" s="46">
        <f t="shared" si="815"/>
        <v>0</v>
      </c>
      <c r="AX3838" s="47" t="str">
        <f t="shared" si="813"/>
        <v/>
      </c>
      <c r="AY3838" s="47" t="str">
        <f t="shared" si="816"/>
        <v/>
      </c>
    </row>
    <row r="3839" spans="35:51" x14ac:dyDescent="0.35">
      <c r="AI3839" s="11"/>
      <c r="AJ3839" s="11"/>
      <c r="AK3839" s="11"/>
      <c r="AL3839" s="63"/>
      <c r="AM3839" s="46" t="str">
        <f t="shared" si="804"/>
        <v/>
      </c>
      <c r="AN3839" s="46" t="str">
        <f t="shared" si="805"/>
        <v/>
      </c>
      <c r="AO3839" s="46" t="str">
        <f t="shared" si="806"/>
        <v/>
      </c>
      <c r="AP3839" s="46">
        <f t="shared" si="807"/>
        <v>0</v>
      </c>
      <c r="AQ3839" s="46" t="str">
        <f t="shared" si="808"/>
        <v/>
      </c>
      <c r="AR3839" s="46">
        <f t="shared" si="809"/>
        <v>0</v>
      </c>
      <c r="AS3839" s="48">
        <f t="shared" si="810"/>
        <v>1</v>
      </c>
      <c r="AT3839" s="46">
        <f t="shared" si="814"/>
        <v>0</v>
      </c>
      <c r="AU3839" s="46">
        <f t="shared" si="811"/>
        <v>0</v>
      </c>
      <c r="AV3839" s="46">
        <f t="shared" si="812"/>
        <v>0</v>
      </c>
      <c r="AW3839" s="46">
        <f t="shared" si="815"/>
        <v>0</v>
      </c>
      <c r="AX3839" s="47" t="str">
        <f t="shared" si="813"/>
        <v/>
      </c>
      <c r="AY3839" s="47" t="str">
        <f t="shared" si="816"/>
        <v/>
      </c>
    </row>
    <row r="3840" spans="35:51" x14ac:dyDescent="0.35">
      <c r="AI3840" s="11"/>
      <c r="AJ3840" s="11"/>
      <c r="AK3840" s="11"/>
      <c r="AL3840" s="63"/>
      <c r="AM3840" s="46" t="str">
        <f t="shared" si="804"/>
        <v/>
      </c>
      <c r="AN3840" s="46" t="str">
        <f t="shared" si="805"/>
        <v/>
      </c>
      <c r="AO3840" s="46" t="str">
        <f t="shared" si="806"/>
        <v/>
      </c>
      <c r="AP3840" s="46">
        <f t="shared" si="807"/>
        <v>0</v>
      </c>
      <c r="AQ3840" s="46" t="str">
        <f t="shared" si="808"/>
        <v/>
      </c>
      <c r="AR3840" s="46">
        <f t="shared" si="809"/>
        <v>0</v>
      </c>
      <c r="AS3840" s="48">
        <f t="shared" si="810"/>
        <v>1</v>
      </c>
      <c r="AT3840" s="46">
        <f t="shared" si="814"/>
        <v>0</v>
      </c>
      <c r="AU3840" s="46">
        <f t="shared" si="811"/>
        <v>0</v>
      </c>
      <c r="AV3840" s="46">
        <f t="shared" si="812"/>
        <v>0</v>
      </c>
      <c r="AW3840" s="46">
        <f t="shared" si="815"/>
        <v>0</v>
      </c>
      <c r="AX3840" s="47" t="str">
        <f t="shared" si="813"/>
        <v/>
      </c>
      <c r="AY3840" s="47" t="str">
        <f t="shared" si="816"/>
        <v/>
      </c>
    </row>
    <row r="3841" spans="35:51" x14ac:dyDescent="0.35">
      <c r="AI3841" s="11"/>
      <c r="AJ3841" s="11"/>
      <c r="AK3841" s="11"/>
      <c r="AL3841" s="63"/>
      <c r="AM3841" s="46" t="str">
        <f t="shared" si="804"/>
        <v/>
      </c>
      <c r="AN3841" s="46" t="str">
        <f t="shared" si="805"/>
        <v/>
      </c>
      <c r="AO3841" s="46" t="str">
        <f t="shared" si="806"/>
        <v/>
      </c>
      <c r="AP3841" s="46">
        <f t="shared" si="807"/>
        <v>0</v>
      </c>
      <c r="AQ3841" s="46" t="str">
        <f t="shared" si="808"/>
        <v/>
      </c>
      <c r="AR3841" s="46">
        <f t="shared" si="809"/>
        <v>0</v>
      </c>
      <c r="AS3841" s="48">
        <f t="shared" si="810"/>
        <v>1</v>
      </c>
      <c r="AT3841" s="46">
        <f t="shared" si="814"/>
        <v>0</v>
      </c>
      <c r="AU3841" s="46">
        <f t="shared" si="811"/>
        <v>0</v>
      </c>
      <c r="AV3841" s="46">
        <f t="shared" si="812"/>
        <v>0</v>
      </c>
      <c r="AW3841" s="46">
        <f t="shared" si="815"/>
        <v>0</v>
      </c>
      <c r="AX3841" s="47" t="str">
        <f t="shared" si="813"/>
        <v/>
      </c>
      <c r="AY3841" s="47" t="str">
        <f t="shared" si="816"/>
        <v/>
      </c>
    </row>
    <row r="3842" spans="35:51" x14ac:dyDescent="0.35">
      <c r="AI3842" s="11"/>
      <c r="AJ3842" s="11"/>
      <c r="AK3842" s="11"/>
      <c r="AL3842" s="63"/>
      <c r="AM3842" s="46" t="str">
        <f t="shared" si="804"/>
        <v/>
      </c>
      <c r="AN3842" s="46" t="str">
        <f t="shared" si="805"/>
        <v/>
      </c>
      <c r="AO3842" s="46" t="str">
        <f t="shared" si="806"/>
        <v/>
      </c>
      <c r="AP3842" s="46">
        <f t="shared" si="807"/>
        <v>0</v>
      </c>
      <c r="AQ3842" s="46" t="str">
        <f t="shared" si="808"/>
        <v/>
      </c>
      <c r="AR3842" s="46">
        <f t="shared" si="809"/>
        <v>0</v>
      </c>
      <c r="AS3842" s="48">
        <f t="shared" si="810"/>
        <v>1</v>
      </c>
      <c r="AT3842" s="46">
        <f t="shared" si="814"/>
        <v>0</v>
      </c>
      <c r="AU3842" s="46">
        <f t="shared" si="811"/>
        <v>0</v>
      </c>
      <c r="AV3842" s="46">
        <f t="shared" si="812"/>
        <v>0</v>
      </c>
      <c r="AW3842" s="46">
        <f t="shared" si="815"/>
        <v>0</v>
      </c>
      <c r="AX3842" s="47" t="str">
        <f t="shared" si="813"/>
        <v/>
      </c>
      <c r="AY3842" s="47" t="str">
        <f t="shared" si="816"/>
        <v/>
      </c>
    </row>
    <row r="3843" spans="35:51" x14ac:dyDescent="0.35">
      <c r="AI3843" s="11"/>
      <c r="AJ3843" s="11"/>
      <c r="AK3843" s="11"/>
      <c r="AL3843" s="63"/>
      <c r="AM3843" s="46" t="str">
        <f t="shared" ref="AM3843:AM3906" si="817">IFERROR(VLOOKUP($AK3843,pnl_konto_table,2,FALSE),"")</f>
        <v/>
      </c>
      <c r="AN3843" s="46" t="str">
        <f t="shared" ref="AN3843:AN3906" si="818">IFERROR(VLOOKUP($AK3843,pnl_konto_table,6,FALSE),"")</f>
        <v/>
      </c>
      <c r="AO3843" s="46" t="str">
        <f t="shared" ref="AO3843:AO3906" si="819">IFERROR(VLOOKUP($AK3843,pnl_konto_table,7,FALSE),"")</f>
        <v/>
      </c>
      <c r="AP3843" s="46">
        <f t="shared" ref="AP3843:AP3906" si="820">IFERROR(VLOOKUP(AO3843,pnl_kategori_table,2,FALSE),0)</f>
        <v>0</v>
      </c>
      <c r="AQ3843" s="46" t="str">
        <f t="shared" ref="AQ3843:AQ3906" si="821">IFERROR(MATCH(AN3843,pnl_subkategori,0),"")</f>
        <v/>
      </c>
      <c r="AR3843" s="46">
        <f t="shared" ref="AR3843:AR3906" si="822">IF(AP3843=$A$3,-$AL3843,$AL3843)</f>
        <v>0</v>
      </c>
      <c r="AS3843" s="48">
        <f t="shared" ref="AS3843:AS3906" si="823">IFERROR(VLOOKUP($AK3843,lookup_konto_index,2,FALSE),IFERROR(VLOOKUP(AN3843,lookup_subkategori_index,2,FALSE),IFERROR(VLOOKUP(AO3843,lookup_kategori_index,2,FALSE),1)))</f>
        <v>1</v>
      </c>
      <c r="AT3843" s="46">
        <f t="shared" si="814"/>
        <v>0</v>
      </c>
      <c r="AU3843" s="46">
        <f t="shared" ref="AU3843:AU3906" si="824">SUMIFS($BC$3:$BC$50,$BA$3:$BA$50,$AI3843,$BB$3:$BB$50,$AJ3843)</f>
        <v>0</v>
      </c>
      <c r="AV3843" s="46">
        <f t="shared" ref="AV3843:AV3906" si="825">SUMIFS($BD$3:$BD$50,$BA$3:$BA$50,$AI3843,$BB$3:$BB$50,$AJ3843)</f>
        <v>0</v>
      </c>
      <c r="AW3843" s="46">
        <f t="shared" si="815"/>
        <v>0</v>
      </c>
      <c r="AX3843" s="47" t="str">
        <f t="shared" ref="AX3843:AX3906" si="826">IFERROR(VLOOKUP($AP3843,table_type_kostnad,2,FALSE)*AR3843,"")</f>
        <v/>
      </c>
      <c r="AY3843" s="47" t="str">
        <f t="shared" si="816"/>
        <v/>
      </c>
    </row>
    <row r="3844" spans="35:51" x14ac:dyDescent="0.35">
      <c r="AI3844" s="11"/>
      <c r="AJ3844" s="11"/>
      <c r="AK3844" s="11"/>
      <c r="AL3844" s="63"/>
      <c r="AM3844" s="46" t="str">
        <f t="shared" si="817"/>
        <v/>
      </c>
      <c r="AN3844" s="46" t="str">
        <f t="shared" si="818"/>
        <v/>
      </c>
      <c r="AO3844" s="46" t="str">
        <f t="shared" si="819"/>
        <v/>
      </c>
      <c r="AP3844" s="46">
        <f t="shared" si="820"/>
        <v>0</v>
      </c>
      <c r="AQ3844" s="46" t="str">
        <f t="shared" si="821"/>
        <v/>
      </c>
      <c r="AR3844" s="46">
        <f t="shared" si="822"/>
        <v>0</v>
      </c>
      <c r="AS3844" s="48">
        <f t="shared" si="823"/>
        <v>1</v>
      </c>
      <c r="AT3844" s="46">
        <f t="shared" ref="AT3844:AT3907" si="827">AS3844*AR3844</f>
        <v>0</v>
      </c>
      <c r="AU3844" s="46">
        <f t="shared" si="824"/>
        <v>0</v>
      </c>
      <c r="AV3844" s="46">
        <f t="shared" si="825"/>
        <v>0</v>
      </c>
      <c r="AW3844" s="46">
        <f t="shared" ref="AW3844:AW3907" si="828">IF(AU3844=0,0,1)</f>
        <v>0</v>
      </c>
      <c r="AX3844" s="47" t="str">
        <f t="shared" si="826"/>
        <v/>
      </c>
      <c r="AY3844" s="47" t="str">
        <f t="shared" ref="AY3844:AY3907" si="829">IFERROR(AX3844*AS3844,"")</f>
        <v/>
      </c>
    </row>
    <row r="3845" spans="35:51" x14ac:dyDescent="0.35">
      <c r="AI3845" s="11"/>
      <c r="AJ3845" s="11"/>
      <c r="AK3845" s="11"/>
      <c r="AL3845" s="63"/>
      <c r="AM3845" s="46" t="str">
        <f t="shared" si="817"/>
        <v/>
      </c>
      <c r="AN3845" s="46" t="str">
        <f t="shared" si="818"/>
        <v/>
      </c>
      <c r="AO3845" s="46" t="str">
        <f t="shared" si="819"/>
        <v/>
      </c>
      <c r="AP3845" s="46">
        <f t="shared" si="820"/>
        <v>0</v>
      </c>
      <c r="AQ3845" s="46" t="str">
        <f t="shared" si="821"/>
        <v/>
      </c>
      <c r="AR3845" s="46">
        <f t="shared" si="822"/>
        <v>0</v>
      </c>
      <c r="AS3845" s="48">
        <f t="shared" si="823"/>
        <v>1</v>
      </c>
      <c r="AT3845" s="46">
        <f t="shared" si="827"/>
        <v>0</v>
      </c>
      <c r="AU3845" s="46">
        <f t="shared" si="824"/>
        <v>0</v>
      </c>
      <c r="AV3845" s="46">
        <f t="shared" si="825"/>
        <v>0</v>
      </c>
      <c r="AW3845" s="46">
        <f t="shared" si="828"/>
        <v>0</v>
      </c>
      <c r="AX3845" s="47" t="str">
        <f t="shared" si="826"/>
        <v/>
      </c>
      <c r="AY3845" s="47" t="str">
        <f t="shared" si="829"/>
        <v/>
      </c>
    </row>
    <row r="3846" spans="35:51" x14ac:dyDescent="0.35">
      <c r="AI3846" s="11"/>
      <c r="AJ3846" s="11"/>
      <c r="AK3846" s="11"/>
      <c r="AL3846" s="63"/>
      <c r="AM3846" s="46" t="str">
        <f t="shared" si="817"/>
        <v/>
      </c>
      <c r="AN3846" s="46" t="str">
        <f t="shared" si="818"/>
        <v/>
      </c>
      <c r="AO3846" s="46" t="str">
        <f t="shared" si="819"/>
        <v/>
      </c>
      <c r="AP3846" s="46">
        <f t="shared" si="820"/>
        <v>0</v>
      </c>
      <c r="AQ3846" s="46" t="str">
        <f t="shared" si="821"/>
        <v/>
      </c>
      <c r="AR3846" s="46">
        <f t="shared" si="822"/>
        <v>0</v>
      </c>
      <c r="AS3846" s="48">
        <f t="shared" si="823"/>
        <v>1</v>
      </c>
      <c r="AT3846" s="46">
        <f t="shared" si="827"/>
        <v>0</v>
      </c>
      <c r="AU3846" s="46">
        <f t="shared" si="824"/>
        <v>0</v>
      </c>
      <c r="AV3846" s="46">
        <f t="shared" si="825"/>
        <v>0</v>
      </c>
      <c r="AW3846" s="46">
        <f t="shared" si="828"/>
        <v>0</v>
      </c>
      <c r="AX3846" s="47" t="str">
        <f t="shared" si="826"/>
        <v/>
      </c>
      <c r="AY3846" s="47" t="str">
        <f t="shared" si="829"/>
        <v/>
      </c>
    </row>
    <row r="3847" spans="35:51" x14ac:dyDescent="0.35">
      <c r="AI3847" s="11"/>
      <c r="AJ3847" s="11"/>
      <c r="AK3847" s="11"/>
      <c r="AL3847" s="63"/>
      <c r="AM3847" s="46" t="str">
        <f t="shared" si="817"/>
        <v/>
      </c>
      <c r="AN3847" s="46" t="str">
        <f t="shared" si="818"/>
        <v/>
      </c>
      <c r="AO3847" s="46" t="str">
        <f t="shared" si="819"/>
        <v/>
      </c>
      <c r="AP3847" s="46">
        <f t="shared" si="820"/>
        <v>0</v>
      </c>
      <c r="AQ3847" s="46" t="str">
        <f t="shared" si="821"/>
        <v/>
      </c>
      <c r="AR3847" s="46">
        <f t="shared" si="822"/>
        <v>0</v>
      </c>
      <c r="AS3847" s="48">
        <f t="shared" si="823"/>
        <v>1</v>
      </c>
      <c r="AT3847" s="46">
        <f t="shared" si="827"/>
        <v>0</v>
      </c>
      <c r="AU3847" s="46">
        <f t="shared" si="824"/>
        <v>0</v>
      </c>
      <c r="AV3847" s="46">
        <f t="shared" si="825"/>
        <v>0</v>
      </c>
      <c r="AW3847" s="46">
        <f t="shared" si="828"/>
        <v>0</v>
      </c>
      <c r="AX3847" s="47" t="str">
        <f t="shared" si="826"/>
        <v/>
      </c>
      <c r="AY3847" s="47" t="str">
        <f t="shared" si="829"/>
        <v/>
      </c>
    </row>
    <row r="3848" spans="35:51" x14ac:dyDescent="0.35">
      <c r="AI3848" s="11"/>
      <c r="AJ3848" s="11"/>
      <c r="AK3848" s="11"/>
      <c r="AL3848" s="63"/>
      <c r="AM3848" s="46" t="str">
        <f t="shared" si="817"/>
        <v/>
      </c>
      <c r="AN3848" s="46" t="str">
        <f t="shared" si="818"/>
        <v/>
      </c>
      <c r="AO3848" s="46" t="str">
        <f t="shared" si="819"/>
        <v/>
      </c>
      <c r="AP3848" s="46">
        <f t="shared" si="820"/>
        <v>0</v>
      </c>
      <c r="AQ3848" s="46" t="str">
        <f t="shared" si="821"/>
        <v/>
      </c>
      <c r="AR3848" s="46">
        <f t="shared" si="822"/>
        <v>0</v>
      </c>
      <c r="AS3848" s="48">
        <f t="shared" si="823"/>
        <v>1</v>
      </c>
      <c r="AT3848" s="46">
        <f t="shared" si="827"/>
        <v>0</v>
      </c>
      <c r="AU3848" s="46">
        <f t="shared" si="824"/>
        <v>0</v>
      </c>
      <c r="AV3848" s="46">
        <f t="shared" si="825"/>
        <v>0</v>
      </c>
      <c r="AW3848" s="46">
        <f t="shared" si="828"/>
        <v>0</v>
      </c>
      <c r="AX3848" s="47" t="str">
        <f t="shared" si="826"/>
        <v/>
      </c>
      <c r="AY3848" s="47" t="str">
        <f t="shared" si="829"/>
        <v/>
      </c>
    </row>
    <row r="3849" spans="35:51" x14ac:dyDescent="0.35">
      <c r="AI3849" s="11"/>
      <c r="AJ3849" s="11"/>
      <c r="AK3849" s="11"/>
      <c r="AL3849" s="63"/>
      <c r="AM3849" s="46" t="str">
        <f t="shared" si="817"/>
        <v/>
      </c>
      <c r="AN3849" s="46" t="str">
        <f t="shared" si="818"/>
        <v/>
      </c>
      <c r="AO3849" s="46" t="str">
        <f t="shared" si="819"/>
        <v/>
      </c>
      <c r="AP3849" s="46">
        <f t="shared" si="820"/>
        <v>0</v>
      </c>
      <c r="AQ3849" s="46" t="str">
        <f t="shared" si="821"/>
        <v/>
      </c>
      <c r="AR3849" s="46">
        <f t="shared" si="822"/>
        <v>0</v>
      </c>
      <c r="AS3849" s="48">
        <f t="shared" si="823"/>
        <v>1</v>
      </c>
      <c r="AT3849" s="46">
        <f t="shared" si="827"/>
        <v>0</v>
      </c>
      <c r="AU3849" s="46">
        <f t="shared" si="824"/>
        <v>0</v>
      </c>
      <c r="AV3849" s="46">
        <f t="shared" si="825"/>
        <v>0</v>
      </c>
      <c r="AW3849" s="46">
        <f t="shared" si="828"/>
        <v>0</v>
      </c>
      <c r="AX3849" s="47" t="str">
        <f t="shared" si="826"/>
        <v/>
      </c>
      <c r="AY3849" s="47" t="str">
        <f t="shared" si="829"/>
        <v/>
      </c>
    </row>
    <row r="3850" spans="35:51" x14ac:dyDescent="0.35">
      <c r="AI3850" s="11"/>
      <c r="AJ3850" s="11"/>
      <c r="AK3850" s="11"/>
      <c r="AL3850" s="63"/>
      <c r="AM3850" s="46" t="str">
        <f t="shared" si="817"/>
        <v/>
      </c>
      <c r="AN3850" s="46" t="str">
        <f t="shared" si="818"/>
        <v/>
      </c>
      <c r="AO3850" s="46" t="str">
        <f t="shared" si="819"/>
        <v/>
      </c>
      <c r="AP3850" s="46">
        <f t="shared" si="820"/>
        <v>0</v>
      </c>
      <c r="AQ3850" s="46" t="str">
        <f t="shared" si="821"/>
        <v/>
      </c>
      <c r="AR3850" s="46">
        <f t="shared" si="822"/>
        <v>0</v>
      </c>
      <c r="AS3850" s="48">
        <f t="shared" si="823"/>
        <v>1</v>
      </c>
      <c r="AT3850" s="46">
        <f t="shared" si="827"/>
        <v>0</v>
      </c>
      <c r="AU3850" s="46">
        <f t="shared" si="824"/>
        <v>0</v>
      </c>
      <c r="AV3850" s="46">
        <f t="shared" si="825"/>
        <v>0</v>
      </c>
      <c r="AW3850" s="46">
        <f t="shared" si="828"/>
        <v>0</v>
      </c>
      <c r="AX3850" s="47" t="str">
        <f t="shared" si="826"/>
        <v/>
      </c>
      <c r="AY3850" s="47" t="str">
        <f t="shared" si="829"/>
        <v/>
      </c>
    </row>
    <row r="3851" spans="35:51" x14ac:dyDescent="0.35">
      <c r="AI3851" s="11"/>
      <c r="AJ3851" s="11"/>
      <c r="AK3851" s="11"/>
      <c r="AL3851" s="63"/>
      <c r="AM3851" s="46" t="str">
        <f t="shared" si="817"/>
        <v/>
      </c>
      <c r="AN3851" s="46" t="str">
        <f t="shared" si="818"/>
        <v/>
      </c>
      <c r="AO3851" s="46" t="str">
        <f t="shared" si="819"/>
        <v/>
      </c>
      <c r="AP3851" s="46">
        <f t="shared" si="820"/>
        <v>0</v>
      </c>
      <c r="AQ3851" s="46" t="str">
        <f t="shared" si="821"/>
        <v/>
      </c>
      <c r="AR3851" s="46">
        <f t="shared" si="822"/>
        <v>0</v>
      </c>
      <c r="AS3851" s="48">
        <f t="shared" si="823"/>
        <v>1</v>
      </c>
      <c r="AT3851" s="46">
        <f t="shared" si="827"/>
        <v>0</v>
      </c>
      <c r="AU3851" s="46">
        <f t="shared" si="824"/>
        <v>0</v>
      </c>
      <c r="AV3851" s="46">
        <f t="shared" si="825"/>
        <v>0</v>
      </c>
      <c r="AW3851" s="46">
        <f t="shared" si="828"/>
        <v>0</v>
      </c>
      <c r="AX3851" s="47" t="str">
        <f t="shared" si="826"/>
        <v/>
      </c>
      <c r="AY3851" s="47" t="str">
        <f t="shared" si="829"/>
        <v/>
      </c>
    </row>
    <row r="3852" spans="35:51" x14ac:dyDescent="0.35">
      <c r="AI3852" s="11"/>
      <c r="AJ3852" s="11"/>
      <c r="AK3852" s="11"/>
      <c r="AL3852" s="63"/>
      <c r="AM3852" s="46" t="str">
        <f t="shared" si="817"/>
        <v/>
      </c>
      <c r="AN3852" s="46" t="str">
        <f t="shared" si="818"/>
        <v/>
      </c>
      <c r="AO3852" s="46" t="str">
        <f t="shared" si="819"/>
        <v/>
      </c>
      <c r="AP3852" s="46">
        <f t="shared" si="820"/>
        <v>0</v>
      </c>
      <c r="AQ3852" s="46" t="str">
        <f t="shared" si="821"/>
        <v/>
      </c>
      <c r="AR3852" s="46">
        <f t="shared" si="822"/>
        <v>0</v>
      </c>
      <c r="AS3852" s="48">
        <f t="shared" si="823"/>
        <v>1</v>
      </c>
      <c r="AT3852" s="46">
        <f t="shared" si="827"/>
        <v>0</v>
      </c>
      <c r="AU3852" s="46">
        <f t="shared" si="824"/>
        <v>0</v>
      </c>
      <c r="AV3852" s="46">
        <f t="shared" si="825"/>
        <v>0</v>
      </c>
      <c r="AW3852" s="46">
        <f t="shared" si="828"/>
        <v>0</v>
      </c>
      <c r="AX3852" s="47" t="str">
        <f t="shared" si="826"/>
        <v/>
      </c>
      <c r="AY3852" s="47" t="str">
        <f t="shared" si="829"/>
        <v/>
      </c>
    </row>
    <row r="3853" spans="35:51" x14ac:dyDescent="0.35">
      <c r="AI3853" s="11"/>
      <c r="AJ3853" s="11"/>
      <c r="AK3853" s="11"/>
      <c r="AL3853" s="63"/>
      <c r="AM3853" s="46" t="str">
        <f t="shared" si="817"/>
        <v/>
      </c>
      <c r="AN3853" s="46" t="str">
        <f t="shared" si="818"/>
        <v/>
      </c>
      <c r="AO3853" s="46" t="str">
        <f t="shared" si="819"/>
        <v/>
      </c>
      <c r="AP3853" s="46">
        <f t="shared" si="820"/>
        <v>0</v>
      </c>
      <c r="AQ3853" s="46" t="str">
        <f t="shared" si="821"/>
        <v/>
      </c>
      <c r="AR3853" s="46">
        <f t="shared" si="822"/>
        <v>0</v>
      </c>
      <c r="AS3853" s="48">
        <f t="shared" si="823"/>
        <v>1</v>
      </c>
      <c r="AT3853" s="46">
        <f t="shared" si="827"/>
        <v>0</v>
      </c>
      <c r="AU3853" s="46">
        <f t="shared" si="824"/>
        <v>0</v>
      </c>
      <c r="AV3853" s="46">
        <f t="shared" si="825"/>
        <v>0</v>
      </c>
      <c r="AW3853" s="46">
        <f t="shared" si="828"/>
        <v>0</v>
      </c>
      <c r="AX3853" s="47" t="str">
        <f t="shared" si="826"/>
        <v/>
      </c>
      <c r="AY3853" s="47" t="str">
        <f t="shared" si="829"/>
        <v/>
      </c>
    </row>
    <row r="3854" spans="35:51" x14ac:dyDescent="0.35">
      <c r="AI3854" s="11"/>
      <c r="AJ3854" s="11"/>
      <c r="AK3854" s="11"/>
      <c r="AL3854" s="63"/>
      <c r="AM3854" s="46" t="str">
        <f t="shared" si="817"/>
        <v/>
      </c>
      <c r="AN3854" s="46" t="str">
        <f t="shared" si="818"/>
        <v/>
      </c>
      <c r="AO3854" s="46" t="str">
        <f t="shared" si="819"/>
        <v/>
      </c>
      <c r="AP3854" s="46">
        <f t="shared" si="820"/>
        <v>0</v>
      </c>
      <c r="AQ3854" s="46" t="str">
        <f t="shared" si="821"/>
        <v/>
      </c>
      <c r="AR3854" s="46">
        <f t="shared" si="822"/>
        <v>0</v>
      </c>
      <c r="AS3854" s="48">
        <f t="shared" si="823"/>
        <v>1</v>
      </c>
      <c r="AT3854" s="46">
        <f t="shared" si="827"/>
        <v>0</v>
      </c>
      <c r="AU3854" s="46">
        <f t="shared" si="824"/>
        <v>0</v>
      </c>
      <c r="AV3854" s="46">
        <f t="shared" si="825"/>
        <v>0</v>
      </c>
      <c r="AW3854" s="46">
        <f t="shared" si="828"/>
        <v>0</v>
      </c>
      <c r="AX3854" s="47" t="str">
        <f t="shared" si="826"/>
        <v/>
      </c>
      <c r="AY3854" s="47" t="str">
        <f t="shared" si="829"/>
        <v/>
      </c>
    </row>
    <row r="3855" spans="35:51" x14ac:dyDescent="0.35">
      <c r="AI3855" s="11"/>
      <c r="AJ3855" s="11"/>
      <c r="AK3855" s="11"/>
      <c r="AL3855" s="63"/>
      <c r="AM3855" s="46" t="str">
        <f t="shared" si="817"/>
        <v/>
      </c>
      <c r="AN3855" s="46" t="str">
        <f t="shared" si="818"/>
        <v/>
      </c>
      <c r="AO3855" s="46" t="str">
        <f t="shared" si="819"/>
        <v/>
      </c>
      <c r="AP3855" s="46">
        <f t="shared" si="820"/>
        <v>0</v>
      </c>
      <c r="AQ3855" s="46" t="str">
        <f t="shared" si="821"/>
        <v/>
      </c>
      <c r="AR3855" s="46">
        <f t="shared" si="822"/>
        <v>0</v>
      </c>
      <c r="AS3855" s="48">
        <f t="shared" si="823"/>
        <v>1</v>
      </c>
      <c r="AT3855" s="46">
        <f t="shared" si="827"/>
        <v>0</v>
      </c>
      <c r="AU3855" s="46">
        <f t="shared" si="824"/>
        <v>0</v>
      </c>
      <c r="AV3855" s="46">
        <f t="shared" si="825"/>
        <v>0</v>
      </c>
      <c r="AW3855" s="46">
        <f t="shared" si="828"/>
        <v>0</v>
      </c>
      <c r="AX3855" s="47" t="str">
        <f t="shared" si="826"/>
        <v/>
      </c>
      <c r="AY3855" s="47" t="str">
        <f t="shared" si="829"/>
        <v/>
      </c>
    </row>
    <row r="3856" spans="35:51" x14ac:dyDescent="0.35">
      <c r="AI3856" s="11"/>
      <c r="AJ3856" s="11"/>
      <c r="AK3856" s="11"/>
      <c r="AL3856" s="63"/>
      <c r="AM3856" s="46" t="str">
        <f t="shared" si="817"/>
        <v/>
      </c>
      <c r="AN3856" s="46" t="str">
        <f t="shared" si="818"/>
        <v/>
      </c>
      <c r="AO3856" s="46" t="str">
        <f t="shared" si="819"/>
        <v/>
      </c>
      <c r="AP3856" s="46">
        <f t="shared" si="820"/>
        <v>0</v>
      </c>
      <c r="AQ3856" s="46" t="str">
        <f t="shared" si="821"/>
        <v/>
      </c>
      <c r="AR3856" s="46">
        <f t="shared" si="822"/>
        <v>0</v>
      </c>
      <c r="AS3856" s="48">
        <f t="shared" si="823"/>
        <v>1</v>
      </c>
      <c r="AT3856" s="46">
        <f t="shared" si="827"/>
        <v>0</v>
      </c>
      <c r="AU3856" s="46">
        <f t="shared" si="824"/>
        <v>0</v>
      </c>
      <c r="AV3856" s="46">
        <f t="shared" si="825"/>
        <v>0</v>
      </c>
      <c r="AW3856" s="46">
        <f t="shared" si="828"/>
        <v>0</v>
      </c>
      <c r="AX3856" s="47" t="str">
        <f t="shared" si="826"/>
        <v/>
      </c>
      <c r="AY3856" s="47" t="str">
        <f t="shared" si="829"/>
        <v/>
      </c>
    </row>
    <row r="3857" spans="35:51" x14ac:dyDescent="0.35">
      <c r="AI3857" s="11"/>
      <c r="AJ3857" s="11"/>
      <c r="AK3857" s="11"/>
      <c r="AL3857" s="63"/>
      <c r="AM3857" s="46" t="str">
        <f t="shared" si="817"/>
        <v/>
      </c>
      <c r="AN3857" s="46" t="str">
        <f t="shared" si="818"/>
        <v/>
      </c>
      <c r="AO3857" s="46" t="str">
        <f t="shared" si="819"/>
        <v/>
      </c>
      <c r="AP3857" s="46">
        <f t="shared" si="820"/>
        <v>0</v>
      </c>
      <c r="AQ3857" s="46" t="str">
        <f t="shared" si="821"/>
        <v/>
      </c>
      <c r="AR3857" s="46">
        <f t="shared" si="822"/>
        <v>0</v>
      </c>
      <c r="AS3857" s="48">
        <f t="shared" si="823"/>
        <v>1</v>
      </c>
      <c r="AT3857" s="46">
        <f t="shared" si="827"/>
        <v>0</v>
      </c>
      <c r="AU3857" s="46">
        <f t="shared" si="824"/>
        <v>0</v>
      </c>
      <c r="AV3857" s="46">
        <f t="shared" si="825"/>
        <v>0</v>
      </c>
      <c r="AW3857" s="46">
        <f t="shared" si="828"/>
        <v>0</v>
      </c>
      <c r="AX3857" s="47" t="str">
        <f t="shared" si="826"/>
        <v/>
      </c>
      <c r="AY3857" s="47" t="str">
        <f t="shared" si="829"/>
        <v/>
      </c>
    </row>
    <row r="3858" spans="35:51" x14ac:dyDescent="0.35">
      <c r="AI3858" s="11"/>
      <c r="AJ3858" s="11"/>
      <c r="AK3858" s="11"/>
      <c r="AL3858" s="63"/>
      <c r="AM3858" s="46" t="str">
        <f t="shared" si="817"/>
        <v/>
      </c>
      <c r="AN3858" s="46" t="str">
        <f t="shared" si="818"/>
        <v/>
      </c>
      <c r="AO3858" s="46" t="str">
        <f t="shared" si="819"/>
        <v/>
      </c>
      <c r="AP3858" s="46">
        <f t="shared" si="820"/>
        <v>0</v>
      </c>
      <c r="AQ3858" s="46" t="str">
        <f t="shared" si="821"/>
        <v/>
      </c>
      <c r="AR3858" s="46">
        <f t="shared" si="822"/>
        <v>0</v>
      </c>
      <c r="AS3858" s="48">
        <f t="shared" si="823"/>
        <v>1</v>
      </c>
      <c r="AT3858" s="46">
        <f t="shared" si="827"/>
        <v>0</v>
      </c>
      <c r="AU3858" s="46">
        <f t="shared" si="824"/>
        <v>0</v>
      </c>
      <c r="AV3858" s="46">
        <f t="shared" si="825"/>
        <v>0</v>
      </c>
      <c r="AW3858" s="46">
        <f t="shared" si="828"/>
        <v>0</v>
      </c>
      <c r="AX3858" s="47" t="str">
        <f t="shared" si="826"/>
        <v/>
      </c>
      <c r="AY3858" s="47" t="str">
        <f t="shared" si="829"/>
        <v/>
      </c>
    </row>
    <row r="3859" spans="35:51" x14ac:dyDescent="0.35">
      <c r="AI3859" s="11"/>
      <c r="AJ3859" s="11"/>
      <c r="AK3859" s="11"/>
      <c r="AL3859" s="63"/>
      <c r="AM3859" s="46" t="str">
        <f t="shared" si="817"/>
        <v/>
      </c>
      <c r="AN3859" s="46" t="str">
        <f t="shared" si="818"/>
        <v/>
      </c>
      <c r="AO3859" s="46" t="str">
        <f t="shared" si="819"/>
        <v/>
      </c>
      <c r="AP3859" s="46">
        <f t="shared" si="820"/>
        <v>0</v>
      </c>
      <c r="AQ3859" s="46" t="str">
        <f t="shared" si="821"/>
        <v/>
      </c>
      <c r="AR3859" s="46">
        <f t="shared" si="822"/>
        <v>0</v>
      </c>
      <c r="AS3859" s="48">
        <f t="shared" si="823"/>
        <v>1</v>
      </c>
      <c r="AT3859" s="46">
        <f t="shared" si="827"/>
        <v>0</v>
      </c>
      <c r="AU3859" s="46">
        <f t="shared" si="824"/>
        <v>0</v>
      </c>
      <c r="AV3859" s="46">
        <f t="shared" si="825"/>
        <v>0</v>
      </c>
      <c r="AW3859" s="46">
        <f t="shared" si="828"/>
        <v>0</v>
      </c>
      <c r="AX3859" s="47" t="str">
        <f t="shared" si="826"/>
        <v/>
      </c>
      <c r="AY3859" s="47" t="str">
        <f t="shared" si="829"/>
        <v/>
      </c>
    </row>
    <row r="3860" spans="35:51" x14ac:dyDescent="0.35">
      <c r="AI3860" s="11"/>
      <c r="AJ3860" s="11"/>
      <c r="AK3860" s="11"/>
      <c r="AL3860" s="63"/>
      <c r="AM3860" s="46" t="str">
        <f t="shared" si="817"/>
        <v/>
      </c>
      <c r="AN3860" s="46" t="str">
        <f t="shared" si="818"/>
        <v/>
      </c>
      <c r="AO3860" s="46" t="str">
        <f t="shared" si="819"/>
        <v/>
      </c>
      <c r="AP3860" s="46">
        <f t="shared" si="820"/>
        <v>0</v>
      </c>
      <c r="AQ3860" s="46" t="str">
        <f t="shared" si="821"/>
        <v/>
      </c>
      <c r="AR3860" s="46">
        <f t="shared" si="822"/>
        <v>0</v>
      </c>
      <c r="AS3860" s="48">
        <f t="shared" si="823"/>
        <v>1</v>
      </c>
      <c r="AT3860" s="46">
        <f t="shared" si="827"/>
        <v>0</v>
      </c>
      <c r="AU3860" s="46">
        <f t="shared" si="824"/>
        <v>0</v>
      </c>
      <c r="AV3860" s="46">
        <f t="shared" si="825"/>
        <v>0</v>
      </c>
      <c r="AW3860" s="46">
        <f t="shared" si="828"/>
        <v>0</v>
      </c>
      <c r="AX3860" s="47" t="str">
        <f t="shared" si="826"/>
        <v/>
      </c>
      <c r="AY3860" s="47" t="str">
        <f t="shared" si="829"/>
        <v/>
      </c>
    </row>
    <row r="3861" spans="35:51" x14ac:dyDescent="0.35">
      <c r="AI3861" s="11"/>
      <c r="AJ3861" s="11"/>
      <c r="AK3861" s="11"/>
      <c r="AL3861" s="63"/>
      <c r="AM3861" s="46" t="str">
        <f t="shared" si="817"/>
        <v/>
      </c>
      <c r="AN3861" s="46" t="str">
        <f t="shared" si="818"/>
        <v/>
      </c>
      <c r="AO3861" s="46" t="str">
        <f t="shared" si="819"/>
        <v/>
      </c>
      <c r="AP3861" s="46">
        <f t="shared" si="820"/>
        <v>0</v>
      </c>
      <c r="AQ3861" s="46" t="str">
        <f t="shared" si="821"/>
        <v/>
      </c>
      <c r="AR3861" s="46">
        <f t="shared" si="822"/>
        <v>0</v>
      </c>
      <c r="AS3861" s="48">
        <f t="shared" si="823"/>
        <v>1</v>
      </c>
      <c r="AT3861" s="46">
        <f t="shared" si="827"/>
        <v>0</v>
      </c>
      <c r="AU3861" s="46">
        <f t="shared" si="824"/>
        <v>0</v>
      </c>
      <c r="AV3861" s="46">
        <f t="shared" si="825"/>
        <v>0</v>
      </c>
      <c r="AW3861" s="46">
        <f t="shared" si="828"/>
        <v>0</v>
      </c>
      <c r="AX3861" s="47" t="str">
        <f t="shared" si="826"/>
        <v/>
      </c>
      <c r="AY3861" s="47" t="str">
        <f t="shared" si="829"/>
        <v/>
      </c>
    </row>
    <row r="3862" spans="35:51" x14ac:dyDescent="0.35">
      <c r="AI3862" s="11"/>
      <c r="AJ3862" s="11"/>
      <c r="AK3862" s="11"/>
      <c r="AL3862" s="63"/>
      <c r="AM3862" s="46" t="str">
        <f t="shared" si="817"/>
        <v/>
      </c>
      <c r="AN3862" s="46" t="str">
        <f t="shared" si="818"/>
        <v/>
      </c>
      <c r="AO3862" s="46" t="str">
        <f t="shared" si="819"/>
        <v/>
      </c>
      <c r="AP3862" s="46">
        <f t="shared" si="820"/>
        <v>0</v>
      </c>
      <c r="AQ3862" s="46" t="str">
        <f t="shared" si="821"/>
        <v/>
      </c>
      <c r="AR3862" s="46">
        <f t="shared" si="822"/>
        <v>0</v>
      </c>
      <c r="AS3862" s="48">
        <f t="shared" si="823"/>
        <v>1</v>
      </c>
      <c r="AT3862" s="46">
        <f t="shared" si="827"/>
        <v>0</v>
      </c>
      <c r="AU3862" s="46">
        <f t="shared" si="824"/>
        <v>0</v>
      </c>
      <c r="AV3862" s="46">
        <f t="shared" si="825"/>
        <v>0</v>
      </c>
      <c r="AW3862" s="46">
        <f t="shared" si="828"/>
        <v>0</v>
      </c>
      <c r="AX3862" s="47" t="str">
        <f t="shared" si="826"/>
        <v/>
      </c>
      <c r="AY3862" s="47" t="str">
        <f t="shared" si="829"/>
        <v/>
      </c>
    </row>
    <row r="3863" spans="35:51" x14ac:dyDescent="0.35">
      <c r="AI3863" s="11"/>
      <c r="AJ3863" s="11"/>
      <c r="AK3863" s="11"/>
      <c r="AL3863" s="63"/>
      <c r="AM3863" s="46" t="str">
        <f t="shared" si="817"/>
        <v/>
      </c>
      <c r="AN3863" s="46" t="str">
        <f t="shared" si="818"/>
        <v/>
      </c>
      <c r="AO3863" s="46" t="str">
        <f t="shared" si="819"/>
        <v/>
      </c>
      <c r="AP3863" s="46">
        <f t="shared" si="820"/>
        <v>0</v>
      </c>
      <c r="AQ3863" s="46" t="str">
        <f t="shared" si="821"/>
        <v/>
      </c>
      <c r="AR3863" s="46">
        <f t="shared" si="822"/>
        <v>0</v>
      </c>
      <c r="AS3863" s="48">
        <f t="shared" si="823"/>
        <v>1</v>
      </c>
      <c r="AT3863" s="46">
        <f t="shared" si="827"/>
        <v>0</v>
      </c>
      <c r="AU3863" s="46">
        <f t="shared" si="824"/>
        <v>0</v>
      </c>
      <c r="AV3863" s="46">
        <f t="shared" si="825"/>
        <v>0</v>
      </c>
      <c r="AW3863" s="46">
        <f t="shared" si="828"/>
        <v>0</v>
      </c>
      <c r="AX3863" s="47" t="str">
        <f t="shared" si="826"/>
        <v/>
      </c>
      <c r="AY3863" s="47" t="str">
        <f t="shared" si="829"/>
        <v/>
      </c>
    </row>
    <row r="3864" spans="35:51" x14ac:dyDescent="0.35">
      <c r="AI3864" s="11"/>
      <c r="AJ3864" s="11"/>
      <c r="AK3864" s="11"/>
      <c r="AL3864" s="63"/>
      <c r="AM3864" s="46" t="str">
        <f t="shared" si="817"/>
        <v/>
      </c>
      <c r="AN3864" s="46" t="str">
        <f t="shared" si="818"/>
        <v/>
      </c>
      <c r="AO3864" s="46" t="str">
        <f t="shared" si="819"/>
        <v/>
      </c>
      <c r="AP3864" s="46">
        <f t="shared" si="820"/>
        <v>0</v>
      </c>
      <c r="AQ3864" s="46" t="str">
        <f t="shared" si="821"/>
        <v/>
      </c>
      <c r="AR3864" s="46">
        <f t="shared" si="822"/>
        <v>0</v>
      </c>
      <c r="AS3864" s="48">
        <f t="shared" si="823"/>
        <v>1</v>
      </c>
      <c r="AT3864" s="46">
        <f t="shared" si="827"/>
        <v>0</v>
      </c>
      <c r="AU3864" s="46">
        <f t="shared" si="824"/>
        <v>0</v>
      </c>
      <c r="AV3864" s="46">
        <f t="shared" si="825"/>
        <v>0</v>
      </c>
      <c r="AW3864" s="46">
        <f t="shared" si="828"/>
        <v>0</v>
      </c>
      <c r="AX3864" s="47" t="str">
        <f t="shared" si="826"/>
        <v/>
      </c>
      <c r="AY3864" s="47" t="str">
        <f t="shared" si="829"/>
        <v/>
      </c>
    </row>
    <row r="3865" spans="35:51" x14ac:dyDescent="0.35">
      <c r="AI3865" s="11"/>
      <c r="AJ3865" s="11"/>
      <c r="AK3865" s="11"/>
      <c r="AL3865" s="63"/>
      <c r="AM3865" s="46" t="str">
        <f t="shared" si="817"/>
        <v/>
      </c>
      <c r="AN3865" s="46" t="str">
        <f t="shared" si="818"/>
        <v/>
      </c>
      <c r="AO3865" s="46" t="str">
        <f t="shared" si="819"/>
        <v/>
      </c>
      <c r="AP3865" s="46">
        <f t="shared" si="820"/>
        <v>0</v>
      </c>
      <c r="AQ3865" s="46" t="str">
        <f t="shared" si="821"/>
        <v/>
      </c>
      <c r="AR3865" s="46">
        <f t="shared" si="822"/>
        <v>0</v>
      </c>
      <c r="AS3865" s="48">
        <f t="shared" si="823"/>
        <v>1</v>
      </c>
      <c r="AT3865" s="46">
        <f t="shared" si="827"/>
        <v>0</v>
      </c>
      <c r="AU3865" s="46">
        <f t="shared" si="824"/>
        <v>0</v>
      </c>
      <c r="AV3865" s="46">
        <f t="shared" si="825"/>
        <v>0</v>
      </c>
      <c r="AW3865" s="46">
        <f t="shared" si="828"/>
        <v>0</v>
      </c>
      <c r="AX3865" s="47" t="str">
        <f t="shared" si="826"/>
        <v/>
      </c>
      <c r="AY3865" s="47" t="str">
        <f t="shared" si="829"/>
        <v/>
      </c>
    </row>
    <row r="3866" spans="35:51" x14ac:dyDescent="0.35">
      <c r="AI3866" s="11"/>
      <c r="AJ3866" s="11"/>
      <c r="AK3866" s="11"/>
      <c r="AL3866" s="63"/>
      <c r="AM3866" s="46" t="str">
        <f t="shared" si="817"/>
        <v/>
      </c>
      <c r="AN3866" s="46" t="str">
        <f t="shared" si="818"/>
        <v/>
      </c>
      <c r="AO3866" s="46" t="str">
        <f t="shared" si="819"/>
        <v/>
      </c>
      <c r="AP3866" s="46">
        <f t="shared" si="820"/>
        <v>0</v>
      </c>
      <c r="AQ3866" s="46" t="str">
        <f t="shared" si="821"/>
        <v/>
      </c>
      <c r="AR3866" s="46">
        <f t="shared" si="822"/>
        <v>0</v>
      </c>
      <c r="AS3866" s="48">
        <f t="shared" si="823"/>
        <v>1</v>
      </c>
      <c r="AT3866" s="46">
        <f t="shared" si="827"/>
        <v>0</v>
      </c>
      <c r="AU3866" s="46">
        <f t="shared" si="824"/>
        <v>0</v>
      </c>
      <c r="AV3866" s="46">
        <f t="shared" si="825"/>
        <v>0</v>
      </c>
      <c r="AW3866" s="46">
        <f t="shared" si="828"/>
        <v>0</v>
      </c>
      <c r="AX3866" s="47" t="str">
        <f t="shared" si="826"/>
        <v/>
      </c>
      <c r="AY3866" s="47" t="str">
        <f t="shared" si="829"/>
        <v/>
      </c>
    </row>
    <row r="3867" spans="35:51" x14ac:dyDescent="0.35">
      <c r="AI3867" s="11"/>
      <c r="AJ3867" s="11"/>
      <c r="AK3867" s="11"/>
      <c r="AL3867" s="63"/>
      <c r="AM3867" s="46" t="str">
        <f t="shared" si="817"/>
        <v/>
      </c>
      <c r="AN3867" s="46" t="str">
        <f t="shared" si="818"/>
        <v/>
      </c>
      <c r="AO3867" s="46" t="str">
        <f t="shared" si="819"/>
        <v/>
      </c>
      <c r="AP3867" s="46">
        <f t="shared" si="820"/>
        <v>0</v>
      </c>
      <c r="AQ3867" s="46" t="str">
        <f t="shared" si="821"/>
        <v/>
      </c>
      <c r="AR3867" s="46">
        <f t="shared" si="822"/>
        <v>0</v>
      </c>
      <c r="AS3867" s="48">
        <f t="shared" si="823"/>
        <v>1</v>
      </c>
      <c r="AT3867" s="46">
        <f t="shared" si="827"/>
        <v>0</v>
      </c>
      <c r="AU3867" s="46">
        <f t="shared" si="824"/>
        <v>0</v>
      </c>
      <c r="AV3867" s="46">
        <f t="shared" si="825"/>
        <v>0</v>
      </c>
      <c r="AW3867" s="46">
        <f t="shared" si="828"/>
        <v>0</v>
      </c>
      <c r="AX3867" s="47" t="str">
        <f t="shared" si="826"/>
        <v/>
      </c>
      <c r="AY3867" s="47" t="str">
        <f t="shared" si="829"/>
        <v/>
      </c>
    </row>
    <row r="3868" spans="35:51" x14ac:dyDescent="0.35">
      <c r="AI3868" s="11"/>
      <c r="AJ3868" s="11"/>
      <c r="AK3868" s="11"/>
      <c r="AL3868" s="63"/>
      <c r="AM3868" s="46" t="str">
        <f t="shared" si="817"/>
        <v/>
      </c>
      <c r="AN3868" s="46" t="str">
        <f t="shared" si="818"/>
        <v/>
      </c>
      <c r="AO3868" s="46" t="str">
        <f t="shared" si="819"/>
        <v/>
      </c>
      <c r="AP3868" s="46">
        <f t="shared" si="820"/>
        <v>0</v>
      </c>
      <c r="AQ3868" s="46" t="str">
        <f t="shared" si="821"/>
        <v/>
      </c>
      <c r="AR3868" s="46">
        <f t="shared" si="822"/>
        <v>0</v>
      </c>
      <c r="AS3868" s="48">
        <f t="shared" si="823"/>
        <v>1</v>
      </c>
      <c r="AT3868" s="46">
        <f t="shared" si="827"/>
        <v>0</v>
      </c>
      <c r="AU3868" s="46">
        <f t="shared" si="824"/>
        <v>0</v>
      </c>
      <c r="AV3868" s="46">
        <f t="shared" si="825"/>
        <v>0</v>
      </c>
      <c r="AW3868" s="46">
        <f t="shared" si="828"/>
        <v>0</v>
      </c>
      <c r="AX3868" s="47" t="str">
        <f t="shared" si="826"/>
        <v/>
      </c>
      <c r="AY3868" s="47" t="str">
        <f t="shared" si="829"/>
        <v/>
      </c>
    </row>
    <row r="3869" spans="35:51" x14ac:dyDescent="0.35">
      <c r="AI3869" s="11"/>
      <c r="AJ3869" s="11"/>
      <c r="AK3869" s="11"/>
      <c r="AL3869" s="63"/>
      <c r="AM3869" s="46" t="str">
        <f t="shared" si="817"/>
        <v/>
      </c>
      <c r="AN3869" s="46" t="str">
        <f t="shared" si="818"/>
        <v/>
      </c>
      <c r="AO3869" s="46" t="str">
        <f t="shared" si="819"/>
        <v/>
      </c>
      <c r="AP3869" s="46">
        <f t="shared" si="820"/>
        <v>0</v>
      </c>
      <c r="AQ3869" s="46" t="str">
        <f t="shared" si="821"/>
        <v/>
      </c>
      <c r="AR3869" s="46">
        <f t="shared" si="822"/>
        <v>0</v>
      </c>
      <c r="AS3869" s="48">
        <f t="shared" si="823"/>
        <v>1</v>
      </c>
      <c r="AT3869" s="46">
        <f t="shared" si="827"/>
        <v>0</v>
      </c>
      <c r="AU3869" s="46">
        <f t="shared" si="824"/>
        <v>0</v>
      </c>
      <c r="AV3869" s="46">
        <f t="shared" si="825"/>
        <v>0</v>
      </c>
      <c r="AW3869" s="46">
        <f t="shared" si="828"/>
        <v>0</v>
      </c>
      <c r="AX3869" s="47" t="str">
        <f t="shared" si="826"/>
        <v/>
      </c>
      <c r="AY3869" s="47" t="str">
        <f t="shared" si="829"/>
        <v/>
      </c>
    </row>
    <row r="3870" spans="35:51" x14ac:dyDescent="0.35">
      <c r="AI3870" s="11"/>
      <c r="AJ3870" s="11"/>
      <c r="AK3870" s="11"/>
      <c r="AL3870" s="63"/>
      <c r="AM3870" s="46" t="str">
        <f t="shared" si="817"/>
        <v/>
      </c>
      <c r="AN3870" s="46" t="str">
        <f t="shared" si="818"/>
        <v/>
      </c>
      <c r="AO3870" s="46" t="str">
        <f t="shared" si="819"/>
        <v/>
      </c>
      <c r="AP3870" s="46">
        <f t="shared" si="820"/>
        <v>0</v>
      </c>
      <c r="AQ3870" s="46" t="str">
        <f t="shared" si="821"/>
        <v/>
      </c>
      <c r="AR3870" s="46">
        <f t="shared" si="822"/>
        <v>0</v>
      </c>
      <c r="AS3870" s="48">
        <f t="shared" si="823"/>
        <v>1</v>
      </c>
      <c r="AT3870" s="46">
        <f t="shared" si="827"/>
        <v>0</v>
      </c>
      <c r="AU3870" s="46">
        <f t="shared" si="824"/>
        <v>0</v>
      </c>
      <c r="AV3870" s="46">
        <f t="shared" si="825"/>
        <v>0</v>
      </c>
      <c r="AW3870" s="46">
        <f t="shared" si="828"/>
        <v>0</v>
      </c>
      <c r="AX3870" s="47" t="str">
        <f t="shared" si="826"/>
        <v/>
      </c>
      <c r="AY3870" s="47" t="str">
        <f t="shared" si="829"/>
        <v/>
      </c>
    </row>
    <row r="3871" spans="35:51" x14ac:dyDescent="0.35">
      <c r="AI3871" s="11"/>
      <c r="AJ3871" s="11"/>
      <c r="AK3871" s="11"/>
      <c r="AL3871" s="63"/>
      <c r="AM3871" s="46" t="str">
        <f t="shared" si="817"/>
        <v/>
      </c>
      <c r="AN3871" s="46" t="str">
        <f t="shared" si="818"/>
        <v/>
      </c>
      <c r="AO3871" s="46" t="str">
        <f t="shared" si="819"/>
        <v/>
      </c>
      <c r="AP3871" s="46">
        <f t="shared" si="820"/>
        <v>0</v>
      </c>
      <c r="AQ3871" s="46" t="str">
        <f t="shared" si="821"/>
        <v/>
      </c>
      <c r="AR3871" s="46">
        <f t="shared" si="822"/>
        <v>0</v>
      </c>
      <c r="AS3871" s="48">
        <f t="shared" si="823"/>
        <v>1</v>
      </c>
      <c r="AT3871" s="46">
        <f t="shared" si="827"/>
        <v>0</v>
      </c>
      <c r="AU3871" s="46">
        <f t="shared" si="824"/>
        <v>0</v>
      </c>
      <c r="AV3871" s="46">
        <f t="shared" si="825"/>
        <v>0</v>
      </c>
      <c r="AW3871" s="46">
        <f t="shared" si="828"/>
        <v>0</v>
      </c>
      <c r="AX3871" s="47" t="str">
        <f t="shared" si="826"/>
        <v/>
      </c>
      <c r="AY3871" s="47" t="str">
        <f t="shared" si="829"/>
        <v/>
      </c>
    </row>
    <row r="3872" spans="35:51" x14ac:dyDescent="0.35">
      <c r="AI3872" s="11"/>
      <c r="AJ3872" s="11"/>
      <c r="AK3872" s="11"/>
      <c r="AL3872" s="63"/>
      <c r="AM3872" s="46" t="str">
        <f t="shared" si="817"/>
        <v/>
      </c>
      <c r="AN3872" s="46" t="str">
        <f t="shared" si="818"/>
        <v/>
      </c>
      <c r="AO3872" s="46" t="str">
        <f t="shared" si="819"/>
        <v/>
      </c>
      <c r="AP3872" s="46">
        <f t="shared" si="820"/>
        <v>0</v>
      </c>
      <c r="AQ3872" s="46" t="str">
        <f t="shared" si="821"/>
        <v/>
      </c>
      <c r="AR3872" s="46">
        <f t="shared" si="822"/>
        <v>0</v>
      </c>
      <c r="AS3872" s="48">
        <f t="shared" si="823"/>
        <v>1</v>
      </c>
      <c r="AT3872" s="46">
        <f t="shared" si="827"/>
        <v>0</v>
      </c>
      <c r="AU3872" s="46">
        <f t="shared" si="824"/>
        <v>0</v>
      </c>
      <c r="AV3872" s="46">
        <f t="shared" si="825"/>
        <v>0</v>
      </c>
      <c r="AW3872" s="46">
        <f t="shared" si="828"/>
        <v>0</v>
      </c>
      <c r="AX3872" s="47" t="str">
        <f t="shared" si="826"/>
        <v/>
      </c>
      <c r="AY3872" s="47" t="str">
        <f t="shared" si="829"/>
        <v/>
      </c>
    </row>
    <row r="3873" spans="35:51" x14ac:dyDescent="0.35">
      <c r="AI3873" s="11"/>
      <c r="AJ3873" s="11"/>
      <c r="AK3873" s="11"/>
      <c r="AL3873" s="63"/>
      <c r="AM3873" s="46" t="str">
        <f t="shared" si="817"/>
        <v/>
      </c>
      <c r="AN3873" s="46" t="str">
        <f t="shared" si="818"/>
        <v/>
      </c>
      <c r="AO3873" s="46" t="str">
        <f t="shared" si="819"/>
        <v/>
      </c>
      <c r="AP3873" s="46">
        <f t="shared" si="820"/>
        <v>0</v>
      </c>
      <c r="AQ3873" s="46" t="str">
        <f t="shared" si="821"/>
        <v/>
      </c>
      <c r="AR3873" s="46">
        <f t="shared" si="822"/>
        <v>0</v>
      </c>
      <c r="AS3873" s="48">
        <f t="shared" si="823"/>
        <v>1</v>
      </c>
      <c r="AT3873" s="46">
        <f t="shared" si="827"/>
        <v>0</v>
      </c>
      <c r="AU3873" s="46">
        <f t="shared" si="824"/>
        <v>0</v>
      </c>
      <c r="AV3873" s="46">
        <f t="shared" si="825"/>
        <v>0</v>
      </c>
      <c r="AW3873" s="46">
        <f t="shared" si="828"/>
        <v>0</v>
      </c>
      <c r="AX3873" s="47" t="str">
        <f t="shared" si="826"/>
        <v/>
      </c>
      <c r="AY3873" s="47" t="str">
        <f t="shared" si="829"/>
        <v/>
      </c>
    </row>
    <row r="3874" spans="35:51" x14ac:dyDescent="0.35">
      <c r="AI3874" s="11"/>
      <c r="AJ3874" s="11"/>
      <c r="AK3874" s="11"/>
      <c r="AL3874" s="63"/>
      <c r="AM3874" s="46" t="str">
        <f t="shared" si="817"/>
        <v/>
      </c>
      <c r="AN3874" s="46" t="str">
        <f t="shared" si="818"/>
        <v/>
      </c>
      <c r="AO3874" s="46" t="str">
        <f t="shared" si="819"/>
        <v/>
      </c>
      <c r="AP3874" s="46">
        <f t="shared" si="820"/>
        <v>0</v>
      </c>
      <c r="AQ3874" s="46" t="str">
        <f t="shared" si="821"/>
        <v/>
      </c>
      <c r="AR3874" s="46">
        <f t="shared" si="822"/>
        <v>0</v>
      </c>
      <c r="AS3874" s="48">
        <f t="shared" si="823"/>
        <v>1</v>
      </c>
      <c r="AT3874" s="46">
        <f t="shared" si="827"/>
        <v>0</v>
      </c>
      <c r="AU3874" s="46">
        <f t="shared" si="824"/>
        <v>0</v>
      </c>
      <c r="AV3874" s="46">
        <f t="shared" si="825"/>
        <v>0</v>
      </c>
      <c r="AW3874" s="46">
        <f t="shared" si="828"/>
        <v>0</v>
      </c>
      <c r="AX3874" s="47" t="str">
        <f t="shared" si="826"/>
        <v/>
      </c>
      <c r="AY3874" s="47" t="str">
        <f t="shared" si="829"/>
        <v/>
      </c>
    </row>
    <row r="3875" spans="35:51" x14ac:dyDescent="0.35">
      <c r="AI3875" s="11"/>
      <c r="AJ3875" s="11"/>
      <c r="AK3875" s="11"/>
      <c r="AL3875" s="63"/>
      <c r="AM3875" s="46" t="str">
        <f t="shared" si="817"/>
        <v/>
      </c>
      <c r="AN3875" s="46" t="str">
        <f t="shared" si="818"/>
        <v/>
      </c>
      <c r="AO3875" s="46" t="str">
        <f t="shared" si="819"/>
        <v/>
      </c>
      <c r="AP3875" s="46">
        <f t="shared" si="820"/>
        <v>0</v>
      </c>
      <c r="AQ3875" s="46" t="str">
        <f t="shared" si="821"/>
        <v/>
      </c>
      <c r="AR3875" s="46">
        <f t="shared" si="822"/>
        <v>0</v>
      </c>
      <c r="AS3875" s="48">
        <f t="shared" si="823"/>
        <v>1</v>
      </c>
      <c r="AT3875" s="46">
        <f t="shared" si="827"/>
        <v>0</v>
      </c>
      <c r="AU3875" s="46">
        <f t="shared" si="824"/>
        <v>0</v>
      </c>
      <c r="AV3875" s="46">
        <f t="shared" si="825"/>
        <v>0</v>
      </c>
      <c r="AW3875" s="46">
        <f t="shared" si="828"/>
        <v>0</v>
      </c>
      <c r="AX3875" s="47" t="str">
        <f t="shared" si="826"/>
        <v/>
      </c>
      <c r="AY3875" s="47" t="str">
        <f t="shared" si="829"/>
        <v/>
      </c>
    </row>
    <row r="3876" spans="35:51" x14ac:dyDescent="0.35">
      <c r="AI3876" s="11"/>
      <c r="AJ3876" s="11"/>
      <c r="AK3876" s="11"/>
      <c r="AL3876" s="63"/>
      <c r="AM3876" s="46" t="str">
        <f t="shared" si="817"/>
        <v/>
      </c>
      <c r="AN3876" s="46" t="str">
        <f t="shared" si="818"/>
        <v/>
      </c>
      <c r="AO3876" s="46" t="str">
        <f t="shared" si="819"/>
        <v/>
      </c>
      <c r="AP3876" s="46">
        <f t="shared" si="820"/>
        <v>0</v>
      </c>
      <c r="AQ3876" s="46" t="str">
        <f t="shared" si="821"/>
        <v/>
      </c>
      <c r="AR3876" s="46">
        <f t="shared" si="822"/>
        <v>0</v>
      </c>
      <c r="AS3876" s="48">
        <f t="shared" si="823"/>
        <v>1</v>
      </c>
      <c r="AT3876" s="46">
        <f t="shared" si="827"/>
        <v>0</v>
      </c>
      <c r="AU3876" s="46">
        <f t="shared" si="824"/>
        <v>0</v>
      </c>
      <c r="AV3876" s="46">
        <f t="shared" si="825"/>
        <v>0</v>
      </c>
      <c r="AW3876" s="46">
        <f t="shared" si="828"/>
        <v>0</v>
      </c>
      <c r="AX3876" s="47" t="str">
        <f t="shared" si="826"/>
        <v/>
      </c>
      <c r="AY3876" s="47" t="str">
        <f t="shared" si="829"/>
        <v/>
      </c>
    </row>
    <row r="3877" spans="35:51" x14ac:dyDescent="0.35">
      <c r="AI3877" s="11"/>
      <c r="AJ3877" s="11"/>
      <c r="AK3877" s="11"/>
      <c r="AL3877" s="63"/>
      <c r="AM3877" s="46" t="str">
        <f t="shared" si="817"/>
        <v/>
      </c>
      <c r="AN3877" s="46" t="str">
        <f t="shared" si="818"/>
        <v/>
      </c>
      <c r="AO3877" s="46" t="str">
        <f t="shared" si="819"/>
        <v/>
      </c>
      <c r="AP3877" s="46">
        <f t="shared" si="820"/>
        <v>0</v>
      </c>
      <c r="AQ3877" s="46" t="str">
        <f t="shared" si="821"/>
        <v/>
      </c>
      <c r="AR3877" s="46">
        <f t="shared" si="822"/>
        <v>0</v>
      </c>
      <c r="AS3877" s="48">
        <f t="shared" si="823"/>
        <v>1</v>
      </c>
      <c r="AT3877" s="46">
        <f t="shared" si="827"/>
        <v>0</v>
      </c>
      <c r="AU3877" s="46">
        <f t="shared" si="824"/>
        <v>0</v>
      </c>
      <c r="AV3877" s="46">
        <f t="shared" si="825"/>
        <v>0</v>
      </c>
      <c r="AW3877" s="46">
        <f t="shared" si="828"/>
        <v>0</v>
      </c>
      <c r="AX3877" s="47" t="str">
        <f t="shared" si="826"/>
        <v/>
      </c>
      <c r="AY3877" s="47" t="str">
        <f t="shared" si="829"/>
        <v/>
      </c>
    </row>
    <row r="3878" spans="35:51" x14ac:dyDescent="0.35">
      <c r="AI3878" s="11"/>
      <c r="AJ3878" s="11"/>
      <c r="AK3878" s="11"/>
      <c r="AL3878" s="63"/>
      <c r="AM3878" s="46" t="str">
        <f t="shared" si="817"/>
        <v/>
      </c>
      <c r="AN3878" s="46" t="str">
        <f t="shared" si="818"/>
        <v/>
      </c>
      <c r="AO3878" s="46" t="str">
        <f t="shared" si="819"/>
        <v/>
      </c>
      <c r="AP3878" s="46">
        <f t="shared" si="820"/>
        <v>0</v>
      </c>
      <c r="AQ3878" s="46" t="str">
        <f t="shared" si="821"/>
        <v/>
      </c>
      <c r="AR3878" s="46">
        <f t="shared" si="822"/>
        <v>0</v>
      </c>
      <c r="AS3878" s="48">
        <f t="shared" si="823"/>
        <v>1</v>
      </c>
      <c r="AT3878" s="46">
        <f t="shared" si="827"/>
        <v>0</v>
      </c>
      <c r="AU3878" s="46">
        <f t="shared" si="824"/>
        <v>0</v>
      </c>
      <c r="AV3878" s="46">
        <f t="shared" si="825"/>
        <v>0</v>
      </c>
      <c r="AW3878" s="46">
        <f t="shared" si="828"/>
        <v>0</v>
      </c>
      <c r="AX3878" s="47" t="str">
        <f t="shared" si="826"/>
        <v/>
      </c>
      <c r="AY3878" s="47" t="str">
        <f t="shared" si="829"/>
        <v/>
      </c>
    </row>
    <row r="3879" spans="35:51" x14ac:dyDescent="0.35">
      <c r="AI3879" s="11"/>
      <c r="AJ3879" s="11"/>
      <c r="AK3879" s="11"/>
      <c r="AL3879" s="63"/>
      <c r="AM3879" s="46" t="str">
        <f t="shared" si="817"/>
        <v/>
      </c>
      <c r="AN3879" s="46" t="str">
        <f t="shared" si="818"/>
        <v/>
      </c>
      <c r="AO3879" s="46" t="str">
        <f t="shared" si="819"/>
        <v/>
      </c>
      <c r="AP3879" s="46">
        <f t="shared" si="820"/>
        <v>0</v>
      </c>
      <c r="AQ3879" s="46" t="str">
        <f t="shared" si="821"/>
        <v/>
      </c>
      <c r="AR3879" s="46">
        <f t="shared" si="822"/>
        <v>0</v>
      </c>
      <c r="AS3879" s="48">
        <f t="shared" si="823"/>
        <v>1</v>
      </c>
      <c r="AT3879" s="46">
        <f t="shared" si="827"/>
        <v>0</v>
      </c>
      <c r="AU3879" s="46">
        <f t="shared" si="824"/>
        <v>0</v>
      </c>
      <c r="AV3879" s="46">
        <f t="shared" si="825"/>
        <v>0</v>
      </c>
      <c r="AW3879" s="46">
        <f t="shared" si="828"/>
        <v>0</v>
      </c>
      <c r="AX3879" s="47" t="str">
        <f t="shared" si="826"/>
        <v/>
      </c>
      <c r="AY3879" s="47" t="str">
        <f t="shared" si="829"/>
        <v/>
      </c>
    </row>
    <row r="3880" spans="35:51" x14ac:dyDescent="0.35">
      <c r="AI3880" s="11"/>
      <c r="AJ3880" s="11"/>
      <c r="AK3880" s="11"/>
      <c r="AL3880" s="63"/>
      <c r="AM3880" s="46" t="str">
        <f t="shared" si="817"/>
        <v/>
      </c>
      <c r="AN3880" s="46" t="str">
        <f t="shared" si="818"/>
        <v/>
      </c>
      <c r="AO3880" s="46" t="str">
        <f t="shared" si="819"/>
        <v/>
      </c>
      <c r="AP3880" s="46">
        <f t="shared" si="820"/>
        <v>0</v>
      </c>
      <c r="AQ3880" s="46" t="str">
        <f t="shared" si="821"/>
        <v/>
      </c>
      <c r="AR3880" s="46">
        <f t="shared" si="822"/>
        <v>0</v>
      </c>
      <c r="AS3880" s="48">
        <f t="shared" si="823"/>
        <v>1</v>
      </c>
      <c r="AT3880" s="46">
        <f t="shared" si="827"/>
        <v>0</v>
      </c>
      <c r="AU3880" s="46">
        <f t="shared" si="824"/>
        <v>0</v>
      </c>
      <c r="AV3880" s="46">
        <f t="shared" si="825"/>
        <v>0</v>
      </c>
      <c r="AW3880" s="46">
        <f t="shared" si="828"/>
        <v>0</v>
      </c>
      <c r="AX3880" s="47" t="str">
        <f t="shared" si="826"/>
        <v/>
      </c>
      <c r="AY3880" s="47" t="str">
        <f t="shared" si="829"/>
        <v/>
      </c>
    </row>
    <row r="3881" spans="35:51" x14ac:dyDescent="0.35">
      <c r="AI3881" s="11"/>
      <c r="AJ3881" s="11"/>
      <c r="AK3881" s="11"/>
      <c r="AL3881" s="63"/>
      <c r="AM3881" s="46" t="str">
        <f t="shared" si="817"/>
        <v/>
      </c>
      <c r="AN3881" s="46" t="str">
        <f t="shared" si="818"/>
        <v/>
      </c>
      <c r="AO3881" s="46" t="str">
        <f t="shared" si="819"/>
        <v/>
      </c>
      <c r="AP3881" s="46">
        <f t="shared" si="820"/>
        <v>0</v>
      </c>
      <c r="AQ3881" s="46" t="str">
        <f t="shared" si="821"/>
        <v/>
      </c>
      <c r="AR3881" s="46">
        <f t="shared" si="822"/>
        <v>0</v>
      </c>
      <c r="AS3881" s="48">
        <f t="shared" si="823"/>
        <v>1</v>
      </c>
      <c r="AT3881" s="46">
        <f t="shared" si="827"/>
        <v>0</v>
      </c>
      <c r="AU3881" s="46">
        <f t="shared" si="824"/>
        <v>0</v>
      </c>
      <c r="AV3881" s="46">
        <f t="shared" si="825"/>
        <v>0</v>
      </c>
      <c r="AW3881" s="46">
        <f t="shared" si="828"/>
        <v>0</v>
      </c>
      <c r="AX3881" s="47" t="str">
        <f t="shared" si="826"/>
        <v/>
      </c>
      <c r="AY3881" s="47" t="str">
        <f t="shared" si="829"/>
        <v/>
      </c>
    </row>
    <row r="3882" spans="35:51" x14ac:dyDescent="0.35">
      <c r="AI3882" s="11"/>
      <c r="AJ3882" s="11"/>
      <c r="AK3882" s="11"/>
      <c r="AL3882" s="63"/>
      <c r="AM3882" s="46" t="str">
        <f t="shared" si="817"/>
        <v/>
      </c>
      <c r="AN3882" s="46" t="str">
        <f t="shared" si="818"/>
        <v/>
      </c>
      <c r="AO3882" s="46" t="str">
        <f t="shared" si="819"/>
        <v/>
      </c>
      <c r="AP3882" s="46">
        <f t="shared" si="820"/>
        <v>0</v>
      </c>
      <c r="AQ3882" s="46" t="str">
        <f t="shared" si="821"/>
        <v/>
      </c>
      <c r="AR3882" s="46">
        <f t="shared" si="822"/>
        <v>0</v>
      </c>
      <c r="AS3882" s="48">
        <f t="shared" si="823"/>
        <v>1</v>
      </c>
      <c r="AT3882" s="46">
        <f t="shared" si="827"/>
        <v>0</v>
      </c>
      <c r="AU3882" s="46">
        <f t="shared" si="824"/>
        <v>0</v>
      </c>
      <c r="AV3882" s="46">
        <f t="shared" si="825"/>
        <v>0</v>
      </c>
      <c r="AW3882" s="46">
        <f t="shared" si="828"/>
        <v>0</v>
      </c>
      <c r="AX3882" s="47" t="str">
        <f t="shared" si="826"/>
        <v/>
      </c>
      <c r="AY3882" s="47" t="str">
        <f t="shared" si="829"/>
        <v/>
      </c>
    </row>
    <row r="3883" spans="35:51" x14ac:dyDescent="0.35">
      <c r="AI3883" s="11"/>
      <c r="AJ3883" s="11"/>
      <c r="AK3883" s="11"/>
      <c r="AL3883" s="63"/>
      <c r="AM3883" s="46" t="str">
        <f t="shared" si="817"/>
        <v/>
      </c>
      <c r="AN3883" s="46" t="str">
        <f t="shared" si="818"/>
        <v/>
      </c>
      <c r="AO3883" s="46" t="str">
        <f t="shared" si="819"/>
        <v/>
      </c>
      <c r="AP3883" s="46">
        <f t="shared" si="820"/>
        <v>0</v>
      </c>
      <c r="AQ3883" s="46" t="str">
        <f t="shared" si="821"/>
        <v/>
      </c>
      <c r="AR3883" s="46">
        <f t="shared" si="822"/>
        <v>0</v>
      </c>
      <c r="AS3883" s="48">
        <f t="shared" si="823"/>
        <v>1</v>
      </c>
      <c r="AT3883" s="46">
        <f t="shared" si="827"/>
        <v>0</v>
      </c>
      <c r="AU3883" s="46">
        <f t="shared" si="824"/>
        <v>0</v>
      </c>
      <c r="AV3883" s="46">
        <f t="shared" si="825"/>
        <v>0</v>
      </c>
      <c r="AW3883" s="46">
        <f t="shared" si="828"/>
        <v>0</v>
      </c>
      <c r="AX3883" s="47" t="str">
        <f t="shared" si="826"/>
        <v/>
      </c>
      <c r="AY3883" s="47" t="str">
        <f t="shared" si="829"/>
        <v/>
      </c>
    </row>
    <row r="3884" spans="35:51" x14ac:dyDescent="0.35">
      <c r="AI3884" s="11"/>
      <c r="AJ3884" s="11"/>
      <c r="AK3884" s="11"/>
      <c r="AL3884" s="63"/>
      <c r="AM3884" s="46" t="str">
        <f t="shared" si="817"/>
        <v/>
      </c>
      <c r="AN3884" s="46" t="str">
        <f t="shared" si="818"/>
        <v/>
      </c>
      <c r="AO3884" s="46" t="str">
        <f t="shared" si="819"/>
        <v/>
      </c>
      <c r="AP3884" s="46">
        <f t="shared" si="820"/>
        <v>0</v>
      </c>
      <c r="AQ3884" s="46" t="str">
        <f t="shared" si="821"/>
        <v/>
      </c>
      <c r="AR3884" s="46">
        <f t="shared" si="822"/>
        <v>0</v>
      </c>
      <c r="AS3884" s="48">
        <f t="shared" si="823"/>
        <v>1</v>
      </c>
      <c r="AT3884" s="46">
        <f t="shared" si="827"/>
        <v>0</v>
      </c>
      <c r="AU3884" s="46">
        <f t="shared" si="824"/>
        <v>0</v>
      </c>
      <c r="AV3884" s="46">
        <f t="shared" si="825"/>
        <v>0</v>
      </c>
      <c r="AW3884" s="46">
        <f t="shared" si="828"/>
        <v>0</v>
      </c>
      <c r="AX3884" s="47" t="str">
        <f t="shared" si="826"/>
        <v/>
      </c>
      <c r="AY3884" s="47" t="str">
        <f t="shared" si="829"/>
        <v/>
      </c>
    </row>
    <row r="3885" spans="35:51" x14ac:dyDescent="0.35">
      <c r="AI3885" s="11"/>
      <c r="AJ3885" s="11"/>
      <c r="AK3885" s="11"/>
      <c r="AL3885" s="63"/>
      <c r="AM3885" s="46" t="str">
        <f t="shared" si="817"/>
        <v/>
      </c>
      <c r="AN3885" s="46" t="str">
        <f t="shared" si="818"/>
        <v/>
      </c>
      <c r="AO3885" s="46" t="str">
        <f t="shared" si="819"/>
        <v/>
      </c>
      <c r="AP3885" s="46">
        <f t="shared" si="820"/>
        <v>0</v>
      </c>
      <c r="AQ3885" s="46" t="str">
        <f t="shared" si="821"/>
        <v/>
      </c>
      <c r="AR3885" s="46">
        <f t="shared" si="822"/>
        <v>0</v>
      </c>
      <c r="AS3885" s="48">
        <f t="shared" si="823"/>
        <v>1</v>
      </c>
      <c r="AT3885" s="46">
        <f t="shared" si="827"/>
        <v>0</v>
      </c>
      <c r="AU3885" s="46">
        <f t="shared" si="824"/>
        <v>0</v>
      </c>
      <c r="AV3885" s="46">
        <f t="shared" si="825"/>
        <v>0</v>
      </c>
      <c r="AW3885" s="46">
        <f t="shared" si="828"/>
        <v>0</v>
      </c>
      <c r="AX3885" s="47" t="str">
        <f t="shared" si="826"/>
        <v/>
      </c>
      <c r="AY3885" s="47" t="str">
        <f t="shared" si="829"/>
        <v/>
      </c>
    </row>
    <row r="3886" spans="35:51" x14ac:dyDescent="0.35">
      <c r="AI3886" s="11"/>
      <c r="AJ3886" s="11"/>
      <c r="AK3886" s="11"/>
      <c r="AL3886" s="63"/>
      <c r="AM3886" s="46" t="str">
        <f t="shared" si="817"/>
        <v/>
      </c>
      <c r="AN3886" s="46" t="str">
        <f t="shared" si="818"/>
        <v/>
      </c>
      <c r="AO3886" s="46" t="str">
        <f t="shared" si="819"/>
        <v/>
      </c>
      <c r="AP3886" s="46">
        <f t="shared" si="820"/>
        <v>0</v>
      </c>
      <c r="AQ3886" s="46" t="str">
        <f t="shared" si="821"/>
        <v/>
      </c>
      <c r="AR3886" s="46">
        <f t="shared" si="822"/>
        <v>0</v>
      </c>
      <c r="AS3886" s="48">
        <f t="shared" si="823"/>
        <v>1</v>
      </c>
      <c r="AT3886" s="46">
        <f t="shared" si="827"/>
        <v>0</v>
      </c>
      <c r="AU3886" s="46">
        <f t="shared" si="824"/>
        <v>0</v>
      </c>
      <c r="AV3886" s="46">
        <f t="shared" si="825"/>
        <v>0</v>
      </c>
      <c r="AW3886" s="46">
        <f t="shared" si="828"/>
        <v>0</v>
      </c>
      <c r="AX3886" s="47" t="str">
        <f t="shared" si="826"/>
        <v/>
      </c>
      <c r="AY3886" s="47" t="str">
        <f t="shared" si="829"/>
        <v/>
      </c>
    </row>
    <row r="3887" spans="35:51" x14ac:dyDescent="0.35">
      <c r="AI3887" s="11"/>
      <c r="AJ3887" s="11"/>
      <c r="AK3887" s="11"/>
      <c r="AL3887" s="63"/>
      <c r="AM3887" s="46" t="str">
        <f t="shared" si="817"/>
        <v/>
      </c>
      <c r="AN3887" s="46" t="str">
        <f t="shared" si="818"/>
        <v/>
      </c>
      <c r="AO3887" s="46" t="str">
        <f t="shared" si="819"/>
        <v/>
      </c>
      <c r="AP3887" s="46">
        <f t="shared" si="820"/>
        <v>0</v>
      </c>
      <c r="AQ3887" s="46" t="str">
        <f t="shared" si="821"/>
        <v/>
      </c>
      <c r="AR3887" s="46">
        <f t="shared" si="822"/>
        <v>0</v>
      </c>
      <c r="AS3887" s="48">
        <f t="shared" si="823"/>
        <v>1</v>
      </c>
      <c r="AT3887" s="46">
        <f t="shared" si="827"/>
        <v>0</v>
      </c>
      <c r="AU3887" s="46">
        <f t="shared" si="824"/>
        <v>0</v>
      </c>
      <c r="AV3887" s="46">
        <f t="shared" si="825"/>
        <v>0</v>
      </c>
      <c r="AW3887" s="46">
        <f t="shared" si="828"/>
        <v>0</v>
      </c>
      <c r="AX3887" s="47" t="str">
        <f t="shared" si="826"/>
        <v/>
      </c>
      <c r="AY3887" s="47" t="str">
        <f t="shared" si="829"/>
        <v/>
      </c>
    </row>
    <row r="3888" spans="35:51" x14ac:dyDescent="0.35">
      <c r="AI3888" s="11"/>
      <c r="AJ3888" s="11"/>
      <c r="AK3888" s="11"/>
      <c r="AL3888" s="63"/>
      <c r="AM3888" s="46" t="str">
        <f t="shared" si="817"/>
        <v/>
      </c>
      <c r="AN3888" s="46" t="str">
        <f t="shared" si="818"/>
        <v/>
      </c>
      <c r="AO3888" s="46" t="str">
        <f t="shared" si="819"/>
        <v/>
      </c>
      <c r="AP3888" s="46">
        <f t="shared" si="820"/>
        <v>0</v>
      </c>
      <c r="AQ3888" s="46" t="str">
        <f t="shared" si="821"/>
        <v/>
      </c>
      <c r="AR3888" s="46">
        <f t="shared" si="822"/>
        <v>0</v>
      </c>
      <c r="AS3888" s="48">
        <f t="shared" si="823"/>
        <v>1</v>
      </c>
      <c r="AT3888" s="46">
        <f t="shared" si="827"/>
        <v>0</v>
      </c>
      <c r="AU3888" s="46">
        <f t="shared" si="824"/>
        <v>0</v>
      </c>
      <c r="AV3888" s="46">
        <f t="shared" si="825"/>
        <v>0</v>
      </c>
      <c r="AW3888" s="46">
        <f t="shared" si="828"/>
        <v>0</v>
      </c>
      <c r="AX3888" s="47" t="str">
        <f t="shared" si="826"/>
        <v/>
      </c>
      <c r="AY3888" s="47" t="str">
        <f t="shared" si="829"/>
        <v/>
      </c>
    </row>
    <row r="3889" spans="35:51" x14ac:dyDescent="0.35">
      <c r="AI3889" s="11"/>
      <c r="AJ3889" s="11"/>
      <c r="AK3889" s="11"/>
      <c r="AL3889" s="63"/>
      <c r="AM3889" s="46" t="str">
        <f t="shared" si="817"/>
        <v/>
      </c>
      <c r="AN3889" s="46" t="str">
        <f t="shared" si="818"/>
        <v/>
      </c>
      <c r="AO3889" s="46" t="str">
        <f t="shared" si="819"/>
        <v/>
      </c>
      <c r="AP3889" s="46">
        <f t="shared" si="820"/>
        <v>0</v>
      </c>
      <c r="AQ3889" s="46" t="str">
        <f t="shared" si="821"/>
        <v/>
      </c>
      <c r="AR3889" s="46">
        <f t="shared" si="822"/>
        <v>0</v>
      </c>
      <c r="AS3889" s="48">
        <f t="shared" si="823"/>
        <v>1</v>
      </c>
      <c r="AT3889" s="46">
        <f t="shared" si="827"/>
        <v>0</v>
      </c>
      <c r="AU3889" s="46">
        <f t="shared" si="824"/>
        <v>0</v>
      </c>
      <c r="AV3889" s="46">
        <f t="shared" si="825"/>
        <v>0</v>
      </c>
      <c r="AW3889" s="46">
        <f t="shared" si="828"/>
        <v>0</v>
      </c>
      <c r="AX3889" s="47" t="str">
        <f t="shared" si="826"/>
        <v/>
      </c>
      <c r="AY3889" s="47" t="str">
        <f t="shared" si="829"/>
        <v/>
      </c>
    </row>
    <row r="3890" spans="35:51" x14ac:dyDescent="0.35">
      <c r="AI3890" s="11"/>
      <c r="AJ3890" s="11"/>
      <c r="AK3890" s="11"/>
      <c r="AL3890" s="63"/>
      <c r="AM3890" s="46" t="str">
        <f t="shared" si="817"/>
        <v/>
      </c>
      <c r="AN3890" s="46" t="str">
        <f t="shared" si="818"/>
        <v/>
      </c>
      <c r="AO3890" s="46" t="str">
        <f t="shared" si="819"/>
        <v/>
      </c>
      <c r="AP3890" s="46">
        <f t="shared" si="820"/>
        <v>0</v>
      </c>
      <c r="AQ3890" s="46" t="str">
        <f t="shared" si="821"/>
        <v/>
      </c>
      <c r="AR3890" s="46">
        <f t="shared" si="822"/>
        <v>0</v>
      </c>
      <c r="AS3890" s="48">
        <f t="shared" si="823"/>
        <v>1</v>
      </c>
      <c r="AT3890" s="46">
        <f t="shared" si="827"/>
        <v>0</v>
      </c>
      <c r="AU3890" s="46">
        <f t="shared" si="824"/>
        <v>0</v>
      </c>
      <c r="AV3890" s="46">
        <f t="shared" si="825"/>
        <v>0</v>
      </c>
      <c r="AW3890" s="46">
        <f t="shared" si="828"/>
        <v>0</v>
      </c>
      <c r="AX3890" s="47" t="str">
        <f t="shared" si="826"/>
        <v/>
      </c>
      <c r="AY3890" s="47" t="str">
        <f t="shared" si="829"/>
        <v/>
      </c>
    </row>
    <row r="3891" spans="35:51" x14ac:dyDescent="0.35">
      <c r="AI3891" s="11"/>
      <c r="AJ3891" s="11"/>
      <c r="AK3891" s="11"/>
      <c r="AL3891" s="63"/>
      <c r="AM3891" s="46" t="str">
        <f t="shared" si="817"/>
        <v/>
      </c>
      <c r="AN3891" s="46" t="str">
        <f t="shared" si="818"/>
        <v/>
      </c>
      <c r="AO3891" s="46" t="str">
        <f t="shared" si="819"/>
        <v/>
      </c>
      <c r="AP3891" s="46">
        <f t="shared" si="820"/>
        <v>0</v>
      </c>
      <c r="AQ3891" s="46" t="str">
        <f t="shared" si="821"/>
        <v/>
      </c>
      <c r="AR3891" s="46">
        <f t="shared" si="822"/>
        <v>0</v>
      </c>
      <c r="AS3891" s="48">
        <f t="shared" si="823"/>
        <v>1</v>
      </c>
      <c r="AT3891" s="46">
        <f t="shared" si="827"/>
        <v>0</v>
      </c>
      <c r="AU3891" s="46">
        <f t="shared" si="824"/>
        <v>0</v>
      </c>
      <c r="AV3891" s="46">
        <f t="shared" si="825"/>
        <v>0</v>
      </c>
      <c r="AW3891" s="46">
        <f t="shared" si="828"/>
        <v>0</v>
      </c>
      <c r="AX3891" s="47" t="str">
        <f t="shared" si="826"/>
        <v/>
      </c>
      <c r="AY3891" s="47" t="str">
        <f t="shared" si="829"/>
        <v/>
      </c>
    </row>
    <row r="3892" spans="35:51" x14ac:dyDescent="0.35">
      <c r="AI3892" s="11"/>
      <c r="AJ3892" s="11"/>
      <c r="AK3892" s="11"/>
      <c r="AL3892" s="63"/>
      <c r="AM3892" s="46" t="str">
        <f t="shared" si="817"/>
        <v/>
      </c>
      <c r="AN3892" s="46" t="str">
        <f t="shared" si="818"/>
        <v/>
      </c>
      <c r="AO3892" s="46" t="str">
        <f t="shared" si="819"/>
        <v/>
      </c>
      <c r="AP3892" s="46">
        <f t="shared" si="820"/>
        <v>0</v>
      </c>
      <c r="AQ3892" s="46" t="str">
        <f t="shared" si="821"/>
        <v/>
      </c>
      <c r="AR3892" s="46">
        <f t="shared" si="822"/>
        <v>0</v>
      </c>
      <c r="AS3892" s="48">
        <f t="shared" si="823"/>
        <v>1</v>
      </c>
      <c r="AT3892" s="46">
        <f t="shared" si="827"/>
        <v>0</v>
      </c>
      <c r="AU3892" s="46">
        <f t="shared" si="824"/>
        <v>0</v>
      </c>
      <c r="AV3892" s="46">
        <f t="shared" si="825"/>
        <v>0</v>
      </c>
      <c r="AW3892" s="46">
        <f t="shared" si="828"/>
        <v>0</v>
      </c>
      <c r="AX3892" s="47" t="str">
        <f t="shared" si="826"/>
        <v/>
      </c>
      <c r="AY3892" s="47" t="str">
        <f t="shared" si="829"/>
        <v/>
      </c>
    </row>
    <row r="3893" spans="35:51" x14ac:dyDescent="0.35">
      <c r="AI3893" s="11"/>
      <c r="AJ3893" s="11"/>
      <c r="AK3893" s="11"/>
      <c r="AL3893" s="63"/>
      <c r="AM3893" s="46" t="str">
        <f t="shared" si="817"/>
        <v/>
      </c>
      <c r="AN3893" s="46" t="str">
        <f t="shared" si="818"/>
        <v/>
      </c>
      <c r="AO3893" s="46" t="str">
        <f t="shared" si="819"/>
        <v/>
      </c>
      <c r="AP3893" s="46">
        <f t="shared" si="820"/>
        <v>0</v>
      </c>
      <c r="AQ3893" s="46" t="str">
        <f t="shared" si="821"/>
        <v/>
      </c>
      <c r="AR3893" s="46">
        <f t="shared" si="822"/>
        <v>0</v>
      </c>
      <c r="AS3893" s="48">
        <f t="shared" si="823"/>
        <v>1</v>
      </c>
      <c r="AT3893" s="46">
        <f t="shared" si="827"/>
        <v>0</v>
      </c>
      <c r="AU3893" s="46">
        <f t="shared" si="824"/>
        <v>0</v>
      </c>
      <c r="AV3893" s="46">
        <f t="shared" si="825"/>
        <v>0</v>
      </c>
      <c r="AW3893" s="46">
        <f t="shared" si="828"/>
        <v>0</v>
      </c>
      <c r="AX3893" s="47" t="str">
        <f t="shared" si="826"/>
        <v/>
      </c>
      <c r="AY3893" s="47" t="str">
        <f t="shared" si="829"/>
        <v/>
      </c>
    </row>
    <row r="3894" spans="35:51" x14ac:dyDescent="0.35">
      <c r="AI3894" s="11"/>
      <c r="AJ3894" s="11"/>
      <c r="AK3894" s="11"/>
      <c r="AL3894" s="63"/>
      <c r="AM3894" s="46" t="str">
        <f t="shared" si="817"/>
        <v/>
      </c>
      <c r="AN3894" s="46" t="str">
        <f t="shared" si="818"/>
        <v/>
      </c>
      <c r="AO3894" s="46" t="str">
        <f t="shared" si="819"/>
        <v/>
      </c>
      <c r="AP3894" s="46">
        <f t="shared" si="820"/>
        <v>0</v>
      </c>
      <c r="AQ3894" s="46" t="str">
        <f t="shared" si="821"/>
        <v/>
      </c>
      <c r="AR3894" s="46">
        <f t="shared" si="822"/>
        <v>0</v>
      </c>
      <c r="AS3894" s="48">
        <f t="shared" si="823"/>
        <v>1</v>
      </c>
      <c r="AT3894" s="46">
        <f t="shared" si="827"/>
        <v>0</v>
      </c>
      <c r="AU3894" s="46">
        <f t="shared" si="824"/>
        <v>0</v>
      </c>
      <c r="AV3894" s="46">
        <f t="shared" si="825"/>
        <v>0</v>
      </c>
      <c r="AW3894" s="46">
        <f t="shared" si="828"/>
        <v>0</v>
      </c>
      <c r="AX3894" s="47" t="str">
        <f t="shared" si="826"/>
        <v/>
      </c>
      <c r="AY3894" s="47" t="str">
        <f t="shared" si="829"/>
        <v/>
      </c>
    </row>
    <row r="3895" spans="35:51" x14ac:dyDescent="0.35">
      <c r="AI3895" s="11"/>
      <c r="AJ3895" s="11"/>
      <c r="AK3895" s="11"/>
      <c r="AL3895" s="63"/>
      <c r="AM3895" s="46" t="str">
        <f t="shared" si="817"/>
        <v/>
      </c>
      <c r="AN3895" s="46" t="str">
        <f t="shared" si="818"/>
        <v/>
      </c>
      <c r="AO3895" s="46" t="str">
        <f t="shared" si="819"/>
        <v/>
      </c>
      <c r="AP3895" s="46">
        <f t="shared" si="820"/>
        <v>0</v>
      </c>
      <c r="AQ3895" s="46" t="str">
        <f t="shared" si="821"/>
        <v/>
      </c>
      <c r="AR3895" s="46">
        <f t="shared" si="822"/>
        <v>0</v>
      </c>
      <c r="AS3895" s="48">
        <f t="shared" si="823"/>
        <v>1</v>
      </c>
      <c r="AT3895" s="46">
        <f t="shared" si="827"/>
        <v>0</v>
      </c>
      <c r="AU3895" s="46">
        <f t="shared" si="824"/>
        <v>0</v>
      </c>
      <c r="AV3895" s="46">
        <f t="shared" si="825"/>
        <v>0</v>
      </c>
      <c r="AW3895" s="46">
        <f t="shared" si="828"/>
        <v>0</v>
      </c>
      <c r="AX3895" s="47" t="str">
        <f t="shared" si="826"/>
        <v/>
      </c>
      <c r="AY3895" s="47" t="str">
        <f t="shared" si="829"/>
        <v/>
      </c>
    </row>
    <row r="3896" spans="35:51" x14ac:dyDescent="0.35">
      <c r="AI3896" s="11"/>
      <c r="AJ3896" s="11"/>
      <c r="AK3896" s="11"/>
      <c r="AL3896" s="63"/>
      <c r="AM3896" s="46" t="str">
        <f t="shared" si="817"/>
        <v/>
      </c>
      <c r="AN3896" s="46" t="str">
        <f t="shared" si="818"/>
        <v/>
      </c>
      <c r="AO3896" s="46" t="str">
        <f t="shared" si="819"/>
        <v/>
      </c>
      <c r="AP3896" s="46">
        <f t="shared" si="820"/>
        <v>0</v>
      </c>
      <c r="AQ3896" s="46" t="str">
        <f t="shared" si="821"/>
        <v/>
      </c>
      <c r="AR3896" s="46">
        <f t="shared" si="822"/>
        <v>0</v>
      </c>
      <c r="AS3896" s="48">
        <f t="shared" si="823"/>
        <v>1</v>
      </c>
      <c r="AT3896" s="46">
        <f t="shared" si="827"/>
        <v>0</v>
      </c>
      <c r="AU3896" s="46">
        <f t="shared" si="824"/>
        <v>0</v>
      </c>
      <c r="AV3896" s="46">
        <f t="shared" si="825"/>
        <v>0</v>
      </c>
      <c r="AW3896" s="46">
        <f t="shared" si="828"/>
        <v>0</v>
      </c>
      <c r="AX3896" s="47" t="str">
        <f t="shared" si="826"/>
        <v/>
      </c>
      <c r="AY3896" s="47" t="str">
        <f t="shared" si="829"/>
        <v/>
      </c>
    </row>
    <row r="3897" spans="35:51" x14ac:dyDescent="0.35">
      <c r="AI3897" s="11"/>
      <c r="AJ3897" s="11"/>
      <c r="AK3897" s="11"/>
      <c r="AL3897" s="63"/>
      <c r="AM3897" s="46" t="str">
        <f t="shared" si="817"/>
        <v/>
      </c>
      <c r="AN3897" s="46" t="str">
        <f t="shared" si="818"/>
        <v/>
      </c>
      <c r="AO3897" s="46" t="str">
        <f t="shared" si="819"/>
        <v/>
      </c>
      <c r="AP3897" s="46">
        <f t="shared" si="820"/>
        <v>0</v>
      </c>
      <c r="AQ3897" s="46" t="str">
        <f t="shared" si="821"/>
        <v/>
      </c>
      <c r="AR3897" s="46">
        <f t="shared" si="822"/>
        <v>0</v>
      </c>
      <c r="AS3897" s="48">
        <f t="shared" si="823"/>
        <v>1</v>
      </c>
      <c r="AT3897" s="46">
        <f t="shared" si="827"/>
        <v>0</v>
      </c>
      <c r="AU3897" s="46">
        <f t="shared" si="824"/>
        <v>0</v>
      </c>
      <c r="AV3897" s="46">
        <f t="shared" si="825"/>
        <v>0</v>
      </c>
      <c r="AW3897" s="46">
        <f t="shared" si="828"/>
        <v>0</v>
      </c>
      <c r="AX3897" s="47" t="str">
        <f t="shared" si="826"/>
        <v/>
      </c>
      <c r="AY3897" s="47" t="str">
        <f t="shared" si="829"/>
        <v/>
      </c>
    </row>
    <row r="3898" spans="35:51" x14ac:dyDescent="0.35">
      <c r="AI3898" s="11"/>
      <c r="AJ3898" s="11"/>
      <c r="AK3898" s="11"/>
      <c r="AL3898" s="63"/>
      <c r="AM3898" s="46" t="str">
        <f t="shared" si="817"/>
        <v/>
      </c>
      <c r="AN3898" s="46" t="str">
        <f t="shared" si="818"/>
        <v/>
      </c>
      <c r="AO3898" s="46" t="str">
        <f t="shared" si="819"/>
        <v/>
      </c>
      <c r="AP3898" s="46">
        <f t="shared" si="820"/>
        <v>0</v>
      </c>
      <c r="AQ3898" s="46" t="str">
        <f t="shared" si="821"/>
        <v/>
      </c>
      <c r="AR3898" s="46">
        <f t="shared" si="822"/>
        <v>0</v>
      </c>
      <c r="AS3898" s="48">
        <f t="shared" si="823"/>
        <v>1</v>
      </c>
      <c r="AT3898" s="46">
        <f t="shared" si="827"/>
        <v>0</v>
      </c>
      <c r="AU3898" s="46">
        <f t="shared" si="824"/>
        <v>0</v>
      </c>
      <c r="AV3898" s="46">
        <f t="shared" si="825"/>
        <v>0</v>
      </c>
      <c r="AW3898" s="46">
        <f t="shared" si="828"/>
        <v>0</v>
      </c>
      <c r="AX3898" s="47" t="str">
        <f t="shared" si="826"/>
        <v/>
      </c>
      <c r="AY3898" s="47" t="str">
        <f t="shared" si="829"/>
        <v/>
      </c>
    </row>
    <row r="3899" spans="35:51" x14ac:dyDescent="0.35">
      <c r="AI3899" s="11"/>
      <c r="AJ3899" s="11"/>
      <c r="AK3899" s="11"/>
      <c r="AL3899" s="63"/>
      <c r="AM3899" s="46" t="str">
        <f t="shared" si="817"/>
        <v/>
      </c>
      <c r="AN3899" s="46" t="str">
        <f t="shared" si="818"/>
        <v/>
      </c>
      <c r="AO3899" s="46" t="str">
        <f t="shared" si="819"/>
        <v/>
      </c>
      <c r="AP3899" s="46">
        <f t="shared" si="820"/>
        <v>0</v>
      </c>
      <c r="AQ3899" s="46" t="str">
        <f t="shared" si="821"/>
        <v/>
      </c>
      <c r="AR3899" s="46">
        <f t="shared" si="822"/>
        <v>0</v>
      </c>
      <c r="AS3899" s="48">
        <f t="shared" si="823"/>
        <v>1</v>
      </c>
      <c r="AT3899" s="46">
        <f t="shared" si="827"/>
        <v>0</v>
      </c>
      <c r="AU3899" s="46">
        <f t="shared" si="824"/>
        <v>0</v>
      </c>
      <c r="AV3899" s="46">
        <f t="shared" si="825"/>
        <v>0</v>
      </c>
      <c r="AW3899" s="46">
        <f t="shared" si="828"/>
        <v>0</v>
      </c>
      <c r="AX3899" s="47" t="str">
        <f t="shared" si="826"/>
        <v/>
      </c>
      <c r="AY3899" s="47" t="str">
        <f t="shared" si="829"/>
        <v/>
      </c>
    </row>
    <row r="3900" spans="35:51" x14ac:dyDescent="0.35">
      <c r="AI3900" s="11"/>
      <c r="AJ3900" s="11"/>
      <c r="AK3900" s="11"/>
      <c r="AL3900" s="63"/>
      <c r="AM3900" s="46" t="str">
        <f t="shared" si="817"/>
        <v/>
      </c>
      <c r="AN3900" s="46" t="str">
        <f t="shared" si="818"/>
        <v/>
      </c>
      <c r="AO3900" s="46" t="str">
        <f t="shared" si="819"/>
        <v/>
      </c>
      <c r="AP3900" s="46">
        <f t="shared" si="820"/>
        <v>0</v>
      </c>
      <c r="AQ3900" s="46" t="str">
        <f t="shared" si="821"/>
        <v/>
      </c>
      <c r="AR3900" s="46">
        <f t="shared" si="822"/>
        <v>0</v>
      </c>
      <c r="AS3900" s="48">
        <f t="shared" si="823"/>
        <v>1</v>
      </c>
      <c r="AT3900" s="46">
        <f t="shared" si="827"/>
        <v>0</v>
      </c>
      <c r="AU3900" s="46">
        <f t="shared" si="824"/>
        <v>0</v>
      </c>
      <c r="AV3900" s="46">
        <f t="shared" si="825"/>
        <v>0</v>
      </c>
      <c r="AW3900" s="46">
        <f t="shared" si="828"/>
        <v>0</v>
      </c>
      <c r="AX3900" s="47" t="str">
        <f t="shared" si="826"/>
        <v/>
      </c>
      <c r="AY3900" s="47" t="str">
        <f t="shared" si="829"/>
        <v/>
      </c>
    </row>
    <row r="3901" spans="35:51" x14ac:dyDescent="0.35">
      <c r="AI3901" s="11"/>
      <c r="AJ3901" s="11"/>
      <c r="AK3901" s="11"/>
      <c r="AL3901" s="63"/>
      <c r="AM3901" s="46" t="str">
        <f t="shared" si="817"/>
        <v/>
      </c>
      <c r="AN3901" s="46" t="str">
        <f t="shared" si="818"/>
        <v/>
      </c>
      <c r="AO3901" s="46" t="str">
        <f t="shared" si="819"/>
        <v/>
      </c>
      <c r="AP3901" s="46">
        <f t="shared" si="820"/>
        <v>0</v>
      </c>
      <c r="AQ3901" s="46" t="str">
        <f t="shared" si="821"/>
        <v/>
      </c>
      <c r="AR3901" s="46">
        <f t="shared" si="822"/>
        <v>0</v>
      </c>
      <c r="AS3901" s="48">
        <f t="shared" si="823"/>
        <v>1</v>
      </c>
      <c r="AT3901" s="46">
        <f t="shared" si="827"/>
        <v>0</v>
      </c>
      <c r="AU3901" s="46">
        <f t="shared" si="824"/>
        <v>0</v>
      </c>
      <c r="AV3901" s="46">
        <f t="shared" si="825"/>
        <v>0</v>
      </c>
      <c r="AW3901" s="46">
        <f t="shared" si="828"/>
        <v>0</v>
      </c>
      <c r="AX3901" s="47" t="str">
        <f t="shared" si="826"/>
        <v/>
      </c>
      <c r="AY3901" s="47" t="str">
        <f t="shared" si="829"/>
        <v/>
      </c>
    </row>
    <row r="3902" spans="35:51" x14ac:dyDescent="0.35">
      <c r="AI3902" s="11"/>
      <c r="AJ3902" s="11"/>
      <c r="AK3902" s="11"/>
      <c r="AL3902" s="63"/>
      <c r="AM3902" s="46" t="str">
        <f t="shared" si="817"/>
        <v/>
      </c>
      <c r="AN3902" s="46" t="str">
        <f t="shared" si="818"/>
        <v/>
      </c>
      <c r="AO3902" s="46" t="str">
        <f t="shared" si="819"/>
        <v/>
      </c>
      <c r="AP3902" s="46">
        <f t="shared" si="820"/>
        <v>0</v>
      </c>
      <c r="AQ3902" s="46" t="str">
        <f t="shared" si="821"/>
        <v/>
      </c>
      <c r="AR3902" s="46">
        <f t="shared" si="822"/>
        <v>0</v>
      </c>
      <c r="AS3902" s="48">
        <f t="shared" si="823"/>
        <v>1</v>
      </c>
      <c r="AT3902" s="46">
        <f t="shared" si="827"/>
        <v>0</v>
      </c>
      <c r="AU3902" s="46">
        <f t="shared" si="824"/>
        <v>0</v>
      </c>
      <c r="AV3902" s="46">
        <f t="shared" si="825"/>
        <v>0</v>
      </c>
      <c r="AW3902" s="46">
        <f t="shared" si="828"/>
        <v>0</v>
      </c>
      <c r="AX3902" s="47" t="str">
        <f t="shared" si="826"/>
        <v/>
      </c>
      <c r="AY3902" s="47" t="str">
        <f t="shared" si="829"/>
        <v/>
      </c>
    </row>
    <row r="3903" spans="35:51" x14ac:dyDescent="0.35">
      <c r="AI3903" s="11"/>
      <c r="AJ3903" s="11"/>
      <c r="AK3903" s="11"/>
      <c r="AL3903" s="63"/>
      <c r="AM3903" s="46" t="str">
        <f t="shared" si="817"/>
        <v/>
      </c>
      <c r="AN3903" s="46" t="str">
        <f t="shared" si="818"/>
        <v/>
      </c>
      <c r="AO3903" s="46" t="str">
        <f t="shared" si="819"/>
        <v/>
      </c>
      <c r="AP3903" s="46">
        <f t="shared" si="820"/>
        <v>0</v>
      </c>
      <c r="AQ3903" s="46" t="str">
        <f t="shared" si="821"/>
        <v/>
      </c>
      <c r="AR3903" s="46">
        <f t="shared" si="822"/>
        <v>0</v>
      </c>
      <c r="AS3903" s="48">
        <f t="shared" si="823"/>
        <v>1</v>
      </c>
      <c r="AT3903" s="46">
        <f t="shared" si="827"/>
        <v>0</v>
      </c>
      <c r="AU3903" s="46">
        <f t="shared" si="824"/>
        <v>0</v>
      </c>
      <c r="AV3903" s="46">
        <f t="shared" si="825"/>
        <v>0</v>
      </c>
      <c r="AW3903" s="46">
        <f t="shared" si="828"/>
        <v>0</v>
      </c>
      <c r="AX3903" s="47" t="str">
        <f t="shared" si="826"/>
        <v/>
      </c>
      <c r="AY3903" s="47" t="str">
        <f t="shared" si="829"/>
        <v/>
      </c>
    </row>
    <row r="3904" spans="35:51" x14ac:dyDescent="0.35">
      <c r="AI3904" s="11"/>
      <c r="AJ3904" s="11"/>
      <c r="AK3904" s="11"/>
      <c r="AL3904" s="63"/>
      <c r="AM3904" s="46" t="str">
        <f t="shared" si="817"/>
        <v/>
      </c>
      <c r="AN3904" s="46" t="str">
        <f t="shared" si="818"/>
        <v/>
      </c>
      <c r="AO3904" s="46" t="str">
        <f t="shared" si="819"/>
        <v/>
      </c>
      <c r="AP3904" s="46">
        <f t="shared" si="820"/>
        <v>0</v>
      </c>
      <c r="AQ3904" s="46" t="str">
        <f t="shared" si="821"/>
        <v/>
      </c>
      <c r="AR3904" s="46">
        <f t="shared" si="822"/>
        <v>0</v>
      </c>
      <c r="AS3904" s="48">
        <f t="shared" si="823"/>
        <v>1</v>
      </c>
      <c r="AT3904" s="46">
        <f t="shared" si="827"/>
        <v>0</v>
      </c>
      <c r="AU3904" s="46">
        <f t="shared" si="824"/>
        <v>0</v>
      </c>
      <c r="AV3904" s="46">
        <f t="shared" si="825"/>
        <v>0</v>
      </c>
      <c r="AW3904" s="46">
        <f t="shared" si="828"/>
        <v>0</v>
      </c>
      <c r="AX3904" s="47" t="str">
        <f t="shared" si="826"/>
        <v/>
      </c>
      <c r="AY3904" s="47" t="str">
        <f t="shared" si="829"/>
        <v/>
      </c>
    </row>
    <row r="3905" spans="35:51" x14ac:dyDescent="0.35">
      <c r="AI3905" s="11"/>
      <c r="AJ3905" s="11"/>
      <c r="AK3905" s="11"/>
      <c r="AL3905" s="63"/>
      <c r="AM3905" s="46" t="str">
        <f t="shared" si="817"/>
        <v/>
      </c>
      <c r="AN3905" s="46" t="str">
        <f t="shared" si="818"/>
        <v/>
      </c>
      <c r="AO3905" s="46" t="str">
        <f t="shared" si="819"/>
        <v/>
      </c>
      <c r="AP3905" s="46">
        <f t="shared" si="820"/>
        <v>0</v>
      </c>
      <c r="AQ3905" s="46" t="str">
        <f t="shared" si="821"/>
        <v/>
      </c>
      <c r="AR3905" s="46">
        <f t="shared" si="822"/>
        <v>0</v>
      </c>
      <c r="AS3905" s="48">
        <f t="shared" si="823"/>
        <v>1</v>
      </c>
      <c r="AT3905" s="46">
        <f t="shared" si="827"/>
        <v>0</v>
      </c>
      <c r="AU3905" s="46">
        <f t="shared" si="824"/>
        <v>0</v>
      </c>
      <c r="AV3905" s="46">
        <f t="shared" si="825"/>
        <v>0</v>
      </c>
      <c r="AW3905" s="46">
        <f t="shared" si="828"/>
        <v>0</v>
      </c>
      <c r="AX3905" s="47" t="str">
        <f t="shared" si="826"/>
        <v/>
      </c>
      <c r="AY3905" s="47" t="str">
        <f t="shared" si="829"/>
        <v/>
      </c>
    </row>
    <row r="3906" spans="35:51" x14ac:dyDescent="0.35">
      <c r="AI3906" s="11"/>
      <c r="AJ3906" s="11"/>
      <c r="AK3906" s="11"/>
      <c r="AL3906" s="63"/>
      <c r="AM3906" s="46" t="str">
        <f t="shared" si="817"/>
        <v/>
      </c>
      <c r="AN3906" s="46" t="str">
        <f t="shared" si="818"/>
        <v/>
      </c>
      <c r="AO3906" s="46" t="str">
        <f t="shared" si="819"/>
        <v/>
      </c>
      <c r="AP3906" s="46">
        <f t="shared" si="820"/>
        <v>0</v>
      </c>
      <c r="AQ3906" s="46" t="str">
        <f t="shared" si="821"/>
        <v/>
      </c>
      <c r="AR3906" s="46">
        <f t="shared" si="822"/>
        <v>0</v>
      </c>
      <c r="AS3906" s="48">
        <f t="shared" si="823"/>
        <v>1</v>
      </c>
      <c r="AT3906" s="46">
        <f t="shared" si="827"/>
        <v>0</v>
      </c>
      <c r="AU3906" s="46">
        <f t="shared" si="824"/>
        <v>0</v>
      </c>
      <c r="AV3906" s="46">
        <f t="shared" si="825"/>
        <v>0</v>
      </c>
      <c r="AW3906" s="46">
        <f t="shared" si="828"/>
        <v>0</v>
      </c>
      <c r="AX3906" s="47" t="str">
        <f t="shared" si="826"/>
        <v/>
      </c>
      <c r="AY3906" s="47" t="str">
        <f t="shared" si="829"/>
        <v/>
      </c>
    </row>
    <row r="3907" spans="35:51" x14ac:dyDescent="0.35">
      <c r="AI3907" s="11"/>
      <c r="AJ3907" s="11"/>
      <c r="AK3907" s="11"/>
      <c r="AL3907" s="63"/>
      <c r="AM3907" s="46" t="str">
        <f t="shared" ref="AM3907:AM3970" si="830">IFERROR(VLOOKUP($AK3907,pnl_konto_table,2,FALSE),"")</f>
        <v/>
      </c>
      <c r="AN3907" s="46" t="str">
        <f t="shared" ref="AN3907:AN3970" si="831">IFERROR(VLOOKUP($AK3907,pnl_konto_table,6,FALSE),"")</f>
        <v/>
      </c>
      <c r="AO3907" s="46" t="str">
        <f t="shared" ref="AO3907:AO3970" si="832">IFERROR(VLOOKUP($AK3907,pnl_konto_table,7,FALSE),"")</f>
        <v/>
      </c>
      <c r="AP3907" s="46">
        <f t="shared" ref="AP3907:AP3970" si="833">IFERROR(VLOOKUP(AO3907,pnl_kategori_table,2,FALSE),0)</f>
        <v>0</v>
      </c>
      <c r="AQ3907" s="46" t="str">
        <f t="shared" ref="AQ3907:AQ3970" si="834">IFERROR(MATCH(AN3907,pnl_subkategori,0),"")</f>
        <v/>
      </c>
      <c r="AR3907" s="46">
        <f t="shared" ref="AR3907:AR3970" si="835">IF(AP3907=$A$3,-$AL3907,$AL3907)</f>
        <v>0</v>
      </c>
      <c r="AS3907" s="48">
        <f t="shared" ref="AS3907:AS3970" si="836">IFERROR(VLOOKUP($AK3907,lookup_konto_index,2,FALSE),IFERROR(VLOOKUP(AN3907,lookup_subkategori_index,2,FALSE),IFERROR(VLOOKUP(AO3907,lookup_kategori_index,2,FALSE),1)))</f>
        <v>1</v>
      </c>
      <c r="AT3907" s="46">
        <f t="shared" si="827"/>
        <v>0</v>
      </c>
      <c r="AU3907" s="46">
        <f t="shared" ref="AU3907:AU3970" si="837">SUMIFS($BC$3:$BC$50,$BA$3:$BA$50,$AI3907,$BB$3:$BB$50,$AJ3907)</f>
        <v>0</v>
      </c>
      <c r="AV3907" s="46">
        <f t="shared" ref="AV3907:AV3970" si="838">SUMIFS($BD$3:$BD$50,$BA$3:$BA$50,$AI3907,$BB$3:$BB$50,$AJ3907)</f>
        <v>0</v>
      </c>
      <c r="AW3907" s="46">
        <f t="shared" si="828"/>
        <v>0</v>
      </c>
      <c r="AX3907" s="47" t="str">
        <f t="shared" ref="AX3907:AX3970" si="839">IFERROR(VLOOKUP($AP3907,table_type_kostnad,2,FALSE)*AR3907,"")</f>
        <v/>
      </c>
      <c r="AY3907" s="47" t="str">
        <f t="shared" si="829"/>
        <v/>
      </c>
    </row>
    <row r="3908" spans="35:51" x14ac:dyDescent="0.35">
      <c r="AI3908" s="11"/>
      <c r="AJ3908" s="11"/>
      <c r="AK3908" s="11"/>
      <c r="AL3908" s="63"/>
      <c r="AM3908" s="46" t="str">
        <f t="shared" si="830"/>
        <v/>
      </c>
      <c r="AN3908" s="46" t="str">
        <f t="shared" si="831"/>
        <v/>
      </c>
      <c r="AO3908" s="46" t="str">
        <f t="shared" si="832"/>
        <v/>
      </c>
      <c r="AP3908" s="46">
        <f t="shared" si="833"/>
        <v>0</v>
      </c>
      <c r="AQ3908" s="46" t="str">
        <f t="shared" si="834"/>
        <v/>
      </c>
      <c r="AR3908" s="46">
        <f t="shared" si="835"/>
        <v>0</v>
      </c>
      <c r="AS3908" s="48">
        <f t="shared" si="836"/>
        <v>1</v>
      </c>
      <c r="AT3908" s="46">
        <f t="shared" ref="AT3908:AT3971" si="840">AS3908*AR3908</f>
        <v>0</v>
      </c>
      <c r="AU3908" s="46">
        <f t="shared" si="837"/>
        <v>0</v>
      </c>
      <c r="AV3908" s="46">
        <f t="shared" si="838"/>
        <v>0</v>
      </c>
      <c r="AW3908" s="46">
        <f t="shared" ref="AW3908:AW3971" si="841">IF(AU3908=0,0,1)</f>
        <v>0</v>
      </c>
      <c r="AX3908" s="47" t="str">
        <f t="shared" si="839"/>
        <v/>
      </c>
      <c r="AY3908" s="47" t="str">
        <f t="shared" ref="AY3908:AY3971" si="842">IFERROR(AX3908*AS3908,"")</f>
        <v/>
      </c>
    </row>
    <row r="3909" spans="35:51" x14ac:dyDescent="0.35">
      <c r="AI3909" s="11"/>
      <c r="AJ3909" s="11"/>
      <c r="AK3909" s="11"/>
      <c r="AL3909" s="63"/>
      <c r="AM3909" s="46" t="str">
        <f t="shared" si="830"/>
        <v/>
      </c>
      <c r="AN3909" s="46" t="str">
        <f t="shared" si="831"/>
        <v/>
      </c>
      <c r="AO3909" s="46" t="str">
        <f t="shared" si="832"/>
        <v/>
      </c>
      <c r="AP3909" s="46">
        <f t="shared" si="833"/>
        <v>0</v>
      </c>
      <c r="AQ3909" s="46" t="str">
        <f t="shared" si="834"/>
        <v/>
      </c>
      <c r="AR3909" s="46">
        <f t="shared" si="835"/>
        <v>0</v>
      </c>
      <c r="AS3909" s="48">
        <f t="shared" si="836"/>
        <v>1</v>
      </c>
      <c r="AT3909" s="46">
        <f t="shared" si="840"/>
        <v>0</v>
      </c>
      <c r="AU3909" s="46">
        <f t="shared" si="837"/>
        <v>0</v>
      </c>
      <c r="AV3909" s="46">
        <f t="shared" si="838"/>
        <v>0</v>
      </c>
      <c r="AW3909" s="46">
        <f t="shared" si="841"/>
        <v>0</v>
      </c>
      <c r="AX3909" s="47" t="str">
        <f t="shared" si="839"/>
        <v/>
      </c>
      <c r="AY3909" s="47" t="str">
        <f t="shared" si="842"/>
        <v/>
      </c>
    </row>
    <row r="3910" spans="35:51" x14ac:dyDescent="0.35">
      <c r="AI3910" s="11"/>
      <c r="AJ3910" s="11"/>
      <c r="AK3910" s="11"/>
      <c r="AL3910" s="63"/>
      <c r="AM3910" s="46" t="str">
        <f t="shared" si="830"/>
        <v/>
      </c>
      <c r="AN3910" s="46" t="str">
        <f t="shared" si="831"/>
        <v/>
      </c>
      <c r="AO3910" s="46" t="str">
        <f t="shared" si="832"/>
        <v/>
      </c>
      <c r="AP3910" s="46">
        <f t="shared" si="833"/>
        <v>0</v>
      </c>
      <c r="AQ3910" s="46" t="str">
        <f t="shared" si="834"/>
        <v/>
      </c>
      <c r="AR3910" s="46">
        <f t="shared" si="835"/>
        <v>0</v>
      </c>
      <c r="AS3910" s="48">
        <f t="shared" si="836"/>
        <v>1</v>
      </c>
      <c r="AT3910" s="46">
        <f t="shared" si="840"/>
        <v>0</v>
      </c>
      <c r="AU3910" s="46">
        <f t="shared" si="837"/>
        <v>0</v>
      </c>
      <c r="AV3910" s="46">
        <f t="shared" si="838"/>
        <v>0</v>
      </c>
      <c r="AW3910" s="46">
        <f t="shared" si="841"/>
        <v>0</v>
      </c>
      <c r="AX3910" s="47" t="str">
        <f t="shared" si="839"/>
        <v/>
      </c>
      <c r="AY3910" s="47" t="str">
        <f t="shared" si="842"/>
        <v/>
      </c>
    </row>
    <row r="3911" spans="35:51" x14ac:dyDescent="0.35">
      <c r="AI3911" s="11"/>
      <c r="AJ3911" s="11"/>
      <c r="AK3911" s="11"/>
      <c r="AL3911" s="63"/>
      <c r="AM3911" s="46" t="str">
        <f t="shared" si="830"/>
        <v/>
      </c>
      <c r="AN3911" s="46" t="str">
        <f t="shared" si="831"/>
        <v/>
      </c>
      <c r="AO3911" s="46" t="str">
        <f t="shared" si="832"/>
        <v/>
      </c>
      <c r="AP3911" s="46">
        <f t="shared" si="833"/>
        <v>0</v>
      </c>
      <c r="AQ3911" s="46" t="str">
        <f t="shared" si="834"/>
        <v/>
      </c>
      <c r="AR3911" s="46">
        <f t="shared" si="835"/>
        <v>0</v>
      </c>
      <c r="AS3911" s="48">
        <f t="shared" si="836"/>
        <v>1</v>
      </c>
      <c r="AT3911" s="46">
        <f t="shared" si="840"/>
        <v>0</v>
      </c>
      <c r="AU3911" s="46">
        <f t="shared" si="837"/>
        <v>0</v>
      </c>
      <c r="AV3911" s="46">
        <f t="shared" si="838"/>
        <v>0</v>
      </c>
      <c r="AW3911" s="46">
        <f t="shared" si="841"/>
        <v>0</v>
      </c>
      <c r="AX3911" s="47" t="str">
        <f t="shared" si="839"/>
        <v/>
      </c>
      <c r="AY3911" s="47" t="str">
        <f t="shared" si="842"/>
        <v/>
      </c>
    </row>
    <row r="3912" spans="35:51" x14ac:dyDescent="0.35">
      <c r="AI3912" s="11"/>
      <c r="AJ3912" s="11"/>
      <c r="AK3912" s="11"/>
      <c r="AL3912" s="63"/>
      <c r="AM3912" s="46" t="str">
        <f t="shared" si="830"/>
        <v/>
      </c>
      <c r="AN3912" s="46" t="str">
        <f t="shared" si="831"/>
        <v/>
      </c>
      <c r="AO3912" s="46" t="str">
        <f t="shared" si="832"/>
        <v/>
      </c>
      <c r="AP3912" s="46">
        <f t="shared" si="833"/>
        <v>0</v>
      </c>
      <c r="AQ3912" s="46" t="str">
        <f t="shared" si="834"/>
        <v/>
      </c>
      <c r="AR3912" s="46">
        <f t="shared" si="835"/>
        <v>0</v>
      </c>
      <c r="AS3912" s="48">
        <f t="shared" si="836"/>
        <v>1</v>
      </c>
      <c r="AT3912" s="46">
        <f t="shared" si="840"/>
        <v>0</v>
      </c>
      <c r="AU3912" s="46">
        <f t="shared" si="837"/>
        <v>0</v>
      </c>
      <c r="AV3912" s="46">
        <f t="shared" si="838"/>
        <v>0</v>
      </c>
      <c r="AW3912" s="46">
        <f t="shared" si="841"/>
        <v>0</v>
      </c>
      <c r="AX3912" s="47" t="str">
        <f t="shared" si="839"/>
        <v/>
      </c>
      <c r="AY3912" s="47" t="str">
        <f t="shared" si="842"/>
        <v/>
      </c>
    </row>
    <row r="3913" spans="35:51" x14ac:dyDescent="0.35">
      <c r="AI3913" s="11"/>
      <c r="AJ3913" s="11"/>
      <c r="AK3913" s="11"/>
      <c r="AL3913" s="63"/>
      <c r="AM3913" s="46" t="str">
        <f t="shared" si="830"/>
        <v/>
      </c>
      <c r="AN3913" s="46" t="str">
        <f t="shared" si="831"/>
        <v/>
      </c>
      <c r="AO3913" s="46" t="str">
        <f t="shared" si="832"/>
        <v/>
      </c>
      <c r="AP3913" s="46">
        <f t="shared" si="833"/>
        <v>0</v>
      </c>
      <c r="AQ3913" s="46" t="str">
        <f t="shared" si="834"/>
        <v/>
      </c>
      <c r="AR3913" s="46">
        <f t="shared" si="835"/>
        <v>0</v>
      </c>
      <c r="AS3913" s="48">
        <f t="shared" si="836"/>
        <v>1</v>
      </c>
      <c r="AT3913" s="46">
        <f t="shared" si="840"/>
        <v>0</v>
      </c>
      <c r="AU3913" s="46">
        <f t="shared" si="837"/>
        <v>0</v>
      </c>
      <c r="AV3913" s="46">
        <f t="shared" si="838"/>
        <v>0</v>
      </c>
      <c r="AW3913" s="46">
        <f t="shared" si="841"/>
        <v>0</v>
      </c>
      <c r="AX3913" s="47" t="str">
        <f t="shared" si="839"/>
        <v/>
      </c>
      <c r="AY3913" s="47" t="str">
        <f t="shared" si="842"/>
        <v/>
      </c>
    </row>
    <row r="3914" spans="35:51" x14ac:dyDescent="0.35">
      <c r="AI3914" s="11"/>
      <c r="AJ3914" s="11"/>
      <c r="AK3914" s="11"/>
      <c r="AL3914" s="63"/>
      <c r="AM3914" s="46" t="str">
        <f t="shared" si="830"/>
        <v/>
      </c>
      <c r="AN3914" s="46" t="str">
        <f t="shared" si="831"/>
        <v/>
      </c>
      <c r="AO3914" s="46" t="str">
        <f t="shared" si="832"/>
        <v/>
      </c>
      <c r="AP3914" s="46">
        <f t="shared" si="833"/>
        <v>0</v>
      </c>
      <c r="AQ3914" s="46" t="str">
        <f t="shared" si="834"/>
        <v/>
      </c>
      <c r="AR3914" s="46">
        <f t="shared" si="835"/>
        <v>0</v>
      </c>
      <c r="AS3914" s="48">
        <f t="shared" si="836"/>
        <v>1</v>
      </c>
      <c r="AT3914" s="46">
        <f t="shared" si="840"/>
        <v>0</v>
      </c>
      <c r="AU3914" s="46">
        <f t="shared" si="837"/>
        <v>0</v>
      </c>
      <c r="AV3914" s="46">
        <f t="shared" si="838"/>
        <v>0</v>
      </c>
      <c r="AW3914" s="46">
        <f t="shared" si="841"/>
        <v>0</v>
      </c>
      <c r="AX3914" s="47" t="str">
        <f t="shared" si="839"/>
        <v/>
      </c>
      <c r="AY3914" s="47" t="str">
        <f t="shared" si="842"/>
        <v/>
      </c>
    </row>
    <row r="3915" spans="35:51" x14ac:dyDescent="0.35">
      <c r="AI3915" s="11"/>
      <c r="AJ3915" s="11"/>
      <c r="AK3915" s="11"/>
      <c r="AL3915" s="63"/>
      <c r="AM3915" s="46" t="str">
        <f t="shared" si="830"/>
        <v/>
      </c>
      <c r="AN3915" s="46" t="str">
        <f t="shared" si="831"/>
        <v/>
      </c>
      <c r="AO3915" s="46" t="str">
        <f t="shared" si="832"/>
        <v/>
      </c>
      <c r="AP3915" s="46">
        <f t="shared" si="833"/>
        <v>0</v>
      </c>
      <c r="AQ3915" s="46" t="str">
        <f t="shared" si="834"/>
        <v/>
      </c>
      <c r="AR3915" s="46">
        <f t="shared" si="835"/>
        <v>0</v>
      </c>
      <c r="AS3915" s="48">
        <f t="shared" si="836"/>
        <v>1</v>
      </c>
      <c r="AT3915" s="46">
        <f t="shared" si="840"/>
        <v>0</v>
      </c>
      <c r="AU3915" s="46">
        <f t="shared" si="837"/>
        <v>0</v>
      </c>
      <c r="AV3915" s="46">
        <f t="shared" si="838"/>
        <v>0</v>
      </c>
      <c r="AW3915" s="46">
        <f t="shared" si="841"/>
        <v>0</v>
      </c>
      <c r="AX3915" s="47" t="str">
        <f t="shared" si="839"/>
        <v/>
      </c>
      <c r="AY3915" s="47" t="str">
        <f t="shared" si="842"/>
        <v/>
      </c>
    </row>
    <row r="3916" spans="35:51" x14ac:dyDescent="0.35">
      <c r="AI3916" s="11"/>
      <c r="AJ3916" s="11"/>
      <c r="AK3916" s="11"/>
      <c r="AL3916" s="63"/>
      <c r="AM3916" s="46" t="str">
        <f t="shared" si="830"/>
        <v/>
      </c>
      <c r="AN3916" s="46" t="str">
        <f t="shared" si="831"/>
        <v/>
      </c>
      <c r="AO3916" s="46" t="str">
        <f t="shared" si="832"/>
        <v/>
      </c>
      <c r="AP3916" s="46">
        <f t="shared" si="833"/>
        <v>0</v>
      </c>
      <c r="AQ3916" s="46" t="str">
        <f t="shared" si="834"/>
        <v/>
      </c>
      <c r="AR3916" s="46">
        <f t="shared" si="835"/>
        <v>0</v>
      </c>
      <c r="AS3916" s="48">
        <f t="shared" si="836"/>
        <v>1</v>
      </c>
      <c r="AT3916" s="46">
        <f t="shared" si="840"/>
        <v>0</v>
      </c>
      <c r="AU3916" s="46">
        <f t="shared" si="837"/>
        <v>0</v>
      </c>
      <c r="AV3916" s="46">
        <f t="shared" si="838"/>
        <v>0</v>
      </c>
      <c r="AW3916" s="46">
        <f t="shared" si="841"/>
        <v>0</v>
      </c>
      <c r="AX3916" s="47" t="str">
        <f t="shared" si="839"/>
        <v/>
      </c>
      <c r="AY3916" s="47" t="str">
        <f t="shared" si="842"/>
        <v/>
      </c>
    </row>
    <row r="3917" spans="35:51" x14ac:dyDescent="0.35">
      <c r="AI3917" s="11"/>
      <c r="AJ3917" s="11"/>
      <c r="AK3917" s="11"/>
      <c r="AL3917" s="63"/>
      <c r="AM3917" s="46" t="str">
        <f t="shared" si="830"/>
        <v/>
      </c>
      <c r="AN3917" s="46" t="str">
        <f t="shared" si="831"/>
        <v/>
      </c>
      <c r="AO3917" s="46" t="str">
        <f t="shared" si="832"/>
        <v/>
      </c>
      <c r="AP3917" s="46">
        <f t="shared" si="833"/>
        <v>0</v>
      </c>
      <c r="AQ3917" s="46" t="str">
        <f t="shared" si="834"/>
        <v/>
      </c>
      <c r="AR3917" s="46">
        <f t="shared" si="835"/>
        <v>0</v>
      </c>
      <c r="AS3917" s="48">
        <f t="shared" si="836"/>
        <v>1</v>
      </c>
      <c r="AT3917" s="46">
        <f t="shared" si="840"/>
        <v>0</v>
      </c>
      <c r="AU3917" s="46">
        <f t="shared" si="837"/>
        <v>0</v>
      </c>
      <c r="AV3917" s="46">
        <f t="shared" si="838"/>
        <v>0</v>
      </c>
      <c r="AW3917" s="46">
        <f t="shared" si="841"/>
        <v>0</v>
      </c>
      <c r="AX3917" s="47" t="str">
        <f t="shared" si="839"/>
        <v/>
      </c>
      <c r="AY3917" s="47" t="str">
        <f t="shared" si="842"/>
        <v/>
      </c>
    </row>
    <row r="3918" spans="35:51" x14ac:dyDescent="0.35">
      <c r="AI3918" s="11"/>
      <c r="AJ3918" s="11"/>
      <c r="AK3918" s="11"/>
      <c r="AL3918" s="63"/>
      <c r="AM3918" s="46" t="str">
        <f t="shared" si="830"/>
        <v/>
      </c>
      <c r="AN3918" s="46" t="str">
        <f t="shared" si="831"/>
        <v/>
      </c>
      <c r="AO3918" s="46" t="str">
        <f t="shared" si="832"/>
        <v/>
      </c>
      <c r="AP3918" s="46">
        <f t="shared" si="833"/>
        <v>0</v>
      </c>
      <c r="AQ3918" s="46" t="str">
        <f t="shared" si="834"/>
        <v/>
      </c>
      <c r="AR3918" s="46">
        <f t="shared" si="835"/>
        <v>0</v>
      </c>
      <c r="AS3918" s="48">
        <f t="shared" si="836"/>
        <v>1</v>
      </c>
      <c r="AT3918" s="46">
        <f t="shared" si="840"/>
        <v>0</v>
      </c>
      <c r="AU3918" s="46">
        <f t="shared" si="837"/>
        <v>0</v>
      </c>
      <c r="AV3918" s="46">
        <f t="shared" si="838"/>
        <v>0</v>
      </c>
      <c r="AW3918" s="46">
        <f t="shared" si="841"/>
        <v>0</v>
      </c>
      <c r="AX3918" s="47" t="str">
        <f t="shared" si="839"/>
        <v/>
      </c>
      <c r="AY3918" s="47" t="str">
        <f t="shared" si="842"/>
        <v/>
      </c>
    </row>
    <row r="3919" spans="35:51" x14ac:dyDescent="0.35">
      <c r="AI3919" s="11"/>
      <c r="AJ3919" s="11"/>
      <c r="AK3919" s="11"/>
      <c r="AL3919" s="63"/>
      <c r="AM3919" s="46" t="str">
        <f t="shared" si="830"/>
        <v/>
      </c>
      <c r="AN3919" s="46" t="str">
        <f t="shared" si="831"/>
        <v/>
      </c>
      <c r="AO3919" s="46" t="str">
        <f t="shared" si="832"/>
        <v/>
      </c>
      <c r="AP3919" s="46">
        <f t="shared" si="833"/>
        <v>0</v>
      </c>
      <c r="AQ3919" s="46" t="str">
        <f t="shared" si="834"/>
        <v/>
      </c>
      <c r="AR3919" s="46">
        <f t="shared" si="835"/>
        <v>0</v>
      </c>
      <c r="AS3919" s="48">
        <f t="shared" si="836"/>
        <v>1</v>
      </c>
      <c r="AT3919" s="46">
        <f t="shared" si="840"/>
        <v>0</v>
      </c>
      <c r="AU3919" s="46">
        <f t="shared" si="837"/>
        <v>0</v>
      </c>
      <c r="AV3919" s="46">
        <f t="shared" si="838"/>
        <v>0</v>
      </c>
      <c r="AW3919" s="46">
        <f t="shared" si="841"/>
        <v>0</v>
      </c>
      <c r="AX3919" s="47" t="str">
        <f t="shared" si="839"/>
        <v/>
      </c>
      <c r="AY3919" s="47" t="str">
        <f t="shared" si="842"/>
        <v/>
      </c>
    </row>
    <row r="3920" spans="35:51" x14ac:dyDescent="0.35">
      <c r="AI3920" s="11"/>
      <c r="AJ3920" s="11"/>
      <c r="AK3920" s="11"/>
      <c r="AL3920" s="63"/>
      <c r="AM3920" s="46" t="str">
        <f t="shared" si="830"/>
        <v/>
      </c>
      <c r="AN3920" s="46" t="str">
        <f t="shared" si="831"/>
        <v/>
      </c>
      <c r="AO3920" s="46" t="str">
        <f t="shared" si="832"/>
        <v/>
      </c>
      <c r="AP3920" s="46">
        <f t="shared" si="833"/>
        <v>0</v>
      </c>
      <c r="AQ3920" s="46" t="str">
        <f t="shared" si="834"/>
        <v/>
      </c>
      <c r="AR3920" s="46">
        <f t="shared" si="835"/>
        <v>0</v>
      </c>
      <c r="AS3920" s="48">
        <f t="shared" si="836"/>
        <v>1</v>
      </c>
      <c r="AT3920" s="46">
        <f t="shared" si="840"/>
        <v>0</v>
      </c>
      <c r="AU3920" s="46">
        <f t="shared" si="837"/>
        <v>0</v>
      </c>
      <c r="AV3920" s="46">
        <f t="shared" si="838"/>
        <v>0</v>
      </c>
      <c r="AW3920" s="46">
        <f t="shared" si="841"/>
        <v>0</v>
      </c>
      <c r="AX3920" s="47" t="str">
        <f t="shared" si="839"/>
        <v/>
      </c>
      <c r="AY3920" s="47" t="str">
        <f t="shared" si="842"/>
        <v/>
      </c>
    </row>
    <row r="3921" spans="35:51" x14ac:dyDescent="0.35">
      <c r="AI3921" s="11"/>
      <c r="AJ3921" s="11"/>
      <c r="AK3921" s="11"/>
      <c r="AL3921" s="63"/>
      <c r="AM3921" s="46" t="str">
        <f t="shared" si="830"/>
        <v/>
      </c>
      <c r="AN3921" s="46" t="str">
        <f t="shared" si="831"/>
        <v/>
      </c>
      <c r="AO3921" s="46" t="str">
        <f t="shared" si="832"/>
        <v/>
      </c>
      <c r="AP3921" s="46">
        <f t="shared" si="833"/>
        <v>0</v>
      </c>
      <c r="AQ3921" s="46" t="str">
        <f t="shared" si="834"/>
        <v/>
      </c>
      <c r="AR3921" s="46">
        <f t="shared" si="835"/>
        <v>0</v>
      </c>
      <c r="AS3921" s="48">
        <f t="shared" si="836"/>
        <v>1</v>
      </c>
      <c r="AT3921" s="46">
        <f t="shared" si="840"/>
        <v>0</v>
      </c>
      <c r="AU3921" s="46">
        <f t="shared" si="837"/>
        <v>0</v>
      </c>
      <c r="AV3921" s="46">
        <f t="shared" si="838"/>
        <v>0</v>
      </c>
      <c r="AW3921" s="46">
        <f t="shared" si="841"/>
        <v>0</v>
      </c>
      <c r="AX3921" s="47" t="str">
        <f t="shared" si="839"/>
        <v/>
      </c>
      <c r="AY3921" s="47" t="str">
        <f t="shared" si="842"/>
        <v/>
      </c>
    </row>
    <row r="3922" spans="35:51" x14ac:dyDescent="0.35">
      <c r="AI3922" s="11"/>
      <c r="AJ3922" s="11"/>
      <c r="AK3922" s="11"/>
      <c r="AL3922" s="63"/>
      <c r="AM3922" s="46" t="str">
        <f t="shared" si="830"/>
        <v/>
      </c>
      <c r="AN3922" s="46" t="str">
        <f t="shared" si="831"/>
        <v/>
      </c>
      <c r="AO3922" s="46" t="str">
        <f t="shared" si="832"/>
        <v/>
      </c>
      <c r="AP3922" s="46">
        <f t="shared" si="833"/>
        <v>0</v>
      </c>
      <c r="AQ3922" s="46" t="str">
        <f t="shared" si="834"/>
        <v/>
      </c>
      <c r="AR3922" s="46">
        <f t="shared" si="835"/>
        <v>0</v>
      </c>
      <c r="AS3922" s="48">
        <f t="shared" si="836"/>
        <v>1</v>
      </c>
      <c r="AT3922" s="46">
        <f t="shared" si="840"/>
        <v>0</v>
      </c>
      <c r="AU3922" s="46">
        <f t="shared" si="837"/>
        <v>0</v>
      </c>
      <c r="AV3922" s="46">
        <f t="shared" si="838"/>
        <v>0</v>
      </c>
      <c r="AW3922" s="46">
        <f t="shared" si="841"/>
        <v>0</v>
      </c>
      <c r="AX3922" s="47" t="str">
        <f t="shared" si="839"/>
        <v/>
      </c>
      <c r="AY3922" s="47" t="str">
        <f t="shared" si="842"/>
        <v/>
      </c>
    </row>
    <row r="3923" spans="35:51" x14ac:dyDescent="0.35">
      <c r="AI3923" s="11"/>
      <c r="AJ3923" s="11"/>
      <c r="AK3923" s="11"/>
      <c r="AL3923" s="63"/>
      <c r="AM3923" s="46" t="str">
        <f t="shared" si="830"/>
        <v/>
      </c>
      <c r="AN3923" s="46" t="str">
        <f t="shared" si="831"/>
        <v/>
      </c>
      <c r="AO3923" s="46" t="str">
        <f t="shared" si="832"/>
        <v/>
      </c>
      <c r="AP3923" s="46">
        <f t="shared" si="833"/>
        <v>0</v>
      </c>
      <c r="AQ3923" s="46" t="str">
        <f t="shared" si="834"/>
        <v/>
      </c>
      <c r="AR3923" s="46">
        <f t="shared" si="835"/>
        <v>0</v>
      </c>
      <c r="AS3923" s="48">
        <f t="shared" si="836"/>
        <v>1</v>
      </c>
      <c r="AT3923" s="46">
        <f t="shared" si="840"/>
        <v>0</v>
      </c>
      <c r="AU3923" s="46">
        <f t="shared" si="837"/>
        <v>0</v>
      </c>
      <c r="AV3923" s="46">
        <f t="shared" si="838"/>
        <v>0</v>
      </c>
      <c r="AW3923" s="46">
        <f t="shared" si="841"/>
        <v>0</v>
      </c>
      <c r="AX3923" s="47" t="str">
        <f t="shared" si="839"/>
        <v/>
      </c>
      <c r="AY3923" s="47" t="str">
        <f t="shared" si="842"/>
        <v/>
      </c>
    </row>
    <row r="3924" spans="35:51" x14ac:dyDescent="0.35">
      <c r="AI3924" s="11"/>
      <c r="AJ3924" s="11"/>
      <c r="AK3924" s="11"/>
      <c r="AL3924" s="63"/>
      <c r="AM3924" s="46" t="str">
        <f t="shared" si="830"/>
        <v/>
      </c>
      <c r="AN3924" s="46" t="str">
        <f t="shared" si="831"/>
        <v/>
      </c>
      <c r="AO3924" s="46" t="str">
        <f t="shared" si="832"/>
        <v/>
      </c>
      <c r="AP3924" s="46">
        <f t="shared" si="833"/>
        <v>0</v>
      </c>
      <c r="AQ3924" s="46" t="str">
        <f t="shared" si="834"/>
        <v/>
      </c>
      <c r="AR3924" s="46">
        <f t="shared" si="835"/>
        <v>0</v>
      </c>
      <c r="AS3924" s="48">
        <f t="shared" si="836"/>
        <v>1</v>
      </c>
      <c r="AT3924" s="46">
        <f t="shared" si="840"/>
        <v>0</v>
      </c>
      <c r="AU3924" s="46">
        <f t="shared" si="837"/>
        <v>0</v>
      </c>
      <c r="AV3924" s="46">
        <f t="shared" si="838"/>
        <v>0</v>
      </c>
      <c r="AW3924" s="46">
        <f t="shared" si="841"/>
        <v>0</v>
      </c>
      <c r="AX3924" s="47" t="str">
        <f t="shared" si="839"/>
        <v/>
      </c>
      <c r="AY3924" s="47" t="str">
        <f t="shared" si="842"/>
        <v/>
      </c>
    </row>
    <row r="3925" spans="35:51" x14ac:dyDescent="0.35">
      <c r="AI3925" s="11"/>
      <c r="AJ3925" s="11"/>
      <c r="AK3925" s="11"/>
      <c r="AL3925" s="63"/>
      <c r="AM3925" s="46" t="str">
        <f t="shared" si="830"/>
        <v/>
      </c>
      <c r="AN3925" s="46" t="str">
        <f t="shared" si="831"/>
        <v/>
      </c>
      <c r="AO3925" s="46" t="str">
        <f t="shared" si="832"/>
        <v/>
      </c>
      <c r="AP3925" s="46">
        <f t="shared" si="833"/>
        <v>0</v>
      </c>
      <c r="AQ3925" s="46" t="str">
        <f t="shared" si="834"/>
        <v/>
      </c>
      <c r="AR3925" s="46">
        <f t="shared" si="835"/>
        <v>0</v>
      </c>
      <c r="AS3925" s="48">
        <f t="shared" si="836"/>
        <v>1</v>
      </c>
      <c r="AT3925" s="46">
        <f t="shared" si="840"/>
        <v>0</v>
      </c>
      <c r="AU3925" s="46">
        <f t="shared" si="837"/>
        <v>0</v>
      </c>
      <c r="AV3925" s="46">
        <f t="shared" si="838"/>
        <v>0</v>
      </c>
      <c r="AW3925" s="46">
        <f t="shared" si="841"/>
        <v>0</v>
      </c>
      <c r="AX3925" s="47" t="str">
        <f t="shared" si="839"/>
        <v/>
      </c>
      <c r="AY3925" s="47" t="str">
        <f t="shared" si="842"/>
        <v/>
      </c>
    </row>
    <row r="3926" spans="35:51" x14ac:dyDescent="0.35">
      <c r="AI3926" s="11"/>
      <c r="AJ3926" s="11"/>
      <c r="AK3926" s="11"/>
      <c r="AL3926" s="63"/>
      <c r="AM3926" s="46" t="str">
        <f t="shared" si="830"/>
        <v/>
      </c>
      <c r="AN3926" s="46" t="str">
        <f t="shared" si="831"/>
        <v/>
      </c>
      <c r="AO3926" s="46" t="str">
        <f t="shared" si="832"/>
        <v/>
      </c>
      <c r="AP3926" s="46">
        <f t="shared" si="833"/>
        <v>0</v>
      </c>
      <c r="AQ3926" s="46" t="str">
        <f t="shared" si="834"/>
        <v/>
      </c>
      <c r="AR3926" s="46">
        <f t="shared" si="835"/>
        <v>0</v>
      </c>
      <c r="AS3926" s="48">
        <f t="shared" si="836"/>
        <v>1</v>
      </c>
      <c r="AT3926" s="46">
        <f t="shared" si="840"/>
        <v>0</v>
      </c>
      <c r="AU3926" s="46">
        <f t="shared" si="837"/>
        <v>0</v>
      </c>
      <c r="AV3926" s="46">
        <f t="shared" si="838"/>
        <v>0</v>
      </c>
      <c r="AW3926" s="46">
        <f t="shared" si="841"/>
        <v>0</v>
      </c>
      <c r="AX3926" s="47" t="str">
        <f t="shared" si="839"/>
        <v/>
      </c>
      <c r="AY3926" s="47" t="str">
        <f t="shared" si="842"/>
        <v/>
      </c>
    </row>
    <row r="3927" spans="35:51" x14ac:dyDescent="0.35">
      <c r="AI3927" s="11"/>
      <c r="AJ3927" s="11"/>
      <c r="AK3927" s="11"/>
      <c r="AL3927" s="63"/>
      <c r="AM3927" s="46" t="str">
        <f t="shared" si="830"/>
        <v/>
      </c>
      <c r="AN3927" s="46" t="str">
        <f t="shared" si="831"/>
        <v/>
      </c>
      <c r="AO3927" s="46" t="str">
        <f t="shared" si="832"/>
        <v/>
      </c>
      <c r="AP3927" s="46">
        <f t="shared" si="833"/>
        <v>0</v>
      </c>
      <c r="AQ3927" s="46" t="str">
        <f t="shared" si="834"/>
        <v/>
      </c>
      <c r="AR3927" s="46">
        <f t="shared" si="835"/>
        <v>0</v>
      </c>
      <c r="AS3927" s="48">
        <f t="shared" si="836"/>
        <v>1</v>
      </c>
      <c r="AT3927" s="46">
        <f t="shared" si="840"/>
        <v>0</v>
      </c>
      <c r="AU3927" s="46">
        <f t="shared" si="837"/>
        <v>0</v>
      </c>
      <c r="AV3927" s="46">
        <f t="shared" si="838"/>
        <v>0</v>
      </c>
      <c r="AW3927" s="46">
        <f t="shared" si="841"/>
        <v>0</v>
      </c>
      <c r="AX3927" s="47" t="str">
        <f t="shared" si="839"/>
        <v/>
      </c>
      <c r="AY3927" s="47" t="str">
        <f t="shared" si="842"/>
        <v/>
      </c>
    </row>
    <row r="3928" spans="35:51" x14ac:dyDescent="0.35">
      <c r="AI3928" s="11"/>
      <c r="AJ3928" s="11"/>
      <c r="AK3928" s="11"/>
      <c r="AL3928" s="63"/>
      <c r="AM3928" s="46" t="str">
        <f t="shared" si="830"/>
        <v/>
      </c>
      <c r="AN3928" s="46" t="str">
        <f t="shared" si="831"/>
        <v/>
      </c>
      <c r="AO3928" s="46" t="str">
        <f t="shared" si="832"/>
        <v/>
      </c>
      <c r="AP3928" s="46">
        <f t="shared" si="833"/>
        <v>0</v>
      </c>
      <c r="AQ3928" s="46" t="str">
        <f t="shared" si="834"/>
        <v/>
      </c>
      <c r="AR3928" s="46">
        <f t="shared" si="835"/>
        <v>0</v>
      </c>
      <c r="AS3928" s="48">
        <f t="shared" si="836"/>
        <v>1</v>
      </c>
      <c r="AT3928" s="46">
        <f t="shared" si="840"/>
        <v>0</v>
      </c>
      <c r="AU3928" s="46">
        <f t="shared" si="837"/>
        <v>0</v>
      </c>
      <c r="AV3928" s="46">
        <f t="shared" si="838"/>
        <v>0</v>
      </c>
      <c r="AW3928" s="46">
        <f t="shared" si="841"/>
        <v>0</v>
      </c>
      <c r="AX3928" s="47" t="str">
        <f t="shared" si="839"/>
        <v/>
      </c>
      <c r="AY3928" s="47" t="str">
        <f t="shared" si="842"/>
        <v/>
      </c>
    </row>
    <row r="3929" spans="35:51" x14ac:dyDescent="0.35">
      <c r="AI3929" s="11"/>
      <c r="AJ3929" s="11"/>
      <c r="AK3929" s="11"/>
      <c r="AL3929" s="63"/>
      <c r="AM3929" s="46" t="str">
        <f t="shared" si="830"/>
        <v/>
      </c>
      <c r="AN3929" s="46" t="str">
        <f t="shared" si="831"/>
        <v/>
      </c>
      <c r="AO3929" s="46" t="str">
        <f t="shared" si="832"/>
        <v/>
      </c>
      <c r="AP3929" s="46">
        <f t="shared" si="833"/>
        <v>0</v>
      </c>
      <c r="AQ3929" s="46" t="str">
        <f t="shared" si="834"/>
        <v/>
      </c>
      <c r="AR3929" s="46">
        <f t="shared" si="835"/>
        <v>0</v>
      </c>
      <c r="AS3929" s="48">
        <f t="shared" si="836"/>
        <v>1</v>
      </c>
      <c r="AT3929" s="46">
        <f t="shared" si="840"/>
        <v>0</v>
      </c>
      <c r="AU3929" s="46">
        <f t="shared" si="837"/>
        <v>0</v>
      </c>
      <c r="AV3929" s="46">
        <f t="shared" si="838"/>
        <v>0</v>
      </c>
      <c r="AW3929" s="46">
        <f t="shared" si="841"/>
        <v>0</v>
      </c>
      <c r="AX3929" s="47" t="str">
        <f t="shared" si="839"/>
        <v/>
      </c>
      <c r="AY3929" s="47" t="str">
        <f t="shared" si="842"/>
        <v/>
      </c>
    </row>
    <row r="3930" spans="35:51" x14ac:dyDescent="0.35">
      <c r="AI3930" s="11"/>
      <c r="AJ3930" s="11"/>
      <c r="AK3930" s="11"/>
      <c r="AL3930" s="63"/>
      <c r="AM3930" s="46" t="str">
        <f t="shared" si="830"/>
        <v/>
      </c>
      <c r="AN3930" s="46" t="str">
        <f t="shared" si="831"/>
        <v/>
      </c>
      <c r="AO3930" s="46" t="str">
        <f t="shared" si="832"/>
        <v/>
      </c>
      <c r="AP3930" s="46">
        <f t="shared" si="833"/>
        <v>0</v>
      </c>
      <c r="AQ3930" s="46" t="str">
        <f t="shared" si="834"/>
        <v/>
      </c>
      <c r="AR3930" s="46">
        <f t="shared" si="835"/>
        <v>0</v>
      </c>
      <c r="AS3930" s="48">
        <f t="shared" si="836"/>
        <v>1</v>
      </c>
      <c r="AT3930" s="46">
        <f t="shared" si="840"/>
        <v>0</v>
      </c>
      <c r="AU3930" s="46">
        <f t="shared" si="837"/>
        <v>0</v>
      </c>
      <c r="AV3930" s="46">
        <f t="shared" si="838"/>
        <v>0</v>
      </c>
      <c r="AW3930" s="46">
        <f t="shared" si="841"/>
        <v>0</v>
      </c>
      <c r="AX3930" s="47" t="str">
        <f t="shared" si="839"/>
        <v/>
      </c>
      <c r="AY3930" s="47" t="str">
        <f t="shared" si="842"/>
        <v/>
      </c>
    </row>
    <row r="3931" spans="35:51" x14ac:dyDescent="0.35">
      <c r="AI3931" s="11"/>
      <c r="AJ3931" s="11"/>
      <c r="AK3931" s="11"/>
      <c r="AL3931" s="63"/>
      <c r="AM3931" s="46" t="str">
        <f t="shared" si="830"/>
        <v/>
      </c>
      <c r="AN3931" s="46" t="str">
        <f t="shared" si="831"/>
        <v/>
      </c>
      <c r="AO3931" s="46" t="str">
        <f t="shared" si="832"/>
        <v/>
      </c>
      <c r="AP3931" s="46">
        <f t="shared" si="833"/>
        <v>0</v>
      </c>
      <c r="AQ3931" s="46" t="str">
        <f t="shared" si="834"/>
        <v/>
      </c>
      <c r="AR3931" s="46">
        <f t="shared" si="835"/>
        <v>0</v>
      </c>
      <c r="AS3931" s="48">
        <f t="shared" si="836"/>
        <v>1</v>
      </c>
      <c r="AT3931" s="46">
        <f t="shared" si="840"/>
        <v>0</v>
      </c>
      <c r="AU3931" s="46">
        <f t="shared" si="837"/>
        <v>0</v>
      </c>
      <c r="AV3931" s="46">
        <f t="shared" si="838"/>
        <v>0</v>
      </c>
      <c r="AW3931" s="46">
        <f t="shared" si="841"/>
        <v>0</v>
      </c>
      <c r="AX3931" s="47" t="str">
        <f t="shared" si="839"/>
        <v/>
      </c>
      <c r="AY3931" s="47" t="str">
        <f t="shared" si="842"/>
        <v/>
      </c>
    </row>
    <row r="3932" spans="35:51" x14ac:dyDescent="0.35">
      <c r="AI3932" s="11"/>
      <c r="AJ3932" s="11"/>
      <c r="AK3932" s="11"/>
      <c r="AL3932" s="63"/>
      <c r="AM3932" s="46" t="str">
        <f t="shared" si="830"/>
        <v/>
      </c>
      <c r="AN3932" s="46" t="str">
        <f t="shared" si="831"/>
        <v/>
      </c>
      <c r="AO3932" s="46" t="str">
        <f t="shared" si="832"/>
        <v/>
      </c>
      <c r="AP3932" s="46">
        <f t="shared" si="833"/>
        <v>0</v>
      </c>
      <c r="AQ3932" s="46" t="str">
        <f t="shared" si="834"/>
        <v/>
      </c>
      <c r="AR3932" s="46">
        <f t="shared" si="835"/>
        <v>0</v>
      </c>
      <c r="AS3932" s="48">
        <f t="shared" si="836"/>
        <v>1</v>
      </c>
      <c r="AT3932" s="46">
        <f t="shared" si="840"/>
        <v>0</v>
      </c>
      <c r="AU3932" s="46">
        <f t="shared" si="837"/>
        <v>0</v>
      </c>
      <c r="AV3932" s="46">
        <f t="shared" si="838"/>
        <v>0</v>
      </c>
      <c r="AW3932" s="46">
        <f t="shared" si="841"/>
        <v>0</v>
      </c>
      <c r="AX3932" s="47" t="str">
        <f t="shared" si="839"/>
        <v/>
      </c>
      <c r="AY3932" s="47" t="str">
        <f t="shared" si="842"/>
        <v/>
      </c>
    </row>
    <row r="3933" spans="35:51" x14ac:dyDescent="0.35">
      <c r="AI3933" s="11"/>
      <c r="AJ3933" s="11"/>
      <c r="AK3933" s="11"/>
      <c r="AL3933" s="63"/>
      <c r="AM3933" s="46" t="str">
        <f t="shared" si="830"/>
        <v/>
      </c>
      <c r="AN3933" s="46" t="str">
        <f t="shared" si="831"/>
        <v/>
      </c>
      <c r="AO3933" s="46" t="str">
        <f t="shared" si="832"/>
        <v/>
      </c>
      <c r="AP3933" s="46">
        <f t="shared" si="833"/>
        <v>0</v>
      </c>
      <c r="AQ3933" s="46" t="str">
        <f t="shared" si="834"/>
        <v/>
      </c>
      <c r="AR3933" s="46">
        <f t="shared" si="835"/>
        <v>0</v>
      </c>
      <c r="AS3933" s="48">
        <f t="shared" si="836"/>
        <v>1</v>
      </c>
      <c r="AT3933" s="46">
        <f t="shared" si="840"/>
        <v>0</v>
      </c>
      <c r="AU3933" s="46">
        <f t="shared" si="837"/>
        <v>0</v>
      </c>
      <c r="AV3933" s="46">
        <f t="shared" si="838"/>
        <v>0</v>
      </c>
      <c r="AW3933" s="46">
        <f t="shared" si="841"/>
        <v>0</v>
      </c>
      <c r="AX3933" s="47" t="str">
        <f t="shared" si="839"/>
        <v/>
      </c>
      <c r="AY3933" s="47" t="str">
        <f t="shared" si="842"/>
        <v/>
      </c>
    </row>
    <row r="3934" spans="35:51" x14ac:dyDescent="0.35">
      <c r="AI3934" s="11"/>
      <c r="AJ3934" s="11"/>
      <c r="AK3934" s="11"/>
      <c r="AL3934" s="63"/>
      <c r="AM3934" s="46" t="str">
        <f t="shared" si="830"/>
        <v/>
      </c>
      <c r="AN3934" s="46" t="str">
        <f t="shared" si="831"/>
        <v/>
      </c>
      <c r="AO3934" s="46" t="str">
        <f t="shared" si="832"/>
        <v/>
      </c>
      <c r="AP3934" s="46">
        <f t="shared" si="833"/>
        <v>0</v>
      </c>
      <c r="AQ3934" s="46" t="str">
        <f t="shared" si="834"/>
        <v/>
      </c>
      <c r="AR3934" s="46">
        <f t="shared" si="835"/>
        <v>0</v>
      </c>
      <c r="AS3934" s="48">
        <f t="shared" si="836"/>
        <v>1</v>
      </c>
      <c r="AT3934" s="46">
        <f t="shared" si="840"/>
        <v>0</v>
      </c>
      <c r="AU3934" s="46">
        <f t="shared" si="837"/>
        <v>0</v>
      </c>
      <c r="AV3934" s="46">
        <f t="shared" si="838"/>
        <v>0</v>
      </c>
      <c r="AW3934" s="46">
        <f t="shared" si="841"/>
        <v>0</v>
      </c>
      <c r="AX3934" s="47" t="str">
        <f t="shared" si="839"/>
        <v/>
      </c>
      <c r="AY3934" s="47" t="str">
        <f t="shared" si="842"/>
        <v/>
      </c>
    </row>
    <row r="3935" spans="35:51" x14ac:dyDescent="0.35">
      <c r="AI3935" s="11"/>
      <c r="AJ3935" s="11"/>
      <c r="AK3935" s="11"/>
      <c r="AL3935" s="63"/>
      <c r="AM3935" s="46" t="str">
        <f t="shared" si="830"/>
        <v/>
      </c>
      <c r="AN3935" s="46" t="str">
        <f t="shared" si="831"/>
        <v/>
      </c>
      <c r="AO3935" s="46" t="str">
        <f t="shared" si="832"/>
        <v/>
      </c>
      <c r="AP3935" s="46">
        <f t="shared" si="833"/>
        <v>0</v>
      </c>
      <c r="AQ3935" s="46" t="str">
        <f t="shared" si="834"/>
        <v/>
      </c>
      <c r="AR3935" s="46">
        <f t="shared" si="835"/>
        <v>0</v>
      </c>
      <c r="AS3935" s="48">
        <f t="shared" si="836"/>
        <v>1</v>
      </c>
      <c r="AT3935" s="46">
        <f t="shared" si="840"/>
        <v>0</v>
      </c>
      <c r="AU3935" s="46">
        <f t="shared" si="837"/>
        <v>0</v>
      </c>
      <c r="AV3935" s="46">
        <f t="shared" si="838"/>
        <v>0</v>
      </c>
      <c r="AW3935" s="46">
        <f t="shared" si="841"/>
        <v>0</v>
      </c>
      <c r="AX3935" s="47" t="str">
        <f t="shared" si="839"/>
        <v/>
      </c>
      <c r="AY3935" s="47" t="str">
        <f t="shared" si="842"/>
        <v/>
      </c>
    </row>
    <row r="3936" spans="35:51" x14ac:dyDescent="0.35">
      <c r="AI3936" s="11"/>
      <c r="AJ3936" s="11"/>
      <c r="AK3936" s="11"/>
      <c r="AL3936" s="63"/>
      <c r="AM3936" s="46" t="str">
        <f t="shared" si="830"/>
        <v/>
      </c>
      <c r="AN3936" s="46" t="str">
        <f t="shared" si="831"/>
        <v/>
      </c>
      <c r="AO3936" s="46" t="str">
        <f t="shared" si="832"/>
        <v/>
      </c>
      <c r="AP3936" s="46">
        <f t="shared" si="833"/>
        <v>0</v>
      </c>
      <c r="AQ3936" s="46" t="str">
        <f t="shared" si="834"/>
        <v/>
      </c>
      <c r="AR3936" s="46">
        <f t="shared" si="835"/>
        <v>0</v>
      </c>
      <c r="AS3936" s="48">
        <f t="shared" si="836"/>
        <v>1</v>
      </c>
      <c r="AT3936" s="46">
        <f t="shared" si="840"/>
        <v>0</v>
      </c>
      <c r="AU3936" s="46">
        <f t="shared" si="837"/>
        <v>0</v>
      </c>
      <c r="AV3936" s="46">
        <f t="shared" si="838"/>
        <v>0</v>
      </c>
      <c r="AW3936" s="46">
        <f t="shared" si="841"/>
        <v>0</v>
      </c>
      <c r="AX3936" s="47" t="str">
        <f t="shared" si="839"/>
        <v/>
      </c>
      <c r="AY3936" s="47" t="str">
        <f t="shared" si="842"/>
        <v/>
      </c>
    </row>
    <row r="3937" spans="35:51" x14ac:dyDescent="0.35">
      <c r="AI3937" s="11"/>
      <c r="AJ3937" s="11"/>
      <c r="AK3937" s="11"/>
      <c r="AL3937" s="63"/>
      <c r="AM3937" s="46" t="str">
        <f t="shared" si="830"/>
        <v/>
      </c>
      <c r="AN3937" s="46" t="str">
        <f t="shared" si="831"/>
        <v/>
      </c>
      <c r="AO3937" s="46" t="str">
        <f t="shared" si="832"/>
        <v/>
      </c>
      <c r="AP3937" s="46">
        <f t="shared" si="833"/>
        <v>0</v>
      </c>
      <c r="AQ3937" s="46" t="str">
        <f t="shared" si="834"/>
        <v/>
      </c>
      <c r="AR3937" s="46">
        <f t="shared" si="835"/>
        <v>0</v>
      </c>
      <c r="AS3937" s="48">
        <f t="shared" si="836"/>
        <v>1</v>
      </c>
      <c r="AT3937" s="46">
        <f t="shared" si="840"/>
        <v>0</v>
      </c>
      <c r="AU3937" s="46">
        <f t="shared" si="837"/>
        <v>0</v>
      </c>
      <c r="AV3937" s="46">
        <f t="shared" si="838"/>
        <v>0</v>
      </c>
      <c r="AW3937" s="46">
        <f t="shared" si="841"/>
        <v>0</v>
      </c>
      <c r="AX3937" s="47" t="str">
        <f t="shared" si="839"/>
        <v/>
      </c>
      <c r="AY3937" s="47" t="str">
        <f t="shared" si="842"/>
        <v/>
      </c>
    </row>
    <row r="3938" spans="35:51" x14ac:dyDescent="0.35">
      <c r="AI3938" s="11"/>
      <c r="AJ3938" s="11"/>
      <c r="AK3938" s="11"/>
      <c r="AL3938" s="63"/>
      <c r="AM3938" s="46" t="str">
        <f t="shared" si="830"/>
        <v/>
      </c>
      <c r="AN3938" s="46" t="str">
        <f t="shared" si="831"/>
        <v/>
      </c>
      <c r="AO3938" s="46" t="str">
        <f t="shared" si="832"/>
        <v/>
      </c>
      <c r="AP3938" s="46">
        <f t="shared" si="833"/>
        <v>0</v>
      </c>
      <c r="AQ3938" s="46" t="str">
        <f t="shared" si="834"/>
        <v/>
      </c>
      <c r="AR3938" s="46">
        <f t="shared" si="835"/>
        <v>0</v>
      </c>
      <c r="AS3938" s="48">
        <f t="shared" si="836"/>
        <v>1</v>
      </c>
      <c r="AT3938" s="46">
        <f t="shared" si="840"/>
        <v>0</v>
      </c>
      <c r="AU3938" s="46">
        <f t="shared" si="837"/>
        <v>0</v>
      </c>
      <c r="AV3938" s="46">
        <f t="shared" si="838"/>
        <v>0</v>
      </c>
      <c r="AW3938" s="46">
        <f t="shared" si="841"/>
        <v>0</v>
      </c>
      <c r="AX3938" s="47" t="str">
        <f t="shared" si="839"/>
        <v/>
      </c>
      <c r="AY3938" s="47" t="str">
        <f t="shared" si="842"/>
        <v/>
      </c>
    </row>
    <row r="3939" spans="35:51" x14ac:dyDescent="0.35">
      <c r="AI3939" s="11"/>
      <c r="AJ3939" s="11"/>
      <c r="AK3939" s="11"/>
      <c r="AL3939" s="63"/>
      <c r="AM3939" s="46" t="str">
        <f t="shared" si="830"/>
        <v/>
      </c>
      <c r="AN3939" s="46" t="str">
        <f t="shared" si="831"/>
        <v/>
      </c>
      <c r="AO3939" s="46" t="str">
        <f t="shared" si="832"/>
        <v/>
      </c>
      <c r="AP3939" s="46">
        <f t="shared" si="833"/>
        <v>0</v>
      </c>
      <c r="AQ3939" s="46" t="str">
        <f t="shared" si="834"/>
        <v/>
      </c>
      <c r="AR3939" s="46">
        <f t="shared" si="835"/>
        <v>0</v>
      </c>
      <c r="AS3939" s="48">
        <f t="shared" si="836"/>
        <v>1</v>
      </c>
      <c r="AT3939" s="46">
        <f t="shared" si="840"/>
        <v>0</v>
      </c>
      <c r="AU3939" s="46">
        <f t="shared" si="837"/>
        <v>0</v>
      </c>
      <c r="AV3939" s="46">
        <f t="shared" si="838"/>
        <v>0</v>
      </c>
      <c r="AW3939" s="46">
        <f t="shared" si="841"/>
        <v>0</v>
      </c>
      <c r="AX3939" s="47" t="str">
        <f t="shared" si="839"/>
        <v/>
      </c>
      <c r="AY3939" s="47" t="str">
        <f t="shared" si="842"/>
        <v/>
      </c>
    </row>
    <row r="3940" spans="35:51" x14ac:dyDescent="0.35">
      <c r="AI3940" s="11"/>
      <c r="AJ3940" s="11"/>
      <c r="AK3940" s="11"/>
      <c r="AL3940" s="63"/>
      <c r="AM3940" s="46" t="str">
        <f t="shared" si="830"/>
        <v/>
      </c>
      <c r="AN3940" s="46" t="str">
        <f t="shared" si="831"/>
        <v/>
      </c>
      <c r="AO3940" s="46" t="str">
        <f t="shared" si="832"/>
        <v/>
      </c>
      <c r="AP3940" s="46">
        <f t="shared" si="833"/>
        <v>0</v>
      </c>
      <c r="AQ3940" s="46" t="str">
        <f t="shared" si="834"/>
        <v/>
      </c>
      <c r="AR3940" s="46">
        <f t="shared" si="835"/>
        <v>0</v>
      </c>
      <c r="AS3940" s="48">
        <f t="shared" si="836"/>
        <v>1</v>
      </c>
      <c r="AT3940" s="46">
        <f t="shared" si="840"/>
        <v>0</v>
      </c>
      <c r="AU3940" s="46">
        <f t="shared" si="837"/>
        <v>0</v>
      </c>
      <c r="AV3940" s="46">
        <f t="shared" si="838"/>
        <v>0</v>
      </c>
      <c r="AW3940" s="46">
        <f t="shared" si="841"/>
        <v>0</v>
      </c>
      <c r="AX3940" s="47" t="str">
        <f t="shared" si="839"/>
        <v/>
      </c>
      <c r="AY3940" s="47" t="str">
        <f t="shared" si="842"/>
        <v/>
      </c>
    </row>
    <row r="3941" spans="35:51" x14ac:dyDescent="0.35">
      <c r="AI3941" s="11"/>
      <c r="AJ3941" s="11"/>
      <c r="AK3941" s="11"/>
      <c r="AL3941" s="63"/>
      <c r="AM3941" s="46" t="str">
        <f t="shared" si="830"/>
        <v/>
      </c>
      <c r="AN3941" s="46" t="str">
        <f t="shared" si="831"/>
        <v/>
      </c>
      <c r="AO3941" s="46" t="str">
        <f t="shared" si="832"/>
        <v/>
      </c>
      <c r="AP3941" s="46">
        <f t="shared" si="833"/>
        <v>0</v>
      </c>
      <c r="AQ3941" s="46" t="str">
        <f t="shared" si="834"/>
        <v/>
      </c>
      <c r="AR3941" s="46">
        <f t="shared" si="835"/>
        <v>0</v>
      </c>
      <c r="AS3941" s="48">
        <f t="shared" si="836"/>
        <v>1</v>
      </c>
      <c r="AT3941" s="46">
        <f t="shared" si="840"/>
        <v>0</v>
      </c>
      <c r="AU3941" s="46">
        <f t="shared" si="837"/>
        <v>0</v>
      </c>
      <c r="AV3941" s="46">
        <f t="shared" si="838"/>
        <v>0</v>
      </c>
      <c r="AW3941" s="46">
        <f t="shared" si="841"/>
        <v>0</v>
      </c>
      <c r="AX3941" s="47" t="str">
        <f t="shared" si="839"/>
        <v/>
      </c>
      <c r="AY3941" s="47" t="str">
        <f t="shared" si="842"/>
        <v/>
      </c>
    </row>
    <row r="3942" spans="35:51" x14ac:dyDescent="0.35">
      <c r="AI3942" s="11"/>
      <c r="AJ3942" s="11"/>
      <c r="AK3942" s="11"/>
      <c r="AL3942" s="63"/>
      <c r="AM3942" s="46" t="str">
        <f t="shared" si="830"/>
        <v/>
      </c>
      <c r="AN3942" s="46" t="str">
        <f t="shared" si="831"/>
        <v/>
      </c>
      <c r="AO3942" s="46" t="str">
        <f t="shared" si="832"/>
        <v/>
      </c>
      <c r="AP3942" s="46">
        <f t="shared" si="833"/>
        <v>0</v>
      </c>
      <c r="AQ3942" s="46" t="str">
        <f t="shared" si="834"/>
        <v/>
      </c>
      <c r="AR3942" s="46">
        <f t="shared" si="835"/>
        <v>0</v>
      </c>
      <c r="AS3942" s="48">
        <f t="shared" si="836"/>
        <v>1</v>
      </c>
      <c r="AT3942" s="46">
        <f t="shared" si="840"/>
        <v>0</v>
      </c>
      <c r="AU3942" s="46">
        <f t="shared" si="837"/>
        <v>0</v>
      </c>
      <c r="AV3942" s="46">
        <f t="shared" si="838"/>
        <v>0</v>
      </c>
      <c r="AW3942" s="46">
        <f t="shared" si="841"/>
        <v>0</v>
      </c>
      <c r="AX3942" s="47" t="str">
        <f t="shared" si="839"/>
        <v/>
      </c>
      <c r="AY3942" s="47" t="str">
        <f t="shared" si="842"/>
        <v/>
      </c>
    </row>
    <row r="3943" spans="35:51" x14ac:dyDescent="0.35">
      <c r="AI3943" s="11"/>
      <c r="AJ3943" s="11"/>
      <c r="AK3943" s="11"/>
      <c r="AL3943" s="63"/>
      <c r="AM3943" s="46" t="str">
        <f t="shared" si="830"/>
        <v/>
      </c>
      <c r="AN3943" s="46" t="str">
        <f t="shared" si="831"/>
        <v/>
      </c>
      <c r="AO3943" s="46" t="str">
        <f t="shared" si="832"/>
        <v/>
      </c>
      <c r="AP3943" s="46">
        <f t="shared" si="833"/>
        <v>0</v>
      </c>
      <c r="AQ3943" s="46" t="str">
        <f t="shared" si="834"/>
        <v/>
      </c>
      <c r="AR3943" s="46">
        <f t="shared" si="835"/>
        <v>0</v>
      </c>
      <c r="AS3943" s="48">
        <f t="shared" si="836"/>
        <v>1</v>
      </c>
      <c r="AT3943" s="46">
        <f t="shared" si="840"/>
        <v>0</v>
      </c>
      <c r="AU3943" s="46">
        <f t="shared" si="837"/>
        <v>0</v>
      </c>
      <c r="AV3943" s="46">
        <f t="shared" si="838"/>
        <v>0</v>
      </c>
      <c r="AW3943" s="46">
        <f t="shared" si="841"/>
        <v>0</v>
      </c>
      <c r="AX3943" s="47" t="str">
        <f t="shared" si="839"/>
        <v/>
      </c>
      <c r="AY3943" s="47" t="str">
        <f t="shared" si="842"/>
        <v/>
      </c>
    </row>
    <row r="3944" spans="35:51" x14ac:dyDescent="0.35">
      <c r="AI3944" s="11"/>
      <c r="AJ3944" s="11"/>
      <c r="AK3944" s="11"/>
      <c r="AL3944" s="63"/>
      <c r="AM3944" s="46" t="str">
        <f t="shared" si="830"/>
        <v/>
      </c>
      <c r="AN3944" s="46" t="str">
        <f t="shared" si="831"/>
        <v/>
      </c>
      <c r="AO3944" s="46" t="str">
        <f t="shared" si="832"/>
        <v/>
      </c>
      <c r="AP3944" s="46">
        <f t="shared" si="833"/>
        <v>0</v>
      </c>
      <c r="AQ3944" s="46" t="str">
        <f t="shared" si="834"/>
        <v/>
      </c>
      <c r="AR3944" s="46">
        <f t="shared" si="835"/>
        <v>0</v>
      </c>
      <c r="AS3944" s="48">
        <f t="shared" si="836"/>
        <v>1</v>
      </c>
      <c r="AT3944" s="46">
        <f t="shared" si="840"/>
        <v>0</v>
      </c>
      <c r="AU3944" s="46">
        <f t="shared" si="837"/>
        <v>0</v>
      </c>
      <c r="AV3944" s="46">
        <f t="shared" si="838"/>
        <v>0</v>
      </c>
      <c r="AW3944" s="46">
        <f t="shared" si="841"/>
        <v>0</v>
      </c>
      <c r="AX3944" s="47" t="str">
        <f t="shared" si="839"/>
        <v/>
      </c>
      <c r="AY3944" s="47" t="str">
        <f t="shared" si="842"/>
        <v/>
      </c>
    </row>
    <row r="3945" spans="35:51" x14ac:dyDescent="0.35">
      <c r="AI3945" s="11"/>
      <c r="AJ3945" s="11"/>
      <c r="AK3945" s="11"/>
      <c r="AL3945" s="63"/>
      <c r="AM3945" s="46" t="str">
        <f t="shared" si="830"/>
        <v/>
      </c>
      <c r="AN3945" s="46" t="str">
        <f t="shared" si="831"/>
        <v/>
      </c>
      <c r="AO3945" s="46" t="str">
        <f t="shared" si="832"/>
        <v/>
      </c>
      <c r="AP3945" s="46">
        <f t="shared" si="833"/>
        <v>0</v>
      </c>
      <c r="AQ3945" s="46" t="str">
        <f t="shared" si="834"/>
        <v/>
      </c>
      <c r="AR3945" s="46">
        <f t="shared" si="835"/>
        <v>0</v>
      </c>
      <c r="AS3945" s="48">
        <f t="shared" si="836"/>
        <v>1</v>
      </c>
      <c r="AT3945" s="46">
        <f t="shared" si="840"/>
        <v>0</v>
      </c>
      <c r="AU3945" s="46">
        <f t="shared" si="837"/>
        <v>0</v>
      </c>
      <c r="AV3945" s="46">
        <f t="shared" si="838"/>
        <v>0</v>
      </c>
      <c r="AW3945" s="46">
        <f t="shared" si="841"/>
        <v>0</v>
      </c>
      <c r="AX3945" s="47" t="str">
        <f t="shared" si="839"/>
        <v/>
      </c>
      <c r="AY3945" s="47" t="str">
        <f t="shared" si="842"/>
        <v/>
      </c>
    </row>
    <row r="3946" spans="35:51" x14ac:dyDescent="0.35">
      <c r="AI3946" s="11"/>
      <c r="AJ3946" s="11"/>
      <c r="AK3946" s="11"/>
      <c r="AL3946" s="63"/>
      <c r="AM3946" s="46" t="str">
        <f t="shared" si="830"/>
        <v/>
      </c>
      <c r="AN3946" s="46" t="str">
        <f t="shared" si="831"/>
        <v/>
      </c>
      <c r="AO3946" s="46" t="str">
        <f t="shared" si="832"/>
        <v/>
      </c>
      <c r="AP3946" s="46">
        <f t="shared" si="833"/>
        <v>0</v>
      </c>
      <c r="AQ3946" s="46" t="str">
        <f t="shared" si="834"/>
        <v/>
      </c>
      <c r="AR3946" s="46">
        <f t="shared" si="835"/>
        <v>0</v>
      </c>
      <c r="AS3946" s="48">
        <f t="shared" si="836"/>
        <v>1</v>
      </c>
      <c r="AT3946" s="46">
        <f t="shared" si="840"/>
        <v>0</v>
      </c>
      <c r="AU3946" s="46">
        <f t="shared" si="837"/>
        <v>0</v>
      </c>
      <c r="AV3946" s="46">
        <f t="shared" si="838"/>
        <v>0</v>
      </c>
      <c r="AW3946" s="46">
        <f t="shared" si="841"/>
        <v>0</v>
      </c>
      <c r="AX3946" s="47" t="str">
        <f t="shared" si="839"/>
        <v/>
      </c>
      <c r="AY3946" s="47" t="str">
        <f t="shared" si="842"/>
        <v/>
      </c>
    </row>
    <row r="3947" spans="35:51" x14ac:dyDescent="0.35">
      <c r="AI3947" s="11"/>
      <c r="AJ3947" s="11"/>
      <c r="AK3947" s="11"/>
      <c r="AL3947" s="63"/>
      <c r="AM3947" s="46" t="str">
        <f t="shared" si="830"/>
        <v/>
      </c>
      <c r="AN3947" s="46" t="str">
        <f t="shared" si="831"/>
        <v/>
      </c>
      <c r="AO3947" s="46" t="str">
        <f t="shared" si="832"/>
        <v/>
      </c>
      <c r="AP3947" s="46">
        <f t="shared" si="833"/>
        <v>0</v>
      </c>
      <c r="AQ3947" s="46" t="str">
        <f t="shared" si="834"/>
        <v/>
      </c>
      <c r="AR3947" s="46">
        <f t="shared" si="835"/>
        <v>0</v>
      </c>
      <c r="AS3947" s="48">
        <f t="shared" si="836"/>
        <v>1</v>
      </c>
      <c r="AT3947" s="46">
        <f t="shared" si="840"/>
        <v>0</v>
      </c>
      <c r="AU3947" s="46">
        <f t="shared" si="837"/>
        <v>0</v>
      </c>
      <c r="AV3947" s="46">
        <f t="shared" si="838"/>
        <v>0</v>
      </c>
      <c r="AW3947" s="46">
        <f t="shared" si="841"/>
        <v>0</v>
      </c>
      <c r="AX3947" s="47" t="str">
        <f t="shared" si="839"/>
        <v/>
      </c>
      <c r="AY3947" s="47" t="str">
        <f t="shared" si="842"/>
        <v/>
      </c>
    </row>
    <row r="3948" spans="35:51" x14ac:dyDescent="0.35">
      <c r="AI3948" s="11"/>
      <c r="AJ3948" s="11"/>
      <c r="AK3948" s="11"/>
      <c r="AL3948" s="63"/>
      <c r="AM3948" s="46" t="str">
        <f t="shared" si="830"/>
        <v/>
      </c>
      <c r="AN3948" s="46" t="str">
        <f t="shared" si="831"/>
        <v/>
      </c>
      <c r="AO3948" s="46" t="str">
        <f t="shared" si="832"/>
        <v/>
      </c>
      <c r="AP3948" s="46">
        <f t="shared" si="833"/>
        <v>0</v>
      </c>
      <c r="AQ3948" s="46" t="str">
        <f t="shared" si="834"/>
        <v/>
      </c>
      <c r="AR3948" s="46">
        <f t="shared" si="835"/>
        <v>0</v>
      </c>
      <c r="AS3948" s="48">
        <f t="shared" si="836"/>
        <v>1</v>
      </c>
      <c r="AT3948" s="46">
        <f t="shared" si="840"/>
        <v>0</v>
      </c>
      <c r="AU3948" s="46">
        <f t="shared" si="837"/>
        <v>0</v>
      </c>
      <c r="AV3948" s="46">
        <f t="shared" si="838"/>
        <v>0</v>
      </c>
      <c r="AW3948" s="46">
        <f t="shared" si="841"/>
        <v>0</v>
      </c>
      <c r="AX3948" s="47" t="str">
        <f t="shared" si="839"/>
        <v/>
      </c>
      <c r="AY3948" s="47" t="str">
        <f t="shared" si="842"/>
        <v/>
      </c>
    </row>
    <row r="3949" spans="35:51" x14ac:dyDescent="0.35">
      <c r="AI3949" s="11"/>
      <c r="AJ3949" s="11"/>
      <c r="AK3949" s="11"/>
      <c r="AL3949" s="63"/>
      <c r="AM3949" s="46" t="str">
        <f t="shared" si="830"/>
        <v/>
      </c>
      <c r="AN3949" s="46" t="str">
        <f t="shared" si="831"/>
        <v/>
      </c>
      <c r="AO3949" s="46" t="str">
        <f t="shared" si="832"/>
        <v/>
      </c>
      <c r="AP3949" s="46">
        <f t="shared" si="833"/>
        <v>0</v>
      </c>
      <c r="AQ3949" s="46" t="str">
        <f t="shared" si="834"/>
        <v/>
      </c>
      <c r="AR3949" s="46">
        <f t="shared" si="835"/>
        <v>0</v>
      </c>
      <c r="AS3949" s="48">
        <f t="shared" si="836"/>
        <v>1</v>
      </c>
      <c r="AT3949" s="46">
        <f t="shared" si="840"/>
        <v>0</v>
      </c>
      <c r="AU3949" s="46">
        <f t="shared" si="837"/>
        <v>0</v>
      </c>
      <c r="AV3949" s="46">
        <f t="shared" si="838"/>
        <v>0</v>
      </c>
      <c r="AW3949" s="46">
        <f t="shared" si="841"/>
        <v>0</v>
      </c>
      <c r="AX3949" s="47" t="str">
        <f t="shared" si="839"/>
        <v/>
      </c>
      <c r="AY3949" s="47" t="str">
        <f t="shared" si="842"/>
        <v/>
      </c>
    </row>
    <row r="3950" spans="35:51" x14ac:dyDescent="0.35">
      <c r="AI3950" s="11"/>
      <c r="AJ3950" s="11"/>
      <c r="AK3950" s="11"/>
      <c r="AL3950" s="63"/>
      <c r="AM3950" s="46" t="str">
        <f t="shared" si="830"/>
        <v/>
      </c>
      <c r="AN3950" s="46" t="str">
        <f t="shared" si="831"/>
        <v/>
      </c>
      <c r="AO3950" s="46" t="str">
        <f t="shared" si="832"/>
        <v/>
      </c>
      <c r="AP3950" s="46">
        <f t="shared" si="833"/>
        <v>0</v>
      </c>
      <c r="AQ3950" s="46" t="str">
        <f t="shared" si="834"/>
        <v/>
      </c>
      <c r="AR3950" s="46">
        <f t="shared" si="835"/>
        <v>0</v>
      </c>
      <c r="AS3950" s="48">
        <f t="shared" si="836"/>
        <v>1</v>
      </c>
      <c r="AT3950" s="46">
        <f t="shared" si="840"/>
        <v>0</v>
      </c>
      <c r="AU3950" s="46">
        <f t="shared" si="837"/>
        <v>0</v>
      </c>
      <c r="AV3950" s="46">
        <f t="shared" si="838"/>
        <v>0</v>
      </c>
      <c r="AW3950" s="46">
        <f t="shared" si="841"/>
        <v>0</v>
      </c>
      <c r="AX3950" s="47" t="str">
        <f t="shared" si="839"/>
        <v/>
      </c>
      <c r="AY3950" s="47" t="str">
        <f t="shared" si="842"/>
        <v/>
      </c>
    </row>
    <row r="3951" spans="35:51" x14ac:dyDescent="0.35">
      <c r="AI3951" s="11"/>
      <c r="AJ3951" s="11"/>
      <c r="AK3951" s="11"/>
      <c r="AL3951" s="63"/>
      <c r="AM3951" s="46" t="str">
        <f t="shared" si="830"/>
        <v/>
      </c>
      <c r="AN3951" s="46" t="str">
        <f t="shared" si="831"/>
        <v/>
      </c>
      <c r="AO3951" s="46" t="str">
        <f t="shared" si="832"/>
        <v/>
      </c>
      <c r="AP3951" s="46">
        <f t="shared" si="833"/>
        <v>0</v>
      </c>
      <c r="AQ3951" s="46" t="str">
        <f t="shared" si="834"/>
        <v/>
      </c>
      <c r="AR3951" s="46">
        <f t="shared" si="835"/>
        <v>0</v>
      </c>
      <c r="AS3951" s="48">
        <f t="shared" si="836"/>
        <v>1</v>
      </c>
      <c r="AT3951" s="46">
        <f t="shared" si="840"/>
        <v>0</v>
      </c>
      <c r="AU3951" s="46">
        <f t="shared" si="837"/>
        <v>0</v>
      </c>
      <c r="AV3951" s="46">
        <f t="shared" si="838"/>
        <v>0</v>
      </c>
      <c r="AW3951" s="46">
        <f t="shared" si="841"/>
        <v>0</v>
      </c>
      <c r="AX3951" s="47" t="str">
        <f t="shared" si="839"/>
        <v/>
      </c>
      <c r="AY3951" s="47" t="str">
        <f t="shared" si="842"/>
        <v/>
      </c>
    </row>
    <row r="3952" spans="35:51" x14ac:dyDescent="0.35">
      <c r="AI3952" s="11"/>
      <c r="AJ3952" s="11"/>
      <c r="AK3952" s="11"/>
      <c r="AL3952" s="63"/>
      <c r="AM3952" s="46" t="str">
        <f t="shared" si="830"/>
        <v/>
      </c>
      <c r="AN3952" s="46" t="str">
        <f t="shared" si="831"/>
        <v/>
      </c>
      <c r="AO3952" s="46" t="str">
        <f t="shared" si="832"/>
        <v/>
      </c>
      <c r="AP3952" s="46">
        <f t="shared" si="833"/>
        <v>0</v>
      </c>
      <c r="AQ3952" s="46" t="str">
        <f t="shared" si="834"/>
        <v/>
      </c>
      <c r="AR3952" s="46">
        <f t="shared" si="835"/>
        <v>0</v>
      </c>
      <c r="AS3952" s="48">
        <f t="shared" si="836"/>
        <v>1</v>
      </c>
      <c r="AT3952" s="46">
        <f t="shared" si="840"/>
        <v>0</v>
      </c>
      <c r="AU3952" s="46">
        <f t="shared" si="837"/>
        <v>0</v>
      </c>
      <c r="AV3952" s="46">
        <f t="shared" si="838"/>
        <v>0</v>
      </c>
      <c r="AW3952" s="46">
        <f t="shared" si="841"/>
        <v>0</v>
      </c>
      <c r="AX3952" s="47" t="str">
        <f t="shared" si="839"/>
        <v/>
      </c>
      <c r="AY3952" s="47" t="str">
        <f t="shared" si="842"/>
        <v/>
      </c>
    </row>
    <row r="3953" spans="35:51" x14ac:dyDescent="0.35">
      <c r="AI3953" s="11"/>
      <c r="AJ3953" s="11"/>
      <c r="AK3953" s="11"/>
      <c r="AL3953" s="63"/>
      <c r="AM3953" s="46" t="str">
        <f t="shared" si="830"/>
        <v/>
      </c>
      <c r="AN3953" s="46" t="str">
        <f t="shared" si="831"/>
        <v/>
      </c>
      <c r="AO3953" s="46" t="str">
        <f t="shared" si="832"/>
        <v/>
      </c>
      <c r="AP3953" s="46">
        <f t="shared" si="833"/>
        <v>0</v>
      </c>
      <c r="AQ3953" s="46" t="str">
        <f t="shared" si="834"/>
        <v/>
      </c>
      <c r="AR3953" s="46">
        <f t="shared" si="835"/>
        <v>0</v>
      </c>
      <c r="AS3953" s="48">
        <f t="shared" si="836"/>
        <v>1</v>
      </c>
      <c r="AT3953" s="46">
        <f t="shared" si="840"/>
        <v>0</v>
      </c>
      <c r="AU3953" s="46">
        <f t="shared" si="837"/>
        <v>0</v>
      </c>
      <c r="AV3953" s="46">
        <f t="shared" si="838"/>
        <v>0</v>
      </c>
      <c r="AW3953" s="46">
        <f t="shared" si="841"/>
        <v>0</v>
      </c>
      <c r="AX3953" s="47" t="str">
        <f t="shared" si="839"/>
        <v/>
      </c>
      <c r="AY3953" s="47" t="str">
        <f t="shared" si="842"/>
        <v/>
      </c>
    </row>
    <row r="3954" spans="35:51" x14ac:dyDescent="0.35">
      <c r="AI3954" s="11"/>
      <c r="AJ3954" s="11"/>
      <c r="AK3954" s="11"/>
      <c r="AL3954" s="63"/>
      <c r="AM3954" s="46" t="str">
        <f t="shared" si="830"/>
        <v/>
      </c>
      <c r="AN3954" s="46" t="str">
        <f t="shared" si="831"/>
        <v/>
      </c>
      <c r="AO3954" s="46" t="str">
        <f t="shared" si="832"/>
        <v/>
      </c>
      <c r="AP3954" s="46">
        <f t="shared" si="833"/>
        <v>0</v>
      </c>
      <c r="AQ3954" s="46" t="str">
        <f t="shared" si="834"/>
        <v/>
      </c>
      <c r="AR3954" s="46">
        <f t="shared" si="835"/>
        <v>0</v>
      </c>
      <c r="AS3954" s="48">
        <f t="shared" si="836"/>
        <v>1</v>
      </c>
      <c r="AT3954" s="46">
        <f t="shared" si="840"/>
        <v>0</v>
      </c>
      <c r="AU3954" s="46">
        <f t="shared" si="837"/>
        <v>0</v>
      </c>
      <c r="AV3954" s="46">
        <f t="shared" si="838"/>
        <v>0</v>
      </c>
      <c r="AW3954" s="46">
        <f t="shared" si="841"/>
        <v>0</v>
      </c>
      <c r="AX3954" s="47" t="str">
        <f t="shared" si="839"/>
        <v/>
      </c>
      <c r="AY3954" s="47" t="str">
        <f t="shared" si="842"/>
        <v/>
      </c>
    </row>
    <row r="3955" spans="35:51" x14ac:dyDescent="0.35">
      <c r="AI3955" s="11"/>
      <c r="AJ3955" s="11"/>
      <c r="AK3955" s="11"/>
      <c r="AL3955" s="63"/>
      <c r="AM3955" s="46" t="str">
        <f t="shared" si="830"/>
        <v/>
      </c>
      <c r="AN3955" s="46" t="str">
        <f t="shared" si="831"/>
        <v/>
      </c>
      <c r="AO3955" s="46" t="str">
        <f t="shared" si="832"/>
        <v/>
      </c>
      <c r="AP3955" s="46">
        <f t="shared" si="833"/>
        <v>0</v>
      </c>
      <c r="AQ3955" s="46" t="str">
        <f t="shared" si="834"/>
        <v/>
      </c>
      <c r="AR3955" s="46">
        <f t="shared" si="835"/>
        <v>0</v>
      </c>
      <c r="AS3955" s="48">
        <f t="shared" si="836"/>
        <v>1</v>
      </c>
      <c r="AT3955" s="46">
        <f t="shared" si="840"/>
        <v>0</v>
      </c>
      <c r="AU3955" s="46">
        <f t="shared" si="837"/>
        <v>0</v>
      </c>
      <c r="AV3955" s="46">
        <f t="shared" si="838"/>
        <v>0</v>
      </c>
      <c r="AW3955" s="46">
        <f t="shared" si="841"/>
        <v>0</v>
      </c>
      <c r="AX3955" s="47" t="str">
        <f t="shared" si="839"/>
        <v/>
      </c>
      <c r="AY3955" s="47" t="str">
        <f t="shared" si="842"/>
        <v/>
      </c>
    </row>
    <row r="3956" spans="35:51" x14ac:dyDescent="0.35">
      <c r="AI3956" s="11"/>
      <c r="AJ3956" s="11"/>
      <c r="AK3956" s="11"/>
      <c r="AL3956" s="63"/>
      <c r="AM3956" s="46" t="str">
        <f t="shared" si="830"/>
        <v/>
      </c>
      <c r="AN3956" s="46" t="str">
        <f t="shared" si="831"/>
        <v/>
      </c>
      <c r="AO3956" s="46" t="str">
        <f t="shared" si="832"/>
        <v/>
      </c>
      <c r="AP3956" s="46">
        <f t="shared" si="833"/>
        <v>0</v>
      </c>
      <c r="AQ3956" s="46" t="str">
        <f t="shared" si="834"/>
        <v/>
      </c>
      <c r="AR3956" s="46">
        <f t="shared" si="835"/>
        <v>0</v>
      </c>
      <c r="AS3956" s="48">
        <f t="shared" si="836"/>
        <v>1</v>
      </c>
      <c r="AT3956" s="46">
        <f t="shared" si="840"/>
        <v>0</v>
      </c>
      <c r="AU3956" s="46">
        <f t="shared" si="837"/>
        <v>0</v>
      </c>
      <c r="AV3956" s="46">
        <f t="shared" si="838"/>
        <v>0</v>
      </c>
      <c r="AW3956" s="46">
        <f t="shared" si="841"/>
        <v>0</v>
      </c>
      <c r="AX3956" s="47" t="str">
        <f t="shared" si="839"/>
        <v/>
      </c>
      <c r="AY3956" s="47" t="str">
        <f t="shared" si="842"/>
        <v/>
      </c>
    </row>
    <row r="3957" spans="35:51" x14ac:dyDescent="0.35">
      <c r="AI3957" s="11"/>
      <c r="AJ3957" s="11"/>
      <c r="AK3957" s="11"/>
      <c r="AL3957" s="63"/>
      <c r="AM3957" s="46" t="str">
        <f t="shared" si="830"/>
        <v/>
      </c>
      <c r="AN3957" s="46" t="str">
        <f t="shared" si="831"/>
        <v/>
      </c>
      <c r="AO3957" s="46" t="str">
        <f t="shared" si="832"/>
        <v/>
      </c>
      <c r="AP3957" s="46">
        <f t="shared" si="833"/>
        <v>0</v>
      </c>
      <c r="AQ3957" s="46" t="str">
        <f t="shared" si="834"/>
        <v/>
      </c>
      <c r="AR3957" s="46">
        <f t="shared" si="835"/>
        <v>0</v>
      </c>
      <c r="AS3957" s="48">
        <f t="shared" si="836"/>
        <v>1</v>
      </c>
      <c r="AT3957" s="46">
        <f t="shared" si="840"/>
        <v>0</v>
      </c>
      <c r="AU3957" s="46">
        <f t="shared" si="837"/>
        <v>0</v>
      </c>
      <c r="AV3957" s="46">
        <f t="shared" si="838"/>
        <v>0</v>
      </c>
      <c r="AW3957" s="46">
        <f t="shared" si="841"/>
        <v>0</v>
      </c>
      <c r="AX3957" s="47" t="str">
        <f t="shared" si="839"/>
        <v/>
      </c>
      <c r="AY3957" s="47" t="str">
        <f t="shared" si="842"/>
        <v/>
      </c>
    </row>
    <row r="3958" spans="35:51" x14ac:dyDescent="0.35">
      <c r="AI3958" s="11"/>
      <c r="AJ3958" s="11"/>
      <c r="AK3958" s="11"/>
      <c r="AL3958" s="63"/>
      <c r="AM3958" s="46" t="str">
        <f t="shared" si="830"/>
        <v/>
      </c>
      <c r="AN3958" s="46" t="str">
        <f t="shared" si="831"/>
        <v/>
      </c>
      <c r="AO3958" s="46" t="str">
        <f t="shared" si="832"/>
        <v/>
      </c>
      <c r="AP3958" s="46">
        <f t="shared" si="833"/>
        <v>0</v>
      </c>
      <c r="AQ3958" s="46" t="str">
        <f t="shared" si="834"/>
        <v/>
      </c>
      <c r="AR3958" s="46">
        <f t="shared" si="835"/>
        <v>0</v>
      </c>
      <c r="AS3958" s="48">
        <f t="shared" si="836"/>
        <v>1</v>
      </c>
      <c r="AT3958" s="46">
        <f t="shared" si="840"/>
        <v>0</v>
      </c>
      <c r="AU3958" s="46">
        <f t="shared" si="837"/>
        <v>0</v>
      </c>
      <c r="AV3958" s="46">
        <f t="shared" si="838"/>
        <v>0</v>
      </c>
      <c r="AW3958" s="46">
        <f t="shared" si="841"/>
        <v>0</v>
      </c>
      <c r="AX3958" s="47" t="str">
        <f t="shared" si="839"/>
        <v/>
      </c>
      <c r="AY3958" s="47" t="str">
        <f t="shared" si="842"/>
        <v/>
      </c>
    </row>
    <row r="3959" spans="35:51" x14ac:dyDescent="0.35">
      <c r="AI3959" s="11"/>
      <c r="AJ3959" s="11"/>
      <c r="AK3959" s="11"/>
      <c r="AL3959" s="63"/>
      <c r="AM3959" s="46" t="str">
        <f t="shared" si="830"/>
        <v/>
      </c>
      <c r="AN3959" s="46" t="str">
        <f t="shared" si="831"/>
        <v/>
      </c>
      <c r="AO3959" s="46" t="str">
        <f t="shared" si="832"/>
        <v/>
      </c>
      <c r="AP3959" s="46">
        <f t="shared" si="833"/>
        <v>0</v>
      </c>
      <c r="AQ3959" s="46" t="str">
        <f t="shared" si="834"/>
        <v/>
      </c>
      <c r="AR3959" s="46">
        <f t="shared" si="835"/>
        <v>0</v>
      </c>
      <c r="AS3959" s="48">
        <f t="shared" si="836"/>
        <v>1</v>
      </c>
      <c r="AT3959" s="46">
        <f t="shared" si="840"/>
        <v>0</v>
      </c>
      <c r="AU3959" s="46">
        <f t="shared" si="837"/>
        <v>0</v>
      </c>
      <c r="AV3959" s="46">
        <f t="shared" si="838"/>
        <v>0</v>
      </c>
      <c r="AW3959" s="46">
        <f t="shared" si="841"/>
        <v>0</v>
      </c>
      <c r="AX3959" s="47" t="str">
        <f t="shared" si="839"/>
        <v/>
      </c>
      <c r="AY3959" s="47" t="str">
        <f t="shared" si="842"/>
        <v/>
      </c>
    </row>
    <row r="3960" spans="35:51" x14ac:dyDescent="0.35">
      <c r="AI3960" s="11"/>
      <c r="AJ3960" s="11"/>
      <c r="AK3960" s="11"/>
      <c r="AL3960" s="63"/>
      <c r="AM3960" s="46" t="str">
        <f t="shared" si="830"/>
        <v/>
      </c>
      <c r="AN3960" s="46" t="str">
        <f t="shared" si="831"/>
        <v/>
      </c>
      <c r="AO3960" s="46" t="str">
        <f t="shared" si="832"/>
        <v/>
      </c>
      <c r="AP3960" s="46">
        <f t="shared" si="833"/>
        <v>0</v>
      </c>
      <c r="AQ3960" s="46" t="str">
        <f t="shared" si="834"/>
        <v/>
      </c>
      <c r="AR3960" s="46">
        <f t="shared" si="835"/>
        <v>0</v>
      </c>
      <c r="AS3960" s="48">
        <f t="shared" si="836"/>
        <v>1</v>
      </c>
      <c r="AT3960" s="46">
        <f t="shared" si="840"/>
        <v>0</v>
      </c>
      <c r="AU3960" s="46">
        <f t="shared" si="837"/>
        <v>0</v>
      </c>
      <c r="AV3960" s="46">
        <f t="shared" si="838"/>
        <v>0</v>
      </c>
      <c r="AW3960" s="46">
        <f t="shared" si="841"/>
        <v>0</v>
      </c>
      <c r="AX3960" s="47" t="str">
        <f t="shared" si="839"/>
        <v/>
      </c>
      <c r="AY3960" s="47" t="str">
        <f t="shared" si="842"/>
        <v/>
      </c>
    </row>
    <row r="3961" spans="35:51" x14ac:dyDescent="0.35">
      <c r="AI3961" s="11"/>
      <c r="AJ3961" s="11"/>
      <c r="AK3961" s="11"/>
      <c r="AL3961" s="63"/>
      <c r="AM3961" s="46" t="str">
        <f t="shared" si="830"/>
        <v/>
      </c>
      <c r="AN3961" s="46" t="str">
        <f t="shared" si="831"/>
        <v/>
      </c>
      <c r="AO3961" s="46" t="str">
        <f t="shared" si="832"/>
        <v/>
      </c>
      <c r="AP3961" s="46">
        <f t="shared" si="833"/>
        <v>0</v>
      </c>
      <c r="AQ3961" s="46" t="str">
        <f t="shared" si="834"/>
        <v/>
      </c>
      <c r="AR3961" s="46">
        <f t="shared" si="835"/>
        <v>0</v>
      </c>
      <c r="AS3961" s="48">
        <f t="shared" si="836"/>
        <v>1</v>
      </c>
      <c r="AT3961" s="46">
        <f t="shared" si="840"/>
        <v>0</v>
      </c>
      <c r="AU3961" s="46">
        <f t="shared" si="837"/>
        <v>0</v>
      </c>
      <c r="AV3961" s="46">
        <f t="shared" si="838"/>
        <v>0</v>
      </c>
      <c r="AW3961" s="46">
        <f t="shared" si="841"/>
        <v>0</v>
      </c>
      <c r="AX3961" s="47" t="str">
        <f t="shared" si="839"/>
        <v/>
      </c>
      <c r="AY3961" s="47" t="str">
        <f t="shared" si="842"/>
        <v/>
      </c>
    </row>
    <row r="3962" spans="35:51" x14ac:dyDescent="0.35">
      <c r="AI3962" s="11"/>
      <c r="AJ3962" s="11"/>
      <c r="AK3962" s="11"/>
      <c r="AL3962" s="63"/>
      <c r="AM3962" s="46" t="str">
        <f t="shared" si="830"/>
        <v/>
      </c>
      <c r="AN3962" s="46" t="str">
        <f t="shared" si="831"/>
        <v/>
      </c>
      <c r="AO3962" s="46" t="str">
        <f t="shared" si="832"/>
        <v/>
      </c>
      <c r="AP3962" s="46">
        <f t="shared" si="833"/>
        <v>0</v>
      </c>
      <c r="AQ3962" s="46" t="str">
        <f t="shared" si="834"/>
        <v/>
      </c>
      <c r="AR3962" s="46">
        <f t="shared" si="835"/>
        <v>0</v>
      </c>
      <c r="AS3962" s="48">
        <f t="shared" si="836"/>
        <v>1</v>
      </c>
      <c r="AT3962" s="46">
        <f t="shared" si="840"/>
        <v>0</v>
      </c>
      <c r="AU3962" s="46">
        <f t="shared" si="837"/>
        <v>0</v>
      </c>
      <c r="AV3962" s="46">
        <f t="shared" si="838"/>
        <v>0</v>
      </c>
      <c r="AW3962" s="46">
        <f t="shared" si="841"/>
        <v>0</v>
      </c>
      <c r="AX3962" s="47" t="str">
        <f t="shared" si="839"/>
        <v/>
      </c>
      <c r="AY3962" s="47" t="str">
        <f t="shared" si="842"/>
        <v/>
      </c>
    </row>
    <row r="3963" spans="35:51" x14ac:dyDescent="0.35">
      <c r="AI3963" s="11"/>
      <c r="AJ3963" s="11"/>
      <c r="AK3963" s="11"/>
      <c r="AL3963" s="63"/>
      <c r="AM3963" s="46" t="str">
        <f t="shared" si="830"/>
        <v/>
      </c>
      <c r="AN3963" s="46" t="str">
        <f t="shared" si="831"/>
        <v/>
      </c>
      <c r="AO3963" s="46" t="str">
        <f t="shared" si="832"/>
        <v/>
      </c>
      <c r="AP3963" s="46">
        <f t="shared" si="833"/>
        <v>0</v>
      </c>
      <c r="AQ3963" s="46" t="str">
        <f t="shared" si="834"/>
        <v/>
      </c>
      <c r="AR3963" s="46">
        <f t="shared" si="835"/>
        <v>0</v>
      </c>
      <c r="AS3963" s="48">
        <f t="shared" si="836"/>
        <v>1</v>
      </c>
      <c r="AT3963" s="46">
        <f t="shared" si="840"/>
        <v>0</v>
      </c>
      <c r="AU3963" s="46">
        <f t="shared" si="837"/>
        <v>0</v>
      </c>
      <c r="AV3963" s="46">
        <f t="shared" si="838"/>
        <v>0</v>
      </c>
      <c r="AW3963" s="46">
        <f t="shared" si="841"/>
        <v>0</v>
      </c>
      <c r="AX3963" s="47" t="str">
        <f t="shared" si="839"/>
        <v/>
      </c>
      <c r="AY3963" s="47" t="str">
        <f t="shared" si="842"/>
        <v/>
      </c>
    </row>
    <row r="3964" spans="35:51" x14ac:dyDescent="0.35">
      <c r="AI3964" s="11"/>
      <c r="AJ3964" s="11"/>
      <c r="AK3964" s="11"/>
      <c r="AL3964" s="63"/>
      <c r="AM3964" s="46" t="str">
        <f t="shared" si="830"/>
        <v/>
      </c>
      <c r="AN3964" s="46" t="str">
        <f t="shared" si="831"/>
        <v/>
      </c>
      <c r="AO3964" s="46" t="str">
        <f t="shared" si="832"/>
        <v/>
      </c>
      <c r="AP3964" s="46">
        <f t="shared" si="833"/>
        <v>0</v>
      </c>
      <c r="AQ3964" s="46" t="str">
        <f t="shared" si="834"/>
        <v/>
      </c>
      <c r="AR3964" s="46">
        <f t="shared" si="835"/>
        <v>0</v>
      </c>
      <c r="AS3964" s="48">
        <f t="shared" si="836"/>
        <v>1</v>
      </c>
      <c r="AT3964" s="46">
        <f t="shared" si="840"/>
        <v>0</v>
      </c>
      <c r="AU3964" s="46">
        <f t="shared" si="837"/>
        <v>0</v>
      </c>
      <c r="AV3964" s="46">
        <f t="shared" si="838"/>
        <v>0</v>
      </c>
      <c r="AW3964" s="46">
        <f t="shared" si="841"/>
        <v>0</v>
      </c>
      <c r="AX3964" s="47" t="str">
        <f t="shared" si="839"/>
        <v/>
      </c>
      <c r="AY3964" s="47" t="str">
        <f t="shared" si="842"/>
        <v/>
      </c>
    </row>
    <row r="3965" spans="35:51" x14ac:dyDescent="0.35">
      <c r="AI3965" s="11"/>
      <c r="AJ3965" s="11"/>
      <c r="AK3965" s="11"/>
      <c r="AL3965" s="63"/>
      <c r="AM3965" s="46" t="str">
        <f t="shared" si="830"/>
        <v/>
      </c>
      <c r="AN3965" s="46" t="str">
        <f t="shared" si="831"/>
        <v/>
      </c>
      <c r="AO3965" s="46" t="str">
        <f t="shared" si="832"/>
        <v/>
      </c>
      <c r="AP3965" s="46">
        <f t="shared" si="833"/>
        <v>0</v>
      </c>
      <c r="AQ3965" s="46" t="str">
        <f t="shared" si="834"/>
        <v/>
      </c>
      <c r="AR3965" s="46">
        <f t="shared" si="835"/>
        <v>0</v>
      </c>
      <c r="AS3965" s="48">
        <f t="shared" si="836"/>
        <v>1</v>
      </c>
      <c r="AT3965" s="46">
        <f t="shared" si="840"/>
        <v>0</v>
      </c>
      <c r="AU3965" s="46">
        <f t="shared" si="837"/>
        <v>0</v>
      </c>
      <c r="AV3965" s="46">
        <f t="shared" si="838"/>
        <v>0</v>
      </c>
      <c r="AW3965" s="46">
        <f t="shared" si="841"/>
        <v>0</v>
      </c>
      <c r="AX3965" s="47" t="str">
        <f t="shared" si="839"/>
        <v/>
      </c>
      <c r="AY3965" s="47" t="str">
        <f t="shared" si="842"/>
        <v/>
      </c>
    </row>
    <row r="3966" spans="35:51" x14ac:dyDescent="0.35">
      <c r="AI3966" s="11"/>
      <c r="AJ3966" s="11"/>
      <c r="AK3966" s="11"/>
      <c r="AL3966" s="63"/>
      <c r="AM3966" s="46" t="str">
        <f t="shared" si="830"/>
        <v/>
      </c>
      <c r="AN3966" s="46" t="str">
        <f t="shared" si="831"/>
        <v/>
      </c>
      <c r="AO3966" s="46" t="str">
        <f t="shared" si="832"/>
        <v/>
      </c>
      <c r="AP3966" s="46">
        <f t="shared" si="833"/>
        <v>0</v>
      </c>
      <c r="AQ3966" s="46" t="str">
        <f t="shared" si="834"/>
        <v/>
      </c>
      <c r="AR3966" s="46">
        <f t="shared" si="835"/>
        <v>0</v>
      </c>
      <c r="AS3966" s="48">
        <f t="shared" si="836"/>
        <v>1</v>
      </c>
      <c r="AT3966" s="46">
        <f t="shared" si="840"/>
        <v>0</v>
      </c>
      <c r="AU3966" s="46">
        <f t="shared" si="837"/>
        <v>0</v>
      </c>
      <c r="AV3966" s="46">
        <f t="shared" si="838"/>
        <v>0</v>
      </c>
      <c r="AW3966" s="46">
        <f t="shared" si="841"/>
        <v>0</v>
      </c>
      <c r="AX3966" s="47" t="str">
        <f t="shared" si="839"/>
        <v/>
      </c>
      <c r="AY3966" s="47" t="str">
        <f t="shared" si="842"/>
        <v/>
      </c>
    </row>
    <row r="3967" spans="35:51" x14ac:dyDescent="0.35">
      <c r="AI3967" s="11"/>
      <c r="AJ3967" s="11"/>
      <c r="AK3967" s="11"/>
      <c r="AL3967" s="63"/>
      <c r="AM3967" s="46" t="str">
        <f t="shared" si="830"/>
        <v/>
      </c>
      <c r="AN3967" s="46" t="str">
        <f t="shared" si="831"/>
        <v/>
      </c>
      <c r="AO3967" s="46" t="str">
        <f t="shared" si="832"/>
        <v/>
      </c>
      <c r="AP3967" s="46">
        <f t="shared" si="833"/>
        <v>0</v>
      </c>
      <c r="AQ3967" s="46" t="str">
        <f t="shared" si="834"/>
        <v/>
      </c>
      <c r="AR3967" s="46">
        <f t="shared" si="835"/>
        <v>0</v>
      </c>
      <c r="AS3967" s="48">
        <f t="shared" si="836"/>
        <v>1</v>
      </c>
      <c r="AT3967" s="46">
        <f t="shared" si="840"/>
        <v>0</v>
      </c>
      <c r="AU3967" s="46">
        <f t="shared" si="837"/>
        <v>0</v>
      </c>
      <c r="AV3967" s="46">
        <f t="shared" si="838"/>
        <v>0</v>
      </c>
      <c r="AW3967" s="46">
        <f t="shared" si="841"/>
        <v>0</v>
      </c>
      <c r="AX3967" s="47" t="str">
        <f t="shared" si="839"/>
        <v/>
      </c>
      <c r="AY3967" s="47" t="str">
        <f t="shared" si="842"/>
        <v/>
      </c>
    </row>
    <row r="3968" spans="35:51" x14ac:dyDescent="0.35">
      <c r="AI3968" s="11"/>
      <c r="AJ3968" s="11"/>
      <c r="AK3968" s="11"/>
      <c r="AL3968" s="63"/>
      <c r="AM3968" s="46" t="str">
        <f t="shared" si="830"/>
        <v/>
      </c>
      <c r="AN3968" s="46" t="str">
        <f t="shared" si="831"/>
        <v/>
      </c>
      <c r="AO3968" s="46" t="str">
        <f t="shared" si="832"/>
        <v/>
      </c>
      <c r="AP3968" s="46">
        <f t="shared" si="833"/>
        <v>0</v>
      </c>
      <c r="AQ3968" s="46" t="str">
        <f t="shared" si="834"/>
        <v/>
      </c>
      <c r="AR3968" s="46">
        <f t="shared" si="835"/>
        <v>0</v>
      </c>
      <c r="AS3968" s="48">
        <f t="shared" si="836"/>
        <v>1</v>
      </c>
      <c r="AT3968" s="46">
        <f t="shared" si="840"/>
        <v>0</v>
      </c>
      <c r="AU3968" s="46">
        <f t="shared" si="837"/>
        <v>0</v>
      </c>
      <c r="AV3968" s="46">
        <f t="shared" si="838"/>
        <v>0</v>
      </c>
      <c r="AW3968" s="46">
        <f t="shared" si="841"/>
        <v>0</v>
      </c>
      <c r="AX3968" s="47" t="str">
        <f t="shared" si="839"/>
        <v/>
      </c>
      <c r="AY3968" s="47" t="str">
        <f t="shared" si="842"/>
        <v/>
      </c>
    </row>
    <row r="3969" spans="35:51" x14ac:dyDescent="0.35">
      <c r="AI3969" s="11"/>
      <c r="AJ3969" s="11"/>
      <c r="AK3969" s="11"/>
      <c r="AL3969" s="63"/>
      <c r="AM3969" s="46" t="str">
        <f t="shared" si="830"/>
        <v/>
      </c>
      <c r="AN3969" s="46" t="str">
        <f t="shared" si="831"/>
        <v/>
      </c>
      <c r="AO3969" s="46" t="str">
        <f t="shared" si="832"/>
        <v/>
      </c>
      <c r="AP3969" s="46">
        <f t="shared" si="833"/>
        <v>0</v>
      </c>
      <c r="AQ3969" s="46" t="str">
        <f t="shared" si="834"/>
        <v/>
      </c>
      <c r="AR3969" s="46">
        <f t="shared" si="835"/>
        <v>0</v>
      </c>
      <c r="AS3969" s="48">
        <f t="shared" si="836"/>
        <v>1</v>
      </c>
      <c r="AT3969" s="46">
        <f t="shared" si="840"/>
        <v>0</v>
      </c>
      <c r="AU3969" s="46">
        <f t="shared" si="837"/>
        <v>0</v>
      </c>
      <c r="AV3969" s="46">
        <f t="shared" si="838"/>
        <v>0</v>
      </c>
      <c r="AW3969" s="46">
        <f t="shared" si="841"/>
        <v>0</v>
      </c>
      <c r="AX3969" s="47" t="str">
        <f t="shared" si="839"/>
        <v/>
      </c>
      <c r="AY3969" s="47" t="str">
        <f t="shared" si="842"/>
        <v/>
      </c>
    </row>
    <row r="3970" spans="35:51" x14ac:dyDescent="0.35">
      <c r="AI3970" s="11"/>
      <c r="AJ3970" s="11"/>
      <c r="AK3970" s="11"/>
      <c r="AL3970" s="63"/>
      <c r="AM3970" s="46" t="str">
        <f t="shared" si="830"/>
        <v/>
      </c>
      <c r="AN3970" s="46" t="str">
        <f t="shared" si="831"/>
        <v/>
      </c>
      <c r="AO3970" s="46" t="str">
        <f t="shared" si="832"/>
        <v/>
      </c>
      <c r="AP3970" s="46">
        <f t="shared" si="833"/>
        <v>0</v>
      </c>
      <c r="AQ3970" s="46" t="str">
        <f t="shared" si="834"/>
        <v/>
      </c>
      <c r="AR3970" s="46">
        <f t="shared" si="835"/>
        <v>0</v>
      </c>
      <c r="AS3970" s="48">
        <f t="shared" si="836"/>
        <v>1</v>
      </c>
      <c r="AT3970" s="46">
        <f t="shared" si="840"/>
        <v>0</v>
      </c>
      <c r="AU3970" s="46">
        <f t="shared" si="837"/>
        <v>0</v>
      </c>
      <c r="AV3970" s="46">
        <f t="shared" si="838"/>
        <v>0</v>
      </c>
      <c r="AW3970" s="46">
        <f t="shared" si="841"/>
        <v>0</v>
      </c>
      <c r="AX3970" s="47" t="str">
        <f t="shared" si="839"/>
        <v/>
      </c>
      <c r="AY3970" s="47" t="str">
        <f t="shared" si="842"/>
        <v/>
      </c>
    </row>
    <row r="3971" spans="35:51" x14ac:dyDescent="0.35">
      <c r="AI3971" s="11"/>
      <c r="AJ3971" s="11"/>
      <c r="AK3971" s="11"/>
      <c r="AL3971" s="63"/>
      <c r="AM3971" s="46" t="str">
        <f t="shared" ref="AM3971:AM4034" si="843">IFERROR(VLOOKUP($AK3971,pnl_konto_table,2,FALSE),"")</f>
        <v/>
      </c>
      <c r="AN3971" s="46" t="str">
        <f t="shared" ref="AN3971:AN4034" si="844">IFERROR(VLOOKUP($AK3971,pnl_konto_table,6,FALSE),"")</f>
        <v/>
      </c>
      <c r="AO3971" s="46" t="str">
        <f t="shared" ref="AO3971:AO4034" si="845">IFERROR(VLOOKUP($AK3971,pnl_konto_table,7,FALSE),"")</f>
        <v/>
      </c>
      <c r="AP3971" s="46">
        <f t="shared" ref="AP3971:AP4034" si="846">IFERROR(VLOOKUP(AO3971,pnl_kategori_table,2,FALSE),0)</f>
        <v>0</v>
      </c>
      <c r="AQ3971" s="46" t="str">
        <f t="shared" ref="AQ3971:AQ4034" si="847">IFERROR(MATCH(AN3971,pnl_subkategori,0),"")</f>
        <v/>
      </c>
      <c r="AR3971" s="46">
        <f t="shared" ref="AR3971:AR4034" si="848">IF(AP3971=$A$3,-$AL3971,$AL3971)</f>
        <v>0</v>
      </c>
      <c r="AS3971" s="48">
        <f t="shared" ref="AS3971:AS4034" si="849">IFERROR(VLOOKUP($AK3971,lookup_konto_index,2,FALSE),IFERROR(VLOOKUP(AN3971,lookup_subkategori_index,2,FALSE),IFERROR(VLOOKUP(AO3971,lookup_kategori_index,2,FALSE),1)))</f>
        <v>1</v>
      </c>
      <c r="AT3971" s="46">
        <f t="shared" si="840"/>
        <v>0</v>
      </c>
      <c r="AU3971" s="46">
        <f t="shared" ref="AU3971:AU4034" si="850">SUMIFS($BC$3:$BC$50,$BA$3:$BA$50,$AI3971,$BB$3:$BB$50,$AJ3971)</f>
        <v>0</v>
      </c>
      <c r="AV3971" s="46">
        <f t="shared" ref="AV3971:AV4034" si="851">SUMIFS($BD$3:$BD$50,$BA$3:$BA$50,$AI3971,$BB$3:$BB$50,$AJ3971)</f>
        <v>0</v>
      </c>
      <c r="AW3971" s="46">
        <f t="shared" si="841"/>
        <v>0</v>
      </c>
      <c r="AX3971" s="47" t="str">
        <f t="shared" ref="AX3971:AX4034" si="852">IFERROR(VLOOKUP($AP3971,table_type_kostnad,2,FALSE)*AR3971,"")</f>
        <v/>
      </c>
      <c r="AY3971" s="47" t="str">
        <f t="shared" si="842"/>
        <v/>
      </c>
    </row>
    <row r="3972" spans="35:51" x14ac:dyDescent="0.35">
      <c r="AI3972" s="11"/>
      <c r="AJ3972" s="11"/>
      <c r="AK3972" s="11"/>
      <c r="AL3972" s="63"/>
      <c r="AM3972" s="46" t="str">
        <f t="shared" si="843"/>
        <v/>
      </c>
      <c r="AN3972" s="46" t="str">
        <f t="shared" si="844"/>
        <v/>
      </c>
      <c r="AO3972" s="46" t="str">
        <f t="shared" si="845"/>
        <v/>
      </c>
      <c r="AP3972" s="46">
        <f t="shared" si="846"/>
        <v>0</v>
      </c>
      <c r="AQ3972" s="46" t="str">
        <f t="shared" si="847"/>
        <v/>
      </c>
      <c r="AR3972" s="46">
        <f t="shared" si="848"/>
        <v>0</v>
      </c>
      <c r="AS3972" s="48">
        <f t="shared" si="849"/>
        <v>1</v>
      </c>
      <c r="AT3972" s="46">
        <f t="shared" ref="AT3972:AT4035" si="853">AS3972*AR3972</f>
        <v>0</v>
      </c>
      <c r="AU3972" s="46">
        <f t="shared" si="850"/>
        <v>0</v>
      </c>
      <c r="AV3972" s="46">
        <f t="shared" si="851"/>
        <v>0</v>
      </c>
      <c r="AW3972" s="46">
        <f t="shared" ref="AW3972:AW4035" si="854">IF(AU3972=0,0,1)</f>
        <v>0</v>
      </c>
      <c r="AX3972" s="47" t="str">
        <f t="shared" si="852"/>
        <v/>
      </c>
      <c r="AY3972" s="47" t="str">
        <f t="shared" ref="AY3972:AY4035" si="855">IFERROR(AX3972*AS3972,"")</f>
        <v/>
      </c>
    </row>
    <row r="3973" spans="35:51" x14ac:dyDescent="0.35">
      <c r="AI3973" s="11"/>
      <c r="AJ3973" s="11"/>
      <c r="AK3973" s="11"/>
      <c r="AL3973" s="63"/>
      <c r="AM3973" s="46" t="str">
        <f t="shared" si="843"/>
        <v/>
      </c>
      <c r="AN3973" s="46" t="str">
        <f t="shared" si="844"/>
        <v/>
      </c>
      <c r="AO3973" s="46" t="str">
        <f t="shared" si="845"/>
        <v/>
      </c>
      <c r="AP3973" s="46">
        <f t="shared" si="846"/>
        <v>0</v>
      </c>
      <c r="AQ3973" s="46" t="str">
        <f t="shared" si="847"/>
        <v/>
      </c>
      <c r="AR3973" s="46">
        <f t="shared" si="848"/>
        <v>0</v>
      </c>
      <c r="AS3973" s="48">
        <f t="shared" si="849"/>
        <v>1</v>
      </c>
      <c r="AT3973" s="46">
        <f t="shared" si="853"/>
        <v>0</v>
      </c>
      <c r="AU3973" s="46">
        <f t="shared" si="850"/>
        <v>0</v>
      </c>
      <c r="AV3973" s="46">
        <f t="shared" si="851"/>
        <v>0</v>
      </c>
      <c r="AW3973" s="46">
        <f t="shared" si="854"/>
        <v>0</v>
      </c>
      <c r="AX3973" s="47" t="str">
        <f t="shared" si="852"/>
        <v/>
      </c>
      <c r="AY3973" s="47" t="str">
        <f t="shared" si="855"/>
        <v/>
      </c>
    </row>
    <row r="3974" spans="35:51" x14ac:dyDescent="0.35">
      <c r="AI3974" s="11"/>
      <c r="AJ3974" s="11"/>
      <c r="AK3974" s="11"/>
      <c r="AL3974" s="63"/>
      <c r="AM3974" s="46" t="str">
        <f t="shared" si="843"/>
        <v/>
      </c>
      <c r="AN3974" s="46" t="str">
        <f t="shared" si="844"/>
        <v/>
      </c>
      <c r="AO3974" s="46" t="str">
        <f t="shared" si="845"/>
        <v/>
      </c>
      <c r="AP3974" s="46">
        <f t="shared" si="846"/>
        <v>0</v>
      </c>
      <c r="AQ3974" s="46" t="str">
        <f t="shared" si="847"/>
        <v/>
      </c>
      <c r="AR3974" s="46">
        <f t="shared" si="848"/>
        <v>0</v>
      </c>
      <c r="AS3974" s="48">
        <f t="shared" si="849"/>
        <v>1</v>
      </c>
      <c r="AT3974" s="46">
        <f t="shared" si="853"/>
        <v>0</v>
      </c>
      <c r="AU3974" s="46">
        <f t="shared" si="850"/>
        <v>0</v>
      </c>
      <c r="AV3974" s="46">
        <f t="shared" si="851"/>
        <v>0</v>
      </c>
      <c r="AW3974" s="46">
        <f t="shared" si="854"/>
        <v>0</v>
      </c>
      <c r="AX3974" s="47" t="str">
        <f t="shared" si="852"/>
        <v/>
      </c>
      <c r="AY3974" s="47" t="str">
        <f t="shared" si="855"/>
        <v/>
      </c>
    </row>
    <row r="3975" spans="35:51" x14ac:dyDescent="0.35">
      <c r="AI3975" s="11"/>
      <c r="AJ3975" s="11"/>
      <c r="AK3975" s="11"/>
      <c r="AL3975" s="63"/>
      <c r="AM3975" s="46" t="str">
        <f t="shared" si="843"/>
        <v/>
      </c>
      <c r="AN3975" s="46" t="str">
        <f t="shared" si="844"/>
        <v/>
      </c>
      <c r="AO3975" s="46" t="str">
        <f t="shared" si="845"/>
        <v/>
      </c>
      <c r="AP3975" s="46">
        <f t="shared" si="846"/>
        <v>0</v>
      </c>
      <c r="AQ3975" s="46" t="str">
        <f t="shared" si="847"/>
        <v/>
      </c>
      <c r="AR3975" s="46">
        <f t="shared" si="848"/>
        <v>0</v>
      </c>
      <c r="AS3975" s="48">
        <f t="shared" si="849"/>
        <v>1</v>
      </c>
      <c r="AT3975" s="46">
        <f t="shared" si="853"/>
        <v>0</v>
      </c>
      <c r="AU3975" s="46">
        <f t="shared" si="850"/>
        <v>0</v>
      </c>
      <c r="AV3975" s="46">
        <f t="shared" si="851"/>
        <v>0</v>
      </c>
      <c r="AW3975" s="46">
        <f t="shared" si="854"/>
        <v>0</v>
      </c>
      <c r="AX3975" s="47" t="str">
        <f t="shared" si="852"/>
        <v/>
      </c>
      <c r="AY3975" s="47" t="str">
        <f t="shared" si="855"/>
        <v/>
      </c>
    </row>
    <row r="3976" spans="35:51" x14ac:dyDescent="0.35">
      <c r="AI3976" s="11"/>
      <c r="AJ3976" s="11"/>
      <c r="AK3976" s="11"/>
      <c r="AL3976" s="63"/>
      <c r="AM3976" s="46" t="str">
        <f t="shared" si="843"/>
        <v/>
      </c>
      <c r="AN3976" s="46" t="str">
        <f t="shared" si="844"/>
        <v/>
      </c>
      <c r="AO3976" s="46" t="str">
        <f t="shared" si="845"/>
        <v/>
      </c>
      <c r="AP3976" s="46">
        <f t="shared" si="846"/>
        <v>0</v>
      </c>
      <c r="AQ3976" s="46" t="str">
        <f t="shared" si="847"/>
        <v/>
      </c>
      <c r="AR3976" s="46">
        <f t="shared" si="848"/>
        <v>0</v>
      </c>
      <c r="AS3976" s="48">
        <f t="shared" si="849"/>
        <v>1</v>
      </c>
      <c r="AT3976" s="46">
        <f t="shared" si="853"/>
        <v>0</v>
      </c>
      <c r="AU3976" s="46">
        <f t="shared" si="850"/>
        <v>0</v>
      </c>
      <c r="AV3976" s="46">
        <f t="shared" si="851"/>
        <v>0</v>
      </c>
      <c r="AW3976" s="46">
        <f t="shared" si="854"/>
        <v>0</v>
      </c>
      <c r="AX3976" s="47" t="str">
        <f t="shared" si="852"/>
        <v/>
      </c>
      <c r="AY3976" s="47" t="str">
        <f t="shared" si="855"/>
        <v/>
      </c>
    </row>
    <row r="3977" spans="35:51" x14ac:dyDescent="0.35">
      <c r="AI3977" s="11"/>
      <c r="AJ3977" s="11"/>
      <c r="AK3977" s="11"/>
      <c r="AL3977" s="63"/>
      <c r="AM3977" s="46" t="str">
        <f t="shared" si="843"/>
        <v/>
      </c>
      <c r="AN3977" s="46" t="str">
        <f t="shared" si="844"/>
        <v/>
      </c>
      <c r="AO3977" s="46" t="str">
        <f t="shared" si="845"/>
        <v/>
      </c>
      <c r="AP3977" s="46">
        <f t="shared" si="846"/>
        <v>0</v>
      </c>
      <c r="AQ3977" s="46" t="str">
        <f t="shared" si="847"/>
        <v/>
      </c>
      <c r="AR3977" s="46">
        <f t="shared" si="848"/>
        <v>0</v>
      </c>
      <c r="AS3977" s="48">
        <f t="shared" si="849"/>
        <v>1</v>
      </c>
      <c r="AT3977" s="46">
        <f t="shared" si="853"/>
        <v>0</v>
      </c>
      <c r="AU3977" s="46">
        <f t="shared" si="850"/>
        <v>0</v>
      </c>
      <c r="AV3977" s="46">
        <f t="shared" si="851"/>
        <v>0</v>
      </c>
      <c r="AW3977" s="46">
        <f t="shared" si="854"/>
        <v>0</v>
      </c>
      <c r="AX3977" s="47" t="str">
        <f t="shared" si="852"/>
        <v/>
      </c>
      <c r="AY3977" s="47" t="str">
        <f t="shared" si="855"/>
        <v/>
      </c>
    </row>
    <row r="3978" spans="35:51" x14ac:dyDescent="0.35">
      <c r="AI3978" s="11"/>
      <c r="AJ3978" s="11"/>
      <c r="AK3978" s="11"/>
      <c r="AL3978" s="63"/>
      <c r="AM3978" s="46" t="str">
        <f t="shared" si="843"/>
        <v/>
      </c>
      <c r="AN3978" s="46" t="str">
        <f t="shared" si="844"/>
        <v/>
      </c>
      <c r="AO3978" s="46" t="str">
        <f t="shared" si="845"/>
        <v/>
      </c>
      <c r="AP3978" s="46">
        <f t="shared" si="846"/>
        <v>0</v>
      </c>
      <c r="AQ3978" s="46" t="str">
        <f t="shared" si="847"/>
        <v/>
      </c>
      <c r="AR3978" s="46">
        <f t="shared" si="848"/>
        <v>0</v>
      </c>
      <c r="AS3978" s="48">
        <f t="shared" si="849"/>
        <v>1</v>
      </c>
      <c r="AT3978" s="46">
        <f t="shared" si="853"/>
        <v>0</v>
      </c>
      <c r="AU3978" s="46">
        <f t="shared" si="850"/>
        <v>0</v>
      </c>
      <c r="AV3978" s="46">
        <f t="shared" si="851"/>
        <v>0</v>
      </c>
      <c r="AW3978" s="46">
        <f t="shared" si="854"/>
        <v>0</v>
      </c>
      <c r="AX3978" s="47" t="str">
        <f t="shared" si="852"/>
        <v/>
      </c>
      <c r="AY3978" s="47" t="str">
        <f t="shared" si="855"/>
        <v/>
      </c>
    </row>
    <row r="3979" spans="35:51" x14ac:dyDescent="0.35">
      <c r="AI3979" s="11"/>
      <c r="AJ3979" s="11"/>
      <c r="AK3979" s="11"/>
      <c r="AL3979" s="63"/>
      <c r="AM3979" s="46" t="str">
        <f t="shared" si="843"/>
        <v/>
      </c>
      <c r="AN3979" s="46" t="str">
        <f t="shared" si="844"/>
        <v/>
      </c>
      <c r="AO3979" s="46" t="str">
        <f t="shared" si="845"/>
        <v/>
      </c>
      <c r="AP3979" s="46">
        <f t="shared" si="846"/>
        <v>0</v>
      </c>
      <c r="AQ3979" s="46" t="str">
        <f t="shared" si="847"/>
        <v/>
      </c>
      <c r="AR3979" s="46">
        <f t="shared" si="848"/>
        <v>0</v>
      </c>
      <c r="AS3979" s="48">
        <f t="shared" si="849"/>
        <v>1</v>
      </c>
      <c r="AT3979" s="46">
        <f t="shared" si="853"/>
        <v>0</v>
      </c>
      <c r="AU3979" s="46">
        <f t="shared" si="850"/>
        <v>0</v>
      </c>
      <c r="AV3979" s="46">
        <f t="shared" si="851"/>
        <v>0</v>
      </c>
      <c r="AW3979" s="46">
        <f t="shared" si="854"/>
        <v>0</v>
      </c>
      <c r="AX3979" s="47" t="str">
        <f t="shared" si="852"/>
        <v/>
      </c>
      <c r="AY3979" s="47" t="str">
        <f t="shared" si="855"/>
        <v/>
      </c>
    </row>
    <row r="3980" spans="35:51" x14ac:dyDescent="0.35">
      <c r="AI3980" s="11"/>
      <c r="AJ3980" s="11"/>
      <c r="AK3980" s="11"/>
      <c r="AL3980" s="63"/>
      <c r="AM3980" s="46" t="str">
        <f t="shared" si="843"/>
        <v/>
      </c>
      <c r="AN3980" s="46" t="str">
        <f t="shared" si="844"/>
        <v/>
      </c>
      <c r="AO3980" s="46" t="str">
        <f t="shared" si="845"/>
        <v/>
      </c>
      <c r="AP3980" s="46">
        <f t="shared" si="846"/>
        <v>0</v>
      </c>
      <c r="AQ3980" s="46" t="str">
        <f t="shared" si="847"/>
        <v/>
      </c>
      <c r="AR3980" s="46">
        <f t="shared" si="848"/>
        <v>0</v>
      </c>
      <c r="AS3980" s="48">
        <f t="shared" si="849"/>
        <v>1</v>
      </c>
      <c r="AT3980" s="46">
        <f t="shared" si="853"/>
        <v>0</v>
      </c>
      <c r="AU3980" s="46">
        <f t="shared" si="850"/>
        <v>0</v>
      </c>
      <c r="AV3980" s="46">
        <f t="shared" si="851"/>
        <v>0</v>
      </c>
      <c r="AW3980" s="46">
        <f t="shared" si="854"/>
        <v>0</v>
      </c>
      <c r="AX3980" s="47" t="str">
        <f t="shared" si="852"/>
        <v/>
      </c>
      <c r="AY3980" s="47" t="str">
        <f t="shared" si="855"/>
        <v/>
      </c>
    </row>
    <row r="3981" spans="35:51" x14ac:dyDescent="0.35">
      <c r="AI3981" s="11"/>
      <c r="AJ3981" s="11"/>
      <c r="AK3981" s="11"/>
      <c r="AL3981" s="63"/>
      <c r="AM3981" s="46" t="str">
        <f t="shared" si="843"/>
        <v/>
      </c>
      <c r="AN3981" s="46" t="str">
        <f t="shared" si="844"/>
        <v/>
      </c>
      <c r="AO3981" s="46" t="str">
        <f t="shared" si="845"/>
        <v/>
      </c>
      <c r="AP3981" s="46">
        <f t="shared" si="846"/>
        <v>0</v>
      </c>
      <c r="AQ3981" s="46" t="str">
        <f t="shared" si="847"/>
        <v/>
      </c>
      <c r="AR3981" s="46">
        <f t="shared" si="848"/>
        <v>0</v>
      </c>
      <c r="AS3981" s="48">
        <f t="shared" si="849"/>
        <v>1</v>
      </c>
      <c r="AT3981" s="46">
        <f t="shared" si="853"/>
        <v>0</v>
      </c>
      <c r="AU3981" s="46">
        <f t="shared" si="850"/>
        <v>0</v>
      </c>
      <c r="AV3981" s="46">
        <f t="shared" si="851"/>
        <v>0</v>
      </c>
      <c r="AW3981" s="46">
        <f t="shared" si="854"/>
        <v>0</v>
      </c>
      <c r="AX3981" s="47" t="str">
        <f t="shared" si="852"/>
        <v/>
      </c>
      <c r="AY3981" s="47" t="str">
        <f t="shared" si="855"/>
        <v/>
      </c>
    </row>
    <row r="3982" spans="35:51" x14ac:dyDescent="0.35">
      <c r="AI3982" s="11"/>
      <c r="AJ3982" s="11"/>
      <c r="AK3982" s="11"/>
      <c r="AL3982" s="63"/>
      <c r="AM3982" s="46" t="str">
        <f t="shared" si="843"/>
        <v/>
      </c>
      <c r="AN3982" s="46" t="str">
        <f t="shared" si="844"/>
        <v/>
      </c>
      <c r="AO3982" s="46" t="str">
        <f t="shared" si="845"/>
        <v/>
      </c>
      <c r="AP3982" s="46">
        <f t="shared" si="846"/>
        <v>0</v>
      </c>
      <c r="AQ3982" s="46" t="str">
        <f t="shared" si="847"/>
        <v/>
      </c>
      <c r="AR3982" s="46">
        <f t="shared" si="848"/>
        <v>0</v>
      </c>
      <c r="AS3982" s="48">
        <f t="shared" si="849"/>
        <v>1</v>
      </c>
      <c r="AT3982" s="46">
        <f t="shared" si="853"/>
        <v>0</v>
      </c>
      <c r="AU3982" s="46">
        <f t="shared" si="850"/>
        <v>0</v>
      </c>
      <c r="AV3982" s="46">
        <f t="shared" si="851"/>
        <v>0</v>
      </c>
      <c r="AW3982" s="46">
        <f t="shared" si="854"/>
        <v>0</v>
      </c>
      <c r="AX3982" s="47" t="str">
        <f t="shared" si="852"/>
        <v/>
      </c>
      <c r="AY3982" s="47" t="str">
        <f t="shared" si="855"/>
        <v/>
      </c>
    </row>
    <row r="3983" spans="35:51" x14ac:dyDescent="0.35">
      <c r="AI3983" s="11"/>
      <c r="AJ3983" s="11"/>
      <c r="AK3983" s="11"/>
      <c r="AL3983" s="63"/>
      <c r="AM3983" s="46" t="str">
        <f t="shared" si="843"/>
        <v/>
      </c>
      <c r="AN3983" s="46" t="str">
        <f t="shared" si="844"/>
        <v/>
      </c>
      <c r="AO3983" s="46" t="str">
        <f t="shared" si="845"/>
        <v/>
      </c>
      <c r="AP3983" s="46">
        <f t="shared" si="846"/>
        <v>0</v>
      </c>
      <c r="AQ3983" s="46" t="str">
        <f t="shared" si="847"/>
        <v/>
      </c>
      <c r="AR3983" s="46">
        <f t="shared" si="848"/>
        <v>0</v>
      </c>
      <c r="AS3983" s="48">
        <f t="shared" si="849"/>
        <v>1</v>
      </c>
      <c r="AT3983" s="46">
        <f t="shared" si="853"/>
        <v>0</v>
      </c>
      <c r="AU3983" s="46">
        <f t="shared" si="850"/>
        <v>0</v>
      </c>
      <c r="AV3983" s="46">
        <f t="shared" si="851"/>
        <v>0</v>
      </c>
      <c r="AW3983" s="46">
        <f t="shared" si="854"/>
        <v>0</v>
      </c>
      <c r="AX3983" s="47" t="str">
        <f t="shared" si="852"/>
        <v/>
      </c>
      <c r="AY3983" s="47" t="str">
        <f t="shared" si="855"/>
        <v/>
      </c>
    </row>
    <row r="3984" spans="35:51" x14ac:dyDescent="0.35">
      <c r="AI3984" s="11"/>
      <c r="AJ3984" s="11"/>
      <c r="AK3984" s="11"/>
      <c r="AL3984" s="63"/>
      <c r="AM3984" s="46" t="str">
        <f t="shared" si="843"/>
        <v/>
      </c>
      <c r="AN3984" s="46" t="str">
        <f t="shared" si="844"/>
        <v/>
      </c>
      <c r="AO3984" s="46" t="str">
        <f t="shared" si="845"/>
        <v/>
      </c>
      <c r="AP3984" s="46">
        <f t="shared" si="846"/>
        <v>0</v>
      </c>
      <c r="AQ3984" s="46" t="str">
        <f t="shared" si="847"/>
        <v/>
      </c>
      <c r="AR3984" s="46">
        <f t="shared" si="848"/>
        <v>0</v>
      </c>
      <c r="AS3984" s="48">
        <f t="shared" si="849"/>
        <v>1</v>
      </c>
      <c r="AT3984" s="46">
        <f t="shared" si="853"/>
        <v>0</v>
      </c>
      <c r="AU3984" s="46">
        <f t="shared" si="850"/>
        <v>0</v>
      </c>
      <c r="AV3984" s="46">
        <f t="shared" si="851"/>
        <v>0</v>
      </c>
      <c r="AW3984" s="46">
        <f t="shared" si="854"/>
        <v>0</v>
      </c>
      <c r="AX3984" s="47" t="str">
        <f t="shared" si="852"/>
        <v/>
      </c>
      <c r="AY3984" s="47" t="str">
        <f t="shared" si="855"/>
        <v/>
      </c>
    </row>
    <row r="3985" spans="35:51" x14ac:dyDescent="0.35">
      <c r="AI3985" s="11"/>
      <c r="AJ3985" s="11"/>
      <c r="AK3985" s="11"/>
      <c r="AL3985" s="63"/>
      <c r="AM3985" s="46" t="str">
        <f t="shared" si="843"/>
        <v/>
      </c>
      <c r="AN3985" s="46" t="str">
        <f t="shared" si="844"/>
        <v/>
      </c>
      <c r="AO3985" s="46" t="str">
        <f t="shared" si="845"/>
        <v/>
      </c>
      <c r="AP3985" s="46">
        <f t="shared" si="846"/>
        <v>0</v>
      </c>
      <c r="AQ3985" s="46" t="str">
        <f t="shared" si="847"/>
        <v/>
      </c>
      <c r="AR3985" s="46">
        <f t="shared" si="848"/>
        <v>0</v>
      </c>
      <c r="AS3985" s="48">
        <f t="shared" si="849"/>
        <v>1</v>
      </c>
      <c r="AT3985" s="46">
        <f t="shared" si="853"/>
        <v>0</v>
      </c>
      <c r="AU3985" s="46">
        <f t="shared" si="850"/>
        <v>0</v>
      </c>
      <c r="AV3985" s="46">
        <f t="shared" si="851"/>
        <v>0</v>
      </c>
      <c r="AW3985" s="46">
        <f t="shared" si="854"/>
        <v>0</v>
      </c>
      <c r="AX3985" s="47" t="str">
        <f t="shared" si="852"/>
        <v/>
      </c>
      <c r="AY3985" s="47" t="str">
        <f t="shared" si="855"/>
        <v/>
      </c>
    </row>
    <row r="3986" spans="35:51" x14ac:dyDescent="0.35">
      <c r="AI3986" s="11"/>
      <c r="AJ3986" s="11"/>
      <c r="AK3986" s="11"/>
      <c r="AL3986" s="63"/>
      <c r="AM3986" s="46" t="str">
        <f t="shared" si="843"/>
        <v/>
      </c>
      <c r="AN3986" s="46" t="str">
        <f t="shared" si="844"/>
        <v/>
      </c>
      <c r="AO3986" s="46" t="str">
        <f t="shared" si="845"/>
        <v/>
      </c>
      <c r="AP3986" s="46">
        <f t="shared" si="846"/>
        <v>0</v>
      </c>
      <c r="AQ3986" s="46" t="str">
        <f t="shared" si="847"/>
        <v/>
      </c>
      <c r="AR3986" s="46">
        <f t="shared" si="848"/>
        <v>0</v>
      </c>
      <c r="AS3986" s="48">
        <f t="shared" si="849"/>
        <v>1</v>
      </c>
      <c r="AT3986" s="46">
        <f t="shared" si="853"/>
        <v>0</v>
      </c>
      <c r="AU3986" s="46">
        <f t="shared" si="850"/>
        <v>0</v>
      </c>
      <c r="AV3986" s="46">
        <f t="shared" si="851"/>
        <v>0</v>
      </c>
      <c r="AW3986" s="46">
        <f t="shared" si="854"/>
        <v>0</v>
      </c>
      <c r="AX3986" s="47" t="str">
        <f t="shared" si="852"/>
        <v/>
      </c>
      <c r="AY3986" s="47" t="str">
        <f t="shared" si="855"/>
        <v/>
      </c>
    </row>
    <row r="3987" spans="35:51" x14ac:dyDescent="0.35">
      <c r="AI3987" s="11"/>
      <c r="AJ3987" s="11"/>
      <c r="AK3987" s="11"/>
      <c r="AL3987" s="63"/>
      <c r="AM3987" s="46" t="str">
        <f t="shared" si="843"/>
        <v/>
      </c>
      <c r="AN3987" s="46" t="str">
        <f t="shared" si="844"/>
        <v/>
      </c>
      <c r="AO3987" s="46" t="str">
        <f t="shared" si="845"/>
        <v/>
      </c>
      <c r="AP3987" s="46">
        <f t="shared" si="846"/>
        <v>0</v>
      </c>
      <c r="AQ3987" s="46" t="str">
        <f t="shared" si="847"/>
        <v/>
      </c>
      <c r="AR3987" s="46">
        <f t="shared" si="848"/>
        <v>0</v>
      </c>
      <c r="AS3987" s="48">
        <f t="shared" si="849"/>
        <v>1</v>
      </c>
      <c r="AT3987" s="46">
        <f t="shared" si="853"/>
        <v>0</v>
      </c>
      <c r="AU3987" s="46">
        <f t="shared" si="850"/>
        <v>0</v>
      </c>
      <c r="AV3987" s="46">
        <f t="shared" si="851"/>
        <v>0</v>
      </c>
      <c r="AW3987" s="46">
        <f t="shared" si="854"/>
        <v>0</v>
      </c>
      <c r="AX3987" s="47" t="str">
        <f t="shared" si="852"/>
        <v/>
      </c>
      <c r="AY3987" s="47" t="str">
        <f t="shared" si="855"/>
        <v/>
      </c>
    </row>
    <row r="3988" spans="35:51" x14ac:dyDescent="0.35">
      <c r="AI3988" s="11"/>
      <c r="AJ3988" s="11"/>
      <c r="AK3988" s="11"/>
      <c r="AL3988" s="63"/>
      <c r="AM3988" s="46" t="str">
        <f t="shared" si="843"/>
        <v/>
      </c>
      <c r="AN3988" s="46" t="str">
        <f t="shared" si="844"/>
        <v/>
      </c>
      <c r="AO3988" s="46" t="str">
        <f t="shared" si="845"/>
        <v/>
      </c>
      <c r="AP3988" s="46">
        <f t="shared" si="846"/>
        <v>0</v>
      </c>
      <c r="AQ3988" s="46" t="str">
        <f t="shared" si="847"/>
        <v/>
      </c>
      <c r="AR3988" s="46">
        <f t="shared" si="848"/>
        <v>0</v>
      </c>
      <c r="AS3988" s="48">
        <f t="shared" si="849"/>
        <v>1</v>
      </c>
      <c r="AT3988" s="46">
        <f t="shared" si="853"/>
        <v>0</v>
      </c>
      <c r="AU3988" s="46">
        <f t="shared" si="850"/>
        <v>0</v>
      </c>
      <c r="AV3988" s="46">
        <f t="shared" si="851"/>
        <v>0</v>
      </c>
      <c r="AW3988" s="46">
        <f t="shared" si="854"/>
        <v>0</v>
      </c>
      <c r="AX3988" s="47" t="str">
        <f t="shared" si="852"/>
        <v/>
      </c>
      <c r="AY3988" s="47" t="str">
        <f t="shared" si="855"/>
        <v/>
      </c>
    </row>
    <row r="3989" spans="35:51" x14ac:dyDescent="0.35">
      <c r="AI3989" s="11"/>
      <c r="AJ3989" s="11"/>
      <c r="AK3989" s="11"/>
      <c r="AL3989" s="63"/>
      <c r="AM3989" s="46" t="str">
        <f t="shared" si="843"/>
        <v/>
      </c>
      <c r="AN3989" s="46" t="str">
        <f t="shared" si="844"/>
        <v/>
      </c>
      <c r="AO3989" s="46" t="str">
        <f t="shared" si="845"/>
        <v/>
      </c>
      <c r="AP3989" s="46">
        <f t="shared" si="846"/>
        <v>0</v>
      </c>
      <c r="AQ3989" s="46" t="str">
        <f t="shared" si="847"/>
        <v/>
      </c>
      <c r="AR3989" s="46">
        <f t="shared" si="848"/>
        <v>0</v>
      </c>
      <c r="AS3989" s="48">
        <f t="shared" si="849"/>
        <v>1</v>
      </c>
      <c r="AT3989" s="46">
        <f t="shared" si="853"/>
        <v>0</v>
      </c>
      <c r="AU3989" s="46">
        <f t="shared" si="850"/>
        <v>0</v>
      </c>
      <c r="AV3989" s="46">
        <f t="shared" si="851"/>
        <v>0</v>
      </c>
      <c r="AW3989" s="46">
        <f t="shared" si="854"/>
        <v>0</v>
      </c>
      <c r="AX3989" s="47" t="str">
        <f t="shared" si="852"/>
        <v/>
      </c>
      <c r="AY3989" s="47" t="str">
        <f t="shared" si="855"/>
        <v/>
      </c>
    </row>
    <row r="3990" spans="35:51" x14ac:dyDescent="0.35">
      <c r="AI3990" s="11"/>
      <c r="AJ3990" s="11"/>
      <c r="AK3990" s="11"/>
      <c r="AL3990" s="63"/>
      <c r="AM3990" s="46" t="str">
        <f t="shared" si="843"/>
        <v/>
      </c>
      <c r="AN3990" s="46" t="str">
        <f t="shared" si="844"/>
        <v/>
      </c>
      <c r="AO3990" s="46" t="str">
        <f t="shared" si="845"/>
        <v/>
      </c>
      <c r="AP3990" s="46">
        <f t="shared" si="846"/>
        <v>0</v>
      </c>
      <c r="AQ3990" s="46" t="str">
        <f t="shared" si="847"/>
        <v/>
      </c>
      <c r="AR3990" s="46">
        <f t="shared" si="848"/>
        <v>0</v>
      </c>
      <c r="AS3990" s="48">
        <f t="shared" si="849"/>
        <v>1</v>
      </c>
      <c r="AT3990" s="46">
        <f t="shared" si="853"/>
        <v>0</v>
      </c>
      <c r="AU3990" s="46">
        <f t="shared" si="850"/>
        <v>0</v>
      </c>
      <c r="AV3990" s="46">
        <f t="shared" si="851"/>
        <v>0</v>
      </c>
      <c r="AW3990" s="46">
        <f t="shared" si="854"/>
        <v>0</v>
      </c>
      <c r="AX3990" s="47" t="str">
        <f t="shared" si="852"/>
        <v/>
      </c>
      <c r="AY3990" s="47" t="str">
        <f t="shared" si="855"/>
        <v/>
      </c>
    </row>
    <row r="3991" spans="35:51" x14ac:dyDescent="0.35">
      <c r="AI3991" s="11"/>
      <c r="AJ3991" s="11"/>
      <c r="AK3991" s="11"/>
      <c r="AL3991" s="63"/>
      <c r="AM3991" s="46" t="str">
        <f t="shared" si="843"/>
        <v/>
      </c>
      <c r="AN3991" s="46" t="str">
        <f t="shared" si="844"/>
        <v/>
      </c>
      <c r="AO3991" s="46" t="str">
        <f t="shared" si="845"/>
        <v/>
      </c>
      <c r="AP3991" s="46">
        <f t="shared" si="846"/>
        <v>0</v>
      </c>
      <c r="AQ3991" s="46" t="str">
        <f t="shared" si="847"/>
        <v/>
      </c>
      <c r="AR3991" s="46">
        <f t="shared" si="848"/>
        <v>0</v>
      </c>
      <c r="AS3991" s="48">
        <f t="shared" si="849"/>
        <v>1</v>
      </c>
      <c r="AT3991" s="46">
        <f t="shared" si="853"/>
        <v>0</v>
      </c>
      <c r="AU3991" s="46">
        <f t="shared" si="850"/>
        <v>0</v>
      </c>
      <c r="AV3991" s="46">
        <f t="shared" si="851"/>
        <v>0</v>
      </c>
      <c r="AW3991" s="46">
        <f t="shared" si="854"/>
        <v>0</v>
      </c>
      <c r="AX3991" s="47" t="str">
        <f t="shared" si="852"/>
        <v/>
      </c>
      <c r="AY3991" s="47" t="str">
        <f t="shared" si="855"/>
        <v/>
      </c>
    </row>
    <row r="3992" spans="35:51" x14ac:dyDescent="0.35">
      <c r="AI3992" s="11"/>
      <c r="AJ3992" s="11"/>
      <c r="AK3992" s="11"/>
      <c r="AL3992" s="63"/>
      <c r="AM3992" s="46" t="str">
        <f t="shared" si="843"/>
        <v/>
      </c>
      <c r="AN3992" s="46" t="str">
        <f t="shared" si="844"/>
        <v/>
      </c>
      <c r="AO3992" s="46" t="str">
        <f t="shared" si="845"/>
        <v/>
      </c>
      <c r="AP3992" s="46">
        <f t="shared" si="846"/>
        <v>0</v>
      </c>
      <c r="AQ3992" s="46" t="str">
        <f t="shared" si="847"/>
        <v/>
      </c>
      <c r="AR3992" s="46">
        <f t="shared" si="848"/>
        <v>0</v>
      </c>
      <c r="AS3992" s="48">
        <f t="shared" si="849"/>
        <v>1</v>
      </c>
      <c r="AT3992" s="46">
        <f t="shared" si="853"/>
        <v>0</v>
      </c>
      <c r="AU3992" s="46">
        <f t="shared" si="850"/>
        <v>0</v>
      </c>
      <c r="AV3992" s="46">
        <f t="shared" si="851"/>
        <v>0</v>
      </c>
      <c r="AW3992" s="46">
        <f t="shared" si="854"/>
        <v>0</v>
      </c>
      <c r="AX3992" s="47" t="str">
        <f t="shared" si="852"/>
        <v/>
      </c>
      <c r="AY3992" s="47" t="str">
        <f t="shared" si="855"/>
        <v/>
      </c>
    </row>
    <row r="3993" spans="35:51" x14ac:dyDescent="0.35">
      <c r="AI3993" s="11"/>
      <c r="AJ3993" s="11"/>
      <c r="AK3993" s="11"/>
      <c r="AL3993" s="63"/>
      <c r="AM3993" s="46" t="str">
        <f t="shared" si="843"/>
        <v/>
      </c>
      <c r="AN3993" s="46" t="str">
        <f t="shared" si="844"/>
        <v/>
      </c>
      <c r="AO3993" s="46" t="str">
        <f t="shared" si="845"/>
        <v/>
      </c>
      <c r="AP3993" s="46">
        <f t="shared" si="846"/>
        <v>0</v>
      </c>
      <c r="AQ3993" s="46" t="str">
        <f t="shared" si="847"/>
        <v/>
      </c>
      <c r="AR3993" s="46">
        <f t="shared" si="848"/>
        <v>0</v>
      </c>
      <c r="AS3993" s="48">
        <f t="shared" si="849"/>
        <v>1</v>
      </c>
      <c r="AT3993" s="46">
        <f t="shared" si="853"/>
        <v>0</v>
      </c>
      <c r="AU3993" s="46">
        <f t="shared" si="850"/>
        <v>0</v>
      </c>
      <c r="AV3993" s="46">
        <f t="shared" si="851"/>
        <v>0</v>
      </c>
      <c r="AW3993" s="46">
        <f t="shared" si="854"/>
        <v>0</v>
      </c>
      <c r="AX3993" s="47" t="str">
        <f t="shared" si="852"/>
        <v/>
      </c>
      <c r="AY3993" s="47" t="str">
        <f t="shared" si="855"/>
        <v/>
      </c>
    </row>
    <row r="3994" spans="35:51" x14ac:dyDescent="0.35">
      <c r="AI3994" s="11"/>
      <c r="AJ3994" s="11"/>
      <c r="AK3994" s="11"/>
      <c r="AL3994" s="63"/>
      <c r="AM3994" s="46" t="str">
        <f t="shared" si="843"/>
        <v/>
      </c>
      <c r="AN3994" s="46" t="str">
        <f t="shared" si="844"/>
        <v/>
      </c>
      <c r="AO3994" s="46" t="str">
        <f t="shared" si="845"/>
        <v/>
      </c>
      <c r="AP3994" s="46">
        <f t="shared" si="846"/>
        <v>0</v>
      </c>
      <c r="AQ3994" s="46" t="str">
        <f t="shared" si="847"/>
        <v/>
      </c>
      <c r="AR3994" s="46">
        <f t="shared" si="848"/>
        <v>0</v>
      </c>
      <c r="AS3994" s="48">
        <f t="shared" si="849"/>
        <v>1</v>
      </c>
      <c r="AT3994" s="46">
        <f t="shared" si="853"/>
        <v>0</v>
      </c>
      <c r="AU3994" s="46">
        <f t="shared" si="850"/>
        <v>0</v>
      </c>
      <c r="AV3994" s="46">
        <f t="shared" si="851"/>
        <v>0</v>
      </c>
      <c r="AW3994" s="46">
        <f t="shared" si="854"/>
        <v>0</v>
      </c>
      <c r="AX3994" s="47" t="str">
        <f t="shared" si="852"/>
        <v/>
      </c>
      <c r="AY3994" s="47" t="str">
        <f t="shared" si="855"/>
        <v/>
      </c>
    </row>
    <row r="3995" spans="35:51" x14ac:dyDescent="0.35">
      <c r="AI3995" s="11"/>
      <c r="AJ3995" s="11"/>
      <c r="AK3995" s="11"/>
      <c r="AL3995" s="63"/>
      <c r="AM3995" s="46" t="str">
        <f t="shared" si="843"/>
        <v/>
      </c>
      <c r="AN3995" s="46" t="str">
        <f t="shared" si="844"/>
        <v/>
      </c>
      <c r="AO3995" s="46" t="str">
        <f t="shared" si="845"/>
        <v/>
      </c>
      <c r="AP3995" s="46">
        <f t="shared" si="846"/>
        <v>0</v>
      </c>
      <c r="AQ3995" s="46" t="str">
        <f t="shared" si="847"/>
        <v/>
      </c>
      <c r="AR3995" s="46">
        <f t="shared" si="848"/>
        <v>0</v>
      </c>
      <c r="AS3995" s="48">
        <f t="shared" si="849"/>
        <v>1</v>
      </c>
      <c r="AT3995" s="46">
        <f t="shared" si="853"/>
        <v>0</v>
      </c>
      <c r="AU3995" s="46">
        <f t="shared" si="850"/>
        <v>0</v>
      </c>
      <c r="AV3995" s="46">
        <f t="shared" si="851"/>
        <v>0</v>
      </c>
      <c r="AW3995" s="46">
        <f t="shared" si="854"/>
        <v>0</v>
      </c>
      <c r="AX3995" s="47" t="str">
        <f t="shared" si="852"/>
        <v/>
      </c>
      <c r="AY3995" s="47" t="str">
        <f t="shared" si="855"/>
        <v/>
      </c>
    </row>
    <row r="3996" spans="35:51" x14ac:dyDescent="0.35">
      <c r="AI3996" s="11"/>
      <c r="AJ3996" s="11"/>
      <c r="AK3996" s="11"/>
      <c r="AL3996" s="63"/>
      <c r="AM3996" s="46" t="str">
        <f t="shared" si="843"/>
        <v/>
      </c>
      <c r="AN3996" s="46" t="str">
        <f t="shared" si="844"/>
        <v/>
      </c>
      <c r="AO3996" s="46" t="str">
        <f t="shared" si="845"/>
        <v/>
      </c>
      <c r="AP3996" s="46">
        <f t="shared" si="846"/>
        <v>0</v>
      </c>
      <c r="AQ3996" s="46" t="str">
        <f t="shared" si="847"/>
        <v/>
      </c>
      <c r="AR3996" s="46">
        <f t="shared" si="848"/>
        <v>0</v>
      </c>
      <c r="AS3996" s="48">
        <f t="shared" si="849"/>
        <v>1</v>
      </c>
      <c r="AT3996" s="46">
        <f t="shared" si="853"/>
        <v>0</v>
      </c>
      <c r="AU3996" s="46">
        <f t="shared" si="850"/>
        <v>0</v>
      </c>
      <c r="AV3996" s="46">
        <f t="shared" si="851"/>
        <v>0</v>
      </c>
      <c r="AW3996" s="46">
        <f t="shared" si="854"/>
        <v>0</v>
      </c>
      <c r="AX3996" s="47" t="str">
        <f t="shared" si="852"/>
        <v/>
      </c>
      <c r="AY3996" s="47" t="str">
        <f t="shared" si="855"/>
        <v/>
      </c>
    </row>
    <row r="3997" spans="35:51" x14ac:dyDescent="0.35">
      <c r="AI3997" s="11"/>
      <c r="AJ3997" s="11"/>
      <c r="AK3997" s="11"/>
      <c r="AL3997" s="63"/>
      <c r="AM3997" s="46" t="str">
        <f t="shared" si="843"/>
        <v/>
      </c>
      <c r="AN3997" s="46" t="str">
        <f t="shared" si="844"/>
        <v/>
      </c>
      <c r="AO3997" s="46" t="str">
        <f t="shared" si="845"/>
        <v/>
      </c>
      <c r="AP3997" s="46">
        <f t="shared" si="846"/>
        <v>0</v>
      </c>
      <c r="AQ3997" s="46" t="str">
        <f t="shared" si="847"/>
        <v/>
      </c>
      <c r="AR3997" s="46">
        <f t="shared" si="848"/>
        <v>0</v>
      </c>
      <c r="AS3997" s="48">
        <f t="shared" si="849"/>
        <v>1</v>
      </c>
      <c r="AT3997" s="46">
        <f t="shared" si="853"/>
        <v>0</v>
      </c>
      <c r="AU3997" s="46">
        <f t="shared" si="850"/>
        <v>0</v>
      </c>
      <c r="AV3997" s="46">
        <f t="shared" si="851"/>
        <v>0</v>
      </c>
      <c r="AW3997" s="46">
        <f t="shared" si="854"/>
        <v>0</v>
      </c>
      <c r="AX3997" s="47" t="str">
        <f t="shared" si="852"/>
        <v/>
      </c>
      <c r="AY3997" s="47" t="str">
        <f t="shared" si="855"/>
        <v/>
      </c>
    </row>
    <row r="3998" spans="35:51" x14ac:dyDescent="0.35">
      <c r="AI3998" s="11"/>
      <c r="AJ3998" s="11"/>
      <c r="AK3998" s="11"/>
      <c r="AL3998" s="63"/>
      <c r="AM3998" s="46" t="str">
        <f t="shared" si="843"/>
        <v/>
      </c>
      <c r="AN3998" s="46" t="str">
        <f t="shared" si="844"/>
        <v/>
      </c>
      <c r="AO3998" s="46" t="str">
        <f t="shared" si="845"/>
        <v/>
      </c>
      <c r="AP3998" s="46">
        <f t="shared" si="846"/>
        <v>0</v>
      </c>
      <c r="AQ3998" s="46" t="str">
        <f t="shared" si="847"/>
        <v/>
      </c>
      <c r="AR3998" s="46">
        <f t="shared" si="848"/>
        <v>0</v>
      </c>
      <c r="AS3998" s="48">
        <f t="shared" si="849"/>
        <v>1</v>
      </c>
      <c r="AT3998" s="46">
        <f t="shared" si="853"/>
        <v>0</v>
      </c>
      <c r="AU3998" s="46">
        <f t="shared" si="850"/>
        <v>0</v>
      </c>
      <c r="AV3998" s="46">
        <f t="shared" si="851"/>
        <v>0</v>
      </c>
      <c r="AW3998" s="46">
        <f t="shared" si="854"/>
        <v>0</v>
      </c>
      <c r="AX3998" s="47" t="str">
        <f t="shared" si="852"/>
        <v/>
      </c>
      <c r="AY3998" s="47" t="str">
        <f t="shared" si="855"/>
        <v/>
      </c>
    </row>
    <row r="3999" spans="35:51" x14ac:dyDescent="0.35">
      <c r="AI3999" s="11"/>
      <c r="AJ3999" s="11"/>
      <c r="AK3999" s="11"/>
      <c r="AL3999" s="63"/>
      <c r="AM3999" s="46" t="str">
        <f t="shared" si="843"/>
        <v/>
      </c>
      <c r="AN3999" s="46" t="str">
        <f t="shared" si="844"/>
        <v/>
      </c>
      <c r="AO3999" s="46" t="str">
        <f t="shared" si="845"/>
        <v/>
      </c>
      <c r="AP3999" s="46">
        <f t="shared" si="846"/>
        <v>0</v>
      </c>
      <c r="AQ3999" s="46" t="str">
        <f t="shared" si="847"/>
        <v/>
      </c>
      <c r="AR3999" s="46">
        <f t="shared" si="848"/>
        <v>0</v>
      </c>
      <c r="AS3999" s="48">
        <f t="shared" si="849"/>
        <v>1</v>
      </c>
      <c r="AT3999" s="46">
        <f t="shared" si="853"/>
        <v>0</v>
      </c>
      <c r="AU3999" s="46">
        <f t="shared" si="850"/>
        <v>0</v>
      </c>
      <c r="AV3999" s="46">
        <f t="shared" si="851"/>
        <v>0</v>
      </c>
      <c r="AW3999" s="46">
        <f t="shared" si="854"/>
        <v>0</v>
      </c>
      <c r="AX3999" s="47" t="str">
        <f t="shared" si="852"/>
        <v/>
      </c>
      <c r="AY3999" s="47" t="str">
        <f t="shared" si="855"/>
        <v/>
      </c>
    </row>
    <row r="4000" spans="35:51" x14ac:dyDescent="0.35">
      <c r="AI4000" s="11"/>
      <c r="AJ4000" s="11"/>
      <c r="AK4000" s="11"/>
      <c r="AL4000" s="63"/>
      <c r="AM4000" s="46" t="str">
        <f t="shared" si="843"/>
        <v/>
      </c>
      <c r="AN4000" s="46" t="str">
        <f t="shared" si="844"/>
        <v/>
      </c>
      <c r="AO4000" s="46" t="str">
        <f t="shared" si="845"/>
        <v/>
      </c>
      <c r="AP4000" s="46">
        <f t="shared" si="846"/>
        <v>0</v>
      </c>
      <c r="AQ4000" s="46" t="str">
        <f t="shared" si="847"/>
        <v/>
      </c>
      <c r="AR4000" s="46">
        <f t="shared" si="848"/>
        <v>0</v>
      </c>
      <c r="AS4000" s="48">
        <f t="shared" si="849"/>
        <v>1</v>
      </c>
      <c r="AT4000" s="46">
        <f t="shared" si="853"/>
        <v>0</v>
      </c>
      <c r="AU4000" s="46">
        <f t="shared" si="850"/>
        <v>0</v>
      </c>
      <c r="AV4000" s="46">
        <f t="shared" si="851"/>
        <v>0</v>
      </c>
      <c r="AW4000" s="46">
        <f t="shared" si="854"/>
        <v>0</v>
      </c>
      <c r="AX4000" s="47" t="str">
        <f t="shared" si="852"/>
        <v/>
      </c>
      <c r="AY4000" s="47" t="str">
        <f t="shared" si="855"/>
        <v/>
      </c>
    </row>
    <row r="4001" spans="35:51" x14ac:dyDescent="0.35">
      <c r="AI4001" s="11"/>
      <c r="AJ4001" s="11"/>
      <c r="AK4001" s="11"/>
      <c r="AL4001" s="63"/>
      <c r="AM4001" s="46" t="str">
        <f t="shared" si="843"/>
        <v/>
      </c>
      <c r="AN4001" s="46" t="str">
        <f t="shared" si="844"/>
        <v/>
      </c>
      <c r="AO4001" s="46" t="str">
        <f t="shared" si="845"/>
        <v/>
      </c>
      <c r="AP4001" s="46">
        <f t="shared" si="846"/>
        <v>0</v>
      </c>
      <c r="AQ4001" s="46" t="str">
        <f t="shared" si="847"/>
        <v/>
      </c>
      <c r="AR4001" s="46">
        <f t="shared" si="848"/>
        <v>0</v>
      </c>
      <c r="AS4001" s="48">
        <f t="shared" si="849"/>
        <v>1</v>
      </c>
      <c r="AT4001" s="46">
        <f t="shared" si="853"/>
        <v>0</v>
      </c>
      <c r="AU4001" s="46">
        <f t="shared" si="850"/>
        <v>0</v>
      </c>
      <c r="AV4001" s="46">
        <f t="shared" si="851"/>
        <v>0</v>
      </c>
      <c r="AW4001" s="46">
        <f t="shared" si="854"/>
        <v>0</v>
      </c>
      <c r="AX4001" s="47" t="str">
        <f t="shared" si="852"/>
        <v/>
      </c>
      <c r="AY4001" s="47" t="str">
        <f t="shared" si="855"/>
        <v/>
      </c>
    </row>
    <row r="4002" spans="35:51" x14ac:dyDescent="0.35">
      <c r="AI4002" s="11"/>
      <c r="AJ4002" s="11"/>
      <c r="AK4002" s="11"/>
      <c r="AL4002" s="63"/>
      <c r="AM4002" s="46" t="str">
        <f t="shared" si="843"/>
        <v/>
      </c>
      <c r="AN4002" s="46" t="str">
        <f t="shared" si="844"/>
        <v/>
      </c>
      <c r="AO4002" s="46" t="str">
        <f t="shared" si="845"/>
        <v/>
      </c>
      <c r="AP4002" s="46">
        <f t="shared" si="846"/>
        <v>0</v>
      </c>
      <c r="AQ4002" s="46" t="str">
        <f t="shared" si="847"/>
        <v/>
      </c>
      <c r="AR4002" s="46">
        <f t="shared" si="848"/>
        <v>0</v>
      </c>
      <c r="AS4002" s="48">
        <f t="shared" si="849"/>
        <v>1</v>
      </c>
      <c r="AT4002" s="46">
        <f t="shared" si="853"/>
        <v>0</v>
      </c>
      <c r="AU4002" s="46">
        <f t="shared" si="850"/>
        <v>0</v>
      </c>
      <c r="AV4002" s="46">
        <f t="shared" si="851"/>
        <v>0</v>
      </c>
      <c r="AW4002" s="46">
        <f t="shared" si="854"/>
        <v>0</v>
      </c>
      <c r="AX4002" s="47" t="str">
        <f t="shared" si="852"/>
        <v/>
      </c>
      <c r="AY4002" s="47" t="str">
        <f t="shared" si="855"/>
        <v/>
      </c>
    </row>
    <row r="4003" spans="35:51" x14ac:dyDescent="0.35">
      <c r="AI4003" s="11"/>
      <c r="AJ4003" s="11"/>
      <c r="AK4003" s="11"/>
      <c r="AL4003" s="63"/>
      <c r="AM4003" s="46" t="str">
        <f t="shared" si="843"/>
        <v/>
      </c>
      <c r="AN4003" s="46" t="str">
        <f t="shared" si="844"/>
        <v/>
      </c>
      <c r="AO4003" s="46" t="str">
        <f t="shared" si="845"/>
        <v/>
      </c>
      <c r="AP4003" s="46">
        <f t="shared" si="846"/>
        <v>0</v>
      </c>
      <c r="AQ4003" s="46" t="str">
        <f t="shared" si="847"/>
        <v/>
      </c>
      <c r="AR4003" s="46">
        <f t="shared" si="848"/>
        <v>0</v>
      </c>
      <c r="AS4003" s="48">
        <f t="shared" si="849"/>
        <v>1</v>
      </c>
      <c r="AT4003" s="46">
        <f t="shared" si="853"/>
        <v>0</v>
      </c>
      <c r="AU4003" s="46">
        <f t="shared" si="850"/>
        <v>0</v>
      </c>
      <c r="AV4003" s="46">
        <f t="shared" si="851"/>
        <v>0</v>
      </c>
      <c r="AW4003" s="46">
        <f t="shared" si="854"/>
        <v>0</v>
      </c>
      <c r="AX4003" s="47" t="str">
        <f t="shared" si="852"/>
        <v/>
      </c>
      <c r="AY4003" s="47" t="str">
        <f t="shared" si="855"/>
        <v/>
      </c>
    </row>
    <row r="4004" spans="35:51" x14ac:dyDescent="0.35">
      <c r="AI4004" s="11"/>
      <c r="AJ4004" s="11"/>
      <c r="AK4004" s="11"/>
      <c r="AL4004" s="63"/>
      <c r="AM4004" s="46" t="str">
        <f t="shared" si="843"/>
        <v/>
      </c>
      <c r="AN4004" s="46" t="str">
        <f t="shared" si="844"/>
        <v/>
      </c>
      <c r="AO4004" s="46" t="str">
        <f t="shared" si="845"/>
        <v/>
      </c>
      <c r="AP4004" s="46">
        <f t="shared" si="846"/>
        <v>0</v>
      </c>
      <c r="AQ4004" s="46" t="str">
        <f t="shared" si="847"/>
        <v/>
      </c>
      <c r="AR4004" s="46">
        <f t="shared" si="848"/>
        <v>0</v>
      </c>
      <c r="AS4004" s="48">
        <f t="shared" si="849"/>
        <v>1</v>
      </c>
      <c r="AT4004" s="46">
        <f t="shared" si="853"/>
        <v>0</v>
      </c>
      <c r="AU4004" s="46">
        <f t="shared" si="850"/>
        <v>0</v>
      </c>
      <c r="AV4004" s="46">
        <f t="shared" si="851"/>
        <v>0</v>
      </c>
      <c r="AW4004" s="46">
        <f t="shared" si="854"/>
        <v>0</v>
      </c>
      <c r="AX4004" s="47" t="str">
        <f t="shared" si="852"/>
        <v/>
      </c>
      <c r="AY4004" s="47" t="str">
        <f t="shared" si="855"/>
        <v/>
      </c>
    </row>
    <row r="4005" spans="35:51" x14ac:dyDescent="0.35">
      <c r="AI4005" s="11"/>
      <c r="AJ4005" s="11"/>
      <c r="AK4005" s="11"/>
      <c r="AL4005" s="63"/>
      <c r="AM4005" s="46" t="str">
        <f t="shared" si="843"/>
        <v/>
      </c>
      <c r="AN4005" s="46" t="str">
        <f t="shared" si="844"/>
        <v/>
      </c>
      <c r="AO4005" s="46" t="str">
        <f t="shared" si="845"/>
        <v/>
      </c>
      <c r="AP4005" s="46">
        <f t="shared" si="846"/>
        <v>0</v>
      </c>
      <c r="AQ4005" s="46" t="str">
        <f t="shared" si="847"/>
        <v/>
      </c>
      <c r="AR4005" s="46">
        <f t="shared" si="848"/>
        <v>0</v>
      </c>
      <c r="AS4005" s="48">
        <f t="shared" si="849"/>
        <v>1</v>
      </c>
      <c r="AT4005" s="46">
        <f t="shared" si="853"/>
        <v>0</v>
      </c>
      <c r="AU4005" s="46">
        <f t="shared" si="850"/>
        <v>0</v>
      </c>
      <c r="AV4005" s="46">
        <f t="shared" si="851"/>
        <v>0</v>
      </c>
      <c r="AW4005" s="46">
        <f t="shared" si="854"/>
        <v>0</v>
      </c>
      <c r="AX4005" s="47" t="str">
        <f t="shared" si="852"/>
        <v/>
      </c>
      <c r="AY4005" s="47" t="str">
        <f t="shared" si="855"/>
        <v/>
      </c>
    </row>
    <row r="4006" spans="35:51" x14ac:dyDescent="0.35">
      <c r="AI4006" s="11"/>
      <c r="AJ4006" s="11"/>
      <c r="AK4006" s="11"/>
      <c r="AL4006" s="63"/>
      <c r="AM4006" s="46" t="str">
        <f t="shared" si="843"/>
        <v/>
      </c>
      <c r="AN4006" s="46" t="str">
        <f t="shared" si="844"/>
        <v/>
      </c>
      <c r="AO4006" s="46" t="str">
        <f t="shared" si="845"/>
        <v/>
      </c>
      <c r="AP4006" s="46">
        <f t="shared" si="846"/>
        <v>0</v>
      </c>
      <c r="AQ4006" s="46" t="str">
        <f t="shared" si="847"/>
        <v/>
      </c>
      <c r="AR4006" s="46">
        <f t="shared" si="848"/>
        <v>0</v>
      </c>
      <c r="AS4006" s="48">
        <f t="shared" si="849"/>
        <v>1</v>
      </c>
      <c r="AT4006" s="46">
        <f t="shared" si="853"/>
        <v>0</v>
      </c>
      <c r="AU4006" s="46">
        <f t="shared" si="850"/>
        <v>0</v>
      </c>
      <c r="AV4006" s="46">
        <f t="shared" si="851"/>
        <v>0</v>
      </c>
      <c r="AW4006" s="46">
        <f t="shared" si="854"/>
        <v>0</v>
      </c>
      <c r="AX4006" s="47" t="str">
        <f t="shared" si="852"/>
        <v/>
      </c>
      <c r="AY4006" s="47" t="str">
        <f t="shared" si="855"/>
        <v/>
      </c>
    </row>
    <row r="4007" spans="35:51" x14ac:dyDescent="0.35">
      <c r="AI4007" s="11"/>
      <c r="AJ4007" s="11"/>
      <c r="AK4007" s="11"/>
      <c r="AL4007" s="63"/>
      <c r="AM4007" s="46" t="str">
        <f t="shared" si="843"/>
        <v/>
      </c>
      <c r="AN4007" s="46" t="str">
        <f t="shared" si="844"/>
        <v/>
      </c>
      <c r="AO4007" s="46" t="str">
        <f t="shared" si="845"/>
        <v/>
      </c>
      <c r="AP4007" s="46">
        <f t="shared" si="846"/>
        <v>0</v>
      </c>
      <c r="AQ4007" s="46" t="str">
        <f t="shared" si="847"/>
        <v/>
      </c>
      <c r="AR4007" s="46">
        <f t="shared" si="848"/>
        <v>0</v>
      </c>
      <c r="AS4007" s="48">
        <f t="shared" si="849"/>
        <v>1</v>
      </c>
      <c r="AT4007" s="46">
        <f t="shared" si="853"/>
        <v>0</v>
      </c>
      <c r="AU4007" s="46">
        <f t="shared" si="850"/>
        <v>0</v>
      </c>
      <c r="AV4007" s="46">
        <f t="shared" si="851"/>
        <v>0</v>
      </c>
      <c r="AW4007" s="46">
        <f t="shared" si="854"/>
        <v>0</v>
      </c>
      <c r="AX4007" s="47" t="str">
        <f t="shared" si="852"/>
        <v/>
      </c>
      <c r="AY4007" s="47" t="str">
        <f t="shared" si="855"/>
        <v/>
      </c>
    </row>
    <row r="4008" spans="35:51" x14ac:dyDescent="0.35">
      <c r="AI4008" s="11"/>
      <c r="AJ4008" s="11"/>
      <c r="AK4008" s="11"/>
      <c r="AL4008" s="63"/>
      <c r="AM4008" s="46" t="str">
        <f t="shared" si="843"/>
        <v/>
      </c>
      <c r="AN4008" s="46" t="str">
        <f t="shared" si="844"/>
        <v/>
      </c>
      <c r="AO4008" s="46" t="str">
        <f t="shared" si="845"/>
        <v/>
      </c>
      <c r="AP4008" s="46">
        <f t="shared" si="846"/>
        <v>0</v>
      </c>
      <c r="AQ4008" s="46" t="str">
        <f t="shared" si="847"/>
        <v/>
      </c>
      <c r="AR4008" s="46">
        <f t="shared" si="848"/>
        <v>0</v>
      </c>
      <c r="AS4008" s="48">
        <f t="shared" si="849"/>
        <v>1</v>
      </c>
      <c r="AT4008" s="46">
        <f t="shared" si="853"/>
        <v>0</v>
      </c>
      <c r="AU4008" s="46">
        <f t="shared" si="850"/>
        <v>0</v>
      </c>
      <c r="AV4008" s="46">
        <f t="shared" si="851"/>
        <v>0</v>
      </c>
      <c r="AW4008" s="46">
        <f t="shared" si="854"/>
        <v>0</v>
      </c>
      <c r="AX4008" s="47" t="str">
        <f t="shared" si="852"/>
        <v/>
      </c>
      <c r="AY4008" s="47" t="str">
        <f t="shared" si="855"/>
        <v/>
      </c>
    </row>
    <row r="4009" spans="35:51" x14ac:dyDescent="0.35">
      <c r="AI4009" s="11"/>
      <c r="AJ4009" s="11"/>
      <c r="AK4009" s="11"/>
      <c r="AL4009" s="63"/>
      <c r="AM4009" s="46" t="str">
        <f t="shared" si="843"/>
        <v/>
      </c>
      <c r="AN4009" s="46" t="str">
        <f t="shared" si="844"/>
        <v/>
      </c>
      <c r="AO4009" s="46" t="str">
        <f t="shared" si="845"/>
        <v/>
      </c>
      <c r="AP4009" s="46">
        <f t="shared" si="846"/>
        <v>0</v>
      </c>
      <c r="AQ4009" s="46" t="str">
        <f t="shared" si="847"/>
        <v/>
      </c>
      <c r="AR4009" s="46">
        <f t="shared" si="848"/>
        <v>0</v>
      </c>
      <c r="AS4009" s="48">
        <f t="shared" si="849"/>
        <v>1</v>
      </c>
      <c r="AT4009" s="46">
        <f t="shared" si="853"/>
        <v>0</v>
      </c>
      <c r="AU4009" s="46">
        <f t="shared" si="850"/>
        <v>0</v>
      </c>
      <c r="AV4009" s="46">
        <f t="shared" si="851"/>
        <v>0</v>
      </c>
      <c r="AW4009" s="46">
        <f t="shared" si="854"/>
        <v>0</v>
      </c>
      <c r="AX4009" s="47" t="str">
        <f t="shared" si="852"/>
        <v/>
      </c>
      <c r="AY4009" s="47" t="str">
        <f t="shared" si="855"/>
        <v/>
      </c>
    </row>
    <row r="4010" spans="35:51" x14ac:dyDescent="0.35">
      <c r="AI4010" s="11"/>
      <c r="AJ4010" s="11"/>
      <c r="AK4010" s="11"/>
      <c r="AL4010" s="63"/>
      <c r="AM4010" s="46" t="str">
        <f t="shared" si="843"/>
        <v/>
      </c>
      <c r="AN4010" s="46" t="str">
        <f t="shared" si="844"/>
        <v/>
      </c>
      <c r="AO4010" s="46" t="str">
        <f t="shared" si="845"/>
        <v/>
      </c>
      <c r="AP4010" s="46">
        <f t="shared" si="846"/>
        <v>0</v>
      </c>
      <c r="AQ4010" s="46" t="str">
        <f t="shared" si="847"/>
        <v/>
      </c>
      <c r="AR4010" s="46">
        <f t="shared" si="848"/>
        <v>0</v>
      </c>
      <c r="AS4010" s="48">
        <f t="shared" si="849"/>
        <v>1</v>
      </c>
      <c r="AT4010" s="46">
        <f t="shared" si="853"/>
        <v>0</v>
      </c>
      <c r="AU4010" s="46">
        <f t="shared" si="850"/>
        <v>0</v>
      </c>
      <c r="AV4010" s="46">
        <f t="shared" si="851"/>
        <v>0</v>
      </c>
      <c r="AW4010" s="46">
        <f t="shared" si="854"/>
        <v>0</v>
      </c>
      <c r="AX4010" s="47" t="str">
        <f t="shared" si="852"/>
        <v/>
      </c>
      <c r="AY4010" s="47" t="str">
        <f t="shared" si="855"/>
        <v/>
      </c>
    </row>
    <row r="4011" spans="35:51" x14ac:dyDescent="0.35">
      <c r="AI4011" s="11"/>
      <c r="AJ4011" s="11"/>
      <c r="AK4011" s="11"/>
      <c r="AL4011" s="63"/>
      <c r="AM4011" s="46" t="str">
        <f t="shared" si="843"/>
        <v/>
      </c>
      <c r="AN4011" s="46" t="str">
        <f t="shared" si="844"/>
        <v/>
      </c>
      <c r="AO4011" s="46" t="str">
        <f t="shared" si="845"/>
        <v/>
      </c>
      <c r="AP4011" s="46">
        <f t="shared" si="846"/>
        <v>0</v>
      </c>
      <c r="AQ4011" s="46" t="str">
        <f t="shared" si="847"/>
        <v/>
      </c>
      <c r="AR4011" s="46">
        <f t="shared" si="848"/>
        <v>0</v>
      </c>
      <c r="AS4011" s="48">
        <f t="shared" si="849"/>
        <v>1</v>
      </c>
      <c r="AT4011" s="46">
        <f t="shared" si="853"/>
        <v>0</v>
      </c>
      <c r="AU4011" s="46">
        <f t="shared" si="850"/>
        <v>0</v>
      </c>
      <c r="AV4011" s="46">
        <f t="shared" si="851"/>
        <v>0</v>
      </c>
      <c r="AW4011" s="46">
        <f t="shared" si="854"/>
        <v>0</v>
      </c>
      <c r="AX4011" s="47" t="str">
        <f t="shared" si="852"/>
        <v/>
      </c>
      <c r="AY4011" s="47" t="str">
        <f t="shared" si="855"/>
        <v/>
      </c>
    </row>
    <row r="4012" spans="35:51" x14ac:dyDescent="0.35">
      <c r="AI4012" s="11"/>
      <c r="AJ4012" s="11"/>
      <c r="AK4012" s="11"/>
      <c r="AL4012" s="63"/>
      <c r="AM4012" s="46" t="str">
        <f t="shared" si="843"/>
        <v/>
      </c>
      <c r="AN4012" s="46" t="str">
        <f t="shared" si="844"/>
        <v/>
      </c>
      <c r="AO4012" s="46" t="str">
        <f t="shared" si="845"/>
        <v/>
      </c>
      <c r="AP4012" s="46">
        <f t="shared" si="846"/>
        <v>0</v>
      </c>
      <c r="AQ4012" s="46" t="str">
        <f t="shared" si="847"/>
        <v/>
      </c>
      <c r="AR4012" s="46">
        <f t="shared" si="848"/>
        <v>0</v>
      </c>
      <c r="AS4012" s="48">
        <f t="shared" si="849"/>
        <v>1</v>
      </c>
      <c r="AT4012" s="46">
        <f t="shared" si="853"/>
        <v>0</v>
      </c>
      <c r="AU4012" s="46">
        <f t="shared" si="850"/>
        <v>0</v>
      </c>
      <c r="AV4012" s="46">
        <f t="shared" si="851"/>
        <v>0</v>
      </c>
      <c r="AW4012" s="46">
        <f t="shared" si="854"/>
        <v>0</v>
      </c>
      <c r="AX4012" s="47" t="str">
        <f t="shared" si="852"/>
        <v/>
      </c>
      <c r="AY4012" s="47" t="str">
        <f t="shared" si="855"/>
        <v/>
      </c>
    </row>
    <row r="4013" spans="35:51" x14ac:dyDescent="0.35">
      <c r="AI4013" s="11"/>
      <c r="AJ4013" s="11"/>
      <c r="AK4013" s="11"/>
      <c r="AL4013" s="63"/>
      <c r="AM4013" s="46" t="str">
        <f t="shared" si="843"/>
        <v/>
      </c>
      <c r="AN4013" s="46" t="str">
        <f t="shared" si="844"/>
        <v/>
      </c>
      <c r="AO4013" s="46" t="str">
        <f t="shared" si="845"/>
        <v/>
      </c>
      <c r="AP4013" s="46">
        <f t="shared" si="846"/>
        <v>0</v>
      </c>
      <c r="AQ4013" s="46" t="str">
        <f t="shared" si="847"/>
        <v/>
      </c>
      <c r="AR4013" s="46">
        <f t="shared" si="848"/>
        <v>0</v>
      </c>
      <c r="AS4013" s="48">
        <f t="shared" si="849"/>
        <v>1</v>
      </c>
      <c r="AT4013" s="46">
        <f t="shared" si="853"/>
        <v>0</v>
      </c>
      <c r="AU4013" s="46">
        <f t="shared" si="850"/>
        <v>0</v>
      </c>
      <c r="AV4013" s="46">
        <f t="shared" si="851"/>
        <v>0</v>
      </c>
      <c r="AW4013" s="46">
        <f t="shared" si="854"/>
        <v>0</v>
      </c>
      <c r="AX4013" s="47" t="str">
        <f t="shared" si="852"/>
        <v/>
      </c>
      <c r="AY4013" s="47" t="str">
        <f t="shared" si="855"/>
        <v/>
      </c>
    </row>
    <row r="4014" spans="35:51" x14ac:dyDescent="0.35">
      <c r="AI4014" s="11"/>
      <c r="AJ4014" s="11"/>
      <c r="AK4014" s="11"/>
      <c r="AL4014" s="63"/>
      <c r="AM4014" s="46" t="str">
        <f t="shared" si="843"/>
        <v/>
      </c>
      <c r="AN4014" s="46" t="str">
        <f t="shared" si="844"/>
        <v/>
      </c>
      <c r="AO4014" s="46" t="str">
        <f t="shared" si="845"/>
        <v/>
      </c>
      <c r="AP4014" s="46">
        <f t="shared" si="846"/>
        <v>0</v>
      </c>
      <c r="AQ4014" s="46" t="str">
        <f t="shared" si="847"/>
        <v/>
      </c>
      <c r="AR4014" s="46">
        <f t="shared" si="848"/>
        <v>0</v>
      </c>
      <c r="AS4014" s="48">
        <f t="shared" si="849"/>
        <v>1</v>
      </c>
      <c r="AT4014" s="46">
        <f t="shared" si="853"/>
        <v>0</v>
      </c>
      <c r="AU4014" s="46">
        <f t="shared" si="850"/>
        <v>0</v>
      </c>
      <c r="AV4014" s="46">
        <f t="shared" si="851"/>
        <v>0</v>
      </c>
      <c r="AW4014" s="46">
        <f t="shared" si="854"/>
        <v>0</v>
      </c>
      <c r="AX4014" s="47" t="str">
        <f t="shared" si="852"/>
        <v/>
      </c>
      <c r="AY4014" s="47" t="str">
        <f t="shared" si="855"/>
        <v/>
      </c>
    </row>
    <row r="4015" spans="35:51" x14ac:dyDescent="0.35">
      <c r="AI4015" s="11"/>
      <c r="AJ4015" s="11"/>
      <c r="AK4015" s="11"/>
      <c r="AL4015" s="63"/>
      <c r="AM4015" s="46" t="str">
        <f t="shared" si="843"/>
        <v/>
      </c>
      <c r="AN4015" s="46" t="str">
        <f t="shared" si="844"/>
        <v/>
      </c>
      <c r="AO4015" s="46" t="str">
        <f t="shared" si="845"/>
        <v/>
      </c>
      <c r="AP4015" s="46">
        <f t="shared" si="846"/>
        <v>0</v>
      </c>
      <c r="AQ4015" s="46" t="str">
        <f t="shared" si="847"/>
        <v/>
      </c>
      <c r="AR4015" s="46">
        <f t="shared" si="848"/>
        <v>0</v>
      </c>
      <c r="AS4015" s="48">
        <f t="shared" si="849"/>
        <v>1</v>
      </c>
      <c r="AT4015" s="46">
        <f t="shared" si="853"/>
        <v>0</v>
      </c>
      <c r="AU4015" s="46">
        <f t="shared" si="850"/>
        <v>0</v>
      </c>
      <c r="AV4015" s="46">
        <f t="shared" si="851"/>
        <v>0</v>
      </c>
      <c r="AW4015" s="46">
        <f t="shared" si="854"/>
        <v>0</v>
      </c>
      <c r="AX4015" s="47" t="str">
        <f t="shared" si="852"/>
        <v/>
      </c>
      <c r="AY4015" s="47" t="str">
        <f t="shared" si="855"/>
        <v/>
      </c>
    </row>
    <row r="4016" spans="35:51" x14ac:dyDescent="0.35">
      <c r="AI4016" s="11"/>
      <c r="AJ4016" s="11"/>
      <c r="AK4016" s="11"/>
      <c r="AL4016" s="63"/>
      <c r="AM4016" s="46" t="str">
        <f t="shared" si="843"/>
        <v/>
      </c>
      <c r="AN4016" s="46" t="str">
        <f t="shared" si="844"/>
        <v/>
      </c>
      <c r="AO4016" s="46" t="str">
        <f t="shared" si="845"/>
        <v/>
      </c>
      <c r="AP4016" s="46">
        <f t="shared" si="846"/>
        <v>0</v>
      </c>
      <c r="AQ4016" s="46" t="str">
        <f t="shared" si="847"/>
        <v/>
      </c>
      <c r="AR4016" s="46">
        <f t="shared" si="848"/>
        <v>0</v>
      </c>
      <c r="AS4016" s="48">
        <f t="shared" si="849"/>
        <v>1</v>
      </c>
      <c r="AT4016" s="46">
        <f t="shared" si="853"/>
        <v>0</v>
      </c>
      <c r="AU4016" s="46">
        <f t="shared" si="850"/>
        <v>0</v>
      </c>
      <c r="AV4016" s="46">
        <f t="shared" si="851"/>
        <v>0</v>
      </c>
      <c r="AW4016" s="46">
        <f t="shared" si="854"/>
        <v>0</v>
      </c>
      <c r="AX4016" s="47" t="str">
        <f t="shared" si="852"/>
        <v/>
      </c>
      <c r="AY4016" s="47" t="str">
        <f t="shared" si="855"/>
        <v/>
      </c>
    </row>
    <row r="4017" spans="35:51" x14ac:dyDescent="0.35">
      <c r="AI4017" s="11"/>
      <c r="AJ4017" s="11"/>
      <c r="AK4017" s="11"/>
      <c r="AL4017" s="63"/>
      <c r="AM4017" s="46" t="str">
        <f t="shared" si="843"/>
        <v/>
      </c>
      <c r="AN4017" s="46" t="str">
        <f t="shared" si="844"/>
        <v/>
      </c>
      <c r="AO4017" s="46" t="str">
        <f t="shared" si="845"/>
        <v/>
      </c>
      <c r="AP4017" s="46">
        <f t="shared" si="846"/>
        <v>0</v>
      </c>
      <c r="AQ4017" s="46" t="str">
        <f t="shared" si="847"/>
        <v/>
      </c>
      <c r="AR4017" s="46">
        <f t="shared" si="848"/>
        <v>0</v>
      </c>
      <c r="AS4017" s="48">
        <f t="shared" si="849"/>
        <v>1</v>
      </c>
      <c r="AT4017" s="46">
        <f t="shared" si="853"/>
        <v>0</v>
      </c>
      <c r="AU4017" s="46">
        <f t="shared" si="850"/>
        <v>0</v>
      </c>
      <c r="AV4017" s="46">
        <f t="shared" si="851"/>
        <v>0</v>
      </c>
      <c r="AW4017" s="46">
        <f t="shared" si="854"/>
        <v>0</v>
      </c>
      <c r="AX4017" s="47" t="str">
        <f t="shared" si="852"/>
        <v/>
      </c>
      <c r="AY4017" s="47" t="str">
        <f t="shared" si="855"/>
        <v/>
      </c>
    </row>
    <row r="4018" spans="35:51" x14ac:dyDescent="0.35">
      <c r="AI4018" s="11"/>
      <c r="AJ4018" s="11"/>
      <c r="AK4018" s="11"/>
      <c r="AL4018" s="63"/>
      <c r="AM4018" s="46" t="str">
        <f t="shared" si="843"/>
        <v/>
      </c>
      <c r="AN4018" s="46" t="str">
        <f t="shared" si="844"/>
        <v/>
      </c>
      <c r="AO4018" s="46" t="str">
        <f t="shared" si="845"/>
        <v/>
      </c>
      <c r="AP4018" s="46">
        <f t="shared" si="846"/>
        <v>0</v>
      </c>
      <c r="AQ4018" s="46" t="str">
        <f t="shared" si="847"/>
        <v/>
      </c>
      <c r="AR4018" s="46">
        <f t="shared" si="848"/>
        <v>0</v>
      </c>
      <c r="AS4018" s="48">
        <f t="shared" si="849"/>
        <v>1</v>
      </c>
      <c r="AT4018" s="46">
        <f t="shared" si="853"/>
        <v>0</v>
      </c>
      <c r="AU4018" s="46">
        <f t="shared" si="850"/>
        <v>0</v>
      </c>
      <c r="AV4018" s="46">
        <f t="shared" si="851"/>
        <v>0</v>
      </c>
      <c r="AW4018" s="46">
        <f t="shared" si="854"/>
        <v>0</v>
      </c>
      <c r="AX4018" s="47" t="str">
        <f t="shared" si="852"/>
        <v/>
      </c>
      <c r="AY4018" s="47" t="str">
        <f t="shared" si="855"/>
        <v/>
      </c>
    </row>
    <row r="4019" spans="35:51" x14ac:dyDescent="0.35">
      <c r="AI4019" s="11"/>
      <c r="AJ4019" s="11"/>
      <c r="AK4019" s="11"/>
      <c r="AL4019" s="63"/>
      <c r="AM4019" s="46" t="str">
        <f t="shared" si="843"/>
        <v/>
      </c>
      <c r="AN4019" s="46" t="str">
        <f t="shared" si="844"/>
        <v/>
      </c>
      <c r="AO4019" s="46" t="str">
        <f t="shared" si="845"/>
        <v/>
      </c>
      <c r="AP4019" s="46">
        <f t="shared" si="846"/>
        <v>0</v>
      </c>
      <c r="AQ4019" s="46" t="str">
        <f t="shared" si="847"/>
        <v/>
      </c>
      <c r="AR4019" s="46">
        <f t="shared" si="848"/>
        <v>0</v>
      </c>
      <c r="AS4019" s="48">
        <f t="shared" si="849"/>
        <v>1</v>
      </c>
      <c r="AT4019" s="46">
        <f t="shared" si="853"/>
        <v>0</v>
      </c>
      <c r="AU4019" s="46">
        <f t="shared" si="850"/>
        <v>0</v>
      </c>
      <c r="AV4019" s="46">
        <f t="shared" si="851"/>
        <v>0</v>
      </c>
      <c r="AW4019" s="46">
        <f t="shared" si="854"/>
        <v>0</v>
      </c>
      <c r="AX4019" s="47" t="str">
        <f t="shared" si="852"/>
        <v/>
      </c>
      <c r="AY4019" s="47" t="str">
        <f t="shared" si="855"/>
        <v/>
      </c>
    </row>
    <row r="4020" spans="35:51" x14ac:dyDescent="0.35">
      <c r="AI4020" s="11"/>
      <c r="AJ4020" s="11"/>
      <c r="AK4020" s="11"/>
      <c r="AL4020" s="63"/>
      <c r="AM4020" s="46" t="str">
        <f t="shared" si="843"/>
        <v/>
      </c>
      <c r="AN4020" s="46" t="str">
        <f t="shared" si="844"/>
        <v/>
      </c>
      <c r="AO4020" s="46" t="str">
        <f t="shared" si="845"/>
        <v/>
      </c>
      <c r="AP4020" s="46">
        <f t="shared" si="846"/>
        <v>0</v>
      </c>
      <c r="AQ4020" s="46" t="str">
        <f t="shared" si="847"/>
        <v/>
      </c>
      <c r="AR4020" s="46">
        <f t="shared" si="848"/>
        <v>0</v>
      </c>
      <c r="AS4020" s="48">
        <f t="shared" si="849"/>
        <v>1</v>
      </c>
      <c r="AT4020" s="46">
        <f t="shared" si="853"/>
        <v>0</v>
      </c>
      <c r="AU4020" s="46">
        <f t="shared" si="850"/>
        <v>0</v>
      </c>
      <c r="AV4020" s="46">
        <f t="shared" si="851"/>
        <v>0</v>
      </c>
      <c r="AW4020" s="46">
        <f t="shared" si="854"/>
        <v>0</v>
      </c>
      <c r="AX4020" s="47" t="str">
        <f t="shared" si="852"/>
        <v/>
      </c>
      <c r="AY4020" s="47" t="str">
        <f t="shared" si="855"/>
        <v/>
      </c>
    </row>
    <row r="4021" spans="35:51" x14ac:dyDescent="0.35">
      <c r="AI4021" s="11"/>
      <c r="AJ4021" s="11"/>
      <c r="AK4021" s="11"/>
      <c r="AL4021" s="63"/>
      <c r="AM4021" s="46" t="str">
        <f t="shared" si="843"/>
        <v/>
      </c>
      <c r="AN4021" s="46" t="str">
        <f t="shared" si="844"/>
        <v/>
      </c>
      <c r="AO4021" s="46" t="str">
        <f t="shared" si="845"/>
        <v/>
      </c>
      <c r="AP4021" s="46">
        <f t="shared" si="846"/>
        <v>0</v>
      </c>
      <c r="AQ4021" s="46" t="str">
        <f t="shared" si="847"/>
        <v/>
      </c>
      <c r="AR4021" s="46">
        <f t="shared" si="848"/>
        <v>0</v>
      </c>
      <c r="AS4021" s="48">
        <f t="shared" si="849"/>
        <v>1</v>
      </c>
      <c r="AT4021" s="46">
        <f t="shared" si="853"/>
        <v>0</v>
      </c>
      <c r="AU4021" s="46">
        <f t="shared" si="850"/>
        <v>0</v>
      </c>
      <c r="AV4021" s="46">
        <f t="shared" si="851"/>
        <v>0</v>
      </c>
      <c r="AW4021" s="46">
        <f t="shared" si="854"/>
        <v>0</v>
      </c>
      <c r="AX4021" s="47" t="str">
        <f t="shared" si="852"/>
        <v/>
      </c>
      <c r="AY4021" s="47" t="str">
        <f t="shared" si="855"/>
        <v/>
      </c>
    </row>
    <row r="4022" spans="35:51" x14ac:dyDescent="0.35">
      <c r="AI4022" s="11"/>
      <c r="AJ4022" s="11"/>
      <c r="AK4022" s="11"/>
      <c r="AL4022" s="63"/>
      <c r="AM4022" s="46" t="str">
        <f t="shared" si="843"/>
        <v/>
      </c>
      <c r="AN4022" s="46" t="str">
        <f t="shared" si="844"/>
        <v/>
      </c>
      <c r="AO4022" s="46" t="str">
        <f t="shared" si="845"/>
        <v/>
      </c>
      <c r="AP4022" s="46">
        <f t="shared" si="846"/>
        <v>0</v>
      </c>
      <c r="AQ4022" s="46" t="str">
        <f t="shared" si="847"/>
        <v/>
      </c>
      <c r="AR4022" s="46">
        <f t="shared" si="848"/>
        <v>0</v>
      </c>
      <c r="AS4022" s="48">
        <f t="shared" si="849"/>
        <v>1</v>
      </c>
      <c r="AT4022" s="46">
        <f t="shared" si="853"/>
        <v>0</v>
      </c>
      <c r="AU4022" s="46">
        <f t="shared" si="850"/>
        <v>0</v>
      </c>
      <c r="AV4022" s="46">
        <f t="shared" si="851"/>
        <v>0</v>
      </c>
      <c r="AW4022" s="46">
        <f t="shared" si="854"/>
        <v>0</v>
      </c>
      <c r="AX4022" s="47" t="str">
        <f t="shared" si="852"/>
        <v/>
      </c>
      <c r="AY4022" s="47" t="str">
        <f t="shared" si="855"/>
        <v/>
      </c>
    </row>
    <row r="4023" spans="35:51" x14ac:dyDescent="0.35">
      <c r="AI4023" s="11"/>
      <c r="AJ4023" s="11"/>
      <c r="AK4023" s="11"/>
      <c r="AL4023" s="63"/>
      <c r="AM4023" s="46" t="str">
        <f t="shared" si="843"/>
        <v/>
      </c>
      <c r="AN4023" s="46" t="str">
        <f t="shared" si="844"/>
        <v/>
      </c>
      <c r="AO4023" s="46" t="str">
        <f t="shared" si="845"/>
        <v/>
      </c>
      <c r="AP4023" s="46">
        <f t="shared" si="846"/>
        <v>0</v>
      </c>
      <c r="AQ4023" s="46" t="str">
        <f t="shared" si="847"/>
        <v/>
      </c>
      <c r="AR4023" s="46">
        <f t="shared" si="848"/>
        <v>0</v>
      </c>
      <c r="AS4023" s="48">
        <f t="shared" si="849"/>
        <v>1</v>
      </c>
      <c r="AT4023" s="46">
        <f t="shared" si="853"/>
        <v>0</v>
      </c>
      <c r="AU4023" s="46">
        <f t="shared" si="850"/>
        <v>0</v>
      </c>
      <c r="AV4023" s="46">
        <f t="shared" si="851"/>
        <v>0</v>
      </c>
      <c r="AW4023" s="46">
        <f t="shared" si="854"/>
        <v>0</v>
      </c>
      <c r="AX4023" s="47" t="str">
        <f t="shared" si="852"/>
        <v/>
      </c>
      <c r="AY4023" s="47" t="str">
        <f t="shared" si="855"/>
        <v/>
      </c>
    </row>
    <row r="4024" spans="35:51" x14ac:dyDescent="0.35">
      <c r="AI4024" s="11"/>
      <c r="AJ4024" s="11"/>
      <c r="AK4024" s="11"/>
      <c r="AL4024" s="63"/>
      <c r="AM4024" s="46" t="str">
        <f t="shared" si="843"/>
        <v/>
      </c>
      <c r="AN4024" s="46" t="str">
        <f t="shared" si="844"/>
        <v/>
      </c>
      <c r="AO4024" s="46" t="str">
        <f t="shared" si="845"/>
        <v/>
      </c>
      <c r="AP4024" s="46">
        <f t="shared" si="846"/>
        <v>0</v>
      </c>
      <c r="AQ4024" s="46" t="str">
        <f t="shared" si="847"/>
        <v/>
      </c>
      <c r="AR4024" s="46">
        <f t="shared" si="848"/>
        <v>0</v>
      </c>
      <c r="AS4024" s="48">
        <f t="shared" si="849"/>
        <v>1</v>
      </c>
      <c r="AT4024" s="46">
        <f t="shared" si="853"/>
        <v>0</v>
      </c>
      <c r="AU4024" s="46">
        <f t="shared" si="850"/>
        <v>0</v>
      </c>
      <c r="AV4024" s="46">
        <f t="shared" si="851"/>
        <v>0</v>
      </c>
      <c r="AW4024" s="46">
        <f t="shared" si="854"/>
        <v>0</v>
      </c>
      <c r="AX4024" s="47" t="str">
        <f t="shared" si="852"/>
        <v/>
      </c>
      <c r="AY4024" s="47" t="str">
        <f t="shared" si="855"/>
        <v/>
      </c>
    </row>
    <row r="4025" spans="35:51" x14ac:dyDescent="0.35">
      <c r="AI4025" s="11"/>
      <c r="AJ4025" s="11"/>
      <c r="AK4025" s="11"/>
      <c r="AL4025" s="63"/>
      <c r="AM4025" s="46" t="str">
        <f t="shared" si="843"/>
        <v/>
      </c>
      <c r="AN4025" s="46" t="str">
        <f t="shared" si="844"/>
        <v/>
      </c>
      <c r="AO4025" s="46" t="str">
        <f t="shared" si="845"/>
        <v/>
      </c>
      <c r="AP4025" s="46">
        <f t="shared" si="846"/>
        <v>0</v>
      </c>
      <c r="AQ4025" s="46" t="str">
        <f t="shared" si="847"/>
        <v/>
      </c>
      <c r="AR4025" s="46">
        <f t="shared" si="848"/>
        <v>0</v>
      </c>
      <c r="AS4025" s="48">
        <f t="shared" si="849"/>
        <v>1</v>
      </c>
      <c r="AT4025" s="46">
        <f t="shared" si="853"/>
        <v>0</v>
      </c>
      <c r="AU4025" s="46">
        <f t="shared" si="850"/>
        <v>0</v>
      </c>
      <c r="AV4025" s="46">
        <f t="shared" si="851"/>
        <v>0</v>
      </c>
      <c r="AW4025" s="46">
        <f t="shared" si="854"/>
        <v>0</v>
      </c>
      <c r="AX4025" s="47" t="str">
        <f t="shared" si="852"/>
        <v/>
      </c>
      <c r="AY4025" s="47" t="str">
        <f t="shared" si="855"/>
        <v/>
      </c>
    </row>
    <row r="4026" spans="35:51" x14ac:dyDescent="0.35">
      <c r="AI4026" s="11"/>
      <c r="AJ4026" s="11"/>
      <c r="AK4026" s="11"/>
      <c r="AL4026" s="63"/>
      <c r="AM4026" s="46" t="str">
        <f t="shared" si="843"/>
        <v/>
      </c>
      <c r="AN4026" s="46" t="str">
        <f t="shared" si="844"/>
        <v/>
      </c>
      <c r="AO4026" s="46" t="str">
        <f t="shared" si="845"/>
        <v/>
      </c>
      <c r="AP4026" s="46">
        <f t="shared" si="846"/>
        <v>0</v>
      </c>
      <c r="AQ4026" s="46" t="str">
        <f t="shared" si="847"/>
        <v/>
      </c>
      <c r="AR4026" s="46">
        <f t="shared" si="848"/>
        <v>0</v>
      </c>
      <c r="AS4026" s="48">
        <f t="shared" si="849"/>
        <v>1</v>
      </c>
      <c r="AT4026" s="46">
        <f t="shared" si="853"/>
        <v>0</v>
      </c>
      <c r="AU4026" s="46">
        <f t="shared" si="850"/>
        <v>0</v>
      </c>
      <c r="AV4026" s="46">
        <f t="shared" si="851"/>
        <v>0</v>
      </c>
      <c r="AW4026" s="46">
        <f t="shared" si="854"/>
        <v>0</v>
      </c>
      <c r="AX4026" s="47" t="str">
        <f t="shared" si="852"/>
        <v/>
      </c>
      <c r="AY4026" s="47" t="str">
        <f t="shared" si="855"/>
        <v/>
      </c>
    </row>
    <row r="4027" spans="35:51" x14ac:dyDescent="0.35">
      <c r="AI4027" s="11"/>
      <c r="AJ4027" s="11"/>
      <c r="AK4027" s="11"/>
      <c r="AL4027" s="63"/>
      <c r="AM4027" s="46" t="str">
        <f t="shared" si="843"/>
        <v/>
      </c>
      <c r="AN4027" s="46" t="str">
        <f t="shared" si="844"/>
        <v/>
      </c>
      <c r="AO4027" s="46" t="str">
        <f t="shared" si="845"/>
        <v/>
      </c>
      <c r="AP4027" s="46">
        <f t="shared" si="846"/>
        <v>0</v>
      </c>
      <c r="AQ4027" s="46" t="str">
        <f t="shared" si="847"/>
        <v/>
      </c>
      <c r="AR4027" s="46">
        <f t="shared" si="848"/>
        <v>0</v>
      </c>
      <c r="AS4027" s="48">
        <f t="shared" si="849"/>
        <v>1</v>
      </c>
      <c r="AT4027" s="46">
        <f t="shared" si="853"/>
        <v>0</v>
      </c>
      <c r="AU4027" s="46">
        <f t="shared" si="850"/>
        <v>0</v>
      </c>
      <c r="AV4027" s="46">
        <f t="shared" si="851"/>
        <v>0</v>
      </c>
      <c r="AW4027" s="46">
        <f t="shared" si="854"/>
        <v>0</v>
      </c>
      <c r="AX4027" s="47" t="str">
        <f t="shared" si="852"/>
        <v/>
      </c>
      <c r="AY4027" s="47" t="str">
        <f t="shared" si="855"/>
        <v/>
      </c>
    </row>
    <row r="4028" spans="35:51" x14ac:dyDescent="0.35">
      <c r="AI4028" s="11"/>
      <c r="AJ4028" s="11"/>
      <c r="AK4028" s="11"/>
      <c r="AL4028" s="63"/>
      <c r="AM4028" s="46" t="str">
        <f t="shared" si="843"/>
        <v/>
      </c>
      <c r="AN4028" s="46" t="str">
        <f t="shared" si="844"/>
        <v/>
      </c>
      <c r="AO4028" s="46" t="str">
        <f t="shared" si="845"/>
        <v/>
      </c>
      <c r="AP4028" s="46">
        <f t="shared" si="846"/>
        <v>0</v>
      </c>
      <c r="AQ4028" s="46" t="str">
        <f t="shared" si="847"/>
        <v/>
      </c>
      <c r="AR4028" s="46">
        <f t="shared" si="848"/>
        <v>0</v>
      </c>
      <c r="AS4028" s="48">
        <f t="shared" si="849"/>
        <v>1</v>
      </c>
      <c r="AT4028" s="46">
        <f t="shared" si="853"/>
        <v>0</v>
      </c>
      <c r="AU4028" s="46">
        <f t="shared" si="850"/>
        <v>0</v>
      </c>
      <c r="AV4028" s="46">
        <f t="shared" si="851"/>
        <v>0</v>
      </c>
      <c r="AW4028" s="46">
        <f t="shared" si="854"/>
        <v>0</v>
      </c>
      <c r="AX4028" s="47" t="str">
        <f t="shared" si="852"/>
        <v/>
      </c>
      <c r="AY4028" s="47" t="str">
        <f t="shared" si="855"/>
        <v/>
      </c>
    </row>
    <row r="4029" spans="35:51" x14ac:dyDescent="0.35">
      <c r="AI4029" s="11"/>
      <c r="AJ4029" s="11"/>
      <c r="AK4029" s="11"/>
      <c r="AL4029" s="63"/>
      <c r="AM4029" s="46" t="str">
        <f t="shared" si="843"/>
        <v/>
      </c>
      <c r="AN4029" s="46" t="str">
        <f t="shared" si="844"/>
        <v/>
      </c>
      <c r="AO4029" s="46" t="str">
        <f t="shared" si="845"/>
        <v/>
      </c>
      <c r="AP4029" s="46">
        <f t="shared" si="846"/>
        <v>0</v>
      </c>
      <c r="AQ4029" s="46" t="str">
        <f t="shared" si="847"/>
        <v/>
      </c>
      <c r="AR4029" s="46">
        <f t="shared" si="848"/>
        <v>0</v>
      </c>
      <c r="AS4029" s="48">
        <f t="shared" si="849"/>
        <v>1</v>
      </c>
      <c r="AT4029" s="46">
        <f t="shared" si="853"/>
        <v>0</v>
      </c>
      <c r="AU4029" s="46">
        <f t="shared" si="850"/>
        <v>0</v>
      </c>
      <c r="AV4029" s="46">
        <f t="shared" si="851"/>
        <v>0</v>
      </c>
      <c r="AW4029" s="46">
        <f t="shared" si="854"/>
        <v>0</v>
      </c>
      <c r="AX4029" s="47" t="str">
        <f t="shared" si="852"/>
        <v/>
      </c>
      <c r="AY4029" s="47" t="str">
        <f t="shared" si="855"/>
        <v/>
      </c>
    </row>
    <row r="4030" spans="35:51" x14ac:dyDescent="0.35">
      <c r="AI4030" s="11"/>
      <c r="AJ4030" s="11"/>
      <c r="AK4030" s="11"/>
      <c r="AL4030" s="63"/>
      <c r="AM4030" s="46" t="str">
        <f t="shared" si="843"/>
        <v/>
      </c>
      <c r="AN4030" s="46" t="str">
        <f t="shared" si="844"/>
        <v/>
      </c>
      <c r="AO4030" s="46" t="str">
        <f t="shared" si="845"/>
        <v/>
      </c>
      <c r="AP4030" s="46">
        <f t="shared" si="846"/>
        <v>0</v>
      </c>
      <c r="AQ4030" s="46" t="str">
        <f t="shared" si="847"/>
        <v/>
      </c>
      <c r="AR4030" s="46">
        <f t="shared" si="848"/>
        <v>0</v>
      </c>
      <c r="AS4030" s="48">
        <f t="shared" si="849"/>
        <v>1</v>
      </c>
      <c r="AT4030" s="46">
        <f t="shared" si="853"/>
        <v>0</v>
      </c>
      <c r="AU4030" s="46">
        <f t="shared" si="850"/>
        <v>0</v>
      </c>
      <c r="AV4030" s="46">
        <f t="shared" si="851"/>
        <v>0</v>
      </c>
      <c r="AW4030" s="46">
        <f t="shared" si="854"/>
        <v>0</v>
      </c>
      <c r="AX4030" s="47" t="str">
        <f t="shared" si="852"/>
        <v/>
      </c>
      <c r="AY4030" s="47" t="str">
        <f t="shared" si="855"/>
        <v/>
      </c>
    </row>
    <row r="4031" spans="35:51" x14ac:dyDescent="0.35">
      <c r="AI4031" s="11"/>
      <c r="AJ4031" s="11"/>
      <c r="AK4031" s="11"/>
      <c r="AL4031" s="63"/>
      <c r="AM4031" s="46" t="str">
        <f t="shared" si="843"/>
        <v/>
      </c>
      <c r="AN4031" s="46" t="str">
        <f t="shared" si="844"/>
        <v/>
      </c>
      <c r="AO4031" s="46" t="str">
        <f t="shared" si="845"/>
        <v/>
      </c>
      <c r="AP4031" s="46">
        <f t="shared" si="846"/>
        <v>0</v>
      </c>
      <c r="AQ4031" s="46" t="str">
        <f t="shared" si="847"/>
        <v/>
      </c>
      <c r="AR4031" s="46">
        <f t="shared" si="848"/>
        <v>0</v>
      </c>
      <c r="AS4031" s="48">
        <f t="shared" si="849"/>
        <v>1</v>
      </c>
      <c r="AT4031" s="46">
        <f t="shared" si="853"/>
        <v>0</v>
      </c>
      <c r="AU4031" s="46">
        <f t="shared" si="850"/>
        <v>0</v>
      </c>
      <c r="AV4031" s="46">
        <f t="shared" si="851"/>
        <v>0</v>
      </c>
      <c r="AW4031" s="46">
        <f t="shared" si="854"/>
        <v>0</v>
      </c>
      <c r="AX4031" s="47" t="str">
        <f t="shared" si="852"/>
        <v/>
      </c>
      <c r="AY4031" s="47" t="str">
        <f t="shared" si="855"/>
        <v/>
      </c>
    </row>
    <row r="4032" spans="35:51" x14ac:dyDescent="0.35">
      <c r="AI4032" s="11"/>
      <c r="AJ4032" s="11"/>
      <c r="AK4032" s="11"/>
      <c r="AL4032" s="63"/>
      <c r="AM4032" s="46" t="str">
        <f t="shared" si="843"/>
        <v/>
      </c>
      <c r="AN4032" s="46" t="str">
        <f t="shared" si="844"/>
        <v/>
      </c>
      <c r="AO4032" s="46" t="str">
        <f t="shared" si="845"/>
        <v/>
      </c>
      <c r="AP4032" s="46">
        <f t="shared" si="846"/>
        <v>0</v>
      </c>
      <c r="AQ4032" s="46" t="str">
        <f t="shared" si="847"/>
        <v/>
      </c>
      <c r="AR4032" s="46">
        <f t="shared" si="848"/>
        <v>0</v>
      </c>
      <c r="AS4032" s="48">
        <f t="shared" si="849"/>
        <v>1</v>
      </c>
      <c r="AT4032" s="46">
        <f t="shared" si="853"/>
        <v>0</v>
      </c>
      <c r="AU4032" s="46">
        <f t="shared" si="850"/>
        <v>0</v>
      </c>
      <c r="AV4032" s="46">
        <f t="shared" si="851"/>
        <v>0</v>
      </c>
      <c r="AW4032" s="46">
        <f t="shared" si="854"/>
        <v>0</v>
      </c>
      <c r="AX4032" s="47" t="str">
        <f t="shared" si="852"/>
        <v/>
      </c>
      <c r="AY4032" s="47" t="str">
        <f t="shared" si="855"/>
        <v/>
      </c>
    </row>
    <row r="4033" spans="35:51" x14ac:dyDescent="0.35">
      <c r="AI4033" s="11"/>
      <c r="AJ4033" s="11"/>
      <c r="AK4033" s="11"/>
      <c r="AL4033" s="63"/>
      <c r="AM4033" s="46" t="str">
        <f t="shared" si="843"/>
        <v/>
      </c>
      <c r="AN4033" s="46" t="str">
        <f t="shared" si="844"/>
        <v/>
      </c>
      <c r="AO4033" s="46" t="str">
        <f t="shared" si="845"/>
        <v/>
      </c>
      <c r="AP4033" s="46">
        <f t="shared" si="846"/>
        <v>0</v>
      </c>
      <c r="AQ4033" s="46" t="str">
        <f t="shared" si="847"/>
        <v/>
      </c>
      <c r="AR4033" s="46">
        <f t="shared" si="848"/>
        <v>0</v>
      </c>
      <c r="AS4033" s="48">
        <f t="shared" si="849"/>
        <v>1</v>
      </c>
      <c r="AT4033" s="46">
        <f t="shared" si="853"/>
        <v>0</v>
      </c>
      <c r="AU4033" s="46">
        <f t="shared" si="850"/>
        <v>0</v>
      </c>
      <c r="AV4033" s="46">
        <f t="shared" si="851"/>
        <v>0</v>
      </c>
      <c r="AW4033" s="46">
        <f t="shared" si="854"/>
        <v>0</v>
      </c>
      <c r="AX4033" s="47" t="str">
        <f t="shared" si="852"/>
        <v/>
      </c>
      <c r="AY4033" s="47" t="str">
        <f t="shared" si="855"/>
        <v/>
      </c>
    </row>
    <row r="4034" spans="35:51" x14ac:dyDescent="0.35">
      <c r="AI4034" s="11"/>
      <c r="AJ4034" s="11"/>
      <c r="AK4034" s="11"/>
      <c r="AL4034" s="63"/>
      <c r="AM4034" s="46" t="str">
        <f t="shared" si="843"/>
        <v/>
      </c>
      <c r="AN4034" s="46" t="str">
        <f t="shared" si="844"/>
        <v/>
      </c>
      <c r="AO4034" s="46" t="str">
        <f t="shared" si="845"/>
        <v/>
      </c>
      <c r="AP4034" s="46">
        <f t="shared" si="846"/>
        <v>0</v>
      </c>
      <c r="AQ4034" s="46" t="str">
        <f t="shared" si="847"/>
        <v/>
      </c>
      <c r="AR4034" s="46">
        <f t="shared" si="848"/>
        <v>0</v>
      </c>
      <c r="AS4034" s="48">
        <f t="shared" si="849"/>
        <v>1</v>
      </c>
      <c r="AT4034" s="46">
        <f t="shared" si="853"/>
        <v>0</v>
      </c>
      <c r="AU4034" s="46">
        <f t="shared" si="850"/>
        <v>0</v>
      </c>
      <c r="AV4034" s="46">
        <f t="shared" si="851"/>
        <v>0</v>
      </c>
      <c r="AW4034" s="46">
        <f t="shared" si="854"/>
        <v>0</v>
      </c>
      <c r="AX4034" s="47" t="str">
        <f t="shared" si="852"/>
        <v/>
      </c>
      <c r="AY4034" s="47" t="str">
        <f t="shared" si="855"/>
        <v/>
      </c>
    </row>
    <row r="4035" spans="35:51" x14ac:dyDescent="0.35">
      <c r="AI4035" s="11"/>
      <c r="AJ4035" s="11"/>
      <c r="AK4035" s="11"/>
      <c r="AL4035" s="63"/>
      <c r="AM4035" s="46" t="str">
        <f t="shared" ref="AM4035:AM4098" si="856">IFERROR(VLOOKUP($AK4035,pnl_konto_table,2,FALSE),"")</f>
        <v/>
      </c>
      <c r="AN4035" s="46" t="str">
        <f t="shared" ref="AN4035:AN4098" si="857">IFERROR(VLOOKUP($AK4035,pnl_konto_table,6,FALSE),"")</f>
        <v/>
      </c>
      <c r="AO4035" s="46" t="str">
        <f t="shared" ref="AO4035:AO4098" si="858">IFERROR(VLOOKUP($AK4035,pnl_konto_table,7,FALSE),"")</f>
        <v/>
      </c>
      <c r="AP4035" s="46">
        <f t="shared" ref="AP4035:AP4098" si="859">IFERROR(VLOOKUP(AO4035,pnl_kategori_table,2,FALSE),0)</f>
        <v>0</v>
      </c>
      <c r="AQ4035" s="46" t="str">
        <f t="shared" ref="AQ4035:AQ4098" si="860">IFERROR(MATCH(AN4035,pnl_subkategori,0),"")</f>
        <v/>
      </c>
      <c r="AR4035" s="46">
        <f t="shared" ref="AR4035:AR4098" si="861">IF(AP4035=$A$3,-$AL4035,$AL4035)</f>
        <v>0</v>
      </c>
      <c r="AS4035" s="48">
        <f t="shared" ref="AS4035:AS4098" si="862">IFERROR(VLOOKUP($AK4035,lookup_konto_index,2,FALSE),IFERROR(VLOOKUP(AN4035,lookup_subkategori_index,2,FALSE),IFERROR(VLOOKUP(AO4035,lookup_kategori_index,2,FALSE),1)))</f>
        <v>1</v>
      </c>
      <c r="AT4035" s="46">
        <f t="shared" si="853"/>
        <v>0</v>
      </c>
      <c r="AU4035" s="46">
        <f t="shared" ref="AU4035:AU4098" si="863">SUMIFS($BC$3:$BC$50,$BA$3:$BA$50,$AI4035,$BB$3:$BB$50,$AJ4035)</f>
        <v>0</v>
      </c>
      <c r="AV4035" s="46">
        <f t="shared" ref="AV4035:AV4098" si="864">SUMIFS($BD$3:$BD$50,$BA$3:$BA$50,$AI4035,$BB$3:$BB$50,$AJ4035)</f>
        <v>0</v>
      </c>
      <c r="AW4035" s="46">
        <f t="shared" si="854"/>
        <v>0</v>
      </c>
      <c r="AX4035" s="47" t="str">
        <f t="shared" ref="AX4035:AX4098" si="865">IFERROR(VLOOKUP($AP4035,table_type_kostnad,2,FALSE)*AR4035,"")</f>
        <v/>
      </c>
      <c r="AY4035" s="47" t="str">
        <f t="shared" si="855"/>
        <v/>
      </c>
    </row>
    <row r="4036" spans="35:51" x14ac:dyDescent="0.35">
      <c r="AI4036" s="11"/>
      <c r="AJ4036" s="11"/>
      <c r="AK4036" s="11"/>
      <c r="AL4036" s="63"/>
      <c r="AM4036" s="46" t="str">
        <f t="shared" si="856"/>
        <v/>
      </c>
      <c r="AN4036" s="46" t="str">
        <f t="shared" si="857"/>
        <v/>
      </c>
      <c r="AO4036" s="46" t="str">
        <f t="shared" si="858"/>
        <v/>
      </c>
      <c r="AP4036" s="46">
        <f t="shared" si="859"/>
        <v>0</v>
      </c>
      <c r="AQ4036" s="46" t="str">
        <f t="shared" si="860"/>
        <v/>
      </c>
      <c r="AR4036" s="46">
        <f t="shared" si="861"/>
        <v>0</v>
      </c>
      <c r="AS4036" s="48">
        <f t="shared" si="862"/>
        <v>1</v>
      </c>
      <c r="AT4036" s="46">
        <f t="shared" ref="AT4036:AT4099" si="866">AS4036*AR4036</f>
        <v>0</v>
      </c>
      <c r="AU4036" s="46">
        <f t="shared" si="863"/>
        <v>0</v>
      </c>
      <c r="AV4036" s="46">
        <f t="shared" si="864"/>
        <v>0</v>
      </c>
      <c r="AW4036" s="46">
        <f t="shared" ref="AW4036:AW4099" si="867">IF(AU4036=0,0,1)</f>
        <v>0</v>
      </c>
      <c r="AX4036" s="47" t="str">
        <f t="shared" si="865"/>
        <v/>
      </c>
      <c r="AY4036" s="47" t="str">
        <f t="shared" ref="AY4036:AY4099" si="868">IFERROR(AX4036*AS4036,"")</f>
        <v/>
      </c>
    </row>
    <row r="4037" spans="35:51" x14ac:dyDescent="0.35">
      <c r="AI4037" s="11"/>
      <c r="AJ4037" s="11"/>
      <c r="AK4037" s="11"/>
      <c r="AL4037" s="63"/>
      <c r="AM4037" s="46" t="str">
        <f t="shared" si="856"/>
        <v/>
      </c>
      <c r="AN4037" s="46" t="str">
        <f t="shared" si="857"/>
        <v/>
      </c>
      <c r="AO4037" s="46" t="str">
        <f t="shared" si="858"/>
        <v/>
      </c>
      <c r="AP4037" s="46">
        <f t="shared" si="859"/>
        <v>0</v>
      </c>
      <c r="AQ4037" s="46" t="str">
        <f t="shared" si="860"/>
        <v/>
      </c>
      <c r="AR4037" s="46">
        <f t="shared" si="861"/>
        <v>0</v>
      </c>
      <c r="AS4037" s="48">
        <f t="shared" si="862"/>
        <v>1</v>
      </c>
      <c r="AT4037" s="46">
        <f t="shared" si="866"/>
        <v>0</v>
      </c>
      <c r="AU4037" s="46">
        <f t="shared" si="863"/>
        <v>0</v>
      </c>
      <c r="AV4037" s="46">
        <f t="shared" si="864"/>
        <v>0</v>
      </c>
      <c r="AW4037" s="46">
        <f t="shared" si="867"/>
        <v>0</v>
      </c>
      <c r="AX4037" s="47" t="str">
        <f t="shared" si="865"/>
        <v/>
      </c>
      <c r="AY4037" s="47" t="str">
        <f t="shared" si="868"/>
        <v/>
      </c>
    </row>
    <row r="4038" spans="35:51" x14ac:dyDescent="0.35">
      <c r="AI4038" s="11"/>
      <c r="AJ4038" s="11"/>
      <c r="AK4038" s="11"/>
      <c r="AL4038" s="63"/>
      <c r="AM4038" s="46" t="str">
        <f t="shared" si="856"/>
        <v/>
      </c>
      <c r="AN4038" s="46" t="str">
        <f t="shared" si="857"/>
        <v/>
      </c>
      <c r="AO4038" s="46" t="str">
        <f t="shared" si="858"/>
        <v/>
      </c>
      <c r="AP4038" s="46">
        <f t="shared" si="859"/>
        <v>0</v>
      </c>
      <c r="AQ4038" s="46" t="str">
        <f t="shared" si="860"/>
        <v/>
      </c>
      <c r="AR4038" s="46">
        <f t="shared" si="861"/>
        <v>0</v>
      </c>
      <c r="AS4038" s="48">
        <f t="shared" si="862"/>
        <v>1</v>
      </c>
      <c r="AT4038" s="46">
        <f t="shared" si="866"/>
        <v>0</v>
      </c>
      <c r="AU4038" s="46">
        <f t="shared" si="863"/>
        <v>0</v>
      </c>
      <c r="AV4038" s="46">
        <f t="shared" si="864"/>
        <v>0</v>
      </c>
      <c r="AW4038" s="46">
        <f t="shared" si="867"/>
        <v>0</v>
      </c>
      <c r="AX4038" s="47" t="str">
        <f t="shared" si="865"/>
        <v/>
      </c>
      <c r="AY4038" s="47" t="str">
        <f t="shared" si="868"/>
        <v/>
      </c>
    </row>
    <row r="4039" spans="35:51" x14ac:dyDescent="0.35">
      <c r="AI4039" s="11"/>
      <c r="AJ4039" s="11"/>
      <c r="AK4039" s="11"/>
      <c r="AL4039" s="63"/>
      <c r="AM4039" s="46" t="str">
        <f t="shared" si="856"/>
        <v/>
      </c>
      <c r="AN4039" s="46" t="str">
        <f t="shared" si="857"/>
        <v/>
      </c>
      <c r="AO4039" s="46" t="str">
        <f t="shared" si="858"/>
        <v/>
      </c>
      <c r="AP4039" s="46">
        <f t="shared" si="859"/>
        <v>0</v>
      </c>
      <c r="AQ4039" s="46" t="str">
        <f t="shared" si="860"/>
        <v/>
      </c>
      <c r="AR4039" s="46">
        <f t="shared" si="861"/>
        <v>0</v>
      </c>
      <c r="AS4039" s="48">
        <f t="shared" si="862"/>
        <v>1</v>
      </c>
      <c r="AT4039" s="46">
        <f t="shared" si="866"/>
        <v>0</v>
      </c>
      <c r="AU4039" s="46">
        <f t="shared" si="863"/>
        <v>0</v>
      </c>
      <c r="AV4039" s="46">
        <f t="shared" si="864"/>
        <v>0</v>
      </c>
      <c r="AW4039" s="46">
        <f t="shared" si="867"/>
        <v>0</v>
      </c>
      <c r="AX4039" s="47" t="str">
        <f t="shared" si="865"/>
        <v/>
      </c>
      <c r="AY4039" s="47" t="str">
        <f t="shared" si="868"/>
        <v/>
      </c>
    </row>
    <row r="4040" spans="35:51" x14ac:dyDescent="0.35">
      <c r="AI4040" s="11"/>
      <c r="AJ4040" s="11"/>
      <c r="AK4040" s="11"/>
      <c r="AL4040" s="63"/>
      <c r="AM4040" s="46" t="str">
        <f t="shared" si="856"/>
        <v/>
      </c>
      <c r="AN4040" s="46" t="str">
        <f t="shared" si="857"/>
        <v/>
      </c>
      <c r="AO4040" s="46" t="str">
        <f t="shared" si="858"/>
        <v/>
      </c>
      <c r="AP4040" s="46">
        <f t="shared" si="859"/>
        <v>0</v>
      </c>
      <c r="AQ4040" s="46" t="str">
        <f t="shared" si="860"/>
        <v/>
      </c>
      <c r="AR4040" s="46">
        <f t="shared" si="861"/>
        <v>0</v>
      </c>
      <c r="AS4040" s="48">
        <f t="shared" si="862"/>
        <v>1</v>
      </c>
      <c r="AT4040" s="46">
        <f t="shared" si="866"/>
        <v>0</v>
      </c>
      <c r="AU4040" s="46">
        <f t="shared" si="863"/>
        <v>0</v>
      </c>
      <c r="AV4040" s="46">
        <f t="shared" si="864"/>
        <v>0</v>
      </c>
      <c r="AW4040" s="46">
        <f t="shared" si="867"/>
        <v>0</v>
      </c>
      <c r="AX4040" s="47" t="str">
        <f t="shared" si="865"/>
        <v/>
      </c>
      <c r="AY4040" s="47" t="str">
        <f t="shared" si="868"/>
        <v/>
      </c>
    </row>
    <row r="4041" spans="35:51" x14ac:dyDescent="0.35">
      <c r="AI4041" s="11"/>
      <c r="AJ4041" s="11"/>
      <c r="AK4041" s="11"/>
      <c r="AL4041" s="63"/>
      <c r="AM4041" s="46" t="str">
        <f t="shared" si="856"/>
        <v/>
      </c>
      <c r="AN4041" s="46" t="str">
        <f t="shared" si="857"/>
        <v/>
      </c>
      <c r="AO4041" s="46" t="str">
        <f t="shared" si="858"/>
        <v/>
      </c>
      <c r="AP4041" s="46">
        <f t="shared" si="859"/>
        <v>0</v>
      </c>
      <c r="AQ4041" s="46" t="str">
        <f t="shared" si="860"/>
        <v/>
      </c>
      <c r="AR4041" s="46">
        <f t="shared" si="861"/>
        <v>0</v>
      </c>
      <c r="AS4041" s="48">
        <f t="shared" si="862"/>
        <v>1</v>
      </c>
      <c r="AT4041" s="46">
        <f t="shared" si="866"/>
        <v>0</v>
      </c>
      <c r="AU4041" s="46">
        <f t="shared" si="863"/>
        <v>0</v>
      </c>
      <c r="AV4041" s="46">
        <f t="shared" si="864"/>
        <v>0</v>
      </c>
      <c r="AW4041" s="46">
        <f t="shared" si="867"/>
        <v>0</v>
      </c>
      <c r="AX4041" s="47" t="str">
        <f t="shared" si="865"/>
        <v/>
      </c>
      <c r="AY4041" s="47" t="str">
        <f t="shared" si="868"/>
        <v/>
      </c>
    </row>
    <row r="4042" spans="35:51" x14ac:dyDescent="0.35">
      <c r="AI4042" s="11"/>
      <c r="AJ4042" s="11"/>
      <c r="AK4042" s="11"/>
      <c r="AL4042" s="63"/>
      <c r="AM4042" s="46" t="str">
        <f t="shared" si="856"/>
        <v/>
      </c>
      <c r="AN4042" s="46" t="str">
        <f t="shared" si="857"/>
        <v/>
      </c>
      <c r="AO4042" s="46" t="str">
        <f t="shared" si="858"/>
        <v/>
      </c>
      <c r="AP4042" s="46">
        <f t="shared" si="859"/>
        <v>0</v>
      </c>
      <c r="AQ4042" s="46" t="str">
        <f t="shared" si="860"/>
        <v/>
      </c>
      <c r="AR4042" s="46">
        <f t="shared" si="861"/>
        <v>0</v>
      </c>
      <c r="AS4042" s="48">
        <f t="shared" si="862"/>
        <v>1</v>
      </c>
      <c r="AT4042" s="46">
        <f t="shared" si="866"/>
        <v>0</v>
      </c>
      <c r="AU4042" s="46">
        <f t="shared" si="863"/>
        <v>0</v>
      </c>
      <c r="AV4042" s="46">
        <f t="shared" si="864"/>
        <v>0</v>
      </c>
      <c r="AW4042" s="46">
        <f t="shared" si="867"/>
        <v>0</v>
      </c>
      <c r="AX4042" s="47" t="str">
        <f t="shared" si="865"/>
        <v/>
      </c>
      <c r="AY4042" s="47" t="str">
        <f t="shared" si="868"/>
        <v/>
      </c>
    </row>
    <row r="4043" spans="35:51" x14ac:dyDescent="0.35">
      <c r="AI4043" s="11"/>
      <c r="AJ4043" s="11"/>
      <c r="AK4043" s="11"/>
      <c r="AL4043" s="63"/>
      <c r="AM4043" s="46" t="str">
        <f t="shared" si="856"/>
        <v/>
      </c>
      <c r="AN4043" s="46" t="str">
        <f t="shared" si="857"/>
        <v/>
      </c>
      <c r="AO4043" s="46" t="str">
        <f t="shared" si="858"/>
        <v/>
      </c>
      <c r="AP4043" s="46">
        <f t="shared" si="859"/>
        <v>0</v>
      </c>
      <c r="AQ4043" s="46" t="str">
        <f t="shared" si="860"/>
        <v/>
      </c>
      <c r="AR4043" s="46">
        <f t="shared" si="861"/>
        <v>0</v>
      </c>
      <c r="AS4043" s="48">
        <f t="shared" si="862"/>
        <v>1</v>
      </c>
      <c r="AT4043" s="46">
        <f t="shared" si="866"/>
        <v>0</v>
      </c>
      <c r="AU4043" s="46">
        <f t="shared" si="863"/>
        <v>0</v>
      </c>
      <c r="AV4043" s="46">
        <f t="shared" si="864"/>
        <v>0</v>
      </c>
      <c r="AW4043" s="46">
        <f t="shared" si="867"/>
        <v>0</v>
      </c>
      <c r="AX4043" s="47" t="str">
        <f t="shared" si="865"/>
        <v/>
      </c>
      <c r="AY4043" s="47" t="str">
        <f t="shared" si="868"/>
        <v/>
      </c>
    </row>
    <row r="4044" spans="35:51" x14ac:dyDescent="0.35">
      <c r="AI4044" s="11"/>
      <c r="AJ4044" s="11"/>
      <c r="AK4044" s="11"/>
      <c r="AL4044" s="63"/>
      <c r="AM4044" s="46" t="str">
        <f t="shared" si="856"/>
        <v/>
      </c>
      <c r="AN4044" s="46" t="str">
        <f t="shared" si="857"/>
        <v/>
      </c>
      <c r="AO4044" s="46" t="str">
        <f t="shared" si="858"/>
        <v/>
      </c>
      <c r="AP4044" s="46">
        <f t="shared" si="859"/>
        <v>0</v>
      </c>
      <c r="AQ4044" s="46" t="str">
        <f t="shared" si="860"/>
        <v/>
      </c>
      <c r="AR4044" s="46">
        <f t="shared" si="861"/>
        <v>0</v>
      </c>
      <c r="AS4044" s="48">
        <f t="shared" si="862"/>
        <v>1</v>
      </c>
      <c r="AT4044" s="46">
        <f t="shared" si="866"/>
        <v>0</v>
      </c>
      <c r="AU4044" s="46">
        <f t="shared" si="863"/>
        <v>0</v>
      </c>
      <c r="AV4044" s="46">
        <f t="shared" si="864"/>
        <v>0</v>
      </c>
      <c r="AW4044" s="46">
        <f t="shared" si="867"/>
        <v>0</v>
      </c>
      <c r="AX4044" s="47" t="str">
        <f t="shared" si="865"/>
        <v/>
      </c>
      <c r="AY4044" s="47" t="str">
        <f t="shared" si="868"/>
        <v/>
      </c>
    </row>
    <row r="4045" spans="35:51" x14ac:dyDescent="0.35">
      <c r="AI4045" s="11"/>
      <c r="AJ4045" s="11"/>
      <c r="AK4045" s="11"/>
      <c r="AL4045" s="63"/>
      <c r="AM4045" s="46" t="str">
        <f t="shared" si="856"/>
        <v/>
      </c>
      <c r="AN4045" s="46" t="str">
        <f t="shared" si="857"/>
        <v/>
      </c>
      <c r="AO4045" s="46" t="str">
        <f t="shared" si="858"/>
        <v/>
      </c>
      <c r="AP4045" s="46">
        <f t="shared" si="859"/>
        <v>0</v>
      </c>
      <c r="AQ4045" s="46" t="str">
        <f t="shared" si="860"/>
        <v/>
      </c>
      <c r="AR4045" s="46">
        <f t="shared" si="861"/>
        <v>0</v>
      </c>
      <c r="AS4045" s="48">
        <f t="shared" si="862"/>
        <v>1</v>
      </c>
      <c r="AT4045" s="46">
        <f t="shared" si="866"/>
        <v>0</v>
      </c>
      <c r="AU4045" s="46">
        <f t="shared" si="863"/>
        <v>0</v>
      </c>
      <c r="AV4045" s="46">
        <f t="shared" si="864"/>
        <v>0</v>
      </c>
      <c r="AW4045" s="46">
        <f t="shared" si="867"/>
        <v>0</v>
      </c>
      <c r="AX4045" s="47" t="str">
        <f t="shared" si="865"/>
        <v/>
      </c>
      <c r="AY4045" s="47" t="str">
        <f t="shared" si="868"/>
        <v/>
      </c>
    </row>
    <row r="4046" spans="35:51" x14ac:dyDescent="0.35">
      <c r="AI4046" s="11"/>
      <c r="AJ4046" s="11"/>
      <c r="AK4046" s="11"/>
      <c r="AL4046" s="63"/>
      <c r="AM4046" s="46" t="str">
        <f t="shared" si="856"/>
        <v/>
      </c>
      <c r="AN4046" s="46" t="str">
        <f t="shared" si="857"/>
        <v/>
      </c>
      <c r="AO4046" s="46" t="str">
        <f t="shared" si="858"/>
        <v/>
      </c>
      <c r="AP4046" s="46">
        <f t="shared" si="859"/>
        <v>0</v>
      </c>
      <c r="AQ4046" s="46" t="str">
        <f t="shared" si="860"/>
        <v/>
      </c>
      <c r="AR4046" s="46">
        <f t="shared" si="861"/>
        <v>0</v>
      </c>
      <c r="AS4046" s="48">
        <f t="shared" si="862"/>
        <v>1</v>
      </c>
      <c r="AT4046" s="46">
        <f t="shared" si="866"/>
        <v>0</v>
      </c>
      <c r="AU4046" s="46">
        <f t="shared" si="863"/>
        <v>0</v>
      </c>
      <c r="AV4046" s="46">
        <f t="shared" si="864"/>
        <v>0</v>
      </c>
      <c r="AW4046" s="46">
        <f t="shared" si="867"/>
        <v>0</v>
      </c>
      <c r="AX4046" s="47" t="str">
        <f t="shared" si="865"/>
        <v/>
      </c>
      <c r="AY4046" s="47" t="str">
        <f t="shared" si="868"/>
        <v/>
      </c>
    </row>
    <row r="4047" spans="35:51" x14ac:dyDescent="0.35">
      <c r="AI4047" s="11"/>
      <c r="AJ4047" s="11"/>
      <c r="AK4047" s="11"/>
      <c r="AL4047" s="63"/>
      <c r="AM4047" s="46" t="str">
        <f t="shared" si="856"/>
        <v/>
      </c>
      <c r="AN4047" s="46" t="str">
        <f t="shared" si="857"/>
        <v/>
      </c>
      <c r="AO4047" s="46" t="str">
        <f t="shared" si="858"/>
        <v/>
      </c>
      <c r="AP4047" s="46">
        <f t="shared" si="859"/>
        <v>0</v>
      </c>
      <c r="AQ4047" s="46" t="str">
        <f t="shared" si="860"/>
        <v/>
      </c>
      <c r="AR4047" s="46">
        <f t="shared" si="861"/>
        <v>0</v>
      </c>
      <c r="AS4047" s="48">
        <f t="shared" si="862"/>
        <v>1</v>
      </c>
      <c r="AT4047" s="46">
        <f t="shared" si="866"/>
        <v>0</v>
      </c>
      <c r="AU4047" s="46">
        <f t="shared" si="863"/>
        <v>0</v>
      </c>
      <c r="AV4047" s="46">
        <f t="shared" si="864"/>
        <v>0</v>
      </c>
      <c r="AW4047" s="46">
        <f t="shared" si="867"/>
        <v>0</v>
      </c>
      <c r="AX4047" s="47" t="str">
        <f t="shared" si="865"/>
        <v/>
      </c>
      <c r="AY4047" s="47" t="str">
        <f t="shared" si="868"/>
        <v/>
      </c>
    </row>
    <row r="4048" spans="35:51" x14ac:dyDescent="0.35">
      <c r="AI4048" s="11"/>
      <c r="AJ4048" s="11"/>
      <c r="AK4048" s="11"/>
      <c r="AL4048" s="63"/>
      <c r="AM4048" s="46" t="str">
        <f t="shared" si="856"/>
        <v/>
      </c>
      <c r="AN4048" s="46" t="str">
        <f t="shared" si="857"/>
        <v/>
      </c>
      <c r="AO4048" s="46" t="str">
        <f t="shared" si="858"/>
        <v/>
      </c>
      <c r="AP4048" s="46">
        <f t="shared" si="859"/>
        <v>0</v>
      </c>
      <c r="AQ4048" s="46" t="str">
        <f t="shared" si="860"/>
        <v/>
      </c>
      <c r="AR4048" s="46">
        <f t="shared" si="861"/>
        <v>0</v>
      </c>
      <c r="AS4048" s="48">
        <f t="shared" si="862"/>
        <v>1</v>
      </c>
      <c r="AT4048" s="46">
        <f t="shared" si="866"/>
        <v>0</v>
      </c>
      <c r="AU4048" s="46">
        <f t="shared" si="863"/>
        <v>0</v>
      </c>
      <c r="AV4048" s="46">
        <f t="shared" si="864"/>
        <v>0</v>
      </c>
      <c r="AW4048" s="46">
        <f t="shared" si="867"/>
        <v>0</v>
      </c>
      <c r="AX4048" s="47" t="str">
        <f t="shared" si="865"/>
        <v/>
      </c>
      <c r="AY4048" s="47" t="str">
        <f t="shared" si="868"/>
        <v/>
      </c>
    </row>
    <row r="4049" spans="35:51" x14ac:dyDescent="0.35">
      <c r="AI4049" s="11"/>
      <c r="AJ4049" s="11"/>
      <c r="AK4049" s="11"/>
      <c r="AL4049" s="63"/>
      <c r="AM4049" s="46" t="str">
        <f t="shared" si="856"/>
        <v/>
      </c>
      <c r="AN4049" s="46" t="str">
        <f t="shared" si="857"/>
        <v/>
      </c>
      <c r="AO4049" s="46" t="str">
        <f t="shared" si="858"/>
        <v/>
      </c>
      <c r="AP4049" s="46">
        <f t="shared" si="859"/>
        <v>0</v>
      </c>
      <c r="AQ4049" s="46" t="str">
        <f t="shared" si="860"/>
        <v/>
      </c>
      <c r="AR4049" s="46">
        <f t="shared" si="861"/>
        <v>0</v>
      </c>
      <c r="AS4049" s="48">
        <f t="shared" si="862"/>
        <v>1</v>
      </c>
      <c r="AT4049" s="46">
        <f t="shared" si="866"/>
        <v>0</v>
      </c>
      <c r="AU4049" s="46">
        <f t="shared" si="863"/>
        <v>0</v>
      </c>
      <c r="AV4049" s="46">
        <f t="shared" si="864"/>
        <v>0</v>
      </c>
      <c r="AW4049" s="46">
        <f t="shared" si="867"/>
        <v>0</v>
      </c>
      <c r="AX4049" s="47" t="str">
        <f t="shared" si="865"/>
        <v/>
      </c>
      <c r="AY4049" s="47" t="str">
        <f t="shared" si="868"/>
        <v/>
      </c>
    </row>
    <row r="4050" spans="35:51" x14ac:dyDescent="0.35">
      <c r="AI4050" s="11"/>
      <c r="AJ4050" s="11"/>
      <c r="AK4050" s="11"/>
      <c r="AL4050" s="63"/>
      <c r="AM4050" s="46" t="str">
        <f t="shared" si="856"/>
        <v/>
      </c>
      <c r="AN4050" s="46" t="str">
        <f t="shared" si="857"/>
        <v/>
      </c>
      <c r="AO4050" s="46" t="str">
        <f t="shared" si="858"/>
        <v/>
      </c>
      <c r="AP4050" s="46">
        <f t="shared" si="859"/>
        <v>0</v>
      </c>
      <c r="AQ4050" s="46" t="str">
        <f t="shared" si="860"/>
        <v/>
      </c>
      <c r="AR4050" s="46">
        <f t="shared" si="861"/>
        <v>0</v>
      </c>
      <c r="AS4050" s="48">
        <f t="shared" si="862"/>
        <v>1</v>
      </c>
      <c r="AT4050" s="46">
        <f t="shared" si="866"/>
        <v>0</v>
      </c>
      <c r="AU4050" s="46">
        <f t="shared" si="863"/>
        <v>0</v>
      </c>
      <c r="AV4050" s="46">
        <f t="shared" si="864"/>
        <v>0</v>
      </c>
      <c r="AW4050" s="46">
        <f t="shared" si="867"/>
        <v>0</v>
      </c>
      <c r="AX4050" s="47" t="str">
        <f t="shared" si="865"/>
        <v/>
      </c>
      <c r="AY4050" s="47" t="str">
        <f t="shared" si="868"/>
        <v/>
      </c>
    </row>
    <row r="4051" spans="35:51" x14ac:dyDescent="0.35">
      <c r="AI4051" s="11"/>
      <c r="AJ4051" s="11"/>
      <c r="AK4051" s="11"/>
      <c r="AL4051" s="63"/>
      <c r="AM4051" s="46" t="str">
        <f t="shared" si="856"/>
        <v/>
      </c>
      <c r="AN4051" s="46" t="str">
        <f t="shared" si="857"/>
        <v/>
      </c>
      <c r="AO4051" s="46" t="str">
        <f t="shared" si="858"/>
        <v/>
      </c>
      <c r="AP4051" s="46">
        <f t="shared" si="859"/>
        <v>0</v>
      </c>
      <c r="AQ4051" s="46" t="str">
        <f t="shared" si="860"/>
        <v/>
      </c>
      <c r="AR4051" s="46">
        <f t="shared" si="861"/>
        <v>0</v>
      </c>
      <c r="AS4051" s="48">
        <f t="shared" si="862"/>
        <v>1</v>
      </c>
      <c r="AT4051" s="46">
        <f t="shared" si="866"/>
        <v>0</v>
      </c>
      <c r="AU4051" s="46">
        <f t="shared" si="863"/>
        <v>0</v>
      </c>
      <c r="AV4051" s="46">
        <f t="shared" si="864"/>
        <v>0</v>
      </c>
      <c r="AW4051" s="46">
        <f t="shared" si="867"/>
        <v>0</v>
      </c>
      <c r="AX4051" s="47" t="str">
        <f t="shared" si="865"/>
        <v/>
      </c>
      <c r="AY4051" s="47" t="str">
        <f t="shared" si="868"/>
        <v/>
      </c>
    </row>
    <row r="4052" spans="35:51" x14ac:dyDescent="0.35">
      <c r="AI4052" s="11"/>
      <c r="AJ4052" s="11"/>
      <c r="AK4052" s="11"/>
      <c r="AL4052" s="63"/>
      <c r="AM4052" s="46" t="str">
        <f t="shared" si="856"/>
        <v/>
      </c>
      <c r="AN4052" s="46" t="str">
        <f t="shared" si="857"/>
        <v/>
      </c>
      <c r="AO4052" s="46" t="str">
        <f t="shared" si="858"/>
        <v/>
      </c>
      <c r="AP4052" s="46">
        <f t="shared" si="859"/>
        <v>0</v>
      </c>
      <c r="AQ4052" s="46" t="str">
        <f t="shared" si="860"/>
        <v/>
      </c>
      <c r="AR4052" s="46">
        <f t="shared" si="861"/>
        <v>0</v>
      </c>
      <c r="AS4052" s="48">
        <f t="shared" si="862"/>
        <v>1</v>
      </c>
      <c r="AT4052" s="46">
        <f t="shared" si="866"/>
        <v>0</v>
      </c>
      <c r="AU4052" s="46">
        <f t="shared" si="863"/>
        <v>0</v>
      </c>
      <c r="AV4052" s="46">
        <f t="shared" si="864"/>
        <v>0</v>
      </c>
      <c r="AW4052" s="46">
        <f t="shared" si="867"/>
        <v>0</v>
      </c>
      <c r="AX4052" s="47" t="str">
        <f t="shared" si="865"/>
        <v/>
      </c>
      <c r="AY4052" s="47" t="str">
        <f t="shared" si="868"/>
        <v/>
      </c>
    </row>
    <row r="4053" spans="35:51" x14ac:dyDescent="0.35">
      <c r="AI4053" s="11"/>
      <c r="AJ4053" s="11"/>
      <c r="AK4053" s="11"/>
      <c r="AL4053" s="63"/>
      <c r="AM4053" s="46" t="str">
        <f t="shared" si="856"/>
        <v/>
      </c>
      <c r="AN4053" s="46" t="str">
        <f t="shared" si="857"/>
        <v/>
      </c>
      <c r="AO4053" s="46" t="str">
        <f t="shared" si="858"/>
        <v/>
      </c>
      <c r="AP4053" s="46">
        <f t="shared" si="859"/>
        <v>0</v>
      </c>
      <c r="AQ4053" s="46" t="str">
        <f t="shared" si="860"/>
        <v/>
      </c>
      <c r="AR4053" s="46">
        <f t="shared" si="861"/>
        <v>0</v>
      </c>
      <c r="AS4053" s="48">
        <f t="shared" si="862"/>
        <v>1</v>
      </c>
      <c r="AT4053" s="46">
        <f t="shared" si="866"/>
        <v>0</v>
      </c>
      <c r="AU4053" s="46">
        <f t="shared" si="863"/>
        <v>0</v>
      </c>
      <c r="AV4053" s="46">
        <f t="shared" si="864"/>
        <v>0</v>
      </c>
      <c r="AW4053" s="46">
        <f t="shared" si="867"/>
        <v>0</v>
      </c>
      <c r="AX4053" s="47" t="str">
        <f t="shared" si="865"/>
        <v/>
      </c>
      <c r="AY4053" s="47" t="str">
        <f t="shared" si="868"/>
        <v/>
      </c>
    </row>
    <row r="4054" spans="35:51" x14ac:dyDescent="0.35">
      <c r="AI4054" s="11"/>
      <c r="AJ4054" s="11"/>
      <c r="AK4054" s="11"/>
      <c r="AL4054" s="63"/>
      <c r="AM4054" s="46" t="str">
        <f t="shared" si="856"/>
        <v/>
      </c>
      <c r="AN4054" s="46" t="str">
        <f t="shared" si="857"/>
        <v/>
      </c>
      <c r="AO4054" s="46" t="str">
        <f t="shared" si="858"/>
        <v/>
      </c>
      <c r="AP4054" s="46">
        <f t="shared" si="859"/>
        <v>0</v>
      </c>
      <c r="AQ4054" s="46" t="str">
        <f t="shared" si="860"/>
        <v/>
      </c>
      <c r="AR4054" s="46">
        <f t="shared" si="861"/>
        <v>0</v>
      </c>
      <c r="AS4054" s="48">
        <f t="shared" si="862"/>
        <v>1</v>
      </c>
      <c r="AT4054" s="46">
        <f t="shared" si="866"/>
        <v>0</v>
      </c>
      <c r="AU4054" s="46">
        <f t="shared" si="863"/>
        <v>0</v>
      </c>
      <c r="AV4054" s="46">
        <f t="shared" si="864"/>
        <v>0</v>
      </c>
      <c r="AW4054" s="46">
        <f t="shared" si="867"/>
        <v>0</v>
      </c>
      <c r="AX4054" s="47" t="str">
        <f t="shared" si="865"/>
        <v/>
      </c>
      <c r="AY4054" s="47" t="str">
        <f t="shared" si="868"/>
        <v/>
      </c>
    </row>
    <row r="4055" spans="35:51" x14ac:dyDescent="0.35">
      <c r="AI4055" s="11"/>
      <c r="AJ4055" s="11"/>
      <c r="AK4055" s="11"/>
      <c r="AL4055" s="63"/>
      <c r="AM4055" s="46" t="str">
        <f t="shared" si="856"/>
        <v/>
      </c>
      <c r="AN4055" s="46" t="str">
        <f t="shared" si="857"/>
        <v/>
      </c>
      <c r="AO4055" s="46" t="str">
        <f t="shared" si="858"/>
        <v/>
      </c>
      <c r="AP4055" s="46">
        <f t="shared" si="859"/>
        <v>0</v>
      </c>
      <c r="AQ4055" s="46" t="str">
        <f t="shared" si="860"/>
        <v/>
      </c>
      <c r="AR4055" s="46">
        <f t="shared" si="861"/>
        <v>0</v>
      </c>
      <c r="AS4055" s="48">
        <f t="shared" si="862"/>
        <v>1</v>
      </c>
      <c r="AT4055" s="46">
        <f t="shared" si="866"/>
        <v>0</v>
      </c>
      <c r="AU4055" s="46">
        <f t="shared" si="863"/>
        <v>0</v>
      </c>
      <c r="AV4055" s="46">
        <f t="shared" si="864"/>
        <v>0</v>
      </c>
      <c r="AW4055" s="46">
        <f t="shared" si="867"/>
        <v>0</v>
      </c>
      <c r="AX4055" s="47" t="str">
        <f t="shared" si="865"/>
        <v/>
      </c>
      <c r="AY4055" s="47" t="str">
        <f t="shared" si="868"/>
        <v/>
      </c>
    </row>
    <row r="4056" spans="35:51" x14ac:dyDescent="0.35">
      <c r="AI4056" s="11"/>
      <c r="AJ4056" s="11"/>
      <c r="AK4056" s="11"/>
      <c r="AL4056" s="63"/>
      <c r="AM4056" s="46" t="str">
        <f t="shared" si="856"/>
        <v/>
      </c>
      <c r="AN4056" s="46" t="str">
        <f t="shared" si="857"/>
        <v/>
      </c>
      <c r="AO4056" s="46" t="str">
        <f t="shared" si="858"/>
        <v/>
      </c>
      <c r="AP4056" s="46">
        <f t="shared" si="859"/>
        <v>0</v>
      </c>
      <c r="AQ4056" s="46" t="str">
        <f t="shared" si="860"/>
        <v/>
      </c>
      <c r="AR4056" s="46">
        <f t="shared" si="861"/>
        <v>0</v>
      </c>
      <c r="AS4056" s="48">
        <f t="shared" si="862"/>
        <v>1</v>
      </c>
      <c r="AT4056" s="46">
        <f t="shared" si="866"/>
        <v>0</v>
      </c>
      <c r="AU4056" s="46">
        <f t="shared" si="863"/>
        <v>0</v>
      </c>
      <c r="AV4056" s="46">
        <f t="shared" si="864"/>
        <v>0</v>
      </c>
      <c r="AW4056" s="46">
        <f t="shared" si="867"/>
        <v>0</v>
      </c>
      <c r="AX4056" s="47" t="str">
        <f t="shared" si="865"/>
        <v/>
      </c>
      <c r="AY4056" s="47" t="str">
        <f t="shared" si="868"/>
        <v/>
      </c>
    </row>
    <row r="4057" spans="35:51" x14ac:dyDescent="0.35">
      <c r="AI4057" s="11"/>
      <c r="AJ4057" s="11"/>
      <c r="AK4057" s="11"/>
      <c r="AL4057" s="63"/>
      <c r="AM4057" s="46" t="str">
        <f t="shared" si="856"/>
        <v/>
      </c>
      <c r="AN4057" s="46" t="str">
        <f t="shared" si="857"/>
        <v/>
      </c>
      <c r="AO4057" s="46" t="str">
        <f t="shared" si="858"/>
        <v/>
      </c>
      <c r="AP4057" s="46">
        <f t="shared" si="859"/>
        <v>0</v>
      </c>
      <c r="AQ4057" s="46" t="str">
        <f t="shared" si="860"/>
        <v/>
      </c>
      <c r="AR4057" s="46">
        <f t="shared" si="861"/>
        <v>0</v>
      </c>
      <c r="AS4057" s="48">
        <f t="shared" si="862"/>
        <v>1</v>
      </c>
      <c r="AT4057" s="46">
        <f t="shared" si="866"/>
        <v>0</v>
      </c>
      <c r="AU4057" s="46">
        <f t="shared" si="863"/>
        <v>0</v>
      </c>
      <c r="AV4057" s="46">
        <f t="shared" si="864"/>
        <v>0</v>
      </c>
      <c r="AW4057" s="46">
        <f t="shared" si="867"/>
        <v>0</v>
      </c>
      <c r="AX4057" s="47" t="str">
        <f t="shared" si="865"/>
        <v/>
      </c>
      <c r="AY4057" s="47" t="str">
        <f t="shared" si="868"/>
        <v/>
      </c>
    </row>
    <row r="4058" spans="35:51" x14ac:dyDescent="0.35">
      <c r="AI4058" s="11"/>
      <c r="AJ4058" s="11"/>
      <c r="AK4058" s="11"/>
      <c r="AL4058" s="63"/>
      <c r="AM4058" s="46" t="str">
        <f t="shared" si="856"/>
        <v/>
      </c>
      <c r="AN4058" s="46" t="str">
        <f t="shared" si="857"/>
        <v/>
      </c>
      <c r="AO4058" s="46" t="str">
        <f t="shared" si="858"/>
        <v/>
      </c>
      <c r="AP4058" s="46">
        <f t="shared" si="859"/>
        <v>0</v>
      </c>
      <c r="AQ4058" s="46" t="str">
        <f t="shared" si="860"/>
        <v/>
      </c>
      <c r="AR4058" s="46">
        <f t="shared" si="861"/>
        <v>0</v>
      </c>
      <c r="AS4058" s="48">
        <f t="shared" si="862"/>
        <v>1</v>
      </c>
      <c r="AT4058" s="46">
        <f t="shared" si="866"/>
        <v>0</v>
      </c>
      <c r="AU4058" s="46">
        <f t="shared" si="863"/>
        <v>0</v>
      </c>
      <c r="AV4058" s="46">
        <f t="shared" si="864"/>
        <v>0</v>
      </c>
      <c r="AW4058" s="46">
        <f t="shared" si="867"/>
        <v>0</v>
      </c>
      <c r="AX4058" s="47" t="str">
        <f t="shared" si="865"/>
        <v/>
      </c>
      <c r="AY4058" s="47" t="str">
        <f t="shared" si="868"/>
        <v/>
      </c>
    </row>
    <row r="4059" spans="35:51" x14ac:dyDescent="0.35">
      <c r="AI4059" s="11"/>
      <c r="AJ4059" s="11"/>
      <c r="AK4059" s="11"/>
      <c r="AL4059" s="63"/>
      <c r="AM4059" s="46" t="str">
        <f t="shared" si="856"/>
        <v/>
      </c>
      <c r="AN4059" s="46" t="str">
        <f t="shared" si="857"/>
        <v/>
      </c>
      <c r="AO4059" s="46" t="str">
        <f t="shared" si="858"/>
        <v/>
      </c>
      <c r="AP4059" s="46">
        <f t="shared" si="859"/>
        <v>0</v>
      </c>
      <c r="AQ4059" s="46" t="str">
        <f t="shared" si="860"/>
        <v/>
      </c>
      <c r="AR4059" s="46">
        <f t="shared" si="861"/>
        <v>0</v>
      </c>
      <c r="AS4059" s="48">
        <f t="shared" si="862"/>
        <v>1</v>
      </c>
      <c r="AT4059" s="46">
        <f t="shared" si="866"/>
        <v>0</v>
      </c>
      <c r="AU4059" s="46">
        <f t="shared" si="863"/>
        <v>0</v>
      </c>
      <c r="AV4059" s="46">
        <f t="shared" si="864"/>
        <v>0</v>
      </c>
      <c r="AW4059" s="46">
        <f t="shared" si="867"/>
        <v>0</v>
      </c>
      <c r="AX4059" s="47" t="str">
        <f t="shared" si="865"/>
        <v/>
      </c>
      <c r="AY4059" s="47" t="str">
        <f t="shared" si="868"/>
        <v/>
      </c>
    </row>
    <row r="4060" spans="35:51" x14ac:dyDescent="0.35">
      <c r="AI4060" s="11"/>
      <c r="AJ4060" s="11"/>
      <c r="AK4060" s="11"/>
      <c r="AL4060" s="63"/>
      <c r="AM4060" s="46" t="str">
        <f t="shared" si="856"/>
        <v/>
      </c>
      <c r="AN4060" s="46" t="str">
        <f t="shared" si="857"/>
        <v/>
      </c>
      <c r="AO4060" s="46" t="str">
        <f t="shared" si="858"/>
        <v/>
      </c>
      <c r="AP4060" s="46">
        <f t="shared" si="859"/>
        <v>0</v>
      </c>
      <c r="AQ4060" s="46" t="str">
        <f t="shared" si="860"/>
        <v/>
      </c>
      <c r="AR4060" s="46">
        <f t="shared" si="861"/>
        <v>0</v>
      </c>
      <c r="AS4060" s="48">
        <f t="shared" si="862"/>
        <v>1</v>
      </c>
      <c r="AT4060" s="46">
        <f t="shared" si="866"/>
        <v>0</v>
      </c>
      <c r="AU4060" s="46">
        <f t="shared" si="863"/>
        <v>0</v>
      </c>
      <c r="AV4060" s="46">
        <f t="shared" si="864"/>
        <v>0</v>
      </c>
      <c r="AW4060" s="46">
        <f t="shared" si="867"/>
        <v>0</v>
      </c>
      <c r="AX4060" s="47" t="str">
        <f t="shared" si="865"/>
        <v/>
      </c>
      <c r="AY4060" s="47" t="str">
        <f t="shared" si="868"/>
        <v/>
      </c>
    </row>
    <row r="4061" spans="35:51" x14ac:dyDescent="0.35">
      <c r="AI4061" s="11"/>
      <c r="AJ4061" s="11"/>
      <c r="AK4061" s="11"/>
      <c r="AL4061" s="63"/>
      <c r="AM4061" s="46" t="str">
        <f t="shared" si="856"/>
        <v/>
      </c>
      <c r="AN4061" s="46" t="str">
        <f t="shared" si="857"/>
        <v/>
      </c>
      <c r="AO4061" s="46" t="str">
        <f t="shared" si="858"/>
        <v/>
      </c>
      <c r="AP4061" s="46">
        <f t="shared" si="859"/>
        <v>0</v>
      </c>
      <c r="AQ4061" s="46" t="str">
        <f t="shared" si="860"/>
        <v/>
      </c>
      <c r="AR4061" s="46">
        <f t="shared" si="861"/>
        <v>0</v>
      </c>
      <c r="AS4061" s="48">
        <f t="shared" si="862"/>
        <v>1</v>
      </c>
      <c r="AT4061" s="46">
        <f t="shared" si="866"/>
        <v>0</v>
      </c>
      <c r="AU4061" s="46">
        <f t="shared" si="863"/>
        <v>0</v>
      </c>
      <c r="AV4061" s="46">
        <f t="shared" si="864"/>
        <v>0</v>
      </c>
      <c r="AW4061" s="46">
        <f t="shared" si="867"/>
        <v>0</v>
      </c>
      <c r="AX4061" s="47" t="str">
        <f t="shared" si="865"/>
        <v/>
      </c>
      <c r="AY4061" s="47" t="str">
        <f t="shared" si="868"/>
        <v/>
      </c>
    </row>
    <row r="4062" spans="35:51" x14ac:dyDescent="0.35">
      <c r="AI4062" s="11"/>
      <c r="AJ4062" s="11"/>
      <c r="AK4062" s="11"/>
      <c r="AL4062" s="63"/>
      <c r="AM4062" s="46" t="str">
        <f t="shared" si="856"/>
        <v/>
      </c>
      <c r="AN4062" s="46" t="str">
        <f t="shared" si="857"/>
        <v/>
      </c>
      <c r="AO4062" s="46" t="str">
        <f t="shared" si="858"/>
        <v/>
      </c>
      <c r="AP4062" s="46">
        <f t="shared" si="859"/>
        <v>0</v>
      </c>
      <c r="AQ4062" s="46" t="str">
        <f t="shared" si="860"/>
        <v/>
      </c>
      <c r="AR4062" s="46">
        <f t="shared" si="861"/>
        <v>0</v>
      </c>
      <c r="AS4062" s="48">
        <f t="shared" si="862"/>
        <v>1</v>
      </c>
      <c r="AT4062" s="46">
        <f t="shared" si="866"/>
        <v>0</v>
      </c>
      <c r="AU4062" s="46">
        <f t="shared" si="863"/>
        <v>0</v>
      </c>
      <c r="AV4062" s="46">
        <f t="shared" si="864"/>
        <v>0</v>
      </c>
      <c r="AW4062" s="46">
        <f t="shared" si="867"/>
        <v>0</v>
      </c>
      <c r="AX4062" s="47" t="str">
        <f t="shared" si="865"/>
        <v/>
      </c>
      <c r="AY4062" s="47" t="str">
        <f t="shared" si="868"/>
        <v/>
      </c>
    </row>
    <row r="4063" spans="35:51" x14ac:dyDescent="0.35">
      <c r="AI4063" s="11"/>
      <c r="AJ4063" s="11"/>
      <c r="AK4063" s="11"/>
      <c r="AL4063" s="63"/>
      <c r="AM4063" s="46" t="str">
        <f t="shared" si="856"/>
        <v/>
      </c>
      <c r="AN4063" s="46" t="str">
        <f t="shared" si="857"/>
        <v/>
      </c>
      <c r="AO4063" s="46" t="str">
        <f t="shared" si="858"/>
        <v/>
      </c>
      <c r="AP4063" s="46">
        <f t="shared" si="859"/>
        <v>0</v>
      </c>
      <c r="AQ4063" s="46" t="str">
        <f t="shared" si="860"/>
        <v/>
      </c>
      <c r="AR4063" s="46">
        <f t="shared" si="861"/>
        <v>0</v>
      </c>
      <c r="AS4063" s="48">
        <f t="shared" si="862"/>
        <v>1</v>
      </c>
      <c r="AT4063" s="46">
        <f t="shared" si="866"/>
        <v>0</v>
      </c>
      <c r="AU4063" s="46">
        <f t="shared" si="863"/>
        <v>0</v>
      </c>
      <c r="AV4063" s="46">
        <f t="shared" si="864"/>
        <v>0</v>
      </c>
      <c r="AW4063" s="46">
        <f t="shared" si="867"/>
        <v>0</v>
      </c>
      <c r="AX4063" s="47" t="str">
        <f t="shared" si="865"/>
        <v/>
      </c>
      <c r="AY4063" s="47" t="str">
        <f t="shared" si="868"/>
        <v/>
      </c>
    </row>
    <row r="4064" spans="35:51" x14ac:dyDescent="0.35">
      <c r="AI4064" s="11"/>
      <c r="AJ4064" s="11"/>
      <c r="AK4064" s="11"/>
      <c r="AL4064" s="63"/>
      <c r="AM4064" s="46" t="str">
        <f t="shared" si="856"/>
        <v/>
      </c>
      <c r="AN4064" s="46" t="str">
        <f t="shared" si="857"/>
        <v/>
      </c>
      <c r="AO4064" s="46" t="str">
        <f t="shared" si="858"/>
        <v/>
      </c>
      <c r="AP4064" s="46">
        <f t="shared" si="859"/>
        <v>0</v>
      </c>
      <c r="AQ4064" s="46" t="str">
        <f t="shared" si="860"/>
        <v/>
      </c>
      <c r="AR4064" s="46">
        <f t="shared" si="861"/>
        <v>0</v>
      </c>
      <c r="AS4064" s="48">
        <f t="shared" si="862"/>
        <v>1</v>
      </c>
      <c r="AT4064" s="46">
        <f t="shared" si="866"/>
        <v>0</v>
      </c>
      <c r="AU4064" s="46">
        <f t="shared" si="863"/>
        <v>0</v>
      </c>
      <c r="AV4064" s="46">
        <f t="shared" si="864"/>
        <v>0</v>
      </c>
      <c r="AW4064" s="46">
        <f t="shared" si="867"/>
        <v>0</v>
      </c>
      <c r="AX4064" s="47" t="str">
        <f t="shared" si="865"/>
        <v/>
      </c>
      <c r="AY4064" s="47" t="str">
        <f t="shared" si="868"/>
        <v/>
      </c>
    </row>
    <row r="4065" spans="35:51" x14ac:dyDescent="0.35">
      <c r="AI4065" s="11"/>
      <c r="AJ4065" s="11"/>
      <c r="AK4065" s="11"/>
      <c r="AL4065" s="63"/>
      <c r="AM4065" s="46" t="str">
        <f t="shared" si="856"/>
        <v/>
      </c>
      <c r="AN4065" s="46" t="str">
        <f t="shared" si="857"/>
        <v/>
      </c>
      <c r="AO4065" s="46" t="str">
        <f t="shared" si="858"/>
        <v/>
      </c>
      <c r="AP4065" s="46">
        <f t="shared" si="859"/>
        <v>0</v>
      </c>
      <c r="AQ4065" s="46" t="str">
        <f t="shared" si="860"/>
        <v/>
      </c>
      <c r="AR4065" s="46">
        <f t="shared" si="861"/>
        <v>0</v>
      </c>
      <c r="AS4065" s="48">
        <f t="shared" si="862"/>
        <v>1</v>
      </c>
      <c r="AT4065" s="46">
        <f t="shared" si="866"/>
        <v>0</v>
      </c>
      <c r="AU4065" s="46">
        <f t="shared" si="863"/>
        <v>0</v>
      </c>
      <c r="AV4065" s="46">
        <f t="shared" si="864"/>
        <v>0</v>
      </c>
      <c r="AW4065" s="46">
        <f t="shared" si="867"/>
        <v>0</v>
      </c>
      <c r="AX4065" s="47" t="str">
        <f t="shared" si="865"/>
        <v/>
      </c>
      <c r="AY4065" s="47" t="str">
        <f t="shared" si="868"/>
        <v/>
      </c>
    </row>
    <row r="4066" spans="35:51" x14ac:dyDescent="0.35">
      <c r="AI4066" s="11"/>
      <c r="AJ4066" s="11"/>
      <c r="AK4066" s="11"/>
      <c r="AL4066" s="63"/>
      <c r="AM4066" s="46" t="str">
        <f t="shared" si="856"/>
        <v/>
      </c>
      <c r="AN4066" s="46" t="str">
        <f t="shared" si="857"/>
        <v/>
      </c>
      <c r="AO4066" s="46" t="str">
        <f t="shared" si="858"/>
        <v/>
      </c>
      <c r="AP4066" s="46">
        <f t="shared" si="859"/>
        <v>0</v>
      </c>
      <c r="AQ4066" s="46" t="str">
        <f t="shared" si="860"/>
        <v/>
      </c>
      <c r="AR4066" s="46">
        <f t="shared" si="861"/>
        <v>0</v>
      </c>
      <c r="AS4066" s="48">
        <f t="shared" si="862"/>
        <v>1</v>
      </c>
      <c r="AT4066" s="46">
        <f t="shared" si="866"/>
        <v>0</v>
      </c>
      <c r="AU4066" s="46">
        <f t="shared" si="863"/>
        <v>0</v>
      </c>
      <c r="AV4066" s="46">
        <f t="shared" si="864"/>
        <v>0</v>
      </c>
      <c r="AW4066" s="46">
        <f t="shared" si="867"/>
        <v>0</v>
      </c>
      <c r="AX4066" s="47" t="str">
        <f t="shared" si="865"/>
        <v/>
      </c>
      <c r="AY4066" s="47" t="str">
        <f t="shared" si="868"/>
        <v/>
      </c>
    </row>
    <row r="4067" spans="35:51" x14ac:dyDescent="0.35">
      <c r="AI4067" s="11"/>
      <c r="AJ4067" s="11"/>
      <c r="AK4067" s="11"/>
      <c r="AL4067" s="63"/>
      <c r="AM4067" s="46" t="str">
        <f t="shared" si="856"/>
        <v/>
      </c>
      <c r="AN4067" s="46" t="str">
        <f t="shared" si="857"/>
        <v/>
      </c>
      <c r="AO4067" s="46" t="str">
        <f t="shared" si="858"/>
        <v/>
      </c>
      <c r="AP4067" s="46">
        <f t="shared" si="859"/>
        <v>0</v>
      </c>
      <c r="AQ4067" s="46" t="str">
        <f t="shared" si="860"/>
        <v/>
      </c>
      <c r="AR4067" s="46">
        <f t="shared" si="861"/>
        <v>0</v>
      </c>
      <c r="AS4067" s="48">
        <f t="shared" si="862"/>
        <v>1</v>
      </c>
      <c r="AT4067" s="46">
        <f t="shared" si="866"/>
        <v>0</v>
      </c>
      <c r="AU4067" s="46">
        <f t="shared" si="863"/>
        <v>0</v>
      </c>
      <c r="AV4067" s="46">
        <f t="shared" si="864"/>
        <v>0</v>
      </c>
      <c r="AW4067" s="46">
        <f t="shared" si="867"/>
        <v>0</v>
      </c>
      <c r="AX4067" s="47" t="str">
        <f t="shared" si="865"/>
        <v/>
      </c>
      <c r="AY4067" s="47" t="str">
        <f t="shared" si="868"/>
        <v/>
      </c>
    </row>
    <row r="4068" spans="35:51" x14ac:dyDescent="0.35">
      <c r="AI4068" s="11"/>
      <c r="AJ4068" s="11"/>
      <c r="AK4068" s="11"/>
      <c r="AL4068" s="63"/>
      <c r="AM4068" s="46" t="str">
        <f t="shared" si="856"/>
        <v/>
      </c>
      <c r="AN4068" s="46" t="str">
        <f t="shared" si="857"/>
        <v/>
      </c>
      <c r="AO4068" s="46" t="str">
        <f t="shared" si="858"/>
        <v/>
      </c>
      <c r="AP4068" s="46">
        <f t="shared" si="859"/>
        <v>0</v>
      </c>
      <c r="AQ4068" s="46" t="str">
        <f t="shared" si="860"/>
        <v/>
      </c>
      <c r="AR4068" s="46">
        <f t="shared" si="861"/>
        <v>0</v>
      </c>
      <c r="AS4068" s="48">
        <f t="shared" si="862"/>
        <v>1</v>
      </c>
      <c r="AT4068" s="46">
        <f t="shared" si="866"/>
        <v>0</v>
      </c>
      <c r="AU4068" s="46">
        <f t="shared" si="863"/>
        <v>0</v>
      </c>
      <c r="AV4068" s="46">
        <f t="shared" si="864"/>
        <v>0</v>
      </c>
      <c r="AW4068" s="46">
        <f t="shared" si="867"/>
        <v>0</v>
      </c>
      <c r="AX4068" s="47" t="str">
        <f t="shared" si="865"/>
        <v/>
      </c>
      <c r="AY4068" s="47" t="str">
        <f t="shared" si="868"/>
        <v/>
      </c>
    </row>
    <row r="4069" spans="35:51" x14ac:dyDescent="0.35">
      <c r="AI4069" s="11"/>
      <c r="AJ4069" s="11"/>
      <c r="AK4069" s="11"/>
      <c r="AL4069" s="63"/>
      <c r="AM4069" s="46" t="str">
        <f t="shared" si="856"/>
        <v/>
      </c>
      <c r="AN4069" s="46" t="str">
        <f t="shared" si="857"/>
        <v/>
      </c>
      <c r="AO4069" s="46" t="str">
        <f t="shared" si="858"/>
        <v/>
      </c>
      <c r="AP4069" s="46">
        <f t="shared" si="859"/>
        <v>0</v>
      </c>
      <c r="AQ4069" s="46" t="str">
        <f t="shared" si="860"/>
        <v/>
      </c>
      <c r="AR4069" s="46">
        <f t="shared" si="861"/>
        <v>0</v>
      </c>
      <c r="AS4069" s="48">
        <f t="shared" si="862"/>
        <v>1</v>
      </c>
      <c r="AT4069" s="46">
        <f t="shared" si="866"/>
        <v>0</v>
      </c>
      <c r="AU4069" s="46">
        <f t="shared" si="863"/>
        <v>0</v>
      </c>
      <c r="AV4069" s="46">
        <f t="shared" si="864"/>
        <v>0</v>
      </c>
      <c r="AW4069" s="46">
        <f t="shared" si="867"/>
        <v>0</v>
      </c>
      <c r="AX4069" s="47" t="str">
        <f t="shared" si="865"/>
        <v/>
      </c>
      <c r="AY4069" s="47" t="str">
        <f t="shared" si="868"/>
        <v/>
      </c>
    </row>
    <row r="4070" spans="35:51" x14ac:dyDescent="0.35">
      <c r="AI4070" s="11"/>
      <c r="AJ4070" s="11"/>
      <c r="AK4070" s="11"/>
      <c r="AL4070" s="63"/>
      <c r="AM4070" s="46" t="str">
        <f t="shared" si="856"/>
        <v/>
      </c>
      <c r="AN4070" s="46" t="str">
        <f t="shared" si="857"/>
        <v/>
      </c>
      <c r="AO4070" s="46" t="str">
        <f t="shared" si="858"/>
        <v/>
      </c>
      <c r="AP4070" s="46">
        <f t="shared" si="859"/>
        <v>0</v>
      </c>
      <c r="AQ4070" s="46" t="str">
        <f t="shared" si="860"/>
        <v/>
      </c>
      <c r="AR4070" s="46">
        <f t="shared" si="861"/>
        <v>0</v>
      </c>
      <c r="AS4070" s="48">
        <f t="shared" si="862"/>
        <v>1</v>
      </c>
      <c r="AT4070" s="46">
        <f t="shared" si="866"/>
        <v>0</v>
      </c>
      <c r="AU4070" s="46">
        <f t="shared" si="863"/>
        <v>0</v>
      </c>
      <c r="AV4070" s="46">
        <f t="shared" si="864"/>
        <v>0</v>
      </c>
      <c r="AW4070" s="46">
        <f t="shared" si="867"/>
        <v>0</v>
      </c>
      <c r="AX4070" s="47" t="str">
        <f t="shared" si="865"/>
        <v/>
      </c>
      <c r="AY4070" s="47" t="str">
        <f t="shared" si="868"/>
        <v/>
      </c>
    </row>
    <row r="4071" spans="35:51" x14ac:dyDescent="0.35">
      <c r="AI4071" s="11"/>
      <c r="AJ4071" s="11"/>
      <c r="AK4071" s="11"/>
      <c r="AL4071" s="63"/>
      <c r="AM4071" s="46" t="str">
        <f t="shared" si="856"/>
        <v/>
      </c>
      <c r="AN4071" s="46" t="str">
        <f t="shared" si="857"/>
        <v/>
      </c>
      <c r="AO4071" s="46" t="str">
        <f t="shared" si="858"/>
        <v/>
      </c>
      <c r="AP4071" s="46">
        <f t="shared" si="859"/>
        <v>0</v>
      </c>
      <c r="AQ4071" s="46" t="str">
        <f t="shared" si="860"/>
        <v/>
      </c>
      <c r="AR4071" s="46">
        <f t="shared" si="861"/>
        <v>0</v>
      </c>
      <c r="AS4071" s="48">
        <f t="shared" si="862"/>
        <v>1</v>
      </c>
      <c r="AT4071" s="46">
        <f t="shared" si="866"/>
        <v>0</v>
      </c>
      <c r="AU4071" s="46">
        <f t="shared" si="863"/>
        <v>0</v>
      </c>
      <c r="AV4071" s="46">
        <f t="shared" si="864"/>
        <v>0</v>
      </c>
      <c r="AW4071" s="46">
        <f t="shared" si="867"/>
        <v>0</v>
      </c>
      <c r="AX4071" s="47" t="str">
        <f t="shared" si="865"/>
        <v/>
      </c>
      <c r="AY4071" s="47" t="str">
        <f t="shared" si="868"/>
        <v/>
      </c>
    </row>
    <row r="4072" spans="35:51" x14ac:dyDescent="0.35">
      <c r="AI4072" s="11"/>
      <c r="AJ4072" s="11"/>
      <c r="AK4072" s="11"/>
      <c r="AL4072" s="63"/>
      <c r="AM4072" s="46" t="str">
        <f t="shared" si="856"/>
        <v/>
      </c>
      <c r="AN4072" s="46" t="str">
        <f t="shared" si="857"/>
        <v/>
      </c>
      <c r="AO4072" s="46" t="str">
        <f t="shared" si="858"/>
        <v/>
      </c>
      <c r="AP4072" s="46">
        <f t="shared" si="859"/>
        <v>0</v>
      </c>
      <c r="AQ4072" s="46" t="str">
        <f t="shared" si="860"/>
        <v/>
      </c>
      <c r="AR4072" s="46">
        <f t="shared" si="861"/>
        <v>0</v>
      </c>
      <c r="AS4072" s="48">
        <f t="shared" si="862"/>
        <v>1</v>
      </c>
      <c r="AT4072" s="46">
        <f t="shared" si="866"/>
        <v>0</v>
      </c>
      <c r="AU4072" s="46">
        <f t="shared" si="863"/>
        <v>0</v>
      </c>
      <c r="AV4072" s="46">
        <f t="shared" si="864"/>
        <v>0</v>
      </c>
      <c r="AW4072" s="46">
        <f t="shared" si="867"/>
        <v>0</v>
      </c>
      <c r="AX4072" s="47" t="str">
        <f t="shared" si="865"/>
        <v/>
      </c>
      <c r="AY4072" s="47" t="str">
        <f t="shared" si="868"/>
        <v/>
      </c>
    </row>
    <row r="4073" spans="35:51" x14ac:dyDescent="0.35">
      <c r="AI4073" s="11"/>
      <c r="AJ4073" s="11"/>
      <c r="AK4073" s="11"/>
      <c r="AL4073" s="63"/>
      <c r="AM4073" s="46" t="str">
        <f t="shared" si="856"/>
        <v/>
      </c>
      <c r="AN4073" s="46" t="str">
        <f t="shared" si="857"/>
        <v/>
      </c>
      <c r="AO4073" s="46" t="str">
        <f t="shared" si="858"/>
        <v/>
      </c>
      <c r="AP4073" s="46">
        <f t="shared" si="859"/>
        <v>0</v>
      </c>
      <c r="AQ4073" s="46" t="str">
        <f t="shared" si="860"/>
        <v/>
      </c>
      <c r="AR4073" s="46">
        <f t="shared" si="861"/>
        <v>0</v>
      </c>
      <c r="AS4073" s="48">
        <f t="shared" si="862"/>
        <v>1</v>
      </c>
      <c r="AT4073" s="46">
        <f t="shared" si="866"/>
        <v>0</v>
      </c>
      <c r="AU4073" s="46">
        <f t="shared" si="863"/>
        <v>0</v>
      </c>
      <c r="AV4073" s="46">
        <f t="shared" si="864"/>
        <v>0</v>
      </c>
      <c r="AW4073" s="46">
        <f t="shared" si="867"/>
        <v>0</v>
      </c>
      <c r="AX4073" s="47" t="str">
        <f t="shared" si="865"/>
        <v/>
      </c>
      <c r="AY4073" s="47" t="str">
        <f t="shared" si="868"/>
        <v/>
      </c>
    </row>
    <row r="4074" spans="35:51" x14ac:dyDescent="0.35">
      <c r="AI4074" s="11"/>
      <c r="AJ4074" s="11"/>
      <c r="AK4074" s="11"/>
      <c r="AL4074" s="63"/>
      <c r="AM4074" s="46" t="str">
        <f t="shared" si="856"/>
        <v/>
      </c>
      <c r="AN4074" s="46" t="str">
        <f t="shared" si="857"/>
        <v/>
      </c>
      <c r="AO4074" s="46" t="str">
        <f t="shared" si="858"/>
        <v/>
      </c>
      <c r="AP4074" s="46">
        <f t="shared" si="859"/>
        <v>0</v>
      </c>
      <c r="AQ4074" s="46" t="str">
        <f t="shared" si="860"/>
        <v/>
      </c>
      <c r="AR4074" s="46">
        <f t="shared" si="861"/>
        <v>0</v>
      </c>
      <c r="AS4074" s="48">
        <f t="shared" si="862"/>
        <v>1</v>
      </c>
      <c r="AT4074" s="46">
        <f t="shared" si="866"/>
        <v>0</v>
      </c>
      <c r="AU4074" s="46">
        <f t="shared" si="863"/>
        <v>0</v>
      </c>
      <c r="AV4074" s="46">
        <f t="shared" si="864"/>
        <v>0</v>
      </c>
      <c r="AW4074" s="46">
        <f t="shared" si="867"/>
        <v>0</v>
      </c>
      <c r="AX4074" s="47" t="str">
        <f t="shared" si="865"/>
        <v/>
      </c>
      <c r="AY4074" s="47" t="str">
        <f t="shared" si="868"/>
        <v/>
      </c>
    </row>
    <row r="4075" spans="35:51" x14ac:dyDescent="0.35">
      <c r="AI4075" s="11"/>
      <c r="AJ4075" s="11"/>
      <c r="AK4075" s="11"/>
      <c r="AL4075" s="63"/>
      <c r="AM4075" s="46" t="str">
        <f t="shared" si="856"/>
        <v/>
      </c>
      <c r="AN4075" s="46" t="str">
        <f t="shared" si="857"/>
        <v/>
      </c>
      <c r="AO4075" s="46" t="str">
        <f t="shared" si="858"/>
        <v/>
      </c>
      <c r="AP4075" s="46">
        <f t="shared" si="859"/>
        <v>0</v>
      </c>
      <c r="AQ4075" s="46" t="str">
        <f t="shared" si="860"/>
        <v/>
      </c>
      <c r="AR4075" s="46">
        <f t="shared" si="861"/>
        <v>0</v>
      </c>
      <c r="AS4075" s="48">
        <f t="shared" si="862"/>
        <v>1</v>
      </c>
      <c r="AT4075" s="46">
        <f t="shared" si="866"/>
        <v>0</v>
      </c>
      <c r="AU4075" s="46">
        <f t="shared" si="863"/>
        <v>0</v>
      </c>
      <c r="AV4075" s="46">
        <f t="shared" si="864"/>
        <v>0</v>
      </c>
      <c r="AW4075" s="46">
        <f t="shared" si="867"/>
        <v>0</v>
      </c>
      <c r="AX4075" s="47" t="str">
        <f t="shared" si="865"/>
        <v/>
      </c>
      <c r="AY4075" s="47" t="str">
        <f t="shared" si="868"/>
        <v/>
      </c>
    </row>
    <row r="4076" spans="35:51" x14ac:dyDescent="0.35">
      <c r="AI4076" s="11"/>
      <c r="AJ4076" s="11"/>
      <c r="AK4076" s="11"/>
      <c r="AL4076" s="63"/>
      <c r="AM4076" s="46" t="str">
        <f t="shared" si="856"/>
        <v/>
      </c>
      <c r="AN4076" s="46" t="str">
        <f t="shared" si="857"/>
        <v/>
      </c>
      <c r="AO4076" s="46" t="str">
        <f t="shared" si="858"/>
        <v/>
      </c>
      <c r="AP4076" s="46">
        <f t="shared" si="859"/>
        <v>0</v>
      </c>
      <c r="AQ4076" s="46" t="str">
        <f t="shared" si="860"/>
        <v/>
      </c>
      <c r="AR4076" s="46">
        <f t="shared" si="861"/>
        <v>0</v>
      </c>
      <c r="AS4076" s="48">
        <f t="shared" si="862"/>
        <v>1</v>
      </c>
      <c r="AT4076" s="46">
        <f t="shared" si="866"/>
        <v>0</v>
      </c>
      <c r="AU4076" s="46">
        <f t="shared" si="863"/>
        <v>0</v>
      </c>
      <c r="AV4076" s="46">
        <f t="shared" si="864"/>
        <v>0</v>
      </c>
      <c r="AW4076" s="46">
        <f t="shared" si="867"/>
        <v>0</v>
      </c>
      <c r="AX4076" s="47" t="str">
        <f t="shared" si="865"/>
        <v/>
      </c>
      <c r="AY4076" s="47" t="str">
        <f t="shared" si="868"/>
        <v/>
      </c>
    </row>
    <row r="4077" spans="35:51" x14ac:dyDescent="0.35">
      <c r="AI4077" s="11"/>
      <c r="AJ4077" s="11"/>
      <c r="AK4077" s="11"/>
      <c r="AL4077" s="63"/>
      <c r="AM4077" s="46" t="str">
        <f t="shared" si="856"/>
        <v/>
      </c>
      <c r="AN4077" s="46" t="str">
        <f t="shared" si="857"/>
        <v/>
      </c>
      <c r="AO4077" s="46" t="str">
        <f t="shared" si="858"/>
        <v/>
      </c>
      <c r="AP4077" s="46">
        <f t="shared" si="859"/>
        <v>0</v>
      </c>
      <c r="AQ4077" s="46" t="str">
        <f t="shared" si="860"/>
        <v/>
      </c>
      <c r="AR4077" s="46">
        <f t="shared" si="861"/>
        <v>0</v>
      </c>
      <c r="AS4077" s="48">
        <f t="shared" si="862"/>
        <v>1</v>
      </c>
      <c r="AT4077" s="46">
        <f t="shared" si="866"/>
        <v>0</v>
      </c>
      <c r="AU4077" s="46">
        <f t="shared" si="863"/>
        <v>0</v>
      </c>
      <c r="AV4077" s="46">
        <f t="shared" si="864"/>
        <v>0</v>
      </c>
      <c r="AW4077" s="46">
        <f t="shared" si="867"/>
        <v>0</v>
      </c>
      <c r="AX4077" s="47" t="str">
        <f t="shared" si="865"/>
        <v/>
      </c>
      <c r="AY4077" s="47" t="str">
        <f t="shared" si="868"/>
        <v/>
      </c>
    </row>
    <row r="4078" spans="35:51" x14ac:dyDescent="0.35">
      <c r="AI4078" s="11"/>
      <c r="AJ4078" s="11"/>
      <c r="AK4078" s="11"/>
      <c r="AL4078" s="63"/>
      <c r="AM4078" s="46" t="str">
        <f t="shared" si="856"/>
        <v/>
      </c>
      <c r="AN4078" s="46" t="str">
        <f t="shared" si="857"/>
        <v/>
      </c>
      <c r="AO4078" s="46" t="str">
        <f t="shared" si="858"/>
        <v/>
      </c>
      <c r="AP4078" s="46">
        <f t="shared" si="859"/>
        <v>0</v>
      </c>
      <c r="AQ4078" s="46" t="str">
        <f t="shared" si="860"/>
        <v/>
      </c>
      <c r="AR4078" s="46">
        <f t="shared" si="861"/>
        <v>0</v>
      </c>
      <c r="AS4078" s="48">
        <f t="shared" si="862"/>
        <v>1</v>
      </c>
      <c r="AT4078" s="46">
        <f t="shared" si="866"/>
        <v>0</v>
      </c>
      <c r="AU4078" s="46">
        <f t="shared" si="863"/>
        <v>0</v>
      </c>
      <c r="AV4078" s="46">
        <f t="shared" si="864"/>
        <v>0</v>
      </c>
      <c r="AW4078" s="46">
        <f t="shared" si="867"/>
        <v>0</v>
      </c>
      <c r="AX4078" s="47" t="str">
        <f t="shared" si="865"/>
        <v/>
      </c>
      <c r="AY4078" s="47" t="str">
        <f t="shared" si="868"/>
        <v/>
      </c>
    </row>
    <row r="4079" spans="35:51" x14ac:dyDescent="0.35">
      <c r="AI4079" s="11"/>
      <c r="AJ4079" s="11"/>
      <c r="AK4079" s="11"/>
      <c r="AL4079" s="63"/>
      <c r="AM4079" s="46" t="str">
        <f t="shared" si="856"/>
        <v/>
      </c>
      <c r="AN4079" s="46" t="str">
        <f t="shared" si="857"/>
        <v/>
      </c>
      <c r="AO4079" s="46" t="str">
        <f t="shared" si="858"/>
        <v/>
      </c>
      <c r="AP4079" s="46">
        <f t="shared" si="859"/>
        <v>0</v>
      </c>
      <c r="AQ4079" s="46" t="str">
        <f t="shared" si="860"/>
        <v/>
      </c>
      <c r="AR4079" s="46">
        <f t="shared" si="861"/>
        <v>0</v>
      </c>
      <c r="AS4079" s="48">
        <f t="shared" si="862"/>
        <v>1</v>
      </c>
      <c r="AT4079" s="46">
        <f t="shared" si="866"/>
        <v>0</v>
      </c>
      <c r="AU4079" s="46">
        <f t="shared" si="863"/>
        <v>0</v>
      </c>
      <c r="AV4079" s="46">
        <f t="shared" si="864"/>
        <v>0</v>
      </c>
      <c r="AW4079" s="46">
        <f t="shared" si="867"/>
        <v>0</v>
      </c>
      <c r="AX4079" s="47" t="str">
        <f t="shared" si="865"/>
        <v/>
      </c>
      <c r="AY4079" s="47" t="str">
        <f t="shared" si="868"/>
        <v/>
      </c>
    </row>
    <row r="4080" spans="35:51" x14ac:dyDescent="0.35">
      <c r="AI4080" s="11"/>
      <c r="AJ4080" s="11"/>
      <c r="AK4080" s="11"/>
      <c r="AL4080" s="63"/>
      <c r="AM4080" s="46" t="str">
        <f t="shared" si="856"/>
        <v/>
      </c>
      <c r="AN4080" s="46" t="str">
        <f t="shared" si="857"/>
        <v/>
      </c>
      <c r="AO4080" s="46" t="str">
        <f t="shared" si="858"/>
        <v/>
      </c>
      <c r="AP4080" s="46">
        <f t="shared" si="859"/>
        <v>0</v>
      </c>
      <c r="AQ4080" s="46" t="str">
        <f t="shared" si="860"/>
        <v/>
      </c>
      <c r="AR4080" s="46">
        <f t="shared" si="861"/>
        <v>0</v>
      </c>
      <c r="AS4080" s="48">
        <f t="shared" si="862"/>
        <v>1</v>
      </c>
      <c r="AT4080" s="46">
        <f t="shared" si="866"/>
        <v>0</v>
      </c>
      <c r="AU4080" s="46">
        <f t="shared" si="863"/>
        <v>0</v>
      </c>
      <c r="AV4080" s="46">
        <f t="shared" si="864"/>
        <v>0</v>
      </c>
      <c r="AW4080" s="46">
        <f t="shared" si="867"/>
        <v>0</v>
      </c>
      <c r="AX4080" s="47" t="str">
        <f t="shared" si="865"/>
        <v/>
      </c>
      <c r="AY4080" s="47" t="str">
        <f t="shared" si="868"/>
        <v/>
      </c>
    </row>
    <row r="4081" spans="35:51" x14ac:dyDescent="0.35">
      <c r="AI4081" s="11"/>
      <c r="AJ4081" s="11"/>
      <c r="AK4081" s="11"/>
      <c r="AL4081" s="63"/>
      <c r="AM4081" s="46" t="str">
        <f t="shared" si="856"/>
        <v/>
      </c>
      <c r="AN4081" s="46" t="str">
        <f t="shared" si="857"/>
        <v/>
      </c>
      <c r="AO4081" s="46" t="str">
        <f t="shared" si="858"/>
        <v/>
      </c>
      <c r="AP4081" s="46">
        <f t="shared" si="859"/>
        <v>0</v>
      </c>
      <c r="AQ4081" s="46" t="str">
        <f t="shared" si="860"/>
        <v/>
      </c>
      <c r="AR4081" s="46">
        <f t="shared" si="861"/>
        <v>0</v>
      </c>
      <c r="AS4081" s="48">
        <f t="shared" si="862"/>
        <v>1</v>
      </c>
      <c r="AT4081" s="46">
        <f t="shared" si="866"/>
        <v>0</v>
      </c>
      <c r="AU4081" s="46">
        <f t="shared" si="863"/>
        <v>0</v>
      </c>
      <c r="AV4081" s="46">
        <f t="shared" si="864"/>
        <v>0</v>
      </c>
      <c r="AW4081" s="46">
        <f t="shared" si="867"/>
        <v>0</v>
      </c>
      <c r="AX4081" s="47" t="str">
        <f t="shared" si="865"/>
        <v/>
      </c>
      <c r="AY4081" s="47" t="str">
        <f t="shared" si="868"/>
        <v/>
      </c>
    </row>
    <row r="4082" spans="35:51" x14ac:dyDescent="0.35">
      <c r="AI4082" s="11"/>
      <c r="AJ4082" s="11"/>
      <c r="AK4082" s="11"/>
      <c r="AL4082" s="63"/>
      <c r="AM4082" s="46" t="str">
        <f t="shared" si="856"/>
        <v/>
      </c>
      <c r="AN4082" s="46" t="str">
        <f t="shared" si="857"/>
        <v/>
      </c>
      <c r="AO4082" s="46" t="str">
        <f t="shared" si="858"/>
        <v/>
      </c>
      <c r="AP4082" s="46">
        <f t="shared" si="859"/>
        <v>0</v>
      </c>
      <c r="AQ4082" s="46" t="str">
        <f t="shared" si="860"/>
        <v/>
      </c>
      <c r="AR4082" s="46">
        <f t="shared" si="861"/>
        <v>0</v>
      </c>
      <c r="AS4082" s="48">
        <f t="shared" si="862"/>
        <v>1</v>
      </c>
      <c r="AT4082" s="46">
        <f t="shared" si="866"/>
        <v>0</v>
      </c>
      <c r="AU4082" s="46">
        <f t="shared" si="863"/>
        <v>0</v>
      </c>
      <c r="AV4082" s="46">
        <f t="shared" si="864"/>
        <v>0</v>
      </c>
      <c r="AW4082" s="46">
        <f t="shared" si="867"/>
        <v>0</v>
      </c>
      <c r="AX4082" s="47" t="str">
        <f t="shared" si="865"/>
        <v/>
      </c>
      <c r="AY4082" s="47" t="str">
        <f t="shared" si="868"/>
        <v/>
      </c>
    </row>
    <row r="4083" spans="35:51" x14ac:dyDescent="0.35">
      <c r="AI4083" s="11"/>
      <c r="AJ4083" s="11"/>
      <c r="AK4083" s="11"/>
      <c r="AL4083" s="63"/>
      <c r="AM4083" s="46" t="str">
        <f t="shared" si="856"/>
        <v/>
      </c>
      <c r="AN4083" s="46" t="str">
        <f t="shared" si="857"/>
        <v/>
      </c>
      <c r="AO4083" s="46" t="str">
        <f t="shared" si="858"/>
        <v/>
      </c>
      <c r="AP4083" s="46">
        <f t="shared" si="859"/>
        <v>0</v>
      </c>
      <c r="AQ4083" s="46" t="str">
        <f t="shared" si="860"/>
        <v/>
      </c>
      <c r="AR4083" s="46">
        <f t="shared" si="861"/>
        <v>0</v>
      </c>
      <c r="AS4083" s="48">
        <f t="shared" si="862"/>
        <v>1</v>
      </c>
      <c r="AT4083" s="46">
        <f t="shared" si="866"/>
        <v>0</v>
      </c>
      <c r="AU4083" s="46">
        <f t="shared" si="863"/>
        <v>0</v>
      </c>
      <c r="AV4083" s="46">
        <f t="shared" si="864"/>
        <v>0</v>
      </c>
      <c r="AW4083" s="46">
        <f t="shared" si="867"/>
        <v>0</v>
      </c>
      <c r="AX4083" s="47" t="str">
        <f t="shared" si="865"/>
        <v/>
      </c>
      <c r="AY4083" s="47" t="str">
        <f t="shared" si="868"/>
        <v/>
      </c>
    </row>
    <row r="4084" spans="35:51" x14ac:dyDescent="0.35">
      <c r="AI4084" s="11"/>
      <c r="AJ4084" s="11"/>
      <c r="AK4084" s="11"/>
      <c r="AL4084" s="63"/>
      <c r="AM4084" s="46" t="str">
        <f t="shared" si="856"/>
        <v/>
      </c>
      <c r="AN4084" s="46" t="str">
        <f t="shared" si="857"/>
        <v/>
      </c>
      <c r="AO4084" s="46" t="str">
        <f t="shared" si="858"/>
        <v/>
      </c>
      <c r="AP4084" s="46">
        <f t="shared" si="859"/>
        <v>0</v>
      </c>
      <c r="AQ4084" s="46" t="str">
        <f t="shared" si="860"/>
        <v/>
      </c>
      <c r="AR4084" s="46">
        <f t="shared" si="861"/>
        <v>0</v>
      </c>
      <c r="AS4084" s="48">
        <f t="shared" si="862"/>
        <v>1</v>
      </c>
      <c r="AT4084" s="46">
        <f t="shared" si="866"/>
        <v>0</v>
      </c>
      <c r="AU4084" s="46">
        <f t="shared" si="863"/>
        <v>0</v>
      </c>
      <c r="AV4084" s="46">
        <f t="shared" si="864"/>
        <v>0</v>
      </c>
      <c r="AW4084" s="46">
        <f t="shared" si="867"/>
        <v>0</v>
      </c>
      <c r="AX4084" s="47" t="str">
        <f t="shared" si="865"/>
        <v/>
      </c>
      <c r="AY4084" s="47" t="str">
        <f t="shared" si="868"/>
        <v/>
      </c>
    </row>
    <row r="4085" spans="35:51" x14ac:dyDescent="0.35">
      <c r="AI4085" s="11"/>
      <c r="AJ4085" s="11"/>
      <c r="AK4085" s="11"/>
      <c r="AL4085" s="63"/>
      <c r="AM4085" s="46" t="str">
        <f t="shared" si="856"/>
        <v/>
      </c>
      <c r="AN4085" s="46" t="str">
        <f t="shared" si="857"/>
        <v/>
      </c>
      <c r="AO4085" s="46" t="str">
        <f t="shared" si="858"/>
        <v/>
      </c>
      <c r="AP4085" s="46">
        <f t="shared" si="859"/>
        <v>0</v>
      </c>
      <c r="AQ4085" s="46" t="str">
        <f t="shared" si="860"/>
        <v/>
      </c>
      <c r="AR4085" s="46">
        <f t="shared" si="861"/>
        <v>0</v>
      </c>
      <c r="AS4085" s="48">
        <f t="shared" si="862"/>
        <v>1</v>
      </c>
      <c r="AT4085" s="46">
        <f t="shared" si="866"/>
        <v>0</v>
      </c>
      <c r="AU4085" s="46">
        <f t="shared" si="863"/>
        <v>0</v>
      </c>
      <c r="AV4085" s="46">
        <f t="shared" si="864"/>
        <v>0</v>
      </c>
      <c r="AW4085" s="46">
        <f t="shared" si="867"/>
        <v>0</v>
      </c>
      <c r="AX4085" s="47" t="str">
        <f t="shared" si="865"/>
        <v/>
      </c>
      <c r="AY4085" s="47" t="str">
        <f t="shared" si="868"/>
        <v/>
      </c>
    </row>
    <row r="4086" spans="35:51" x14ac:dyDescent="0.35">
      <c r="AI4086" s="11"/>
      <c r="AJ4086" s="11"/>
      <c r="AK4086" s="11"/>
      <c r="AL4086" s="63"/>
      <c r="AM4086" s="46" t="str">
        <f t="shared" si="856"/>
        <v/>
      </c>
      <c r="AN4086" s="46" t="str">
        <f t="shared" si="857"/>
        <v/>
      </c>
      <c r="AO4086" s="46" t="str">
        <f t="shared" si="858"/>
        <v/>
      </c>
      <c r="AP4086" s="46">
        <f t="shared" si="859"/>
        <v>0</v>
      </c>
      <c r="AQ4086" s="46" t="str">
        <f t="shared" si="860"/>
        <v/>
      </c>
      <c r="AR4086" s="46">
        <f t="shared" si="861"/>
        <v>0</v>
      </c>
      <c r="AS4086" s="48">
        <f t="shared" si="862"/>
        <v>1</v>
      </c>
      <c r="AT4086" s="46">
        <f t="shared" si="866"/>
        <v>0</v>
      </c>
      <c r="AU4086" s="46">
        <f t="shared" si="863"/>
        <v>0</v>
      </c>
      <c r="AV4086" s="46">
        <f t="shared" si="864"/>
        <v>0</v>
      </c>
      <c r="AW4086" s="46">
        <f t="shared" si="867"/>
        <v>0</v>
      </c>
      <c r="AX4086" s="47" t="str">
        <f t="shared" si="865"/>
        <v/>
      </c>
      <c r="AY4086" s="47" t="str">
        <f t="shared" si="868"/>
        <v/>
      </c>
    </row>
    <row r="4087" spans="35:51" x14ac:dyDescent="0.35">
      <c r="AI4087" s="11"/>
      <c r="AJ4087" s="11"/>
      <c r="AK4087" s="11"/>
      <c r="AL4087" s="63"/>
      <c r="AM4087" s="46" t="str">
        <f t="shared" si="856"/>
        <v/>
      </c>
      <c r="AN4087" s="46" t="str">
        <f t="shared" si="857"/>
        <v/>
      </c>
      <c r="AO4087" s="46" t="str">
        <f t="shared" si="858"/>
        <v/>
      </c>
      <c r="AP4087" s="46">
        <f t="shared" si="859"/>
        <v>0</v>
      </c>
      <c r="AQ4087" s="46" t="str">
        <f t="shared" si="860"/>
        <v/>
      </c>
      <c r="AR4087" s="46">
        <f t="shared" si="861"/>
        <v>0</v>
      </c>
      <c r="AS4087" s="48">
        <f t="shared" si="862"/>
        <v>1</v>
      </c>
      <c r="AT4087" s="46">
        <f t="shared" si="866"/>
        <v>0</v>
      </c>
      <c r="AU4087" s="46">
        <f t="shared" si="863"/>
        <v>0</v>
      </c>
      <c r="AV4087" s="46">
        <f t="shared" si="864"/>
        <v>0</v>
      </c>
      <c r="AW4087" s="46">
        <f t="shared" si="867"/>
        <v>0</v>
      </c>
      <c r="AX4087" s="47" t="str">
        <f t="shared" si="865"/>
        <v/>
      </c>
      <c r="AY4087" s="47" t="str">
        <f t="shared" si="868"/>
        <v/>
      </c>
    </row>
    <row r="4088" spans="35:51" x14ac:dyDescent="0.35">
      <c r="AI4088" s="11"/>
      <c r="AJ4088" s="11"/>
      <c r="AK4088" s="11"/>
      <c r="AL4088" s="63"/>
      <c r="AM4088" s="46" t="str">
        <f t="shared" si="856"/>
        <v/>
      </c>
      <c r="AN4088" s="46" t="str">
        <f t="shared" si="857"/>
        <v/>
      </c>
      <c r="AO4088" s="46" t="str">
        <f t="shared" si="858"/>
        <v/>
      </c>
      <c r="AP4088" s="46">
        <f t="shared" si="859"/>
        <v>0</v>
      </c>
      <c r="AQ4088" s="46" t="str">
        <f t="shared" si="860"/>
        <v/>
      </c>
      <c r="AR4088" s="46">
        <f t="shared" si="861"/>
        <v>0</v>
      </c>
      <c r="AS4088" s="48">
        <f t="shared" si="862"/>
        <v>1</v>
      </c>
      <c r="AT4088" s="46">
        <f t="shared" si="866"/>
        <v>0</v>
      </c>
      <c r="AU4088" s="46">
        <f t="shared" si="863"/>
        <v>0</v>
      </c>
      <c r="AV4088" s="46">
        <f t="shared" si="864"/>
        <v>0</v>
      </c>
      <c r="AW4088" s="46">
        <f t="shared" si="867"/>
        <v>0</v>
      </c>
      <c r="AX4088" s="47" t="str">
        <f t="shared" si="865"/>
        <v/>
      </c>
      <c r="AY4088" s="47" t="str">
        <f t="shared" si="868"/>
        <v/>
      </c>
    </row>
    <row r="4089" spans="35:51" x14ac:dyDescent="0.35">
      <c r="AI4089" s="11"/>
      <c r="AJ4089" s="11"/>
      <c r="AK4089" s="11"/>
      <c r="AL4089" s="63"/>
      <c r="AM4089" s="46" t="str">
        <f t="shared" si="856"/>
        <v/>
      </c>
      <c r="AN4089" s="46" t="str">
        <f t="shared" si="857"/>
        <v/>
      </c>
      <c r="AO4089" s="46" t="str">
        <f t="shared" si="858"/>
        <v/>
      </c>
      <c r="AP4089" s="46">
        <f t="shared" si="859"/>
        <v>0</v>
      </c>
      <c r="AQ4089" s="46" t="str">
        <f t="shared" si="860"/>
        <v/>
      </c>
      <c r="AR4089" s="46">
        <f t="shared" si="861"/>
        <v>0</v>
      </c>
      <c r="AS4089" s="48">
        <f t="shared" si="862"/>
        <v>1</v>
      </c>
      <c r="AT4089" s="46">
        <f t="shared" si="866"/>
        <v>0</v>
      </c>
      <c r="AU4089" s="46">
        <f t="shared" si="863"/>
        <v>0</v>
      </c>
      <c r="AV4089" s="46">
        <f t="shared" si="864"/>
        <v>0</v>
      </c>
      <c r="AW4089" s="46">
        <f t="shared" si="867"/>
        <v>0</v>
      </c>
      <c r="AX4089" s="47" t="str">
        <f t="shared" si="865"/>
        <v/>
      </c>
      <c r="AY4089" s="47" t="str">
        <f t="shared" si="868"/>
        <v/>
      </c>
    </row>
    <row r="4090" spans="35:51" x14ac:dyDescent="0.35">
      <c r="AI4090" s="11"/>
      <c r="AJ4090" s="11"/>
      <c r="AK4090" s="11"/>
      <c r="AL4090" s="63"/>
      <c r="AM4090" s="46" t="str">
        <f t="shared" si="856"/>
        <v/>
      </c>
      <c r="AN4090" s="46" t="str">
        <f t="shared" si="857"/>
        <v/>
      </c>
      <c r="AO4090" s="46" t="str">
        <f t="shared" si="858"/>
        <v/>
      </c>
      <c r="AP4090" s="46">
        <f t="shared" si="859"/>
        <v>0</v>
      </c>
      <c r="AQ4090" s="46" t="str">
        <f t="shared" si="860"/>
        <v/>
      </c>
      <c r="AR4090" s="46">
        <f t="shared" si="861"/>
        <v>0</v>
      </c>
      <c r="AS4090" s="48">
        <f t="shared" si="862"/>
        <v>1</v>
      </c>
      <c r="AT4090" s="46">
        <f t="shared" si="866"/>
        <v>0</v>
      </c>
      <c r="AU4090" s="46">
        <f t="shared" si="863"/>
        <v>0</v>
      </c>
      <c r="AV4090" s="46">
        <f t="shared" si="864"/>
        <v>0</v>
      </c>
      <c r="AW4090" s="46">
        <f t="shared" si="867"/>
        <v>0</v>
      </c>
      <c r="AX4090" s="47" t="str">
        <f t="shared" si="865"/>
        <v/>
      </c>
      <c r="AY4090" s="47" t="str">
        <f t="shared" si="868"/>
        <v/>
      </c>
    </row>
    <row r="4091" spans="35:51" x14ac:dyDescent="0.35">
      <c r="AI4091" s="11"/>
      <c r="AJ4091" s="11"/>
      <c r="AK4091" s="11"/>
      <c r="AL4091" s="63"/>
      <c r="AM4091" s="46" t="str">
        <f t="shared" si="856"/>
        <v/>
      </c>
      <c r="AN4091" s="46" t="str">
        <f t="shared" si="857"/>
        <v/>
      </c>
      <c r="AO4091" s="46" t="str">
        <f t="shared" si="858"/>
        <v/>
      </c>
      <c r="AP4091" s="46">
        <f t="shared" si="859"/>
        <v>0</v>
      </c>
      <c r="AQ4091" s="46" t="str">
        <f t="shared" si="860"/>
        <v/>
      </c>
      <c r="AR4091" s="46">
        <f t="shared" si="861"/>
        <v>0</v>
      </c>
      <c r="AS4091" s="48">
        <f t="shared" si="862"/>
        <v>1</v>
      </c>
      <c r="AT4091" s="46">
        <f t="shared" si="866"/>
        <v>0</v>
      </c>
      <c r="AU4091" s="46">
        <f t="shared" si="863"/>
        <v>0</v>
      </c>
      <c r="AV4091" s="46">
        <f t="shared" si="864"/>
        <v>0</v>
      </c>
      <c r="AW4091" s="46">
        <f t="shared" si="867"/>
        <v>0</v>
      </c>
      <c r="AX4091" s="47" t="str">
        <f t="shared" si="865"/>
        <v/>
      </c>
      <c r="AY4091" s="47" t="str">
        <f t="shared" si="868"/>
        <v/>
      </c>
    </row>
    <row r="4092" spans="35:51" x14ac:dyDescent="0.35">
      <c r="AI4092" s="11"/>
      <c r="AJ4092" s="11"/>
      <c r="AK4092" s="11"/>
      <c r="AL4092" s="63"/>
      <c r="AM4092" s="46" t="str">
        <f t="shared" si="856"/>
        <v/>
      </c>
      <c r="AN4092" s="46" t="str">
        <f t="shared" si="857"/>
        <v/>
      </c>
      <c r="AO4092" s="46" t="str">
        <f t="shared" si="858"/>
        <v/>
      </c>
      <c r="AP4092" s="46">
        <f t="shared" si="859"/>
        <v>0</v>
      </c>
      <c r="AQ4092" s="46" t="str">
        <f t="shared" si="860"/>
        <v/>
      </c>
      <c r="AR4092" s="46">
        <f t="shared" si="861"/>
        <v>0</v>
      </c>
      <c r="AS4092" s="48">
        <f t="shared" si="862"/>
        <v>1</v>
      </c>
      <c r="AT4092" s="46">
        <f t="shared" si="866"/>
        <v>0</v>
      </c>
      <c r="AU4092" s="46">
        <f t="shared" si="863"/>
        <v>0</v>
      </c>
      <c r="AV4092" s="46">
        <f t="shared" si="864"/>
        <v>0</v>
      </c>
      <c r="AW4092" s="46">
        <f t="shared" si="867"/>
        <v>0</v>
      </c>
      <c r="AX4092" s="47" t="str">
        <f t="shared" si="865"/>
        <v/>
      </c>
      <c r="AY4092" s="47" t="str">
        <f t="shared" si="868"/>
        <v/>
      </c>
    </row>
    <row r="4093" spans="35:51" x14ac:dyDescent="0.35">
      <c r="AI4093" s="11"/>
      <c r="AJ4093" s="11"/>
      <c r="AK4093" s="11"/>
      <c r="AL4093" s="63"/>
      <c r="AM4093" s="46" t="str">
        <f t="shared" si="856"/>
        <v/>
      </c>
      <c r="AN4093" s="46" t="str">
        <f t="shared" si="857"/>
        <v/>
      </c>
      <c r="AO4093" s="46" t="str">
        <f t="shared" si="858"/>
        <v/>
      </c>
      <c r="AP4093" s="46">
        <f t="shared" si="859"/>
        <v>0</v>
      </c>
      <c r="AQ4093" s="46" t="str">
        <f t="shared" si="860"/>
        <v/>
      </c>
      <c r="AR4093" s="46">
        <f t="shared" si="861"/>
        <v>0</v>
      </c>
      <c r="AS4093" s="48">
        <f t="shared" si="862"/>
        <v>1</v>
      </c>
      <c r="AT4093" s="46">
        <f t="shared" si="866"/>
        <v>0</v>
      </c>
      <c r="AU4093" s="46">
        <f t="shared" si="863"/>
        <v>0</v>
      </c>
      <c r="AV4093" s="46">
        <f t="shared" si="864"/>
        <v>0</v>
      </c>
      <c r="AW4093" s="46">
        <f t="shared" si="867"/>
        <v>0</v>
      </c>
      <c r="AX4093" s="47" t="str">
        <f t="shared" si="865"/>
        <v/>
      </c>
      <c r="AY4093" s="47" t="str">
        <f t="shared" si="868"/>
        <v/>
      </c>
    </row>
    <row r="4094" spans="35:51" x14ac:dyDescent="0.35">
      <c r="AI4094" s="11"/>
      <c r="AJ4094" s="11"/>
      <c r="AK4094" s="11"/>
      <c r="AL4094" s="63"/>
      <c r="AM4094" s="46" t="str">
        <f t="shared" si="856"/>
        <v/>
      </c>
      <c r="AN4094" s="46" t="str">
        <f t="shared" si="857"/>
        <v/>
      </c>
      <c r="AO4094" s="46" t="str">
        <f t="shared" si="858"/>
        <v/>
      </c>
      <c r="AP4094" s="46">
        <f t="shared" si="859"/>
        <v>0</v>
      </c>
      <c r="AQ4094" s="46" t="str">
        <f t="shared" si="860"/>
        <v/>
      </c>
      <c r="AR4094" s="46">
        <f t="shared" si="861"/>
        <v>0</v>
      </c>
      <c r="AS4094" s="48">
        <f t="shared" si="862"/>
        <v>1</v>
      </c>
      <c r="AT4094" s="46">
        <f t="shared" si="866"/>
        <v>0</v>
      </c>
      <c r="AU4094" s="46">
        <f t="shared" si="863"/>
        <v>0</v>
      </c>
      <c r="AV4094" s="46">
        <f t="shared" si="864"/>
        <v>0</v>
      </c>
      <c r="AW4094" s="46">
        <f t="shared" si="867"/>
        <v>0</v>
      </c>
      <c r="AX4094" s="47" t="str">
        <f t="shared" si="865"/>
        <v/>
      </c>
      <c r="AY4094" s="47" t="str">
        <f t="shared" si="868"/>
        <v/>
      </c>
    </row>
    <row r="4095" spans="35:51" x14ac:dyDescent="0.35">
      <c r="AI4095" s="11"/>
      <c r="AJ4095" s="11"/>
      <c r="AK4095" s="11"/>
      <c r="AL4095" s="63"/>
      <c r="AM4095" s="46" t="str">
        <f t="shared" si="856"/>
        <v/>
      </c>
      <c r="AN4095" s="46" t="str">
        <f t="shared" si="857"/>
        <v/>
      </c>
      <c r="AO4095" s="46" t="str">
        <f t="shared" si="858"/>
        <v/>
      </c>
      <c r="AP4095" s="46">
        <f t="shared" si="859"/>
        <v>0</v>
      </c>
      <c r="AQ4095" s="46" t="str">
        <f t="shared" si="860"/>
        <v/>
      </c>
      <c r="AR4095" s="46">
        <f t="shared" si="861"/>
        <v>0</v>
      </c>
      <c r="AS4095" s="48">
        <f t="shared" si="862"/>
        <v>1</v>
      </c>
      <c r="AT4095" s="46">
        <f t="shared" si="866"/>
        <v>0</v>
      </c>
      <c r="AU4095" s="46">
        <f t="shared" si="863"/>
        <v>0</v>
      </c>
      <c r="AV4095" s="46">
        <f t="shared" si="864"/>
        <v>0</v>
      </c>
      <c r="AW4095" s="46">
        <f t="shared" si="867"/>
        <v>0</v>
      </c>
      <c r="AX4095" s="47" t="str">
        <f t="shared" si="865"/>
        <v/>
      </c>
      <c r="AY4095" s="47" t="str">
        <f t="shared" si="868"/>
        <v/>
      </c>
    </row>
    <row r="4096" spans="35:51" x14ac:dyDescent="0.35">
      <c r="AI4096" s="11"/>
      <c r="AJ4096" s="11"/>
      <c r="AK4096" s="11"/>
      <c r="AL4096" s="63"/>
      <c r="AM4096" s="46" t="str">
        <f t="shared" si="856"/>
        <v/>
      </c>
      <c r="AN4096" s="46" t="str">
        <f t="shared" si="857"/>
        <v/>
      </c>
      <c r="AO4096" s="46" t="str">
        <f t="shared" si="858"/>
        <v/>
      </c>
      <c r="AP4096" s="46">
        <f t="shared" si="859"/>
        <v>0</v>
      </c>
      <c r="AQ4096" s="46" t="str">
        <f t="shared" si="860"/>
        <v/>
      </c>
      <c r="AR4096" s="46">
        <f t="shared" si="861"/>
        <v>0</v>
      </c>
      <c r="AS4096" s="48">
        <f t="shared" si="862"/>
        <v>1</v>
      </c>
      <c r="AT4096" s="46">
        <f t="shared" si="866"/>
        <v>0</v>
      </c>
      <c r="AU4096" s="46">
        <f t="shared" si="863"/>
        <v>0</v>
      </c>
      <c r="AV4096" s="46">
        <f t="shared" si="864"/>
        <v>0</v>
      </c>
      <c r="AW4096" s="46">
        <f t="shared" si="867"/>
        <v>0</v>
      </c>
      <c r="AX4096" s="47" t="str">
        <f t="shared" si="865"/>
        <v/>
      </c>
      <c r="AY4096" s="47" t="str">
        <f t="shared" si="868"/>
        <v/>
      </c>
    </row>
    <row r="4097" spans="35:51" x14ac:dyDescent="0.35">
      <c r="AI4097" s="11"/>
      <c r="AJ4097" s="11"/>
      <c r="AK4097" s="11"/>
      <c r="AL4097" s="63"/>
      <c r="AM4097" s="46" t="str">
        <f t="shared" si="856"/>
        <v/>
      </c>
      <c r="AN4097" s="46" t="str">
        <f t="shared" si="857"/>
        <v/>
      </c>
      <c r="AO4097" s="46" t="str">
        <f t="shared" si="858"/>
        <v/>
      </c>
      <c r="AP4097" s="46">
        <f t="shared" si="859"/>
        <v>0</v>
      </c>
      <c r="AQ4097" s="46" t="str">
        <f t="shared" si="860"/>
        <v/>
      </c>
      <c r="AR4097" s="46">
        <f t="shared" si="861"/>
        <v>0</v>
      </c>
      <c r="AS4097" s="48">
        <f t="shared" si="862"/>
        <v>1</v>
      </c>
      <c r="AT4097" s="46">
        <f t="shared" si="866"/>
        <v>0</v>
      </c>
      <c r="AU4097" s="46">
        <f t="shared" si="863"/>
        <v>0</v>
      </c>
      <c r="AV4097" s="46">
        <f t="shared" si="864"/>
        <v>0</v>
      </c>
      <c r="AW4097" s="46">
        <f t="shared" si="867"/>
        <v>0</v>
      </c>
      <c r="AX4097" s="47" t="str">
        <f t="shared" si="865"/>
        <v/>
      </c>
      <c r="AY4097" s="47" t="str">
        <f t="shared" si="868"/>
        <v/>
      </c>
    </row>
    <row r="4098" spans="35:51" x14ac:dyDescent="0.35">
      <c r="AI4098" s="11"/>
      <c r="AJ4098" s="11"/>
      <c r="AK4098" s="11"/>
      <c r="AL4098" s="63"/>
      <c r="AM4098" s="46" t="str">
        <f t="shared" si="856"/>
        <v/>
      </c>
      <c r="AN4098" s="46" t="str">
        <f t="shared" si="857"/>
        <v/>
      </c>
      <c r="AO4098" s="46" t="str">
        <f t="shared" si="858"/>
        <v/>
      </c>
      <c r="AP4098" s="46">
        <f t="shared" si="859"/>
        <v>0</v>
      </c>
      <c r="AQ4098" s="46" t="str">
        <f t="shared" si="860"/>
        <v/>
      </c>
      <c r="AR4098" s="46">
        <f t="shared" si="861"/>
        <v>0</v>
      </c>
      <c r="AS4098" s="48">
        <f t="shared" si="862"/>
        <v>1</v>
      </c>
      <c r="AT4098" s="46">
        <f t="shared" si="866"/>
        <v>0</v>
      </c>
      <c r="AU4098" s="46">
        <f t="shared" si="863"/>
        <v>0</v>
      </c>
      <c r="AV4098" s="46">
        <f t="shared" si="864"/>
        <v>0</v>
      </c>
      <c r="AW4098" s="46">
        <f t="shared" si="867"/>
        <v>0</v>
      </c>
      <c r="AX4098" s="47" t="str">
        <f t="shared" si="865"/>
        <v/>
      </c>
      <c r="AY4098" s="47" t="str">
        <f t="shared" si="868"/>
        <v/>
      </c>
    </row>
    <row r="4099" spans="35:51" x14ac:dyDescent="0.35">
      <c r="AI4099" s="11"/>
      <c r="AJ4099" s="11"/>
      <c r="AK4099" s="11"/>
      <c r="AL4099" s="63"/>
      <c r="AM4099" s="46" t="str">
        <f t="shared" ref="AM4099:AM4162" si="869">IFERROR(VLOOKUP($AK4099,pnl_konto_table,2,FALSE),"")</f>
        <v/>
      </c>
      <c r="AN4099" s="46" t="str">
        <f t="shared" ref="AN4099:AN4162" si="870">IFERROR(VLOOKUP($AK4099,pnl_konto_table,6,FALSE),"")</f>
        <v/>
      </c>
      <c r="AO4099" s="46" t="str">
        <f t="shared" ref="AO4099:AO4162" si="871">IFERROR(VLOOKUP($AK4099,pnl_konto_table,7,FALSE),"")</f>
        <v/>
      </c>
      <c r="AP4099" s="46">
        <f t="shared" ref="AP4099:AP4162" si="872">IFERROR(VLOOKUP(AO4099,pnl_kategori_table,2,FALSE),0)</f>
        <v>0</v>
      </c>
      <c r="AQ4099" s="46" t="str">
        <f t="shared" ref="AQ4099:AQ4162" si="873">IFERROR(MATCH(AN4099,pnl_subkategori,0),"")</f>
        <v/>
      </c>
      <c r="AR4099" s="46">
        <f t="shared" ref="AR4099:AR4162" si="874">IF(AP4099=$A$3,-$AL4099,$AL4099)</f>
        <v>0</v>
      </c>
      <c r="AS4099" s="48">
        <f t="shared" ref="AS4099:AS4162" si="875">IFERROR(VLOOKUP($AK4099,lookup_konto_index,2,FALSE),IFERROR(VLOOKUP(AN4099,lookup_subkategori_index,2,FALSE),IFERROR(VLOOKUP(AO4099,lookup_kategori_index,2,FALSE),1)))</f>
        <v>1</v>
      </c>
      <c r="AT4099" s="46">
        <f t="shared" si="866"/>
        <v>0</v>
      </c>
      <c r="AU4099" s="46">
        <f t="shared" ref="AU4099:AU4162" si="876">SUMIFS($BC$3:$BC$50,$BA$3:$BA$50,$AI4099,$BB$3:$BB$50,$AJ4099)</f>
        <v>0</v>
      </c>
      <c r="AV4099" s="46">
        <f t="shared" ref="AV4099:AV4162" si="877">SUMIFS($BD$3:$BD$50,$BA$3:$BA$50,$AI4099,$BB$3:$BB$50,$AJ4099)</f>
        <v>0</v>
      </c>
      <c r="AW4099" s="46">
        <f t="shared" si="867"/>
        <v>0</v>
      </c>
      <c r="AX4099" s="47" t="str">
        <f t="shared" ref="AX4099:AX4162" si="878">IFERROR(VLOOKUP($AP4099,table_type_kostnad,2,FALSE)*AR4099,"")</f>
        <v/>
      </c>
      <c r="AY4099" s="47" t="str">
        <f t="shared" si="868"/>
        <v/>
      </c>
    </row>
    <row r="4100" spans="35:51" x14ac:dyDescent="0.35">
      <c r="AI4100" s="11"/>
      <c r="AJ4100" s="11"/>
      <c r="AK4100" s="11"/>
      <c r="AL4100" s="63"/>
      <c r="AM4100" s="46" t="str">
        <f t="shared" si="869"/>
        <v/>
      </c>
      <c r="AN4100" s="46" t="str">
        <f t="shared" si="870"/>
        <v/>
      </c>
      <c r="AO4100" s="46" t="str">
        <f t="shared" si="871"/>
        <v/>
      </c>
      <c r="AP4100" s="46">
        <f t="shared" si="872"/>
        <v>0</v>
      </c>
      <c r="AQ4100" s="46" t="str">
        <f t="shared" si="873"/>
        <v/>
      </c>
      <c r="AR4100" s="46">
        <f t="shared" si="874"/>
        <v>0</v>
      </c>
      <c r="AS4100" s="48">
        <f t="shared" si="875"/>
        <v>1</v>
      </c>
      <c r="AT4100" s="46">
        <f t="shared" ref="AT4100:AT4163" si="879">AS4100*AR4100</f>
        <v>0</v>
      </c>
      <c r="AU4100" s="46">
        <f t="shared" si="876"/>
        <v>0</v>
      </c>
      <c r="AV4100" s="46">
        <f t="shared" si="877"/>
        <v>0</v>
      </c>
      <c r="AW4100" s="46">
        <f t="shared" ref="AW4100:AW4163" si="880">IF(AU4100=0,0,1)</f>
        <v>0</v>
      </c>
      <c r="AX4100" s="47" t="str">
        <f t="shared" si="878"/>
        <v/>
      </c>
      <c r="AY4100" s="47" t="str">
        <f t="shared" ref="AY4100:AY4163" si="881">IFERROR(AX4100*AS4100,"")</f>
        <v/>
      </c>
    </row>
    <row r="4101" spans="35:51" x14ac:dyDescent="0.35">
      <c r="AI4101" s="11"/>
      <c r="AJ4101" s="11"/>
      <c r="AK4101" s="11"/>
      <c r="AL4101" s="63"/>
      <c r="AM4101" s="46" t="str">
        <f t="shared" si="869"/>
        <v/>
      </c>
      <c r="AN4101" s="46" t="str">
        <f t="shared" si="870"/>
        <v/>
      </c>
      <c r="AO4101" s="46" t="str">
        <f t="shared" si="871"/>
        <v/>
      </c>
      <c r="AP4101" s="46">
        <f t="shared" si="872"/>
        <v>0</v>
      </c>
      <c r="AQ4101" s="46" t="str">
        <f t="shared" si="873"/>
        <v/>
      </c>
      <c r="AR4101" s="46">
        <f t="shared" si="874"/>
        <v>0</v>
      </c>
      <c r="AS4101" s="48">
        <f t="shared" si="875"/>
        <v>1</v>
      </c>
      <c r="AT4101" s="46">
        <f t="shared" si="879"/>
        <v>0</v>
      </c>
      <c r="AU4101" s="46">
        <f t="shared" si="876"/>
        <v>0</v>
      </c>
      <c r="AV4101" s="46">
        <f t="shared" si="877"/>
        <v>0</v>
      </c>
      <c r="AW4101" s="46">
        <f t="shared" si="880"/>
        <v>0</v>
      </c>
      <c r="AX4101" s="47" t="str">
        <f t="shared" si="878"/>
        <v/>
      </c>
      <c r="AY4101" s="47" t="str">
        <f t="shared" si="881"/>
        <v/>
      </c>
    </row>
    <row r="4102" spans="35:51" x14ac:dyDescent="0.35">
      <c r="AI4102" s="11"/>
      <c r="AJ4102" s="11"/>
      <c r="AK4102" s="11"/>
      <c r="AL4102" s="63"/>
      <c r="AM4102" s="46" t="str">
        <f t="shared" si="869"/>
        <v/>
      </c>
      <c r="AN4102" s="46" t="str">
        <f t="shared" si="870"/>
        <v/>
      </c>
      <c r="AO4102" s="46" t="str">
        <f t="shared" si="871"/>
        <v/>
      </c>
      <c r="AP4102" s="46">
        <f t="shared" si="872"/>
        <v>0</v>
      </c>
      <c r="AQ4102" s="46" t="str">
        <f t="shared" si="873"/>
        <v/>
      </c>
      <c r="AR4102" s="46">
        <f t="shared" si="874"/>
        <v>0</v>
      </c>
      <c r="AS4102" s="48">
        <f t="shared" si="875"/>
        <v>1</v>
      </c>
      <c r="AT4102" s="46">
        <f t="shared" si="879"/>
        <v>0</v>
      </c>
      <c r="AU4102" s="46">
        <f t="shared" si="876"/>
        <v>0</v>
      </c>
      <c r="AV4102" s="46">
        <f t="shared" si="877"/>
        <v>0</v>
      </c>
      <c r="AW4102" s="46">
        <f t="shared" si="880"/>
        <v>0</v>
      </c>
      <c r="AX4102" s="47" t="str">
        <f t="shared" si="878"/>
        <v/>
      </c>
      <c r="AY4102" s="47" t="str">
        <f t="shared" si="881"/>
        <v/>
      </c>
    </row>
    <row r="4103" spans="35:51" x14ac:dyDescent="0.35">
      <c r="AI4103" s="11"/>
      <c r="AJ4103" s="11"/>
      <c r="AK4103" s="11"/>
      <c r="AL4103" s="63"/>
      <c r="AM4103" s="46" t="str">
        <f t="shared" si="869"/>
        <v/>
      </c>
      <c r="AN4103" s="46" t="str">
        <f t="shared" si="870"/>
        <v/>
      </c>
      <c r="AO4103" s="46" t="str">
        <f t="shared" si="871"/>
        <v/>
      </c>
      <c r="AP4103" s="46">
        <f t="shared" si="872"/>
        <v>0</v>
      </c>
      <c r="AQ4103" s="46" t="str">
        <f t="shared" si="873"/>
        <v/>
      </c>
      <c r="AR4103" s="46">
        <f t="shared" si="874"/>
        <v>0</v>
      </c>
      <c r="AS4103" s="48">
        <f t="shared" si="875"/>
        <v>1</v>
      </c>
      <c r="AT4103" s="46">
        <f t="shared" si="879"/>
        <v>0</v>
      </c>
      <c r="AU4103" s="46">
        <f t="shared" si="876"/>
        <v>0</v>
      </c>
      <c r="AV4103" s="46">
        <f t="shared" si="877"/>
        <v>0</v>
      </c>
      <c r="AW4103" s="46">
        <f t="shared" si="880"/>
        <v>0</v>
      </c>
      <c r="AX4103" s="47" t="str">
        <f t="shared" si="878"/>
        <v/>
      </c>
      <c r="AY4103" s="47" t="str">
        <f t="shared" si="881"/>
        <v/>
      </c>
    </row>
    <row r="4104" spans="35:51" x14ac:dyDescent="0.35">
      <c r="AI4104" s="11"/>
      <c r="AJ4104" s="11"/>
      <c r="AK4104" s="11"/>
      <c r="AL4104" s="63"/>
      <c r="AM4104" s="46" t="str">
        <f t="shared" si="869"/>
        <v/>
      </c>
      <c r="AN4104" s="46" t="str">
        <f t="shared" si="870"/>
        <v/>
      </c>
      <c r="AO4104" s="46" t="str">
        <f t="shared" si="871"/>
        <v/>
      </c>
      <c r="AP4104" s="46">
        <f t="shared" si="872"/>
        <v>0</v>
      </c>
      <c r="AQ4104" s="46" t="str">
        <f t="shared" si="873"/>
        <v/>
      </c>
      <c r="AR4104" s="46">
        <f t="shared" si="874"/>
        <v>0</v>
      </c>
      <c r="AS4104" s="48">
        <f t="shared" si="875"/>
        <v>1</v>
      </c>
      <c r="AT4104" s="46">
        <f t="shared" si="879"/>
        <v>0</v>
      </c>
      <c r="AU4104" s="46">
        <f t="shared" si="876"/>
        <v>0</v>
      </c>
      <c r="AV4104" s="46">
        <f t="shared" si="877"/>
        <v>0</v>
      </c>
      <c r="AW4104" s="46">
        <f t="shared" si="880"/>
        <v>0</v>
      </c>
      <c r="AX4104" s="47" t="str">
        <f t="shared" si="878"/>
        <v/>
      </c>
      <c r="AY4104" s="47" t="str">
        <f t="shared" si="881"/>
        <v/>
      </c>
    </row>
    <row r="4105" spans="35:51" x14ac:dyDescent="0.35">
      <c r="AI4105" s="11"/>
      <c r="AJ4105" s="11"/>
      <c r="AK4105" s="11"/>
      <c r="AL4105" s="63"/>
      <c r="AM4105" s="46" t="str">
        <f t="shared" si="869"/>
        <v/>
      </c>
      <c r="AN4105" s="46" t="str">
        <f t="shared" si="870"/>
        <v/>
      </c>
      <c r="AO4105" s="46" t="str">
        <f t="shared" si="871"/>
        <v/>
      </c>
      <c r="AP4105" s="46">
        <f t="shared" si="872"/>
        <v>0</v>
      </c>
      <c r="AQ4105" s="46" t="str">
        <f t="shared" si="873"/>
        <v/>
      </c>
      <c r="AR4105" s="46">
        <f t="shared" si="874"/>
        <v>0</v>
      </c>
      <c r="AS4105" s="48">
        <f t="shared" si="875"/>
        <v>1</v>
      </c>
      <c r="AT4105" s="46">
        <f t="shared" si="879"/>
        <v>0</v>
      </c>
      <c r="AU4105" s="46">
        <f t="shared" si="876"/>
        <v>0</v>
      </c>
      <c r="AV4105" s="46">
        <f t="shared" si="877"/>
        <v>0</v>
      </c>
      <c r="AW4105" s="46">
        <f t="shared" si="880"/>
        <v>0</v>
      </c>
      <c r="AX4105" s="47" t="str">
        <f t="shared" si="878"/>
        <v/>
      </c>
      <c r="AY4105" s="47" t="str">
        <f t="shared" si="881"/>
        <v/>
      </c>
    </row>
    <row r="4106" spans="35:51" x14ac:dyDescent="0.35">
      <c r="AI4106" s="11"/>
      <c r="AJ4106" s="11"/>
      <c r="AK4106" s="11"/>
      <c r="AL4106" s="63"/>
      <c r="AM4106" s="46" t="str">
        <f t="shared" si="869"/>
        <v/>
      </c>
      <c r="AN4106" s="46" t="str">
        <f t="shared" si="870"/>
        <v/>
      </c>
      <c r="AO4106" s="46" t="str">
        <f t="shared" si="871"/>
        <v/>
      </c>
      <c r="AP4106" s="46">
        <f t="shared" si="872"/>
        <v>0</v>
      </c>
      <c r="AQ4106" s="46" t="str">
        <f t="shared" si="873"/>
        <v/>
      </c>
      <c r="AR4106" s="46">
        <f t="shared" si="874"/>
        <v>0</v>
      </c>
      <c r="AS4106" s="48">
        <f t="shared" si="875"/>
        <v>1</v>
      </c>
      <c r="AT4106" s="46">
        <f t="shared" si="879"/>
        <v>0</v>
      </c>
      <c r="AU4106" s="46">
        <f t="shared" si="876"/>
        <v>0</v>
      </c>
      <c r="AV4106" s="46">
        <f t="shared" si="877"/>
        <v>0</v>
      </c>
      <c r="AW4106" s="46">
        <f t="shared" si="880"/>
        <v>0</v>
      </c>
      <c r="AX4106" s="47" t="str">
        <f t="shared" si="878"/>
        <v/>
      </c>
      <c r="AY4106" s="47" t="str">
        <f t="shared" si="881"/>
        <v/>
      </c>
    </row>
    <row r="4107" spans="35:51" x14ac:dyDescent="0.35">
      <c r="AI4107" s="11"/>
      <c r="AJ4107" s="11"/>
      <c r="AK4107" s="11"/>
      <c r="AL4107" s="63"/>
      <c r="AM4107" s="46" t="str">
        <f t="shared" si="869"/>
        <v/>
      </c>
      <c r="AN4107" s="46" t="str">
        <f t="shared" si="870"/>
        <v/>
      </c>
      <c r="AO4107" s="46" t="str">
        <f t="shared" si="871"/>
        <v/>
      </c>
      <c r="AP4107" s="46">
        <f t="shared" si="872"/>
        <v>0</v>
      </c>
      <c r="AQ4107" s="46" t="str">
        <f t="shared" si="873"/>
        <v/>
      </c>
      <c r="AR4107" s="46">
        <f t="shared" si="874"/>
        <v>0</v>
      </c>
      <c r="AS4107" s="48">
        <f t="shared" si="875"/>
        <v>1</v>
      </c>
      <c r="AT4107" s="46">
        <f t="shared" si="879"/>
        <v>0</v>
      </c>
      <c r="AU4107" s="46">
        <f t="shared" si="876"/>
        <v>0</v>
      </c>
      <c r="AV4107" s="46">
        <f t="shared" si="877"/>
        <v>0</v>
      </c>
      <c r="AW4107" s="46">
        <f t="shared" si="880"/>
        <v>0</v>
      </c>
      <c r="AX4107" s="47" t="str">
        <f t="shared" si="878"/>
        <v/>
      </c>
      <c r="AY4107" s="47" t="str">
        <f t="shared" si="881"/>
        <v/>
      </c>
    </row>
    <row r="4108" spans="35:51" x14ac:dyDescent="0.35">
      <c r="AI4108" s="11"/>
      <c r="AJ4108" s="11"/>
      <c r="AK4108" s="11"/>
      <c r="AL4108" s="63"/>
      <c r="AM4108" s="46" t="str">
        <f t="shared" si="869"/>
        <v/>
      </c>
      <c r="AN4108" s="46" t="str">
        <f t="shared" si="870"/>
        <v/>
      </c>
      <c r="AO4108" s="46" t="str">
        <f t="shared" si="871"/>
        <v/>
      </c>
      <c r="AP4108" s="46">
        <f t="shared" si="872"/>
        <v>0</v>
      </c>
      <c r="AQ4108" s="46" t="str">
        <f t="shared" si="873"/>
        <v/>
      </c>
      <c r="AR4108" s="46">
        <f t="shared" si="874"/>
        <v>0</v>
      </c>
      <c r="AS4108" s="48">
        <f t="shared" si="875"/>
        <v>1</v>
      </c>
      <c r="AT4108" s="46">
        <f t="shared" si="879"/>
        <v>0</v>
      </c>
      <c r="AU4108" s="46">
        <f t="shared" si="876"/>
        <v>0</v>
      </c>
      <c r="AV4108" s="46">
        <f t="shared" si="877"/>
        <v>0</v>
      </c>
      <c r="AW4108" s="46">
        <f t="shared" si="880"/>
        <v>0</v>
      </c>
      <c r="AX4108" s="47" t="str">
        <f t="shared" si="878"/>
        <v/>
      </c>
      <c r="AY4108" s="47" t="str">
        <f t="shared" si="881"/>
        <v/>
      </c>
    </row>
    <row r="4109" spans="35:51" x14ac:dyDescent="0.35">
      <c r="AI4109" s="11"/>
      <c r="AJ4109" s="11"/>
      <c r="AK4109" s="11"/>
      <c r="AL4109" s="63"/>
      <c r="AM4109" s="46" t="str">
        <f t="shared" si="869"/>
        <v/>
      </c>
      <c r="AN4109" s="46" t="str">
        <f t="shared" si="870"/>
        <v/>
      </c>
      <c r="AO4109" s="46" t="str">
        <f t="shared" si="871"/>
        <v/>
      </c>
      <c r="AP4109" s="46">
        <f t="shared" si="872"/>
        <v>0</v>
      </c>
      <c r="AQ4109" s="46" t="str">
        <f t="shared" si="873"/>
        <v/>
      </c>
      <c r="AR4109" s="46">
        <f t="shared" si="874"/>
        <v>0</v>
      </c>
      <c r="AS4109" s="48">
        <f t="shared" si="875"/>
        <v>1</v>
      </c>
      <c r="AT4109" s="46">
        <f t="shared" si="879"/>
        <v>0</v>
      </c>
      <c r="AU4109" s="46">
        <f t="shared" si="876"/>
        <v>0</v>
      </c>
      <c r="AV4109" s="46">
        <f t="shared" si="877"/>
        <v>0</v>
      </c>
      <c r="AW4109" s="46">
        <f t="shared" si="880"/>
        <v>0</v>
      </c>
      <c r="AX4109" s="47" t="str">
        <f t="shared" si="878"/>
        <v/>
      </c>
      <c r="AY4109" s="47" t="str">
        <f t="shared" si="881"/>
        <v/>
      </c>
    </row>
    <row r="4110" spans="35:51" x14ac:dyDescent="0.35">
      <c r="AI4110" s="11"/>
      <c r="AJ4110" s="11"/>
      <c r="AK4110" s="11"/>
      <c r="AL4110" s="63"/>
      <c r="AM4110" s="46" t="str">
        <f t="shared" si="869"/>
        <v/>
      </c>
      <c r="AN4110" s="46" t="str">
        <f t="shared" si="870"/>
        <v/>
      </c>
      <c r="AO4110" s="46" t="str">
        <f t="shared" si="871"/>
        <v/>
      </c>
      <c r="AP4110" s="46">
        <f t="shared" si="872"/>
        <v>0</v>
      </c>
      <c r="AQ4110" s="46" t="str">
        <f t="shared" si="873"/>
        <v/>
      </c>
      <c r="AR4110" s="46">
        <f t="shared" si="874"/>
        <v>0</v>
      </c>
      <c r="AS4110" s="48">
        <f t="shared" si="875"/>
        <v>1</v>
      </c>
      <c r="AT4110" s="46">
        <f t="shared" si="879"/>
        <v>0</v>
      </c>
      <c r="AU4110" s="46">
        <f t="shared" si="876"/>
        <v>0</v>
      </c>
      <c r="AV4110" s="46">
        <f t="shared" si="877"/>
        <v>0</v>
      </c>
      <c r="AW4110" s="46">
        <f t="shared" si="880"/>
        <v>0</v>
      </c>
      <c r="AX4110" s="47" t="str">
        <f t="shared" si="878"/>
        <v/>
      </c>
      <c r="AY4110" s="47" t="str">
        <f t="shared" si="881"/>
        <v/>
      </c>
    </row>
    <row r="4111" spans="35:51" x14ac:dyDescent="0.35">
      <c r="AI4111" s="11"/>
      <c r="AJ4111" s="11"/>
      <c r="AK4111" s="11"/>
      <c r="AL4111" s="63"/>
      <c r="AM4111" s="46" t="str">
        <f t="shared" si="869"/>
        <v/>
      </c>
      <c r="AN4111" s="46" t="str">
        <f t="shared" si="870"/>
        <v/>
      </c>
      <c r="AO4111" s="46" t="str">
        <f t="shared" si="871"/>
        <v/>
      </c>
      <c r="AP4111" s="46">
        <f t="shared" si="872"/>
        <v>0</v>
      </c>
      <c r="AQ4111" s="46" t="str">
        <f t="shared" si="873"/>
        <v/>
      </c>
      <c r="AR4111" s="46">
        <f t="shared" si="874"/>
        <v>0</v>
      </c>
      <c r="AS4111" s="48">
        <f t="shared" si="875"/>
        <v>1</v>
      </c>
      <c r="AT4111" s="46">
        <f t="shared" si="879"/>
        <v>0</v>
      </c>
      <c r="AU4111" s="46">
        <f t="shared" si="876"/>
        <v>0</v>
      </c>
      <c r="AV4111" s="46">
        <f t="shared" si="877"/>
        <v>0</v>
      </c>
      <c r="AW4111" s="46">
        <f t="shared" si="880"/>
        <v>0</v>
      </c>
      <c r="AX4111" s="47" t="str">
        <f t="shared" si="878"/>
        <v/>
      </c>
      <c r="AY4111" s="47" t="str">
        <f t="shared" si="881"/>
        <v/>
      </c>
    </row>
    <row r="4112" spans="35:51" x14ac:dyDescent="0.35">
      <c r="AI4112" s="11"/>
      <c r="AJ4112" s="11"/>
      <c r="AK4112" s="11"/>
      <c r="AL4112" s="63"/>
      <c r="AM4112" s="46" t="str">
        <f t="shared" si="869"/>
        <v/>
      </c>
      <c r="AN4112" s="46" t="str">
        <f t="shared" si="870"/>
        <v/>
      </c>
      <c r="AO4112" s="46" t="str">
        <f t="shared" si="871"/>
        <v/>
      </c>
      <c r="AP4112" s="46">
        <f t="shared" si="872"/>
        <v>0</v>
      </c>
      <c r="AQ4112" s="46" t="str">
        <f t="shared" si="873"/>
        <v/>
      </c>
      <c r="AR4112" s="46">
        <f t="shared" si="874"/>
        <v>0</v>
      </c>
      <c r="AS4112" s="48">
        <f t="shared" si="875"/>
        <v>1</v>
      </c>
      <c r="AT4112" s="46">
        <f t="shared" si="879"/>
        <v>0</v>
      </c>
      <c r="AU4112" s="46">
        <f t="shared" si="876"/>
        <v>0</v>
      </c>
      <c r="AV4112" s="46">
        <f t="shared" si="877"/>
        <v>0</v>
      </c>
      <c r="AW4112" s="46">
        <f t="shared" si="880"/>
        <v>0</v>
      </c>
      <c r="AX4112" s="47" t="str">
        <f t="shared" si="878"/>
        <v/>
      </c>
      <c r="AY4112" s="47" t="str">
        <f t="shared" si="881"/>
        <v/>
      </c>
    </row>
    <row r="4113" spans="35:51" x14ac:dyDescent="0.35">
      <c r="AI4113" s="11"/>
      <c r="AJ4113" s="11"/>
      <c r="AK4113" s="11"/>
      <c r="AL4113" s="63"/>
      <c r="AM4113" s="46" t="str">
        <f t="shared" si="869"/>
        <v/>
      </c>
      <c r="AN4113" s="46" t="str">
        <f t="shared" si="870"/>
        <v/>
      </c>
      <c r="AO4113" s="46" t="str">
        <f t="shared" si="871"/>
        <v/>
      </c>
      <c r="AP4113" s="46">
        <f t="shared" si="872"/>
        <v>0</v>
      </c>
      <c r="AQ4113" s="46" t="str">
        <f t="shared" si="873"/>
        <v/>
      </c>
      <c r="AR4113" s="46">
        <f t="shared" si="874"/>
        <v>0</v>
      </c>
      <c r="AS4113" s="48">
        <f t="shared" si="875"/>
        <v>1</v>
      </c>
      <c r="AT4113" s="46">
        <f t="shared" si="879"/>
        <v>0</v>
      </c>
      <c r="AU4113" s="46">
        <f t="shared" si="876"/>
        <v>0</v>
      </c>
      <c r="AV4113" s="46">
        <f t="shared" si="877"/>
        <v>0</v>
      </c>
      <c r="AW4113" s="46">
        <f t="shared" si="880"/>
        <v>0</v>
      </c>
      <c r="AX4113" s="47" t="str">
        <f t="shared" si="878"/>
        <v/>
      </c>
      <c r="AY4113" s="47" t="str">
        <f t="shared" si="881"/>
        <v/>
      </c>
    </row>
    <row r="4114" spans="35:51" x14ac:dyDescent="0.35">
      <c r="AI4114" s="11"/>
      <c r="AJ4114" s="11"/>
      <c r="AK4114" s="11"/>
      <c r="AL4114" s="63"/>
      <c r="AM4114" s="46" t="str">
        <f t="shared" si="869"/>
        <v/>
      </c>
      <c r="AN4114" s="46" t="str">
        <f t="shared" si="870"/>
        <v/>
      </c>
      <c r="AO4114" s="46" t="str">
        <f t="shared" si="871"/>
        <v/>
      </c>
      <c r="AP4114" s="46">
        <f t="shared" si="872"/>
        <v>0</v>
      </c>
      <c r="AQ4114" s="46" t="str">
        <f t="shared" si="873"/>
        <v/>
      </c>
      <c r="AR4114" s="46">
        <f t="shared" si="874"/>
        <v>0</v>
      </c>
      <c r="AS4114" s="48">
        <f t="shared" si="875"/>
        <v>1</v>
      </c>
      <c r="AT4114" s="46">
        <f t="shared" si="879"/>
        <v>0</v>
      </c>
      <c r="AU4114" s="46">
        <f t="shared" si="876"/>
        <v>0</v>
      </c>
      <c r="AV4114" s="46">
        <f t="shared" si="877"/>
        <v>0</v>
      </c>
      <c r="AW4114" s="46">
        <f t="shared" si="880"/>
        <v>0</v>
      </c>
      <c r="AX4114" s="47" t="str">
        <f t="shared" si="878"/>
        <v/>
      </c>
      <c r="AY4114" s="47" t="str">
        <f t="shared" si="881"/>
        <v/>
      </c>
    </row>
    <row r="4115" spans="35:51" x14ac:dyDescent="0.35">
      <c r="AI4115" s="11"/>
      <c r="AJ4115" s="11"/>
      <c r="AK4115" s="11"/>
      <c r="AL4115" s="63"/>
      <c r="AM4115" s="46" t="str">
        <f t="shared" si="869"/>
        <v/>
      </c>
      <c r="AN4115" s="46" t="str">
        <f t="shared" si="870"/>
        <v/>
      </c>
      <c r="AO4115" s="46" t="str">
        <f t="shared" si="871"/>
        <v/>
      </c>
      <c r="AP4115" s="46">
        <f t="shared" si="872"/>
        <v>0</v>
      </c>
      <c r="AQ4115" s="46" t="str">
        <f t="shared" si="873"/>
        <v/>
      </c>
      <c r="AR4115" s="46">
        <f t="shared" si="874"/>
        <v>0</v>
      </c>
      <c r="AS4115" s="48">
        <f t="shared" si="875"/>
        <v>1</v>
      </c>
      <c r="AT4115" s="46">
        <f t="shared" si="879"/>
        <v>0</v>
      </c>
      <c r="AU4115" s="46">
        <f t="shared" si="876"/>
        <v>0</v>
      </c>
      <c r="AV4115" s="46">
        <f t="shared" si="877"/>
        <v>0</v>
      </c>
      <c r="AW4115" s="46">
        <f t="shared" si="880"/>
        <v>0</v>
      </c>
      <c r="AX4115" s="47" t="str">
        <f t="shared" si="878"/>
        <v/>
      </c>
      <c r="AY4115" s="47" t="str">
        <f t="shared" si="881"/>
        <v/>
      </c>
    </row>
    <row r="4116" spans="35:51" x14ac:dyDescent="0.35">
      <c r="AI4116" s="11"/>
      <c r="AJ4116" s="11"/>
      <c r="AK4116" s="11"/>
      <c r="AL4116" s="63"/>
      <c r="AM4116" s="46" t="str">
        <f t="shared" si="869"/>
        <v/>
      </c>
      <c r="AN4116" s="46" t="str">
        <f t="shared" si="870"/>
        <v/>
      </c>
      <c r="AO4116" s="46" t="str">
        <f t="shared" si="871"/>
        <v/>
      </c>
      <c r="AP4116" s="46">
        <f t="shared" si="872"/>
        <v>0</v>
      </c>
      <c r="AQ4116" s="46" t="str">
        <f t="shared" si="873"/>
        <v/>
      </c>
      <c r="AR4116" s="46">
        <f t="shared" si="874"/>
        <v>0</v>
      </c>
      <c r="AS4116" s="48">
        <f t="shared" si="875"/>
        <v>1</v>
      </c>
      <c r="AT4116" s="46">
        <f t="shared" si="879"/>
        <v>0</v>
      </c>
      <c r="AU4116" s="46">
        <f t="shared" si="876"/>
        <v>0</v>
      </c>
      <c r="AV4116" s="46">
        <f t="shared" si="877"/>
        <v>0</v>
      </c>
      <c r="AW4116" s="46">
        <f t="shared" si="880"/>
        <v>0</v>
      </c>
      <c r="AX4116" s="47" t="str">
        <f t="shared" si="878"/>
        <v/>
      </c>
      <c r="AY4116" s="47" t="str">
        <f t="shared" si="881"/>
        <v/>
      </c>
    </row>
    <row r="4117" spans="35:51" x14ac:dyDescent="0.35">
      <c r="AI4117" s="11"/>
      <c r="AJ4117" s="11"/>
      <c r="AK4117" s="11"/>
      <c r="AL4117" s="63"/>
      <c r="AM4117" s="46" t="str">
        <f t="shared" si="869"/>
        <v/>
      </c>
      <c r="AN4117" s="46" t="str">
        <f t="shared" si="870"/>
        <v/>
      </c>
      <c r="AO4117" s="46" t="str">
        <f t="shared" si="871"/>
        <v/>
      </c>
      <c r="AP4117" s="46">
        <f t="shared" si="872"/>
        <v>0</v>
      </c>
      <c r="AQ4117" s="46" t="str">
        <f t="shared" si="873"/>
        <v/>
      </c>
      <c r="AR4117" s="46">
        <f t="shared" si="874"/>
        <v>0</v>
      </c>
      <c r="AS4117" s="48">
        <f t="shared" si="875"/>
        <v>1</v>
      </c>
      <c r="AT4117" s="46">
        <f t="shared" si="879"/>
        <v>0</v>
      </c>
      <c r="AU4117" s="46">
        <f t="shared" si="876"/>
        <v>0</v>
      </c>
      <c r="AV4117" s="46">
        <f t="shared" si="877"/>
        <v>0</v>
      </c>
      <c r="AW4117" s="46">
        <f t="shared" si="880"/>
        <v>0</v>
      </c>
      <c r="AX4117" s="47" t="str">
        <f t="shared" si="878"/>
        <v/>
      </c>
      <c r="AY4117" s="47" t="str">
        <f t="shared" si="881"/>
        <v/>
      </c>
    </row>
    <row r="4118" spans="35:51" x14ac:dyDescent="0.35">
      <c r="AI4118" s="11"/>
      <c r="AJ4118" s="11"/>
      <c r="AK4118" s="11"/>
      <c r="AL4118" s="63"/>
      <c r="AM4118" s="46" t="str">
        <f t="shared" si="869"/>
        <v/>
      </c>
      <c r="AN4118" s="46" t="str">
        <f t="shared" si="870"/>
        <v/>
      </c>
      <c r="AO4118" s="46" t="str">
        <f t="shared" si="871"/>
        <v/>
      </c>
      <c r="AP4118" s="46">
        <f t="shared" si="872"/>
        <v>0</v>
      </c>
      <c r="AQ4118" s="46" t="str">
        <f t="shared" si="873"/>
        <v/>
      </c>
      <c r="AR4118" s="46">
        <f t="shared" si="874"/>
        <v>0</v>
      </c>
      <c r="AS4118" s="48">
        <f t="shared" si="875"/>
        <v>1</v>
      </c>
      <c r="AT4118" s="46">
        <f t="shared" si="879"/>
        <v>0</v>
      </c>
      <c r="AU4118" s="46">
        <f t="shared" si="876"/>
        <v>0</v>
      </c>
      <c r="AV4118" s="46">
        <f t="shared" si="877"/>
        <v>0</v>
      </c>
      <c r="AW4118" s="46">
        <f t="shared" si="880"/>
        <v>0</v>
      </c>
      <c r="AX4118" s="47" t="str">
        <f t="shared" si="878"/>
        <v/>
      </c>
      <c r="AY4118" s="47" t="str">
        <f t="shared" si="881"/>
        <v/>
      </c>
    </row>
    <row r="4119" spans="35:51" x14ac:dyDescent="0.35">
      <c r="AI4119" s="11"/>
      <c r="AJ4119" s="11"/>
      <c r="AK4119" s="11"/>
      <c r="AL4119" s="63"/>
      <c r="AM4119" s="46" t="str">
        <f t="shared" si="869"/>
        <v/>
      </c>
      <c r="AN4119" s="46" t="str">
        <f t="shared" si="870"/>
        <v/>
      </c>
      <c r="AO4119" s="46" t="str">
        <f t="shared" si="871"/>
        <v/>
      </c>
      <c r="AP4119" s="46">
        <f t="shared" si="872"/>
        <v>0</v>
      </c>
      <c r="AQ4119" s="46" t="str">
        <f t="shared" si="873"/>
        <v/>
      </c>
      <c r="AR4119" s="46">
        <f t="shared" si="874"/>
        <v>0</v>
      </c>
      <c r="AS4119" s="48">
        <f t="shared" si="875"/>
        <v>1</v>
      </c>
      <c r="AT4119" s="46">
        <f t="shared" si="879"/>
        <v>0</v>
      </c>
      <c r="AU4119" s="46">
        <f t="shared" si="876"/>
        <v>0</v>
      </c>
      <c r="AV4119" s="46">
        <f t="shared" si="877"/>
        <v>0</v>
      </c>
      <c r="AW4119" s="46">
        <f t="shared" si="880"/>
        <v>0</v>
      </c>
      <c r="AX4119" s="47" t="str">
        <f t="shared" si="878"/>
        <v/>
      </c>
      <c r="AY4119" s="47" t="str">
        <f t="shared" si="881"/>
        <v/>
      </c>
    </row>
    <row r="4120" spans="35:51" x14ac:dyDescent="0.35">
      <c r="AI4120" s="11"/>
      <c r="AJ4120" s="11"/>
      <c r="AK4120" s="11"/>
      <c r="AL4120" s="63"/>
      <c r="AM4120" s="46" t="str">
        <f t="shared" si="869"/>
        <v/>
      </c>
      <c r="AN4120" s="46" t="str">
        <f t="shared" si="870"/>
        <v/>
      </c>
      <c r="AO4120" s="46" t="str">
        <f t="shared" si="871"/>
        <v/>
      </c>
      <c r="AP4120" s="46">
        <f t="shared" si="872"/>
        <v>0</v>
      </c>
      <c r="AQ4120" s="46" t="str">
        <f t="shared" si="873"/>
        <v/>
      </c>
      <c r="AR4120" s="46">
        <f t="shared" si="874"/>
        <v>0</v>
      </c>
      <c r="AS4120" s="48">
        <f t="shared" si="875"/>
        <v>1</v>
      </c>
      <c r="AT4120" s="46">
        <f t="shared" si="879"/>
        <v>0</v>
      </c>
      <c r="AU4120" s="46">
        <f t="shared" si="876"/>
        <v>0</v>
      </c>
      <c r="AV4120" s="46">
        <f t="shared" si="877"/>
        <v>0</v>
      </c>
      <c r="AW4120" s="46">
        <f t="shared" si="880"/>
        <v>0</v>
      </c>
      <c r="AX4120" s="47" t="str">
        <f t="shared" si="878"/>
        <v/>
      </c>
      <c r="AY4120" s="47" t="str">
        <f t="shared" si="881"/>
        <v/>
      </c>
    </row>
    <row r="4121" spans="35:51" x14ac:dyDescent="0.35">
      <c r="AI4121" s="11"/>
      <c r="AJ4121" s="11"/>
      <c r="AK4121" s="11"/>
      <c r="AL4121" s="63"/>
      <c r="AM4121" s="46" t="str">
        <f t="shared" si="869"/>
        <v/>
      </c>
      <c r="AN4121" s="46" t="str">
        <f t="shared" si="870"/>
        <v/>
      </c>
      <c r="AO4121" s="46" t="str">
        <f t="shared" si="871"/>
        <v/>
      </c>
      <c r="AP4121" s="46">
        <f t="shared" si="872"/>
        <v>0</v>
      </c>
      <c r="AQ4121" s="46" t="str">
        <f t="shared" si="873"/>
        <v/>
      </c>
      <c r="AR4121" s="46">
        <f t="shared" si="874"/>
        <v>0</v>
      </c>
      <c r="AS4121" s="48">
        <f t="shared" si="875"/>
        <v>1</v>
      </c>
      <c r="AT4121" s="46">
        <f t="shared" si="879"/>
        <v>0</v>
      </c>
      <c r="AU4121" s="46">
        <f t="shared" si="876"/>
        <v>0</v>
      </c>
      <c r="AV4121" s="46">
        <f t="shared" si="877"/>
        <v>0</v>
      </c>
      <c r="AW4121" s="46">
        <f t="shared" si="880"/>
        <v>0</v>
      </c>
      <c r="AX4121" s="47" t="str">
        <f t="shared" si="878"/>
        <v/>
      </c>
      <c r="AY4121" s="47" t="str">
        <f t="shared" si="881"/>
        <v/>
      </c>
    </row>
    <row r="4122" spans="35:51" x14ac:dyDescent="0.35">
      <c r="AI4122" s="11"/>
      <c r="AJ4122" s="11"/>
      <c r="AK4122" s="11"/>
      <c r="AL4122" s="63"/>
      <c r="AM4122" s="46" t="str">
        <f t="shared" si="869"/>
        <v/>
      </c>
      <c r="AN4122" s="46" t="str">
        <f t="shared" si="870"/>
        <v/>
      </c>
      <c r="AO4122" s="46" t="str">
        <f t="shared" si="871"/>
        <v/>
      </c>
      <c r="AP4122" s="46">
        <f t="shared" si="872"/>
        <v>0</v>
      </c>
      <c r="AQ4122" s="46" t="str">
        <f t="shared" si="873"/>
        <v/>
      </c>
      <c r="AR4122" s="46">
        <f t="shared" si="874"/>
        <v>0</v>
      </c>
      <c r="AS4122" s="48">
        <f t="shared" si="875"/>
        <v>1</v>
      </c>
      <c r="AT4122" s="46">
        <f t="shared" si="879"/>
        <v>0</v>
      </c>
      <c r="AU4122" s="46">
        <f t="shared" si="876"/>
        <v>0</v>
      </c>
      <c r="AV4122" s="46">
        <f t="shared" si="877"/>
        <v>0</v>
      </c>
      <c r="AW4122" s="46">
        <f t="shared" si="880"/>
        <v>0</v>
      </c>
      <c r="AX4122" s="47" t="str">
        <f t="shared" si="878"/>
        <v/>
      </c>
      <c r="AY4122" s="47" t="str">
        <f t="shared" si="881"/>
        <v/>
      </c>
    </row>
    <row r="4123" spans="35:51" x14ac:dyDescent="0.35">
      <c r="AI4123" s="11"/>
      <c r="AJ4123" s="11"/>
      <c r="AK4123" s="11"/>
      <c r="AL4123" s="63"/>
      <c r="AM4123" s="46" t="str">
        <f t="shared" si="869"/>
        <v/>
      </c>
      <c r="AN4123" s="46" t="str">
        <f t="shared" si="870"/>
        <v/>
      </c>
      <c r="AO4123" s="46" t="str">
        <f t="shared" si="871"/>
        <v/>
      </c>
      <c r="AP4123" s="46">
        <f t="shared" si="872"/>
        <v>0</v>
      </c>
      <c r="AQ4123" s="46" t="str">
        <f t="shared" si="873"/>
        <v/>
      </c>
      <c r="AR4123" s="46">
        <f t="shared" si="874"/>
        <v>0</v>
      </c>
      <c r="AS4123" s="48">
        <f t="shared" si="875"/>
        <v>1</v>
      </c>
      <c r="AT4123" s="46">
        <f t="shared" si="879"/>
        <v>0</v>
      </c>
      <c r="AU4123" s="46">
        <f t="shared" si="876"/>
        <v>0</v>
      </c>
      <c r="AV4123" s="46">
        <f t="shared" si="877"/>
        <v>0</v>
      </c>
      <c r="AW4123" s="46">
        <f t="shared" si="880"/>
        <v>0</v>
      </c>
      <c r="AX4123" s="47" t="str">
        <f t="shared" si="878"/>
        <v/>
      </c>
      <c r="AY4123" s="47" t="str">
        <f t="shared" si="881"/>
        <v/>
      </c>
    </row>
    <row r="4124" spans="35:51" x14ac:dyDescent="0.35">
      <c r="AI4124" s="11"/>
      <c r="AJ4124" s="11"/>
      <c r="AK4124" s="11"/>
      <c r="AL4124" s="63"/>
      <c r="AM4124" s="46" t="str">
        <f t="shared" si="869"/>
        <v/>
      </c>
      <c r="AN4124" s="46" t="str">
        <f t="shared" si="870"/>
        <v/>
      </c>
      <c r="AO4124" s="46" t="str">
        <f t="shared" si="871"/>
        <v/>
      </c>
      <c r="AP4124" s="46">
        <f t="shared" si="872"/>
        <v>0</v>
      </c>
      <c r="AQ4124" s="46" t="str">
        <f t="shared" si="873"/>
        <v/>
      </c>
      <c r="AR4124" s="46">
        <f t="shared" si="874"/>
        <v>0</v>
      </c>
      <c r="AS4124" s="48">
        <f t="shared" si="875"/>
        <v>1</v>
      </c>
      <c r="AT4124" s="46">
        <f t="shared" si="879"/>
        <v>0</v>
      </c>
      <c r="AU4124" s="46">
        <f t="shared" si="876"/>
        <v>0</v>
      </c>
      <c r="AV4124" s="46">
        <f t="shared" si="877"/>
        <v>0</v>
      </c>
      <c r="AW4124" s="46">
        <f t="shared" si="880"/>
        <v>0</v>
      </c>
      <c r="AX4124" s="47" t="str">
        <f t="shared" si="878"/>
        <v/>
      </c>
      <c r="AY4124" s="47" t="str">
        <f t="shared" si="881"/>
        <v/>
      </c>
    </row>
    <row r="4125" spans="35:51" x14ac:dyDescent="0.35">
      <c r="AI4125" s="11"/>
      <c r="AJ4125" s="11"/>
      <c r="AK4125" s="11"/>
      <c r="AL4125" s="63"/>
      <c r="AM4125" s="46" t="str">
        <f t="shared" si="869"/>
        <v/>
      </c>
      <c r="AN4125" s="46" t="str">
        <f t="shared" si="870"/>
        <v/>
      </c>
      <c r="AO4125" s="46" t="str">
        <f t="shared" si="871"/>
        <v/>
      </c>
      <c r="AP4125" s="46">
        <f t="shared" si="872"/>
        <v>0</v>
      </c>
      <c r="AQ4125" s="46" t="str">
        <f t="shared" si="873"/>
        <v/>
      </c>
      <c r="AR4125" s="46">
        <f t="shared" si="874"/>
        <v>0</v>
      </c>
      <c r="AS4125" s="48">
        <f t="shared" si="875"/>
        <v>1</v>
      </c>
      <c r="AT4125" s="46">
        <f t="shared" si="879"/>
        <v>0</v>
      </c>
      <c r="AU4125" s="46">
        <f t="shared" si="876"/>
        <v>0</v>
      </c>
      <c r="AV4125" s="46">
        <f t="shared" si="877"/>
        <v>0</v>
      </c>
      <c r="AW4125" s="46">
        <f t="shared" si="880"/>
        <v>0</v>
      </c>
      <c r="AX4125" s="47" t="str">
        <f t="shared" si="878"/>
        <v/>
      </c>
      <c r="AY4125" s="47" t="str">
        <f t="shared" si="881"/>
        <v/>
      </c>
    </row>
    <row r="4126" spans="35:51" x14ac:dyDescent="0.35">
      <c r="AI4126" s="11"/>
      <c r="AJ4126" s="11"/>
      <c r="AK4126" s="11"/>
      <c r="AL4126" s="63"/>
      <c r="AM4126" s="46" t="str">
        <f t="shared" si="869"/>
        <v/>
      </c>
      <c r="AN4126" s="46" t="str">
        <f t="shared" si="870"/>
        <v/>
      </c>
      <c r="AO4126" s="46" t="str">
        <f t="shared" si="871"/>
        <v/>
      </c>
      <c r="AP4126" s="46">
        <f t="shared" si="872"/>
        <v>0</v>
      </c>
      <c r="AQ4126" s="46" t="str">
        <f t="shared" si="873"/>
        <v/>
      </c>
      <c r="AR4126" s="46">
        <f t="shared" si="874"/>
        <v>0</v>
      </c>
      <c r="AS4126" s="48">
        <f t="shared" si="875"/>
        <v>1</v>
      </c>
      <c r="AT4126" s="46">
        <f t="shared" si="879"/>
        <v>0</v>
      </c>
      <c r="AU4126" s="46">
        <f t="shared" si="876"/>
        <v>0</v>
      </c>
      <c r="AV4126" s="46">
        <f t="shared" si="877"/>
        <v>0</v>
      </c>
      <c r="AW4126" s="46">
        <f t="shared" si="880"/>
        <v>0</v>
      </c>
      <c r="AX4126" s="47" t="str">
        <f t="shared" si="878"/>
        <v/>
      </c>
      <c r="AY4126" s="47" t="str">
        <f t="shared" si="881"/>
        <v/>
      </c>
    </row>
    <row r="4127" spans="35:51" x14ac:dyDescent="0.35">
      <c r="AI4127" s="11"/>
      <c r="AJ4127" s="11"/>
      <c r="AK4127" s="11"/>
      <c r="AL4127" s="63"/>
      <c r="AM4127" s="46" t="str">
        <f t="shared" si="869"/>
        <v/>
      </c>
      <c r="AN4127" s="46" t="str">
        <f t="shared" si="870"/>
        <v/>
      </c>
      <c r="AO4127" s="46" t="str">
        <f t="shared" si="871"/>
        <v/>
      </c>
      <c r="AP4127" s="46">
        <f t="shared" si="872"/>
        <v>0</v>
      </c>
      <c r="AQ4127" s="46" t="str">
        <f t="shared" si="873"/>
        <v/>
      </c>
      <c r="AR4127" s="46">
        <f t="shared" si="874"/>
        <v>0</v>
      </c>
      <c r="AS4127" s="48">
        <f t="shared" si="875"/>
        <v>1</v>
      </c>
      <c r="AT4127" s="46">
        <f t="shared" si="879"/>
        <v>0</v>
      </c>
      <c r="AU4127" s="46">
        <f t="shared" si="876"/>
        <v>0</v>
      </c>
      <c r="AV4127" s="46">
        <f t="shared" si="877"/>
        <v>0</v>
      </c>
      <c r="AW4127" s="46">
        <f t="shared" si="880"/>
        <v>0</v>
      </c>
      <c r="AX4127" s="47" t="str">
        <f t="shared" si="878"/>
        <v/>
      </c>
      <c r="AY4127" s="47" t="str">
        <f t="shared" si="881"/>
        <v/>
      </c>
    </row>
    <row r="4128" spans="35:51" x14ac:dyDescent="0.35">
      <c r="AI4128" s="11"/>
      <c r="AJ4128" s="11"/>
      <c r="AK4128" s="11"/>
      <c r="AL4128" s="63"/>
      <c r="AM4128" s="46" t="str">
        <f t="shared" si="869"/>
        <v/>
      </c>
      <c r="AN4128" s="46" t="str">
        <f t="shared" si="870"/>
        <v/>
      </c>
      <c r="AO4128" s="46" t="str">
        <f t="shared" si="871"/>
        <v/>
      </c>
      <c r="AP4128" s="46">
        <f t="shared" si="872"/>
        <v>0</v>
      </c>
      <c r="AQ4128" s="46" t="str">
        <f t="shared" si="873"/>
        <v/>
      </c>
      <c r="AR4128" s="46">
        <f t="shared" si="874"/>
        <v>0</v>
      </c>
      <c r="AS4128" s="48">
        <f t="shared" si="875"/>
        <v>1</v>
      </c>
      <c r="AT4128" s="46">
        <f t="shared" si="879"/>
        <v>0</v>
      </c>
      <c r="AU4128" s="46">
        <f t="shared" si="876"/>
        <v>0</v>
      </c>
      <c r="AV4128" s="46">
        <f t="shared" si="877"/>
        <v>0</v>
      </c>
      <c r="AW4128" s="46">
        <f t="shared" si="880"/>
        <v>0</v>
      </c>
      <c r="AX4128" s="47" t="str">
        <f t="shared" si="878"/>
        <v/>
      </c>
      <c r="AY4128" s="47" t="str">
        <f t="shared" si="881"/>
        <v/>
      </c>
    </row>
    <row r="4129" spans="35:51" x14ac:dyDescent="0.35">
      <c r="AI4129" s="11"/>
      <c r="AJ4129" s="11"/>
      <c r="AK4129" s="11"/>
      <c r="AL4129" s="63"/>
      <c r="AM4129" s="46" t="str">
        <f t="shared" si="869"/>
        <v/>
      </c>
      <c r="AN4129" s="46" t="str">
        <f t="shared" si="870"/>
        <v/>
      </c>
      <c r="AO4129" s="46" t="str">
        <f t="shared" si="871"/>
        <v/>
      </c>
      <c r="AP4129" s="46">
        <f t="shared" si="872"/>
        <v>0</v>
      </c>
      <c r="AQ4129" s="46" t="str">
        <f t="shared" si="873"/>
        <v/>
      </c>
      <c r="AR4129" s="46">
        <f t="shared" si="874"/>
        <v>0</v>
      </c>
      <c r="AS4129" s="48">
        <f t="shared" si="875"/>
        <v>1</v>
      </c>
      <c r="AT4129" s="46">
        <f t="shared" si="879"/>
        <v>0</v>
      </c>
      <c r="AU4129" s="46">
        <f t="shared" si="876"/>
        <v>0</v>
      </c>
      <c r="AV4129" s="46">
        <f t="shared" si="877"/>
        <v>0</v>
      </c>
      <c r="AW4129" s="46">
        <f t="shared" si="880"/>
        <v>0</v>
      </c>
      <c r="AX4129" s="47" t="str">
        <f t="shared" si="878"/>
        <v/>
      </c>
      <c r="AY4129" s="47" t="str">
        <f t="shared" si="881"/>
        <v/>
      </c>
    </row>
    <row r="4130" spans="35:51" x14ac:dyDescent="0.35">
      <c r="AI4130" s="11"/>
      <c r="AJ4130" s="11"/>
      <c r="AK4130" s="11"/>
      <c r="AL4130" s="63"/>
      <c r="AM4130" s="46" t="str">
        <f t="shared" si="869"/>
        <v/>
      </c>
      <c r="AN4130" s="46" t="str">
        <f t="shared" si="870"/>
        <v/>
      </c>
      <c r="AO4130" s="46" t="str">
        <f t="shared" si="871"/>
        <v/>
      </c>
      <c r="AP4130" s="46">
        <f t="shared" si="872"/>
        <v>0</v>
      </c>
      <c r="AQ4130" s="46" t="str">
        <f t="shared" si="873"/>
        <v/>
      </c>
      <c r="AR4130" s="46">
        <f t="shared" si="874"/>
        <v>0</v>
      </c>
      <c r="AS4130" s="48">
        <f t="shared" si="875"/>
        <v>1</v>
      </c>
      <c r="AT4130" s="46">
        <f t="shared" si="879"/>
        <v>0</v>
      </c>
      <c r="AU4130" s="46">
        <f t="shared" si="876"/>
        <v>0</v>
      </c>
      <c r="AV4130" s="46">
        <f t="shared" si="877"/>
        <v>0</v>
      </c>
      <c r="AW4130" s="46">
        <f t="shared" si="880"/>
        <v>0</v>
      </c>
      <c r="AX4130" s="47" t="str">
        <f t="shared" si="878"/>
        <v/>
      </c>
      <c r="AY4130" s="47" t="str">
        <f t="shared" si="881"/>
        <v/>
      </c>
    </row>
    <row r="4131" spans="35:51" x14ac:dyDescent="0.35">
      <c r="AI4131" s="11"/>
      <c r="AJ4131" s="11"/>
      <c r="AK4131" s="11"/>
      <c r="AL4131" s="63"/>
      <c r="AM4131" s="46" t="str">
        <f t="shared" si="869"/>
        <v/>
      </c>
      <c r="AN4131" s="46" t="str">
        <f t="shared" si="870"/>
        <v/>
      </c>
      <c r="AO4131" s="46" t="str">
        <f t="shared" si="871"/>
        <v/>
      </c>
      <c r="AP4131" s="46">
        <f t="shared" si="872"/>
        <v>0</v>
      </c>
      <c r="AQ4131" s="46" t="str">
        <f t="shared" si="873"/>
        <v/>
      </c>
      <c r="AR4131" s="46">
        <f t="shared" si="874"/>
        <v>0</v>
      </c>
      <c r="AS4131" s="48">
        <f t="shared" si="875"/>
        <v>1</v>
      </c>
      <c r="AT4131" s="46">
        <f t="shared" si="879"/>
        <v>0</v>
      </c>
      <c r="AU4131" s="46">
        <f t="shared" si="876"/>
        <v>0</v>
      </c>
      <c r="AV4131" s="46">
        <f t="shared" si="877"/>
        <v>0</v>
      </c>
      <c r="AW4131" s="46">
        <f t="shared" si="880"/>
        <v>0</v>
      </c>
      <c r="AX4131" s="47" t="str">
        <f t="shared" si="878"/>
        <v/>
      </c>
      <c r="AY4131" s="47" t="str">
        <f t="shared" si="881"/>
        <v/>
      </c>
    </row>
    <row r="4132" spans="35:51" x14ac:dyDescent="0.35">
      <c r="AI4132" s="11"/>
      <c r="AJ4132" s="11"/>
      <c r="AK4132" s="11"/>
      <c r="AL4132" s="63"/>
      <c r="AM4132" s="46" t="str">
        <f t="shared" si="869"/>
        <v/>
      </c>
      <c r="AN4132" s="46" t="str">
        <f t="shared" si="870"/>
        <v/>
      </c>
      <c r="AO4132" s="46" t="str">
        <f t="shared" si="871"/>
        <v/>
      </c>
      <c r="AP4132" s="46">
        <f t="shared" si="872"/>
        <v>0</v>
      </c>
      <c r="AQ4132" s="46" t="str">
        <f t="shared" si="873"/>
        <v/>
      </c>
      <c r="AR4132" s="46">
        <f t="shared" si="874"/>
        <v>0</v>
      </c>
      <c r="AS4132" s="48">
        <f t="shared" si="875"/>
        <v>1</v>
      </c>
      <c r="AT4132" s="46">
        <f t="shared" si="879"/>
        <v>0</v>
      </c>
      <c r="AU4132" s="46">
        <f t="shared" si="876"/>
        <v>0</v>
      </c>
      <c r="AV4132" s="46">
        <f t="shared" si="877"/>
        <v>0</v>
      </c>
      <c r="AW4132" s="46">
        <f t="shared" si="880"/>
        <v>0</v>
      </c>
      <c r="AX4132" s="47" t="str">
        <f t="shared" si="878"/>
        <v/>
      </c>
      <c r="AY4132" s="47" t="str">
        <f t="shared" si="881"/>
        <v/>
      </c>
    </row>
    <row r="4133" spans="35:51" x14ac:dyDescent="0.35">
      <c r="AI4133" s="11"/>
      <c r="AJ4133" s="11"/>
      <c r="AK4133" s="11"/>
      <c r="AL4133" s="63"/>
      <c r="AM4133" s="46" t="str">
        <f t="shared" si="869"/>
        <v/>
      </c>
      <c r="AN4133" s="46" t="str">
        <f t="shared" si="870"/>
        <v/>
      </c>
      <c r="AO4133" s="46" t="str">
        <f t="shared" si="871"/>
        <v/>
      </c>
      <c r="AP4133" s="46">
        <f t="shared" si="872"/>
        <v>0</v>
      </c>
      <c r="AQ4133" s="46" t="str">
        <f t="shared" si="873"/>
        <v/>
      </c>
      <c r="AR4133" s="46">
        <f t="shared" si="874"/>
        <v>0</v>
      </c>
      <c r="AS4133" s="48">
        <f t="shared" si="875"/>
        <v>1</v>
      </c>
      <c r="AT4133" s="46">
        <f t="shared" si="879"/>
        <v>0</v>
      </c>
      <c r="AU4133" s="46">
        <f t="shared" si="876"/>
        <v>0</v>
      </c>
      <c r="AV4133" s="46">
        <f t="shared" si="877"/>
        <v>0</v>
      </c>
      <c r="AW4133" s="46">
        <f t="shared" si="880"/>
        <v>0</v>
      </c>
      <c r="AX4133" s="47" t="str">
        <f t="shared" si="878"/>
        <v/>
      </c>
      <c r="AY4133" s="47" t="str">
        <f t="shared" si="881"/>
        <v/>
      </c>
    </row>
    <row r="4134" spans="35:51" x14ac:dyDescent="0.35">
      <c r="AI4134" s="11"/>
      <c r="AJ4134" s="11"/>
      <c r="AK4134" s="11"/>
      <c r="AL4134" s="63"/>
      <c r="AM4134" s="46" t="str">
        <f t="shared" si="869"/>
        <v/>
      </c>
      <c r="AN4134" s="46" t="str">
        <f t="shared" si="870"/>
        <v/>
      </c>
      <c r="AO4134" s="46" t="str">
        <f t="shared" si="871"/>
        <v/>
      </c>
      <c r="AP4134" s="46">
        <f t="shared" si="872"/>
        <v>0</v>
      </c>
      <c r="AQ4134" s="46" t="str">
        <f t="shared" si="873"/>
        <v/>
      </c>
      <c r="AR4134" s="46">
        <f t="shared" si="874"/>
        <v>0</v>
      </c>
      <c r="AS4134" s="48">
        <f t="shared" si="875"/>
        <v>1</v>
      </c>
      <c r="AT4134" s="46">
        <f t="shared" si="879"/>
        <v>0</v>
      </c>
      <c r="AU4134" s="46">
        <f t="shared" si="876"/>
        <v>0</v>
      </c>
      <c r="AV4134" s="46">
        <f t="shared" si="877"/>
        <v>0</v>
      </c>
      <c r="AW4134" s="46">
        <f t="shared" si="880"/>
        <v>0</v>
      </c>
      <c r="AX4134" s="47" t="str">
        <f t="shared" si="878"/>
        <v/>
      </c>
      <c r="AY4134" s="47" t="str">
        <f t="shared" si="881"/>
        <v/>
      </c>
    </row>
    <row r="4135" spans="35:51" x14ac:dyDescent="0.35">
      <c r="AI4135" s="11"/>
      <c r="AJ4135" s="11"/>
      <c r="AK4135" s="11"/>
      <c r="AL4135" s="63"/>
      <c r="AM4135" s="46" t="str">
        <f t="shared" si="869"/>
        <v/>
      </c>
      <c r="AN4135" s="46" t="str">
        <f t="shared" si="870"/>
        <v/>
      </c>
      <c r="AO4135" s="46" t="str">
        <f t="shared" si="871"/>
        <v/>
      </c>
      <c r="AP4135" s="46">
        <f t="shared" si="872"/>
        <v>0</v>
      </c>
      <c r="AQ4135" s="46" t="str">
        <f t="shared" si="873"/>
        <v/>
      </c>
      <c r="AR4135" s="46">
        <f t="shared" si="874"/>
        <v>0</v>
      </c>
      <c r="AS4135" s="48">
        <f t="shared" si="875"/>
        <v>1</v>
      </c>
      <c r="AT4135" s="46">
        <f t="shared" si="879"/>
        <v>0</v>
      </c>
      <c r="AU4135" s="46">
        <f t="shared" si="876"/>
        <v>0</v>
      </c>
      <c r="AV4135" s="46">
        <f t="shared" si="877"/>
        <v>0</v>
      </c>
      <c r="AW4135" s="46">
        <f t="shared" si="880"/>
        <v>0</v>
      </c>
      <c r="AX4135" s="47" t="str">
        <f t="shared" si="878"/>
        <v/>
      </c>
      <c r="AY4135" s="47" t="str">
        <f t="shared" si="881"/>
        <v/>
      </c>
    </row>
    <row r="4136" spans="35:51" x14ac:dyDescent="0.35">
      <c r="AI4136" s="11"/>
      <c r="AJ4136" s="11"/>
      <c r="AK4136" s="11"/>
      <c r="AL4136" s="63"/>
      <c r="AM4136" s="46" t="str">
        <f t="shared" si="869"/>
        <v/>
      </c>
      <c r="AN4136" s="46" t="str">
        <f t="shared" si="870"/>
        <v/>
      </c>
      <c r="AO4136" s="46" t="str">
        <f t="shared" si="871"/>
        <v/>
      </c>
      <c r="AP4136" s="46">
        <f t="shared" si="872"/>
        <v>0</v>
      </c>
      <c r="AQ4136" s="46" t="str">
        <f t="shared" si="873"/>
        <v/>
      </c>
      <c r="AR4136" s="46">
        <f t="shared" si="874"/>
        <v>0</v>
      </c>
      <c r="AS4136" s="48">
        <f t="shared" si="875"/>
        <v>1</v>
      </c>
      <c r="AT4136" s="46">
        <f t="shared" si="879"/>
        <v>0</v>
      </c>
      <c r="AU4136" s="46">
        <f t="shared" si="876"/>
        <v>0</v>
      </c>
      <c r="AV4136" s="46">
        <f t="shared" si="877"/>
        <v>0</v>
      </c>
      <c r="AW4136" s="46">
        <f t="shared" si="880"/>
        <v>0</v>
      </c>
      <c r="AX4136" s="47" t="str">
        <f t="shared" si="878"/>
        <v/>
      </c>
      <c r="AY4136" s="47" t="str">
        <f t="shared" si="881"/>
        <v/>
      </c>
    </row>
    <row r="4137" spans="35:51" x14ac:dyDescent="0.35">
      <c r="AI4137" s="11"/>
      <c r="AJ4137" s="11"/>
      <c r="AK4137" s="11"/>
      <c r="AL4137" s="63"/>
      <c r="AM4137" s="46" t="str">
        <f t="shared" si="869"/>
        <v/>
      </c>
      <c r="AN4137" s="46" t="str">
        <f t="shared" si="870"/>
        <v/>
      </c>
      <c r="AO4137" s="46" t="str">
        <f t="shared" si="871"/>
        <v/>
      </c>
      <c r="AP4137" s="46">
        <f t="shared" si="872"/>
        <v>0</v>
      </c>
      <c r="AQ4137" s="46" t="str">
        <f t="shared" si="873"/>
        <v/>
      </c>
      <c r="AR4137" s="46">
        <f t="shared" si="874"/>
        <v>0</v>
      </c>
      <c r="AS4137" s="48">
        <f t="shared" si="875"/>
        <v>1</v>
      </c>
      <c r="AT4137" s="46">
        <f t="shared" si="879"/>
        <v>0</v>
      </c>
      <c r="AU4137" s="46">
        <f t="shared" si="876"/>
        <v>0</v>
      </c>
      <c r="AV4137" s="46">
        <f t="shared" si="877"/>
        <v>0</v>
      </c>
      <c r="AW4137" s="46">
        <f t="shared" si="880"/>
        <v>0</v>
      </c>
      <c r="AX4137" s="47" t="str">
        <f t="shared" si="878"/>
        <v/>
      </c>
      <c r="AY4137" s="47" t="str">
        <f t="shared" si="881"/>
        <v/>
      </c>
    </row>
    <row r="4138" spans="35:51" x14ac:dyDescent="0.35">
      <c r="AI4138" s="11"/>
      <c r="AJ4138" s="11"/>
      <c r="AK4138" s="11"/>
      <c r="AL4138" s="63"/>
      <c r="AM4138" s="46" t="str">
        <f t="shared" si="869"/>
        <v/>
      </c>
      <c r="AN4138" s="46" t="str">
        <f t="shared" si="870"/>
        <v/>
      </c>
      <c r="AO4138" s="46" t="str">
        <f t="shared" si="871"/>
        <v/>
      </c>
      <c r="AP4138" s="46">
        <f t="shared" si="872"/>
        <v>0</v>
      </c>
      <c r="AQ4138" s="46" t="str">
        <f t="shared" si="873"/>
        <v/>
      </c>
      <c r="AR4138" s="46">
        <f t="shared" si="874"/>
        <v>0</v>
      </c>
      <c r="AS4138" s="48">
        <f t="shared" si="875"/>
        <v>1</v>
      </c>
      <c r="AT4138" s="46">
        <f t="shared" si="879"/>
        <v>0</v>
      </c>
      <c r="AU4138" s="46">
        <f t="shared" si="876"/>
        <v>0</v>
      </c>
      <c r="AV4138" s="46">
        <f t="shared" si="877"/>
        <v>0</v>
      </c>
      <c r="AW4138" s="46">
        <f t="shared" si="880"/>
        <v>0</v>
      </c>
      <c r="AX4138" s="47" t="str">
        <f t="shared" si="878"/>
        <v/>
      </c>
      <c r="AY4138" s="47" t="str">
        <f t="shared" si="881"/>
        <v/>
      </c>
    </row>
    <row r="4139" spans="35:51" x14ac:dyDescent="0.35">
      <c r="AI4139" s="11"/>
      <c r="AJ4139" s="11"/>
      <c r="AK4139" s="11"/>
      <c r="AL4139" s="63"/>
      <c r="AM4139" s="46" t="str">
        <f t="shared" si="869"/>
        <v/>
      </c>
      <c r="AN4139" s="46" t="str">
        <f t="shared" si="870"/>
        <v/>
      </c>
      <c r="AO4139" s="46" t="str">
        <f t="shared" si="871"/>
        <v/>
      </c>
      <c r="AP4139" s="46">
        <f t="shared" si="872"/>
        <v>0</v>
      </c>
      <c r="AQ4139" s="46" t="str">
        <f t="shared" si="873"/>
        <v/>
      </c>
      <c r="AR4139" s="46">
        <f t="shared" si="874"/>
        <v>0</v>
      </c>
      <c r="AS4139" s="48">
        <f t="shared" si="875"/>
        <v>1</v>
      </c>
      <c r="AT4139" s="46">
        <f t="shared" si="879"/>
        <v>0</v>
      </c>
      <c r="AU4139" s="46">
        <f t="shared" si="876"/>
        <v>0</v>
      </c>
      <c r="AV4139" s="46">
        <f t="shared" si="877"/>
        <v>0</v>
      </c>
      <c r="AW4139" s="46">
        <f t="shared" si="880"/>
        <v>0</v>
      </c>
      <c r="AX4139" s="47" t="str">
        <f t="shared" si="878"/>
        <v/>
      </c>
      <c r="AY4139" s="47" t="str">
        <f t="shared" si="881"/>
        <v/>
      </c>
    </row>
    <row r="4140" spans="35:51" x14ac:dyDescent="0.35">
      <c r="AI4140" s="11"/>
      <c r="AJ4140" s="11"/>
      <c r="AK4140" s="11"/>
      <c r="AL4140" s="63"/>
      <c r="AM4140" s="46" t="str">
        <f t="shared" si="869"/>
        <v/>
      </c>
      <c r="AN4140" s="46" t="str">
        <f t="shared" si="870"/>
        <v/>
      </c>
      <c r="AO4140" s="46" t="str">
        <f t="shared" si="871"/>
        <v/>
      </c>
      <c r="AP4140" s="46">
        <f t="shared" si="872"/>
        <v>0</v>
      </c>
      <c r="AQ4140" s="46" t="str">
        <f t="shared" si="873"/>
        <v/>
      </c>
      <c r="AR4140" s="46">
        <f t="shared" si="874"/>
        <v>0</v>
      </c>
      <c r="AS4140" s="48">
        <f t="shared" si="875"/>
        <v>1</v>
      </c>
      <c r="AT4140" s="46">
        <f t="shared" si="879"/>
        <v>0</v>
      </c>
      <c r="AU4140" s="46">
        <f t="shared" si="876"/>
        <v>0</v>
      </c>
      <c r="AV4140" s="46">
        <f t="shared" si="877"/>
        <v>0</v>
      </c>
      <c r="AW4140" s="46">
        <f t="shared" si="880"/>
        <v>0</v>
      </c>
      <c r="AX4140" s="47" t="str">
        <f t="shared" si="878"/>
        <v/>
      </c>
      <c r="AY4140" s="47" t="str">
        <f t="shared" si="881"/>
        <v/>
      </c>
    </row>
    <row r="4141" spans="35:51" x14ac:dyDescent="0.35">
      <c r="AI4141" s="11"/>
      <c r="AJ4141" s="11"/>
      <c r="AK4141" s="11"/>
      <c r="AL4141" s="63"/>
      <c r="AM4141" s="46" t="str">
        <f t="shared" si="869"/>
        <v/>
      </c>
      <c r="AN4141" s="46" t="str">
        <f t="shared" si="870"/>
        <v/>
      </c>
      <c r="AO4141" s="46" t="str">
        <f t="shared" si="871"/>
        <v/>
      </c>
      <c r="AP4141" s="46">
        <f t="shared" si="872"/>
        <v>0</v>
      </c>
      <c r="AQ4141" s="46" t="str">
        <f t="shared" si="873"/>
        <v/>
      </c>
      <c r="AR4141" s="46">
        <f t="shared" si="874"/>
        <v>0</v>
      </c>
      <c r="AS4141" s="48">
        <f t="shared" si="875"/>
        <v>1</v>
      </c>
      <c r="AT4141" s="46">
        <f t="shared" si="879"/>
        <v>0</v>
      </c>
      <c r="AU4141" s="46">
        <f t="shared" si="876"/>
        <v>0</v>
      </c>
      <c r="AV4141" s="46">
        <f t="shared" si="877"/>
        <v>0</v>
      </c>
      <c r="AW4141" s="46">
        <f t="shared" si="880"/>
        <v>0</v>
      </c>
      <c r="AX4141" s="47" t="str">
        <f t="shared" si="878"/>
        <v/>
      </c>
      <c r="AY4141" s="47" t="str">
        <f t="shared" si="881"/>
        <v/>
      </c>
    </row>
    <row r="4142" spans="35:51" x14ac:dyDescent="0.35">
      <c r="AI4142" s="11"/>
      <c r="AJ4142" s="11"/>
      <c r="AK4142" s="11"/>
      <c r="AL4142" s="63"/>
      <c r="AM4142" s="46" t="str">
        <f t="shared" si="869"/>
        <v/>
      </c>
      <c r="AN4142" s="46" t="str">
        <f t="shared" si="870"/>
        <v/>
      </c>
      <c r="AO4142" s="46" t="str">
        <f t="shared" si="871"/>
        <v/>
      </c>
      <c r="AP4142" s="46">
        <f t="shared" si="872"/>
        <v>0</v>
      </c>
      <c r="AQ4142" s="46" t="str">
        <f t="shared" si="873"/>
        <v/>
      </c>
      <c r="AR4142" s="46">
        <f t="shared" si="874"/>
        <v>0</v>
      </c>
      <c r="AS4142" s="48">
        <f t="shared" si="875"/>
        <v>1</v>
      </c>
      <c r="AT4142" s="46">
        <f t="shared" si="879"/>
        <v>0</v>
      </c>
      <c r="AU4142" s="46">
        <f t="shared" si="876"/>
        <v>0</v>
      </c>
      <c r="AV4142" s="46">
        <f t="shared" si="877"/>
        <v>0</v>
      </c>
      <c r="AW4142" s="46">
        <f t="shared" si="880"/>
        <v>0</v>
      </c>
      <c r="AX4142" s="47" t="str">
        <f t="shared" si="878"/>
        <v/>
      </c>
      <c r="AY4142" s="47" t="str">
        <f t="shared" si="881"/>
        <v/>
      </c>
    </row>
    <row r="4143" spans="35:51" x14ac:dyDescent="0.35">
      <c r="AI4143" s="11"/>
      <c r="AJ4143" s="11"/>
      <c r="AK4143" s="11"/>
      <c r="AL4143" s="63"/>
      <c r="AM4143" s="46" t="str">
        <f t="shared" si="869"/>
        <v/>
      </c>
      <c r="AN4143" s="46" t="str">
        <f t="shared" si="870"/>
        <v/>
      </c>
      <c r="AO4143" s="46" t="str">
        <f t="shared" si="871"/>
        <v/>
      </c>
      <c r="AP4143" s="46">
        <f t="shared" si="872"/>
        <v>0</v>
      </c>
      <c r="AQ4143" s="46" t="str">
        <f t="shared" si="873"/>
        <v/>
      </c>
      <c r="AR4143" s="46">
        <f t="shared" si="874"/>
        <v>0</v>
      </c>
      <c r="AS4143" s="48">
        <f t="shared" si="875"/>
        <v>1</v>
      </c>
      <c r="AT4143" s="46">
        <f t="shared" si="879"/>
        <v>0</v>
      </c>
      <c r="AU4143" s="46">
        <f t="shared" si="876"/>
        <v>0</v>
      </c>
      <c r="AV4143" s="46">
        <f t="shared" si="877"/>
        <v>0</v>
      </c>
      <c r="AW4143" s="46">
        <f t="shared" si="880"/>
        <v>0</v>
      </c>
      <c r="AX4143" s="47" t="str">
        <f t="shared" si="878"/>
        <v/>
      </c>
      <c r="AY4143" s="47" t="str">
        <f t="shared" si="881"/>
        <v/>
      </c>
    </row>
    <row r="4144" spans="35:51" x14ac:dyDescent="0.35">
      <c r="AI4144" s="11"/>
      <c r="AJ4144" s="11"/>
      <c r="AK4144" s="11"/>
      <c r="AL4144" s="63"/>
      <c r="AM4144" s="46" t="str">
        <f t="shared" si="869"/>
        <v/>
      </c>
      <c r="AN4144" s="46" t="str">
        <f t="shared" si="870"/>
        <v/>
      </c>
      <c r="AO4144" s="46" t="str">
        <f t="shared" si="871"/>
        <v/>
      </c>
      <c r="AP4144" s="46">
        <f t="shared" si="872"/>
        <v>0</v>
      </c>
      <c r="AQ4144" s="46" t="str">
        <f t="shared" si="873"/>
        <v/>
      </c>
      <c r="AR4144" s="46">
        <f t="shared" si="874"/>
        <v>0</v>
      </c>
      <c r="AS4144" s="48">
        <f t="shared" si="875"/>
        <v>1</v>
      </c>
      <c r="AT4144" s="46">
        <f t="shared" si="879"/>
        <v>0</v>
      </c>
      <c r="AU4144" s="46">
        <f t="shared" si="876"/>
        <v>0</v>
      </c>
      <c r="AV4144" s="46">
        <f t="shared" si="877"/>
        <v>0</v>
      </c>
      <c r="AW4144" s="46">
        <f t="shared" si="880"/>
        <v>0</v>
      </c>
      <c r="AX4144" s="47" t="str">
        <f t="shared" si="878"/>
        <v/>
      </c>
      <c r="AY4144" s="47" t="str">
        <f t="shared" si="881"/>
        <v/>
      </c>
    </row>
    <row r="4145" spans="35:51" x14ac:dyDescent="0.35">
      <c r="AI4145" s="11"/>
      <c r="AJ4145" s="11"/>
      <c r="AK4145" s="11"/>
      <c r="AL4145" s="63"/>
      <c r="AM4145" s="46" t="str">
        <f t="shared" si="869"/>
        <v/>
      </c>
      <c r="AN4145" s="46" t="str">
        <f t="shared" si="870"/>
        <v/>
      </c>
      <c r="AO4145" s="46" t="str">
        <f t="shared" si="871"/>
        <v/>
      </c>
      <c r="AP4145" s="46">
        <f t="shared" si="872"/>
        <v>0</v>
      </c>
      <c r="AQ4145" s="46" t="str">
        <f t="shared" si="873"/>
        <v/>
      </c>
      <c r="AR4145" s="46">
        <f t="shared" si="874"/>
        <v>0</v>
      </c>
      <c r="AS4145" s="48">
        <f t="shared" si="875"/>
        <v>1</v>
      </c>
      <c r="AT4145" s="46">
        <f t="shared" si="879"/>
        <v>0</v>
      </c>
      <c r="AU4145" s="46">
        <f t="shared" si="876"/>
        <v>0</v>
      </c>
      <c r="AV4145" s="46">
        <f t="shared" si="877"/>
        <v>0</v>
      </c>
      <c r="AW4145" s="46">
        <f t="shared" si="880"/>
        <v>0</v>
      </c>
      <c r="AX4145" s="47" t="str">
        <f t="shared" si="878"/>
        <v/>
      </c>
      <c r="AY4145" s="47" t="str">
        <f t="shared" si="881"/>
        <v/>
      </c>
    </row>
    <row r="4146" spans="35:51" x14ac:dyDescent="0.35">
      <c r="AI4146" s="11"/>
      <c r="AJ4146" s="11"/>
      <c r="AK4146" s="11"/>
      <c r="AL4146" s="63"/>
      <c r="AM4146" s="46" t="str">
        <f t="shared" si="869"/>
        <v/>
      </c>
      <c r="AN4146" s="46" t="str">
        <f t="shared" si="870"/>
        <v/>
      </c>
      <c r="AO4146" s="46" t="str">
        <f t="shared" si="871"/>
        <v/>
      </c>
      <c r="AP4146" s="46">
        <f t="shared" si="872"/>
        <v>0</v>
      </c>
      <c r="AQ4146" s="46" t="str">
        <f t="shared" si="873"/>
        <v/>
      </c>
      <c r="AR4146" s="46">
        <f t="shared" si="874"/>
        <v>0</v>
      </c>
      <c r="AS4146" s="48">
        <f t="shared" si="875"/>
        <v>1</v>
      </c>
      <c r="AT4146" s="46">
        <f t="shared" si="879"/>
        <v>0</v>
      </c>
      <c r="AU4146" s="46">
        <f t="shared" si="876"/>
        <v>0</v>
      </c>
      <c r="AV4146" s="46">
        <f t="shared" si="877"/>
        <v>0</v>
      </c>
      <c r="AW4146" s="46">
        <f t="shared" si="880"/>
        <v>0</v>
      </c>
      <c r="AX4146" s="47" t="str">
        <f t="shared" si="878"/>
        <v/>
      </c>
      <c r="AY4146" s="47" t="str">
        <f t="shared" si="881"/>
        <v/>
      </c>
    </row>
    <row r="4147" spans="35:51" x14ac:dyDescent="0.35">
      <c r="AI4147" s="11"/>
      <c r="AJ4147" s="11"/>
      <c r="AK4147" s="11"/>
      <c r="AL4147" s="63"/>
      <c r="AM4147" s="46" t="str">
        <f t="shared" si="869"/>
        <v/>
      </c>
      <c r="AN4147" s="46" t="str">
        <f t="shared" si="870"/>
        <v/>
      </c>
      <c r="AO4147" s="46" t="str">
        <f t="shared" si="871"/>
        <v/>
      </c>
      <c r="AP4147" s="46">
        <f t="shared" si="872"/>
        <v>0</v>
      </c>
      <c r="AQ4147" s="46" t="str">
        <f t="shared" si="873"/>
        <v/>
      </c>
      <c r="AR4147" s="46">
        <f t="shared" si="874"/>
        <v>0</v>
      </c>
      <c r="AS4147" s="48">
        <f t="shared" si="875"/>
        <v>1</v>
      </c>
      <c r="AT4147" s="46">
        <f t="shared" si="879"/>
        <v>0</v>
      </c>
      <c r="AU4147" s="46">
        <f t="shared" si="876"/>
        <v>0</v>
      </c>
      <c r="AV4147" s="46">
        <f t="shared" si="877"/>
        <v>0</v>
      </c>
      <c r="AW4147" s="46">
        <f t="shared" si="880"/>
        <v>0</v>
      </c>
      <c r="AX4147" s="47" t="str">
        <f t="shared" si="878"/>
        <v/>
      </c>
      <c r="AY4147" s="47" t="str">
        <f t="shared" si="881"/>
        <v/>
      </c>
    </row>
    <row r="4148" spans="35:51" x14ac:dyDescent="0.35">
      <c r="AI4148" s="11"/>
      <c r="AJ4148" s="11"/>
      <c r="AK4148" s="11"/>
      <c r="AL4148" s="63"/>
      <c r="AM4148" s="46" t="str">
        <f t="shared" si="869"/>
        <v/>
      </c>
      <c r="AN4148" s="46" t="str">
        <f t="shared" si="870"/>
        <v/>
      </c>
      <c r="AO4148" s="46" t="str">
        <f t="shared" si="871"/>
        <v/>
      </c>
      <c r="AP4148" s="46">
        <f t="shared" si="872"/>
        <v>0</v>
      </c>
      <c r="AQ4148" s="46" t="str">
        <f t="shared" si="873"/>
        <v/>
      </c>
      <c r="AR4148" s="46">
        <f t="shared" si="874"/>
        <v>0</v>
      </c>
      <c r="AS4148" s="48">
        <f t="shared" si="875"/>
        <v>1</v>
      </c>
      <c r="AT4148" s="46">
        <f t="shared" si="879"/>
        <v>0</v>
      </c>
      <c r="AU4148" s="46">
        <f t="shared" si="876"/>
        <v>0</v>
      </c>
      <c r="AV4148" s="46">
        <f t="shared" si="877"/>
        <v>0</v>
      </c>
      <c r="AW4148" s="46">
        <f t="shared" si="880"/>
        <v>0</v>
      </c>
      <c r="AX4148" s="47" t="str">
        <f t="shared" si="878"/>
        <v/>
      </c>
      <c r="AY4148" s="47" t="str">
        <f t="shared" si="881"/>
        <v/>
      </c>
    </row>
    <row r="4149" spans="35:51" x14ac:dyDescent="0.35">
      <c r="AI4149" s="11"/>
      <c r="AJ4149" s="11"/>
      <c r="AK4149" s="11"/>
      <c r="AL4149" s="63"/>
      <c r="AM4149" s="46" t="str">
        <f t="shared" si="869"/>
        <v/>
      </c>
      <c r="AN4149" s="46" t="str">
        <f t="shared" si="870"/>
        <v/>
      </c>
      <c r="AO4149" s="46" t="str">
        <f t="shared" si="871"/>
        <v/>
      </c>
      <c r="AP4149" s="46">
        <f t="shared" si="872"/>
        <v>0</v>
      </c>
      <c r="AQ4149" s="46" t="str">
        <f t="shared" si="873"/>
        <v/>
      </c>
      <c r="AR4149" s="46">
        <f t="shared" si="874"/>
        <v>0</v>
      </c>
      <c r="AS4149" s="48">
        <f t="shared" si="875"/>
        <v>1</v>
      </c>
      <c r="AT4149" s="46">
        <f t="shared" si="879"/>
        <v>0</v>
      </c>
      <c r="AU4149" s="46">
        <f t="shared" si="876"/>
        <v>0</v>
      </c>
      <c r="AV4149" s="46">
        <f t="shared" si="877"/>
        <v>0</v>
      </c>
      <c r="AW4149" s="46">
        <f t="shared" si="880"/>
        <v>0</v>
      </c>
      <c r="AX4149" s="47" t="str">
        <f t="shared" si="878"/>
        <v/>
      </c>
      <c r="AY4149" s="47" t="str">
        <f t="shared" si="881"/>
        <v/>
      </c>
    </row>
    <row r="4150" spans="35:51" x14ac:dyDescent="0.35">
      <c r="AI4150" s="11"/>
      <c r="AJ4150" s="11"/>
      <c r="AK4150" s="11"/>
      <c r="AL4150" s="63"/>
      <c r="AM4150" s="46" t="str">
        <f t="shared" si="869"/>
        <v/>
      </c>
      <c r="AN4150" s="46" t="str">
        <f t="shared" si="870"/>
        <v/>
      </c>
      <c r="AO4150" s="46" t="str">
        <f t="shared" si="871"/>
        <v/>
      </c>
      <c r="AP4150" s="46">
        <f t="shared" si="872"/>
        <v>0</v>
      </c>
      <c r="AQ4150" s="46" t="str">
        <f t="shared" si="873"/>
        <v/>
      </c>
      <c r="AR4150" s="46">
        <f t="shared" si="874"/>
        <v>0</v>
      </c>
      <c r="AS4150" s="48">
        <f t="shared" si="875"/>
        <v>1</v>
      </c>
      <c r="AT4150" s="46">
        <f t="shared" si="879"/>
        <v>0</v>
      </c>
      <c r="AU4150" s="46">
        <f t="shared" si="876"/>
        <v>0</v>
      </c>
      <c r="AV4150" s="46">
        <f t="shared" si="877"/>
        <v>0</v>
      </c>
      <c r="AW4150" s="46">
        <f t="shared" si="880"/>
        <v>0</v>
      </c>
      <c r="AX4150" s="47" t="str">
        <f t="shared" si="878"/>
        <v/>
      </c>
      <c r="AY4150" s="47" t="str">
        <f t="shared" si="881"/>
        <v/>
      </c>
    </row>
    <row r="4151" spans="35:51" x14ac:dyDescent="0.35">
      <c r="AI4151" s="11"/>
      <c r="AJ4151" s="11"/>
      <c r="AK4151" s="11"/>
      <c r="AL4151" s="63"/>
      <c r="AM4151" s="46" t="str">
        <f t="shared" si="869"/>
        <v/>
      </c>
      <c r="AN4151" s="46" t="str">
        <f t="shared" si="870"/>
        <v/>
      </c>
      <c r="AO4151" s="46" t="str">
        <f t="shared" si="871"/>
        <v/>
      </c>
      <c r="AP4151" s="46">
        <f t="shared" si="872"/>
        <v>0</v>
      </c>
      <c r="AQ4151" s="46" t="str">
        <f t="shared" si="873"/>
        <v/>
      </c>
      <c r="AR4151" s="46">
        <f t="shared" si="874"/>
        <v>0</v>
      </c>
      <c r="AS4151" s="48">
        <f t="shared" si="875"/>
        <v>1</v>
      </c>
      <c r="AT4151" s="46">
        <f t="shared" si="879"/>
        <v>0</v>
      </c>
      <c r="AU4151" s="46">
        <f t="shared" si="876"/>
        <v>0</v>
      </c>
      <c r="AV4151" s="46">
        <f t="shared" si="877"/>
        <v>0</v>
      </c>
      <c r="AW4151" s="46">
        <f t="shared" si="880"/>
        <v>0</v>
      </c>
      <c r="AX4151" s="47" t="str">
        <f t="shared" si="878"/>
        <v/>
      </c>
      <c r="AY4151" s="47" t="str">
        <f t="shared" si="881"/>
        <v/>
      </c>
    </row>
    <row r="4152" spans="35:51" x14ac:dyDescent="0.35">
      <c r="AI4152" s="11"/>
      <c r="AJ4152" s="11"/>
      <c r="AK4152" s="11"/>
      <c r="AL4152" s="63"/>
      <c r="AM4152" s="46" t="str">
        <f t="shared" si="869"/>
        <v/>
      </c>
      <c r="AN4152" s="46" t="str">
        <f t="shared" si="870"/>
        <v/>
      </c>
      <c r="AO4152" s="46" t="str">
        <f t="shared" si="871"/>
        <v/>
      </c>
      <c r="AP4152" s="46">
        <f t="shared" si="872"/>
        <v>0</v>
      </c>
      <c r="AQ4152" s="46" t="str">
        <f t="shared" si="873"/>
        <v/>
      </c>
      <c r="AR4152" s="46">
        <f t="shared" si="874"/>
        <v>0</v>
      </c>
      <c r="AS4152" s="48">
        <f t="shared" si="875"/>
        <v>1</v>
      </c>
      <c r="AT4152" s="46">
        <f t="shared" si="879"/>
        <v>0</v>
      </c>
      <c r="AU4152" s="46">
        <f t="shared" si="876"/>
        <v>0</v>
      </c>
      <c r="AV4152" s="46">
        <f t="shared" si="877"/>
        <v>0</v>
      </c>
      <c r="AW4152" s="46">
        <f t="shared" si="880"/>
        <v>0</v>
      </c>
      <c r="AX4152" s="47" t="str">
        <f t="shared" si="878"/>
        <v/>
      </c>
      <c r="AY4152" s="47" t="str">
        <f t="shared" si="881"/>
        <v/>
      </c>
    </row>
    <row r="4153" spans="35:51" x14ac:dyDescent="0.35">
      <c r="AI4153" s="11"/>
      <c r="AJ4153" s="11"/>
      <c r="AK4153" s="11"/>
      <c r="AL4153" s="63"/>
      <c r="AM4153" s="46" t="str">
        <f t="shared" si="869"/>
        <v/>
      </c>
      <c r="AN4153" s="46" t="str">
        <f t="shared" si="870"/>
        <v/>
      </c>
      <c r="AO4153" s="46" t="str">
        <f t="shared" si="871"/>
        <v/>
      </c>
      <c r="AP4153" s="46">
        <f t="shared" si="872"/>
        <v>0</v>
      </c>
      <c r="AQ4153" s="46" t="str">
        <f t="shared" si="873"/>
        <v/>
      </c>
      <c r="AR4153" s="46">
        <f t="shared" si="874"/>
        <v>0</v>
      </c>
      <c r="AS4153" s="48">
        <f t="shared" si="875"/>
        <v>1</v>
      </c>
      <c r="AT4153" s="46">
        <f t="shared" si="879"/>
        <v>0</v>
      </c>
      <c r="AU4153" s="46">
        <f t="shared" si="876"/>
        <v>0</v>
      </c>
      <c r="AV4153" s="46">
        <f t="shared" si="877"/>
        <v>0</v>
      </c>
      <c r="AW4153" s="46">
        <f t="shared" si="880"/>
        <v>0</v>
      </c>
      <c r="AX4153" s="47" t="str">
        <f t="shared" si="878"/>
        <v/>
      </c>
      <c r="AY4153" s="47" t="str">
        <f t="shared" si="881"/>
        <v/>
      </c>
    </row>
    <row r="4154" spans="35:51" x14ac:dyDescent="0.35">
      <c r="AI4154" s="11"/>
      <c r="AJ4154" s="11"/>
      <c r="AK4154" s="11"/>
      <c r="AL4154" s="63"/>
      <c r="AM4154" s="46" t="str">
        <f t="shared" si="869"/>
        <v/>
      </c>
      <c r="AN4154" s="46" t="str">
        <f t="shared" si="870"/>
        <v/>
      </c>
      <c r="AO4154" s="46" t="str">
        <f t="shared" si="871"/>
        <v/>
      </c>
      <c r="AP4154" s="46">
        <f t="shared" si="872"/>
        <v>0</v>
      </c>
      <c r="AQ4154" s="46" t="str">
        <f t="shared" si="873"/>
        <v/>
      </c>
      <c r="AR4154" s="46">
        <f t="shared" si="874"/>
        <v>0</v>
      </c>
      <c r="AS4154" s="48">
        <f t="shared" si="875"/>
        <v>1</v>
      </c>
      <c r="AT4154" s="46">
        <f t="shared" si="879"/>
        <v>0</v>
      </c>
      <c r="AU4154" s="46">
        <f t="shared" si="876"/>
        <v>0</v>
      </c>
      <c r="AV4154" s="46">
        <f t="shared" si="877"/>
        <v>0</v>
      </c>
      <c r="AW4154" s="46">
        <f t="shared" si="880"/>
        <v>0</v>
      </c>
      <c r="AX4154" s="47" t="str">
        <f t="shared" si="878"/>
        <v/>
      </c>
      <c r="AY4154" s="47" t="str">
        <f t="shared" si="881"/>
        <v/>
      </c>
    </row>
    <row r="4155" spans="35:51" x14ac:dyDescent="0.35">
      <c r="AI4155" s="11"/>
      <c r="AJ4155" s="11"/>
      <c r="AK4155" s="11"/>
      <c r="AL4155" s="63"/>
      <c r="AM4155" s="46" t="str">
        <f t="shared" si="869"/>
        <v/>
      </c>
      <c r="AN4155" s="46" t="str">
        <f t="shared" si="870"/>
        <v/>
      </c>
      <c r="AO4155" s="46" t="str">
        <f t="shared" si="871"/>
        <v/>
      </c>
      <c r="AP4155" s="46">
        <f t="shared" si="872"/>
        <v>0</v>
      </c>
      <c r="AQ4155" s="46" t="str">
        <f t="shared" si="873"/>
        <v/>
      </c>
      <c r="AR4155" s="46">
        <f t="shared" si="874"/>
        <v>0</v>
      </c>
      <c r="AS4155" s="48">
        <f t="shared" si="875"/>
        <v>1</v>
      </c>
      <c r="AT4155" s="46">
        <f t="shared" si="879"/>
        <v>0</v>
      </c>
      <c r="AU4155" s="46">
        <f t="shared" si="876"/>
        <v>0</v>
      </c>
      <c r="AV4155" s="46">
        <f t="shared" si="877"/>
        <v>0</v>
      </c>
      <c r="AW4155" s="46">
        <f t="shared" si="880"/>
        <v>0</v>
      </c>
      <c r="AX4155" s="47" t="str">
        <f t="shared" si="878"/>
        <v/>
      </c>
      <c r="AY4155" s="47" t="str">
        <f t="shared" si="881"/>
        <v/>
      </c>
    </row>
    <row r="4156" spans="35:51" x14ac:dyDescent="0.35">
      <c r="AI4156" s="11"/>
      <c r="AJ4156" s="11"/>
      <c r="AK4156" s="11"/>
      <c r="AL4156" s="63"/>
      <c r="AM4156" s="46" t="str">
        <f t="shared" si="869"/>
        <v/>
      </c>
      <c r="AN4156" s="46" t="str">
        <f t="shared" si="870"/>
        <v/>
      </c>
      <c r="AO4156" s="46" t="str">
        <f t="shared" si="871"/>
        <v/>
      </c>
      <c r="AP4156" s="46">
        <f t="shared" si="872"/>
        <v>0</v>
      </c>
      <c r="AQ4156" s="46" t="str">
        <f t="shared" si="873"/>
        <v/>
      </c>
      <c r="AR4156" s="46">
        <f t="shared" si="874"/>
        <v>0</v>
      </c>
      <c r="AS4156" s="48">
        <f t="shared" si="875"/>
        <v>1</v>
      </c>
      <c r="AT4156" s="46">
        <f t="shared" si="879"/>
        <v>0</v>
      </c>
      <c r="AU4156" s="46">
        <f t="shared" si="876"/>
        <v>0</v>
      </c>
      <c r="AV4156" s="46">
        <f t="shared" si="877"/>
        <v>0</v>
      </c>
      <c r="AW4156" s="46">
        <f t="shared" si="880"/>
        <v>0</v>
      </c>
      <c r="AX4156" s="47" t="str">
        <f t="shared" si="878"/>
        <v/>
      </c>
      <c r="AY4156" s="47" t="str">
        <f t="shared" si="881"/>
        <v/>
      </c>
    </row>
    <row r="4157" spans="35:51" x14ac:dyDescent="0.35">
      <c r="AI4157" s="11"/>
      <c r="AJ4157" s="11"/>
      <c r="AK4157" s="11"/>
      <c r="AL4157" s="63"/>
      <c r="AM4157" s="46" t="str">
        <f t="shared" si="869"/>
        <v/>
      </c>
      <c r="AN4157" s="46" t="str">
        <f t="shared" si="870"/>
        <v/>
      </c>
      <c r="AO4157" s="46" t="str">
        <f t="shared" si="871"/>
        <v/>
      </c>
      <c r="AP4157" s="46">
        <f t="shared" si="872"/>
        <v>0</v>
      </c>
      <c r="AQ4157" s="46" t="str">
        <f t="shared" si="873"/>
        <v/>
      </c>
      <c r="AR4157" s="46">
        <f t="shared" si="874"/>
        <v>0</v>
      </c>
      <c r="AS4157" s="48">
        <f t="shared" si="875"/>
        <v>1</v>
      </c>
      <c r="AT4157" s="46">
        <f t="shared" si="879"/>
        <v>0</v>
      </c>
      <c r="AU4157" s="46">
        <f t="shared" si="876"/>
        <v>0</v>
      </c>
      <c r="AV4157" s="46">
        <f t="shared" si="877"/>
        <v>0</v>
      </c>
      <c r="AW4157" s="46">
        <f t="shared" si="880"/>
        <v>0</v>
      </c>
      <c r="AX4157" s="47" t="str">
        <f t="shared" si="878"/>
        <v/>
      </c>
      <c r="AY4157" s="47" t="str">
        <f t="shared" si="881"/>
        <v/>
      </c>
    </row>
    <row r="4158" spans="35:51" x14ac:dyDescent="0.35">
      <c r="AI4158" s="11"/>
      <c r="AJ4158" s="11"/>
      <c r="AK4158" s="11"/>
      <c r="AL4158" s="63"/>
      <c r="AM4158" s="46" t="str">
        <f t="shared" si="869"/>
        <v/>
      </c>
      <c r="AN4158" s="46" t="str">
        <f t="shared" si="870"/>
        <v/>
      </c>
      <c r="AO4158" s="46" t="str">
        <f t="shared" si="871"/>
        <v/>
      </c>
      <c r="AP4158" s="46">
        <f t="shared" si="872"/>
        <v>0</v>
      </c>
      <c r="AQ4158" s="46" t="str">
        <f t="shared" si="873"/>
        <v/>
      </c>
      <c r="AR4158" s="46">
        <f t="shared" si="874"/>
        <v>0</v>
      </c>
      <c r="AS4158" s="48">
        <f t="shared" si="875"/>
        <v>1</v>
      </c>
      <c r="AT4158" s="46">
        <f t="shared" si="879"/>
        <v>0</v>
      </c>
      <c r="AU4158" s="46">
        <f t="shared" si="876"/>
        <v>0</v>
      </c>
      <c r="AV4158" s="46">
        <f t="shared" si="877"/>
        <v>0</v>
      </c>
      <c r="AW4158" s="46">
        <f t="shared" si="880"/>
        <v>0</v>
      </c>
      <c r="AX4158" s="47" t="str">
        <f t="shared" si="878"/>
        <v/>
      </c>
      <c r="AY4158" s="47" t="str">
        <f t="shared" si="881"/>
        <v/>
      </c>
    </row>
    <row r="4159" spans="35:51" x14ac:dyDescent="0.35">
      <c r="AI4159" s="11"/>
      <c r="AJ4159" s="11"/>
      <c r="AK4159" s="11"/>
      <c r="AL4159" s="63"/>
      <c r="AM4159" s="46" t="str">
        <f t="shared" si="869"/>
        <v/>
      </c>
      <c r="AN4159" s="46" t="str">
        <f t="shared" si="870"/>
        <v/>
      </c>
      <c r="AO4159" s="46" t="str">
        <f t="shared" si="871"/>
        <v/>
      </c>
      <c r="AP4159" s="46">
        <f t="shared" si="872"/>
        <v>0</v>
      </c>
      <c r="AQ4159" s="46" t="str">
        <f t="shared" si="873"/>
        <v/>
      </c>
      <c r="AR4159" s="46">
        <f t="shared" si="874"/>
        <v>0</v>
      </c>
      <c r="AS4159" s="48">
        <f t="shared" si="875"/>
        <v>1</v>
      </c>
      <c r="AT4159" s="46">
        <f t="shared" si="879"/>
        <v>0</v>
      </c>
      <c r="AU4159" s="46">
        <f t="shared" si="876"/>
        <v>0</v>
      </c>
      <c r="AV4159" s="46">
        <f t="shared" si="877"/>
        <v>0</v>
      </c>
      <c r="AW4159" s="46">
        <f t="shared" si="880"/>
        <v>0</v>
      </c>
      <c r="AX4159" s="47" t="str">
        <f t="shared" si="878"/>
        <v/>
      </c>
      <c r="AY4159" s="47" t="str">
        <f t="shared" si="881"/>
        <v/>
      </c>
    </row>
    <row r="4160" spans="35:51" x14ac:dyDescent="0.35">
      <c r="AI4160" s="11"/>
      <c r="AJ4160" s="11"/>
      <c r="AK4160" s="11"/>
      <c r="AL4160" s="63"/>
      <c r="AM4160" s="46" t="str">
        <f t="shared" si="869"/>
        <v/>
      </c>
      <c r="AN4160" s="46" t="str">
        <f t="shared" si="870"/>
        <v/>
      </c>
      <c r="AO4160" s="46" t="str">
        <f t="shared" si="871"/>
        <v/>
      </c>
      <c r="AP4160" s="46">
        <f t="shared" si="872"/>
        <v>0</v>
      </c>
      <c r="AQ4160" s="46" t="str">
        <f t="shared" si="873"/>
        <v/>
      </c>
      <c r="AR4160" s="46">
        <f t="shared" si="874"/>
        <v>0</v>
      </c>
      <c r="AS4160" s="48">
        <f t="shared" si="875"/>
        <v>1</v>
      </c>
      <c r="AT4160" s="46">
        <f t="shared" si="879"/>
        <v>0</v>
      </c>
      <c r="AU4160" s="46">
        <f t="shared" si="876"/>
        <v>0</v>
      </c>
      <c r="AV4160" s="46">
        <f t="shared" si="877"/>
        <v>0</v>
      </c>
      <c r="AW4160" s="46">
        <f t="shared" si="880"/>
        <v>0</v>
      </c>
      <c r="AX4160" s="47" t="str">
        <f t="shared" si="878"/>
        <v/>
      </c>
      <c r="AY4160" s="47" t="str">
        <f t="shared" si="881"/>
        <v/>
      </c>
    </row>
    <row r="4161" spans="35:51" x14ac:dyDescent="0.35">
      <c r="AI4161" s="11"/>
      <c r="AJ4161" s="11"/>
      <c r="AK4161" s="11"/>
      <c r="AL4161" s="63"/>
      <c r="AM4161" s="46" t="str">
        <f t="shared" si="869"/>
        <v/>
      </c>
      <c r="AN4161" s="46" t="str">
        <f t="shared" si="870"/>
        <v/>
      </c>
      <c r="AO4161" s="46" t="str">
        <f t="shared" si="871"/>
        <v/>
      </c>
      <c r="AP4161" s="46">
        <f t="shared" si="872"/>
        <v>0</v>
      </c>
      <c r="AQ4161" s="46" t="str">
        <f t="shared" si="873"/>
        <v/>
      </c>
      <c r="AR4161" s="46">
        <f t="shared" si="874"/>
        <v>0</v>
      </c>
      <c r="AS4161" s="48">
        <f t="shared" si="875"/>
        <v>1</v>
      </c>
      <c r="AT4161" s="46">
        <f t="shared" si="879"/>
        <v>0</v>
      </c>
      <c r="AU4161" s="46">
        <f t="shared" si="876"/>
        <v>0</v>
      </c>
      <c r="AV4161" s="46">
        <f t="shared" si="877"/>
        <v>0</v>
      </c>
      <c r="AW4161" s="46">
        <f t="shared" si="880"/>
        <v>0</v>
      </c>
      <c r="AX4161" s="47" t="str">
        <f t="shared" si="878"/>
        <v/>
      </c>
      <c r="AY4161" s="47" t="str">
        <f t="shared" si="881"/>
        <v/>
      </c>
    </row>
    <row r="4162" spans="35:51" x14ac:dyDescent="0.35">
      <c r="AI4162" s="11"/>
      <c r="AJ4162" s="11"/>
      <c r="AK4162" s="11"/>
      <c r="AL4162" s="63"/>
      <c r="AM4162" s="46" t="str">
        <f t="shared" si="869"/>
        <v/>
      </c>
      <c r="AN4162" s="46" t="str">
        <f t="shared" si="870"/>
        <v/>
      </c>
      <c r="AO4162" s="46" t="str">
        <f t="shared" si="871"/>
        <v/>
      </c>
      <c r="AP4162" s="46">
        <f t="shared" si="872"/>
        <v>0</v>
      </c>
      <c r="AQ4162" s="46" t="str">
        <f t="shared" si="873"/>
        <v/>
      </c>
      <c r="AR4162" s="46">
        <f t="shared" si="874"/>
        <v>0</v>
      </c>
      <c r="AS4162" s="48">
        <f t="shared" si="875"/>
        <v>1</v>
      </c>
      <c r="AT4162" s="46">
        <f t="shared" si="879"/>
        <v>0</v>
      </c>
      <c r="AU4162" s="46">
        <f t="shared" si="876"/>
        <v>0</v>
      </c>
      <c r="AV4162" s="46">
        <f t="shared" si="877"/>
        <v>0</v>
      </c>
      <c r="AW4162" s="46">
        <f t="shared" si="880"/>
        <v>0</v>
      </c>
      <c r="AX4162" s="47" t="str">
        <f t="shared" si="878"/>
        <v/>
      </c>
      <c r="AY4162" s="47" t="str">
        <f t="shared" si="881"/>
        <v/>
      </c>
    </row>
    <row r="4163" spans="35:51" x14ac:dyDescent="0.35">
      <c r="AI4163" s="11"/>
      <c r="AJ4163" s="11"/>
      <c r="AK4163" s="11"/>
      <c r="AL4163" s="63"/>
      <c r="AM4163" s="46" t="str">
        <f t="shared" ref="AM4163:AM4226" si="882">IFERROR(VLOOKUP($AK4163,pnl_konto_table,2,FALSE),"")</f>
        <v/>
      </c>
      <c r="AN4163" s="46" t="str">
        <f t="shared" ref="AN4163:AN4226" si="883">IFERROR(VLOOKUP($AK4163,pnl_konto_table,6,FALSE),"")</f>
        <v/>
      </c>
      <c r="AO4163" s="46" t="str">
        <f t="shared" ref="AO4163:AO4226" si="884">IFERROR(VLOOKUP($AK4163,pnl_konto_table,7,FALSE),"")</f>
        <v/>
      </c>
      <c r="AP4163" s="46">
        <f t="shared" ref="AP4163:AP4226" si="885">IFERROR(VLOOKUP(AO4163,pnl_kategori_table,2,FALSE),0)</f>
        <v>0</v>
      </c>
      <c r="AQ4163" s="46" t="str">
        <f t="shared" ref="AQ4163:AQ4226" si="886">IFERROR(MATCH(AN4163,pnl_subkategori,0),"")</f>
        <v/>
      </c>
      <c r="AR4163" s="46">
        <f t="shared" ref="AR4163:AR4226" si="887">IF(AP4163=$A$3,-$AL4163,$AL4163)</f>
        <v>0</v>
      </c>
      <c r="AS4163" s="48">
        <f t="shared" ref="AS4163:AS4226" si="888">IFERROR(VLOOKUP($AK4163,lookup_konto_index,2,FALSE),IFERROR(VLOOKUP(AN4163,lookup_subkategori_index,2,FALSE),IFERROR(VLOOKUP(AO4163,lookup_kategori_index,2,FALSE),1)))</f>
        <v>1</v>
      </c>
      <c r="AT4163" s="46">
        <f t="shared" si="879"/>
        <v>0</v>
      </c>
      <c r="AU4163" s="46">
        <f t="shared" ref="AU4163:AU4226" si="889">SUMIFS($BC$3:$BC$50,$BA$3:$BA$50,$AI4163,$BB$3:$BB$50,$AJ4163)</f>
        <v>0</v>
      </c>
      <c r="AV4163" s="46">
        <f t="shared" ref="AV4163:AV4226" si="890">SUMIFS($BD$3:$BD$50,$BA$3:$BA$50,$AI4163,$BB$3:$BB$50,$AJ4163)</f>
        <v>0</v>
      </c>
      <c r="AW4163" s="46">
        <f t="shared" si="880"/>
        <v>0</v>
      </c>
      <c r="AX4163" s="47" t="str">
        <f t="shared" ref="AX4163:AX4226" si="891">IFERROR(VLOOKUP($AP4163,table_type_kostnad,2,FALSE)*AR4163,"")</f>
        <v/>
      </c>
      <c r="AY4163" s="47" t="str">
        <f t="shared" si="881"/>
        <v/>
      </c>
    </row>
    <row r="4164" spans="35:51" x14ac:dyDescent="0.35">
      <c r="AI4164" s="11"/>
      <c r="AJ4164" s="11"/>
      <c r="AK4164" s="11"/>
      <c r="AL4164" s="63"/>
      <c r="AM4164" s="46" t="str">
        <f t="shared" si="882"/>
        <v/>
      </c>
      <c r="AN4164" s="46" t="str">
        <f t="shared" si="883"/>
        <v/>
      </c>
      <c r="AO4164" s="46" t="str">
        <f t="shared" si="884"/>
        <v/>
      </c>
      <c r="AP4164" s="46">
        <f t="shared" si="885"/>
        <v>0</v>
      </c>
      <c r="AQ4164" s="46" t="str">
        <f t="shared" si="886"/>
        <v/>
      </c>
      <c r="AR4164" s="46">
        <f t="shared" si="887"/>
        <v>0</v>
      </c>
      <c r="AS4164" s="48">
        <f t="shared" si="888"/>
        <v>1</v>
      </c>
      <c r="AT4164" s="46">
        <f t="shared" ref="AT4164:AT4227" si="892">AS4164*AR4164</f>
        <v>0</v>
      </c>
      <c r="AU4164" s="46">
        <f t="shared" si="889"/>
        <v>0</v>
      </c>
      <c r="AV4164" s="46">
        <f t="shared" si="890"/>
        <v>0</v>
      </c>
      <c r="AW4164" s="46">
        <f t="shared" ref="AW4164:AW4227" si="893">IF(AU4164=0,0,1)</f>
        <v>0</v>
      </c>
      <c r="AX4164" s="47" t="str">
        <f t="shared" si="891"/>
        <v/>
      </c>
      <c r="AY4164" s="47" t="str">
        <f t="shared" ref="AY4164:AY4227" si="894">IFERROR(AX4164*AS4164,"")</f>
        <v/>
      </c>
    </row>
    <row r="4165" spans="35:51" x14ac:dyDescent="0.35">
      <c r="AI4165" s="11"/>
      <c r="AJ4165" s="11"/>
      <c r="AK4165" s="11"/>
      <c r="AL4165" s="63"/>
      <c r="AM4165" s="46" t="str">
        <f t="shared" si="882"/>
        <v/>
      </c>
      <c r="AN4165" s="46" t="str">
        <f t="shared" si="883"/>
        <v/>
      </c>
      <c r="AO4165" s="46" t="str">
        <f t="shared" si="884"/>
        <v/>
      </c>
      <c r="AP4165" s="46">
        <f t="shared" si="885"/>
        <v>0</v>
      </c>
      <c r="AQ4165" s="46" t="str">
        <f t="shared" si="886"/>
        <v/>
      </c>
      <c r="AR4165" s="46">
        <f t="shared" si="887"/>
        <v>0</v>
      </c>
      <c r="AS4165" s="48">
        <f t="shared" si="888"/>
        <v>1</v>
      </c>
      <c r="AT4165" s="46">
        <f t="shared" si="892"/>
        <v>0</v>
      </c>
      <c r="AU4165" s="46">
        <f t="shared" si="889"/>
        <v>0</v>
      </c>
      <c r="AV4165" s="46">
        <f t="shared" si="890"/>
        <v>0</v>
      </c>
      <c r="AW4165" s="46">
        <f t="shared" si="893"/>
        <v>0</v>
      </c>
      <c r="AX4165" s="47" t="str">
        <f t="shared" si="891"/>
        <v/>
      </c>
      <c r="AY4165" s="47" t="str">
        <f t="shared" si="894"/>
        <v/>
      </c>
    </row>
    <row r="4166" spans="35:51" x14ac:dyDescent="0.35">
      <c r="AI4166" s="11"/>
      <c r="AJ4166" s="11"/>
      <c r="AK4166" s="11"/>
      <c r="AL4166" s="63"/>
      <c r="AM4166" s="46" t="str">
        <f t="shared" si="882"/>
        <v/>
      </c>
      <c r="AN4166" s="46" t="str">
        <f t="shared" si="883"/>
        <v/>
      </c>
      <c r="AO4166" s="46" t="str">
        <f t="shared" si="884"/>
        <v/>
      </c>
      <c r="AP4166" s="46">
        <f t="shared" si="885"/>
        <v>0</v>
      </c>
      <c r="AQ4166" s="46" t="str">
        <f t="shared" si="886"/>
        <v/>
      </c>
      <c r="AR4166" s="46">
        <f t="shared" si="887"/>
        <v>0</v>
      </c>
      <c r="AS4166" s="48">
        <f t="shared" si="888"/>
        <v>1</v>
      </c>
      <c r="AT4166" s="46">
        <f t="shared" si="892"/>
        <v>0</v>
      </c>
      <c r="AU4166" s="46">
        <f t="shared" si="889"/>
        <v>0</v>
      </c>
      <c r="AV4166" s="46">
        <f t="shared" si="890"/>
        <v>0</v>
      </c>
      <c r="AW4166" s="46">
        <f t="shared" si="893"/>
        <v>0</v>
      </c>
      <c r="AX4166" s="47" t="str">
        <f t="shared" si="891"/>
        <v/>
      </c>
      <c r="AY4166" s="47" t="str">
        <f t="shared" si="894"/>
        <v/>
      </c>
    </row>
    <row r="4167" spans="35:51" x14ac:dyDescent="0.35">
      <c r="AI4167" s="11"/>
      <c r="AJ4167" s="11"/>
      <c r="AK4167" s="11"/>
      <c r="AL4167" s="63"/>
      <c r="AM4167" s="46" t="str">
        <f t="shared" si="882"/>
        <v/>
      </c>
      <c r="AN4167" s="46" t="str">
        <f t="shared" si="883"/>
        <v/>
      </c>
      <c r="AO4167" s="46" t="str">
        <f t="shared" si="884"/>
        <v/>
      </c>
      <c r="AP4167" s="46">
        <f t="shared" si="885"/>
        <v>0</v>
      </c>
      <c r="AQ4167" s="46" t="str">
        <f t="shared" si="886"/>
        <v/>
      </c>
      <c r="AR4167" s="46">
        <f t="shared" si="887"/>
        <v>0</v>
      </c>
      <c r="AS4167" s="48">
        <f t="shared" si="888"/>
        <v>1</v>
      </c>
      <c r="AT4167" s="46">
        <f t="shared" si="892"/>
        <v>0</v>
      </c>
      <c r="AU4167" s="46">
        <f t="shared" si="889"/>
        <v>0</v>
      </c>
      <c r="AV4167" s="46">
        <f t="shared" si="890"/>
        <v>0</v>
      </c>
      <c r="AW4167" s="46">
        <f t="shared" si="893"/>
        <v>0</v>
      </c>
      <c r="AX4167" s="47" t="str">
        <f t="shared" si="891"/>
        <v/>
      </c>
      <c r="AY4167" s="47" t="str">
        <f t="shared" si="894"/>
        <v/>
      </c>
    </row>
    <row r="4168" spans="35:51" x14ac:dyDescent="0.35">
      <c r="AI4168" s="11"/>
      <c r="AJ4168" s="11"/>
      <c r="AK4168" s="11"/>
      <c r="AL4168" s="63"/>
      <c r="AM4168" s="46" t="str">
        <f t="shared" si="882"/>
        <v/>
      </c>
      <c r="AN4168" s="46" t="str">
        <f t="shared" si="883"/>
        <v/>
      </c>
      <c r="AO4168" s="46" t="str">
        <f t="shared" si="884"/>
        <v/>
      </c>
      <c r="AP4168" s="46">
        <f t="shared" si="885"/>
        <v>0</v>
      </c>
      <c r="AQ4168" s="46" t="str">
        <f t="shared" si="886"/>
        <v/>
      </c>
      <c r="AR4168" s="46">
        <f t="shared" si="887"/>
        <v>0</v>
      </c>
      <c r="AS4168" s="48">
        <f t="shared" si="888"/>
        <v>1</v>
      </c>
      <c r="AT4168" s="46">
        <f t="shared" si="892"/>
        <v>0</v>
      </c>
      <c r="AU4168" s="46">
        <f t="shared" si="889"/>
        <v>0</v>
      </c>
      <c r="AV4168" s="46">
        <f t="shared" si="890"/>
        <v>0</v>
      </c>
      <c r="AW4168" s="46">
        <f t="shared" si="893"/>
        <v>0</v>
      </c>
      <c r="AX4168" s="47" t="str">
        <f t="shared" si="891"/>
        <v/>
      </c>
      <c r="AY4168" s="47" t="str">
        <f t="shared" si="894"/>
        <v/>
      </c>
    </row>
    <row r="4169" spans="35:51" x14ac:dyDescent="0.35">
      <c r="AI4169" s="11"/>
      <c r="AJ4169" s="11"/>
      <c r="AK4169" s="11"/>
      <c r="AL4169" s="63"/>
      <c r="AM4169" s="46" t="str">
        <f t="shared" si="882"/>
        <v/>
      </c>
      <c r="AN4169" s="46" t="str">
        <f t="shared" si="883"/>
        <v/>
      </c>
      <c r="AO4169" s="46" t="str">
        <f t="shared" si="884"/>
        <v/>
      </c>
      <c r="AP4169" s="46">
        <f t="shared" si="885"/>
        <v>0</v>
      </c>
      <c r="AQ4169" s="46" t="str">
        <f t="shared" si="886"/>
        <v/>
      </c>
      <c r="AR4169" s="46">
        <f t="shared" si="887"/>
        <v>0</v>
      </c>
      <c r="AS4169" s="48">
        <f t="shared" si="888"/>
        <v>1</v>
      </c>
      <c r="AT4169" s="46">
        <f t="shared" si="892"/>
        <v>0</v>
      </c>
      <c r="AU4169" s="46">
        <f t="shared" si="889"/>
        <v>0</v>
      </c>
      <c r="AV4169" s="46">
        <f t="shared" si="890"/>
        <v>0</v>
      </c>
      <c r="AW4169" s="46">
        <f t="shared" si="893"/>
        <v>0</v>
      </c>
      <c r="AX4169" s="47" t="str">
        <f t="shared" si="891"/>
        <v/>
      </c>
      <c r="AY4169" s="47" t="str">
        <f t="shared" si="894"/>
        <v/>
      </c>
    </row>
    <row r="4170" spans="35:51" x14ac:dyDescent="0.35">
      <c r="AI4170" s="11"/>
      <c r="AJ4170" s="11"/>
      <c r="AK4170" s="11"/>
      <c r="AL4170" s="63"/>
      <c r="AM4170" s="46" t="str">
        <f t="shared" si="882"/>
        <v/>
      </c>
      <c r="AN4170" s="46" t="str">
        <f t="shared" si="883"/>
        <v/>
      </c>
      <c r="AO4170" s="46" t="str">
        <f t="shared" si="884"/>
        <v/>
      </c>
      <c r="AP4170" s="46">
        <f t="shared" si="885"/>
        <v>0</v>
      </c>
      <c r="AQ4170" s="46" t="str">
        <f t="shared" si="886"/>
        <v/>
      </c>
      <c r="AR4170" s="46">
        <f t="shared" si="887"/>
        <v>0</v>
      </c>
      <c r="AS4170" s="48">
        <f t="shared" si="888"/>
        <v>1</v>
      </c>
      <c r="AT4170" s="46">
        <f t="shared" si="892"/>
        <v>0</v>
      </c>
      <c r="AU4170" s="46">
        <f t="shared" si="889"/>
        <v>0</v>
      </c>
      <c r="AV4170" s="46">
        <f t="shared" si="890"/>
        <v>0</v>
      </c>
      <c r="AW4170" s="46">
        <f t="shared" si="893"/>
        <v>0</v>
      </c>
      <c r="AX4170" s="47" t="str">
        <f t="shared" si="891"/>
        <v/>
      </c>
      <c r="AY4170" s="47" t="str">
        <f t="shared" si="894"/>
        <v/>
      </c>
    </row>
    <row r="4171" spans="35:51" x14ac:dyDescent="0.35">
      <c r="AI4171" s="11"/>
      <c r="AJ4171" s="11"/>
      <c r="AK4171" s="11"/>
      <c r="AL4171" s="63"/>
      <c r="AM4171" s="46" t="str">
        <f t="shared" si="882"/>
        <v/>
      </c>
      <c r="AN4171" s="46" t="str">
        <f t="shared" si="883"/>
        <v/>
      </c>
      <c r="AO4171" s="46" t="str">
        <f t="shared" si="884"/>
        <v/>
      </c>
      <c r="AP4171" s="46">
        <f t="shared" si="885"/>
        <v>0</v>
      </c>
      <c r="AQ4171" s="46" t="str">
        <f t="shared" si="886"/>
        <v/>
      </c>
      <c r="AR4171" s="46">
        <f t="shared" si="887"/>
        <v>0</v>
      </c>
      <c r="AS4171" s="48">
        <f t="shared" si="888"/>
        <v>1</v>
      </c>
      <c r="AT4171" s="46">
        <f t="shared" si="892"/>
        <v>0</v>
      </c>
      <c r="AU4171" s="46">
        <f t="shared" si="889"/>
        <v>0</v>
      </c>
      <c r="AV4171" s="46">
        <f t="shared" si="890"/>
        <v>0</v>
      </c>
      <c r="AW4171" s="46">
        <f t="shared" si="893"/>
        <v>0</v>
      </c>
      <c r="AX4171" s="47" t="str">
        <f t="shared" si="891"/>
        <v/>
      </c>
      <c r="AY4171" s="47" t="str">
        <f t="shared" si="894"/>
        <v/>
      </c>
    </row>
    <row r="4172" spans="35:51" x14ac:dyDescent="0.35">
      <c r="AI4172" s="11"/>
      <c r="AJ4172" s="11"/>
      <c r="AK4172" s="11"/>
      <c r="AL4172" s="63"/>
      <c r="AM4172" s="46" t="str">
        <f t="shared" si="882"/>
        <v/>
      </c>
      <c r="AN4172" s="46" t="str">
        <f t="shared" si="883"/>
        <v/>
      </c>
      <c r="AO4172" s="46" t="str">
        <f t="shared" si="884"/>
        <v/>
      </c>
      <c r="AP4172" s="46">
        <f t="shared" si="885"/>
        <v>0</v>
      </c>
      <c r="AQ4172" s="46" t="str">
        <f t="shared" si="886"/>
        <v/>
      </c>
      <c r="AR4172" s="46">
        <f t="shared" si="887"/>
        <v>0</v>
      </c>
      <c r="AS4172" s="48">
        <f t="shared" si="888"/>
        <v>1</v>
      </c>
      <c r="AT4172" s="46">
        <f t="shared" si="892"/>
        <v>0</v>
      </c>
      <c r="AU4172" s="46">
        <f t="shared" si="889"/>
        <v>0</v>
      </c>
      <c r="AV4172" s="46">
        <f t="shared" si="890"/>
        <v>0</v>
      </c>
      <c r="AW4172" s="46">
        <f t="shared" si="893"/>
        <v>0</v>
      </c>
      <c r="AX4172" s="47" t="str">
        <f t="shared" si="891"/>
        <v/>
      </c>
      <c r="AY4172" s="47" t="str">
        <f t="shared" si="894"/>
        <v/>
      </c>
    </row>
    <row r="4173" spans="35:51" x14ac:dyDescent="0.35">
      <c r="AI4173" s="11"/>
      <c r="AJ4173" s="11"/>
      <c r="AK4173" s="11"/>
      <c r="AL4173" s="63"/>
      <c r="AM4173" s="46" t="str">
        <f t="shared" si="882"/>
        <v/>
      </c>
      <c r="AN4173" s="46" t="str">
        <f t="shared" si="883"/>
        <v/>
      </c>
      <c r="AO4173" s="46" t="str">
        <f t="shared" si="884"/>
        <v/>
      </c>
      <c r="AP4173" s="46">
        <f t="shared" si="885"/>
        <v>0</v>
      </c>
      <c r="AQ4173" s="46" t="str">
        <f t="shared" si="886"/>
        <v/>
      </c>
      <c r="AR4173" s="46">
        <f t="shared" si="887"/>
        <v>0</v>
      </c>
      <c r="AS4173" s="48">
        <f t="shared" si="888"/>
        <v>1</v>
      </c>
      <c r="AT4173" s="46">
        <f t="shared" si="892"/>
        <v>0</v>
      </c>
      <c r="AU4173" s="46">
        <f t="shared" si="889"/>
        <v>0</v>
      </c>
      <c r="AV4173" s="46">
        <f t="shared" si="890"/>
        <v>0</v>
      </c>
      <c r="AW4173" s="46">
        <f t="shared" si="893"/>
        <v>0</v>
      </c>
      <c r="AX4173" s="47" t="str">
        <f t="shared" si="891"/>
        <v/>
      </c>
      <c r="AY4173" s="47" t="str">
        <f t="shared" si="894"/>
        <v/>
      </c>
    </row>
    <row r="4174" spans="35:51" x14ac:dyDescent="0.35">
      <c r="AI4174" s="11"/>
      <c r="AJ4174" s="11"/>
      <c r="AK4174" s="11"/>
      <c r="AL4174" s="63"/>
      <c r="AM4174" s="46" t="str">
        <f t="shared" si="882"/>
        <v/>
      </c>
      <c r="AN4174" s="46" t="str">
        <f t="shared" si="883"/>
        <v/>
      </c>
      <c r="AO4174" s="46" t="str">
        <f t="shared" si="884"/>
        <v/>
      </c>
      <c r="AP4174" s="46">
        <f t="shared" si="885"/>
        <v>0</v>
      </c>
      <c r="AQ4174" s="46" t="str">
        <f t="shared" si="886"/>
        <v/>
      </c>
      <c r="AR4174" s="46">
        <f t="shared" si="887"/>
        <v>0</v>
      </c>
      <c r="AS4174" s="48">
        <f t="shared" si="888"/>
        <v>1</v>
      </c>
      <c r="AT4174" s="46">
        <f t="shared" si="892"/>
        <v>0</v>
      </c>
      <c r="AU4174" s="46">
        <f t="shared" si="889"/>
        <v>0</v>
      </c>
      <c r="AV4174" s="46">
        <f t="shared" si="890"/>
        <v>0</v>
      </c>
      <c r="AW4174" s="46">
        <f t="shared" si="893"/>
        <v>0</v>
      </c>
      <c r="AX4174" s="47" t="str">
        <f t="shared" si="891"/>
        <v/>
      </c>
      <c r="AY4174" s="47" t="str">
        <f t="shared" si="894"/>
        <v/>
      </c>
    </row>
    <row r="4175" spans="35:51" x14ac:dyDescent="0.35">
      <c r="AI4175" s="11"/>
      <c r="AJ4175" s="11"/>
      <c r="AK4175" s="11"/>
      <c r="AL4175" s="63"/>
      <c r="AM4175" s="46" t="str">
        <f t="shared" si="882"/>
        <v/>
      </c>
      <c r="AN4175" s="46" t="str">
        <f t="shared" si="883"/>
        <v/>
      </c>
      <c r="AO4175" s="46" t="str">
        <f t="shared" si="884"/>
        <v/>
      </c>
      <c r="AP4175" s="46">
        <f t="shared" si="885"/>
        <v>0</v>
      </c>
      <c r="AQ4175" s="46" t="str">
        <f t="shared" si="886"/>
        <v/>
      </c>
      <c r="AR4175" s="46">
        <f t="shared" si="887"/>
        <v>0</v>
      </c>
      <c r="AS4175" s="48">
        <f t="shared" si="888"/>
        <v>1</v>
      </c>
      <c r="AT4175" s="46">
        <f t="shared" si="892"/>
        <v>0</v>
      </c>
      <c r="AU4175" s="46">
        <f t="shared" si="889"/>
        <v>0</v>
      </c>
      <c r="AV4175" s="46">
        <f t="shared" si="890"/>
        <v>0</v>
      </c>
      <c r="AW4175" s="46">
        <f t="shared" si="893"/>
        <v>0</v>
      </c>
      <c r="AX4175" s="47" t="str">
        <f t="shared" si="891"/>
        <v/>
      </c>
      <c r="AY4175" s="47" t="str">
        <f t="shared" si="894"/>
        <v/>
      </c>
    </row>
    <row r="4176" spans="35:51" x14ac:dyDescent="0.35">
      <c r="AI4176" s="11"/>
      <c r="AJ4176" s="11"/>
      <c r="AK4176" s="11"/>
      <c r="AL4176" s="63"/>
      <c r="AM4176" s="46" t="str">
        <f t="shared" si="882"/>
        <v/>
      </c>
      <c r="AN4176" s="46" t="str">
        <f t="shared" si="883"/>
        <v/>
      </c>
      <c r="AO4176" s="46" t="str">
        <f t="shared" si="884"/>
        <v/>
      </c>
      <c r="AP4176" s="46">
        <f t="shared" si="885"/>
        <v>0</v>
      </c>
      <c r="AQ4176" s="46" t="str">
        <f t="shared" si="886"/>
        <v/>
      </c>
      <c r="AR4176" s="46">
        <f t="shared" si="887"/>
        <v>0</v>
      </c>
      <c r="AS4176" s="48">
        <f t="shared" si="888"/>
        <v>1</v>
      </c>
      <c r="AT4176" s="46">
        <f t="shared" si="892"/>
        <v>0</v>
      </c>
      <c r="AU4176" s="46">
        <f t="shared" si="889"/>
        <v>0</v>
      </c>
      <c r="AV4176" s="46">
        <f t="shared" si="890"/>
        <v>0</v>
      </c>
      <c r="AW4176" s="46">
        <f t="shared" si="893"/>
        <v>0</v>
      </c>
      <c r="AX4176" s="47" t="str">
        <f t="shared" si="891"/>
        <v/>
      </c>
      <c r="AY4176" s="47" t="str">
        <f t="shared" si="894"/>
        <v/>
      </c>
    </row>
    <row r="4177" spans="35:51" x14ac:dyDescent="0.35">
      <c r="AI4177" s="11"/>
      <c r="AJ4177" s="11"/>
      <c r="AK4177" s="11"/>
      <c r="AL4177" s="63"/>
      <c r="AM4177" s="46" t="str">
        <f t="shared" si="882"/>
        <v/>
      </c>
      <c r="AN4177" s="46" t="str">
        <f t="shared" si="883"/>
        <v/>
      </c>
      <c r="AO4177" s="46" t="str">
        <f t="shared" si="884"/>
        <v/>
      </c>
      <c r="AP4177" s="46">
        <f t="shared" si="885"/>
        <v>0</v>
      </c>
      <c r="AQ4177" s="46" t="str">
        <f t="shared" si="886"/>
        <v/>
      </c>
      <c r="AR4177" s="46">
        <f t="shared" si="887"/>
        <v>0</v>
      </c>
      <c r="AS4177" s="48">
        <f t="shared" si="888"/>
        <v>1</v>
      </c>
      <c r="AT4177" s="46">
        <f t="shared" si="892"/>
        <v>0</v>
      </c>
      <c r="AU4177" s="46">
        <f t="shared" si="889"/>
        <v>0</v>
      </c>
      <c r="AV4177" s="46">
        <f t="shared" si="890"/>
        <v>0</v>
      </c>
      <c r="AW4177" s="46">
        <f t="shared" si="893"/>
        <v>0</v>
      </c>
      <c r="AX4177" s="47" t="str">
        <f t="shared" si="891"/>
        <v/>
      </c>
      <c r="AY4177" s="47" t="str">
        <f t="shared" si="894"/>
        <v/>
      </c>
    </row>
    <row r="4178" spans="35:51" x14ac:dyDescent="0.35">
      <c r="AI4178" s="11"/>
      <c r="AJ4178" s="11"/>
      <c r="AK4178" s="11"/>
      <c r="AL4178" s="63"/>
      <c r="AM4178" s="46" t="str">
        <f t="shared" si="882"/>
        <v/>
      </c>
      <c r="AN4178" s="46" t="str">
        <f t="shared" si="883"/>
        <v/>
      </c>
      <c r="AO4178" s="46" t="str">
        <f t="shared" si="884"/>
        <v/>
      </c>
      <c r="AP4178" s="46">
        <f t="shared" si="885"/>
        <v>0</v>
      </c>
      <c r="AQ4178" s="46" t="str">
        <f t="shared" si="886"/>
        <v/>
      </c>
      <c r="AR4178" s="46">
        <f t="shared" si="887"/>
        <v>0</v>
      </c>
      <c r="AS4178" s="48">
        <f t="shared" si="888"/>
        <v>1</v>
      </c>
      <c r="AT4178" s="46">
        <f t="shared" si="892"/>
        <v>0</v>
      </c>
      <c r="AU4178" s="46">
        <f t="shared" si="889"/>
        <v>0</v>
      </c>
      <c r="AV4178" s="46">
        <f t="shared" si="890"/>
        <v>0</v>
      </c>
      <c r="AW4178" s="46">
        <f t="shared" si="893"/>
        <v>0</v>
      </c>
      <c r="AX4178" s="47" t="str">
        <f t="shared" si="891"/>
        <v/>
      </c>
      <c r="AY4178" s="47" t="str">
        <f t="shared" si="894"/>
        <v/>
      </c>
    </row>
    <row r="4179" spans="35:51" x14ac:dyDescent="0.35">
      <c r="AI4179" s="11"/>
      <c r="AJ4179" s="11"/>
      <c r="AK4179" s="11"/>
      <c r="AL4179" s="63"/>
      <c r="AM4179" s="46" t="str">
        <f t="shared" si="882"/>
        <v/>
      </c>
      <c r="AN4179" s="46" t="str">
        <f t="shared" si="883"/>
        <v/>
      </c>
      <c r="AO4179" s="46" t="str">
        <f t="shared" si="884"/>
        <v/>
      </c>
      <c r="AP4179" s="46">
        <f t="shared" si="885"/>
        <v>0</v>
      </c>
      <c r="AQ4179" s="46" t="str">
        <f t="shared" si="886"/>
        <v/>
      </c>
      <c r="AR4179" s="46">
        <f t="shared" si="887"/>
        <v>0</v>
      </c>
      <c r="AS4179" s="48">
        <f t="shared" si="888"/>
        <v>1</v>
      </c>
      <c r="AT4179" s="46">
        <f t="shared" si="892"/>
        <v>0</v>
      </c>
      <c r="AU4179" s="46">
        <f t="shared" si="889"/>
        <v>0</v>
      </c>
      <c r="AV4179" s="46">
        <f t="shared" si="890"/>
        <v>0</v>
      </c>
      <c r="AW4179" s="46">
        <f t="shared" si="893"/>
        <v>0</v>
      </c>
      <c r="AX4179" s="47" t="str">
        <f t="shared" si="891"/>
        <v/>
      </c>
      <c r="AY4179" s="47" t="str">
        <f t="shared" si="894"/>
        <v/>
      </c>
    </row>
    <row r="4180" spans="35:51" x14ac:dyDescent="0.35">
      <c r="AI4180" s="11"/>
      <c r="AJ4180" s="11"/>
      <c r="AK4180" s="11"/>
      <c r="AL4180" s="63"/>
      <c r="AM4180" s="46" t="str">
        <f t="shared" si="882"/>
        <v/>
      </c>
      <c r="AN4180" s="46" t="str">
        <f t="shared" si="883"/>
        <v/>
      </c>
      <c r="AO4180" s="46" t="str">
        <f t="shared" si="884"/>
        <v/>
      </c>
      <c r="AP4180" s="46">
        <f t="shared" si="885"/>
        <v>0</v>
      </c>
      <c r="AQ4180" s="46" t="str">
        <f t="shared" si="886"/>
        <v/>
      </c>
      <c r="AR4180" s="46">
        <f t="shared" si="887"/>
        <v>0</v>
      </c>
      <c r="AS4180" s="48">
        <f t="shared" si="888"/>
        <v>1</v>
      </c>
      <c r="AT4180" s="46">
        <f t="shared" si="892"/>
        <v>0</v>
      </c>
      <c r="AU4180" s="46">
        <f t="shared" si="889"/>
        <v>0</v>
      </c>
      <c r="AV4180" s="46">
        <f t="shared" si="890"/>
        <v>0</v>
      </c>
      <c r="AW4180" s="46">
        <f t="shared" si="893"/>
        <v>0</v>
      </c>
      <c r="AX4180" s="47" t="str">
        <f t="shared" si="891"/>
        <v/>
      </c>
      <c r="AY4180" s="47" t="str">
        <f t="shared" si="894"/>
        <v/>
      </c>
    </row>
    <row r="4181" spans="35:51" x14ac:dyDescent="0.35">
      <c r="AI4181" s="11"/>
      <c r="AJ4181" s="11"/>
      <c r="AK4181" s="11"/>
      <c r="AL4181" s="63"/>
      <c r="AM4181" s="46" t="str">
        <f t="shared" si="882"/>
        <v/>
      </c>
      <c r="AN4181" s="46" t="str">
        <f t="shared" si="883"/>
        <v/>
      </c>
      <c r="AO4181" s="46" t="str">
        <f t="shared" si="884"/>
        <v/>
      </c>
      <c r="AP4181" s="46">
        <f t="shared" si="885"/>
        <v>0</v>
      </c>
      <c r="AQ4181" s="46" t="str">
        <f t="shared" si="886"/>
        <v/>
      </c>
      <c r="AR4181" s="46">
        <f t="shared" si="887"/>
        <v>0</v>
      </c>
      <c r="AS4181" s="48">
        <f t="shared" si="888"/>
        <v>1</v>
      </c>
      <c r="AT4181" s="46">
        <f t="shared" si="892"/>
        <v>0</v>
      </c>
      <c r="AU4181" s="46">
        <f t="shared" si="889"/>
        <v>0</v>
      </c>
      <c r="AV4181" s="46">
        <f t="shared" si="890"/>
        <v>0</v>
      </c>
      <c r="AW4181" s="46">
        <f t="shared" si="893"/>
        <v>0</v>
      </c>
      <c r="AX4181" s="47" t="str">
        <f t="shared" si="891"/>
        <v/>
      </c>
      <c r="AY4181" s="47" t="str">
        <f t="shared" si="894"/>
        <v/>
      </c>
    </row>
    <row r="4182" spans="35:51" x14ac:dyDescent="0.35">
      <c r="AI4182" s="11"/>
      <c r="AJ4182" s="11"/>
      <c r="AK4182" s="11"/>
      <c r="AL4182" s="63"/>
      <c r="AM4182" s="46" t="str">
        <f t="shared" si="882"/>
        <v/>
      </c>
      <c r="AN4182" s="46" t="str">
        <f t="shared" si="883"/>
        <v/>
      </c>
      <c r="AO4182" s="46" t="str">
        <f t="shared" si="884"/>
        <v/>
      </c>
      <c r="AP4182" s="46">
        <f t="shared" si="885"/>
        <v>0</v>
      </c>
      <c r="AQ4182" s="46" t="str">
        <f t="shared" si="886"/>
        <v/>
      </c>
      <c r="AR4182" s="46">
        <f t="shared" si="887"/>
        <v>0</v>
      </c>
      <c r="AS4182" s="48">
        <f t="shared" si="888"/>
        <v>1</v>
      </c>
      <c r="AT4182" s="46">
        <f t="shared" si="892"/>
        <v>0</v>
      </c>
      <c r="AU4182" s="46">
        <f t="shared" si="889"/>
        <v>0</v>
      </c>
      <c r="AV4182" s="46">
        <f t="shared" si="890"/>
        <v>0</v>
      </c>
      <c r="AW4182" s="46">
        <f t="shared" si="893"/>
        <v>0</v>
      </c>
      <c r="AX4182" s="47" t="str">
        <f t="shared" si="891"/>
        <v/>
      </c>
      <c r="AY4182" s="47" t="str">
        <f t="shared" si="894"/>
        <v/>
      </c>
    </row>
    <row r="4183" spans="35:51" x14ac:dyDescent="0.35">
      <c r="AI4183" s="11"/>
      <c r="AJ4183" s="11"/>
      <c r="AK4183" s="11"/>
      <c r="AL4183" s="63"/>
      <c r="AM4183" s="46" t="str">
        <f t="shared" si="882"/>
        <v/>
      </c>
      <c r="AN4183" s="46" t="str">
        <f t="shared" si="883"/>
        <v/>
      </c>
      <c r="AO4183" s="46" t="str">
        <f t="shared" si="884"/>
        <v/>
      </c>
      <c r="AP4183" s="46">
        <f t="shared" si="885"/>
        <v>0</v>
      </c>
      <c r="AQ4183" s="46" t="str">
        <f t="shared" si="886"/>
        <v/>
      </c>
      <c r="AR4183" s="46">
        <f t="shared" si="887"/>
        <v>0</v>
      </c>
      <c r="AS4183" s="48">
        <f t="shared" si="888"/>
        <v>1</v>
      </c>
      <c r="AT4183" s="46">
        <f t="shared" si="892"/>
        <v>0</v>
      </c>
      <c r="AU4183" s="46">
        <f t="shared" si="889"/>
        <v>0</v>
      </c>
      <c r="AV4183" s="46">
        <f t="shared" si="890"/>
        <v>0</v>
      </c>
      <c r="AW4183" s="46">
        <f t="shared" si="893"/>
        <v>0</v>
      </c>
      <c r="AX4183" s="47" t="str">
        <f t="shared" si="891"/>
        <v/>
      </c>
      <c r="AY4183" s="47" t="str">
        <f t="shared" si="894"/>
        <v/>
      </c>
    </row>
    <row r="4184" spans="35:51" x14ac:dyDescent="0.35">
      <c r="AI4184" s="11"/>
      <c r="AJ4184" s="11"/>
      <c r="AK4184" s="11"/>
      <c r="AL4184" s="63"/>
      <c r="AM4184" s="46" t="str">
        <f t="shared" si="882"/>
        <v/>
      </c>
      <c r="AN4184" s="46" t="str">
        <f t="shared" si="883"/>
        <v/>
      </c>
      <c r="AO4184" s="46" t="str">
        <f t="shared" si="884"/>
        <v/>
      </c>
      <c r="AP4184" s="46">
        <f t="shared" si="885"/>
        <v>0</v>
      </c>
      <c r="AQ4184" s="46" t="str">
        <f t="shared" si="886"/>
        <v/>
      </c>
      <c r="AR4184" s="46">
        <f t="shared" si="887"/>
        <v>0</v>
      </c>
      <c r="AS4184" s="48">
        <f t="shared" si="888"/>
        <v>1</v>
      </c>
      <c r="AT4184" s="46">
        <f t="shared" si="892"/>
        <v>0</v>
      </c>
      <c r="AU4184" s="46">
        <f t="shared" si="889"/>
        <v>0</v>
      </c>
      <c r="AV4184" s="46">
        <f t="shared" si="890"/>
        <v>0</v>
      </c>
      <c r="AW4184" s="46">
        <f t="shared" si="893"/>
        <v>0</v>
      </c>
      <c r="AX4184" s="47" t="str">
        <f t="shared" si="891"/>
        <v/>
      </c>
      <c r="AY4184" s="47" t="str">
        <f t="shared" si="894"/>
        <v/>
      </c>
    </row>
    <row r="4185" spans="35:51" x14ac:dyDescent="0.35">
      <c r="AI4185" s="11"/>
      <c r="AJ4185" s="11"/>
      <c r="AK4185" s="11"/>
      <c r="AL4185" s="63"/>
      <c r="AM4185" s="46" t="str">
        <f t="shared" si="882"/>
        <v/>
      </c>
      <c r="AN4185" s="46" t="str">
        <f t="shared" si="883"/>
        <v/>
      </c>
      <c r="AO4185" s="46" t="str">
        <f t="shared" si="884"/>
        <v/>
      </c>
      <c r="AP4185" s="46">
        <f t="shared" si="885"/>
        <v>0</v>
      </c>
      <c r="AQ4185" s="46" t="str">
        <f t="shared" si="886"/>
        <v/>
      </c>
      <c r="AR4185" s="46">
        <f t="shared" si="887"/>
        <v>0</v>
      </c>
      <c r="AS4185" s="48">
        <f t="shared" si="888"/>
        <v>1</v>
      </c>
      <c r="AT4185" s="46">
        <f t="shared" si="892"/>
        <v>0</v>
      </c>
      <c r="AU4185" s="46">
        <f t="shared" si="889"/>
        <v>0</v>
      </c>
      <c r="AV4185" s="46">
        <f t="shared" si="890"/>
        <v>0</v>
      </c>
      <c r="AW4185" s="46">
        <f t="shared" si="893"/>
        <v>0</v>
      </c>
      <c r="AX4185" s="47" t="str">
        <f t="shared" si="891"/>
        <v/>
      </c>
      <c r="AY4185" s="47" t="str">
        <f t="shared" si="894"/>
        <v/>
      </c>
    </row>
    <row r="4186" spans="35:51" x14ac:dyDescent="0.35">
      <c r="AI4186" s="11"/>
      <c r="AJ4186" s="11"/>
      <c r="AK4186" s="11"/>
      <c r="AL4186" s="63"/>
      <c r="AM4186" s="46" t="str">
        <f t="shared" si="882"/>
        <v/>
      </c>
      <c r="AN4186" s="46" t="str">
        <f t="shared" si="883"/>
        <v/>
      </c>
      <c r="AO4186" s="46" t="str">
        <f t="shared" si="884"/>
        <v/>
      </c>
      <c r="AP4186" s="46">
        <f t="shared" si="885"/>
        <v>0</v>
      </c>
      <c r="AQ4186" s="46" t="str">
        <f t="shared" si="886"/>
        <v/>
      </c>
      <c r="AR4186" s="46">
        <f t="shared" si="887"/>
        <v>0</v>
      </c>
      <c r="AS4186" s="48">
        <f t="shared" si="888"/>
        <v>1</v>
      </c>
      <c r="AT4186" s="46">
        <f t="shared" si="892"/>
        <v>0</v>
      </c>
      <c r="AU4186" s="46">
        <f t="shared" si="889"/>
        <v>0</v>
      </c>
      <c r="AV4186" s="46">
        <f t="shared" si="890"/>
        <v>0</v>
      </c>
      <c r="AW4186" s="46">
        <f t="shared" si="893"/>
        <v>0</v>
      </c>
      <c r="AX4186" s="47" t="str">
        <f t="shared" si="891"/>
        <v/>
      </c>
      <c r="AY4186" s="47" t="str">
        <f t="shared" si="894"/>
        <v/>
      </c>
    </row>
    <row r="4187" spans="35:51" x14ac:dyDescent="0.35">
      <c r="AI4187" s="11"/>
      <c r="AJ4187" s="11"/>
      <c r="AK4187" s="11"/>
      <c r="AL4187" s="63"/>
      <c r="AM4187" s="46" t="str">
        <f t="shared" si="882"/>
        <v/>
      </c>
      <c r="AN4187" s="46" t="str">
        <f t="shared" si="883"/>
        <v/>
      </c>
      <c r="AO4187" s="46" t="str">
        <f t="shared" si="884"/>
        <v/>
      </c>
      <c r="AP4187" s="46">
        <f t="shared" si="885"/>
        <v>0</v>
      </c>
      <c r="AQ4187" s="46" t="str">
        <f t="shared" si="886"/>
        <v/>
      </c>
      <c r="AR4187" s="46">
        <f t="shared" si="887"/>
        <v>0</v>
      </c>
      <c r="AS4187" s="48">
        <f t="shared" si="888"/>
        <v>1</v>
      </c>
      <c r="AT4187" s="46">
        <f t="shared" si="892"/>
        <v>0</v>
      </c>
      <c r="AU4187" s="46">
        <f t="shared" si="889"/>
        <v>0</v>
      </c>
      <c r="AV4187" s="46">
        <f t="shared" si="890"/>
        <v>0</v>
      </c>
      <c r="AW4187" s="46">
        <f t="shared" si="893"/>
        <v>0</v>
      </c>
      <c r="AX4187" s="47" t="str">
        <f t="shared" si="891"/>
        <v/>
      </c>
      <c r="AY4187" s="47" t="str">
        <f t="shared" si="894"/>
        <v/>
      </c>
    </row>
    <row r="4188" spans="35:51" x14ac:dyDescent="0.35">
      <c r="AI4188" s="11"/>
      <c r="AJ4188" s="11"/>
      <c r="AK4188" s="11"/>
      <c r="AL4188" s="63"/>
      <c r="AM4188" s="46" t="str">
        <f t="shared" si="882"/>
        <v/>
      </c>
      <c r="AN4188" s="46" t="str">
        <f t="shared" si="883"/>
        <v/>
      </c>
      <c r="AO4188" s="46" t="str">
        <f t="shared" si="884"/>
        <v/>
      </c>
      <c r="AP4188" s="46">
        <f t="shared" si="885"/>
        <v>0</v>
      </c>
      <c r="AQ4188" s="46" t="str">
        <f t="shared" si="886"/>
        <v/>
      </c>
      <c r="AR4188" s="46">
        <f t="shared" si="887"/>
        <v>0</v>
      </c>
      <c r="AS4188" s="48">
        <f t="shared" si="888"/>
        <v>1</v>
      </c>
      <c r="AT4188" s="46">
        <f t="shared" si="892"/>
        <v>0</v>
      </c>
      <c r="AU4188" s="46">
        <f t="shared" si="889"/>
        <v>0</v>
      </c>
      <c r="AV4188" s="46">
        <f t="shared" si="890"/>
        <v>0</v>
      </c>
      <c r="AW4188" s="46">
        <f t="shared" si="893"/>
        <v>0</v>
      </c>
      <c r="AX4188" s="47" t="str">
        <f t="shared" si="891"/>
        <v/>
      </c>
      <c r="AY4188" s="47" t="str">
        <f t="shared" si="894"/>
        <v/>
      </c>
    </row>
    <row r="4189" spans="35:51" x14ac:dyDescent="0.35">
      <c r="AI4189" s="11"/>
      <c r="AJ4189" s="11"/>
      <c r="AK4189" s="11"/>
      <c r="AL4189" s="63"/>
      <c r="AM4189" s="46" t="str">
        <f t="shared" si="882"/>
        <v/>
      </c>
      <c r="AN4189" s="46" t="str">
        <f t="shared" si="883"/>
        <v/>
      </c>
      <c r="AO4189" s="46" t="str">
        <f t="shared" si="884"/>
        <v/>
      </c>
      <c r="AP4189" s="46">
        <f t="shared" si="885"/>
        <v>0</v>
      </c>
      <c r="AQ4189" s="46" t="str">
        <f t="shared" si="886"/>
        <v/>
      </c>
      <c r="AR4189" s="46">
        <f t="shared" si="887"/>
        <v>0</v>
      </c>
      <c r="AS4189" s="48">
        <f t="shared" si="888"/>
        <v>1</v>
      </c>
      <c r="AT4189" s="46">
        <f t="shared" si="892"/>
        <v>0</v>
      </c>
      <c r="AU4189" s="46">
        <f t="shared" si="889"/>
        <v>0</v>
      </c>
      <c r="AV4189" s="46">
        <f t="shared" si="890"/>
        <v>0</v>
      </c>
      <c r="AW4189" s="46">
        <f t="shared" si="893"/>
        <v>0</v>
      </c>
      <c r="AX4189" s="47" t="str">
        <f t="shared" si="891"/>
        <v/>
      </c>
      <c r="AY4189" s="47" t="str">
        <f t="shared" si="894"/>
        <v/>
      </c>
    </row>
    <row r="4190" spans="35:51" x14ac:dyDescent="0.35">
      <c r="AI4190" s="11"/>
      <c r="AJ4190" s="11"/>
      <c r="AK4190" s="11"/>
      <c r="AL4190" s="63"/>
      <c r="AM4190" s="46" t="str">
        <f t="shared" si="882"/>
        <v/>
      </c>
      <c r="AN4190" s="46" t="str">
        <f t="shared" si="883"/>
        <v/>
      </c>
      <c r="AO4190" s="46" t="str">
        <f t="shared" si="884"/>
        <v/>
      </c>
      <c r="AP4190" s="46">
        <f t="shared" si="885"/>
        <v>0</v>
      </c>
      <c r="AQ4190" s="46" t="str">
        <f t="shared" si="886"/>
        <v/>
      </c>
      <c r="AR4190" s="46">
        <f t="shared" si="887"/>
        <v>0</v>
      </c>
      <c r="AS4190" s="48">
        <f t="shared" si="888"/>
        <v>1</v>
      </c>
      <c r="AT4190" s="46">
        <f t="shared" si="892"/>
        <v>0</v>
      </c>
      <c r="AU4190" s="46">
        <f t="shared" si="889"/>
        <v>0</v>
      </c>
      <c r="AV4190" s="46">
        <f t="shared" si="890"/>
        <v>0</v>
      </c>
      <c r="AW4190" s="46">
        <f t="shared" si="893"/>
        <v>0</v>
      </c>
      <c r="AX4190" s="47" t="str">
        <f t="shared" si="891"/>
        <v/>
      </c>
      <c r="AY4190" s="47" t="str">
        <f t="shared" si="894"/>
        <v/>
      </c>
    </row>
    <row r="4191" spans="35:51" x14ac:dyDescent="0.35">
      <c r="AI4191" s="11"/>
      <c r="AJ4191" s="11"/>
      <c r="AK4191" s="11"/>
      <c r="AL4191" s="63"/>
      <c r="AM4191" s="46" t="str">
        <f t="shared" si="882"/>
        <v/>
      </c>
      <c r="AN4191" s="46" t="str">
        <f t="shared" si="883"/>
        <v/>
      </c>
      <c r="AO4191" s="46" t="str">
        <f t="shared" si="884"/>
        <v/>
      </c>
      <c r="AP4191" s="46">
        <f t="shared" si="885"/>
        <v>0</v>
      </c>
      <c r="AQ4191" s="46" t="str">
        <f t="shared" si="886"/>
        <v/>
      </c>
      <c r="AR4191" s="46">
        <f t="shared" si="887"/>
        <v>0</v>
      </c>
      <c r="AS4191" s="48">
        <f t="shared" si="888"/>
        <v>1</v>
      </c>
      <c r="AT4191" s="46">
        <f t="shared" si="892"/>
        <v>0</v>
      </c>
      <c r="AU4191" s="46">
        <f t="shared" si="889"/>
        <v>0</v>
      </c>
      <c r="AV4191" s="46">
        <f t="shared" si="890"/>
        <v>0</v>
      </c>
      <c r="AW4191" s="46">
        <f t="shared" si="893"/>
        <v>0</v>
      </c>
      <c r="AX4191" s="47" t="str">
        <f t="shared" si="891"/>
        <v/>
      </c>
      <c r="AY4191" s="47" t="str">
        <f t="shared" si="894"/>
        <v/>
      </c>
    </row>
    <row r="4192" spans="35:51" x14ac:dyDescent="0.35">
      <c r="AI4192" s="11"/>
      <c r="AJ4192" s="11"/>
      <c r="AK4192" s="11"/>
      <c r="AL4192" s="63"/>
      <c r="AM4192" s="46" t="str">
        <f t="shared" si="882"/>
        <v/>
      </c>
      <c r="AN4192" s="46" t="str">
        <f t="shared" si="883"/>
        <v/>
      </c>
      <c r="AO4192" s="46" t="str">
        <f t="shared" si="884"/>
        <v/>
      </c>
      <c r="AP4192" s="46">
        <f t="shared" si="885"/>
        <v>0</v>
      </c>
      <c r="AQ4192" s="46" t="str">
        <f t="shared" si="886"/>
        <v/>
      </c>
      <c r="AR4192" s="46">
        <f t="shared" si="887"/>
        <v>0</v>
      </c>
      <c r="AS4192" s="48">
        <f t="shared" si="888"/>
        <v>1</v>
      </c>
      <c r="AT4192" s="46">
        <f t="shared" si="892"/>
        <v>0</v>
      </c>
      <c r="AU4192" s="46">
        <f t="shared" si="889"/>
        <v>0</v>
      </c>
      <c r="AV4192" s="46">
        <f t="shared" si="890"/>
        <v>0</v>
      </c>
      <c r="AW4192" s="46">
        <f t="shared" si="893"/>
        <v>0</v>
      </c>
      <c r="AX4192" s="47" t="str">
        <f t="shared" si="891"/>
        <v/>
      </c>
      <c r="AY4192" s="47" t="str">
        <f t="shared" si="894"/>
        <v/>
      </c>
    </row>
    <row r="4193" spans="35:51" x14ac:dyDescent="0.35">
      <c r="AI4193" s="11"/>
      <c r="AJ4193" s="11"/>
      <c r="AK4193" s="11"/>
      <c r="AL4193" s="63"/>
      <c r="AM4193" s="46" t="str">
        <f t="shared" si="882"/>
        <v/>
      </c>
      <c r="AN4193" s="46" t="str">
        <f t="shared" si="883"/>
        <v/>
      </c>
      <c r="AO4193" s="46" t="str">
        <f t="shared" si="884"/>
        <v/>
      </c>
      <c r="AP4193" s="46">
        <f t="shared" si="885"/>
        <v>0</v>
      </c>
      <c r="AQ4193" s="46" t="str">
        <f t="shared" si="886"/>
        <v/>
      </c>
      <c r="AR4193" s="46">
        <f t="shared" si="887"/>
        <v>0</v>
      </c>
      <c r="AS4193" s="48">
        <f t="shared" si="888"/>
        <v>1</v>
      </c>
      <c r="AT4193" s="46">
        <f t="shared" si="892"/>
        <v>0</v>
      </c>
      <c r="AU4193" s="46">
        <f t="shared" si="889"/>
        <v>0</v>
      </c>
      <c r="AV4193" s="46">
        <f t="shared" si="890"/>
        <v>0</v>
      </c>
      <c r="AW4193" s="46">
        <f t="shared" si="893"/>
        <v>0</v>
      </c>
      <c r="AX4193" s="47" t="str">
        <f t="shared" si="891"/>
        <v/>
      </c>
      <c r="AY4193" s="47" t="str">
        <f t="shared" si="894"/>
        <v/>
      </c>
    </row>
    <row r="4194" spans="35:51" x14ac:dyDescent="0.35">
      <c r="AI4194" s="11"/>
      <c r="AJ4194" s="11"/>
      <c r="AK4194" s="11"/>
      <c r="AL4194" s="63"/>
      <c r="AM4194" s="46" t="str">
        <f t="shared" si="882"/>
        <v/>
      </c>
      <c r="AN4194" s="46" t="str">
        <f t="shared" si="883"/>
        <v/>
      </c>
      <c r="AO4194" s="46" t="str">
        <f t="shared" si="884"/>
        <v/>
      </c>
      <c r="AP4194" s="46">
        <f t="shared" si="885"/>
        <v>0</v>
      </c>
      <c r="AQ4194" s="46" t="str">
        <f t="shared" si="886"/>
        <v/>
      </c>
      <c r="AR4194" s="46">
        <f t="shared" si="887"/>
        <v>0</v>
      </c>
      <c r="AS4194" s="48">
        <f t="shared" si="888"/>
        <v>1</v>
      </c>
      <c r="AT4194" s="46">
        <f t="shared" si="892"/>
        <v>0</v>
      </c>
      <c r="AU4194" s="46">
        <f t="shared" si="889"/>
        <v>0</v>
      </c>
      <c r="AV4194" s="46">
        <f t="shared" si="890"/>
        <v>0</v>
      </c>
      <c r="AW4194" s="46">
        <f t="shared" si="893"/>
        <v>0</v>
      </c>
      <c r="AX4194" s="47" t="str">
        <f t="shared" si="891"/>
        <v/>
      </c>
      <c r="AY4194" s="47" t="str">
        <f t="shared" si="894"/>
        <v/>
      </c>
    </row>
    <row r="4195" spans="35:51" x14ac:dyDescent="0.35">
      <c r="AI4195" s="11"/>
      <c r="AJ4195" s="11"/>
      <c r="AK4195" s="11"/>
      <c r="AL4195" s="63"/>
      <c r="AM4195" s="46" t="str">
        <f t="shared" si="882"/>
        <v/>
      </c>
      <c r="AN4195" s="46" t="str">
        <f t="shared" si="883"/>
        <v/>
      </c>
      <c r="AO4195" s="46" t="str">
        <f t="shared" si="884"/>
        <v/>
      </c>
      <c r="AP4195" s="46">
        <f t="shared" si="885"/>
        <v>0</v>
      </c>
      <c r="AQ4195" s="46" t="str">
        <f t="shared" si="886"/>
        <v/>
      </c>
      <c r="AR4195" s="46">
        <f t="shared" si="887"/>
        <v>0</v>
      </c>
      <c r="AS4195" s="48">
        <f t="shared" si="888"/>
        <v>1</v>
      </c>
      <c r="AT4195" s="46">
        <f t="shared" si="892"/>
        <v>0</v>
      </c>
      <c r="AU4195" s="46">
        <f t="shared" si="889"/>
        <v>0</v>
      </c>
      <c r="AV4195" s="46">
        <f t="shared" si="890"/>
        <v>0</v>
      </c>
      <c r="AW4195" s="46">
        <f t="shared" si="893"/>
        <v>0</v>
      </c>
      <c r="AX4195" s="47" t="str">
        <f t="shared" si="891"/>
        <v/>
      </c>
      <c r="AY4195" s="47" t="str">
        <f t="shared" si="894"/>
        <v/>
      </c>
    </row>
    <row r="4196" spans="35:51" x14ac:dyDescent="0.35">
      <c r="AI4196" s="11"/>
      <c r="AJ4196" s="11"/>
      <c r="AK4196" s="11"/>
      <c r="AL4196" s="63"/>
      <c r="AM4196" s="46" t="str">
        <f t="shared" si="882"/>
        <v/>
      </c>
      <c r="AN4196" s="46" t="str">
        <f t="shared" si="883"/>
        <v/>
      </c>
      <c r="AO4196" s="46" t="str">
        <f t="shared" si="884"/>
        <v/>
      </c>
      <c r="AP4196" s="46">
        <f t="shared" si="885"/>
        <v>0</v>
      </c>
      <c r="AQ4196" s="46" t="str">
        <f t="shared" si="886"/>
        <v/>
      </c>
      <c r="AR4196" s="46">
        <f t="shared" si="887"/>
        <v>0</v>
      </c>
      <c r="AS4196" s="48">
        <f t="shared" si="888"/>
        <v>1</v>
      </c>
      <c r="AT4196" s="46">
        <f t="shared" si="892"/>
        <v>0</v>
      </c>
      <c r="AU4196" s="46">
        <f t="shared" si="889"/>
        <v>0</v>
      </c>
      <c r="AV4196" s="46">
        <f t="shared" si="890"/>
        <v>0</v>
      </c>
      <c r="AW4196" s="46">
        <f t="shared" si="893"/>
        <v>0</v>
      </c>
      <c r="AX4196" s="47" t="str">
        <f t="shared" si="891"/>
        <v/>
      </c>
      <c r="AY4196" s="47" t="str">
        <f t="shared" si="894"/>
        <v/>
      </c>
    </row>
    <row r="4197" spans="35:51" x14ac:dyDescent="0.35">
      <c r="AI4197" s="11"/>
      <c r="AJ4197" s="11"/>
      <c r="AK4197" s="11"/>
      <c r="AL4197" s="63"/>
      <c r="AM4197" s="46" t="str">
        <f t="shared" si="882"/>
        <v/>
      </c>
      <c r="AN4197" s="46" t="str">
        <f t="shared" si="883"/>
        <v/>
      </c>
      <c r="AO4197" s="46" t="str">
        <f t="shared" si="884"/>
        <v/>
      </c>
      <c r="AP4197" s="46">
        <f t="shared" si="885"/>
        <v>0</v>
      </c>
      <c r="AQ4197" s="46" t="str">
        <f t="shared" si="886"/>
        <v/>
      </c>
      <c r="AR4197" s="46">
        <f t="shared" si="887"/>
        <v>0</v>
      </c>
      <c r="AS4197" s="48">
        <f t="shared" si="888"/>
        <v>1</v>
      </c>
      <c r="AT4197" s="46">
        <f t="shared" si="892"/>
        <v>0</v>
      </c>
      <c r="AU4197" s="46">
        <f t="shared" si="889"/>
        <v>0</v>
      </c>
      <c r="AV4197" s="46">
        <f t="shared" si="890"/>
        <v>0</v>
      </c>
      <c r="AW4197" s="46">
        <f t="shared" si="893"/>
        <v>0</v>
      </c>
      <c r="AX4197" s="47" t="str">
        <f t="shared" si="891"/>
        <v/>
      </c>
      <c r="AY4197" s="47" t="str">
        <f t="shared" si="894"/>
        <v/>
      </c>
    </row>
    <row r="4198" spans="35:51" x14ac:dyDescent="0.35">
      <c r="AI4198" s="11"/>
      <c r="AJ4198" s="11"/>
      <c r="AK4198" s="11"/>
      <c r="AL4198" s="63"/>
      <c r="AM4198" s="46" t="str">
        <f t="shared" si="882"/>
        <v/>
      </c>
      <c r="AN4198" s="46" t="str">
        <f t="shared" si="883"/>
        <v/>
      </c>
      <c r="AO4198" s="46" t="str">
        <f t="shared" si="884"/>
        <v/>
      </c>
      <c r="AP4198" s="46">
        <f t="shared" si="885"/>
        <v>0</v>
      </c>
      <c r="AQ4198" s="46" t="str">
        <f t="shared" si="886"/>
        <v/>
      </c>
      <c r="AR4198" s="46">
        <f t="shared" si="887"/>
        <v>0</v>
      </c>
      <c r="AS4198" s="48">
        <f t="shared" si="888"/>
        <v>1</v>
      </c>
      <c r="AT4198" s="46">
        <f t="shared" si="892"/>
        <v>0</v>
      </c>
      <c r="AU4198" s="46">
        <f t="shared" si="889"/>
        <v>0</v>
      </c>
      <c r="AV4198" s="46">
        <f t="shared" si="890"/>
        <v>0</v>
      </c>
      <c r="AW4198" s="46">
        <f t="shared" si="893"/>
        <v>0</v>
      </c>
      <c r="AX4198" s="47" t="str">
        <f t="shared" si="891"/>
        <v/>
      </c>
      <c r="AY4198" s="47" t="str">
        <f t="shared" si="894"/>
        <v/>
      </c>
    </row>
    <row r="4199" spans="35:51" x14ac:dyDescent="0.35">
      <c r="AI4199" s="11"/>
      <c r="AJ4199" s="11"/>
      <c r="AK4199" s="11"/>
      <c r="AL4199" s="63"/>
      <c r="AM4199" s="46" t="str">
        <f t="shared" si="882"/>
        <v/>
      </c>
      <c r="AN4199" s="46" t="str">
        <f t="shared" si="883"/>
        <v/>
      </c>
      <c r="AO4199" s="46" t="str">
        <f t="shared" si="884"/>
        <v/>
      </c>
      <c r="AP4199" s="46">
        <f t="shared" si="885"/>
        <v>0</v>
      </c>
      <c r="AQ4199" s="46" t="str">
        <f t="shared" si="886"/>
        <v/>
      </c>
      <c r="AR4199" s="46">
        <f t="shared" si="887"/>
        <v>0</v>
      </c>
      <c r="AS4199" s="48">
        <f t="shared" si="888"/>
        <v>1</v>
      </c>
      <c r="AT4199" s="46">
        <f t="shared" si="892"/>
        <v>0</v>
      </c>
      <c r="AU4199" s="46">
        <f t="shared" si="889"/>
        <v>0</v>
      </c>
      <c r="AV4199" s="46">
        <f t="shared" si="890"/>
        <v>0</v>
      </c>
      <c r="AW4199" s="46">
        <f t="shared" si="893"/>
        <v>0</v>
      </c>
      <c r="AX4199" s="47" t="str">
        <f t="shared" si="891"/>
        <v/>
      </c>
      <c r="AY4199" s="47" t="str">
        <f t="shared" si="894"/>
        <v/>
      </c>
    </row>
    <row r="4200" spans="35:51" x14ac:dyDescent="0.35">
      <c r="AI4200" s="11"/>
      <c r="AJ4200" s="11"/>
      <c r="AK4200" s="11"/>
      <c r="AL4200" s="63"/>
      <c r="AM4200" s="46" t="str">
        <f t="shared" si="882"/>
        <v/>
      </c>
      <c r="AN4200" s="46" t="str">
        <f t="shared" si="883"/>
        <v/>
      </c>
      <c r="AO4200" s="46" t="str">
        <f t="shared" si="884"/>
        <v/>
      </c>
      <c r="AP4200" s="46">
        <f t="shared" si="885"/>
        <v>0</v>
      </c>
      <c r="AQ4200" s="46" t="str">
        <f t="shared" si="886"/>
        <v/>
      </c>
      <c r="AR4200" s="46">
        <f t="shared" si="887"/>
        <v>0</v>
      </c>
      <c r="AS4200" s="48">
        <f t="shared" si="888"/>
        <v>1</v>
      </c>
      <c r="AT4200" s="46">
        <f t="shared" si="892"/>
        <v>0</v>
      </c>
      <c r="AU4200" s="46">
        <f t="shared" si="889"/>
        <v>0</v>
      </c>
      <c r="AV4200" s="46">
        <f t="shared" si="890"/>
        <v>0</v>
      </c>
      <c r="AW4200" s="46">
        <f t="shared" si="893"/>
        <v>0</v>
      </c>
      <c r="AX4200" s="47" t="str">
        <f t="shared" si="891"/>
        <v/>
      </c>
      <c r="AY4200" s="47" t="str">
        <f t="shared" si="894"/>
        <v/>
      </c>
    </row>
    <row r="4201" spans="35:51" x14ac:dyDescent="0.35">
      <c r="AI4201" s="11"/>
      <c r="AJ4201" s="11"/>
      <c r="AK4201" s="11"/>
      <c r="AL4201" s="63"/>
      <c r="AM4201" s="46" t="str">
        <f t="shared" si="882"/>
        <v/>
      </c>
      <c r="AN4201" s="46" t="str">
        <f t="shared" si="883"/>
        <v/>
      </c>
      <c r="AO4201" s="46" t="str">
        <f t="shared" si="884"/>
        <v/>
      </c>
      <c r="AP4201" s="46">
        <f t="shared" si="885"/>
        <v>0</v>
      </c>
      <c r="AQ4201" s="46" t="str">
        <f t="shared" si="886"/>
        <v/>
      </c>
      <c r="AR4201" s="46">
        <f t="shared" si="887"/>
        <v>0</v>
      </c>
      <c r="AS4201" s="48">
        <f t="shared" si="888"/>
        <v>1</v>
      </c>
      <c r="AT4201" s="46">
        <f t="shared" si="892"/>
        <v>0</v>
      </c>
      <c r="AU4201" s="46">
        <f t="shared" si="889"/>
        <v>0</v>
      </c>
      <c r="AV4201" s="46">
        <f t="shared" si="890"/>
        <v>0</v>
      </c>
      <c r="AW4201" s="46">
        <f t="shared" si="893"/>
        <v>0</v>
      </c>
      <c r="AX4201" s="47" t="str">
        <f t="shared" si="891"/>
        <v/>
      </c>
      <c r="AY4201" s="47" t="str">
        <f t="shared" si="894"/>
        <v/>
      </c>
    </row>
    <row r="4202" spans="35:51" x14ac:dyDescent="0.35">
      <c r="AI4202" s="11"/>
      <c r="AJ4202" s="11"/>
      <c r="AK4202" s="11"/>
      <c r="AL4202" s="63"/>
      <c r="AM4202" s="46" t="str">
        <f t="shared" si="882"/>
        <v/>
      </c>
      <c r="AN4202" s="46" t="str">
        <f t="shared" si="883"/>
        <v/>
      </c>
      <c r="AO4202" s="46" t="str">
        <f t="shared" si="884"/>
        <v/>
      </c>
      <c r="AP4202" s="46">
        <f t="shared" si="885"/>
        <v>0</v>
      </c>
      <c r="AQ4202" s="46" t="str">
        <f t="shared" si="886"/>
        <v/>
      </c>
      <c r="AR4202" s="46">
        <f t="shared" si="887"/>
        <v>0</v>
      </c>
      <c r="AS4202" s="48">
        <f t="shared" si="888"/>
        <v>1</v>
      </c>
      <c r="AT4202" s="46">
        <f t="shared" si="892"/>
        <v>0</v>
      </c>
      <c r="AU4202" s="46">
        <f t="shared" si="889"/>
        <v>0</v>
      </c>
      <c r="AV4202" s="46">
        <f t="shared" si="890"/>
        <v>0</v>
      </c>
      <c r="AW4202" s="46">
        <f t="shared" si="893"/>
        <v>0</v>
      </c>
      <c r="AX4202" s="47" t="str">
        <f t="shared" si="891"/>
        <v/>
      </c>
      <c r="AY4202" s="47" t="str">
        <f t="shared" si="894"/>
        <v/>
      </c>
    </row>
    <row r="4203" spans="35:51" x14ac:dyDescent="0.35">
      <c r="AI4203" s="11"/>
      <c r="AJ4203" s="11"/>
      <c r="AK4203" s="11"/>
      <c r="AL4203" s="63"/>
      <c r="AM4203" s="46" t="str">
        <f t="shared" si="882"/>
        <v/>
      </c>
      <c r="AN4203" s="46" t="str">
        <f t="shared" si="883"/>
        <v/>
      </c>
      <c r="AO4203" s="46" t="str">
        <f t="shared" si="884"/>
        <v/>
      </c>
      <c r="AP4203" s="46">
        <f t="shared" si="885"/>
        <v>0</v>
      </c>
      <c r="AQ4203" s="46" t="str">
        <f t="shared" si="886"/>
        <v/>
      </c>
      <c r="AR4203" s="46">
        <f t="shared" si="887"/>
        <v>0</v>
      </c>
      <c r="AS4203" s="48">
        <f t="shared" si="888"/>
        <v>1</v>
      </c>
      <c r="AT4203" s="46">
        <f t="shared" si="892"/>
        <v>0</v>
      </c>
      <c r="AU4203" s="46">
        <f t="shared" si="889"/>
        <v>0</v>
      </c>
      <c r="AV4203" s="46">
        <f t="shared" si="890"/>
        <v>0</v>
      </c>
      <c r="AW4203" s="46">
        <f t="shared" si="893"/>
        <v>0</v>
      </c>
      <c r="AX4203" s="47" t="str">
        <f t="shared" si="891"/>
        <v/>
      </c>
      <c r="AY4203" s="47" t="str">
        <f t="shared" si="894"/>
        <v/>
      </c>
    </row>
    <row r="4204" spans="35:51" x14ac:dyDescent="0.35">
      <c r="AI4204" s="11"/>
      <c r="AJ4204" s="11"/>
      <c r="AK4204" s="11"/>
      <c r="AL4204" s="63"/>
      <c r="AM4204" s="46" t="str">
        <f t="shared" si="882"/>
        <v/>
      </c>
      <c r="AN4204" s="46" t="str">
        <f t="shared" si="883"/>
        <v/>
      </c>
      <c r="AO4204" s="46" t="str">
        <f t="shared" si="884"/>
        <v/>
      </c>
      <c r="AP4204" s="46">
        <f t="shared" si="885"/>
        <v>0</v>
      </c>
      <c r="AQ4204" s="46" t="str">
        <f t="shared" si="886"/>
        <v/>
      </c>
      <c r="AR4204" s="46">
        <f t="shared" si="887"/>
        <v>0</v>
      </c>
      <c r="AS4204" s="48">
        <f t="shared" si="888"/>
        <v>1</v>
      </c>
      <c r="AT4204" s="46">
        <f t="shared" si="892"/>
        <v>0</v>
      </c>
      <c r="AU4204" s="46">
        <f t="shared" si="889"/>
        <v>0</v>
      </c>
      <c r="AV4204" s="46">
        <f t="shared" si="890"/>
        <v>0</v>
      </c>
      <c r="AW4204" s="46">
        <f t="shared" si="893"/>
        <v>0</v>
      </c>
      <c r="AX4204" s="47" t="str">
        <f t="shared" si="891"/>
        <v/>
      </c>
      <c r="AY4204" s="47" t="str">
        <f t="shared" si="894"/>
        <v/>
      </c>
    </row>
    <row r="4205" spans="35:51" x14ac:dyDescent="0.35">
      <c r="AI4205" s="11"/>
      <c r="AJ4205" s="11"/>
      <c r="AK4205" s="11"/>
      <c r="AL4205" s="63"/>
      <c r="AM4205" s="46" t="str">
        <f t="shared" si="882"/>
        <v/>
      </c>
      <c r="AN4205" s="46" t="str">
        <f t="shared" si="883"/>
        <v/>
      </c>
      <c r="AO4205" s="46" t="str">
        <f t="shared" si="884"/>
        <v/>
      </c>
      <c r="AP4205" s="46">
        <f t="shared" si="885"/>
        <v>0</v>
      </c>
      <c r="AQ4205" s="46" t="str">
        <f t="shared" si="886"/>
        <v/>
      </c>
      <c r="AR4205" s="46">
        <f t="shared" si="887"/>
        <v>0</v>
      </c>
      <c r="AS4205" s="48">
        <f t="shared" si="888"/>
        <v>1</v>
      </c>
      <c r="AT4205" s="46">
        <f t="shared" si="892"/>
        <v>0</v>
      </c>
      <c r="AU4205" s="46">
        <f t="shared" si="889"/>
        <v>0</v>
      </c>
      <c r="AV4205" s="46">
        <f t="shared" si="890"/>
        <v>0</v>
      </c>
      <c r="AW4205" s="46">
        <f t="shared" si="893"/>
        <v>0</v>
      </c>
      <c r="AX4205" s="47" t="str">
        <f t="shared" si="891"/>
        <v/>
      </c>
      <c r="AY4205" s="47" t="str">
        <f t="shared" si="894"/>
        <v/>
      </c>
    </row>
    <row r="4206" spans="35:51" x14ac:dyDescent="0.35">
      <c r="AI4206" s="11"/>
      <c r="AJ4206" s="11"/>
      <c r="AK4206" s="11"/>
      <c r="AL4206" s="63"/>
      <c r="AM4206" s="46" t="str">
        <f t="shared" si="882"/>
        <v/>
      </c>
      <c r="AN4206" s="46" t="str">
        <f t="shared" si="883"/>
        <v/>
      </c>
      <c r="AO4206" s="46" t="str">
        <f t="shared" si="884"/>
        <v/>
      </c>
      <c r="AP4206" s="46">
        <f t="shared" si="885"/>
        <v>0</v>
      </c>
      <c r="AQ4206" s="46" t="str">
        <f t="shared" si="886"/>
        <v/>
      </c>
      <c r="AR4206" s="46">
        <f t="shared" si="887"/>
        <v>0</v>
      </c>
      <c r="AS4206" s="48">
        <f t="shared" si="888"/>
        <v>1</v>
      </c>
      <c r="AT4206" s="46">
        <f t="shared" si="892"/>
        <v>0</v>
      </c>
      <c r="AU4206" s="46">
        <f t="shared" si="889"/>
        <v>0</v>
      </c>
      <c r="AV4206" s="46">
        <f t="shared" si="890"/>
        <v>0</v>
      </c>
      <c r="AW4206" s="46">
        <f t="shared" si="893"/>
        <v>0</v>
      </c>
      <c r="AX4206" s="47" t="str">
        <f t="shared" si="891"/>
        <v/>
      </c>
      <c r="AY4206" s="47" t="str">
        <f t="shared" si="894"/>
        <v/>
      </c>
    </row>
    <row r="4207" spans="35:51" x14ac:dyDescent="0.35">
      <c r="AI4207" s="11"/>
      <c r="AJ4207" s="11"/>
      <c r="AK4207" s="11"/>
      <c r="AL4207" s="63"/>
      <c r="AM4207" s="46" t="str">
        <f t="shared" si="882"/>
        <v/>
      </c>
      <c r="AN4207" s="46" t="str">
        <f t="shared" si="883"/>
        <v/>
      </c>
      <c r="AO4207" s="46" t="str">
        <f t="shared" si="884"/>
        <v/>
      </c>
      <c r="AP4207" s="46">
        <f t="shared" si="885"/>
        <v>0</v>
      </c>
      <c r="AQ4207" s="46" t="str">
        <f t="shared" si="886"/>
        <v/>
      </c>
      <c r="AR4207" s="46">
        <f t="shared" si="887"/>
        <v>0</v>
      </c>
      <c r="AS4207" s="48">
        <f t="shared" si="888"/>
        <v>1</v>
      </c>
      <c r="AT4207" s="46">
        <f t="shared" si="892"/>
        <v>0</v>
      </c>
      <c r="AU4207" s="46">
        <f t="shared" si="889"/>
        <v>0</v>
      </c>
      <c r="AV4207" s="46">
        <f t="shared" si="890"/>
        <v>0</v>
      </c>
      <c r="AW4207" s="46">
        <f t="shared" si="893"/>
        <v>0</v>
      </c>
      <c r="AX4207" s="47" t="str">
        <f t="shared" si="891"/>
        <v/>
      </c>
      <c r="AY4207" s="47" t="str">
        <f t="shared" si="894"/>
        <v/>
      </c>
    </row>
    <row r="4208" spans="35:51" x14ac:dyDescent="0.35">
      <c r="AI4208" s="11"/>
      <c r="AJ4208" s="11"/>
      <c r="AK4208" s="11"/>
      <c r="AL4208" s="63"/>
      <c r="AM4208" s="46" t="str">
        <f t="shared" si="882"/>
        <v/>
      </c>
      <c r="AN4208" s="46" t="str">
        <f t="shared" si="883"/>
        <v/>
      </c>
      <c r="AO4208" s="46" t="str">
        <f t="shared" si="884"/>
        <v/>
      </c>
      <c r="AP4208" s="46">
        <f t="shared" si="885"/>
        <v>0</v>
      </c>
      <c r="AQ4208" s="46" t="str">
        <f t="shared" si="886"/>
        <v/>
      </c>
      <c r="AR4208" s="46">
        <f t="shared" si="887"/>
        <v>0</v>
      </c>
      <c r="AS4208" s="48">
        <f t="shared" si="888"/>
        <v>1</v>
      </c>
      <c r="AT4208" s="46">
        <f t="shared" si="892"/>
        <v>0</v>
      </c>
      <c r="AU4208" s="46">
        <f t="shared" si="889"/>
        <v>0</v>
      </c>
      <c r="AV4208" s="46">
        <f t="shared" si="890"/>
        <v>0</v>
      </c>
      <c r="AW4208" s="46">
        <f t="shared" si="893"/>
        <v>0</v>
      </c>
      <c r="AX4208" s="47" t="str">
        <f t="shared" si="891"/>
        <v/>
      </c>
      <c r="AY4208" s="47" t="str">
        <f t="shared" si="894"/>
        <v/>
      </c>
    </row>
    <row r="4209" spans="35:51" x14ac:dyDescent="0.35">
      <c r="AI4209" s="11"/>
      <c r="AJ4209" s="11"/>
      <c r="AK4209" s="11"/>
      <c r="AL4209" s="63"/>
      <c r="AM4209" s="46" t="str">
        <f t="shared" si="882"/>
        <v/>
      </c>
      <c r="AN4209" s="46" t="str">
        <f t="shared" si="883"/>
        <v/>
      </c>
      <c r="AO4209" s="46" t="str">
        <f t="shared" si="884"/>
        <v/>
      </c>
      <c r="AP4209" s="46">
        <f t="shared" si="885"/>
        <v>0</v>
      </c>
      <c r="AQ4209" s="46" t="str">
        <f t="shared" si="886"/>
        <v/>
      </c>
      <c r="AR4209" s="46">
        <f t="shared" si="887"/>
        <v>0</v>
      </c>
      <c r="AS4209" s="48">
        <f t="shared" si="888"/>
        <v>1</v>
      </c>
      <c r="AT4209" s="46">
        <f t="shared" si="892"/>
        <v>0</v>
      </c>
      <c r="AU4209" s="46">
        <f t="shared" si="889"/>
        <v>0</v>
      </c>
      <c r="AV4209" s="46">
        <f t="shared" si="890"/>
        <v>0</v>
      </c>
      <c r="AW4209" s="46">
        <f t="shared" si="893"/>
        <v>0</v>
      </c>
      <c r="AX4209" s="47" t="str">
        <f t="shared" si="891"/>
        <v/>
      </c>
      <c r="AY4209" s="47" t="str">
        <f t="shared" si="894"/>
        <v/>
      </c>
    </row>
    <row r="4210" spans="35:51" x14ac:dyDescent="0.35">
      <c r="AI4210" s="11"/>
      <c r="AJ4210" s="11"/>
      <c r="AK4210" s="11"/>
      <c r="AL4210" s="63"/>
      <c r="AM4210" s="46" t="str">
        <f t="shared" si="882"/>
        <v/>
      </c>
      <c r="AN4210" s="46" t="str">
        <f t="shared" si="883"/>
        <v/>
      </c>
      <c r="AO4210" s="46" t="str">
        <f t="shared" si="884"/>
        <v/>
      </c>
      <c r="AP4210" s="46">
        <f t="shared" si="885"/>
        <v>0</v>
      </c>
      <c r="AQ4210" s="46" t="str">
        <f t="shared" si="886"/>
        <v/>
      </c>
      <c r="AR4210" s="46">
        <f t="shared" si="887"/>
        <v>0</v>
      </c>
      <c r="AS4210" s="48">
        <f t="shared" si="888"/>
        <v>1</v>
      </c>
      <c r="AT4210" s="46">
        <f t="shared" si="892"/>
        <v>0</v>
      </c>
      <c r="AU4210" s="46">
        <f t="shared" si="889"/>
        <v>0</v>
      </c>
      <c r="AV4210" s="46">
        <f t="shared" si="890"/>
        <v>0</v>
      </c>
      <c r="AW4210" s="46">
        <f t="shared" si="893"/>
        <v>0</v>
      </c>
      <c r="AX4210" s="47" t="str">
        <f t="shared" si="891"/>
        <v/>
      </c>
      <c r="AY4210" s="47" t="str">
        <f t="shared" si="894"/>
        <v/>
      </c>
    </row>
    <row r="4211" spans="35:51" x14ac:dyDescent="0.35">
      <c r="AI4211" s="11"/>
      <c r="AJ4211" s="11"/>
      <c r="AK4211" s="11"/>
      <c r="AL4211" s="63"/>
      <c r="AM4211" s="46" t="str">
        <f t="shared" si="882"/>
        <v/>
      </c>
      <c r="AN4211" s="46" t="str">
        <f t="shared" si="883"/>
        <v/>
      </c>
      <c r="AO4211" s="46" t="str">
        <f t="shared" si="884"/>
        <v/>
      </c>
      <c r="AP4211" s="46">
        <f t="shared" si="885"/>
        <v>0</v>
      </c>
      <c r="AQ4211" s="46" t="str">
        <f t="shared" si="886"/>
        <v/>
      </c>
      <c r="AR4211" s="46">
        <f t="shared" si="887"/>
        <v>0</v>
      </c>
      <c r="AS4211" s="48">
        <f t="shared" si="888"/>
        <v>1</v>
      </c>
      <c r="AT4211" s="46">
        <f t="shared" si="892"/>
        <v>0</v>
      </c>
      <c r="AU4211" s="46">
        <f t="shared" si="889"/>
        <v>0</v>
      </c>
      <c r="AV4211" s="46">
        <f t="shared" si="890"/>
        <v>0</v>
      </c>
      <c r="AW4211" s="46">
        <f t="shared" si="893"/>
        <v>0</v>
      </c>
      <c r="AX4211" s="47" t="str">
        <f t="shared" si="891"/>
        <v/>
      </c>
      <c r="AY4211" s="47" t="str">
        <f t="shared" si="894"/>
        <v/>
      </c>
    </row>
    <row r="4212" spans="35:51" x14ac:dyDescent="0.35">
      <c r="AI4212" s="11"/>
      <c r="AJ4212" s="11"/>
      <c r="AK4212" s="11"/>
      <c r="AL4212" s="63"/>
      <c r="AM4212" s="46" t="str">
        <f t="shared" si="882"/>
        <v/>
      </c>
      <c r="AN4212" s="46" t="str">
        <f t="shared" si="883"/>
        <v/>
      </c>
      <c r="AO4212" s="46" t="str">
        <f t="shared" si="884"/>
        <v/>
      </c>
      <c r="AP4212" s="46">
        <f t="shared" si="885"/>
        <v>0</v>
      </c>
      <c r="AQ4212" s="46" t="str">
        <f t="shared" si="886"/>
        <v/>
      </c>
      <c r="AR4212" s="46">
        <f t="shared" si="887"/>
        <v>0</v>
      </c>
      <c r="AS4212" s="48">
        <f t="shared" si="888"/>
        <v>1</v>
      </c>
      <c r="AT4212" s="46">
        <f t="shared" si="892"/>
        <v>0</v>
      </c>
      <c r="AU4212" s="46">
        <f t="shared" si="889"/>
        <v>0</v>
      </c>
      <c r="AV4212" s="46">
        <f t="shared" si="890"/>
        <v>0</v>
      </c>
      <c r="AW4212" s="46">
        <f t="shared" si="893"/>
        <v>0</v>
      </c>
      <c r="AX4212" s="47" t="str">
        <f t="shared" si="891"/>
        <v/>
      </c>
      <c r="AY4212" s="47" t="str">
        <f t="shared" si="894"/>
        <v/>
      </c>
    </row>
    <row r="4213" spans="35:51" x14ac:dyDescent="0.35">
      <c r="AI4213" s="11"/>
      <c r="AJ4213" s="11"/>
      <c r="AK4213" s="11"/>
      <c r="AL4213" s="63"/>
      <c r="AM4213" s="46" t="str">
        <f t="shared" si="882"/>
        <v/>
      </c>
      <c r="AN4213" s="46" t="str">
        <f t="shared" si="883"/>
        <v/>
      </c>
      <c r="AO4213" s="46" t="str">
        <f t="shared" si="884"/>
        <v/>
      </c>
      <c r="AP4213" s="46">
        <f t="shared" si="885"/>
        <v>0</v>
      </c>
      <c r="AQ4213" s="46" t="str">
        <f t="shared" si="886"/>
        <v/>
      </c>
      <c r="AR4213" s="46">
        <f t="shared" si="887"/>
        <v>0</v>
      </c>
      <c r="AS4213" s="48">
        <f t="shared" si="888"/>
        <v>1</v>
      </c>
      <c r="AT4213" s="46">
        <f t="shared" si="892"/>
        <v>0</v>
      </c>
      <c r="AU4213" s="46">
        <f t="shared" si="889"/>
        <v>0</v>
      </c>
      <c r="AV4213" s="46">
        <f t="shared" si="890"/>
        <v>0</v>
      </c>
      <c r="AW4213" s="46">
        <f t="shared" si="893"/>
        <v>0</v>
      </c>
      <c r="AX4213" s="47" t="str">
        <f t="shared" si="891"/>
        <v/>
      </c>
      <c r="AY4213" s="47" t="str">
        <f t="shared" si="894"/>
        <v/>
      </c>
    </row>
    <row r="4214" spans="35:51" x14ac:dyDescent="0.35">
      <c r="AI4214" s="11"/>
      <c r="AJ4214" s="11"/>
      <c r="AK4214" s="11"/>
      <c r="AL4214" s="63"/>
      <c r="AM4214" s="46" t="str">
        <f t="shared" si="882"/>
        <v/>
      </c>
      <c r="AN4214" s="46" t="str">
        <f t="shared" si="883"/>
        <v/>
      </c>
      <c r="AO4214" s="46" t="str">
        <f t="shared" si="884"/>
        <v/>
      </c>
      <c r="AP4214" s="46">
        <f t="shared" si="885"/>
        <v>0</v>
      </c>
      <c r="AQ4214" s="46" t="str">
        <f t="shared" si="886"/>
        <v/>
      </c>
      <c r="AR4214" s="46">
        <f t="shared" si="887"/>
        <v>0</v>
      </c>
      <c r="AS4214" s="48">
        <f t="shared" si="888"/>
        <v>1</v>
      </c>
      <c r="AT4214" s="46">
        <f t="shared" si="892"/>
        <v>0</v>
      </c>
      <c r="AU4214" s="46">
        <f t="shared" si="889"/>
        <v>0</v>
      </c>
      <c r="AV4214" s="46">
        <f t="shared" si="890"/>
        <v>0</v>
      </c>
      <c r="AW4214" s="46">
        <f t="shared" si="893"/>
        <v>0</v>
      </c>
      <c r="AX4214" s="47" t="str">
        <f t="shared" si="891"/>
        <v/>
      </c>
      <c r="AY4214" s="47" t="str">
        <f t="shared" si="894"/>
        <v/>
      </c>
    </row>
    <row r="4215" spans="35:51" x14ac:dyDescent="0.35">
      <c r="AI4215" s="11"/>
      <c r="AJ4215" s="11"/>
      <c r="AK4215" s="11"/>
      <c r="AL4215" s="63"/>
      <c r="AM4215" s="46" t="str">
        <f t="shared" si="882"/>
        <v/>
      </c>
      <c r="AN4215" s="46" t="str">
        <f t="shared" si="883"/>
        <v/>
      </c>
      <c r="AO4215" s="46" t="str">
        <f t="shared" si="884"/>
        <v/>
      </c>
      <c r="AP4215" s="46">
        <f t="shared" si="885"/>
        <v>0</v>
      </c>
      <c r="AQ4215" s="46" t="str">
        <f t="shared" si="886"/>
        <v/>
      </c>
      <c r="AR4215" s="46">
        <f t="shared" si="887"/>
        <v>0</v>
      </c>
      <c r="AS4215" s="48">
        <f t="shared" si="888"/>
        <v>1</v>
      </c>
      <c r="AT4215" s="46">
        <f t="shared" si="892"/>
        <v>0</v>
      </c>
      <c r="AU4215" s="46">
        <f t="shared" si="889"/>
        <v>0</v>
      </c>
      <c r="AV4215" s="46">
        <f t="shared" si="890"/>
        <v>0</v>
      </c>
      <c r="AW4215" s="46">
        <f t="shared" si="893"/>
        <v>0</v>
      </c>
      <c r="AX4215" s="47" t="str">
        <f t="shared" si="891"/>
        <v/>
      </c>
      <c r="AY4215" s="47" t="str">
        <f t="shared" si="894"/>
        <v/>
      </c>
    </row>
    <row r="4216" spans="35:51" x14ac:dyDescent="0.35">
      <c r="AI4216" s="11"/>
      <c r="AJ4216" s="11"/>
      <c r="AK4216" s="11"/>
      <c r="AL4216" s="63"/>
      <c r="AM4216" s="46" t="str">
        <f t="shared" si="882"/>
        <v/>
      </c>
      <c r="AN4216" s="46" t="str">
        <f t="shared" si="883"/>
        <v/>
      </c>
      <c r="AO4216" s="46" t="str">
        <f t="shared" si="884"/>
        <v/>
      </c>
      <c r="AP4216" s="46">
        <f t="shared" si="885"/>
        <v>0</v>
      </c>
      <c r="AQ4216" s="46" t="str">
        <f t="shared" si="886"/>
        <v/>
      </c>
      <c r="AR4216" s="46">
        <f t="shared" si="887"/>
        <v>0</v>
      </c>
      <c r="AS4216" s="48">
        <f t="shared" si="888"/>
        <v>1</v>
      </c>
      <c r="AT4216" s="46">
        <f t="shared" si="892"/>
        <v>0</v>
      </c>
      <c r="AU4216" s="46">
        <f t="shared" si="889"/>
        <v>0</v>
      </c>
      <c r="AV4216" s="46">
        <f t="shared" si="890"/>
        <v>0</v>
      </c>
      <c r="AW4216" s="46">
        <f t="shared" si="893"/>
        <v>0</v>
      </c>
      <c r="AX4216" s="47" t="str">
        <f t="shared" si="891"/>
        <v/>
      </c>
      <c r="AY4216" s="47" t="str">
        <f t="shared" si="894"/>
        <v/>
      </c>
    </row>
    <row r="4217" spans="35:51" x14ac:dyDescent="0.35">
      <c r="AI4217" s="11"/>
      <c r="AJ4217" s="11"/>
      <c r="AK4217" s="11"/>
      <c r="AL4217" s="63"/>
      <c r="AM4217" s="46" t="str">
        <f t="shared" si="882"/>
        <v/>
      </c>
      <c r="AN4217" s="46" t="str">
        <f t="shared" si="883"/>
        <v/>
      </c>
      <c r="AO4217" s="46" t="str">
        <f t="shared" si="884"/>
        <v/>
      </c>
      <c r="AP4217" s="46">
        <f t="shared" si="885"/>
        <v>0</v>
      </c>
      <c r="AQ4217" s="46" t="str">
        <f t="shared" si="886"/>
        <v/>
      </c>
      <c r="AR4217" s="46">
        <f t="shared" si="887"/>
        <v>0</v>
      </c>
      <c r="AS4217" s="48">
        <f t="shared" si="888"/>
        <v>1</v>
      </c>
      <c r="AT4217" s="46">
        <f t="shared" si="892"/>
        <v>0</v>
      </c>
      <c r="AU4217" s="46">
        <f t="shared" si="889"/>
        <v>0</v>
      </c>
      <c r="AV4217" s="46">
        <f t="shared" si="890"/>
        <v>0</v>
      </c>
      <c r="AW4217" s="46">
        <f t="shared" si="893"/>
        <v>0</v>
      </c>
      <c r="AX4217" s="47" t="str">
        <f t="shared" si="891"/>
        <v/>
      </c>
      <c r="AY4217" s="47" t="str">
        <f t="shared" si="894"/>
        <v/>
      </c>
    </row>
    <row r="4218" spans="35:51" x14ac:dyDescent="0.35">
      <c r="AI4218" s="11"/>
      <c r="AJ4218" s="11"/>
      <c r="AK4218" s="11"/>
      <c r="AL4218" s="63"/>
      <c r="AM4218" s="46" t="str">
        <f t="shared" si="882"/>
        <v/>
      </c>
      <c r="AN4218" s="46" t="str">
        <f t="shared" si="883"/>
        <v/>
      </c>
      <c r="AO4218" s="46" t="str">
        <f t="shared" si="884"/>
        <v/>
      </c>
      <c r="AP4218" s="46">
        <f t="shared" si="885"/>
        <v>0</v>
      </c>
      <c r="AQ4218" s="46" t="str">
        <f t="shared" si="886"/>
        <v/>
      </c>
      <c r="AR4218" s="46">
        <f t="shared" si="887"/>
        <v>0</v>
      </c>
      <c r="AS4218" s="48">
        <f t="shared" si="888"/>
        <v>1</v>
      </c>
      <c r="AT4218" s="46">
        <f t="shared" si="892"/>
        <v>0</v>
      </c>
      <c r="AU4218" s="46">
        <f t="shared" si="889"/>
        <v>0</v>
      </c>
      <c r="AV4218" s="46">
        <f t="shared" si="890"/>
        <v>0</v>
      </c>
      <c r="AW4218" s="46">
        <f t="shared" si="893"/>
        <v>0</v>
      </c>
      <c r="AX4218" s="47" t="str">
        <f t="shared" si="891"/>
        <v/>
      </c>
      <c r="AY4218" s="47" t="str">
        <f t="shared" si="894"/>
        <v/>
      </c>
    </row>
    <row r="4219" spans="35:51" x14ac:dyDescent="0.35">
      <c r="AI4219" s="11"/>
      <c r="AJ4219" s="11"/>
      <c r="AK4219" s="11"/>
      <c r="AL4219" s="63"/>
      <c r="AM4219" s="46" t="str">
        <f t="shared" si="882"/>
        <v/>
      </c>
      <c r="AN4219" s="46" t="str">
        <f t="shared" si="883"/>
        <v/>
      </c>
      <c r="AO4219" s="46" t="str">
        <f t="shared" si="884"/>
        <v/>
      </c>
      <c r="AP4219" s="46">
        <f t="shared" si="885"/>
        <v>0</v>
      </c>
      <c r="AQ4219" s="46" t="str">
        <f t="shared" si="886"/>
        <v/>
      </c>
      <c r="AR4219" s="46">
        <f t="shared" si="887"/>
        <v>0</v>
      </c>
      <c r="AS4219" s="48">
        <f t="shared" si="888"/>
        <v>1</v>
      </c>
      <c r="AT4219" s="46">
        <f t="shared" si="892"/>
        <v>0</v>
      </c>
      <c r="AU4219" s="46">
        <f t="shared" si="889"/>
        <v>0</v>
      </c>
      <c r="AV4219" s="46">
        <f t="shared" si="890"/>
        <v>0</v>
      </c>
      <c r="AW4219" s="46">
        <f t="shared" si="893"/>
        <v>0</v>
      </c>
      <c r="AX4219" s="47" t="str">
        <f t="shared" si="891"/>
        <v/>
      </c>
      <c r="AY4219" s="47" t="str">
        <f t="shared" si="894"/>
        <v/>
      </c>
    </row>
    <row r="4220" spans="35:51" x14ac:dyDescent="0.35">
      <c r="AI4220" s="11"/>
      <c r="AJ4220" s="11"/>
      <c r="AK4220" s="11"/>
      <c r="AL4220" s="63"/>
      <c r="AM4220" s="46" t="str">
        <f t="shared" si="882"/>
        <v/>
      </c>
      <c r="AN4220" s="46" t="str">
        <f t="shared" si="883"/>
        <v/>
      </c>
      <c r="AO4220" s="46" t="str">
        <f t="shared" si="884"/>
        <v/>
      </c>
      <c r="AP4220" s="46">
        <f t="shared" si="885"/>
        <v>0</v>
      </c>
      <c r="AQ4220" s="46" t="str">
        <f t="shared" si="886"/>
        <v/>
      </c>
      <c r="AR4220" s="46">
        <f t="shared" si="887"/>
        <v>0</v>
      </c>
      <c r="AS4220" s="48">
        <f t="shared" si="888"/>
        <v>1</v>
      </c>
      <c r="AT4220" s="46">
        <f t="shared" si="892"/>
        <v>0</v>
      </c>
      <c r="AU4220" s="46">
        <f t="shared" si="889"/>
        <v>0</v>
      </c>
      <c r="AV4220" s="46">
        <f t="shared" si="890"/>
        <v>0</v>
      </c>
      <c r="AW4220" s="46">
        <f t="shared" si="893"/>
        <v>0</v>
      </c>
      <c r="AX4220" s="47" t="str">
        <f t="shared" si="891"/>
        <v/>
      </c>
      <c r="AY4220" s="47" t="str">
        <f t="shared" si="894"/>
        <v/>
      </c>
    </row>
    <row r="4221" spans="35:51" x14ac:dyDescent="0.35">
      <c r="AI4221" s="11"/>
      <c r="AJ4221" s="11"/>
      <c r="AK4221" s="11"/>
      <c r="AL4221" s="63"/>
      <c r="AM4221" s="46" t="str">
        <f t="shared" si="882"/>
        <v/>
      </c>
      <c r="AN4221" s="46" t="str">
        <f t="shared" si="883"/>
        <v/>
      </c>
      <c r="AO4221" s="46" t="str">
        <f t="shared" si="884"/>
        <v/>
      </c>
      <c r="AP4221" s="46">
        <f t="shared" si="885"/>
        <v>0</v>
      </c>
      <c r="AQ4221" s="46" t="str">
        <f t="shared" si="886"/>
        <v/>
      </c>
      <c r="AR4221" s="46">
        <f t="shared" si="887"/>
        <v>0</v>
      </c>
      <c r="AS4221" s="48">
        <f t="shared" si="888"/>
        <v>1</v>
      </c>
      <c r="AT4221" s="46">
        <f t="shared" si="892"/>
        <v>0</v>
      </c>
      <c r="AU4221" s="46">
        <f t="shared" si="889"/>
        <v>0</v>
      </c>
      <c r="AV4221" s="46">
        <f t="shared" si="890"/>
        <v>0</v>
      </c>
      <c r="AW4221" s="46">
        <f t="shared" si="893"/>
        <v>0</v>
      </c>
      <c r="AX4221" s="47" t="str">
        <f t="shared" si="891"/>
        <v/>
      </c>
      <c r="AY4221" s="47" t="str">
        <f t="shared" si="894"/>
        <v/>
      </c>
    </row>
    <row r="4222" spans="35:51" x14ac:dyDescent="0.35">
      <c r="AI4222" s="11"/>
      <c r="AJ4222" s="11"/>
      <c r="AK4222" s="11"/>
      <c r="AL4222" s="63"/>
      <c r="AM4222" s="46" t="str">
        <f t="shared" si="882"/>
        <v/>
      </c>
      <c r="AN4222" s="46" t="str">
        <f t="shared" si="883"/>
        <v/>
      </c>
      <c r="AO4222" s="46" t="str">
        <f t="shared" si="884"/>
        <v/>
      </c>
      <c r="AP4222" s="46">
        <f t="shared" si="885"/>
        <v>0</v>
      </c>
      <c r="AQ4222" s="46" t="str">
        <f t="shared" si="886"/>
        <v/>
      </c>
      <c r="AR4222" s="46">
        <f t="shared" si="887"/>
        <v>0</v>
      </c>
      <c r="AS4222" s="48">
        <f t="shared" si="888"/>
        <v>1</v>
      </c>
      <c r="AT4222" s="46">
        <f t="shared" si="892"/>
        <v>0</v>
      </c>
      <c r="AU4222" s="46">
        <f t="shared" si="889"/>
        <v>0</v>
      </c>
      <c r="AV4222" s="46">
        <f t="shared" si="890"/>
        <v>0</v>
      </c>
      <c r="AW4222" s="46">
        <f t="shared" si="893"/>
        <v>0</v>
      </c>
      <c r="AX4222" s="47" t="str">
        <f t="shared" si="891"/>
        <v/>
      </c>
      <c r="AY4222" s="47" t="str">
        <f t="shared" si="894"/>
        <v/>
      </c>
    </row>
    <row r="4223" spans="35:51" x14ac:dyDescent="0.35">
      <c r="AI4223" s="11"/>
      <c r="AJ4223" s="11"/>
      <c r="AK4223" s="11"/>
      <c r="AL4223" s="63"/>
      <c r="AM4223" s="46" t="str">
        <f t="shared" si="882"/>
        <v/>
      </c>
      <c r="AN4223" s="46" t="str">
        <f t="shared" si="883"/>
        <v/>
      </c>
      <c r="AO4223" s="46" t="str">
        <f t="shared" si="884"/>
        <v/>
      </c>
      <c r="AP4223" s="46">
        <f t="shared" si="885"/>
        <v>0</v>
      </c>
      <c r="AQ4223" s="46" t="str">
        <f t="shared" si="886"/>
        <v/>
      </c>
      <c r="AR4223" s="46">
        <f t="shared" si="887"/>
        <v>0</v>
      </c>
      <c r="AS4223" s="48">
        <f t="shared" si="888"/>
        <v>1</v>
      </c>
      <c r="AT4223" s="46">
        <f t="shared" si="892"/>
        <v>0</v>
      </c>
      <c r="AU4223" s="46">
        <f t="shared" si="889"/>
        <v>0</v>
      </c>
      <c r="AV4223" s="46">
        <f t="shared" si="890"/>
        <v>0</v>
      </c>
      <c r="AW4223" s="46">
        <f t="shared" si="893"/>
        <v>0</v>
      </c>
      <c r="AX4223" s="47" t="str">
        <f t="shared" si="891"/>
        <v/>
      </c>
      <c r="AY4223" s="47" t="str">
        <f t="shared" si="894"/>
        <v/>
      </c>
    </row>
    <row r="4224" spans="35:51" x14ac:dyDescent="0.35">
      <c r="AI4224" s="11"/>
      <c r="AJ4224" s="11"/>
      <c r="AK4224" s="11"/>
      <c r="AL4224" s="63"/>
      <c r="AM4224" s="46" t="str">
        <f t="shared" si="882"/>
        <v/>
      </c>
      <c r="AN4224" s="46" t="str">
        <f t="shared" si="883"/>
        <v/>
      </c>
      <c r="AO4224" s="46" t="str">
        <f t="shared" si="884"/>
        <v/>
      </c>
      <c r="AP4224" s="46">
        <f t="shared" si="885"/>
        <v>0</v>
      </c>
      <c r="AQ4224" s="46" t="str">
        <f t="shared" si="886"/>
        <v/>
      </c>
      <c r="AR4224" s="46">
        <f t="shared" si="887"/>
        <v>0</v>
      </c>
      <c r="AS4224" s="48">
        <f t="shared" si="888"/>
        <v>1</v>
      </c>
      <c r="AT4224" s="46">
        <f t="shared" si="892"/>
        <v>0</v>
      </c>
      <c r="AU4224" s="46">
        <f t="shared" si="889"/>
        <v>0</v>
      </c>
      <c r="AV4224" s="46">
        <f t="shared" si="890"/>
        <v>0</v>
      </c>
      <c r="AW4224" s="46">
        <f t="shared" si="893"/>
        <v>0</v>
      </c>
      <c r="AX4224" s="47" t="str">
        <f t="shared" si="891"/>
        <v/>
      </c>
      <c r="AY4224" s="47" t="str">
        <f t="shared" si="894"/>
        <v/>
      </c>
    </row>
    <row r="4225" spans="35:51" x14ac:dyDescent="0.35">
      <c r="AI4225" s="11"/>
      <c r="AJ4225" s="11"/>
      <c r="AK4225" s="11"/>
      <c r="AL4225" s="63"/>
      <c r="AM4225" s="46" t="str">
        <f t="shared" si="882"/>
        <v/>
      </c>
      <c r="AN4225" s="46" t="str">
        <f t="shared" si="883"/>
        <v/>
      </c>
      <c r="AO4225" s="46" t="str">
        <f t="shared" si="884"/>
        <v/>
      </c>
      <c r="AP4225" s="46">
        <f t="shared" si="885"/>
        <v>0</v>
      </c>
      <c r="AQ4225" s="46" t="str">
        <f t="shared" si="886"/>
        <v/>
      </c>
      <c r="AR4225" s="46">
        <f t="shared" si="887"/>
        <v>0</v>
      </c>
      <c r="AS4225" s="48">
        <f t="shared" si="888"/>
        <v>1</v>
      </c>
      <c r="AT4225" s="46">
        <f t="shared" si="892"/>
        <v>0</v>
      </c>
      <c r="AU4225" s="46">
        <f t="shared" si="889"/>
        <v>0</v>
      </c>
      <c r="AV4225" s="46">
        <f t="shared" si="890"/>
        <v>0</v>
      </c>
      <c r="AW4225" s="46">
        <f t="shared" si="893"/>
        <v>0</v>
      </c>
      <c r="AX4225" s="47" t="str">
        <f t="shared" si="891"/>
        <v/>
      </c>
      <c r="AY4225" s="47" t="str">
        <f t="shared" si="894"/>
        <v/>
      </c>
    </row>
    <row r="4226" spans="35:51" x14ac:dyDescent="0.35">
      <c r="AI4226" s="11"/>
      <c r="AJ4226" s="11"/>
      <c r="AK4226" s="11"/>
      <c r="AL4226" s="63"/>
      <c r="AM4226" s="46" t="str">
        <f t="shared" si="882"/>
        <v/>
      </c>
      <c r="AN4226" s="46" t="str">
        <f t="shared" si="883"/>
        <v/>
      </c>
      <c r="AO4226" s="46" t="str">
        <f t="shared" si="884"/>
        <v/>
      </c>
      <c r="AP4226" s="46">
        <f t="shared" si="885"/>
        <v>0</v>
      </c>
      <c r="AQ4226" s="46" t="str">
        <f t="shared" si="886"/>
        <v/>
      </c>
      <c r="AR4226" s="46">
        <f t="shared" si="887"/>
        <v>0</v>
      </c>
      <c r="AS4226" s="48">
        <f t="shared" si="888"/>
        <v>1</v>
      </c>
      <c r="AT4226" s="46">
        <f t="shared" si="892"/>
        <v>0</v>
      </c>
      <c r="AU4226" s="46">
        <f t="shared" si="889"/>
        <v>0</v>
      </c>
      <c r="AV4226" s="46">
        <f t="shared" si="890"/>
        <v>0</v>
      </c>
      <c r="AW4226" s="46">
        <f t="shared" si="893"/>
        <v>0</v>
      </c>
      <c r="AX4226" s="47" t="str">
        <f t="shared" si="891"/>
        <v/>
      </c>
      <c r="AY4226" s="47" t="str">
        <f t="shared" si="894"/>
        <v/>
      </c>
    </row>
    <row r="4227" spans="35:51" x14ac:dyDescent="0.35">
      <c r="AI4227" s="11"/>
      <c r="AJ4227" s="11"/>
      <c r="AK4227" s="11"/>
      <c r="AL4227" s="63"/>
      <c r="AM4227" s="46" t="str">
        <f t="shared" ref="AM4227:AM4290" si="895">IFERROR(VLOOKUP($AK4227,pnl_konto_table,2,FALSE),"")</f>
        <v/>
      </c>
      <c r="AN4227" s="46" t="str">
        <f t="shared" ref="AN4227:AN4290" si="896">IFERROR(VLOOKUP($AK4227,pnl_konto_table,6,FALSE),"")</f>
        <v/>
      </c>
      <c r="AO4227" s="46" t="str">
        <f t="shared" ref="AO4227:AO4290" si="897">IFERROR(VLOOKUP($AK4227,pnl_konto_table,7,FALSE),"")</f>
        <v/>
      </c>
      <c r="AP4227" s="46">
        <f t="shared" ref="AP4227:AP4290" si="898">IFERROR(VLOOKUP(AO4227,pnl_kategori_table,2,FALSE),0)</f>
        <v>0</v>
      </c>
      <c r="AQ4227" s="46" t="str">
        <f t="shared" ref="AQ4227:AQ4290" si="899">IFERROR(MATCH(AN4227,pnl_subkategori,0),"")</f>
        <v/>
      </c>
      <c r="AR4227" s="46">
        <f t="shared" ref="AR4227:AR4290" si="900">IF(AP4227=$A$3,-$AL4227,$AL4227)</f>
        <v>0</v>
      </c>
      <c r="AS4227" s="48">
        <f t="shared" ref="AS4227:AS4290" si="901">IFERROR(VLOOKUP($AK4227,lookup_konto_index,2,FALSE),IFERROR(VLOOKUP(AN4227,lookup_subkategori_index,2,FALSE),IFERROR(VLOOKUP(AO4227,lookup_kategori_index,2,FALSE),1)))</f>
        <v>1</v>
      </c>
      <c r="AT4227" s="46">
        <f t="shared" si="892"/>
        <v>0</v>
      </c>
      <c r="AU4227" s="46">
        <f t="shared" ref="AU4227:AU4290" si="902">SUMIFS($BC$3:$BC$50,$BA$3:$BA$50,$AI4227,$BB$3:$BB$50,$AJ4227)</f>
        <v>0</v>
      </c>
      <c r="AV4227" s="46">
        <f t="shared" ref="AV4227:AV4290" si="903">SUMIFS($BD$3:$BD$50,$BA$3:$BA$50,$AI4227,$BB$3:$BB$50,$AJ4227)</f>
        <v>0</v>
      </c>
      <c r="AW4227" s="46">
        <f t="shared" si="893"/>
        <v>0</v>
      </c>
      <c r="AX4227" s="47" t="str">
        <f t="shared" ref="AX4227:AX4290" si="904">IFERROR(VLOOKUP($AP4227,table_type_kostnad,2,FALSE)*AR4227,"")</f>
        <v/>
      </c>
      <c r="AY4227" s="47" t="str">
        <f t="shared" si="894"/>
        <v/>
      </c>
    </row>
    <row r="4228" spans="35:51" x14ac:dyDescent="0.35">
      <c r="AI4228" s="11"/>
      <c r="AJ4228" s="11"/>
      <c r="AK4228" s="11"/>
      <c r="AL4228" s="63"/>
      <c r="AM4228" s="46" t="str">
        <f t="shared" si="895"/>
        <v/>
      </c>
      <c r="AN4228" s="46" t="str">
        <f t="shared" si="896"/>
        <v/>
      </c>
      <c r="AO4228" s="46" t="str">
        <f t="shared" si="897"/>
        <v/>
      </c>
      <c r="AP4228" s="46">
        <f t="shared" si="898"/>
        <v>0</v>
      </c>
      <c r="AQ4228" s="46" t="str">
        <f t="shared" si="899"/>
        <v/>
      </c>
      <c r="AR4228" s="46">
        <f t="shared" si="900"/>
        <v>0</v>
      </c>
      <c r="AS4228" s="48">
        <f t="shared" si="901"/>
        <v>1</v>
      </c>
      <c r="AT4228" s="46">
        <f t="shared" ref="AT4228:AT4291" si="905">AS4228*AR4228</f>
        <v>0</v>
      </c>
      <c r="AU4228" s="46">
        <f t="shared" si="902"/>
        <v>0</v>
      </c>
      <c r="AV4228" s="46">
        <f t="shared" si="903"/>
        <v>0</v>
      </c>
      <c r="AW4228" s="46">
        <f t="shared" ref="AW4228:AW4291" si="906">IF(AU4228=0,0,1)</f>
        <v>0</v>
      </c>
      <c r="AX4228" s="47" t="str">
        <f t="shared" si="904"/>
        <v/>
      </c>
      <c r="AY4228" s="47" t="str">
        <f t="shared" ref="AY4228:AY4291" si="907">IFERROR(AX4228*AS4228,"")</f>
        <v/>
      </c>
    </row>
    <row r="4229" spans="35:51" x14ac:dyDescent="0.35">
      <c r="AI4229" s="11"/>
      <c r="AJ4229" s="11"/>
      <c r="AK4229" s="11"/>
      <c r="AL4229" s="63"/>
      <c r="AM4229" s="46" t="str">
        <f t="shared" si="895"/>
        <v/>
      </c>
      <c r="AN4229" s="46" t="str">
        <f t="shared" si="896"/>
        <v/>
      </c>
      <c r="AO4229" s="46" t="str">
        <f t="shared" si="897"/>
        <v/>
      </c>
      <c r="AP4229" s="46">
        <f t="shared" si="898"/>
        <v>0</v>
      </c>
      <c r="AQ4229" s="46" t="str">
        <f t="shared" si="899"/>
        <v/>
      </c>
      <c r="AR4229" s="46">
        <f t="shared" si="900"/>
        <v>0</v>
      </c>
      <c r="AS4229" s="48">
        <f t="shared" si="901"/>
        <v>1</v>
      </c>
      <c r="AT4229" s="46">
        <f t="shared" si="905"/>
        <v>0</v>
      </c>
      <c r="AU4229" s="46">
        <f t="shared" si="902"/>
        <v>0</v>
      </c>
      <c r="AV4229" s="46">
        <f t="shared" si="903"/>
        <v>0</v>
      </c>
      <c r="AW4229" s="46">
        <f t="shared" si="906"/>
        <v>0</v>
      </c>
      <c r="AX4229" s="47" t="str">
        <f t="shared" si="904"/>
        <v/>
      </c>
      <c r="AY4229" s="47" t="str">
        <f t="shared" si="907"/>
        <v/>
      </c>
    </row>
    <row r="4230" spans="35:51" x14ac:dyDescent="0.35">
      <c r="AI4230" s="11"/>
      <c r="AJ4230" s="11"/>
      <c r="AK4230" s="11"/>
      <c r="AL4230" s="63"/>
      <c r="AM4230" s="46" t="str">
        <f t="shared" si="895"/>
        <v/>
      </c>
      <c r="AN4230" s="46" t="str">
        <f t="shared" si="896"/>
        <v/>
      </c>
      <c r="AO4230" s="46" t="str">
        <f t="shared" si="897"/>
        <v/>
      </c>
      <c r="AP4230" s="46">
        <f t="shared" si="898"/>
        <v>0</v>
      </c>
      <c r="AQ4230" s="46" t="str">
        <f t="shared" si="899"/>
        <v/>
      </c>
      <c r="AR4230" s="46">
        <f t="shared" si="900"/>
        <v>0</v>
      </c>
      <c r="AS4230" s="48">
        <f t="shared" si="901"/>
        <v>1</v>
      </c>
      <c r="AT4230" s="46">
        <f t="shared" si="905"/>
        <v>0</v>
      </c>
      <c r="AU4230" s="46">
        <f t="shared" si="902"/>
        <v>0</v>
      </c>
      <c r="AV4230" s="46">
        <f t="shared" si="903"/>
        <v>0</v>
      </c>
      <c r="AW4230" s="46">
        <f t="shared" si="906"/>
        <v>0</v>
      </c>
      <c r="AX4230" s="47" t="str">
        <f t="shared" si="904"/>
        <v/>
      </c>
      <c r="AY4230" s="47" t="str">
        <f t="shared" si="907"/>
        <v/>
      </c>
    </row>
    <row r="4231" spans="35:51" x14ac:dyDescent="0.35">
      <c r="AI4231" s="11"/>
      <c r="AJ4231" s="11"/>
      <c r="AK4231" s="11"/>
      <c r="AL4231" s="63"/>
      <c r="AM4231" s="46" t="str">
        <f t="shared" si="895"/>
        <v/>
      </c>
      <c r="AN4231" s="46" t="str">
        <f t="shared" si="896"/>
        <v/>
      </c>
      <c r="AO4231" s="46" t="str">
        <f t="shared" si="897"/>
        <v/>
      </c>
      <c r="AP4231" s="46">
        <f t="shared" si="898"/>
        <v>0</v>
      </c>
      <c r="AQ4231" s="46" t="str">
        <f t="shared" si="899"/>
        <v/>
      </c>
      <c r="AR4231" s="46">
        <f t="shared" si="900"/>
        <v>0</v>
      </c>
      <c r="AS4231" s="48">
        <f t="shared" si="901"/>
        <v>1</v>
      </c>
      <c r="AT4231" s="46">
        <f t="shared" si="905"/>
        <v>0</v>
      </c>
      <c r="AU4231" s="46">
        <f t="shared" si="902"/>
        <v>0</v>
      </c>
      <c r="AV4231" s="46">
        <f t="shared" si="903"/>
        <v>0</v>
      </c>
      <c r="AW4231" s="46">
        <f t="shared" si="906"/>
        <v>0</v>
      </c>
      <c r="AX4231" s="47" t="str">
        <f t="shared" si="904"/>
        <v/>
      </c>
      <c r="AY4231" s="47" t="str">
        <f t="shared" si="907"/>
        <v/>
      </c>
    </row>
    <row r="4232" spans="35:51" x14ac:dyDescent="0.35">
      <c r="AI4232" s="11"/>
      <c r="AJ4232" s="11"/>
      <c r="AK4232" s="11"/>
      <c r="AL4232" s="63"/>
      <c r="AM4232" s="46" t="str">
        <f t="shared" si="895"/>
        <v/>
      </c>
      <c r="AN4232" s="46" t="str">
        <f t="shared" si="896"/>
        <v/>
      </c>
      <c r="AO4232" s="46" t="str">
        <f t="shared" si="897"/>
        <v/>
      </c>
      <c r="AP4232" s="46">
        <f t="shared" si="898"/>
        <v>0</v>
      </c>
      <c r="AQ4232" s="46" t="str">
        <f t="shared" si="899"/>
        <v/>
      </c>
      <c r="AR4232" s="46">
        <f t="shared" si="900"/>
        <v>0</v>
      </c>
      <c r="AS4232" s="48">
        <f t="shared" si="901"/>
        <v>1</v>
      </c>
      <c r="AT4232" s="46">
        <f t="shared" si="905"/>
        <v>0</v>
      </c>
      <c r="AU4232" s="46">
        <f t="shared" si="902"/>
        <v>0</v>
      </c>
      <c r="AV4232" s="46">
        <f t="shared" si="903"/>
        <v>0</v>
      </c>
      <c r="AW4232" s="46">
        <f t="shared" si="906"/>
        <v>0</v>
      </c>
      <c r="AX4232" s="47" t="str">
        <f t="shared" si="904"/>
        <v/>
      </c>
      <c r="AY4232" s="47" t="str">
        <f t="shared" si="907"/>
        <v/>
      </c>
    </row>
    <row r="4233" spans="35:51" x14ac:dyDescent="0.35">
      <c r="AI4233" s="11"/>
      <c r="AJ4233" s="11"/>
      <c r="AK4233" s="11"/>
      <c r="AL4233" s="63"/>
      <c r="AM4233" s="46" t="str">
        <f t="shared" si="895"/>
        <v/>
      </c>
      <c r="AN4233" s="46" t="str">
        <f t="shared" si="896"/>
        <v/>
      </c>
      <c r="AO4233" s="46" t="str">
        <f t="shared" si="897"/>
        <v/>
      </c>
      <c r="AP4233" s="46">
        <f t="shared" si="898"/>
        <v>0</v>
      </c>
      <c r="AQ4233" s="46" t="str">
        <f t="shared" si="899"/>
        <v/>
      </c>
      <c r="AR4233" s="46">
        <f t="shared" si="900"/>
        <v>0</v>
      </c>
      <c r="AS4233" s="48">
        <f t="shared" si="901"/>
        <v>1</v>
      </c>
      <c r="AT4233" s="46">
        <f t="shared" si="905"/>
        <v>0</v>
      </c>
      <c r="AU4233" s="46">
        <f t="shared" si="902"/>
        <v>0</v>
      </c>
      <c r="AV4233" s="46">
        <f t="shared" si="903"/>
        <v>0</v>
      </c>
      <c r="AW4233" s="46">
        <f t="shared" si="906"/>
        <v>0</v>
      </c>
      <c r="AX4233" s="47" t="str">
        <f t="shared" si="904"/>
        <v/>
      </c>
      <c r="AY4233" s="47" t="str">
        <f t="shared" si="907"/>
        <v/>
      </c>
    </row>
    <row r="4234" spans="35:51" x14ac:dyDescent="0.35">
      <c r="AI4234" s="11"/>
      <c r="AJ4234" s="11"/>
      <c r="AK4234" s="11"/>
      <c r="AL4234" s="63"/>
      <c r="AM4234" s="46" t="str">
        <f t="shared" si="895"/>
        <v/>
      </c>
      <c r="AN4234" s="46" t="str">
        <f t="shared" si="896"/>
        <v/>
      </c>
      <c r="AO4234" s="46" t="str">
        <f t="shared" si="897"/>
        <v/>
      </c>
      <c r="AP4234" s="46">
        <f t="shared" si="898"/>
        <v>0</v>
      </c>
      <c r="AQ4234" s="46" t="str">
        <f t="shared" si="899"/>
        <v/>
      </c>
      <c r="AR4234" s="46">
        <f t="shared" si="900"/>
        <v>0</v>
      </c>
      <c r="AS4234" s="48">
        <f t="shared" si="901"/>
        <v>1</v>
      </c>
      <c r="AT4234" s="46">
        <f t="shared" si="905"/>
        <v>0</v>
      </c>
      <c r="AU4234" s="46">
        <f t="shared" si="902"/>
        <v>0</v>
      </c>
      <c r="AV4234" s="46">
        <f t="shared" si="903"/>
        <v>0</v>
      </c>
      <c r="AW4234" s="46">
        <f t="shared" si="906"/>
        <v>0</v>
      </c>
      <c r="AX4234" s="47" t="str">
        <f t="shared" si="904"/>
        <v/>
      </c>
      <c r="AY4234" s="47" t="str">
        <f t="shared" si="907"/>
        <v/>
      </c>
    </row>
    <row r="4235" spans="35:51" x14ac:dyDescent="0.35">
      <c r="AI4235" s="11"/>
      <c r="AJ4235" s="11"/>
      <c r="AK4235" s="11"/>
      <c r="AL4235" s="63"/>
      <c r="AM4235" s="46" t="str">
        <f t="shared" si="895"/>
        <v/>
      </c>
      <c r="AN4235" s="46" t="str">
        <f t="shared" si="896"/>
        <v/>
      </c>
      <c r="AO4235" s="46" t="str">
        <f t="shared" si="897"/>
        <v/>
      </c>
      <c r="AP4235" s="46">
        <f t="shared" si="898"/>
        <v>0</v>
      </c>
      <c r="AQ4235" s="46" t="str">
        <f t="shared" si="899"/>
        <v/>
      </c>
      <c r="AR4235" s="46">
        <f t="shared" si="900"/>
        <v>0</v>
      </c>
      <c r="AS4235" s="48">
        <f t="shared" si="901"/>
        <v>1</v>
      </c>
      <c r="AT4235" s="46">
        <f t="shared" si="905"/>
        <v>0</v>
      </c>
      <c r="AU4235" s="46">
        <f t="shared" si="902"/>
        <v>0</v>
      </c>
      <c r="AV4235" s="46">
        <f t="shared" si="903"/>
        <v>0</v>
      </c>
      <c r="AW4235" s="46">
        <f t="shared" si="906"/>
        <v>0</v>
      </c>
      <c r="AX4235" s="47" t="str">
        <f t="shared" si="904"/>
        <v/>
      </c>
      <c r="AY4235" s="47" t="str">
        <f t="shared" si="907"/>
        <v/>
      </c>
    </row>
    <row r="4236" spans="35:51" x14ac:dyDescent="0.35">
      <c r="AI4236" s="11"/>
      <c r="AJ4236" s="11"/>
      <c r="AK4236" s="11"/>
      <c r="AL4236" s="63"/>
      <c r="AM4236" s="46" t="str">
        <f t="shared" si="895"/>
        <v/>
      </c>
      <c r="AN4236" s="46" t="str">
        <f t="shared" si="896"/>
        <v/>
      </c>
      <c r="AO4236" s="46" t="str">
        <f t="shared" si="897"/>
        <v/>
      </c>
      <c r="AP4236" s="46">
        <f t="shared" si="898"/>
        <v>0</v>
      </c>
      <c r="AQ4236" s="46" t="str">
        <f t="shared" si="899"/>
        <v/>
      </c>
      <c r="AR4236" s="46">
        <f t="shared" si="900"/>
        <v>0</v>
      </c>
      <c r="AS4236" s="48">
        <f t="shared" si="901"/>
        <v>1</v>
      </c>
      <c r="AT4236" s="46">
        <f t="shared" si="905"/>
        <v>0</v>
      </c>
      <c r="AU4236" s="46">
        <f t="shared" si="902"/>
        <v>0</v>
      </c>
      <c r="AV4236" s="46">
        <f t="shared" si="903"/>
        <v>0</v>
      </c>
      <c r="AW4236" s="46">
        <f t="shared" si="906"/>
        <v>0</v>
      </c>
      <c r="AX4236" s="47" t="str">
        <f t="shared" si="904"/>
        <v/>
      </c>
      <c r="AY4236" s="47" t="str">
        <f t="shared" si="907"/>
        <v/>
      </c>
    </row>
    <row r="4237" spans="35:51" x14ac:dyDescent="0.35">
      <c r="AI4237" s="11"/>
      <c r="AJ4237" s="11"/>
      <c r="AK4237" s="11"/>
      <c r="AL4237" s="63"/>
      <c r="AM4237" s="46" t="str">
        <f t="shared" si="895"/>
        <v/>
      </c>
      <c r="AN4237" s="46" t="str">
        <f t="shared" si="896"/>
        <v/>
      </c>
      <c r="AO4237" s="46" t="str">
        <f t="shared" si="897"/>
        <v/>
      </c>
      <c r="AP4237" s="46">
        <f t="shared" si="898"/>
        <v>0</v>
      </c>
      <c r="AQ4237" s="46" t="str">
        <f t="shared" si="899"/>
        <v/>
      </c>
      <c r="AR4237" s="46">
        <f t="shared" si="900"/>
        <v>0</v>
      </c>
      <c r="AS4237" s="48">
        <f t="shared" si="901"/>
        <v>1</v>
      </c>
      <c r="AT4237" s="46">
        <f t="shared" si="905"/>
        <v>0</v>
      </c>
      <c r="AU4237" s="46">
        <f t="shared" si="902"/>
        <v>0</v>
      </c>
      <c r="AV4237" s="46">
        <f t="shared" si="903"/>
        <v>0</v>
      </c>
      <c r="AW4237" s="46">
        <f t="shared" si="906"/>
        <v>0</v>
      </c>
      <c r="AX4237" s="47" t="str">
        <f t="shared" si="904"/>
        <v/>
      </c>
      <c r="AY4237" s="47" t="str">
        <f t="shared" si="907"/>
        <v/>
      </c>
    </row>
    <row r="4238" spans="35:51" x14ac:dyDescent="0.35">
      <c r="AI4238" s="11"/>
      <c r="AJ4238" s="11"/>
      <c r="AK4238" s="11"/>
      <c r="AL4238" s="63"/>
      <c r="AM4238" s="46" t="str">
        <f t="shared" si="895"/>
        <v/>
      </c>
      <c r="AN4238" s="46" t="str">
        <f t="shared" si="896"/>
        <v/>
      </c>
      <c r="AO4238" s="46" t="str">
        <f t="shared" si="897"/>
        <v/>
      </c>
      <c r="AP4238" s="46">
        <f t="shared" si="898"/>
        <v>0</v>
      </c>
      <c r="AQ4238" s="46" t="str">
        <f t="shared" si="899"/>
        <v/>
      </c>
      <c r="AR4238" s="46">
        <f t="shared" si="900"/>
        <v>0</v>
      </c>
      <c r="AS4238" s="48">
        <f t="shared" si="901"/>
        <v>1</v>
      </c>
      <c r="AT4238" s="46">
        <f t="shared" si="905"/>
        <v>0</v>
      </c>
      <c r="AU4238" s="46">
        <f t="shared" si="902"/>
        <v>0</v>
      </c>
      <c r="AV4238" s="46">
        <f t="shared" si="903"/>
        <v>0</v>
      </c>
      <c r="AW4238" s="46">
        <f t="shared" si="906"/>
        <v>0</v>
      </c>
      <c r="AX4238" s="47" t="str">
        <f t="shared" si="904"/>
        <v/>
      </c>
      <c r="AY4238" s="47" t="str">
        <f t="shared" si="907"/>
        <v/>
      </c>
    </row>
    <row r="4239" spans="35:51" x14ac:dyDescent="0.35">
      <c r="AI4239" s="11"/>
      <c r="AJ4239" s="11"/>
      <c r="AK4239" s="11"/>
      <c r="AL4239" s="63"/>
      <c r="AM4239" s="46" t="str">
        <f t="shared" si="895"/>
        <v/>
      </c>
      <c r="AN4239" s="46" t="str">
        <f t="shared" si="896"/>
        <v/>
      </c>
      <c r="AO4239" s="46" t="str">
        <f t="shared" si="897"/>
        <v/>
      </c>
      <c r="AP4239" s="46">
        <f t="shared" si="898"/>
        <v>0</v>
      </c>
      <c r="AQ4239" s="46" t="str">
        <f t="shared" si="899"/>
        <v/>
      </c>
      <c r="AR4239" s="46">
        <f t="shared" si="900"/>
        <v>0</v>
      </c>
      <c r="AS4239" s="48">
        <f t="shared" si="901"/>
        <v>1</v>
      </c>
      <c r="AT4239" s="46">
        <f t="shared" si="905"/>
        <v>0</v>
      </c>
      <c r="AU4239" s="46">
        <f t="shared" si="902"/>
        <v>0</v>
      </c>
      <c r="AV4239" s="46">
        <f t="shared" si="903"/>
        <v>0</v>
      </c>
      <c r="AW4239" s="46">
        <f t="shared" si="906"/>
        <v>0</v>
      </c>
      <c r="AX4239" s="47" t="str">
        <f t="shared" si="904"/>
        <v/>
      </c>
      <c r="AY4239" s="47" t="str">
        <f t="shared" si="907"/>
        <v/>
      </c>
    </row>
    <row r="4240" spans="35:51" x14ac:dyDescent="0.35">
      <c r="AI4240" s="11"/>
      <c r="AJ4240" s="11"/>
      <c r="AK4240" s="11"/>
      <c r="AL4240" s="63"/>
      <c r="AM4240" s="46" t="str">
        <f t="shared" si="895"/>
        <v/>
      </c>
      <c r="AN4240" s="46" t="str">
        <f t="shared" si="896"/>
        <v/>
      </c>
      <c r="AO4240" s="46" t="str">
        <f t="shared" si="897"/>
        <v/>
      </c>
      <c r="AP4240" s="46">
        <f t="shared" si="898"/>
        <v>0</v>
      </c>
      <c r="AQ4240" s="46" t="str">
        <f t="shared" si="899"/>
        <v/>
      </c>
      <c r="AR4240" s="46">
        <f t="shared" si="900"/>
        <v>0</v>
      </c>
      <c r="AS4240" s="48">
        <f t="shared" si="901"/>
        <v>1</v>
      </c>
      <c r="AT4240" s="46">
        <f t="shared" si="905"/>
        <v>0</v>
      </c>
      <c r="AU4240" s="46">
        <f t="shared" si="902"/>
        <v>0</v>
      </c>
      <c r="AV4240" s="46">
        <f t="shared" si="903"/>
        <v>0</v>
      </c>
      <c r="AW4240" s="46">
        <f t="shared" si="906"/>
        <v>0</v>
      </c>
      <c r="AX4240" s="47" t="str">
        <f t="shared" si="904"/>
        <v/>
      </c>
      <c r="AY4240" s="47" t="str">
        <f t="shared" si="907"/>
        <v/>
      </c>
    </row>
    <row r="4241" spans="35:51" x14ac:dyDescent="0.35">
      <c r="AI4241" s="11"/>
      <c r="AJ4241" s="11"/>
      <c r="AK4241" s="11"/>
      <c r="AL4241" s="63"/>
      <c r="AM4241" s="46" t="str">
        <f t="shared" si="895"/>
        <v/>
      </c>
      <c r="AN4241" s="46" t="str">
        <f t="shared" si="896"/>
        <v/>
      </c>
      <c r="AO4241" s="46" t="str">
        <f t="shared" si="897"/>
        <v/>
      </c>
      <c r="AP4241" s="46">
        <f t="shared" si="898"/>
        <v>0</v>
      </c>
      <c r="AQ4241" s="46" t="str">
        <f t="shared" si="899"/>
        <v/>
      </c>
      <c r="AR4241" s="46">
        <f t="shared" si="900"/>
        <v>0</v>
      </c>
      <c r="AS4241" s="48">
        <f t="shared" si="901"/>
        <v>1</v>
      </c>
      <c r="AT4241" s="46">
        <f t="shared" si="905"/>
        <v>0</v>
      </c>
      <c r="AU4241" s="46">
        <f t="shared" si="902"/>
        <v>0</v>
      </c>
      <c r="AV4241" s="46">
        <f t="shared" si="903"/>
        <v>0</v>
      </c>
      <c r="AW4241" s="46">
        <f t="shared" si="906"/>
        <v>0</v>
      </c>
      <c r="AX4241" s="47" t="str">
        <f t="shared" si="904"/>
        <v/>
      </c>
      <c r="AY4241" s="47" t="str">
        <f t="shared" si="907"/>
        <v/>
      </c>
    </row>
    <row r="4242" spans="35:51" x14ac:dyDescent="0.35">
      <c r="AI4242" s="11"/>
      <c r="AJ4242" s="11"/>
      <c r="AK4242" s="11"/>
      <c r="AL4242" s="63"/>
      <c r="AM4242" s="46" t="str">
        <f t="shared" si="895"/>
        <v/>
      </c>
      <c r="AN4242" s="46" t="str">
        <f t="shared" si="896"/>
        <v/>
      </c>
      <c r="AO4242" s="46" t="str">
        <f t="shared" si="897"/>
        <v/>
      </c>
      <c r="AP4242" s="46">
        <f t="shared" si="898"/>
        <v>0</v>
      </c>
      <c r="AQ4242" s="46" t="str">
        <f t="shared" si="899"/>
        <v/>
      </c>
      <c r="AR4242" s="46">
        <f t="shared" si="900"/>
        <v>0</v>
      </c>
      <c r="AS4242" s="48">
        <f t="shared" si="901"/>
        <v>1</v>
      </c>
      <c r="AT4242" s="46">
        <f t="shared" si="905"/>
        <v>0</v>
      </c>
      <c r="AU4242" s="46">
        <f t="shared" si="902"/>
        <v>0</v>
      </c>
      <c r="AV4242" s="46">
        <f t="shared" si="903"/>
        <v>0</v>
      </c>
      <c r="AW4242" s="46">
        <f t="shared" si="906"/>
        <v>0</v>
      </c>
      <c r="AX4242" s="47" t="str">
        <f t="shared" si="904"/>
        <v/>
      </c>
      <c r="AY4242" s="47" t="str">
        <f t="shared" si="907"/>
        <v/>
      </c>
    </row>
    <row r="4243" spans="35:51" x14ac:dyDescent="0.35">
      <c r="AI4243" s="11"/>
      <c r="AJ4243" s="11"/>
      <c r="AK4243" s="11"/>
      <c r="AL4243" s="63"/>
      <c r="AM4243" s="46" t="str">
        <f t="shared" si="895"/>
        <v/>
      </c>
      <c r="AN4243" s="46" t="str">
        <f t="shared" si="896"/>
        <v/>
      </c>
      <c r="AO4243" s="46" t="str">
        <f t="shared" si="897"/>
        <v/>
      </c>
      <c r="AP4243" s="46">
        <f t="shared" si="898"/>
        <v>0</v>
      </c>
      <c r="AQ4243" s="46" t="str">
        <f t="shared" si="899"/>
        <v/>
      </c>
      <c r="AR4243" s="46">
        <f t="shared" si="900"/>
        <v>0</v>
      </c>
      <c r="AS4243" s="48">
        <f t="shared" si="901"/>
        <v>1</v>
      </c>
      <c r="AT4243" s="46">
        <f t="shared" si="905"/>
        <v>0</v>
      </c>
      <c r="AU4243" s="46">
        <f t="shared" si="902"/>
        <v>0</v>
      </c>
      <c r="AV4243" s="46">
        <f t="shared" si="903"/>
        <v>0</v>
      </c>
      <c r="AW4243" s="46">
        <f t="shared" si="906"/>
        <v>0</v>
      </c>
      <c r="AX4243" s="47" t="str">
        <f t="shared" si="904"/>
        <v/>
      </c>
      <c r="AY4243" s="47" t="str">
        <f t="shared" si="907"/>
        <v/>
      </c>
    </row>
    <row r="4244" spans="35:51" x14ac:dyDescent="0.35">
      <c r="AI4244" s="11"/>
      <c r="AJ4244" s="11"/>
      <c r="AK4244" s="11"/>
      <c r="AL4244" s="63"/>
      <c r="AM4244" s="46" t="str">
        <f t="shared" si="895"/>
        <v/>
      </c>
      <c r="AN4244" s="46" t="str">
        <f t="shared" si="896"/>
        <v/>
      </c>
      <c r="AO4244" s="46" t="str">
        <f t="shared" si="897"/>
        <v/>
      </c>
      <c r="AP4244" s="46">
        <f t="shared" si="898"/>
        <v>0</v>
      </c>
      <c r="AQ4244" s="46" t="str">
        <f t="shared" si="899"/>
        <v/>
      </c>
      <c r="AR4244" s="46">
        <f t="shared" si="900"/>
        <v>0</v>
      </c>
      <c r="AS4244" s="48">
        <f t="shared" si="901"/>
        <v>1</v>
      </c>
      <c r="AT4244" s="46">
        <f t="shared" si="905"/>
        <v>0</v>
      </c>
      <c r="AU4244" s="46">
        <f t="shared" si="902"/>
        <v>0</v>
      </c>
      <c r="AV4244" s="46">
        <f t="shared" si="903"/>
        <v>0</v>
      </c>
      <c r="AW4244" s="46">
        <f t="shared" si="906"/>
        <v>0</v>
      </c>
      <c r="AX4244" s="47" t="str">
        <f t="shared" si="904"/>
        <v/>
      </c>
      <c r="AY4244" s="47" t="str">
        <f t="shared" si="907"/>
        <v/>
      </c>
    </row>
    <row r="4245" spans="35:51" x14ac:dyDescent="0.35">
      <c r="AI4245" s="11"/>
      <c r="AJ4245" s="11"/>
      <c r="AK4245" s="11"/>
      <c r="AL4245" s="63"/>
      <c r="AM4245" s="46" t="str">
        <f t="shared" si="895"/>
        <v/>
      </c>
      <c r="AN4245" s="46" t="str">
        <f t="shared" si="896"/>
        <v/>
      </c>
      <c r="AO4245" s="46" t="str">
        <f t="shared" si="897"/>
        <v/>
      </c>
      <c r="AP4245" s="46">
        <f t="shared" si="898"/>
        <v>0</v>
      </c>
      <c r="AQ4245" s="46" t="str">
        <f t="shared" si="899"/>
        <v/>
      </c>
      <c r="AR4245" s="46">
        <f t="shared" si="900"/>
        <v>0</v>
      </c>
      <c r="AS4245" s="48">
        <f t="shared" si="901"/>
        <v>1</v>
      </c>
      <c r="AT4245" s="46">
        <f t="shared" si="905"/>
        <v>0</v>
      </c>
      <c r="AU4245" s="46">
        <f t="shared" si="902"/>
        <v>0</v>
      </c>
      <c r="AV4245" s="46">
        <f t="shared" si="903"/>
        <v>0</v>
      </c>
      <c r="AW4245" s="46">
        <f t="shared" si="906"/>
        <v>0</v>
      </c>
      <c r="AX4245" s="47" t="str">
        <f t="shared" si="904"/>
        <v/>
      </c>
      <c r="AY4245" s="47" t="str">
        <f t="shared" si="907"/>
        <v/>
      </c>
    </row>
    <row r="4246" spans="35:51" x14ac:dyDescent="0.35">
      <c r="AI4246" s="11"/>
      <c r="AJ4246" s="11"/>
      <c r="AK4246" s="11"/>
      <c r="AL4246" s="63"/>
      <c r="AM4246" s="46" t="str">
        <f t="shared" si="895"/>
        <v/>
      </c>
      <c r="AN4246" s="46" t="str">
        <f t="shared" si="896"/>
        <v/>
      </c>
      <c r="AO4246" s="46" t="str">
        <f t="shared" si="897"/>
        <v/>
      </c>
      <c r="AP4246" s="46">
        <f t="shared" si="898"/>
        <v>0</v>
      </c>
      <c r="AQ4246" s="46" t="str">
        <f t="shared" si="899"/>
        <v/>
      </c>
      <c r="AR4246" s="46">
        <f t="shared" si="900"/>
        <v>0</v>
      </c>
      <c r="AS4246" s="48">
        <f t="shared" si="901"/>
        <v>1</v>
      </c>
      <c r="AT4246" s="46">
        <f t="shared" si="905"/>
        <v>0</v>
      </c>
      <c r="AU4246" s="46">
        <f t="shared" si="902"/>
        <v>0</v>
      </c>
      <c r="AV4246" s="46">
        <f t="shared" si="903"/>
        <v>0</v>
      </c>
      <c r="AW4246" s="46">
        <f t="shared" si="906"/>
        <v>0</v>
      </c>
      <c r="AX4246" s="47" t="str">
        <f t="shared" si="904"/>
        <v/>
      </c>
      <c r="AY4246" s="47" t="str">
        <f t="shared" si="907"/>
        <v/>
      </c>
    </row>
    <row r="4247" spans="35:51" x14ac:dyDescent="0.35">
      <c r="AI4247" s="11"/>
      <c r="AJ4247" s="11"/>
      <c r="AK4247" s="11"/>
      <c r="AL4247" s="63"/>
      <c r="AM4247" s="46" t="str">
        <f t="shared" si="895"/>
        <v/>
      </c>
      <c r="AN4247" s="46" t="str">
        <f t="shared" si="896"/>
        <v/>
      </c>
      <c r="AO4247" s="46" t="str">
        <f t="shared" si="897"/>
        <v/>
      </c>
      <c r="AP4247" s="46">
        <f t="shared" si="898"/>
        <v>0</v>
      </c>
      <c r="AQ4247" s="46" t="str">
        <f t="shared" si="899"/>
        <v/>
      </c>
      <c r="AR4247" s="46">
        <f t="shared" si="900"/>
        <v>0</v>
      </c>
      <c r="AS4247" s="48">
        <f t="shared" si="901"/>
        <v>1</v>
      </c>
      <c r="AT4247" s="46">
        <f t="shared" si="905"/>
        <v>0</v>
      </c>
      <c r="AU4247" s="46">
        <f t="shared" si="902"/>
        <v>0</v>
      </c>
      <c r="AV4247" s="46">
        <f t="shared" si="903"/>
        <v>0</v>
      </c>
      <c r="AW4247" s="46">
        <f t="shared" si="906"/>
        <v>0</v>
      </c>
      <c r="AX4247" s="47" t="str">
        <f t="shared" si="904"/>
        <v/>
      </c>
      <c r="AY4247" s="47" t="str">
        <f t="shared" si="907"/>
        <v/>
      </c>
    </row>
    <row r="4248" spans="35:51" x14ac:dyDescent="0.35">
      <c r="AI4248" s="11"/>
      <c r="AJ4248" s="11"/>
      <c r="AK4248" s="11"/>
      <c r="AL4248" s="63"/>
      <c r="AM4248" s="46" t="str">
        <f t="shared" si="895"/>
        <v/>
      </c>
      <c r="AN4248" s="46" t="str">
        <f t="shared" si="896"/>
        <v/>
      </c>
      <c r="AO4248" s="46" t="str">
        <f t="shared" si="897"/>
        <v/>
      </c>
      <c r="AP4248" s="46">
        <f t="shared" si="898"/>
        <v>0</v>
      </c>
      <c r="AQ4248" s="46" t="str">
        <f t="shared" si="899"/>
        <v/>
      </c>
      <c r="AR4248" s="46">
        <f t="shared" si="900"/>
        <v>0</v>
      </c>
      <c r="AS4248" s="48">
        <f t="shared" si="901"/>
        <v>1</v>
      </c>
      <c r="AT4248" s="46">
        <f t="shared" si="905"/>
        <v>0</v>
      </c>
      <c r="AU4248" s="46">
        <f t="shared" si="902"/>
        <v>0</v>
      </c>
      <c r="AV4248" s="46">
        <f t="shared" si="903"/>
        <v>0</v>
      </c>
      <c r="AW4248" s="46">
        <f t="shared" si="906"/>
        <v>0</v>
      </c>
      <c r="AX4248" s="47" t="str">
        <f t="shared" si="904"/>
        <v/>
      </c>
      <c r="AY4248" s="47" t="str">
        <f t="shared" si="907"/>
        <v/>
      </c>
    </row>
    <row r="4249" spans="35:51" x14ac:dyDescent="0.35">
      <c r="AI4249" s="11"/>
      <c r="AJ4249" s="11"/>
      <c r="AK4249" s="11"/>
      <c r="AL4249" s="63"/>
      <c r="AM4249" s="46" t="str">
        <f t="shared" si="895"/>
        <v/>
      </c>
      <c r="AN4249" s="46" t="str">
        <f t="shared" si="896"/>
        <v/>
      </c>
      <c r="AO4249" s="46" t="str">
        <f t="shared" si="897"/>
        <v/>
      </c>
      <c r="AP4249" s="46">
        <f t="shared" si="898"/>
        <v>0</v>
      </c>
      <c r="AQ4249" s="46" t="str">
        <f t="shared" si="899"/>
        <v/>
      </c>
      <c r="AR4249" s="46">
        <f t="shared" si="900"/>
        <v>0</v>
      </c>
      <c r="AS4249" s="48">
        <f t="shared" si="901"/>
        <v>1</v>
      </c>
      <c r="AT4249" s="46">
        <f t="shared" si="905"/>
        <v>0</v>
      </c>
      <c r="AU4249" s="46">
        <f t="shared" si="902"/>
        <v>0</v>
      </c>
      <c r="AV4249" s="46">
        <f t="shared" si="903"/>
        <v>0</v>
      </c>
      <c r="AW4249" s="46">
        <f t="shared" si="906"/>
        <v>0</v>
      </c>
      <c r="AX4249" s="47" t="str">
        <f t="shared" si="904"/>
        <v/>
      </c>
      <c r="AY4249" s="47" t="str">
        <f t="shared" si="907"/>
        <v/>
      </c>
    </row>
    <row r="4250" spans="35:51" x14ac:dyDescent="0.35">
      <c r="AI4250" s="11"/>
      <c r="AJ4250" s="11"/>
      <c r="AK4250" s="11"/>
      <c r="AL4250" s="63"/>
      <c r="AM4250" s="46" t="str">
        <f t="shared" si="895"/>
        <v/>
      </c>
      <c r="AN4250" s="46" t="str">
        <f t="shared" si="896"/>
        <v/>
      </c>
      <c r="AO4250" s="46" t="str">
        <f t="shared" si="897"/>
        <v/>
      </c>
      <c r="AP4250" s="46">
        <f t="shared" si="898"/>
        <v>0</v>
      </c>
      <c r="AQ4250" s="46" t="str">
        <f t="shared" si="899"/>
        <v/>
      </c>
      <c r="AR4250" s="46">
        <f t="shared" si="900"/>
        <v>0</v>
      </c>
      <c r="AS4250" s="48">
        <f t="shared" si="901"/>
        <v>1</v>
      </c>
      <c r="AT4250" s="46">
        <f t="shared" si="905"/>
        <v>0</v>
      </c>
      <c r="AU4250" s="46">
        <f t="shared" si="902"/>
        <v>0</v>
      </c>
      <c r="AV4250" s="46">
        <f t="shared" si="903"/>
        <v>0</v>
      </c>
      <c r="AW4250" s="46">
        <f t="shared" si="906"/>
        <v>0</v>
      </c>
      <c r="AX4250" s="47" t="str">
        <f t="shared" si="904"/>
        <v/>
      </c>
      <c r="AY4250" s="47" t="str">
        <f t="shared" si="907"/>
        <v/>
      </c>
    </row>
    <row r="4251" spans="35:51" x14ac:dyDescent="0.35">
      <c r="AI4251" s="11"/>
      <c r="AJ4251" s="11"/>
      <c r="AK4251" s="11"/>
      <c r="AL4251" s="63"/>
      <c r="AM4251" s="46" t="str">
        <f t="shared" si="895"/>
        <v/>
      </c>
      <c r="AN4251" s="46" t="str">
        <f t="shared" si="896"/>
        <v/>
      </c>
      <c r="AO4251" s="46" t="str">
        <f t="shared" si="897"/>
        <v/>
      </c>
      <c r="AP4251" s="46">
        <f t="shared" si="898"/>
        <v>0</v>
      </c>
      <c r="AQ4251" s="46" t="str">
        <f t="shared" si="899"/>
        <v/>
      </c>
      <c r="AR4251" s="46">
        <f t="shared" si="900"/>
        <v>0</v>
      </c>
      <c r="AS4251" s="48">
        <f t="shared" si="901"/>
        <v>1</v>
      </c>
      <c r="AT4251" s="46">
        <f t="shared" si="905"/>
        <v>0</v>
      </c>
      <c r="AU4251" s="46">
        <f t="shared" si="902"/>
        <v>0</v>
      </c>
      <c r="AV4251" s="46">
        <f t="shared" si="903"/>
        <v>0</v>
      </c>
      <c r="AW4251" s="46">
        <f t="shared" si="906"/>
        <v>0</v>
      </c>
      <c r="AX4251" s="47" t="str">
        <f t="shared" si="904"/>
        <v/>
      </c>
      <c r="AY4251" s="47" t="str">
        <f t="shared" si="907"/>
        <v/>
      </c>
    </row>
    <row r="4252" spans="35:51" x14ac:dyDescent="0.35">
      <c r="AI4252" s="11"/>
      <c r="AJ4252" s="11"/>
      <c r="AK4252" s="11"/>
      <c r="AL4252" s="63"/>
      <c r="AM4252" s="46" t="str">
        <f t="shared" si="895"/>
        <v/>
      </c>
      <c r="AN4252" s="46" t="str">
        <f t="shared" si="896"/>
        <v/>
      </c>
      <c r="AO4252" s="46" t="str">
        <f t="shared" si="897"/>
        <v/>
      </c>
      <c r="AP4252" s="46">
        <f t="shared" si="898"/>
        <v>0</v>
      </c>
      <c r="AQ4252" s="46" t="str">
        <f t="shared" si="899"/>
        <v/>
      </c>
      <c r="AR4252" s="46">
        <f t="shared" si="900"/>
        <v>0</v>
      </c>
      <c r="AS4252" s="48">
        <f t="shared" si="901"/>
        <v>1</v>
      </c>
      <c r="AT4252" s="46">
        <f t="shared" si="905"/>
        <v>0</v>
      </c>
      <c r="AU4252" s="46">
        <f t="shared" si="902"/>
        <v>0</v>
      </c>
      <c r="AV4252" s="46">
        <f t="shared" si="903"/>
        <v>0</v>
      </c>
      <c r="AW4252" s="46">
        <f t="shared" si="906"/>
        <v>0</v>
      </c>
      <c r="AX4252" s="47" t="str">
        <f t="shared" si="904"/>
        <v/>
      </c>
      <c r="AY4252" s="47" t="str">
        <f t="shared" si="907"/>
        <v/>
      </c>
    </row>
    <row r="4253" spans="35:51" x14ac:dyDescent="0.35">
      <c r="AI4253" s="11"/>
      <c r="AJ4253" s="11"/>
      <c r="AK4253" s="11"/>
      <c r="AL4253" s="63"/>
      <c r="AM4253" s="46" t="str">
        <f t="shared" si="895"/>
        <v/>
      </c>
      <c r="AN4253" s="46" t="str">
        <f t="shared" si="896"/>
        <v/>
      </c>
      <c r="AO4253" s="46" t="str">
        <f t="shared" si="897"/>
        <v/>
      </c>
      <c r="AP4253" s="46">
        <f t="shared" si="898"/>
        <v>0</v>
      </c>
      <c r="AQ4253" s="46" t="str">
        <f t="shared" si="899"/>
        <v/>
      </c>
      <c r="AR4253" s="46">
        <f t="shared" si="900"/>
        <v>0</v>
      </c>
      <c r="AS4253" s="48">
        <f t="shared" si="901"/>
        <v>1</v>
      </c>
      <c r="AT4253" s="46">
        <f t="shared" si="905"/>
        <v>0</v>
      </c>
      <c r="AU4253" s="46">
        <f t="shared" si="902"/>
        <v>0</v>
      </c>
      <c r="AV4253" s="46">
        <f t="shared" si="903"/>
        <v>0</v>
      </c>
      <c r="AW4253" s="46">
        <f t="shared" si="906"/>
        <v>0</v>
      </c>
      <c r="AX4253" s="47" t="str">
        <f t="shared" si="904"/>
        <v/>
      </c>
      <c r="AY4253" s="47" t="str">
        <f t="shared" si="907"/>
        <v/>
      </c>
    </row>
    <row r="4254" spans="35:51" x14ac:dyDescent="0.35">
      <c r="AI4254" s="11"/>
      <c r="AJ4254" s="11"/>
      <c r="AK4254" s="11"/>
      <c r="AL4254" s="63"/>
      <c r="AM4254" s="46" t="str">
        <f t="shared" si="895"/>
        <v/>
      </c>
      <c r="AN4254" s="46" t="str">
        <f t="shared" si="896"/>
        <v/>
      </c>
      <c r="AO4254" s="46" t="str">
        <f t="shared" si="897"/>
        <v/>
      </c>
      <c r="AP4254" s="46">
        <f t="shared" si="898"/>
        <v>0</v>
      </c>
      <c r="AQ4254" s="46" t="str">
        <f t="shared" si="899"/>
        <v/>
      </c>
      <c r="AR4254" s="46">
        <f t="shared" si="900"/>
        <v>0</v>
      </c>
      <c r="AS4254" s="48">
        <f t="shared" si="901"/>
        <v>1</v>
      </c>
      <c r="AT4254" s="46">
        <f t="shared" si="905"/>
        <v>0</v>
      </c>
      <c r="AU4254" s="46">
        <f t="shared" si="902"/>
        <v>0</v>
      </c>
      <c r="AV4254" s="46">
        <f t="shared" si="903"/>
        <v>0</v>
      </c>
      <c r="AW4254" s="46">
        <f t="shared" si="906"/>
        <v>0</v>
      </c>
      <c r="AX4254" s="47" t="str">
        <f t="shared" si="904"/>
        <v/>
      </c>
      <c r="AY4254" s="47" t="str">
        <f t="shared" si="907"/>
        <v/>
      </c>
    </row>
    <row r="4255" spans="35:51" x14ac:dyDescent="0.35">
      <c r="AI4255" s="11"/>
      <c r="AJ4255" s="11"/>
      <c r="AK4255" s="11"/>
      <c r="AL4255" s="63"/>
      <c r="AM4255" s="46" t="str">
        <f t="shared" si="895"/>
        <v/>
      </c>
      <c r="AN4255" s="46" t="str">
        <f t="shared" si="896"/>
        <v/>
      </c>
      <c r="AO4255" s="46" t="str">
        <f t="shared" si="897"/>
        <v/>
      </c>
      <c r="AP4255" s="46">
        <f t="shared" si="898"/>
        <v>0</v>
      </c>
      <c r="AQ4255" s="46" t="str">
        <f t="shared" si="899"/>
        <v/>
      </c>
      <c r="AR4255" s="46">
        <f t="shared" si="900"/>
        <v>0</v>
      </c>
      <c r="AS4255" s="48">
        <f t="shared" si="901"/>
        <v>1</v>
      </c>
      <c r="AT4255" s="46">
        <f t="shared" si="905"/>
        <v>0</v>
      </c>
      <c r="AU4255" s="46">
        <f t="shared" si="902"/>
        <v>0</v>
      </c>
      <c r="AV4255" s="46">
        <f t="shared" si="903"/>
        <v>0</v>
      </c>
      <c r="AW4255" s="46">
        <f t="shared" si="906"/>
        <v>0</v>
      </c>
      <c r="AX4255" s="47" t="str">
        <f t="shared" si="904"/>
        <v/>
      </c>
      <c r="AY4255" s="47" t="str">
        <f t="shared" si="907"/>
        <v/>
      </c>
    </row>
    <row r="4256" spans="35:51" x14ac:dyDescent="0.35">
      <c r="AI4256" s="11"/>
      <c r="AJ4256" s="11"/>
      <c r="AK4256" s="11"/>
      <c r="AL4256" s="63"/>
      <c r="AM4256" s="46" t="str">
        <f t="shared" si="895"/>
        <v/>
      </c>
      <c r="AN4256" s="46" t="str">
        <f t="shared" si="896"/>
        <v/>
      </c>
      <c r="AO4256" s="46" t="str">
        <f t="shared" si="897"/>
        <v/>
      </c>
      <c r="AP4256" s="46">
        <f t="shared" si="898"/>
        <v>0</v>
      </c>
      <c r="AQ4256" s="46" t="str">
        <f t="shared" si="899"/>
        <v/>
      </c>
      <c r="AR4256" s="46">
        <f t="shared" si="900"/>
        <v>0</v>
      </c>
      <c r="AS4256" s="48">
        <f t="shared" si="901"/>
        <v>1</v>
      </c>
      <c r="AT4256" s="46">
        <f t="shared" si="905"/>
        <v>0</v>
      </c>
      <c r="AU4256" s="46">
        <f t="shared" si="902"/>
        <v>0</v>
      </c>
      <c r="AV4256" s="46">
        <f t="shared" si="903"/>
        <v>0</v>
      </c>
      <c r="AW4256" s="46">
        <f t="shared" si="906"/>
        <v>0</v>
      </c>
      <c r="AX4256" s="47" t="str">
        <f t="shared" si="904"/>
        <v/>
      </c>
      <c r="AY4256" s="47" t="str">
        <f t="shared" si="907"/>
        <v/>
      </c>
    </row>
    <row r="4257" spans="35:51" x14ac:dyDescent="0.35">
      <c r="AI4257" s="11"/>
      <c r="AJ4257" s="11"/>
      <c r="AK4257" s="11"/>
      <c r="AL4257" s="63"/>
      <c r="AM4257" s="46" t="str">
        <f t="shared" si="895"/>
        <v/>
      </c>
      <c r="AN4257" s="46" t="str">
        <f t="shared" si="896"/>
        <v/>
      </c>
      <c r="AO4257" s="46" t="str">
        <f t="shared" si="897"/>
        <v/>
      </c>
      <c r="AP4257" s="46">
        <f t="shared" si="898"/>
        <v>0</v>
      </c>
      <c r="AQ4257" s="46" t="str">
        <f t="shared" si="899"/>
        <v/>
      </c>
      <c r="AR4257" s="46">
        <f t="shared" si="900"/>
        <v>0</v>
      </c>
      <c r="AS4257" s="48">
        <f t="shared" si="901"/>
        <v>1</v>
      </c>
      <c r="AT4257" s="46">
        <f t="shared" si="905"/>
        <v>0</v>
      </c>
      <c r="AU4257" s="46">
        <f t="shared" si="902"/>
        <v>0</v>
      </c>
      <c r="AV4257" s="46">
        <f t="shared" si="903"/>
        <v>0</v>
      </c>
      <c r="AW4257" s="46">
        <f t="shared" si="906"/>
        <v>0</v>
      </c>
      <c r="AX4257" s="47" t="str">
        <f t="shared" si="904"/>
        <v/>
      </c>
      <c r="AY4257" s="47" t="str">
        <f t="shared" si="907"/>
        <v/>
      </c>
    </row>
    <row r="4258" spans="35:51" x14ac:dyDescent="0.35">
      <c r="AI4258" s="11"/>
      <c r="AJ4258" s="11"/>
      <c r="AK4258" s="11"/>
      <c r="AL4258" s="63"/>
      <c r="AM4258" s="46" t="str">
        <f t="shared" si="895"/>
        <v/>
      </c>
      <c r="AN4258" s="46" t="str">
        <f t="shared" si="896"/>
        <v/>
      </c>
      <c r="AO4258" s="46" t="str">
        <f t="shared" si="897"/>
        <v/>
      </c>
      <c r="AP4258" s="46">
        <f t="shared" si="898"/>
        <v>0</v>
      </c>
      <c r="AQ4258" s="46" t="str">
        <f t="shared" si="899"/>
        <v/>
      </c>
      <c r="AR4258" s="46">
        <f t="shared" si="900"/>
        <v>0</v>
      </c>
      <c r="AS4258" s="48">
        <f t="shared" si="901"/>
        <v>1</v>
      </c>
      <c r="AT4258" s="46">
        <f t="shared" si="905"/>
        <v>0</v>
      </c>
      <c r="AU4258" s="46">
        <f t="shared" si="902"/>
        <v>0</v>
      </c>
      <c r="AV4258" s="46">
        <f t="shared" si="903"/>
        <v>0</v>
      </c>
      <c r="AW4258" s="46">
        <f t="shared" si="906"/>
        <v>0</v>
      </c>
      <c r="AX4258" s="47" t="str">
        <f t="shared" si="904"/>
        <v/>
      </c>
      <c r="AY4258" s="47" t="str">
        <f t="shared" si="907"/>
        <v/>
      </c>
    </row>
    <row r="4259" spans="35:51" x14ac:dyDescent="0.35">
      <c r="AI4259" s="11"/>
      <c r="AJ4259" s="11"/>
      <c r="AK4259" s="11"/>
      <c r="AL4259" s="63"/>
      <c r="AM4259" s="46" t="str">
        <f t="shared" si="895"/>
        <v/>
      </c>
      <c r="AN4259" s="46" t="str">
        <f t="shared" si="896"/>
        <v/>
      </c>
      <c r="AO4259" s="46" t="str">
        <f t="shared" si="897"/>
        <v/>
      </c>
      <c r="AP4259" s="46">
        <f t="shared" si="898"/>
        <v>0</v>
      </c>
      <c r="AQ4259" s="46" t="str">
        <f t="shared" si="899"/>
        <v/>
      </c>
      <c r="AR4259" s="46">
        <f t="shared" si="900"/>
        <v>0</v>
      </c>
      <c r="AS4259" s="48">
        <f t="shared" si="901"/>
        <v>1</v>
      </c>
      <c r="AT4259" s="46">
        <f t="shared" si="905"/>
        <v>0</v>
      </c>
      <c r="AU4259" s="46">
        <f t="shared" si="902"/>
        <v>0</v>
      </c>
      <c r="AV4259" s="46">
        <f t="shared" si="903"/>
        <v>0</v>
      </c>
      <c r="AW4259" s="46">
        <f t="shared" si="906"/>
        <v>0</v>
      </c>
      <c r="AX4259" s="47" t="str">
        <f t="shared" si="904"/>
        <v/>
      </c>
      <c r="AY4259" s="47" t="str">
        <f t="shared" si="907"/>
        <v/>
      </c>
    </row>
    <row r="4260" spans="35:51" x14ac:dyDescent="0.35">
      <c r="AI4260" s="11"/>
      <c r="AJ4260" s="11"/>
      <c r="AK4260" s="11"/>
      <c r="AL4260" s="63"/>
      <c r="AM4260" s="46" t="str">
        <f t="shared" si="895"/>
        <v/>
      </c>
      <c r="AN4260" s="46" t="str">
        <f t="shared" si="896"/>
        <v/>
      </c>
      <c r="AO4260" s="46" t="str">
        <f t="shared" si="897"/>
        <v/>
      </c>
      <c r="AP4260" s="46">
        <f t="shared" si="898"/>
        <v>0</v>
      </c>
      <c r="AQ4260" s="46" t="str">
        <f t="shared" si="899"/>
        <v/>
      </c>
      <c r="AR4260" s="46">
        <f t="shared" si="900"/>
        <v>0</v>
      </c>
      <c r="AS4260" s="48">
        <f t="shared" si="901"/>
        <v>1</v>
      </c>
      <c r="AT4260" s="46">
        <f t="shared" si="905"/>
        <v>0</v>
      </c>
      <c r="AU4260" s="46">
        <f t="shared" si="902"/>
        <v>0</v>
      </c>
      <c r="AV4260" s="46">
        <f t="shared" si="903"/>
        <v>0</v>
      </c>
      <c r="AW4260" s="46">
        <f t="shared" si="906"/>
        <v>0</v>
      </c>
      <c r="AX4260" s="47" t="str">
        <f t="shared" si="904"/>
        <v/>
      </c>
      <c r="AY4260" s="47" t="str">
        <f t="shared" si="907"/>
        <v/>
      </c>
    </row>
    <row r="4261" spans="35:51" x14ac:dyDescent="0.35">
      <c r="AI4261" s="11"/>
      <c r="AJ4261" s="11"/>
      <c r="AK4261" s="11"/>
      <c r="AL4261" s="63"/>
      <c r="AM4261" s="46" t="str">
        <f t="shared" si="895"/>
        <v/>
      </c>
      <c r="AN4261" s="46" t="str">
        <f t="shared" si="896"/>
        <v/>
      </c>
      <c r="AO4261" s="46" t="str">
        <f t="shared" si="897"/>
        <v/>
      </c>
      <c r="AP4261" s="46">
        <f t="shared" si="898"/>
        <v>0</v>
      </c>
      <c r="AQ4261" s="46" t="str">
        <f t="shared" si="899"/>
        <v/>
      </c>
      <c r="AR4261" s="46">
        <f t="shared" si="900"/>
        <v>0</v>
      </c>
      <c r="AS4261" s="48">
        <f t="shared" si="901"/>
        <v>1</v>
      </c>
      <c r="AT4261" s="46">
        <f t="shared" si="905"/>
        <v>0</v>
      </c>
      <c r="AU4261" s="46">
        <f t="shared" si="902"/>
        <v>0</v>
      </c>
      <c r="AV4261" s="46">
        <f t="shared" si="903"/>
        <v>0</v>
      </c>
      <c r="AW4261" s="46">
        <f t="shared" si="906"/>
        <v>0</v>
      </c>
      <c r="AX4261" s="47" t="str">
        <f t="shared" si="904"/>
        <v/>
      </c>
      <c r="AY4261" s="47" t="str">
        <f t="shared" si="907"/>
        <v/>
      </c>
    </row>
    <row r="4262" spans="35:51" x14ac:dyDescent="0.35">
      <c r="AI4262" s="11"/>
      <c r="AJ4262" s="11"/>
      <c r="AK4262" s="11"/>
      <c r="AL4262" s="63"/>
      <c r="AM4262" s="46" t="str">
        <f t="shared" si="895"/>
        <v/>
      </c>
      <c r="AN4262" s="46" t="str">
        <f t="shared" si="896"/>
        <v/>
      </c>
      <c r="AO4262" s="46" t="str">
        <f t="shared" si="897"/>
        <v/>
      </c>
      <c r="AP4262" s="46">
        <f t="shared" si="898"/>
        <v>0</v>
      </c>
      <c r="AQ4262" s="46" t="str">
        <f t="shared" si="899"/>
        <v/>
      </c>
      <c r="AR4262" s="46">
        <f t="shared" si="900"/>
        <v>0</v>
      </c>
      <c r="AS4262" s="48">
        <f t="shared" si="901"/>
        <v>1</v>
      </c>
      <c r="AT4262" s="46">
        <f t="shared" si="905"/>
        <v>0</v>
      </c>
      <c r="AU4262" s="46">
        <f t="shared" si="902"/>
        <v>0</v>
      </c>
      <c r="AV4262" s="46">
        <f t="shared" si="903"/>
        <v>0</v>
      </c>
      <c r="AW4262" s="46">
        <f t="shared" si="906"/>
        <v>0</v>
      </c>
      <c r="AX4262" s="47" t="str">
        <f t="shared" si="904"/>
        <v/>
      </c>
      <c r="AY4262" s="47" t="str">
        <f t="shared" si="907"/>
        <v/>
      </c>
    </row>
    <row r="4263" spans="35:51" x14ac:dyDescent="0.35">
      <c r="AI4263" s="11"/>
      <c r="AJ4263" s="11"/>
      <c r="AK4263" s="11"/>
      <c r="AL4263" s="63"/>
      <c r="AM4263" s="46" t="str">
        <f t="shared" si="895"/>
        <v/>
      </c>
      <c r="AN4263" s="46" t="str">
        <f t="shared" si="896"/>
        <v/>
      </c>
      <c r="AO4263" s="46" t="str">
        <f t="shared" si="897"/>
        <v/>
      </c>
      <c r="AP4263" s="46">
        <f t="shared" si="898"/>
        <v>0</v>
      </c>
      <c r="AQ4263" s="46" t="str">
        <f t="shared" si="899"/>
        <v/>
      </c>
      <c r="AR4263" s="46">
        <f t="shared" si="900"/>
        <v>0</v>
      </c>
      <c r="AS4263" s="48">
        <f t="shared" si="901"/>
        <v>1</v>
      </c>
      <c r="AT4263" s="46">
        <f t="shared" si="905"/>
        <v>0</v>
      </c>
      <c r="AU4263" s="46">
        <f t="shared" si="902"/>
        <v>0</v>
      </c>
      <c r="AV4263" s="46">
        <f t="shared" si="903"/>
        <v>0</v>
      </c>
      <c r="AW4263" s="46">
        <f t="shared" si="906"/>
        <v>0</v>
      </c>
      <c r="AX4263" s="47" t="str">
        <f t="shared" si="904"/>
        <v/>
      </c>
      <c r="AY4263" s="47" t="str">
        <f t="shared" si="907"/>
        <v/>
      </c>
    </row>
    <row r="4264" spans="35:51" x14ac:dyDescent="0.35">
      <c r="AI4264" s="11"/>
      <c r="AJ4264" s="11"/>
      <c r="AK4264" s="11"/>
      <c r="AL4264" s="63"/>
      <c r="AM4264" s="46" t="str">
        <f t="shared" si="895"/>
        <v/>
      </c>
      <c r="AN4264" s="46" t="str">
        <f t="shared" si="896"/>
        <v/>
      </c>
      <c r="AO4264" s="46" t="str">
        <f t="shared" si="897"/>
        <v/>
      </c>
      <c r="AP4264" s="46">
        <f t="shared" si="898"/>
        <v>0</v>
      </c>
      <c r="AQ4264" s="46" t="str">
        <f t="shared" si="899"/>
        <v/>
      </c>
      <c r="AR4264" s="46">
        <f t="shared" si="900"/>
        <v>0</v>
      </c>
      <c r="AS4264" s="48">
        <f t="shared" si="901"/>
        <v>1</v>
      </c>
      <c r="AT4264" s="46">
        <f t="shared" si="905"/>
        <v>0</v>
      </c>
      <c r="AU4264" s="46">
        <f t="shared" si="902"/>
        <v>0</v>
      </c>
      <c r="AV4264" s="46">
        <f t="shared" si="903"/>
        <v>0</v>
      </c>
      <c r="AW4264" s="46">
        <f t="shared" si="906"/>
        <v>0</v>
      </c>
      <c r="AX4264" s="47" t="str">
        <f t="shared" si="904"/>
        <v/>
      </c>
      <c r="AY4264" s="47" t="str">
        <f t="shared" si="907"/>
        <v/>
      </c>
    </row>
    <row r="4265" spans="35:51" x14ac:dyDescent="0.35">
      <c r="AI4265" s="11"/>
      <c r="AJ4265" s="11"/>
      <c r="AK4265" s="11"/>
      <c r="AL4265" s="63"/>
      <c r="AM4265" s="46" t="str">
        <f t="shared" si="895"/>
        <v/>
      </c>
      <c r="AN4265" s="46" t="str">
        <f t="shared" si="896"/>
        <v/>
      </c>
      <c r="AO4265" s="46" t="str">
        <f t="shared" si="897"/>
        <v/>
      </c>
      <c r="AP4265" s="46">
        <f t="shared" si="898"/>
        <v>0</v>
      </c>
      <c r="AQ4265" s="46" t="str">
        <f t="shared" si="899"/>
        <v/>
      </c>
      <c r="AR4265" s="46">
        <f t="shared" si="900"/>
        <v>0</v>
      </c>
      <c r="AS4265" s="48">
        <f t="shared" si="901"/>
        <v>1</v>
      </c>
      <c r="AT4265" s="46">
        <f t="shared" si="905"/>
        <v>0</v>
      </c>
      <c r="AU4265" s="46">
        <f t="shared" si="902"/>
        <v>0</v>
      </c>
      <c r="AV4265" s="46">
        <f t="shared" si="903"/>
        <v>0</v>
      </c>
      <c r="AW4265" s="46">
        <f t="shared" si="906"/>
        <v>0</v>
      </c>
      <c r="AX4265" s="47" t="str">
        <f t="shared" si="904"/>
        <v/>
      </c>
      <c r="AY4265" s="47" t="str">
        <f t="shared" si="907"/>
        <v/>
      </c>
    </row>
    <row r="4266" spans="35:51" x14ac:dyDescent="0.35">
      <c r="AI4266" s="11"/>
      <c r="AJ4266" s="11"/>
      <c r="AK4266" s="11"/>
      <c r="AL4266" s="63"/>
      <c r="AM4266" s="46" t="str">
        <f t="shared" si="895"/>
        <v/>
      </c>
      <c r="AN4266" s="46" t="str">
        <f t="shared" si="896"/>
        <v/>
      </c>
      <c r="AO4266" s="46" t="str">
        <f t="shared" si="897"/>
        <v/>
      </c>
      <c r="AP4266" s="46">
        <f t="shared" si="898"/>
        <v>0</v>
      </c>
      <c r="AQ4266" s="46" t="str">
        <f t="shared" si="899"/>
        <v/>
      </c>
      <c r="AR4266" s="46">
        <f t="shared" si="900"/>
        <v>0</v>
      </c>
      <c r="AS4266" s="48">
        <f t="shared" si="901"/>
        <v>1</v>
      </c>
      <c r="AT4266" s="46">
        <f t="shared" si="905"/>
        <v>0</v>
      </c>
      <c r="AU4266" s="46">
        <f t="shared" si="902"/>
        <v>0</v>
      </c>
      <c r="AV4266" s="46">
        <f t="shared" si="903"/>
        <v>0</v>
      </c>
      <c r="AW4266" s="46">
        <f t="shared" si="906"/>
        <v>0</v>
      </c>
      <c r="AX4266" s="47" t="str">
        <f t="shared" si="904"/>
        <v/>
      </c>
      <c r="AY4266" s="47" t="str">
        <f t="shared" si="907"/>
        <v/>
      </c>
    </row>
    <row r="4267" spans="35:51" x14ac:dyDescent="0.35">
      <c r="AI4267" s="11"/>
      <c r="AJ4267" s="11"/>
      <c r="AK4267" s="11"/>
      <c r="AL4267" s="63"/>
      <c r="AM4267" s="46" t="str">
        <f t="shared" si="895"/>
        <v/>
      </c>
      <c r="AN4267" s="46" t="str">
        <f t="shared" si="896"/>
        <v/>
      </c>
      <c r="AO4267" s="46" t="str">
        <f t="shared" si="897"/>
        <v/>
      </c>
      <c r="AP4267" s="46">
        <f t="shared" si="898"/>
        <v>0</v>
      </c>
      <c r="AQ4267" s="46" t="str">
        <f t="shared" si="899"/>
        <v/>
      </c>
      <c r="AR4267" s="46">
        <f t="shared" si="900"/>
        <v>0</v>
      </c>
      <c r="AS4267" s="48">
        <f t="shared" si="901"/>
        <v>1</v>
      </c>
      <c r="AT4267" s="46">
        <f t="shared" si="905"/>
        <v>0</v>
      </c>
      <c r="AU4267" s="46">
        <f t="shared" si="902"/>
        <v>0</v>
      </c>
      <c r="AV4267" s="46">
        <f t="shared" si="903"/>
        <v>0</v>
      </c>
      <c r="AW4267" s="46">
        <f t="shared" si="906"/>
        <v>0</v>
      </c>
      <c r="AX4267" s="47" t="str">
        <f t="shared" si="904"/>
        <v/>
      </c>
      <c r="AY4267" s="47" t="str">
        <f t="shared" si="907"/>
        <v/>
      </c>
    </row>
    <row r="4268" spans="35:51" x14ac:dyDescent="0.35">
      <c r="AI4268" s="11"/>
      <c r="AJ4268" s="11"/>
      <c r="AK4268" s="11"/>
      <c r="AL4268" s="63"/>
      <c r="AM4268" s="46" t="str">
        <f t="shared" si="895"/>
        <v/>
      </c>
      <c r="AN4268" s="46" t="str">
        <f t="shared" si="896"/>
        <v/>
      </c>
      <c r="AO4268" s="46" t="str">
        <f t="shared" si="897"/>
        <v/>
      </c>
      <c r="AP4268" s="46">
        <f t="shared" si="898"/>
        <v>0</v>
      </c>
      <c r="AQ4268" s="46" t="str">
        <f t="shared" si="899"/>
        <v/>
      </c>
      <c r="AR4268" s="46">
        <f t="shared" si="900"/>
        <v>0</v>
      </c>
      <c r="AS4268" s="48">
        <f t="shared" si="901"/>
        <v>1</v>
      </c>
      <c r="AT4268" s="46">
        <f t="shared" si="905"/>
        <v>0</v>
      </c>
      <c r="AU4268" s="46">
        <f t="shared" si="902"/>
        <v>0</v>
      </c>
      <c r="AV4268" s="46">
        <f t="shared" si="903"/>
        <v>0</v>
      </c>
      <c r="AW4268" s="46">
        <f t="shared" si="906"/>
        <v>0</v>
      </c>
      <c r="AX4268" s="47" t="str">
        <f t="shared" si="904"/>
        <v/>
      </c>
      <c r="AY4268" s="47" t="str">
        <f t="shared" si="907"/>
        <v/>
      </c>
    </row>
    <row r="4269" spans="35:51" x14ac:dyDescent="0.35">
      <c r="AI4269" s="11"/>
      <c r="AJ4269" s="11"/>
      <c r="AK4269" s="11"/>
      <c r="AL4269" s="63"/>
      <c r="AM4269" s="46" t="str">
        <f t="shared" si="895"/>
        <v/>
      </c>
      <c r="AN4269" s="46" t="str">
        <f t="shared" si="896"/>
        <v/>
      </c>
      <c r="AO4269" s="46" t="str">
        <f t="shared" si="897"/>
        <v/>
      </c>
      <c r="AP4269" s="46">
        <f t="shared" si="898"/>
        <v>0</v>
      </c>
      <c r="AQ4269" s="46" t="str">
        <f t="shared" si="899"/>
        <v/>
      </c>
      <c r="AR4269" s="46">
        <f t="shared" si="900"/>
        <v>0</v>
      </c>
      <c r="AS4269" s="48">
        <f t="shared" si="901"/>
        <v>1</v>
      </c>
      <c r="AT4269" s="46">
        <f t="shared" si="905"/>
        <v>0</v>
      </c>
      <c r="AU4269" s="46">
        <f t="shared" si="902"/>
        <v>0</v>
      </c>
      <c r="AV4269" s="46">
        <f t="shared" si="903"/>
        <v>0</v>
      </c>
      <c r="AW4269" s="46">
        <f t="shared" si="906"/>
        <v>0</v>
      </c>
      <c r="AX4269" s="47" t="str">
        <f t="shared" si="904"/>
        <v/>
      </c>
      <c r="AY4269" s="47" t="str">
        <f t="shared" si="907"/>
        <v/>
      </c>
    </row>
    <row r="4270" spans="35:51" x14ac:dyDescent="0.35">
      <c r="AI4270" s="11"/>
      <c r="AJ4270" s="11"/>
      <c r="AK4270" s="11"/>
      <c r="AL4270" s="63"/>
      <c r="AM4270" s="46" t="str">
        <f t="shared" si="895"/>
        <v/>
      </c>
      <c r="AN4270" s="46" t="str">
        <f t="shared" si="896"/>
        <v/>
      </c>
      <c r="AO4270" s="46" t="str">
        <f t="shared" si="897"/>
        <v/>
      </c>
      <c r="AP4270" s="46">
        <f t="shared" si="898"/>
        <v>0</v>
      </c>
      <c r="AQ4270" s="46" t="str">
        <f t="shared" si="899"/>
        <v/>
      </c>
      <c r="AR4270" s="46">
        <f t="shared" si="900"/>
        <v>0</v>
      </c>
      <c r="AS4270" s="48">
        <f t="shared" si="901"/>
        <v>1</v>
      </c>
      <c r="AT4270" s="46">
        <f t="shared" si="905"/>
        <v>0</v>
      </c>
      <c r="AU4270" s="46">
        <f t="shared" si="902"/>
        <v>0</v>
      </c>
      <c r="AV4270" s="46">
        <f t="shared" si="903"/>
        <v>0</v>
      </c>
      <c r="AW4270" s="46">
        <f t="shared" si="906"/>
        <v>0</v>
      </c>
      <c r="AX4270" s="47" t="str">
        <f t="shared" si="904"/>
        <v/>
      </c>
      <c r="AY4270" s="47" t="str">
        <f t="shared" si="907"/>
        <v/>
      </c>
    </row>
    <row r="4271" spans="35:51" x14ac:dyDescent="0.35">
      <c r="AI4271" s="11"/>
      <c r="AJ4271" s="11"/>
      <c r="AK4271" s="11"/>
      <c r="AL4271" s="63"/>
      <c r="AM4271" s="46" t="str">
        <f t="shared" si="895"/>
        <v/>
      </c>
      <c r="AN4271" s="46" t="str">
        <f t="shared" si="896"/>
        <v/>
      </c>
      <c r="AO4271" s="46" t="str">
        <f t="shared" si="897"/>
        <v/>
      </c>
      <c r="AP4271" s="46">
        <f t="shared" si="898"/>
        <v>0</v>
      </c>
      <c r="AQ4271" s="46" t="str">
        <f t="shared" si="899"/>
        <v/>
      </c>
      <c r="AR4271" s="46">
        <f t="shared" si="900"/>
        <v>0</v>
      </c>
      <c r="AS4271" s="48">
        <f t="shared" si="901"/>
        <v>1</v>
      </c>
      <c r="AT4271" s="46">
        <f t="shared" si="905"/>
        <v>0</v>
      </c>
      <c r="AU4271" s="46">
        <f t="shared" si="902"/>
        <v>0</v>
      </c>
      <c r="AV4271" s="46">
        <f t="shared" si="903"/>
        <v>0</v>
      </c>
      <c r="AW4271" s="46">
        <f t="shared" si="906"/>
        <v>0</v>
      </c>
      <c r="AX4271" s="47" t="str">
        <f t="shared" si="904"/>
        <v/>
      </c>
      <c r="AY4271" s="47" t="str">
        <f t="shared" si="907"/>
        <v/>
      </c>
    </row>
    <row r="4272" spans="35:51" x14ac:dyDescent="0.35">
      <c r="AI4272" s="11"/>
      <c r="AJ4272" s="11"/>
      <c r="AK4272" s="11"/>
      <c r="AL4272" s="63"/>
      <c r="AM4272" s="46" t="str">
        <f t="shared" si="895"/>
        <v/>
      </c>
      <c r="AN4272" s="46" t="str">
        <f t="shared" si="896"/>
        <v/>
      </c>
      <c r="AO4272" s="46" t="str">
        <f t="shared" si="897"/>
        <v/>
      </c>
      <c r="AP4272" s="46">
        <f t="shared" si="898"/>
        <v>0</v>
      </c>
      <c r="AQ4272" s="46" t="str">
        <f t="shared" si="899"/>
        <v/>
      </c>
      <c r="AR4272" s="46">
        <f t="shared" si="900"/>
        <v>0</v>
      </c>
      <c r="AS4272" s="48">
        <f t="shared" si="901"/>
        <v>1</v>
      </c>
      <c r="AT4272" s="46">
        <f t="shared" si="905"/>
        <v>0</v>
      </c>
      <c r="AU4272" s="46">
        <f t="shared" si="902"/>
        <v>0</v>
      </c>
      <c r="AV4272" s="46">
        <f t="shared" si="903"/>
        <v>0</v>
      </c>
      <c r="AW4272" s="46">
        <f t="shared" si="906"/>
        <v>0</v>
      </c>
      <c r="AX4272" s="47" t="str">
        <f t="shared" si="904"/>
        <v/>
      </c>
      <c r="AY4272" s="47" t="str">
        <f t="shared" si="907"/>
        <v/>
      </c>
    </row>
    <row r="4273" spans="35:51" x14ac:dyDescent="0.35">
      <c r="AI4273" s="11"/>
      <c r="AJ4273" s="11"/>
      <c r="AK4273" s="11"/>
      <c r="AL4273" s="63"/>
      <c r="AM4273" s="46" t="str">
        <f t="shared" si="895"/>
        <v/>
      </c>
      <c r="AN4273" s="46" t="str">
        <f t="shared" si="896"/>
        <v/>
      </c>
      <c r="AO4273" s="46" t="str">
        <f t="shared" si="897"/>
        <v/>
      </c>
      <c r="AP4273" s="46">
        <f t="shared" si="898"/>
        <v>0</v>
      </c>
      <c r="AQ4273" s="46" t="str">
        <f t="shared" si="899"/>
        <v/>
      </c>
      <c r="AR4273" s="46">
        <f t="shared" si="900"/>
        <v>0</v>
      </c>
      <c r="AS4273" s="48">
        <f t="shared" si="901"/>
        <v>1</v>
      </c>
      <c r="AT4273" s="46">
        <f t="shared" si="905"/>
        <v>0</v>
      </c>
      <c r="AU4273" s="46">
        <f t="shared" si="902"/>
        <v>0</v>
      </c>
      <c r="AV4273" s="46">
        <f t="shared" si="903"/>
        <v>0</v>
      </c>
      <c r="AW4273" s="46">
        <f t="shared" si="906"/>
        <v>0</v>
      </c>
      <c r="AX4273" s="47" t="str">
        <f t="shared" si="904"/>
        <v/>
      </c>
      <c r="AY4273" s="47" t="str">
        <f t="shared" si="907"/>
        <v/>
      </c>
    </row>
    <row r="4274" spans="35:51" x14ac:dyDescent="0.35">
      <c r="AI4274" s="11"/>
      <c r="AJ4274" s="11"/>
      <c r="AK4274" s="11"/>
      <c r="AL4274" s="63"/>
      <c r="AM4274" s="46" t="str">
        <f t="shared" si="895"/>
        <v/>
      </c>
      <c r="AN4274" s="46" t="str">
        <f t="shared" si="896"/>
        <v/>
      </c>
      <c r="AO4274" s="46" t="str">
        <f t="shared" si="897"/>
        <v/>
      </c>
      <c r="AP4274" s="46">
        <f t="shared" si="898"/>
        <v>0</v>
      </c>
      <c r="AQ4274" s="46" t="str">
        <f t="shared" si="899"/>
        <v/>
      </c>
      <c r="AR4274" s="46">
        <f t="shared" si="900"/>
        <v>0</v>
      </c>
      <c r="AS4274" s="48">
        <f t="shared" si="901"/>
        <v>1</v>
      </c>
      <c r="AT4274" s="46">
        <f t="shared" si="905"/>
        <v>0</v>
      </c>
      <c r="AU4274" s="46">
        <f t="shared" si="902"/>
        <v>0</v>
      </c>
      <c r="AV4274" s="46">
        <f t="shared" si="903"/>
        <v>0</v>
      </c>
      <c r="AW4274" s="46">
        <f t="shared" si="906"/>
        <v>0</v>
      </c>
      <c r="AX4274" s="47" t="str">
        <f t="shared" si="904"/>
        <v/>
      </c>
      <c r="AY4274" s="47" t="str">
        <f t="shared" si="907"/>
        <v/>
      </c>
    </row>
    <row r="4275" spans="35:51" x14ac:dyDescent="0.35">
      <c r="AI4275" s="11"/>
      <c r="AJ4275" s="11"/>
      <c r="AK4275" s="11"/>
      <c r="AL4275" s="63"/>
      <c r="AM4275" s="46" t="str">
        <f t="shared" si="895"/>
        <v/>
      </c>
      <c r="AN4275" s="46" t="str">
        <f t="shared" si="896"/>
        <v/>
      </c>
      <c r="AO4275" s="46" t="str">
        <f t="shared" si="897"/>
        <v/>
      </c>
      <c r="AP4275" s="46">
        <f t="shared" si="898"/>
        <v>0</v>
      </c>
      <c r="AQ4275" s="46" t="str">
        <f t="shared" si="899"/>
        <v/>
      </c>
      <c r="AR4275" s="46">
        <f t="shared" si="900"/>
        <v>0</v>
      </c>
      <c r="AS4275" s="48">
        <f t="shared" si="901"/>
        <v>1</v>
      </c>
      <c r="AT4275" s="46">
        <f t="shared" si="905"/>
        <v>0</v>
      </c>
      <c r="AU4275" s="46">
        <f t="shared" si="902"/>
        <v>0</v>
      </c>
      <c r="AV4275" s="46">
        <f t="shared" si="903"/>
        <v>0</v>
      </c>
      <c r="AW4275" s="46">
        <f t="shared" si="906"/>
        <v>0</v>
      </c>
      <c r="AX4275" s="47" t="str">
        <f t="shared" si="904"/>
        <v/>
      </c>
      <c r="AY4275" s="47" t="str">
        <f t="shared" si="907"/>
        <v/>
      </c>
    </row>
    <row r="4276" spans="35:51" x14ac:dyDescent="0.35">
      <c r="AI4276" s="11"/>
      <c r="AJ4276" s="11"/>
      <c r="AK4276" s="11"/>
      <c r="AL4276" s="63"/>
      <c r="AM4276" s="46" t="str">
        <f t="shared" si="895"/>
        <v/>
      </c>
      <c r="AN4276" s="46" t="str">
        <f t="shared" si="896"/>
        <v/>
      </c>
      <c r="AO4276" s="46" t="str">
        <f t="shared" si="897"/>
        <v/>
      </c>
      <c r="AP4276" s="46">
        <f t="shared" si="898"/>
        <v>0</v>
      </c>
      <c r="AQ4276" s="46" t="str">
        <f t="shared" si="899"/>
        <v/>
      </c>
      <c r="AR4276" s="46">
        <f t="shared" si="900"/>
        <v>0</v>
      </c>
      <c r="AS4276" s="48">
        <f t="shared" si="901"/>
        <v>1</v>
      </c>
      <c r="AT4276" s="46">
        <f t="shared" si="905"/>
        <v>0</v>
      </c>
      <c r="AU4276" s="46">
        <f t="shared" si="902"/>
        <v>0</v>
      </c>
      <c r="AV4276" s="46">
        <f t="shared" si="903"/>
        <v>0</v>
      </c>
      <c r="AW4276" s="46">
        <f t="shared" si="906"/>
        <v>0</v>
      </c>
      <c r="AX4276" s="47" t="str">
        <f t="shared" si="904"/>
        <v/>
      </c>
      <c r="AY4276" s="47" t="str">
        <f t="shared" si="907"/>
        <v/>
      </c>
    </row>
    <row r="4277" spans="35:51" x14ac:dyDescent="0.35">
      <c r="AI4277" s="11"/>
      <c r="AJ4277" s="11"/>
      <c r="AK4277" s="11"/>
      <c r="AL4277" s="63"/>
      <c r="AM4277" s="46" t="str">
        <f t="shared" si="895"/>
        <v/>
      </c>
      <c r="AN4277" s="46" t="str">
        <f t="shared" si="896"/>
        <v/>
      </c>
      <c r="AO4277" s="46" t="str">
        <f t="shared" si="897"/>
        <v/>
      </c>
      <c r="AP4277" s="46">
        <f t="shared" si="898"/>
        <v>0</v>
      </c>
      <c r="AQ4277" s="46" t="str">
        <f t="shared" si="899"/>
        <v/>
      </c>
      <c r="AR4277" s="46">
        <f t="shared" si="900"/>
        <v>0</v>
      </c>
      <c r="AS4277" s="48">
        <f t="shared" si="901"/>
        <v>1</v>
      </c>
      <c r="AT4277" s="46">
        <f t="shared" si="905"/>
        <v>0</v>
      </c>
      <c r="AU4277" s="46">
        <f t="shared" si="902"/>
        <v>0</v>
      </c>
      <c r="AV4277" s="46">
        <f t="shared" si="903"/>
        <v>0</v>
      </c>
      <c r="AW4277" s="46">
        <f t="shared" si="906"/>
        <v>0</v>
      </c>
      <c r="AX4277" s="47" t="str">
        <f t="shared" si="904"/>
        <v/>
      </c>
      <c r="AY4277" s="47" t="str">
        <f t="shared" si="907"/>
        <v/>
      </c>
    </row>
    <row r="4278" spans="35:51" x14ac:dyDescent="0.35">
      <c r="AI4278" s="11"/>
      <c r="AJ4278" s="11"/>
      <c r="AK4278" s="11"/>
      <c r="AL4278" s="63"/>
      <c r="AM4278" s="46" t="str">
        <f t="shared" si="895"/>
        <v/>
      </c>
      <c r="AN4278" s="46" t="str">
        <f t="shared" si="896"/>
        <v/>
      </c>
      <c r="AO4278" s="46" t="str">
        <f t="shared" si="897"/>
        <v/>
      </c>
      <c r="AP4278" s="46">
        <f t="shared" si="898"/>
        <v>0</v>
      </c>
      <c r="AQ4278" s="46" t="str">
        <f t="shared" si="899"/>
        <v/>
      </c>
      <c r="AR4278" s="46">
        <f t="shared" si="900"/>
        <v>0</v>
      </c>
      <c r="AS4278" s="48">
        <f t="shared" si="901"/>
        <v>1</v>
      </c>
      <c r="AT4278" s="46">
        <f t="shared" si="905"/>
        <v>0</v>
      </c>
      <c r="AU4278" s="46">
        <f t="shared" si="902"/>
        <v>0</v>
      </c>
      <c r="AV4278" s="46">
        <f t="shared" si="903"/>
        <v>0</v>
      </c>
      <c r="AW4278" s="46">
        <f t="shared" si="906"/>
        <v>0</v>
      </c>
      <c r="AX4278" s="47" t="str">
        <f t="shared" si="904"/>
        <v/>
      </c>
      <c r="AY4278" s="47" t="str">
        <f t="shared" si="907"/>
        <v/>
      </c>
    </row>
    <row r="4279" spans="35:51" x14ac:dyDescent="0.35">
      <c r="AI4279" s="11"/>
      <c r="AJ4279" s="11"/>
      <c r="AK4279" s="11"/>
      <c r="AL4279" s="63"/>
      <c r="AM4279" s="46" t="str">
        <f t="shared" si="895"/>
        <v/>
      </c>
      <c r="AN4279" s="46" t="str">
        <f t="shared" si="896"/>
        <v/>
      </c>
      <c r="AO4279" s="46" t="str">
        <f t="shared" si="897"/>
        <v/>
      </c>
      <c r="AP4279" s="46">
        <f t="shared" si="898"/>
        <v>0</v>
      </c>
      <c r="AQ4279" s="46" t="str">
        <f t="shared" si="899"/>
        <v/>
      </c>
      <c r="AR4279" s="46">
        <f t="shared" si="900"/>
        <v>0</v>
      </c>
      <c r="AS4279" s="48">
        <f t="shared" si="901"/>
        <v>1</v>
      </c>
      <c r="AT4279" s="46">
        <f t="shared" si="905"/>
        <v>0</v>
      </c>
      <c r="AU4279" s="46">
        <f t="shared" si="902"/>
        <v>0</v>
      </c>
      <c r="AV4279" s="46">
        <f t="shared" si="903"/>
        <v>0</v>
      </c>
      <c r="AW4279" s="46">
        <f t="shared" si="906"/>
        <v>0</v>
      </c>
      <c r="AX4279" s="47" t="str">
        <f t="shared" si="904"/>
        <v/>
      </c>
      <c r="AY4279" s="47" t="str">
        <f t="shared" si="907"/>
        <v/>
      </c>
    </row>
    <row r="4280" spans="35:51" x14ac:dyDescent="0.35">
      <c r="AI4280" s="11"/>
      <c r="AJ4280" s="11"/>
      <c r="AK4280" s="11"/>
      <c r="AL4280" s="63"/>
      <c r="AM4280" s="46" t="str">
        <f t="shared" si="895"/>
        <v/>
      </c>
      <c r="AN4280" s="46" t="str">
        <f t="shared" si="896"/>
        <v/>
      </c>
      <c r="AO4280" s="46" t="str">
        <f t="shared" si="897"/>
        <v/>
      </c>
      <c r="AP4280" s="46">
        <f t="shared" si="898"/>
        <v>0</v>
      </c>
      <c r="AQ4280" s="46" t="str">
        <f t="shared" si="899"/>
        <v/>
      </c>
      <c r="AR4280" s="46">
        <f t="shared" si="900"/>
        <v>0</v>
      </c>
      <c r="AS4280" s="48">
        <f t="shared" si="901"/>
        <v>1</v>
      </c>
      <c r="AT4280" s="46">
        <f t="shared" si="905"/>
        <v>0</v>
      </c>
      <c r="AU4280" s="46">
        <f t="shared" si="902"/>
        <v>0</v>
      </c>
      <c r="AV4280" s="46">
        <f t="shared" si="903"/>
        <v>0</v>
      </c>
      <c r="AW4280" s="46">
        <f t="shared" si="906"/>
        <v>0</v>
      </c>
      <c r="AX4280" s="47" t="str">
        <f t="shared" si="904"/>
        <v/>
      </c>
      <c r="AY4280" s="47" t="str">
        <f t="shared" si="907"/>
        <v/>
      </c>
    </row>
    <row r="4281" spans="35:51" x14ac:dyDescent="0.35">
      <c r="AI4281" s="11"/>
      <c r="AJ4281" s="11"/>
      <c r="AK4281" s="11"/>
      <c r="AL4281" s="63"/>
      <c r="AM4281" s="46" t="str">
        <f t="shared" si="895"/>
        <v/>
      </c>
      <c r="AN4281" s="46" t="str">
        <f t="shared" si="896"/>
        <v/>
      </c>
      <c r="AO4281" s="46" t="str">
        <f t="shared" si="897"/>
        <v/>
      </c>
      <c r="AP4281" s="46">
        <f t="shared" si="898"/>
        <v>0</v>
      </c>
      <c r="AQ4281" s="46" t="str">
        <f t="shared" si="899"/>
        <v/>
      </c>
      <c r="AR4281" s="46">
        <f t="shared" si="900"/>
        <v>0</v>
      </c>
      <c r="AS4281" s="48">
        <f t="shared" si="901"/>
        <v>1</v>
      </c>
      <c r="AT4281" s="46">
        <f t="shared" si="905"/>
        <v>0</v>
      </c>
      <c r="AU4281" s="46">
        <f t="shared" si="902"/>
        <v>0</v>
      </c>
      <c r="AV4281" s="46">
        <f t="shared" si="903"/>
        <v>0</v>
      </c>
      <c r="AW4281" s="46">
        <f t="shared" si="906"/>
        <v>0</v>
      </c>
      <c r="AX4281" s="47" t="str">
        <f t="shared" si="904"/>
        <v/>
      </c>
      <c r="AY4281" s="47" t="str">
        <f t="shared" si="907"/>
        <v/>
      </c>
    </row>
    <row r="4282" spans="35:51" x14ac:dyDescent="0.35">
      <c r="AI4282" s="11"/>
      <c r="AJ4282" s="11"/>
      <c r="AK4282" s="11"/>
      <c r="AL4282" s="63"/>
      <c r="AM4282" s="46" t="str">
        <f t="shared" si="895"/>
        <v/>
      </c>
      <c r="AN4282" s="46" t="str">
        <f t="shared" si="896"/>
        <v/>
      </c>
      <c r="AO4282" s="46" t="str">
        <f t="shared" si="897"/>
        <v/>
      </c>
      <c r="AP4282" s="46">
        <f t="shared" si="898"/>
        <v>0</v>
      </c>
      <c r="AQ4282" s="46" t="str">
        <f t="shared" si="899"/>
        <v/>
      </c>
      <c r="AR4282" s="46">
        <f t="shared" si="900"/>
        <v>0</v>
      </c>
      <c r="AS4282" s="48">
        <f t="shared" si="901"/>
        <v>1</v>
      </c>
      <c r="AT4282" s="46">
        <f t="shared" si="905"/>
        <v>0</v>
      </c>
      <c r="AU4282" s="46">
        <f t="shared" si="902"/>
        <v>0</v>
      </c>
      <c r="AV4282" s="46">
        <f t="shared" si="903"/>
        <v>0</v>
      </c>
      <c r="AW4282" s="46">
        <f t="shared" si="906"/>
        <v>0</v>
      </c>
      <c r="AX4282" s="47" t="str">
        <f t="shared" si="904"/>
        <v/>
      </c>
      <c r="AY4282" s="47" t="str">
        <f t="shared" si="907"/>
        <v/>
      </c>
    </row>
    <row r="4283" spans="35:51" x14ac:dyDescent="0.35">
      <c r="AI4283" s="11"/>
      <c r="AJ4283" s="11"/>
      <c r="AK4283" s="11"/>
      <c r="AL4283" s="63"/>
      <c r="AM4283" s="46" t="str">
        <f t="shared" si="895"/>
        <v/>
      </c>
      <c r="AN4283" s="46" t="str">
        <f t="shared" si="896"/>
        <v/>
      </c>
      <c r="AO4283" s="46" t="str">
        <f t="shared" si="897"/>
        <v/>
      </c>
      <c r="AP4283" s="46">
        <f t="shared" si="898"/>
        <v>0</v>
      </c>
      <c r="AQ4283" s="46" t="str">
        <f t="shared" si="899"/>
        <v/>
      </c>
      <c r="AR4283" s="46">
        <f t="shared" si="900"/>
        <v>0</v>
      </c>
      <c r="AS4283" s="48">
        <f t="shared" si="901"/>
        <v>1</v>
      </c>
      <c r="AT4283" s="46">
        <f t="shared" si="905"/>
        <v>0</v>
      </c>
      <c r="AU4283" s="46">
        <f t="shared" si="902"/>
        <v>0</v>
      </c>
      <c r="AV4283" s="46">
        <f t="shared" si="903"/>
        <v>0</v>
      </c>
      <c r="AW4283" s="46">
        <f t="shared" si="906"/>
        <v>0</v>
      </c>
      <c r="AX4283" s="47" t="str">
        <f t="shared" si="904"/>
        <v/>
      </c>
      <c r="AY4283" s="47" t="str">
        <f t="shared" si="907"/>
        <v/>
      </c>
    </row>
    <row r="4284" spans="35:51" x14ac:dyDescent="0.35">
      <c r="AI4284" s="11"/>
      <c r="AJ4284" s="11"/>
      <c r="AK4284" s="11"/>
      <c r="AL4284" s="63"/>
      <c r="AM4284" s="46" t="str">
        <f t="shared" si="895"/>
        <v/>
      </c>
      <c r="AN4284" s="46" t="str">
        <f t="shared" si="896"/>
        <v/>
      </c>
      <c r="AO4284" s="46" t="str">
        <f t="shared" si="897"/>
        <v/>
      </c>
      <c r="AP4284" s="46">
        <f t="shared" si="898"/>
        <v>0</v>
      </c>
      <c r="AQ4284" s="46" t="str">
        <f t="shared" si="899"/>
        <v/>
      </c>
      <c r="AR4284" s="46">
        <f t="shared" si="900"/>
        <v>0</v>
      </c>
      <c r="AS4284" s="48">
        <f t="shared" si="901"/>
        <v>1</v>
      </c>
      <c r="AT4284" s="46">
        <f t="shared" si="905"/>
        <v>0</v>
      </c>
      <c r="AU4284" s="46">
        <f t="shared" si="902"/>
        <v>0</v>
      </c>
      <c r="AV4284" s="46">
        <f t="shared" si="903"/>
        <v>0</v>
      </c>
      <c r="AW4284" s="46">
        <f t="shared" si="906"/>
        <v>0</v>
      </c>
      <c r="AX4284" s="47" t="str">
        <f t="shared" si="904"/>
        <v/>
      </c>
      <c r="AY4284" s="47" t="str">
        <f t="shared" si="907"/>
        <v/>
      </c>
    </row>
    <row r="4285" spans="35:51" x14ac:dyDescent="0.35">
      <c r="AI4285" s="11"/>
      <c r="AJ4285" s="11"/>
      <c r="AK4285" s="11"/>
      <c r="AL4285" s="63"/>
      <c r="AM4285" s="46" t="str">
        <f t="shared" si="895"/>
        <v/>
      </c>
      <c r="AN4285" s="46" t="str">
        <f t="shared" si="896"/>
        <v/>
      </c>
      <c r="AO4285" s="46" t="str">
        <f t="shared" si="897"/>
        <v/>
      </c>
      <c r="AP4285" s="46">
        <f t="shared" si="898"/>
        <v>0</v>
      </c>
      <c r="AQ4285" s="46" t="str">
        <f t="shared" si="899"/>
        <v/>
      </c>
      <c r="AR4285" s="46">
        <f t="shared" si="900"/>
        <v>0</v>
      </c>
      <c r="AS4285" s="48">
        <f t="shared" si="901"/>
        <v>1</v>
      </c>
      <c r="AT4285" s="46">
        <f t="shared" si="905"/>
        <v>0</v>
      </c>
      <c r="AU4285" s="46">
        <f t="shared" si="902"/>
        <v>0</v>
      </c>
      <c r="AV4285" s="46">
        <f t="shared" si="903"/>
        <v>0</v>
      </c>
      <c r="AW4285" s="46">
        <f t="shared" si="906"/>
        <v>0</v>
      </c>
      <c r="AX4285" s="47" t="str">
        <f t="shared" si="904"/>
        <v/>
      </c>
      <c r="AY4285" s="47" t="str">
        <f t="shared" si="907"/>
        <v/>
      </c>
    </row>
    <row r="4286" spans="35:51" x14ac:dyDescent="0.35">
      <c r="AI4286" s="11"/>
      <c r="AJ4286" s="11"/>
      <c r="AK4286" s="11"/>
      <c r="AL4286" s="63"/>
      <c r="AM4286" s="46" t="str">
        <f t="shared" si="895"/>
        <v/>
      </c>
      <c r="AN4286" s="46" t="str">
        <f t="shared" si="896"/>
        <v/>
      </c>
      <c r="AO4286" s="46" t="str">
        <f t="shared" si="897"/>
        <v/>
      </c>
      <c r="AP4286" s="46">
        <f t="shared" si="898"/>
        <v>0</v>
      </c>
      <c r="AQ4286" s="46" t="str">
        <f t="shared" si="899"/>
        <v/>
      </c>
      <c r="AR4286" s="46">
        <f t="shared" si="900"/>
        <v>0</v>
      </c>
      <c r="AS4286" s="48">
        <f t="shared" si="901"/>
        <v>1</v>
      </c>
      <c r="AT4286" s="46">
        <f t="shared" si="905"/>
        <v>0</v>
      </c>
      <c r="AU4286" s="46">
        <f t="shared" si="902"/>
        <v>0</v>
      </c>
      <c r="AV4286" s="46">
        <f t="shared" si="903"/>
        <v>0</v>
      </c>
      <c r="AW4286" s="46">
        <f t="shared" si="906"/>
        <v>0</v>
      </c>
      <c r="AX4286" s="47" t="str">
        <f t="shared" si="904"/>
        <v/>
      </c>
      <c r="AY4286" s="47" t="str">
        <f t="shared" si="907"/>
        <v/>
      </c>
    </row>
    <row r="4287" spans="35:51" x14ac:dyDescent="0.35">
      <c r="AI4287" s="11"/>
      <c r="AJ4287" s="11"/>
      <c r="AK4287" s="11"/>
      <c r="AL4287" s="63"/>
      <c r="AM4287" s="46" t="str">
        <f t="shared" si="895"/>
        <v/>
      </c>
      <c r="AN4287" s="46" t="str">
        <f t="shared" si="896"/>
        <v/>
      </c>
      <c r="AO4287" s="46" t="str">
        <f t="shared" si="897"/>
        <v/>
      </c>
      <c r="AP4287" s="46">
        <f t="shared" si="898"/>
        <v>0</v>
      </c>
      <c r="AQ4287" s="46" t="str">
        <f t="shared" si="899"/>
        <v/>
      </c>
      <c r="AR4287" s="46">
        <f t="shared" si="900"/>
        <v>0</v>
      </c>
      <c r="AS4287" s="48">
        <f t="shared" si="901"/>
        <v>1</v>
      </c>
      <c r="AT4287" s="46">
        <f t="shared" si="905"/>
        <v>0</v>
      </c>
      <c r="AU4287" s="46">
        <f t="shared" si="902"/>
        <v>0</v>
      </c>
      <c r="AV4287" s="46">
        <f t="shared" si="903"/>
        <v>0</v>
      </c>
      <c r="AW4287" s="46">
        <f t="shared" si="906"/>
        <v>0</v>
      </c>
      <c r="AX4287" s="47" t="str">
        <f t="shared" si="904"/>
        <v/>
      </c>
      <c r="AY4287" s="47" t="str">
        <f t="shared" si="907"/>
        <v/>
      </c>
    </row>
    <row r="4288" spans="35:51" x14ac:dyDescent="0.35">
      <c r="AI4288" s="11"/>
      <c r="AJ4288" s="11"/>
      <c r="AK4288" s="11"/>
      <c r="AL4288" s="63"/>
      <c r="AM4288" s="46" t="str">
        <f t="shared" si="895"/>
        <v/>
      </c>
      <c r="AN4288" s="46" t="str">
        <f t="shared" si="896"/>
        <v/>
      </c>
      <c r="AO4288" s="46" t="str">
        <f t="shared" si="897"/>
        <v/>
      </c>
      <c r="AP4288" s="46">
        <f t="shared" si="898"/>
        <v>0</v>
      </c>
      <c r="AQ4288" s="46" t="str">
        <f t="shared" si="899"/>
        <v/>
      </c>
      <c r="AR4288" s="46">
        <f t="shared" si="900"/>
        <v>0</v>
      </c>
      <c r="AS4288" s="48">
        <f t="shared" si="901"/>
        <v>1</v>
      </c>
      <c r="AT4288" s="46">
        <f t="shared" si="905"/>
        <v>0</v>
      </c>
      <c r="AU4288" s="46">
        <f t="shared" si="902"/>
        <v>0</v>
      </c>
      <c r="AV4288" s="46">
        <f t="shared" si="903"/>
        <v>0</v>
      </c>
      <c r="AW4288" s="46">
        <f t="shared" si="906"/>
        <v>0</v>
      </c>
      <c r="AX4288" s="47" t="str">
        <f t="shared" si="904"/>
        <v/>
      </c>
      <c r="AY4288" s="47" t="str">
        <f t="shared" si="907"/>
        <v/>
      </c>
    </row>
    <row r="4289" spans="35:51" x14ac:dyDescent="0.35">
      <c r="AI4289" s="11"/>
      <c r="AJ4289" s="11"/>
      <c r="AK4289" s="11"/>
      <c r="AL4289" s="63"/>
      <c r="AM4289" s="46" t="str">
        <f t="shared" si="895"/>
        <v/>
      </c>
      <c r="AN4289" s="46" t="str">
        <f t="shared" si="896"/>
        <v/>
      </c>
      <c r="AO4289" s="46" t="str">
        <f t="shared" si="897"/>
        <v/>
      </c>
      <c r="AP4289" s="46">
        <f t="shared" si="898"/>
        <v>0</v>
      </c>
      <c r="AQ4289" s="46" t="str">
        <f t="shared" si="899"/>
        <v/>
      </c>
      <c r="AR4289" s="46">
        <f t="shared" si="900"/>
        <v>0</v>
      </c>
      <c r="AS4289" s="48">
        <f t="shared" si="901"/>
        <v>1</v>
      </c>
      <c r="AT4289" s="46">
        <f t="shared" si="905"/>
        <v>0</v>
      </c>
      <c r="AU4289" s="46">
        <f t="shared" si="902"/>
        <v>0</v>
      </c>
      <c r="AV4289" s="46">
        <f t="shared" si="903"/>
        <v>0</v>
      </c>
      <c r="AW4289" s="46">
        <f t="shared" si="906"/>
        <v>0</v>
      </c>
      <c r="AX4289" s="47" t="str">
        <f t="shared" si="904"/>
        <v/>
      </c>
      <c r="AY4289" s="47" t="str">
        <f t="shared" si="907"/>
        <v/>
      </c>
    </row>
    <row r="4290" spans="35:51" x14ac:dyDescent="0.35">
      <c r="AI4290" s="11"/>
      <c r="AJ4290" s="11"/>
      <c r="AK4290" s="11"/>
      <c r="AL4290" s="63"/>
      <c r="AM4290" s="46" t="str">
        <f t="shared" si="895"/>
        <v/>
      </c>
      <c r="AN4290" s="46" t="str">
        <f t="shared" si="896"/>
        <v/>
      </c>
      <c r="AO4290" s="46" t="str">
        <f t="shared" si="897"/>
        <v/>
      </c>
      <c r="AP4290" s="46">
        <f t="shared" si="898"/>
        <v>0</v>
      </c>
      <c r="AQ4290" s="46" t="str">
        <f t="shared" si="899"/>
        <v/>
      </c>
      <c r="AR4290" s="46">
        <f t="shared" si="900"/>
        <v>0</v>
      </c>
      <c r="AS4290" s="48">
        <f t="shared" si="901"/>
        <v>1</v>
      </c>
      <c r="AT4290" s="46">
        <f t="shared" si="905"/>
        <v>0</v>
      </c>
      <c r="AU4290" s="46">
        <f t="shared" si="902"/>
        <v>0</v>
      </c>
      <c r="AV4290" s="46">
        <f t="shared" si="903"/>
        <v>0</v>
      </c>
      <c r="AW4290" s="46">
        <f t="shared" si="906"/>
        <v>0</v>
      </c>
      <c r="AX4290" s="47" t="str">
        <f t="shared" si="904"/>
        <v/>
      </c>
      <c r="AY4290" s="47" t="str">
        <f t="shared" si="907"/>
        <v/>
      </c>
    </row>
    <row r="4291" spans="35:51" x14ac:dyDescent="0.35">
      <c r="AI4291" s="11"/>
      <c r="AJ4291" s="11"/>
      <c r="AK4291" s="11"/>
      <c r="AL4291" s="63"/>
      <c r="AM4291" s="46" t="str">
        <f t="shared" ref="AM4291:AM4354" si="908">IFERROR(VLOOKUP($AK4291,pnl_konto_table,2,FALSE),"")</f>
        <v/>
      </c>
      <c r="AN4291" s="46" t="str">
        <f t="shared" ref="AN4291:AN4354" si="909">IFERROR(VLOOKUP($AK4291,pnl_konto_table,6,FALSE),"")</f>
        <v/>
      </c>
      <c r="AO4291" s="46" t="str">
        <f t="shared" ref="AO4291:AO4354" si="910">IFERROR(VLOOKUP($AK4291,pnl_konto_table,7,FALSE),"")</f>
        <v/>
      </c>
      <c r="AP4291" s="46">
        <f t="shared" ref="AP4291:AP4354" si="911">IFERROR(VLOOKUP(AO4291,pnl_kategori_table,2,FALSE),0)</f>
        <v>0</v>
      </c>
      <c r="AQ4291" s="46" t="str">
        <f t="shared" ref="AQ4291:AQ4354" si="912">IFERROR(MATCH(AN4291,pnl_subkategori,0),"")</f>
        <v/>
      </c>
      <c r="AR4291" s="46">
        <f t="shared" ref="AR4291:AR4354" si="913">IF(AP4291=$A$3,-$AL4291,$AL4291)</f>
        <v>0</v>
      </c>
      <c r="AS4291" s="48">
        <f t="shared" ref="AS4291:AS4354" si="914">IFERROR(VLOOKUP($AK4291,lookup_konto_index,2,FALSE),IFERROR(VLOOKUP(AN4291,lookup_subkategori_index,2,FALSE),IFERROR(VLOOKUP(AO4291,lookup_kategori_index,2,FALSE),1)))</f>
        <v>1</v>
      </c>
      <c r="AT4291" s="46">
        <f t="shared" si="905"/>
        <v>0</v>
      </c>
      <c r="AU4291" s="46">
        <f t="shared" ref="AU4291:AU4354" si="915">SUMIFS($BC$3:$BC$50,$BA$3:$BA$50,$AI4291,$BB$3:$BB$50,$AJ4291)</f>
        <v>0</v>
      </c>
      <c r="AV4291" s="46">
        <f t="shared" ref="AV4291:AV4354" si="916">SUMIFS($BD$3:$BD$50,$BA$3:$BA$50,$AI4291,$BB$3:$BB$50,$AJ4291)</f>
        <v>0</v>
      </c>
      <c r="AW4291" s="46">
        <f t="shared" si="906"/>
        <v>0</v>
      </c>
      <c r="AX4291" s="47" t="str">
        <f t="shared" ref="AX4291:AX4354" si="917">IFERROR(VLOOKUP($AP4291,table_type_kostnad,2,FALSE)*AR4291,"")</f>
        <v/>
      </c>
      <c r="AY4291" s="47" t="str">
        <f t="shared" si="907"/>
        <v/>
      </c>
    </row>
    <row r="4292" spans="35:51" x14ac:dyDescent="0.35">
      <c r="AI4292" s="11"/>
      <c r="AJ4292" s="11"/>
      <c r="AK4292" s="11"/>
      <c r="AL4292" s="63"/>
      <c r="AM4292" s="46" t="str">
        <f t="shared" si="908"/>
        <v/>
      </c>
      <c r="AN4292" s="46" t="str">
        <f t="shared" si="909"/>
        <v/>
      </c>
      <c r="AO4292" s="46" t="str">
        <f t="shared" si="910"/>
        <v/>
      </c>
      <c r="AP4292" s="46">
        <f t="shared" si="911"/>
        <v>0</v>
      </c>
      <c r="AQ4292" s="46" t="str">
        <f t="shared" si="912"/>
        <v/>
      </c>
      <c r="AR4292" s="46">
        <f t="shared" si="913"/>
        <v>0</v>
      </c>
      <c r="AS4292" s="48">
        <f t="shared" si="914"/>
        <v>1</v>
      </c>
      <c r="AT4292" s="46">
        <f t="shared" ref="AT4292:AT4355" si="918">AS4292*AR4292</f>
        <v>0</v>
      </c>
      <c r="AU4292" s="46">
        <f t="shared" si="915"/>
        <v>0</v>
      </c>
      <c r="AV4292" s="46">
        <f t="shared" si="916"/>
        <v>0</v>
      </c>
      <c r="AW4292" s="46">
        <f t="shared" ref="AW4292:AW4355" si="919">IF(AU4292=0,0,1)</f>
        <v>0</v>
      </c>
      <c r="AX4292" s="47" t="str">
        <f t="shared" si="917"/>
        <v/>
      </c>
      <c r="AY4292" s="47" t="str">
        <f t="shared" ref="AY4292:AY4355" si="920">IFERROR(AX4292*AS4292,"")</f>
        <v/>
      </c>
    </row>
    <row r="4293" spans="35:51" x14ac:dyDescent="0.35">
      <c r="AI4293" s="11"/>
      <c r="AJ4293" s="11"/>
      <c r="AK4293" s="11"/>
      <c r="AL4293" s="63"/>
      <c r="AM4293" s="46" t="str">
        <f t="shared" si="908"/>
        <v/>
      </c>
      <c r="AN4293" s="46" t="str">
        <f t="shared" si="909"/>
        <v/>
      </c>
      <c r="AO4293" s="46" t="str">
        <f t="shared" si="910"/>
        <v/>
      </c>
      <c r="AP4293" s="46">
        <f t="shared" si="911"/>
        <v>0</v>
      </c>
      <c r="AQ4293" s="46" t="str">
        <f t="shared" si="912"/>
        <v/>
      </c>
      <c r="AR4293" s="46">
        <f t="shared" si="913"/>
        <v>0</v>
      </c>
      <c r="AS4293" s="48">
        <f t="shared" si="914"/>
        <v>1</v>
      </c>
      <c r="AT4293" s="46">
        <f t="shared" si="918"/>
        <v>0</v>
      </c>
      <c r="AU4293" s="46">
        <f t="shared" si="915"/>
        <v>0</v>
      </c>
      <c r="AV4293" s="46">
        <f t="shared" si="916"/>
        <v>0</v>
      </c>
      <c r="AW4293" s="46">
        <f t="shared" si="919"/>
        <v>0</v>
      </c>
      <c r="AX4293" s="47" t="str">
        <f t="shared" si="917"/>
        <v/>
      </c>
      <c r="AY4293" s="47" t="str">
        <f t="shared" si="920"/>
        <v/>
      </c>
    </row>
    <row r="4294" spans="35:51" x14ac:dyDescent="0.35">
      <c r="AI4294" s="11"/>
      <c r="AJ4294" s="11"/>
      <c r="AK4294" s="11"/>
      <c r="AL4294" s="63"/>
      <c r="AM4294" s="46" t="str">
        <f t="shared" si="908"/>
        <v/>
      </c>
      <c r="AN4294" s="46" t="str">
        <f t="shared" si="909"/>
        <v/>
      </c>
      <c r="AO4294" s="46" t="str">
        <f t="shared" si="910"/>
        <v/>
      </c>
      <c r="AP4294" s="46">
        <f t="shared" si="911"/>
        <v>0</v>
      </c>
      <c r="AQ4294" s="46" t="str">
        <f t="shared" si="912"/>
        <v/>
      </c>
      <c r="AR4294" s="46">
        <f t="shared" si="913"/>
        <v>0</v>
      </c>
      <c r="AS4294" s="48">
        <f t="shared" si="914"/>
        <v>1</v>
      </c>
      <c r="AT4294" s="46">
        <f t="shared" si="918"/>
        <v>0</v>
      </c>
      <c r="AU4294" s="46">
        <f t="shared" si="915"/>
        <v>0</v>
      </c>
      <c r="AV4294" s="46">
        <f t="shared" si="916"/>
        <v>0</v>
      </c>
      <c r="AW4294" s="46">
        <f t="shared" si="919"/>
        <v>0</v>
      </c>
      <c r="AX4294" s="47" t="str">
        <f t="shared" si="917"/>
        <v/>
      </c>
      <c r="AY4294" s="47" t="str">
        <f t="shared" si="920"/>
        <v/>
      </c>
    </row>
    <row r="4295" spans="35:51" x14ac:dyDescent="0.35">
      <c r="AI4295" s="11"/>
      <c r="AJ4295" s="11"/>
      <c r="AK4295" s="11"/>
      <c r="AL4295" s="63"/>
      <c r="AM4295" s="46" t="str">
        <f t="shared" si="908"/>
        <v/>
      </c>
      <c r="AN4295" s="46" t="str">
        <f t="shared" si="909"/>
        <v/>
      </c>
      <c r="AO4295" s="46" t="str">
        <f t="shared" si="910"/>
        <v/>
      </c>
      <c r="AP4295" s="46">
        <f t="shared" si="911"/>
        <v>0</v>
      </c>
      <c r="AQ4295" s="46" t="str">
        <f t="shared" si="912"/>
        <v/>
      </c>
      <c r="AR4295" s="46">
        <f t="shared" si="913"/>
        <v>0</v>
      </c>
      <c r="AS4295" s="48">
        <f t="shared" si="914"/>
        <v>1</v>
      </c>
      <c r="AT4295" s="46">
        <f t="shared" si="918"/>
        <v>0</v>
      </c>
      <c r="AU4295" s="46">
        <f t="shared" si="915"/>
        <v>0</v>
      </c>
      <c r="AV4295" s="46">
        <f t="shared" si="916"/>
        <v>0</v>
      </c>
      <c r="AW4295" s="46">
        <f t="shared" si="919"/>
        <v>0</v>
      </c>
      <c r="AX4295" s="47" t="str">
        <f t="shared" si="917"/>
        <v/>
      </c>
      <c r="AY4295" s="47" t="str">
        <f t="shared" si="920"/>
        <v/>
      </c>
    </row>
    <row r="4296" spans="35:51" x14ac:dyDescent="0.35">
      <c r="AI4296" s="11"/>
      <c r="AJ4296" s="11"/>
      <c r="AK4296" s="11"/>
      <c r="AL4296" s="63"/>
      <c r="AM4296" s="46" t="str">
        <f t="shared" si="908"/>
        <v/>
      </c>
      <c r="AN4296" s="46" t="str">
        <f t="shared" si="909"/>
        <v/>
      </c>
      <c r="AO4296" s="46" t="str">
        <f t="shared" si="910"/>
        <v/>
      </c>
      <c r="AP4296" s="46">
        <f t="shared" si="911"/>
        <v>0</v>
      </c>
      <c r="AQ4296" s="46" t="str">
        <f t="shared" si="912"/>
        <v/>
      </c>
      <c r="AR4296" s="46">
        <f t="shared" si="913"/>
        <v>0</v>
      </c>
      <c r="AS4296" s="48">
        <f t="shared" si="914"/>
        <v>1</v>
      </c>
      <c r="AT4296" s="46">
        <f t="shared" si="918"/>
        <v>0</v>
      </c>
      <c r="AU4296" s="46">
        <f t="shared" si="915"/>
        <v>0</v>
      </c>
      <c r="AV4296" s="46">
        <f t="shared" si="916"/>
        <v>0</v>
      </c>
      <c r="AW4296" s="46">
        <f t="shared" si="919"/>
        <v>0</v>
      </c>
      <c r="AX4296" s="47" t="str">
        <f t="shared" si="917"/>
        <v/>
      </c>
      <c r="AY4296" s="47" t="str">
        <f t="shared" si="920"/>
        <v/>
      </c>
    </row>
    <row r="4297" spans="35:51" x14ac:dyDescent="0.35">
      <c r="AI4297" s="11"/>
      <c r="AJ4297" s="11"/>
      <c r="AK4297" s="11"/>
      <c r="AL4297" s="63"/>
      <c r="AM4297" s="46" t="str">
        <f t="shared" si="908"/>
        <v/>
      </c>
      <c r="AN4297" s="46" t="str">
        <f t="shared" si="909"/>
        <v/>
      </c>
      <c r="AO4297" s="46" t="str">
        <f t="shared" si="910"/>
        <v/>
      </c>
      <c r="AP4297" s="46">
        <f t="shared" si="911"/>
        <v>0</v>
      </c>
      <c r="AQ4297" s="46" t="str">
        <f t="shared" si="912"/>
        <v/>
      </c>
      <c r="AR4297" s="46">
        <f t="shared" si="913"/>
        <v>0</v>
      </c>
      <c r="AS4297" s="48">
        <f t="shared" si="914"/>
        <v>1</v>
      </c>
      <c r="AT4297" s="46">
        <f t="shared" si="918"/>
        <v>0</v>
      </c>
      <c r="AU4297" s="46">
        <f t="shared" si="915"/>
        <v>0</v>
      </c>
      <c r="AV4297" s="46">
        <f t="shared" si="916"/>
        <v>0</v>
      </c>
      <c r="AW4297" s="46">
        <f t="shared" si="919"/>
        <v>0</v>
      </c>
      <c r="AX4297" s="47" t="str">
        <f t="shared" si="917"/>
        <v/>
      </c>
      <c r="AY4297" s="47" t="str">
        <f t="shared" si="920"/>
        <v/>
      </c>
    </row>
    <row r="4298" spans="35:51" x14ac:dyDescent="0.35">
      <c r="AI4298" s="11"/>
      <c r="AJ4298" s="11"/>
      <c r="AK4298" s="11"/>
      <c r="AL4298" s="63"/>
      <c r="AM4298" s="46" t="str">
        <f t="shared" si="908"/>
        <v/>
      </c>
      <c r="AN4298" s="46" t="str">
        <f t="shared" si="909"/>
        <v/>
      </c>
      <c r="AO4298" s="46" t="str">
        <f t="shared" si="910"/>
        <v/>
      </c>
      <c r="AP4298" s="46">
        <f t="shared" si="911"/>
        <v>0</v>
      </c>
      <c r="AQ4298" s="46" t="str">
        <f t="shared" si="912"/>
        <v/>
      </c>
      <c r="AR4298" s="46">
        <f t="shared" si="913"/>
        <v>0</v>
      </c>
      <c r="AS4298" s="48">
        <f t="shared" si="914"/>
        <v>1</v>
      </c>
      <c r="AT4298" s="46">
        <f t="shared" si="918"/>
        <v>0</v>
      </c>
      <c r="AU4298" s="46">
        <f t="shared" si="915"/>
        <v>0</v>
      </c>
      <c r="AV4298" s="46">
        <f t="shared" si="916"/>
        <v>0</v>
      </c>
      <c r="AW4298" s="46">
        <f t="shared" si="919"/>
        <v>0</v>
      </c>
      <c r="AX4298" s="47" t="str">
        <f t="shared" si="917"/>
        <v/>
      </c>
      <c r="AY4298" s="47" t="str">
        <f t="shared" si="920"/>
        <v/>
      </c>
    </row>
    <row r="4299" spans="35:51" x14ac:dyDescent="0.35">
      <c r="AI4299" s="11"/>
      <c r="AJ4299" s="11"/>
      <c r="AK4299" s="11"/>
      <c r="AL4299" s="63"/>
      <c r="AM4299" s="46" t="str">
        <f t="shared" si="908"/>
        <v/>
      </c>
      <c r="AN4299" s="46" t="str">
        <f t="shared" si="909"/>
        <v/>
      </c>
      <c r="AO4299" s="46" t="str">
        <f t="shared" si="910"/>
        <v/>
      </c>
      <c r="AP4299" s="46">
        <f t="shared" si="911"/>
        <v>0</v>
      </c>
      <c r="AQ4299" s="46" t="str">
        <f t="shared" si="912"/>
        <v/>
      </c>
      <c r="AR4299" s="46">
        <f t="shared" si="913"/>
        <v>0</v>
      </c>
      <c r="AS4299" s="48">
        <f t="shared" si="914"/>
        <v>1</v>
      </c>
      <c r="AT4299" s="46">
        <f t="shared" si="918"/>
        <v>0</v>
      </c>
      <c r="AU4299" s="46">
        <f t="shared" si="915"/>
        <v>0</v>
      </c>
      <c r="AV4299" s="46">
        <f t="shared" si="916"/>
        <v>0</v>
      </c>
      <c r="AW4299" s="46">
        <f t="shared" si="919"/>
        <v>0</v>
      </c>
      <c r="AX4299" s="47" t="str">
        <f t="shared" si="917"/>
        <v/>
      </c>
      <c r="AY4299" s="47" t="str">
        <f t="shared" si="920"/>
        <v/>
      </c>
    </row>
    <row r="4300" spans="35:51" x14ac:dyDescent="0.35">
      <c r="AI4300" s="11"/>
      <c r="AJ4300" s="11"/>
      <c r="AK4300" s="11"/>
      <c r="AL4300" s="63"/>
      <c r="AM4300" s="46" t="str">
        <f t="shared" si="908"/>
        <v/>
      </c>
      <c r="AN4300" s="46" t="str">
        <f t="shared" si="909"/>
        <v/>
      </c>
      <c r="AO4300" s="46" t="str">
        <f t="shared" si="910"/>
        <v/>
      </c>
      <c r="AP4300" s="46">
        <f t="shared" si="911"/>
        <v>0</v>
      </c>
      <c r="AQ4300" s="46" t="str">
        <f t="shared" si="912"/>
        <v/>
      </c>
      <c r="AR4300" s="46">
        <f t="shared" si="913"/>
        <v>0</v>
      </c>
      <c r="AS4300" s="48">
        <f t="shared" si="914"/>
        <v>1</v>
      </c>
      <c r="AT4300" s="46">
        <f t="shared" si="918"/>
        <v>0</v>
      </c>
      <c r="AU4300" s="46">
        <f t="shared" si="915"/>
        <v>0</v>
      </c>
      <c r="AV4300" s="46">
        <f t="shared" si="916"/>
        <v>0</v>
      </c>
      <c r="AW4300" s="46">
        <f t="shared" si="919"/>
        <v>0</v>
      </c>
      <c r="AX4300" s="47" t="str">
        <f t="shared" si="917"/>
        <v/>
      </c>
      <c r="AY4300" s="47" t="str">
        <f t="shared" si="920"/>
        <v/>
      </c>
    </row>
    <row r="4301" spans="35:51" x14ac:dyDescent="0.35">
      <c r="AI4301" s="11"/>
      <c r="AJ4301" s="11"/>
      <c r="AK4301" s="11"/>
      <c r="AL4301" s="63"/>
      <c r="AM4301" s="46" t="str">
        <f t="shared" si="908"/>
        <v/>
      </c>
      <c r="AN4301" s="46" t="str">
        <f t="shared" si="909"/>
        <v/>
      </c>
      <c r="AO4301" s="46" t="str">
        <f t="shared" si="910"/>
        <v/>
      </c>
      <c r="AP4301" s="46">
        <f t="shared" si="911"/>
        <v>0</v>
      </c>
      <c r="AQ4301" s="46" t="str">
        <f t="shared" si="912"/>
        <v/>
      </c>
      <c r="AR4301" s="46">
        <f t="shared" si="913"/>
        <v>0</v>
      </c>
      <c r="AS4301" s="48">
        <f t="shared" si="914"/>
        <v>1</v>
      </c>
      <c r="AT4301" s="46">
        <f t="shared" si="918"/>
        <v>0</v>
      </c>
      <c r="AU4301" s="46">
        <f t="shared" si="915"/>
        <v>0</v>
      </c>
      <c r="AV4301" s="46">
        <f t="shared" si="916"/>
        <v>0</v>
      </c>
      <c r="AW4301" s="46">
        <f t="shared" si="919"/>
        <v>0</v>
      </c>
      <c r="AX4301" s="47" t="str">
        <f t="shared" si="917"/>
        <v/>
      </c>
      <c r="AY4301" s="47" t="str">
        <f t="shared" si="920"/>
        <v/>
      </c>
    </row>
    <row r="4302" spans="35:51" x14ac:dyDescent="0.35">
      <c r="AI4302" s="11"/>
      <c r="AJ4302" s="11"/>
      <c r="AK4302" s="11"/>
      <c r="AL4302" s="63"/>
      <c r="AM4302" s="46" t="str">
        <f t="shared" si="908"/>
        <v/>
      </c>
      <c r="AN4302" s="46" t="str">
        <f t="shared" si="909"/>
        <v/>
      </c>
      <c r="AO4302" s="46" t="str">
        <f t="shared" si="910"/>
        <v/>
      </c>
      <c r="AP4302" s="46">
        <f t="shared" si="911"/>
        <v>0</v>
      </c>
      <c r="AQ4302" s="46" t="str">
        <f t="shared" si="912"/>
        <v/>
      </c>
      <c r="AR4302" s="46">
        <f t="shared" si="913"/>
        <v>0</v>
      </c>
      <c r="AS4302" s="48">
        <f t="shared" si="914"/>
        <v>1</v>
      </c>
      <c r="AT4302" s="46">
        <f t="shared" si="918"/>
        <v>0</v>
      </c>
      <c r="AU4302" s="46">
        <f t="shared" si="915"/>
        <v>0</v>
      </c>
      <c r="AV4302" s="46">
        <f t="shared" si="916"/>
        <v>0</v>
      </c>
      <c r="AW4302" s="46">
        <f t="shared" si="919"/>
        <v>0</v>
      </c>
      <c r="AX4302" s="47" t="str">
        <f t="shared" si="917"/>
        <v/>
      </c>
      <c r="AY4302" s="47" t="str">
        <f t="shared" si="920"/>
        <v/>
      </c>
    </row>
    <row r="4303" spans="35:51" x14ac:dyDescent="0.35">
      <c r="AI4303" s="11"/>
      <c r="AJ4303" s="11"/>
      <c r="AK4303" s="11"/>
      <c r="AL4303" s="63"/>
      <c r="AM4303" s="46" t="str">
        <f t="shared" si="908"/>
        <v/>
      </c>
      <c r="AN4303" s="46" t="str">
        <f t="shared" si="909"/>
        <v/>
      </c>
      <c r="AO4303" s="46" t="str">
        <f t="shared" si="910"/>
        <v/>
      </c>
      <c r="AP4303" s="46">
        <f t="shared" si="911"/>
        <v>0</v>
      </c>
      <c r="AQ4303" s="46" t="str">
        <f t="shared" si="912"/>
        <v/>
      </c>
      <c r="AR4303" s="46">
        <f t="shared" si="913"/>
        <v>0</v>
      </c>
      <c r="AS4303" s="48">
        <f t="shared" si="914"/>
        <v>1</v>
      </c>
      <c r="AT4303" s="46">
        <f t="shared" si="918"/>
        <v>0</v>
      </c>
      <c r="AU4303" s="46">
        <f t="shared" si="915"/>
        <v>0</v>
      </c>
      <c r="AV4303" s="46">
        <f t="shared" si="916"/>
        <v>0</v>
      </c>
      <c r="AW4303" s="46">
        <f t="shared" si="919"/>
        <v>0</v>
      </c>
      <c r="AX4303" s="47" t="str">
        <f t="shared" si="917"/>
        <v/>
      </c>
      <c r="AY4303" s="47" t="str">
        <f t="shared" si="920"/>
        <v/>
      </c>
    </row>
    <row r="4304" spans="35:51" x14ac:dyDescent="0.35">
      <c r="AI4304" s="11"/>
      <c r="AJ4304" s="11"/>
      <c r="AK4304" s="11"/>
      <c r="AL4304" s="63"/>
      <c r="AM4304" s="46" t="str">
        <f t="shared" si="908"/>
        <v/>
      </c>
      <c r="AN4304" s="46" t="str">
        <f t="shared" si="909"/>
        <v/>
      </c>
      <c r="AO4304" s="46" t="str">
        <f t="shared" si="910"/>
        <v/>
      </c>
      <c r="AP4304" s="46">
        <f t="shared" si="911"/>
        <v>0</v>
      </c>
      <c r="AQ4304" s="46" t="str">
        <f t="shared" si="912"/>
        <v/>
      </c>
      <c r="AR4304" s="46">
        <f t="shared" si="913"/>
        <v>0</v>
      </c>
      <c r="AS4304" s="48">
        <f t="shared" si="914"/>
        <v>1</v>
      </c>
      <c r="AT4304" s="46">
        <f t="shared" si="918"/>
        <v>0</v>
      </c>
      <c r="AU4304" s="46">
        <f t="shared" si="915"/>
        <v>0</v>
      </c>
      <c r="AV4304" s="46">
        <f t="shared" si="916"/>
        <v>0</v>
      </c>
      <c r="AW4304" s="46">
        <f t="shared" si="919"/>
        <v>0</v>
      </c>
      <c r="AX4304" s="47" t="str">
        <f t="shared" si="917"/>
        <v/>
      </c>
      <c r="AY4304" s="47" t="str">
        <f t="shared" si="920"/>
        <v/>
      </c>
    </row>
    <row r="4305" spans="35:51" x14ac:dyDescent="0.35">
      <c r="AI4305" s="11"/>
      <c r="AJ4305" s="11"/>
      <c r="AK4305" s="11"/>
      <c r="AL4305" s="63"/>
      <c r="AM4305" s="46" t="str">
        <f t="shared" si="908"/>
        <v/>
      </c>
      <c r="AN4305" s="46" t="str">
        <f t="shared" si="909"/>
        <v/>
      </c>
      <c r="AO4305" s="46" t="str">
        <f t="shared" si="910"/>
        <v/>
      </c>
      <c r="AP4305" s="46">
        <f t="shared" si="911"/>
        <v>0</v>
      </c>
      <c r="AQ4305" s="46" t="str">
        <f t="shared" si="912"/>
        <v/>
      </c>
      <c r="AR4305" s="46">
        <f t="shared" si="913"/>
        <v>0</v>
      </c>
      <c r="AS4305" s="48">
        <f t="shared" si="914"/>
        <v>1</v>
      </c>
      <c r="AT4305" s="46">
        <f t="shared" si="918"/>
        <v>0</v>
      </c>
      <c r="AU4305" s="46">
        <f t="shared" si="915"/>
        <v>0</v>
      </c>
      <c r="AV4305" s="46">
        <f t="shared" si="916"/>
        <v>0</v>
      </c>
      <c r="AW4305" s="46">
        <f t="shared" si="919"/>
        <v>0</v>
      </c>
      <c r="AX4305" s="47" t="str">
        <f t="shared" si="917"/>
        <v/>
      </c>
      <c r="AY4305" s="47" t="str">
        <f t="shared" si="920"/>
        <v/>
      </c>
    </row>
    <row r="4306" spans="35:51" x14ac:dyDescent="0.35">
      <c r="AI4306" s="11"/>
      <c r="AJ4306" s="11"/>
      <c r="AK4306" s="11"/>
      <c r="AL4306" s="63"/>
      <c r="AM4306" s="46" t="str">
        <f t="shared" si="908"/>
        <v/>
      </c>
      <c r="AN4306" s="46" t="str">
        <f t="shared" si="909"/>
        <v/>
      </c>
      <c r="AO4306" s="46" t="str">
        <f t="shared" si="910"/>
        <v/>
      </c>
      <c r="AP4306" s="46">
        <f t="shared" si="911"/>
        <v>0</v>
      </c>
      <c r="AQ4306" s="46" t="str">
        <f t="shared" si="912"/>
        <v/>
      </c>
      <c r="AR4306" s="46">
        <f t="shared" si="913"/>
        <v>0</v>
      </c>
      <c r="AS4306" s="48">
        <f t="shared" si="914"/>
        <v>1</v>
      </c>
      <c r="AT4306" s="46">
        <f t="shared" si="918"/>
        <v>0</v>
      </c>
      <c r="AU4306" s="46">
        <f t="shared" si="915"/>
        <v>0</v>
      </c>
      <c r="AV4306" s="46">
        <f t="shared" si="916"/>
        <v>0</v>
      </c>
      <c r="AW4306" s="46">
        <f t="shared" si="919"/>
        <v>0</v>
      </c>
      <c r="AX4306" s="47" t="str">
        <f t="shared" si="917"/>
        <v/>
      </c>
      <c r="AY4306" s="47" t="str">
        <f t="shared" si="920"/>
        <v/>
      </c>
    </row>
    <row r="4307" spans="35:51" x14ac:dyDescent="0.35">
      <c r="AI4307" s="11"/>
      <c r="AJ4307" s="11"/>
      <c r="AK4307" s="11"/>
      <c r="AL4307" s="63"/>
      <c r="AM4307" s="46" t="str">
        <f t="shared" si="908"/>
        <v/>
      </c>
      <c r="AN4307" s="46" t="str">
        <f t="shared" si="909"/>
        <v/>
      </c>
      <c r="AO4307" s="46" t="str">
        <f t="shared" si="910"/>
        <v/>
      </c>
      <c r="AP4307" s="46">
        <f t="shared" si="911"/>
        <v>0</v>
      </c>
      <c r="AQ4307" s="46" t="str">
        <f t="shared" si="912"/>
        <v/>
      </c>
      <c r="AR4307" s="46">
        <f t="shared" si="913"/>
        <v>0</v>
      </c>
      <c r="AS4307" s="48">
        <f t="shared" si="914"/>
        <v>1</v>
      </c>
      <c r="AT4307" s="46">
        <f t="shared" si="918"/>
        <v>0</v>
      </c>
      <c r="AU4307" s="46">
        <f t="shared" si="915"/>
        <v>0</v>
      </c>
      <c r="AV4307" s="46">
        <f t="shared" si="916"/>
        <v>0</v>
      </c>
      <c r="AW4307" s="46">
        <f t="shared" si="919"/>
        <v>0</v>
      </c>
      <c r="AX4307" s="47" t="str">
        <f t="shared" si="917"/>
        <v/>
      </c>
      <c r="AY4307" s="47" t="str">
        <f t="shared" si="920"/>
        <v/>
      </c>
    </row>
    <row r="4308" spans="35:51" x14ac:dyDescent="0.35">
      <c r="AI4308" s="11"/>
      <c r="AJ4308" s="11"/>
      <c r="AK4308" s="11"/>
      <c r="AL4308" s="63"/>
      <c r="AM4308" s="46" t="str">
        <f t="shared" si="908"/>
        <v/>
      </c>
      <c r="AN4308" s="46" t="str">
        <f t="shared" si="909"/>
        <v/>
      </c>
      <c r="AO4308" s="46" t="str">
        <f t="shared" si="910"/>
        <v/>
      </c>
      <c r="AP4308" s="46">
        <f t="shared" si="911"/>
        <v>0</v>
      </c>
      <c r="AQ4308" s="46" t="str">
        <f t="shared" si="912"/>
        <v/>
      </c>
      <c r="AR4308" s="46">
        <f t="shared" si="913"/>
        <v>0</v>
      </c>
      <c r="AS4308" s="48">
        <f t="shared" si="914"/>
        <v>1</v>
      </c>
      <c r="AT4308" s="46">
        <f t="shared" si="918"/>
        <v>0</v>
      </c>
      <c r="AU4308" s="46">
        <f t="shared" si="915"/>
        <v>0</v>
      </c>
      <c r="AV4308" s="46">
        <f t="shared" si="916"/>
        <v>0</v>
      </c>
      <c r="AW4308" s="46">
        <f t="shared" si="919"/>
        <v>0</v>
      </c>
      <c r="AX4308" s="47" t="str">
        <f t="shared" si="917"/>
        <v/>
      </c>
      <c r="AY4308" s="47" t="str">
        <f t="shared" si="920"/>
        <v/>
      </c>
    </row>
    <row r="4309" spans="35:51" x14ac:dyDescent="0.35">
      <c r="AI4309" s="11"/>
      <c r="AJ4309" s="11"/>
      <c r="AK4309" s="11"/>
      <c r="AL4309" s="63"/>
      <c r="AM4309" s="46" t="str">
        <f t="shared" si="908"/>
        <v/>
      </c>
      <c r="AN4309" s="46" t="str">
        <f t="shared" si="909"/>
        <v/>
      </c>
      <c r="AO4309" s="46" t="str">
        <f t="shared" si="910"/>
        <v/>
      </c>
      <c r="AP4309" s="46">
        <f t="shared" si="911"/>
        <v>0</v>
      </c>
      <c r="AQ4309" s="46" t="str">
        <f t="shared" si="912"/>
        <v/>
      </c>
      <c r="AR4309" s="46">
        <f t="shared" si="913"/>
        <v>0</v>
      </c>
      <c r="AS4309" s="48">
        <f t="shared" si="914"/>
        <v>1</v>
      </c>
      <c r="AT4309" s="46">
        <f t="shared" si="918"/>
        <v>0</v>
      </c>
      <c r="AU4309" s="46">
        <f t="shared" si="915"/>
        <v>0</v>
      </c>
      <c r="AV4309" s="46">
        <f t="shared" si="916"/>
        <v>0</v>
      </c>
      <c r="AW4309" s="46">
        <f t="shared" si="919"/>
        <v>0</v>
      </c>
      <c r="AX4309" s="47" t="str">
        <f t="shared" si="917"/>
        <v/>
      </c>
      <c r="AY4309" s="47" t="str">
        <f t="shared" si="920"/>
        <v/>
      </c>
    </row>
    <row r="4310" spans="35:51" x14ac:dyDescent="0.35">
      <c r="AI4310" s="11"/>
      <c r="AJ4310" s="11"/>
      <c r="AK4310" s="11"/>
      <c r="AL4310" s="63"/>
      <c r="AM4310" s="46" t="str">
        <f t="shared" si="908"/>
        <v/>
      </c>
      <c r="AN4310" s="46" t="str">
        <f t="shared" si="909"/>
        <v/>
      </c>
      <c r="AO4310" s="46" t="str">
        <f t="shared" si="910"/>
        <v/>
      </c>
      <c r="AP4310" s="46">
        <f t="shared" si="911"/>
        <v>0</v>
      </c>
      <c r="AQ4310" s="46" t="str">
        <f t="shared" si="912"/>
        <v/>
      </c>
      <c r="AR4310" s="46">
        <f t="shared" si="913"/>
        <v>0</v>
      </c>
      <c r="AS4310" s="48">
        <f t="shared" si="914"/>
        <v>1</v>
      </c>
      <c r="AT4310" s="46">
        <f t="shared" si="918"/>
        <v>0</v>
      </c>
      <c r="AU4310" s="46">
        <f t="shared" si="915"/>
        <v>0</v>
      </c>
      <c r="AV4310" s="46">
        <f t="shared" si="916"/>
        <v>0</v>
      </c>
      <c r="AW4310" s="46">
        <f t="shared" si="919"/>
        <v>0</v>
      </c>
      <c r="AX4310" s="47" t="str">
        <f t="shared" si="917"/>
        <v/>
      </c>
      <c r="AY4310" s="47" t="str">
        <f t="shared" si="920"/>
        <v/>
      </c>
    </row>
    <row r="4311" spans="35:51" x14ac:dyDescent="0.35">
      <c r="AI4311" s="11"/>
      <c r="AJ4311" s="11"/>
      <c r="AK4311" s="11"/>
      <c r="AL4311" s="63"/>
      <c r="AM4311" s="46" t="str">
        <f t="shared" si="908"/>
        <v/>
      </c>
      <c r="AN4311" s="46" t="str">
        <f t="shared" si="909"/>
        <v/>
      </c>
      <c r="AO4311" s="46" t="str">
        <f t="shared" si="910"/>
        <v/>
      </c>
      <c r="AP4311" s="46">
        <f t="shared" si="911"/>
        <v>0</v>
      </c>
      <c r="AQ4311" s="46" t="str">
        <f t="shared" si="912"/>
        <v/>
      </c>
      <c r="AR4311" s="46">
        <f t="shared" si="913"/>
        <v>0</v>
      </c>
      <c r="AS4311" s="48">
        <f t="shared" si="914"/>
        <v>1</v>
      </c>
      <c r="AT4311" s="46">
        <f t="shared" si="918"/>
        <v>0</v>
      </c>
      <c r="AU4311" s="46">
        <f t="shared" si="915"/>
        <v>0</v>
      </c>
      <c r="AV4311" s="46">
        <f t="shared" si="916"/>
        <v>0</v>
      </c>
      <c r="AW4311" s="46">
        <f t="shared" si="919"/>
        <v>0</v>
      </c>
      <c r="AX4311" s="47" t="str">
        <f t="shared" si="917"/>
        <v/>
      </c>
      <c r="AY4311" s="47" t="str">
        <f t="shared" si="920"/>
        <v/>
      </c>
    </row>
    <row r="4312" spans="35:51" x14ac:dyDescent="0.35">
      <c r="AI4312" s="11"/>
      <c r="AJ4312" s="11"/>
      <c r="AK4312" s="11"/>
      <c r="AL4312" s="63"/>
      <c r="AM4312" s="46" t="str">
        <f t="shared" si="908"/>
        <v/>
      </c>
      <c r="AN4312" s="46" t="str">
        <f t="shared" si="909"/>
        <v/>
      </c>
      <c r="AO4312" s="46" t="str">
        <f t="shared" si="910"/>
        <v/>
      </c>
      <c r="AP4312" s="46">
        <f t="shared" si="911"/>
        <v>0</v>
      </c>
      <c r="AQ4312" s="46" t="str">
        <f t="shared" si="912"/>
        <v/>
      </c>
      <c r="AR4312" s="46">
        <f t="shared" si="913"/>
        <v>0</v>
      </c>
      <c r="AS4312" s="48">
        <f t="shared" si="914"/>
        <v>1</v>
      </c>
      <c r="AT4312" s="46">
        <f t="shared" si="918"/>
        <v>0</v>
      </c>
      <c r="AU4312" s="46">
        <f t="shared" si="915"/>
        <v>0</v>
      </c>
      <c r="AV4312" s="46">
        <f t="shared" si="916"/>
        <v>0</v>
      </c>
      <c r="AW4312" s="46">
        <f t="shared" si="919"/>
        <v>0</v>
      </c>
      <c r="AX4312" s="47" t="str">
        <f t="shared" si="917"/>
        <v/>
      </c>
      <c r="AY4312" s="47" t="str">
        <f t="shared" si="920"/>
        <v/>
      </c>
    </row>
    <row r="4313" spans="35:51" x14ac:dyDescent="0.35">
      <c r="AI4313" s="11"/>
      <c r="AJ4313" s="11"/>
      <c r="AK4313" s="11"/>
      <c r="AL4313" s="63"/>
      <c r="AM4313" s="46" t="str">
        <f t="shared" si="908"/>
        <v/>
      </c>
      <c r="AN4313" s="46" t="str">
        <f t="shared" si="909"/>
        <v/>
      </c>
      <c r="AO4313" s="46" t="str">
        <f t="shared" si="910"/>
        <v/>
      </c>
      <c r="AP4313" s="46">
        <f t="shared" si="911"/>
        <v>0</v>
      </c>
      <c r="AQ4313" s="46" t="str">
        <f t="shared" si="912"/>
        <v/>
      </c>
      <c r="AR4313" s="46">
        <f t="shared" si="913"/>
        <v>0</v>
      </c>
      <c r="AS4313" s="48">
        <f t="shared" si="914"/>
        <v>1</v>
      </c>
      <c r="AT4313" s="46">
        <f t="shared" si="918"/>
        <v>0</v>
      </c>
      <c r="AU4313" s="46">
        <f t="shared" si="915"/>
        <v>0</v>
      </c>
      <c r="AV4313" s="46">
        <f t="shared" si="916"/>
        <v>0</v>
      </c>
      <c r="AW4313" s="46">
        <f t="shared" si="919"/>
        <v>0</v>
      </c>
      <c r="AX4313" s="47" t="str">
        <f t="shared" si="917"/>
        <v/>
      </c>
      <c r="AY4313" s="47" t="str">
        <f t="shared" si="920"/>
        <v/>
      </c>
    </row>
    <row r="4314" spans="35:51" x14ac:dyDescent="0.35">
      <c r="AI4314" s="11"/>
      <c r="AJ4314" s="11"/>
      <c r="AK4314" s="11"/>
      <c r="AL4314" s="63"/>
      <c r="AM4314" s="46" t="str">
        <f t="shared" si="908"/>
        <v/>
      </c>
      <c r="AN4314" s="46" t="str">
        <f t="shared" si="909"/>
        <v/>
      </c>
      <c r="AO4314" s="46" t="str">
        <f t="shared" si="910"/>
        <v/>
      </c>
      <c r="AP4314" s="46">
        <f t="shared" si="911"/>
        <v>0</v>
      </c>
      <c r="AQ4314" s="46" t="str">
        <f t="shared" si="912"/>
        <v/>
      </c>
      <c r="AR4314" s="46">
        <f t="shared" si="913"/>
        <v>0</v>
      </c>
      <c r="AS4314" s="48">
        <f t="shared" si="914"/>
        <v>1</v>
      </c>
      <c r="AT4314" s="46">
        <f t="shared" si="918"/>
        <v>0</v>
      </c>
      <c r="AU4314" s="46">
        <f t="shared" si="915"/>
        <v>0</v>
      </c>
      <c r="AV4314" s="46">
        <f t="shared" si="916"/>
        <v>0</v>
      </c>
      <c r="AW4314" s="46">
        <f t="shared" si="919"/>
        <v>0</v>
      </c>
      <c r="AX4314" s="47" t="str">
        <f t="shared" si="917"/>
        <v/>
      </c>
      <c r="AY4314" s="47" t="str">
        <f t="shared" si="920"/>
        <v/>
      </c>
    </row>
    <row r="4315" spans="35:51" x14ac:dyDescent="0.35">
      <c r="AI4315" s="11"/>
      <c r="AJ4315" s="11"/>
      <c r="AK4315" s="11"/>
      <c r="AL4315" s="63"/>
      <c r="AM4315" s="46" t="str">
        <f t="shared" si="908"/>
        <v/>
      </c>
      <c r="AN4315" s="46" t="str">
        <f t="shared" si="909"/>
        <v/>
      </c>
      <c r="AO4315" s="46" t="str">
        <f t="shared" si="910"/>
        <v/>
      </c>
      <c r="AP4315" s="46">
        <f t="shared" si="911"/>
        <v>0</v>
      </c>
      <c r="AQ4315" s="46" t="str">
        <f t="shared" si="912"/>
        <v/>
      </c>
      <c r="AR4315" s="46">
        <f t="shared" si="913"/>
        <v>0</v>
      </c>
      <c r="AS4315" s="48">
        <f t="shared" si="914"/>
        <v>1</v>
      </c>
      <c r="AT4315" s="46">
        <f t="shared" si="918"/>
        <v>0</v>
      </c>
      <c r="AU4315" s="46">
        <f t="shared" si="915"/>
        <v>0</v>
      </c>
      <c r="AV4315" s="46">
        <f t="shared" si="916"/>
        <v>0</v>
      </c>
      <c r="AW4315" s="46">
        <f t="shared" si="919"/>
        <v>0</v>
      </c>
      <c r="AX4315" s="47" t="str">
        <f t="shared" si="917"/>
        <v/>
      </c>
      <c r="AY4315" s="47" t="str">
        <f t="shared" si="920"/>
        <v/>
      </c>
    </row>
    <row r="4316" spans="35:51" x14ac:dyDescent="0.35">
      <c r="AI4316" s="11"/>
      <c r="AJ4316" s="11"/>
      <c r="AK4316" s="11"/>
      <c r="AL4316" s="63"/>
      <c r="AM4316" s="46" t="str">
        <f t="shared" si="908"/>
        <v/>
      </c>
      <c r="AN4316" s="46" t="str">
        <f t="shared" si="909"/>
        <v/>
      </c>
      <c r="AO4316" s="46" t="str">
        <f t="shared" si="910"/>
        <v/>
      </c>
      <c r="AP4316" s="46">
        <f t="shared" si="911"/>
        <v>0</v>
      </c>
      <c r="AQ4316" s="46" t="str">
        <f t="shared" si="912"/>
        <v/>
      </c>
      <c r="AR4316" s="46">
        <f t="shared" si="913"/>
        <v>0</v>
      </c>
      <c r="AS4316" s="48">
        <f t="shared" si="914"/>
        <v>1</v>
      </c>
      <c r="AT4316" s="46">
        <f t="shared" si="918"/>
        <v>0</v>
      </c>
      <c r="AU4316" s="46">
        <f t="shared" si="915"/>
        <v>0</v>
      </c>
      <c r="AV4316" s="46">
        <f t="shared" si="916"/>
        <v>0</v>
      </c>
      <c r="AW4316" s="46">
        <f t="shared" si="919"/>
        <v>0</v>
      </c>
      <c r="AX4316" s="47" t="str">
        <f t="shared" si="917"/>
        <v/>
      </c>
      <c r="AY4316" s="47" t="str">
        <f t="shared" si="920"/>
        <v/>
      </c>
    </row>
    <row r="4317" spans="35:51" x14ac:dyDescent="0.35">
      <c r="AI4317" s="11"/>
      <c r="AJ4317" s="11"/>
      <c r="AK4317" s="11"/>
      <c r="AL4317" s="63"/>
      <c r="AM4317" s="46" t="str">
        <f t="shared" si="908"/>
        <v/>
      </c>
      <c r="AN4317" s="46" t="str">
        <f t="shared" si="909"/>
        <v/>
      </c>
      <c r="AO4317" s="46" t="str">
        <f t="shared" si="910"/>
        <v/>
      </c>
      <c r="AP4317" s="46">
        <f t="shared" si="911"/>
        <v>0</v>
      </c>
      <c r="AQ4317" s="46" t="str">
        <f t="shared" si="912"/>
        <v/>
      </c>
      <c r="AR4317" s="46">
        <f t="shared" si="913"/>
        <v>0</v>
      </c>
      <c r="AS4317" s="48">
        <f t="shared" si="914"/>
        <v>1</v>
      </c>
      <c r="AT4317" s="46">
        <f t="shared" si="918"/>
        <v>0</v>
      </c>
      <c r="AU4317" s="46">
        <f t="shared" si="915"/>
        <v>0</v>
      </c>
      <c r="AV4317" s="46">
        <f t="shared" si="916"/>
        <v>0</v>
      </c>
      <c r="AW4317" s="46">
        <f t="shared" si="919"/>
        <v>0</v>
      </c>
      <c r="AX4317" s="47" t="str">
        <f t="shared" si="917"/>
        <v/>
      </c>
      <c r="AY4317" s="47" t="str">
        <f t="shared" si="920"/>
        <v/>
      </c>
    </row>
    <row r="4318" spans="35:51" x14ac:dyDescent="0.35">
      <c r="AI4318" s="11"/>
      <c r="AJ4318" s="11"/>
      <c r="AK4318" s="11"/>
      <c r="AL4318" s="63"/>
      <c r="AM4318" s="46" t="str">
        <f t="shared" si="908"/>
        <v/>
      </c>
      <c r="AN4318" s="46" t="str">
        <f t="shared" si="909"/>
        <v/>
      </c>
      <c r="AO4318" s="46" t="str">
        <f t="shared" si="910"/>
        <v/>
      </c>
      <c r="AP4318" s="46">
        <f t="shared" si="911"/>
        <v>0</v>
      </c>
      <c r="AQ4318" s="46" t="str">
        <f t="shared" si="912"/>
        <v/>
      </c>
      <c r="AR4318" s="46">
        <f t="shared" si="913"/>
        <v>0</v>
      </c>
      <c r="AS4318" s="48">
        <f t="shared" si="914"/>
        <v>1</v>
      </c>
      <c r="AT4318" s="46">
        <f t="shared" si="918"/>
        <v>0</v>
      </c>
      <c r="AU4318" s="46">
        <f t="shared" si="915"/>
        <v>0</v>
      </c>
      <c r="AV4318" s="46">
        <f t="shared" si="916"/>
        <v>0</v>
      </c>
      <c r="AW4318" s="46">
        <f t="shared" si="919"/>
        <v>0</v>
      </c>
      <c r="AX4318" s="47" t="str">
        <f t="shared" si="917"/>
        <v/>
      </c>
      <c r="AY4318" s="47" t="str">
        <f t="shared" si="920"/>
        <v/>
      </c>
    </row>
    <row r="4319" spans="35:51" x14ac:dyDescent="0.35">
      <c r="AI4319" s="11"/>
      <c r="AJ4319" s="11"/>
      <c r="AK4319" s="11"/>
      <c r="AL4319" s="63"/>
      <c r="AM4319" s="46" t="str">
        <f t="shared" si="908"/>
        <v/>
      </c>
      <c r="AN4319" s="46" t="str">
        <f t="shared" si="909"/>
        <v/>
      </c>
      <c r="AO4319" s="46" t="str">
        <f t="shared" si="910"/>
        <v/>
      </c>
      <c r="AP4319" s="46">
        <f t="shared" si="911"/>
        <v>0</v>
      </c>
      <c r="AQ4319" s="46" t="str">
        <f t="shared" si="912"/>
        <v/>
      </c>
      <c r="AR4319" s="46">
        <f t="shared" si="913"/>
        <v>0</v>
      </c>
      <c r="AS4319" s="48">
        <f t="shared" si="914"/>
        <v>1</v>
      </c>
      <c r="AT4319" s="46">
        <f t="shared" si="918"/>
        <v>0</v>
      </c>
      <c r="AU4319" s="46">
        <f t="shared" si="915"/>
        <v>0</v>
      </c>
      <c r="AV4319" s="46">
        <f t="shared" si="916"/>
        <v>0</v>
      </c>
      <c r="AW4319" s="46">
        <f t="shared" si="919"/>
        <v>0</v>
      </c>
      <c r="AX4319" s="47" t="str">
        <f t="shared" si="917"/>
        <v/>
      </c>
      <c r="AY4319" s="47" t="str">
        <f t="shared" si="920"/>
        <v/>
      </c>
    </row>
    <row r="4320" spans="35:51" x14ac:dyDescent="0.35">
      <c r="AI4320" s="11"/>
      <c r="AJ4320" s="11"/>
      <c r="AK4320" s="11"/>
      <c r="AL4320" s="63"/>
      <c r="AM4320" s="46" t="str">
        <f t="shared" si="908"/>
        <v/>
      </c>
      <c r="AN4320" s="46" t="str">
        <f t="shared" si="909"/>
        <v/>
      </c>
      <c r="AO4320" s="46" t="str">
        <f t="shared" si="910"/>
        <v/>
      </c>
      <c r="AP4320" s="46">
        <f t="shared" si="911"/>
        <v>0</v>
      </c>
      <c r="AQ4320" s="46" t="str">
        <f t="shared" si="912"/>
        <v/>
      </c>
      <c r="AR4320" s="46">
        <f t="shared" si="913"/>
        <v>0</v>
      </c>
      <c r="AS4320" s="48">
        <f t="shared" si="914"/>
        <v>1</v>
      </c>
      <c r="AT4320" s="46">
        <f t="shared" si="918"/>
        <v>0</v>
      </c>
      <c r="AU4320" s="46">
        <f t="shared" si="915"/>
        <v>0</v>
      </c>
      <c r="AV4320" s="46">
        <f t="shared" si="916"/>
        <v>0</v>
      </c>
      <c r="AW4320" s="46">
        <f t="shared" si="919"/>
        <v>0</v>
      </c>
      <c r="AX4320" s="47" t="str">
        <f t="shared" si="917"/>
        <v/>
      </c>
      <c r="AY4320" s="47" t="str">
        <f t="shared" si="920"/>
        <v/>
      </c>
    </row>
    <row r="4321" spans="35:51" x14ac:dyDescent="0.35">
      <c r="AI4321" s="11"/>
      <c r="AJ4321" s="11"/>
      <c r="AK4321" s="11"/>
      <c r="AL4321" s="63"/>
      <c r="AM4321" s="46" t="str">
        <f t="shared" si="908"/>
        <v/>
      </c>
      <c r="AN4321" s="46" t="str">
        <f t="shared" si="909"/>
        <v/>
      </c>
      <c r="AO4321" s="46" t="str">
        <f t="shared" si="910"/>
        <v/>
      </c>
      <c r="AP4321" s="46">
        <f t="shared" si="911"/>
        <v>0</v>
      </c>
      <c r="AQ4321" s="46" t="str">
        <f t="shared" si="912"/>
        <v/>
      </c>
      <c r="AR4321" s="46">
        <f t="shared" si="913"/>
        <v>0</v>
      </c>
      <c r="AS4321" s="48">
        <f t="shared" si="914"/>
        <v>1</v>
      </c>
      <c r="AT4321" s="46">
        <f t="shared" si="918"/>
        <v>0</v>
      </c>
      <c r="AU4321" s="46">
        <f t="shared" si="915"/>
        <v>0</v>
      </c>
      <c r="AV4321" s="46">
        <f t="shared" si="916"/>
        <v>0</v>
      </c>
      <c r="AW4321" s="46">
        <f t="shared" si="919"/>
        <v>0</v>
      </c>
      <c r="AX4321" s="47" t="str">
        <f t="shared" si="917"/>
        <v/>
      </c>
      <c r="AY4321" s="47" t="str">
        <f t="shared" si="920"/>
        <v/>
      </c>
    </row>
    <row r="4322" spans="35:51" x14ac:dyDescent="0.35">
      <c r="AI4322" s="11"/>
      <c r="AJ4322" s="11"/>
      <c r="AK4322" s="11"/>
      <c r="AL4322" s="63"/>
      <c r="AM4322" s="46" t="str">
        <f t="shared" si="908"/>
        <v/>
      </c>
      <c r="AN4322" s="46" t="str">
        <f t="shared" si="909"/>
        <v/>
      </c>
      <c r="AO4322" s="46" t="str">
        <f t="shared" si="910"/>
        <v/>
      </c>
      <c r="AP4322" s="46">
        <f t="shared" si="911"/>
        <v>0</v>
      </c>
      <c r="AQ4322" s="46" t="str">
        <f t="shared" si="912"/>
        <v/>
      </c>
      <c r="AR4322" s="46">
        <f t="shared" si="913"/>
        <v>0</v>
      </c>
      <c r="AS4322" s="48">
        <f t="shared" si="914"/>
        <v>1</v>
      </c>
      <c r="AT4322" s="46">
        <f t="shared" si="918"/>
        <v>0</v>
      </c>
      <c r="AU4322" s="46">
        <f t="shared" si="915"/>
        <v>0</v>
      </c>
      <c r="AV4322" s="46">
        <f t="shared" si="916"/>
        <v>0</v>
      </c>
      <c r="AW4322" s="46">
        <f t="shared" si="919"/>
        <v>0</v>
      </c>
      <c r="AX4322" s="47" t="str">
        <f t="shared" si="917"/>
        <v/>
      </c>
      <c r="AY4322" s="47" t="str">
        <f t="shared" si="920"/>
        <v/>
      </c>
    </row>
    <row r="4323" spans="35:51" x14ac:dyDescent="0.35">
      <c r="AI4323" s="11"/>
      <c r="AJ4323" s="11"/>
      <c r="AK4323" s="11"/>
      <c r="AL4323" s="63"/>
      <c r="AM4323" s="46" t="str">
        <f t="shared" si="908"/>
        <v/>
      </c>
      <c r="AN4323" s="46" t="str">
        <f t="shared" si="909"/>
        <v/>
      </c>
      <c r="AO4323" s="46" t="str">
        <f t="shared" si="910"/>
        <v/>
      </c>
      <c r="AP4323" s="46">
        <f t="shared" si="911"/>
        <v>0</v>
      </c>
      <c r="AQ4323" s="46" t="str">
        <f t="shared" si="912"/>
        <v/>
      </c>
      <c r="AR4323" s="46">
        <f t="shared" si="913"/>
        <v>0</v>
      </c>
      <c r="AS4323" s="48">
        <f t="shared" si="914"/>
        <v>1</v>
      </c>
      <c r="AT4323" s="46">
        <f t="shared" si="918"/>
        <v>0</v>
      </c>
      <c r="AU4323" s="46">
        <f t="shared" si="915"/>
        <v>0</v>
      </c>
      <c r="AV4323" s="46">
        <f t="shared" si="916"/>
        <v>0</v>
      </c>
      <c r="AW4323" s="46">
        <f t="shared" si="919"/>
        <v>0</v>
      </c>
      <c r="AX4323" s="47" t="str">
        <f t="shared" si="917"/>
        <v/>
      </c>
      <c r="AY4323" s="47" t="str">
        <f t="shared" si="920"/>
        <v/>
      </c>
    </row>
    <row r="4324" spans="35:51" x14ac:dyDescent="0.35">
      <c r="AI4324" s="11"/>
      <c r="AJ4324" s="11"/>
      <c r="AK4324" s="11"/>
      <c r="AL4324" s="63"/>
      <c r="AM4324" s="46" t="str">
        <f t="shared" si="908"/>
        <v/>
      </c>
      <c r="AN4324" s="46" t="str">
        <f t="shared" si="909"/>
        <v/>
      </c>
      <c r="AO4324" s="46" t="str">
        <f t="shared" si="910"/>
        <v/>
      </c>
      <c r="AP4324" s="46">
        <f t="shared" si="911"/>
        <v>0</v>
      </c>
      <c r="AQ4324" s="46" t="str">
        <f t="shared" si="912"/>
        <v/>
      </c>
      <c r="AR4324" s="46">
        <f t="shared" si="913"/>
        <v>0</v>
      </c>
      <c r="AS4324" s="48">
        <f t="shared" si="914"/>
        <v>1</v>
      </c>
      <c r="AT4324" s="46">
        <f t="shared" si="918"/>
        <v>0</v>
      </c>
      <c r="AU4324" s="46">
        <f t="shared" si="915"/>
        <v>0</v>
      </c>
      <c r="AV4324" s="46">
        <f t="shared" si="916"/>
        <v>0</v>
      </c>
      <c r="AW4324" s="46">
        <f t="shared" si="919"/>
        <v>0</v>
      </c>
      <c r="AX4324" s="47" t="str">
        <f t="shared" si="917"/>
        <v/>
      </c>
      <c r="AY4324" s="47" t="str">
        <f t="shared" si="920"/>
        <v/>
      </c>
    </row>
    <row r="4325" spans="35:51" x14ac:dyDescent="0.35">
      <c r="AI4325" s="11"/>
      <c r="AJ4325" s="11"/>
      <c r="AK4325" s="11"/>
      <c r="AL4325" s="63"/>
      <c r="AM4325" s="46" t="str">
        <f t="shared" si="908"/>
        <v/>
      </c>
      <c r="AN4325" s="46" t="str">
        <f t="shared" si="909"/>
        <v/>
      </c>
      <c r="AO4325" s="46" t="str">
        <f t="shared" si="910"/>
        <v/>
      </c>
      <c r="AP4325" s="46">
        <f t="shared" si="911"/>
        <v>0</v>
      </c>
      <c r="AQ4325" s="46" t="str">
        <f t="shared" si="912"/>
        <v/>
      </c>
      <c r="AR4325" s="46">
        <f t="shared" si="913"/>
        <v>0</v>
      </c>
      <c r="AS4325" s="48">
        <f t="shared" si="914"/>
        <v>1</v>
      </c>
      <c r="AT4325" s="46">
        <f t="shared" si="918"/>
        <v>0</v>
      </c>
      <c r="AU4325" s="46">
        <f t="shared" si="915"/>
        <v>0</v>
      </c>
      <c r="AV4325" s="46">
        <f t="shared" si="916"/>
        <v>0</v>
      </c>
      <c r="AW4325" s="46">
        <f t="shared" si="919"/>
        <v>0</v>
      </c>
      <c r="AX4325" s="47" t="str">
        <f t="shared" si="917"/>
        <v/>
      </c>
      <c r="AY4325" s="47" t="str">
        <f t="shared" si="920"/>
        <v/>
      </c>
    </row>
    <row r="4326" spans="35:51" x14ac:dyDescent="0.35">
      <c r="AI4326" s="11"/>
      <c r="AJ4326" s="11"/>
      <c r="AK4326" s="11"/>
      <c r="AL4326" s="63"/>
      <c r="AM4326" s="46" t="str">
        <f t="shared" si="908"/>
        <v/>
      </c>
      <c r="AN4326" s="46" t="str">
        <f t="shared" si="909"/>
        <v/>
      </c>
      <c r="AO4326" s="46" t="str">
        <f t="shared" si="910"/>
        <v/>
      </c>
      <c r="AP4326" s="46">
        <f t="shared" si="911"/>
        <v>0</v>
      </c>
      <c r="AQ4326" s="46" t="str">
        <f t="shared" si="912"/>
        <v/>
      </c>
      <c r="AR4326" s="46">
        <f t="shared" si="913"/>
        <v>0</v>
      </c>
      <c r="AS4326" s="48">
        <f t="shared" si="914"/>
        <v>1</v>
      </c>
      <c r="AT4326" s="46">
        <f t="shared" si="918"/>
        <v>0</v>
      </c>
      <c r="AU4326" s="46">
        <f t="shared" si="915"/>
        <v>0</v>
      </c>
      <c r="AV4326" s="46">
        <f t="shared" si="916"/>
        <v>0</v>
      </c>
      <c r="AW4326" s="46">
        <f t="shared" si="919"/>
        <v>0</v>
      </c>
      <c r="AX4326" s="47" t="str">
        <f t="shared" si="917"/>
        <v/>
      </c>
      <c r="AY4326" s="47" t="str">
        <f t="shared" si="920"/>
        <v/>
      </c>
    </row>
    <row r="4327" spans="35:51" x14ac:dyDescent="0.35">
      <c r="AI4327" s="11"/>
      <c r="AJ4327" s="11"/>
      <c r="AK4327" s="11"/>
      <c r="AL4327" s="63"/>
      <c r="AM4327" s="46" t="str">
        <f t="shared" si="908"/>
        <v/>
      </c>
      <c r="AN4327" s="46" t="str">
        <f t="shared" si="909"/>
        <v/>
      </c>
      <c r="AO4327" s="46" t="str">
        <f t="shared" si="910"/>
        <v/>
      </c>
      <c r="AP4327" s="46">
        <f t="shared" si="911"/>
        <v>0</v>
      </c>
      <c r="AQ4327" s="46" t="str">
        <f t="shared" si="912"/>
        <v/>
      </c>
      <c r="AR4327" s="46">
        <f t="shared" si="913"/>
        <v>0</v>
      </c>
      <c r="AS4327" s="48">
        <f t="shared" si="914"/>
        <v>1</v>
      </c>
      <c r="AT4327" s="46">
        <f t="shared" si="918"/>
        <v>0</v>
      </c>
      <c r="AU4327" s="46">
        <f t="shared" si="915"/>
        <v>0</v>
      </c>
      <c r="AV4327" s="46">
        <f t="shared" si="916"/>
        <v>0</v>
      </c>
      <c r="AW4327" s="46">
        <f t="shared" si="919"/>
        <v>0</v>
      </c>
      <c r="AX4327" s="47" t="str">
        <f t="shared" si="917"/>
        <v/>
      </c>
      <c r="AY4327" s="47" t="str">
        <f t="shared" si="920"/>
        <v/>
      </c>
    </row>
    <row r="4328" spans="35:51" x14ac:dyDescent="0.35">
      <c r="AI4328" s="11"/>
      <c r="AJ4328" s="11"/>
      <c r="AK4328" s="11"/>
      <c r="AL4328" s="63"/>
      <c r="AM4328" s="46" t="str">
        <f t="shared" si="908"/>
        <v/>
      </c>
      <c r="AN4328" s="46" t="str">
        <f t="shared" si="909"/>
        <v/>
      </c>
      <c r="AO4328" s="46" t="str">
        <f t="shared" si="910"/>
        <v/>
      </c>
      <c r="AP4328" s="46">
        <f t="shared" si="911"/>
        <v>0</v>
      </c>
      <c r="AQ4328" s="46" t="str">
        <f t="shared" si="912"/>
        <v/>
      </c>
      <c r="AR4328" s="46">
        <f t="shared" si="913"/>
        <v>0</v>
      </c>
      <c r="AS4328" s="48">
        <f t="shared" si="914"/>
        <v>1</v>
      </c>
      <c r="AT4328" s="46">
        <f t="shared" si="918"/>
        <v>0</v>
      </c>
      <c r="AU4328" s="46">
        <f t="shared" si="915"/>
        <v>0</v>
      </c>
      <c r="AV4328" s="46">
        <f t="shared" si="916"/>
        <v>0</v>
      </c>
      <c r="AW4328" s="46">
        <f t="shared" si="919"/>
        <v>0</v>
      </c>
      <c r="AX4328" s="47" t="str">
        <f t="shared" si="917"/>
        <v/>
      </c>
      <c r="AY4328" s="47" t="str">
        <f t="shared" si="920"/>
        <v/>
      </c>
    </row>
    <row r="4329" spans="35:51" x14ac:dyDescent="0.35">
      <c r="AI4329" s="11"/>
      <c r="AJ4329" s="11"/>
      <c r="AK4329" s="11"/>
      <c r="AL4329" s="63"/>
      <c r="AM4329" s="46" t="str">
        <f t="shared" si="908"/>
        <v/>
      </c>
      <c r="AN4329" s="46" t="str">
        <f t="shared" si="909"/>
        <v/>
      </c>
      <c r="AO4329" s="46" t="str">
        <f t="shared" si="910"/>
        <v/>
      </c>
      <c r="AP4329" s="46">
        <f t="shared" si="911"/>
        <v>0</v>
      </c>
      <c r="AQ4329" s="46" t="str">
        <f t="shared" si="912"/>
        <v/>
      </c>
      <c r="AR4329" s="46">
        <f t="shared" si="913"/>
        <v>0</v>
      </c>
      <c r="AS4329" s="48">
        <f t="shared" si="914"/>
        <v>1</v>
      </c>
      <c r="AT4329" s="46">
        <f t="shared" si="918"/>
        <v>0</v>
      </c>
      <c r="AU4329" s="46">
        <f t="shared" si="915"/>
        <v>0</v>
      </c>
      <c r="AV4329" s="46">
        <f t="shared" si="916"/>
        <v>0</v>
      </c>
      <c r="AW4329" s="46">
        <f t="shared" si="919"/>
        <v>0</v>
      </c>
      <c r="AX4329" s="47" t="str">
        <f t="shared" si="917"/>
        <v/>
      </c>
      <c r="AY4329" s="47" t="str">
        <f t="shared" si="920"/>
        <v/>
      </c>
    </row>
    <row r="4330" spans="35:51" x14ac:dyDescent="0.35">
      <c r="AI4330" s="11"/>
      <c r="AJ4330" s="11"/>
      <c r="AK4330" s="11"/>
      <c r="AL4330" s="63"/>
      <c r="AM4330" s="46" t="str">
        <f t="shared" si="908"/>
        <v/>
      </c>
      <c r="AN4330" s="46" t="str">
        <f t="shared" si="909"/>
        <v/>
      </c>
      <c r="AO4330" s="46" t="str">
        <f t="shared" si="910"/>
        <v/>
      </c>
      <c r="AP4330" s="46">
        <f t="shared" si="911"/>
        <v>0</v>
      </c>
      <c r="AQ4330" s="46" t="str">
        <f t="shared" si="912"/>
        <v/>
      </c>
      <c r="AR4330" s="46">
        <f t="shared" si="913"/>
        <v>0</v>
      </c>
      <c r="AS4330" s="48">
        <f t="shared" si="914"/>
        <v>1</v>
      </c>
      <c r="AT4330" s="46">
        <f t="shared" si="918"/>
        <v>0</v>
      </c>
      <c r="AU4330" s="46">
        <f t="shared" si="915"/>
        <v>0</v>
      </c>
      <c r="AV4330" s="46">
        <f t="shared" si="916"/>
        <v>0</v>
      </c>
      <c r="AW4330" s="46">
        <f t="shared" si="919"/>
        <v>0</v>
      </c>
      <c r="AX4330" s="47" t="str">
        <f t="shared" si="917"/>
        <v/>
      </c>
      <c r="AY4330" s="47" t="str">
        <f t="shared" si="920"/>
        <v/>
      </c>
    </row>
    <row r="4331" spans="35:51" x14ac:dyDescent="0.35">
      <c r="AI4331" s="11"/>
      <c r="AJ4331" s="11"/>
      <c r="AK4331" s="11"/>
      <c r="AL4331" s="63"/>
      <c r="AM4331" s="46" t="str">
        <f t="shared" si="908"/>
        <v/>
      </c>
      <c r="AN4331" s="46" t="str">
        <f t="shared" si="909"/>
        <v/>
      </c>
      <c r="AO4331" s="46" t="str">
        <f t="shared" si="910"/>
        <v/>
      </c>
      <c r="AP4331" s="46">
        <f t="shared" si="911"/>
        <v>0</v>
      </c>
      <c r="AQ4331" s="46" t="str">
        <f t="shared" si="912"/>
        <v/>
      </c>
      <c r="AR4331" s="46">
        <f t="shared" si="913"/>
        <v>0</v>
      </c>
      <c r="AS4331" s="48">
        <f t="shared" si="914"/>
        <v>1</v>
      </c>
      <c r="AT4331" s="46">
        <f t="shared" si="918"/>
        <v>0</v>
      </c>
      <c r="AU4331" s="46">
        <f t="shared" si="915"/>
        <v>0</v>
      </c>
      <c r="AV4331" s="46">
        <f t="shared" si="916"/>
        <v>0</v>
      </c>
      <c r="AW4331" s="46">
        <f t="shared" si="919"/>
        <v>0</v>
      </c>
      <c r="AX4331" s="47" t="str">
        <f t="shared" si="917"/>
        <v/>
      </c>
      <c r="AY4331" s="47" t="str">
        <f t="shared" si="920"/>
        <v/>
      </c>
    </row>
    <row r="4332" spans="35:51" x14ac:dyDescent="0.35">
      <c r="AI4332" s="11"/>
      <c r="AJ4332" s="11"/>
      <c r="AK4332" s="11"/>
      <c r="AL4332" s="63"/>
      <c r="AM4332" s="46" t="str">
        <f t="shared" si="908"/>
        <v/>
      </c>
      <c r="AN4332" s="46" t="str">
        <f t="shared" si="909"/>
        <v/>
      </c>
      <c r="AO4332" s="46" t="str">
        <f t="shared" si="910"/>
        <v/>
      </c>
      <c r="AP4332" s="46">
        <f t="shared" si="911"/>
        <v>0</v>
      </c>
      <c r="AQ4332" s="46" t="str">
        <f t="shared" si="912"/>
        <v/>
      </c>
      <c r="AR4332" s="46">
        <f t="shared" si="913"/>
        <v>0</v>
      </c>
      <c r="AS4332" s="48">
        <f t="shared" si="914"/>
        <v>1</v>
      </c>
      <c r="AT4332" s="46">
        <f t="shared" si="918"/>
        <v>0</v>
      </c>
      <c r="AU4332" s="46">
        <f t="shared" si="915"/>
        <v>0</v>
      </c>
      <c r="AV4332" s="46">
        <f t="shared" si="916"/>
        <v>0</v>
      </c>
      <c r="AW4332" s="46">
        <f t="shared" si="919"/>
        <v>0</v>
      </c>
      <c r="AX4332" s="47" t="str">
        <f t="shared" si="917"/>
        <v/>
      </c>
      <c r="AY4332" s="47" t="str">
        <f t="shared" si="920"/>
        <v/>
      </c>
    </row>
    <row r="4333" spans="35:51" x14ac:dyDescent="0.35">
      <c r="AI4333" s="11"/>
      <c r="AJ4333" s="11"/>
      <c r="AK4333" s="11"/>
      <c r="AL4333" s="63"/>
      <c r="AM4333" s="46" t="str">
        <f t="shared" si="908"/>
        <v/>
      </c>
      <c r="AN4333" s="46" t="str">
        <f t="shared" si="909"/>
        <v/>
      </c>
      <c r="AO4333" s="46" t="str">
        <f t="shared" si="910"/>
        <v/>
      </c>
      <c r="AP4333" s="46">
        <f t="shared" si="911"/>
        <v>0</v>
      </c>
      <c r="AQ4333" s="46" t="str">
        <f t="shared" si="912"/>
        <v/>
      </c>
      <c r="AR4333" s="46">
        <f t="shared" si="913"/>
        <v>0</v>
      </c>
      <c r="AS4333" s="48">
        <f t="shared" si="914"/>
        <v>1</v>
      </c>
      <c r="AT4333" s="46">
        <f t="shared" si="918"/>
        <v>0</v>
      </c>
      <c r="AU4333" s="46">
        <f t="shared" si="915"/>
        <v>0</v>
      </c>
      <c r="AV4333" s="46">
        <f t="shared" si="916"/>
        <v>0</v>
      </c>
      <c r="AW4333" s="46">
        <f t="shared" si="919"/>
        <v>0</v>
      </c>
      <c r="AX4333" s="47" t="str">
        <f t="shared" si="917"/>
        <v/>
      </c>
      <c r="AY4333" s="47" t="str">
        <f t="shared" si="920"/>
        <v/>
      </c>
    </row>
    <row r="4334" spans="35:51" x14ac:dyDescent="0.35">
      <c r="AI4334" s="11"/>
      <c r="AJ4334" s="11"/>
      <c r="AK4334" s="11"/>
      <c r="AL4334" s="63"/>
      <c r="AM4334" s="46" t="str">
        <f t="shared" si="908"/>
        <v/>
      </c>
      <c r="AN4334" s="46" t="str">
        <f t="shared" si="909"/>
        <v/>
      </c>
      <c r="AO4334" s="46" t="str">
        <f t="shared" si="910"/>
        <v/>
      </c>
      <c r="AP4334" s="46">
        <f t="shared" si="911"/>
        <v>0</v>
      </c>
      <c r="AQ4334" s="46" t="str">
        <f t="shared" si="912"/>
        <v/>
      </c>
      <c r="AR4334" s="46">
        <f t="shared" si="913"/>
        <v>0</v>
      </c>
      <c r="AS4334" s="48">
        <f t="shared" si="914"/>
        <v>1</v>
      </c>
      <c r="AT4334" s="46">
        <f t="shared" si="918"/>
        <v>0</v>
      </c>
      <c r="AU4334" s="46">
        <f t="shared" si="915"/>
        <v>0</v>
      </c>
      <c r="AV4334" s="46">
        <f t="shared" si="916"/>
        <v>0</v>
      </c>
      <c r="AW4334" s="46">
        <f t="shared" si="919"/>
        <v>0</v>
      </c>
      <c r="AX4334" s="47" t="str">
        <f t="shared" si="917"/>
        <v/>
      </c>
      <c r="AY4334" s="47" t="str">
        <f t="shared" si="920"/>
        <v/>
      </c>
    </row>
    <row r="4335" spans="35:51" x14ac:dyDescent="0.35">
      <c r="AI4335" s="11"/>
      <c r="AJ4335" s="11"/>
      <c r="AK4335" s="11"/>
      <c r="AL4335" s="63"/>
      <c r="AM4335" s="46" t="str">
        <f t="shared" si="908"/>
        <v/>
      </c>
      <c r="AN4335" s="46" t="str">
        <f t="shared" si="909"/>
        <v/>
      </c>
      <c r="AO4335" s="46" t="str">
        <f t="shared" si="910"/>
        <v/>
      </c>
      <c r="AP4335" s="46">
        <f t="shared" si="911"/>
        <v>0</v>
      </c>
      <c r="AQ4335" s="46" t="str">
        <f t="shared" si="912"/>
        <v/>
      </c>
      <c r="AR4335" s="46">
        <f t="shared" si="913"/>
        <v>0</v>
      </c>
      <c r="AS4335" s="48">
        <f t="shared" si="914"/>
        <v>1</v>
      </c>
      <c r="AT4335" s="46">
        <f t="shared" si="918"/>
        <v>0</v>
      </c>
      <c r="AU4335" s="46">
        <f t="shared" si="915"/>
        <v>0</v>
      </c>
      <c r="AV4335" s="46">
        <f t="shared" si="916"/>
        <v>0</v>
      </c>
      <c r="AW4335" s="46">
        <f t="shared" si="919"/>
        <v>0</v>
      </c>
      <c r="AX4335" s="47" t="str">
        <f t="shared" si="917"/>
        <v/>
      </c>
      <c r="AY4335" s="47" t="str">
        <f t="shared" si="920"/>
        <v/>
      </c>
    </row>
    <row r="4336" spans="35:51" x14ac:dyDescent="0.35">
      <c r="AI4336" s="11"/>
      <c r="AJ4336" s="11"/>
      <c r="AK4336" s="11"/>
      <c r="AL4336" s="63"/>
      <c r="AM4336" s="46" t="str">
        <f t="shared" si="908"/>
        <v/>
      </c>
      <c r="AN4336" s="46" t="str">
        <f t="shared" si="909"/>
        <v/>
      </c>
      <c r="AO4336" s="46" t="str">
        <f t="shared" si="910"/>
        <v/>
      </c>
      <c r="AP4336" s="46">
        <f t="shared" si="911"/>
        <v>0</v>
      </c>
      <c r="AQ4336" s="46" t="str">
        <f t="shared" si="912"/>
        <v/>
      </c>
      <c r="AR4336" s="46">
        <f t="shared" si="913"/>
        <v>0</v>
      </c>
      <c r="AS4336" s="48">
        <f t="shared" si="914"/>
        <v>1</v>
      </c>
      <c r="AT4336" s="46">
        <f t="shared" si="918"/>
        <v>0</v>
      </c>
      <c r="AU4336" s="46">
        <f t="shared" si="915"/>
        <v>0</v>
      </c>
      <c r="AV4336" s="46">
        <f t="shared" si="916"/>
        <v>0</v>
      </c>
      <c r="AW4336" s="46">
        <f t="shared" si="919"/>
        <v>0</v>
      </c>
      <c r="AX4336" s="47" t="str">
        <f t="shared" si="917"/>
        <v/>
      </c>
      <c r="AY4336" s="47" t="str">
        <f t="shared" si="920"/>
        <v/>
      </c>
    </row>
    <row r="4337" spans="35:51" x14ac:dyDescent="0.35">
      <c r="AI4337" s="11"/>
      <c r="AJ4337" s="11"/>
      <c r="AK4337" s="11"/>
      <c r="AL4337" s="63"/>
      <c r="AM4337" s="46" t="str">
        <f t="shared" si="908"/>
        <v/>
      </c>
      <c r="AN4337" s="46" t="str">
        <f t="shared" si="909"/>
        <v/>
      </c>
      <c r="AO4337" s="46" t="str">
        <f t="shared" si="910"/>
        <v/>
      </c>
      <c r="AP4337" s="46">
        <f t="shared" si="911"/>
        <v>0</v>
      </c>
      <c r="AQ4337" s="46" t="str">
        <f t="shared" si="912"/>
        <v/>
      </c>
      <c r="AR4337" s="46">
        <f t="shared" si="913"/>
        <v>0</v>
      </c>
      <c r="AS4337" s="48">
        <f t="shared" si="914"/>
        <v>1</v>
      </c>
      <c r="AT4337" s="46">
        <f t="shared" si="918"/>
        <v>0</v>
      </c>
      <c r="AU4337" s="46">
        <f t="shared" si="915"/>
        <v>0</v>
      </c>
      <c r="AV4337" s="46">
        <f t="shared" si="916"/>
        <v>0</v>
      </c>
      <c r="AW4337" s="46">
        <f t="shared" si="919"/>
        <v>0</v>
      </c>
      <c r="AX4337" s="47" t="str">
        <f t="shared" si="917"/>
        <v/>
      </c>
      <c r="AY4337" s="47" t="str">
        <f t="shared" si="920"/>
        <v/>
      </c>
    </row>
    <row r="4338" spans="35:51" x14ac:dyDescent="0.35">
      <c r="AI4338" s="11"/>
      <c r="AJ4338" s="11"/>
      <c r="AK4338" s="11"/>
      <c r="AL4338" s="63"/>
      <c r="AM4338" s="46" t="str">
        <f t="shared" si="908"/>
        <v/>
      </c>
      <c r="AN4338" s="46" t="str">
        <f t="shared" si="909"/>
        <v/>
      </c>
      <c r="AO4338" s="46" t="str">
        <f t="shared" si="910"/>
        <v/>
      </c>
      <c r="AP4338" s="46">
        <f t="shared" si="911"/>
        <v>0</v>
      </c>
      <c r="AQ4338" s="46" t="str">
        <f t="shared" si="912"/>
        <v/>
      </c>
      <c r="AR4338" s="46">
        <f t="shared" si="913"/>
        <v>0</v>
      </c>
      <c r="AS4338" s="48">
        <f t="shared" si="914"/>
        <v>1</v>
      </c>
      <c r="AT4338" s="46">
        <f t="shared" si="918"/>
        <v>0</v>
      </c>
      <c r="AU4338" s="46">
        <f t="shared" si="915"/>
        <v>0</v>
      </c>
      <c r="AV4338" s="46">
        <f t="shared" si="916"/>
        <v>0</v>
      </c>
      <c r="AW4338" s="46">
        <f t="shared" si="919"/>
        <v>0</v>
      </c>
      <c r="AX4338" s="47" t="str">
        <f t="shared" si="917"/>
        <v/>
      </c>
      <c r="AY4338" s="47" t="str">
        <f t="shared" si="920"/>
        <v/>
      </c>
    </row>
    <row r="4339" spans="35:51" x14ac:dyDescent="0.35">
      <c r="AI4339" s="11"/>
      <c r="AJ4339" s="11"/>
      <c r="AK4339" s="11"/>
      <c r="AL4339" s="63"/>
      <c r="AM4339" s="46" t="str">
        <f t="shared" si="908"/>
        <v/>
      </c>
      <c r="AN4339" s="46" t="str">
        <f t="shared" si="909"/>
        <v/>
      </c>
      <c r="AO4339" s="46" t="str">
        <f t="shared" si="910"/>
        <v/>
      </c>
      <c r="AP4339" s="46">
        <f t="shared" si="911"/>
        <v>0</v>
      </c>
      <c r="AQ4339" s="46" t="str">
        <f t="shared" si="912"/>
        <v/>
      </c>
      <c r="AR4339" s="46">
        <f t="shared" si="913"/>
        <v>0</v>
      </c>
      <c r="AS4339" s="48">
        <f t="shared" si="914"/>
        <v>1</v>
      </c>
      <c r="AT4339" s="46">
        <f t="shared" si="918"/>
        <v>0</v>
      </c>
      <c r="AU4339" s="46">
        <f t="shared" si="915"/>
        <v>0</v>
      </c>
      <c r="AV4339" s="46">
        <f t="shared" si="916"/>
        <v>0</v>
      </c>
      <c r="AW4339" s="46">
        <f t="shared" si="919"/>
        <v>0</v>
      </c>
      <c r="AX4339" s="47" t="str">
        <f t="shared" si="917"/>
        <v/>
      </c>
      <c r="AY4339" s="47" t="str">
        <f t="shared" si="920"/>
        <v/>
      </c>
    </row>
    <row r="4340" spans="35:51" x14ac:dyDescent="0.35">
      <c r="AI4340" s="11"/>
      <c r="AJ4340" s="11"/>
      <c r="AK4340" s="11"/>
      <c r="AL4340" s="63"/>
      <c r="AM4340" s="46" t="str">
        <f t="shared" si="908"/>
        <v/>
      </c>
      <c r="AN4340" s="46" t="str">
        <f t="shared" si="909"/>
        <v/>
      </c>
      <c r="AO4340" s="46" t="str">
        <f t="shared" si="910"/>
        <v/>
      </c>
      <c r="AP4340" s="46">
        <f t="shared" si="911"/>
        <v>0</v>
      </c>
      <c r="AQ4340" s="46" t="str">
        <f t="shared" si="912"/>
        <v/>
      </c>
      <c r="AR4340" s="46">
        <f t="shared" si="913"/>
        <v>0</v>
      </c>
      <c r="AS4340" s="48">
        <f t="shared" si="914"/>
        <v>1</v>
      </c>
      <c r="AT4340" s="46">
        <f t="shared" si="918"/>
        <v>0</v>
      </c>
      <c r="AU4340" s="46">
        <f t="shared" si="915"/>
        <v>0</v>
      </c>
      <c r="AV4340" s="46">
        <f t="shared" si="916"/>
        <v>0</v>
      </c>
      <c r="AW4340" s="46">
        <f t="shared" si="919"/>
        <v>0</v>
      </c>
      <c r="AX4340" s="47" t="str">
        <f t="shared" si="917"/>
        <v/>
      </c>
      <c r="AY4340" s="47" t="str">
        <f t="shared" si="920"/>
        <v/>
      </c>
    </row>
    <row r="4341" spans="35:51" x14ac:dyDescent="0.35">
      <c r="AI4341" s="11"/>
      <c r="AJ4341" s="11"/>
      <c r="AK4341" s="11"/>
      <c r="AL4341" s="63"/>
      <c r="AM4341" s="46" t="str">
        <f t="shared" si="908"/>
        <v/>
      </c>
      <c r="AN4341" s="46" t="str">
        <f t="shared" si="909"/>
        <v/>
      </c>
      <c r="AO4341" s="46" t="str">
        <f t="shared" si="910"/>
        <v/>
      </c>
      <c r="AP4341" s="46">
        <f t="shared" si="911"/>
        <v>0</v>
      </c>
      <c r="AQ4341" s="46" t="str">
        <f t="shared" si="912"/>
        <v/>
      </c>
      <c r="AR4341" s="46">
        <f t="shared" si="913"/>
        <v>0</v>
      </c>
      <c r="AS4341" s="48">
        <f t="shared" si="914"/>
        <v>1</v>
      </c>
      <c r="AT4341" s="46">
        <f t="shared" si="918"/>
        <v>0</v>
      </c>
      <c r="AU4341" s="46">
        <f t="shared" si="915"/>
        <v>0</v>
      </c>
      <c r="AV4341" s="46">
        <f t="shared" si="916"/>
        <v>0</v>
      </c>
      <c r="AW4341" s="46">
        <f t="shared" si="919"/>
        <v>0</v>
      </c>
      <c r="AX4341" s="47" t="str">
        <f t="shared" si="917"/>
        <v/>
      </c>
      <c r="AY4341" s="47" t="str">
        <f t="shared" si="920"/>
        <v/>
      </c>
    </row>
    <row r="4342" spans="35:51" x14ac:dyDescent="0.35">
      <c r="AI4342" s="11"/>
      <c r="AJ4342" s="11"/>
      <c r="AK4342" s="11"/>
      <c r="AL4342" s="63"/>
      <c r="AM4342" s="46" t="str">
        <f t="shared" si="908"/>
        <v/>
      </c>
      <c r="AN4342" s="46" t="str">
        <f t="shared" si="909"/>
        <v/>
      </c>
      <c r="AO4342" s="46" t="str">
        <f t="shared" si="910"/>
        <v/>
      </c>
      <c r="AP4342" s="46">
        <f t="shared" si="911"/>
        <v>0</v>
      </c>
      <c r="AQ4342" s="46" t="str">
        <f t="shared" si="912"/>
        <v/>
      </c>
      <c r="AR4342" s="46">
        <f t="shared" si="913"/>
        <v>0</v>
      </c>
      <c r="AS4342" s="48">
        <f t="shared" si="914"/>
        <v>1</v>
      </c>
      <c r="AT4342" s="46">
        <f t="shared" si="918"/>
        <v>0</v>
      </c>
      <c r="AU4342" s="46">
        <f t="shared" si="915"/>
        <v>0</v>
      </c>
      <c r="AV4342" s="46">
        <f t="shared" si="916"/>
        <v>0</v>
      </c>
      <c r="AW4342" s="46">
        <f t="shared" si="919"/>
        <v>0</v>
      </c>
      <c r="AX4342" s="47" t="str">
        <f t="shared" si="917"/>
        <v/>
      </c>
      <c r="AY4342" s="47" t="str">
        <f t="shared" si="920"/>
        <v/>
      </c>
    </row>
    <row r="4343" spans="35:51" x14ac:dyDescent="0.35">
      <c r="AI4343" s="11"/>
      <c r="AJ4343" s="11"/>
      <c r="AK4343" s="11"/>
      <c r="AL4343" s="63"/>
      <c r="AM4343" s="46" t="str">
        <f t="shared" si="908"/>
        <v/>
      </c>
      <c r="AN4343" s="46" t="str">
        <f t="shared" si="909"/>
        <v/>
      </c>
      <c r="AO4343" s="46" t="str">
        <f t="shared" si="910"/>
        <v/>
      </c>
      <c r="AP4343" s="46">
        <f t="shared" si="911"/>
        <v>0</v>
      </c>
      <c r="AQ4343" s="46" t="str">
        <f t="shared" si="912"/>
        <v/>
      </c>
      <c r="AR4343" s="46">
        <f t="shared" si="913"/>
        <v>0</v>
      </c>
      <c r="AS4343" s="48">
        <f t="shared" si="914"/>
        <v>1</v>
      </c>
      <c r="AT4343" s="46">
        <f t="shared" si="918"/>
        <v>0</v>
      </c>
      <c r="AU4343" s="46">
        <f t="shared" si="915"/>
        <v>0</v>
      </c>
      <c r="AV4343" s="46">
        <f t="shared" si="916"/>
        <v>0</v>
      </c>
      <c r="AW4343" s="46">
        <f t="shared" si="919"/>
        <v>0</v>
      </c>
      <c r="AX4343" s="47" t="str">
        <f t="shared" si="917"/>
        <v/>
      </c>
      <c r="AY4343" s="47" t="str">
        <f t="shared" si="920"/>
        <v/>
      </c>
    </row>
    <row r="4344" spans="35:51" x14ac:dyDescent="0.35">
      <c r="AI4344" s="11"/>
      <c r="AJ4344" s="11"/>
      <c r="AK4344" s="11"/>
      <c r="AL4344" s="63"/>
      <c r="AM4344" s="46" t="str">
        <f t="shared" si="908"/>
        <v/>
      </c>
      <c r="AN4344" s="46" t="str">
        <f t="shared" si="909"/>
        <v/>
      </c>
      <c r="AO4344" s="46" t="str">
        <f t="shared" si="910"/>
        <v/>
      </c>
      <c r="AP4344" s="46">
        <f t="shared" si="911"/>
        <v>0</v>
      </c>
      <c r="AQ4344" s="46" t="str">
        <f t="shared" si="912"/>
        <v/>
      </c>
      <c r="AR4344" s="46">
        <f t="shared" si="913"/>
        <v>0</v>
      </c>
      <c r="AS4344" s="48">
        <f t="shared" si="914"/>
        <v>1</v>
      </c>
      <c r="AT4344" s="46">
        <f t="shared" si="918"/>
        <v>0</v>
      </c>
      <c r="AU4344" s="46">
        <f t="shared" si="915"/>
        <v>0</v>
      </c>
      <c r="AV4344" s="46">
        <f t="shared" si="916"/>
        <v>0</v>
      </c>
      <c r="AW4344" s="46">
        <f t="shared" si="919"/>
        <v>0</v>
      </c>
      <c r="AX4344" s="47" t="str">
        <f t="shared" si="917"/>
        <v/>
      </c>
      <c r="AY4344" s="47" t="str">
        <f t="shared" si="920"/>
        <v/>
      </c>
    </row>
    <row r="4345" spans="35:51" x14ac:dyDescent="0.35">
      <c r="AI4345" s="11"/>
      <c r="AJ4345" s="11"/>
      <c r="AK4345" s="11"/>
      <c r="AL4345" s="63"/>
      <c r="AM4345" s="46" t="str">
        <f t="shared" si="908"/>
        <v/>
      </c>
      <c r="AN4345" s="46" t="str">
        <f t="shared" si="909"/>
        <v/>
      </c>
      <c r="AO4345" s="46" t="str">
        <f t="shared" si="910"/>
        <v/>
      </c>
      <c r="AP4345" s="46">
        <f t="shared" si="911"/>
        <v>0</v>
      </c>
      <c r="AQ4345" s="46" t="str">
        <f t="shared" si="912"/>
        <v/>
      </c>
      <c r="AR4345" s="46">
        <f t="shared" si="913"/>
        <v>0</v>
      </c>
      <c r="AS4345" s="48">
        <f t="shared" si="914"/>
        <v>1</v>
      </c>
      <c r="AT4345" s="46">
        <f t="shared" si="918"/>
        <v>0</v>
      </c>
      <c r="AU4345" s="46">
        <f t="shared" si="915"/>
        <v>0</v>
      </c>
      <c r="AV4345" s="46">
        <f t="shared" si="916"/>
        <v>0</v>
      </c>
      <c r="AW4345" s="46">
        <f t="shared" si="919"/>
        <v>0</v>
      </c>
      <c r="AX4345" s="47" t="str">
        <f t="shared" si="917"/>
        <v/>
      </c>
      <c r="AY4345" s="47" t="str">
        <f t="shared" si="920"/>
        <v/>
      </c>
    </row>
    <row r="4346" spans="35:51" x14ac:dyDescent="0.35">
      <c r="AI4346" s="11"/>
      <c r="AJ4346" s="11"/>
      <c r="AK4346" s="11"/>
      <c r="AL4346" s="63"/>
      <c r="AM4346" s="46" t="str">
        <f t="shared" si="908"/>
        <v/>
      </c>
      <c r="AN4346" s="46" t="str">
        <f t="shared" si="909"/>
        <v/>
      </c>
      <c r="AO4346" s="46" t="str">
        <f t="shared" si="910"/>
        <v/>
      </c>
      <c r="AP4346" s="46">
        <f t="shared" si="911"/>
        <v>0</v>
      </c>
      <c r="AQ4346" s="46" t="str">
        <f t="shared" si="912"/>
        <v/>
      </c>
      <c r="AR4346" s="46">
        <f t="shared" si="913"/>
        <v>0</v>
      </c>
      <c r="AS4346" s="48">
        <f t="shared" si="914"/>
        <v>1</v>
      </c>
      <c r="AT4346" s="46">
        <f t="shared" si="918"/>
        <v>0</v>
      </c>
      <c r="AU4346" s="46">
        <f t="shared" si="915"/>
        <v>0</v>
      </c>
      <c r="AV4346" s="46">
        <f t="shared" si="916"/>
        <v>0</v>
      </c>
      <c r="AW4346" s="46">
        <f t="shared" si="919"/>
        <v>0</v>
      </c>
      <c r="AX4346" s="47" t="str">
        <f t="shared" si="917"/>
        <v/>
      </c>
      <c r="AY4346" s="47" t="str">
        <f t="shared" si="920"/>
        <v/>
      </c>
    </row>
    <row r="4347" spans="35:51" x14ac:dyDescent="0.35">
      <c r="AI4347" s="11"/>
      <c r="AJ4347" s="11"/>
      <c r="AK4347" s="11"/>
      <c r="AL4347" s="63"/>
      <c r="AM4347" s="46" t="str">
        <f t="shared" si="908"/>
        <v/>
      </c>
      <c r="AN4347" s="46" t="str">
        <f t="shared" si="909"/>
        <v/>
      </c>
      <c r="AO4347" s="46" t="str">
        <f t="shared" si="910"/>
        <v/>
      </c>
      <c r="AP4347" s="46">
        <f t="shared" si="911"/>
        <v>0</v>
      </c>
      <c r="AQ4347" s="46" t="str">
        <f t="shared" si="912"/>
        <v/>
      </c>
      <c r="AR4347" s="46">
        <f t="shared" si="913"/>
        <v>0</v>
      </c>
      <c r="AS4347" s="48">
        <f t="shared" si="914"/>
        <v>1</v>
      </c>
      <c r="AT4347" s="46">
        <f t="shared" si="918"/>
        <v>0</v>
      </c>
      <c r="AU4347" s="46">
        <f t="shared" si="915"/>
        <v>0</v>
      </c>
      <c r="AV4347" s="46">
        <f t="shared" si="916"/>
        <v>0</v>
      </c>
      <c r="AW4347" s="46">
        <f t="shared" si="919"/>
        <v>0</v>
      </c>
      <c r="AX4347" s="47" t="str">
        <f t="shared" si="917"/>
        <v/>
      </c>
      <c r="AY4347" s="47" t="str">
        <f t="shared" si="920"/>
        <v/>
      </c>
    </row>
    <row r="4348" spans="35:51" x14ac:dyDescent="0.35">
      <c r="AI4348" s="11"/>
      <c r="AJ4348" s="11"/>
      <c r="AK4348" s="11"/>
      <c r="AL4348" s="63"/>
      <c r="AM4348" s="46" t="str">
        <f t="shared" si="908"/>
        <v/>
      </c>
      <c r="AN4348" s="46" t="str">
        <f t="shared" si="909"/>
        <v/>
      </c>
      <c r="AO4348" s="46" t="str">
        <f t="shared" si="910"/>
        <v/>
      </c>
      <c r="AP4348" s="46">
        <f t="shared" si="911"/>
        <v>0</v>
      </c>
      <c r="AQ4348" s="46" t="str">
        <f t="shared" si="912"/>
        <v/>
      </c>
      <c r="AR4348" s="46">
        <f t="shared" si="913"/>
        <v>0</v>
      </c>
      <c r="AS4348" s="48">
        <f t="shared" si="914"/>
        <v>1</v>
      </c>
      <c r="AT4348" s="46">
        <f t="shared" si="918"/>
        <v>0</v>
      </c>
      <c r="AU4348" s="46">
        <f t="shared" si="915"/>
        <v>0</v>
      </c>
      <c r="AV4348" s="46">
        <f t="shared" si="916"/>
        <v>0</v>
      </c>
      <c r="AW4348" s="46">
        <f t="shared" si="919"/>
        <v>0</v>
      </c>
      <c r="AX4348" s="47" t="str">
        <f t="shared" si="917"/>
        <v/>
      </c>
      <c r="AY4348" s="47" t="str">
        <f t="shared" si="920"/>
        <v/>
      </c>
    </row>
    <row r="4349" spans="35:51" x14ac:dyDescent="0.35">
      <c r="AI4349" s="11"/>
      <c r="AJ4349" s="11"/>
      <c r="AK4349" s="11"/>
      <c r="AL4349" s="63"/>
      <c r="AM4349" s="46" t="str">
        <f t="shared" si="908"/>
        <v/>
      </c>
      <c r="AN4349" s="46" t="str">
        <f t="shared" si="909"/>
        <v/>
      </c>
      <c r="AO4349" s="46" t="str">
        <f t="shared" si="910"/>
        <v/>
      </c>
      <c r="AP4349" s="46">
        <f t="shared" si="911"/>
        <v>0</v>
      </c>
      <c r="AQ4349" s="46" t="str">
        <f t="shared" si="912"/>
        <v/>
      </c>
      <c r="AR4349" s="46">
        <f t="shared" si="913"/>
        <v>0</v>
      </c>
      <c r="AS4349" s="48">
        <f t="shared" si="914"/>
        <v>1</v>
      </c>
      <c r="AT4349" s="46">
        <f t="shared" si="918"/>
        <v>0</v>
      </c>
      <c r="AU4349" s="46">
        <f t="shared" si="915"/>
        <v>0</v>
      </c>
      <c r="AV4349" s="46">
        <f t="shared" si="916"/>
        <v>0</v>
      </c>
      <c r="AW4349" s="46">
        <f t="shared" si="919"/>
        <v>0</v>
      </c>
      <c r="AX4349" s="47" t="str">
        <f t="shared" si="917"/>
        <v/>
      </c>
      <c r="AY4349" s="47" t="str">
        <f t="shared" si="920"/>
        <v/>
      </c>
    </row>
    <row r="4350" spans="35:51" x14ac:dyDescent="0.35">
      <c r="AI4350" s="11"/>
      <c r="AJ4350" s="11"/>
      <c r="AK4350" s="11"/>
      <c r="AL4350" s="63"/>
      <c r="AM4350" s="46" t="str">
        <f t="shared" si="908"/>
        <v/>
      </c>
      <c r="AN4350" s="46" t="str">
        <f t="shared" si="909"/>
        <v/>
      </c>
      <c r="AO4350" s="46" t="str">
        <f t="shared" si="910"/>
        <v/>
      </c>
      <c r="AP4350" s="46">
        <f t="shared" si="911"/>
        <v>0</v>
      </c>
      <c r="AQ4350" s="46" t="str">
        <f t="shared" si="912"/>
        <v/>
      </c>
      <c r="AR4350" s="46">
        <f t="shared" si="913"/>
        <v>0</v>
      </c>
      <c r="AS4350" s="48">
        <f t="shared" si="914"/>
        <v>1</v>
      </c>
      <c r="AT4350" s="46">
        <f t="shared" si="918"/>
        <v>0</v>
      </c>
      <c r="AU4350" s="46">
        <f t="shared" si="915"/>
        <v>0</v>
      </c>
      <c r="AV4350" s="46">
        <f t="shared" si="916"/>
        <v>0</v>
      </c>
      <c r="AW4350" s="46">
        <f t="shared" si="919"/>
        <v>0</v>
      </c>
      <c r="AX4350" s="47" t="str">
        <f t="shared" si="917"/>
        <v/>
      </c>
      <c r="AY4350" s="47" t="str">
        <f t="shared" si="920"/>
        <v/>
      </c>
    </row>
    <row r="4351" spans="35:51" x14ac:dyDescent="0.35">
      <c r="AI4351" s="11"/>
      <c r="AJ4351" s="11"/>
      <c r="AK4351" s="11"/>
      <c r="AL4351" s="63"/>
      <c r="AM4351" s="46" t="str">
        <f t="shared" si="908"/>
        <v/>
      </c>
      <c r="AN4351" s="46" t="str">
        <f t="shared" si="909"/>
        <v/>
      </c>
      <c r="AO4351" s="46" t="str">
        <f t="shared" si="910"/>
        <v/>
      </c>
      <c r="AP4351" s="46">
        <f t="shared" si="911"/>
        <v>0</v>
      </c>
      <c r="AQ4351" s="46" t="str">
        <f t="shared" si="912"/>
        <v/>
      </c>
      <c r="AR4351" s="46">
        <f t="shared" si="913"/>
        <v>0</v>
      </c>
      <c r="AS4351" s="48">
        <f t="shared" si="914"/>
        <v>1</v>
      </c>
      <c r="AT4351" s="46">
        <f t="shared" si="918"/>
        <v>0</v>
      </c>
      <c r="AU4351" s="46">
        <f t="shared" si="915"/>
        <v>0</v>
      </c>
      <c r="AV4351" s="46">
        <f t="shared" si="916"/>
        <v>0</v>
      </c>
      <c r="AW4351" s="46">
        <f t="shared" si="919"/>
        <v>0</v>
      </c>
      <c r="AX4351" s="47" t="str">
        <f t="shared" si="917"/>
        <v/>
      </c>
      <c r="AY4351" s="47" t="str">
        <f t="shared" si="920"/>
        <v/>
      </c>
    </row>
    <row r="4352" spans="35:51" x14ac:dyDescent="0.35">
      <c r="AI4352" s="11"/>
      <c r="AJ4352" s="11"/>
      <c r="AK4352" s="11"/>
      <c r="AL4352" s="63"/>
      <c r="AM4352" s="46" t="str">
        <f t="shared" si="908"/>
        <v/>
      </c>
      <c r="AN4352" s="46" t="str">
        <f t="shared" si="909"/>
        <v/>
      </c>
      <c r="AO4352" s="46" t="str">
        <f t="shared" si="910"/>
        <v/>
      </c>
      <c r="AP4352" s="46">
        <f t="shared" si="911"/>
        <v>0</v>
      </c>
      <c r="AQ4352" s="46" t="str">
        <f t="shared" si="912"/>
        <v/>
      </c>
      <c r="AR4352" s="46">
        <f t="shared" si="913"/>
        <v>0</v>
      </c>
      <c r="AS4352" s="48">
        <f t="shared" si="914"/>
        <v>1</v>
      </c>
      <c r="AT4352" s="46">
        <f t="shared" si="918"/>
        <v>0</v>
      </c>
      <c r="AU4352" s="46">
        <f t="shared" si="915"/>
        <v>0</v>
      </c>
      <c r="AV4352" s="46">
        <f t="shared" si="916"/>
        <v>0</v>
      </c>
      <c r="AW4352" s="46">
        <f t="shared" si="919"/>
        <v>0</v>
      </c>
      <c r="AX4352" s="47" t="str">
        <f t="shared" si="917"/>
        <v/>
      </c>
      <c r="AY4352" s="47" t="str">
        <f t="shared" si="920"/>
        <v/>
      </c>
    </row>
    <row r="4353" spans="35:51" x14ac:dyDescent="0.35">
      <c r="AI4353" s="11"/>
      <c r="AJ4353" s="11"/>
      <c r="AK4353" s="11"/>
      <c r="AL4353" s="63"/>
      <c r="AM4353" s="46" t="str">
        <f t="shared" si="908"/>
        <v/>
      </c>
      <c r="AN4353" s="46" t="str">
        <f t="shared" si="909"/>
        <v/>
      </c>
      <c r="AO4353" s="46" t="str">
        <f t="shared" si="910"/>
        <v/>
      </c>
      <c r="AP4353" s="46">
        <f t="shared" si="911"/>
        <v>0</v>
      </c>
      <c r="AQ4353" s="46" t="str">
        <f t="shared" si="912"/>
        <v/>
      </c>
      <c r="AR4353" s="46">
        <f t="shared" si="913"/>
        <v>0</v>
      </c>
      <c r="AS4353" s="48">
        <f t="shared" si="914"/>
        <v>1</v>
      </c>
      <c r="AT4353" s="46">
        <f t="shared" si="918"/>
        <v>0</v>
      </c>
      <c r="AU4353" s="46">
        <f t="shared" si="915"/>
        <v>0</v>
      </c>
      <c r="AV4353" s="46">
        <f t="shared" si="916"/>
        <v>0</v>
      </c>
      <c r="AW4353" s="46">
        <f t="shared" si="919"/>
        <v>0</v>
      </c>
      <c r="AX4353" s="47" t="str">
        <f t="shared" si="917"/>
        <v/>
      </c>
      <c r="AY4353" s="47" t="str">
        <f t="shared" si="920"/>
        <v/>
      </c>
    </row>
    <row r="4354" spans="35:51" x14ac:dyDescent="0.35">
      <c r="AI4354" s="11"/>
      <c r="AJ4354" s="11"/>
      <c r="AK4354" s="11"/>
      <c r="AL4354" s="63"/>
      <c r="AM4354" s="46" t="str">
        <f t="shared" si="908"/>
        <v/>
      </c>
      <c r="AN4354" s="46" t="str">
        <f t="shared" si="909"/>
        <v/>
      </c>
      <c r="AO4354" s="46" t="str">
        <f t="shared" si="910"/>
        <v/>
      </c>
      <c r="AP4354" s="46">
        <f t="shared" si="911"/>
        <v>0</v>
      </c>
      <c r="AQ4354" s="46" t="str">
        <f t="shared" si="912"/>
        <v/>
      </c>
      <c r="AR4354" s="46">
        <f t="shared" si="913"/>
        <v>0</v>
      </c>
      <c r="AS4354" s="48">
        <f t="shared" si="914"/>
        <v>1</v>
      </c>
      <c r="AT4354" s="46">
        <f t="shared" si="918"/>
        <v>0</v>
      </c>
      <c r="AU4354" s="46">
        <f t="shared" si="915"/>
        <v>0</v>
      </c>
      <c r="AV4354" s="46">
        <f t="shared" si="916"/>
        <v>0</v>
      </c>
      <c r="AW4354" s="46">
        <f t="shared" si="919"/>
        <v>0</v>
      </c>
      <c r="AX4354" s="47" t="str">
        <f t="shared" si="917"/>
        <v/>
      </c>
      <c r="AY4354" s="47" t="str">
        <f t="shared" si="920"/>
        <v/>
      </c>
    </row>
    <row r="4355" spans="35:51" x14ac:dyDescent="0.35">
      <c r="AI4355" s="11"/>
      <c r="AJ4355" s="11"/>
      <c r="AK4355" s="11"/>
      <c r="AL4355" s="63"/>
      <c r="AM4355" s="46" t="str">
        <f t="shared" ref="AM4355:AM4418" si="921">IFERROR(VLOOKUP($AK4355,pnl_konto_table,2,FALSE),"")</f>
        <v/>
      </c>
      <c r="AN4355" s="46" t="str">
        <f t="shared" ref="AN4355:AN4418" si="922">IFERROR(VLOOKUP($AK4355,pnl_konto_table,6,FALSE),"")</f>
        <v/>
      </c>
      <c r="AO4355" s="46" t="str">
        <f t="shared" ref="AO4355:AO4418" si="923">IFERROR(VLOOKUP($AK4355,pnl_konto_table,7,FALSE),"")</f>
        <v/>
      </c>
      <c r="AP4355" s="46">
        <f t="shared" ref="AP4355:AP4418" si="924">IFERROR(VLOOKUP(AO4355,pnl_kategori_table,2,FALSE),0)</f>
        <v>0</v>
      </c>
      <c r="AQ4355" s="46" t="str">
        <f t="shared" ref="AQ4355:AQ4418" si="925">IFERROR(MATCH(AN4355,pnl_subkategori,0),"")</f>
        <v/>
      </c>
      <c r="AR4355" s="46">
        <f t="shared" ref="AR4355:AR4418" si="926">IF(AP4355=$A$3,-$AL4355,$AL4355)</f>
        <v>0</v>
      </c>
      <c r="AS4355" s="48">
        <f t="shared" ref="AS4355:AS4418" si="927">IFERROR(VLOOKUP($AK4355,lookup_konto_index,2,FALSE),IFERROR(VLOOKUP(AN4355,lookup_subkategori_index,2,FALSE),IFERROR(VLOOKUP(AO4355,lookup_kategori_index,2,FALSE),1)))</f>
        <v>1</v>
      </c>
      <c r="AT4355" s="46">
        <f t="shared" si="918"/>
        <v>0</v>
      </c>
      <c r="AU4355" s="46">
        <f t="shared" ref="AU4355:AU4418" si="928">SUMIFS($BC$3:$BC$50,$BA$3:$BA$50,$AI4355,$BB$3:$BB$50,$AJ4355)</f>
        <v>0</v>
      </c>
      <c r="AV4355" s="46">
        <f t="shared" ref="AV4355:AV4418" si="929">SUMIFS($BD$3:$BD$50,$BA$3:$BA$50,$AI4355,$BB$3:$BB$50,$AJ4355)</f>
        <v>0</v>
      </c>
      <c r="AW4355" s="46">
        <f t="shared" si="919"/>
        <v>0</v>
      </c>
      <c r="AX4355" s="47" t="str">
        <f t="shared" ref="AX4355:AX4418" si="930">IFERROR(VLOOKUP($AP4355,table_type_kostnad,2,FALSE)*AR4355,"")</f>
        <v/>
      </c>
      <c r="AY4355" s="47" t="str">
        <f t="shared" si="920"/>
        <v/>
      </c>
    </row>
    <row r="4356" spans="35:51" x14ac:dyDescent="0.35">
      <c r="AI4356" s="11"/>
      <c r="AJ4356" s="11"/>
      <c r="AK4356" s="11"/>
      <c r="AL4356" s="63"/>
      <c r="AM4356" s="46" t="str">
        <f t="shared" si="921"/>
        <v/>
      </c>
      <c r="AN4356" s="46" t="str">
        <f t="shared" si="922"/>
        <v/>
      </c>
      <c r="AO4356" s="46" t="str">
        <f t="shared" si="923"/>
        <v/>
      </c>
      <c r="AP4356" s="46">
        <f t="shared" si="924"/>
        <v>0</v>
      </c>
      <c r="AQ4356" s="46" t="str">
        <f t="shared" si="925"/>
        <v/>
      </c>
      <c r="AR4356" s="46">
        <f t="shared" si="926"/>
        <v>0</v>
      </c>
      <c r="AS4356" s="48">
        <f t="shared" si="927"/>
        <v>1</v>
      </c>
      <c r="AT4356" s="46">
        <f t="shared" ref="AT4356:AT4419" si="931">AS4356*AR4356</f>
        <v>0</v>
      </c>
      <c r="AU4356" s="46">
        <f t="shared" si="928"/>
        <v>0</v>
      </c>
      <c r="AV4356" s="46">
        <f t="shared" si="929"/>
        <v>0</v>
      </c>
      <c r="AW4356" s="46">
        <f t="shared" ref="AW4356:AW4419" si="932">IF(AU4356=0,0,1)</f>
        <v>0</v>
      </c>
      <c r="AX4356" s="47" t="str">
        <f t="shared" si="930"/>
        <v/>
      </c>
      <c r="AY4356" s="47" t="str">
        <f t="shared" ref="AY4356:AY4419" si="933">IFERROR(AX4356*AS4356,"")</f>
        <v/>
      </c>
    </row>
    <row r="4357" spans="35:51" x14ac:dyDescent="0.35">
      <c r="AI4357" s="11"/>
      <c r="AJ4357" s="11"/>
      <c r="AK4357" s="11"/>
      <c r="AL4357" s="63"/>
      <c r="AM4357" s="46" t="str">
        <f t="shared" si="921"/>
        <v/>
      </c>
      <c r="AN4357" s="46" t="str">
        <f t="shared" si="922"/>
        <v/>
      </c>
      <c r="AO4357" s="46" t="str">
        <f t="shared" si="923"/>
        <v/>
      </c>
      <c r="AP4357" s="46">
        <f t="shared" si="924"/>
        <v>0</v>
      </c>
      <c r="AQ4357" s="46" t="str">
        <f t="shared" si="925"/>
        <v/>
      </c>
      <c r="AR4357" s="46">
        <f t="shared" si="926"/>
        <v>0</v>
      </c>
      <c r="AS4357" s="48">
        <f t="shared" si="927"/>
        <v>1</v>
      </c>
      <c r="AT4357" s="46">
        <f t="shared" si="931"/>
        <v>0</v>
      </c>
      <c r="AU4357" s="46">
        <f t="shared" si="928"/>
        <v>0</v>
      </c>
      <c r="AV4357" s="46">
        <f t="shared" si="929"/>
        <v>0</v>
      </c>
      <c r="AW4357" s="46">
        <f t="shared" si="932"/>
        <v>0</v>
      </c>
      <c r="AX4357" s="47" t="str">
        <f t="shared" si="930"/>
        <v/>
      </c>
      <c r="AY4357" s="47" t="str">
        <f t="shared" si="933"/>
        <v/>
      </c>
    </row>
    <row r="4358" spans="35:51" x14ac:dyDescent="0.35">
      <c r="AI4358" s="11"/>
      <c r="AJ4358" s="11"/>
      <c r="AK4358" s="11"/>
      <c r="AL4358" s="63"/>
      <c r="AM4358" s="46" t="str">
        <f t="shared" si="921"/>
        <v/>
      </c>
      <c r="AN4358" s="46" t="str">
        <f t="shared" si="922"/>
        <v/>
      </c>
      <c r="AO4358" s="46" t="str">
        <f t="shared" si="923"/>
        <v/>
      </c>
      <c r="AP4358" s="46">
        <f t="shared" si="924"/>
        <v>0</v>
      </c>
      <c r="AQ4358" s="46" t="str">
        <f t="shared" si="925"/>
        <v/>
      </c>
      <c r="AR4358" s="46">
        <f t="shared" si="926"/>
        <v>0</v>
      </c>
      <c r="AS4358" s="48">
        <f t="shared" si="927"/>
        <v>1</v>
      </c>
      <c r="AT4358" s="46">
        <f t="shared" si="931"/>
        <v>0</v>
      </c>
      <c r="AU4358" s="46">
        <f t="shared" si="928"/>
        <v>0</v>
      </c>
      <c r="AV4358" s="46">
        <f t="shared" si="929"/>
        <v>0</v>
      </c>
      <c r="AW4358" s="46">
        <f t="shared" si="932"/>
        <v>0</v>
      </c>
      <c r="AX4358" s="47" t="str">
        <f t="shared" si="930"/>
        <v/>
      </c>
      <c r="AY4358" s="47" t="str">
        <f t="shared" si="933"/>
        <v/>
      </c>
    </row>
    <row r="4359" spans="35:51" x14ac:dyDescent="0.35">
      <c r="AI4359" s="11"/>
      <c r="AJ4359" s="11"/>
      <c r="AK4359" s="11"/>
      <c r="AL4359" s="63"/>
      <c r="AM4359" s="46" t="str">
        <f t="shared" si="921"/>
        <v/>
      </c>
      <c r="AN4359" s="46" t="str">
        <f t="shared" si="922"/>
        <v/>
      </c>
      <c r="AO4359" s="46" t="str">
        <f t="shared" si="923"/>
        <v/>
      </c>
      <c r="AP4359" s="46">
        <f t="shared" si="924"/>
        <v>0</v>
      </c>
      <c r="AQ4359" s="46" t="str">
        <f t="shared" si="925"/>
        <v/>
      </c>
      <c r="AR4359" s="46">
        <f t="shared" si="926"/>
        <v>0</v>
      </c>
      <c r="AS4359" s="48">
        <f t="shared" si="927"/>
        <v>1</v>
      </c>
      <c r="AT4359" s="46">
        <f t="shared" si="931"/>
        <v>0</v>
      </c>
      <c r="AU4359" s="46">
        <f t="shared" si="928"/>
        <v>0</v>
      </c>
      <c r="AV4359" s="46">
        <f t="shared" si="929"/>
        <v>0</v>
      </c>
      <c r="AW4359" s="46">
        <f t="shared" si="932"/>
        <v>0</v>
      </c>
      <c r="AX4359" s="47" t="str">
        <f t="shared" si="930"/>
        <v/>
      </c>
      <c r="AY4359" s="47" t="str">
        <f t="shared" si="933"/>
        <v/>
      </c>
    </row>
    <row r="4360" spans="35:51" x14ac:dyDescent="0.35">
      <c r="AI4360" s="11"/>
      <c r="AJ4360" s="11"/>
      <c r="AK4360" s="11"/>
      <c r="AL4360" s="63"/>
      <c r="AM4360" s="46" t="str">
        <f t="shared" si="921"/>
        <v/>
      </c>
      <c r="AN4360" s="46" t="str">
        <f t="shared" si="922"/>
        <v/>
      </c>
      <c r="AO4360" s="46" t="str">
        <f t="shared" si="923"/>
        <v/>
      </c>
      <c r="AP4360" s="46">
        <f t="shared" si="924"/>
        <v>0</v>
      </c>
      <c r="AQ4360" s="46" t="str">
        <f t="shared" si="925"/>
        <v/>
      </c>
      <c r="AR4360" s="46">
        <f t="shared" si="926"/>
        <v>0</v>
      </c>
      <c r="AS4360" s="48">
        <f t="shared" si="927"/>
        <v>1</v>
      </c>
      <c r="AT4360" s="46">
        <f t="shared" si="931"/>
        <v>0</v>
      </c>
      <c r="AU4360" s="46">
        <f t="shared" si="928"/>
        <v>0</v>
      </c>
      <c r="AV4360" s="46">
        <f t="shared" si="929"/>
        <v>0</v>
      </c>
      <c r="AW4360" s="46">
        <f t="shared" si="932"/>
        <v>0</v>
      </c>
      <c r="AX4360" s="47" t="str">
        <f t="shared" si="930"/>
        <v/>
      </c>
      <c r="AY4360" s="47" t="str">
        <f t="shared" si="933"/>
        <v/>
      </c>
    </row>
    <row r="4361" spans="35:51" x14ac:dyDescent="0.35">
      <c r="AI4361" s="11"/>
      <c r="AJ4361" s="11"/>
      <c r="AK4361" s="11"/>
      <c r="AL4361" s="63"/>
      <c r="AM4361" s="46" t="str">
        <f t="shared" si="921"/>
        <v/>
      </c>
      <c r="AN4361" s="46" t="str">
        <f t="shared" si="922"/>
        <v/>
      </c>
      <c r="AO4361" s="46" t="str">
        <f t="shared" si="923"/>
        <v/>
      </c>
      <c r="AP4361" s="46">
        <f t="shared" si="924"/>
        <v>0</v>
      </c>
      <c r="AQ4361" s="46" t="str">
        <f t="shared" si="925"/>
        <v/>
      </c>
      <c r="AR4361" s="46">
        <f t="shared" si="926"/>
        <v>0</v>
      </c>
      <c r="AS4361" s="48">
        <f t="shared" si="927"/>
        <v>1</v>
      </c>
      <c r="AT4361" s="46">
        <f t="shared" si="931"/>
        <v>0</v>
      </c>
      <c r="AU4361" s="46">
        <f t="shared" si="928"/>
        <v>0</v>
      </c>
      <c r="AV4361" s="46">
        <f t="shared" si="929"/>
        <v>0</v>
      </c>
      <c r="AW4361" s="46">
        <f t="shared" si="932"/>
        <v>0</v>
      </c>
      <c r="AX4361" s="47" t="str">
        <f t="shared" si="930"/>
        <v/>
      </c>
      <c r="AY4361" s="47" t="str">
        <f t="shared" si="933"/>
        <v/>
      </c>
    </row>
    <row r="4362" spans="35:51" x14ac:dyDescent="0.35">
      <c r="AI4362" s="11"/>
      <c r="AJ4362" s="11"/>
      <c r="AK4362" s="11"/>
      <c r="AL4362" s="63"/>
      <c r="AM4362" s="46" t="str">
        <f t="shared" si="921"/>
        <v/>
      </c>
      <c r="AN4362" s="46" t="str">
        <f t="shared" si="922"/>
        <v/>
      </c>
      <c r="AO4362" s="46" t="str">
        <f t="shared" si="923"/>
        <v/>
      </c>
      <c r="AP4362" s="46">
        <f t="shared" si="924"/>
        <v>0</v>
      </c>
      <c r="AQ4362" s="46" t="str">
        <f t="shared" si="925"/>
        <v/>
      </c>
      <c r="AR4362" s="46">
        <f t="shared" si="926"/>
        <v>0</v>
      </c>
      <c r="AS4362" s="48">
        <f t="shared" si="927"/>
        <v>1</v>
      </c>
      <c r="AT4362" s="46">
        <f t="shared" si="931"/>
        <v>0</v>
      </c>
      <c r="AU4362" s="46">
        <f t="shared" si="928"/>
        <v>0</v>
      </c>
      <c r="AV4362" s="46">
        <f t="shared" si="929"/>
        <v>0</v>
      </c>
      <c r="AW4362" s="46">
        <f t="shared" si="932"/>
        <v>0</v>
      </c>
      <c r="AX4362" s="47" t="str">
        <f t="shared" si="930"/>
        <v/>
      </c>
      <c r="AY4362" s="47" t="str">
        <f t="shared" si="933"/>
        <v/>
      </c>
    </row>
    <row r="4363" spans="35:51" x14ac:dyDescent="0.35">
      <c r="AI4363" s="11"/>
      <c r="AJ4363" s="11"/>
      <c r="AK4363" s="11"/>
      <c r="AL4363" s="63"/>
      <c r="AM4363" s="46" t="str">
        <f t="shared" si="921"/>
        <v/>
      </c>
      <c r="AN4363" s="46" t="str">
        <f t="shared" si="922"/>
        <v/>
      </c>
      <c r="AO4363" s="46" t="str">
        <f t="shared" si="923"/>
        <v/>
      </c>
      <c r="AP4363" s="46">
        <f t="shared" si="924"/>
        <v>0</v>
      </c>
      <c r="AQ4363" s="46" t="str">
        <f t="shared" si="925"/>
        <v/>
      </c>
      <c r="AR4363" s="46">
        <f t="shared" si="926"/>
        <v>0</v>
      </c>
      <c r="AS4363" s="48">
        <f t="shared" si="927"/>
        <v>1</v>
      </c>
      <c r="AT4363" s="46">
        <f t="shared" si="931"/>
        <v>0</v>
      </c>
      <c r="AU4363" s="46">
        <f t="shared" si="928"/>
        <v>0</v>
      </c>
      <c r="AV4363" s="46">
        <f t="shared" si="929"/>
        <v>0</v>
      </c>
      <c r="AW4363" s="46">
        <f t="shared" si="932"/>
        <v>0</v>
      </c>
      <c r="AX4363" s="47" t="str">
        <f t="shared" si="930"/>
        <v/>
      </c>
      <c r="AY4363" s="47" t="str">
        <f t="shared" si="933"/>
        <v/>
      </c>
    </row>
    <row r="4364" spans="35:51" x14ac:dyDescent="0.35">
      <c r="AI4364" s="11"/>
      <c r="AJ4364" s="11"/>
      <c r="AK4364" s="11"/>
      <c r="AL4364" s="63"/>
      <c r="AM4364" s="46" t="str">
        <f t="shared" si="921"/>
        <v/>
      </c>
      <c r="AN4364" s="46" t="str">
        <f t="shared" si="922"/>
        <v/>
      </c>
      <c r="AO4364" s="46" t="str">
        <f t="shared" si="923"/>
        <v/>
      </c>
      <c r="AP4364" s="46">
        <f t="shared" si="924"/>
        <v>0</v>
      </c>
      <c r="AQ4364" s="46" t="str">
        <f t="shared" si="925"/>
        <v/>
      </c>
      <c r="AR4364" s="46">
        <f t="shared" si="926"/>
        <v>0</v>
      </c>
      <c r="AS4364" s="48">
        <f t="shared" si="927"/>
        <v>1</v>
      </c>
      <c r="AT4364" s="46">
        <f t="shared" si="931"/>
        <v>0</v>
      </c>
      <c r="AU4364" s="46">
        <f t="shared" si="928"/>
        <v>0</v>
      </c>
      <c r="AV4364" s="46">
        <f t="shared" si="929"/>
        <v>0</v>
      </c>
      <c r="AW4364" s="46">
        <f t="shared" si="932"/>
        <v>0</v>
      </c>
      <c r="AX4364" s="47" t="str">
        <f t="shared" si="930"/>
        <v/>
      </c>
      <c r="AY4364" s="47" t="str">
        <f t="shared" si="933"/>
        <v/>
      </c>
    </row>
    <row r="4365" spans="35:51" x14ac:dyDescent="0.35">
      <c r="AI4365" s="11"/>
      <c r="AJ4365" s="11"/>
      <c r="AK4365" s="11"/>
      <c r="AL4365" s="63"/>
      <c r="AM4365" s="46" t="str">
        <f t="shared" si="921"/>
        <v/>
      </c>
      <c r="AN4365" s="46" t="str">
        <f t="shared" si="922"/>
        <v/>
      </c>
      <c r="AO4365" s="46" t="str">
        <f t="shared" si="923"/>
        <v/>
      </c>
      <c r="AP4365" s="46">
        <f t="shared" si="924"/>
        <v>0</v>
      </c>
      <c r="AQ4365" s="46" t="str">
        <f t="shared" si="925"/>
        <v/>
      </c>
      <c r="AR4365" s="46">
        <f t="shared" si="926"/>
        <v>0</v>
      </c>
      <c r="AS4365" s="48">
        <f t="shared" si="927"/>
        <v>1</v>
      </c>
      <c r="AT4365" s="46">
        <f t="shared" si="931"/>
        <v>0</v>
      </c>
      <c r="AU4365" s="46">
        <f t="shared" si="928"/>
        <v>0</v>
      </c>
      <c r="AV4365" s="46">
        <f t="shared" si="929"/>
        <v>0</v>
      </c>
      <c r="AW4365" s="46">
        <f t="shared" si="932"/>
        <v>0</v>
      </c>
      <c r="AX4365" s="47" t="str">
        <f t="shared" si="930"/>
        <v/>
      </c>
      <c r="AY4365" s="47" t="str">
        <f t="shared" si="933"/>
        <v/>
      </c>
    </row>
    <row r="4366" spans="35:51" x14ac:dyDescent="0.35">
      <c r="AI4366" s="11"/>
      <c r="AJ4366" s="11"/>
      <c r="AK4366" s="11"/>
      <c r="AL4366" s="63"/>
      <c r="AM4366" s="46" t="str">
        <f t="shared" si="921"/>
        <v/>
      </c>
      <c r="AN4366" s="46" t="str">
        <f t="shared" si="922"/>
        <v/>
      </c>
      <c r="AO4366" s="46" t="str">
        <f t="shared" si="923"/>
        <v/>
      </c>
      <c r="AP4366" s="46">
        <f t="shared" si="924"/>
        <v>0</v>
      </c>
      <c r="AQ4366" s="46" t="str">
        <f t="shared" si="925"/>
        <v/>
      </c>
      <c r="AR4366" s="46">
        <f t="shared" si="926"/>
        <v>0</v>
      </c>
      <c r="AS4366" s="48">
        <f t="shared" si="927"/>
        <v>1</v>
      </c>
      <c r="AT4366" s="46">
        <f t="shared" si="931"/>
        <v>0</v>
      </c>
      <c r="AU4366" s="46">
        <f t="shared" si="928"/>
        <v>0</v>
      </c>
      <c r="AV4366" s="46">
        <f t="shared" si="929"/>
        <v>0</v>
      </c>
      <c r="AW4366" s="46">
        <f t="shared" si="932"/>
        <v>0</v>
      </c>
      <c r="AX4366" s="47" t="str">
        <f t="shared" si="930"/>
        <v/>
      </c>
      <c r="AY4366" s="47" t="str">
        <f t="shared" si="933"/>
        <v/>
      </c>
    </row>
    <row r="4367" spans="35:51" x14ac:dyDescent="0.35">
      <c r="AI4367" s="11"/>
      <c r="AJ4367" s="11"/>
      <c r="AK4367" s="11"/>
      <c r="AL4367" s="63"/>
      <c r="AM4367" s="46" t="str">
        <f t="shared" si="921"/>
        <v/>
      </c>
      <c r="AN4367" s="46" t="str">
        <f t="shared" si="922"/>
        <v/>
      </c>
      <c r="AO4367" s="46" t="str">
        <f t="shared" si="923"/>
        <v/>
      </c>
      <c r="AP4367" s="46">
        <f t="shared" si="924"/>
        <v>0</v>
      </c>
      <c r="AQ4367" s="46" t="str">
        <f t="shared" si="925"/>
        <v/>
      </c>
      <c r="AR4367" s="46">
        <f t="shared" si="926"/>
        <v>0</v>
      </c>
      <c r="AS4367" s="48">
        <f t="shared" si="927"/>
        <v>1</v>
      </c>
      <c r="AT4367" s="46">
        <f t="shared" si="931"/>
        <v>0</v>
      </c>
      <c r="AU4367" s="46">
        <f t="shared" si="928"/>
        <v>0</v>
      </c>
      <c r="AV4367" s="46">
        <f t="shared" si="929"/>
        <v>0</v>
      </c>
      <c r="AW4367" s="46">
        <f t="shared" si="932"/>
        <v>0</v>
      </c>
      <c r="AX4367" s="47" t="str">
        <f t="shared" si="930"/>
        <v/>
      </c>
      <c r="AY4367" s="47" t="str">
        <f t="shared" si="933"/>
        <v/>
      </c>
    </row>
    <row r="4368" spans="35:51" x14ac:dyDescent="0.35">
      <c r="AI4368" s="11"/>
      <c r="AJ4368" s="11"/>
      <c r="AK4368" s="11"/>
      <c r="AL4368" s="63"/>
      <c r="AM4368" s="46" t="str">
        <f t="shared" si="921"/>
        <v/>
      </c>
      <c r="AN4368" s="46" t="str">
        <f t="shared" si="922"/>
        <v/>
      </c>
      <c r="AO4368" s="46" t="str">
        <f t="shared" si="923"/>
        <v/>
      </c>
      <c r="AP4368" s="46">
        <f t="shared" si="924"/>
        <v>0</v>
      </c>
      <c r="AQ4368" s="46" t="str">
        <f t="shared" si="925"/>
        <v/>
      </c>
      <c r="AR4368" s="46">
        <f t="shared" si="926"/>
        <v>0</v>
      </c>
      <c r="AS4368" s="48">
        <f t="shared" si="927"/>
        <v>1</v>
      </c>
      <c r="AT4368" s="46">
        <f t="shared" si="931"/>
        <v>0</v>
      </c>
      <c r="AU4368" s="46">
        <f t="shared" si="928"/>
        <v>0</v>
      </c>
      <c r="AV4368" s="46">
        <f t="shared" si="929"/>
        <v>0</v>
      </c>
      <c r="AW4368" s="46">
        <f t="shared" si="932"/>
        <v>0</v>
      </c>
      <c r="AX4368" s="47" t="str">
        <f t="shared" si="930"/>
        <v/>
      </c>
      <c r="AY4368" s="47" t="str">
        <f t="shared" si="933"/>
        <v/>
      </c>
    </row>
    <row r="4369" spans="35:51" x14ac:dyDescent="0.35">
      <c r="AI4369" s="11"/>
      <c r="AJ4369" s="11"/>
      <c r="AK4369" s="11"/>
      <c r="AL4369" s="63"/>
      <c r="AM4369" s="46" t="str">
        <f t="shared" si="921"/>
        <v/>
      </c>
      <c r="AN4369" s="46" t="str">
        <f t="shared" si="922"/>
        <v/>
      </c>
      <c r="AO4369" s="46" t="str">
        <f t="shared" si="923"/>
        <v/>
      </c>
      <c r="AP4369" s="46">
        <f t="shared" si="924"/>
        <v>0</v>
      </c>
      <c r="AQ4369" s="46" t="str">
        <f t="shared" si="925"/>
        <v/>
      </c>
      <c r="AR4369" s="46">
        <f t="shared" si="926"/>
        <v>0</v>
      </c>
      <c r="AS4369" s="48">
        <f t="shared" si="927"/>
        <v>1</v>
      </c>
      <c r="AT4369" s="46">
        <f t="shared" si="931"/>
        <v>0</v>
      </c>
      <c r="AU4369" s="46">
        <f t="shared" si="928"/>
        <v>0</v>
      </c>
      <c r="AV4369" s="46">
        <f t="shared" si="929"/>
        <v>0</v>
      </c>
      <c r="AW4369" s="46">
        <f t="shared" si="932"/>
        <v>0</v>
      </c>
      <c r="AX4369" s="47" t="str">
        <f t="shared" si="930"/>
        <v/>
      </c>
      <c r="AY4369" s="47" t="str">
        <f t="shared" si="933"/>
        <v/>
      </c>
    </row>
    <row r="4370" spans="35:51" x14ac:dyDescent="0.35">
      <c r="AI4370" s="11"/>
      <c r="AJ4370" s="11"/>
      <c r="AK4370" s="11"/>
      <c r="AL4370" s="63"/>
      <c r="AM4370" s="46" t="str">
        <f t="shared" si="921"/>
        <v/>
      </c>
      <c r="AN4370" s="46" t="str">
        <f t="shared" si="922"/>
        <v/>
      </c>
      <c r="AO4370" s="46" t="str">
        <f t="shared" si="923"/>
        <v/>
      </c>
      <c r="AP4370" s="46">
        <f t="shared" si="924"/>
        <v>0</v>
      </c>
      <c r="AQ4370" s="46" t="str">
        <f t="shared" si="925"/>
        <v/>
      </c>
      <c r="AR4370" s="46">
        <f t="shared" si="926"/>
        <v>0</v>
      </c>
      <c r="AS4370" s="48">
        <f t="shared" si="927"/>
        <v>1</v>
      </c>
      <c r="AT4370" s="46">
        <f t="shared" si="931"/>
        <v>0</v>
      </c>
      <c r="AU4370" s="46">
        <f t="shared" si="928"/>
        <v>0</v>
      </c>
      <c r="AV4370" s="46">
        <f t="shared" si="929"/>
        <v>0</v>
      </c>
      <c r="AW4370" s="46">
        <f t="shared" si="932"/>
        <v>0</v>
      </c>
      <c r="AX4370" s="47" t="str">
        <f t="shared" si="930"/>
        <v/>
      </c>
      <c r="AY4370" s="47" t="str">
        <f t="shared" si="933"/>
        <v/>
      </c>
    </row>
    <row r="4371" spans="35:51" x14ac:dyDescent="0.35">
      <c r="AI4371" s="11"/>
      <c r="AJ4371" s="11"/>
      <c r="AK4371" s="11"/>
      <c r="AL4371" s="63"/>
      <c r="AM4371" s="46" t="str">
        <f t="shared" si="921"/>
        <v/>
      </c>
      <c r="AN4371" s="46" t="str">
        <f t="shared" si="922"/>
        <v/>
      </c>
      <c r="AO4371" s="46" t="str">
        <f t="shared" si="923"/>
        <v/>
      </c>
      <c r="AP4371" s="46">
        <f t="shared" si="924"/>
        <v>0</v>
      </c>
      <c r="AQ4371" s="46" t="str">
        <f t="shared" si="925"/>
        <v/>
      </c>
      <c r="AR4371" s="46">
        <f t="shared" si="926"/>
        <v>0</v>
      </c>
      <c r="AS4371" s="48">
        <f t="shared" si="927"/>
        <v>1</v>
      </c>
      <c r="AT4371" s="46">
        <f t="shared" si="931"/>
        <v>0</v>
      </c>
      <c r="AU4371" s="46">
        <f t="shared" si="928"/>
        <v>0</v>
      </c>
      <c r="AV4371" s="46">
        <f t="shared" si="929"/>
        <v>0</v>
      </c>
      <c r="AW4371" s="46">
        <f t="shared" si="932"/>
        <v>0</v>
      </c>
      <c r="AX4371" s="47" t="str">
        <f t="shared" si="930"/>
        <v/>
      </c>
      <c r="AY4371" s="47" t="str">
        <f t="shared" si="933"/>
        <v/>
      </c>
    </row>
    <row r="4372" spans="35:51" x14ac:dyDescent="0.35">
      <c r="AI4372" s="11"/>
      <c r="AJ4372" s="11"/>
      <c r="AK4372" s="11"/>
      <c r="AL4372" s="63"/>
      <c r="AM4372" s="46" t="str">
        <f t="shared" si="921"/>
        <v/>
      </c>
      <c r="AN4372" s="46" t="str">
        <f t="shared" si="922"/>
        <v/>
      </c>
      <c r="AO4372" s="46" t="str">
        <f t="shared" si="923"/>
        <v/>
      </c>
      <c r="AP4372" s="46">
        <f t="shared" si="924"/>
        <v>0</v>
      </c>
      <c r="AQ4372" s="46" t="str">
        <f t="shared" si="925"/>
        <v/>
      </c>
      <c r="AR4372" s="46">
        <f t="shared" si="926"/>
        <v>0</v>
      </c>
      <c r="AS4372" s="48">
        <f t="shared" si="927"/>
        <v>1</v>
      </c>
      <c r="AT4372" s="46">
        <f t="shared" si="931"/>
        <v>0</v>
      </c>
      <c r="AU4372" s="46">
        <f t="shared" si="928"/>
        <v>0</v>
      </c>
      <c r="AV4372" s="46">
        <f t="shared" si="929"/>
        <v>0</v>
      </c>
      <c r="AW4372" s="46">
        <f t="shared" si="932"/>
        <v>0</v>
      </c>
      <c r="AX4372" s="47" t="str">
        <f t="shared" si="930"/>
        <v/>
      </c>
      <c r="AY4372" s="47" t="str">
        <f t="shared" si="933"/>
        <v/>
      </c>
    </row>
    <row r="4373" spans="35:51" x14ac:dyDescent="0.35">
      <c r="AI4373" s="11"/>
      <c r="AJ4373" s="11"/>
      <c r="AK4373" s="11"/>
      <c r="AL4373" s="63"/>
      <c r="AM4373" s="46" t="str">
        <f t="shared" si="921"/>
        <v/>
      </c>
      <c r="AN4373" s="46" t="str">
        <f t="shared" si="922"/>
        <v/>
      </c>
      <c r="AO4373" s="46" t="str">
        <f t="shared" si="923"/>
        <v/>
      </c>
      <c r="AP4373" s="46">
        <f t="shared" si="924"/>
        <v>0</v>
      </c>
      <c r="AQ4373" s="46" t="str">
        <f t="shared" si="925"/>
        <v/>
      </c>
      <c r="AR4373" s="46">
        <f t="shared" si="926"/>
        <v>0</v>
      </c>
      <c r="AS4373" s="48">
        <f t="shared" si="927"/>
        <v>1</v>
      </c>
      <c r="AT4373" s="46">
        <f t="shared" si="931"/>
        <v>0</v>
      </c>
      <c r="AU4373" s="46">
        <f t="shared" si="928"/>
        <v>0</v>
      </c>
      <c r="AV4373" s="46">
        <f t="shared" si="929"/>
        <v>0</v>
      </c>
      <c r="AW4373" s="46">
        <f t="shared" si="932"/>
        <v>0</v>
      </c>
      <c r="AX4373" s="47" t="str">
        <f t="shared" si="930"/>
        <v/>
      </c>
      <c r="AY4373" s="47" t="str">
        <f t="shared" si="933"/>
        <v/>
      </c>
    </row>
    <row r="4374" spans="35:51" x14ac:dyDescent="0.35">
      <c r="AI4374" s="11"/>
      <c r="AJ4374" s="11"/>
      <c r="AK4374" s="11"/>
      <c r="AL4374" s="63"/>
      <c r="AM4374" s="46" t="str">
        <f t="shared" si="921"/>
        <v/>
      </c>
      <c r="AN4374" s="46" t="str">
        <f t="shared" si="922"/>
        <v/>
      </c>
      <c r="AO4374" s="46" t="str">
        <f t="shared" si="923"/>
        <v/>
      </c>
      <c r="AP4374" s="46">
        <f t="shared" si="924"/>
        <v>0</v>
      </c>
      <c r="AQ4374" s="46" t="str">
        <f t="shared" si="925"/>
        <v/>
      </c>
      <c r="AR4374" s="46">
        <f t="shared" si="926"/>
        <v>0</v>
      </c>
      <c r="AS4374" s="48">
        <f t="shared" si="927"/>
        <v>1</v>
      </c>
      <c r="AT4374" s="46">
        <f t="shared" si="931"/>
        <v>0</v>
      </c>
      <c r="AU4374" s="46">
        <f t="shared" si="928"/>
        <v>0</v>
      </c>
      <c r="AV4374" s="46">
        <f t="shared" si="929"/>
        <v>0</v>
      </c>
      <c r="AW4374" s="46">
        <f t="shared" si="932"/>
        <v>0</v>
      </c>
      <c r="AX4374" s="47" t="str">
        <f t="shared" si="930"/>
        <v/>
      </c>
      <c r="AY4374" s="47" t="str">
        <f t="shared" si="933"/>
        <v/>
      </c>
    </row>
    <row r="4375" spans="35:51" x14ac:dyDescent="0.35">
      <c r="AI4375" s="11"/>
      <c r="AJ4375" s="11"/>
      <c r="AK4375" s="11"/>
      <c r="AL4375" s="63"/>
      <c r="AM4375" s="46" t="str">
        <f t="shared" si="921"/>
        <v/>
      </c>
      <c r="AN4375" s="46" t="str">
        <f t="shared" si="922"/>
        <v/>
      </c>
      <c r="AO4375" s="46" t="str">
        <f t="shared" si="923"/>
        <v/>
      </c>
      <c r="AP4375" s="46">
        <f t="shared" si="924"/>
        <v>0</v>
      </c>
      <c r="AQ4375" s="46" t="str">
        <f t="shared" si="925"/>
        <v/>
      </c>
      <c r="AR4375" s="46">
        <f t="shared" si="926"/>
        <v>0</v>
      </c>
      <c r="AS4375" s="48">
        <f t="shared" si="927"/>
        <v>1</v>
      </c>
      <c r="AT4375" s="46">
        <f t="shared" si="931"/>
        <v>0</v>
      </c>
      <c r="AU4375" s="46">
        <f t="shared" si="928"/>
        <v>0</v>
      </c>
      <c r="AV4375" s="46">
        <f t="shared" si="929"/>
        <v>0</v>
      </c>
      <c r="AW4375" s="46">
        <f t="shared" si="932"/>
        <v>0</v>
      </c>
      <c r="AX4375" s="47" t="str">
        <f t="shared" si="930"/>
        <v/>
      </c>
      <c r="AY4375" s="47" t="str">
        <f t="shared" si="933"/>
        <v/>
      </c>
    </row>
    <row r="4376" spans="35:51" x14ac:dyDescent="0.35">
      <c r="AI4376" s="11"/>
      <c r="AJ4376" s="11"/>
      <c r="AK4376" s="11"/>
      <c r="AL4376" s="63"/>
      <c r="AM4376" s="46" t="str">
        <f t="shared" si="921"/>
        <v/>
      </c>
      <c r="AN4376" s="46" t="str">
        <f t="shared" si="922"/>
        <v/>
      </c>
      <c r="AO4376" s="46" t="str">
        <f t="shared" si="923"/>
        <v/>
      </c>
      <c r="AP4376" s="46">
        <f t="shared" si="924"/>
        <v>0</v>
      </c>
      <c r="AQ4376" s="46" t="str">
        <f t="shared" si="925"/>
        <v/>
      </c>
      <c r="AR4376" s="46">
        <f t="shared" si="926"/>
        <v>0</v>
      </c>
      <c r="AS4376" s="48">
        <f t="shared" si="927"/>
        <v>1</v>
      </c>
      <c r="AT4376" s="46">
        <f t="shared" si="931"/>
        <v>0</v>
      </c>
      <c r="AU4376" s="46">
        <f t="shared" si="928"/>
        <v>0</v>
      </c>
      <c r="AV4376" s="46">
        <f t="shared" si="929"/>
        <v>0</v>
      </c>
      <c r="AW4376" s="46">
        <f t="shared" si="932"/>
        <v>0</v>
      </c>
      <c r="AX4376" s="47" t="str">
        <f t="shared" si="930"/>
        <v/>
      </c>
      <c r="AY4376" s="47" t="str">
        <f t="shared" si="933"/>
        <v/>
      </c>
    </row>
    <row r="4377" spans="35:51" x14ac:dyDescent="0.35">
      <c r="AI4377" s="11"/>
      <c r="AJ4377" s="11"/>
      <c r="AK4377" s="11"/>
      <c r="AL4377" s="63"/>
      <c r="AM4377" s="46" t="str">
        <f t="shared" si="921"/>
        <v/>
      </c>
      <c r="AN4377" s="46" t="str">
        <f t="shared" si="922"/>
        <v/>
      </c>
      <c r="AO4377" s="46" t="str">
        <f t="shared" si="923"/>
        <v/>
      </c>
      <c r="AP4377" s="46">
        <f t="shared" si="924"/>
        <v>0</v>
      </c>
      <c r="AQ4377" s="46" t="str">
        <f t="shared" si="925"/>
        <v/>
      </c>
      <c r="AR4377" s="46">
        <f t="shared" si="926"/>
        <v>0</v>
      </c>
      <c r="AS4377" s="48">
        <f t="shared" si="927"/>
        <v>1</v>
      </c>
      <c r="AT4377" s="46">
        <f t="shared" si="931"/>
        <v>0</v>
      </c>
      <c r="AU4377" s="46">
        <f t="shared" si="928"/>
        <v>0</v>
      </c>
      <c r="AV4377" s="46">
        <f t="shared" si="929"/>
        <v>0</v>
      </c>
      <c r="AW4377" s="46">
        <f t="shared" si="932"/>
        <v>0</v>
      </c>
      <c r="AX4377" s="47" t="str">
        <f t="shared" si="930"/>
        <v/>
      </c>
      <c r="AY4377" s="47" t="str">
        <f t="shared" si="933"/>
        <v/>
      </c>
    </row>
    <row r="4378" spans="35:51" x14ac:dyDescent="0.35">
      <c r="AI4378" s="11"/>
      <c r="AJ4378" s="11"/>
      <c r="AK4378" s="11"/>
      <c r="AL4378" s="63"/>
      <c r="AM4378" s="46" t="str">
        <f t="shared" si="921"/>
        <v/>
      </c>
      <c r="AN4378" s="46" t="str">
        <f t="shared" si="922"/>
        <v/>
      </c>
      <c r="AO4378" s="46" t="str">
        <f t="shared" si="923"/>
        <v/>
      </c>
      <c r="AP4378" s="46">
        <f t="shared" si="924"/>
        <v>0</v>
      </c>
      <c r="AQ4378" s="46" t="str">
        <f t="shared" si="925"/>
        <v/>
      </c>
      <c r="AR4378" s="46">
        <f t="shared" si="926"/>
        <v>0</v>
      </c>
      <c r="AS4378" s="48">
        <f t="shared" si="927"/>
        <v>1</v>
      </c>
      <c r="AT4378" s="46">
        <f t="shared" si="931"/>
        <v>0</v>
      </c>
      <c r="AU4378" s="46">
        <f t="shared" si="928"/>
        <v>0</v>
      </c>
      <c r="AV4378" s="46">
        <f t="shared" si="929"/>
        <v>0</v>
      </c>
      <c r="AW4378" s="46">
        <f t="shared" si="932"/>
        <v>0</v>
      </c>
      <c r="AX4378" s="47" t="str">
        <f t="shared" si="930"/>
        <v/>
      </c>
      <c r="AY4378" s="47" t="str">
        <f t="shared" si="933"/>
        <v/>
      </c>
    </row>
    <row r="4379" spans="35:51" x14ac:dyDescent="0.35">
      <c r="AI4379" s="11"/>
      <c r="AJ4379" s="11"/>
      <c r="AK4379" s="11"/>
      <c r="AL4379" s="63"/>
      <c r="AM4379" s="46" t="str">
        <f t="shared" si="921"/>
        <v/>
      </c>
      <c r="AN4379" s="46" t="str">
        <f t="shared" si="922"/>
        <v/>
      </c>
      <c r="AO4379" s="46" t="str">
        <f t="shared" si="923"/>
        <v/>
      </c>
      <c r="AP4379" s="46">
        <f t="shared" si="924"/>
        <v>0</v>
      </c>
      <c r="AQ4379" s="46" t="str">
        <f t="shared" si="925"/>
        <v/>
      </c>
      <c r="AR4379" s="46">
        <f t="shared" si="926"/>
        <v>0</v>
      </c>
      <c r="AS4379" s="48">
        <f t="shared" si="927"/>
        <v>1</v>
      </c>
      <c r="AT4379" s="46">
        <f t="shared" si="931"/>
        <v>0</v>
      </c>
      <c r="AU4379" s="46">
        <f t="shared" si="928"/>
        <v>0</v>
      </c>
      <c r="AV4379" s="46">
        <f t="shared" si="929"/>
        <v>0</v>
      </c>
      <c r="AW4379" s="46">
        <f t="shared" si="932"/>
        <v>0</v>
      </c>
      <c r="AX4379" s="47" t="str">
        <f t="shared" si="930"/>
        <v/>
      </c>
      <c r="AY4379" s="47" t="str">
        <f t="shared" si="933"/>
        <v/>
      </c>
    </row>
    <row r="4380" spans="35:51" x14ac:dyDescent="0.35">
      <c r="AI4380" s="11"/>
      <c r="AJ4380" s="11"/>
      <c r="AK4380" s="11"/>
      <c r="AL4380" s="63"/>
      <c r="AM4380" s="46" t="str">
        <f t="shared" si="921"/>
        <v/>
      </c>
      <c r="AN4380" s="46" t="str">
        <f t="shared" si="922"/>
        <v/>
      </c>
      <c r="AO4380" s="46" t="str">
        <f t="shared" si="923"/>
        <v/>
      </c>
      <c r="AP4380" s="46">
        <f t="shared" si="924"/>
        <v>0</v>
      </c>
      <c r="AQ4380" s="46" t="str">
        <f t="shared" si="925"/>
        <v/>
      </c>
      <c r="AR4380" s="46">
        <f t="shared" si="926"/>
        <v>0</v>
      </c>
      <c r="AS4380" s="48">
        <f t="shared" si="927"/>
        <v>1</v>
      </c>
      <c r="AT4380" s="46">
        <f t="shared" si="931"/>
        <v>0</v>
      </c>
      <c r="AU4380" s="46">
        <f t="shared" si="928"/>
        <v>0</v>
      </c>
      <c r="AV4380" s="46">
        <f t="shared" si="929"/>
        <v>0</v>
      </c>
      <c r="AW4380" s="46">
        <f t="shared" si="932"/>
        <v>0</v>
      </c>
      <c r="AX4380" s="47" t="str">
        <f t="shared" si="930"/>
        <v/>
      </c>
      <c r="AY4380" s="47" t="str">
        <f t="shared" si="933"/>
        <v/>
      </c>
    </row>
    <row r="4381" spans="35:51" x14ac:dyDescent="0.35">
      <c r="AI4381" s="11"/>
      <c r="AJ4381" s="11"/>
      <c r="AK4381" s="11"/>
      <c r="AL4381" s="63"/>
      <c r="AM4381" s="46" t="str">
        <f t="shared" si="921"/>
        <v/>
      </c>
      <c r="AN4381" s="46" t="str">
        <f t="shared" si="922"/>
        <v/>
      </c>
      <c r="AO4381" s="46" t="str">
        <f t="shared" si="923"/>
        <v/>
      </c>
      <c r="AP4381" s="46">
        <f t="shared" si="924"/>
        <v>0</v>
      </c>
      <c r="AQ4381" s="46" t="str">
        <f t="shared" si="925"/>
        <v/>
      </c>
      <c r="AR4381" s="46">
        <f t="shared" si="926"/>
        <v>0</v>
      </c>
      <c r="AS4381" s="48">
        <f t="shared" si="927"/>
        <v>1</v>
      </c>
      <c r="AT4381" s="46">
        <f t="shared" si="931"/>
        <v>0</v>
      </c>
      <c r="AU4381" s="46">
        <f t="shared" si="928"/>
        <v>0</v>
      </c>
      <c r="AV4381" s="46">
        <f t="shared" si="929"/>
        <v>0</v>
      </c>
      <c r="AW4381" s="46">
        <f t="shared" si="932"/>
        <v>0</v>
      </c>
      <c r="AX4381" s="47" t="str">
        <f t="shared" si="930"/>
        <v/>
      </c>
      <c r="AY4381" s="47" t="str">
        <f t="shared" si="933"/>
        <v/>
      </c>
    </row>
    <row r="4382" spans="35:51" x14ac:dyDescent="0.35">
      <c r="AI4382" s="11"/>
      <c r="AJ4382" s="11"/>
      <c r="AK4382" s="11"/>
      <c r="AL4382" s="63"/>
      <c r="AM4382" s="46" t="str">
        <f t="shared" si="921"/>
        <v/>
      </c>
      <c r="AN4382" s="46" t="str">
        <f t="shared" si="922"/>
        <v/>
      </c>
      <c r="AO4382" s="46" t="str">
        <f t="shared" si="923"/>
        <v/>
      </c>
      <c r="AP4382" s="46">
        <f t="shared" si="924"/>
        <v>0</v>
      </c>
      <c r="AQ4382" s="46" t="str">
        <f t="shared" si="925"/>
        <v/>
      </c>
      <c r="AR4382" s="46">
        <f t="shared" si="926"/>
        <v>0</v>
      </c>
      <c r="AS4382" s="48">
        <f t="shared" si="927"/>
        <v>1</v>
      </c>
      <c r="AT4382" s="46">
        <f t="shared" si="931"/>
        <v>0</v>
      </c>
      <c r="AU4382" s="46">
        <f t="shared" si="928"/>
        <v>0</v>
      </c>
      <c r="AV4382" s="46">
        <f t="shared" si="929"/>
        <v>0</v>
      </c>
      <c r="AW4382" s="46">
        <f t="shared" si="932"/>
        <v>0</v>
      </c>
      <c r="AX4382" s="47" t="str">
        <f t="shared" si="930"/>
        <v/>
      </c>
      <c r="AY4382" s="47" t="str">
        <f t="shared" si="933"/>
        <v/>
      </c>
    </row>
    <row r="4383" spans="35:51" x14ac:dyDescent="0.35">
      <c r="AI4383" s="11"/>
      <c r="AJ4383" s="11"/>
      <c r="AK4383" s="11"/>
      <c r="AL4383" s="63"/>
      <c r="AM4383" s="46" t="str">
        <f t="shared" si="921"/>
        <v/>
      </c>
      <c r="AN4383" s="46" t="str">
        <f t="shared" si="922"/>
        <v/>
      </c>
      <c r="AO4383" s="46" t="str">
        <f t="shared" si="923"/>
        <v/>
      </c>
      <c r="AP4383" s="46">
        <f t="shared" si="924"/>
        <v>0</v>
      </c>
      <c r="AQ4383" s="46" t="str">
        <f t="shared" si="925"/>
        <v/>
      </c>
      <c r="AR4383" s="46">
        <f t="shared" si="926"/>
        <v>0</v>
      </c>
      <c r="AS4383" s="48">
        <f t="shared" si="927"/>
        <v>1</v>
      </c>
      <c r="AT4383" s="46">
        <f t="shared" si="931"/>
        <v>0</v>
      </c>
      <c r="AU4383" s="46">
        <f t="shared" si="928"/>
        <v>0</v>
      </c>
      <c r="AV4383" s="46">
        <f t="shared" si="929"/>
        <v>0</v>
      </c>
      <c r="AW4383" s="46">
        <f t="shared" si="932"/>
        <v>0</v>
      </c>
      <c r="AX4383" s="47" t="str">
        <f t="shared" si="930"/>
        <v/>
      </c>
      <c r="AY4383" s="47" t="str">
        <f t="shared" si="933"/>
        <v/>
      </c>
    </row>
    <row r="4384" spans="35:51" x14ac:dyDescent="0.35">
      <c r="AI4384" s="11"/>
      <c r="AJ4384" s="11"/>
      <c r="AK4384" s="11"/>
      <c r="AL4384" s="63"/>
      <c r="AM4384" s="46" t="str">
        <f t="shared" si="921"/>
        <v/>
      </c>
      <c r="AN4384" s="46" t="str">
        <f t="shared" si="922"/>
        <v/>
      </c>
      <c r="AO4384" s="46" t="str">
        <f t="shared" si="923"/>
        <v/>
      </c>
      <c r="AP4384" s="46">
        <f t="shared" si="924"/>
        <v>0</v>
      </c>
      <c r="AQ4384" s="46" t="str">
        <f t="shared" si="925"/>
        <v/>
      </c>
      <c r="AR4384" s="46">
        <f t="shared" si="926"/>
        <v>0</v>
      </c>
      <c r="AS4384" s="48">
        <f t="shared" si="927"/>
        <v>1</v>
      </c>
      <c r="AT4384" s="46">
        <f t="shared" si="931"/>
        <v>0</v>
      </c>
      <c r="AU4384" s="46">
        <f t="shared" si="928"/>
        <v>0</v>
      </c>
      <c r="AV4384" s="46">
        <f t="shared" si="929"/>
        <v>0</v>
      </c>
      <c r="AW4384" s="46">
        <f t="shared" si="932"/>
        <v>0</v>
      </c>
      <c r="AX4384" s="47" t="str">
        <f t="shared" si="930"/>
        <v/>
      </c>
      <c r="AY4384" s="47" t="str">
        <f t="shared" si="933"/>
        <v/>
      </c>
    </row>
    <row r="4385" spans="35:51" x14ac:dyDescent="0.35">
      <c r="AI4385" s="11"/>
      <c r="AJ4385" s="11"/>
      <c r="AK4385" s="11"/>
      <c r="AL4385" s="63"/>
      <c r="AM4385" s="46" t="str">
        <f t="shared" si="921"/>
        <v/>
      </c>
      <c r="AN4385" s="46" t="str">
        <f t="shared" si="922"/>
        <v/>
      </c>
      <c r="AO4385" s="46" t="str">
        <f t="shared" si="923"/>
        <v/>
      </c>
      <c r="AP4385" s="46">
        <f t="shared" si="924"/>
        <v>0</v>
      </c>
      <c r="AQ4385" s="46" t="str">
        <f t="shared" si="925"/>
        <v/>
      </c>
      <c r="AR4385" s="46">
        <f t="shared" si="926"/>
        <v>0</v>
      </c>
      <c r="AS4385" s="48">
        <f t="shared" si="927"/>
        <v>1</v>
      </c>
      <c r="AT4385" s="46">
        <f t="shared" si="931"/>
        <v>0</v>
      </c>
      <c r="AU4385" s="46">
        <f t="shared" si="928"/>
        <v>0</v>
      </c>
      <c r="AV4385" s="46">
        <f t="shared" si="929"/>
        <v>0</v>
      </c>
      <c r="AW4385" s="46">
        <f t="shared" si="932"/>
        <v>0</v>
      </c>
      <c r="AX4385" s="47" t="str">
        <f t="shared" si="930"/>
        <v/>
      </c>
      <c r="AY4385" s="47" t="str">
        <f t="shared" si="933"/>
        <v/>
      </c>
    </row>
    <row r="4386" spans="35:51" x14ac:dyDescent="0.35">
      <c r="AI4386" s="11"/>
      <c r="AJ4386" s="11"/>
      <c r="AK4386" s="11"/>
      <c r="AL4386" s="63"/>
      <c r="AM4386" s="46" t="str">
        <f t="shared" si="921"/>
        <v/>
      </c>
      <c r="AN4386" s="46" t="str">
        <f t="shared" si="922"/>
        <v/>
      </c>
      <c r="AO4386" s="46" t="str">
        <f t="shared" si="923"/>
        <v/>
      </c>
      <c r="AP4386" s="46">
        <f t="shared" si="924"/>
        <v>0</v>
      </c>
      <c r="AQ4386" s="46" t="str">
        <f t="shared" si="925"/>
        <v/>
      </c>
      <c r="AR4386" s="46">
        <f t="shared" si="926"/>
        <v>0</v>
      </c>
      <c r="AS4386" s="48">
        <f t="shared" si="927"/>
        <v>1</v>
      </c>
      <c r="AT4386" s="46">
        <f t="shared" si="931"/>
        <v>0</v>
      </c>
      <c r="AU4386" s="46">
        <f t="shared" si="928"/>
        <v>0</v>
      </c>
      <c r="AV4386" s="46">
        <f t="shared" si="929"/>
        <v>0</v>
      </c>
      <c r="AW4386" s="46">
        <f t="shared" si="932"/>
        <v>0</v>
      </c>
      <c r="AX4386" s="47" t="str">
        <f t="shared" si="930"/>
        <v/>
      </c>
      <c r="AY4386" s="47" t="str">
        <f t="shared" si="933"/>
        <v/>
      </c>
    </row>
    <row r="4387" spans="35:51" x14ac:dyDescent="0.35">
      <c r="AI4387" s="11"/>
      <c r="AJ4387" s="11"/>
      <c r="AK4387" s="11"/>
      <c r="AL4387" s="63"/>
      <c r="AM4387" s="46" t="str">
        <f t="shared" si="921"/>
        <v/>
      </c>
      <c r="AN4387" s="46" t="str">
        <f t="shared" si="922"/>
        <v/>
      </c>
      <c r="AO4387" s="46" t="str">
        <f t="shared" si="923"/>
        <v/>
      </c>
      <c r="AP4387" s="46">
        <f t="shared" si="924"/>
        <v>0</v>
      </c>
      <c r="AQ4387" s="46" t="str">
        <f t="shared" si="925"/>
        <v/>
      </c>
      <c r="AR4387" s="46">
        <f t="shared" si="926"/>
        <v>0</v>
      </c>
      <c r="AS4387" s="48">
        <f t="shared" si="927"/>
        <v>1</v>
      </c>
      <c r="AT4387" s="46">
        <f t="shared" si="931"/>
        <v>0</v>
      </c>
      <c r="AU4387" s="46">
        <f t="shared" si="928"/>
        <v>0</v>
      </c>
      <c r="AV4387" s="46">
        <f t="shared" si="929"/>
        <v>0</v>
      </c>
      <c r="AW4387" s="46">
        <f t="shared" si="932"/>
        <v>0</v>
      </c>
      <c r="AX4387" s="47" t="str">
        <f t="shared" si="930"/>
        <v/>
      </c>
      <c r="AY4387" s="47" t="str">
        <f t="shared" si="933"/>
        <v/>
      </c>
    </row>
    <row r="4388" spans="35:51" x14ac:dyDescent="0.35">
      <c r="AI4388" s="11"/>
      <c r="AJ4388" s="11"/>
      <c r="AK4388" s="11"/>
      <c r="AL4388" s="63"/>
      <c r="AM4388" s="46" t="str">
        <f t="shared" si="921"/>
        <v/>
      </c>
      <c r="AN4388" s="46" t="str">
        <f t="shared" si="922"/>
        <v/>
      </c>
      <c r="AO4388" s="46" t="str">
        <f t="shared" si="923"/>
        <v/>
      </c>
      <c r="AP4388" s="46">
        <f t="shared" si="924"/>
        <v>0</v>
      </c>
      <c r="AQ4388" s="46" t="str">
        <f t="shared" si="925"/>
        <v/>
      </c>
      <c r="AR4388" s="46">
        <f t="shared" si="926"/>
        <v>0</v>
      </c>
      <c r="AS4388" s="48">
        <f t="shared" si="927"/>
        <v>1</v>
      </c>
      <c r="AT4388" s="46">
        <f t="shared" si="931"/>
        <v>0</v>
      </c>
      <c r="AU4388" s="46">
        <f t="shared" si="928"/>
        <v>0</v>
      </c>
      <c r="AV4388" s="46">
        <f t="shared" si="929"/>
        <v>0</v>
      </c>
      <c r="AW4388" s="46">
        <f t="shared" si="932"/>
        <v>0</v>
      </c>
      <c r="AX4388" s="47" t="str">
        <f t="shared" si="930"/>
        <v/>
      </c>
      <c r="AY4388" s="47" t="str">
        <f t="shared" si="933"/>
        <v/>
      </c>
    </row>
    <row r="4389" spans="35:51" x14ac:dyDescent="0.35">
      <c r="AI4389" s="11"/>
      <c r="AJ4389" s="11"/>
      <c r="AK4389" s="11"/>
      <c r="AL4389" s="63"/>
      <c r="AM4389" s="46" t="str">
        <f t="shared" si="921"/>
        <v/>
      </c>
      <c r="AN4389" s="46" t="str">
        <f t="shared" si="922"/>
        <v/>
      </c>
      <c r="AO4389" s="46" t="str">
        <f t="shared" si="923"/>
        <v/>
      </c>
      <c r="AP4389" s="46">
        <f t="shared" si="924"/>
        <v>0</v>
      </c>
      <c r="AQ4389" s="46" t="str">
        <f t="shared" si="925"/>
        <v/>
      </c>
      <c r="AR4389" s="46">
        <f t="shared" si="926"/>
        <v>0</v>
      </c>
      <c r="AS4389" s="48">
        <f t="shared" si="927"/>
        <v>1</v>
      </c>
      <c r="AT4389" s="46">
        <f t="shared" si="931"/>
        <v>0</v>
      </c>
      <c r="AU4389" s="46">
        <f t="shared" si="928"/>
        <v>0</v>
      </c>
      <c r="AV4389" s="46">
        <f t="shared" si="929"/>
        <v>0</v>
      </c>
      <c r="AW4389" s="46">
        <f t="shared" si="932"/>
        <v>0</v>
      </c>
      <c r="AX4389" s="47" t="str">
        <f t="shared" si="930"/>
        <v/>
      </c>
      <c r="AY4389" s="47" t="str">
        <f t="shared" si="933"/>
        <v/>
      </c>
    </row>
    <row r="4390" spans="35:51" x14ac:dyDescent="0.35">
      <c r="AI4390" s="11"/>
      <c r="AJ4390" s="11"/>
      <c r="AK4390" s="11"/>
      <c r="AL4390" s="63"/>
      <c r="AM4390" s="46" t="str">
        <f t="shared" si="921"/>
        <v/>
      </c>
      <c r="AN4390" s="46" t="str">
        <f t="shared" si="922"/>
        <v/>
      </c>
      <c r="AO4390" s="46" t="str">
        <f t="shared" si="923"/>
        <v/>
      </c>
      <c r="AP4390" s="46">
        <f t="shared" si="924"/>
        <v>0</v>
      </c>
      <c r="AQ4390" s="46" t="str">
        <f t="shared" si="925"/>
        <v/>
      </c>
      <c r="AR4390" s="46">
        <f t="shared" si="926"/>
        <v>0</v>
      </c>
      <c r="AS4390" s="48">
        <f t="shared" si="927"/>
        <v>1</v>
      </c>
      <c r="AT4390" s="46">
        <f t="shared" si="931"/>
        <v>0</v>
      </c>
      <c r="AU4390" s="46">
        <f t="shared" si="928"/>
        <v>0</v>
      </c>
      <c r="AV4390" s="46">
        <f t="shared" si="929"/>
        <v>0</v>
      </c>
      <c r="AW4390" s="46">
        <f t="shared" si="932"/>
        <v>0</v>
      </c>
      <c r="AX4390" s="47" t="str">
        <f t="shared" si="930"/>
        <v/>
      </c>
      <c r="AY4390" s="47" t="str">
        <f t="shared" si="933"/>
        <v/>
      </c>
    </row>
    <row r="4391" spans="35:51" x14ac:dyDescent="0.35">
      <c r="AI4391" s="11"/>
      <c r="AJ4391" s="11"/>
      <c r="AK4391" s="11"/>
      <c r="AL4391" s="63"/>
      <c r="AM4391" s="46" t="str">
        <f t="shared" si="921"/>
        <v/>
      </c>
      <c r="AN4391" s="46" t="str">
        <f t="shared" si="922"/>
        <v/>
      </c>
      <c r="AO4391" s="46" t="str">
        <f t="shared" si="923"/>
        <v/>
      </c>
      <c r="AP4391" s="46">
        <f t="shared" si="924"/>
        <v>0</v>
      </c>
      <c r="AQ4391" s="46" t="str">
        <f t="shared" si="925"/>
        <v/>
      </c>
      <c r="AR4391" s="46">
        <f t="shared" si="926"/>
        <v>0</v>
      </c>
      <c r="AS4391" s="48">
        <f t="shared" si="927"/>
        <v>1</v>
      </c>
      <c r="AT4391" s="46">
        <f t="shared" si="931"/>
        <v>0</v>
      </c>
      <c r="AU4391" s="46">
        <f t="shared" si="928"/>
        <v>0</v>
      </c>
      <c r="AV4391" s="46">
        <f t="shared" si="929"/>
        <v>0</v>
      </c>
      <c r="AW4391" s="46">
        <f t="shared" si="932"/>
        <v>0</v>
      </c>
      <c r="AX4391" s="47" t="str">
        <f t="shared" si="930"/>
        <v/>
      </c>
      <c r="AY4391" s="47" t="str">
        <f t="shared" si="933"/>
        <v/>
      </c>
    </row>
    <row r="4392" spans="35:51" x14ac:dyDescent="0.35">
      <c r="AI4392" s="11"/>
      <c r="AJ4392" s="11"/>
      <c r="AK4392" s="11"/>
      <c r="AL4392" s="63"/>
      <c r="AM4392" s="46" t="str">
        <f t="shared" si="921"/>
        <v/>
      </c>
      <c r="AN4392" s="46" t="str">
        <f t="shared" si="922"/>
        <v/>
      </c>
      <c r="AO4392" s="46" t="str">
        <f t="shared" si="923"/>
        <v/>
      </c>
      <c r="AP4392" s="46">
        <f t="shared" si="924"/>
        <v>0</v>
      </c>
      <c r="AQ4392" s="46" t="str">
        <f t="shared" si="925"/>
        <v/>
      </c>
      <c r="AR4392" s="46">
        <f t="shared" si="926"/>
        <v>0</v>
      </c>
      <c r="AS4392" s="48">
        <f t="shared" si="927"/>
        <v>1</v>
      </c>
      <c r="AT4392" s="46">
        <f t="shared" si="931"/>
        <v>0</v>
      </c>
      <c r="AU4392" s="46">
        <f t="shared" si="928"/>
        <v>0</v>
      </c>
      <c r="AV4392" s="46">
        <f t="shared" si="929"/>
        <v>0</v>
      </c>
      <c r="AW4392" s="46">
        <f t="shared" si="932"/>
        <v>0</v>
      </c>
      <c r="AX4392" s="47" t="str">
        <f t="shared" si="930"/>
        <v/>
      </c>
      <c r="AY4392" s="47" t="str">
        <f t="shared" si="933"/>
        <v/>
      </c>
    </row>
    <row r="4393" spans="35:51" x14ac:dyDescent="0.35">
      <c r="AI4393" s="11"/>
      <c r="AJ4393" s="11"/>
      <c r="AK4393" s="11"/>
      <c r="AL4393" s="63"/>
      <c r="AM4393" s="46" t="str">
        <f t="shared" si="921"/>
        <v/>
      </c>
      <c r="AN4393" s="46" t="str">
        <f t="shared" si="922"/>
        <v/>
      </c>
      <c r="AO4393" s="46" t="str">
        <f t="shared" si="923"/>
        <v/>
      </c>
      <c r="AP4393" s="46">
        <f t="shared" si="924"/>
        <v>0</v>
      </c>
      <c r="AQ4393" s="46" t="str">
        <f t="shared" si="925"/>
        <v/>
      </c>
      <c r="AR4393" s="46">
        <f t="shared" si="926"/>
        <v>0</v>
      </c>
      <c r="AS4393" s="48">
        <f t="shared" si="927"/>
        <v>1</v>
      </c>
      <c r="AT4393" s="46">
        <f t="shared" si="931"/>
        <v>0</v>
      </c>
      <c r="AU4393" s="46">
        <f t="shared" si="928"/>
        <v>0</v>
      </c>
      <c r="AV4393" s="46">
        <f t="shared" si="929"/>
        <v>0</v>
      </c>
      <c r="AW4393" s="46">
        <f t="shared" si="932"/>
        <v>0</v>
      </c>
      <c r="AX4393" s="47" t="str">
        <f t="shared" si="930"/>
        <v/>
      </c>
      <c r="AY4393" s="47" t="str">
        <f t="shared" si="933"/>
        <v/>
      </c>
    </row>
    <row r="4394" spans="35:51" x14ac:dyDescent="0.35">
      <c r="AI4394" s="11"/>
      <c r="AJ4394" s="11"/>
      <c r="AK4394" s="11"/>
      <c r="AL4394" s="63"/>
      <c r="AM4394" s="46" t="str">
        <f t="shared" si="921"/>
        <v/>
      </c>
      <c r="AN4394" s="46" t="str">
        <f t="shared" si="922"/>
        <v/>
      </c>
      <c r="AO4394" s="46" t="str">
        <f t="shared" si="923"/>
        <v/>
      </c>
      <c r="AP4394" s="46">
        <f t="shared" si="924"/>
        <v>0</v>
      </c>
      <c r="AQ4394" s="46" t="str">
        <f t="shared" si="925"/>
        <v/>
      </c>
      <c r="AR4394" s="46">
        <f t="shared" si="926"/>
        <v>0</v>
      </c>
      <c r="AS4394" s="48">
        <f t="shared" si="927"/>
        <v>1</v>
      </c>
      <c r="AT4394" s="46">
        <f t="shared" si="931"/>
        <v>0</v>
      </c>
      <c r="AU4394" s="46">
        <f t="shared" si="928"/>
        <v>0</v>
      </c>
      <c r="AV4394" s="46">
        <f t="shared" si="929"/>
        <v>0</v>
      </c>
      <c r="AW4394" s="46">
        <f t="shared" si="932"/>
        <v>0</v>
      </c>
      <c r="AX4394" s="47" t="str">
        <f t="shared" si="930"/>
        <v/>
      </c>
      <c r="AY4394" s="47" t="str">
        <f t="shared" si="933"/>
        <v/>
      </c>
    </row>
    <row r="4395" spans="35:51" x14ac:dyDescent="0.35">
      <c r="AI4395" s="11"/>
      <c r="AJ4395" s="11"/>
      <c r="AK4395" s="11"/>
      <c r="AL4395" s="63"/>
      <c r="AM4395" s="46" t="str">
        <f t="shared" si="921"/>
        <v/>
      </c>
      <c r="AN4395" s="46" t="str">
        <f t="shared" si="922"/>
        <v/>
      </c>
      <c r="AO4395" s="46" t="str">
        <f t="shared" si="923"/>
        <v/>
      </c>
      <c r="AP4395" s="46">
        <f t="shared" si="924"/>
        <v>0</v>
      </c>
      <c r="AQ4395" s="46" t="str">
        <f t="shared" si="925"/>
        <v/>
      </c>
      <c r="AR4395" s="46">
        <f t="shared" si="926"/>
        <v>0</v>
      </c>
      <c r="AS4395" s="48">
        <f t="shared" si="927"/>
        <v>1</v>
      </c>
      <c r="AT4395" s="46">
        <f t="shared" si="931"/>
        <v>0</v>
      </c>
      <c r="AU4395" s="46">
        <f t="shared" si="928"/>
        <v>0</v>
      </c>
      <c r="AV4395" s="46">
        <f t="shared" si="929"/>
        <v>0</v>
      </c>
      <c r="AW4395" s="46">
        <f t="shared" si="932"/>
        <v>0</v>
      </c>
      <c r="AX4395" s="47" t="str">
        <f t="shared" si="930"/>
        <v/>
      </c>
      <c r="AY4395" s="47" t="str">
        <f t="shared" si="933"/>
        <v/>
      </c>
    </row>
    <row r="4396" spans="35:51" x14ac:dyDescent="0.35">
      <c r="AI4396" s="11"/>
      <c r="AJ4396" s="11"/>
      <c r="AK4396" s="11"/>
      <c r="AL4396" s="63"/>
      <c r="AM4396" s="46" t="str">
        <f t="shared" si="921"/>
        <v/>
      </c>
      <c r="AN4396" s="46" t="str">
        <f t="shared" si="922"/>
        <v/>
      </c>
      <c r="AO4396" s="46" t="str">
        <f t="shared" si="923"/>
        <v/>
      </c>
      <c r="AP4396" s="46">
        <f t="shared" si="924"/>
        <v>0</v>
      </c>
      <c r="AQ4396" s="46" t="str">
        <f t="shared" si="925"/>
        <v/>
      </c>
      <c r="AR4396" s="46">
        <f t="shared" si="926"/>
        <v>0</v>
      </c>
      <c r="AS4396" s="48">
        <f t="shared" si="927"/>
        <v>1</v>
      </c>
      <c r="AT4396" s="46">
        <f t="shared" si="931"/>
        <v>0</v>
      </c>
      <c r="AU4396" s="46">
        <f t="shared" si="928"/>
        <v>0</v>
      </c>
      <c r="AV4396" s="46">
        <f t="shared" si="929"/>
        <v>0</v>
      </c>
      <c r="AW4396" s="46">
        <f t="shared" si="932"/>
        <v>0</v>
      </c>
      <c r="AX4396" s="47" t="str">
        <f t="shared" si="930"/>
        <v/>
      </c>
      <c r="AY4396" s="47" t="str">
        <f t="shared" si="933"/>
        <v/>
      </c>
    </row>
    <row r="4397" spans="35:51" x14ac:dyDescent="0.35">
      <c r="AI4397" s="11"/>
      <c r="AJ4397" s="11"/>
      <c r="AK4397" s="11"/>
      <c r="AL4397" s="63"/>
      <c r="AM4397" s="46" t="str">
        <f t="shared" si="921"/>
        <v/>
      </c>
      <c r="AN4397" s="46" t="str">
        <f t="shared" si="922"/>
        <v/>
      </c>
      <c r="AO4397" s="46" t="str">
        <f t="shared" si="923"/>
        <v/>
      </c>
      <c r="AP4397" s="46">
        <f t="shared" si="924"/>
        <v>0</v>
      </c>
      <c r="AQ4397" s="46" t="str">
        <f t="shared" si="925"/>
        <v/>
      </c>
      <c r="AR4397" s="46">
        <f t="shared" si="926"/>
        <v>0</v>
      </c>
      <c r="AS4397" s="48">
        <f t="shared" si="927"/>
        <v>1</v>
      </c>
      <c r="AT4397" s="46">
        <f t="shared" si="931"/>
        <v>0</v>
      </c>
      <c r="AU4397" s="46">
        <f t="shared" si="928"/>
        <v>0</v>
      </c>
      <c r="AV4397" s="46">
        <f t="shared" si="929"/>
        <v>0</v>
      </c>
      <c r="AW4397" s="46">
        <f t="shared" si="932"/>
        <v>0</v>
      </c>
      <c r="AX4397" s="47" t="str">
        <f t="shared" si="930"/>
        <v/>
      </c>
      <c r="AY4397" s="47" t="str">
        <f t="shared" si="933"/>
        <v/>
      </c>
    </row>
    <row r="4398" spans="35:51" x14ac:dyDescent="0.35">
      <c r="AI4398" s="11"/>
      <c r="AJ4398" s="11"/>
      <c r="AK4398" s="11"/>
      <c r="AL4398" s="63"/>
      <c r="AM4398" s="46" t="str">
        <f t="shared" si="921"/>
        <v/>
      </c>
      <c r="AN4398" s="46" t="str">
        <f t="shared" si="922"/>
        <v/>
      </c>
      <c r="AO4398" s="46" t="str">
        <f t="shared" si="923"/>
        <v/>
      </c>
      <c r="AP4398" s="46">
        <f t="shared" si="924"/>
        <v>0</v>
      </c>
      <c r="AQ4398" s="46" t="str">
        <f t="shared" si="925"/>
        <v/>
      </c>
      <c r="AR4398" s="46">
        <f t="shared" si="926"/>
        <v>0</v>
      </c>
      <c r="AS4398" s="48">
        <f t="shared" si="927"/>
        <v>1</v>
      </c>
      <c r="AT4398" s="46">
        <f t="shared" si="931"/>
        <v>0</v>
      </c>
      <c r="AU4398" s="46">
        <f t="shared" si="928"/>
        <v>0</v>
      </c>
      <c r="AV4398" s="46">
        <f t="shared" si="929"/>
        <v>0</v>
      </c>
      <c r="AW4398" s="46">
        <f t="shared" si="932"/>
        <v>0</v>
      </c>
      <c r="AX4398" s="47" t="str">
        <f t="shared" si="930"/>
        <v/>
      </c>
      <c r="AY4398" s="47" t="str">
        <f t="shared" si="933"/>
        <v/>
      </c>
    </row>
    <row r="4399" spans="35:51" x14ac:dyDescent="0.35">
      <c r="AI4399" s="11"/>
      <c r="AJ4399" s="11"/>
      <c r="AK4399" s="11"/>
      <c r="AL4399" s="63"/>
      <c r="AM4399" s="46" t="str">
        <f t="shared" si="921"/>
        <v/>
      </c>
      <c r="AN4399" s="46" t="str">
        <f t="shared" si="922"/>
        <v/>
      </c>
      <c r="AO4399" s="46" t="str">
        <f t="shared" si="923"/>
        <v/>
      </c>
      <c r="AP4399" s="46">
        <f t="shared" si="924"/>
        <v>0</v>
      </c>
      <c r="AQ4399" s="46" t="str">
        <f t="shared" si="925"/>
        <v/>
      </c>
      <c r="AR4399" s="46">
        <f t="shared" si="926"/>
        <v>0</v>
      </c>
      <c r="AS4399" s="48">
        <f t="shared" si="927"/>
        <v>1</v>
      </c>
      <c r="AT4399" s="46">
        <f t="shared" si="931"/>
        <v>0</v>
      </c>
      <c r="AU4399" s="46">
        <f t="shared" si="928"/>
        <v>0</v>
      </c>
      <c r="AV4399" s="46">
        <f t="shared" si="929"/>
        <v>0</v>
      </c>
      <c r="AW4399" s="46">
        <f t="shared" si="932"/>
        <v>0</v>
      </c>
      <c r="AX4399" s="47" t="str">
        <f t="shared" si="930"/>
        <v/>
      </c>
      <c r="AY4399" s="47" t="str">
        <f t="shared" si="933"/>
        <v/>
      </c>
    </row>
    <row r="4400" spans="35:51" x14ac:dyDescent="0.35">
      <c r="AI4400" s="11"/>
      <c r="AJ4400" s="11"/>
      <c r="AK4400" s="11"/>
      <c r="AL4400" s="63"/>
      <c r="AM4400" s="46" t="str">
        <f t="shared" si="921"/>
        <v/>
      </c>
      <c r="AN4400" s="46" t="str">
        <f t="shared" si="922"/>
        <v/>
      </c>
      <c r="AO4400" s="46" t="str">
        <f t="shared" si="923"/>
        <v/>
      </c>
      <c r="AP4400" s="46">
        <f t="shared" si="924"/>
        <v>0</v>
      </c>
      <c r="AQ4400" s="46" t="str">
        <f t="shared" si="925"/>
        <v/>
      </c>
      <c r="AR4400" s="46">
        <f t="shared" si="926"/>
        <v>0</v>
      </c>
      <c r="AS4400" s="48">
        <f t="shared" si="927"/>
        <v>1</v>
      </c>
      <c r="AT4400" s="46">
        <f t="shared" si="931"/>
        <v>0</v>
      </c>
      <c r="AU4400" s="46">
        <f t="shared" si="928"/>
        <v>0</v>
      </c>
      <c r="AV4400" s="46">
        <f t="shared" si="929"/>
        <v>0</v>
      </c>
      <c r="AW4400" s="46">
        <f t="shared" si="932"/>
        <v>0</v>
      </c>
      <c r="AX4400" s="47" t="str">
        <f t="shared" si="930"/>
        <v/>
      </c>
      <c r="AY4400" s="47" t="str">
        <f t="shared" si="933"/>
        <v/>
      </c>
    </row>
    <row r="4401" spans="35:51" x14ac:dyDescent="0.35">
      <c r="AI4401" s="11"/>
      <c r="AJ4401" s="11"/>
      <c r="AK4401" s="11"/>
      <c r="AL4401" s="63"/>
      <c r="AM4401" s="46" t="str">
        <f t="shared" si="921"/>
        <v/>
      </c>
      <c r="AN4401" s="46" t="str">
        <f t="shared" si="922"/>
        <v/>
      </c>
      <c r="AO4401" s="46" t="str">
        <f t="shared" si="923"/>
        <v/>
      </c>
      <c r="AP4401" s="46">
        <f t="shared" si="924"/>
        <v>0</v>
      </c>
      <c r="AQ4401" s="46" t="str">
        <f t="shared" si="925"/>
        <v/>
      </c>
      <c r="AR4401" s="46">
        <f t="shared" si="926"/>
        <v>0</v>
      </c>
      <c r="AS4401" s="48">
        <f t="shared" si="927"/>
        <v>1</v>
      </c>
      <c r="AT4401" s="46">
        <f t="shared" si="931"/>
        <v>0</v>
      </c>
      <c r="AU4401" s="46">
        <f t="shared" si="928"/>
        <v>0</v>
      </c>
      <c r="AV4401" s="46">
        <f t="shared" si="929"/>
        <v>0</v>
      </c>
      <c r="AW4401" s="46">
        <f t="shared" si="932"/>
        <v>0</v>
      </c>
      <c r="AX4401" s="47" t="str">
        <f t="shared" si="930"/>
        <v/>
      </c>
      <c r="AY4401" s="47" t="str">
        <f t="shared" si="933"/>
        <v/>
      </c>
    </row>
    <row r="4402" spans="35:51" x14ac:dyDescent="0.35">
      <c r="AI4402" s="11"/>
      <c r="AJ4402" s="11"/>
      <c r="AK4402" s="11"/>
      <c r="AL4402" s="63"/>
      <c r="AM4402" s="46" t="str">
        <f t="shared" si="921"/>
        <v/>
      </c>
      <c r="AN4402" s="46" t="str">
        <f t="shared" si="922"/>
        <v/>
      </c>
      <c r="AO4402" s="46" t="str">
        <f t="shared" si="923"/>
        <v/>
      </c>
      <c r="AP4402" s="46">
        <f t="shared" si="924"/>
        <v>0</v>
      </c>
      <c r="AQ4402" s="46" t="str">
        <f t="shared" si="925"/>
        <v/>
      </c>
      <c r="AR4402" s="46">
        <f t="shared" si="926"/>
        <v>0</v>
      </c>
      <c r="AS4402" s="48">
        <f t="shared" si="927"/>
        <v>1</v>
      </c>
      <c r="AT4402" s="46">
        <f t="shared" si="931"/>
        <v>0</v>
      </c>
      <c r="AU4402" s="46">
        <f t="shared" si="928"/>
        <v>0</v>
      </c>
      <c r="AV4402" s="46">
        <f t="shared" si="929"/>
        <v>0</v>
      </c>
      <c r="AW4402" s="46">
        <f t="shared" si="932"/>
        <v>0</v>
      </c>
      <c r="AX4402" s="47" t="str">
        <f t="shared" si="930"/>
        <v/>
      </c>
      <c r="AY4402" s="47" t="str">
        <f t="shared" si="933"/>
        <v/>
      </c>
    </row>
    <row r="4403" spans="35:51" x14ac:dyDescent="0.35">
      <c r="AI4403" s="11"/>
      <c r="AJ4403" s="11"/>
      <c r="AK4403" s="11"/>
      <c r="AL4403" s="63"/>
      <c r="AM4403" s="46" t="str">
        <f t="shared" si="921"/>
        <v/>
      </c>
      <c r="AN4403" s="46" t="str">
        <f t="shared" si="922"/>
        <v/>
      </c>
      <c r="AO4403" s="46" t="str">
        <f t="shared" si="923"/>
        <v/>
      </c>
      <c r="AP4403" s="46">
        <f t="shared" si="924"/>
        <v>0</v>
      </c>
      <c r="AQ4403" s="46" t="str">
        <f t="shared" si="925"/>
        <v/>
      </c>
      <c r="AR4403" s="46">
        <f t="shared" si="926"/>
        <v>0</v>
      </c>
      <c r="AS4403" s="48">
        <f t="shared" si="927"/>
        <v>1</v>
      </c>
      <c r="AT4403" s="46">
        <f t="shared" si="931"/>
        <v>0</v>
      </c>
      <c r="AU4403" s="46">
        <f t="shared" si="928"/>
        <v>0</v>
      </c>
      <c r="AV4403" s="46">
        <f t="shared" si="929"/>
        <v>0</v>
      </c>
      <c r="AW4403" s="46">
        <f t="shared" si="932"/>
        <v>0</v>
      </c>
      <c r="AX4403" s="47" t="str">
        <f t="shared" si="930"/>
        <v/>
      </c>
      <c r="AY4403" s="47" t="str">
        <f t="shared" si="933"/>
        <v/>
      </c>
    </row>
    <row r="4404" spans="35:51" x14ac:dyDescent="0.35">
      <c r="AI4404" s="11"/>
      <c r="AJ4404" s="11"/>
      <c r="AK4404" s="11"/>
      <c r="AL4404" s="63"/>
      <c r="AM4404" s="46" t="str">
        <f t="shared" si="921"/>
        <v/>
      </c>
      <c r="AN4404" s="46" t="str">
        <f t="shared" si="922"/>
        <v/>
      </c>
      <c r="AO4404" s="46" t="str">
        <f t="shared" si="923"/>
        <v/>
      </c>
      <c r="AP4404" s="46">
        <f t="shared" si="924"/>
        <v>0</v>
      </c>
      <c r="AQ4404" s="46" t="str">
        <f t="shared" si="925"/>
        <v/>
      </c>
      <c r="AR4404" s="46">
        <f t="shared" si="926"/>
        <v>0</v>
      </c>
      <c r="AS4404" s="48">
        <f t="shared" si="927"/>
        <v>1</v>
      </c>
      <c r="AT4404" s="46">
        <f t="shared" si="931"/>
        <v>0</v>
      </c>
      <c r="AU4404" s="46">
        <f t="shared" si="928"/>
        <v>0</v>
      </c>
      <c r="AV4404" s="46">
        <f t="shared" si="929"/>
        <v>0</v>
      </c>
      <c r="AW4404" s="46">
        <f t="shared" si="932"/>
        <v>0</v>
      </c>
      <c r="AX4404" s="47" t="str">
        <f t="shared" si="930"/>
        <v/>
      </c>
      <c r="AY4404" s="47" t="str">
        <f t="shared" si="933"/>
        <v/>
      </c>
    </row>
    <row r="4405" spans="35:51" x14ac:dyDescent="0.35">
      <c r="AI4405" s="11"/>
      <c r="AJ4405" s="11"/>
      <c r="AK4405" s="11"/>
      <c r="AL4405" s="63"/>
      <c r="AM4405" s="46" t="str">
        <f t="shared" si="921"/>
        <v/>
      </c>
      <c r="AN4405" s="46" t="str">
        <f t="shared" si="922"/>
        <v/>
      </c>
      <c r="AO4405" s="46" t="str">
        <f t="shared" si="923"/>
        <v/>
      </c>
      <c r="AP4405" s="46">
        <f t="shared" si="924"/>
        <v>0</v>
      </c>
      <c r="AQ4405" s="46" t="str">
        <f t="shared" si="925"/>
        <v/>
      </c>
      <c r="AR4405" s="46">
        <f t="shared" si="926"/>
        <v>0</v>
      </c>
      <c r="AS4405" s="48">
        <f t="shared" si="927"/>
        <v>1</v>
      </c>
      <c r="AT4405" s="46">
        <f t="shared" si="931"/>
        <v>0</v>
      </c>
      <c r="AU4405" s="46">
        <f t="shared" si="928"/>
        <v>0</v>
      </c>
      <c r="AV4405" s="46">
        <f t="shared" si="929"/>
        <v>0</v>
      </c>
      <c r="AW4405" s="46">
        <f t="shared" si="932"/>
        <v>0</v>
      </c>
      <c r="AX4405" s="47" t="str">
        <f t="shared" si="930"/>
        <v/>
      </c>
      <c r="AY4405" s="47" t="str">
        <f t="shared" si="933"/>
        <v/>
      </c>
    </row>
    <row r="4406" spans="35:51" x14ac:dyDescent="0.35">
      <c r="AI4406" s="11"/>
      <c r="AJ4406" s="11"/>
      <c r="AK4406" s="11"/>
      <c r="AL4406" s="63"/>
      <c r="AM4406" s="46" t="str">
        <f t="shared" si="921"/>
        <v/>
      </c>
      <c r="AN4406" s="46" t="str">
        <f t="shared" si="922"/>
        <v/>
      </c>
      <c r="AO4406" s="46" t="str">
        <f t="shared" si="923"/>
        <v/>
      </c>
      <c r="AP4406" s="46">
        <f t="shared" si="924"/>
        <v>0</v>
      </c>
      <c r="AQ4406" s="46" t="str">
        <f t="shared" si="925"/>
        <v/>
      </c>
      <c r="AR4406" s="46">
        <f t="shared" si="926"/>
        <v>0</v>
      </c>
      <c r="AS4406" s="48">
        <f t="shared" si="927"/>
        <v>1</v>
      </c>
      <c r="AT4406" s="46">
        <f t="shared" si="931"/>
        <v>0</v>
      </c>
      <c r="AU4406" s="46">
        <f t="shared" si="928"/>
        <v>0</v>
      </c>
      <c r="AV4406" s="46">
        <f t="shared" si="929"/>
        <v>0</v>
      </c>
      <c r="AW4406" s="46">
        <f t="shared" si="932"/>
        <v>0</v>
      </c>
      <c r="AX4406" s="47" t="str">
        <f t="shared" si="930"/>
        <v/>
      </c>
      <c r="AY4406" s="47" t="str">
        <f t="shared" si="933"/>
        <v/>
      </c>
    </row>
    <row r="4407" spans="35:51" x14ac:dyDescent="0.35">
      <c r="AI4407" s="11"/>
      <c r="AJ4407" s="11"/>
      <c r="AK4407" s="11"/>
      <c r="AL4407" s="63"/>
      <c r="AM4407" s="46" t="str">
        <f t="shared" si="921"/>
        <v/>
      </c>
      <c r="AN4407" s="46" t="str">
        <f t="shared" si="922"/>
        <v/>
      </c>
      <c r="AO4407" s="46" t="str">
        <f t="shared" si="923"/>
        <v/>
      </c>
      <c r="AP4407" s="46">
        <f t="shared" si="924"/>
        <v>0</v>
      </c>
      <c r="AQ4407" s="46" t="str">
        <f t="shared" si="925"/>
        <v/>
      </c>
      <c r="AR4407" s="46">
        <f t="shared" si="926"/>
        <v>0</v>
      </c>
      <c r="AS4407" s="48">
        <f t="shared" si="927"/>
        <v>1</v>
      </c>
      <c r="AT4407" s="46">
        <f t="shared" si="931"/>
        <v>0</v>
      </c>
      <c r="AU4407" s="46">
        <f t="shared" si="928"/>
        <v>0</v>
      </c>
      <c r="AV4407" s="46">
        <f t="shared" si="929"/>
        <v>0</v>
      </c>
      <c r="AW4407" s="46">
        <f t="shared" si="932"/>
        <v>0</v>
      </c>
      <c r="AX4407" s="47" t="str">
        <f t="shared" si="930"/>
        <v/>
      </c>
      <c r="AY4407" s="47" t="str">
        <f t="shared" si="933"/>
        <v/>
      </c>
    </row>
    <row r="4408" spans="35:51" x14ac:dyDescent="0.35">
      <c r="AI4408" s="11"/>
      <c r="AJ4408" s="11"/>
      <c r="AK4408" s="11"/>
      <c r="AL4408" s="63"/>
      <c r="AM4408" s="46" t="str">
        <f t="shared" si="921"/>
        <v/>
      </c>
      <c r="AN4408" s="46" t="str">
        <f t="shared" si="922"/>
        <v/>
      </c>
      <c r="AO4408" s="46" t="str">
        <f t="shared" si="923"/>
        <v/>
      </c>
      <c r="AP4408" s="46">
        <f t="shared" si="924"/>
        <v>0</v>
      </c>
      <c r="AQ4408" s="46" t="str">
        <f t="shared" si="925"/>
        <v/>
      </c>
      <c r="AR4408" s="46">
        <f t="shared" si="926"/>
        <v>0</v>
      </c>
      <c r="AS4408" s="48">
        <f t="shared" si="927"/>
        <v>1</v>
      </c>
      <c r="AT4408" s="46">
        <f t="shared" si="931"/>
        <v>0</v>
      </c>
      <c r="AU4408" s="46">
        <f t="shared" si="928"/>
        <v>0</v>
      </c>
      <c r="AV4408" s="46">
        <f t="shared" si="929"/>
        <v>0</v>
      </c>
      <c r="AW4408" s="46">
        <f t="shared" si="932"/>
        <v>0</v>
      </c>
      <c r="AX4408" s="47" t="str">
        <f t="shared" si="930"/>
        <v/>
      </c>
      <c r="AY4408" s="47" t="str">
        <f t="shared" si="933"/>
        <v/>
      </c>
    </row>
    <row r="4409" spans="35:51" x14ac:dyDescent="0.35">
      <c r="AI4409" s="11"/>
      <c r="AJ4409" s="11"/>
      <c r="AK4409" s="11"/>
      <c r="AL4409" s="63"/>
      <c r="AM4409" s="46" t="str">
        <f t="shared" si="921"/>
        <v/>
      </c>
      <c r="AN4409" s="46" t="str">
        <f t="shared" si="922"/>
        <v/>
      </c>
      <c r="AO4409" s="46" t="str">
        <f t="shared" si="923"/>
        <v/>
      </c>
      <c r="AP4409" s="46">
        <f t="shared" si="924"/>
        <v>0</v>
      </c>
      <c r="AQ4409" s="46" t="str">
        <f t="shared" si="925"/>
        <v/>
      </c>
      <c r="AR4409" s="46">
        <f t="shared" si="926"/>
        <v>0</v>
      </c>
      <c r="AS4409" s="48">
        <f t="shared" si="927"/>
        <v>1</v>
      </c>
      <c r="AT4409" s="46">
        <f t="shared" si="931"/>
        <v>0</v>
      </c>
      <c r="AU4409" s="46">
        <f t="shared" si="928"/>
        <v>0</v>
      </c>
      <c r="AV4409" s="46">
        <f t="shared" si="929"/>
        <v>0</v>
      </c>
      <c r="AW4409" s="46">
        <f t="shared" si="932"/>
        <v>0</v>
      </c>
      <c r="AX4409" s="47" t="str">
        <f t="shared" si="930"/>
        <v/>
      </c>
      <c r="AY4409" s="47" t="str">
        <f t="shared" si="933"/>
        <v/>
      </c>
    </row>
    <row r="4410" spans="35:51" x14ac:dyDescent="0.35">
      <c r="AI4410" s="11"/>
      <c r="AJ4410" s="11"/>
      <c r="AK4410" s="11"/>
      <c r="AL4410" s="63"/>
      <c r="AM4410" s="46" t="str">
        <f t="shared" si="921"/>
        <v/>
      </c>
      <c r="AN4410" s="46" t="str">
        <f t="shared" si="922"/>
        <v/>
      </c>
      <c r="AO4410" s="46" t="str">
        <f t="shared" si="923"/>
        <v/>
      </c>
      <c r="AP4410" s="46">
        <f t="shared" si="924"/>
        <v>0</v>
      </c>
      <c r="AQ4410" s="46" t="str">
        <f t="shared" si="925"/>
        <v/>
      </c>
      <c r="AR4410" s="46">
        <f t="shared" si="926"/>
        <v>0</v>
      </c>
      <c r="AS4410" s="48">
        <f t="shared" si="927"/>
        <v>1</v>
      </c>
      <c r="AT4410" s="46">
        <f t="shared" si="931"/>
        <v>0</v>
      </c>
      <c r="AU4410" s="46">
        <f t="shared" si="928"/>
        <v>0</v>
      </c>
      <c r="AV4410" s="46">
        <f t="shared" si="929"/>
        <v>0</v>
      </c>
      <c r="AW4410" s="46">
        <f t="shared" si="932"/>
        <v>0</v>
      </c>
      <c r="AX4410" s="47" t="str">
        <f t="shared" si="930"/>
        <v/>
      </c>
      <c r="AY4410" s="47" t="str">
        <f t="shared" si="933"/>
        <v/>
      </c>
    </row>
    <row r="4411" spans="35:51" x14ac:dyDescent="0.35">
      <c r="AI4411" s="11"/>
      <c r="AJ4411" s="11"/>
      <c r="AK4411" s="11"/>
      <c r="AL4411" s="63"/>
      <c r="AM4411" s="46" t="str">
        <f t="shared" si="921"/>
        <v/>
      </c>
      <c r="AN4411" s="46" t="str">
        <f t="shared" si="922"/>
        <v/>
      </c>
      <c r="AO4411" s="46" t="str">
        <f t="shared" si="923"/>
        <v/>
      </c>
      <c r="AP4411" s="46">
        <f t="shared" si="924"/>
        <v>0</v>
      </c>
      <c r="AQ4411" s="46" t="str">
        <f t="shared" si="925"/>
        <v/>
      </c>
      <c r="AR4411" s="46">
        <f t="shared" si="926"/>
        <v>0</v>
      </c>
      <c r="AS4411" s="48">
        <f t="shared" si="927"/>
        <v>1</v>
      </c>
      <c r="AT4411" s="46">
        <f t="shared" si="931"/>
        <v>0</v>
      </c>
      <c r="AU4411" s="46">
        <f t="shared" si="928"/>
        <v>0</v>
      </c>
      <c r="AV4411" s="46">
        <f t="shared" si="929"/>
        <v>0</v>
      </c>
      <c r="AW4411" s="46">
        <f t="shared" si="932"/>
        <v>0</v>
      </c>
      <c r="AX4411" s="47" t="str">
        <f t="shared" si="930"/>
        <v/>
      </c>
      <c r="AY4411" s="47" t="str">
        <f t="shared" si="933"/>
        <v/>
      </c>
    </row>
    <row r="4412" spans="35:51" x14ac:dyDescent="0.35">
      <c r="AI4412" s="11"/>
      <c r="AJ4412" s="11"/>
      <c r="AK4412" s="11"/>
      <c r="AL4412" s="63"/>
      <c r="AM4412" s="46" t="str">
        <f t="shared" si="921"/>
        <v/>
      </c>
      <c r="AN4412" s="46" t="str">
        <f t="shared" si="922"/>
        <v/>
      </c>
      <c r="AO4412" s="46" t="str">
        <f t="shared" si="923"/>
        <v/>
      </c>
      <c r="AP4412" s="46">
        <f t="shared" si="924"/>
        <v>0</v>
      </c>
      <c r="AQ4412" s="46" t="str">
        <f t="shared" si="925"/>
        <v/>
      </c>
      <c r="AR4412" s="46">
        <f t="shared" si="926"/>
        <v>0</v>
      </c>
      <c r="AS4412" s="48">
        <f t="shared" si="927"/>
        <v>1</v>
      </c>
      <c r="AT4412" s="46">
        <f t="shared" si="931"/>
        <v>0</v>
      </c>
      <c r="AU4412" s="46">
        <f t="shared" si="928"/>
        <v>0</v>
      </c>
      <c r="AV4412" s="46">
        <f t="shared" si="929"/>
        <v>0</v>
      </c>
      <c r="AW4412" s="46">
        <f t="shared" si="932"/>
        <v>0</v>
      </c>
      <c r="AX4412" s="47" t="str">
        <f t="shared" si="930"/>
        <v/>
      </c>
      <c r="AY4412" s="47" t="str">
        <f t="shared" si="933"/>
        <v/>
      </c>
    </row>
    <row r="4413" spans="35:51" x14ac:dyDescent="0.35">
      <c r="AI4413" s="11"/>
      <c r="AJ4413" s="11"/>
      <c r="AK4413" s="11"/>
      <c r="AL4413" s="63"/>
      <c r="AM4413" s="46" t="str">
        <f t="shared" si="921"/>
        <v/>
      </c>
      <c r="AN4413" s="46" t="str">
        <f t="shared" si="922"/>
        <v/>
      </c>
      <c r="AO4413" s="46" t="str">
        <f t="shared" si="923"/>
        <v/>
      </c>
      <c r="AP4413" s="46">
        <f t="shared" si="924"/>
        <v>0</v>
      </c>
      <c r="AQ4413" s="46" t="str">
        <f t="shared" si="925"/>
        <v/>
      </c>
      <c r="AR4413" s="46">
        <f t="shared" si="926"/>
        <v>0</v>
      </c>
      <c r="AS4413" s="48">
        <f t="shared" si="927"/>
        <v>1</v>
      </c>
      <c r="AT4413" s="46">
        <f t="shared" si="931"/>
        <v>0</v>
      </c>
      <c r="AU4413" s="46">
        <f t="shared" si="928"/>
        <v>0</v>
      </c>
      <c r="AV4413" s="46">
        <f t="shared" si="929"/>
        <v>0</v>
      </c>
      <c r="AW4413" s="46">
        <f t="shared" si="932"/>
        <v>0</v>
      </c>
      <c r="AX4413" s="47" t="str">
        <f t="shared" si="930"/>
        <v/>
      </c>
      <c r="AY4413" s="47" t="str">
        <f t="shared" si="933"/>
        <v/>
      </c>
    </row>
    <row r="4414" spans="35:51" x14ac:dyDescent="0.35">
      <c r="AI4414" s="11"/>
      <c r="AJ4414" s="11"/>
      <c r="AK4414" s="11"/>
      <c r="AL4414" s="63"/>
      <c r="AM4414" s="46" t="str">
        <f t="shared" si="921"/>
        <v/>
      </c>
      <c r="AN4414" s="46" t="str">
        <f t="shared" si="922"/>
        <v/>
      </c>
      <c r="AO4414" s="46" t="str">
        <f t="shared" si="923"/>
        <v/>
      </c>
      <c r="AP4414" s="46">
        <f t="shared" si="924"/>
        <v>0</v>
      </c>
      <c r="AQ4414" s="46" t="str">
        <f t="shared" si="925"/>
        <v/>
      </c>
      <c r="AR4414" s="46">
        <f t="shared" si="926"/>
        <v>0</v>
      </c>
      <c r="AS4414" s="48">
        <f t="shared" si="927"/>
        <v>1</v>
      </c>
      <c r="AT4414" s="46">
        <f t="shared" si="931"/>
        <v>0</v>
      </c>
      <c r="AU4414" s="46">
        <f t="shared" si="928"/>
        <v>0</v>
      </c>
      <c r="AV4414" s="46">
        <f t="shared" si="929"/>
        <v>0</v>
      </c>
      <c r="AW4414" s="46">
        <f t="shared" si="932"/>
        <v>0</v>
      </c>
      <c r="AX4414" s="47" t="str">
        <f t="shared" si="930"/>
        <v/>
      </c>
      <c r="AY4414" s="47" t="str">
        <f t="shared" si="933"/>
        <v/>
      </c>
    </row>
    <row r="4415" spans="35:51" x14ac:dyDescent="0.35">
      <c r="AI4415" s="11"/>
      <c r="AJ4415" s="11"/>
      <c r="AK4415" s="11"/>
      <c r="AL4415" s="63"/>
      <c r="AM4415" s="46" t="str">
        <f t="shared" si="921"/>
        <v/>
      </c>
      <c r="AN4415" s="46" t="str">
        <f t="shared" si="922"/>
        <v/>
      </c>
      <c r="AO4415" s="46" t="str">
        <f t="shared" si="923"/>
        <v/>
      </c>
      <c r="AP4415" s="46">
        <f t="shared" si="924"/>
        <v>0</v>
      </c>
      <c r="AQ4415" s="46" t="str">
        <f t="shared" si="925"/>
        <v/>
      </c>
      <c r="AR4415" s="46">
        <f t="shared" si="926"/>
        <v>0</v>
      </c>
      <c r="AS4415" s="48">
        <f t="shared" si="927"/>
        <v>1</v>
      </c>
      <c r="AT4415" s="46">
        <f t="shared" si="931"/>
        <v>0</v>
      </c>
      <c r="AU4415" s="46">
        <f t="shared" si="928"/>
        <v>0</v>
      </c>
      <c r="AV4415" s="46">
        <f t="shared" si="929"/>
        <v>0</v>
      </c>
      <c r="AW4415" s="46">
        <f t="shared" si="932"/>
        <v>0</v>
      </c>
      <c r="AX4415" s="47" t="str">
        <f t="shared" si="930"/>
        <v/>
      </c>
      <c r="AY4415" s="47" t="str">
        <f t="shared" si="933"/>
        <v/>
      </c>
    </row>
    <row r="4416" spans="35:51" x14ac:dyDescent="0.35">
      <c r="AI4416" s="11"/>
      <c r="AJ4416" s="11"/>
      <c r="AK4416" s="11"/>
      <c r="AL4416" s="63"/>
      <c r="AM4416" s="46" t="str">
        <f t="shared" si="921"/>
        <v/>
      </c>
      <c r="AN4416" s="46" t="str">
        <f t="shared" si="922"/>
        <v/>
      </c>
      <c r="AO4416" s="46" t="str">
        <f t="shared" si="923"/>
        <v/>
      </c>
      <c r="AP4416" s="46">
        <f t="shared" si="924"/>
        <v>0</v>
      </c>
      <c r="AQ4416" s="46" t="str">
        <f t="shared" si="925"/>
        <v/>
      </c>
      <c r="AR4416" s="46">
        <f t="shared" si="926"/>
        <v>0</v>
      </c>
      <c r="AS4416" s="48">
        <f t="shared" si="927"/>
        <v>1</v>
      </c>
      <c r="AT4416" s="46">
        <f t="shared" si="931"/>
        <v>0</v>
      </c>
      <c r="AU4416" s="46">
        <f t="shared" si="928"/>
        <v>0</v>
      </c>
      <c r="AV4416" s="46">
        <f t="shared" si="929"/>
        <v>0</v>
      </c>
      <c r="AW4416" s="46">
        <f t="shared" si="932"/>
        <v>0</v>
      </c>
      <c r="AX4416" s="47" t="str">
        <f t="shared" si="930"/>
        <v/>
      </c>
      <c r="AY4416" s="47" t="str">
        <f t="shared" si="933"/>
        <v/>
      </c>
    </row>
    <row r="4417" spans="35:51" x14ac:dyDescent="0.35">
      <c r="AI4417" s="11"/>
      <c r="AJ4417" s="11"/>
      <c r="AK4417" s="11"/>
      <c r="AL4417" s="63"/>
      <c r="AM4417" s="46" t="str">
        <f t="shared" si="921"/>
        <v/>
      </c>
      <c r="AN4417" s="46" t="str">
        <f t="shared" si="922"/>
        <v/>
      </c>
      <c r="AO4417" s="46" t="str">
        <f t="shared" si="923"/>
        <v/>
      </c>
      <c r="AP4417" s="46">
        <f t="shared" si="924"/>
        <v>0</v>
      </c>
      <c r="AQ4417" s="46" t="str">
        <f t="shared" si="925"/>
        <v/>
      </c>
      <c r="AR4417" s="46">
        <f t="shared" si="926"/>
        <v>0</v>
      </c>
      <c r="AS4417" s="48">
        <f t="shared" si="927"/>
        <v>1</v>
      </c>
      <c r="AT4417" s="46">
        <f t="shared" si="931"/>
        <v>0</v>
      </c>
      <c r="AU4417" s="46">
        <f t="shared" si="928"/>
        <v>0</v>
      </c>
      <c r="AV4417" s="46">
        <f t="shared" si="929"/>
        <v>0</v>
      </c>
      <c r="AW4417" s="46">
        <f t="shared" si="932"/>
        <v>0</v>
      </c>
      <c r="AX4417" s="47" t="str">
        <f t="shared" si="930"/>
        <v/>
      </c>
      <c r="AY4417" s="47" t="str">
        <f t="shared" si="933"/>
        <v/>
      </c>
    </row>
    <row r="4418" spans="35:51" x14ac:dyDescent="0.35">
      <c r="AI4418" s="11"/>
      <c r="AJ4418" s="11"/>
      <c r="AK4418" s="11"/>
      <c r="AL4418" s="63"/>
      <c r="AM4418" s="46" t="str">
        <f t="shared" si="921"/>
        <v/>
      </c>
      <c r="AN4418" s="46" t="str">
        <f t="shared" si="922"/>
        <v/>
      </c>
      <c r="AO4418" s="46" t="str">
        <f t="shared" si="923"/>
        <v/>
      </c>
      <c r="AP4418" s="46">
        <f t="shared" si="924"/>
        <v>0</v>
      </c>
      <c r="AQ4418" s="46" t="str">
        <f t="shared" si="925"/>
        <v/>
      </c>
      <c r="AR4418" s="46">
        <f t="shared" si="926"/>
        <v>0</v>
      </c>
      <c r="AS4418" s="48">
        <f t="shared" si="927"/>
        <v>1</v>
      </c>
      <c r="AT4418" s="46">
        <f t="shared" si="931"/>
        <v>0</v>
      </c>
      <c r="AU4418" s="46">
        <f t="shared" si="928"/>
        <v>0</v>
      </c>
      <c r="AV4418" s="46">
        <f t="shared" si="929"/>
        <v>0</v>
      </c>
      <c r="AW4418" s="46">
        <f t="shared" si="932"/>
        <v>0</v>
      </c>
      <c r="AX4418" s="47" t="str">
        <f t="shared" si="930"/>
        <v/>
      </c>
      <c r="AY4418" s="47" t="str">
        <f t="shared" si="933"/>
        <v/>
      </c>
    </row>
    <row r="4419" spans="35:51" x14ac:dyDescent="0.35">
      <c r="AI4419" s="11"/>
      <c r="AJ4419" s="11"/>
      <c r="AK4419" s="11"/>
      <c r="AL4419" s="63"/>
      <c r="AM4419" s="46" t="str">
        <f t="shared" ref="AM4419:AM4482" si="934">IFERROR(VLOOKUP($AK4419,pnl_konto_table,2,FALSE),"")</f>
        <v/>
      </c>
      <c r="AN4419" s="46" t="str">
        <f t="shared" ref="AN4419:AN4482" si="935">IFERROR(VLOOKUP($AK4419,pnl_konto_table,6,FALSE),"")</f>
        <v/>
      </c>
      <c r="AO4419" s="46" t="str">
        <f t="shared" ref="AO4419:AO4482" si="936">IFERROR(VLOOKUP($AK4419,pnl_konto_table,7,FALSE),"")</f>
        <v/>
      </c>
      <c r="AP4419" s="46">
        <f t="shared" ref="AP4419:AP4482" si="937">IFERROR(VLOOKUP(AO4419,pnl_kategori_table,2,FALSE),0)</f>
        <v>0</v>
      </c>
      <c r="AQ4419" s="46" t="str">
        <f t="shared" ref="AQ4419:AQ4482" si="938">IFERROR(MATCH(AN4419,pnl_subkategori,0),"")</f>
        <v/>
      </c>
      <c r="AR4419" s="46">
        <f t="shared" ref="AR4419:AR4482" si="939">IF(AP4419=$A$3,-$AL4419,$AL4419)</f>
        <v>0</v>
      </c>
      <c r="AS4419" s="48">
        <f t="shared" ref="AS4419:AS4482" si="940">IFERROR(VLOOKUP($AK4419,lookup_konto_index,2,FALSE),IFERROR(VLOOKUP(AN4419,lookup_subkategori_index,2,FALSE),IFERROR(VLOOKUP(AO4419,lookup_kategori_index,2,FALSE),1)))</f>
        <v>1</v>
      </c>
      <c r="AT4419" s="46">
        <f t="shared" si="931"/>
        <v>0</v>
      </c>
      <c r="AU4419" s="46">
        <f t="shared" ref="AU4419:AU4482" si="941">SUMIFS($BC$3:$BC$50,$BA$3:$BA$50,$AI4419,$BB$3:$BB$50,$AJ4419)</f>
        <v>0</v>
      </c>
      <c r="AV4419" s="46">
        <f t="shared" ref="AV4419:AV4482" si="942">SUMIFS($BD$3:$BD$50,$BA$3:$BA$50,$AI4419,$BB$3:$BB$50,$AJ4419)</f>
        <v>0</v>
      </c>
      <c r="AW4419" s="46">
        <f t="shared" si="932"/>
        <v>0</v>
      </c>
      <c r="AX4419" s="47" t="str">
        <f t="shared" ref="AX4419:AX4482" si="943">IFERROR(VLOOKUP($AP4419,table_type_kostnad,2,FALSE)*AR4419,"")</f>
        <v/>
      </c>
      <c r="AY4419" s="47" t="str">
        <f t="shared" si="933"/>
        <v/>
      </c>
    </row>
    <row r="4420" spans="35:51" x14ac:dyDescent="0.35">
      <c r="AI4420" s="11"/>
      <c r="AJ4420" s="11"/>
      <c r="AK4420" s="11"/>
      <c r="AL4420" s="63"/>
      <c r="AM4420" s="46" t="str">
        <f t="shared" si="934"/>
        <v/>
      </c>
      <c r="AN4420" s="46" t="str">
        <f t="shared" si="935"/>
        <v/>
      </c>
      <c r="AO4420" s="46" t="str">
        <f t="shared" si="936"/>
        <v/>
      </c>
      <c r="AP4420" s="46">
        <f t="shared" si="937"/>
        <v>0</v>
      </c>
      <c r="AQ4420" s="46" t="str">
        <f t="shared" si="938"/>
        <v/>
      </c>
      <c r="AR4420" s="46">
        <f t="shared" si="939"/>
        <v>0</v>
      </c>
      <c r="AS4420" s="48">
        <f t="shared" si="940"/>
        <v>1</v>
      </c>
      <c r="AT4420" s="46">
        <f t="shared" ref="AT4420:AT4483" si="944">AS4420*AR4420</f>
        <v>0</v>
      </c>
      <c r="AU4420" s="46">
        <f t="shared" si="941"/>
        <v>0</v>
      </c>
      <c r="AV4420" s="46">
        <f t="shared" si="942"/>
        <v>0</v>
      </c>
      <c r="AW4420" s="46">
        <f t="shared" ref="AW4420:AW4483" si="945">IF(AU4420=0,0,1)</f>
        <v>0</v>
      </c>
      <c r="AX4420" s="47" t="str">
        <f t="shared" si="943"/>
        <v/>
      </c>
      <c r="AY4420" s="47" t="str">
        <f t="shared" ref="AY4420:AY4483" si="946">IFERROR(AX4420*AS4420,"")</f>
        <v/>
      </c>
    </row>
    <row r="4421" spans="35:51" x14ac:dyDescent="0.35">
      <c r="AI4421" s="11"/>
      <c r="AJ4421" s="11"/>
      <c r="AK4421" s="11"/>
      <c r="AL4421" s="63"/>
      <c r="AM4421" s="46" t="str">
        <f t="shared" si="934"/>
        <v/>
      </c>
      <c r="AN4421" s="46" t="str">
        <f t="shared" si="935"/>
        <v/>
      </c>
      <c r="AO4421" s="46" t="str">
        <f t="shared" si="936"/>
        <v/>
      </c>
      <c r="AP4421" s="46">
        <f t="shared" si="937"/>
        <v>0</v>
      </c>
      <c r="AQ4421" s="46" t="str">
        <f t="shared" si="938"/>
        <v/>
      </c>
      <c r="AR4421" s="46">
        <f t="shared" si="939"/>
        <v>0</v>
      </c>
      <c r="AS4421" s="48">
        <f t="shared" si="940"/>
        <v>1</v>
      </c>
      <c r="AT4421" s="46">
        <f t="shared" si="944"/>
        <v>0</v>
      </c>
      <c r="AU4421" s="46">
        <f t="shared" si="941"/>
        <v>0</v>
      </c>
      <c r="AV4421" s="46">
        <f t="shared" si="942"/>
        <v>0</v>
      </c>
      <c r="AW4421" s="46">
        <f t="shared" si="945"/>
        <v>0</v>
      </c>
      <c r="AX4421" s="47" t="str">
        <f t="shared" si="943"/>
        <v/>
      </c>
      <c r="AY4421" s="47" t="str">
        <f t="shared" si="946"/>
        <v/>
      </c>
    </row>
    <row r="4422" spans="35:51" x14ac:dyDescent="0.35">
      <c r="AI4422" s="11"/>
      <c r="AJ4422" s="11"/>
      <c r="AK4422" s="11"/>
      <c r="AL4422" s="63"/>
      <c r="AM4422" s="46" t="str">
        <f t="shared" si="934"/>
        <v/>
      </c>
      <c r="AN4422" s="46" t="str">
        <f t="shared" si="935"/>
        <v/>
      </c>
      <c r="AO4422" s="46" t="str">
        <f t="shared" si="936"/>
        <v/>
      </c>
      <c r="AP4422" s="46">
        <f t="shared" si="937"/>
        <v>0</v>
      </c>
      <c r="AQ4422" s="46" t="str">
        <f t="shared" si="938"/>
        <v/>
      </c>
      <c r="AR4422" s="46">
        <f t="shared" si="939"/>
        <v>0</v>
      </c>
      <c r="AS4422" s="48">
        <f t="shared" si="940"/>
        <v>1</v>
      </c>
      <c r="AT4422" s="46">
        <f t="shared" si="944"/>
        <v>0</v>
      </c>
      <c r="AU4422" s="46">
        <f t="shared" si="941"/>
        <v>0</v>
      </c>
      <c r="AV4422" s="46">
        <f t="shared" si="942"/>
        <v>0</v>
      </c>
      <c r="AW4422" s="46">
        <f t="shared" si="945"/>
        <v>0</v>
      </c>
      <c r="AX4422" s="47" t="str">
        <f t="shared" si="943"/>
        <v/>
      </c>
      <c r="AY4422" s="47" t="str">
        <f t="shared" si="946"/>
        <v/>
      </c>
    </row>
    <row r="4423" spans="35:51" x14ac:dyDescent="0.35">
      <c r="AI4423" s="11"/>
      <c r="AJ4423" s="11"/>
      <c r="AK4423" s="11"/>
      <c r="AL4423" s="63"/>
      <c r="AM4423" s="46" t="str">
        <f t="shared" si="934"/>
        <v/>
      </c>
      <c r="AN4423" s="46" t="str">
        <f t="shared" si="935"/>
        <v/>
      </c>
      <c r="AO4423" s="46" t="str">
        <f t="shared" si="936"/>
        <v/>
      </c>
      <c r="AP4423" s="46">
        <f t="shared" si="937"/>
        <v>0</v>
      </c>
      <c r="AQ4423" s="46" t="str">
        <f t="shared" si="938"/>
        <v/>
      </c>
      <c r="AR4423" s="46">
        <f t="shared" si="939"/>
        <v>0</v>
      </c>
      <c r="AS4423" s="48">
        <f t="shared" si="940"/>
        <v>1</v>
      </c>
      <c r="AT4423" s="46">
        <f t="shared" si="944"/>
        <v>0</v>
      </c>
      <c r="AU4423" s="46">
        <f t="shared" si="941"/>
        <v>0</v>
      </c>
      <c r="AV4423" s="46">
        <f t="shared" si="942"/>
        <v>0</v>
      </c>
      <c r="AW4423" s="46">
        <f t="shared" si="945"/>
        <v>0</v>
      </c>
      <c r="AX4423" s="47" t="str">
        <f t="shared" si="943"/>
        <v/>
      </c>
      <c r="AY4423" s="47" t="str">
        <f t="shared" si="946"/>
        <v/>
      </c>
    </row>
    <row r="4424" spans="35:51" x14ac:dyDescent="0.35">
      <c r="AI4424" s="11"/>
      <c r="AJ4424" s="11"/>
      <c r="AK4424" s="11"/>
      <c r="AL4424" s="63"/>
      <c r="AM4424" s="46" t="str">
        <f t="shared" si="934"/>
        <v/>
      </c>
      <c r="AN4424" s="46" t="str">
        <f t="shared" si="935"/>
        <v/>
      </c>
      <c r="AO4424" s="46" t="str">
        <f t="shared" si="936"/>
        <v/>
      </c>
      <c r="AP4424" s="46">
        <f t="shared" si="937"/>
        <v>0</v>
      </c>
      <c r="AQ4424" s="46" t="str">
        <f t="shared" si="938"/>
        <v/>
      </c>
      <c r="AR4424" s="46">
        <f t="shared" si="939"/>
        <v>0</v>
      </c>
      <c r="AS4424" s="48">
        <f t="shared" si="940"/>
        <v>1</v>
      </c>
      <c r="AT4424" s="46">
        <f t="shared" si="944"/>
        <v>0</v>
      </c>
      <c r="AU4424" s="46">
        <f t="shared" si="941"/>
        <v>0</v>
      </c>
      <c r="AV4424" s="46">
        <f t="shared" si="942"/>
        <v>0</v>
      </c>
      <c r="AW4424" s="46">
        <f t="shared" si="945"/>
        <v>0</v>
      </c>
      <c r="AX4424" s="47" t="str">
        <f t="shared" si="943"/>
        <v/>
      </c>
      <c r="AY4424" s="47" t="str">
        <f t="shared" si="946"/>
        <v/>
      </c>
    </row>
    <row r="4425" spans="35:51" x14ac:dyDescent="0.35">
      <c r="AI4425" s="11"/>
      <c r="AJ4425" s="11"/>
      <c r="AK4425" s="11"/>
      <c r="AL4425" s="63"/>
      <c r="AM4425" s="46" t="str">
        <f t="shared" si="934"/>
        <v/>
      </c>
      <c r="AN4425" s="46" t="str">
        <f t="shared" si="935"/>
        <v/>
      </c>
      <c r="AO4425" s="46" t="str">
        <f t="shared" si="936"/>
        <v/>
      </c>
      <c r="AP4425" s="46">
        <f t="shared" si="937"/>
        <v>0</v>
      </c>
      <c r="AQ4425" s="46" t="str">
        <f t="shared" si="938"/>
        <v/>
      </c>
      <c r="AR4425" s="46">
        <f t="shared" si="939"/>
        <v>0</v>
      </c>
      <c r="AS4425" s="48">
        <f t="shared" si="940"/>
        <v>1</v>
      </c>
      <c r="AT4425" s="46">
        <f t="shared" si="944"/>
        <v>0</v>
      </c>
      <c r="AU4425" s="46">
        <f t="shared" si="941"/>
        <v>0</v>
      </c>
      <c r="AV4425" s="46">
        <f t="shared" si="942"/>
        <v>0</v>
      </c>
      <c r="AW4425" s="46">
        <f t="shared" si="945"/>
        <v>0</v>
      </c>
      <c r="AX4425" s="47" t="str">
        <f t="shared" si="943"/>
        <v/>
      </c>
      <c r="AY4425" s="47" t="str">
        <f t="shared" si="946"/>
        <v/>
      </c>
    </row>
    <row r="4426" spans="35:51" x14ac:dyDescent="0.35">
      <c r="AI4426" s="11"/>
      <c r="AJ4426" s="11"/>
      <c r="AK4426" s="11"/>
      <c r="AL4426" s="63"/>
      <c r="AM4426" s="46" t="str">
        <f t="shared" si="934"/>
        <v/>
      </c>
      <c r="AN4426" s="46" t="str">
        <f t="shared" si="935"/>
        <v/>
      </c>
      <c r="AO4426" s="46" t="str">
        <f t="shared" si="936"/>
        <v/>
      </c>
      <c r="AP4426" s="46">
        <f t="shared" si="937"/>
        <v>0</v>
      </c>
      <c r="AQ4426" s="46" t="str">
        <f t="shared" si="938"/>
        <v/>
      </c>
      <c r="AR4426" s="46">
        <f t="shared" si="939"/>
        <v>0</v>
      </c>
      <c r="AS4426" s="48">
        <f t="shared" si="940"/>
        <v>1</v>
      </c>
      <c r="AT4426" s="46">
        <f t="shared" si="944"/>
        <v>0</v>
      </c>
      <c r="AU4426" s="46">
        <f t="shared" si="941"/>
        <v>0</v>
      </c>
      <c r="AV4426" s="46">
        <f t="shared" si="942"/>
        <v>0</v>
      </c>
      <c r="AW4426" s="46">
        <f t="shared" si="945"/>
        <v>0</v>
      </c>
      <c r="AX4426" s="47" t="str">
        <f t="shared" si="943"/>
        <v/>
      </c>
      <c r="AY4426" s="47" t="str">
        <f t="shared" si="946"/>
        <v/>
      </c>
    </row>
    <row r="4427" spans="35:51" x14ac:dyDescent="0.35">
      <c r="AI4427" s="11"/>
      <c r="AJ4427" s="11"/>
      <c r="AK4427" s="11"/>
      <c r="AL4427" s="63"/>
      <c r="AM4427" s="46" t="str">
        <f t="shared" si="934"/>
        <v/>
      </c>
      <c r="AN4427" s="46" t="str">
        <f t="shared" si="935"/>
        <v/>
      </c>
      <c r="AO4427" s="46" t="str">
        <f t="shared" si="936"/>
        <v/>
      </c>
      <c r="AP4427" s="46">
        <f t="shared" si="937"/>
        <v>0</v>
      </c>
      <c r="AQ4427" s="46" t="str">
        <f t="shared" si="938"/>
        <v/>
      </c>
      <c r="AR4427" s="46">
        <f t="shared" si="939"/>
        <v>0</v>
      </c>
      <c r="AS4427" s="48">
        <f t="shared" si="940"/>
        <v>1</v>
      </c>
      <c r="AT4427" s="46">
        <f t="shared" si="944"/>
        <v>0</v>
      </c>
      <c r="AU4427" s="46">
        <f t="shared" si="941"/>
        <v>0</v>
      </c>
      <c r="AV4427" s="46">
        <f t="shared" si="942"/>
        <v>0</v>
      </c>
      <c r="AW4427" s="46">
        <f t="shared" si="945"/>
        <v>0</v>
      </c>
      <c r="AX4427" s="47" t="str">
        <f t="shared" si="943"/>
        <v/>
      </c>
      <c r="AY4427" s="47" t="str">
        <f t="shared" si="946"/>
        <v/>
      </c>
    </row>
    <row r="4428" spans="35:51" x14ac:dyDescent="0.35">
      <c r="AI4428" s="11"/>
      <c r="AJ4428" s="11"/>
      <c r="AK4428" s="11"/>
      <c r="AL4428" s="63"/>
      <c r="AM4428" s="46" t="str">
        <f t="shared" si="934"/>
        <v/>
      </c>
      <c r="AN4428" s="46" t="str">
        <f t="shared" si="935"/>
        <v/>
      </c>
      <c r="AO4428" s="46" t="str">
        <f t="shared" si="936"/>
        <v/>
      </c>
      <c r="AP4428" s="46">
        <f t="shared" si="937"/>
        <v>0</v>
      </c>
      <c r="AQ4428" s="46" t="str">
        <f t="shared" si="938"/>
        <v/>
      </c>
      <c r="AR4428" s="46">
        <f t="shared" si="939"/>
        <v>0</v>
      </c>
      <c r="AS4428" s="48">
        <f t="shared" si="940"/>
        <v>1</v>
      </c>
      <c r="AT4428" s="46">
        <f t="shared" si="944"/>
        <v>0</v>
      </c>
      <c r="AU4428" s="46">
        <f t="shared" si="941"/>
        <v>0</v>
      </c>
      <c r="AV4428" s="46">
        <f t="shared" si="942"/>
        <v>0</v>
      </c>
      <c r="AW4428" s="46">
        <f t="shared" si="945"/>
        <v>0</v>
      </c>
      <c r="AX4428" s="47" t="str">
        <f t="shared" si="943"/>
        <v/>
      </c>
      <c r="AY4428" s="47" t="str">
        <f t="shared" si="946"/>
        <v/>
      </c>
    </row>
    <row r="4429" spans="35:51" x14ac:dyDescent="0.35">
      <c r="AI4429" s="11"/>
      <c r="AJ4429" s="11"/>
      <c r="AK4429" s="11"/>
      <c r="AL4429" s="63"/>
      <c r="AM4429" s="46" t="str">
        <f t="shared" si="934"/>
        <v/>
      </c>
      <c r="AN4429" s="46" t="str">
        <f t="shared" si="935"/>
        <v/>
      </c>
      <c r="AO4429" s="46" t="str">
        <f t="shared" si="936"/>
        <v/>
      </c>
      <c r="AP4429" s="46">
        <f t="shared" si="937"/>
        <v>0</v>
      </c>
      <c r="AQ4429" s="46" t="str">
        <f t="shared" si="938"/>
        <v/>
      </c>
      <c r="AR4429" s="46">
        <f t="shared" si="939"/>
        <v>0</v>
      </c>
      <c r="AS4429" s="48">
        <f t="shared" si="940"/>
        <v>1</v>
      </c>
      <c r="AT4429" s="46">
        <f t="shared" si="944"/>
        <v>0</v>
      </c>
      <c r="AU4429" s="46">
        <f t="shared" si="941"/>
        <v>0</v>
      </c>
      <c r="AV4429" s="46">
        <f t="shared" si="942"/>
        <v>0</v>
      </c>
      <c r="AW4429" s="46">
        <f t="shared" si="945"/>
        <v>0</v>
      </c>
      <c r="AX4429" s="47" t="str">
        <f t="shared" si="943"/>
        <v/>
      </c>
      <c r="AY4429" s="47" t="str">
        <f t="shared" si="946"/>
        <v/>
      </c>
    </row>
    <row r="4430" spans="35:51" x14ac:dyDescent="0.35">
      <c r="AI4430" s="11"/>
      <c r="AJ4430" s="11"/>
      <c r="AK4430" s="11"/>
      <c r="AL4430" s="63"/>
      <c r="AM4430" s="46" t="str">
        <f t="shared" si="934"/>
        <v/>
      </c>
      <c r="AN4430" s="46" t="str">
        <f t="shared" si="935"/>
        <v/>
      </c>
      <c r="AO4430" s="46" t="str">
        <f t="shared" si="936"/>
        <v/>
      </c>
      <c r="AP4430" s="46">
        <f t="shared" si="937"/>
        <v>0</v>
      </c>
      <c r="AQ4430" s="46" t="str">
        <f t="shared" si="938"/>
        <v/>
      </c>
      <c r="AR4430" s="46">
        <f t="shared" si="939"/>
        <v>0</v>
      </c>
      <c r="AS4430" s="48">
        <f t="shared" si="940"/>
        <v>1</v>
      </c>
      <c r="AT4430" s="46">
        <f t="shared" si="944"/>
        <v>0</v>
      </c>
      <c r="AU4430" s="46">
        <f t="shared" si="941"/>
        <v>0</v>
      </c>
      <c r="AV4430" s="46">
        <f t="shared" si="942"/>
        <v>0</v>
      </c>
      <c r="AW4430" s="46">
        <f t="shared" si="945"/>
        <v>0</v>
      </c>
      <c r="AX4430" s="47" t="str">
        <f t="shared" si="943"/>
        <v/>
      </c>
      <c r="AY4430" s="47" t="str">
        <f t="shared" si="946"/>
        <v/>
      </c>
    </row>
    <row r="4431" spans="35:51" x14ac:dyDescent="0.35">
      <c r="AI4431" s="11"/>
      <c r="AJ4431" s="11"/>
      <c r="AK4431" s="11"/>
      <c r="AL4431" s="63"/>
      <c r="AM4431" s="46" t="str">
        <f t="shared" si="934"/>
        <v/>
      </c>
      <c r="AN4431" s="46" t="str">
        <f t="shared" si="935"/>
        <v/>
      </c>
      <c r="AO4431" s="46" t="str">
        <f t="shared" si="936"/>
        <v/>
      </c>
      <c r="AP4431" s="46">
        <f t="shared" si="937"/>
        <v>0</v>
      </c>
      <c r="AQ4431" s="46" t="str">
        <f t="shared" si="938"/>
        <v/>
      </c>
      <c r="AR4431" s="46">
        <f t="shared" si="939"/>
        <v>0</v>
      </c>
      <c r="AS4431" s="48">
        <f t="shared" si="940"/>
        <v>1</v>
      </c>
      <c r="AT4431" s="46">
        <f t="shared" si="944"/>
        <v>0</v>
      </c>
      <c r="AU4431" s="46">
        <f t="shared" si="941"/>
        <v>0</v>
      </c>
      <c r="AV4431" s="46">
        <f t="shared" si="942"/>
        <v>0</v>
      </c>
      <c r="AW4431" s="46">
        <f t="shared" si="945"/>
        <v>0</v>
      </c>
      <c r="AX4431" s="47" t="str">
        <f t="shared" si="943"/>
        <v/>
      </c>
      <c r="AY4431" s="47" t="str">
        <f t="shared" si="946"/>
        <v/>
      </c>
    </row>
    <row r="4432" spans="35:51" x14ac:dyDescent="0.35">
      <c r="AI4432" s="11"/>
      <c r="AJ4432" s="11"/>
      <c r="AK4432" s="11"/>
      <c r="AL4432" s="63"/>
      <c r="AM4432" s="46" t="str">
        <f t="shared" si="934"/>
        <v/>
      </c>
      <c r="AN4432" s="46" t="str">
        <f t="shared" si="935"/>
        <v/>
      </c>
      <c r="AO4432" s="46" t="str">
        <f t="shared" si="936"/>
        <v/>
      </c>
      <c r="AP4432" s="46">
        <f t="shared" si="937"/>
        <v>0</v>
      </c>
      <c r="AQ4432" s="46" t="str">
        <f t="shared" si="938"/>
        <v/>
      </c>
      <c r="AR4432" s="46">
        <f t="shared" si="939"/>
        <v>0</v>
      </c>
      <c r="AS4432" s="48">
        <f t="shared" si="940"/>
        <v>1</v>
      </c>
      <c r="AT4432" s="46">
        <f t="shared" si="944"/>
        <v>0</v>
      </c>
      <c r="AU4432" s="46">
        <f t="shared" si="941"/>
        <v>0</v>
      </c>
      <c r="AV4432" s="46">
        <f t="shared" si="942"/>
        <v>0</v>
      </c>
      <c r="AW4432" s="46">
        <f t="shared" si="945"/>
        <v>0</v>
      </c>
      <c r="AX4432" s="47" t="str">
        <f t="shared" si="943"/>
        <v/>
      </c>
      <c r="AY4432" s="47" t="str">
        <f t="shared" si="946"/>
        <v/>
      </c>
    </row>
    <row r="4433" spans="35:51" x14ac:dyDescent="0.35">
      <c r="AI4433" s="11"/>
      <c r="AJ4433" s="11"/>
      <c r="AK4433" s="11"/>
      <c r="AL4433" s="63"/>
      <c r="AM4433" s="46" t="str">
        <f t="shared" si="934"/>
        <v/>
      </c>
      <c r="AN4433" s="46" t="str">
        <f t="shared" si="935"/>
        <v/>
      </c>
      <c r="AO4433" s="46" t="str">
        <f t="shared" si="936"/>
        <v/>
      </c>
      <c r="AP4433" s="46">
        <f t="shared" si="937"/>
        <v>0</v>
      </c>
      <c r="AQ4433" s="46" t="str">
        <f t="shared" si="938"/>
        <v/>
      </c>
      <c r="AR4433" s="46">
        <f t="shared" si="939"/>
        <v>0</v>
      </c>
      <c r="AS4433" s="48">
        <f t="shared" si="940"/>
        <v>1</v>
      </c>
      <c r="AT4433" s="46">
        <f t="shared" si="944"/>
        <v>0</v>
      </c>
      <c r="AU4433" s="46">
        <f t="shared" si="941"/>
        <v>0</v>
      </c>
      <c r="AV4433" s="46">
        <f t="shared" si="942"/>
        <v>0</v>
      </c>
      <c r="AW4433" s="46">
        <f t="shared" si="945"/>
        <v>0</v>
      </c>
      <c r="AX4433" s="47" t="str">
        <f t="shared" si="943"/>
        <v/>
      </c>
      <c r="AY4433" s="47" t="str">
        <f t="shared" si="946"/>
        <v/>
      </c>
    </row>
    <row r="4434" spans="35:51" x14ac:dyDescent="0.35">
      <c r="AI4434" s="11"/>
      <c r="AJ4434" s="11"/>
      <c r="AK4434" s="11"/>
      <c r="AL4434" s="63"/>
      <c r="AM4434" s="46" t="str">
        <f t="shared" si="934"/>
        <v/>
      </c>
      <c r="AN4434" s="46" t="str">
        <f t="shared" si="935"/>
        <v/>
      </c>
      <c r="AO4434" s="46" t="str">
        <f t="shared" si="936"/>
        <v/>
      </c>
      <c r="AP4434" s="46">
        <f t="shared" si="937"/>
        <v>0</v>
      </c>
      <c r="AQ4434" s="46" t="str">
        <f t="shared" si="938"/>
        <v/>
      </c>
      <c r="AR4434" s="46">
        <f t="shared" si="939"/>
        <v>0</v>
      </c>
      <c r="AS4434" s="48">
        <f t="shared" si="940"/>
        <v>1</v>
      </c>
      <c r="AT4434" s="46">
        <f t="shared" si="944"/>
        <v>0</v>
      </c>
      <c r="AU4434" s="46">
        <f t="shared" si="941"/>
        <v>0</v>
      </c>
      <c r="AV4434" s="46">
        <f t="shared" si="942"/>
        <v>0</v>
      </c>
      <c r="AW4434" s="46">
        <f t="shared" si="945"/>
        <v>0</v>
      </c>
      <c r="AX4434" s="47" t="str">
        <f t="shared" si="943"/>
        <v/>
      </c>
      <c r="AY4434" s="47" t="str">
        <f t="shared" si="946"/>
        <v/>
      </c>
    </row>
    <row r="4435" spans="35:51" x14ac:dyDescent="0.35">
      <c r="AI4435" s="11"/>
      <c r="AJ4435" s="11"/>
      <c r="AK4435" s="11"/>
      <c r="AL4435" s="63"/>
      <c r="AM4435" s="46" t="str">
        <f t="shared" si="934"/>
        <v/>
      </c>
      <c r="AN4435" s="46" t="str">
        <f t="shared" si="935"/>
        <v/>
      </c>
      <c r="AO4435" s="46" t="str">
        <f t="shared" si="936"/>
        <v/>
      </c>
      <c r="AP4435" s="46">
        <f t="shared" si="937"/>
        <v>0</v>
      </c>
      <c r="AQ4435" s="46" t="str">
        <f t="shared" si="938"/>
        <v/>
      </c>
      <c r="AR4435" s="46">
        <f t="shared" si="939"/>
        <v>0</v>
      </c>
      <c r="AS4435" s="48">
        <f t="shared" si="940"/>
        <v>1</v>
      </c>
      <c r="AT4435" s="46">
        <f t="shared" si="944"/>
        <v>0</v>
      </c>
      <c r="AU4435" s="46">
        <f t="shared" si="941"/>
        <v>0</v>
      </c>
      <c r="AV4435" s="46">
        <f t="shared" si="942"/>
        <v>0</v>
      </c>
      <c r="AW4435" s="46">
        <f t="shared" si="945"/>
        <v>0</v>
      </c>
      <c r="AX4435" s="47" t="str">
        <f t="shared" si="943"/>
        <v/>
      </c>
      <c r="AY4435" s="47" t="str">
        <f t="shared" si="946"/>
        <v/>
      </c>
    </row>
    <row r="4436" spans="35:51" x14ac:dyDescent="0.35">
      <c r="AI4436" s="11"/>
      <c r="AJ4436" s="11"/>
      <c r="AK4436" s="11"/>
      <c r="AL4436" s="63"/>
      <c r="AM4436" s="46" t="str">
        <f t="shared" si="934"/>
        <v/>
      </c>
      <c r="AN4436" s="46" t="str">
        <f t="shared" si="935"/>
        <v/>
      </c>
      <c r="AO4436" s="46" t="str">
        <f t="shared" si="936"/>
        <v/>
      </c>
      <c r="AP4436" s="46">
        <f t="shared" si="937"/>
        <v>0</v>
      </c>
      <c r="AQ4436" s="46" t="str">
        <f t="shared" si="938"/>
        <v/>
      </c>
      <c r="AR4436" s="46">
        <f t="shared" si="939"/>
        <v>0</v>
      </c>
      <c r="AS4436" s="48">
        <f t="shared" si="940"/>
        <v>1</v>
      </c>
      <c r="AT4436" s="46">
        <f t="shared" si="944"/>
        <v>0</v>
      </c>
      <c r="AU4436" s="46">
        <f t="shared" si="941"/>
        <v>0</v>
      </c>
      <c r="AV4436" s="46">
        <f t="shared" si="942"/>
        <v>0</v>
      </c>
      <c r="AW4436" s="46">
        <f t="shared" si="945"/>
        <v>0</v>
      </c>
      <c r="AX4436" s="47" t="str">
        <f t="shared" si="943"/>
        <v/>
      </c>
      <c r="AY4436" s="47" t="str">
        <f t="shared" si="946"/>
        <v/>
      </c>
    </row>
    <row r="4437" spans="35:51" x14ac:dyDescent="0.35">
      <c r="AI4437" s="11"/>
      <c r="AJ4437" s="11"/>
      <c r="AK4437" s="11"/>
      <c r="AL4437" s="63"/>
      <c r="AM4437" s="46" t="str">
        <f t="shared" si="934"/>
        <v/>
      </c>
      <c r="AN4437" s="46" t="str">
        <f t="shared" si="935"/>
        <v/>
      </c>
      <c r="AO4437" s="46" t="str">
        <f t="shared" si="936"/>
        <v/>
      </c>
      <c r="AP4437" s="46">
        <f t="shared" si="937"/>
        <v>0</v>
      </c>
      <c r="AQ4437" s="46" t="str">
        <f t="shared" si="938"/>
        <v/>
      </c>
      <c r="AR4437" s="46">
        <f t="shared" si="939"/>
        <v>0</v>
      </c>
      <c r="AS4437" s="48">
        <f t="shared" si="940"/>
        <v>1</v>
      </c>
      <c r="AT4437" s="46">
        <f t="shared" si="944"/>
        <v>0</v>
      </c>
      <c r="AU4437" s="46">
        <f t="shared" si="941"/>
        <v>0</v>
      </c>
      <c r="AV4437" s="46">
        <f t="shared" si="942"/>
        <v>0</v>
      </c>
      <c r="AW4437" s="46">
        <f t="shared" si="945"/>
        <v>0</v>
      </c>
      <c r="AX4437" s="47" t="str">
        <f t="shared" si="943"/>
        <v/>
      </c>
      <c r="AY4437" s="47" t="str">
        <f t="shared" si="946"/>
        <v/>
      </c>
    </row>
    <row r="4438" spans="35:51" x14ac:dyDescent="0.35">
      <c r="AI4438" s="11"/>
      <c r="AJ4438" s="11"/>
      <c r="AK4438" s="11"/>
      <c r="AL4438" s="63"/>
      <c r="AM4438" s="46" t="str">
        <f t="shared" si="934"/>
        <v/>
      </c>
      <c r="AN4438" s="46" t="str">
        <f t="shared" si="935"/>
        <v/>
      </c>
      <c r="AO4438" s="46" t="str">
        <f t="shared" si="936"/>
        <v/>
      </c>
      <c r="AP4438" s="46">
        <f t="shared" si="937"/>
        <v>0</v>
      </c>
      <c r="AQ4438" s="46" t="str">
        <f t="shared" si="938"/>
        <v/>
      </c>
      <c r="AR4438" s="46">
        <f t="shared" si="939"/>
        <v>0</v>
      </c>
      <c r="AS4438" s="48">
        <f t="shared" si="940"/>
        <v>1</v>
      </c>
      <c r="AT4438" s="46">
        <f t="shared" si="944"/>
        <v>0</v>
      </c>
      <c r="AU4438" s="46">
        <f t="shared" si="941"/>
        <v>0</v>
      </c>
      <c r="AV4438" s="46">
        <f t="shared" si="942"/>
        <v>0</v>
      </c>
      <c r="AW4438" s="46">
        <f t="shared" si="945"/>
        <v>0</v>
      </c>
      <c r="AX4438" s="47" t="str">
        <f t="shared" si="943"/>
        <v/>
      </c>
      <c r="AY4438" s="47" t="str">
        <f t="shared" si="946"/>
        <v/>
      </c>
    </row>
    <row r="4439" spans="35:51" x14ac:dyDescent="0.35">
      <c r="AI4439" s="11"/>
      <c r="AJ4439" s="11"/>
      <c r="AK4439" s="11"/>
      <c r="AL4439" s="63"/>
      <c r="AM4439" s="46" t="str">
        <f t="shared" si="934"/>
        <v/>
      </c>
      <c r="AN4439" s="46" t="str">
        <f t="shared" si="935"/>
        <v/>
      </c>
      <c r="AO4439" s="46" t="str">
        <f t="shared" si="936"/>
        <v/>
      </c>
      <c r="AP4439" s="46">
        <f t="shared" si="937"/>
        <v>0</v>
      </c>
      <c r="AQ4439" s="46" t="str">
        <f t="shared" si="938"/>
        <v/>
      </c>
      <c r="AR4439" s="46">
        <f t="shared" si="939"/>
        <v>0</v>
      </c>
      <c r="AS4439" s="48">
        <f t="shared" si="940"/>
        <v>1</v>
      </c>
      <c r="AT4439" s="46">
        <f t="shared" si="944"/>
        <v>0</v>
      </c>
      <c r="AU4439" s="46">
        <f t="shared" si="941"/>
        <v>0</v>
      </c>
      <c r="AV4439" s="46">
        <f t="shared" si="942"/>
        <v>0</v>
      </c>
      <c r="AW4439" s="46">
        <f t="shared" si="945"/>
        <v>0</v>
      </c>
      <c r="AX4439" s="47" t="str">
        <f t="shared" si="943"/>
        <v/>
      </c>
      <c r="AY4439" s="47" t="str">
        <f t="shared" si="946"/>
        <v/>
      </c>
    </row>
    <row r="4440" spans="35:51" x14ac:dyDescent="0.35">
      <c r="AI4440" s="11"/>
      <c r="AJ4440" s="11"/>
      <c r="AK4440" s="11"/>
      <c r="AL4440" s="63"/>
      <c r="AM4440" s="46" t="str">
        <f t="shared" si="934"/>
        <v/>
      </c>
      <c r="AN4440" s="46" t="str">
        <f t="shared" si="935"/>
        <v/>
      </c>
      <c r="AO4440" s="46" t="str">
        <f t="shared" si="936"/>
        <v/>
      </c>
      <c r="AP4440" s="46">
        <f t="shared" si="937"/>
        <v>0</v>
      </c>
      <c r="AQ4440" s="46" t="str">
        <f t="shared" si="938"/>
        <v/>
      </c>
      <c r="AR4440" s="46">
        <f t="shared" si="939"/>
        <v>0</v>
      </c>
      <c r="AS4440" s="48">
        <f t="shared" si="940"/>
        <v>1</v>
      </c>
      <c r="AT4440" s="46">
        <f t="shared" si="944"/>
        <v>0</v>
      </c>
      <c r="AU4440" s="46">
        <f t="shared" si="941"/>
        <v>0</v>
      </c>
      <c r="AV4440" s="46">
        <f t="shared" si="942"/>
        <v>0</v>
      </c>
      <c r="AW4440" s="46">
        <f t="shared" si="945"/>
        <v>0</v>
      </c>
      <c r="AX4440" s="47" t="str">
        <f t="shared" si="943"/>
        <v/>
      </c>
      <c r="AY4440" s="47" t="str">
        <f t="shared" si="946"/>
        <v/>
      </c>
    </row>
    <row r="4441" spans="35:51" x14ac:dyDescent="0.35">
      <c r="AI4441" s="11"/>
      <c r="AJ4441" s="11"/>
      <c r="AK4441" s="11"/>
      <c r="AL4441" s="63"/>
      <c r="AM4441" s="46" t="str">
        <f t="shared" si="934"/>
        <v/>
      </c>
      <c r="AN4441" s="46" t="str">
        <f t="shared" si="935"/>
        <v/>
      </c>
      <c r="AO4441" s="46" t="str">
        <f t="shared" si="936"/>
        <v/>
      </c>
      <c r="AP4441" s="46">
        <f t="shared" si="937"/>
        <v>0</v>
      </c>
      <c r="AQ4441" s="46" t="str">
        <f t="shared" si="938"/>
        <v/>
      </c>
      <c r="AR4441" s="46">
        <f t="shared" si="939"/>
        <v>0</v>
      </c>
      <c r="AS4441" s="48">
        <f t="shared" si="940"/>
        <v>1</v>
      </c>
      <c r="AT4441" s="46">
        <f t="shared" si="944"/>
        <v>0</v>
      </c>
      <c r="AU4441" s="46">
        <f t="shared" si="941"/>
        <v>0</v>
      </c>
      <c r="AV4441" s="46">
        <f t="shared" si="942"/>
        <v>0</v>
      </c>
      <c r="AW4441" s="46">
        <f t="shared" si="945"/>
        <v>0</v>
      </c>
      <c r="AX4441" s="47" t="str">
        <f t="shared" si="943"/>
        <v/>
      </c>
      <c r="AY4441" s="47" t="str">
        <f t="shared" si="946"/>
        <v/>
      </c>
    </row>
    <row r="4442" spans="35:51" x14ac:dyDescent="0.35">
      <c r="AI4442" s="11"/>
      <c r="AJ4442" s="11"/>
      <c r="AK4442" s="11"/>
      <c r="AL4442" s="63"/>
      <c r="AM4442" s="46" t="str">
        <f t="shared" si="934"/>
        <v/>
      </c>
      <c r="AN4442" s="46" t="str">
        <f t="shared" si="935"/>
        <v/>
      </c>
      <c r="AO4442" s="46" t="str">
        <f t="shared" si="936"/>
        <v/>
      </c>
      <c r="AP4442" s="46">
        <f t="shared" si="937"/>
        <v>0</v>
      </c>
      <c r="AQ4442" s="46" t="str">
        <f t="shared" si="938"/>
        <v/>
      </c>
      <c r="AR4442" s="46">
        <f t="shared" si="939"/>
        <v>0</v>
      </c>
      <c r="AS4442" s="48">
        <f t="shared" si="940"/>
        <v>1</v>
      </c>
      <c r="AT4442" s="46">
        <f t="shared" si="944"/>
        <v>0</v>
      </c>
      <c r="AU4442" s="46">
        <f t="shared" si="941"/>
        <v>0</v>
      </c>
      <c r="AV4442" s="46">
        <f t="shared" si="942"/>
        <v>0</v>
      </c>
      <c r="AW4442" s="46">
        <f t="shared" si="945"/>
        <v>0</v>
      </c>
      <c r="AX4442" s="47" t="str">
        <f t="shared" si="943"/>
        <v/>
      </c>
      <c r="AY4442" s="47" t="str">
        <f t="shared" si="946"/>
        <v/>
      </c>
    </row>
    <row r="4443" spans="35:51" x14ac:dyDescent="0.35">
      <c r="AI4443" s="11"/>
      <c r="AJ4443" s="11"/>
      <c r="AK4443" s="11"/>
      <c r="AL4443" s="63"/>
      <c r="AM4443" s="46" t="str">
        <f t="shared" si="934"/>
        <v/>
      </c>
      <c r="AN4443" s="46" t="str">
        <f t="shared" si="935"/>
        <v/>
      </c>
      <c r="AO4443" s="46" t="str">
        <f t="shared" si="936"/>
        <v/>
      </c>
      <c r="AP4443" s="46">
        <f t="shared" si="937"/>
        <v>0</v>
      </c>
      <c r="AQ4443" s="46" t="str">
        <f t="shared" si="938"/>
        <v/>
      </c>
      <c r="AR4443" s="46">
        <f t="shared" si="939"/>
        <v>0</v>
      </c>
      <c r="AS4443" s="48">
        <f t="shared" si="940"/>
        <v>1</v>
      </c>
      <c r="AT4443" s="46">
        <f t="shared" si="944"/>
        <v>0</v>
      </c>
      <c r="AU4443" s="46">
        <f t="shared" si="941"/>
        <v>0</v>
      </c>
      <c r="AV4443" s="46">
        <f t="shared" si="942"/>
        <v>0</v>
      </c>
      <c r="AW4443" s="46">
        <f t="shared" si="945"/>
        <v>0</v>
      </c>
      <c r="AX4443" s="47" t="str">
        <f t="shared" si="943"/>
        <v/>
      </c>
      <c r="AY4443" s="47" t="str">
        <f t="shared" si="946"/>
        <v/>
      </c>
    </row>
    <row r="4444" spans="35:51" x14ac:dyDescent="0.35">
      <c r="AI4444" s="11"/>
      <c r="AJ4444" s="11"/>
      <c r="AK4444" s="11"/>
      <c r="AL4444" s="63"/>
      <c r="AM4444" s="46" t="str">
        <f t="shared" si="934"/>
        <v/>
      </c>
      <c r="AN4444" s="46" t="str">
        <f t="shared" si="935"/>
        <v/>
      </c>
      <c r="AO4444" s="46" t="str">
        <f t="shared" si="936"/>
        <v/>
      </c>
      <c r="AP4444" s="46">
        <f t="shared" si="937"/>
        <v>0</v>
      </c>
      <c r="AQ4444" s="46" t="str">
        <f t="shared" si="938"/>
        <v/>
      </c>
      <c r="AR4444" s="46">
        <f t="shared" si="939"/>
        <v>0</v>
      </c>
      <c r="AS4444" s="48">
        <f t="shared" si="940"/>
        <v>1</v>
      </c>
      <c r="AT4444" s="46">
        <f t="shared" si="944"/>
        <v>0</v>
      </c>
      <c r="AU4444" s="46">
        <f t="shared" si="941"/>
        <v>0</v>
      </c>
      <c r="AV4444" s="46">
        <f t="shared" si="942"/>
        <v>0</v>
      </c>
      <c r="AW4444" s="46">
        <f t="shared" si="945"/>
        <v>0</v>
      </c>
      <c r="AX4444" s="47" t="str">
        <f t="shared" si="943"/>
        <v/>
      </c>
      <c r="AY4444" s="47" t="str">
        <f t="shared" si="946"/>
        <v/>
      </c>
    </row>
    <row r="4445" spans="35:51" x14ac:dyDescent="0.35">
      <c r="AI4445" s="11"/>
      <c r="AJ4445" s="11"/>
      <c r="AK4445" s="11"/>
      <c r="AL4445" s="63"/>
      <c r="AM4445" s="46" t="str">
        <f t="shared" si="934"/>
        <v/>
      </c>
      <c r="AN4445" s="46" t="str">
        <f t="shared" si="935"/>
        <v/>
      </c>
      <c r="AO4445" s="46" t="str">
        <f t="shared" si="936"/>
        <v/>
      </c>
      <c r="AP4445" s="46">
        <f t="shared" si="937"/>
        <v>0</v>
      </c>
      <c r="AQ4445" s="46" t="str">
        <f t="shared" si="938"/>
        <v/>
      </c>
      <c r="AR4445" s="46">
        <f t="shared" si="939"/>
        <v>0</v>
      </c>
      <c r="AS4445" s="48">
        <f t="shared" si="940"/>
        <v>1</v>
      </c>
      <c r="AT4445" s="46">
        <f t="shared" si="944"/>
        <v>0</v>
      </c>
      <c r="AU4445" s="46">
        <f t="shared" si="941"/>
        <v>0</v>
      </c>
      <c r="AV4445" s="46">
        <f t="shared" si="942"/>
        <v>0</v>
      </c>
      <c r="AW4445" s="46">
        <f t="shared" si="945"/>
        <v>0</v>
      </c>
      <c r="AX4445" s="47" t="str">
        <f t="shared" si="943"/>
        <v/>
      </c>
      <c r="AY4445" s="47" t="str">
        <f t="shared" si="946"/>
        <v/>
      </c>
    </row>
    <row r="4446" spans="35:51" x14ac:dyDescent="0.35">
      <c r="AI4446" s="11"/>
      <c r="AJ4446" s="11"/>
      <c r="AK4446" s="11"/>
      <c r="AL4446" s="63"/>
      <c r="AM4446" s="46" t="str">
        <f t="shared" si="934"/>
        <v/>
      </c>
      <c r="AN4446" s="46" t="str">
        <f t="shared" si="935"/>
        <v/>
      </c>
      <c r="AO4446" s="46" t="str">
        <f t="shared" si="936"/>
        <v/>
      </c>
      <c r="AP4446" s="46">
        <f t="shared" si="937"/>
        <v>0</v>
      </c>
      <c r="AQ4446" s="46" t="str">
        <f t="shared" si="938"/>
        <v/>
      </c>
      <c r="AR4446" s="46">
        <f t="shared" si="939"/>
        <v>0</v>
      </c>
      <c r="AS4446" s="48">
        <f t="shared" si="940"/>
        <v>1</v>
      </c>
      <c r="AT4446" s="46">
        <f t="shared" si="944"/>
        <v>0</v>
      </c>
      <c r="AU4446" s="46">
        <f t="shared" si="941"/>
        <v>0</v>
      </c>
      <c r="AV4446" s="46">
        <f t="shared" si="942"/>
        <v>0</v>
      </c>
      <c r="AW4446" s="46">
        <f t="shared" si="945"/>
        <v>0</v>
      </c>
      <c r="AX4446" s="47" t="str">
        <f t="shared" si="943"/>
        <v/>
      </c>
      <c r="AY4446" s="47" t="str">
        <f t="shared" si="946"/>
        <v/>
      </c>
    </row>
    <row r="4447" spans="35:51" x14ac:dyDescent="0.35">
      <c r="AI4447" s="11"/>
      <c r="AJ4447" s="11"/>
      <c r="AK4447" s="11"/>
      <c r="AL4447" s="63"/>
      <c r="AM4447" s="46" t="str">
        <f t="shared" si="934"/>
        <v/>
      </c>
      <c r="AN4447" s="46" t="str">
        <f t="shared" si="935"/>
        <v/>
      </c>
      <c r="AO4447" s="46" t="str">
        <f t="shared" si="936"/>
        <v/>
      </c>
      <c r="AP4447" s="46">
        <f t="shared" si="937"/>
        <v>0</v>
      </c>
      <c r="AQ4447" s="46" t="str">
        <f t="shared" si="938"/>
        <v/>
      </c>
      <c r="AR4447" s="46">
        <f t="shared" si="939"/>
        <v>0</v>
      </c>
      <c r="AS4447" s="48">
        <f t="shared" si="940"/>
        <v>1</v>
      </c>
      <c r="AT4447" s="46">
        <f t="shared" si="944"/>
        <v>0</v>
      </c>
      <c r="AU4447" s="46">
        <f t="shared" si="941"/>
        <v>0</v>
      </c>
      <c r="AV4447" s="46">
        <f t="shared" si="942"/>
        <v>0</v>
      </c>
      <c r="AW4447" s="46">
        <f t="shared" si="945"/>
        <v>0</v>
      </c>
      <c r="AX4447" s="47" t="str">
        <f t="shared" si="943"/>
        <v/>
      </c>
      <c r="AY4447" s="47" t="str">
        <f t="shared" si="946"/>
        <v/>
      </c>
    </row>
    <row r="4448" spans="35:51" x14ac:dyDescent="0.35">
      <c r="AI4448" s="11"/>
      <c r="AJ4448" s="11"/>
      <c r="AK4448" s="11"/>
      <c r="AL4448" s="63"/>
      <c r="AM4448" s="46" t="str">
        <f t="shared" si="934"/>
        <v/>
      </c>
      <c r="AN4448" s="46" t="str">
        <f t="shared" si="935"/>
        <v/>
      </c>
      <c r="AO4448" s="46" t="str">
        <f t="shared" si="936"/>
        <v/>
      </c>
      <c r="AP4448" s="46">
        <f t="shared" si="937"/>
        <v>0</v>
      </c>
      <c r="AQ4448" s="46" t="str">
        <f t="shared" si="938"/>
        <v/>
      </c>
      <c r="AR4448" s="46">
        <f t="shared" si="939"/>
        <v>0</v>
      </c>
      <c r="AS4448" s="48">
        <f t="shared" si="940"/>
        <v>1</v>
      </c>
      <c r="AT4448" s="46">
        <f t="shared" si="944"/>
        <v>0</v>
      </c>
      <c r="AU4448" s="46">
        <f t="shared" si="941"/>
        <v>0</v>
      </c>
      <c r="AV4448" s="46">
        <f t="shared" si="942"/>
        <v>0</v>
      </c>
      <c r="AW4448" s="46">
        <f t="shared" si="945"/>
        <v>0</v>
      </c>
      <c r="AX4448" s="47" t="str">
        <f t="shared" si="943"/>
        <v/>
      </c>
      <c r="AY4448" s="47" t="str">
        <f t="shared" si="946"/>
        <v/>
      </c>
    </row>
    <row r="4449" spans="35:51" x14ac:dyDescent="0.35">
      <c r="AI4449" s="11"/>
      <c r="AJ4449" s="11"/>
      <c r="AK4449" s="11"/>
      <c r="AL4449" s="63"/>
      <c r="AM4449" s="46" t="str">
        <f t="shared" si="934"/>
        <v/>
      </c>
      <c r="AN4449" s="46" t="str">
        <f t="shared" si="935"/>
        <v/>
      </c>
      <c r="AO4449" s="46" t="str">
        <f t="shared" si="936"/>
        <v/>
      </c>
      <c r="AP4449" s="46">
        <f t="shared" si="937"/>
        <v>0</v>
      </c>
      <c r="AQ4449" s="46" t="str">
        <f t="shared" si="938"/>
        <v/>
      </c>
      <c r="AR4449" s="46">
        <f t="shared" si="939"/>
        <v>0</v>
      </c>
      <c r="AS4449" s="48">
        <f t="shared" si="940"/>
        <v>1</v>
      </c>
      <c r="AT4449" s="46">
        <f t="shared" si="944"/>
        <v>0</v>
      </c>
      <c r="AU4449" s="46">
        <f t="shared" si="941"/>
        <v>0</v>
      </c>
      <c r="AV4449" s="46">
        <f t="shared" si="942"/>
        <v>0</v>
      </c>
      <c r="AW4449" s="46">
        <f t="shared" si="945"/>
        <v>0</v>
      </c>
      <c r="AX4449" s="47" t="str">
        <f t="shared" si="943"/>
        <v/>
      </c>
      <c r="AY4449" s="47" t="str">
        <f t="shared" si="946"/>
        <v/>
      </c>
    </row>
    <row r="4450" spans="35:51" x14ac:dyDescent="0.35">
      <c r="AI4450" s="11"/>
      <c r="AJ4450" s="11"/>
      <c r="AK4450" s="11"/>
      <c r="AL4450" s="63"/>
      <c r="AM4450" s="46" t="str">
        <f t="shared" si="934"/>
        <v/>
      </c>
      <c r="AN4450" s="46" t="str">
        <f t="shared" si="935"/>
        <v/>
      </c>
      <c r="AO4450" s="46" t="str">
        <f t="shared" si="936"/>
        <v/>
      </c>
      <c r="AP4450" s="46">
        <f t="shared" si="937"/>
        <v>0</v>
      </c>
      <c r="AQ4450" s="46" t="str">
        <f t="shared" si="938"/>
        <v/>
      </c>
      <c r="AR4450" s="46">
        <f t="shared" si="939"/>
        <v>0</v>
      </c>
      <c r="AS4450" s="48">
        <f t="shared" si="940"/>
        <v>1</v>
      </c>
      <c r="AT4450" s="46">
        <f t="shared" si="944"/>
        <v>0</v>
      </c>
      <c r="AU4450" s="46">
        <f t="shared" si="941"/>
        <v>0</v>
      </c>
      <c r="AV4450" s="46">
        <f t="shared" si="942"/>
        <v>0</v>
      </c>
      <c r="AW4450" s="46">
        <f t="shared" si="945"/>
        <v>0</v>
      </c>
      <c r="AX4450" s="47" t="str">
        <f t="shared" si="943"/>
        <v/>
      </c>
      <c r="AY4450" s="47" t="str">
        <f t="shared" si="946"/>
        <v/>
      </c>
    </row>
    <row r="4451" spans="35:51" x14ac:dyDescent="0.35">
      <c r="AI4451" s="11"/>
      <c r="AJ4451" s="11"/>
      <c r="AK4451" s="11"/>
      <c r="AL4451" s="63"/>
      <c r="AM4451" s="46" t="str">
        <f t="shared" si="934"/>
        <v/>
      </c>
      <c r="AN4451" s="46" t="str">
        <f t="shared" si="935"/>
        <v/>
      </c>
      <c r="AO4451" s="46" t="str">
        <f t="shared" si="936"/>
        <v/>
      </c>
      <c r="AP4451" s="46">
        <f t="shared" si="937"/>
        <v>0</v>
      </c>
      <c r="AQ4451" s="46" t="str">
        <f t="shared" si="938"/>
        <v/>
      </c>
      <c r="AR4451" s="46">
        <f t="shared" si="939"/>
        <v>0</v>
      </c>
      <c r="AS4451" s="48">
        <f t="shared" si="940"/>
        <v>1</v>
      </c>
      <c r="AT4451" s="46">
        <f t="shared" si="944"/>
        <v>0</v>
      </c>
      <c r="AU4451" s="46">
        <f t="shared" si="941"/>
        <v>0</v>
      </c>
      <c r="AV4451" s="46">
        <f t="shared" si="942"/>
        <v>0</v>
      </c>
      <c r="AW4451" s="46">
        <f t="shared" si="945"/>
        <v>0</v>
      </c>
      <c r="AX4451" s="47" t="str">
        <f t="shared" si="943"/>
        <v/>
      </c>
      <c r="AY4451" s="47" t="str">
        <f t="shared" si="946"/>
        <v/>
      </c>
    </row>
    <row r="4452" spans="35:51" x14ac:dyDescent="0.35">
      <c r="AI4452" s="11"/>
      <c r="AJ4452" s="11"/>
      <c r="AK4452" s="11"/>
      <c r="AL4452" s="63"/>
      <c r="AM4452" s="46" t="str">
        <f t="shared" si="934"/>
        <v/>
      </c>
      <c r="AN4452" s="46" t="str">
        <f t="shared" si="935"/>
        <v/>
      </c>
      <c r="AO4452" s="46" t="str">
        <f t="shared" si="936"/>
        <v/>
      </c>
      <c r="AP4452" s="46">
        <f t="shared" si="937"/>
        <v>0</v>
      </c>
      <c r="AQ4452" s="46" t="str">
        <f t="shared" si="938"/>
        <v/>
      </c>
      <c r="AR4452" s="46">
        <f t="shared" si="939"/>
        <v>0</v>
      </c>
      <c r="AS4452" s="48">
        <f t="shared" si="940"/>
        <v>1</v>
      </c>
      <c r="AT4452" s="46">
        <f t="shared" si="944"/>
        <v>0</v>
      </c>
      <c r="AU4452" s="46">
        <f t="shared" si="941"/>
        <v>0</v>
      </c>
      <c r="AV4452" s="46">
        <f t="shared" si="942"/>
        <v>0</v>
      </c>
      <c r="AW4452" s="46">
        <f t="shared" si="945"/>
        <v>0</v>
      </c>
      <c r="AX4452" s="47" t="str">
        <f t="shared" si="943"/>
        <v/>
      </c>
      <c r="AY4452" s="47" t="str">
        <f t="shared" si="946"/>
        <v/>
      </c>
    </row>
    <row r="4453" spans="35:51" x14ac:dyDescent="0.35">
      <c r="AI4453" s="11"/>
      <c r="AJ4453" s="11"/>
      <c r="AK4453" s="11"/>
      <c r="AL4453" s="63"/>
      <c r="AM4453" s="46" t="str">
        <f t="shared" si="934"/>
        <v/>
      </c>
      <c r="AN4453" s="46" t="str">
        <f t="shared" si="935"/>
        <v/>
      </c>
      <c r="AO4453" s="46" t="str">
        <f t="shared" si="936"/>
        <v/>
      </c>
      <c r="AP4453" s="46">
        <f t="shared" si="937"/>
        <v>0</v>
      </c>
      <c r="AQ4453" s="46" t="str">
        <f t="shared" si="938"/>
        <v/>
      </c>
      <c r="AR4453" s="46">
        <f t="shared" si="939"/>
        <v>0</v>
      </c>
      <c r="AS4453" s="48">
        <f t="shared" si="940"/>
        <v>1</v>
      </c>
      <c r="AT4453" s="46">
        <f t="shared" si="944"/>
        <v>0</v>
      </c>
      <c r="AU4453" s="46">
        <f t="shared" si="941"/>
        <v>0</v>
      </c>
      <c r="AV4453" s="46">
        <f t="shared" si="942"/>
        <v>0</v>
      </c>
      <c r="AW4453" s="46">
        <f t="shared" si="945"/>
        <v>0</v>
      </c>
      <c r="AX4453" s="47" t="str">
        <f t="shared" si="943"/>
        <v/>
      </c>
      <c r="AY4453" s="47" t="str">
        <f t="shared" si="946"/>
        <v/>
      </c>
    </row>
    <row r="4454" spans="35:51" x14ac:dyDescent="0.35">
      <c r="AI4454" s="11"/>
      <c r="AJ4454" s="11"/>
      <c r="AK4454" s="11"/>
      <c r="AL4454" s="63"/>
      <c r="AM4454" s="46" t="str">
        <f t="shared" si="934"/>
        <v/>
      </c>
      <c r="AN4454" s="46" t="str">
        <f t="shared" si="935"/>
        <v/>
      </c>
      <c r="AO4454" s="46" t="str">
        <f t="shared" si="936"/>
        <v/>
      </c>
      <c r="AP4454" s="46">
        <f t="shared" si="937"/>
        <v>0</v>
      </c>
      <c r="AQ4454" s="46" t="str">
        <f t="shared" si="938"/>
        <v/>
      </c>
      <c r="AR4454" s="46">
        <f t="shared" si="939"/>
        <v>0</v>
      </c>
      <c r="AS4454" s="48">
        <f t="shared" si="940"/>
        <v>1</v>
      </c>
      <c r="AT4454" s="46">
        <f t="shared" si="944"/>
        <v>0</v>
      </c>
      <c r="AU4454" s="46">
        <f t="shared" si="941"/>
        <v>0</v>
      </c>
      <c r="AV4454" s="46">
        <f t="shared" si="942"/>
        <v>0</v>
      </c>
      <c r="AW4454" s="46">
        <f t="shared" si="945"/>
        <v>0</v>
      </c>
      <c r="AX4454" s="47" t="str">
        <f t="shared" si="943"/>
        <v/>
      </c>
      <c r="AY4454" s="47" t="str">
        <f t="shared" si="946"/>
        <v/>
      </c>
    </row>
    <row r="4455" spans="35:51" x14ac:dyDescent="0.35">
      <c r="AI4455" s="11"/>
      <c r="AJ4455" s="11"/>
      <c r="AK4455" s="11"/>
      <c r="AL4455" s="63"/>
      <c r="AM4455" s="46" t="str">
        <f t="shared" si="934"/>
        <v/>
      </c>
      <c r="AN4455" s="46" t="str">
        <f t="shared" si="935"/>
        <v/>
      </c>
      <c r="AO4455" s="46" t="str">
        <f t="shared" si="936"/>
        <v/>
      </c>
      <c r="AP4455" s="46">
        <f t="shared" si="937"/>
        <v>0</v>
      </c>
      <c r="AQ4455" s="46" t="str">
        <f t="shared" si="938"/>
        <v/>
      </c>
      <c r="AR4455" s="46">
        <f t="shared" si="939"/>
        <v>0</v>
      </c>
      <c r="AS4455" s="48">
        <f t="shared" si="940"/>
        <v>1</v>
      </c>
      <c r="AT4455" s="46">
        <f t="shared" si="944"/>
        <v>0</v>
      </c>
      <c r="AU4455" s="46">
        <f t="shared" si="941"/>
        <v>0</v>
      </c>
      <c r="AV4455" s="46">
        <f t="shared" si="942"/>
        <v>0</v>
      </c>
      <c r="AW4455" s="46">
        <f t="shared" si="945"/>
        <v>0</v>
      </c>
      <c r="AX4455" s="47" t="str">
        <f t="shared" si="943"/>
        <v/>
      </c>
      <c r="AY4455" s="47" t="str">
        <f t="shared" si="946"/>
        <v/>
      </c>
    </row>
    <row r="4456" spans="35:51" x14ac:dyDescent="0.35">
      <c r="AI4456" s="11"/>
      <c r="AJ4456" s="11"/>
      <c r="AK4456" s="11"/>
      <c r="AL4456" s="63"/>
      <c r="AM4456" s="46" t="str">
        <f t="shared" si="934"/>
        <v/>
      </c>
      <c r="AN4456" s="46" t="str">
        <f t="shared" si="935"/>
        <v/>
      </c>
      <c r="AO4456" s="46" t="str">
        <f t="shared" si="936"/>
        <v/>
      </c>
      <c r="AP4456" s="46">
        <f t="shared" si="937"/>
        <v>0</v>
      </c>
      <c r="AQ4456" s="46" t="str">
        <f t="shared" si="938"/>
        <v/>
      </c>
      <c r="AR4456" s="46">
        <f t="shared" si="939"/>
        <v>0</v>
      </c>
      <c r="AS4456" s="48">
        <f t="shared" si="940"/>
        <v>1</v>
      </c>
      <c r="AT4456" s="46">
        <f t="shared" si="944"/>
        <v>0</v>
      </c>
      <c r="AU4456" s="46">
        <f t="shared" si="941"/>
        <v>0</v>
      </c>
      <c r="AV4456" s="46">
        <f t="shared" si="942"/>
        <v>0</v>
      </c>
      <c r="AW4456" s="46">
        <f t="shared" si="945"/>
        <v>0</v>
      </c>
      <c r="AX4456" s="47" t="str">
        <f t="shared" si="943"/>
        <v/>
      </c>
      <c r="AY4456" s="47" t="str">
        <f t="shared" si="946"/>
        <v/>
      </c>
    </row>
    <row r="4457" spans="35:51" x14ac:dyDescent="0.35">
      <c r="AI4457" s="11"/>
      <c r="AJ4457" s="11"/>
      <c r="AK4457" s="11"/>
      <c r="AL4457" s="63"/>
      <c r="AM4457" s="46" t="str">
        <f t="shared" si="934"/>
        <v/>
      </c>
      <c r="AN4457" s="46" t="str">
        <f t="shared" si="935"/>
        <v/>
      </c>
      <c r="AO4457" s="46" t="str">
        <f t="shared" si="936"/>
        <v/>
      </c>
      <c r="AP4457" s="46">
        <f t="shared" si="937"/>
        <v>0</v>
      </c>
      <c r="AQ4457" s="46" t="str">
        <f t="shared" si="938"/>
        <v/>
      </c>
      <c r="AR4457" s="46">
        <f t="shared" si="939"/>
        <v>0</v>
      </c>
      <c r="AS4457" s="48">
        <f t="shared" si="940"/>
        <v>1</v>
      </c>
      <c r="AT4457" s="46">
        <f t="shared" si="944"/>
        <v>0</v>
      </c>
      <c r="AU4457" s="46">
        <f t="shared" si="941"/>
        <v>0</v>
      </c>
      <c r="AV4457" s="46">
        <f t="shared" si="942"/>
        <v>0</v>
      </c>
      <c r="AW4457" s="46">
        <f t="shared" si="945"/>
        <v>0</v>
      </c>
      <c r="AX4457" s="47" t="str">
        <f t="shared" si="943"/>
        <v/>
      </c>
      <c r="AY4457" s="47" t="str">
        <f t="shared" si="946"/>
        <v/>
      </c>
    </row>
    <row r="4458" spans="35:51" x14ac:dyDescent="0.35">
      <c r="AI4458" s="11"/>
      <c r="AJ4458" s="11"/>
      <c r="AK4458" s="11"/>
      <c r="AL4458" s="63"/>
      <c r="AM4458" s="46" t="str">
        <f t="shared" si="934"/>
        <v/>
      </c>
      <c r="AN4458" s="46" t="str">
        <f t="shared" si="935"/>
        <v/>
      </c>
      <c r="AO4458" s="46" t="str">
        <f t="shared" si="936"/>
        <v/>
      </c>
      <c r="AP4458" s="46">
        <f t="shared" si="937"/>
        <v>0</v>
      </c>
      <c r="AQ4458" s="46" t="str">
        <f t="shared" si="938"/>
        <v/>
      </c>
      <c r="AR4458" s="46">
        <f t="shared" si="939"/>
        <v>0</v>
      </c>
      <c r="AS4458" s="48">
        <f t="shared" si="940"/>
        <v>1</v>
      </c>
      <c r="AT4458" s="46">
        <f t="shared" si="944"/>
        <v>0</v>
      </c>
      <c r="AU4458" s="46">
        <f t="shared" si="941"/>
        <v>0</v>
      </c>
      <c r="AV4458" s="46">
        <f t="shared" si="942"/>
        <v>0</v>
      </c>
      <c r="AW4458" s="46">
        <f t="shared" si="945"/>
        <v>0</v>
      </c>
      <c r="AX4458" s="47" t="str">
        <f t="shared" si="943"/>
        <v/>
      </c>
      <c r="AY4458" s="47" t="str">
        <f t="shared" si="946"/>
        <v/>
      </c>
    </row>
    <row r="4459" spans="35:51" x14ac:dyDescent="0.35">
      <c r="AI4459" s="11"/>
      <c r="AJ4459" s="11"/>
      <c r="AK4459" s="11"/>
      <c r="AL4459" s="63"/>
      <c r="AM4459" s="46" t="str">
        <f t="shared" si="934"/>
        <v/>
      </c>
      <c r="AN4459" s="46" t="str">
        <f t="shared" si="935"/>
        <v/>
      </c>
      <c r="AO4459" s="46" t="str">
        <f t="shared" si="936"/>
        <v/>
      </c>
      <c r="AP4459" s="46">
        <f t="shared" si="937"/>
        <v>0</v>
      </c>
      <c r="AQ4459" s="46" t="str">
        <f t="shared" si="938"/>
        <v/>
      </c>
      <c r="AR4459" s="46">
        <f t="shared" si="939"/>
        <v>0</v>
      </c>
      <c r="AS4459" s="48">
        <f t="shared" si="940"/>
        <v>1</v>
      </c>
      <c r="AT4459" s="46">
        <f t="shared" si="944"/>
        <v>0</v>
      </c>
      <c r="AU4459" s="46">
        <f t="shared" si="941"/>
        <v>0</v>
      </c>
      <c r="AV4459" s="46">
        <f t="shared" si="942"/>
        <v>0</v>
      </c>
      <c r="AW4459" s="46">
        <f t="shared" si="945"/>
        <v>0</v>
      </c>
      <c r="AX4459" s="47" t="str">
        <f t="shared" si="943"/>
        <v/>
      </c>
      <c r="AY4459" s="47" t="str">
        <f t="shared" si="946"/>
        <v/>
      </c>
    </row>
    <row r="4460" spans="35:51" x14ac:dyDescent="0.35">
      <c r="AI4460" s="11"/>
      <c r="AJ4460" s="11"/>
      <c r="AK4460" s="11"/>
      <c r="AL4460" s="63"/>
      <c r="AM4460" s="46" t="str">
        <f t="shared" si="934"/>
        <v/>
      </c>
      <c r="AN4460" s="46" t="str">
        <f t="shared" si="935"/>
        <v/>
      </c>
      <c r="AO4460" s="46" t="str">
        <f t="shared" si="936"/>
        <v/>
      </c>
      <c r="AP4460" s="46">
        <f t="shared" si="937"/>
        <v>0</v>
      </c>
      <c r="AQ4460" s="46" t="str">
        <f t="shared" si="938"/>
        <v/>
      </c>
      <c r="AR4460" s="46">
        <f t="shared" si="939"/>
        <v>0</v>
      </c>
      <c r="AS4460" s="48">
        <f t="shared" si="940"/>
        <v>1</v>
      </c>
      <c r="AT4460" s="46">
        <f t="shared" si="944"/>
        <v>0</v>
      </c>
      <c r="AU4460" s="46">
        <f t="shared" si="941"/>
        <v>0</v>
      </c>
      <c r="AV4460" s="46">
        <f t="shared" si="942"/>
        <v>0</v>
      </c>
      <c r="AW4460" s="46">
        <f t="shared" si="945"/>
        <v>0</v>
      </c>
      <c r="AX4460" s="47" t="str">
        <f t="shared" si="943"/>
        <v/>
      </c>
      <c r="AY4460" s="47" t="str">
        <f t="shared" si="946"/>
        <v/>
      </c>
    </row>
    <row r="4461" spans="35:51" x14ac:dyDescent="0.35">
      <c r="AI4461" s="11"/>
      <c r="AJ4461" s="11"/>
      <c r="AK4461" s="11"/>
      <c r="AL4461" s="63"/>
      <c r="AM4461" s="46" t="str">
        <f t="shared" si="934"/>
        <v/>
      </c>
      <c r="AN4461" s="46" t="str">
        <f t="shared" si="935"/>
        <v/>
      </c>
      <c r="AO4461" s="46" t="str">
        <f t="shared" si="936"/>
        <v/>
      </c>
      <c r="AP4461" s="46">
        <f t="shared" si="937"/>
        <v>0</v>
      </c>
      <c r="AQ4461" s="46" t="str">
        <f t="shared" si="938"/>
        <v/>
      </c>
      <c r="AR4461" s="46">
        <f t="shared" si="939"/>
        <v>0</v>
      </c>
      <c r="AS4461" s="48">
        <f t="shared" si="940"/>
        <v>1</v>
      </c>
      <c r="AT4461" s="46">
        <f t="shared" si="944"/>
        <v>0</v>
      </c>
      <c r="AU4461" s="46">
        <f t="shared" si="941"/>
        <v>0</v>
      </c>
      <c r="AV4461" s="46">
        <f t="shared" si="942"/>
        <v>0</v>
      </c>
      <c r="AW4461" s="46">
        <f t="shared" si="945"/>
        <v>0</v>
      </c>
      <c r="AX4461" s="47" t="str">
        <f t="shared" si="943"/>
        <v/>
      </c>
      <c r="AY4461" s="47" t="str">
        <f t="shared" si="946"/>
        <v/>
      </c>
    </row>
    <row r="4462" spans="35:51" x14ac:dyDescent="0.35">
      <c r="AI4462" s="11"/>
      <c r="AJ4462" s="11"/>
      <c r="AK4462" s="11"/>
      <c r="AL4462" s="63"/>
      <c r="AM4462" s="46" t="str">
        <f t="shared" si="934"/>
        <v/>
      </c>
      <c r="AN4462" s="46" t="str">
        <f t="shared" si="935"/>
        <v/>
      </c>
      <c r="AO4462" s="46" t="str">
        <f t="shared" si="936"/>
        <v/>
      </c>
      <c r="AP4462" s="46">
        <f t="shared" si="937"/>
        <v>0</v>
      </c>
      <c r="AQ4462" s="46" t="str">
        <f t="shared" si="938"/>
        <v/>
      </c>
      <c r="AR4462" s="46">
        <f t="shared" si="939"/>
        <v>0</v>
      </c>
      <c r="AS4462" s="48">
        <f t="shared" si="940"/>
        <v>1</v>
      </c>
      <c r="AT4462" s="46">
        <f t="shared" si="944"/>
        <v>0</v>
      </c>
      <c r="AU4462" s="46">
        <f t="shared" si="941"/>
        <v>0</v>
      </c>
      <c r="AV4462" s="46">
        <f t="shared" si="942"/>
        <v>0</v>
      </c>
      <c r="AW4462" s="46">
        <f t="shared" si="945"/>
        <v>0</v>
      </c>
      <c r="AX4462" s="47" t="str">
        <f t="shared" si="943"/>
        <v/>
      </c>
      <c r="AY4462" s="47" t="str">
        <f t="shared" si="946"/>
        <v/>
      </c>
    </row>
    <row r="4463" spans="35:51" x14ac:dyDescent="0.35">
      <c r="AI4463" s="11"/>
      <c r="AJ4463" s="11"/>
      <c r="AK4463" s="11"/>
      <c r="AL4463" s="63"/>
      <c r="AM4463" s="46" t="str">
        <f t="shared" si="934"/>
        <v/>
      </c>
      <c r="AN4463" s="46" t="str">
        <f t="shared" si="935"/>
        <v/>
      </c>
      <c r="AO4463" s="46" t="str">
        <f t="shared" si="936"/>
        <v/>
      </c>
      <c r="AP4463" s="46">
        <f t="shared" si="937"/>
        <v>0</v>
      </c>
      <c r="AQ4463" s="46" t="str">
        <f t="shared" si="938"/>
        <v/>
      </c>
      <c r="AR4463" s="46">
        <f t="shared" si="939"/>
        <v>0</v>
      </c>
      <c r="AS4463" s="48">
        <f t="shared" si="940"/>
        <v>1</v>
      </c>
      <c r="AT4463" s="46">
        <f t="shared" si="944"/>
        <v>0</v>
      </c>
      <c r="AU4463" s="46">
        <f t="shared" si="941"/>
        <v>0</v>
      </c>
      <c r="AV4463" s="46">
        <f t="shared" si="942"/>
        <v>0</v>
      </c>
      <c r="AW4463" s="46">
        <f t="shared" si="945"/>
        <v>0</v>
      </c>
      <c r="AX4463" s="47" t="str">
        <f t="shared" si="943"/>
        <v/>
      </c>
      <c r="AY4463" s="47" t="str">
        <f t="shared" si="946"/>
        <v/>
      </c>
    </row>
    <row r="4464" spans="35:51" x14ac:dyDescent="0.35">
      <c r="AI4464" s="11"/>
      <c r="AJ4464" s="11"/>
      <c r="AK4464" s="11"/>
      <c r="AL4464" s="63"/>
      <c r="AM4464" s="46" t="str">
        <f t="shared" si="934"/>
        <v/>
      </c>
      <c r="AN4464" s="46" t="str">
        <f t="shared" si="935"/>
        <v/>
      </c>
      <c r="AO4464" s="46" t="str">
        <f t="shared" si="936"/>
        <v/>
      </c>
      <c r="AP4464" s="46">
        <f t="shared" si="937"/>
        <v>0</v>
      </c>
      <c r="AQ4464" s="46" t="str">
        <f t="shared" si="938"/>
        <v/>
      </c>
      <c r="AR4464" s="46">
        <f t="shared" si="939"/>
        <v>0</v>
      </c>
      <c r="AS4464" s="48">
        <f t="shared" si="940"/>
        <v>1</v>
      </c>
      <c r="AT4464" s="46">
        <f t="shared" si="944"/>
        <v>0</v>
      </c>
      <c r="AU4464" s="46">
        <f t="shared" si="941"/>
        <v>0</v>
      </c>
      <c r="AV4464" s="46">
        <f t="shared" si="942"/>
        <v>0</v>
      </c>
      <c r="AW4464" s="46">
        <f t="shared" si="945"/>
        <v>0</v>
      </c>
      <c r="AX4464" s="47" t="str">
        <f t="shared" si="943"/>
        <v/>
      </c>
      <c r="AY4464" s="47" t="str">
        <f t="shared" si="946"/>
        <v/>
      </c>
    </row>
    <row r="4465" spans="35:51" x14ac:dyDescent="0.35">
      <c r="AI4465" s="11"/>
      <c r="AJ4465" s="11"/>
      <c r="AK4465" s="11"/>
      <c r="AL4465" s="63"/>
      <c r="AM4465" s="46" t="str">
        <f t="shared" si="934"/>
        <v/>
      </c>
      <c r="AN4465" s="46" t="str">
        <f t="shared" si="935"/>
        <v/>
      </c>
      <c r="AO4465" s="46" t="str">
        <f t="shared" si="936"/>
        <v/>
      </c>
      <c r="AP4465" s="46">
        <f t="shared" si="937"/>
        <v>0</v>
      </c>
      <c r="AQ4465" s="46" t="str">
        <f t="shared" si="938"/>
        <v/>
      </c>
      <c r="AR4465" s="46">
        <f t="shared" si="939"/>
        <v>0</v>
      </c>
      <c r="AS4465" s="48">
        <f t="shared" si="940"/>
        <v>1</v>
      </c>
      <c r="AT4465" s="46">
        <f t="shared" si="944"/>
        <v>0</v>
      </c>
      <c r="AU4465" s="46">
        <f t="shared" si="941"/>
        <v>0</v>
      </c>
      <c r="AV4465" s="46">
        <f t="shared" si="942"/>
        <v>0</v>
      </c>
      <c r="AW4465" s="46">
        <f t="shared" si="945"/>
        <v>0</v>
      </c>
      <c r="AX4465" s="47" t="str">
        <f t="shared" si="943"/>
        <v/>
      </c>
      <c r="AY4465" s="47" t="str">
        <f t="shared" si="946"/>
        <v/>
      </c>
    </row>
    <row r="4466" spans="35:51" x14ac:dyDescent="0.35">
      <c r="AI4466" s="11"/>
      <c r="AJ4466" s="11"/>
      <c r="AK4466" s="11"/>
      <c r="AL4466" s="63"/>
      <c r="AM4466" s="46" t="str">
        <f t="shared" si="934"/>
        <v/>
      </c>
      <c r="AN4466" s="46" t="str">
        <f t="shared" si="935"/>
        <v/>
      </c>
      <c r="AO4466" s="46" t="str">
        <f t="shared" si="936"/>
        <v/>
      </c>
      <c r="AP4466" s="46">
        <f t="shared" si="937"/>
        <v>0</v>
      </c>
      <c r="AQ4466" s="46" t="str">
        <f t="shared" si="938"/>
        <v/>
      </c>
      <c r="AR4466" s="46">
        <f t="shared" si="939"/>
        <v>0</v>
      </c>
      <c r="AS4466" s="48">
        <f t="shared" si="940"/>
        <v>1</v>
      </c>
      <c r="AT4466" s="46">
        <f t="shared" si="944"/>
        <v>0</v>
      </c>
      <c r="AU4466" s="46">
        <f t="shared" si="941"/>
        <v>0</v>
      </c>
      <c r="AV4466" s="46">
        <f t="shared" si="942"/>
        <v>0</v>
      </c>
      <c r="AW4466" s="46">
        <f t="shared" si="945"/>
        <v>0</v>
      </c>
      <c r="AX4466" s="47" t="str">
        <f t="shared" si="943"/>
        <v/>
      </c>
      <c r="AY4466" s="47" t="str">
        <f t="shared" si="946"/>
        <v/>
      </c>
    </row>
    <row r="4467" spans="35:51" x14ac:dyDescent="0.35">
      <c r="AI4467" s="11"/>
      <c r="AJ4467" s="11"/>
      <c r="AK4467" s="11"/>
      <c r="AL4467" s="63"/>
      <c r="AM4467" s="46" t="str">
        <f t="shared" si="934"/>
        <v/>
      </c>
      <c r="AN4467" s="46" t="str">
        <f t="shared" si="935"/>
        <v/>
      </c>
      <c r="AO4467" s="46" t="str">
        <f t="shared" si="936"/>
        <v/>
      </c>
      <c r="AP4467" s="46">
        <f t="shared" si="937"/>
        <v>0</v>
      </c>
      <c r="AQ4467" s="46" t="str">
        <f t="shared" si="938"/>
        <v/>
      </c>
      <c r="AR4467" s="46">
        <f t="shared" si="939"/>
        <v>0</v>
      </c>
      <c r="AS4467" s="48">
        <f t="shared" si="940"/>
        <v>1</v>
      </c>
      <c r="AT4467" s="46">
        <f t="shared" si="944"/>
        <v>0</v>
      </c>
      <c r="AU4467" s="46">
        <f t="shared" si="941"/>
        <v>0</v>
      </c>
      <c r="AV4467" s="46">
        <f t="shared" si="942"/>
        <v>0</v>
      </c>
      <c r="AW4467" s="46">
        <f t="shared" si="945"/>
        <v>0</v>
      </c>
      <c r="AX4467" s="47" t="str">
        <f t="shared" si="943"/>
        <v/>
      </c>
      <c r="AY4467" s="47" t="str">
        <f t="shared" si="946"/>
        <v/>
      </c>
    </row>
    <row r="4468" spans="35:51" x14ac:dyDescent="0.35">
      <c r="AI4468" s="11"/>
      <c r="AJ4468" s="11"/>
      <c r="AK4468" s="11"/>
      <c r="AL4468" s="63"/>
      <c r="AM4468" s="46" t="str">
        <f t="shared" si="934"/>
        <v/>
      </c>
      <c r="AN4468" s="46" t="str">
        <f t="shared" si="935"/>
        <v/>
      </c>
      <c r="AO4468" s="46" t="str">
        <f t="shared" si="936"/>
        <v/>
      </c>
      <c r="AP4468" s="46">
        <f t="shared" si="937"/>
        <v>0</v>
      </c>
      <c r="AQ4468" s="46" t="str">
        <f t="shared" si="938"/>
        <v/>
      </c>
      <c r="AR4468" s="46">
        <f t="shared" si="939"/>
        <v>0</v>
      </c>
      <c r="AS4468" s="48">
        <f t="shared" si="940"/>
        <v>1</v>
      </c>
      <c r="AT4468" s="46">
        <f t="shared" si="944"/>
        <v>0</v>
      </c>
      <c r="AU4468" s="46">
        <f t="shared" si="941"/>
        <v>0</v>
      </c>
      <c r="AV4468" s="46">
        <f t="shared" si="942"/>
        <v>0</v>
      </c>
      <c r="AW4468" s="46">
        <f t="shared" si="945"/>
        <v>0</v>
      </c>
      <c r="AX4468" s="47" t="str">
        <f t="shared" si="943"/>
        <v/>
      </c>
      <c r="AY4468" s="47" t="str">
        <f t="shared" si="946"/>
        <v/>
      </c>
    </row>
    <row r="4469" spans="35:51" x14ac:dyDescent="0.35">
      <c r="AI4469" s="11"/>
      <c r="AJ4469" s="11"/>
      <c r="AK4469" s="11"/>
      <c r="AL4469" s="63"/>
      <c r="AM4469" s="46" t="str">
        <f t="shared" si="934"/>
        <v/>
      </c>
      <c r="AN4469" s="46" t="str">
        <f t="shared" si="935"/>
        <v/>
      </c>
      <c r="AO4469" s="46" t="str">
        <f t="shared" si="936"/>
        <v/>
      </c>
      <c r="AP4469" s="46">
        <f t="shared" si="937"/>
        <v>0</v>
      </c>
      <c r="AQ4469" s="46" t="str">
        <f t="shared" si="938"/>
        <v/>
      </c>
      <c r="AR4469" s="46">
        <f t="shared" si="939"/>
        <v>0</v>
      </c>
      <c r="AS4469" s="48">
        <f t="shared" si="940"/>
        <v>1</v>
      </c>
      <c r="AT4469" s="46">
        <f t="shared" si="944"/>
        <v>0</v>
      </c>
      <c r="AU4469" s="46">
        <f t="shared" si="941"/>
        <v>0</v>
      </c>
      <c r="AV4469" s="46">
        <f t="shared" si="942"/>
        <v>0</v>
      </c>
      <c r="AW4469" s="46">
        <f t="shared" si="945"/>
        <v>0</v>
      </c>
      <c r="AX4469" s="47" t="str">
        <f t="shared" si="943"/>
        <v/>
      </c>
      <c r="AY4469" s="47" t="str">
        <f t="shared" si="946"/>
        <v/>
      </c>
    </row>
    <row r="4470" spans="35:51" x14ac:dyDescent="0.35">
      <c r="AI4470" s="11"/>
      <c r="AJ4470" s="11"/>
      <c r="AK4470" s="11"/>
      <c r="AL4470" s="63"/>
      <c r="AM4470" s="46" t="str">
        <f t="shared" si="934"/>
        <v/>
      </c>
      <c r="AN4470" s="46" t="str">
        <f t="shared" si="935"/>
        <v/>
      </c>
      <c r="AO4470" s="46" t="str">
        <f t="shared" si="936"/>
        <v/>
      </c>
      <c r="AP4470" s="46">
        <f t="shared" si="937"/>
        <v>0</v>
      </c>
      <c r="AQ4470" s="46" t="str">
        <f t="shared" si="938"/>
        <v/>
      </c>
      <c r="AR4470" s="46">
        <f t="shared" si="939"/>
        <v>0</v>
      </c>
      <c r="AS4470" s="48">
        <f t="shared" si="940"/>
        <v>1</v>
      </c>
      <c r="AT4470" s="46">
        <f t="shared" si="944"/>
        <v>0</v>
      </c>
      <c r="AU4470" s="46">
        <f t="shared" si="941"/>
        <v>0</v>
      </c>
      <c r="AV4470" s="46">
        <f t="shared" si="942"/>
        <v>0</v>
      </c>
      <c r="AW4470" s="46">
        <f t="shared" si="945"/>
        <v>0</v>
      </c>
      <c r="AX4470" s="47" t="str">
        <f t="shared" si="943"/>
        <v/>
      </c>
      <c r="AY4470" s="47" t="str">
        <f t="shared" si="946"/>
        <v/>
      </c>
    </row>
    <row r="4471" spans="35:51" x14ac:dyDescent="0.35">
      <c r="AI4471" s="11"/>
      <c r="AJ4471" s="11"/>
      <c r="AK4471" s="11"/>
      <c r="AL4471" s="63"/>
      <c r="AM4471" s="46" t="str">
        <f t="shared" si="934"/>
        <v/>
      </c>
      <c r="AN4471" s="46" t="str">
        <f t="shared" si="935"/>
        <v/>
      </c>
      <c r="AO4471" s="46" t="str">
        <f t="shared" si="936"/>
        <v/>
      </c>
      <c r="AP4471" s="46">
        <f t="shared" si="937"/>
        <v>0</v>
      </c>
      <c r="AQ4471" s="46" t="str">
        <f t="shared" si="938"/>
        <v/>
      </c>
      <c r="AR4471" s="46">
        <f t="shared" si="939"/>
        <v>0</v>
      </c>
      <c r="AS4471" s="48">
        <f t="shared" si="940"/>
        <v>1</v>
      </c>
      <c r="AT4471" s="46">
        <f t="shared" si="944"/>
        <v>0</v>
      </c>
      <c r="AU4471" s="46">
        <f t="shared" si="941"/>
        <v>0</v>
      </c>
      <c r="AV4471" s="46">
        <f t="shared" si="942"/>
        <v>0</v>
      </c>
      <c r="AW4471" s="46">
        <f t="shared" si="945"/>
        <v>0</v>
      </c>
      <c r="AX4471" s="47" t="str">
        <f t="shared" si="943"/>
        <v/>
      </c>
      <c r="AY4471" s="47" t="str">
        <f t="shared" si="946"/>
        <v/>
      </c>
    </row>
    <row r="4472" spans="35:51" x14ac:dyDescent="0.35">
      <c r="AI4472" s="11"/>
      <c r="AJ4472" s="11"/>
      <c r="AK4472" s="11"/>
      <c r="AL4472" s="63"/>
      <c r="AM4472" s="46" t="str">
        <f t="shared" si="934"/>
        <v/>
      </c>
      <c r="AN4472" s="46" t="str">
        <f t="shared" si="935"/>
        <v/>
      </c>
      <c r="AO4472" s="46" t="str">
        <f t="shared" si="936"/>
        <v/>
      </c>
      <c r="AP4472" s="46">
        <f t="shared" si="937"/>
        <v>0</v>
      </c>
      <c r="AQ4472" s="46" t="str">
        <f t="shared" si="938"/>
        <v/>
      </c>
      <c r="AR4472" s="46">
        <f t="shared" si="939"/>
        <v>0</v>
      </c>
      <c r="AS4472" s="48">
        <f t="shared" si="940"/>
        <v>1</v>
      </c>
      <c r="AT4472" s="46">
        <f t="shared" si="944"/>
        <v>0</v>
      </c>
      <c r="AU4472" s="46">
        <f t="shared" si="941"/>
        <v>0</v>
      </c>
      <c r="AV4472" s="46">
        <f t="shared" si="942"/>
        <v>0</v>
      </c>
      <c r="AW4472" s="46">
        <f t="shared" si="945"/>
        <v>0</v>
      </c>
      <c r="AX4472" s="47" t="str">
        <f t="shared" si="943"/>
        <v/>
      </c>
      <c r="AY4472" s="47" t="str">
        <f t="shared" si="946"/>
        <v/>
      </c>
    </row>
    <row r="4473" spans="35:51" x14ac:dyDescent="0.35">
      <c r="AI4473" s="11"/>
      <c r="AJ4473" s="11"/>
      <c r="AK4473" s="11"/>
      <c r="AL4473" s="63"/>
      <c r="AM4473" s="46" t="str">
        <f t="shared" si="934"/>
        <v/>
      </c>
      <c r="AN4473" s="46" t="str">
        <f t="shared" si="935"/>
        <v/>
      </c>
      <c r="AO4473" s="46" t="str">
        <f t="shared" si="936"/>
        <v/>
      </c>
      <c r="AP4473" s="46">
        <f t="shared" si="937"/>
        <v>0</v>
      </c>
      <c r="AQ4473" s="46" t="str">
        <f t="shared" si="938"/>
        <v/>
      </c>
      <c r="AR4473" s="46">
        <f t="shared" si="939"/>
        <v>0</v>
      </c>
      <c r="AS4473" s="48">
        <f t="shared" si="940"/>
        <v>1</v>
      </c>
      <c r="AT4473" s="46">
        <f t="shared" si="944"/>
        <v>0</v>
      </c>
      <c r="AU4473" s="46">
        <f t="shared" si="941"/>
        <v>0</v>
      </c>
      <c r="AV4473" s="46">
        <f t="shared" si="942"/>
        <v>0</v>
      </c>
      <c r="AW4473" s="46">
        <f t="shared" si="945"/>
        <v>0</v>
      </c>
      <c r="AX4473" s="47" t="str">
        <f t="shared" si="943"/>
        <v/>
      </c>
      <c r="AY4473" s="47" t="str">
        <f t="shared" si="946"/>
        <v/>
      </c>
    </row>
    <row r="4474" spans="35:51" x14ac:dyDescent="0.35">
      <c r="AI4474" s="11"/>
      <c r="AJ4474" s="11"/>
      <c r="AK4474" s="11"/>
      <c r="AL4474" s="63"/>
      <c r="AM4474" s="46" t="str">
        <f t="shared" si="934"/>
        <v/>
      </c>
      <c r="AN4474" s="46" t="str">
        <f t="shared" si="935"/>
        <v/>
      </c>
      <c r="AO4474" s="46" t="str">
        <f t="shared" si="936"/>
        <v/>
      </c>
      <c r="AP4474" s="46">
        <f t="shared" si="937"/>
        <v>0</v>
      </c>
      <c r="AQ4474" s="46" t="str">
        <f t="shared" si="938"/>
        <v/>
      </c>
      <c r="AR4474" s="46">
        <f t="shared" si="939"/>
        <v>0</v>
      </c>
      <c r="AS4474" s="48">
        <f t="shared" si="940"/>
        <v>1</v>
      </c>
      <c r="AT4474" s="46">
        <f t="shared" si="944"/>
        <v>0</v>
      </c>
      <c r="AU4474" s="46">
        <f t="shared" si="941"/>
        <v>0</v>
      </c>
      <c r="AV4474" s="46">
        <f t="shared" si="942"/>
        <v>0</v>
      </c>
      <c r="AW4474" s="46">
        <f t="shared" si="945"/>
        <v>0</v>
      </c>
      <c r="AX4474" s="47" t="str">
        <f t="shared" si="943"/>
        <v/>
      </c>
      <c r="AY4474" s="47" t="str">
        <f t="shared" si="946"/>
        <v/>
      </c>
    </row>
    <row r="4475" spans="35:51" x14ac:dyDescent="0.35">
      <c r="AI4475" s="11"/>
      <c r="AJ4475" s="11"/>
      <c r="AK4475" s="11"/>
      <c r="AL4475" s="63"/>
      <c r="AM4475" s="46" t="str">
        <f t="shared" si="934"/>
        <v/>
      </c>
      <c r="AN4475" s="46" t="str">
        <f t="shared" si="935"/>
        <v/>
      </c>
      <c r="AO4475" s="46" t="str">
        <f t="shared" si="936"/>
        <v/>
      </c>
      <c r="AP4475" s="46">
        <f t="shared" si="937"/>
        <v>0</v>
      </c>
      <c r="AQ4475" s="46" t="str">
        <f t="shared" si="938"/>
        <v/>
      </c>
      <c r="AR4475" s="46">
        <f t="shared" si="939"/>
        <v>0</v>
      </c>
      <c r="AS4475" s="48">
        <f t="shared" si="940"/>
        <v>1</v>
      </c>
      <c r="AT4475" s="46">
        <f t="shared" si="944"/>
        <v>0</v>
      </c>
      <c r="AU4475" s="46">
        <f t="shared" si="941"/>
        <v>0</v>
      </c>
      <c r="AV4475" s="46">
        <f t="shared" si="942"/>
        <v>0</v>
      </c>
      <c r="AW4475" s="46">
        <f t="shared" si="945"/>
        <v>0</v>
      </c>
      <c r="AX4475" s="47" t="str">
        <f t="shared" si="943"/>
        <v/>
      </c>
      <c r="AY4475" s="47" t="str">
        <f t="shared" si="946"/>
        <v/>
      </c>
    </row>
    <row r="4476" spans="35:51" x14ac:dyDescent="0.35">
      <c r="AI4476" s="11"/>
      <c r="AJ4476" s="11"/>
      <c r="AK4476" s="11"/>
      <c r="AL4476" s="63"/>
      <c r="AM4476" s="46" t="str">
        <f t="shared" si="934"/>
        <v/>
      </c>
      <c r="AN4476" s="46" t="str">
        <f t="shared" si="935"/>
        <v/>
      </c>
      <c r="AO4476" s="46" t="str">
        <f t="shared" si="936"/>
        <v/>
      </c>
      <c r="AP4476" s="46">
        <f t="shared" si="937"/>
        <v>0</v>
      </c>
      <c r="AQ4476" s="46" t="str">
        <f t="shared" si="938"/>
        <v/>
      </c>
      <c r="AR4476" s="46">
        <f t="shared" si="939"/>
        <v>0</v>
      </c>
      <c r="AS4476" s="48">
        <f t="shared" si="940"/>
        <v>1</v>
      </c>
      <c r="AT4476" s="46">
        <f t="shared" si="944"/>
        <v>0</v>
      </c>
      <c r="AU4476" s="46">
        <f t="shared" si="941"/>
        <v>0</v>
      </c>
      <c r="AV4476" s="46">
        <f t="shared" si="942"/>
        <v>0</v>
      </c>
      <c r="AW4476" s="46">
        <f t="shared" si="945"/>
        <v>0</v>
      </c>
      <c r="AX4476" s="47" t="str">
        <f t="shared" si="943"/>
        <v/>
      </c>
      <c r="AY4476" s="47" t="str">
        <f t="shared" si="946"/>
        <v/>
      </c>
    </row>
    <row r="4477" spans="35:51" x14ac:dyDescent="0.35">
      <c r="AI4477" s="11"/>
      <c r="AJ4477" s="11"/>
      <c r="AK4477" s="11"/>
      <c r="AL4477" s="63"/>
      <c r="AM4477" s="46" t="str">
        <f t="shared" si="934"/>
        <v/>
      </c>
      <c r="AN4477" s="46" t="str">
        <f t="shared" si="935"/>
        <v/>
      </c>
      <c r="AO4477" s="46" t="str">
        <f t="shared" si="936"/>
        <v/>
      </c>
      <c r="AP4477" s="46">
        <f t="shared" si="937"/>
        <v>0</v>
      </c>
      <c r="AQ4477" s="46" t="str">
        <f t="shared" si="938"/>
        <v/>
      </c>
      <c r="AR4477" s="46">
        <f t="shared" si="939"/>
        <v>0</v>
      </c>
      <c r="AS4477" s="48">
        <f t="shared" si="940"/>
        <v>1</v>
      </c>
      <c r="AT4477" s="46">
        <f t="shared" si="944"/>
        <v>0</v>
      </c>
      <c r="AU4477" s="46">
        <f t="shared" si="941"/>
        <v>0</v>
      </c>
      <c r="AV4477" s="46">
        <f t="shared" si="942"/>
        <v>0</v>
      </c>
      <c r="AW4477" s="46">
        <f t="shared" si="945"/>
        <v>0</v>
      </c>
      <c r="AX4477" s="47" t="str">
        <f t="shared" si="943"/>
        <v/>
      </c>
      <c r="AY4477" s="47" t="str">
        <f t="shared" si="946"/>
        <v/>
      </c>
    </row>
    <row r="4478" spans="35:51" x14ac:dyDescent="0.35">
      <c r="AI4478" s="11"/>
      <c r="AJ4478" s="11"/>
      <c r="AK4478" s="11"/>
      <c r="AL4478" s="63"/>
      <c r="AM4478" s="46" t="str">
        <f t="shared" si="934"/>
        <v/>
      </c>
      <c r="AN4478" s="46" t="str">
        <f t="shared" si="935"/>
        <v/>
      </c>
      <c r="AO4478" s="46" t="str">
        <f t="shared" si="936"/>
        <v/>
      </c>
      <c r="AP4478" s="46">
        <f t="shared" si="937"/>
        <v>0</v>
      </c>
      <c r="AQ4478" s="46" t="str">
        <f t="shared" si="938"/>
        <v/>
      </c>
      <c r="AR4478" s="46">
        <f t="shared" si="939"/>
        <v>0</v>
      </c>
      <c r="AS4478" s="48">
        <f t="shared" si="940"/>
        <v>1</v>
      </c>
      <c r="AT4478" s="46">
        <f t="shared" si="944"/>
        <v>0</v>
      </c>
      <c r="AU4478" s="46">
        <f t="shared" si="941"/>
        <v>0</v>
      </c>
      <c r="AV4478" s="46">
        <f t="shared" si="942"/>
        <v>0</v>
      </c>
      <c r="AW4478" s="46">
        <f t="shared" si="945"/>
        <v>0</v>
      </c>
      <c r="AX4478" s="47" t="str">
        <f t="shared" si="943"/>
        <v/>
      </c>
      <c r="AY4478" s="47" t="str">
        <f t="shared" si="946"/>
        <v/>
      </c>
    </row>
    <row r="4479" spans="35:51" x14ac:dyDescent="0.35">
      <c r="AI4479" s="11"/>
      <c r="AJ4479" s="11"/>
      <c r="AK4479" s="11"/>
      <c r="AL4479" s="63"/>
      <c r="AM4479" s="46" t="str">
        <f t="shared" si="934"/>
        <v/>
      </c>
      <c r="AN4479" s="46" t="str">
        <f t="shared" si="935"/>
        <v/>
      </c>
      <c r="AO4479" s="46" t="str">
        <f t="shared" si="936"/>
        <v/>
      </c>
      <c r="AP4479" s="46">
        <f t="shared" si="937"/>
        <v>0</v>
      </c>
      <c r="AQ4479" s="46" t="str">
        <f t="shared" si="938"/>
        <v/>
      </c>
      <c r="AR4479" s="46">
        <f t="shared" si="939"/>
        <v>0</v>
      </c>
      <c r="AS4479" s="48">
        <f t="shared" si="940"/>
        <v>1</v>
      </c>
      <c r="AT4479" s="46">
        <f t="shared" si="944"/>
        <v>0</v>
      </c>
      <c r="AU4479" s="46">
        <f t="shared" si="941"/>
        <v>0</v>
      </c>
      <c r="AV4479" s="46">
        <f t="shared" si="942"/>
        <v>0</v>
      </c>
      <c r="AW4479" s="46">
        <f t="shared" si="945"/>
        <v>0</v>
      </c>
      <c r="AX4479" s="47" t="str">
        <f t="shared" si="943"/>
        <v/>
      </c>
      <c r="AY4479" s="47" t="str">
        <f t="shared" si="946"/>
        <v/>
      </c>
    </row>
    <row r="4480" spans="35:51" x14ac:dyDescent="0.35">
      <c r="AI4480" s="11"/>
      <c r="AJ4480" s="11"/>
      <c r="AK4480" s="11"/>
      <c r="AL4480" s="63"/>
      <c r="AM4480" s="46" t="str">
        <f t="shared" si="934"/>
        <v/>
      </c>
      <c r="AN4480" s="46" t="str">
        <f t="shared" si="935"/>
        <v/>
      </c>
      <c r="AO4480" s="46" t="str">
        <f t="shared" si="936"/>
        <v/>
      </c>
      <c r="AP4480" s="46">
        <f t="shared" si="937"/>
        <v>0</v>
      </c>
      <c r="AQ4480" s="46" t="str">
        <f t="shared" si="938"/>
        <v/>
      </c>
      <c r="AR4480" s="46">
        <f t="shared" si="939"/>
        <v>0</v>
      </c>
      <c r="AS4480" s="48">
        <f t="shared" si="940"/>
        <v>1</v>
      </c>
      <c r="AT4480" s="46">
        <f t="shared" si="944"/>
        <v>0</v>
      </c>
      <c r="AU4480" s="46">
        <f t="shared" si="941"/>
        <v>0</v>
      </c>
      <c r="AV4480" s="46">
        <f t="shared" si="942"/>
        <v>0</v>
      </c>
      <c r="AW4480" s="46">
        <f t="shared" si="945"/>
        <v>0</v>
      </c>
      <c r="AX4480" s="47" t="str">
        <f t="shared" si="943"/>
        <v/>
      </c>
      <c r="AY4480" s="47" t="str">
        <f t="shared" si="946"/>
        <v/>
      </c>
    </row>
    <row r="4481" spans="35:51" x14ac:dyDescent="0.35">
      <c r="AI4481" s="11"/>
      <c r="AJ4481" s="11"/>
      <c r="AK4481" s="11"/>
      <c r="AL4481" s="63"/>
      <c r="AM4481" s="46" t="str">
        <f t="shared" si="934"/>
        <v/>
      </c>
      <c r="AN4481" s="46" t="str">
        <f t="shared" si="935"/>
        <v/>
      </c>
      <c r="AO4481" s="46" t="str">
        <f t="shared" si="936"/>
        <v/>
      </c>
      <c r="AP4481" s="46">
        <f t="shared" si="937"/>
        <v>0</v>
      </c>
      <c r="AQ4481" s="46" t="str">
        <f t="shared" si="938"/>
        <v/>
      </c>
      <c r="AR4481" s="46">
        <f t="shared" si="939"/>
        <v>0</v>
      </c>
      <c r="AS4481" s="48">
        <f t="shared" si="940"/>
        <v>1</v>
      </c>
      <c r="AT4481" s="46">
        <f t="shared" si="944"/>
        <v>0</v>
      </c>
      <c r="AU4481" s="46">
        <f t="shared" si="941"/>
        <v>0</v>
      </c>
      <c r="AV4481" s="46">
        <f t="shared" si="942"/>
        <v>0</v>
      </c>
      <c r="AW4481" s="46">
        <f t="shared" si="945"/>
        <v>0</v>
      </c>
      <c r="AX4481" s="47" t="str">
        <f t="shared" si="943"/>
        <v/>
      </c>
      <c r="AY4481" s="47" t="str">
        <f t="shared" si="946"/>
        <v/>
      </c>
    </row>
    <row r="4482" spans="35:51" x14ac:dyDescent="0.35">
      <c r="AI4482" s="11"/>
      <c r="AJ4482" s="11"/>
      <c r="AK4482" s="11"/>
      <c r="AL4482" s="63"/>
      <c r="AM4482" s="46" t="str">
        <f t="shared" si="934"/>
        <v/>
      </c>
      <c r="AN4482" s="46" t="str">
        <f t="shared" si="935"/>
        <v/>
      </c>
      <c r="AO4482" s="46" t="str">
        <f t="shared" si="936"/>
        <v/>
      </c>
      <c r="AP4482" s="46">
        <f t="shared" si="937"/>
        <v>0</v>
      </c>
      <c r="AQ4482" s="46" t="str">
        <f t="shared" si="938"/>
        <v/>
      </c>
      <c r="AR4482" s="46">
        <f t="shared" si="939"/>
        <v>0</v>
      </c>
      <c r="AS4482" s="48">
        <f t="shared" si="940"/>
        <v>1</v>
      </c>
      <c r="AT4482" s="46">
        <f t="shared" si="944"/>
        <v>0</v>
      </c>
      <c r="AU4482" s="46">
        <f t="shared" si="941"/>
        <v>0</v>
      </c>
      <c r="AV4482" s="46">
        <f t="shared" si="942"/>
        <v>0</v>
      </c>
      <c r="AW4482" s="46">
        <f t="shared" si="945"/>
        <v>0</v>
      </c>
      <c r="AX4482" s="47" t="str">
        <f t="shared" si="943"/>
        <v/>
      </c>
      <c r="AY4482" s="47" t="str">
        <f t="shared" si="946"/>
        <v/>
      </c>
    </row>
    <row r="4483" spans="35:51" x14ac:dyDescent="0.35">
      <c r="AI4483" s="11"/>
      <c r="AJ4483" s="11"/>
      <c r="AK4483" s="11"/>
      <c r="AL4483" s="63"/>
      <c r="AM4483" s="46" t="str">
        <f t="shared" ref="AM4483:AM4546" si="947">IFERROR(VLOOKUP($AK4483,pnl_konto_table,2,FALSE),"")</f>
        <v/>
      </c>
      <c r="AN4483" s="46" t="str">
        <f t="shared" ref="AN4483:AN4546" si="948">IFERROR(VLOOKUP($AK4483,pnl_konto_table,6,FALSE),"")</f>
        <v/>
      </c>
      <c r="AO4483" s="46" t="str">
        <f t="shared" ref="AO4483:AO4546" si="949">IFERROR(VLOOKUP($AK4483,pnl_konto_table,7,FALSE),"")</f>
        <v/>
      </c>
      <c r="AP4483" s="46">
        <f t="shared" ref="AP4483:AP4546" si="950">IFERROR(VLOOKUP(AO4483,pnl_kategori_table,2,FALSE),0)</f>
        <v>0</v>
      </c>
      <c r="AQ4483" s="46" t="str">
        <f t="shared" ref="AQ4483:AQ4546" si="951">IFERROR(MATCH(AN4483,pnl_subkategori,0),"")</f>
        <v/>
      </c>
      <c r="AR4483" s="46">
        <f t="shared" ref="AR4483:AR4546" si="952">IF(AP4483=$A$3,-$AL4483,$AL4483)</f>
        <v>0</v>
      </c>
      <c r="AS4483" s="48">
        <f t="shared" ref="AS4483:AS4546" si="953">IFERROR(VLOOKUP($AK4483,lookup_konto_index,2,FALSE),IFERROR(VLOOKUP(AN4483,lookup_subkategori_index,2,FALSE),IFERROR(VLOOKUP(AO4483,lookup_kategori_index,2,FALSE),1)))</f>
        <v>1</v>
      </c>
      <c r="AT4483" s="46">
        <f t="shared" si="944"/>
        <v>0</v>
      </c>
      <c r="AU4483" s="46">
        <f t="shared" ref="AU4483:AU4546" si="954">SUMIFS($BC$3:$BC$50,$BA$3:$BA$50,$AI4483,$BB$3:$BB$50,$AJ4483)</f>
        <v>0</v>
      </c>
      <c r="AV4483" s="46">
        <f t="shared" ref="AV4483:AV4546" si="955">SUMIFS($BD$3:$BD$50,$BA$3:$BA$50,$AI4483,$BB$3:$BB$50,$AJ4483)</f>
        <v>0</v>
      </c>
      <c r="AW4483" s="46">
        <f t="shared" si="945"/>
        <v>0</v>
      </c>
      <c r="AX4483" s="47" t="str">
        <f t="shared" ref="AX4483:AX4546" si="956">IFERROR(VLOOKUP($AP4483,table_type_kostnad,2,FALSE)*AR4483,"")</f>
        <v/>
      </c>
      <c r="AY4483" s="47" t="str">
        <f t="shared" si="946"/>
        <v/>
      </c>
    </row>
    <row r="4484" spans="35:51" x14ac:dyDescent="0.35">
      <c r="AI4484" s="11"/>
      <c r="AJ4484" s="11"/>
      <c r="AK4484" s="11"/>
      <c r="AL4484" s="63"/>
      <c r="AM4484" s="46" t="str">
        <f t="shared" si="947"/>
        <v/>
      </c>
      <c r="AN4484" s="46" t="str">
        <f t="shared" si="948"/>
        <v/>
      </c>
      <c r="AO4484" s="46" t="str">
        <f t="shared" si="949"/>
        <v/>
      </c>
      <c r="AP4484" s="46">
        <f t="shared" si="950"/>
        <v>0</v>
      </c>
      <c r="AQ4484" s="46" t="str">
        <f t="shared" si="951"/>
        <v/>
      </c>
      <c r="AR4484" s="46">
        <f t="shared" si="952"/>
        <v>0</v>
      </c>
      <c r="AS4484" s="48">
        <f t="shared" si="953"/>
        <v>1</v>
      </c>
      <c r="AT4484" s="46">
        <f t="shared" ref="AT4484:AT4547" si="957">AS4484*AR4484</f>
        <v>0</v>
      </c>
      <c r="AU4484" s="46">
        <f t="shared" si="954"/>
        <v>0</v>
      </c>
      <c r="AV4484" s="46">
        <f t="shared" si="955"/>
        <v>0</v>
      </c>
      <c r="AW4484" s="46">
        <f t="shared" ref="AW4484:AW4547" si="958">IF(AU4484=0,0,1)</f>
        <v>0</v>
      </c>
      <c r="AX4484" s="47" t="str">
        <f t="shared" si="956"/>
        <v/>
      </c>
      <c r="AY4484" s="47" t="str">
        <f t="shared" ref="AY4484:AY4547" si="959">IFERROR(AX4484*AS4484,"")</f>
        <v/>
      </c>
    </row>
    <row r="4485" spans="35:51" x14ac:dyDescent="0.35">
      <c r="AI4485" s="11"/>
      <c r="AJ4485" s="11"/>
      <c r="AK4485" s="11"/>
      <c r="AL4485" s="63"/>
      <c r="AM4485" s="46" t="str">
        <f t="shared" si="947"/>
        <v/>
      </c>
      <c r="AN4485" s="46" t="str">
        <f t="shared" si="948"/>
        <v/>
      </c>
      <c r="AO4485" s="46" t="str">
        <f t="shared" si="949"/>
        <v/>
      </c>
      <c r="AP4485" s="46">
        <f t="shared" si="950"/>
        <v>0</v>
      </c>
      <c r="AQ4485" s="46" t="str">
        <f t="shared" si="951"/>
        <v/>
      </c>
      <c r="AR4485" s="46">
        <f t="shared" si="952"/>
        <v>0</v>
      </c>
      <c r="AS4485" s="48">
        <f t="shared" si="953"/>
        <v>1</v>
      </c>
      <c r="AT4485" s="46">
        <f t="shared" si="957"/>
        <v>0</v>
      </c>
      <c r="AU4485" s="46">
        <f t="shared" si="954"/>
        <v>0</v>
      </c>
      <c r="AV4485" s="46">
        <f t="shared" si="955"/>
        <v>0</v>
      </c>
      <c r="AW4485" s="46">
        <f t="shared" si="958"/>
        <v>0</v>
      </c>
      <c r="AX4485" s="47" t="str">
        <f t="shared" si="956"/>
        <v/>
      </c>
      <c r="AY4485" s="47" t="str">
        <f t="shared" si="959"/>
        <v/>
      </c>
    </row>
    <row r="4486" spans="35:51" x14ac:dyDescent="0.35">
      <c r="AI4486" s="11"/>
      <c r="AJ4486" s="11"/>
      <c r="AK4486" s="11"/>
      <c r="AL4486" s="63"/>
      <c r="AM4486" s="46" t="str">
        <f t="shared" si="947"/>
        <v/>
      </c>
      <c r="AN4486" s="46" t="str">
        <f t="shared" si="948"/>
        <v/>
      </c>
      <c r="AO4486" s="46" t="str">
        <f t="shared" si="949"/>
        <v/>
      </c>
      <c r="AP4486" s="46">
        <f t="shared" si="950"/>
        <v>0</v>
      </c>
      <c r="AQ4486" s="46" t="str">
        <f t="shared" si="951"/>
        <v/>
      </c>
      <c r="AR4486" s="46">
        <f t="shared" si="952"/>
        <v>0</v>
      </c>
      <c r="AS4486" s="48">
        <f t="shared" si="953"/>
        <v>1</v>
      </c>
      <c r="AT4486" s="46">
        <f t="shared" si="957"/>
        <v>0</v>
      </c>
      <c r="AU4486" s="46">
        <f t="shared" si="954"/>
        <v>0</v>
      </c>
      <c r="AV4486" s="46">
        <f t="shared" si="955"/>
        <v>0</v>
      </c>
      <c r="AW4486" s="46">
        <f t="shared" si="958"/>
        <v>0</v>
      </c>
      <c r="AX4486" s="47" t="str">
        <f t="shared" si="956"/>
        <v/>
      </c>
      <c r="AY4486" s="47" t="str">
        <f t="shared" si="959"/>
        <v/>
      </c>
    </row>
    <row r="4487" spans="35:51" x14ac:dyDescent="0.35">
      <c r="AI4487" s="11"/>
      <c r="AJ4487" s="11"/>
      <c r="AK4487" s="11"/>
      <c r="AL4487" s="63"/>
      <c r="AM4487" s="46" t="str">
        <f t="shared" si="947"/>
        <v/>
      </c>
      <c r="AN4487" s="46" t="str">
        <f t="shared" si="948"/>
        <v/>
      </c>
      <c r="AO4487" s="46" t="str">
        <f t="shared" si="949"/>
        <v/>
      </c>
      <c r="AP4487" s="46">
        <f t="shared" si="950"/>
        <v>0</v>
      </c>
      <c r="AQ4487" s="46" t="str">
        <f t="shared" si="951"/>
        <v/>
      </c>
      <c r="AR4487" s="46">
        <f t="shared" si="952"/>
        <v>0</v>
      </c>
      <c r="AS4487" s="48">
        <f t="shared" si="953"/>
        <v>1</v>
      </c>
      <c r="AT4487" s="46">
        <f t="shared" si="957"/>
        <v>0</v>
      </c>
      <c r="AU4487" s="46">
        <f t="shared" si="954"/>
        <v>0</v>
      </c>
      <c r="AV4487" s="46">
        <f t="shared" si="955"/>
        <v>0</v>
      </c>
      <c r="AW4487" s="46">
        <f t="shared" si="958"/>
        <v>0</v>
      </c>
      <c r="AX4487" s="47" t="str">
        <f t="shared" si="956"/>
        <v/>
      </c>
      <c r="AY4487" s="47" t="str">
        <f t="shared" si="959"/>
        <v/>
      </c>
    </row>
    <row r="4488" spans="35:51" x14ac:dyDescent="0.35">
      <c r="AI4488" s="11"/>
      <c r="AJ4488" s="11"/>
      <c r="AK4488" s="11"/>
      <c r="AL4488" s="63"/>
      <c r="AM4488" s="46" t="str">
        <f t="shared" si="947"/>
        <v/>
      </c>
      <c r="AN4488" s="46" t="str">
        <f t="shared" si="948"/>
        <v/>
      </c>
      <c r="AO4488" s="46" t="str">
        <f t="shared" si="949"/>
        <v/>
      </c>
      <c r="AP4488" s="46">
        <f t="shared" si="950"/>
        <v>0</v>
      </c>
      <c r="AQ4488" s="46" t="str">
        <f t="shared" si="951"/>
        <v/>
      </c>
      <c r="AR4488" s="46">
        <f t="shared" si="952"/>
        <v>0</v>
      </c>
      <c r="AS4488" s="48">
        <f t="shared" si="953"/>
        <v>1</v>
      </c>
      <c r="AT4488" s="46">
        <f t="shared" si="957"/>
        <v>0</v>
      </c>
      <c r="AU4488" s="46">
        <f t="shared" si="954"/>
        <v>0</v>
      </c>
      <c r="AV4488" s="46">
        <f t="shared" si="955"/>
        <v>0</v>
      </c>
      <c r="AW4488" s="46">
        <f t="shared" si="958"/>
        <v>0</v>
      </c>
      <c r="AX4488" s="47" t="str">
        <f t="shared" si="956"/>
        <v/>
      </c>
      <c r="AY4488" s="47" t="str">
        <f t="shared" si="959"/>
        <v/>
      </c>
    </row>
    <row r="4489" spans="35:51" x14ac:dyDescent="0.35">
      <c r="AI4489" s="11"/>
      <c r="AJ4489" s="11"/>
      <c r="AK4489" s="11"/>
      <c r="AL4489" s="63"/>
      <c r="AM4489" s="46" t="str">
        <f t="shared" si="947"/>
        <v/>
      </c>
      <c r="AN4489" s="46" t="str">
        <f t="shared" si="948"/>
        <v/>
      </c>
      <c r="AO4489" s="46" t="str">
        <f t="shared" si="949"/>
        <v/>
      </c>
      <c r="AP4489" s="46">
        <f t="shared" si="950"/>
        <v>0</v>
      </c>
      <c r="AQ4489" s="46" t="str">
        <f t="shared" si="951"/>
        <v/>
      </c>
      <c r="AR4489" s="46">
        <f t="shared" si="952"/>
        <v>0</v>
      </c>
      <c r="AS4489" s="48">
        <f t="shared" si="953"/>
        <v>1</v>
      </c>
      <c r="AT4489" s="46">
        <f t="shared" si="957"/>
        <v>0</v>
      </c>
      <c r="AU4489" s="46">
        <f t="shared" si="954"/>
        <v>0</v>
      </c>
      <c r="AV4489" s="46">
        <f t="shared" si="955"/>
        <v>0</v>
      </c>
      <c r="AW4489" s="46">
        <f t="shared" si="958"/>
        <v>0</v>
      </c>
      <c r="AX4489" s="47" t="str">
        <f t="shared" si="956"/>
        <v/>
      </c>
      <c r="AY4489" s="47" t="str">
        <f t="shared" si="959"/>
        <v/>
      </c>
    </row>
    <row r="4490" spans="35:51" x14ac:dyDescent="0.35">
      <c r="AI4490" s="11"/>
      <c r="AJ4490" s="11"/>
      <c r="AK4490" s="11"/>
      <c r="AL4490" s="63"/>
      <c r="AM4490" s="46" t="str">
        <f t="shared" si="947"/>
        <v/>
      </c>
      <c r="AN4490" s="46" t="str">
        <f t="shared" si="948"/>
        <v/>
      </c>
      <c r="AO4490" s="46" t="str">
        <f t="shared" si="949"/>
        <v/>
      </c>
      <c r="AP4490" s="46">
        <f t="shared" si="950"/>
        <v>0</v>
      </c>
      <c r="AQ4490" s="46" t="str">
        <f t="shared" si="951"/>
        <v/>
      </c>
      <c r="AR4490" s="46">
        <f t="shared" si="952"/>
        <v>0</v>
      </c>
      <c r="AS4490" s="48">
        <f t="shared" si="953"/>
        <v>1</v>
      </c>
      <c r="AT4490" s="46">
        <f t="shared" si="957"/>
        <v>0</v>
      </c>
      <c r="AU4490" s="46">
        <f t="shared" si="954"/>
        <v>0</v>
      </c>
      <c r="AV4490" s="46">
        <f t="shared" si="955"/>
        <v>0</v>
      </c>
      <c r="AW4490" s="46">
        <f t="shared" si="958"/>
        <v>0</v>
      </c>
      <c r="AX4490" s="47" t="str">
        <f t="shared" si="956"/>
        <v/>
      </c>
      <c r="AY4490" s="47" t="str">
        <f t="shared" si="959"/>
        <v/>
      </c>
    </row>
    <row r="4491" spans="35:51" x14ac:dyDescent="0.35">
      <c r="AI4491" s="11"/>
      <c r="AJ4491" s="11"/>
      <c r="AK4491" s="11"/>
      <c r="AL4491" s="63"/>
      <c r="AM4491" s="46" t="str">
        <f t="shared" si="947"/>
        <v/>
      </c>
      <c r="AN4491" s="46" t="str">
        <f t="shared" si="948"/>
        <v/>
      </c>
      <c r="AO4491" s="46" t="str">
        <f t="shared" si="949"/>
        <v/>
      </c>
      <c r="AP4491" s="46">
        <f t="shared" si="950"/>
        <v>0</v>
      </c>
      <c r="AQ4491" s="46" t="str">
        <f t="shared" si="951"/>
        <v/>
      </c>
      <c r="AR4491" s="46">
        <f t="shared" si="952"/>
        <v>0</v>
      </c>
      <c r="AS4491" s="48">
        <f t="shared" si="953"/>
        <v>1</v>
      </c>
      <c r="AT4491" s="46">
        <f t="shared" si="957"/>
        <v>0</v>
      </c>
      <c r="AU4491" s="46">
        <f t="shared" si="954"/>
        <v>0</v>
      </c>
      <c r="AV4491" s="46">
        <f t="shared" si="955"/>
        <v>0</v>
      </c>
      <c r="AW4491" s="46">
        <f t="shared" si="958"/>
        <v>0</v>
      </c>
      <c r="AX4491" s="47" t="str">
        <f t="shared" si="956"/>
        <v/>
      </c>
      <c r="AY4491" s="47" t="str">
        <f t="shared" si="959"/>
        <v/>
      </c>
    </row>
    <row r="4492" spans="35:51" x14ac:dyDescent="0.35">
      <c r="AI4492" s="11"/>
      <c r="AJ4492" s="11"/>
      <c r="AK4492" s="11"/>
      <c r="AL4492" s="63"/>
      <c r="AM4492" s="46" t="str">
        <f t="shared" si="947"/>
        <v/>
      </c>
      <c r="AN4492" s="46" t="str">
        <f t="shared" si="948"/>
        <v/>
      </c>
      <c r="AO4492" s="46" t="str">
        <f t="shared" si="949"/>
        <v/>
      </c>
      <c r="AP4492" s="46">
        <f t="shared" si="950"/>
        <v>0</v>
      </c>
      <c r="AQ4492" s="46" t="str">
        <f t="shared" si="951"/>
        <v/>
      </c>
      <c r="AR4492" s="46">
        <f t="shared" si="952"/>
        <v>0</v>
      </c>
      <c r="AS4492" s="48">
        <f t="shared" si="953"/>
        <v>1</v>
      </c>
      <c r="AT4492" s="46">
        <f t="shared" si="957"/>
        <v>0</v>
      </c>
      <c r="AU4492" s="46">
        <f t="shared" si="954"/>
        <v>0</v>
      </c>
      <c r="AV4492" s="46">
        <f t="shared" si="955"/>
        <v>0</v>
      </c>
      <c r="AW4492" s="46">
        <f t="shared" si="958"/>
        <v>0</v>
      </c>
      <c r="AX4492" s="47" t="str">
        <f t="shared" si="956"/>
        <v/>
      </c>
      <c r="AY4492" s="47" t="str">
        <f t="shared" si="959"/>
        <v/>
      </c>
    </row>
    <row r="4493" spans="35:51" x14ac:dyDescent="0.35">
      <c r="AI4493" s="11"/>
      <c r="AJ4493" s="11"/>
      <c r="AK4493" s="11"/>
      <c r="AL4493" s="63"/>
      <c r="AM4493" s="46" t="str">
        <f t="shared" si="947"/>
        <v/>
      </c>
      <c r="AN4493" s="46" t="str">
        <f t="shared" si="948"/>
        <v/>
      </c>
      <c r="AO4493" s="46" t="str">
        <f t="shared" si="949"/>
        <v/>
      </c>
      <c r="AP4493" s="46">
        <f t="shared" si="950"/>
        <v>0</v>
      </c>
      <c r="AQ4493" s="46" t="str">
        <f t="shared" si="951"/>
        <v/>
      </c>
      <c r="AR4493" s="46">
        <f t="shared" si="952"/>
        <v>0</v>
      </c>
      <c r="AS4493" s="48">
        <f t="shared" si="953"/>
        <v>1</v>
      </c>
      <c r="AT4493" s="46">
        <f t="shared" si="957"/>
        <v>0</v>
      </c>
      <c r="AU4493" s="46">
        <f t="shared" si="954"/>
        <v>0</v>
      </c>
      <c r="AV4493" s="46">
        <f t="shared" si="955"/>
        <v>0</v>
      </c>
      <c r="AW4493" s="46">
        <f t="shared" si="958"/>
        <v>0</v>
      </c>
      <c r="AX4493" s="47" t="str">
        <f t="shared" si="956"/>
        <v/>
      </c>
      <c r="AY4493" s="47" t="str">
        <f t="shared" si="959"/>
        <v/>
      </c>
    </row>
    <row r="4494" spans="35:51" x14ac:dyDescent="0.35">
      <c r="AI4494" s="11"/>
      <c r="AJ4494" s="11"/>
      <c r="AK4494" s="11"/>
      <c r="AL4494" s="63"/>
      <c r="AM4494" s="46" t="str">
        <f t="shared" si="947"/>
        <v/>
      </c>
      <c r="AN4494" s="46" t="str">
        <f t="shared" si="948"/>
        <v/>
      </c>
      <c r="AO4494" s="46" t="str">
        <f t="shared" si="949"/>
        <v/>
      </c>
      <c r="AP4494" s="46">
        <f t="shared" si="950"/>
        <v>0</v>
      </c>
      <c r="AQ4494" s="46" t="str">
        <f t="shared" si="951"/>
        <v/>
      </c>
      <c r="AR4494" s="46">
        <f t="shared" si="952"/>
        <v>0</v>
      </c>
      <c r="AS4494" s="48">
        <f t="shared" si="953"/>
        <v>1</v>
      </c>
      <c r="AT4494" s="46">
        <f t="shared" si="957"/>
        <v>0</v>
      </c>
      <c r="AU4494" s="46">
        <f t="shared" si="954"/>
        <v>0</v>
      </c>
      <c r="AV4494" s="46">
        <f t="shared" si="955"/>
        <v>0</v>
      </c>
      <c r="AW4494" s="46">
        <f t="shared" si="958"/>
        <v>0</v>
      </c>
      <c r="AX4494" s="47" t="str">
        <f t="shared" si="956"/>
        <v/>
      </c>
      <c r="AY4494" s="47" t="str">
        <f t="shared" si="959"/>
        <v/>
      </c>
    </row>
    <row r="4495" spans="35:51" x14ac:dyDescent="0.35">
      <c r="AI4495" s="11"/>
      <c r="AJ4495" s="11"/>
      <c r="AK4495" s="11"/>
      <c r="AL4495" s="63"/>
      <c r="AM4495" s="46" t="str">
        <f t="shared" si="947"/>
        <v/>
      </c>
      <c r="AN4495" s="46" t="str">
        <f t="shared" si="948"/>
        <v/>
      </c>
      <c r="AO4495" s="46" t="str">
        <f t="shared" si="949"/>
        <v/>
      </c>
      <c r="AP4495" s="46">
        <f t="shared" si="950"/>
        <v>0</v>
      </c>
      <c r="AQ4495" s="46" t="str">
        <f t="shared" si="951"/>
        <v/>
      </c>
      <c r="AR4495" s="46">
        <f t="shared" si="952"/>
        <v>0</v>
      </c>
      <c r="AS4495" s="48">
        <f t="shared" si="953"/>
        <v>1</v>
      </c>
      <c r="AT4495" s="46">
        <f t="shared" si="957"/>
        <v>0</v>
      </c>
      <c r="AU4495" s="46">
        <f t="shared" si="954"/>
        <v>0</v>
      </c>
      <c r="AV4495" s="46">
        <f t="shared" si="955"/>
        <v>0</v>
      </c>
      <c r="AW4495" s="46">
        <f t="shared" si="958"/>
        <v>0</v>
      </c>
      <c r="AX4495" s="47" t="str">
        <f t="shared" si="956"/>
        <v/>
      </c>
      <c r="AY4495" s="47" t="str">
        <f t="shared" si="959"/>
        <v/>
      </c>
    </row>
    <row r="4496" spans="35:51" x14ac:dyDescent="0.35">
      <c r="AI4496" s="11"/>
      <c r="AJ4496" s="11"/>
      <c r="AK4496" s="11"/>
      <c r="AL4496" s="63"/>
      <c r="AM4496" s="46" t="str">
        <f t="shared" si="947"/>
        <v/>
      </c>
      <c r="AN4496" s="46" t="str">
        <f t="shared" si="948"/>
        <v/>
      </c>
      <c r="AO4496" s="46" t="str">
        <f t="shared" si="949"/>
        <v/>
      </c>
      <c r="AP4496" s="46">
        <f t="shared" si="950"/>
        <v>0</v>
      </c>
      <c r="AQ4496" s="46" t="str">
        <f t="shared" si="951"/>
        <v/>
      </c>
      <c r="AR4496" s="46">
        <f t="shared" si="952"/>
        <v>0</v>
      </c>
      <c r="AS4496" s="48">
        <f t="shared" si="953"/>
        <v>1</v>
      </c>
      <c r="AT4496" s="46">
        <f t="shared" si="957"/>
        <v>0</v>
      </c>
      <c r="AU4496" s="46">
        <f t="shared" si="954"/>
        <v>0</v>
      </c>
      <c r="AV4496" s="46">
        <f t="shared" si="955"/>
        <v>0</v>
      </c>
      <c r="AW4496" s="46">
        <f t="shared" si="958"/>
        <v>0</v>
      </c>
      <c r="AX4496" s="47" t="str">
        <f t="shared" si="956"/>
        <v/>
      </c>
      <c r="AY4496" s="47" t="str">
        <f t="shared" si="959"/>
        <v/>
      </c>
    </row>
    <row r="4497" spans="35:51" x14ac:dyDescent="0.35">
      <c r="AI4497" s="11"/>
      <c r="AJ4497" s="11"/>
      <c r="AK4497" s="11"/>
      <c r="AL4497" s="63"/>
      <c r="AM4497" s="46" t="str">
        <f t="shared" si="947"/>
        <v/>
      </c>
      <c r="AN4497" s="46" t="str">
        <f t="shared" si="948"/>
        <v/>
      </c>
      <c r="AO4497" s="46" t="str">
        <f t="shared" si="949"/>
        <v/>
      </c>
      <c r="AP4497" s="46">
        <f t="shared" si="950"/>
        <v>0</v>
      </c>
      <c r="AQ4497" s="46" t="str">
        <f t="shared" si="951"/>
        <v/>
      </c>
      <c r="AR4497" s="46">
        <f t="shared" si="952"/>
        <v>0</v>
      </c>
      <c r="AS4497" s="48">
        <f t="shared" si="953"/>
        <v>1</v>
      </c>
      <c r="AT4497" s="46">
        <f t="shared" si="957"/>
        <v>0</v>
      </c>
      <c r="AU4497" s="46">
        <f t="shared" si="954"/>
        <v>0</v>
      </c>
      <c r="AV4497" s="46">
        <f t="shared" si="955"/>
        <v>0</v>
      </c>
      <c r="AW4497" s="46">
        <f t="shared" si="958"/>
        <v>0</v>
      </c>
      <c r="AX4497" s="47" t="str">
        <f t="shared" si="956"/>
        <v/>
      </c>
      <c r="AY4497" s="47" t="str">
        <f t="shared" si="959"/>
        <v/>
      </c>
    </row>
    <row r="4498" spans="35:51" x14ac:dyDescent="0.35">
      <c r="AI4498" s="11"/>
      <c r="AJ4498" s="11"/>
      <c r="AK4498" s="11"/>
      <c r="AL4498" s="63"/>
      <c r="AM4498" s="46" t="str">
        <f t="shared" si="947"/>
        <v/>
      </c>
      <c r="AN4498" s="46" t="str">
        <f t="shared" si="948"/>
        <v/>
      </c>
      <c r="AO4498" s="46" t="str">
        <f t="shared" si="949"/>
        <v/>
      </c>
      <c r="AP4498" s="46">
        <f t="shared" si="950"/>
        <v>0</v>
      </c>
      <c r="AQ4498" s="46" t="str">
        <f t="shared" si="951"/>
        <v/>
      </c>
      <c r="AR4498" s="46">
        <f t="shared" si="952"/>
        <v>0</v>
      </c>
      <c r="AS4498" s="48">
        <f t="shared" si="953"/>
        <v>1</v>
      </c>
      <c r="AT4498" s="46">
        <f t="shared" si="957"/>
        <v>0</v>
      </c>
      <c r="AU4498" s="46">
        <f t="shared" si="954"/>
        <v>0</v>
      </c>
      <c r="AV4498" s="46">
        <f t="shared" si="955"/>
        <v>0</v>
      </c>
      <c r="AW4498" s="46">
        <f t="shared" si="958"/>
        <v>0</v>
      </c>
      <c r="AX4498" s="47" t="str">
        <f t="shared" si="956"/>
        <v/>
      </c>
      <c r="AY4498" s="47" t="str">
        <f t="shared" si="959"/>
        <v/>
      </c>
    </row>
    <row r="4499" spans="35:51" x14ac:dyDescent="0.35">
      <c r="AI4499" s="11"/>
      <c r="AJ4499" s="11"/>
      <c r="AK4499" s="11"/>
      <c r="AL4499" s="63"/>
      <c r="AM4499" s="46" t="str">
        <f t="shared" si="947"/>
        <v/>
      </c>
      <c r="AN4499" s="46" t="str">
        <f t="shared" si="948"/>
        <v/>
      </c>
      <c r="AO4499" s="46" t="str">
        <f t="shared" si="949"/>
        <v/>
      </c>
      <c r="AP4499" s="46">
        <f t="shared" si="950"/>
        <v>0</v>
      </c>
      <c r="AQ4499" s="46" t="str">
        <f t="shared" si="951"/>
        <v/>
      </c>
      <c r="AR4499" s="46">
        <f t="shared" si="952"/>
        <v>0</v>
      </c>
      <c r="AS4499" s="48">
        <f t="shared" si="953"/>
        <v>1</v>
      </c>
      <c r="AT4499" s="46">
        <f t="shared" si="957"/>
        <v>0</v>
      </c>
      <c r="AU4499" s="46">
        <f t="shared" si="954"/>
        <v>0</v>
      </c>
      <c r="AV4499" s="46">
        <f t="shared" si="955"/>
        <v>0</v>
      </c>
      <c r="AW4499" s="46">
        <f t="shared" si="958"/>
        <v>0</v>
      </c>
      <c r="AX4499" s="47" t="str">
        <f t="shared" si="956"/>
        <v/>
      </c>
      <c r="AY4499" s="47" t="str">
        <f t="shared" si="959"/>
        <v/>
      </c>
    </row>
    <row r="4500" spans="35:51" x14ac:dyDescent="0.35">
      <c r="AI4500" s="11"/>
      <c r="AJ4500" s="11"/>
      <c r="AK4500" s="11"/>
      <c r="AL4500" s="63"/>
      <c r="AM4500" s="46" t="str">
        <f t="shared" si="947"/>
        <v/>
      </c>
      <c r="AN4500" s="46" t="str">
        <f t="shared" si="948"/>
        <v/>
      </c>
      <c r="AO4500" s="46" t="str">
        <f t="shared" si="949"/>
        <v/>
      </c>
      <c r="AP4500" s="46">
        <f t="shared" si="950"/>
        <v>0</v>
      </c>
      <c r="AQ4500" s="46" t="str">
        <f t="shared" si="951"/>
        <v/>
      </c>
      <c r="AR4500" s="46">
        <f t="shared" si="952"/>
        <v>0</v>
      </c>
      <c r="AS4500" s="48">
        <f t="shared" si="953"/>
        <v>1</v>
      </c>
      <c r="AT4500" s="46">
        <f t="shared" si="957"/>
        <v>0</v>
      </c>
      <c r="AU4500" s="46">
        <f t="shared" si="954"/>
        <v>0</v>
      </c>
      <c r="AV4500" s="46">
        <f t="shared" si="955"/>
        <v>0</v>
      </c>
      <c r="AW4500" s="46">
        <f t="shared" si="958"/>
        <v>0</v>
      </c>
      <c r="AX4500" s="47" t="str">
        <f t="shared" si="956"/>
        <v/>
      </c>
      <c r="AY4500" s="47" t="str">
        <f t="shared" si="959"/>
        <v/>
      </c>
    </row>
    <row r="4501" spans="35:51" x14ac:dyDescent="0.35">
      <c r="AI4501" s="11"/>
      <c r="AJ4501" s="11"/>
      <c r="AK4501" s="11"/>
      <c r="AL4501" s="63"/>
      <c r="AM4501" s="46" t="str">
        <f t="shared" si="947"/>
        <v/>
      </c>
      <c r="AN4501" s="46" t="str">
        <f t="shared" si="948"/>
        <v/>
      </c>
      <c r="AO4501" s="46" t="str">
        <f t="shared" si="949"/>
        <v/>
      </c>
      <c r="AP4501" s="46">
        <f t="shared" si="950"/>
        <v>0</v>
      </c>
      <c r="AQ4501" s="46" t="str">
        <f t="shared" si="951"/>
        <v/>
      </c>
      <c r="AR4501" s="46">
        <f t="shared" si="952"/>
        <v>0</v>
      </c>
      <c r="AS4501" s="48">
        <f t="shared" si="953"/>
        <v>1</v>
      </c>
      <c r="AT4501" s="46">
        <f t="shared" si="957"/>
        <v>0</v>
      </c>
      <c r="AU4501" s="46">
        <f t="shared" si="954"/>
        <v>0</v>
      </c>
      <c r="AV4501" s="46">
        <f t="shared" si="955"/>
        <v>0</v>
      </c>
      <c r="AW4501" s="46">
        <f t="shared" si="958"/>
        <v>0</v>
      </c>
      <c r="AX4501" s="47" t="str">
        <f t="shared" si="956"/>
        <v/>
      </c>
      <c r="AY4501" s="47" t="str">
        <f t="shared" si="959"/>
        <v/>
      </c>
    </row>
    <row r="4502" spans="35:51" x14ac:dyDescent="0.35">
      <c r="AI4502" s="11"/>
      <c r="AJ4502" s="11"/>
      <c r="AK4502" s="11"/>
      <c r="AL4502" s="63"/>
      <c r="AM4502" s="46" t="str">
        <f t="shared" si="947"/>
        <v/>
      </c>
      <c r="AN4502" s="46" t="str">
        <f t="shared" si="948"/>
        <v/>
      </c>
      <c r="AO4502" s="46" t="str">
        <f t="shared" si="949"/>
        <v/>
      </c>
      <c r="AP4502" s="46">
        <f t="shared" si="950"/>
        <v>0</v>
      </c>
      <c r="AQ4502" s="46" t="str">
        <f t="shared" si="951"/>
        <v/>
      </c>
      <c r="AR4502" s="46">
        <f t="shared" si="952"/>
        <v>0</v>
      </c>
      <c r="AS4502" s="48">
        <f t="shared" si="953"/>
        <v>1</v>
      </c>
      <c r="AT4502" s="46">
        <f t="shared" si="957"/>
        <v>0</v>
      </c>
      <c r="AU4502" s="46">
        <f t="shared" si="954"/>
        <v>0</v>
      </c>
      <c r="AV4502" s="46">
        <f t="shared" si="955"/>
        <v>0</v>
      </c>
      <c r="AW4502" s="46">
        <f t="shared" si="958"/>
        <v>0</v>
      </c>
      <c r="AX4502" s="47" t="str">
        <f t="shared" si="956"/>
        <v/>
      </c>
      <c r="AY4502" s="47" t="str">
        <f t="shared" si="959"/>
        <v/>
      </c>
    </row>
    <row r="4503" spans="35:51" x14ac:dyDescent="0.35">
      <c r="AI4503" s="11"/>
      <c r="AJ4503" s="11"/>
      <c r="AK4503" s="11"/>
      <c r="AL4503" s="63"/>
      <c r="AM4503" s="46" t="str">
        <f t="shared" si="947"/>
        <v/>
      </c>
      <c r="AN4503" s="46" t="str">
        <f t="shared" si="948"/>
        <v/>
      </c>
      <c r="AO4503" s="46" t="str">
        <f t="shared" si="949"/>
        <v/>
      </c>
      <c r="AP4503" s="46">
        <f t="shared" si="950"/>
        <v>0</v>
      </c>
      <c r="AQ4503" s="46" t="str">
        <f t="shared" si="951"/>
        <v/>
      </c>
      <c r="AR4503" s="46">
        <f t="shared" si="952"/>
        <v>0</v>
      </c>
      <c r="AS4503" s="48">
        <f t="shared" si="953"/>
        <v>1</v>
      </c>
      <c r="AT4503" s="46">
        <f t="shared" si="957"/>
        <v>0</v>
      </c>
      <c r="AU4503" s="46">
        <f t="shared" si="954"/>
        <v>0</v>
      </c>
      <c r="AV4503" s="46">
        <f t="shared" si="955"/>
        <v>0</v>
      </c>
      <c r="AW4503" s="46">
        <f t="shared" si="958"/>
        <v>0</v>
      </c>
      <c r="AX4503" s="47" t="str">
        <f t="shared" si="956"/>
        <v/>
      </c>
      <c r="AY4503" s="47" t="str">
        <f t="shared" si="959"/>
        <v/>
      </c>
    </row>
    <row r="4504" spans="35:51" x14ac:dyDescent="0.35">
      <c r="AI4504" s="11"/>
      <c r="AJ4504" s="11"/>
      <c r="AK4504" s="11"/>
      <c r="AL4504" s="63"/>
      <c r="AM4504" s="46" t="str">
        <f t="shared" si="947"/>
        <v/>
      </c>
      <c r="AN4504" s="46" t="str">
        <f t="shared" si="948"/>
        <v/>
      </c>
      <c r="AO4504" s="46" t="str">
        <f t="shared" si="949"/>
        <v/>
      </c>
      <c r="AP4504" s="46">
        <f t="shared" si="950"/>
        <v>0</v>
      </c>
      <c r="AQ4504" s="46" t="str">
        <f t="shared" si="951"/>
        <v/>
      </c>
      <c r="AR4504" s="46">
        <f t="shared" si="952"/>
        <v>0</v>
      </c>
      <c r="AS4504" s="48">
        <f t="shared" si="953"/>
        <v>1</v>
      </c>
      <c r="AT4504" s="46">
        <f t="shared" si="957"/>
        <v>0</v>
      </c>
      <c r="AU4504" s="46">
        <f t="shared" si="954"/>
        <v>0</v>
      </c>
      <c r="AV4504" s="46">
        <f t="shared" si="955"/>
        <v>0</v>
      </c>
      <c r="AW4504" s="46">
        <f t="shared" si="958"/>
        <v>0</v>
      </c>
      <c r="AX4504" s="47" t="str">
        <f t="shared" si="956"/>
        <v/>
      </c>
      <c r="AY4504" s="47" t="str">
        <f t="shared" si="959"/>
        <v/>
      </c>
    </row>
    <row r="4505" spans="35:51" x14ac:dyDescent="0.35">
      <c r="AI4505" s="11"/>
      <c r="AJ4505" s="11"/>
      <c r="AK4505" s="11"/>
      <c r="AL4505" s="63"/>
      <c r="AM4505" s="46" t="str">
        <f t="shared" si="947"/>
        <v/>
      </c>
      <c r="AN4505" s="46" t="str">
        <f t="shared" si="948"/>
        <v/>
      </c>
      <c r="AO4505" s="46" t="str">
        <f t="shared" si="949"/>
        <v/>
      </c>
      <c r="AP4505" s="46">
        <f t="shared" si="950"/>
        <v>0</v>
      </c>
      <c r="AQ4505" s="46" t="str">
        <f t="shared" si="951"/>
        <v/>
      </c>
      <c r="AR4505" s="46">
        <f t="shared" si="952"/>
        <v>0</v>
      </c>
      <c r="AS4505" s="48">
        <f t="shared" si="953"/>
        <v>1</v>
      </c>
      <c r="AT4505" s="46">
        <f t="shared" si="957"/>
        <v>0</v>
      </c>
      <c r="AU4505" s="46">
        <f t="shared" si="954"/>
        <v>0</v>
      </c>
      <c r="AV4505" s="46">
        <f t="shared" si="955"/>
        <v>0</v>
      </c>
      <c r="AW4505" s="46">
        <f t="shared" si="958"/>
        <v>0</v>
      </c>
      <c r="AX4505" s="47" t="str">
        <f t="shared" si="956"/>
        <v/>
      </c>
      <c r="AY4505" s="47" t="str">
        <f t="shared" si="959"/>
        <v/>
      </c>
    </row>
    <row r="4506" spans="35:51" x14ac:dyDescent="0.35">
      <c r="AI4506" s="11"/>
      <c r="AJ4506" s="11"/>
      <c r="AK4506" s="11"/>
      <c r="AL4506" s="63"/>
      <c r="AM4506" s="46" t="str">
        <f t="shared" si="947"/>
        <v/>
      </c>
      <c r="AN4506" s="46" t="str">
        <f t="shared" si="948"/>
        <v/>
      </c>
      <c r="AO4506" s="46" t="str">
        <f t="shared" si="949"/>
        <v/>
      </c>
      <c r="AP4506" s="46">
        <f t="shared" si="950"/>
        <v>0</v>
      </c>
      <c r="AQ4506" s="46" t="str">
        <f t="shared" si="951"/>
        <v/>
      </c>
      <c r="AR4506" s="46">
        <f t="shared" si="952"/>
        <v>0</v>
      </c>
      <c r="AS4506" s="48">
        <f t="shared" si="953"/>
        <v>1</v>
      </c>
      <c r="AT4506" s="46">
        <f t="shared" si="957"/>
        <v>0</v>
      </c>
      <c r="AU4506" s="46">
        <f t="shared" si="954"/>
        <v>0</v>
      </c>
      <c r="AV4506" s="46">
        <f t="shared" si="955"/>
        <v>0</v>
      </c>
      <c r="AW4506" s="46">
        <f t="shared" si="958"/>
        <v>0</v>
      </c>
      <c r="AX4506" s="47" t="str">
        <f t="shared" si="956"/>
        <v/>
      </c>
      <c r="AY4506" s="47" t="str">
        <f t="shared" si="959"/>
        <v/>
      </c>
    </row>
    <row r="4507" spans="35:51" x14ac:dyDescent="0.35">
      <c r="AI4507" s="11"/>
      <c r="AJ4507" s="11"/>
      <c r="AK4507" s="11"/>
      <c r="AL4507" s="63"/>
      <c r="AM4507" s="46" t="str">
        <f t="shared" si="947"/>
        <v/>
      </c>
      <c r="AN4507" s="46" t="str">
        <f t="shared" si="948"/>
        <v/>
      </c>
      <c r="AO4507" s="46" t="str">
        <f t="shared" si="949"/>
        <v/>
      </c>
      <c r="AP4507" s="46">
        <f t="shared" si="950"/>
        <v>0</v>
      </c>
      <c r="AQ4507" s="46" t="str">
        <f t="shared" si="951"/>
        <v/>
      </c>
      <c r="AR4507" s="46">
        <f t="shared" si="952"/>
        <v>0</v>
      </c>
      <c r="AS4507" s="48">
        <f t="shared" si="953"/>
        <v>1</v>
      </c>
      <c r="AT4507" s="46">
        <f t="shared" si="957"/>
        <v>0</v>
      </c>
      <c r="AU4507" s="46">
        <f t="shared" si="954"/>
        <v>0</v>
      </c>
      <c r="AV4507" s="46">
        <f t="shared" si="955"/>
        <v>0</v>
      </c>
      <c r="AW4507" s="46">
        <f t="shared" si="958"/>
        <v>0</v>
      </c>
      <c r="AX4507" s="47" t="str">
        <f t="shared" si="956"/>
        <v/>
      </c>
      <c r="AY4507" s="47" t="str">
        <f t="shared" si="959"/>
        <v/>
      </c>
    </row>
    <row r="4508" spans="35:51" x14ac:dyDescent="0.35">
      <c r="AI4508" s="11"/>
      <c r="AJ4508" s="11"/>
      <c r="AK4508" s="11"/>
      <c r="AL4508" s="63"/>
      <c r="AM4508" s="46" t="str">
        <f t="shared" si="947"/>
        <v/>
      </c>
      <c r="AN4508" s="46" t="str">
        <f t="shared" si="948"/>
        <v/>
      </c>
      <c r="AO4508" s="46" t="str">
        <f t="shared" si="949"/>
        <v/>
      </c>
      <c r="AP4508" s="46">
        <f t="shared" si="950"/>
        <v>0</v>
      </c>
      <c r="AQ4508" s="46" t="str">
        <f t="shared" si="951"/>
        <v/>
      </c>
      <c r="AR4508" s="46">
        <f t="shared" si="952"/>
        <v>0</v>
      </c>
      <c r="AS4508" s="48">
        <f t="shared" si="953"/>
        <v>1</v>
      </c>
      <c r="AT4508" s="46">
        <f t="shared" si="957"/>
        <v>0</v>
      </c>
      <c r="AU4508" s="46">
        <f t="shared" si="954"/>
        <v>0</v>
      </c>
      <c r="AV4508" s="46">
        <f t="shared" si="955"/>
        <v>0</v>
      </c>
      <c r="AW4508" s="46">
        <f t="shared" si="958"/>
        <v>0</v>
      </c>
      <c r="AX4508" s="47" t="str">
        <f t="shared" si="956"/>
        <v/>
      </c>
      <c r="AY4508" s="47" t="str">
        <f t="shared" si="959"/>
        <v/>
      </c>
    </row>
    <row r="4509" spans="35:51" x14ac:dyDescent="0.35">
      <c r="AI4509" s="11"/>
      <c r="AJ4509" s="11"/>
      <c r="AK4509" s="11"/>
      <c r="AL4509" s="63"/>
      <c r="AM4509" s="46" t="str">
        <f t="shared" si="947"/>
        <v/>
      </c>
      <c r="AN4509" s="46" t="str">
        <f t="shared" si="948"/>
        <v/>
      </c>
      <c r="AO4509" s="46" t="str">
        <f t="shared" si="949"/>
        <v/>
      </c>
      <c r="AP4509" s="46">
        <f t="shared" si="950"/>
        <v>0</v>
      </c>
      <c r="AQ4509" s="46" t="str">
        <f t="shared" si="951"/>
        <v/>
      </c>
      <c r="AR4509" s="46">
        <f t="shared" si="952"/>
        <v>0</v>
      </c>
      <c r="AS4509" s="48">
        <f t="shared" si="953"/>
        <v>1</v>
      </c>
      <c r="AT4509" s="46">
        <f t="shared" si="957"/>
        <v>0</v>
      </c>
      <c r="AU4509" s="46">
        <f t="shared" si="954"/>
        <v>0</v>
      </c>
      <c r="AV4509" s="46">
        <f t="shared" si="955"/>
        <v>0</v>
      </c>
      <c r="AW4509" s="46">
        <f t="shared" si="958"/>
        <v>0</v>
      </c>
      <c r="AX4509" s="47" t="str">
        <f t="shared" si="956"/>
        <v/>
      </c>
      <c r="AY4509" s="47" t="str">
        <f t="shared" si="959"/>
        <v/>
      </c>
    </row>
    <row r="4510" spans="35:51" x14ac:dyDescent="0.35">
      <c r="AI4510" s="11"/>
      <c r="AJ4510" s="11"/>
      <c r="AK4510" s="11"/>
      <c r="AL4510" s="63"/>
      <c r="AM4510" s="46" t="str">
        <f t="shared" si="947"/>
        <v/>
      </c>
      <c r="AN4510" s="46" t="str">
        <f t="shared" si="948"/>
        <v/>
      </c>
      <c r="AO4510" s="46" t="str">
        <f t="shared" si="949"/>
        <v/>
      </c>
      <c r="AP4510" s="46">
        <f t="shared" si="950"/>
        <v>0</v>
      </c>
      <c r="AQ4510" s="46" t="str">
        <f t="shared" si="951"/>
        <v/>
      </c>
      <c r="AR4510" s="46">
        <f t="shared" si="952"/>
        <v>0</v>
      </c>
      <c r="AS4510" s="48">
        <f t="shared" si="953"/>
        <v>1</v>
      </c>
      <c r="AT4510" s="46">
        <f t="shared" si="957"/>
        <v>0</v>
      </c>
      <c r="AU4510" s="46">
        <f t="shared" si="954"/>
        <v>0</v>
      </c>
      <c r="AV4510" s="46">
        <f t="shared" si="955"/>
        <v>0</v>
      </c>
      <c r="AW4510" s="46">
        <f t="shared" si="958"/>
        <v>0</v>
      </c>
      <c r="AX4510" s="47" t="str">
        <f t="shared" si="956"/>
        <v/>
      </c>
      <c r="AY4510" s="47" t="str">
        <f t="shared" si="959"/>
        <v/>
      </c>
    </row>
    <row r="4511" spans="35:51" x14ac:dyDescent="0.35">
      <c r="AI4511" s="11"/>
      <c r="AJ4511" s="11"/>
      <c r="AK4511" s="11"/>
      <c r="AL4511" s="63"/>
      <c r="AM4511" s="46" t="str">
        <f t="shared" si="947"/>
        <v/>
      </c>
      <c r="AN4511" s="46" t="str">
        <f t="shared" si="948"/>
        <v/>
      </c>
      <c r="AO4511" s="46" t="str">
        <f t="shared" si="949"/>
        <v/>
      </c>
      <c r="AP4511" s="46">
        <f t="shared" si="950"/>
        <v>0</v>
      </c>
      <c r="AQ4511" s="46" t="str">
        <f t="shared" si="951"/>
        <v/>
      </c>
      <c r="AR4511" s="46">
        <f t="shared" si="952"/>
        <v>0</v>
      </c>
      <c r="AS4511" s="48">
        <f t="shared" si="953"/>
        <v>1</v>
      </c>
      <c r="AT4511" s="46">
        <f t="shared" si="957"/>
        <v>0</v>
      </c>
      <c r="AU4511" s="46">
        <f t="shared" si="954"/>
        <v>0</v>
      </c>
      <c r="AV4511" s="46">
        <f t="shared" si="955"/>
        <v>0</v>
      </c>
      <c r="AW4511" s="46">
        <f t="shared" si="958"/>
        <v>0</v>
      </c>
      <c r="AX4511" s="47" t="str">
        <f t="shared" si="956"/>
        <v/>
      </c>
      <c r="AY4511" s="47" t="str">
        <f t="shared" si="959"/>
        <v/>
      </c>
    </row>
    <row r="4512" spans="35:51" x14ac:dyDescent="0.35">
      <c r="AI4512" s="11"/>
      <c r="AJ4512" s="11"/>
      <c r="AK4512" s="11"/>
      <c r="AL4512" s="63"/>
      <c r="AM4512" s="46" t="str">
        <f t="shared" si="947"/>
        <v/>
      </c>
      <c r="AN4512" s="46" t="str">
        <f t="shared" si="948"/>
        <v/>
      </c>
      <c r="AO4512" s="46" t="str">
        <f t="shared" si="949"/>
        <v/>
      </c>
      <c r="AP4512" s="46">
        <f t="shared" si="950"/>
        <v>0</v>
      </c>
      <c r="AQ4512" s="46" t="str">
        <f t="shared" si="951"/>
        <v/>
      </c>
      <c r="AR4512" s="46">
        <f t="shared" si="952"/>
        <v>0</v>
      </c>
      <c r="AS4512" s="48">
        <f t="shared" si="953"/>
        <v>1</v>
      </c>
      <c r="AT4512" s="46">
        <f t="shared" si="957"/>
        <v>0</v>
      </c>
      <c r="AU4512" s="46">
        <f t="shared" si="954"/>
        <v>0</v>
      </c>
      <c r="AV4512" s="46">
        <f t="shared" si="955"/>
        <v>0</v>
      </c>
      <c r="AW4512" s="46">
        <f t="shared" si="958"/>
        <v>0</v>
      </c>
      <c r="AX4512" s="47" t="str">
        <f t="shared" si="956"/>
        <v/>
      </c>
      <c r="AY4512" s="47" t="str">
        <f t="shared" si="959"/>
        <v/>
      </c>
    </row>
    <row r="4513" spans="35:51" x14ac:dyDescent="0.35">
      <c r="AI4513" s="11"/>
      <c r="AJ4513" s="11"/>
      <c r="AK4513" s="11"/>
      <c r="AL4513" s="63"/>
      <c r="AM4513" s="46" t="str">
        <f t="shared" si="947"/>
        <v/>
      </c>
      <c r="AN4513" s="46" t="str">
        <f t="shared" si="948"/>
        <v/>
      </c>
      <c r="AO4513" s="46" t="str">
        <f t="shared" si="949"/>
        <v/>
      </c>
      <c r="AP4513" s="46">
        <f t="shared" si="950"/>
        <v>0</v>
      </c>
      <c r="AQ4513" s="46" t="str">
        <f t="shared" si="951"/>
        <v/>
      </c>
      <c r="AR4513" s="46">
        <f t="shared" si="952"/>
        <v>0</v>
      </c>
      <c r="AS4513" s="48">
        <f t="shared" si="953"/>
        <v>1</v>
      </c>
      <c r="AT4513" s="46">
        <f t="shared" si="957"/>
        <v>0</v>
      </c>
      <c r="AU4513" s="46">
        <f t="shared" si="954"/>
        <v>0</v>
      </c>
      <c r="AV4513" s="46">
        <f t="shared" si="955"/>
        <v>0</v>
      </c>
      <c r="AW4513" s="46">
        <f t="shared" si="958"/>
        <v>0</v>
      </c>
      <c r="AX4513" s="47" t="str">
        <f t="shared" si="956"/>
        <v/>
      </c>
      <c r="AY4513" s="47" t="str">
        <f t="shared" si="959"/>
        <v/>
      </c>
    </row>
    <row r="4514" spans="35:51" x14ac:dyDescent="0.35">
      <c r="AI4514" s="11"/>
      <c r="AJ4514" s="11"/>
      <c r="AK4514" s="11"/>
      <c r="AL4514" s="63"/>
      <c r="AM4514" s="46" t="str">
        <f t="shared" si="947"/>
        <v/>
      </c>
      <c r="AN4514" s="46" t="str">
        <f t="shared" si="948"/>
        <v/>
      </c>
      <c r="AO4514" s="46" t="str">
        <f t="shared" si="949"/>
        <v/>
      </c>
      <c r="AP4514" s="46">
        <f t="shared" si="950"/>
        <v>0</v>
      </c>
      <c r="AQ4514" s="46" t="str">
        <f t="shared" si="951"/>
        <v/>
      </c>
      <c r="AR4514" s="46">
        <f t="shared" si="952"/>
        <v>0</v>
      </c>
      <c r="AS4514" s="48">
        <f t="shared" si="953"/>
        <v>1</v>
      </c>
      <c r="AT4514" s="46">
        <f t="shared" si="957"/>
        <v>0</v>
      </c>
      <c r="AU4514" s="46">
        <f t="shared" si="954"/>
        <v>0</v>
      </c>
      <c r="AV4514" s="46">
        <f t="shared" si="955"/>
        <v>0</v>
      </c>
      <c r="AW4514" s="46">
        <f t="shared" si="958"/>
        <v>0</v>
      </c>
      <c r="AX4514" s="47" t="str">
        <f t="shared" si="956"/>
        <v/>
      </c>
      <c r="AY4514" s="47" t="str">
        <f t="shared" si="959"/>
        <v/>
      </c>
    </row>
    <row r="4515" spans="35:51" x14ac:dyDescent="0.35">
      <c r="AI4515" s="11"/>
      <c r="AJ4515" s="11"/>
      <c r="AK4515" s="11"/>
      <c r="AL4515" s="63"/>
      <c r="AM4515" s="46" t="str">
        <f t="shared" si="947"/>
        <v/>
      </c>
      <c r="AN4515" s="46" t="str">
        <f t="shared" si="948"/>
        <v/>
      </c>
      <c r="AO4515" s="46" t="str">
        <f t="shared" si="949"/>
        <v/>
      </c>
      <c r="AP4515" s="46">
        <f t="shared" si="950"/>
        <v>0</v>
      </c>
      <c r="AQ4515" s="46" t="str">
        <f t="shared" si="951"/>
        <v/>
      </c>
      <c r="AR4515" s="46">
        <f t="shared" si="952"/>
        <v>0</v>
      </c>
      <c r="AS4515" s="48">
        <f t="shared" si="953"/>
        <v>1</v>
      </c>
      <c r="AT4515" s="46">
        <f t="shared" si="957"/>
        <v>0</v>
      </c>
      <c r="AU4515" s="46">
        <f t="shared" si="954"/>
        <v>0</v>
      </c>
      <c r="AV4515" s="46">
        <f t="shared" si="955"/>
        <v>0</v>
      </c>
      <c r="AW4515" s="46">
        <f t="shared" si="958"/>
        <v>0</v>
      </c>
      <c r="AX4515" s="47" t="str">
        <f t="shared" si="956"/>
        <v/>
      </c>
      <c r="AY4515" s="47" t="str">
        <f t="shared" si="959"/>
        <v/>
      </c>
    </row>
    <row r="4516" spans="35:51" x14ac:dyDescent="0.35">
      <c r="AI4516" s="11"/>
      <c r="AJ4516" s="11"/>
      <c r="AK4516" s="11"/>
      <c r="AL4516" s="63"/>
      <c r="AM4516" s="46" t="str">
        <f t="shared" si="947"/>
        <v/>
      </c>
      <c r="AN4516" s="46" t="str">
        <f t="shared" si="948"/>
        <v/>
      </c>
      <c r="AO4516" s="46" t="str">
        <f t="shared" si="949"/>
        <v/>
      </c>
      <c r="AP4516" s="46">
        <f t="shared" si="950"/>
        <v>0</v>
      </c>
      <c r="AQ4516" s="46" t="str">
        <f t="shared" si="951"/>
        <v/>
      </c>
      <c r="AR4516" s="46">
        <f t="shared" si="952"/>
        <v>0</v>
      </c>
      <c r="AS4516" s="48">
        <f t="shared" si="953"/>
        <v>1</v>
      </c>
      <c r="AT4516" s="46">
        <f t="shared" si="957"/>
        <v>0</v>
      </c>
      <c r="AU4516" s="46">
        <f t="shared" si="954"/>
        <v>0</v>
      </c>
      <c r="AV4516" s="46">
        <f t="shared" si="955"/>
        <v>0</v>
      </c>
      <c r="AW4516" s="46">
        <f t="shared" si="958"/>
        <v>0</v>
      </c>
      <c r="AX4516" s="47" t="str">
        <f t="shared" si="956"/>
        <v/>
      </c>
      <c r="AY4516" s="47" t="str">
        <f t="shared" si="959"/>
        <v/>
      </c>
    </row>
    <row r="4517" spans="35:51" x14ac:dyDescent="0.35">
      <c r="AI4517" s="11"/>
      <c r="AJ4517" s="11"/>
      <c r="AK4517" s="11"/>
      <c r="AL4517" s="63"/>
      <c r="AM4517" s="46" t="str">
        <f t="shared" si="947"/>
        <v/>
      </c>
      <c r="AN4517" s="46" t="str">
        <f t="shared" si="948"/>
        <v/>
      </c>
      <c r="AO4517" s="46" t="str">
        <f t="shared" si="949"/>
        <v/>
      </c>
      <c r="AP4517" s="46">
        <f t="shared" si="950"/>
        <v>0</v>
      </c>
      <c r="AQ4517" s="46" t="str">
        <f t="shared" si="951"/>
        <v/>
      </c>
      <c r="AR4517" s="46">
        <f t="shared" si="952"/>
        <v>0</v>
      </c>
      <c r="AS4517" s="48">
        <f t="shared" si="953"/>
        <v>1</v>
      </c>
      <c r="AT4517" s="46">
        <f t="shared" si="957"/>
        <v>0</v>
      </c>
      <c r="AU4517" s="46">
        <f t="shared" si="954"/>
        <v>0</v>
      </c>
      <c r="AV4517" s="46">
        <f t="shared" si="955"/>
        <v>0</v>
      </c>
      <c r="AW4517" s="46">
        <f t="shared" si="958"/>
        <v>0</v>
      </c>
      <c r="AX4517" s="47" t="str">
        <f t="shared" si="956"/>
        <v/>
      </c>
      <c r="AY4517" s="47" t="str">
        <f t="shared" si="959"/>
        <v/>
      </c>
    </row>
    <row r="4518" spans="35:51" x14ac:dyDescent="0.35">
      <c r="AI4518" s="11"/>
      <c r="AJ4518" s="11"/>
      <c r="AK4518" s="11"/>
      <c r="AL4518" s="63"/>
      <c r="AM4518" s="46" t="str">
        <f t="shared" si="947"/>
        <v/>
      </c>
      <c r="AN4518" s="46" t="str">
        <f t="shared" si="948"/>
        <v/>
      </c>
      <c r="AO4518" s="46" t="str">
        <f t="shared" si="949"/>
        <v/>
      </c>
      <c r="AP4518" s="46">
        <f t="shared" si="950"/>
        <v>0</v>
      </c>
      <c r="AQ4518" s="46" t="str">
        <f t="shared" si="951"/>
        <v/>
      </c>
      <c r="AR4518" s="46">
        <f t="shared" si="952"/>
        <v>0</v>
      </c>
      <c r="AS4518" s="48">
        <f t="shared" si="953"/>
        <v>1</v>
      </c>
      <c r="AT4518" s="46">
        <f t="shared" si="957"/>
        <v>0</v>
      </c>
      <c r="AU4518" s="46">
        <f t="shared" si="954"/>
        <v>0</v>
      </c>
      <c r="AV4518" s="46">
        <f t="shared" si="955"/>
        <v>0</v>
      </c>
      <c r="AW4518" s="46">
        <f t="shared" si="958"/>
        <v>0</v>
      </c>
      <c r="AX4518" s="47" t="str">
        <f t="shared" si="956"/>
        <v/>
      </c>
      <c r="AY4518" s="47" t="str">
        <f t="shared" si="959"/>
        <v/>
      </c>
    </row>
    <row r="4519" spans="35:51" x14ac:dyDescent="0.35">
      <c r="AI4519" s="11"/>
      <c r="AJ4519" s="11"/>
      <c r="AK4519" s="11"/>
      <c r="AL4519" s="63"/>
      <c r="AM4519" s="46" t="str">
        <f t="shared" si="947"/>
        <v/>
      </c>
      <c r="AN4519" s="46" t="str">
        <f t="shared" si="948"/>
        <v/>
      </c>
      <c r="AO4519" s="46" t="str">
        <f t="shared" si="949"/>
        <v/>
      </c>
      <c r="AP4519" s="46">
        <f t="shared" si="950"/>
        <v>0</v>
      </c>
      <c r="AQ4519" s="46" t="str">
        <f t="shared" si="951"/>
        <v/>
      </c>
      <c r="AR4519" s="46">
        <f t="shared" si="952"/>
        <v>0</v>
      </c>
      <c r="AS4519" s="48">
        <f t="shared" si="953"/>
        <v>1</v>
      </c>
      <c r="AT4519" s="46">
        <f t="shared" si="957"/>
        <v>0</v>
      </c>
      <c r="AU4519" s="46">
        <f t="shared" si="954"/>
        <v>0</v>
      </c>
      <c r="AV4519" s="46">
        <f t="shared" si="955"/>
        <v>0</v>
      </c>
      <c r="AW4519" s="46">
        <f t="shared" si="958"/>
        <v>0</v>
      </c>
      <c r="AX4519" s="47" t="str">
        <f t="shared" si="956"/>
        <v/>
      </c>
      <c r="AY4519" s="47" t="str">
        <f t="shared" si="959"/>
        <v/>
      </c>
    </row>
    <row r="4520" spans="35:51" x14ac:dyDescent="0.35">
      <c r="AI4520" s="11"/>
      <c r="AJ4520" s="11"/>
      <c r="AK4520" s="11"/>
      <c r="AL4520" s="63"/>
      <c r="AM4520" s="46" t="str">
        <f t="shared" si="947"/>
        <v/>
      </c>
      <c r="AN4520" s="46" t="str">
        <f t="shared" si="948"/>
        <v/>
      </c>
      <c r="AO4520" s="46" t="str">
        <f t="shared" si="949"/>
        <v/>
      </c>
      <c r="AP4520" s="46">
        <f t="shared" si="950"/>
        <v>0</v>
      </c>
      <c r="AQ4520" s="46" t="str">
        <f t="shared" si="951"/>
        <v/>
      </c>
      <c r="AR4520" s="46">
        <f t="shared" si="952"/>
        <v>0</v>
      </c>
      <c r="AS4520" s="48">
        <f t="shared" si="953"/>
        <v>1</v>
      </c>
      <c r="AT4520" s="46">
        <f t="shared" si="957"/>
        <v>0</v>
      </c>
      <c r="AU4520" s="46">
        <f t="shared" si="954"/>
        <v>0</v>
      </c>
      <c r="AV4520" s="46">
        <f t="shared" si="955"/>
        <v>0</v>
      </c>
      <c r="AW4520" s="46">
        <f t="shared" si="958"/>
        <v>0</v>
      </c>
      <c r="AX4520" s="47" t="str">
        <f t="shared" si="956"/>
        <v/>
      </c>
      <c r="AY4520" s="47" t="str">
        <f t="shared" si="959"/>
        <v/>
      </c>
    </row>
    <row r="4521" spans="35:51" x14ac:dyDescent="0.35">
      <c r="AI4521" s="11"/>
      <c r="AJ4521" s="11"/>
      <c r="AK4521" s="11"/>
      <c r="AL4521" s="63"/>
      <c r="AM4521" s="46" t="str">
        <f t="shared" si="947"/>
        <v/>
      </c>
      <c r="AN4521" s="46" t="str">
        <f t="shared" si="948"/>
        <v/>
      </c>
      <c r="AO4521" s="46" t="str">
        <f t="shared" si="949"/>
        <v/>
      </c>
      <c r="AP4521" s="46">
        <f t="shared" si="950"/>
        <v>0</v>
      </c>
      <c r="AQ4521" s="46" t="str">
        <f t="shared" si="951"/>
        <v/>
      </c>
      <c r="AR4521" s="46">
        <f t="shared" si="952"/>
        <v>0</v>
      </c>
      <c r="AS4521" s="48">
        <f t="shared" si="953"/>
        <v>1</v>
      </c>
      <c r="AT4521" s="46">
        <f t="shared" si="957"/>
        <v>0</v>
      </c>
      <c r="AU4521" s="46">
        <f t="shared" si="954"/>
        <v>0</v>
      </c>
      <c r="AV4521" s="46">
        <f t="shared" si="955"/>
        <v>0</v>
      </c>
      <c r="AW4521" s="46">
        <f t="shared" si="958"/>
        <v>0</v>
      </c>
      <c r="AX4521" s="47" t="str">
        <f t="shared" si="956"/>
        <v/>
      </c>
      <c r="AY4521" s="47" t="str">
        <f t="shared" si="959"/>
        <v/>
      </c>
    </row>
    <row r="4522" spans="35:51" x14ac:dyDescent="0.35">
      <c r="AI4522" s="11"/>
      <c r="AJ4522" s="11"/>
      <c r="AK4522" s="11"/>
      <c r="AL4522" s="63"/>
      <c r="AM4522" s="46" t="str">
        <f t="shared" si="947"/>
        <v/>
      </c>
      <c r="AN4522" s="46" t="str">
        <f t="shared" si="948"/>
        <v/>
      </c>
      <c r="AO4522" s="46" t="str">
        <f t="shared" si="949"/>
        <v/>
      </c>
      <c r="AP4522" s="46">
        <f t="shared" si="950"/>
        <v>0</v>
      </c>
      <c r="AQ4522" s="46" t="str">
        <f t="shared" si="951"/>
        <v/>
      </c>
      <c r="AR4522" s="46">
        <f t="shared" si="952"/>
        <v>0</v>
      </c>
      <c r="AS4522" s="48">
        <f t="shared" si="953"/>
        <v>1</v>
      </c>
      <c r="AT4522" s="46">
        <f t="shared" si="957"/>
        <v>0</v>
      </c>
      <c r="AU4522" s="46">
        <f t="shared" si="954"/>
        <v>0</v>
      </c>
      <c r="AV4522" s="46">
        <f t="shared" si="955"/>
        <v>0</v>
      </c>
      <c r="AW4522" s="46">
        <f t="shared" si="958"/>
        <v>0</v>
      </c>
      <c r="AX4522" s="47" t="str">
        <f t="shared" si="956"/>
        <v/>
      </c>
      <c r="AY4522" s="47" t="str">
        <f t="shared" si="959"/>
        <v/>
      </c>
    </row>
    <row r="4523" spans="35:51" x14ac:dyDescent="0.35">
      <c r="AI4523" s="11"/>
      <c r="AJ4523" s="11"/>
      <c r="AK4523" s="11"/>
      <c r="AL4523" s="63"/>
      <c r="AM4523" s="46" t="str">
        <f t="shared" si="947"/>
        <v/>
      </c>
      <c r="AN4523" s="46" t="str">
        <f t="shared" si="948"/>
        <v/>
      </c>
      <c r="AO4523" s="46" t="str">
        <f t="shared" si="949"/>
        <v/>
      </c>
      <c r="AP4523" s="46">
        <f t="shared" si="950"/>
        <v>0</v>
      </c>
      <c r="AQ4523" s="46" t="str">
        <f t="shared" si="951"/>
        <v/>
      </c>
      <c r="AR4523" s="46">
        <f t="shared" si="952"/>
        <v>0</v>
      </c>
      <c r="AS4523" s="48">
        <f t="shared" si="953"/>
        <v>1</v>
      </c>
      <c r="AT4523" s="46">
        <f t="shared" si="957"/>
        <v>0</v>
      </c>
      <c r="AU4523" s="46">
        <f t="shared" si="954"/>
        <v>0</v>
      </c>
      <c r="AV4523" s="46">
        <f t="shared" si="955"/>
        <v>0</v>
      </c>
      <c r="AW4523" s="46">
        <f t="shared" si="958"/>
        <v>0</v>
      </c>
      <c r="AX4523" s="47" t="str">
        <f t="shared" si="956"/>
        <v/>
      </c>
      <c r="AY4523" s="47" t="str">
        <f t="shared" si="959"/>
        <v/>
      </c>
    </row>
    <row r="4524" spans="35:51" x14ac:dyDescent="0.35">
      <c r="AI4524" s="11"/>
      <c r="AJ4524" s="11"/>
      <c r="AK4524" s="11"/>
      <c r="AL4524" s="63"/>
      <c r="AM4524" s="46" t="str">
        <f t="shared" si="947"/>
        <v/>
      </c>
      <c r="AN4524" s="46" t="str">
        <f t="shared" si="948"/>
        <v/>
      </c>
      <c r="AO4524" s="46" t="str">
        <f t="shared" si="949"/>
        <v/>
      </c>
      <c r="AP4524" s="46">
        <f t="shared" si="950"/>
        <v>0</v>
      </c>
      <c r="AQ4524" s="46" t="str">
        <f t="shared" si="951"/>
        <v/>
      </c>
      <c r="AR4524" s="46">
        <f t="shared" si="952"/>
        <v>0</v>
      </c>
      <c r="AS4524" s="48">
        <f t="shared" si="953"/>
        <v>1</v>
      </c>
      <c r="AT4524" s="46">
        <f t="shared" si="957"/>
        <v>0</v>
      </c>
      <c r="AU4524" s="46">
        <f t="shared" si="954"/>
        <v>0</v>
      </c>
      <c r="AV4524" s="46">
        <f t="shared" si="955"/>
        <v>0</v>
      </c>
      <c r="AW4524" s="46">
        <f t="shared" si="958"/>
        <v>0</v>
      </c>
      <c r="AX4524" s="47" t="str">
        <f t="shared" si="956"/>
        <v/>
      </c>
      <c r="AY4524" s="47" t="str">
        <f t="shared" si="959"/>
        <v/>
      </c>
    </row>
    <row r="4525" spans="35:51" x14ac:dyDescent="0.35">
      <c r="AI4525" s="11"/>
      <c r="AJ4525" s="11"/>
      <c r="AK4525" s="11"/>
      <c r="AL4525" s="63"/>
      <c r="AM4525" s="46" t="str">
        <f t="shared" si="947"/>
        <v/>
      </c>
      <c r="AN4525" s="46" t="str">
        <f t="shared" si="948"/>
        <v/>
      </c>
      <c r="AO4525" s="46" t="str">
        <f t="shared" si="949"/>
        <v/>
      </c>
      <c r="AP4525" s="46">
        <f t="shared" si="950"/>
        <v>0</v>
      </c>
      <c r="AQ4525" s="46" t="str">
        <f t="shared" si="951"/>
        <v/>
      </c>
      <c r="AR4525" s="46">
        <f t="shared" si="952"/>
        <v>0</v>
      </c>
      <c r="AS4525" s="48">
        <f t="shared" si="953"/>
        <v>1</v>
      </c>
      <c r="AT4525" s="46">
        <f t="shared" si="957"/>
        <v>0</v>
      </c>
      <c r="AU4525" s="46">
        <f t="shared" si="954"/>
        <v>0</v>
      </c>
      <c r="AV4525" s="46">
        <f t="shared" si="955"/>
        <v>0</v>
      </c>
      <c r="AW4525" s="46">
        <f t="shared" si="958"/>
        <v>0</v>
      </c>
      <c r="AX4525" s="47" t="str">
        <f t="shared" si="956"/>
        <v/>
      </c>
      <c r="AY4525" s="47" t="str">
        <f t="shared" si="959"/>
        <v/>
      </c>
    </row>
    <row r="4526" spans="35:51" x14ac:dyDescent="0.35">
      <c r="AI4526" s="11"/>
      <c r="AJ4526" s="11"/>
      <c r="AK4526" s="11"/>
      <c r="AL4526" s="63"/>
      <c r="AM4526" s="46" t="str">
        <f t="shared" si="947"/>
        <v/>
      </c>
      <c r="AN4526" s="46" t="str">
        <f t="shared" si="948"/>
        <v/>
      </c>
      <c r="AO4526" s="46" t="str">
        <f t="shared" si="949"/>
        <v/>
      </c>
      <c r="AP4526" s="46">
        <f t="shared" si="950"/>
        <v>0</v>
      </c>
      <c r="AQ4526" s="46" t="str">
        <f t="shared" si="951"/>
        <v/>
      </c>
      <c r="AR4526" s="46">
        <f t="shared" si="952"/>
        <v>0</v>
      </c>
      <c r="AS4526" s="48">
        <f t="shared" si="953"/>
        <v>1</v>
      </c>
      <c r="AT4526" s="46">
        <f t="shared" si="957"/>
        <v>0</v>
      </c>
      <c r="AU4526" s="46">
        <f t="shared" si="954"/>
        <v>0</v>
      </c>
      <c r="AV4526" s="46">
        <f t="shared" si="955"/>
        <v>0</v>
      </c>
      <c r="AW4526" s="46">
        <f t="shared" si="958"/>
        <v>0</v>
      </c>
      <c r="AX4526" s="47" t="str">
        <f t="shared" si="956"/>
        <v/>
      </c>
      <c r="AY4526" s="47" t="str">
        <f t="shared" si="959"/>
        <v/>
      </c>
    </row>
    <row r="4527" spans="35:51" x14ac:dyDescent="0.35">
      <c r="AI4527" s="11"/>
      <c r="AJ4527" s="11"/>
      <c r="AK4527" s="11"/>
      <c r="AL4527" s="63"/>
      <c r="AM4527" s="46" t="str">
        <f t="shared" si="947"/>
        <v/>
      </c>
      <c r="AN4527" s="46" t="str">
        <f t="shared" si="948"/>
        <v/>
      </c>
      <c r="AO4527" s="46" t="str">
        <f t="shared" si="949"/>
        <v/>
      </c>
      <c r="AP4527" s="46">
        <f t="shared" si="950"/>
        <v>0</v>
      </c>
      <c r="AQ4527" s="46" t="str">
        <f t="shared" si="951"/>
        <v/>
      </c>
      <c r="AR4527" s="46">
        <f t="shared" si="952"/>
        <v>0</v>
      </c>
      <c r="AS4527" s="48">
        <f t="shared" si="953"/>
        <v>1</v>
      </c>
      <c r="AT4527" s="46">
        <f t="shared" si="957"/>
        <v>0</v>
      </c>
      <c r="AU4527" s="46">
        <f t="shared" si="954"/>
        <v>0</v>
      </c>
      <c r="AV4527" s="46">
        <f t="shared" si="955"/>
        <v>0</v>
      </c>
      <c r="AW4527" s="46">
        <f t="shared" si="958"/>
        <v>0</v>
      </c>
      <c r="AX4527" s="47" t="str">
        <f t="shared" si="956"/>
        <v/>
      </c>
      <c r="AY4527" s="47" t="str">
        <f t="shared" si="959"/>
        <v/>
      </c>
    </row>
    <row r="4528" spans="35:51" x14ac:dyDescent="0.35">
      <c r="AI4528" s="11"/>
      <c r="AJ4528" s="11"/>
      <c r="AK4528" s="11"/>
      <c r="AL4528" s="63"/>
      <c r="AM4528" s="46" t="str">
        <f t="shared" si="947"/>
        <v/>
      </c>
      <c r="AN4528" s="46" t="str">
        <f t="shared" si="948"/>
        <v/>
      </c>
      <c r="AO4528" s="46" t="str">
        <f t="shared" si="949"/>
        <v/>
      </c>
      <c r="AP4528" s="46">
        <f t="shared" si="950"/>
        <v>0</v>
      </c>
      <c r="AQ4528" s="46" t="str">
        <f t="shared" si="951"/>
        <v/>
      </c>
      <c r="AR4528" s="46">
        <f t="shared" si="952"/>
        <v>0</v>
      </c>
      <c r="AS4528" s="48">
        <f t="shared" si="953"/>
        <v>1</v>
      </c>
      <c r="AT4528" s="46">
        <f t="shared" si="957"/>
        <v>0</v>
      </c>
      <c r="AU4528" s="46">
        <f t="shared" si="954"/>
        <v>0</v>
      </c>
      <c r="AV4528" s="46">
        <f t="shared" si="955"/>
        <v>0</v>
      </c>
      <c r="AW4528" s="46">
        <f t="shared" si="958"/>
        <v>0</v>
      </c>
      <c r="AX4528" s="47" t="str">
        <f t="shared" si="956"/>
        <v/>
      </c>
      <c r="AY4528" s="47" t="str">
        <f t="shared" si="959"/>
        <v/>
      </c>
    </row>
    <row r="4529" spans="35:51" x14ac:dyDescent="0.35">
      <c r="AI4529" s="11"/>
      <c r="AJ4529" s="11"/>
      <c r="AK4529" s="11"/>
      <c r="AL4529" s="63"/>
      <c r="AM4529" s="46" t="str">
        <f t="shared" si="947"/>
        <v/>
      </c>
      <c r="AN4529" s="46" t="str">
        <f t="shared" si="948"/>
        <v/>
      </c>
      <c r="AO4529" s="46" t="str">
        <f t="shared" si="949"/>
        <v/>
      </c>
      <c r="AP4529" s="46">
        <f t="shared" si="950"/>
        <v>0</v>
      </c>
      <c r="AQ4529" s="46" t="str">
        <f t="shared" si="951"/>
        <v/>
      </c>
      <c r="AR4529" s="46">
        <f t="shared" si="952"/>
        <v>0</v>
      </c>
      <c r="AS4529" s="48">
        <f t="shared" si="953"/>
        <v>1</v>
      </c>
      <c r="AT4529" s="46">
        <f t="shared" si="957"/>
        <v>0</v>
      </c>
      <c r="AU4529" s="46">
        <f t="shared" si="954"/>
        <v>0</v>
      </c>
      <c r="AV4529" s="46">
        <f t="shared" si="955"/>
        <v>0</v>
      </c>
      <c r="AW4529" s="46">
        <f t="shared" si="958"/>
        <v>0</v>
      </c>
      <c r="AX4529" s="47" t="str">
        <f t="shared" si="956"/>
        <v/>
      </c>
      <c r="AY4529" s="47" t="str">
        <f t="shared" si="959"/>
        <v/>
      </c>
    </row>
    <row r="4530" spans="35:51" x14ac:dyDescent="0.35">
      <c r="AI4530" s="11"/>
      <c r="AJ4530" s="11"/>
      <c r="AK4530" s="11"/>
      <c r="AL4530" s="63"/>
      <c r="AM4530" s="46" t="str">
        <f t="shared" si="947"/>
        <v/>
      </c>
      <c r="AN4530" s="46" t="str">
        <f t="shared" si="948"/>
        <v/>
      </c>
      <c r="AO4530" s="46" t="str">
        <f t="shared" si="949"/>
        <v/>
      </c>
      <c r="AP4530" s="46">
        <f t="shared" si="950"/>
        <v>0</v>
      </c>
      <c r="AQ4530" s="46" t="str">
        <f t="shared" si="951"/>
        <v/>
      </c>
      <c r="AR4530" s="46">
        <f t="shared" si="952"/>
        <v>0</v>
      </c>
      <c r="AS4530" s="48">
        <f t="shared" si="953"/>
        <v>1</v>
      </c>
      <c r="AT4530" s="46">
        <f t="shared" si="957"/>
        <v>0</v>
      </c>
      <c r="AU4530" s="46">
        <f t="shared" si="954"/>
        <v>0</v>
      </c>
      <c r="AV4530" s="46">
        <f t="shared" si="955"/>
        <v>0</v>
      </c>
      <c r="AW4530" s="46">
        <f t="shared" si="958"/>
        <v>0</v>
      </c>
      <c r="AX4530" s="47" t="str">
        <f t="shared" si="956"/>
        <v/>
      </c>
      <c r="AY4530" s="47" t="str">
        <f t="shared" si="959"/>
        <v/>
      </c>
    </row>
    <row r="4531" spans="35:51" x14ac:dyDescent="0.35">
      <c r="AI4531" s="11"/>
      <c r="AJ4531" s="11"/>
      <c r="AK4531" s="11"/>
      <c r="AL4531" s="63"/>
      <c r="AM4531" s="46" t="str">
        <f t="shared" si="947"/>
        <v/>
      </c>
      <c r="AN4531" s="46" t="str">
        <f t="shared" si="948"/>
        <v/>
      </c>
      <c r="AO4531" s="46" t="str">
        <f t="shared" si="949"/>
        <v/>
      </c>
      <c r="AP4531" s="46">
        <f t="shared" si="950"/>
        <v>0</v>
      </c>
      <c r="AQ4531" s="46" t="str">
        <f t="shared" si="951"/>
        <v/>
      </c>
      <c r="AR4531" s="46">
        <f t="shared" si="952"/>
        <v>0</v>
      </c>
      <c r="AS4531" s="48">
        <f t="shared" si="953"/>
        <v>1</v>
      </c>
      <c r="AT4531" s="46">
        <f t="shared" si="957"/>
        <v>0</v>
      </c>
      <c r="AU4531" s="46">
        <f t="shared" si="954"/>
        <v>0</v>
      </c>
      <c r="AV4531" s="46">
        <f t="shared" si="955"/>
        <v>0</v>
      </c>
      <c r="AW4531" s="46">
        <f t="shared" si="958"/>
        <v>0</v>
      </c>
      <c r="AX4531" s="47" t="str">
        <f t="shared" si="956"/>
        <v/>
      </c>
      <c r="AY4531" s="47" t="str">
        <f t="shared" si="959"/>
        <v/>
      </c>
    </row>
    <row r="4532" spans="35:51" x14ac:dyDescent="0.35">
      <c r="AI4532" s="11"/>
      <c r="AJ4532" s="11"/>
      <c r="AK4532" s="11"/>
      <c r="AL4532" s="63"/>
      <c r="AM4532" s="46" t="str">
        <f t="shared" si="947"/>
        <v/>
      </c>
      <c r="AN4532" s="46" t="str">
        <f t="shared" si="948"/>
        <v/>
      </c>
      <c r="AO4532" s="46" t="str">
        <f t="shared" si="949"/>
        <v/>
      </c>
      <c r="AP4532" s="46">
        <f t="shared" si="950"/>
        <v>0</v>
      </c>
      <c r="AQ4532" s="46" t="str">
        <f t="shared" si="951"/>
        <v/>
      </c>
      <c r="AR4532" s="46">
        <f t="shared" si="952"/>
        <v>0</v>
      </c>
      <c r="AS4532" s="48">
        <f t="shared" si="953"/>
        <v>1</v>
      </c>
      <c r="AT4532" s="46">
        <f t="shared" si="957"/>
        <v>0</v>
      </c>
      <c r="AU4532" s="46">
        <f t="shared" si="954"/>
        <v>0</v>
      </c>
      <c r="AV4532" s="46">
        <f t="shared" si="955"/>
        <v>0</v>
      </c>
      <c r="AW4532" s="46">
        <f t="shared" si="958"/>
        <v>0</v>
      </c>
      <c r="AX4532" s="47" t="str">
        <f t="shared" si="956"/>
        <v/>
      </c>
      <c r="AY4532" s="47" t="str">
        <f t="shared" si="959"/>
        <v/>
      </c>
    </row>
    <row r="4533" spans="35:51" x14ac:dyDescent="0.35">
      <c r="AI4533" s="11"/>
      <c r="AJ4533" s="11"/>
      <c r="AK4533" s="11"/>
      <c r="AL4533" s="63"/>
      <c r="AM4533" s="46" t="str">
        <f t="shared" si="947"/>
        <v/>
      </c>
      <c r="AN4533" s="46" t="str">
        <f t="shared" si="948"/>
        <v/>
      </c>
      <c r="AO4533" s="46" t="str">
        <f t="shared" si="949"/>
        <v/>
      </c>
      <c r="AP4533" s="46">
        <f t="shared" si="950"/>
        <v>0</v>
      </c>
      <c r="AQ4533" s="46" t="str">
        <f t="shared" si="951"/>
        <v/>
      </c>
      <c r="AR4533" s="46">
        <f t="shared" si="952"/>
        <v>0</v>
      </c>
      <c r="AS4533" s="48">
        <f t="shared" si="953"/>
        <v>1</v>
      </c>
      <c r="AT4533" s="46">
        <f t="shared" si="957"/>
        <v>0</v>
      </c>
      <c r="AU4533" s="46">
        <f t="shared" si="954"/>
        <v>0</v>
      </c>
      <c r="AV4533" s="46">
        <f t="shared" si="955"/>
        <v>0</v>
      </c>
      <c r="AW4533" s="46">
        <f t="shared" si="958"/>
        <v>0</v>
      </c>
      <c r="AX4533" s="47" t="str">
        <f t="shared" si="956"/>
        <v/>
      </c>
      <c r="AY4533" s="47" t="str">
        <f t="shared" si="959"/>
        <v/>
      </c>
    </row>
    <row r="4534" spans="35:51" x14ac:dyDescent="0.35">
      <c r="AI4534" s="11"/>
      <c r="AJ4534" s="11"/>
      <c r="AK4534" s="11"/>
      <c r="AL4534" s="63"/>
      <c r="AM4534" s="46" t="str">
        <f t="shared" si="947"/>
        <v/>
      </c>
      <c r="AN4534" s="46" t="str">
        <f t="shared" si="948"/>
        <v/>
      </c>
      <c r="AO4534" s="46" t="str">
        <f t="shared" si="949"/>
        <v/>
      </c>
      <c r="AP4534" s="46">
        <f t="shared" si="950"/>
        <v>0</v>
      </c>
      <c r="AQ4534" s="46" t="str">
        <f t="shared" si="951"/>
        <v/>
      </c>
      <c r="AR4534" s="46">
        <f t="shared" si="952"/>
        <v>0</v>
      </c>
      <c r="AS4534" s="48">
        <f t="shared" si="953"/>
        <v>1</v>
      </c>
      <c r="AT4534" s="46">
        <f t="shared" si="957"/>
        <v>0</v>
      </c>
      <c r="AU4534" s="46">
        <f t="shared" si="954"/>
        <v>0</v>
      </c>
      <c r="AV4534" s="46">
        <f t="shared" si="955"/>
        <v>0</v>
      </c>
      <c r="AW4534" s="46">
        <f t="shared" si="958"/>
        <v>0</v>
      </c>
      <c r="AX4534" s="47" t="str">
        <f t="shared" si="956"/>
        <v/>
      </c>
      <c r="AY4534" s="47" t="str">
        <f t="shared" si="959"/>
        <v/>
      </c>
    </row>
    <row r="4535" spans="35:51" x14ac:dyDescent="0.35">
      <c r="AI4535" s="11"/>
      <c r="AJ4535" s="11"/>
      <c r="AK4535" s="11"/>
      <c r="AL4535" s="63"/>
      <c r="AM4535" s="46" t="str">
        <f t="shared" si="947"/>
        <v/>
      </c>
      <c r="AN4535" s="46" t="str">
        <f t="shared" si="948"/>
        <v/>
      </c>
      <c r="AO4535" s="46" t="str">
        <f t="shared" si="949"/>
        <v/>
      </c>
      <c r="AP4535" s="46">
        <f t="shared" si="950"/>
        <v>0</v>
      </c>
      <c r="AQ4535" s="46" t="str">
        <f t="shared" si="951"/>
        <v/>
      </c>
      <c r="AR4535" s="46">
        <f t="shared" si="952"/>
        <v>0</v>
      </c>
      <c r="AS4535" s="48">
        <f t="shared" si="953"/>
        <v>1</v>
      </c>
      <c r="AT4535" s="46">
        <f t="shared" si="957"/>
        <v>0</v>
      </c>
      <c r="AU4535" s="46">
        <f t="shared" si="954"/>
        <v>0</v>
      </c>
      <c r="AV4535" s="46">
        <f t="shared" si="955"/>
        <v>0</v>
      </c>
      <c r="AW4535" s="46">
        <f t="shared" si="958"/>
        <v>0</v>
      </c>
      <c r="AX4535" s="47" t="str">
        <f t="shared" si="956"/>
        <v/>
      </c>
      <c r="AY4535" s="47" t="str">
        <f t="shared" si="959"/>
        <v/>
      </c>
    </row>
    <row r="4536" spans="35:51" x14ac:dyDescent="0.35">
      <c r="AI4536" s="11"/>
      <c r="AJ4536" s="11"/>
      <c r="AK4536" s="11"/>
      <c r="AL4536" s="63"/>
      <c r="AM4536" s="46" t="str">
        <f t="shared" si="947"/>
        <v/>
      </c>
      <c r="AN4536" s="46" t="str">
        <f t="shared" si="948"/>
        <v/>
      </c>
      <c r="AO4536" s="46" t="str">
        <f t="shared" si="949"/>
        <v/>
      </c>
      <c r="AP4536" s="46">
        <f t="shared" si="950"/>
        <v>0</v>
      </c>
      <c r="AQ4536" s="46" t="str">
        <f t="shared" si="951"/>
        <v/>
      </c>
      <c r="AR4536" s="46">
        <f t="shared" si="952"/>
        <v>0</v>
      </c>
      <c r="AS4536" s="48">
        <f t="shared" si="953"/>
        <v>1</v>
      </c>
      <c r="AT4536" s="46">
        <f t="shared" si="957"/>
        <v>0</v>
      </c>
      <c r="AU4536" s="46">
        <f t="shared" si="954"/>
        <v>0</v>
      </c>
      <c r="AV4536" s="46">
        <f t="shared" si="955"/>
        <v>0</v>
      </c>
      <c r="AW4536" s="46">
        <f t="shared" si="958"/>
        <v>0</v>
      </c>
      <c r="AX4536" s="47" t="str">
        <f t="shared" si="956"/>
        <v/>
      </c>
      <c r="AY4536" s="47" t="str">
        <f t="shared" si="959"/>
        <v/>
      </c>
    </row>
    <row r="4537" spans="35:51" x14ac:dyDescent="0.35">
      <c r="AI4537" s="11"/>
      <c r="AJ4537" s="11"/>
      <c r="AK4537" s="11"/>
      <c r="AL4537" s="63"/>
      <c r="AM4537" s="46" t="str">
        <f t="shared" si="947"/>
        <v/>
      </c>
      <c r="AN4537" s="46" t="str">
        <f t="shared" si="948"/>
        <v/>
      </c>
      <c r="AO4537" s="46" t="str">
        <f t="shared" si="949"/>
        <v/>
      </c>
      <c r="AP4537" s="46">
        <f t="shared" si="950"/>
        <v>0</v>
      </c>
      <c r="AQ4537" s="46" t="str">
        <f t="shared" si="951"/>
        <v/>
      </c>
      <c r="AR4537" s="46">
        <f t="shared" si="952"/>
        <v>0</v>
      </c>
      <c r="AS4537" s="48">
        <f t="shared" si="953"/>
        <v>1</v>
      </c>
      <c r="AT4537" s="46">
        <f t="shared" si="957"/>
        <v>0</v>
      </c>
      <c r="AU4537" s="46">
        <f t="shared" si="954"/>
        <v>0</v>
      </c>
      <c r="AV4537" s="46">
        <f t="shared" si="955"/>
        <v>0</v>
      </c>
      <c r="AW4537" s="46">
        <f t="shared" si="958"/>
        <v>0</v>
      </c>
      <c r="AX4537" s="47" t="str">
        <f t="shared" si="956"/>
        <v/>
      </c>
      <c r="AY4537" s="47" t="str">
        <f t="shared" si="959"/>
        <v/>
      </c>
    </row>
    <row r="4538" spans="35:51" x14ac:dyDescent="0.35">
      <c r="AI4538" s="11"/>
      <c r="AJ4538" s="11"/>
      <c r="AK4538" s="11"/>
      <c r="AL4538" s="63"/>
      <c r="AM4538" s="46" t="str">
        <f t="shared" si="947"/>
        <v/>
      </c>
      <c r="AN4538" s="46" t="str">
        <f t="shared" si="948"/>
        <v/>
      </c>
      <c r="AO4538" s="46" t="str">
        <f t="shared" si="949"/>
        <v/>
      </c>
      <c r="AP4538" s="46">
        <f t="shared" si="950"/>
        <v>0</v>
      </c>
      <c r="AQ4538" s="46" t="str">
        <f t="shared" si="951"/>
        <v/>
      </c>
      <c r="AR4538" s="46">
        <f t="shared" si="952"/>
        <v>0</v>
      </c>
      <c r="AS4538" s="48">
        <f t="shared" si="953"/>
        <v>1</v>
      </c>
      <c r="AT4538" s="46">
        <f t="shared" si="957"/>
        <v>0</v>
      </c>
      <c r="AU4538" s="46">
        <f t="shared" si="954"/>
        <v>0</v>
      </c>
      <c r="AV4538" s="46">
        <f t="shared" si="955"/>
        <v>0</v>
      </c>
      <c r="AW4538" s="46">
        <f t="shared" si="958"/>
        <v>0</v>
      </c>
      <c r="AX4538" s="47" t="str">
        <f t="shared" si="956"/>
        <v/>
      </c>
      <c r="AY4538" s="47" t="str">
        <f t="shared" si="959"/>
        <v/>
      </c>
    </row>
    <row r="4539" spans="35:51" x14ac:dyDescent="0.35">
      <c r="AI4539" s="11"/>
      <c r="AJ4539" s="11"/>
      <c r="AK4539" s="11"/>
      <c r="AL4539" s="63"/>
      <c r="AM4539" s="46" t="str">
        <f t="shared" si="947"/>
        <v/>
      </c>
      <c r="AN4539" s="46" t="str">
        <f t="shared" si="948"/>
        <v/>
      </c>
      <c r="AO4539" s="46" t="str">
        <f t="shared" si="949"/>
        <v/>
      </c>
      <c r="AP4539" s="46">
        <f t="shared" si="950"/>
        <v>0</v>
      </c>
      <c r="AQ4539" s="46" t="str">
        <f t="shared" si="951"/>
        <v/>
      </c>
      <c r="AR4539" s="46">
        <f t="shared" si="952"/>
        <v>0</v>
      </c>
      <c r="AS4539" s="48">
        <f t="shared" si="953"/>
        <v>1</v>
      </c>
      <c r="AT4539" s="46">
        <f t="shared" si="957"/>
        <v>0</v>
      </c>
      <c r="AU4539" s="46">
        <f t="shared" si="954"/>
        <v>0</v>
      </c>
      <c r="AV4539" s="46">
        <f t="shared" si="955"/>
        <v>0</v>
      </c>
      <c r="AW4539" s="46">
        <f t="shared" si="958"/>
        <v>0</v>
      </c>
      <c r="AX4539" s="47" t="str">
        <f t="shared" si="956"/>
        <v/>
      </c>
      <c r="AY4539" s="47" t="str">
        <f t="shared" si="959"/>
        <v/>
      </c>
    </row>
    <row r="4540" spans="35:51" x14ac:dyDescent="0.35">
      <c r="AI4540" s="11"/>
      <c r="AJ4540" s="11"/>
      <c r="AK4540" s="11"/>
      <c r="AL4540" s="63"/>
      <c r="AM4540" s="46" t="str">
        <f t="shared" si="947"/>
        <v/>
      </c>
      <c r="AN4540" s="46" t="str">
        <f t="shared" si="948"/>
        <v/>
      </c>
      <c r="AO4540" s="46" t="str">
        <f t="shared" si="949"/>
        <v/>
      </c>
      <c r="AP4540" s="46">
        <f t="shared" si="950"/>
        <v>0</v>
      </c>
      <c r="AQ4540" s="46" t="str">
        <f t="shared" si="951"/>
        <v/>
      </c>
      <c r="AR4540" s="46">
        <f t="shared" si="952"/>
        <v>0</v>
      </c>
      <c r="AS4540" s="48">
        <f t="shared" si="953"/>
        <v>1</v>
      </c>
      <c r="AT4540" s="46">
        <f t="shared" si="957"/>
        <v>0</v>
      </c>
      <c r="AU4540" s="46">
        <f t="shared" si="954"/>
        <v>0</v>
      </c>
      <c r="AV4540" s="46">
        <f t="shared" si="955"/>
        <v>0</v>
      </c>
      <c r="AW4540" s="46">
        <f t="shared" si="958"/>
        <v>0</v>
      </c>
      <c r="AX4540" s="47" t="str">
        <f t="shared" si="956"/>
        <v/>
      </c>
      <c r="AY4540" s="47" t="str">
        <f t="shared" si="959"/>
        <v/>
      </c>
    </row>
    <row r="4541" spans="35:51" x14ac:dyDescent="0.35">
      <c r="AI4541" s="11"/>
      <c r="AJ4541" s="11"/>
      <c r="AK4541" s="11"/>
      <c r="AL4541" s="63"/>
      <c r="AM4541" s="46" t="str">
        <f t="shared" si="947"/>
        <v/>
      </c>
      <c r="AN4541" s="46" t="str">
        <f t="shared" si="948"/>
        <v/>
      </c>
      <c r="AO4541" s="46" t="str">
        <f t="shared" si="949"/>
        <v/>
      </c>
      <c r="AP4541" s="46">
        <f t="shared" si="950"/>
        <v>0</v>
      </c>
      <c r="AQ4541" s="46" t="str">
        <f t="shared" si="951"/>
        <v/>
      </c>
      <c r="AR4541" s="46">
        <f t="shared" si="952"/>
        <v>0</v>
      </c>
      <c r="AS4541" s="48">
        <f t="shared" si="953"/>
        <v>1</v>
      </c>
      <c r="AT4541" s="46">
        <f t="shared" si="957"/>
        <v>0</v>
      </c>
      <c r="AU4541" s="46">
        <f t="shared" si="954"/>
        <v>0</v>
      </c>
      <c r="AV4541" s="46">
        <f t="shared" si="955"/>
        <v>0</v>
      </c>
      <c r="AW4541" s="46">
        <f t="shared" si="958"/>
        <v>0</v>
      </c>
      <c r="AX4541" s="47" t="str">
        <f t="shared" si="956"/>
        <v/>
      </c>
      <c r="AY4541" s="47" t="str">
        <f t="shared" si="959"/>
        <v/>
      </c>
    </row>
    <row r="4542" spans="35:51" x14ac:dyDescent="0.35">
      <c r="AI4542" s="11"/>
      <c r="AJ4542" s="11"/>
      <c r="AK4542" s="11"/>
      <c r="AL4542" s="63"/>
      <c r="AM4542" s="46" t="str">
        <f t="shared" si="947"/>
        <v/>
      </c>
      <c r="AN4542" s="46" t="str">
        <f t="shared" si="948"/>
        <v/>
      </c>
      <c r="AO4542" s="46" t="str">
        <f t="shared" si="949"/>
        <v/>
      </c>
      <c r="AP4542" s="46">
        <f t="shared" si="950"/>
        <v>0</v>
      </c>
      <c r="AQ4542" s="46" t="str">
        <f t="shared" si="951"/>
        <v/>
      </c>
      <c r="AR4542" s="46">
        <f t="shared" si="952"/>
        <v>0</v>
      </c>
      <c r="AS4542" s="48">
        <f t="shared" si="953"/>
        <v>1</v>
      </c>
      <c r="AT4542" s="46">
        <f t="shared" si="957"/>
        <v>0</v>
      </c>
      <c r="AU4542" s="46">
        <f t="shared" si="954"/>
        <v>0</v>
      </c>
      <c r="AV4542" s="46">
        <f t="shared" si="955"/>
        <v>0</v>
      </c>
      <c r="AW4542" s="46">
        <f t="shared" si="958"/>
        <v>0</v>
      </c>
      <c r="AX4542" s="47" t="str">
        <f t="shared" si="956"/>
        <v/>
      </c>
      <c r="AY4542" s="47" t="str">
        <f t="shared" si="959"/>
        <v/>
      </c>
    </row>
    <row r="4543" spans="35:51" x14ac:dyDescent="0.35">
      <c r="AI4543" s="11"/>
      <c r="AJ4543" s="11"/>
      <c r="AK4543" s="11"/>
      <c r="AL4543" s="63"/>
      <c r="AM4543" s="46" t="str">
        <f t="shared" si="947"/>
        <v/>
      </c>
      <c r="AN4543" s="46" t="str">
        <f t="shared" si="948"/>
        <v/>
      </c>
      <c r="AO4543" s="46" t="str">
        <f t="shared" si="949"/>
        <v/>
      </c>
      <c r="AP4543" s="46">
        <f t="shared" si="950"/>
        <v>0</v>
      </c>
      <c r="AQ4543" s="46" t="str">
        <f t="shared" si="951"/>
        <v/>
      </c>
      <c r="AR4543" s="46">
        <f t="shared" si="952"/>
        <v>0</v>
      </c>
      <c r="AS4543" s="48">
        <f t="shared" si="953"/>
        <v>1</v>
      </c>
      <c r="AT4543" s="46">
        <f t="shared" si="957"/>
        <v>0</v>
      </c>
      <c r="AU4543" s="46">
        <f t="shared" si="954"/>
        <v>0</v>
      </c>
      <c r="AV4543" s="46">
        <f t="shared" si="955"/>
        <v>0</v>
      </c>
      <c r="AW4543" s="46">
        <f t="shared" si="958"/>
        <v>0</v>
      </c>
      <c r="AX4543" s="47" t="str">
        <f t="shared" si="956"/>
        <v/>
      </c>
      <c r="AY4543" s="47" t="str">
        <f t="shared" si="959"/>
        <v/>
      </c>
    </row>
    <row r="4544" spans="35:51" x14ac:dyDescent="0.35">
      <c r="AI4544" s="11"/>
      <c r="AJ4544" s="11"/>
      <c r="AK4544" s="11"/>
      <c r="AL4544" s="63"/>
      <c r="AM4544" s="46" t="str">
        <f t="shared" si="947"/>
        <v/>
      </c>
      <c r="AN4544" s="46" t="str">
        <f t="shared" si="948"/>
        <v/>
      </c>
      <c r="AO4544" s="46" t="str">
        <f t="shared" si="949"/>
        <v/>
      </c>
      <c r="AP4544" s="46">
        <f t="shared" si="950"/>
        <v>0</v>
      </c>
      <c r="AQ4544" s="46" t="str">
        <f t="shared" si="951"/>
        <v/>
      </c>
      <c r="AR4544" s="46">
        <f t="shared" si="952"/>
        <v>0</v>
      </c>
      <c r="AS4544" s="48">
        <f t="shared" si="953"/>
        <v>1</v>
      </c>
      <c r="AT4544" s="46">
        <f t="shared" si="957"/>
        <v>0</v>
      </c>
      <c r="AU4544" s="46">
        <f t="shared" si="954"/>
        <v>0</v>
      </c>
      <c r="AV4544" s="46">
        <f t="shared" si="955"/>
        <v>0</v>
      </c>
      <c r="AW4544" s="46">
        <f t="shared" si="958"/>
        <v>0</v>
      </c>
      <c r="AX4544" s="47" t="str">
        <f t="shared" si="956"/>
        <v/>
      </c>
      <c r="AY4544" s="47" t="str">
        <f t="shared" si="959"/>
        <v/>
      </c>
    </row>
    <row r="4545" spans="35:51" x14ac:dyDescent="0.35">
      <c r="AI4545" s="11"/>
      <c r="AJ4545" s="11"/>
      <c r="AK4545" s="11"/>
      <c r="AL4545" s="63"/>
      <c r="AM4545" s="46" t="str">
        <f t="shared" si="947"/>
        <v/>
      </c>
      <c r="AN4545" s="46" t="str">
        <f t="shared" si="948"/>
        <v/>
      </c>
      <c r="AO4545" s="46" t="str">
        <f t="shared" si="949"/>
        <v/>
      </c>
      <c r="AP4545" s="46">
        <f t="shared" si="950"/>
        <v>0</v>
      </c>
      <c r="AQ4545" s="46" t="str">
        <f t="shared" si="951"/>
        <v/>
      </c>
      <c r="AR4545" s="46">
        <f t="shared" si="952"/>
        <v>0</v>
      </c>
      <c r="AS4545" s="48">
        <f t="shared" si="953"/>
        <v>1</v>
      </c>
      <c r="AT4545" s="46">
        <f t="shared" si="957"/>
        <v>0</v>
      </c>
      <c r="AU4545" s="46">
        <f t="shared" si="954"/>
        <v>0</v>
      </c>
      <c r="AV4545" s="46">
        <f t="shared" si="955"/>
        <v>0</v>
      </c>
      <c r="AW4545" s="46">
        <f t="shared" si="958"/>
        <v>0</v>
      </c>
      <c r="AX4545" s="47" t="str">
        <f t="shared" si="956"/>
        <v/>
      </c>
      <c r="AY4545" s="47" t="str">
        <f t="shared" si="959"/>
        <v/>
      </c>
    </row>
    <row r="4546" spans="35:51" x14ac:dyDescent="0.35">
      <c r="AI4546" s="11"/>
      <c r="AJ4546" s="11"/>
      <c r="AK4546" s="11"/>
      <c r="AL4546" s="63"/>
      <c r="AM4546" s="46" t="str">
        <f t="shared" si="947"/>
        <v/>
      </c>
      <c r="AN4546" s="46" t="str">
        <f t="shared" si="948"/>
        <v/>
      </c>
      <c r="AO4546" s="46" t="str">
        <f t="shared" si="949"/>
        <v/>
      </c>
      <c r="AP4546" s="46">
        <f t="shared" si="950"/>
        <v>0</v>
      </c>
      <c r="AQ4546" s="46" t="str">
        <f t="shared" si="951"/>
        <v/>
      </c>
      <c r="AR4546" s="46">
        <f t="shared" si="952"/>
        <v>0</v>
      </c>
      <c r="AS4546" s="48">
        <f t="shared" si="953"/>
        <v>1</v>
      </c>
      <c r="AT4546" s="46">
        <f t="shared" si="957"/>
        <v>0</v>
      </c>
      <c r="AU4546" s="46">
        <f t="shared" si="954"/>
        <v>0</v>
      </c>
      <c r="AV4546" s="46">
        <f t="shared" si="955"/>
        <v>0</v>
      </c>
      <c r="AW4546" s="46">
        <f t="shared" si="958"/>
        <v>0</v>
      </c>
      <c r="AX4546" s="47" t="str">
        <f t="shared" si="956"/>
        <v/>
      </c>
      <c r="AY4546" s="47" t="str">
        <f t="shared" si="959"/>
        <v/>
      </c>
    </row>
    <row r="4547" spans="35:51" x14ac:dyDescent="0.35">
      <c r="AI4547" s="11"/>
      <c r="AJ4547" s="11"/>
      <c r="AK4547" s="11"/>
      <c r="AL4547" s="63"/>
      <c r="AM4547" s="46" t="str">
        <f t="shared" ref="AM4547:AM4610" si="960">IFERROR(VLOOKUP($AK4547,pnl_konto_table,2,FALSE),"")</f>
        <v/>
      </c>
      <c r="AN4547" s="46" t="str">
        <f t="shared" ref="AN4547:AN4610" si="961">IFERROR(VLOOKUP($AK4547,pnl_konto_table,6,FALSE),"")</f>
        <v/>
      </c>
      <c r="AO4547" s="46" t="str">
        <f t="shared" ref="AO4547:AO4610" si="962">IFERROR(VLOOKUP($AK4547,pnl_konto_table,7,FALSE),"")</f>
        <v/>
      </c>
      <c r="AP4547" s="46">
        <f t="shared" ref="AP4547:AP4610" si="963">IFERROR(VLOOKUP(AO4547,pnl_kategori_table,2,FALSE),0)</f>
        <v>0</v>
      </c>
      <c r="AQ4547" s="46" t="str">
        <f t="shared" ref="AQ4547:AQ4610" si="964">IFERROR(MATCH(AN4547,pnl_subkategori,0),"")</f>
        <v/>
      </c>
      <c r="AR4547" s="46">
        <f t="shared" ref="AR4547:AR4610" si="965">IF(AP4547=$A$3,-$AL4547,$AL4547)</f>
        <v>0</v>
      </c>
      <c r="AS4547" s="48">
        <f t="shared" ref="AS4547:AS4610" si="966">IFERROR(VLOOKUP($AK4547,lookup_konto_index,2,FALSE),IFERROR(VLOOKUP(AN4547,lookup_subkategori_index,2,FALSE),IFERROR(VLOOKUP(AO4547,lookup_kategori_index,2,FALSE),1)))</f>
        <v>1</v>
      </c>
      <c r="AT4547" s="46">
        <f t="shared" si="957"/>
        <v>0</v>
      </c>
      <c r="AU4547" s="46">
        <f t="shared" ref="AU4547:AU4610" si="967">SUMIFS($BC$3:$BC$50,$BA$3:$BA$50,$AI4547,$BB$3:$BB$50,$AJ4547)</f>
        <v>0</v>
      </c>
      <c r="AV4547" s="46">
        <f t="shared" ref="AV4547:AV4610" si="968">SUMIFS($BD$3:$BD$50,$BA$3:$BA$50,$AI4547,$BB$3:$BB$50,$AJ4547)</f>
        <v>0</v>
      </c>
      <c r="AW4547" s="46">
        <f t="shared" si="958"/>
        <v>0</v>
      </c>
      <c r="AX4547" s="47" t="str">
        <f t="shared" ref="AX4547:AX4610" si="969">IFERROR(VLOOKUP($AP4547,table_type_kostnad,2,FALSE)*AR4547,"")</f>
        <v/>
      </c>
      <c r="AY4547" s="47" t="str">
        <f t="shared" si="959"/>
        <v/>
      </c>
    </row>
    <row r="4548" spans="35:51" x14ac:dyDescent="0.35">
      <c r="AI4548" s="11"/>
      <c r="AJ4548" s="11"/>
      <c r="AK4548" s="11"/>
      <c r="AL4548" s="63"/>
      <c r="AM4548" s="46" t="str">
        <f t="shared" si="960"/>
        <v/>
      </c>
      <c r="AN4548" s="46" t="str">
        <f t="shared" si="961"/>
        <v/>
      </c>
      <c r="AO4548" s="46" t="str">
        <f t="shared" si="962"/>
        <v/>
      </c>
      <c r="AP4548" s="46">
        <f t="shared" si="963"/>
        <v>0</v>
      </c>
      <c r="AQ4548" s="46" t="str">
        <f t="shared" si="964"/>
        <v/>
      </c>
      <c r="AR4548" s="46">
        <f t="shared" si="965"/>
        <v>0</v>
      </c>
      <c r="AS4548" s="48">
        <f t="shared" si="966"/>
        <v>1</v>
      </c>
      <c r="AT4548" s="46">
        <f t="shared" ref="AT4548:AT4611" si="970">AS4548*AR4548</f>
        <v>0</v>
      </c>
      <c r="AU4548" s="46">
        <f t="shared" si="967"/>
        <v>0</v>
      </c>
      <c r="AV4548" s="46">
        <f t="shared" si="968"/>
        <v>0</v>
      </c>
      <c r="AW4548" s="46">
        <f t="shared" ref="AW4548:AW4611" si="971">IF(AU4548=0,0,1)</f>
        <v>0</v>
      </c>
      <c r="AX4548" s="47" t="str">
        <f t="shared" si="969"/>
        <v/>
      </c>
      <c r="AY4548" s="47" t="str">
        <f t="shared" ref="AY4548:AY4611" si="972">IFERROR(AX4548*AS4548,"")</f>
        <v/>
      </c>
    </row>
    <row r="4549" spans="35:51" x14ac:dyDescent="0.35">
      <c r="AI4549" s="11"/>
      <c r="AJ4549" s="11"/>
      <c r="AK4549" s="11"/>
      <c r="AL4549" s="63"/>
      <c r="AM4549" s="46" t="str">
        <f t="shared" si="960"/>
        <v/>
      </c>
      <c r="AN4549" s="46" t="str">
        <f t="shared" si="961"/>
        <v/>
      </c>
      <c r="AO4549" s="46" t="str">
        <f t="shared" si="962"/>
        <v/>
      </c>
      <c r="AP4549" s="46">
        <f t="shared" si="963"/>
        <v>0</v>
      </c>
      <c r="AQ4549" s="46" t="str">
        <f t="shared" si="964"/>
        <v/>
      </c>
      <c r="AR4549" s="46">
        <f t="shared" si="965"/>
        <v>0</v>
      </c>
      <c r="AS4549" s="48">
        <f t="shared" si="966"/>
        <v>1</v>
      </c>
      <c r="AT4549" s="46">
        <f t="shared" si="970"/>
        <v>0</v>
      </c>
      <c r="AU4549" s="46">
        <f t="shared" si="967"/>
        <v>0</v>
      </c>
      <c r="AV4549" s="46">
        <f t="shared" si="968"/>
        <v>0</v>
      </c>
      <c r="AW4549" s="46">
        <f t="shared" si="971"/>
        <v>0</v>
      </c>
      <c r="AX4549" s="47" t="str">
        <f t="shared" si="969"/>
        <v/>
      </c>
      <c r="AY4549" s="47" t="str">
        <f t="shared" si="972"/>
        <v/>
      </c>
    </row>
    <row r="4550" spans="35:51" x14ac:dyDescent="0.35">
      <c r="AI4550" s="11"/>
      <c r="AJ4550" s="11"/>
      <c r="AK4550" s="11"/>
      <c r="AL4550" s="63"/>
      <c r="AM4550" s="46" t="str">
        <f t="shared" si="960"/>
        <v/>
      </c>
      <c r="AN4550" s="46" t="str">
        <f t="shared" si="961"/>
        <v/>
      </c>
      <c r="AO4550" s="46" t="str">
        <f t="shared" si="962"/>
        <v/>
      </c>
      <c r="AP4550" s="46">
        <f t="shared" si="963"/>
        <v>0</v>
      </c>
      <c r="AQ4550" s="46" t="str">
        <f t="shared" si="964"/>
        <v/>
      </c>
      <c r="AR4550" s="46">
        <f t="shared" si="965"/>
        <v>0</v>
      </c>
      <c r="AS4550" s="48">
        <f t="shared" si="966"/>
        <v>1</v>
      </c>
      <c r="AT4550" s="46">
        <f t="shared" si="970"/>
        <v>0</v>
      </c>
      <c r="AU4550" s="46">
        <f t="shared" si="967"/>
        <v>0</v>
      </c>
      <c r="AV4550" s="46">
        <f t="shared" si="968"/>
        <v>0</v>
      </c>
      <c r="AW4550" s="46">
        <f t="shared" si="971"/>
        <v>0</v>
      </c>
      <c r="AX4550" s="47" t="str">
        <f t="shared" si="969"/>
        <v/>
      </c>
      <c r="AY4550" s="47" t="str">
        <f t="shared" si="972"/>
        <v/>
      </c>
    </row>
    <row r="4551" spans="35:51" x14ac:dyDescent="0.35">
      <c r="AI4551" s="11"/>
      <c r="AJ4551" s="11"/>
      <c r="AK4551" s="11"/>
      <c r="AL4551" s="63"/>
      <c r="AM4551" s="46" t="str">
        <f t="shared" si="960"/>
        <v/>
      </c>
      <c r="AN4551" s="46" t="str">
        <f t="shared" si="961"/>
        <v/>
      </c>
      <c r="AO4551" s="46" t="str">
        <f t="shared" si="962"/>
        <v/>
      </c>
      <c r="AP4551" s="46">
        <f t="shared" si="963"/>
        <v>0</v>
      </c>
      <c r="AQ4551" s="46" t="str">
        <f t="shared" si="964"/>
        <v/>
      </c>
      <c r="AR4551" s="46">
        <f t="shared" si="965"/>
        <v>0</v>
      </c>
      <c r="AS4551" s="48">
        <f t="shared" si="966"/>
        <v>1</v>
      </c>
      <c r="AT4551" s="46">
        <f t="shared" si="970"/>
        <v>0</v>
      </c>
      <c r="AU4551" s="46">
        <f t="shared" si="967"/>
        <v>0</v>
      </c>
      <c r="AV4551" s="46">
        <f t="shared" si="968"/>
        <v>0</v>
      </c>
      <c r="AW4551" s="46">
        <f t="shared" si="971"/>
        <v>0</v>
      </c>
      <c r="AX4551" s="47" t="str">
        <f t="shared" si="969"/>
        <v/>
      </c>
      <c r="AY4551" s="47" t="str">
        <f t="shared" si="972"/>
        <v/>
      </c>
    </row>
    <row r="4552" spans="35:51" x14ac:dyDescent="0.35">
      <c r="AI4552" s="11"/>
      <c r="AJ4552" s="11"/>
      <c r="AK4552" s="11"/>
      <c r="AL4552" s="63"/>
      <c r="AM4552" s="46" t="str">
        <f t="shared" si="960"/>
        <v/>
      </c>
      <c r="AN4552" s="46" t="str">
        <f t="shared" si="961"/>
        <v/>
      </c>
      <c r="AO4552" s="46" t="str">
        <f t="shared" si="962"/>
        <v/>
      </c>
      <c r="AP4552" s="46">
        <f t="shared" si="963"/>
        <v>0</v>
      </c>
      <c r="AQ4552" s="46" t="str">
        <f t="shared" si="964"/>
        <v/>
      </c>
      <c r="AR4552" s="46">
        <f t="shared" si="965"/>
        <v>0</v>
      </c>
      <c r="AS4552" s="48">
        <f t="shared" si="966"/>
        <v>1</v>
      </c>
      <c r="AT4552" s="46">
        <f t="shared" si="970"/>
        <v>0</v>
      </c>
      <c r="AU4552" s="46">
        <f t="shared" si="967"/>
        <v>0</v>
      </c>
      <c r="AV4552" s="46">
        <f t="shared" si="968"/>
        <v>0</v>
      </c>
      <c r="AW4552" s="46">
        <f t="shared" si="971"/>
        <v>0</v>
      </c>
      <c r="AX4552" s="47" t="str">
        <f t="shared" si="969"/>
        <v/>
      </c>
      <c r="AY4552" s="47" t="str">
        <f t="shared" si="972"/>
        <v/>
      </c>
    </row>
    <row r="4553" spans="35:51" x14ac:dyDescent="0.35">
      <c r="AI4553" s="11"/>
      <c r="AJ4553" s="11"/>
      <c r="AK4553" s="11"/>
      <c r="AL4553" s="63"/>
      <c r="AM4553" s="46" t="str">
        <f t="shared" si="960"/>
        <v/>
      </c>
      <c r="AN4553" s="46" t="str">
        <f t="shared" si="961"/>
        <v/>
      </c>
      <c r="AO4553" s="46" t="str">
        <f t="shared" si="962"/>
        <v/>
      </c>
      <c r="AP4553" s="46">
        <f t="shared" si="963"/>
        <v>0</v>
      </c>
      <c r="AQ4553" s="46" t="str">
        <f t="shared" si="964"/>
        <v/>
      </c>
      <c r="AR4553" s="46">
        <f t="shared" si="965"/>
        <v>0</v>
      </c>
      <c r="AS4553" s="48">
        <f t="shared" si="966"/>
        <v>1</v>
      </c>
      <c r="AT4553" s="46">
        <f t="shared" si="970"/>
        <v>0</v>
      </c>
      <c r="AU4553" s="46">
        <f t="shared" si="967"/>
        <v>0</v>
      </c>
      <c r="AV4553" s="46">
        <f t="shared" si="968"/>
        <v>0</v>
      </c>
      <c r="AW4553" s="46">
        <f t="shared" si="971"/>
        <v>0</v>
      </c>
      <c r="AX4553" s="47" t="str">
        <f t="shared" si="969"/>
        <v/>
      </c>
      <c r="AY4553" s="47" t="str">
        <f t="shared" si="972"/>
        <v/>
      </c>
    </row>
    <row r="4554" spans="35:51" x14ac:dyDescent="0.35">
      <c r="AI4554" s="11"/>
      <c r="AJ4554" s="11"/>
      <c r="AK4554" s="11"/>
      <c r="AL4554" s="63"/>
      <c r="AM4554" s="46" t="str">
        <f t="shared" si="960"/>
        <v/>
      </c>
      <c r="AN4554" s="46" t="str">
        <f t="shared" si="961"/>
        <v/>
      </c>
      <c r="AO4554" s="46" t="str">
        <f t="shared" si="962"/>
        <v/>
      </c>
      <c r="AP4554" s="46">
        <f t="shared" si="963"/>
        <v>0</v>
      </c>
      <c r="AQ4554" s="46" t="str">
        <f t="shared" si="964"/>
        <v/>
      </c>
      <c r="AR4554" s="46">
        <f t="shared" si="965"/>
        <v>0</v>
      </c>
      <c r="AS4554" s="48">
        <f t="shared" si="966"/>
        <v>1</v>
      </c>
      <c r="AT4554" s="46">
        <f t="shared" si="970"/>
        <v>0</v>
      </c>
      <c r="AU4554" s="46">
        <f t="shared" si="967"/>
        <v>0</v>
      </c>
      <c r="AV4554" s="46">
        <f t="shared" si="968"/>
        <v>0</v>
      </c>
      <c r="AW4554" s="46">
        <f t="shared" si="971"/>
        <v>0</v>
      </c>
      <c r="AX4554" s="47" t="str">
        <f t="shared" si="969"/>
        <v/>
      </c>
      <c r="AY4554" s="47" t="str">
        <f t="shared" si="972"/>
        <v/>
      </c>
    </row>
    <row r="4555" spans="35:51" x14ac:dyDescent="0.35">
      <c r="AI4555" s="11"/>
      <c r="AJ4555" s="11"/>
      <c r="AK4555" s="11"/>
      <c r="AL4555" s="63"/>
      <c r="AM4555" s="46" t="str">
        <f t="shared" si="960"/>
        <v/>
      </c>
      <c r="AN4555" s="46" t="str">
        <f t="shared" si="961"/>
        <v/>
      </c>
      <c r="AO4555" s="46" t="str">
        <f t="shared" si="962"/>
        <v/>
      </c>
      <c r="AP4555" s="46">
        <f t="shared" si="963"/>
        <v>0</v>
      </c>
      <c r="AQ4555" s="46" t="str">
        <f t="shared" si="964"/>
        <v/>
      </c>
      <c r="AR4555" s="46">
        <f t="shared" si="965"/>
        <v>0</v>
      </c>
      <c r="AS4555" s="48">
        <f t="shared" si="966"/>
        <v>1</v>
      </c>
      <c r="AT4555" s="46">
        <f t="shared" si="970"/>
        <v>0</v>
      </c>
      <c r="AU4555" s="46">
        <f t="shared" si="967"/>
        <v>0</v>
      </c>
      <c r="AV4555" s="46">
        <f t="shared" si="968"/>
        <v>0</v>
      </c>
      <c r="AW4555" s="46">
        <f t="shared" si="971"/>
        <v>0</v>
      </c>
      <c r="AX4555" s="47" t="str">
        <f t="shared" si="969"/>
        <v/>
      </c>
      <c r="AY4555" s="47" t="str">
        <f t="shared" si="972"/>
        <v/>
      </c>
    </row>
    <row r="4556" spans="35:51" x14ac:dyDescent="0.35">
      <c r="AI4556" s="11"/>
      <c r="AJ4556" s="11"/>
      <c r="AK4556" s="11"/>
      <c r="AL4556" s="63"/>
      <c r="AM4556" s="46" t="str">
        <f t="shared" si="960"/>
        <v/>
      </c>
      <c r="AN4556" s="46" t="str">
        <f t="shared" si="961"/>
        <v/>
      </c>
      <c r="AO4556" s="46" t="str">
        <f t="shared" si="962"/>
        <v/>
      </c>
      <c r="AP4556" s="46">
        <f t="shared" si="963"/>
        <v>0</v>
      </c>
      <c r="AQ4556" s="46" t="str">
        <f t="shared" si="964"/>
        <v/>
      </c>
      <c r="AR4556" s="46">
        <f t="shared" si="965"/>
        <v>0</v>
      </c>
      <c r="AS4556" s="48">
        <f t="shared" si="966"/>
        <v>1</v>
      </c>
      <c r="AT4556" s="46">
        <f t="shared" si="970"/>
        <v>0</v>
      </c>
      <c r="AU4556" s="46">
        <f t="shared" si="967"/>
        <v>0</v>
      </c>
      <c r="AV4556" s="46">
        <f t="shared" si="968"/>
        <v>0</v>
      </c>
      <c r="AW4556" s="46">
        <f t="shared" si="971"/>
        <v>0</v>
      </c>
      <c r="AX4556" s="47" t="str">
        <f t="shared" si="969"/>
        <v/>
      </c>
      <c r="AY4556" s="47" t="str">
        <f t="shared" si="972"/>
        <v/>
      </c>
    </row>
    <row r="4557" spans="35:51" x14ac:dyDescent="0.35">
      <c r="AI4557" s="11"/>
      <c r="AJ4557" s="11"/>
      <c r="AK4557" s="11"/>
      <c r="AL4557" s="63"/>
      <c r="AM4557" s="46" t="str">
        <f t="shared" si="960"/>
        <v/>
      </c>
      <c r="AN4557" s="46" t="str">
        <f t="shared" si="961"/>
        <v/>
      </c>
      <c r="AO4557" s="46" t="str">
        <f t="shared" si="962"/>
        <v/>
      </c>
      <c r="AP4557" s="46">
        <f t="shared" si="963"/>
        <v>0</v>
      </c>
      <c r="AQ4557" s="46" t="str">
        <f t="shared" si="964"/>
        <v/>
      </c>
      <c r="AR4557" s="46">
        <f t="shared" si="965"/>
        <v>0</v>
      </c>
      <c r="AS4557" s="48">
        <f t="shared" si="966"/>
        <v>1</v>
      </c>
      <c r="AT4557" s="46">
        <f t="shared" si="970"/>
        <v>0</v>
      </c>
      <c r="AU4557" s="46">
        <f t="shared" si="967"/>
        <v>0</v>
      </c>
      <c r="AV4557" s="46">
        <f t="shared" si="968"/>
        <v>0</v>
      </c>
      <c r="AW4557" s="46">
        <f t="shared" si="971"/>
        <v>0</v>
      </c>
      <c r="AX4557" s="47" t="str">
        <f t="shared" si="969"/>
        <v/>
      </c>
      <c r="AY4557" s="47" t="str">
        <f t="shared" si="972"/>
        <v/>
      </c>
    </row>
    <row r="4558" spans="35:51" x14ac:dyDescent="0.35">
      <c r="AI4558" s="11"/>
      <c r="AJ4558" s="11"/>
      <c r="AK4558" s="11"/>
      <c r="AL4558" s="63"/>
      <c r="AM4558" s="46" t="str">
        <f t="shared" si="960"/>
        <v/>
      </c>
      <c r="AN4558" s="46" t="str">
        <f t="shared" si="961"/>
        <v/>
      </c>
      <c r="AO4558" s="46" t="str">
        <f t="shared" si="962"/>
        <v/>
      </c>
      <c r="AP4558" s="46">
        <f t="shared" si="963"/>
        <v>0</v>
      </c>
      <c r="AQ4558" s="46" t="str">
        <f t="shared" si="964"/>
        <v/>
      </c>
      <c r="AR4558" s="46">
        <f t="shared" si="965"/>
        <v>0</v>
      </c>
      <c r="AS4558" s="48">
        <f t="shared" si="966"/>
        <v>1</v>
      </c>
      <c r="AT4558" s="46">
        <f t="shared" si="970"/>
        <v>0</v>
      </c>
      <c r="AU4558" s="46">
        <f t="shared" si="967"/>
        <v>0</v>
      </c>
      <c r="AV4558" s="46">
        <f t="shared" si="968"/>
        <v>0</v>
      </c>
      <c r="AW4558" s="46">
        <f t="shared" si="971"/>
        <v>0</v>
      </c>
      <c r="AX4558" s="47" t="str">
        <f t="shared" si="969"/>
        <v/>
      </c>
      <c r="AY4558" s="47" t="str">
        <f t="shared" si="972"/>
        <v/>
      </c>
    </row>
    <row r="4559" spans="35:51" x14ac:dyDescent="0.35">
      <c r="AI4559" s="11"/>
      <c r="AJ4559" s="11"/>
      <c r="AK4559" s="11"/>
      <c r="AL4559" s="63"/>
      <c r="AM4559" s="46" t="str">
        <f t="shared" si="960"/>
        <v/>
      </c>
      <c r="AN4559" s="46" t="str">
        <f t="shared" si="961"/>
        <v/>
      </c>
      <c r="AO4559" s="46" t="str">
        <f t="shared" si="962"/>
        <v/>
      </c>
      <c r="AP4559" s="46">
        <f t="shared" si="963"/>
        <v>0</v>
      </c>
      <c r="AQ4559" s="46" t="str">
        <f t="shared" si="964"/>
        <v/>
      </c>
      <c r="AR4559" s="46">
        <f t="shared" si="965"/>
        <v>0</v>
      </c>
      <c r="AS4559" s="48">
        <f t="shared" si="966"/>
        <v>1</v>
      </c>
      <c r="AT4559" s="46">
        <f t="shared" si="970"/>
        <v>0</v>
      </c>
      <c r="AU4559" s="46">
        <f t="shared" si="967"/>
        <v>0</v>
      </c>
      <c r="AV4559" s="46">
        <f t="shared" si="968"/>
        <v>0</v>
      </c>
      <c r="AW4559" s="46">
        <f t="shared" si="971"/>
        <v>0</v>
      </c>
      <c r="AX4559" s="47" t="str">
        <f t="shared" si="969"/>
        <v/>
      </c>
      <c r="AY4559" s="47" t="str">
        <f t="shared" si="972"/>
        <v/>
      </c>
    </row>
    <row r="4560" spans="35:51" x14ac:dyDescent="0.35">
      <c r="AI4560" s="11"/>
      <c r="AJ4560" s="11"/>
      <c r="AK4560" s="11"/>
      <c r="AL4560" s="63"/>
      <c r="AM4560" s="46" t="str">
        <f t="shared" si="960"/>
        <v/>
      </c>
      <c r="AN4560" s="46" t="str">
        <f t="shared" si="961"/>
        <v/>
      </c>
      <c r="AO4560" s="46" t="str">
        <f t="shared" si="962"/>
        <v/>
      </c>
      <c r="AP4560" s="46">
        <f t="shared" si="963"/>
        <v>0</v>
      </c>
      <c r="AQ4560" s="46" t="str">
        <f t="shared" si="964"/>
        <v/>
      </c>
      <c r="AR4560" s="46">
        <f t="shared" si="965"/>
        <v>0</v>
      </c>
      <c r="AS4560" s="48">
        <f t="shared" si="966"/>
        <v>1</v>
      </c>
      <c r="AT4560" s="46">
        <f t="shared" si="970"/>
        <v>0</v>
      </c>
      <c r="AU4560" s="46">
        <f t="shared" si="967"/>
        <v>0</v>
      </c>
      <c r="AV4560" s="46">
        <f t="shared" si="968"/>
        <v>0</v>
      </c>
      <c r="AW4560" s="46">
        <f t="shared" si="971"/>
        <v>0</v>
      </c>
      <c r="AX4560" s="47" t="str">
        <f t="shared" si="969"/>
        <v/>
      </c>
      <c r="AY4560" s="47" t="str">
        <f t="shared" si="972"/>
        <v/>
      </c>
    </row>
    <row r="4561" spans="35:51" x14ac:dyDescent="0.35">
      <c r="AI4561" s="11"/>
      <c r="AJ4561" s="11"/>
      <c r="AK4561" s="11"/>
      <c r="AL4561" s="63"/>
      <c r="AM4561" s="46" t="str">
        <f t="shared" si="960"/>
        <v/>
      </c>
      <c r="AN4561" s="46" t="str">
        <f t="shared" si="961"/>
        <v/>
      </c>
      <c r="AO4561" s="46" t="str">
        <f t="shared" si="962"/>
        <v/>
      </c>
      <c r="AP4561" s="46">
        <f t="shared" si="963"/>
        <v>0</v>
      </c>
      <c r="AQ4561" s="46" t="str">
        <f t="shared" si="964"/>
        <v/>
      </c>
      <c r="AR4561" s="46">
        <f t="shared" si="965"/>
        <v>0</v>
      </c>
      <c r="AS4561" s="48">
        <f t="shared" si="966"/>
        <v>1</v>
      </c>
      <c r="AT4561" s="46">
        <f t="shared" si="970"/>
        <v>0</v>
      </c>
      <c r="AU4561" s="46">
        <f t="shared" si="967"/>
        <v>0</v>
      </c>
      <c r="AV4561" s="46">
        <f t="shared" si="968"/>
        <v>0</v>
      </c>
      <c r="AW4561" s="46">
        <f t="shared" si="971"/>
        <v>0</v>
      </c>
      <c r="AX4561" s="47" t="str">
        <f t="shared" si="969"/>
        <v/>
      </c>
      <c r="AY4561" s="47" t="str">
        <f t="shared" si="972"/>
        <v/>
      </c>
    </row>
    <row r="4562" spans="35:51" x14ac:dyDescent="0.35">
      <c r="AI4562" s="11"/>
      <c r="AJ4562" s="11"/>
      <c r="AK4562" s="11"/>
      <c r="AL4562" s="63"/>
      <c r="AM4562" s="46" t="str">
        <f t="shared" si="960"/>
        <v/>
      </c>
      <c r="AN4562" s="46" t="str">
        <f t="shared" si="961"/>
        <v/>
      </c>
      <c r="AO4562" s="46" t="str">
        <f t="shared" si="962"/>
        <v/>
      </c>
      <c r="AP4562" s="46">
        <f t="shared" si="963"/>
        <v>0</v>
      </c>
      <c r="AQ4562" s="46" t="str">
        <f t="shared" si="964"/>
        <v/>
      </c>
      <c r="AR4562" s="46">
        <f t="shared" si="965"/>
        <v>0</v>
      </c>
      <c r="AS4562" s="48">
        <f t="shared" si="966"/>
        <v>1</v>
      </c>
      <c r="AT4562" s="46">
        <f t="shared" si="970"/>
        <v>0</v>
      </c>
      <c r="AU4562" s="46">
        <f t="shared" si="967"/>
        <v>0</v>
      </c>
      <c r="AV4562" s="46">
        <f t="shared" si="968"/>
        <v>0</v>
      </c>
      <c r="AW4562" s="46">
        <f t="shared" si="971"/>
        <v>0</v>
      </c>
      <c r="AX4562" s="47" t="str">
        <f t="shared" si="969"/>
        <v/>
      </c>
      <c r="AY4562" s="47" t="str">
        <f t="shared" si="972"/>
        <v/>
      </c>
    </row>
    <row r="4563" spans="35:51" x14ac:dyDescent="0.35">
      <c r="AI4563" s="11"/>
      <c r="AJ4563" s="11"/>
      <c r="AK4563" s="11"/>
      <c r="AL4563" s="63"/>
      <c r="AM4563" s="46" t="str">
        <f t="shared" si="960"/>
        <v/>
      </c>
      <c r="AN4563" s="46" t="str">
        <f t="shared" si="961"/>
        <v/>
      </c>
      <c r="AO4563" s="46" t="str">
        <f t="shared" si="962"/>
        <v/>
      </c>
      <c r="AP4563" s="46">
        <f t="shared" si="963"/>
        <v>0</v>
      </c>
      <c r="AQ4563" s="46" t="str">
        <f t="shared" si="964"/>
        <v/>
      </c>
      <c r="AR4563" s="46">
        <f t="shared" si="965"/>
        <v>0</v>
      </c>
      <c r="AS4563" s="48">
        <f t="shared" si="966"/>
        <v>1</v>
      </c>
      <c r="AT4563" s="46">
        <f t="shared" si="970"/>
        <v>0</v>
      </c>
      <c r="AU4563" s="46">
        <f t="shared" si="967"/>
        <v>0</v>
      </c>
      <c r="AV4563" s="46">
        <f t="shared" si="968"/>
        <v>0</v>
      </c>
      <c r="AW4563" s="46">
        <f t="shared" si="971"/>
        <v>0</v>
      </c>
      <c r="AX4563" s="47" t="str">
        <f t="shared" si="969"/>
        <v/>
      </c>
      <c r="AY4563" s="47" t="str">
        <f t="shared" si="972"/>
        <v/>
      </c>
    </row>
    <row r="4564" spans="35:51" x14ac:dyDescent="0.35">
      <c r="AI4564" s="11"/>
      <c r="AJ4564" s="11"/>
      <c r="AK4564" s="11"/>
      <c r="AL4564" s="63"/>
      <c r="AM4564" s="46" t="str">
        <f t="shared" si="960"/>
        <v/>
      </c>
      <c r="AN4564" s="46" t="str">
        <f t="shared" si="961"/>
        <v/>
      </c>
      <c r="AO4564" s="46" t="str">
        <f t="shared" si="962"/>
        <v/>
      </c>
      <c r="AP4564" s="46">
        <f t="shared" si="963"/>
        <v>0</v>
      </c>
      <c r="AQ4564" s="46" t="str">
        <f t="shared" si="964"/>
        <v/>
      </c>
      <c r="AR4564" s="46">
        <f t="shared" si="965"/>
        <v>0</v>
      </c>
      <c r="AS4564" s="48">
        <f t="shared" si="966"/>
        <v>1</v>
      </c>
      <c r="AT4564" s="46">
        <f t="shared" si="970"/>
        <v>0</v>
      </c>
      <c r="AU4564" s="46">
        <f t="shared" si="967"/>
        <v>0</v>
      </c>
      <c r="AV4564" s="46">
        <f t="shared" si="968"/>
        <v>0</v>
      </c>
      <c r="AW4564" s="46">
        <f t="shared" si="971"/>
        <v>0</v>
      </c>
      <c r="AX4564" s="47" t="str">
        <f t="shared" si="969"/>
        <v/>
      </c>
      <c r="AY4564" s="47" t="str">
        <f t="shared" si="972"/>
        <v/>
      </c>
    </row>
    <row r="4565" spans="35:51" x14ac:dyDescent="0.35">
      <c r="AI4565" s="11"/>
      <c r="AJ4565" s="11"/>
      <c r="AK4565" s="11"/>
      <c r="AL4565" s="63"/>
      <c r="AM4565" s="46" t="str">
        <f t="shared" si="960"/>
        <v/>
      </c>
      <c r="AN4565" s="46" t="str">
        <f t="shared" si="961"/>
        <v/>
      </c>
      <c r="AO4565" s="46" t="str">
        <f t="shared" si="962"/>
        <v/>
      </c>
      <c r="AP4565" s="46">
        <f t="shared" si="963"/>
        <v>0</v>
      </c>
      <c r="AQ4565" s="46" t="str">
        <f t="shared" si="964"/>
        <v/>
      </c>
      <c r="AR4565" s="46">
        <f t="shared" si="965"/>
        <v>0</v>
      </c>
      <c r="AS4565" s="48">
        <f t="shared" si="966"/>
        <v>1</v>
      </c>
      <c r="AT4565" s="46">
        <f t="shared" si="970"/>
        <v>0</v>
      </c>
      <c r="AU4565" s="46">
        <f t="shared" si="967"/>
        <v>0</v>
      </c>
      <c r="AV4565" s="46">
        <f t="shared" si="968"/>
        <v>0</v>
      </c>
      <c r="AW4565" s="46">
        <f t="shared" si="971"/>
        <v>0</v>
      </c>
      <c r="AX4565" s="47" t="str">
        <f t="shared" si="969"/>
        <v/>
      </c>
      <c r="AY4565" s="47" t="str">
        <f t="shared" si="972"/>
        <v/>
      </c>
    </row>
    <row r="4566" spans="35:51" x14ac:dyDescent="0.35">
      <c r="AI4566" s="11"/>
      <c r="AJ4566" s="11"/>
      <c r="AK4566" s="11"/>
      <c r="AL4566" s="63"/>
      <c r="AM4566" s="46" t="str">
        <f t="shared" si="960"/>
        <v/>
      </c>
      <c r="AN4566" s="46" t="str">
        <f t="shared" si="961"/>
        <v/>
      </c>
      <c r="AO4566" s="46" t="str">
        <f t="shared" si="962"/>
        <v/>
      </c>
      <c r="AP4566" s="46">
        <f t="shared" si="963"/>
        <v>0</v>
      </c>
      <c r="AQ4566" s="46" t="str">
        <f t="shared" si="964"/>
        <v/>
      </c>
      <c r="AR4566" s="46">
        <f t="shared" si="965"/>
        <v>0</v>
      </c>
      <c r="AS4566" s="48">
        <f t="shared" si="966"/>
        <v>1</v>
      </c>
      <c r="AT4566" s="46">
        <f t="shared" si="970"/>
        <v>0</v>
      </c>
      <c r="AU4566" s="46">
        <f t="shared" si="967"/>
        <v>0</v>
      </c>
      <c r="AV4566" s="46">
        <f t="shared" si="968"/>
        <v>0</v>
      </c>
      <c r="AW4566" s="46">
        <f t="shared" si="971"/>
        <v>0</v>
      </c>
      <c r="AX4566" s="47" t="str">
        <f t="shared" si="969"/>
        <v/>
      </c>
      <c r="AY4566" s="47" t="str">
        <f t="shared" si="972"/>
        <v/>
      </c>
    </row>
    <row r="4567" spans="35:51" x14ac:dyDescent="0.35">
      <c r="AI4567" s="11"/>
      <c r="AJ4567" s="11"/>
      <c r="AK4567" s="11"/>
      <c r="AL4567" s="63"/>
      <c r="AM4567" s="46" t="str">
        <f t="shared" si="960"/>
        <v/>
      </c>
      <c r="AN4567" s="46" t="str">
        <f t="shared" si="961"/>
        <v/>
      </c>
      <c r="AO4567" s="46" t="str">
        <f t="shared" si="962"/>
        <v/>
      </c>
      <c r="AP4567" s="46">
        <f t="shared" si="963"/>
        <v>0</v>
      </c>
      <c r="AQ4567" s="46" t="str">
        <f t="shared" si="964"/>
        <v/>
      </c>
      <c r="AR4567" s="46">
        <f t="shared" si="965"/>
        <v>0</v>
      </c>
      <c r="AS4567" s="48">
        <f t="shared" si="966"/>
        <v>1</v>
      </c>
      <c r="AT4567" s="46">
        <f t="shared" si="970"/>
        <v>0</v>
      </c>
      <c r="AU4567" s="46">
        <f t="shared" si="967"/>
        <v>0</v>
      </c>
      <c r="AV4567" s="46">
        <f t="shared" si="968"/>
        <v>0</v>
      </c>
      <c r="AW4567" s="46">
        <f t="shared" si="971"/>
        <v>0</v>
      </c>
      <c r="AX4567" s="47" t="str">
        <f t="shared" si="969"/>
        <v/>
      </c>
      <c r="AY4567" s="47" t="str">
        <f t="shared" si="972"/>
        <v/>
      </c>
    </row>
    <row r="4568" spans="35:51" x14ac:dyDescent="0.35">
      <c r="AI4568" s="11"/>
      <c r="AJ4568" s="11"/>
      <c r="AK4568" s="11"/>
      <c r="AL4568" s="63"/>
      <c r="AM4568" s="46" t="str">
        <f t="shared" si="960"/>
        <v/>
      </c>
      <c r="AN4568" s="46" t="str">
        <f t="shared" si="961"/>
        <v/>
      </c>
      <c r="AO4568" s="46" t="str">
        <f t="shared" si="962"/>
        <v/>
      </c>
      <c r="AP4568" s="46">
        <f t="shared" si="963"/>
        <v>0</v>
      </c>
      <c r="AQ4568" s="46" t="str">
        <f t="shared" si="964"/>
        <v/>
      </c>
      <c r="AR4568" s="46">
        <f t="shared" si="965"/>
        <v>0</v>
      </c>
      <c r="AS4568" s="48">
        <f t="shared" si="966"/>
        <v>1</v>
      </c>
      <c r="AT4568" s="46">
        <f t="shared" si="970"/>
        <v>0</v>
      </c>
      <c r="AU4568" s="46">
        <f t="shared" si="967"/>
        <v>0</v>
      </c>
      <c r="AV4568" s="46">
        <f t="shared" si="968"/>
        <v>0</v>
      </c>
      <c r="AW4568" s="46">
        <f t="shared" si="971"/>
        <v>0</v>
      </c>
      <c r="AX4568" s="47" t="str">
        <f t="shared" si="969"/>
        <v/>
      </c>
      <c r="AY4568" s="47" t="str">
        <f t="shared" si="972"/>
        <v/>
      </c>
    </row>
    <row r="4569" spans="35:51" x14ac:dyDescent="0.35">
      <c r="AI4569" s="11"/>
      <c r="AJ4569" s="11"/>
      <c r="AK4569" s="11"/>
      <c r="AL4569" s="63"/>
      <c r="AM4569" s="46" t="str">
        <f t="shared" si="960"/>
        <v/>
      </c>
      <c r="AN4569" s="46" t="str">
        <f t="shared" si="961"/>
        <v/>
      </c>
      <c r="AO4569" s="46" t="str">
        <f t="shared" si="962"/>
        <v/>
      </c>
      <c r="AP4569" s="46">
        <f t="shared" si="963"/>
        <v>0</v>
      </c>
      <c r="AQ4569" s="46" t="str">
        <f t="shared" si="964"/>
        <v/>
      </c>
      <c r="AR4569" s="46">
        <f t="shared" si="965"/>
        <v>0</v>
      </c>
      <c r="AS4569" s="48">
        <f t="shared" si="966"/>
        <v>1</v>
      </c>
      <c r="AT4569" s="46">
        <f t="shared" si="970"/>
        <v>0</v>
      </c>
      <c r="AU4569" s="46">
        <f t="shared" si="967"/>
        <v>0</v>
      </c>
      <c r="AV4569" s="46">
        <f t="shared" si="968"/>
        <v>0</v>
      </c>
      <c r="AW4569" s="46">
        <f t="shared" si="971"/>
        <v>0</v>
      </c>
      <c r="AX4569" s="47" t="str">
        <f t="shared" si="969"/>
        <v/>
      </c>
      <c r="AY4569" s="47" t="str">
        <f t="shared" si="972"/>
        <v/>
      </c>
    </row>
    <row r="4570" spans="35:51" x14ac:dyDescent="0.35">
      <c r="AI4570" s="11"/>
      <c r="AJ4570" s="11"/>
      <c r="AK4570" s="11"/>
      <c r="AL4570" s="63"/>
      <c r="AM4570" s="46" t="str">
        <f t="shared" si="960"/>
        <v/>
      </c>
      <c r="AN4570" s="46" t="str">
        <f t="shared" si="961"/>
        <v/>
      </c>
      <c r="AO4570" s="46" t="str">
        <f t="shared" si="962"/>
        <v/>
      </c>
      <c r="AP4570" s="46">
        <f t="shared" si="963"/>
        <v>0</v>
      </c>
      <c r="AQ4570" s="46" t="str">
        <f t="shared" si="964"/>
        <v/>
      </c>
      <c r="AR4570" s="46">
        <f t="shared" si="965"/>
        <v>0</v>
      </c>
      <c r="AS4570" s="48">
        <f t="shared" si="966"/>
        <v>1</v>
      </c>
      <c r="AT4570" s="46">
        <f t="shared" si="970"/>
        <v>0</v>
      </c>
      <c r="AU4570" s="46">
        <f t="shared" si="967"/>
        <v>0</v>
      </c>
      <c r="AV4570" s="46">
        <f t="shared" si="968"/>
        <v>0</v>
      </c>
      <c r="AW4570" s="46">
        <f t="shared" si="971"/>
        <v>0</v>
      </c>
      <c r="AX4570" s="47" t="str">
        <f t="shared" si="969"/>
        <v/>
      </c>
      <c r="AY4570" s="47" t="str">
        <f t="shared" si="972"/>
        <v/>
      </c>
    </row>
    <row r="4571" spans="35:51" x14ac:dyDescent="0.35">
      <c r="AI4571" s="11"/>
      <c r="AJ4571" s="11"/>
      <c r="AK4571" s="11"/>
      <c r="AL4571" s="63"/>
      <c r="AM4571" s="46" t="str">
        <f t="shared" si="960"/>
        <v/>
      </c>
      <c r="AN4571" s="46" t="str">
        <f t="shared" si="961"/>
        <v/>
      </c>
      <c r="AO4571" s="46" t="str">
        <f t="shared" si="962"/>
        <v/>
      </c>
      <c r="AP4571" s="46">
        <f t="shared" si="963"/>
        <v>0</v>
      </c>
      <c r="AQ4571" s="46" t="str">
        <f t="shared" si="964"/>
        <v/>
      </c>
      <c r="AR4571" s="46">
        <f t="shared" si="965"/>
        <v>0</v>
      </c>
      <c r="AS4571" s="48">
        <f t="shared" si="966"/>
        <v>1</v>
      </c>
      <c r="AT4571" s="46">
        <f t="shared" si="970"/>
        <v>0</v>
      </c>
      <c r="AU4571" s="46">
        <f t="shared" si="967"/>
        <v>0</v>
      </c>
      <c r="AV4571" s="46">
        <f t="shared" si="968"/>
        <v>0</v>
      </c>
      <c r="AW4571" s="46">
        <f t="shared" si="971"/>
        <v>0</v>
      </c>
      <c r="AX4571" s="47" t="str">
        <f t="shared" si="969"/>
        <v/>
      </c>
      <c r="AY4571" s="47" t="str">
        <f t="shared" si="972"/>
        <v/>
      </c>
    </row>
    <row r="4572" spans="35:51" x14ac:dyDescent="0.35">
      <c r="AI4572" s="11"/>
      <c r="AJ4572" s="11"/>
      <c r="AK4572" s="11"/>
      <c r="AL4572" s="63"/>
      <c r="AM4572" s="46" t="str">
        <f t="shared" si="960"/>
        <v/>
      </c>
      <c r="AN4572" s="46" t="str">
        <f t="shared" si="961"/>
        <v/>
      </c>
      <c r="AO4572" s="46" t="str">
        <f t="shared" si="962"/>
        <v/>
      </c>
      <c r="AP4572" s="46">
        <f t="shared" si="963"/>
        <v>0</v>
      </c>
      <c r="AQ4572" s="46" t="str">
        <f t="shared" si="964"/>
        <v/>
      </c>
      <c r="AR4572" s="46">
        <f t="shared" si="965"/>
        <v>0</v>
      </c>
      <c r="AS4572" s="48">
        <f t="shared" si="966"/>
        <v>1</v>
      </c>
      <c r="AT4572" s="46">
        <f t="shared" si="970"/>
        <v>0</v>
      </c>
      <c r="AU4572" s="46">
        <f t="shared" si="967"/>
        <v>0</v>
      </c>
      <c r="AV4572" s="46">
        <f t="shared" si="968"/>
        <v>0</v>
      </c>
      <c r="AW4572" s="46">
        <f t="shared" si="971"/>
        <v>0</v>
      </c>
      <c r="AX4572" s="47" t="str">
        <f t="shared" si="969"/>
        <v/>
      </c>
      <c r="AY4572" s="47" t="str">
        <f t="shared" si="972"/>
        <v/>
      </c>
    </row>
    <row r="4573" spans="35:51" x14ac:dyDescent="0.35">
      <c r="AI4573" s="11"/>
      <c r="AJ4573" s="11"/>
      <c r="AK4573" s="11"/>
      <c r="AL4573" s="63"/>
      <c r="AM4573" s="46" t="str">
        <f t="shared" si="960"/>
        <v/>
      </c>
      <c r="AN4573" s="46" t="str">
        <f t="shared" si="961"/>
        <v/>
      </c>
      <c r="AO4573" s="46" t="str">
        <f t="shared" si="962"/>
        <v/>
      </c>
      <c r="AP4573" s="46">
        <f t="shared" si="963"/>
        <v>0</v>
      </c>
      <c r="AQ4573" s="46" t="str">
        <f t="shared" si="964"/>
        <v/>
      </c>
      <c r="AR4573" s="46">
        <f t="shared" si="965"/>
        <v>0</v>
      </c>
      <c r="AS4573" s="48">
        <f t="shared" si="966"/>
        <v>1</v>
      </c>
      <c r="AT4573" s="46">
        <f t="shared" si="970"/>
        <v>0</v>
      </c>
      <c r="AU4573" s="46">
        <f t="shared" si="967"/>
        <v>0</v>
      </c>
      <c r="AV4573" s="46">
        <f t="shared" si="968"/>
        <v>0</v>
      </c>
      <c r="AW4573" s="46">
        <f t="shared" si="971"/>
        <v>0</v>
      </c>
      <c r="AX4573" s="47" t="str">
        <f t="shared" si="969"/>
        <v/>
      </c>
      <c r="AY4573" s="47" t="str">
        <f t="shared" si="972"/>
        <v/>
      </c>
    </row>
    <row r="4574" spans="35:51" x14ac:dyDescent="0.35">
      <c r="AI4574" s="11"/>
      <c r="AJ4574" s="11"/>
      <c r="AK4574" s="11"/>
      <c r="AL4574" s="63"/>
      <c r="AM4574" s="46" t="str">
        <f t="shared" si="960"/>
        <v/>
      </c>
      <c r="AN4574" s="46" t="str">
        <f t="shared" si="961"/>
        <v/>
      </c>
      <c r="AO4574" s="46" t="str">
        <f t="shared" si="962"/>
        <v/>
      </c>
      <c r="AP4574" s="46">
        <f t="shared" si="963"/>
        <v>0</v>
      </c>
      <c r="AQ4574" s="46" t="str">
        <f t="shared" si="964"/>
        <v/>
      </c>
      <c r="AR4574" s="46">
        <f t="shared" si="965"/>
        <v>0</v>
      </c>
      <c r="AS4574" s="48">
        <f t="shared" si="966"/>
        <v>1</v>
      </c>
      <c r="AT4574" s="46">
        <f t="shared" si="970"/>
        <v>0</v>
      </c>
      <c r="AU4574" s="46">
        <f t="shared" si="967"/>
        <v>0</v>
      </c>
      <c r="AV4574" s="46">
        <f t="shared" si="968"/>
        <v>0</v>
      </c>
      <c r="AW4574" s="46">
        <f t="shared" si="971"/>
        <v>0</v>
      </c>
      <c r="AX4574" s="47" t="str">
        <f t="shared" si="969"/>
        <v/>
      </c>
      <c r="AY4574" s="47" t="str">
        <f t="shared" si="972"/>
        <v/>
      </c>
    </row>
    <row r="4575" spans="35:51" x14ac:dyDescent="0.35">
      <c r="AI4575" s="11"/>
      <c r="AJ4575" s="11"/>
      <c r="AK4575" s="11"/>
      <c r="AL4575" s="63"/>
      <c r="AM4575" s="46" t="str">
        <f t="shared" si="960"/>
        <v/>
      </c>
      <c r="AN4575" s="46" t="str">
        <f t="shared" si="961"/>
        <v/>
      </c>
      <c r="AO4575" s="46" t="str">
        <f t="shared" si="962"/>
        <v/>
      </c>
      <c r="AP4575" s="46">
        <f t="shared" si="963"/>
        <v>0</v>
      </c>
      <c r="AQ4575" s="46" t="str">
        <f t="shared" si="964"/>
        <v/>
      </c>
      <c r="AR4575" s="46">
        <f t="shared" si="965"/>
        <v>0</v>
      </c>
      <c r="AS4575" s="48">
        <f t="shared" si="966"/>
        <v>1</v>
      </c>
      <c r="AT4575" s="46">
        <f t="shared" si="970"/>
        <v>0</v>
      </c>
      <c r="AU4575" s="46">
        <f t="shared" si="967"/>
        <v>0</v>
      </c>
      <c r="AV4575" s="46">
        <f t="shared" si="968"/>
        <v>0</v>
      </c>
      <c r="AW4575" s="46">
        <f t="shared" si="971"/>
        <v>0</v>
      </c>
      <c r="AX4575" s="47" t="str">
        <f t="shared" si="969"/>
        <v/>
      </c>
      <c r="AY4575" s="47" t="str">
        <f t="shared" si="972"/>
        <v/>
      </c>
    </row>
    <row r="4576" spans="35:51" x14ac:dyDescent="0.35">
      <c r="AI4576" s="11"/>
      <c r="AJ4576" s="11"/>
      <c r="AK4576" s="11"/>
      <c r="AL4576" s="63"/>
      <c r="AM4576" s="46" t="str">
        <f t="shared" si="960"/>
        <v/>
      </c>
      <c r="AN4576" s="46" t="str">
        <f t="shared" si="961"/>
        <v/>
      </c>
      <c r="AO4576" s="46" t="str">
        <f t="shared" si="962"/>
        <v/>
      </c>
      <c r="AP4576" s="46">
        <f t="shared" si="963"/>
        <v>0</v>
      </c>
      <c r="AQ4576" s="46" t="str">
        <f t="shared" si="964"/>
        <v/>
      </c>
      <c r="AR4576" s="46">
        <f t="shared" si="965"/>
        <v>0</v>
      </c>
      <c r="AS4576" s="48">
        <f t="shared" si="966"/>
        <v>1</v>
      </c>
      <c r="AT4576" s="46">
        <f t="shared" si="970"/>
        <v>0</v>
      </c>
      <c r="AU4576" s="46">
        <f t="shared" si="967"/>
        <v>0</v>
      </c>
      <c r="AV4576" s="46">
        <f t="shared" si="968"/>
        <v>0</v>
      </c>
      <c r="AW4576" s="46">
        <f t="shared" si="971"/>
        <v>0</v>
      </c>
      <c r="AX4576" s="47" t="str">
        <f t="shared" si="969"/>
        <v/>
      </c>
      <c r="AY4576" s="47" t="str">
        <f t="shared" si="972"/>
        <v/>
      </c>
    </row>
    <row r="4577" spans="35:51" x14ac:dyDescent="0.35">
      <c r="AI4577" s="11"/>
      <c r="AJ4577" s="11"/>
      <c r="AK4577" s="11"/>
      <c r="AL4577" s="63"/>
      <c r="AM4577" s="46" t="str">
        <f t="shared" si="960"/>
        <v/>
      </c>
      <c r="AN4577" s="46" t="str">
        <f t="shared" si="961"/>
        <v/>
      </c>
      <c r="AO4577" s="46" t="str">
        <f t="shared" si="962"/>
        <v/>
      </c>
      <c r="AP4577" s="46">
        <f t="shared" si="963"/>
        <v>0</v>
      </c>
      <c r="AQ4577" s="46" t="str">
        <f t="shared" si="964"/>
        <v/>
      </c>
      <c r="AR4577" s="46">
        <f t="shared" si="965"/>
        <v>0</v>
      </c>
      <c r="AS4577" s="48">
        <f t="shared" si="966"/>
        <v>1</v>
      </c>
      <c r="AT4577" s="46">
        <f t="shared" si="970"/>
        <v>0</v>
      </c>
      <c r="AU4577" s="46">
        <f t="shared" si="967"/>
        <v>0</v>
      </c>
      <c r="AV4577" s="46">
        <f t="shared" si="968"/>
        <v>0</v>
      </c>
      <c r="AW4577" s="46">
        <f t="shared" si="971"/>
        <v>0</v>
      </c>
      <c r="AX4577" s="47" t="str">
        <f t="shared" si="969"/>
        <v/>
      </c>
      <c r="AY4577" s="47" t="str">
        <f t="shared" si="972"/>
        <v/>
      </c>
    </row>
    <row r="4578" spans="35:51" x14ac:dyDescent="0.35">
      <c r="AI4578" s="11"/>
      <c r="AJ4578" s="11"/>
      <c r="AK4578" s="11"/>
      <c r="AL4578" s="63"/>
      <c r="AM4578" s="46" t="str">
        <f t="shared" si="960"/>
        <v/>
      </c>
      <c r="AN4578" s="46" t="str">
        <f t="shared" si="961"/>
        <v/>
      </c>
      <c r="AO4578" s="46" t="str">
        <f t="shared" si="962"/>
        <v/>
      </c>
      <c r="AP4578" s="46">
        <f t="shared" si="963"/>
        <v>0</v>
      </c>
      <c r="AQ4578" s="46" t="str">
        <f t="shared" si="964"/>
        <v/>
      </c>
      <c r="AR4578" s="46">
        <f t="shared" si="965"/>
        <v>0</v>
      </c>
      <c r="AS4578" s="48">
        <f t="shared" si="966"/>
        <v>1</v>
      </c>
      <c r="AT4578" s="46">
        <f t="shared" si="970"/>
        <v>0</v>
      </c>
      <c r="AU4578" s="46">
        <f t="shared" si="967"/>
        <v>0</v>
      </c>
      <c r="AV4578" s="46">
        <f t="shared" si="968"/>
        <v>0</v>
      </c>
      <c r="AW4578" s="46">
        <f t="shared" si="971"/>
        <v>0</v>
      </c>
      <c r="AX4578" s="47" t="str">
        <f t="shared" si="969"/>
        <v/>
      </c>
      <c r="AY4578" s="47" t="str">
        <f t="shared" si="972"/>
        <v/>
      </c>
    </row>
    <row r="4579" spans="35:51" x14ac:dyDescent="0.35">
      <c r="AI4579" s="11"/>
      <c r="AJ4579" s="11"/>
      <c r="AK4579" s="11"/>
      <c r="AL4579" s="63"/>
      <c r="AM4579" s="46" t="str">
        <f t="shared" si="960"/>
        <v/>
      </c>
      <c r="AN4579" s="46" t="str">
        <f t="shared" si="961"/>
        <v/>
      </c>
      <c r="AO4579" s="46" t="str">
        <f t="shared" si="962"/>
        <v/>
      </c>
      <c r="AP4579" s="46">
        <f t="shared" si="963"/>
        <v>0</v>
      </c>
      <c r="AQ4579" s="46" t="str">
        <f t="shared" si="964"/>
        <v/>
      </c>
      <c r="AR4579" s="46">
        <f t="shared" si="965"/>
        <v>0</v>
      </c>
      <c r="AS4579" s="48">
        <f t="shared" si="966"/>
        <v>1</v>
      </c>
      <c r="AT4579" s="46">
        <f t="shared" si="970"/>
        <v>0</v>
      </c>
      <c r="AU4579" s="46">
        <f t="shared" si="967"/>
        <v>0</v>
      </c>
      <c r="AV4579" s="46">
        <f t="shared" si="968"/>
        <v>0</v>
      </c>
      <c r="AW4579" s="46">
        <f t="shared" si="971"/>
        <v>0</v>
      </c>
      <c r="AX4579" s="47" t="str">
        <f t="shared" si="969"/>
        <v/>
      </c>
      <c r="AY4579" s="47" t="str">
        <f t="shared" si="972"/>
        <v/>
      </c>
    </row>
    <row r="4580" spans="35:51" x14ac:dyDescent="0.35">
      <c r="AI4580" s="11"/>
      <c r="AJ4580" s="11"/>
      <c r="AK4580" s="11"/>
      <c r="AL4580" s="63"/>
      <c r="AM4580" s="46" t="str">
        <f t="shared" si="960"/>
        <v/>
      </c>
      <c r="AN4580" s="46" t="str">
        <f t="shared" si="961"/>
        <v/>
      </c>
      <c r="AO4580" s="46" t="str">
        <f t="shared" si="962"/>
        <v/>
      </c>
      <c r="AP4580" s="46">
        <f t="shared" si="963"/>
        <v>0</v>
      </c>
      <c r="AQ4580" s="46" t="str">
        <f t="shared" si="964"/>
        <v/>
      </c>
      <c r="AR4580" s="46">
        <f t="shared" si="965"/>
        <v>0</v>
      </c>
      <c r="AS4580" s="48">
        <f t="shared" si="966"/>
        <v>1</v>
      </c>
      <c r="AT4580" s="46">
        <f t="shared" si="970"/>
        <v>0</v>
      </c>
      <c r="AU4580" s="46">
        <f t="shared" si="967"/>
        <v>0</v>
      </c>
      <c r="AV4580" s="46">
        <f t="shared" si="968"/>
        <v>0</v>
      </c>
      <c r="AW4580" s="46">
        <f t="shared" si="971"/>
        <v>0</v>
      </c>
      <c r="AX4580" s="47" t="str">
        <f t="shared" si="969"/>
        <v/>
      </c>
      <c r="AY4580" s="47" t="str">
        <f t="shared" si="972"/>
        <v/>
      </c>
    </row>
    <row r="4581" spans="35:51" x14ac:dyDescent="0.35">
      <c r="AI4581" s="11"/>
      <c r="AJ4581" s="11"/>
      <c r="AK4581" s="11"/>
      <c r="AL4581" s="63"/>
      <c r="AM4581" s="46" t="str">
        <f t="shared" si="960"/>
        <v/>
      </c>
      <c r="AN4581" s="46" t="str">
        <f t="shared" si="961"/>
        <v/>
      </c>
      <c r="AO4581" s="46" t="str">
        <f t="shared" si="962"/>
        <v/>
      </c>
      <c r="AP4581" s="46">
        <f t="shared" si="963"/>
        <v>0</v>
      </c>
      <c r="AQ4581" s="46" t="str">
        <f t="shared" si="964"/>
        <v/>
      </c>
      <c r="AR4581" s="46">
        <f t="shared" si="965"/>
        <v>0</v>
      </c>
      <c r="AS4581" s="48">
        <f t="shared" si="966"/>
        <v>1</v>
      </c>
      <c r="AT4581" s="46">
        <f t="shared" si="970"/>
        <v>0</v>
      </c>
      <c r="AU4581" s="46">
        <f t="shared" si="967"/>
        <v>0</v>
      </c>
      <c r="AV4581" s="46">
        <f t="shared" si="968"/>
        <v>0</v>
      </c>
      <c r="AW4581" s="46">
        <f t="shared" si="971"/>
        <v>0</v>
      </c>
      <c r="AX4581" s="47" t="str">
        <f t="shared" si="969"/>
        <v/>
      </c>
      <c r="AY4581" s="47" t="str">
        <f t="shared" si="972"/>
        <v/>
      </c>
    </row>
    <row r="4582" spans="35:51" x14ac:dyDescent="0.35">
      <c r="AI4582" s="11"/>
      <c r="AJ4582" s="11"/>
      <c r="AK4582" s="11"/>
      <c r="AL4582" s="63"/>
      <c r="AM4582" s="46" t="str">
        <f t="shared" si="960"/>
        <v/>
      </c>
      <c r="AN4582" s="46" t="str">
        <f t="shared" si="961"/>
        <v/>
      </c>
      <c r="AO4582" s="46" t="str">
        <f t="shared" si="962"/>
        <v/>
      </c>
      <c r="AP4582" s="46">
        <f t="shared" si="963"/>
        <v>0</v>
      </c>
      <c r="AQ4582" s="46" t="str">
        <f t="shared" si="964"/>
        <v/>
      </c>
      <c r="AR4582" s="46">
        <f t="shared" si="965"/>
        <v>0</v>
      </c>
      <c r="AS4582" s="48">
        <f t="shared" si="966"/>
        <v>1</v>
      </c>
      <c r="AT4582" s="46">
        <f t="shared" si="970"/>
        <v>0</v>
      </c>
      <c r="AU4582" s="46">
        <f t="shared" si="967"/>
        <v>0</v>
      </c>
      <c r="AV4582" s="46">
        <f t="shared" si="968"/>
        <v>0</v>
      </c>
      <c r="AW4582" s="46">
        <f t="shared" si="971"/>
        <v>0</v>
      </c>
      <c r="AX4582" s="47" t="str">
        <f t="shared" si="969"/>
        <v/>
      </c>
      <c r="AY4582" s="47" t="str">
        <f t="shared" si="972"/>
        <v/>
      </c>
    </row>
    <row r="4583" spans="35:51" x14ac:dyDescent="0.35">
      <c r="AI4583" s="11"/>
      <c r="AJ4583" s="11"/>
      <c r="AK4583" s="11"/>
      <c r="AL4583" s="63"/>
      <c r="AM4583" s="46" t="str">
        <f t="shared" si="960"/>
        <v/>
      </c>
      <c r="AN4583" s="46" t="str">
        <f t="shared" si="961"/>
        <v/>
      </c>
      <c r="AO4583" s="46" t="str">
        <f t="shared" si="962"/>
        <v/>
      </c>
      <c r="AP4583" s="46">
        <f t="shared" si="963"/>
        <v>0</v>
      </c>
      <c r="AQ4583" s="46" t="str">
        <f t="shared" si="964"/>
        <v/>
      </c>
      <c r="AR4583" s="46">
        <f t="shared" si="965"/>
        <v>0</v>
      </c>
      <c r="AS4583" s="48">
        <f t="shared" si="966"/>
        <v>1</v>
      </c>
      <c r="AT4583" s="46">
        <f t="shared" si="970"/>
        <v>0</v>
      </c>
      <c r="AU4583" s="46">
        <f t="shared" si="967"/>
        <v>0</v>
      </c>
      <c r="AV4583" s="46">
        <f t="shared" si="968"/>
        <v>0</v>
      </c>
      <c r="AW4583" s="46">
        <f t="shared" si="971"/>
        <v>0</v>
      </c>
      <c r="AX4583" s="47" t="str">
        <f t="shared" si="969"/>
        <v/>
      </c>
      <c r="AY4583" s="47" t="str">
        <f t="shared" si="972"/>
        <v/>
      </c>
    </row>
    <row r="4584" spans="35:51" x14ac:dyDescent="0.35">
      <c r="AI4584" s="11"/>
      <c r="AJ4584" s="11"/>
      <c r="AK4584" s="11"/>
      <c r="AL4584" s="63"/>
      <c r="AM4584" s="46" t="str">
        <f t="shared" si="960"/>
        <v/>
      </c>
      <c r="AN4584" s="46" t="str">
        <f t="shared" si="961"/>
        <v/>
      </c>
      <c r="AO4584" s="46" t="str">
        <f t="shared" si="962"/>
        <v/>
      </c>
      <c r="AP4584" s="46">
        <f t="shared" si="963"/>
        <v>0</v>
      </c>
      <c r="AQ4584" s="46" t="str">
        <f t="shared" si="964"/>
        <v/>
      </c>
      <c r="AR4584" s="46">
        <f t="shared" si="965"/>
        <v>0</v>
      </c>
      <c r="AS4584" s="48">
        <f t="shared" si="966"/>
        <v>1</v>
      </c>
      <c r="AT4584" s="46">
        <f t="shared" si="970"/>
        <v>0</v>
      </c>
      <c r="AU4584" s="46">
        <f t="shared" si="967"/>
        <v>0</v>
      </c>
      <c r="AV4584" s="46">
        <f t="shared" si="968"/>
        <v>0</v>
      </c>
      <c r="AW4584" s="46">
        <f t="shared" si="971"/>
        <v>0</v>
      </c>
      <c r="AX4584" s="47" t="str">
        <f t="shared" si="969"/>
        <v/>
      </c>
      <c r="AY4584" s="47" t="str">
        <f t="shared" si="972"/>
        <v/>
      </c>
    </row>
    <row r="4585" spans="35:51" x14ac:dyDescent="0.35">
      <c r="AI4585" s="11"/>
      <c r="AJ4585" s="11"/>
      <c r="AK4585" s="11"/>
      <c r="AL4585" s="63"/>
      <c r="AM4585" s="46" t="str">
        <f t="shared" si="960"/>
        <v/>
      </c>
      <c r="AN4585" s="46" t="str">
        <f t="shared" si="961"/>
        <v/>
      </c>
      <c r="AO4585" s="46" t="str">
        <f t="shared" si="962"/>
        <v/>
      </c>
      <c r="AP4585" s="46">
        <f t="shared" si="963"/>
        <v>0</v>
      </c>
      <c r="AQ4585" s="46" t="str">
        <f t="shared" si="964"/>
        <v/>
      </c>
      <c r="AR4585" s="46">
        <f t="shared" si="965"/>
        <v>0</v>
      </c>
      <c r="AS4585" s="48">
        <f t="shared" si="966"/>
        <v>1</v>
      </c>
      <c r="AT4585" s="46">
        <f t="shared" si="970"/>
        <v>0</v>
      </c>
      <c r="AU4585" s="46">
        <f t="shared" si="967"/>
        <v>0</v>
      </c>
      <c r="AV4585" s="46">
        <f t="shared" si="968"/>
        <v>0</v>
      </c>
      <c r="AW4585" s="46">
        <f t="shared" si="971"/>
        <v>0</v>
      </c>
      <c r="AX4585" s="47" t="str">
        <f t="shared" si="969"/>
        <v/>
      </c>
      <c r="AY4585" s="47" t="str">
        <f t="shared" si="972"/>
        <v/>
      </c>
    </row>
    <row r="4586" spans="35:51" x14ac:dyDescent="0.35">
      <c r="AI4586" s="11"/>
      <c r="AJ4586" s="11"/>
      <c r="AK4586" s="11"/>
      <c r="AL4586" s="63"/>
      <c r="AM4586" s="46" t="str">
        <f t="shared" si="960"/>
        <v/>
      </c>
      <c r="AN4586" s="46" t="str">
        <f t="shared" si="961"/>
        <v/>
      </c>
      <c r="AO4586" s="46" t="str">
        <f t="shared" si="962"/>
        <v/>
      </c>
      <c r="AP4586" s="46">
        <f t="shared" si="963"/>
        <v>0</v>
      </c>
      <c r="AQ4586" s="46" t="str">
        <f t="shared" si="964"/>
        <v/>
      </c>
      <c r="AR4586" s="46">
        <f t="shared" si="965"/>
        <v>0</v>
      </c>
      <c r="AS4586" s="48">
        <f t="shared" si="966"/>
        <v>1</v>
      </c>
      <c r="AT4586" s="46">
        <f t="shared" si="970"/>
        <v>0</v>
      </c>
      <c r="AU4586" s="46">
        <f t="shared" si="967"/>
        <v>0</v>
      </c>
      <c r="AV4586" s="46">
        <f t="shared" si="968"/>
        <v>0</v>
      </c>
      <c r="AW4586" s="46">
        <f t="shared" si="971"/>
        <v>0</v>
      </c>
      <c r="AX4586" s="47" t="str">
        <f t="shared" si="969"/>
        <v/>
      </c>
      <c r="AY4586" s="47" t="str">
        <f t="shared" si="972"/>
        <v/>
      </c>
    </row>
    <row r="4587" spans="35:51" x14ac:dyDescent="0.35">
      <c r="AI4587" s="11"/>
      <c r="AJ4587" s="11"/>
      <c r="AK4587" s="11"/>
      <c r="AL4587" s="63"/>
      <c r="AM4587" s="46" t="str">
        <f t="shared" si="960"/>
        <v/>
      </c>
      <c r="AN4587" s="46" t="str">
        <f t="shared" si="961"/>
        <v/>
      </c>
      <c r="AO4587" s="46" t="str">
        <f t="shared" si="962"/>
        <v/>
      </c>
      <c r="AP4587" s="46">
        <f t="shared" si="963"/>
        <v>0</v>
      </c>
      <c r="AQ4587" s="46" t="str">
        <f t="shared" si="964"/>
        <v/>
      </c>
      <c r="AR4587" s="46">
        <f t="shared" si="965"/>
        <v>0</v>
      </c>
      <c r="AS4587" s="48">
        <f t="shared" si="966"/>
        <v>1</v>
      </c>
      <c r="AT4587" s="46">
        <f t="shared" si="970"/>
        <v>0</v>
      </c>
      <c r="AU4587" s="46">
        <f t="shared" si="967"/>
        <v>0</v>
      </c>
      <c r="AV4587" s="46">
        <f t="shared" si="968"/>
        <v>0</v>
      </c>
      <c r="AW4587" s="46">
        <f t="shared" si="971"/>
        <v>0</v>
      </c>
      <c r="AX4587" s="47" t="str">
        <f t="shared" si="969"/>
        <v/>
      </c>
      <c r="AY4587" s="47" t="str">
        <f t="shared" si="972"/>
        <v/>
      </c>
    </row>
    <row r="4588" spans="35:51" x14ac:dyDescent="0.35">
      <c r="AI4588" s="11"/>
      <c r="AJ4588" s="11"/>
      <c r="AK4588" s="11"/>
      <c r="AL4588" s="63"/>
      <c r="AM4588" s="46" t="str">
        <f t="shared" si="960"/>
        <v/>
      </c>
      <c r="AN4588" s="46" t="str">
        <f t="shared" si="961"/>
        <v/>
      </c>
      <c r="AO4588" s="46" t="str">
        <f t="shared" si="962"/>
        <v/>
      </c>
      <c r="AP4588" s="46">
        <f t="shared" si="963"/>
        <v>0</v>
      </c>
      <c r="AQ4588" s="46" t="str">
        <f t="shared" si="964"/>
        <v/>
      </c>
      <c r="AR4588" s="46">
        <f t="shared" si="965"/>
        <v>0</v>
      </c>
      <c r="AS4588" s="48">
        <f t="shared" si="966"/>
        <v>1</v>
      </c>
      <c r="AT4588" s="46">
        <f t="shared" si="970"/>
        <v>0</v>
      </c>
      <c r="AU4588" s="46">
        <f t="shared" si="967"/>
        <v>0</v>
      </c>
      <c r="AV4588" s="46">
        <f t="shared" si="968"/>
        <v>0</v>
      </c>
      <c r="AW4588" s="46">
        <f t="shared" si="971"/>
        <v>0</v>
      </c>
      <c r="AX4588" s="47" t="str">
        <f t="shared" si="969"/>
        <v/>
      </c>
      <c r="AY4588" s="47" t="str">
        <f t="shared" si="972"/>
        <v/>
      </c>
    </row>
    <row r="4589" spans="35:51" x14ac:dyDescent="0.35">
      <c r="AI4589" s="11"/>
      <c r="AJ4589" s="11"/>
      <c r="AK4589" s="11"/>
      <c r="AL4589" s="63"/>
      <c r="AM4589" s="46" t="str">
        <f t="shared" si="960"/>
        <v/>
      </c>
      <c r="AN4589" s="46" t="str">
        <f t="shared" si="961"/>
        <v/>
      </c>
      <c r="AO4589" s="46" t="str">
        <f t="shared" si="962"/>
        <v/>
      </c>
      <c r="AP4589" s="46">
        <f t="shared" si="963"/>
        <v>0</v>
      </c>
      <c r="AQ4589" s="46" t="str">
        <f t="shared" si="964"/>
        <v/>
      </c>
      <c r="AR4589" s="46">
        <f t="shared" si="965"/>
        <v>0</v>
      </c>
      <c r="AS4589" s="48">
        <f t="shared" si="966"/>
        <v>1</v>
      </c>
      <c r="AT4589" s="46">
        <f t="shared" si="970"/>
        <v>0</v>
      </c>
      <c r="AU4589" s="46">
        <f t="shared" si="967"/>
        <v>0</v>
      </c>
      <c r="AV4589" s="46">
        <f t="shared" si="968"/>
        <v>0</v>
      </c>
      <c r="AW4589" s="46">
        <f t="shared" si="971"/>
        <v>0</v>
      </c>
      <c r="AX4589" s="47" t="str">
        <f t="shared" si="969"/>
        <v/>
      </c>
      <c r="AY4589" s="47" t="str">
        <f t="shared" si="972"/>
        <v/>
      </c>
    </row>
    <row r="4590" spans="35:51" x14ac:dyDescent="0.35">
      <c r="AI4590" s="11"/>
      <c r="AJ4590" s="11"/>
      <c r="AK4590" s="11"/>
      <c r="AL4590" s="63"/>
      <c r="AM4590" s="46" t="str">
        <f t="shared" si="960"/>
        <v/>
      </c>
      <c r="AN4590" s="46" t="str">
        <f t="shared" si="961"/>
        <v/>
      </c>
      <c r="AO4590" s="46" t="str">
        <f t="shared" si="962"/>
        <v/>
      </c>
      <c r="AP4590" s="46">
        <f t="shared" si="963"/>
        <v>0</v>
      </c>
      <c r="AQ4590" s="46" t="str">
        <f t="shared" si="964"/>
        <v/>
      </c>
      <c r="AR4590" s="46">
        <f t="shared" si="965"/>
        <v>0</v>
      </c>
      <c r="AS4590" s="48">
        <f t="shared" si="966"/>
        <v>1</v>
      </c>
      <c r="AT4590" s="46">
        <f t="shared" si="970"/>
        <v>0</v>
      </c>
      <c r="AU4590" s="46">
        <f t="shared" si="967"/>
        <v>0</v>
      </c>
      <c r="AV4590" s="46">
        <f t="shared" si="968"/>
        <v>0</v>
      </c>
      <c r="AW4590" s="46">
        <f t="shared" si="971"/>
        <v>0</v>
      </c>
      <c r="AX4590" s="47" t="str">
        <f t="shared" si="969"/>
        <v/>
      </c>
      <c r="AY4590" s="47" t="str">
        <f t="shared" si="972"/>
        <v/>
      </c>
    </row>
    <row r="4591" spans="35:51" x14ac:dyDescent="0.35">
      <c r="AI4591" s="11"/>
      <c r="AJ4591" s="11"/>
      <c r="AK4591" s="11"/>
      <c r="AL4591" s="63"/>
      <c r="AM4591" s="46" t="str">
        <f t="shared" si="960"/>
        <v/>
      </c>
      <c r="AN4591" s="46" t="str">
        <f t="shared" si="961"/>
        <v/>
      </c>
      <c r="AO4591" s="46" t="str">
        <f t="shared" si="962"/>
        <v/>
      </c>
      <c r="AP4591" s="46">
        <f t="shared" si="963"/>
        <v>0</v>
      </c>
      <c r="AQ4591" s="46" t="str">
        <f t="shared" si="964"/>
        <v/>
      </c>
      <c r="AR4591" s="46">
        <f t="shared" si="965"/>
        <v>0</v>
      </c>
      <c r="AS4591" s="48">
        <f t="shared" si="966"/>
        <v>1</v>
      </c>
      <c r="AT4591" s="46">
        <f t="shared" si="970"/>
        <v>0</v>
      </c>
      <c r="AU4591" s="46">
        <f t="shared" si="967"/>
        <v>0</v>
      </c>
      <c r="AV4591" s="46">
        <f t="shared" si="968"/>
        <v>0</v>
      </c>
      <c r="AW4591" s="46">
        <f t="shared" si="971"/>
        <v>0</v>
      </c>
      <c r="AX4591" s="47" t="str">
        <f t="shared" si="969"/>
        <v/>
      </c>
      <c r="AY4591" s="47" t="str">
        <f t="shared" si="972"/>
        <v/>
      </c>
    </row>
    <row r="4592" spans="35:51" x14ac:dyDescent="0.35">
      <c r="AI4592" s="11"/>
      <c r="AJ4592" s="11"/>
      <c r="AK4592" s="11"/>
      <c r="AL4592" s="63"/>
      <c r="AM4592" s="46" t="str">
        <f t="shared" si="960"/>
        <v/>
      </c>
      <c r="AN4592" s="46" t="str">
        <f t="shared" si="961"/>
        <v/>
      </c>
      <c r="AO4592" s="46" t="str">
        <f t="shared" si="962"/>
        <v/>
      </c>
      <c r="AP4592" s="46">
        <f t="shared" si="963"/>
        <v>0</v>
      </c>
      <c r="AQ4592" s="46" t="str">
        <f t="shared" si="964"/>
        <v/>
      </c>
      <c r="AR4592" s="46">
        <f t="shared" si="965"/>
        <v>0</v>
      </c>
      <c r="AS4592" s="48">
        <f t="shared" si="966"/>
        <v>1</v>
      </c>
      <c r="AT4592" s="46">
        <f t="shared" si="970"/>
        <v>0</v>
      </c>
      <c r="AU4592" s="46">
        <f t="shared" si="967"/>
        <v>0</v>
      </c>
      <c r="AV4592" s="46">
        <f t="shared" si="968"/>
        <v>0</v>
      </c>
      <c r="AW4592" s="46">
        <f t="shared" si="971"/>
        <v>0</v>
      </c>
      <c r="AX4592" s="47" t="str">
        <f t="shared" si="969"/>
        <v/>
      </c>
      <c r="AY4592" s="47" t="str">
        <f t="shared" si="972"/>
        <v/>
      </c>
    </row>
    <row r="4593" spans="35:51" x14ac:dyDescent="0.35">
      <c r="AI4593" s="11"/>
      <c r="AJ4593" s="11"/>
      <c r="AK4593" s="11"/>
      <c r="AL4593" s="63"/>
      <c r="AM4593" s="46" t="str">
        <f t="shared" si="960"/>
        <v/>
      </c>
      <c r="AN4593" s="46" t="str">
        <f t="shared" si="961"/>
        <v/>
      </c>
      <c r="AO4593" s="46" t="str">
        <f t="shared" si="962"/>
        <v/>
      </c>
      <c r="AP4593" s="46">
        <f t="shared" si="963"/>
        <v>0</v>
      </c>
      <c r="AQ4593" s="46" t="str">
        <f t="shared" si="964"/>
        <v/>
      </c>
      <c r="AR4593" s="46">
        <f t="shared" si="965"/>
        <v>0</v>
      </c>
      <c r="AS4593" s="48">
        <f t="shared" si="966"/>
        <v>1</v>
      </c>
      <c r="AT4593" s="46">
        <f t="shared" si="970"/>
        <v>0</v>
      </c>
      <c r="AU4593" s="46">
        <f t="shared" si="967"/>
        <v>0</v>
      </c>
      <c r="AV4593" s="46">
        <f t="shared" si="968"/>
        <v>0</v>
      </c>
      <c r="AW4593" s="46">
        <f t="shared" si="971"/>
        <v>0</v>
      </c>
      <c r="AX4593" s="47" t="str">
        <f t="shared" si="969"/>
        <v/>
      </c>
      <c r="AY4593" s="47" t="str">
        <f t="shared" si="972"/>
        <v/>
      </c>
    </row>
    <row r="4594" spans="35:51" x14ac:dyDescent="0.35">
      <c r="AI4594" s="11"/>
      <c r="AJ4594" s="11"/>
      <c r="AK4594" s="11"/>
      <c r="AL4594" s="63"/>
      <c r="AM4594" s="46" t="str">
        <f t="shared" si="960"/>
        <v/>
      </c>
      <c r="AN4594" s="46" t="str">
        <f t="shared" si="961"/>
        <v/>
      </c>
      <c r="AO4594" s="46" t="str">
        <f t="shared" si="962"/>
        <v/>
      </c>
      <c r="AP4594" s="46">
        <f t="shared" si="963"/>
        <v>0</v>
      </c>
      <c r="AQ4594" s="46" t="str">
        <f t="shared" si="964"/>
        <v/>
      </c>
      <c r="AR4594" s="46">
        <f t="shared" si="965"/>
        <v>0</v>
      </c>
      <c r="AS4594" s="48">
        <f t="shared" si="966"/>
        <v>1</v>
      </c>
      <c r="AT4594" s="46">
        <f t="shared" si="970"/>
        <v>0</v>
      </c>
      <c r="AU4594" s="46">
        <f t="shared" si="967"/>
        <v>0</v>
      </c>
      <c r="AV4594" s="46">
        <f t="shared" si="968"/>
        <v>0</v>
      </c>
      <c r="AW4594" s="46">
        <f t="shared" si="971"/>
        <v>0</v>
      </c>
      <c r="AX4594" s="47" t="str">
        <f t="shared" si="969"/>
        <v/>
      </c>
      <c r="AY4594" s="47" t="str">
        <f t="shared" si="972"/>
        <v/>
      </c>
    </row>
    <row r="4595" spans="35:51" x14ac:dyDescent="0.35">
      <c r="AI4595" s="11"/>
      <c r="AJ4595" s="11"/>
      <c r="AK4595" s="11"/>
      <c r="AL4595" s="63"/>
      <c r="AM4595" s="46" t="str">
        <f t="shared" si="960"/>
        <v/>
      </c>
      <c r="AN4595" s="46" t="str">
        <f t="shared" si="961"/>
        <v/>
      </c>
      <c r="AO4595" s="46" t="str">
        <f t="shared" si="962"/>
        <v/>
      </c>
      <c r="AP4595" s="46">
        <f t="shared" si="963"/>
        <v>0</v>
      </c>
      <c r="AQ4595" s="46" t="str">
        <f t="shared" si="964"/>
        <v/>
      </c>
      <c r="AR4595" s="46">
        <f t="shared" si="965"/>
        <v>0</v>
      </c>
      <c r="AS4595" s="48">
        <f t="shared" si="966"/>
        <v>1</v>
      </c>
      <c r="AT4595" s="46">
        <f t="shared" si="970"/>
        <v>0</v>
      </c>
      <c r="AU4595" s="46">
        <f t="shared" si="967"/>
        <v>0</v>
      </c>
      <c r="AV4595" s="46">
        <f t="shared" si="968"/>
        <v>0</v>
      </c>
      <c r="AW4595" s="46">
        <f t="shared" si="971"/>
        <v>0</v>
      </c>
      <c r="AX4595" s="47" t="str">
        <f t="shared" si="969"/>
        <v/>
      </c>
      <c r="AY4595" s="47" t="str">
        <f t="shared" si="972"/>
        <v/>
      </c>
    </row>
    <row r="4596" spans="35:51" x14ac:dyDescent="0.35">
      <c r="AI4596" s="11"/>
      <c r="AJ4596" s="11"/>
      <c r="AK4596" s="11"/>
      <c r="AL4596" s="63"/>
      <c r="AM4596" s="46" t="str">
        <f t="shared" si="960"/>
        <v/>
      </c>
      <c r="AN4596" s="46" t="str">
        <f t="shared" si="961"/>
        <v/>
      </c>
      <c r="AO4596" s="46" t="str">
        <f t="shared" si="962"/>
        <v/>
      </c>
      <c r="AP4596" s="46">
        <f t="shared" si="963"/>
        <v>0</v>
      </c>
      <c r="AQ4596" s="46" t="str">
        <f t="shared" si="964"/>
        <v/>
      </c>
      <c r="AR4596" s="46">
        <f t="shared" si="965"/>
        <v>0</v>
      </c>
      <c r="AS4596" s="48">
        <f t="shared" si="966"/>
        <v>1</v>
      </c>
      <c r="AT4596" s="46">
        <f t="shared" si="970"/>
        <v>0</v>
      </c>
      <c r="AU4596" s="46">
        <f t="shared" si="967"/>
        <v>0</v>
      </c>
      <c r="AV4596" s="46">
        <f t="shared" si="968"/>
        <v>0</v>
      </c>
      <c r="AW4596" s="46">
        <f t="shared" si="971"/>
        <v>0</v>
      </c>
      <c r="AX4596" s="47" t="str">
        <f t="shared" si="969"/>
        <v/>
      </c>
      <c r="AY4596" s="47" t="str">
        <f t="shared" si="972"/>
        <v/>
      </c>
    </row>
    <row r="4597" spans="35:51" x14ac:dyDescent="0.35">
      <c r="AI4597" s="11"/>
      <c r="AJ4597" s="11"/>
      <c r="AK4597" s="11"/>
      <c r="AL4597" s="63"/>
      <c r="AM4597" s="46" t="str">
        <f t="shared" si="960"/>
        <v/>
      </c>
      <c r="AN4597" s="46" t="str">
        <f t="shared" si="961"/>
        <v/>
      </c>
      <c r="AO4597" s="46" t="str">
        <f t="shared" si="962"/>
        <v/>
      </c>
      <c r="AP4597" s="46">
        <f t="shared" si="963"/>
        <v>0</v>
      </c>
      <c r="AQ4597" s="46" t="str">
        <f t="shared" si="964"/>
        <v/>
      </c>
      <c r="AR4597" s="46">
        <f t="shared" si="965"/>
        <v>0</v>
      </c>
      <c r="AS4597" s="48">
        <f t="shared" si="966"/>
        <v>1</v>
      </c>
      <c r="AT4597" s="46">
        <f t="shared" si="970"/>
        <v>0</v>
      </c>
      <c r="AU4597" s="46">
        <f t="shared" si="967"/>
        <v>0</v>
      </c>
      <c r="AV4597" s="46">
        <f t="shared" si="968"/>
        <v>0</v>
      </c>
      <c r="AW4597" s="46">
        <f t="shared" si="971"/>
        <v>0</v>
      </c>
      <c r="AX4597" s="47" t="str">
        <f t="shared" si="969"/>
        <v/>
      </c>
      <c r="AY4597" s="47" t="str">
        <f t="shared" si="972"/>
        <v/>
      </c>
    </row>
    <row r="4598" spans="35:51" x14ac:dyDescent="0.35">
      <c r="AI4598" s="11"/>
      <c r="AJ4598" s="11"/>
      <c r="AK4598" s="11"/>
      <c r="AL4598" s="63"/>
      <c r="AM4598" s="46" t="str">
        <f t="shared" si="960"/>
        <v/>
      </c>
      <c r="AN4598" s="46" t="str">
        <f t="shared" si="961"/>
        <v/>
      </c>
      <c r="AO4598" s="46" t="str">
        <f t="shared" si="962"/>
        <v/>
      </c>
      <c r="AP4598" s="46">
        <f t="shared" si="963"/>
        <v>0</v>
      </c>
      <c r="AQ4598" s="46" t="str">
        <f t="shared" si="964"/>
        <v/>
      </c>
      <c r="AR4598" s="46">
        <f t="shared" si="965"/>
        <v>0</v>
      </c>
      <c r="AS4598" s="48">
        <f t="shared" si="966"/>
        <v>1</v>
      </c>
      <c r="AT4598" s="46">
        <f t="shared" si="970"/>
        <v>0</v>
      </c>
      <c r="AU4598" s="46">
        <f t="shared" si="967"/>
        <v>0</v>
      </c>
      <c r="AV4598" s="46">
        <f t="shared" si="968"/>
        <v>0</v>
      </c>
      <c r="AW4598" s="46">
        <f t="shared" si="971"/>
        <v>0</v>
      </c>
      <c r="AX4598" s="47" t="str">
        <f t="shared" si="969"/>
        <v/>
      </c>
      <c r="AY4598" s="47" t="str">
        <f t="shared" si="972"/>
        <v/>
      </c>
    </row>
    <row r="4599" spans="35:51" x14ac:dyDescent="0.35">
      <c r="AI4599" s="11"/>
      <c r="AJ4599" s="11"/>
      <c r="AK4599" s="11"/>
      <c r="AL4599" s="63"/>
      <c r="AM4599" s="46" t="str">
        <f t="shared" si="960"/>
        <v/>
      </c>
      <c r="AN4599" s="46" t="str">
        <f t="shared" si="961"/>
        <v/>
      </c>
      <c r="AO4599" s="46" t="str">
        <f t="shared" si="962"/>
        <v/>
      </c>
      <c r="AP4599" s="46">
        <f t="shared" si="963"/>
        <v>0</v>
      </c>
      <c r="AQ4599" s="46" t="str">
        <f t="shared" si="964"/>
        <v/>
      </c>
      <c r="AR4599" s="46">
        <f t="shared" si="965"/>
        <v>0</v>
      </c>
      <c r="AS4599" s="48">
        <f t="shared" si="966"/>
        <v>1</v>
      </c>
      <c r="AT4599" s="46">
        <f t="shared" si="970"/>
        <v>0</v>
      </c>
      <c r="AU4599" s="46">
        <f t="shared" si="967"/>
        <v>0</v>
      </c>
      <c r="AV4599" s="46">
        <f t="shared" si="968"/>
        <v>0</v>
      </c>
      <c r="AW4599" s="46">
        <f t="shared" si="971"/>
        <v>0</v>
      </c>
      <c r="AX4599" s="47" t="str">
        <f t="shared" si="969"/>
        <v/>
      </c>
      <c r="AY4599" s="47" t="str">
        <f t="shared" si="972"/>
        <v/>
      </c>
    </row>
    <row r="4600" spans="35:51" x14ac:dyDescent="0.35">
      <c r="AI4600" s="11"/>
      <c r="AJ4600" s="11"/>
      <c r="AK4600" s="11"/>
      <c r="AL4600" s="63"/>
      <c r="AM4600" s="46" t="str">
        <f t="shared" si="960"/>
        <v/>
      </c>
      <c r="AN4600" s="46" t="str">
        <f t="shared" si="961"/>
        <v/>
      </c>
      <c r="AO4600" s="46" t="str">
        <f t="shared" si="962"/>
        <v/>
      </c>
      <c r="AP4600" s="46">
        <f t="shared" si="963"/>
        <v>0</v>
      </c>
      <c r="AQ4600" s="46" t="str">
        <f t="shared" si="964"/>
        <v/>
      </c>
      <c r="AR4600" s="46">
        <f t="shared" si="965"/>
        <v>0</v>
      </c>
      <c r="AS4600" s="48">
        <f t="shared" si="966"/>
        <v>1</v>
      </c>
      <c r="AT4600" s="46">
        <f t="shared" si="970"/>
        <v>0</v>
      </c>
      <c r="AU4600" s="46">
        <f t="shared" si="967"/>
        <v>0</v>
      </c>
      <c r="AV4600" s="46">
        <f t="shared" si="968"/>
        <v>0</v>
      </c>
      <c r="AW4600" s="46">
        <f t="shared" si="971"/>
        <v>0</v>
      </c>
      <c r="AX4600" s="47" t="str">
        <f t="shared" si="969"/>
        <v/>
      </c>
      <c r="AY4600" s="47" t="str">
        <f t="shared" si="972"/>
        <v/>
      </c>
    </row>
    <row r="4601" spans="35:51" x14ac:dyDescent="0.35">
      <c r="AI4601" s="11"/>
      <c r="AJ4601" s="11"/>
      <c r="AK4601" s="11"/>
      <c r="AL4601" s="63"/>
      <c r="AM4601" s="46" t="str">
        <f t="shared" si="960"/>
        <v/>
      </c>
      <c r="AN4601" s="46" t="str">
        <f t="shared" si="961"/>
        <v/>
      </c>
      <c r="AO4601" s="46" t="str">
        <f t="shared" si="962"/>
        <v/>
      </c>
      <c r="AP4601" s="46">
        <f t="shared" si="963"/>
        <v>0</v>
      </c>
      <c r="AQ4601" s="46" t="str">
        <f t="shared" si="964"/>
        <v/>
      </c>
      <c r="AR4601" s="46">
        <f t="shared" si="965"/>
        <v>0</v>
      </c>
      <c r="AS4601" s="48">
        <f t="shared" si="966"/>
        <v>1</v>
      </c>
      <c r="AT4601" s="46">
        <f t="shared" si="970"/>
        <v>0</v>
      </c>
      <c r="AU4601" s="46">
        <f t="shared" si="967"/>
        <v>0</v>
      </c>
      <c r="AV4601" s="46">
        <f t="shared" si="968"/>
        <v>0</v>
      </c>
      <c r="AW4601" s="46">
        <f t="shared" si="971"/>
        <v>0</v>
      </c>
      <c r="AX4601" s="47" t="str">
        <f t="shared" si="969"/>
        <v/>
      </c>
      <c r="AY4601" s="47" t="str">
        <f t="shared" si="972"/>
        <v/>
      </c>
    </row>
    <row r="4602" spans="35:51" x14ac:dyDescent="0.35">
      <c r="AI4602" s="11"/>
      <c r="AJ4602" s="11"/>
      <c r="AK4602" s="11"/>
      <c r="AL4602" s="63"/>
      <c r="AM4602" s="46" t="str">
        <f t="shared" si="960"/>
        <v/>
      </c>
      <c r="AN4602" s="46" t="str">
        <f t="shared" si="961"/>
        <v/>
      </c>
      <c r="AO4602" s="46" t="str">
        <f t="shared" si="962"/>
        <v/>
      </c>
      <c r="AP4602" s="46">
        <f t="shared" si="963"/>
        <v>0</v>
      </c>
      <c r="AQ4602" s="46" t="str">
        <f t="shared" si="964"/>
        <v/>
      </c>
      <c r="AR4602" s="46">
        <f t="shared" si="965"/>
        <v>0</v>
      </c>
      <c r="AS4602" s="48">
        <f t="shared" si="966"/>
        <v>1</v>
      </c>
      <c r="AT4602" s="46">
        <f t="shared" si="970"/>
        <v>0</v>
      </c>
      <c r="AU4602" s="46">
        <f t="shared" si="967"/>
        <v>0</v>
      </c>
      <c r="AV4602" s="46">
        <f t="shared" si="968"/>
        <v>0</v>
      </c>
      <c r="AW4602" s="46">
        <f t="shared" si="971"/>
        <v>0</v>
      </c>
      <c r="AX4602" s="47" t="str">
        <f t="shared" si="969"/>
        <v/>
      </c>
      <c r="AY4602" s="47" t="str">
        <f t="shared" si="972"/>
        <v/>
      </c>
    </row>
    <row r="4603" spans="35:51" x14ac:dyDescent="0.35">
      <c r="AI4603" s="11"/>
      <c r="AJ4603" s="11"/>
      <c r="AK4603" s="11"/>
      <c r="AL4603" s="63"/>
      <c r="AM4603" s="46" t="str">
        <f t="shared" si="960"/>
        <v/>
      </c>
      <c r="AN4603" s="46" t="str">
        <f t="shared" si="961"/>
        <v/>
      </c>
      <c r="AO4603" s="46" t="str">
        <f t="shared" si="962"/>
        <v/>
      </c>
      <c r="AP4603" s="46">
        <f t="shared" si="963"/>
        <v>0</v>
      </c>
      <c r="AQ4603" s="46" t="str">
        <f t="shared" si="964"/>
        <v/>
      </c>
      <c r="AR4603" s="46">
        <f t="shared" si="965"/>
        <v>0</v>
      </c>
      <c r="AS4603" s="48">
        <f t="shared" si="966"/>
        <v>1</v>
      </c>
      <c r="AT4603" s="46">
        <f t="shared" si="970"/>
        <v>0</v>
      </c>
      <c r="AU4603" s="46">
        <f t="shared" si="967"/>
        <v>0</v>
      </c>
      <c r="AV4603" s="46">
        <f t="shared" si="968"/>
        <v>0</v>
      </c>
      <c r="AW4603" s="46">
        <f t="shared" si="971"/>
        <v>0</v>
      </c>
      <c r="AX4603" s="47" t="str">
        <f t="shared" si="969"/>
        <v/>
      </c>
      <c r="AY4603" s="47" t="str">
        <f t="shared" si="972"/>
        <v/>
      </c>
    </row>
    <row r="4604" spans="35:51" x14ac:dyDescent="0.35">
      <c r="AI4604" s="11"/>
      <c r="AJ4604" s="11"/>
      <c r="AK4604" s="11"/>
      <c r="AL4604" s="63"/>
      <c r="AM4604" s="46" t="str">
        <f t="shared" si="960"/>
        <v/>
      </c>
      <c r="AN4604" s="46" t="str">
        <f t="shared" si="961"/>
        <v/>
      </c>
      <c r="AO4604" s="46" t="str">
        <f t="shared" si="962"/>
        <v/>
      </c>
      <c r="AP4604" s="46">
        <f t="shared" si="963"/>
        <v>0</v>
      </c>
      <c r="AQ4604" s="46" t="str">
        <f t="shared" si="964"/>
        <v/>
      </c>
      <c r="AR4604" s="46">
        <f t="shared" si="965"/>
        <v>0</v>
      </c>
      <c r="AS4604" s="48">
        <f t="shared" si="966"/>
        <v>1</v>
      </c>
      <c r="AT4604" s="46">
        <f t="shared" si="970"/>
        <v>0</v>
      </c>
      <c r="AU4604" s="46">
        <f t="shared" si="967"/>
        <v>0</v>
      </c>
      <c r="AV4604" s="46">
        <f t="shared" si="968"/>
        <v>0</v>
      </c>
      <c r="AW4604" s="46">
        <f t="shared" si="971"/>
        <v>0</v>
      </c>
      <c r="AX4604" s="47" t="str">
        <f t="shared" si="969"/>
        <v/>
      </c>
      <c r="AY4604" s="47" t="str">
        <f t="shared" si="972"/>
        <v/>
      </c>
    </row>
    <row r="4605" spans="35:51" x14ac:dyDescent="0.35">
      <c r="AI4605" s="11"/>
      <c r="AJ4605" s="11"/>
      <c r="AK4605" s="11"/>
      <c r="AL4605" s="63"/>
      <c r="AM4605" s="46" t="str">
        <f t="shared" si="960"/>
        <v/>
      </c>
      <c r="AN4605" s="46" t="str">
        <f t="shared" si="961"/>
        <v/>
      </c>
      <c r="AO4605" s="46" t="str">
        <f t="shared" si="962"/>
        <v/>
      </c>
      <c r="AP4605" s="46">
        <f t="shared" si="963"/>
        <v>0</v>
      </c>
      <c r="AQ4605" s="46" t="str">
        <f t="shared" si="964"/>
        <v/>
      </c>
      <c r="AR4605" s="46">
        <f t="shared" si="965"/>
        <v>0</v>
      </c>
      <c r="AS4605" s="48">
        <f t="shared" si="966"/>
        <v>1</v>
      </c>
      <c r="AT4605" s="46">
        <f t="shared" si="970"/>
        <v>0</v>
      </c>
      <c r="AU4605" s="46">
        <f t="shared" si="967"/>
        <v>0</v>
      </c>
      <c r="AV4605" s="46">
        <f t="shared" si="968"/>
        <v>0</v>
      </c>
      <c r="AW4605" s="46">
        <f t="shared" si="971"/>
        <v>0</v>
      </c>
      <c r="AX4605" s="47" t="str">
        <f t="shared" si="969"/>
        <v/>
      </c>
      <c r="AY4605" s="47" t="str">
        <f t="shared" si="972"/>
        <v/>
      </c>
    </row>
    <row r="4606" spans="35:51" x14ac:dyDescent="0.35">
      <c r="AI4606" s="11"/>
      <c r="AJ4606" s="11"/>
      <c r="AK4606" s="11"/>
      <c r="AL4606" s="63"/>
      <c r="AM4606" s="46" t="str">
        <f t="shared" si="960"/>
        <v/>
      </c>
      <c r="AN4606" s="46" t="str">
        <f t="shared" si="961"/>
        <v/>
      </c>
      <c r="AO4606" s="46" t="str">
        <f t="shared" si="962"/>
        <v/>
      </c>
      <c r="AP4606" s="46">
        <f t="shared" si="963"/>
        <v>0</v>
      </c>
      <c r="AQ4606" s="46" t="str">
        <f t="shared" si="964"/>
        <v/>
      </c>
      <c r="AR4606" s="46">
        <f t="shared" si="965"/>
        <v>0</v>
      </c>
      <c r="AS4606" s="48">
        <f t="shared" si="966"/>
        <v>1</v>
      </c>
      <c r="AT4606" s="46">
        <f t="shared" si="970"/>
        <v>0</v>
      </c>
      <c r="AU4606" s="46">
        <f t="shared" si="967"/>
        <v>0</v>
      </c>
      <c r="AV4606" s="46">
        <f t="shared" si="968"/>
        <v>0</v>
      </c>
      <c r="AW4606" s="46">
        <f t="shared" si="971"/>
        <v>0</v>
      </c>
      <c r="AX4606" s="47" t="str">
        <f t="shared" si="969"/>
        <v/>
      </c>
      <c r="AY4606" s="47" t="str">
        <f t="shared" si="972"/>
        <v/>
      </c>
    </row>
    <row r="4607" spans="35:51" x14ac:dyDescent="0.35">
      <c r="AI4607" s="11"/>
      <c r="AJ4607" s="11"/>
      <c r="AK4607" s="11"/>
      <c r="AL4607" s="63"/>
      <c r="AM4607" s="46" t="str">
        <f t="shared" si="960"/>
        <v/>
      </c>
      <c r="AN4607" s="46" t="str">
        <f t="shared" si="961"/>
        <v/>
      </c>
      <c r="AO4607" s="46" t="str">
        <f t="shared" si="962"/>
        <v/>
      </c>
      <c r="AP4607" s="46">
        <f t="shared" si="963"/>
        <v>0</v>
      </c>
      <c r="AQ4607" s="46" t="str">
        <f t="shared" si="964"/>
        <v/>
      </c>
      <c r="AR4607" s="46">
        <f t="shared" si="965"/>
        <v>0</v>
      </c>
      <c r="AS4607" s="48">
        <f t="shared" si="966"/>
        <v>1</v>
      </c>
      <c r="AT4607" s="46">
        <f t="shared" si="970"/>
        <v>0</v>
      </c>
      <c r="AU4607" s="46">
        <f t="shared" si="967"/>
        <v>0</v>
      </c>
      <c r="AV4607" s="46">
        <f t="shared" si="968"/>
        <v>0</v>
      </c>
      <c r="AW4607" s="46">
        <f t="shared" si="971"/>
        <v>0</v>
      </c>
      <c r="AX4607" s="47" t="str">
        <f t="shared" si="969"/>
        <v/>
      </c>
      <c r="AY4607" s="47" t="str">
        <f t="shared" si="972"/>
        <v/>
      </c>
    </row>
    <row r="4608" spans="35:51" x14ac:dyDescent="0.35">
      <c r="AI4608" s="11"/>
      <c r="AJ4608" s="11"/>
      <c r="AK4608" s="11"/>
      <c r="AL4608" s="63"/>
      <c r="AM4608" s="46" t="str">
        <f t="shared" si="960"/>
        <v/>
      </c>
      <c r="AN4608" s="46" t="str">
        <f t="shared" si="961"/>
        <v/>
      </c>
      <c r="AO4608" s="46" t="str">
        <f t="shared" si="962"/>
        <v/>
      </c>
      <c r="AP4608" s="46">
        <f t="shared" si="963"/>
        <v>0</v>
      </c>
      <c r="AQ4608" s="46" t="str">
        <f t="shared" si="964"/>
        <v/>
      </c>
      <c r="AR4608" s="46">
        <f t="shared" si="965"/>
        <v>0</v>
      </c>
      <c r="AS4608" s="48">
        <f t="shared" si="966"/>
        <v>1</v>
      </c>
      <c r="AT4608" s="46">
        <f t="shared" si="970"/>
        <v>0</v>
      </c>
      <c r="AU4608" s="46">
        <f t="shared" si="967"/>
        <v>0</v>
      </c>
      <c r="AV4608" s="46">
        <f t="shared" si="968"/>
        <v>0</v>
      </c>
      <c r="AW4608" s="46">
        <f t="shared" si="971"/>
        <v>0</v>
      </c>
      <c r="AX4608" s="47" t="str">
        <f t="shared" si="969"/>
        <v/>
      </c>
      <c r="AY4608" s="47" t="str">
        <f t="shared" si="972"/>
        <v/>
      </c>
    </row>
    <row r="4609" spans="35:51" x14ac:dyDescent="0.35">
      <c r="AI4609" s="11"/>
      <c r="AJ4609" s="11"/>
      <c r="AK4609" s="11"/>
      <c r="AL4609" s="63"/>
      <c r="AM4609" s="46" t="str">
        <f t="shared" si="960"/>
        <v/>
      </c>
      <c r="AN4609" s="46" t="str">
        <f t="shared" si="961"/>
        <v/>
      </c>
      <c r="AO4609" s="46" t="str">
        <f t="shared" si="962"/>
        <v/>
      </c>
      <c r="AP4609" s="46">
        <f t="shared" si="963"/>
        <v>0</v>
      </c>
      <c r="AQ4609" s="46" t="str">
        <f t="shared" si="964"/>
        <v/>
      </c>
      <c r="AR4609" s="46">
        <f t="shared" si="965"/>
        <v>0</v>
      </c>
      <c r="AS4609" s="48">
        <f t="shared" si="966"/>
        <v>1</v>
      </c>
      <c r="AT4609" s="46">
        <f t="shared" si="970"/>
        <v>0</v>
      </c>
      <c r="AU4609" s="46">
        <f t="shared" si="967"/>
        <v>0</v>
      </c>
      <c r="AV4609" s="46">
        <f t="shared" si="968"/>
        <v>0</v>
      </c>
      <c r="AW4609" s="46">
        <f t="shared" si="971"/>
        <v>0</v>
      </c>
      <c r="AX4609" s="47" t="str">
        <f t="shared" si="969"/>
        <v/>
      </c>
      <c r="AY4609" s="47" t="str">
        <f t="shared" si="972"/>
        <v/>
      </c>
    </row>
    <row r="4610" spans="35:51" x14ac:dyDescent="0.35">
      <c r="AI4610" s="11"/>
      <c r="AJ4610" s="11"/>
      <c r="AK4610" s="11"/>
      <c r="AL4610" s="63"/>
      <c r="AM4610" s="46" t="str">
        <f t="shared" si="960"/>
        <v/>
      </c>
      <c r="AN4610" s="46" t="str">
        <f t="shared" si="961"/>
        <v/>
      </c>
      <c r="AO4610" s="46" t="str">
        <f t="shared" si="962"/>
        <v/>
      </c>
      <c r="AP4610" s="46">
        <f t="shared" si="963"/>
        <v>0</v>
      </c>
      <c r="AQ4610" s="46" t="str">
        <f t="shared" si="964"/>
        <v/>
      </c>
      <c r="AR4610" s="46">
        <f t="shared" si="965"/>
        <v>0</v>
      </c>
      <c r="AS4610" s="48">
        <f t="shared" si="966"/>
        <v>1</v>
      </c>
      <c r="AT4610" s="46">
        <f t="shared" si="970"/>
        <v>0</v>
      </c>
      <c r="AU4610" s="46">
        <f t="shared" si="967"/>
        <v>0</v>
      </c>
      <c r="AV4610" s="46">
        <f t="shared" si="968"/>
        <v>0</v>
      </c>
      <c r="AW4610" s="46">
        <f t="shared" si="971"/>
        <v>0</v>
      </c>
      <c r="AX4610" s="47" t="str">
        <f t="shared" si="969"/>
        <v/>
      </c>
      <c r="AY4610" s="47" t="str">
        <f t="shared" si="972"/>
        <v/>
      </c>
    </row>
    <row r="4611" spans="35:51" x14ac:dyDescent="0.35">
      <c r="AI4611" s="11"/>
      <c r="AJ4611" s="11"/>
      <c r="AK4611" s="11"/>
      <c r="AL4611" s="63"/>
      <c r="AM4611" s="46" t="str">
        <f t="shared" ref="AM4611:AM4674" si="973">IFERROR(VLOOKUP($AK4611,pnl_konto_table,2,FALSE),"")</f>
        <v/>
      </c>
      <c r="AN4611" s="46" t="str">
        <f t="shared" ref="AN4611:AN4674" si="974">IFERROR(VLOOKUP($AK4611,pnl_konto_table,6,FALSE),"")</f>
        <v/>
      </c>
      <c r="AO4611" s="46" t="str">
        <f t="shared" ref="AO4611:AO4674" si="975">IFERROR(VLOOKUP($AK4611,pnl_konto_table,7,FALSE),"")</f>
        <v/>
      </c>
      <c r="AP4611" s="46">
        <f t="shared" ref="AP4611:AP4674" si="976">IFERROR(VLOOKUP(AO4611,pnl_kategori_table,2,FALSE),0)</f>
        <v>0</v>
      </c>
      <c r="AQ4611" s="46" t="str">
        <f t="shared" ref="AQ4611:AQ4674" si="977">IFERROR(MATCH(AN4611,pnl_subkategori,0),"")</f>
        <v/>
      </c>
      <c r="AR4611" s="46">
        <f t="shared" ref="AR4611:AR4674" si="978">IF(AP4611=$A$3,-$AL4611,$AL4611)</f>
        <v>0</v>
      </c>
      <c r="AS4611" s="48">
        <f t="shared" ref="AS4611:AS4674" si="979">IFERROR(VLOOKUP($AK4611,lookup_konto_index,2,FALSE),IFERROR(VLOOKUP(AN4611,lookup_subkategori_index,2,FALSE),IFERROR(VLOOKUP(AO4611,lookup_kategori_index,2,FALSE),1)))</f>
        <v>1</v>
      </c>
      <c r="AT4611" s="46">
        <f t="shared" si="970"/>
        <v>0</v>
      </c>
      <c r="AU4611" s="46">
        <f t="shared" ref="AU4611:AU4674" si="980">SUMIFS($BC$3:$BC$50,$BA$3:$BA$50,$AI4611,$BB$3:$BB$50,$AJ4611)</f>
        <v>0</v>
      </c>
      <c r="AV4611" s="46">
        <f t="shared" ref="AV4611:AV4674" si="981">SUMIFS($BD$3:$BD$50,$BA$3:$BA$50,$AI4611,$BB$3:$BB$50,$AJ4611)</f>
        <v>0</v>
      </c>
      <c r="AW4611" s="46">
        <f t="shared" si="971"/>
        <v>0</v>
      </c>
      <c r="AX4611" s="47" t="str">
        <f t="shared" ref="AX4611:AX4674" si="982">IFERROR(VLOOKUP($AP4611,table_type_kostnad,2,FALSE)*AR4611,"")</f>
        <v/>
      </c>
      <c r="AY4611" s="47" t="str">
        <f t="shared" si="972"/>
        <v/>
      </c>
    </row>
    <row r="4612" spans="35:51" x14ac:dyDescent="0.35">
      <c r="AI4612" s="11"/>
      <c r="AJ4612" s="11"/>
      <c r="AK4612" s="11"/>
      <c r="AL4612" s="63"/>
      <c r="AM4612" s="46" t="str">
        <f t="shared" si="973"/>
        <v/>
      </c>
      <c r="AN4612" s="46" t="str">
        <f t="shared" si="974"/>
        <v/>
      </c>
      <c r="AO4612" s="46" t="str">
        <f t="shared" si="975"/>
        <v/>
      </c>
      <c r="AP4612" s="46">
        <f t="shared" si="976"/>
        <v>0</v>
      </c>
      <c r="AQ4612" s="46" t="str">
        <f t="shared" si="977"/>
        <v/>
      </c>
      <c r="AR4612" s="46">
        <f t="shared" si="978"/>
        <v>0</v>
      </c>
      <c r="AS4612" s="48">
        <f t="shared" si="979"/>
        <v>1</v>
      </c>
      <c r="AT4612" s="46">
        <f t="shared" ref="AT4612:AT4675" si="983">AS4612*AR4612</f>
        <v>0</v>
      </c>
      <c r="AU4612" s="46">
        <f t="shared" si="980"/>
        <v>0</v>
      </c>
      <c r="AV4612" s="46">
        <f t="shared" si="981"/>
        <v>0</v>
      </c>
      <c r="AW4612" s="46">
        <f t="shared" ref="AW4612:AW4675" si="984">IF(AU4612=0,0,1)</f>
        <v>0</v>
      </c>
      <c r="AX4612" s="47" t="str">
        <f t="shared" si="982"/>
        <v/>
      </c>
      <c r="AY4612" s="47" t="str">
        <f t="shared" ref="AY4612:AY4675" si="985">IFERROR(AX4612*AS4612,"")</f>
        <v/>
      </c>
    </row>
    <row r="4613" spans="35:51" x14ac:dyDescent="0.35">
      <c r="AI4613" s="11"/>
      <c r="AJ4613" s="11"/>
      <c r="AK4613" s="11"/>
      <c r="AL4613" s="63"/>
      <c r="AM4613" s="46" t="str">
        <f t="shared" si="973"/>
        <v/>
      </c>
      <c r="AN4613" s="46" t="str">
        <f t="shared" si="974"/>
        <v/>
      </c>
      <c r="AO4613" s="46" t="str">
        <f t="shared" si="975"/>
        <v/>
      </c>
      <c r="AP4613" s="46">
        <f t="shared" si="976"/>
        <v>0</v>
      </c>
      <c r="AQ4613" s="46" t="str">
        <f t="shared" si="977"/>
        <v/>
      </c>
      <c r="AR4613" s="46">
        <f t="shared" si="978"/>
        <v>0</v>
      </c>
      <c r="AS4613" s="48">
        <f t="shared" si="979"/>
        <v>1</v>
      </c>
      <c r="AT4613" s="46">
        <f t="shared" si="983"/>
        <v>0</v>
      </c>
      <c r="AU4613" s="46">
        <f t="shared" si="980"/>
        <v>0</v>
      </c>
      <c r="AV4613" s="46">
        <f t="shared" si="981"/>
        <v>0</v>
      </c>
      <c r="AW4613" s="46">
        <f t="shared" si="984"/>
        <v>0</v>
      </c>
      <c r="AX4613" s="47" t="str">
        <f t="shared" si="982"/>
        <v/>
      </c>
      <c r="AY4613" s="47" t="str">
        <f t="shared" si="985"/>
        <v/>
      </c>
    </row>
    <row r="4614" spans="35:51" x14ac:dyDescent="0.35">
      <c r="AI4614" s="11"/>
      <c r="AJ4614" s="11"/>
      <c r="AK4614" s="11"/>
      <c r="AL4614" s="63"/>
      <c r="AM4614" s="46" t="str">
        <f t="shared" si="973"/>
        <v/>
      </c>
      <c r="AN4614" s="46" t="str">
        <f t="shared" si="974"/>
        <v/>
      </c>
      <c r="AO4614" s="46" t="str">
        <f t="shared" si="975"/>
        <v/>
      </c>
      <c r="AP4614" s="46">
        <f t="shared" si="976"/>
        <v>0</v>
      </c>
      <c r="AQ4614" s="46" t="str">
        <f t="shared" si="977"/>
        <v/>
      </c>
      <c r="AR4614" s="46">
        <f t="shared" si="978"/>
        <v>0</v>
      </c>
      <c r="AS4614" s="48">
        <f t="shared" si="979"/>
        <v>1</v>
      </c>
      <c r="AT4614" s="46">
        <f t="shared" si="983"/>
        <v>0</v>
      </c>
      <c r="AU4614" s="46">
        <f t="shared" si="980"/>
        <v>0</v>
      </c>
      <c r="AV4614" s="46">
        <f t="shared" si="981"/>
        <v>0</v>
      </c>
      <c r="AW4614" s="46">
        <f t="shared" si="984"/>
        <v>0</v>
      </c>
      <c r="AX4614" s="47" t="str">
        <f t="shared" si="982"/>
        <v/>
      </c>
      <c r="AY4614" s="47" t="str">
        <f t="shared" si="985"/>
        <v/>
      </c>
    </row>
    <row r="4615" spans="35:51" x14ac:dyDescent="0.35">
      <c r="AI4615" s="11"/>
      <c r="AJ4615" s="11"/>
      <c r="AK4615" s="11"/>
      <c r="AL4615" s="63"/>
      <c r="AM4615" s="46" t="str">
        <f t="shared" si="973"/>
        <v/>
      </c>
      <c r="AN4615" s="46" t="str">
        <f t="shared" si="974"/>
        <v/>
      </c>
      <c r="AO4615" s="46" t="str">
        <f t="shared" si="975"/>
        <v/>
      </c>
      <c r="AP4615" s="46">
        <f t="shared" si="976"/>
        <v>0</v>
      </c>
      <c r="AQ4615" s="46" t="str">
        <f t="shared" si="977"/>
        <v/>
      </c>
      <c r="AR4615" s="46">
        <f t="shared" si="978"/>
        <v>0</v>
      </c>
      <c r="AS4615" s="48">
        <f t="shared" si="979"/>
        <v>1</v>
      </c>
      <c r="AT4615" s="46">
        <f t="shared" si="983"/>
        <v>0</v>
      </c>
      <c r="AU4615" s="46">
        <f t="shared" si="980"/>
        <v>0</v>
      </c>
      <c r="AV4615" s="46">
        <f t="shared" si="981"/>
        <v>0</v>
      </c>
      <c r="AW4615" s="46">
        <f t="shared" si="984"/>
        <v>0</v>
      </c>
      <c r="AX4615" s="47" t="str">
        <f t="shared" si="982"/>
        <v/>
      </c>
      <c r="AY4615" s="47" t="str">
        <f t="shared" si="985"/>
        <v/>
      </c>
    </row>
    <row r="4616" spans="35:51" x14ac:dyDescent="0.35">
      <c r="AI4616" s="11"/>
      <c r="AJ4616" s="11"/>
      <c r="AK4616" s="11"/>
      <c r="AL4616" s="63"/>
      <c r="AM4616" s="46" t="str">
        <f t="shared" si="973"/>
        <v/>
      </c>
      <c r="AN4616" s="46" t="str">
        <f t="shared" si="974"/>
        <v/>
      </c>
      <c r="AO4616" s="46" t="str">
        <f t="shared" si="975"/>
        <v/>
      </c>
      <c r="AP4616" s="46">
        <f t="shared" si="976"/>
        <v>0</v>
      </c>
      <c r="AQ4616" s="46" t="str">
        <f t="shared" si="977"/>
        <v/>
      </c>
      <c r="AR4616" s="46">
        <f t="shared" si="978"/>
        <v>0</v>
      </c>
      <c r="AS4616" s="48">
        <f t="shared" si="979"/>
        <v>1</v>
      </c>
      <c r="AT4616" s="46">
        <f t="shared" si="983"/>
        <v>0</v>
      </c>
      <c r="AU4616" s="46">
        <f t="shared" si="980"/>
        <v>0</v>
      </c>
      <c r="AV4616" s="46">
        <f t="shared" si="981"/>
        <v>0</v>
      </c>
      <c r="AW4616" s="46">
        <f t="shared" si="984"/>
        <v>0</v>
      </c>
      <c r="AX4616" s="47" t="str">
        <f t="shared" si="982"/>
        <v/>
      </c>
      <c r="AY4616" s="47" t="str">
        <f t="shared" si="985"/>
        <v/>
      </c>
    </row>
    <row r="4617" spans="35:51" x14ac:dyDescent="0.35">
      <c r="AI4617" s="11"/>
      <c r="AJ4617" s="11"/>
      <c r="AK4617" s="11"/>
      <c r="AL4617" s="63"/>
      <c r="AM4617" s="46" t="str">
        <f t="shared" si="973"/>
        <v/>
      </c>
      <c r="AN4617" s="46" t="str">
        <f t="shared" si="974"/>
        <v/>
      </c>
      <c r="AO4617" s="46" t="str">
        <f t="shared" si="975"/>
        <v/>
      </c>
      <c r="AP4617" s="46">
        <f t="shared" si="976"/>
        <v>0</v>
      </c>
      <c r="AQ4617" s="46" t="str">
        <f t="shared" si="977"/>
        <v/>
      </c>
      <c r="AR4617" s="46">
        <f t="shared" si="978"/>
        <v>0</v>
      </c>
      <c r="AS4617" s="48">
        <f t="shared" si="979"/>
        <v>1</v>
      </c>
      <c r="AT4617" s="46">
        <f t="shared" si="983"/>
        <v>0</v>
      </c>
      <c r="AU4617" s="46">
        <f t="shared" si="980"/>
        <v>0</v>
      </c>
      <c r="AV4617" s="46">
        <f t="shared" si="981"/>
        <v>0</v>
      </c>
      <c r="AW4617" s="46">
        <f t="shared" si="984"/>
        <v>0</v>
      </c>
      <c r="AX4617" s="47" t="str">
        <f t="shared" si="982"/>
        <v/>
      </c>
      <c r="AY4617" s="47" t="str">
        <f t="shared" si="985"/>
        <v/>
      </c>
    </row>
    <row r="4618" spans="35:51" x14ac:dyDescent="0.35">
      <c r="AI4618" s="11"/>
      <c r="AJ4618" s="11"/>
      <c r="AK4618" s="11"/>
      <c r="AL4618" s="63"/>
      <c r="AM4618" s="46" t="str">
        <f t="shared" si="973"/>
        <v/>
      </c>
      <c r="AN4618" s="46" t="str">
        <f t="shared" si="974"/>
        <v/>
      </c>
      <c r="AO4618" s="46" t="str">
        <f t="shared" si="975"/>
        <v/>
      </c>
      <c r="AP4618" s="46">
        <f t="shared" si="976"/>
        <v>0</v>
      </c>
      <c r="AQ4618" s="46" t="str">
        <f t="shared" si="977"/>
        <v/>
      </c>
      <c r="AR4618" s="46">
        <f t="shared" si="978"/>
        <v>0</v>
      </c>
      <c r="AS4618" s="48">
        <f t="shared" si="979"/>
        <v>1</v>
      </c>
      <c r="AT4618" s="46">
        <f t="shared" si="983"/>
        <v>0</v>
      </c>
      <c r="AU4618" s="46">
        <f t="shared" si="980"/>
        <v>0</v>
      </c>
      <c r="AV4618" s="46">
        <f t="shared" si="981"/>
        <v>0</v>
      </c>
      <c r="AW4618" s="46">
        <f t="shared" si="984"/>
        <v>0</v>
      </c>
      <c r="AX4618" s="47" t="str">
        <f t="shared" si="982"/>
        <v/>
      </c>
      <c r="AY4618" s="47" t="str">
        <f t="shared" si="985"/>
        <v/>
      </c>
    </row>
    <row r="4619" spans="35:51" x14ac:dyDescent="0.35">
      <c r="AI4619" s="11"/>
      <c r="AJ4619" s="11"/>
      <c r="AK4619" s="11"/>
      <c r="AL4619" s="63"/>
      <c r="AM4619" s="46" t="str">
        <f t="shared" si="973"/>
        <v/>
      </c>
      <c r="AN4619" s="46" t="str">
        <f t="shared" si="974"/>
        <v/>
      </c>
      <c r="AO4619" s="46" t="str">
        <f t="shared" si="975"/>
        <v/>
      </c>
      <c r="AP4619" s="46">
        <f t="shared" si="976"/>
        <v>0</v>
      </c>
      <c r="AQ4619" s="46" t="str">
        <f t="shared" si="977"/>
        <v/>
      </c>
      <c r="AR4619" s="46">
        <f t="shared" si="978"/>
        <v>0</v>
      </c>
      <c r="AS4619" s="48">
        <f t="shared" si="979"/>
        <v>1</v>
      </c>
      <c r="AT4619" s="46">
        <f t="shared" si="983"/>
        <v>0</v>
      </c>
      <c r="AU4619" s="46">
        <f t="shared" si="980"/>
        <v>0</v>
      </c>
      <c r="AV4619" s="46">
        <f t="shared" si="981"/>
        <v>0</v>
      </c>
      <c r="AW4619" s="46">
        <f t="shared" si="984"/>
        <v>0</v>
      </c>
      <c r="AX4619" s="47" t="str">
        <f t="shared" si="982"/>
        <v/>
      </c>
      <c r="AY4619" s="47" t="str">
        <f t="shared" si="985"/>
        <v/>
      </c>
    </row>
    <row r="4620" spans="35:51" x14ac:dyDescent="0.35">
      <c r="AI4620" s="11"/>
      <c r="AJ4620" s="11"/>
      <c r="AK4620" s="11"/>
      <c r="AL4620" s="63"/>
      <c r="AM4620" s="46" t="str">
        <f t="shared" si="973"/>
        <v/>
      </c>
      <c r="AN4620" s="46" t="str">
        <f t="shared" si="974"/>
        <v/>
      </c>
      <c r="AO4620" s="46" t="str">
        <f t="shared" si="975"/>
        <v/>
      </c>
      <c r="AP4620" s="46">
        <f t="shared" si="976"/>
        <v>0</v>
      </c>
      <c r="AQ4620" s="46" t="str">
        <f t="shared" si="977"/>
        <v/>
      </c>
      <c r="AR4620" s="46">
        <f t="shared" si="978"/>
        <v>0</v>
      </c>
      <c r="AS4620" s="48">
        <f t="shared" si="979"/>
        <v>1</v>
      </c>
      <c r="AT4620" s="46">
        <f t="shared" si="983"/>
        <v>0</v>
      </c>
      <c r="AU4620" s="46">
        <f t="shared" si="980"/>
        <v>0</v>
      </c>
      <c r="AV4620" s="46">
        <f t="shared" si="981"/>
        <v>0</v>
      </c>
      <c r="AW4620" s="46">
        <f t="shared" si="984"/>
        <v>0</v>
      </c>
      <c r="AX4620" s="47" t="str">
        <f t="shared" si="982"/>
        <v/>
      </c>
      <c r="AY4620" s="47" t="str">
        <f t="shared" si="985"/>
        <v/>
      </c>
    </row>
    <row r="4621" spans="35:51" x14ac:dyDescent="0.35">
      <c r="AI4621" s="11"/>
      <c r="AJ4621" s="11"/>
      <c r="AK4621" s="11"/>
      <c r="AL4621" s="63"/>
      <c r="AM4621" s="46" t="str">
        <f t="shared" si="973"/>
        <v/>
      </c>
      <c r="AN4621" s="46" t="str">
        <f t="shared" si="974"/>
        <v/>
      </c>
      <c r="AO4621" s="46" t="str">
        <f t="shared" si="975"/>
        <v/>
      </c>
      <c r="AP4621" s="46">
        <f t="shared" si="976"/>
        <v>0</v>
      </c>
      <c r="AQ4621" s="46" t="str">
        <f t="shared" si="977"/>
        <v/>
      </c>
      <c r="AR4621" s="46">
        <f t="shared" si="978"/>
        <v>0</v>
      </c>
      <c r="AS4621" s="48">
        <f t="shared" si="979"/>
        <v>1</v>
      </c>
      <c r="AT4621" s="46">
        <f t="shared" si="983"/>
        <v>0</v>
      </c>
      <c r="AU4621" s="46">
        <f t="shared" si="980"/>
        <v>0</v>
      </c>
      <c r="AV4621" s="46">
        <f t="shared" si="981"/>
        <v>0</v>
      </c>
      <c r="AW4621" s="46">
        <f t="shared" si="984"/>
        <v>0</v>
      </c>
      <c r="AX4621" s="47" t="str">
        <f t="shared" si="982"/>
        <v/>
      </c>
      <c r="AY4621" s="47" t="str">
        <f t="shared" si="985"/>
        <v/>
      </c>
    </row>
    <row r="4622" spans="35:51" x14ac:dyDescent="0.35">
      <c r="AI4622" s="11"/>
      <c r="AJ4622" s="11"/>
      <c r="AK4622" s="11"/>
      <c r="AL4622" s="63"/>
      <c r="AM4622" s="46" t="str">
        <f t="shared" si="973"/>
        <v/>
      </c>
      <c r="AN4622" s="46" t="str">
        <f t="shared" si="974"/>
        <v/>
      </c>
      <c r="AO4622" s="46" t="str">
        <f t="shared" si="975"/>
        <v/>
      </c>
      <c r="AP4622" s="46">
        <f t="shared" si="976"/>
        <v>0</v>
      </c>
      <c r="AQ4622" s="46" t="str">
        <f t="shared" si="977"/>
        <v/>
      </c>
      <c r="AR4622" s="46">
        <f t="shared" si="978"/>
        <v>0</v>
      </c>
      <c r="AS4622" s="48">
        <f t="shared" si="979"/>
        <v>1</v>
      </c>
      <c r="AT4622" s="46">
        <f t="shared" si="983"/>
        <v>0</v>
      </c>
      <c r="AU4622" s="46">
        <f t="shared" si="980"/>
        <v>0</v>
      </c>
      <c r="AV4622" s="46">
        <f t="shared" si="981"/>
        <v>0</v>
      </c>
      <c r="AW4622" s="46">
        <f t="shared" si="984"/>
        <v>0</v>
      </c>
      <c r="AX4622" s="47" t="str">
        <f t="shared" si="982"/>
        <v/>
      </c>
      <c r="AY4622" s="47" t="str">
        <f t="shared" si="985"/>
        <v/>
      </c>
    </row>
    <row r="4623" spans="35:51" x14ac:dyDescent="0.35">
      <c r="AI4623" s="11"/>
      <c r="AJ4623" s="11"/>
      <c r="AK4623" s="11"/>
      <c r="AL4623" s="63"/>
      <c r="AM4623" s="46" t="str">
        <f t="shared" si="973"/>
        <v/>
      </c>
      <c r="AN4623" s="46" t="str">
        <f t="shared" si="974"/>
        <v/>
      </c>
      <c r="AO4623" s="46" t="str">
        <f t="shared" si="975"/>
        <v/>
      </c>
      <c r="AP4623" s="46">
        <f t="shared" si="976"/>
        <v>0</v>
      </c>
      <c r="AQ4623" s="46" t="str">
        <f t="shared" si="977"/>
        <v/>
      </c>
      <c r="AR4623" s="46">
        <f t="shared" si="978"/>
        <v>0</v>
      </c>
      <c r="AS4623" s="48">
        <f t="shared" si="979"/>
        <v>1</v>
      </c>
      <c r="AT4623" s="46">
        <f t="shared" si="983"/>
        <v>0</v>
      </c>
      <c r="AU4623" s="46">
        <f t="shared" si="980"/>
        <v>0</v>
      </c>
      <c r="AV4623" s="46">
        <f t="shared" si="981"/>
        <v>0</v>
      </c>
      <c r="AW4623" s="46">
        <f t="shared" si="984"/>
        <v>0</v>
      </c>
      <c r="AX4623" s="47" t="str">
        <f t="shared" si="982"/>
        <v/>
      </c>
      <c r="AY4623" s="47" t="str">
        <f t="shared" si="985"/>
        <v/>
      </c>
    </row>
    <row r="4624" spans="35:51" x14ac:dyDescent="0.35">
      <c r="AI4624" s="11"/>
      <c r="AJ4624" s="11"/>
      <c r="AK4624" s="11"/>
      <c r="AL4624" s="63"/>
      <c r="AM4624" s="46" t="str">
        <f t="shared" si="973"/>
        <v/>
      </c>
      <c r="AN4624" s="46" t="str">
        <f t="shared" si="974"/>
        <v/>
      </c>
      <c r="AO4624" s="46" t="str">
        <f t="shared" si="975"/>
        <v/>
      </c>
      <c r="AP4624" s="46">
        <f t="shared" si="976"/>
        <v>0</v>
      </c>
      <c r="AQ4624" s="46" t="str">
        <f t="shared" si="977"/>
        <v/>
      </c>
      <c r="AR4624" s="46">
        <f t="shared" si="978"/>
        <v>0</v>
      </c>
      <c r="AS4624" s="48">
        <f t="shared" si="979"/>
        <v>1</v>
      </c>
      <c r="AT4624" s="46">
        <f t="shared" si="983"/>
        <v>0</v>
      </c>
      <c r="AU4624" s="46">
        <f t="shared" si="980"/>
        <v>0</v>
      </c>
      <c r="AV4624" s="46">
        <f t="shared" si="981"/>
        <v>0</v>
      </c>
      <c r="AW4624" s="46">
        <f t="shared" si="984"/>
        <v>0</v>
      </c>
      <c r="AX4624" s="47" t="str">
        <f t="shared" si="982"/>
        <v/>
      </c>
      <c r="AY4624" s="47" t="str">
        <f t="shared" si="985"/>
        <v/>
      </c>
    </row>
    <row r="4625" spans="35:51" x14ac:dyDescent="0.35">
      <c r="AI4625" s="11"/>
      <c r="AJ4625" s="11"/>
      <c r="AK4625" s="11"/>
      <c r="AL4625" s="63"/>
      <c r="AM4625" s="46" t="str">
        <f t="shared" si="973"/>
        <v/>
      </c>
      <c r="AN4625" s="46" t="str">
        <f t="shared" si="974"/>
        <v/>
      </c>
      <c r="AO4625" s="46" t="str">
        <f t="shared" si="975"/>
        <v/>
      </c>
      <c r="AP4625" s="46">
        <f t="shared" si="976"/>
        <v>0</v>
      </c>
      <c r="AQ4625" s="46" t="str">
        <f t="shared" si="977"/>
        <v/>
      </c>
      <c r="AR4625" s="46">
        <f t="shared" si="978"/>
        <v>0</v>
      </c>
      <c r="AS4625" s="48">
        <f t="shared" si="979"/>
        <v>1</v>
      </c>
      <c r="AT4625" s="46">
        <f t="shared" si="983"/>
        <v>0</v>
      </c>
      <c r="AU4625" s="46">
        <f t="shared" si="980"/>
        <v>0</v>
      </c>
      <c r="AV4625" s="46">
        <f t="shared" si="981"/>
        <v>0</v>
      </c>
      <c r="AW4625" s="46">
        <f t="shared" si="984"/>
        <v>0</v>
      </c>
      <c r="AX4625" s="47" t="str">
        <f t="shared" si="982"/>
        <v/>
      </c>
      <c r="AY4625" s="47" t="str">
        <f t="shared" si="985"/>
        <v/>
      </c>
    </row>
    <row r="4626" spans="35:51" x14ac:dyDescent="0.35">
      <c r="AI4626" s="11"/>
      <c r="AJ4626" s="11"/>
      <c r="AK4626" s="11"/>
      <c r="AL4626" s="63"/>
      <c r="AM4626" s="46" t="str">
        <f t="shared" si="973"/>
        <v/>
      </c>
      <c r="AN4626" s="46" t="str">
        <f t="shared" si="974"/>
        <v/>
      </c>
      <c r="AO4626" s="46" t="str">
        <f t="shared" si="975"/>
        <v/>
      </c>
      <c r="AP4626" s="46">
        <f t="shared" si="976"/>
        <v>0</v>
      </c>
      <c r="AQ4626" s="46" t="str">
        <f t="shared" si="977"/>
        <v/>
      </c>
      <c r="AR4626" s="46">
        <f t="shared" si="978"/>
        <v>0</v>
      </c>
      <c r="AS4626" s="48">
        <f t="shared" si="979"/>
        <v>1</v>
      </c>
      <c r="AT4626" s="46">
        <f t="shared" si="983"/>
        <v>0</v>
      </c>
      <c r="AU4626" s="46">
        <f t="shared" si="980"/>
        <v>0</v>
      </c>
      <c r="AV4626" s="46">
        <f t="shared" si="981"/>
        <v>0</v>
      </c>
      <c r="AW4626" s="46">
        <f t="shared" si="984"/>
        <v>0</v>
      </c>
      <c r="AX4626" s="47" t="str">
        <f t="shared" si="982"/>
        <v/>
      </c>
      <c r="AY4626" s="47" t="str">
        <f t="shared" si="985"/>
        <v/>
      </c>
    </row>
    <row r="4627" spans="35:51" x14ac:dyDescent="0.35">
      <c r="AI4627" s="11"/>
      <c r="AJ4627" s="11"/>
      <c r="AK4627" s="11"/>
      <c r="AL4627" s="63"/>
      <c r="AM4627" s="46" t="str">
        <f t="shared" si="973"/>
        <v/>
      </c>
      <c r="AN4627" s="46" t="str">
        <f t="shared" si="974"/>
        <v/>
      </c>
      <c r="AO4627" s="46" t="str">
        <f t="shared" si="975"/>
        <v/>
      </c>
      <c r="AP4627" s="46">
        <f t="shared" si="976"/>
        <v>0</v>
      </c>
      <c r="AQ4627" s="46" t="str">
        <f t="shared" si="977"/>
        <v/>
      </c>
      <c r="AR4627" s="46">
        <f t="shared" si="978"/>
        <v>0</v>
      </c>
      <c r="AS4627" s="48">
        <f t="shared" si="979"/>
        <v>1</v>
      </c>
      <c r="AT4627" s="46">
        <f t="shared" si="983"/>
        <v>0</v>
      </c>
      <c r="AU4627" s="46">
        <f t="shared" si="980"/>
        <v>0</v>
      </c>
      <c r="AV4627" s="46">
        <f t="shared" si="981"/>
        <v>0</v>
      </c>
      <c r="AW4627" s="46">
        <f t="shared" si="984"/>
        <v>0</v>
      </c>
      <c r="AX4627" s="47" t="str">
        <f t="shared" si="982"/>
        <v/>
      </c>
      <c r="AY4627" s="47" t="str">
        <f t="shared" si="985"/>
        <v/>
      </c>
    </row>
    <row r="4628" spans="35:51" x14ac:dyDescent="0.35">
      <c r="AI4628" s="11"/>
      <c r="AJ4628" s="11"/>
      <c r="AK4628" s="11"/>
      <c r="AL4628" s="63"/>
      <c r="AM4628" s="46" t="str">
        <f t="shared" si="973"/>
        <v/>
      </c>
      <c r="AN4628" s="46" t="str">
        <f t="shared" si="974"/>
        <v/>
      </c>
      <c r="AO4628" s="46" t="str">
        <f t="shared" si="975"/>
        <v/>
      </c>
      <c r="AP4628" s="46">
        <f t="shared" si="976"/>
        <v>0</v>
      </c>
      <c r="AQ4628" s="46" t="str">
        <f t="shared" si="977"/>
        <v/>
      </c>
      <c r="AR4628" s="46">
        <f t="shared" si="978"/>
        <v>0</v>
      </c>
      <c r="AS4628" s="48">
        <f t="shared" si="979"/>
        <v>1</v>
      </c>
      <c r="AT4628" s="46">
        <f t="shared" si="983"/>
        <v>0</v>
      </c>
      <c r="AU4628" s="46">
        <f t="shared" si="980"/>
        <v>0</v>
      </c>
      <c r="AV4628" s="46">
        <f t="shared" si="981"/>
        <v>0</v>
      </c>
      <c r="AW4628" s="46">
        <f t="shared" si="984"/>
        <v>0</v>
      </c>
      <c r="AX4628" s="47" t="str">
        <f t="shared" si="982"/>
        <v/>
      </c>
      <c r="AY4628" s="47" t="str">
        <f t="shared" si="985"/>
        <v/>
      </c>
    </row>
    <row r="4629" spans="35:51" x14ac:dyDescent="0.35">
      <c r="AI4629" s="11"/>
      <c r="AJ4629" s="11"/>
      <c r="AK4629" s="11"/>
      <c r="AL4629" s="63"/>
      <c r="AM4629" s="46" t="str">
        <f t="shared" si="973"/>
        <v/>
      </c>
      <c r="AN4629" s="46" t="str">
        <f t="shared" si="974"/>
        <v/>
      </c>
      <c r="AO4629" s="46" t="str">
        <f t="shared" si="975"/>
        <v/>
      </c>
      <c r="AP4629" s="46">
        <f t="shared" si="976"/>
        <v>0</v>
      </c>
      <c r="AQ4629" s="46" t="str">
        <f t="shared" si="977"/>
        <v/>
      </c>
      <c r="AR4629" s="46">
        <f t="shared" si="978"/>
        <v>0</v>
      </c>
      <c r="AS4629" s="48">
        <f t="shared" si="979"/>
        <v>1</v>
      </c>
      <c r="AT4629" s="46">
        <f t="shared" si="983"/>
        <v>0</v>
      </c>
      <c r="AU4629" s="46">
        <f t="shared" si="980"/>
        <v>0</v>
      </c>
      <c r="AV4629" s="46">
        <f t="shared" si="981"/>
        <v>0</v>
      </c>
      <c r="AW4629" s="46">
        <f t="shared" si="984"/>
        <v>0</v>
      </c>
      <c r="AX4629" s="47" t="str">
        <f t="shared" si="982"/>
        <v/>
      </c>
      <c r="AY4629" s="47" t="str">
        <f t="shared" si="985"/>
        <v/>
      </c>
    </row>
    <row r="4630" spans="35:51" x14ac:dyDescent="0.35">
      <c r="AI4630" s="11"/>
      <c r="AJ4630" s="11"/>
      <c r="AK4630" s="11"/>
      <c r="AL4630" s="63"/>
      <c r="AM4630" s="46" t="str">
        <f t="shared" si="973"/>
        <v/>
      </c>
      <c r="AN4630" s="46" t="str">
        <f t="shared" si="974"/>
        <v/>
      </c>
      <c r="AO4630" s="46" t="str">
        <f t="shared" si="975"/>
        <v/>
      </c>
      <c r="AP4630" s="46">
        <f t="shared" si="976"/>
        <v>0</v>
      </c>
      <c r="AQ4630" s="46" t="str">
        <f t="shared" si="977"/>
        <v/>
      </c>
      <c r="AR4630" s="46">
        <f t="shared" si="978"/>
        <v>0</v>
      </c>
      <c r="AS4630" s="48">
        <f t="shared" si="979"/>
        <v>1</v>
      </c>
      <c r="AT4630" s="46">
        <f t="shared" si="983"/>
        <v>0</v>
      </c>
      <c r="AU4630" s="46">
        <f t="shared" si="980"/>
        <v>0</v>
      </c>
      <c r="AV4630" s="46">
        <f t="shared" si="981"/>
        <v>0</v>
      </c>
      <c r="AW4630" s="46">
        <f t="shared" si="984"/>
        <v>0</v>
      </c>
      <c r="AX4630" s="47" t="str">
        <f t="shared" si="982"/>
        <v/>
      </c>
      <c r="AY4630" s="47" t="str">
        <f t="shared" si="985"/>
        <v/>
      </c>
    </row>
    <row r="4631" spans="35:51" x14ac:dyDescent="0.35">
      <c r="AI4631" s="11"/>
      <c r="AJ4631" s="11"/>
      <c r="AK4631" s="11"/>
      <c r="AL4631" s="63"/>
      <c r="AM4631" s="46" t="str">
        <f t="shared" si="973"/>
        <v/>
      </c>
      <c r="AN4631" s="46" t="str">
        <f t="shared" si="974"/>
        <v/>
      </c>
      <c r="AO4631" s="46" t="str">
        <f t="shared" si="975"/>
        <v/>
      </c>
      <c r="AP4631" s="46">
        <f t="shared" si="976"/>
        <v>0</v>
      </c>
      <c r="AQ4631" s="46" t="str">
        <f t="shared" si="977"/>
        <v/>
      </c>
      <c r="AR4631" s="46">
        <f t="shared" si="978"/>
        <v>0</v>
      </c>
      <c r="AS4631" s="48">
        <f t="shared" si="979"/>
        <v>1</v>
      </c>
      <c r="AT4631" s="46">
        <f t="shared" si="983"/>
        <v>0</v>
      </c>
      <c r="AU4631" s="46">
        <f t="shared" si="980"/>
        <v>0</v>
      </c>
      <c r="AV4631" s="46">
        <f t="shared" si="981"/>
        <v>0</v>
      </c>
      <c r="AW4631" s="46">
        <f t="shared" si="984"/>
        <v>0</v>
      </c>
      <c r="AX4631" s="47" t="str">
        <f t="shared" si="982"/>
        <v/>
      </c>
      <c r="AY4631" s="47" t="str">
        <f t="shared" si="985"/>
        <v/>
      </c>
    </row>
    <row r="4632" spans="35:51" x14ac:dyDescent="0.35">
      <c r="AI4632" s="11"/>
      <c r="AJ4632" s="11"/>
      <c r="AK4632" s="11"/>
      <c r="AL4632" s="63"/>
      <c r="AM4632" s="46" t="str">
        <f t="shared" si="973"/>
        <v/>
      </c>
      <c r="AN4632" s="46" t="str">
        <f t="shared" si="974"/>
        <v/>
      </c>
      <c r="AO4632" s="46" t="str">
        <f t="shared" si="975"/>
        <v/>
      </c>
      <c r="AP4632" s="46">
        <f t="shared" si="976"/>
        <v>0</v>
      </c>
      <c r="AQ4632" s="46" t="str">
        <f t="shared" si="977"/>
        <v/>
      </c>
      <c r="AR4632" s="46">
        <f t="shared" si="978"/>
        <v>0</v>
      </c>
      <c r="AS4632" s="48">
        <f t="shared" si="979"/>
        <v>1</v>
      </c>
      <c r="AT4632" s="46">
        <f t="shared" si="983"/>
        <v>0</v>
      </c>
      <c r="AU4632" s="46">
        <f t="shared" si="980"/>
        <v>0</v>
      </c>
      <c r="AV4632" s="46">
        <f t="shared" si="981"/>
        <v>0</v>
      </c>
      <c r="AW4632" s="46">
        <f t="shared" si="984"/>
        <v>0</v>
      </c>
      <c r="AX4632" s="47" t="str">
        <f t="shared" si="982"/>
        <v/>
      </c>
      <c r="AY4632" s="47" t="str">
        <f t="shared" si="985"/>
        <v/>
      </c>
    </row>
    <row r="4633" spans="35:51" x14ac:dyDescent="0.35">
      <c r="AI4633" s="11"/>
      <c r="AJ4633" s="11"/>
      <c r="AK4633" s="11"/>
      <c r="AL4633" s="63"/>
      <c r="AM4633" s="46" t="str">
        <f t="shared" si="973"/>
        <v/>
      </c>
      <c r="AN4633" s="46" t="str">
        <f t="shared" si="974"/>
        <v/>
      </c>
      <c r="AO4633" s="46" t="str">
        <f t="shared" si="975"/>
        <v/>
      </c>
      <c r="AP4633" s="46">
        <f t="shared" si="976"/>
        <v>0</v>
      </c>
      <c r="AQ4633" s="46" t="str">
        <f t="shared" si="977"/>
        <v/>
      </c>
      <c r="AR4633" s="46">
        <f t="shared" si="978"/>
        <v>0</v>
      </c>
      <c r="AS4633" s="48">
        <f t="shared" si="979"/>
        <v>1</v>
      </c>
      <c r="AT4633" s="46">
        <f t="shared" si="983"/>
        <v>0</v>
      </c>
      <c r="AU4633" s="46">
        <f t="shared" si="980"/>
        <v>0</v>
      </c>
      <c r="AV4633" s="46">
        <f t="shared" si="981"/>
        <v>0</v>
      </c>
      <c r="AW4633" s="46">
        <f t="shared" si="984"/>
        <v>0</v>
      </c>
      <c r="AX4633" s="47" t="str">
        <f t="shared" si="982"/>
        <v/>
      </c>
      <c r="AY4633" s="47" t="str">
        <f t="shared" si="985"/>
        <v/>
      </c>
    </row>
    <row r="4634" spans="35:51" x14ac:dyDescent="0.35">
      <c r="AI4634" s="11"/>
      <c r="AJ4634" s="11"/>
      <c r="AK4634" s="11"/>
      <c r="AL4634" s="63"/>
      <c r="AM4634" s="46" t="str">
        <f t="shared" si="973"/>
        <v/>
      </c>
      <c r="AN4634" s="46" t="str">
        <f t="shared" si="974"/>
        <v/>
      </c>
      <c r="AO4634" s="46" t="str">
        <f t="shared" si="975"/>
        <v/>
      </c>
      <c r="AP4634" s="46">
        <f t="shared" si="976"/>
        <v>0</v>
      </c>
      <c r="AQ4634" s="46" t="str">
        <f t="shared" si="977"/>
        <v/>
      </c>
      <c r="AR4634" s="46">
        <f t="shared" si="978"/>
        <v>0</v>
      </c>
      <c r="AS4634" s="48">
        <f t="shared" si="979"/>
        <v>1</v>
      </c>
      <c r="AT4634" s="46">
        <f t="shared" si="983"/>
        <v>0</v>
      </c>
      <c r="AU4634" s="46">
        <f t="shared" si="980"/>
        <v>0</v>
      </c>
      <c r="AV4634" s="46">
        <f t="shared" si="981"/>
        <v>0</v>
      </c>
      <c r="AW4634" s="46">
        <f t="shared" si="984"/>
        <v>0</v>
      </c>
      <c r="AX4634" s="47" t="str">
        <f t="shared" si="982"/>
        <v/>
      </c>
      <c r="AY4634" s="47" t="str">
        <f t="shared" si="985"/>
        <v/>
      </c>
    </row>
    <row r="4635" spans="35:51" x14ac:dyDescent="0.35">
      <c r="AI4635" s="11"/>
      <c r="AJ4635" s="11"/>
      <c r="AK4635" s="11"/>
      <c r="AL4635" s="63"/>
      <c r="AM4635" s="46" t="str">
        <f t="shared" si="973"/>
        <v/>
      </c>
      <c r="AN4635" s="46" t="str">
        <f t="shared" si="974"/>
        <v/>
      </c>
      <c r="AO4635" s="46" t="str">
        <f t="shared" si="975"/>
        <v/>
      </c>
      <c r="AP4635" s="46">
        <f t="shared" si="976"/>
        <v>0</v>
      </c>
      <c r="AQ4635" s="46" t="str">
        <f t="shared" si="977"/>
        <v/>
      </c>
      <c r="AR4635" s="46">
        <f t="shared" si="978"/>
        <v>0</v>
      </c>
      <c r="AS4635" s="48">
        <f t="shared" si="979"/>
        <v>1</v>
      </c>
      <c r="AT4635" s="46">
        <f t="shared" si="983"/>
        <v>0</v>
      </c>
      <c r="AU4635" s="46">
        <f t="shared" si="980"/>
        <v>0</v>
      </c>
      <c r="AV4635" s="46">
        <f t="shared" si="981"/>
        <v>0</v>
      </c>
      <c r="AW4635" s="46">
        <f t="shared" si="984"/>
        <v>0</v>
      </c>
      <c r="AX4635" s="47" t="str">
        <f t="shared" si="982"/>
        <v/>
      </c>
      <c r="AY4635" s="47" t="str">
        <f t="shared" si="985"/>
        <v/>
      </c>
    </row>
    <row r="4636" spans="35:51" x14ac:dyDescent="0.35">
      <c r="AI4636" s="11"/>
      <c r="AJ4636" s="11"/>
      <c r="AK4636" s="11"/>
      <c r="AL4636" s="63"/>
      <c r="AM4636" s="46" t="str">
        <f t="shared" si="973"/>
        <v/>
      </c>
      <c r="AN4636" s="46" t="str">
        <f t="shared" si="974"/>
        <v/>
      </c>
      <c r="AO4636" s="46" t="str">
        <f t="shared" si="975"/>
        <v/>
      </c>
      <c r="AP4636" s="46">
        <f t="shared" si="976"/>
        <v>0</v>
      </c>
      <c r="AQ4636" s="46" t="str">
        <f t="shared" si="977"/>
        <v/>
      </c>
      <c r="AR4636" s="46">
        <f t="shared" si="978"/>
        <v>0</v>
      </c>
      <c r="AS4636" s="48">
        <f t="shared" si="979"/>
        <v>1</v>
      </c>
      <c r="AT4636" s="46">
        <f t="shared" si="983"/>
        <v>0</v>
      </c>
      <c r="AU4636" s="46">
        <f t="shared" si="980"/>
        <v>0</v>
      </c>
      <c r="AV4636" s="46">
        <f t="shared" si="981"/>
        <v>0</v>
      </c>
      <c r="AW4636" s="46">
        <f t="shared" si="984"/>
        <v>0</v>
      </c>
      <c r="AX4636" s="47" t="str">
        <f t="shared" si="982"/>
        <v/>
      </c>
      <c r="AY4636" s="47" t="str">
        <f t="shared" si="985"/>
        <v/>
      </c>
    </row>
    <row r="4637" spans="35:51" x14ac:dyDescent="0.35">
      <c r="AI4637" s="11"/>
      <c r="AJ4637" s="11"/>
      <c r="AK4637" s="11"/>
      <c r="AL4637" s="63"/>
      <c r="AM4637" s="46" t="str">
        <f t="shared" si="973"/>
        <v/>
      </c>
      <c r="AN4637" s="46" t="str">
        <f t="shared" si="974"/>
        <v/>
      </c>
      <c r="AO4637" s="46" t="str">
        <f t="shared" si="975"/>
        <v/>
      </c>
      <c r="AP4637" s="46">
        <f t="shared" si="976"/>
        <v>0</v>
      </c>
      <c r="AQ4637" s="46" t="str">
        <f t="shared" si="977"/>
        <v/>
      </c>
      <c r="AR4637" s="46">
        <f t="shared" si="978"/>
        <v>0</v>
      </c>
      <c r="AS4637" s="48">
        <f t="shared" si="979"/>
        <v>1</v>
      </c>
      <c r="AT4637" s="46">
        <f t="shared" si="983"/>
        <v>0</v>
      </c>
      <c r="AU4637" s="46">
        <f t="shared" si="980"/>
        <v>0</v>
      </c>
      <c r="AV4637" s="46">
        <f t="shared" si="981"/>
        <v>0</v>
      </c>
      <c r="AW4637" s="46">
        <f t="shared" si="984"/>
        <v>0</v>
      </c>
      <c r="AX4637" s="47" t="str">
        <f t="shared" si="982"/>
        <v/>
      </c>
      <c r="AY4637" s="47" t="str">
        <f t="shared" si="985"/>
        <v/>
      </c>
    </row>
    <row r="4638" spans="35:51" x14ac:dyDescent="0.35">
      <c r="AI4638" s="11"/>
      <c r="AJ4638" s="11"/>
      <c r="AK4638" s="11"/>
      <c r="AL4638" s="63"/>
      <c r="AM4638" s="46" t="str">
        <f t="shared" si="973"/>
        <v/>
      </c>
      <c r="AN4638" s="46" t="str">
        <f t="shared" si="974"/>
        <v/>
      </c>
      <c r="AO4638" s="46" t="str">
        <f t="shared" si="975"/>
        <v/>
      </c>
      <c r="AP4638" s="46">
        <f t="shared" si="976"/>
        <v>0</v>
      </c>
      <c r="AQ4638" s="46" t="str">
        <f t="shared" si="977"/>
        <v/>
      </c>
      <c r="AR4638" s="46">
        <f t="shared" si="978"/>
        <v>0</v>
      </c>
      <c r="AS4638" s="48">
        <f t="shared" si="979"/>
        <v>1</v>
      </c>
      <c r="AT4638" s="46">
        <f t="shared" si="983"/>
        <v>0</v>
      </c>
      <c r="AU4638" s="46">
        <f t="shared" si="980"/>
        <v>0</v>
      </c>
      <c r="AV4638" s="46">
        <f t="shared" si="981"/>
        <v>0</v>
      </c>
      <c r="AW4638" s="46">
        <f t="shared" si="984"/>
        <v>0</v>
      </c>
      <c r="AX4638" s="47" t="str">
        <f t="shared" si="982"/>
        <v/>
      </c>
      <c r="AY4638" s="47" t="str">
        <f t="shared" si="985"/>
        <v/>
      </c>
    </row>
    <row r="4639" spans="35:51" x14ac:dyDescent="0.35">
      <c r="AI4639" s="11"/>
      <c r="AJ4639" s="11"/>
      <c r="AK4639" s="11"/>
      <c r="AL4639" s="63"/>
      <c r="AM4639" s="46" t="str">
        <f t="shared" si="973"/>
        <v/>
      </c>
      <c r="AN4639" s="46" t="str">
        <f t="shared" si="974"/>
        <v/>
      </c>
      <c r="AO4639" s="46" t="str">
        <f t="shared" si="975"/>
        <v/>
      </c>
      <c r="AP4639" s="46">
        <f t="shared" si="976"/>
        <v>0</v>
      </c>
      <c r="AQ4639" s="46" t="str">
        <f t="shared" si="977"/>
        <v/>
      </c>
      <c r="AR4639" s="46">
        <f t="shared" si="978"/>
        <v>0</v>
      </c>
      <c r="AS4639" s="48">
        <f t="shared" si="979"/>
        <v>1</v>
      </c>
      <c r="AT4639" s="46">
        <f t="shared" si="983"/>
        <v>0</v>
      </c>
      <c r="AU4639" s="46">
        <f t="shared" si="980"/>
        <v>0</v>
      </c>
      <c r="AV4639" s="46">
        <f t="shared" si="981"/>
        <v>0</v>
      </c>
      <c r="AW4639" s="46">
        <f t="shared" si="984"/>
        <v>0</v>
      </c>
      <c r="AX4639" s="47" t="str">
        <f t="shared" si="982"/>
        <v/>
      </c>
      <c r="AY4639" s="47" t="str">
        <f t="shared" si="985"/>
        <v/>
      </c>
    </row>
    <row r="4640" spans="35:51" x14ac:dyDescent="0.35">
      <c r="AI4640" s="11"/>
      <c r="AJ4640" s="11"/>
      <c r="AK4640" s="11"/>
      <c r="AL4640" s="63"/>
      <c r="AM4640" s="46" t="str">
        <f t="shared" si="973"/>
        <v/>
      </c>
      <c r="AN4640" s="46" t="str">
        <f t="shared" si="974"/>
        <v/>
      </c>
      <c r="AO4640" s="46" t="str">
        <f t="shared" si="975"/>
        <v/>
      </c>
      <c r="AP4640" s="46">
        <f t="shared" si="976"/>
        <v>0</v>
      </c>
      <c r="AQ4640" s="46" t="str">
        <f t="shared" si="977"/>
        <v/>
      </c>
      <c r="AR4640" s="46">
        <f t="shared" si="978"/>
        <v>0</v>
      </c>
      <c r="AS4640" s="48">
        <f t="shared" si="979"/>
        <v>1</v>
      </c>
      <c r="AT4640" s="46">
        <f t="shared" si="983"/>
        <v>0</v>
      </c>
      <c r="AU4640" s="46">
        <f t="shared" si="980"/>
        <v>0</v>
      </c>
      <c r="AV4640" s="46">
        <f t="shared" si="981"/>
        <v>0</v>
      </c>
      <c r="AW4640" s="46">
        <f t="shared" si="984"/>
        <v>0</v>
      </c>
      <c r="AX4640" s="47" t="str">
        <f t="shared" si="982"/>
        <v/>
      </c>
      <c r="AY4640" s="47" t="str">
        <f t="shared" si="985"/>
        <v/>
      </c>
    </row>
    <row r="4641" spans="35:51" x14ac:dyDescent="0.35">
      <c r="AI4641" s="11"/>
      <c r="AJ4641" s="11"/>
      <c r="AK4641" s="11"/>
      <c r="AL4641" s="63"/>
      <c r="AM4641" s="46" t="str">
        <f t="shared" si="973"/>
        <v/>
      </c>
      <c r="AN4641" s="46" t="str">
        <f t="shared" si="974"/>
        <v/>
      </c>
      <c r="AO4641" s="46" t="str">
        <f t="shared" si="975"/>
        <v/>
      </c>
      <c r="AP4641" s="46">
        <f t="shared" si="976"/>
        <v>0</v>
      </c>
      <c r="AQ4641" s="46" t="str">
        <f t="shared" si="977"/>
        <v/>
      </c>
      <c r="AR4641" s="46">
        <f t="shared" si="978"/>
        <v>0</v>
      </c>
      <c r="AS4641" s="48">
        <f t="shared" si="979"/>
        <v>1</v>
      </c>
      <c r="AT4641" s="46">
        <f t="shared" si="983"/>
        <v>0</v>
      </c>
      <c r="AU4641" s="46">
        <f t="shared" si="980"/>
        <v>0</v>
      </c>
      <c r="AV4641" s="46">
        <f t="shared" si="981"/>
        <v>0</v>
      </c>
      <c r="AW4641" s="46">
        <f t="shared" si="984"/>
        <v>0</v>
      </c>
      <c r="AX4641" s="47" t="str">
        <f t="shared" si="982"/>
        <v/>
      </c>
      <c r="AY4641" s="47" t="str">
        <f t="shared" si="985"/>
        <v/>
      </c>
    </row>
    <row r="4642" spans="35:51" x14ac:dyDescent="0.35">
      <c r="AI4642" s="11"/>
      <c r="AJ4642" s="11"/>
      <c r="AK4642" s="11"/>
      <c r="AL4642" s="63"/>
      <c r="AM4642" s="46" t="str">
        <f t="shared" si="973"/>
        <v/>
      </c>
      <c r="AN4642" s="46" t="str">
        <f t="shared" si="974"/>
        <v/>
      </c>
      <c r="AO4642" s="46" t="str">
        <f t="shared" si="975"/>
        <v/>
      </c>
      <c r="AP4642" s="46">
        <f t="shared" si="976"/>
        <v>0</v>
      </c>
      <c r="AQ4642" s="46" t="str">
        <f t="shared" si="977"/>
        <v/>
      </c>
      <c r="AR4642" s="46">
        <f t="shared" si="978"/>
        <v>0</v>
      </c>
      <c r="AS4642" s="48">
        <f t="shared" si="979"/>
        <v>1</v>
      </c>
      <c r="AT4642" s="46">
        <f t="shared" si="983"/>
        <v>0</v>
      </c>
      <c r="AU4642" s="46">
        <f t="shared" si="980"/>
        <v>0</v>
      </c>
      <c r="AV4642" s="46">
        <f t="shared" si="981"/>
        <v>0</v>
      </c>
      <c r="AW4642" s="46">
        <f t="shared" si="984"/>
        <v>0</v>
      </c>
      <c r="AX4642" s="47" t="str">
        <f t="shared" si="982"/>
        <v/>
      </c>
      <c r="AY4642" s="47" t="str">
        <f t="shared" si="985"/>
        <v/>
      </c>
    </row>
    <row r="4643" spans="35:51" x14ac:dyDescent="0.35">
      <c r="AI4643" s="11"/>
      <c r="AJ4643" s="11"/>
      <c r="AK4643" s="11"/>
      <c r="AL4643" s="63"/>
      <c r="AM4643" s="46" t="str">
        <f t="shared" si="973"/>
        <v/>
      </c>
      <c r="AN4643" s="46" t="str">
        <f t="shared" si="974"/>
        <v/>
      </c>
      <c r="AO4643" s="46" t="str">
        <f t="shared" si="975"/>
        <v/>
      </c>
      <c r="AP4643" s="46">
        <f t="shared" si="976"/>
        <v>0</v>
      </c>
      <c r="AQ4643" s="46" t="str">
        <f t="shared" si="977"/>
        <v/>
      </c>
      <c r="AR4643" s="46">
        <f t="shared" si="978"/>
        <v>0</v>
      </c>
      <c r="AS4643" s="48">
        <f t="shared" si="979"/>
        <v>1</v>
      </c>
      <c r="AT4643" s="46">
        <f t="shared" si="983"/>
        <v>0</v>
      </c>
      <c r="AU4643" s="46">
        <f t="shared" si="980"/>
        <v>0</v>
      </c>
      <c r="AV4643" s="46">
        <f t="shared" si="981"/>
        <v>0</v>
      </c>
      <c r="AW4643" s="46">
        <f t="shared" si="984"/>
        <v>0</v>
      </c>
      <c r="AX4643" s="47" t="str">
        <f t="shared" si="982"/>
        <v/>
      </c>
      <c r="AY4643" s="47" t="str">
        <f t="shared" si="985"/>
        <v/>
      </c>
    </row>
    <row r="4644" spans="35:51" x14ac:dyDescent="0.35">
      <c r="AI4644" s="11"/>
      <c r="AJ4644" s="11"/>
      <c r="AK4644" s="11"/>
      <c r="AL4644" s="63"/>
      <c r="AM4644" s="46" t="str">
        <f t="shared" si="973"/>
        <v/>
      </c>
      <c r="AN4644" s="46" t="str">
        <f t="shared" si="974"/>
        <v/>
      </c>
      <c r="AO4644" s="46" t="str">
        <f t="shared" si="975"/>
        <v/>
      </c>
      <c r="AP4644" s="46">
        <f t="shared" si="976"/>
        <v>0</v>
      </c>
      <c r="AQ4644" s="46" t="str">
        <f t="shared" si="977"/>
        <v/>
      </c>
      <c r="AR4644" s="46">
        <f t="shared" si="978"/>
        <v>0</v>
      </c>
      <c r="AS4644" s="48">
        <f t="shared" si="979"/>
        <v>1</v>
      </c>
      <c r="AT4644" s="46">
        <f t="shared" si="983"/>
        <v>0</v>
      </c>
      <c r="AU4644" s="46">
        <f t="shared" si="980"/>
        <v>0</v>
      </c>
      <c r="AV4644" s="46">
        <f t="shared" si="981"/>
        <v>0</v>
      </c>
      <c r="AW4644" s="46">
        <f t="shared" si="984"/>
        <v>0</v>
      </c>
      <c r="AX4644" s="47" t="str">
        <f t="shared" si="982"/>
        <v/>
      </c>
      <c r="AY4644" s="47" t="str">
        <f t="shared" si="985"/>
        <v/>
      </c>
    </row>
    <row r="4645" spans="35:51" x14ac:dyDescent="0.35">
      <c r="AI4645" s="11"/>
      <c r="AJ4645" s="11"/>
      <c r="AK4645" s="11"/>
      <c r="AL4645" s="63"/>
      <c r="AM4645" s="46" t="str">
        <f t="shared" si="973"/>
        <v/>
      </c>
      <c r="AN4645" s="46" t="str">
        <f t="shared" si="974"/>
        <v/>
      </c>
      <c r="AO4645" s="46" t="str">
        <f t="shared" si="975"/>
        <v/>
      </c>
      <c r="AP4645" s="46">
        <f t="shared" si="976"/>
        <v>0</v>
      </c>
      <c r="AQ4645" s="46" t="str">
        <f t="shared" si="977"/>
        <v/>
      </c>
      <c r="AR4645" s="46">
        <f t="shared" si="978"/>
        <v>0</v>
      </c>
      <c r="AS4645" s="48">
        <f t="shared" si="979"/>
        <v>1</v>
      </c>
      <c r="AT4645" s="46">
        <f t="shared" si="983"/>
        <v>0</v>
      </c>
      <c r="AU4645" s="46">
        <f t="shared" si="980"/>
        <v>0</v>
      </c>
      <c r="AV4645" s="46">
        <f t="shared" si="981"/>
        <v>0</v>
      </c>
      <c r="AW4645" s="46">
        <f t="shared" si="984"/>
        <v>0</v>
      </c>
      <c r="AX4645" s="47" t="str">
        <f t="shared" si="982"/>
        <v/>
      </c>
      <c r="AY4645" s="47" t="str">
        <f t="shared" si="985"/>
        <v/>
      </c>
    </row>
    <row r="4646" spans="35:51" x14ac:dyDescent="0.35">
      <c r="AI4646" s="11"/>
      <c r="AJ4646" s="11"/>
      <c r="AK4646" s="11"/>
      <c r="AL4646" s="63"/>
      <c r="AM4646" s="46" t="str">
        <f t="shared" si="973"/>
        <v/>
      </c>
      <c r="AN4646" s="46" t="str">
        <f t="shared" si="974"/>
        <v/>
      </c>
      <c r="AO4646" s="46" t="str">
        <f t="shared" si="975"/>
        <v/>
      </c>
      <c r="AP4646" s="46">
        <f t="shared" si="976"/>
        <v>0</v>
      </c>
      <c r="AQ4646" s="46" t="str">
        <f t="shared" si="977"/>
        <v/>
      </c>
      <c r="AR4646" s="46">
        <f t="shared" si="978"/>
        <v>0</v>
      </c>
      <c r="AS4646" s="48">
        <f t="shared" si="979"/>
        <v>1</v>
      </c>
      <c r="AT4646" s="46">
        <f t="shared" si="983"/>
        <v>0</v>
      </c>
      <c r="AU4646" s="46">
        <f t="shared" si="980"/>
        <v>0</v>
      </c>
      <c r="AV4646" s="46">
        <f t="shared" si="981"/>
        <v>0</v>
      </c>
      <c r="AW4646" s="46">
        <f t="shared" si="984"/>
        <v>0</v>
      </c>
      <c r="AX4646" s="47" t="str">
        <f t="shared" si="982"/>
        <v/>
      </c>
      <c r="AY4646" s="47" t="str">
        <f t="shared" si="985"/>
        <v/>
      </c>
    </row>
    <row r="4647" spans="35:51" x14ac:dyDescent="0.35">
      <c r="AI4647" s="11"/>
      <c r="AJ4647" s="11"/>
      <c r="AK4647" s="11"/>
      <c r="AL4647" s="63"/>
      <c r="AM4647" s="46" t="str">
        <f t="shared" si="973"/>
        <v/>
      </c>
      <c r="AN4647" s="46" t="str">
        <f t="shared" si="974"/>
        <v/>
      </c>
      <c r="AO4647" s="46" t="str">
        <f t="shared" si="975"/>
        <v/>
      </c>
      <c r="AP4647" s="46">
        <f t="shared" si="976"/>
        <v>0</v>
      </c>
      <c r="AQ4647" s="46" t="str">
        <f t="shared" si="977"/>
        <v/>
      </c>
      <c r="AR4647" s="46">
        <f t="shared" si="978"/>
        <v>0</v>
      </c>
      <c r="AS4647" s="48">
        <f t="shared" si="979"/>
        <v>1</v>
      </c>
      <c r="AT4647" s="46">
        <f t="shared" si="983"/>
        <v>0</v>
      </c>
      <c r="AU4647" s="46">
        <f t="shared" si="980"/>
        <v>0</v>
      </c>
      <c r="AV4647" s="46">
        <f t="shared" si="981"/>
        <v>0</v>
      </c>
      <c r="AW4647" s="46">
        <f t="shared" si="984"/>
        <v>0</v>
      </c>
      <c r="AX4647" s="47" t="str">
        <f t="shared" si="982"/>
        <v/>
      </c>
      <c r="AY4647" s="47" t="str">
        <f t="shared" si="985"/>
        <v/>
      </c>
    </row>
    <row r="4648" spans="35:51" x14ac:dyDescent="0.35">
      <c r="AI4648" s="11"/>
      <c r="AJ4648" s="11"/>
      <c r="AK4648" s="11"/>
      <c r="AL4648" s="63"/>
      <c r="AM4648" s="46" t="str">
        <f t="shared" si="973"/>
        <v/>
      </c>
      <c r="AN4648" s="46" t="str">
        <f t="shared" si="974"/>
        <v/>
      </c>
      <c r="AO4648" s="46" t="str">
        <f t="shared" si="975"/>
        <v/>
      </c>
      <c r="AP4648" s="46">
        <f t="shared" si="976"/>
        <v>0</v>
      </c>
      <c r="AQ4648" s="46" t="str">
        <f t="shared" si="977"/>
        <v/>
      </c>
      <c r="AR4648" s="46">
        <f t="shared" si="978"/>
        <v>0</v>
      </c>
      <c r="AS4648" s="48">
        <f t="shared" si="979"/>
        <v>1</v>
      </c>
      <c r="AT4648" s="46">
        <f t="shared" si="983"/>
        <v>0</v>
      </c>
      <c r="AU4648" s="46">
        <f t="shared" si="980"/>
        <v>0</v>
      </c>
      <c r="AV4648" s="46">
        <f t="shared" si="981"/>
        <v>0</v>
      </c>
      <c r="AW4648" s="46">
        <f t="shared" si="984"/>
        <v>0</v>
      </c>
      <c r="AX4648" s="47" t="str">
        <f t="shared" si="982"/>
        <v/>
      </c>
      <c r="AY4648" s="47" t="str">
        <f t="shared" si="985"/>
        <v/>
      </c>
    </row>
    <row r="4649" spans="35:51" x14ac:dyDescent="0.35">
      <c r="AI4649" s="11"/>
      <c r="AJ4649" s="11"/>
      <c r="AK4649" s="11"/>
      <c r="AL4649" s="63"/>
      <c r="AM4649" s="46" t="str">
        <f t="shared" si="973"/>
        <v/>
      </c>
      <c r="AN4649" s="46" t="str">
        <f t="shared" si="974"/>
        <v/>
      </c>
      <c r="AO4649" s="46" t="str">
        <f t="shared" si="975"/>
        <v/>
      </c>
      <c r="AP4649" s="46">
        <f t="shared" si="976"/>
        <v>0</v>
      </c>
      <c r="AQ4649" s="46" t="str">
        <f t="shared" si="977"/>
        <v/>
      </c>
      <c r="AR4649" s="46">
        <f t="shared" si="978"/>
        <v>0</v>
      </c>
      <c r="AS4649" s="48">
        <f t="shared" si="979"/>
        <v>1</v>
      </c>
      <c r="AT4649" s="46">
        <f t="shared" si="983"/>
        <v>0</v>
      </c>
      <c r="AU4649" s="46">
        <f t="shared" si="980"/>
        <v>0</v>
      </c>
      <c r="AV4649" s="46">
        <f t="shared" si="981"/>
        <v>0</v>
      </c>
      <c r="AW4649" s="46">
        <f t="shared" si="984"/>
        <v>0</v>
      </c>
      <c r="AX4649" s="47" t="str">
        <f t="shared" si="982"/>
        <v/>
      </c>
      <c r="AY4649" s="47" t="str">
        <f t="shared" si="985"/>
        <v/>
      </c>
    </row>
    <row r="4650" spans="35:51" x14ac:dyDescent="0.35">
      <c r="AI4650" s="11"/>
      <c r="AJ4650" s="11"/>
      <c r="AK4650" s="11"/>
      <c r="AL4650" s="63"/>
      <c r="AM4650" s="46" t="str">
        <f t="shared" si="973"/>
        <v/>
      </c>
      <c r="AN4650" s="46" t="str">
        <f t="shared" si="974"/>
        <v/>
      </c>
      <c r="AO4650" s="46" t="str">
        <f t="shared" si="975"/>
        <v/>
      </c>
      <c r="AP4650" s="46">
        <f t="shared" si="976"/>
        <v>0</v>
      </c>
      <c r="AQ4650" s="46" t="str">
        <f t="shared" si="977"/>
        <v/>
      </c>
      <c r="AR4650" s="46">
        <f t="shared" si="978"/>
        <v>0</v>
      </c>
      <c r="AS4650" s="48">
        <f t="shared" si="979"/>
        <v>1</v>
      </c>
      <c r="AT4650" s="46">
        <f t="shared" si="983"/>
        <v>0</v>
      </c>
      <c r="AU4650" s="46">
        <f t="shared" si="980"/>
        <v>0</v>
      </c>
      <c r="AV4650" s="46">
        <f t="shared" si="981"/>
        <v>0</v>
      </c>
      <c r="AW4650" s="46">
        <f t="shared" si="984"/>
        <v>0</v>
      </c>
      <c r="AX4650" s="47" t="str">
        <f t="shared" si="982"/>
        <v/>
      </c>
      <c r="AY4650" s="47" t="str">
        <f t="shared" si="985"/>
        <v/>
      </c>
    </row>
    <row r="4651" spans="35:51" x14ac:dyDescent="0.35">
      <c r="AI4651" s="11"/>
      <c r="AJ4651" s="11"/>
      <c r="AK4651" s="11"/>
      <c r="AL4651" s="63"/>
      <c r="AM4651" s="46" t="str">
        <f t="shared" si="973"/>
        <v/>
      </c>
      <c r="AN4651" s="46" t="str">
        <f t="shared" si="974"/>
        <v/>
      </c>
      <c r="AO4651" s="46" t="str">
        <f t="shared" si="975"/>
        <v/>
      </c>
      <c r="AP4651" s="46">
        <f t="shared" si="976"/>
        <v>0</v>
      </c>
      <c r="AQ4651" s="46" t="str">
        <f t="shared" si="977"/>
        <v/>
      </c>
      <c r="AR4651" s="46">
        <f t="shared" si="978"/>
        <v>0</v>
      </c>
      <c r="AS4651" s="48">
        <f t="shared" si="979"/>
        <v>1</v>
      </c>
      <c r="AT4651" s="46">
        <f t="shared" si="983"/>
        <v>0</v>
      </c>
      <c r="AU4651" s="46">
        <f t="shared" si="980"/>
        <v>0</v>
      </c>
      <c r="AV4651" s="46">
        <f t="shared" si="981"/>
        <v>0</v>
      </c>
      <c r="AW4651" s="46">
        <f t="shared" si="984"/>
        <v>0</v>
      </c>
      <c r="AX4651" s="47" t="str">
        <f t="shared" si="982"/>
        <v/>
      </c>
      <c r="AY4651" s="47" t="str">
        <f t="shared" si="985"/>
        <v/>
      </c>
    </row>
    <row r="4652" spans="35:51" x14ac:dyDescent="0.35">
      <c r="AI4652" s="11"/>
      <c r="AJ4652" s="11"/>
      <c r="AK4652" s="11"/>
      <c r="AL4652" s="63"/>
      <c r="AM4652" s="46" t="str">
        <f t="shared" si="973"/>
        <v/>
      </c>
      <c r="AN4652" s="46" t="str">
        <f t="shared" si="974"/>
        <v/>
      </c>
      <c r="AO4652" s="46" t="str">
        <f t="shared" si="975"/>
        <v/>
      </c>
      <c r="AP4652" s="46">
        <f t="shared" si="976"/>
        <v>0</v>
      </c>
      <c r="AQ4652" s="46" t="str">
        <f t="shared" si="977"/>
        <v/>
      </c>
      <c r="AR4652" s="46">
        <f t="shared" si="978"/>
        <v>0</v>
      </c>
      <c r="AS4652" s="48">
        <f t="shared" si="979"/>
        <v>1</v>
      </c>
      <c r="AT4652" s="46">
        <f t="shared" si="983"/>
        <v>0</v>
      </c>
      <c r="AU4652" s="46">
        <f t="shared" si="980"/>
        <v>0</v>
      </c>
      <c r="AV4652" s="46">
        <f t="shared" si="981"/>
        <v>0</v>
      </c>
      <c r="AW4652" s="46">
        <f t="shared" si="984"/>
        <v>0</v>
      </c>
      <c r="AX4652" s="47" t="str">
        <f t="shared" si="982"/>
        <v/>
      </c>
      <c r="AY4652" s="47" t="str">
        <f t="shared" si="985"/>
        <v/>
      </c>
    </row>
    <row r="4653" spans="35:51" x14ac:dyDescent="0.35">
      <c r="AI4653" s="11"/>
      <c r="AJ4653" s="11"/>
      <c r="AK4653" s="11"/>
      <c r="AL4653" s="63"/>
      <c r="AM4653" s="46" t="str">
        <f t="shared" si="973"/>
        <v/>
      </c>
      <c r="AN4653" s="46" t="str">
        <f t="shared" si="974"/>
        <v/>
      </c>
      <c r="AO4653" s="46" t="str">
        <f t="shared" si="975"/>
        <v/>
      </c>
      <c r="AP4653" s="46">
        <f t="shared" si="976"/>
        <v>0</v>
      </c>
      <c r="AQ4653" s="46" t="str">
        <f t="shared" si="977"/>
        <v/>
      </c>
      <c r="AR4653" s="46">
        <f t="shared" si="978"/>
        <v>0</v>
      </c>
      <c r="AS4653" s="48">
        <f t="shared" si="979"/>
        <v>1</v>
      </c>
      <c r="AT4653" s="46">
        <f t="shared" si="983"/>
        <v>0</v>
      </c>
      <c r="AU4653" s="46">
        <f t="shared" si="980"/>
        <v>0</v>
      </c>
      <c r="AV4653" s="46">
        <f t="shared" si="981"/>
        <v>0</v>
      </c>
      <c r="AW4653" s="46">
        <f t="shared" si="984"/>
        <v>0</v>
      </c>
      <c r="AX4653" s="47" t="str">
        <f t="shared" si="982"/>
        <v/>
      </c>
      <c r="AY4653" s="47" t="str">
        <f t="shared" si="985"/>
        <v/>
      </c>
    </row>
    <row r="4654" spans="35:51" x14ac:dyDescent="0.35">
      <c r="AI4654" s="11"/>
      <c r="AJ4654" s="11"/>
      <c r="AK4654" s="11"/>
      <c r="AL4654" s="63"/>
      <c r="AM4654" s="46" t="str">
        <f t="shared" si="973"/>
        <v/>
      </c>
      <c r="AN4654" s="46" t="str">
        <f t="shared" si="974"/>
        <v/>
      </c>
      <c r="AO4654" s="46" t="str">
        <f t="shared" si="975"/>
        <v/>
      </c>
      <c r="AP4654" s="46">
        <f t="shared" si="976"/>
        <v>0</v>
      </c>
      <c r="AQ4654" s="46" t="str">
        <f t="shared" si="977"/>
        <v/>
      </c>
      <c r="AR4654" s="46">
        <f t="shared" si="978"/>
        <v>0</v>
      </c>
      <c r="AS4654" s="48">
        <f t="shared" si="979"/>
        <v>1</v>
      </c>
      <c r="AT4654" s="46">
        <f t="shared" si="983"/>
        <v>0</v>
      </c>
      <c r="AU4654" s="46">
        <f t="shared" si="980"/>
        <v>0</v>
      </c>
      <c r="AV4654" s="46">
        <f t="shared" si="981"/>
        <v>0</v>
      </c>
      <c r="AW4654" s="46">
        <f t="shared" si="984"/>
        <v>0</v>
      </c>
      <c r="AX4654" s="47" t="str">
        <f t="shared" si="982"/>
        <v/>
      </c>
      <c r="AY4654" s="47" t="str">
        <f t="shared" si="985"/>
        <v/>
      </c>
    </row>
    <row r="4655" spans="35:51" x14ac:dyDescent="0.35">
      <c r="AI4655" s="11"/>
      <c r="AJ4655" s="11"/>
      <c r="AK4655" s="11"/>
      <c r="AL4655" s="63"/>
      <c r="AM4655" s="46" t="str">
        <f t="shared" si="973"/>
        <v/>
      </c>
      <c r="AN4655" s="46" t="str">
        <f t="shared" si="974"/>
        <v/>
      </c>
      <c r="AO4655" s="46" t="str">
        <f t="shared" si="975"/>
        <v/>
      </c>
      <c r="AP4655" s="46">
        <f t="shared" si="976"/>
        <v>0</v>
      </c>
      <c r="AQ4655" s="46" t="str">
        <f t="shared" si="977"/>
        <v/>
      </c>
      <c r="AR4655" s="46">
        <f t="shared" si="978"/>
        <v>0</v>
      </c>
      <c r="AS4655" s="48">
        <f t="shared" si="979"/>
        <v>1</v>
      </c>
      <c r="AT4655" s="46">
        <f t="shared" si="983"/>
        <v>0</v>
      </c>
      <c r="AU4655" s="46">
        <f t="shared" si="980"/>
        <v>0</v>
      </c>
      <c r="AV4655" s="46">
        <f t="shared" si="981"/>
        <v>0</v>
      </c>
      <c r="AW4655" s="46">
        <f t="shared" si="984"/>
        <v>0</v>
      </c>
      <c r="AX4655" s="47" t="str">
        <f t="shared" si="982"/>
        <v/>
      </c>
      <c r="AY4655" s="47" t="str">
        <f t="shared" si="985"/>
        <v/>
      </c>
    </row>
    <row r="4656" spans="35:51" x14ac:dyDescent="0.35">
      <c r="AI4656" s="11"/>
      <c r="AJ4656" s="11"/>
      <c r="AK4656" s="11"/>
      <c r="AL4656" s="63"/>
      <c r="AM4656" s="46" t="str">
        <f t="shared" si="973"/>
        <v/>
      </c>
      <c r="AN4656" s="46" t="str">
        <f t="shared" si="974"/>
        <v/>
      </c>
      <c r="AO4656" s="46" t="str">
        <f t="shared" si="975"/>
        <v/>
      </c>
      <c r="AP4656" s="46">
        <f t="shared" si="976"/>
        <v>0</v>
      </c>
      <c r="AQ4656" s="46" t="str">
        <f t="shared" si="977"/>
        <v/>
      </c>
      <c r="AR4656" s="46">
        <f t="shared" si="978"/>
        <v>0</v>
      </c>
      <c r="AS4656" s="48">
        <f t="shared" si="979"/>
        <v>1</v>
      </c>
      <c r="AT4656" s="46">
        <f t="shared" si="983"/>
        <v>0</v>
      </c>
      <c r="AU4656" s="46">
        <f t="shared" si="980"/>
        <v>0</v>
      </c>
      <c r="AV4656" s="46">
        <f t="shared" si="981"/>
        <v>0</v>
      </c>
      <c r="AW4656" s="46">
        <f t="shared" si="984"/>
        <v>0</v>
      </c>
      <c r="AX4656" s="47" t="str">
        <f t="shared" si="982"/>
        <v/>
      </c>
      <c r="AY4656" s="47" t="str">
        <f t="shared" si="985"/>
        <v/>
      </c>
    </row>
    <row r="4657" spans="35:51" x14ac:dyDescent="0.35">
      <c r="AI4657" s="11"/>
      <c r="AJ4657" s="11"/>
      <c r="AK4657" s="11"/>
      <c r="AL4657" s="63"/>
      <c r="AM4657" s="46" t="str">
        <f t="shared" si="973"/>
        <v/>
      </c>
      <c r="AN4657" s="46" t="str">
        <f t="shared" si="974"/>
        <v/>
      </c>
      <c r="AO4657" s="46" t="str">
        <f t="shared" si="975"/>
        <v/>
      </c>
      <c r="AP4657" s="46">
        <f t="shared" si="976"/>
        <v>0</v>
      </c>
      <c r="AQ4657" s="46" t="str">
        <f t="shared" si="977"/>
        <v/>
      </c>
      <c r="AR4657" s="46">
        <f t="shared" si="978"/>
        <v>0</v>
      </c>
      <c r="AS4657" s="48">
        <f t="shared" si="979"/>
        <v>1</v>
      </c>
      <c r="AT4657" s="46">
        <f t="shared" si="983"/>
        <v>0</v>
      </c>
      <c r="AU4657" s="46">
        <f t="shared" si="980"/>
        <v>0</v>
      </c>
      <c r="AV4657" s="46">
        <f t="shared" si="981"/>
        <v>0</v>
      </c>
      <c r="AW4657" s="46">
        <f t="shared" si="984"/>
        <v>0</v>
      </c>
      <c r="AX4657" s="47" t="str">
        <f t="shared" si="982"/>
        <v/>
      </c>
      <c r="AY4657" s="47" t="str">
        <f t="shared" si="985"/>
        <v/>
      </c>
    </row>
    <row r="4658" spans="35:51" x14ac:dyDescent="0.35">
      <c r="AI4658" s="11"/>
      <c r="AJ4658" s="11"/>
      <c r="AK4658" s="11"/>
      <c r="AL4658" s="63"/>
      <c r="AM4658" s="46" t="str">
        <f t="shared" si="973"/>
        <v/>
      </c>
      <c r="AN4658" s="46" t="str">
        <f t="shared" si="974"/>
        <v/>
      </c>
      <c r="AO4658" s="46" t="str">
        <f t="shared" si="975"/>
        <v/>
      </c>
      <c r="AP4658" s="46">
        <f t="shared" si="976"/>
        <v>0</v>
      </c>
      <c r="AQ4658" s="46" t="str">
        <f t="shared" si="977"/>
        <v/>
      </c>
      <c r="AR4658" s="46">
        <f t="shared" si="978"/>
        <v>0</v>
      </c>
      <c r="AS4658" s="48">
        <f t="shared" si="979"/>
        <v>1</v>
      </c>
      <c r="AT4658" s="46">
        <f t="shared" si="983"/>
        <v>0</v>
      </c>
      <c r="AU4658" s="46">
        <f t="shared" si="980"/>
        <v>0</v>
      </c>
      <c r="AV4658" s="46">
        <f t="shared" si="981"/>
        <v>0</v>
      </c>
      <c r="AW4658" s="46">
        <f t="shared" si="984"/>
        <v>0</v>
      </c>
      <c r="AX4658" s="47" t="str">
        <f t="shared" si="982"/>
        <v/>
      </c>
      <c r="AY4658" s="47" t="str">
        <f t="shared" si="985"/>
        <v/>
      </c>
    </row>
    <row r="4659" spans="35:51" x14ac:dyDescent="0.35">
      <c r="AI4659" s="11"/>
      <c r="AJ4659" s="11"/>
      <c r="AK4659" s="11"/>
      <c r="AL4659" s="63"/>
      <c r="AM4659" s="46" t="str">
        <f t="shared" si="973"/>
        <v/>
      </c>
      <c r="AN4659" s="46" t="str">
        <f t="shared" si="974"/>
        <v/>
      </c>
      <c r="AO4659" s="46" t="str">
        <f t="shared" si="975"/>
        <v/>
      </c>
      <c r="AP4659" s="46">
        <f t="shared" si="976"/>
        <v>0</v>
      </c>
      <c r="AQ4659" s="46" t="str">
        <f t="shared" si="977"/>
        <v/>
      </c>
      <c r="AR4659" s="46">
        <f t="shared" si="978"/>
        <v>0</v>
      </c>
      <c r="AS4659" s="48">
        <f t="shared" si="979"/>
        <v>1</v>
      </c>
      <c r="AT4659" s="46">
        <f t="shared" si="983"/>
        <v>0</v>
      </c>
      <c r="AU4659" s="46">
        <f t="shared" si="980"/>
        <v>0</v>
      </c>
      <c r="AV4659" s="46">
        <f t="shared" si="981"/>
        <v>0</v>
      </c>
      <c r="AW4659" s="46">
        <f t="shared" si="984"/>
        <v>0</v>
      </c>
      <c r="AX4659" s="47" t="str">
        <f t="shared" si="982"/>
        <v/>
      </c>
      <c r="AY4659" s="47" t="str">
        <f t="shared" si="985"/>
        <v/>
      </c>
    </row>
    <row r="4660" spans="35:51" x14ac:dyDescent="0.35">
      <c r="AI4660" s="11"/>
      <c r="AJ4660" s="11"/>
      <c r="AK4660" s="11"/>
      <c r="AL4660" s="63"/>
      <c r="AM4660" s="46" t="str">
        <f t="shared" si="973"/>
        <v/>
      </c>
      <c r="AN4660" s="46" t="str">
        <f t="shared" si="974"/>
        <v/>
      </c>
      <c r="AO4660" s="46" t="str">
        <f t="shared" si="975"/>
        <v/>
      </c>
      <c r="AP4660" s="46">
        <f t="shared" si="976"/>
        <v>0</v>
      </c>
      <c r="AQ4660" s="46" t="str">
        <f t="shared" si="977"/>
        <v/>
      </c>
      <c r="AR4660" s="46">
        <f t="shared" si="978"/>
        <v>0</v>
      </c>
      <c r="AS4660" s="48">
        <f t="shared" si="979"/>
        <v>1</v>
      </c>
      <c r="AT4660" s="46">
        <f t="shared" si="983"/>
        <v>0</v>
      </c>
      <c r="AU4660" s="46">
        <f t="shared" si="980"/>
        <v>0</v>
      </c>
      <c r="AV4660" s="46">
        <f t="shared" si="981"/>
        <v>0</v>
      </c>
      <c r="AW4660" s="46">
        <f t="shared" si="984"/>
        <v>0</v>
      </c>
      <c r="AX4660" s="47" t="str">
        <f t="shared" si="982"/>
        <v/>
      </c>
      <c r="AY4660" s="47" t="str">
        <f t="shared" si="985"/>
        <v/>
      </c>
    </row>
    <row r="4661" spans="35:51" x14ac:dyDescent="0.35">
      <c r="AI4661" s="11"/>
      <c r="AJ4661" s="11"/>
      <c r="AK4661" s="11"/>
      <c r="AL4661" s="63"/>
      <c r="AM4661" s="46" t="str">
        <f t="shared" si="973"/>
        <v/>
      </c>
      <c r="AN4661" s="46" t="str">
        <f t="shared" si="974"/>
        <v/>
      </c>
      <c r="AO4661" s="46" t="str">
        <f t="shared" si="975"/>
        <v/>
      </c>
      <c r="AP4661" s="46">
        <f t="shared" si="976"/>
        <v>0</v>
      </c>
      <c r="AQ4661" s="46" t="str">
        <f t="shared" si="977"/>
        <v/>
      </c>
      <c r="AR4661" s="46">
        <f t="shared" si="978"/>
        <v>0</v>
      </c>
      <c r="AS4661" s="48">
        <f t="shared" si="979"/>
        <v>1</v>
      </c>
      <c r="AT4661" s="46">
        <f t="shared" si="983"/>
        <v>0</v>
      </c>
      <c r="AU4661" s="46">
        <f t="shared" si="980"/>
        <v>0</v>
      </c>
      <c r="AV4661" s="46">
        <f t="shared" si="981"/>
        <v>0</v>
      </c>
      <c r="AW4661" s="46">
        <f t="shared" si="984"/>
        <v>0</v>
      </c>
      <c r="AX4661" s="47" t="str">
        <f t="shared" si="982"/>
        <v/>
      </c>
      <c r="AY4661" s="47" t="str">
        <f t="shared" si="985"/>
        <v/>
      </c>
    </row>
    <row r="4662" spans="35:51" x14ac:dyDescent="0.35">
      <c r="AI4662" s="11"/>
      <c r="AJ4662" s="11"/>
      <c r="AK4662" s="11"/>
      <c r="AL4662" s="63"/>
      <c r="AM4662" s="46" t="str">
        <f t="shared" si="973"/>
        <v/>
      </c>
      <c r="AN4662" s="46" t="str">
        <f t="shared" si="974"/>
        <v/>
      </c>
      <c r="AO4662" s="46" t="str">
        <f t="shared" si="975"/>
        <v/>
      </c>
      <c r="AP4662" s="46">
        <f t="shared" si="976"/>
        <v>0</v>
      </c>
      <c r="AQ4662" s="46" t="str">
        <f t="shared" si="977"/>
        <v/>
      </c>
      <c r="AR4662" s="46">
        <f t="shared" si="978"/>
        <v>0</v>
      </c>
      <c r="AS4662" s="48">
        <f t="shared" si="979"/>
        <v>1</v>
      </c>
      <c r="AT4662" s="46">
        <f t="shared" si="983"/>
        <v>0</v>
      </c>
      <c r="AU4662" s="46">
        <f t="shared" si="980"/>
        <v>0</v>
      </c>
      <c r="AV4662" s="46">
        <f t="shared" si="981"/>
        <v>0</v>
      </c>
      <c r="AW4662" s="46">
        <f t="shared" si="984"/>
        <v>0</v>
      </c>
      <c r="AX4662" s="47" t="str">
        <f t="shared" si="982"/>
        <v/>
      </c>
      <c r="AY4662" s="47" t="str">
        <f t="shared" si="985"/>
        <v/>
      </c>
    </row>
    <row r="4663" spans="35:51" x14ac:dyDescent="0.35">
      <c r="AI4663" s="11"/>
      <c r="AJ4663" s="11"/>
      <c r="AK4663" s="11"/>
      <c r="AL4663" s="63"/>
      <c r="AM4663" s="46" t="str">
        <f t="shared" si="973"/>
        <v/>
      </c>
      <c r="AN4663" s="46" t="str">
        <f t="shared" si="974"/>
        <v/>
      </c>
      <c r="AO4663" s="46" t="str">
        <f t="shared" si="975"/>
        <v/>
      </c>
      <c r="AP4663" s="46">
        <f t="shared" si="976"/>
        <v>0</v>
      </c>
      <c r="AQ4663" s="46" t="str">
        <f t="shared" si="977"/>
        <v/>
      </c>
      <c r="AR4663" s="46">
        <f t="shared" si="978"/>
        <v>0</v>
      </c>
      <c r="AS4663" s="48">
        <f t="shared" si="979"/>
        <v>1</v>
      </c>
      <c r="AT4663" s="46">
        <f t="shared" si="983"/>
        <v>0</v>
      </c>
      <c r="AU4663" s="46">
        <f t="shared" si="980"/>
        <v>0</v>
      </c>
      <c r="AV4663" s="46">
        <f t="shared" si="981"/>
        <v>0</v>
      </c>
      <c r="AW4663" s="46">
        <f t="shared" si="984"/>
        <v>0</v>
      </c>
      <c r="AX4663" s="47" t="str">
        <f t="shared" si="982"/>
        <v/>
      </c>
      <c r="AY4663" s="47" t="str">
        <f t="shared" si="985"/>
        <v/>
      </c>
    </row>
    <row r="4664" spans="35:51" x14ac:dyDescent="0.35">
      <c r="AI4664" s="11"/>
      <c r="AJ4664" s="11"/>
      <c r="AK4664" s="11"/>
      <c r="AL4664" s="63"/>
      <c r="AM4664" s="46" t="str">
        <f t="shared" si="973"/>
        <v/>
      </c>
      <c r="AN4664" s="46" t="str">
        <f t="shared" si="974"/>
        <v/>
      </c>
      <c r="AO4664" s="46" t="str">
        <f t="shared" si="975"/>
        <v/>
      </c>
      <c r="AP4664" s="46">
        <f t="shared" si="976"/>
        <v>0</v>
      </c>
      <c r="AQ4664" s="46" t="str">
        <f t="shared" si="977"/>
        <v/>
      </c>
      <c r="AR4664" s="46">
        <f t="shared" si="978"/>
        <v>0</v>
      </c>
      <c r="AS4664" s="48">
        <f t="shared" si="979"/>
        <v>1</v>
      </c>
      <c r="AT4664" s="46">
        <f t="shared" si="983"/>
        <v>0</v>
      </c>
      <c r="AU4664" s="46">
        <f t="shared" si="980"/>
        <v>0</v>
      </c>
      <c r="AV4664" s="46">
        <f t="shared" si="981"/>
        <v>0</v>
      </c>
      <c r="AW4664" s="46">
        <f t="shared" si="984"/>
        <v>0</v>
      </c>
      <c r="AX4664" s="47" t="str">
        <f t="shared" si="982"/>
        <v/>
      </c>
      <c r="AY4664" s="47" t="str">
        <f t="shared" si="985"/>
        <v/>
      </c>
    </row>
    <row r="4665" spans="35:51" x14ac:dyDescent="0.35">
      <c r="AI4665" s="11"/>
      <c r="AJ4665" s="11"/>
      <c r="AK4665" s="11"/>
      <c r="AL4665" s="63"/>
      <c r="AM4665" s="46" t="str">
        <f t="shared" si="973"/>
        <v/>
      </c>
      <c r="AN4665" s="46" t="str">
        <f t="shared" si="974"/>
        <v/>
      </c>
      <c r="AO4665" s="46" t="str">
        <f t="shared" si="975"/>
        <v/>
      </c>
      <c r="AP4665" s="46">
        <f t="shared" si="976"/>
        <v>0</v>
      </c>
      <c r="AQ4665" s="46" t="str">
        <f t="shared" si="977"/>
        <v/>
      </c>
      <c r="AR4665" s="46">
        <f t="shared" si="978"/>
        <v>0</v>
      </c>
      <c r="AS4665" s="48">
        <f t="shared" si="979"/>
        <v>1</v>
      </c>
      <c r="AT4665" s="46">
        <f t="shared" si="983"/>
        <v>0</v>
      </c>
      <c r="AU4665" s="46">
        <f t="shared" si="980"/>
        <v>0</v>
      </c>
      <c r="AV4665" s="46">
        <f t="shared" si="981"/>
        <v>0</v>
      </c>
      <c r="AW4665" s="46">
        <f t="shared" si="984"/>
        <v>0</v>
      </c>
      <c r="AX4665" s="47" t="str">
        <f t="shared" si="982"/>
        <v/>
      </c>
      <c r="AY4665" s="47" t="str">
        <f t="shared" si="985"/>
        <v/>
      </c>
    </row>
    <row r="4666" spans="35:51" x14ac:dyDescent="0.35">
      <c r="AI4666" s="11"/>
      <c r="AJ4666" s="11"/>
      <c r="AK4666" s="11"/>
      <c r="AL4666" s="63"/>
      <c r="AM4666" s="46" t="str">
        <f t="shared" si="973"/>
        <v/>
      </c>
      <c r="AN4666" s="46" t="str">
        <f t="shared" si="974"/>
        <v/>
      </c>
      <c r="AO4666" s="46" t="str">
        <f t="shared" si="975"/>
        <v/>
      </c>
      <c r="AP4666" s="46">
        <f t="shared" si="976"/>
        <v>0</v>
      </c>
      <c r="AQ4666" s="46" t="str">
        <f t="shared" si="977"/>
        <v/>
      </c>
      <c r="AR4666" s="46">
        <f t="shared" si="978"/>
        <v>0</v>
      </c>
      <c r="AS4666" s="48">
        <f t="shared" si="979"/>
        <v>1</v>
      </c>
      <c r="AT4666" s="46">
        <f t="shared" si="983"/>
        <v>0</v>
      </c>
      <c r="AU4666" s="46">
        <f t="shared" si="980"/>
        <v>0</v>
      </c>
      <c r="AV4666" s="46">
        <f t="shared" si="981"/>
        <v>0</v>
      </c>
      <c r="AW4666" s="46">
        <f t="shared" si="984"/>
        <v>0</v>
      </c>
      <c r="AX4666" s="47" t="str">
        <f t="shared" si="982"/>
        <v/>
      </c>
      <c r="AY4666" s="47" t="str">
        <f t="shared" si="985"/>
        <v/>
      </c>
    </row>
    <row r="4667" spans="35:51" x14ac:dyDescent="0.35">
      <c r="AI4667" s="11"/>
      <c r="AJ4667" s="11"/>
      <c r="AK4667" s="11"/>
      <c r="AL4667" s="63"/>
      <c r="AM4667" s="46" t="str">
        <f t="shared" si="973"/>
        <v/>
      </c>
      <c r="AN4667" s="46" t="str">
        <f t="shared" si="974"/>
        <v/>
      </c>
      <c r="AO4667" s="46" t="str">
        <f t="shared" si="975"/>
        <v/>
      </c>
      <c r="AP4667" s="46">
        <f t="shared" si="976"/>
        <v>0</v>
      </c>
      <c r="AQ4667" s="46" t="str">
        <f t="shared" si="977"/>
        <v/>
      </c>
      <c r="AR4667" s="46">
        <f t="shared" si="978"/>
        <v>0</v>
      </c>
      <c r="AS4667" s="48">
        <f t="shared" si="979"/>
        <v>1</v>
      </c>
      <c r="AT4667" s="46">
        <f t="shared" si="983"/>
        <v>0</v>
      </c>
      <c r="AU4667" s="46">
        <f t="shared" si="980"/>
        <v>0</v>
      </c>
      <c r="AV4667" s="46">
        <f t="shared" si="981"/>
        <v>0</v>
      </c>
      <c r="AW4667" s="46">
        <f t="shared" si="984"/>
        <v>0</v>
      </c>
      <c r="AX4667" s="47" t="str">
        <f t="shared" si="982"/>
        <v/>
      </c>
      <c r="AY4667" s="47" t="str">
        <f t="shared" si="985"/>
        <v/>
      </c>
    </row>
    <row r="4668" spans="35:51" x14ac:dyDescent="0.35">
      <c r="AI4668" s="11"/>
      <c r="AJ4668" s="11"/>
      <c r="AK4668" s="11"/>
      <c r="AL4668" s="63"/>
      <c r="AM4668" s="46" t="str">
        <f t="shared" si="973"/>
        <v/>
      </c>
      <c r="AN4668" s="46" t="str">
        <f t="shared" si="974"/>
        <v/>
      </c>
      <c r="AO4668" s="46" t="str">
        <f t="shared" si="975"/>
        <v/>
      </c>
      <c r="AP4668" s="46">
        <f t="shared" si="976"/>
        <v>0</v>
      </c>
      <c r="AQ4668" s="46" t="str">
        <f t="shared" si="977"/>
        <v/>
      </c>
      <c r="AR4668" s="46">
        <f t="shared" si="978"/>
        <v>0</v>
      </c>
      <c r="AS4668" s="48">
        <f t="shared" si="979"/>
        <v>1</v>
      </c>
      <c r="AT4668" s="46">
        <f t="shared" si="983"/>
        <v>0</v>
      </c>
      <c r="AU4668" s="46">
        <f t="shared" si="980"/>
        <v>0</v>
      </c>
      <c r="AV4668" s="46">
        <f t="shared" si="981"/>
        <v>0</v>
      </c>
      <c r="AW4668" s="46">
        <f t="shared" si="984"/>
        <v>0</v>
      </c>
      <c r="AX4668" s="47" t="str">
        <f t="shared" si="982"/>
        <v/>
      </c>
      <c r="AY4668" s="47" t="str">
        <f t="shared" si="985"/>
        <v/>
      </c>
    </row>
    <row r="4669" spans="35:51" x14ac:dyDescent="0.35">
      <c r="AI4669" s="11"/>
      <c r="AJ4669" s="11"/>
      <c r="AK4669" s="11"/>
      <c r="AL4669" s="63"/>
      <c r="AM4669" s="46" t="str">
        <f t="shared" si="973"/>
        <v/>
      </c>
      <c r="AN4669" s="46" t="str">
        <f t="shared" si="974"/>
        <v/>
      </c>
      <c r="AO4669" s="46" t="str">
        <f t="shared" si="975"/>
        <v/>
      </c>
      <c r="AP4669" s="46">
        <f t="shared" si="976"/>
        <v>0</v>
      </c>
      <c r="AQ4669" s="46" t="str">
        <f t="shared" si="977"/>
        <v/>
      </c>
      <c r="AR4669" s="46">
        <f t="shared" si="978"/>
        <v>0</v>
      </c>
      <c r="AS4669" s="48">
        <f t="shared" si="979"/>
        <v>1</v>
      </c>
      <c r="AT4669" s="46">
        <f t="shared" si="983"/>
        <v>0</v>
      </c>
      <c r="AU4669" s="46">
        <f t="shared" si="980"/>
        <v>0</v>
      </c>
      <c r="AV4669" s="46">
        <f t="shared" si="981"/>
        <v>0</v>
      </c>
      <c r="AW4669" s="46">
        <f t="shared" si="984"/>
        <v>0</v>
      </c>
      <c r="AX4669" s="47" t="str">
        <f t="shared" si="982"/>
        <v/>
      </c>
      <c r="AY4669" s="47" t="str">
        <f t="shared" si="985"/>
        <v/>
      </c>
    </row>
    <row r="4670" spans="35:51" x14ac:dyDescent="0.35">
      <c r="AI4670" s="11"/>
      <c r="AJ4670" s="11"/>
      <c r="AK4670" s="11"/>
      <c r="AL4670" s="63"/>
      <c r="AM4670" s="46" t="str">
        <f t="shared" si="973"/>
        <v/>
      </c>
      <c r="AN4670" s="46" t="str">
        <f t="shared" si="974"/>
        <v/>
      </c>
      <c r="AO4670" s="46" t="str">
        <f t="shared" si="975"/>
        <v/>
      </c>
      <c r="AP4670" s="46">
        <f t="shared" si="976"/>
        <v>0</v>
      </c>
      <c r="AQ4670" s="46" t="str">
        <f t="shared" si="977"/>
        <v/>
      </c>
      <c r="AR4670" s="46">
        <f t="shared" si="978"/>
        <v>0</v>
      </c>
      <c r="AS4670" s="48">
        <f t="shared" si="979"/>
        <v>1</v>
      </c>
      <c r="AT4670" s="46">
        <f t="shared" si="983"/>
        <v>0</v>
      </c>
      <c r="AU4670" s="46">
        <f t="shared" si="980"/>
        <v>0</v>
      </c>
      <c r="AV4670" s="46">
        <f t="shared" si="981"/>
        <v>0</v>
      </c>
      <c r="AW4670" s="46">
        <f t="shared" si="984"/>
        <v>0</v>
      </c>
      <c r="AX4670" s="47" t="str">
        <f t="shared" si="982"/>
        <v/>
      </c>
      <c r="AY4670" s="47" t="str">
        <f t="shared" si="985"/>
        <v/>
      </c>
    </row>
    <row r="4671" spans="35:51" x14ac:dyDescent="0.35">
      <c r="AI4671" s="11"/>
      <c r="AJ4671" s="11"/>
      <c r="AK4671" s="11"/>
      <c r="AL4671" s="63"/>
      <c r="AM4671" s="46" t="str">
        <f t="shared" si="973"/>
        <v/>
      </c>
      <c r="AN4671" s="46" t="str">
        <f t="shared" si="974"/>
        <v/>
      </c>
      <c r="AO4671" s="46" t="str">
        <f t="shared" si="975"/>
        <v/>
      </c>
      <c r="AP4671" s="46">
        <f t="shared" si="976"/>
        <v>0</v>
      </c>
      <c r="AQ4671" s="46" t="str">
        <f t="shared" si="977"/>
        <v/>
      </c>
      <c r="AR4671" s="46">
        <f t="shared" si="978"/>
        <v>0</v>
      </c>
      <c r="AS4671" s="48">
        <f t="shared" si="979"/>
        <v>1</v>
      </c>
      <c r="AT4671" s="46">
        <f t="shared" si="983"/>
        <v>0</v>
      </c>
      <c r="AU4671" s="46">
        <f t="shared" si="980"/>
        <v>0</v>
      </c>
      <c r="AV4671" s="46">
        <f t="shared" si="981"/>
        <v>0</v>
      </c>
      <c r="AW4671" s="46">
        <f t="shared" si="984"/>
        <v>0</v>
      </c>
      <c r="AX4671" s="47" t="str">
        <f t="shared" si="982"/>
        <v/>
      </c>
      <c r="AY4671" s="47" t="str">
        <f t="shared" si="985"/>
        <v/>
      </c>
    </row>
    <row r="4672" spans="35:51" x14ac:dyDescent="0.35">
      <c r="AI4672" s="11"/>
      <c r="AJ4672" s="11"/>
      <c r="AK4672" s="11"/>
      <c r="AL4672" s="63"/>
      <c r="AM4672" s="46" t="str">
        <f t="shared" si="973"/>
        <v/>
      </c>
      <c r="AN4672" s="46" t="str">
        <f t="shared" si="974"/>
        <v/>
      </c>
      <c r="AO4672" s="46" t="str">
        <f t="shared" si="975"/>
        <v/>
      </c>
      <c r="AP4672" s="46">
        <f t="shared" si="976"/>
        <v>0</v>
      </c>
      <c r="AQ4672" s="46" t="str">
        <f t="shared" si="977"/>
        <v/>
      </c>
      <c r="AR4672" s="46">
        <f t="shared" si="978"/>
        <v>0</v>
      </c>
      <c r="AS4672" s="48">
        <f t="shared" si="979"/>
        <v>1</v>
      </c>
      <c r="AT4672" s="46">
        <f t="shared" si="983"/>
        <v>0</v>
      </c>
      <c r="AU4672" s="46">
        <f t="shared" si="980"/>
        <v>0</v>
      </c>
      <c r="AV4672" s="46">
        <f t="shared" si="981"/>
        <v>0</v>
      </c>
      <c r="AW4672" s="46">
        <f t="shared" si="984"/>
        <v>0</v>
      </c>
      <c r="AX4672" s="47" t="str">
        <f t="shared" si="982"/>
        <v/>
      </c>
      <c r="AY4672" s="47" t="str">
        <f t="shared" si="985"/>
        <v/>
      </c>
    </row>
    <row r="4673" spans="35:51" x14ac:dyDescent="0.35">
      <c r="AI4673" s="11"/>
      <c r="AJ4673" s="11"/>
      <c r="AK4673" s="11"/>
      <c r="AL4673" s="63"/>
      <c r="AM4673" s="46" t="str">
        <f t="shared" si="973"/>
        <v/>
      </c>
      <c r="AN4673" s="46" t="str">
        <f t="shared" si="974"/>
        <v/>
      </c>
      <c r="AO4673" s="46" t="str">
        <f t="shared" si="975"/>
        <v/>
      </c>
      <c r="AP4673" s="46">
        <f t="shared" si="976"/>
        <v>0</v>
      </c>
      <c r="AQ4673" s="46" t="str">
        <f t="shared" si="977"/>
        <v/>
      </c>
      <c r="AR4673" s="46">
        <f t="shared" si="978"/>
        <v>0</v>
      </c>
      <c r="AS4673" s="48">
        <f t="shared" si="979"/>
        <v>1</v>
      </c>
      <c r="AT4673" s="46">
        <f t="shared" si="983"/>
        <v>0</v>
      </c>
      <c r="AU4673" s="46">
        <f t="shared" si="980"/>
        <v>0</v>
      </c>
      <c r="AV4673" s="46">
        <f t="shared" si="981"/>
        <v>0</v>
      </c>
      <c r="AW4673" s="46">
        <f t="shared" si="984"/>
        <v>0</v>
      </c>
      <c r="AX4673" s="47" t="str">
        <f t="shared" si="982"/>
        <v/>
      </c>
      <c r="AY4673" s="47" t="str">
        <f t="shared" si="985"/>
        <v/>
      </c>
    </row>
    <row r="4674" spans="35:51" x14ac:dyDescent="0.35">
      <c r="AI4674" s="11"/>
      <c r="AJ4674" s="11"/>
      <c r="AK4674" s="11"/>
      <c r="AL4674" s="63"/>
      <c r="AM4674" s="46" t="str">
        <f t="shared" si="973"/>
        <v/>
      </c>
      <c r="AN4674" s="46" t="str">
        <f t="shared" si="974"/>
        <v/>
      </c>
      <c r="AO4674" s="46" t="str">
        <f t="shared" si="975"/>
        <v/>
      </c>
      <c r="AP4674" s="46">
        <f t="shared" si="976"/>
        <v>0</v>
      </c>
      <c r="AQ4674" s="46" t="str">
        <f t="shared" si="977"/>
        <v/>
      </c>
      <c r="AR4674" s="46">
        <f t="shared" si="978"/>
        <v>0</v>
      </c>
      <c r="AS4674" s="48">
        <f t="shared" si="979"/>
        <v>1</v>
      </c>
      <c r="AT4674" s="46">
        <f t="shared" si="983"/>
        <v>0</v>
      </c>
      <c r="AU4674" s="46">
        <f t="shared" si="980"/>
        <v>0</v>
      </c>
      <c r="AV4674" s="46">
        <f t="shared" si="981"/>
        <v>0</v>
      </c>
      <c r="AW4674" s="46">
        <f t="shared" si="984"/>
        <v>0</v>
      </c>
      <c r="AX4674" s="47" t="str">
        <f t="shared" si="982"/>
        <v/>
      </c>
      <c r="AY4674" s="47" t="str">
        <f t="shared" si="985"/>
        <v/>
      </c>
    </row>
    <row r="4675" spans="35:51" x14ac:dyDescent="0.35">
      <c r="AI4675" s="11"/>
      <c r="AJ4675" s="11"/>
      <c r="AK4675" s="11"/>
      <c r="AL4675" s="63"/>
      <c r="AM4675" s="46" t="str">
        <f t="shared" ref="AM4675:AM4738" si="986">IFERROR(VLOOKUP($AK4675,pnl_konto_table,2,FALSE),"")</f>
        <v/>
      </c>
      <c r="AN4675" s="46" t="str">
        <f t="shared" ref="AN4675:AN4738" si="987">IFERROR(VLOOKUP($AK4675,pnl_konto_table,6,FALSE),"")</f>
        <v/>
      </c>
      <c r="AO4675" s="46" t="str">
        <f t="shared" ref="AO4675:AO4738" si="988">IFERROR(VLOOKUP($AK4675,pnl_konto_table,7,FALSE),"")</f>
        <v/>
      </c>
      <c r="AP4675" s="46">
        <f t="shared" ref="AP4675:AP4738" si="989">IFERROR(VLOOKUP(AO4675,pnl_kategori_table,2,FALSE),0)</f>
        <v>0</v>
      </c>
      <c r="AQ4675" s="46" t="str">
        <f t="shared" ref="AQ4675:AQ4738" si="990">IFERROR(MATCH(AN4675,pnl_subkategori,0),"")</f>
        <v/>
      </c>
      <c r="AR4675" s="46">
        <f t="shared" ref="AR4675:AR4738" si="991">IF(AP4675=$A$3,-$AL4675,$AL4675)</f>
        <v>0</v>
      </c>
      <c r="AS4675" s="48">
        <f t="shared" ref="AS4675:AS4738" si="992">IFERROR(VLOOKUP($AK4675,lookup_konto_index,2,FALSE),IFERROR(VLOOKUP(AN4675,lookup_subkategori_index,2,FALSE),IFERROR(VLOOKUP(AO4675,lookup_kategori_index,2,FALSE),1)))</f>
        <v>1</v>
      </c>
      <c r="AT4675" s="46">
        <f t="shared" si="983"/>
        <v>0</v>
      </c>
      <c r="AU4675" s="46">
        <f t="shared" ref="AU4675:AU4738" si="993">SUMIFS($BC$3:$BC$50,$BA$3:$BA$50,$AI4675,$BB$3:$BB$50,$AJ4675)</f>
        <v>0</v>
      </c>
      <c r="AV4675" s="46">
        <f t="shared" ref="AV4675:AV4738" si="994">SUMIFS($BD$3:$BD$50,$BA$3:$BA$50,$AI4675,$BB$3:$BB$50,$AJ4675)</f>
        <v>0</v>
      </c>
      <c r="AW4675" s="46">
        <f t="shared" si="984"/>
        <v>0</v>
      </c>
      <c r="AX4675" s="47" t="str">
        <f t="shared" ref="AX4675:AX4738" si="995">IFERROR(VLOOKUP($AP4675,table_type_kostnad,2,FALSE)*AR4675,"")</f>
        <v/>
      </c>
      <c r="AY4675" s="47" t="str">
        <f t="shared" si="985"/>
        <v/>
      </c>
    </row>
    <row r="4676" spans="35:51" x14ac:dyDescent="0.35">
      <c r="AI4676" s="11"/>
      <c r="AJ4676" s="11"/>
      <c r="AK4676" s="11"/>
      <c r="AL4676" s="63"/>
      <c r="AM4676" s="46" t="str">
        <f t="shared" si="986"/>
        <v/>
      </c>
      <c r="AN4676" s="46" t="str">
        <f t="shared" si="987"/>
        <v/>
      </c>
      <c r="AO4676" s="46" t="str">
        <f t="shared" si="988"/>
        <v/>
      </c>
      <c r="AP4676" s="46">
        <f t="shared" si="989"/>
        <v>0</v>
      </c>
      <c r="AQ4676" s="46" t="str">
        <f t="shared" si="990"/>
        <v/>
      </c>
      <c r="AR4676" s="46">
        <f t="shared" si="991"/>
        <v>0</v>
      </c>
      <c r="AS4676" s="48">
        <f t="shared" si="992"/>
        <v>1</v>
      </c>
      <c r="AT4676" s="46">
        <f t="shared" ref="AT4676:AT4739" si="996">AS4676*AR4676</f>
        <v>0</v>
      </c>
      <c r="AU4676" s="46">
        <f t="shared" si="993"/>
        <v>0</v>
      </c>
      <c r="AV4676" s="46">
        <f t="shared" si="994"/>
        <v>0</v>
      </c>
      <c r="AW4676" s="46">
        <f t="shared" ref="AW4676:AW4739" si="997">IF(AU4676=0,0,1)</f>
        <v>0</v>
      </c>
      <c r="AX4676" s="47" t="str">
        <f t="shared" si="995"/>
        <v/>
      </c>
      <c r="AY4676" s="47" t="str">
        <f t="shared" ref="AY4676:AY4739" si="998">IFERROR(AX4676*AS4676,"")</f>
        <v/>
      </c>
    </row>
    <row r="4677" spans="35:51" x14ac:dyDescent="0.35">
      <c r="AI4677" s="11"/>
      <c r="AJ4677" s="11"/>
      <c r="AK4677" s="11"/>
      <c r="AL4677" s="63"/>
      <c r="AM4677" s="46" t="str">
        <f t="shared" si="986"/>
        <v/>
      </c>
      <c r="AN4677" s="46" t="str">
        <f t="shared" si="987"/>
        <v/>
      </c>
      <c r="AO4677" s="46" t="str">
        <f t="shared" si="988"/>
        <v/>
      </c>
      <c r="AP4677" s="46">
        <f t="shared" si="989"/>
        <v>0</v>
      </c>
      <c r="AQ4677" s="46" t="str">
        <f t="shared" si="990"/>
        <v/>
      </c>
      <c r="AR4677" s="46">
        <f t="shared" si="991"/>
        <v>0</v>
      </c>
      <c r="AS4677" s="48">
        <f t="shared" si="992"/>
        <v>1</v>
      </c>
      <c r="AT4677" s="46">
        <f t="shared" si="996"/>
        <v>0</v>
      </c>
      <c r="AU4677" s="46">
        <f t="shared" si="993"/>
        <v>0</v>
      </c>
      <c r="AV4677" s="46">
        <f t="shared" si="994"/>
        <v>0</v>
      </c>
      <c r="AW4677" s="46">
        <f t="shared" si="997"/>
        <v>0</v>
      </c>
      <c r="AX4677" s="47" t="str">
        <f t="shared" si="995"/>
        <v/>
      </c>
      <c r="AY4677" s="47" t="str">
        <f t="shared" si="998"/>
        <v/>
      </c>
    </row>
    <row r="4678" spans="35:51" x14ac:dyDescent="0.35">
      <c r="AI4678" s="11"/>
      <c r="AJ4678" s="11"/>
      <c r="AK4678" s="11"/>
      <c r="AL4678" s="63"/>
      <c r="AM4678" s="46" t="str">
        <f t="shared" si="986"/>
        <v/>
      </c>
      <c r="AN4678" s="46" t="str">
        <f t="shared" si="987"/>
        <v/>
      </c>
      <c r="AO4678" s="46" t="str">
        <f t="shared" si="988"/>
        <v/>
      </c>
      <c r="AP4678" s="46">
        <f t="shared" si="989"/>
        <v>0</v>
      </c>
      <c r="AQ4678" s="46" t="str">
        <f t="shared" si="990"/>
        <v/>
      </c>
      <c r="AR4678" s="46">
        <f t="shared" si="991"/>
        <v>0</v>
      </c>
      <c r="AS4678" s="48">
        <f t="shared" si="992"/>
        <v>1</v>
      </c>
      <c r="AT4678" s="46">
        <f t="shared" si="996"/>
        <v>0</v>
      </c>
      <c r="AU4678" s="46">
        <f t="shared" si="993"/>
        <v>0</v>
      </c>
      <c r="AV4678" s="46">
        <f t="shared" si="994"/>
        <v>0</v>
      </c>
      <c r="AW4678" s="46">
        <f t="shared" si="997"/>
        <v>0</v>
      </c>
      <c r="AX4678" s="47" t="str">
        <f t="shared" si="995"/>
        <v/>
      </c>
      <c r="AY4678" s="47" t="str">
        <f t="shared" si="998"/>
        <v/>
      </c>
    </row>
    <row r="4679" spans="35:51" x14ac:dyDescent="0.35">
      <c r="AI4679" s="11"/>
      <c r="AJ4679" s="11"/>
      <c r="AK4679" s="11"/>
      <c r="AL4679" s="63"/>
      <c r="AM4679" s="46" t="str">
        <f t="shared" si="986"/>
        <v/>
      </c>
      <c r="AN4679" s="46" t="str">
        <f t="shared" si="987"/>
        <v/>
      </c>
      <c r="AO4679" s="46" t="str">
        <f t="shared" si="988"/>
        <v/>
      </c>
      <c r="AP4679" s="46">
        <f t="shared" si="989"/>
        <v>0</v>
      </c>
      <c r="AQ4679" s="46" t="str">
        <f t="shared" si="990"/>
        <v/>
      </c>
      <c r="AR4679" s="46">
        <f t="shared" si="991"/>
        <v>0</v>
      </c>
      <c r="AS4679" s="48">
        <f t="shared" si="992"/>
        <v>1</v>
      </c>
      <c r="AT4679" s="46">
        <f t="shared" si="996"/>
        <v>0</v>
      </c>
      <c r="AU4679" s="46">
        <f t="shared" si="993"/>
        <v>0</v>
      </c>
      <c r="AV4679" s="46">
        <f t="shared" si="994"/>
        <v>0</v>
      </c>
      <c r="AW4679" s="46">
        <f t="shared" si="997"/>
        <v>0</v>
      </c>
      <c r="AX4679" s="47" t="str">
        <f t="shared" si="995"/>
        <v/>
      </c>
      <c r="AY4679" s="47" t="str">
        <f t="shared" si="998"/>
        <v/>
      </c>
    </row>
    <row r="4680" spans="35:51" x14ac:dyDescent="0.35">
      <c r="AI4680" s="11"/>
      <c r="AJ4680" s="11"/>
      <c r="AK4680" s="11"/>
      <c r="AL4680" s="63"/>
      <c r="AM4680" s="46" t="str">
        <f t="shared" si="986"/>
        <v/>
      </c>
      <c r="AN4680" s="46" t="str">
        <f t="shared" si="987"/>
        <v/>
      </c>
      <c r="AO4680" s="46" t="str">
        <f t="shared" si="988"/>
        <v/>
      </c>
      <c r="AP4680" s="46">
        <f t="shared" si="989"/>
        <v>0</v>
      </c>
      <c r="AQ4680" s="46" t="str">
        <f t="shared" si="990"/>
        <v/>
      </c>
      <c r="AR4680" s="46">
        <f t="shared" si="991"/>
        <v>0</v>
      </c>
      <c r="AS4680" s="48">
        <f t="shared" si="992"/>
        <v>1</v>
      </c>
      <c r="AT4680" s="46">
        <f t="shared" si="996"/>
        <v>0</v>
      </c>
      <c r="AU4680" s="46">
        <f t="shared" si="993"/>
        <v>0</v>
      </c>
      <c r="AV4680" s="46">
        <f t="shared" si="994"/>
        <v>0</v>
      </c>
      <c r="AW4680" s="46">
        <f t="shared" si="997"/>
        <v>0</v>
      </c>
      <c r="AX4680" s="47" t="str">
        <f t="shared" si="995"/>
        <v/>
      </c>
      <c r="AY4680" s="47" t="str">
        <f t="shared" si="998"/>
        <v/>
      </c>
    </row>
    <row r="4681" spans="35:51" x14ac:dyDescent="0.35">
      <c r="AI4681" s="11"/>
      <c r="AJ4681" s="11"/>
      <c r="AK4681" s="11"/>
      <c r="AL4681" s="63"/>
      <c r="AM4681" s="46" t="str">
        <f t="shared" si="986"/>
        <v/>
      </c>
      <c r="AN4681" s="46" t="str">
        <f t="shared" si="987"/>
        <v/>
      </c>
      <c r="AO4681" s="46" t="str">
        <f t="shared" si="988"/>
        <v/>
      </c>
      <c r="AP4681" s="46">
        <f t="shared" si="989"/>
        <v>0</v>
      </c>
      <c r="AQ4681" s="46" t="str">
        <f t="shared" si="990"/>
        <v/>
      </c>
      <c r="AR4681" s="46">
        <f t="shared" si="991"/>
        <v>0</v>
      </c>
      <c r="AS4681" s="48">
        <f t="shared" si="992"/>
        <v>1</v>
      </c>
      <c r="AT4681" s="46">
        <f t="shared" si="996"/>
        <v>0</v>
      </c>
      <c r="AU4681" s="46">
        <f t="shared" si="993"/>
        <v>0</v>
      </c>
      <c r="AV4681" s="46">
        <f t="shared" si="994"/>
        <v>0</v>
      </c>
      <c r="AW4681" s="46">
        <f t="shared" si="997"/>
        <v>0</v>
      </c>
      <c r="AX4681" s="47" t="str">
        <f t="shared" si="995"/>
        <v/>
      </c>
      <c r="AY4681" s="47" t="str">
        <f t="shared" si="998"/>
        <v/>
      </c>
    </row>
    <row r="4682" spans="35:51" x14ac:dyDescent="0.35">
      <c r="AI4682" s="11"/>
      <c r="AJ4682" s="11"/>
      <c r="AK4682" s="11"/>
      <c r="AL4682" s="63"/>
      <c r="AM4682" s="46" t="str">
        <f t="shared" si="986"/>
        <v/>
      </c>
      <c r="AN4682" s="46" t="str">
        <f t="shared" si="987"/>
        <v/>
      </c>
      <c r="AO4682" s="46" t="str">
        <f t="shared" si="988"/>
        <v/>
      </c>
      <c r="AP4682" s="46">
        <f t="shared" si="989"/>
        <v>0</v>
      </c>
      <c r="AQ4682" s="46" t="str">
        <f t="shared" si="990"/>
        <v/>
      </c>
      <c r="AR4682" s="46">
        <f t="shared" si="991"/>
        <v>0</v>
      </c>
      <c r="AS4682" s="48">
        <f t="shared" si="992"/>
        <v>1</v>
      </c>
      <c r="AT4682" s="46">
        <f t="shared" si="996"/>
        <v>0</v>
      </c>
      <c r="AU4682" s="46">
        <f t="shared" si="993"/>
        <v>0</v>
      </c>
      <c r="AV4682" s="46">
        <f t="shared" si="994"/>
        <v>0</v>
      </c>
      <c r="AW4682" s="46">
        <f t="shared" si="997"/>
        <v>0</v>
      </c>
      <c r="AX4682" s="47" t="str">
        <f t="shared" si="995"/>
        <v/>
      </c>
      <c r="AY4682" s="47" t="str">
        <f t="shared" si="998"/>
        <v/>
      </c>
    </row>
    <row r="4683" spans="35:51" x14ac:dyDescent="0.35">
      <c r="AI4683" s="11"/>
      <c r="AJ4683" s="11"/>
      <c r="AK4683" s="11"/>
      <c r="AL4683" s="63"/>
      <c r="AM4683" s="46" t="str">
        <f t="shared" si="986"/>
        <v/>
      </c>
      <c r="AN4683" s="46" t="str">
        <f t="shared" si="987"/>
        <v/>
      </c>
      <c r="AO4683" s="46" t="str">
        <f t="shared" si="988"/>
        <v/>
      </c>
      <c r="AP4683" s="46">
        <f t="shared" si="989"/>
        <v>0</v>
      </c>
      <c r="AQ4683" s="46" t="str">
        <f t="shared" si="990"/>
        <v/>
      </c>
      <c r="AR4683" s="46">
        <f t="shared" si="991"/>
        <v>0</v>
      </c>
      <c r="AS4683" s="48">
        <f t="shared" si="992"/>
        <v>1</v>
      </c>
      <c r="AT4683" s="46">
        <f t="shared" si="996"/>
        <v>0</v>
      </c>
      <c r="AU4683" s="46">
        <f t="shared" si="993"/>
        <v>0</v>
      </c>
      <c r="AV4683" s="46">
        <f t="shared" si="994"/>
        <v>0</v>
      </c>
      <c r="AW4683" s="46">
        <f t="shared" si="997"/>
        <v>0</v>
      </c>
      <c r="AX4683" s="47" t="str">
        <f t="shared" si="995"/>
        <v/>
      </c>
      <c r="AY4683" s="47" t="str">
        <f t="shared" si="998"/>
        <v/>
      </c>
    </row>
    <row r="4684" spans="35:51" x14ac:dyDescent="0.35">
      <c r="AI4684" s="11"/>
      <c r="AJ4684" s="11"/>
      <c r="AK4684" s="11"/>
      <c r="AL4684" s="63"/>
      <c r="AM4684" s="46" t="str">
        <f t="shared" si="986"/>
        <v/>
      </c>
      <c r="AN4684" s="46" t="str">
        <f t="shared" si="987"/>
        <v/>
      </c>
      <c r="AO4684" s="46" t="str">
        <f t="shared" si="988"/>
        <v/>
      </c>
      <c r="AP4684" s="46">
        <f t="shared" si="989"/>
        <v>0</v>
      </c>
      <c r="AQ4684" s="46" t="str">
        <f t="shared" si="990"/>
        <v/>
      </c>
      <c r="AR4684" s="46">
        <f t="shared" si="991"/>
        <v>0</v>
      </c>
      <c r="AS4684" s="48">
        <f t="shared" si="992"/>
        <v>1</v>
      </c>
      <c r="AT4684" s="46">
        <f t="shared" si="996"/>
        <v>0</v>
      </c>
      <c r="AU4684" s="46">
        <f t="shared" si="993"/>
        <v>0</v>
      </c>
      <c r="AV4684" s="46">
        <f t="shared" si="994"/>
        <v>0</v>
      </c>
      <c r="AW4684" s="46">
        <f t="shared" si="997"/>
        <v>0</v>
      </c>
      <c r="AX4684" s="47" t="str">
        <f t="shared" si="995"/>
        <v/>
      </c>
      <c r="AY4684" s="47" t="str">
        <f t="shared" si="998"/>
        <v/>
      </c>
    </row>
    <row r="4685" spans="35:51" x14ac:dyDescent="0.35">
      <c r="AI4685" s="11"/>
      <c r="AJ4685" s="11"/>
      <c r="AK4685" s="11"/>
      <c r="AL4685" s="63"/>
      <c r="AM4685" s="46" t="str">
        <f t="shared" si="986"/>
        <v/>
      </c>
      <c r="AN4685" s="46" t="str">
        <f t="shared" si="987"/>
        <v/>
      </c>
      <c r="AO4685" s="46" t="str">
        <f t="shared" si="988"/>
        <v/>
      </c>
      <c r="AP4685" s="46">
        <f t="shared" si="989"/>
        <v>0</v>
      </c>
      <c r="AQ4685" s="46" t="str">
        <f t="shared" si="990"/>
        <v/>
      </c>
      <c r="AR4685" s="46">
        <f t="shared" si="991"/>
        <v>0</v>
      </c>
      <c r="AS4685" s="48">
        <f t="shared" si="992"/>
        <v>1</v>
      </c>
      <c r="AT4685" s="46">
        <f t="shared" si="996"/>
        <v>0</v>
      </c>
      <c r="AU4685" s="46">
        <f t="shared" si="993"/>
        <v>0</v>
      </c>
      <c r="AV4685" s="46">
        <f t="shared" si="994"/>
        <v>0</v>
      </c>
      <c r="AW4685" s="46">
        <f t="shared" si="997"/>
        <v>0</v>
      </c>
      <c r="AX4685" s="47" t="str">
        <f t="shared" si="995"/>
        <v/>
      </c>
      <c r="AY4685" s="47" t="str">
        <f t="shared" si="998"/>
        <v/>
      </c>
    </row>
    <row r="4686" spans="35:51" x14ac:dyDescent="0.35">
      <c r="AI4686" s="11"/>
      <c r="AJ4686" s="11"/>
      <c r="AK4686" s="11"/>
      <c r="AL4686" s="63"/>
      <c r="AM4686" s="46" t="str">
        <f t="shared" si="986"/>
        <v/>
      </c>
      <c r="AN4686" s="46" t="str">
        <f t="shared" si="987"/>
        <v/>
      </c>
      <c r="AO4686" s="46" t="str">
        <f t="shared" si="988"/>
        <v/>
      </c>
      <c r="AP4686" s="46">
        <f t="shared" si="989"/>
        <v>0</v>
      </c>
      <c r="AQ4686" s="46" t="str">
        <f t="shared" si="990"/>
        <v/>
      </c>
      <c r="AR4686" s="46">
        <f t="shared" si="991"/>
        <v>0</v>
      </c>
      <c r="AS4686" s="48">
        <f t="shared" si="992"/>
        <v>1</v>
      </c>
      <c r="AT4686" s="46">
        <f t="shared" si="996"/>
        <v>0</v>
      </c>
      <c r="AU4686" s="46">
        <f t="shared" si="993"/>
        <v>0</v>
      </c>
      <c r="AV4686" s="46">
        <f t="shared" si="994"/>
        <v>0</v>
      </c>
      <c r="AW4686" s="46">
        <f t="shared" si="997"/>
        <v>0</v>
      </c>
      <c r="AX4686" s="47" t="str">
        <f t="shared" si="995"/>
        <v/>
      </c>
      <c r="AY4686" s="47" t="str">
        <f t="shared" si="998"/>
        <v/>
      </c>
    </row>
    <row r="4687" spans="35:51" x14ac:dyDescent="0.35">
      <c r="AI4687" s="11"/>
      <c r="AJ4687" s="11"/>
      <c r="AK4687" s="11"/>
      <c r="AL4687" s="63"/>
      <c r="AM4687" s="46" t="str">
        <f t="shared" si="986"/>
        <v/>
      </c>
      <c r="AN4687" s="46" t="str">
        <f t="shared" si="987"/>
        <v/>
      </c>
      <c r="AO4687" s="46" t="str">
        <f t="shared" si="988"/>
        <v/>
      </c>
      <c r="AP4687" s="46">
        <f t="shared" si="989"/>
        <v>0</v>
      </c>
      <c r="AQ4687" s="46" t="str">
        <f t="shared" si="990"/>
        <v/>
      </c>
      <c r="AR4687" s="46">
        <f t="shared" si="991"/>
        <v>0</v>
      </c>
      <c r="AS4687" s="48">
        <f t="shared" si="992"/>
        <v>1</v>
      </c>
      <c r="AT4687" s="46">
        <f t="shared" si="996"/>
        <v>0</v>
      </c>
      <c r="AU4687" s="46">
        <f t="shared" si="993"/>
        <v>0</v>
      </c>
      <c r="AV4687" s="46">
        <f t="shared" si="994"/>
        <v>0</v>
      </c>
      <c r="AW4687" s="46">
        <f t="shared" si="997"/>
        <v>0</v>
      </c>
      <c r="AX4687" s="47" t="str">
        <f t="shared" si="995"/>
        <v/>
      </c>
      <c r="AY4687" s="47" t="str">
        <f t="shared" si="998"/>
        <v/>
      </c>
    </row>
    <row r="4688" spans="35:51" x14ac:dyDescent="0.35">
      <c r="AI4688" s="11"/>
      <c r="AJ4688" s="11"/>
      <c r="AK4688" s="11"/>
      <c r="AL4688" s="63"/>
      <c r="AM4688" s="46" t="str">
        <f t="shared" si="986"/>
        <v/>
      </c>
      <c r="AN4688" s="46" t="str">
        <f t="shared" si="987"/>
        <v/>
      </c>
      <c r="AO4688" s="46" t="str">
        <f t="shared" si="988"/>
        <v/>
      </c>
      <c r="AP4688" s="46">
        <f t="shared" si="989"/>
        <v>0</v>
      </c>
      <c r="AQ4688" s="46" t="str">
        <f t="shared" si="990"/>
        <v/>
      </c>
      <c r="AR4688" s="46">
        <f t="shared" si="991"/>
        <v>0</v>
      </c>
      <c r="AS4688" s="48">
        <f t="shared" si="992"/>
        <v>1</v>
      </c>
      <c r="AT4688" s="46">
        <f t="shared" si="996"/>
        <v>0</v>
      </c>
      <c r="AU4688" s="46">
        <f t="shared" si="993"/>
        <v>0</v>
      </c>
      <c r="AV4688" s="46">
        <f t="shared" si="994"/>
        <v>0</v>
      </c>
      <c r="AW4688" s="46">
        <f t="shared" si="997"/>
        <v>0</v>
      </c>
      <c r="AX4688" s="47" t="str">
        <f t="shared" si="995"/>
        <v/>
      </c>
      <c r="AY4688" s="47" t="str">
        <f t="shared" si="998"/>
        <v/>
      </c>
    </row>
    <row r="4689" spans="35:51" x14ac:dyDescent="0.35">
      <c r="AI4689" s="11"/>
      <c r="AJ4689" s="11"/>
      <c r="AK4689" s="11"/>
      <c r="AL4689" s="63"/>
      <c r="AM4689" s="46" t="str">
        <f t="shared" si="986"/>
        <v/>
      </c>
      <c r="AN4689" s="46" t="str">
        <f t="shared" si="987"/>
        <v/>
      </c>
      <c r="AO4689" s="46" t="str">
        <f t="shared" si="988"/>
        <v/>
      </c>
      <c r="AP4689" s="46">
        <f t="shared" si="989"/>
        <v>0</v>
      </c>
      <c r="AQ4689" s="46" t="str">
        <f t="shared" si="990"/>
        <v/>
      </c>
      <c r="AR4689" s="46">
        <f t="shared" si="991"/>
        <v>0</v>
      </c>
      <c r="AS4689" s="48">
        <f t="shared" si="992"/>
        <v>1</v>
      </c>
      <c r="AT4689" s="46">
        <f t="shared" si="996"/>
        <v>0</v>
      </c>
      <c r="AU4689" s="46">
        <f t="shared" si="993"/>
        <v>0</v>
      </c>
      <c r="AV4689" s="46">
        <f t="shared" si="994"/>
        <v>0</v>
      </c>
      <c r="AW4689" s="46">
        <f t="shared" si="997"/>
        <v>0</v>
      </c>
      <c r="AX4689" s="47" t="str">
        <f t="shared" si="995"/>
        <v/>
      </c>
      <c r="AY4689" s="47" t="str">
        <f t="shared" si="998"/>
        <v/>
      </c>
    </row>
    <row r="4690" spans="35:51" x14ac:dyDescent="0.35">
      <c r="AI4690" s="11"/>
      <c r="AJ4690" s="11"/>
      <c r="AK4690" s="11"/>
      <c r="AL4690" s="63"/>
      <c r="AM4690" s="46" t="str">
        <f t="shared" si="986"/>
        <v/>
      </c>
      <c r="AN4690" s="46" t="str">
        <f t="shared" si="987"/>
        <v/>
      </c>
      <c r="AO4690" s="46" t="str">
        <f t="shared" si="988"/>
        <v/>
      </c>
      <c r="AP4690" s="46">
        <f t="shared" si="989"/>
        <v>0</v>
      </c>
      <c r="AQ4690" s="46" t="str">
        <f t="shared" si="990"/>
        <v/>
      </c>
      <c r="AR4690" s="46">
        <f t="shared" si="991"/>
        <v>0</v>
      </c>
      <c r="AS4690" s="48">
        <f t="shared" si="992"/>
        <v>1</v>
      </c>
      <c r="AT4690" s="46">
        <f t="shared" si="996"/>
        <v>0</v>
      </c>
      <c r="AU4690" s="46">
        <f t="shared" si="993"/>
        <v>0</v>
      </c>
      <c r="AV4690" s="46">
        <f t="shared" si="994"/>
        <v>0</v>
      </c>
      <c r="AW4690" s="46">
        <f t="shared" si="997"/>
        <v>0</v>
      </c>
      <c r="AX4690" s="47" t="str">
        <f t="shared" si="995"/>
        <v/>
      </c>
      <c r="AY4690" s="47" t="str">
        <f t="shared" si="998"/>
        <v/>
      </c>
    </row>
    <row r="4691" spans="35:51" x14ac:dyDescent="0.35">
      <c r="AI4691" s="11"/>
      <c r="AJ4691" s="11"/>
      <c r="AK4691" s="11"/>
      <c r="AL4691" s="63"/>
      <c r="AM4691" s="46" t="str">
        <f t="shared" si="986"/>
        <v/>
      </c>
      <c r="AN4691" s="46" t="str">
        <f t="shared" si="987"/>
        <v/>
      </c>
      <c r="AO4691" s="46" t="str">
        <f t="shared" si="988"/>
        <v/>
      </c>
      <c r="AP4691" s="46">
        <f t="shared" si="989"/>
        <v>0</v>
      </c>
      <c r="AQ4691" s="46" t="str">
        <f t="shared" si="990"/>
        <v/>
      </c>
      <c r="AR4691" s="46">
        <f t="shared" si="991"/>
        <v>0</v>
      </c>
      <c r="AS4691" s="48">
        <f t="shared" si="992"/>
        <v>1</v>
      </c>
      <c r="AT4691" s="46">
        <f t="shared" si="996"/>
        <v>0</v>
      </c>
      <c r="AU4691" s="46">
        <f t="shared" si="993"/>
        <v>0</v>
      </c>
      <c r="AV4691" s="46">
        <f t="shared" si="994"/>
        <v>0</v>
      </c>
      <c r="AW4691" s="46">
        <f t="shared" si="997"/>
        <v>0</v>
      </c>
      <c r="AX4691" s="47" t="str">
        <f t="shared" si="995"/>
        <v/>
      </c>
      <c r="AY4691" s="47" t="str">
        <f t="shared" si="998"/>
        <v/>
      </c>
    </row>
    <row r="4692" spans="35:51" x14ac:dyDescent="0.35">
      <c r="AI4692" s="11"/>
      <c r="AJ4692" s="11"/>
      <c r="AK4692" s="11"/>
      <c r="AL4692" s="63"/>
      <c r="AM4692" s="46" t="str">
        <f t="shared" si="986"/>
        <v/>
      </c>
      <c r="AN4692" s="46" t="str">
        <f t="shared" si="987"/>
        <v/>
      </c>
      <c r="AO4692" s="46" t="str">
        <f t="shared" si="988"/>
        <v/>
      </c>
      <c r="AP4692" s="46">
        <f t="shared" si="989"/>
        <v>0</v>
      </c>
      <c r="AQ4692" s="46" t="str">
        <f t="shared" si="990"/>
        <v/>
      </c>
      <c r="AR4692" s="46">
        <f t="shared" si="991"/>
        <v>0</v>
      </c>
      <c r="AS4692" s="48">
        <f t="shared" si="992"/>
        <v>1</v>
      </c>
      <c r="AT4692" s="46">
        <f t="shared" si="996"/>
        <v>0</v>
      </c>
      <c r="AU4692" s="46">
        <f t="shared" si="993"/>
        <v>0</v>
      </c>
      <c r="AV4692" s="46">
        <f t="shared" si="994"/>
        <v>0</v>
      </c>
      <c r="AW4692" s="46">
        <f t="shared" si="997"/>
        <v>0</v>
      </c>
      <c r="AX4692" s="47" t="str">
        <f t="shared" si="995"/>
        <v/>
      </c>
      <c r="AY4692" s="47" t="str">
        <f t="shared" si="998"/>
        <v/>
      </c>
    </row>
    <row r="4693" spans="35:51" x14ac:dyDescent="0.35">
      <c r="AI4693" s="11"/>
      <c r="AJ4693" s="11"/>
      <c r="AK4693" s="11"/>
      <c r="AL4693" s="63"/>
      <c r="AM4693" s="46" t="str">
        <f t="shared" si="986"/>
        <v/>
      </c>
      <c r="AN4693" s="46" t="str">
        <f t="shared" si="987"/>
        <v/>
      </c>
      <c r="AO4693" s="46" t="str">
        <f t="shared" si="988"/>
        <v/>
      </c>
      <c r="AP4693" s="46">
        <f t="shared" si="989"/>
        <v>0</v>
      </c>
      <c r="AQ4693" s="46" t="str">
        <f t="shared" si="990"/>
        <v/>
      </c>
      <c r="AR4693" s="46">
        <f t="shared" si="991"/>
        <v>0</v>
      </c>
      <c r="AS4693" s="48">
        <f t="shared" si="992"/>
        <v>1</v>
      </c>
      <c r="AT4693" s="46">
        <f t="shared" si="996"/>
        <v>0</v>
      </c>
      <c r="AU4693" s="46">
        <f t="shared" si="993"/>
        <v>0</v>
      </c>
      <c r="AV4693" s="46">
        <f t="shared" si="994"/>
        <v>0</v>
      </c>
      <c r="AW4693" s="46">
        <f t="shared" si="997"/>
        <v>0</v>
      </c>
      <c r="AX4693" s="47" t="str">
        <f t="shared" si="995"/>
        <v/>
      </c>
      <c r="AY4693" s="47" t="str">
        <f t="shared" si="998"/>
        <v/>
      </c>
    </row>
    <row r="4694" spans="35:51" x14ac:dyDescent="0.35">
      <c r="AI4694" s="11"/>
      <c r="AJ4694" s="11"/>
      <c r="AK4694" s="11"/>
      <c r="AL4694" s="63"/>
      <c r="AM4694" s="46" t="str">
        <f t="shared" si="986"/>
        <v/>
      </c>
      <c r="AN4694" s="46" t="str">
        <f t="shared" si="987"/>
        <v/>
      </c>
      <c r="AO4694" s="46" t="str">
        <f t="shared" si="988"/>
        <v/>
      </c>
      <c r="AP4694" s="46">
        <f t="shared" si="989"/>
        <v>0</v>
      </c>
      <c r="AQ4694" s="46" t="str">
        <f t="shared" si="990"/>
        <v/>
      </c>
      <c r="AR4694" s="46">
        <f t="shared" si="991"/>
        <v>0</v>
      </c>
      <c r="AS4694" s="48">
        <f t="shared" si="992"/>
        <v>1</v>
      </c>
      <c r="AT4694" s="46">
        <f t="shared" si="996"/>
        <v>0</v>
      </c>
      <c r="AU4694" s="46">
        <f t="shared" si="993"/>
        <v>0</v>
      </c>
      <c r="AV4694" s="46">
        <f t="shared" si="994"/>
        <v>0</v>
      </c>
      <c r="AW4694" s="46">
        <f t="shared" si="997"/>
        <v>0</v>
      </c>
      <c r="AX4694" s="47" t="str">
        <f t="shared" si="995"/>
        <v/>
      </c>
      <c r="AY4694" s="47" t="str">
        <f t="shared" si="998"/>
        <v/>
      </c>
    </row>
    <row r="4695" spans="35:51" x14ac:dyDescent="0.35">
      <c r="AI4695" s="11"/>
      <c r="AJ4695" s="11"/>
      <c r="AK4695" s="11"/>
      <c r="AL4695" s="63"/>
      <c r="AM4695" s="46" t="str">
        <f t="shared" si="986"/>
        <v/>
      </c>
      <c r="AN4695" s="46" t="str">
        <f t="shared" si="987"/>
        <v/>
      </c>
      <c r="AO4695" s="46" t="str">
        <f t="shared" si="988"/>
        <v/>
      </c>
      <c r="AP4695" s="46">
        <f t="shared" si="989"/>
        <v>0</v>
      </c>
      <c r="AQ4695" s="46" t="str">
        <f t="shared" si="990"/>
        <v/>
      </c>
      <c r="AR4695" s="46">
        <f t="shared" si="991"/>
        <v>0</v>
      </c>
      <c r="AS4695" s="48">
        <f t="shared" si="992"/>
        <v>1</v>
      </c>
      <c r="AT4695" s="46">
        <f t="shared" si="996"/>
        <v>0</v>
      </c>
      <c r="AU4695" s="46">
        <f t="shared" si="993"/>
        <v>0</v>
      </c>
      <c r="AV4695" s="46">
        <f t="shared" si="994"/>
        <v>0</v>
      </c>
      <c r="AW4695" s="46">
        <f t="shared" si="997"/>
        <v>0</v>
      </c>
      <c r="AX4695" s="47" t="str">
        <f t="shared" si="995"/>
        <v/>
      </c>
      <c r="AY4695" s="47" t="str">
        <f t="shared" si="998"/>
        <v/>
      </c>
    </row>
    <row r="4696" spans="35:51" x14ac:dyDescent="0.35">
      <c r="AI4696" s="11"/>
      <c r="AJ4696" s="11"/>
      <c r="AK4696" s="11"/>
      <c r="AL4696" s="63"/>
      <c r="AM4696" s="46" t="str">
        <f t="shared" si="986"/>
        <v/>
      </c>
      <c r="AN4696" s="46" t="str">
        <f t="shared" si="987"/>
        <v/>
      </c>
      <c r="AO4696" s="46" t="str">
        <f t="shared" si="988"/>
        <v/>
      </c>
      <c r="AP4696" s="46">
        <f t="shared" si="989"/>
        <v>0</v>
      </c>
      <c r="AQ4696" s="46" t="str">
        <f t="shared" si="990"/>
        <v/>
      </c>
      <c r="AR4696" s="46">
        <f t="shared" si="991"/>
        <v>0</v>
      </c>
      <c r="AS4696" s="48">
        <f t="shared" si="992"/>
        <v>1</v>
      </c>
      <c r="AT4696" s="46">
        <f t="shared" si="996"/>
        <v>0</v>
      </c>
      <c r="AU4696" s="46">
        <f t="shared" si="993"/>
        <v>0</v>
      </c>
      <c r="AV4696" s="46">
        <f t="shared" si="994"/>
        <v>0</v>
      </c>
      <c r="AW4696" s="46">
        <f t="shared" si="997"/>
        <v>0</v>
      </c>
      <c r="AX4696" s="47" t="str">
        <f t="shared" si="995"/>
        <v/>
      </c>
      <c r="AY4696" s="47" t="str">
        <f t="shared" si="998"/>
        <v/>
      </c>
    </row>
    <row r="4697" spans="35:51" x14ac:dyDescent="0.35">
      <c r="AI4697" s="11"/>
      <c r="AJ4697" s="11"/>
      <c r="AK4697" s="11"/>
      <c r="AL4697" s="63"/>
      <c r="AM4697" s="46" t="str">
        <f t="shared" si="986"/>
        <v/>
      </c>
      <c r="AN4697" s="46" t="str">
        <f t="shared" si="987"/>
        <v/>
      </c>
      <c r="AO4697" s="46" t="str">
        <f t="shared" si="988"/>
        <v/>
      </c>
      <c r="AP4697" s="46">
        <f t="shared" si="989"/>
        <v>0</v>
      </c>
      <c r="AQ4697" s="46" t="str">
        <f t="shared" si="990"/>
        <v/>
      </c>
      <c r="AR4697" s="46">
        <f t="shared" si="991"/>
        <v>0</v>
      </c>
      <c r="AS4697" s="48">
        <f t="shared" si="992"/>
        <v>1</v>
      </c>
      <c r="AT4697" s="46">
        <f t="shared" si="996"/>
        <v>0</v>
      </c>
      <c r="AU4697" s="46">
        <f t="shared" si="993"/>
        <v>0</v>
      </c>
      <c r="AV4697" s="46">
        <f t="shared" si="994"/>
        <v>0</v>
      </c>
      <c r="AW4697" s="46">
        <f t="shared" si="997"/>
        <v>0</v>
      </c>
      <c r="AX4697" s="47" t="str">
        <f t="shared" si="995"/>
        <v/>
      </c>
      <c r="AY4697" s="47" t="str">
        <f t="shared" si="998"/>
        <v/>
      </c>
    </row>
    <row r="4698" spans="35:51" x14ac:dyDescent="0.35">
      <c r="AI4698" s="11"/>
      <c r="AJ4698" s="11"/>
      <c r="AK4698" s="11"/>
      <c r="AL4698" s="63"/>
      <c r="AM4698" s="46" t="str">
        <f t="shared" si="986"/>
        <v/>
      </c>
      <c r="AN4698" s="46" t="str">
        <f t="shared" si="987"/>
        <v/>
      </c>
      <c r="AO4698" s="46" t="str">
        <f t="shared" si="988"/>
        <v/>
      </c>
      <c r="AP4698" s="46">
        <f t="shared" si="989"/>
        <v>0</v>
      </c>
      <c r="AQ4698" s="46" t="str">
        <f t="shared" si="990"/>
        <v/>
      </c>
      <c r="AR4698" s="46">
        <f t="shared" si="991"/>
        <v>0</v>
      </c>
      <c r="AS4698" s="48">
        <f t="shared" si="992"/>
        <v>1</v>
      </c>
      <c r="AT4698" s="46">
        <f t="shared" si="996"/>
        <v>0</v>
      </c>
      <c r="AU4698" s="46">
        <f t="shared" si="993"/>
        <v>0</v>
      </c>
      <c r="AV4698" s="46">
        <f t="shared" si="994"/>
        <v>0</v>
      </c>
      <c r="AW4698" s="46">
        <f t="shared" si="997"/>
        <v>0</v>
      </c>
      <c r="AX4698" s="47" t="str">
        <f t="shared" si="995"/>
        <v/>
      </c>
      <c r="AY4698" s="47" t="str">
        <f t="shared" si="998"/>
        <v/>
      </c>
    </row>
    <row r="4699" spans="35:51" x14ac:dyDescent="0.35">
      <c r="AI4699" s="11"/>
      <c r="AJ4699" s="11"/>
      <c r="AK4699" s="11"/>
      <c r="AL4699" s="63"/>
      <c r="AM4699" s="46" t="str">
        <f t="shared" si="986"/>
        <v/>
      </c>
      <c r="AN4699" s="46" t="str">
        <f t="shared" si="987"/>
        <v/>
      </c>
      <c r="AO4699" s="46" t="str">
        <f t="shared" si="988"/>
        <v/>
      </c>
      <c r="AP4699" s="46">
        <f t="shared" si="989"/>
        <v>0</v>
      </c>
      <c r="AQ4699" s="46" t="str">
        <f t="shared" si="990"/>
        <v/>
      </c>
      <c r="AR4699" s="46">
        <f t="shared" si="991"/>
        <v>0</v>
      </c>
      <c r="AS4699" s="48">
        <f t="shared" si="992"/>
        <v>1</v>
      </c>
      <c r="AT4699" s="46">
        <f t="shared" si="996"/>
        <v>0</v>
      </c>
      <c r="AU4699" s="46">
        <f t="shared" si="993"/>
        <v>0</v>
      </c>
      <c r="AV4699" s="46">
        <f t="shared" si="994"/>
        <v>0</v>
      </c>
      <c r="AW4699" s="46">
        <f t="shared" si="997"/>
        <v>0</v>
      </c>
      <c r="AX4699" s="47" t="str">
        <f t="shared" si="995"/>
        <v/>
      </c>
      <c r="AY4699" s="47" t="str">
        <f t="shared" si="998"/>
        <v/>
      </c>
    </row>
    <row r="4700" spans="35:51" x14ac:dyDescent="0.35">
      <c r="AI4700" s="11"/>
      <c r="AJ4700" s="11"/>
      <c r="AK4700" s="11"/>
      <c r="AL4700" s="63"/>
      <c r="AM4700" s="46" t="str">
        <f t="shared" si="986"/>
        <v/>
      </c>
      <c r="AN4700" s="46" t="str">
        <f t="shared" si="987"/>
        <v/>
      </c>
      <c r="AO4700" s="46" t="str">
        <f t="shared" si="988"/>
        <v/>
      </c>
      <c r="AP4700" s="46">
        <f t="shared" si="989"/>
        <v>0</v>
      </c>
      <c r="AQ4700" s="46" t="str">
        <f t="shared" si="990"/>
        <v/>
      </c>
      <c r="AR4700" s="46">
        <f t="shared" si="991"/>
        <v>0</v>
      </c>
      <c r="AS4700" s="48">
        <f t="shared" si="992"/>
        <v>1</v>
      </c>
      <c r="AT4700" s="46">
        <f t="shared" si="996"/>
        <v>0</v>
      </c>
      <c r="AU4700" s="46">
        <f t="shared" si="993"/>
        <v>0</v>
      </c>
      <c r="AV4700" s="46">
        <f t="shared" si="994"/>
        <v>0</v>
      </c>
      <c r="AW4700" s="46">
        <f t="shared" si="997"/>
        <v>0</v>
      </c>
      <c r="AX4700" s="47" t="str">
        <f t="shared" si="995"/>
        <v/>
      </c>
      <c r="AY4700" s="47" t="str">
        <f t="shared" si="998"/>
        <v/>
      </c>
    </row>
    <row r="4701" spans="35:51" x14ac:dyDescent="0.35">
      <c r="AI4701" s="11"/>
      <c r="AJ4701" s="11"/>
      <c r="AK4701" s="11"/>
      <c r="AL4701" s="63"/>
      <c r="AM4701" s="46" t="str">
        <f t="shared" si="986"/>
        <v/>
      </c>
      <c r="AN4701" s="46" t="str">
        <f t="shared" si="987"/>
        <v/>
      </c>
      <c r="AO4701" s="46" t="str">
        <f t="shared" si="988"/>
        <v/>
      </c>
      <c r="AP4701" s="46">
        <f t="shared" si="989"/>
        <v>0</v>
      </c>
      <c r="AQ4701" s="46" t="str">
        <f t="shared" si="990"/>
        <v/>
      </c>
      <c r="AR4701" s="46">
        <f t="shared" si="991"/>
        <v>0</v>
      </c>
      <c r="AS4701" s="48">
        <f t="shared" si="992"/>
        <v>1</v>
      </c>
      <c r="AT4701" s="46">
        <f t="shared" si="996"/>
        <v>0</v>
      </c>
      <c r="AU4701" s="46">
        <f t="shared" si="993"/>
        <v>0</v>
      </c>
      <c r="AV4701" s="46">
        <f t="shared" si="994"/>
        <v>0</v>
      </c>
      <c r="AW4701" s="46">
        <f t="shared" si="997"/>
        <v>0</v>
      </c>
      <c r="AX4701" s="47" t="str">
        <f t="shared" si="995"/>
        <v/>
      </c>
      <c r="AY4701" s="47" t="str">
        <f t="shared" si="998"/>
        <v/>
      </c>
    </row>
    <row r="4702" spans="35:51" x14ac:dyDescent="0.35">
      <c r="AI4702" s="11"/>
      <c r="AJ4702" s="11"/>
      <c r="AK4702" s="11"/>
      <c r="AL4702" s="63"/>
      <c r="AM4702" s="46" t="str">
        <f t="shared" si="986"/>
        <v/>
      </c>
      <c r="AN4702" s="46" t="str">
        <f t="shared" si="987"/>
        <v/>
      </c>
      <c r="AO4702" s="46" t="str">
        <f t="shared" si="988"/>
        <v/>
      </c>
      <c r="AP4702" s="46">
        <f t="shared" si="989"/>
        <v>0</v>
      </c>
      <c r="AQ4702" s="46" t="str">
        <f t="shared" si="990"/>
        <v/>
      </c>
      <c r="AR4702" s="46">
        <f t="shared" si="991"/>
        <v>0</v>
      </c>
      <c r="AS4702" s="48">
        <f t="shared" si="992"/>
        <v>1</v>
      </c>
      <c r="AT4702" s="46">
        <f t="shared" si="996"/>
        <v>0</v>
      </c>
      <c r="AU4702" s="46">
        <f t="shared" si="993"/>
        <v>0</v>
      </c>
      <c r="AV4702" s="46">
        <f t="shared" si="994"/>
        <v>0</v>
      </c>
      <c r="AW4702" s="46">
        <f t="shared" si="997"/>
        <v>0</v>
      </c>
      <c r="AX4702" s="47" t="str">
        <f t="shared" si="995"/>
        <v/>
      </c>
      <c r="AY4702" s="47" t="str">
        <f t="shared" si="998"/>
        <v/>
      </c>
    </row>
    <row r="4703" spans="35:51" x14ac:dyDescent="0.35">
      <c r="AI4703" s="11"/>
      <c r="AJ4703" s="11"/>
      <c r="AK4703" s="11"/>
      <c r="AL4703" s="63"/>
      <c r="AM4703" s="46" t="str">
        <f t="shared" si="986"/>
        <v/>
      </c>
      <c r="AN4703" s="46" t="str">
        <f t="shared" si="987"/>
        <v/>
      </c>
      <c r="AO4703" s="46" t="str">
        <f t="shared" si="988"/>
        <v/>
      </c>
      <c r="AP4703" s="46">
        <f t="shared" si="989"/>
        <v>0</v>
      </c>
      <c r="AQ4703" s="46" t="str">
        <f t="shared" si="990"/>
        <v/>
      </c>
      <c r="AR4703" s="46">
        <f t="shared" si="991"/>
        <v>0</v>
      </c>
      <c r="AS4703" s="48">
        <f t="shared" si="992"/>
        <v>1</v>
      </c>
      <c r="AT4703" s="46">
        <f t="shared" si="996"/>
        <v>0</v>
      </c>
      <c r="AU4703" s="46">
        <f t="shared" si="993"/>
        <v>0</v>
      </c>
      <c r="AV4703" s="46">
        <f t="shared" si="994"/>
        <v>0</v>
      </c>
      <c r="AW4703" s="46">
        <f t="shared" si="997"/>
        <v>0</v>
      </c>
      <c r="AX4703" s="47" t="str">
        <f t="shared" si="995"/>
        <v/>
      </c>
      <c r="AY4703" s="47" t="str">
        <f t="shared" si="998"/>
        <v/>
      </c>
    </row>
    <row r="4704" spans="35:51" x14ac:dyDescent="0.35">
      <c r="AI4704" s="11"/>
      <c r="AJ4704" s="11"/>
      <c r="AK4704" s="11"/>
      <c r="AL4704" s="63"/>
      <c r="AM4704" s="46" t="str">
        <f t="shared" si="986"/>
        <v/>
      </c>
      <c r="AN4704" s="46" t="str">
        <f t="shared" si="987"/>
        <v/>
      </c>
      <c r="AO4704" s="46" t="str">
        <f t="shared" si="988"/>
        <v/>
      </c>
      <c r="AP4704" s="46">
        <f t="shared" si="989"/>
        <v>0</v>
      </c>
      <c r="AQ4704" s="46" t="str">
        <f t="shared" si="990"/>
        <v/>
      </c>
      <c r="AR4704" s="46">
        <f t="shared" si="991"/>
        <v>0</v>
      </c>
      <c r="AS4704" s="48">
        <f t="shared" si="992"/>
        <v>1</v>
      </c>
      <c r="AT4704" s="46">
        <f t="shared" si="996"/>
        <v>0</v>
      </c>
      <c r="AU4704" s="46">
        <f t="shared" si="993"/>
        <v>0</v>
      </c>
      <c r="AV4704" s="46">
        <f t="shared" si="994"/>
        <v>0</v>
      </c>
      <c r="AW4704" s="46">
        <f t="shared" si="997"/>
        <v>0</v>
      </c>
      <c r="AX4704" s="47" t="str">
        <f t="shared" si="995"/>
        <v/>
      </c>
      <c r="AY4704" s="47" t="str">
        <f t="shared" si="998"/>
        <v/>
      </c>
    </row>
    <row r="4705" spans="35:51" x14ac:dyDescent="0.35">
      <c r="AI4705" s="11"/>
      <c r="AJ4705" s="11"/>
      <c r="AK4705" s="11"/>
      <c r="AL4705" s="63"/>
      <c r="AM4705" s="46" t="str">
        <f t="shared" si="986"/>
        <v/>
      </c>
      <c r="AN4705" s="46" t="str">
        <f t="shared" si="987"/>
        <v/>
      </c>
      <c r="AO4705" s="46" t="str">
        <f t="shared" si="988"/>
        <v/>
      </c>
      <c r="AP4705" s="46">
        <f t="shared" si="989"/>
        <v>0</v>
      </c>
      <c r="AQ4705" s="46" t="str">
        <f t="shared" si="990"/>
        <v/>
      </c>
      <c r="AR4705" s="46">
        <f t="shared" si="991"/>
        <v>0</v>
      </c>
      <c r="AS4705" s="48">
        <f t="shared" si="992"/>
        <v>1</v>
      </c>
      <c r="AT4705" s="46">
        <f t="shared" si="996"/>
        <v>0</v>
      </c>
      <c r="AU4705" s="46">
        <f t="shared" si="993"/>
        <v>0</v>
      </c>
      <c r="AV4705" s="46">
        <f t="shared" si="994"/>
        <v>0</v>
      </c>
      <c r="AW4705" s="46">
        <f t="shared" si="997"/>
        <v>0</v>
      </c>
      <c r="AX4705" s="47" t="str">
        <f t="shared" si="995"/>
        <v/>
      </c>
      <c r="AY4705" s="47" t="str">
        <f t="shared" si="998"/>
        <v/>
      </c>
    </row>
    <row r="4706" spans="35:51" x14ac:dyDescent="0.35">
      <c r="AI4706" s="11"/>
      <c r="AJ4706" s="11"/>
      <c r="AK4706" s="11"/>
      <c r="AL4706" s="63"/>
      <c r="AM4706" s="46" t="str">
        <f t="shared" si="986"/>
        <v/>
      </c>
      <c r="AN4706" s="46" t="str">
        <f t="shared" si="987"/>
        <v/>
      </c>
      <c r="AO4706" s="46" t="str">
        <f t="shared" si="988"/>
        <v/>
      </c>
      <c r="AP4706" s="46">
        <f t="shared" si="989"/>
        <v>0</v>
      </c>
      <c r="AQ4706" s="46" t="str">
        <f t="shared" si="990"/>
        <v/>
      </c>
      <c r="AR4706" s="46">
        <f t="shared" si="991"/>
        <v>0</v>
      </c>
      <c r="AS4706" s="48">
        <f t="shared" si="992"/>
        <v>1</v>
      </c>
      <c r="AT4706" s="46">
        <f t="shared" si="996"/>
        <v>0</v>
      </c>
      <c r="AU4706" s="46">
        <f t="shared" si="993"/>
        <v>0</v>
      </c>
      <c r="AV4706" s="46">
        <f t="shared" si="994"/>
        <v>0</v>
      </c>
      <c r="AW4706" s="46">
        <f t="shared" si="997"/>
        <v>0</v>
      </c>
      <c r="AX4706" s="47" t="str">
        <f t="shared" si="995"/>
        <v/>
      </c>
      <c r="AY4706" s="47" t="str">
        <f t="shared" si="998"/>
        <v/>
      </c>
    </row>
    <row r="4707" spans="35:51" x14ac:dyDescent="0.35">
      <c r="AI4707" s="11"/>
      <c r="AJ4707" s="11"/>
      <c r="AK4707" s="11"/>
      <c r="AL4707" s="63"/>
      <c r="AM4707" s="46" t="str">
        <f t="shared" si="986"/>
        <v/>
      </c>
      <c r="AN4707" s="46" t="str">
        <f t="shared" si="987"/>
        <v/>
      </c>
      <c r="AO4707" s="46" t="str">
        <f t="shared" si="988"/>
        <v/>
      </c>
      <c r="AP4707" s="46">
        <f t="shared" si="989"/>
        <v>0</v>
      </c>
      <c r="AQ4707" s="46" t="str">
        <f t="shared" si="990"/>
        <v/>
      </c>
      <c r="AR4707" s="46">
        <f t="shared" si="991"/>
        <v>0</v>
      </c>
      <c r="AS4707" s="48">
        <f t="shared" si="992"/>
        <v>1</v>
      </c>
      <c r="AT4707" s="46">
        <f t="shared" si="996"/>
        <v>0</v>
      </c>
      <c r="AU4707" s="46">
        <f t="shared" si="993"/>
        <v>0</v>
      </c>
      <c r="AV4707" s="46">
        <f t="shared" si="994"/>
        <v>0</v>
      </c>
      <c r="AW4707" s="46">
        <f t="shared" si="997"/>
        <v>0</v>
      </c>
      <c r="AX4707" s="47" t="str">
        <f t="shared" si="995"/>
        <v/>
      </c>
      <c r="AY4707" s="47" t="str">
        <f t="shared" si="998"/>
        <v/>
      </c>
    </row>
    <row r="4708" spans="35:51" x14ac:dyDescent="0.35">
      <c r="AI4708" s="11"/>
      <c r="AJ4708" s="11"/>
      <c r="AK4708" s="11"/>
      <c r="AL4708" s="63"/>
      <c r="AM4708" s="46" t="str">
        <f t="shared" si="986"/>
        <v/>
      </c>
      <c r="AN4708" s="46" t="str">
        <f t="shared" si="987"/>
        <v/>
      </c>
      <c r="AO4708" s="46" t="str">
        <f t="shared" si="988"/>
        <v/>
      </c>
      <c r="AP4708" s="46">
        <f t="shared" si="989"/>
        <v>0</v>
      </c>
      <c r="AQ4708" s="46" t="str">
        <f t="shared" si="990"/>
        <v/>
      </c>
      <c r="AR4708" s="46">
        <f t="shared" si="991"/>
        <v>0</v>
      </c>
      <c r="AS4708" s="48">
        <f t="shared" si="992"/>
        <v>1</v>
      </c>
      <c r="AT4708" s="46">
        <f t="shared" si="996"/>
        <v>0</v>
      </c>
      <c r="AU4708" s="46">
        <f t="shared" si="993"/>
        <v>0</v>
      </c>
      <c r="AV4708" s="46">
        <f t="shared" si="994"/>
        <v>0</v>
      </c>
      <c r="AW4708" s="46">
        <f t="shared" si="997"/>
        <v>0</v>
      </c>
      <c r="AX4708" s="47" t="str">
        <f t="shared" si="995"/>
        <v/>
      </c>
      <c r="AY4708" s="47" t="str">
        <f t="shared" si="998"/>
        <v/>
      </c>
    </row>
    <row r="4709" spans="35:51" x14ac:dyDescent="0.35">
      <c r="AI4709" s="11"/>
      <c r="AJ4709" s="11"/>
      <c r="AK4709" s="11"/>
      <c r="AL4709" s="63"/>
      <c r="AM4709" s="46" t="str">
        <f t="shared" si="986"/>
        <v/>
      </c>
      <c r="AN4709" s="46" t="str">
        <f t="shared" si="987"/>
        <v/>
      </c>
      <c r="AO4709" s="46" t="str">
        <f t="shared" si="988"/>
        <v/>
      </c>
      <c r="AP4709" s="46">
        <f t="shared" si="989"/>
        <v>0</v>
      </c>
      <c r="AQ4709" s="46" t="str">
        <f t="shared" si="990"/>
        <v/>
      </c>
      <c r="AR4709" s="46">
        <f t="shared" si="991"/>
        <v>0</v>
      </c>
      <c r="AS4709" s="48">
        <f t="shared" si="992"/>
        <v>1</v>
      </c>
      <c r="AT4709" s="46">
        <f t="shared" si="996"/>
        <v>0</v>
      </c>
      <c r="AU4709" s="46">
        <f t="shared" si="993"/>
        <v>0</v>
      </c>
      <c r="AV4709" s="46">
        <f t="shared" si="994"/>
        <v>0</v>
      </c>
      <c r="AW4709" s="46">
        <f t="shared" si="997"/>
        <v>0</v>
      </c>
      <c r="AX4709" s="47" t="str">
        <f t="shared" si="995"/>
        <v/>
      </c>
      <c r="AY4709" s="47" t="str">
        <f t="shared" si="998"/>
        <v/>
      </c>
    </row>
    <row r="4710" spans="35:51" x14ac:dyDescent="0.35">
      <c r="AI4710" s="11"/>
      <c r="AJ4710" s="11"/>
      <c r="AK4710" s="11"/>
      <c r="AL4710" s="63"/>
      <c r="AM4710" s="46" t="str">
        <f t="shared" si="986"/>
        <v/>
      </c>
      <c r="AN4710" s="46" t="str">
        <f t="shared" si="987"/>
        <v/>
      </c>
      <c r="AO4710" s="46" t="str">
        <f t="shared" si="988"/>
        <v/>
      </c>
      <c r="AP4710" s="46">
        <f t="shared" si="989"/>
        <v>0</v>
      </c>
      <c r="AQ4710" s="46" t="str">
        <f t="shared" si="990"/>
        <v/>
      </c>
      <c r="AR4710" s="46">
        <f t="shared" si="991"/>
        <v>0</v>
      </c>
      <c r="AS4710" s="48">
        <f t="shared" si="992"/>
        <v>1</v>
      </c>
      <c r="AT4710" s="46">
        <f t="shared" si="996"/>
        <v>0</v>
      </c>
      <c r="AU4710" s="46">
        <f t="shared" si="993"/>
        <v>0</v>
      </c>
      <c r="AV4710" s="46">
        <f t="shared" si="994"/>
        <v>0</v>
      </c>
      <c r="AW4710" s="46">
        <f t="shared" si="997"/>
        <v>0</v>
      </c>
      <c r="AX4710" s="47" t="str">
        <f t="shared" si="995"/>
        <v/>
      </c>
      <c r="AY4710" s="47" t="str">
        <f t="shared" si="998"/>
        <v/>
      </c>
    </row>
    <row r="4711" spans="35:51" x14ac:dyDescent="0.35">
      <c r="AI4711" s="11"/>
      <c r="AJ4711" s="11"/>
      <c r="AK4711" s="11"/>
      <c r="AL4711" s="63"/>
      <c r="AM4711" s="46" t="str">
        <f t="shared" si="986"/>
        <v/>
      </c>
      <c r="AN4711" s="46" t="str">
        <f t="shared" si="987"/>
        <v/>
      </c>
      <c r="AO4711" s="46" t="str">
        <f t="shared" si="988"/>
        <v/>
      </c>
      <c r="AP4711" s="46">
        <f t="shared" si="989"/>
        <v>0</v>
      </c>
      <c r="AQ4711" s="46" t="str">
        <f t="shared" si="990"/>
        <v/>
      </c>
      <c r="AR4711" s="46">
        <f t="shared" si="991"/>
        <v>0</v>
      </c>
      <c r="AS4711" s="48">
        <f t="shared" si="992"/>
        <v>1</v>
      </c>
      <c r="AT4711" s="46">
        <f t="shared" si="996"/>
        <v>0</v>
      </c>
      <c r="AU4711" s="46">
        <f t="shared" si="993"/>
        <v>0</v>
      </c>
      <c r="AV4711" s="46">
        <f t="shared" si="994"/>
        <v>0</v>
      </c>
      <c r="AW4711" s="46">
        <f t="shared" si="997"/>
        <v>0</v>
      </c>
      <c r="AX4711" s="47" t="str">
        <f t="shared" si="995"/>
        <v/>
      </c>
      <c r="AY4711" s="47" t="str">
        <f t="shared" si="998"/>
        <v/>
      </c>
    </row>
    <row r="4712" spans="35:51" x14ac:dyDescent="0.35">
      <c r="AI4712" s="11"/>
      <c r="AJ4712" s="11"/>
      <c r="AK4712" s="11"/>
      <c r="AL4712" s="63"/>
      <c r="AM4712" s="46" t="str">
        <f t="shared" si="986"/>
        <v/>
      </c>
      <c r="AN4712" s="46" t="str">
        <f t="shared" si="987"/>
        <v/>
      </c>
      <c r="AO4712" s="46" t="str">
        <f t="shared" si="988"/>
        <v/>
      </c>
      <c r="AP4712" s="46">
        <f t="shared" si="989"/>
        <v>0</v>
      </c>
      <c r="AQ4712" s="46" t="str">
        <f t="shared" si="990"/>
        <v/>
      </c>
      <c r="AR4712" s="46">
        <f t="shared" si="991"/>
        <v>0</v>
      </c>
      <c r="AS4712" s="48">
        <f t="shared" si="992"/>
        <v>1</v>
      </c>
      <c r="AT4712" s="46">
        <f t="shared" si="996"/>
        <v>0</v>
      </c>
      <c r="AU4712" s="46">
        <f t="shared" si="993"/>
        <v>0</v>
      </c>
      <c r="AV4712" s="46">
        <f t="shared" si="994"/>
        <v>0</v>
      </c>
      <c r="AW4712" s="46">
        <f t="shared" si="997"/>
        <v>0</v>
      </c>
      <c r="AX4712" s="47" t="str">
        <f t="shared" si="995"/>
        <v/>
      </c>
      <c r="AY4712" s="47" t="str">
        <f t="shared" si="998"/>
        <v/>
      </c>
    </row>
    <row r="4713" spans="35:51" x14ac:dyDescent="0.35">
      <c r="AI4713" s="11"/>
      <c r="AJ4713" s="11"/>
      <c r="AK4713" s="11"/>
      <c r="AL4713" s="63"/>
      <c r="AM4713" s="46" t="str">
        <f t="shared" si="986"/>
        <v/>
      </c>
      <c r="AN4713" s="46" t="str">
        <f t="shared" si="987"/>
        <v/>
      </c>
      <c r="AO4713" s="46" t="str">
        <f t="shared" si="988"/>
        <v/>
      </c>
      <c r="AP4713" s="46">
        <f t="shared" si="989"/>
        <v>0</v>
      </c>
      <c r="AQ4713" s="46" t="str">
        <f t="shared" si="990"/>
        <v/>
      </c>
      <c r="AR4713" s="46">
        <f t="shared" si="991"/>
        <v>0</v>
      </c>
      <c r="AS4713" s="48">
        <f t="shared" si="992"/>
        <v>1</v>
      </c>
      <c r="AT4713" s="46">
        <f t="shared" si="996"/>
        <v>0</v>
      </c>
      <c r="AU4713" s="46">
        <f t="shared" si="993"/>
        <v>0</v>
      </c>
      <c r="AV4713" s="46">
        <f t="shared" si="994"/>
        <v>0</v>
      </c>
      <c r="AW4713" s="46">
        <f t="shared" si="997"/>
        <v>0</v>
      </c>
      <c r="AX4713" s="47" t="str">
        <f t="shared" si="995"/>
        <v/>
      </c>
      <c r="AY4713" s="47" t="str">
        <f t="shared" si="998"/>
        <v/>
      </c>
    </row>
    <row r="4714" spans="35:51" x14ac:dyDescent="0.35">
      <c r="AI4714" s="11"/>
      <c r="AJ4714" s="11"/>
      <c r="AK4714" s="11"/>
      <c r="AL4714" s="63"/>
      <c r="AM4714" s="46" t="str">
        <f t="shared" si="986"/>
        <v/>
      </c>
      <c r="AN4714" s="46" t="str">
        <f t="shared" si="987"/>
        <v/>
      </c>
      <c r="AO4714" s="46" t="str">
        <f t="shared" si="988"/>
        <v/>
      </c>
      <c r="AP4714" s="46">
        <f t="shared" si="989"/>
        <v>0</v>
      </c>
      <c r="AQ4714" s="46" t="str">
        <f t="shared" si="990"/>
        <v/>
      </c>
      <c r="AR4714" s="46">
        <f t="shared" si="991"/>
        <v>0</v>
      </c>
      <c r="AS4714" s="48">
        <f t="shared" si="992"/>
        <v>1</v>
      </c>
      <c r="AT4714" s="46">
        <f t="shared" si="996"/>
        <v>0</v>
      </c>
      <c r="AU4714" s="46">
        <f t="shared" si="993"/>
        <v>0</v>
      </c>
      <c r="AV4714" s="46">
        <f t="shared" si="994"/>
        <v>0</v>
      </c>
      <c r="AW4714" s="46">
        <f t="shared" si="997"/>
        <v>0</v>
      </c>
      <c r="AX4714" s="47" t="str">
        <f t="shared" si="995"/>
        <v/>
      </c>
      <c r="AY4714" s="47" t="str">
        <f t="shared" si="998"/>
        <v/>
      </c>
    </row>
    <row r="4715" spans="35:51" x14ac:dyDescent="0.35">
      <c r="AI4715" s="11"/>
      <c r="AJ4715" s="11"/>
      <c r="AK4715" s="11"/>
      <c r="AL4715" s="63"/>
      <c r="AM4715" s="46" t="str">
        <f t="shared" si="986"/>
        <v/>
      </c>
      <c r="AN4715" s="46" t="str">
        <f t="shared" si="987"/>
        <v/>
      </c>
      <c r="AO4715" s="46" t="str">
        <f t="shared" si="988"/>
        <v/>
      </c>
      <c r="AP4715" s="46">
        <f t="shared" si="989"/>
        <v>0</v>
      </c>
      <c r="AQ4715" s="46" t="str">
        <f t="shared" si="990"/>
        <v/>
      </c>
      <c r="AR4715" s="46">
        <f t="shared" si="991"/>
        <v>0</v>
      </c>
      <c r="AS4715" s="48">
        <f t="shared" si="992"/>
        <v>1</v>
      </c>
      <c r="AT4715" s="46">
        <f t="shared" si="996"/>
        <v>0</v>
      </c>
      <c r="AU4715" s="46">
        <f t="shared" si="993"/>
        <v>0</v>
      </c>
      <c r="AV4715" s="46">
        <f t="shared" si="994"/>
        <v>0</v>
      </c>
      <c r="AW4715" s="46">
        <f t="shared" si="997"/>
        <v>0</v>
      </c>
      <c r="AX4715" s="47" t="str">
        <f t="shared" si="995"/>
        <v/>
      </c>
      <c r="AY4715" s="47" t="str">
        <f t="shared" si="998"/>
        <v/>
      </c>
    </row>
    <row r="4716" spans="35:51" x14ac:dyDescent="0.35">
      <c r="AI4716" s="11"/>
      <c r="AJ4716" s="11"/>
      <c r="AK4716" s="11"/>
      <c r="AL4716" s="63"/>
      <c r="AM4716" s="46" t="str">
        <f t="shared" si="986"/>
        <v/>
      </c>
      <c r="AN4716" s="46" t="str">
        <f t="shared" si="987"/>
        <v/>
      </c>
      <c r="AO4716" s="46" t="str">
        <f t="shared" si="988"/>
        <v/>
      </c>
      <c r="AP4716" s="46">
        <f t="shared" si="989"/>
        <v>0</v>
      </c>
      <c r="AQ4716" s="46" t="str">
        <f t="shared" si="990"/>
        <v/>
      </c>
      <c r="AR4716" s="46">
        <f t="shared" si="991"/>
        <v>0</v>
      </c>
      <c r="AS4716" s="48">
        <f t="shared" si="992"/>
        <v>1</v>
      </c>
      <c r="AT4716" s="46">
        <f t="shared" si="996"/>
        <v>0</v>
      </c>
      <c r="AU4716" s="46">
        <f t="shared" si="993"/>
        <v>0</v>
      </c>
      <c r="AV4716" s="46">
        <f t="shared" si="994"/>
        <v>0</v>
      </c>
      <c r="AW4716" s="46">
        <f t="shared" si="997"/>
        <v>0</v>
      </c>
      <c r="AX4716" s="47" t="str">
        <f t="shared" si="995"/>
        <v/>
      </c>
      <c r="AY4716" s="47" t="str">
        <f t="shared" si="998"/>
        <v/>
      </c>
    </row>
    <row r="4717" spans="35:51" x14ac:dyDescent="0.35">
      <c r="AI4717" s="11"/>
      <c r="AJ4717" s="11"/>
      <c r="AK4717" s="11"/>
      <c r="AL4717" s="63"/>
      <c r="AM4717" s="46" t="str">
        <f t="shared" si="986"/>
        <v/>
      </c>
      <c r="AN4717" s="46" t="str">
        <f t="shared" si="987"/>
        <v/>
      </c>
      <c r="AO4717" s="46" t="str">
        <f t="shared" si="988"/>
        <v/>
      </c>
      <c r="AP4717" s="46">
        <f t="shared" si="989"/>
        <v>0</v>
      </c>
      <c r="AQ4717" s="46" t="str">
        <f t="shared" si="990"/>
        <v/>
      </c>
      <c r="AR4717" s="46">
        <f t="shared" si="991"/>
        <v>0</v>
      </c>
      <c r="AS4717" s="48">
        <f t="shared" si="992"/>
        <v>1</v>
      </c>
      <c r="AT4717" s="46">
        <f t="shared" si="996"/>
        <v>0</v>
      </c>
      <c r="AU4717" s="46">
        <f t="shared" si="993"/>
        <v>0</v>
      </c>
      <c r="AV4717" s="46">
        <f t="shared" si="994"/>
        <v>0</v>
      </c>
      <c r="AW4717" s="46">
        <f t="shared" si="997"/>
        <v>0</v>
      </c>
      <c r="AX4717" s="47" t="str">
        <f t="shared" si="995"/>
        <v/>
      </c>
      <c r="AY4717" s="47" t="str">
        <f t="shared" si="998"/>
        <v/>
      </c>
    </row>
    <row r="4718" spans="35:51" x14ac:dyDescent="0.35">
      <c r="AI4718" s="11"/>
      <c r="AJ4718" s="11"/>
      <c r="AK4718" s="11"/>
      <c r="AL4718" s="63"/>
      <c r="AM4718" s="46" t="str">
        <f t="shared" si="986"/>
        <v/>
      </c>
      <c r="AN4718" s="46" t="str">
        <f t="shared" si="987"/>
        <v/>
      </c>
      <c r="AO4718" s="46" t="str">
        <f t="shared" si="988"/>
        <v/>
      </c>
      <c r="AP4718" s="46">
        <f t="shared" si="989"/>
        <v>0</v>
      </c>
      <c r="AQ4718" s="46" t="str">
        <f t="shared" si="990"/>
        <v/>
      </c>
      <c r="AR4718" s="46">
        <f t="shared" si="991"/>
        <v>0</v>
      </c>
      <c r="AS4718" s="48">
        <f t="shared" si="992"/>
        <v>1</v>
      </c>
      <c r="AT4718" s="46">
        <f t="shared" si="996"/>
        <v>0</v>
      </c>
      <c r="AU4718" s="46">
        <f t="shared" si="993"/>
        <v>0</v>
      </c>
      <c r="AV4718" s="46">
        <f t="shared" si="994"/>
        <v>0</v>
      </c>
      <c r="AW4718" s="46">
        <f t="shared" si="997"/>
        <v>0</v>
      </c>
      <c r="AX4718" s="47" t="str">
        <f t="shared" si="995"/>
        <v/>
      </c>
      <c r="AY4718" s="47" t="str">
        <f t="shared" si="998"/>
        <v/>
      </c>
    </row>
    <row r="4719" spans="35:51" x14ac:dyDescent="0.35">
      <c r="AI4719" s="11"/>
      <c r="AJ4719" s="11"/>
      <c r="AK4719" s="11"/>
      <c r="AL4719" s="63"/>
      <c r="AM4719" s="46" t="str">
        <f t="shared" si="986"/>
        <v/>
      </c>
      <c r="AN4719" s="46" t="str">
        <f t="shared" si="987"/>
        <v/>
      </c>
      <c r="AO4719" s="46" t="str">
        <f t="shared" si="988"/>
        <v/>
      </c>
      <c r="AP4719" s="46">
        <f t="shared" si="989"/>
        <v>0</v>
      </c>
      <c r="AQ4719" s="46" t="str">
        <f t="shared" si="990"/>
        <v/>
      </c>
      <c r="AR4719" s="46">
        <f t="shared" si="991"/>
        <v>0</v>
      </c>
      <c r="AS4719" s="48">
        <f t="shared" si="992"/>
        <v>1</v>
      </c>
      <c r="AT4719" s="46">
        <f t="shared" si="996"/>
        <v>0</v>
      </c>
      <c r="AU4719" s="46">
        <f t="shared" si="993"/>
        <v>0</v>
      </c>
      <c r="AV4719" s="46">
        <f t="shared" si="994"/>
        <v>0</v>
      </c>
      <c r="AW4719" s="46">
        <f t="shared" si="997"/>
        <v>0</v>
      </c>
      <c r="AX4719" s="47" t="str">
        <f t="shared" si="995"/>
        <v/>
      </c>
      <c r="AY4719" s="47" t="str">
        <f t="shared" si="998"/>
        <v/>
      </c>
    </row>
    <row r="4720" spans="35:51" x14ac:dyDescent="0.35">
      <c r="AI4720" s="11"/>
      <c r="AJ4720" s="11"/>
      <c r="AK4720" s="11"/>
      <c r="AL4720" s="63"/>
      <c r="AM4720" s="46" t="str">
        <f t="shared" si="986"/>
        <v/>
      </c>
      <c r="AN4720" s="46" t="str">
        <f t="shared" si="987"/>
        <v/>
      </c>
      <c r="AO4720" s="46" t="str">
        <f t="shared" si="988"/>
        <v/>
      </c>
      <c r="AP4720" s="46">
        <f t="shared" si="989"/>
        <v>0</v>
      </c>
      <c r="AQ4720" s="46" t="str">
        <f t="shared" si="990"/>
        <v/>
      </c>
      <c r="AR4720" s="46">
        <f t="shared" si="991"/>
        <v>0</v>
      </c>
      <c r="AS4720" s="48">
        <f t="shared" si="992"/>
        <v>1</v>
      </c>
      <c r="AT4720" s="46">
        <f t="shared" si="996"/>
        <v>0</v>
      </c>
      <c r="AU4720" s="46">
        <f t="shared" si="993"/>
        <v>0</v>
      </c>
      <c r="AV4720" s="46">
        <f t="shared" si="994"/>
        <v>0</v>
      </c>
      <c r="AW4720" s="46">
        <f t="shared" si="997"/>
        <v>0</v>
      </c>
      <c r="AX4720" s="47" t="str">
        <f t="shared" si="995"/>
        <v/>
      </c>
      <c r="AY4720" s="47" t="str">
        <f t="shared" si="998"/>
        <v/>
      </c>
    </row>
    <row r="4721" spans="35:51" x14ac:dyDescent="0.35">
      <c r="AI4721" s="11"/>
      <c r="AJ4721" s="11"/>
      <c r="AK4721" s="11"/>
      <c r="AL4721" s="63"/>
      <c r="AM4721" s="46" t="str">
        <f t="shared" si="986"/>
        <v/>
      </c>
      <c r="AN4721" s="46" t="str">
        <f t="shared" si="987"/>
        <v/>
      </c>
      <c r="AO4721" s="46" t="str">
        <f t="shared" si="988"/>
        <v/>
      </c>
      <c r="AP4721" s="46">
        <f t="shared" si="989"/>
        <v>0</v>
      </c>
      <c r="AQ4721" s="46" t="str">
        <f t="shared" si="990"/>
        <v/>
      </c>
      <c r="AR4721" s="46">
        <f t="shared" si="991"/>
        <v>0</v>
      </c>
      <c r="AS4721" s="48">
        <f t="shared" si="992"/>
        <v>1</v>
      </c>
      <c r="AT4721" s="46">
        <f t="shared" si="996"/>
        <v>0</v>
      </c>
      <c r="AU4721" s="46">
        <f t="shared" si="993"/>
        <v>0</v>
      </c>
      <c r="AV4721" s="46">
        <f t="shared" si="994"/>
        <v>0</v>
      </c>
      <c r="AW4721" s="46">
        <f t="shared" si="997"/>
        <v>0</v>
      </c>
      <c r="AX4721" s="47" t="str">
        <f t="shared" si="995"/>
        <v/>
      </c>
      <c r="AY4721" s="47" t="str">
        <f t="shared" si="998"/>
        <v/>
      </c>
    </row>
    <row r="4722" spans="35:51" x14ac:dyDescent="0.35">
      <c r="AI4722" s="11"/>
      <c r="AJ4722" s="11"/>
      <c r="AK4722" s="11"/>
      <c r="AL4722" s="63"/>
      <c r="AM4722" s="46" t="str">
        <f t="shared" si="986"/>
        <v/>
      </c>
      <c r="AN4722" s="46" t="str">
        <f t="shared" si="987"/>
        <v/>
      </c>
      <c r="AO4722" s="46" t="str">
        <f t="shared" si="988"/>
        <v/>
      </c>
      <c r="AP4722" s="46">
        <f t="shared" si="989"/>
        <v>0</v>
      </c>
      <c r="AQ4722" s="46" t="str">
        <f t="shared" si="990"/>
        <v/>
      </c>
      <c r="AR4722" s="46">
        <f t="shared" si="991"/>
        <v>0</v>
      </c>
      <c r="AS4722" s="48">
        <f t="shared" si="992"/>
        <v>1</v>
      </c>
      <c r="AT4722" s="46">
        <f t="shared" si="996"/>
        <v>0</v>
      </c>
      <c r="AU4722" s="46">
        <f t="shared" si="993"/>
        <v>0</v>
      </c>
      <c r="AV4722" s="46">
        <f t="shared" si="994"/>
        <v>0</v>
      </c>
      <c r="AW4722" s="46">
        <f t="shared" si="997"/>
        <v>0</v>
      </c>
      <c r="AX4722" s="47" t="str">
        <f t="shared" si="995"/>
        <v/>
      </c>
      <c r="AY4722" s="47" t="str">
        <f t="shared" si="998"/>
        <v/>
      </c>
    </row>
    <row r="4723" spans="35:51" x14ac:dyDescent="0.35">
      <c r="AI4723" s="11"/>
      <c r="AJ4723" s="11"/>
      <c r="AK4723" s="11"/>
      <c r="AL4723" s="63"/>
      <c r="AM4723" s="46" t="str">
        <f t="shared" si="986"/>
        <v/>
      </c>
      <c r="AN4723" s="46" t="str">
        <f t="shared" si="987"/>
        <v/>
      </c>
      <c r="AO4723" s="46" t="str">
        <f t="shared" si="988"/>
        <v/>
      </c>
      <c r="AP4723" s="46">
        <f t="shared" si="989"/>
        <v>0</v>
      </c>
      <c r="AQ4723" s="46" t="str">
        <f t="shared" si="990"/>
        <v/>
      </c>
      <c r="AR4723" s="46">
        <f t="shared" si="991"/>
        <v>0</v>
      </c>
      <c r="AS4723" s="48">
        <f t="shared" si="992"/>
        <v>1</v>
      </c>
      <c r="AT4723" s="46">
        <f t="shared" si="996"/>
        <v>0</v>
      </c>
      <c r="AU4723" s="46">
        <f t="shared" si="993"/>
        <v>0</v>
      </c>
      <c r="AV4723" s="46">
        <f t="shared" si="994"/>
        <v>0</v>
      </c>
      <c r="AW4723" s="46">
        <f t="shared" si="997"/>
        <v>0</v>
      </c>
      <c r="AX4723" s="47" t="str">
        <f t="shared" si="995"/>
        <v/>
      </c>
      <c r="AY4723" s="47" t="str">
        <f t="shared" si="998"/>
        <v/>
      </c>
    </row>
    <row r="4724" spans="35:51" x14ac:dyDescent="0.35">
      <c r="AI4724" s="11"/>
      <c r="AJ4724" s="11"/>
      <c r="AK4724" s="11"/>
      <c r="AL4724" s="63"/>
      <c r="AM4724" s="46" t="str">
        <f t="shared" si="986"/>
        <v/>
      </c>
      <c r="AN4724" s="46" t="str">
        <f t="shared" si="987"/>
        <v/>
      </c>
      <c r="AO4724" s="46" t="str">
        <f t="shared" si="988"/>
        <v/>
      </c>
      <c r="AP4724" s="46">
        <f t="shared" si="989"/>
        <v>0</v>
      </c>
      <c r="AQ4724" s="46" t="str">
        <f t="shared" si="990"/>
        <v/>
      </c>
      <c r="AR4724" s="46">
        <f t="shared" si="991"/>
        <v>0</v>
      </c>
      <c r="AS4724" s="48">
        <f t="shared" si="992"/>
        <v>1</v>
      </c>
      <c r="AT4724" s="46">
        <f t="shared" si="996"/>
        <v>0</v>
      </c>
      <c r="AU4724" s="46">
        <f t="shared" si="993"/>
        <v>0</v>
      </c>
      <c r="AV4724" s="46">
        <f t="shared" si="994"/>
        <v>0</v>
      </c>
      <c r="AW4724" s="46">
        <f t="shared" si="997"/>
        <v>0</v>
      </c>
      <c r="AX4724" s="47" t="str">
        <f t="shared" si="995"/>
        <v/>
      </c>
      <c r="AY4724" s="47" t="str">
        <f t="shared" si="998"/>
        <v/>
      </c>
    </row>
    <row r="4725" spans="35:51" x14ac:dyDescent="0.35">
      <c r="AI4725" s="11"/>
      <c r="AJ4725" s="11"/>
      <c r="AK4725" s="11"/>
      <c r="AL4725" s="63"/>
      <c r="AM4725" s="46" t="str">
        <f t="shared" si="986"/>
        <v/>
      </c>
      <c r="AN4725" s="46" t="str">
        <f t="shared" si="987"/>
        <v/>
      </c>
      <c r="AO4725" s="46" t="str">
        <f t="shared" si="988"/>
        <v/>
      </c>
      <c r="AP4725" s="46">
        <f t="shared" si="989"/>
        <v>0</v>
      </c>
      <c r="AQ4725" s="46" t="str">
        <f t="shared" si="990"/>
        <v/>
      </c>
      <c r="AR4725" s="46">
        <f t="shared" si="991"/>
        <v>0</v>
      </c>
      <c r="AS4725" s="48">
        <f t="shared" si="992"/>
        <v>1</v>
      </c>
      <c r="AT4725" s="46">
        <f t="shared" si="996"/>
        <v>0</v>
      </c>
      <c r="AU4725" s="46">
        <f t="shared" si="993"/>
        <v>0</v>
      </c>
      <c r="AV4725" s="46">
        <f t="shared" si="994"/>
        <v>0</v>
      </c>
      <c r="AW4725" s="46">
        <f t="shared" si="997"/>
        <v>0</v>
      </c>
      <c r="AX4725" s="47" t="str">
        <f t="shared" si="995"/>
        <v/>
      </c>
      <c r="AY4725" s="47" t="str">
        <f t="shared" si="998"/>
        <v/>
      </c>
    </row>
    <row r="4726" spans="35:51" x14ac:dyDescent="0.35">
      <c r="AI4726" s="11"/>
      <c r="AJ4726" s="11"/>
      <c r="AK4726" s="11"/>
      <c r="AL4726" s="63"/>
      <c r="AM4726" s="46" t="str">
        <f t="shared" si="986"/>
        <v/>
      </c>
      <c r="AN4726" s="46" t="str">
        <f t="shared" si="987"/>
        <v/>
      </c>
      <c r="AO4726" s="46" t="str">
        <f t="shared" si="988"/>
        <v/>
      </c>
      <c r="AP4726" s="46">
        <f t="shared" si="989"/>
        <v>0</v>
      </c>
      <c r="AQ4726" s="46" t="str">
        <f t="shared" si="990"/>
        <v/>
      </c>
      <c r="AR4726" s="46">
        <f t="shared" si="991"/>
        <v>0</v>
      </c>
      <c r="AS4726" s="48">
        <f t="shared" si="992"/>
        <v>1</v>
      </c>
      <c r="AT4726" s="46">
        <f t="shared" si="996"/>
        <v>0</v>
      </c>
      <c r="AU4726" s="46">
        <f t="shared" si="993"/>
        <v>0</v>
      </c>
      <c r="AV4726" s="46">
        <f t="shared" si="994"/>
        <v>0</v>
      </c>
      <c r="AW4726" s="46">
        <f t="shared" si="997"/>
        <v>0</v>
      </c>
      <c r="AX4726" s="47" t="str">
        <f t="shared" si="995"/>
        <v/>
      </c>
      <c r="AY4726" s="47" t="str">
        <f t="shared" si="998"/>
        <v/>
      </c>
    </row>
    <row r="4727" spans="35:51" x14ac:dyDescent="0.35">
      <c r="AI4727" s="11"/>
      <c r="AJ4727" s="11"/>
      <c r="AK4727" s="11"/>
      <c r="AL4727" s="63"/>
      <c r="AM4727" s="46" t="str">
        <f t="shared" si="986"/>
        <v/>
      </c>
      <c r="AN4727" s="46" t="str">
        <f t="shared" si="987"/>
        <v/>
      </c>
      <c r="AO4727" s="46" t="str">
        <f t="shared" si="988"/>
        <v/>
      </c>
      <c r="AP4727" s="46">
        <f t="shared" si="989"/>
        <v>0</v>
      </c>
      <c r="AQ4727" s="46" t="str">
        <f t="shared" si="990"/>
        <v/>
      </c>
      <c r="AR4727" s="46">
        <f t="shared" si="991"/>
        <v>0</v>
      </c>
      <c r="AS4727" s="48">
        <f t="shared" si="992"/>
        <v>1</v>
      </c>
      <c r="AT4727" s="46">
        <f t="shared" si="996"/>
        <v>0</v>
      </c>
      <c r="AU4727" s="46">
        <f t="shared" si="993"/>
        <v>0</v>
      </c>
      <c r="AV4727" s="46">
        <f t="shared" si="994"/>
        <v>0</v>
      </c>
      <c r="AW4727" s="46">
        <f t="shared" si="997"/>
        <v>0</v>
      </c>
      <c r="AX4727" s="47" t="str">
        <f t="shared" si="995"/>
        <v/>
      </c>
      <c r="AY4727" s="47" t="str">
        <f t="shared" si="998"/>
        <v/>
      </c>
    </row>
    <row r="4728" spans="35:51" x14ac:dyDescent="0.35">
      <c r="AI4728" s="11"/>
      <c r="AJ4728" s="11"/>
      <c r="AK4728" s="11"/>
      <c r="AL4728" s="63"/>
      <c r="AM4728" s="46" t="str">
        <f t="shared" si="986"/>
        <v/>
      </c>
      <c r="AN4728" s="46" t="str">
        <f t="shared" si="987"/>
        <v/>
      </c>
      <c r="AO4728" s="46" t="str">
        <f t="shared" si="988"/>
        <v/>
      </c>
      <c r="AP4728" s="46">
        <f t="shared" si="989"/>
        <v>0</v>
      </c>
      <c r="AQ4728" s="46" t="str">
        <f t="shared" si="990"/>
        <v/>
      </c>
      <c r="AR4728" s="46">
        <f t="shared" si="991"/>
        <v>0</v>
      </c>
      <c r="AS4728" s="48">
        <f t="shared" si="992"/>
        <v>1</v>
      </c>
      <c r="AT4728" s="46">
        <f t="shared" si="996"/>
        <v>0</v>
      </c>
      <c r="AU4728" s="46">
        <f t="shared" si="993"/>
        <v>0</v>
      </c>
      <c r="AV4728" s="46">
        <f t="shared" si="994"/>
        <v>0</v>
      </c>
      <c r="AW4728" s="46">
        <f t="shared" si="997"/>
        <v>0</v>
      </c>
      <c r="AX4728" s="47" t="str">
        <f t="shared" si="995"/>
        <v/>
      </c>
      <c r="AY4728" s="47" t="str">
        <f t="shared" si="998"/>
        <v/>
      </c>
    </row>
    <row r="4729" spans="35:51" x14ac:dyDescent="0.35">
      <c r="AI4729" s="11"/>
      <c r="AJ4729" s="11"/>
      <c r="AK4729" s="11"/>
      <c r="AL4729" s="63"/>
      <c r="AM4729" s="46" t="str">
        <f t="shared" si="986"/>
        <v/>
      </c>
      <c r="AN4729" s="46" t="str">
        <f t="shared" si="987"/>
        <v/>
      </c>
      <c r="AO4729" s="46" t="str">
        <f t="shared" si="988"/>
        <v/>
      </c>
      <c r="AP4729" s="46">
        <f t="shared" si="989"/>
        <v>0</v>
      </c>
      <c r="AQ4729" s="46" t="str">
        <f t="shared" si="990"/>
        <v/>
      </c>
      <c r="AR4729" s="46">
        <f t="shared" si="991"/>
        <v>0</v>
      </c>
      <c r="AS4729" s="48">
        <f t="shared" si="992"/>
        <v>1</v>
      </c>
      <c r="AT4729" s="46">
        <f t="shared" si="996"/>
        <v>0</v>
      </c>
      <c r="AU4729" s="46">
        <f t="shared" si="993"/>
        <v>0</v>
      </c>
      <c r="AV4729" s="46">
        <f t="shared" si="994"/>
        <v>0</v>
      </c>
      <c r="AW4729" s="46">
        <f t="shared" si="997"/>
        <v>0</v>
      </c>
      <c r="AX4729" s="47" t="str">
        <f t="shared" si="995"/>
        <v/>
      </c>
      <c r="AY4729" s="47" t="str">
        <f t="shared" si="998"/>
        <v/>
      </c>
    </row>
    <row r="4730" spans="35:51" x14ac:dyDescent="0.35">
      <c r="AI4730" s="11"/>
      <c r="AJ4730" s="11"/>
      <c r="AK4730" s="11"/>
      <c r="AL4730" s="63"/>
      <c r="AM4730" s="46" t="str">
        <f t="shared" si="986"/>
        <v/>
      </c>
      <c r="AN4730" s="46" t="str">
        <f t="shared" si="987"/>
        <v/>
      </c>
      <c r="AO4730" s="46" t="str">
        <f t="shared" si="988"/>
        <v/>
      </c>
      <c r="AP4730" s="46">
        <f t="shared" si="989"/>
        <v>0</v>
      </c>
      <c r="AQ4730" s="46" t="str">
        <f t="shared" si="990"/>
        <v/>
      </c>
      <c r="AR4730" s="46">
        <f t="shared" si="991"/>
        <v>0</v>
      </c>
      <c r="AS4730" s="48">
        <f t="shared" si="992"/>
        <v>1</v>
      </c>
      <c r="AT4730" s="46">
        <f t="shared" si="996"/>
        <v>0</v>
      </c>
      <c r="AU4730" s="46">
        <f t="shared" si="993"/>
        <v>0</v>
      </c>
      <c r="AV4730" s="46">
        <f t="shared" si="994"/>
        <v>0</v>
      </c>
      <c r="AW4730" s="46">
        <f t="shared" si="997"/>
        <v>0</v>
      </c>
      <c r="AX4730" s="47" t="str">
        <f t="shared" si="995"/>
        <v/>
      </c>
      <c r="AY4730" s="47" t="str">
        <f t="shared" si="998"/>
        <v/>
      </c>
    </row>
    <row r="4731" spans="35:51" x14ac:dyDescent="0.35">
      <c r="AI4731" s="11"/>
      <c r="AJ4731" s="11"/>
      <c r="AK4731" s="11"/>
      <c r="AL4731" s="63"/>
      <c r="AM4731" s="46" t="str">
        <f t="shared" si="986"/>
        <v/>
      </c>
      <c r="AN4731" s="46" t="str">
        <f t="shared" si="987"/>
        <v/>
      </c>
      <c r="AO4731" s="46" t="str">
        <f t="shared" si="988"/>
        <v/>
      </c>
      <c r="AP4731" s="46">
        <f t="shared" si="989"/>
        <v>0</v>
      </c>
      <c r="AQ4731" s="46" t="str">
        <f t="shared" si="990"/>
        <v/>
      </c>
      <c r="AR4731" s="46">
        <f t="shared" si="991"/>
        <v>0</v>
      </c>
      <c r="AS4731" s="48">
        <f t="shared" si="992"/>
        <v>1</v>
      </c>
      <c r="AT4731" s="46">
        <f t="shared" si="996"/>
        <v>0</v>
      </c>
      <c r="AU4731" s="46">
        <f t="shared" si="993"/>
        <v>0</v>
      </c>
      <c r="AV4731" s="46">
        <f t="shared" si="994"/>
        <v>0</v>
      </c>
      <c r="AW4731" s="46">
        <f t="shared" si="997"/>
        <v>0</v>
      </c>
      <c r="AX4731" s="47" t="str">
        <f t="shared" si="995"/>
        <v/>
      </c>
      <c r="AY4731" s="47" t="str">
        <f t="shared" si="998"/>
        <v/>
      </c>
    </row>
    <row r="4732" spans="35:51" x14ac:dyDescent="0.35">
      <c r="AI4732" s="11"/>
      <c r="AJ4732" s="11"/>
      <c r="AK4732" s="11"/>
      <c r="AL4732" s="63"/>
      <c r="AM4732" s="46" t="str">
        <f t="shared" si="986"/>
        <v/>
      </c>
      <c r="AN4732" s="46" t="str">
        <f t="shared" si="987"/>
        <v/>
      </c>
      <c r="AO4732" s="46" t="str">
        <f t="shared" si="988"/>
        <v/>
      </c>
      <c r="AP4732" s="46">
        <f t="shared" si="989"/>
        <v>0</v>
      </c>
      <c r="AQ4732" s="46" t="str">
        <f t="shared" si="990"/>
        <v/>
      </c>
      <c r="AR4732" s="46">
        <f t="shared" si="991"/>
        <v>0</v>
      </c>
      <c r="AS4732" s="48">
        <f t="shared" si="992"/>
        <v>1</v>
      </c>
      <c r="AT4732" s="46">
        <f t="shared" si="996"/>
        <v>0</v>
      </c>
      <c r="AU4732" s="46">
        <f t="shared" si="993"/>
        <v>0</v>
      </c>
      <c r="AV4732" s="46">
        <f t="shared" si="994"/>
        <v>0</v>
      </c>
      <c r="AW4732" s="46">
        <f t="shared" si="997"/>
        <v>0</v>
      </c>
      <c r="AX4732" s="47" t="str">
        <f t="shared" si="995"/>
        <v/>
      </c>
      <c r="AY4732" s="47" t="str">
        <f t="shared" si="998"/>
        <v/>
      </c>
    </row>
    <row r="4733" spans="35:51" x14ac:dyDescent="0.35">
      <c r="AI4733" s="11"/>
      <c r="AJ4733" s="11"/>
      <c r="AK4733" s="11"/>
      <c r="AL4733" s="63"/>
      <c r="AM4733" s="46" t="str">
        <f t="shared" si="986"/>
        <v/>
      </c>
      <c r="AN4733" s="46" t="str">
        <f t="shared" si="987"/>
        <v/>
      </c>
      <c r="AO4733" s="46" t="str">
        <f t="shared" si="988"/>
        <v/>
      </c>
      <c r="AP4733" s="46">
        <f t="shared" si="989"/>
        <v>0</v>
      </c>
      <c r="AQ4733" s="46" t="str">
        <f t="shared" si="990"/>
        <v/>
      </c>
      <c r="AR4733" s="46">
        <f t="shared" si="991"/>
        <v>0</v>
      </c>
      <c r="AS4733" s="48">
        <f t="shared" si="992"/>
        <v>1</v>
      </c>
      <c r="AT4733" s="46">
        <f t="shared" si="996"/>
        <v>0</v>
      </c>
      <c r="AU4733" s="46">
        <f t="shared" si="993"/>
        <v>0</v>
      </c>
      <c r="AV4733" s="46">
        <f t="shared" si="994"/>
        <v>0</v>
      </c>
      <c r="AW4733" s="46">
        <f t="shared" si="997"/>
        <v>0</v>
      </c>
      <c r="AX4733" s="47" t="str">
        <f t="shared" si="995"/>
        <v/>
      </c>
      <c r="AY4733" s="47" t="str">
        <f t="shared" si="998"/>
        <v/>
      </c>
    </row>
    <row r="4734" spans="35:51" x14ac:dyDescent="0.35">
      <c r="AI4734" s="11"/>
      <c r="AJ4734" s="11"/>
      <c r="AK4734" s="11"/>
      <c r="AL4734" s="63"/>
      <c r="AM4734" s="46" t="str">
        <f t="shared" si="986"/>
        <v/>
      </c>
      <c r="AN4734" s="46" t="str">
        <f t="shared" si="987"/>
        <v/>
      </c>
      <c r="AO4734" s="46" t="str">
        <f t="shared" si="988"/>
        <v/>
      </c>
      <c r="AP4734" s="46">
        <f t="shared" si="989"/>
        <v>0</v>
      </c>
      <c r="AQ4734" s="46" t="str">
        <f t="shared" si="990"/>
        <v/>
      </c>
      <c r="AR4734" s="46">
        <f t="shared" si="991"/>
        <v>0</v>
      </c>
      <c r="AS4734" s="48">
        <f t="shared" si="992"/>
        <v>1</v>
      </c>
      <c r="AT4734" s="46">
        <f t="shared" si="996"/>
        <v>0</v>
      </c>
      <c r="AU4734" s="46">
        <f t="shared" si="993"/>
        <v>0</v>
      </c>
      <c r="AV4734" s="46">
        <f t="shared" si="994"/>
        <v>0</v>
      </c>
      <c r="AW4734" s="46">
        <f t="shared" si="997"/>
        <v>0</v>
      </c>
      <c r="AX4734" s="47" t="str">
        <f t="shared" si="995"/>
        <v/>
      </c>
      <c r="AY4734" s="47" t="str">
        <f t="shared" si="998"/>
        <v/>
      </c>
    </row>
    <row r="4735" spans="35:51" x14ac:dyDescent="0.35">
      <c r="AI4735" s="11"/>
      <c r="AJ4735" s="11"/>
      <c r="AK4735" s="11"/>
      <c r="AL4735" s="63"/>
      <c r="AM4735" s="46" t="str">
        <f t="shared" si="986"/>
        <v/>
      </c>
      <c r="AN4735" s="46" t="str">
        <f t="shared" si="987"/>
        <v/>
      </c>
      <c r="AO4735" s="46" t="str">
        <f t="shared" si="988"/>
        <v/>
      </c>
      <c r="AP4735" s="46">
        <f t="shared" si="989"/>
        <v>0</v>
      </c>
      <c r="AQ4735" s="46" t="str">
        <f t="shared" si="990"/>
        <v/>
      </c>
      <c r="AR4735" s="46">
        <f t="shared" si="991"/>
        <v>0</v>
      </c>
      <c r="AS4735" s="48">
        <f t="shared" si="992"/>
        <v>1</v>
      </c>
      <c r="AT4735" s="46">
        <f t="shared" si="996"/>
        <v>0</v>
      </c>
      <c r="AU4735" s="46">
        <f t="shared" si="993"/>
        <v>0</v>
      </c>
      <c r="AV4735" s="46">
        <f t="shared" si="994"/>
        <v>0</v>
      </c>
      <c r="AW4735" s="46">
        <f t="shared" si="997"/>
        <v>0</v>
      </c>
      <c r="AX4735" s="47" t="str">
        <f t="shared" si="995"/>
        <v/>
      </c>
      <c r="AY4735" s="47" t="str">
        <f t="shared" si="998"/>
        <v/>
      </c>
    </row>
    <row r="4736" spans="35:51" x14ac:dyDescent="0.35">
      <c r="AI4736" s="11"/>
      <c r="AJ4736" s="11"/>
      <c r="AK4736" s="11"/>
      <c r="AL4736" s="63"/>
      <c r="AM4736" s="46" t="str">
        <f t="shared" si="986"/>
        <v/>
      </c>
      <c r="AN4736" s="46" t="str">
        <f t="shared" si="987"/>
        <v/>
      </c>
      <c r="AO4736" s="46" t="str">
        <f t="shared" si="988"/>
        <v/>
      </c>
      <c r="AP4736" s="46">
        <f t="shared" si="989"/>
        <v>0</v>
      </c>
      <c r="AQ4736" s="46" t="str">
        <f t="shared" si="990"/>
        <v/>
      </c>
      <c r="AR4736" s="46">
        <f t="shared" si="991"/>
        <v>0</v>
      </c>
      <c r="AS4736" s="48">
        <f t="shared" si="992"/>
        <v>1</v>
      </c>
      <c r="AT4736" s="46">
        <f t="shared" si="996"/>
        <v>0</v>
      </c>
      <c r="AU4736" s="46">
        <f t="shared" si="993"/>
        <v>0</v>
      </c>
      <c r="AV4736" s="46">
        <f t="shared" si="994"/>
        <v>0</v>
      </c>
      <c r="AW4736" s="46">
        <f t="shared" si="997"/>
        <v>0</v>
      </c>
      <c r="AX4736" s="47" t="str">
        <f t="shared" si="995"/>
        <v/>
      </c>
      <c r="AY4736" s="47" t="str">
        <f t="shared" si="998"/>
        <v/>
      </c>
    </row>
    <row r="4737" spans="35:51" x14ac:dyDescent="0.35">
      <c r="AI4737" s="11"/>
      <c r="AJ4737" s="11"/>
      <c r="AK4737" s="11"/>
      <c r="AL4737" s="63"/>
      <c r="AM4737" s="46" t="str">
        <f t="shared" si="986"/>
        <v/>
      </c>
      <c r="AN4737" s="46" t="str">
        <f t="shared" si="987"/>
        <v/>
      </c>
      <c r="AO4737" s="46" t="str">
        <f t="shared" si="988"/>
        <v/>
      </c>
      <c r="AP4737" s="46">
        <f t="shared" si="989"/>
        <v>0</v>
      </c>
      <c r="AQ4737" s="46" t="str">
        <f t="shared" si="990"/>
        <v/>
      </c>
      <c r="AR4737" s="46">
        <f t="shared" si="991"/>
        <v>0</v>
      </c>
      <c r="AS4737" s="48">
        <f t="shared" si="992"/>
        <v>1</v>
      </c>
      <c r="AT4737" s="46">
        <f t="shared" si="996"/>
        <v>0</v>
      </c>
      <c r="AU4737" s="46">
        <f t="shared" si="993"/>
        <v>0</v>
      </c>
      <c r="AV4737" s="46">
        <f t="shared" si="994"/>
        <v>0</v>
      </c>
      <c r="AW4737" s="46">
        <f t="shared" si="997"/>
        <v>0</v>
      </c>
      <c r="AX4737" s="47" t="str">
        <f t="shared" si="995"/>
        <v/>
      </c>
      <c r="AY4737" s="47" t="str">
        <f t="shared" si="998"/>
        <v/>
      </c>
    </row>
    <row r="4738" spans="35:51" x14ac:dyDescent="0.35">
      <c r="AI4738" s="11"/>
      <c r="AJ4738" s="11"/>
      <c r="AK4738" s="11"/>
      <c r="AL4738" s="63"/>
      <c r="AM4738" s="46" t="str">
        <f t="shared" si="986"/>
        <v/>
      </c>
      <c r="AN4738" s="46" t="str">
        <f t="shared" si="987"/>
        <v/>
      </c>
      <c r="AO4738" s="46" t="str">
        <f t="shared" si="988"/>
        <v/>
      </c>
      <c r="AP4738" s="46">
        <f t="shared" si="989"/>
        <v>0</v>
      </c>
      <c r="AQ4738" s="46" t="str">
        <f t="shared" si="990"/>
        <v/>
      </c>
      <c r="AR4738" s="46">
        <f t="shared" si="991"/>
        <v>0</v>
      </c>
      <c r="AS4738" s="48">
        <f t="shared" si="992"/>
        <v>1</v>
      </c>
      <c r="AT4738" s="46">
        <f t="shared" si="996"/>
        <v>0</v>
      </c>
      <c r="AU4738" s="46">
        <f t="shared" si="993"/>
        <v>0</v>
      </c>
      <c r="AV4738" s="46">
        <f t="shared" si="994"/>
        <v>0</v>
      </c>
      <c r="AW4738" s="46">
        <f t="shared" si="997"/>
        <v>0</v>
      </c>
      <c r="AX4738" s="47" t="str">
        <f t="shared" si="995"/>
        <v/>
      </c>
      <c r="AY4738" s="47" t="str">
        <f t="shared" si="998"/>
        <v/>
      </c>
    </row>
    <row r="4739" spans="35:51" x14ac:dyDescent="0.35">
      <c r="AI4739" s="11"/>
      <c r="AJ4739" s="11"/>
      <c r="AK4739" s="11"/>
      <c r="AL4739" s="63"/>
      <c r="AM4739" s="46" t="str">
        <f t="shared" ref="AM4739:AM4802" si="999">IFERROR(VLOOKUP($AK4739,pnl_konto_table,2,FALSE),"")</f>
        <v/>
      </c>
      <c r="AN4739" s="46" t="str">
        <f t="shared" ref="AN4739:AN4802" si="1000">IFERROR(VLOOKUP($AK4739,pnl_konto_table,6,FALSE),"")</f>
        <v/>
      </c>
      <c r="AO4739" s="46" t="str">
        <f t="shared" ref="AO4739:AO4802" si="1001">IFERROR(VLOOKUP($AK4739,pnl_konto_table,7,FALSE),"")</f>
        <v/>
      </c>
      <c r="AP4739" s="46">
        <f t="shared" ref="AP4739:AP4802" si="1002">IFERROR(VLOOKUP(AO4739,pnl_kategori_table,2,FALSE),0)</f>
        <v>0</v>
      </c>
      <c r="AQ4739" s="46" t="str">
        <f t="shared" ref="AQ4739:AQ4802" si="1003">IFERROR(MATCH(AN4739,pnl_subkategori,0),"")</f>
        <v/>
      </c>
      <c r="AR4739" s="46">
        <f t="shared" ref="AR4739:AR4802" si="1004">IF(AP4739=$A$3,-$AL4739,$AL4739)</f>
        <v>0</v>
      </c>
      <c r="AS4739" s="48">
        <f t="shared" ref="AS4739:AS4802" si="1005">IFERROR(VLOOKUP($AK4739,lookup_konto_index,2,FALSE),IFERROR(VLOOKUP(AN4739,lookup_subkategori_index,2,FALSE),IFERROR(VLOOKUP(AO4739,lookup_kategori_index,2,FALSE),1)))</f>
        <v>1</v>
      </c>
      <c r="AT4739" s="46">
        <f t="shared" si="996"/>
        <v>0</v>
      </c>
      <c r="AU4739" s="46">
        <f t="shared" ref="AU4739:AU4802" si="1006">SUMIFS($BC$3:$BC$50,$BA$3:$BA$50,$AI4739,$BB$3:$BB$50,$AJ4739)</f>
        <v>0</v>
      </c>
      <c r="AV4739" s="46">
        <f t="shared" ref="AV4739:AV4802" si="1007">SUMIFS($BD$3:$BD$50,$BA$3:$BA$50,$AI4739,$BB$3:$BB$50,$AJ4739)</f>
        <v>0</v>
      </c>
      <c r="AW4739" s="46">
        <f t="shared" si="997"/>
        <v>0</v>
      </c>
      <c r="AX4739" s="47" t="str">
        <f t="shared" ref="AX4739:AX4802" si="1008">IFERROR(VLOOKUP($AP4739,table_type_kostnad,2,FALSE)*AR4739,"")</f>
        <v/>
      </c>
      <c r="AY4739" s="47" t="str">
        <f t="shared" si="998"/>
        <v/>
      </c>
    </row>
    <row r="4740" spans="35:51" x14ac:dyDescent="0.35">
      <c r="AI4740" s="11"/>
      <c r="AJ4740" s="11"/>
      <c r="AK4740" s="11"/>
      <c r="AL4740" s="63"/>
      <c r="AM4740" s="46" t="str">
        <f t="shared" si="999"/>
        <v/>
      </c>
      <c r="AN4740" s="46" t="str">
        <f t="shared" si="1000"/>
        <v/>
      </c>
      <c r="AO4740" s="46" t="str">
        <f t="shared" si="1001"/>
        <v/>
      </c>
      <c r="AP4740" s="46">
        <f t="shared" si="1002"/>
        <v>0</v>
      </c>
      <c r="AQ4740" s="46" t="str">
        <f t="shared" si="1003"/>
        <v/>
      </c>
      <c r="AR4740" s="46">
        <f t="shared" si="1004"/>
        <v>0</v>
      </c>
      <c r="AS4740" s="48">
        <f t="shared" si="1005"/>
        <v>1</v>
      </c>
      <c r="AT4740" s="46">
        <f t="shared" ref="AT4740:AT4803" si="1009">AS4740*AR4740</f>
        <v>0</v>
      </c>
      <c r="AU4740" s="46">
        <f t="shared" si="1006"/>
        <v>0</v>
      </c>
      <c r="AV4740" s="46">
        <f t="shared" si="1007"/>
        <v>0</v>
      </c>
      <c r="AW4740" s="46">
        <f t="shared" ref="AW4740:AW4803" si="1010">IF(AU4740=0,0,1)</f>
        <v>0</v>
      </c>
      <c r="AX4740" s="47" t="str">
        <f t="shared" si="1008"/>
        <v/>
      </c>
      <c r="AY4740" s="47" t="str">
        <f t="shared" ref="AY4740:AY4803" si="1011">IFERROR(AX4740*AS4740,"")</f>
        <v/>
      </c>
    </row>
    <row r="4741" spans="35:51" x14ac:dyDescent="0.35">
      <c r="AI4741" s="11"/>
      <c r="AJ4741" s="11"/>
      <c r="AK4741" s="11"/>
      <c r="AL4741" s="63"/>
      <c r="AM4741" s="46" t="str">
        <f t="shared" si="999"/>
        <v/>
      </c>
      <c r="AN4741" s="46" t="str">
        <f t="shared" si="1000"/>
        <v/>
      </c>
      <c r="AO4741" s="46" t="str">
        <f t="shared" si="1001"/>
        <v/>
      </c>
      <c r="AP4741" s="46">
        <f t="shared" si="1002"/>
        <v>0</v>
      </c>
      <c r="AQ4741" s="46" t="str">
        <f t="shared" si="1003"/>
        <v/>
      </c>
      <c r="AR4741" s="46">
        <f t="shared" si="1004"/>
        <v>0</v>
      </c>
      <c r="AS4741" s="48">
        <f t="shared" si="1005"/>
        <v>1</v>
      </c>
      <c r="AT4741" s="46">
        <f t="shared" si="1009"/>
        <v>0</v>
      </c>
      <c r="AU4741" s="46">
        <f t="shared" si="1006"/>
        <v>0</v>
      </c>
      <c r="AV4741" s="46">
        <f t="shared" si="1007"/>
        <v>0</v>
      </c>
      <c r="AW4741" s="46">
        <f t="shared" si="1010"/>
        <v>0</v>
      </c>
      <c r="AX4741" s="47" t="str">
        <f t="shared" si="1008"/>
        <v/>
      </c>
      <c r="AY4741" s="47" t="str">
        <f t="shared" si="1011"/>
        <v/>
      </c>
    </row>
    <row r="4742" spans="35:51" x14ac:dyDescent="0.35">
      <c r="AI4742" s="11"/>
      <c r="AJ4742" s="11"/>
      <c r="AK4742" s="11"/>
      <c r="AL4742" s="63"/>
      <c r="AM4742" s="46" t="str">
        <f t="shared" si="999"/>
        <v/>
      </c>
      <c r="AN4742" s="46" t="str">
        <f t="shared" si="1000"/>
        <v/>
      </c>
      <c r="AO4742" s="46" t="str">
        <f t="shared" si="1001"/>
        <v/>
      </c>
      <c r="AP4742" s="46">
        <f t="shared" si="1002"/>
        <v>0</v>
      </c>
      <c r="AQ4742" s="46" t="str">
        <f t="shared" si="1003"/>
        <v/>
      </c>
      <c r="AR4742" s="46">
        <f t="shared" si="1004"/>
        <v>0</v>
      </c>
      <c r="AS4742" s="48">
        <f t="shared" si="1005"/>
        <v>1</v>
      </c>
      <c r="AT4742" s="46">
        <f t="shared" si="1009"/>
        <v>0</v>
      </c>
      <c r="AU4742" s="46">
        <f t="shared" si="1006"/>
        <v>0</v>
      </c>
      <c r="AV4742" s="46">
        <f t="shared" si="1007"/>
        <v>0</v>
      </c>
      <c r="AW4742" s="46">
        <f t="shared" si="1010"/>
        <v>0</v>
      </c>
      <c r="AX4742" s="47" t="str">
        <f t="shared" si="1008"/>
        <v/>
      </c>
      <c r="AY4742" s="47" t="str">
        <f t="shared" si="1011"/>
        <v/>
      </c>
    </row>
    <row r="4743" spans="35:51" x14ac:dyDescent="0.35">
      <c r="AI4743" s="11"/>
      <c r="AJ4743" s="11"/>
      <c r="AK4743" s="11"/>
      <c r="AL4743" s="63"/>
      <c r="AM4743" s="46" t="str">
        <f t="shared" si="999"/>
        <v/>
      </c>
      <c r="AN4743" s="46" t="str">
        <f t="shared" si="1000"/>
        <v/>
      </c>
      <c r="AO4743" s="46" t="str">
        <f t="shared" si="1001"/>
        <v/>
      </c>
      <c r="AP4743" s="46">
        <f t="shared" si="1002"/>
        <v>0</v>
      </c>
      <c r="AQ4743" s="46" t="str">
        <f t="shared" si="1003"/>
        <v/>
      </c>
      <c r="AR4743" s="46">
        <f t="shared" si="1004"/>
        <v>0</v>
      </c>
      <c r="AS4743" s="48">
        <f t="shared" si="1005"/>
        <v>1</v>
      </c>
      <c r="AT4743" s="46">
        <f t="shared" si="1009"/>
        <v>0</v>
      </c>
      <c r="AU4743" s="46">
        <f t="shared" si="1006"/>
        <v>0</v>
      </c>
      <c r="AV4743" s="46">
        <f t="shared" si="1007"/>
        <v>0</v>
      </c>
      <c r="AW4743" s="46">
        <f t="shared" si="1010"/>
        <v>0</v>
      </c>
      <c r="AX4743" s="47" t="str">
        <f t="shared" si="1008"/>
        <v/>
      </c>
      <c r="AY4743" s="47" t="str">
        <f t="shared" si="1011"/>
        <v/>
      </c>
    </row>
    <row r="4744" spans="35:51" x14ac:dyDescent="0.35">
      <c r="AI4744" s="11"/>
      <c r="AJ4744" s="11"/>
      <c r="AK4744" s="11"/>
      <c r="AL4744" s="63"/>
      <c r="AM4744" s="46" t="str">
        <f t="shared" si="999"/>
        <v/>
      </c>
      <c r="AN4744" s="46" t="str">
        <f t="shared" si="1000"/>
        <v/>
      </c>
      <c r="AO4744" s="46" t="str">
        <f t="shared" si="1001"/>
        <v/>
      </c>
      <c r="AP4744" s="46">
        <f t="shared" si="1002"/>
        <v>0</v>
      </c>
      <c r="AQ4744" s="46" t="str">
        <f t="shared" si="1003"/>
        <v/>
      </c>
      <c r="AR4744" s="46">
        <f t="shared" si="1004"/>
        <v>0</v>
      </c>
      <c r="AS4744" s="48">
        <f t="shared" si="1005"/>
        <v>1</v>
      </c>
      <c r="AT4744" s="46">
        <f t="shared" si="1009"/>
        <v>0</v>
      </c>
      <c r="AU4744" s="46">
        <f t="shared" si="1006"/>
        <v>0</v>
      </c>
      <c r="AV4744" s="46">
        <f t="shared" si="1007"/>
        <v>0</v>
      </c>
      <c r="AW4744" s="46">
        <f t="shared" si="1010"/>
        <v>0</v>
      </c>
      <c r="AX4744" s="47" t="str">
        <f t="shared" si="1008"/>
        <v/>
      </c>
      <c r="AY4744" s="47" t="str">
        <f t="shared" si="1011"/>
        <v/>
      </c>
    </row>
    <row r="4745" spans="35:51" x14ac:dyDescent="0.35">
      <c r="AI4745" s="11"/>
      <c r="AJ4745" s="11"/>
      <c r="AK4745" s="11"/>
      <c r="AL4745" s="63"/>
      <c r="AM4745" s="46" t="str">
        <f t="shared" si="999"/>
        <v/>
      </c>
      <c r="AN4745" s="46" t="str">
        <f t="shared" si="1000"/>
        <v/>
      </c>
      <c r="AO4745" s="46" t="str">
        <f t="shared" si="1001"/>
        <v/>
      </c>
      <c r="AP4745" s="46">
        <f t="shared" si="1002"/>
        <v>0</v>
      </c>
      <c r="AQ4745" s="46" t="str">
        <f t="shared" si="1003"/>
        <v/>
      </c>
      <c r="AR4745" s="46">
        <f t="shared" si="1004"/>
        <v>0</v>
      </c>
      <c r="AS4745" s="48">
        <f t="shared" si="1005"/>
        <v>1</v>
      </c>
      <c r="AT4745" s="46">
        <f t="shared" si="1009"/>
        <v>0</v>
      </c>
      <c r="AU4745" s="46">
        <f t="shared" si="1006"/>
        <v>0</v>
      </c>
      <c r="AV4745" s="46">
        <f t="shared" si="1007"/>
        <v>0</v>
      </c>
      <c r="AW4745" s="46">
        <f t="shared" si="1010"/>
        <v>0</v>
      </c>
      <c r="AX4745" s="47" t="str">
        <f t="shared" si="1008"/>
        <v/>
      </c>
      <c r="AY4745" s="47" t="str">
        <f t="shared" si="1011"/>
        <v/>
      </c>
    </row>
    <row r="4746" spans="35:51" x14ac:dyDescent="0.35">
      <c r="AI4746" s="11"/>
      <c r="AJ4746" s="11"/>
      <c r="AK4746" s="11"/>
      <c r="AL4746" s="63"/>
      <c r="AM4746" s="46" t="str">
        <f t="shared" si="999"/>
        <v/>
      </c>
      <c r="AN4746" s="46" t="str">
        <f t="shared" si="1000"/>
        <v/>
      </c>
      <c r="AO4746" s="46" t="str">
        <f t="shared" si="1001"/>
        <v/>
      </c>
      <c r="AP4746" s="46">
        <f t="shared" si="1002"/>
        <v>0</v>
      </c>
      <c r="AQ4746" s="46" t="str">
        <f t="shared" si="1003"/>
        <v/>
      </c>
      <c r="AR4746" s="46">
        <f t="shared" si="1004"/>
        <v>0</v>
      </c>
      <c r="AS4746" s="48">
        <f t="shared" si="1005"/>
        <v>1</v>
      </c>
      <c r="AT4746" s="46">
        <f t="shared" si="1009"/>
        <v>0</v>
      </c>
      <c r="AU4746" s="46">
        <f t="shared" si="1006"/>
        <v>0</v>
      </c>
      <c r="AV4746" s="46">
        <f t="shared" si="1007"/>
        <v>0</v>
      </c>
      <c r="AW4746" s="46">
        <f t="shared" si="1010"/>
        <v>0</v>
      </c>
      <c r="AX4746" s="47" t="str">
        <f t="shared" si="1008"/>
        <v/>
      </c>
      <c r="AY4746" s="47" t="str">
        <f t="shared" si="1011"/>
        <v/>
      </c>
    </row>
    <row r="4747" spans="35:51" x14ac:dyDescent="0.35">
      <c r="AI4747" s="11"/>
      <c r="AJ4747" s="11"/>
      <c r="AK4747" s="11"/>
      <c r="AL4747" s="63"/>
      <c r="AM4747" s="46" t="str">
        <f t="shared" si="999"/>
        <v/>
      </c>
      <c r="AN4747" s="46" t="str">
        <f t="shared" si="1000"/>
        <v/>
      </c>
      <c r="AO4747" s="46" t="str">
        <f t="shared" si="1001"/>
        <v/>
      </c>
      <c r="AP4747" s="46">
        <f t="shared" si="1002"/>
        <v>0</v>
      </c>
      <c r="AQ4747" s="46" t="str">
        <f t="shared" si="1003"/>
        <v/>
      </c>
      <c r="AR4747" s="46">
        <f t="shared" si="1004"/>
        <v>0</v>
      </c>
      <c r="AS4747" s="48">
        <f t="shared" si="1005"/>
        <v>1</v>
      </c>
      <c r="AT4747" s="46">
        <f t="shared" si="1009"/>
        <v>0</v>
      </c>
      <c r="AU4747" s="46">
        <f t="shared" si="1006"/>
        <v>0</v>
      </c>
      <c r="AV4747" s="46">
        <f t="shared" si="1007"/>
        <v>0</v>
      </c>
      <c r="AW4747" s="46">
        <f t="shared" si="1010"/>
        <v>0</v>
      </c>
      <c r="AX4747" s="47" t="str">
        <f t="shared" si="1008"/>
        <v/>
      </c>
      <c r="AY4747" s="47" t="str">
        <f t="shared" si="1011"/>
        <v/>
      </c>
    </row>
    <row r="4748" spans="35:51" x14ac:dyDescent="0.35">
      <c r="AI4748" s="11"/>
      <c r="AJ4748" s="11"/>
      <c r="AK4748" s="11"/>
      <c r="AL4748" s="63"/>
      <c r="AM4748" s="46" t="str">
        <f t="shared" si="999"/>
        <v/>
      </c>
      <c r="AN4748" s="46" t="str">
        <f t="shared" si="1000"/>
        <v/>
      </c>
      <c r="AO4748" s="46" t="str">
        <f t="shared" si="1001"/>
        <v/>
      </c>
      <c r="AP4748" s="46">
        <f t="shared" si="1002"/>
        <v>0</v>
      </c>
      <c r="AQ4748" s="46" t="str">
        <f t="shared" si="1003"/>
        <v/>
      </c>
      <c r="AR4748" s="46">
        <f t="shared" si="1004"/>
        <v>0</v>
      </c>
      <c r="AS4748" s="48">
        <f t="shared" si="1005"/>
        <v>1</v>
      </c>
      <c r="AT4748" s="46">
        <f t="shared" si="1009"/>
        <v>0</v>
      </c>
      <c r="AU4748" s="46">
        <f t="shared" si="1006"/>
        <v>0</v>
      </c>
      <c r="AV4748" s="46">
        <f t="shared" si="1007"/>
        <v>0</v>
      </c>
      <c r="AW4748" s="46">
        <f t="shared" si="1010"/>
        <v>0</v>
      </c>
      <c r="AX4748" s="47" t="str">
        <f t="shared" si="1008"/>
        <v/>
      </c>
      <c r="AY4748" s="47" t="str">
        <f t="shared" si="1011"/>
        <v/>
      </c>
    </row>
    <row r="4749" spans="35:51" x14ac:dyDescent="0.35">
      <c r="AI4749" s="11"/>
      <c r="AJ4749" s="11"/>
      <c r="AK4749" s="11"/>
      <c r="AL4749" s="63"/>
      <c r="AM4749" s="46" t="str">
        <f t="shared" si="999"/>
        <v/>
      </c>
      <c r="AN4749" s="46" t="str">
        <f t="shared" si="1000"/>
        <v/>
      </c>
      <c r="AO4749" s="46" t="str">
        <f t="shared" si="1001"/>
        <v/>
      </c>
      <c r="AP4749" s="46">
        <f t="shared" si="1002"/>
        <v>0</v>
      </c>
      <c r="AQ4749" s="46" t="str">
        <f t="shared" si="1003"/>
        <v/>
      </c>
      <c r="AR4749" s="46">
        <f t="shared" si="1004"/>
        <v>0</v>
      </c>
      <c r="AS4749" s="48">
        <f t="shared" si="1005"/>
        <v>1</v>
      </c>
      <c r="AT4749" s="46">
        <f t="shared" si="1009"/>
        <v>0</v>
      </c>
      <c r="AU4749" s="46">
        <f t="shared" si="1006"/>
        <v>0</v>
      </c>
      <c r="AV4749" s="46">
        <f t="shared" si="1007"/>
        <v>0</v>
      </c>
      <c r="AW4749" s="46">
        <f t="shared" si="1010"/>
        <v>0</v>
      </c>
      <c r="AX4749" s="47" t="str">
        <f t="shared" si="1008"/>
        <v/>
      </c>
      <c r="AY4749" s="47" t="str">
        <f t="shared" si="1011"/>
        <v/>
      </c>
    </row>
    <row r="4750" spans="35:51" x14ac:dyDescent="0.35">
      <c r="AI4750" s="11"/>
      <c r="AJ4750" s="11"/>
      <c r="AK4750" s="11"/>
      <c r="AL4750" s="63"/>
      <c r="AM4750" s="46" t="str">
        <f t="shared" si="999"/>
        <v/>
      </c>
      <c r="AN4750" s="46" t="str">
        <f t="shared" si="1000"/>
        <v/>
      </c>
      <c r="AO4750" s="46" t="str">
        <f t="shared" si="1001"/>
        <v/>
      </c>
      <c r="AP4750" s="46">
        <f t="shared" si="1002"/>
        <v>0</v>
      </c>
      <c r="AQ4750" s="46" t="str">
        <f t="shared" si="1003"/>
        <v/>
      </c>
      <c r="AR4750" s="46">
        <f t="shared" si="1004"/>
        <v>0</v>
      </c>
      <c r="AS4750" s="48">
        <f t="shared" si="1005"/>
        <v>1</v>
      </c>
      <c r="AT4750" s="46">
        <f t="shared" si="1009"/>
        <v>0</v>
      </c>
      <c r="AU4750" s="46">
        <f t="shared" si="1006"/>
        <v>0</v>
      </c>
      <c r="AV4750" s="46">
        <f t="shared" si="1007"/>
        <v>0</v>
      </c>
      <c r="AW4750" s="46">
        <f t="shared" si="1010"/>
        <v>0</v>
      </c>
      <c r="AX4750" s="47" t="str">
        <f t="shared" si="1008"/>
        <v/>
      </c>
      <c r="AY4750" s="47" t="str">
        <f t="shared" si="1011"/>
        <v/>
      </c>
    </row>
    <row r="4751" spans="35:51" x14ac:dyDescent="0.35">
      <c r="AI4751" s="11"/>
      <c r="AJ4751" s="11"/>
      <c r="AK4751" s="11"/>
      <c r="AL4751" s="63"/>
      <c r="AM4751" s="46" t="str">
        <f t="shared" si="999"/>
        <v/>
      </c>
      <c r="AN4751" s="46" t="str">
        <f t="shared" si="1000"/>
        <v/>
      </c>
      <c r="AO4751" s="46" t="str">
        <f t="shared" si="1001"/>
        <v/>
      </c>
      <c r="AP4751" s="46">
        <f t="shared" si="1002"/>
        <v>0</v>
      </c>
      <c r="AQ4751" s="46" t="str">
        <f t="shared" si="1003"/>
        <v/>
      </c>
      <c r="AR4751" s="46">
        <f t="shared" si="1004"/>
        <v>0</v>
      </c>
      <c r="AS4751" s="48">
        <f t="shared" si="1005"/>
        <v>1</v>
      </c>
      <c r="AT4751" s="46">
        <f t="shared" si="1009"/>
        <v>0</v>
      </c>
      <c r="AU4751" s="46">
        <f t="shared" si="1006"/>
        <v>0</v>
      </c>
      <c r="AV4751" s="46">
        <f t="shared" si="1007"/>
        <v>0</v>
      </c>
      <c r="AW4751" s="46">
        <f t="shared" si="1010"/>
        <v>0</v>
      </c>
      <c r="AX4751" s="47" t="str">
        <f t="shared" si="1008"/>
        <v/>
      </c>
      <c r="AY4751" s="47" t="str">
        <f t="shared" si="1011"/>
        <v/>
      </c>
    </row>
    <row r="4752" spans="35:51" x14ac:dyDescent="0.35">
      <c r="AI4752" s="11"/>
      <c r="AJ4752" s="11"/>
      <c r="AK4752" s="11"/>
      <c r="AL4752" s="63"/>
      <c r="AM4752" s="46" t="str">
        <f t="shared" si="999"/>
        <v/>
      </c>
      <c r="AN4752" s="46" t="str">
        <f t="shared" si="1000"/>
        <v/>
      </c>
      <c r="AO4752" s="46" t="str">
        <f t="shared" si="1001"/>
        <v/>
      </c>
      <c r="AP4752" s="46">
        <f t="shared" si="1002"/>
        <v>0</v>
      </c>
      <c r="AQ4752" s="46" t="str">
        <f t="shared" si="1003"/>
        <v/>
      </c>
      <c r="AR4752" s="46">
        <f t="shared" si="1004"/>
        <v>0</v>
      </c>
      <c r="AS4752" s="48">
        <f t="shared" si="1005"/>
        <v>1</v>
      </c>
      <c r="AT4752" s="46">
        <f t="shared" si="1009"/>
        <v>0</v>
      </c>
      <c r="AU4752" s="46">
        <f t="shared" si="1006"/>
        <v>0</v>
      </c>
      <c r="AV4752" s="46">
        <f t="shared" si="1007"/>
        <v>0</v>
      </c>
      <c r="AW4752" s="46">
        <f t="shared" si="1010"/>
        <v>0</v>
      </c>
      <c r="AX4752" s="47" t="str">
        <f t="shared" si="1008"/>
        <v/>
      </c>
      <c r="AY4752" s="47" t="str">
        <f t="shared" si="1011"/>
        <v/>
      </c>
    </row>
    <row r="4753" spans="35:51" x14ac:dyDescent="0.35">
      <c r="AI4753" s="11"/>
      <c r="AJ4753" s="11"/>
      <c r="AK4753" s="11"/>
      <c r="AL4753" s="63"/>
      <c r="AM4753" s="46" t="str">
        <f t="shared" si="999"/>
        <v/>
      </c>
      <c r="AN4753" s="46" t="str">
        <f t="shared" si="1000"/>
        <v/>
      </c>
      <c r="AO4753" s="46" t="str">
        <f t="shared" si="1001"/>
        <v/>
      </c>
      <c r="AP4753" s="46">
        <f t="shared" si="1002"/>
        <v>0</v>
      </c>
      <c r="AQ4753" s="46" t="str">
        <f t="shared" si="1003"/>
        <v/>
      </c>
      <c r="AR4753" s="46">
        <f t="shared" si="1004"/>
        <v>0</v>
      </c>
      <c r="AS4753" s="48">
        <f t="shared" si="1005"/>
        <v>1</v>
      </c>
      <c r="AT4753" s="46">
        <f t="shared" si="1009"/>
        <v>0</v>
      </c>
      <c r="AU4753" s="46">
        <f t="shared" si="1006"/>
        <v>0</v>
      </c>
      <c r="AV4753" s="46">
        <f t="shared" si="1007"/>
        <v>0</v>
      </c>
      <c r="AW4753" s="46">
        <f t="shared" si="1010"/>
        <v>0</v>
      </c>
      <c r="AX4753" s="47" t="str">
        <f t="shared" si="1008"/>
        <v/>
      </c>
      <c r="AY4753" s="47" t="str">
        <f t="shared" si="1011"/>
        <v/>
      </c>
    </row>
    <row r="4754" spans="35:51" x14ac:dyDescent="0.35">
      <c r="AI4754" s="11"/>
      <c r="AJ4754" s="11"/>
      <c r="AK4754" s="11"/>
      <c r="AL4754" s="63"/>
      <c r="AM4754" s="46" t="str">
        <f t="shared" si="999"/>
        <v/>
      </c>
      <c r="AN4754" s="46" t="str">
        <f t="shared" si="1000"/>
        <v/>
      </c>
      <c r="AO4754" s="46" t="str">
        <f t="shared" si="1001"/>
        <v/>
      </c>
      <c r="AP4754" s="46">
        <f t="shared" si="1002"/>
        <v>0</v>
      </c>
      <c r="AQ4754" s="46" t="str">
        <f t="shared" si="1003"/>
        <v/>
      </c>
      <c r="AR4754" s="46">
        <f t="shared" si="1004"/>
        <v>0</v>
      </c>
      <c r="AS4754" s="48">
        <f t="shared" si="1005"/>
        <v>1</v>
      </c>
      <c r="AT4754" s="46">
        <f t="shared" si="1009"/>
        <v>0</v>
      </c>
      <c r="AU4754" s="46">
        <f t="shared" si="1006"/>
        <v>0</v>
      </c>
      <c r="AV4754" s="46">
        <f t="shared" si="1007"/>
        <v>0</v>
      </c>
      <c r="AW4754" s="46">
        <f t="shared" si="1010"/>
        <v>0</v>
      </c>
      <c r="AX4754" s="47" t="str">
        <f t="shared" si="1008"/>
        <v/>
      </c>
      <c r="AY4754" s="47" t="str">
        <f t="shared" si="1011"/>
        <v/>
      </c>
    </row>
    <row r="4755" spans="35:51" x14ac:dyDescent="0.35">
      <c r="AI4755" s="11"/>
      <c r="AJ4755" s="11"/>
      <c r="AK4755" s="11"/>
      <c r="AL4755" s="63"/>
      <c r="AM4755" s="46" t="str">
        <f t="shared" si="999"/>
        <v/>
      </c>
      <c r="AN4755" s="46" t="str">
        <f t="shared" si="1000"/>
        <v/>
      </c>
      <c r="AO4755" s="46" t="str">
        <f t="shared" si="1001"/>
        <v/>
      </c>
      <c r="AP4755" s="46">
        <f t="shared" si="1002"/>
        <v>0</v>
      </c>
      <c r="AQ4755" s="46" t="str">
        <f t="shared" si="1003"/>
        <v/>
      </c>
      <c r="AR4755" s="46">
        <f t="shared" si="1004"/>
        <v>0</v>
      </c>
      <c r="AS4755" s="48">
        <f t="shared" si="1005"/>
        <v>1</v>
      </c>
      <c r="AT4755" s="46">
        <f t="shared" si="1009"/>
        <v>0</v>
      </c>
      <c r="AU4755" s="46">
        <f t="shared" si="1006"/>
        <v>0</v>
      </c>
      <c r="AV4755" s="46">
        <f t="shared" si="1007"/>
        <v>0</v>
      </c>
      <c r="AW4755" s="46">
        <f t="shared" si="1010"/>
        <v>0</v>
      </c>
      <c r="AX4755" s="47" t="str">
        <f t="shared" si="1008"/>
        <v/>
      </c>
      <c r="AY4755" s="47" t="str">
        <f t="shared" si="1011"/>
        <v/>
      </c>
    </row>
    <row r="4756" spans="35:51" x14ac:dyDescent="0.35">
      <c r="AI4756" s="11"/>
      <c r="AJ4756" s="11"/>
      <c r="AK4756" s="11"/>
      <c r="AL4756" s="63"/>
      <c r="AM4756" s="46" t="str">
        <f t="shared" si="999"/>
        <v/>
      </c>
      <c r="AN4756" s="46" t="str">
        <f t="shared" si="1000"/>
        <v/>
      </c>
      <c r="AO4756" s="46" t="str">
        <f t="shared" si="1001"/>
        <v/>
      </c>
      <c r="AP4756" s="46">
        <f t="shared" si="1002"/>
        <v>0</v>
      </c>
      <c r="AQ4756" s="46" t="str">
        <f t="shared" si="1003"/>
        <v/>
      </c>
      <c r="AR4756" s="46">
        <f t="shared" si="1004"/>
        <v>0</v>
      </c>
      <c r="AS4756" s="48">
        <f t="shared" si="1005"/>
        <v>1</v>
      </c>
      <c r="AT4756" s="46">
        <f t="shared" si="1009"/>
        <v>0</v>
      </c>
      <c r="AU4756" s="46">
        <f t="shared" si="1006"/>
        <v>0</v>
      </c>
      <c r="AV4756" s="46">
        <f t="shared" si="1007"/>
        <v>0</v>
      </c>
      <c r="AW4756" s="46">
        <f t="shared" si="1010"/>
        <v>0</v>
      </c>
      <c r="AX4756" s="47" t="str">
        <f t="shared" si="1008"/>
        <v/>
      </c>
      <c r="AY4756" s="47" t="str">
        <f t="shared" si="1011"/>
        <v/>
      </c>
    </row>
    <row r="4757" spans="35:51" x14ac:dyDescent="0.35">
      <c r="AI4757" s="11"/>
      <c r="AJ4757" s="11"/>
      <c r="AK4757" s="11"/>
      <c r="AL4757" s="63"/>
      <c r="AM4757" s="46" t="str">
        <f t="shared" si="999"/>
        <v/>
      </c>
      <c r="AN4757" s="46" t="str">
        <f t="shared" si="1000"/>
        <v/>
      </c>
      <c r="AO4757" s="46" t="str">
        <f t="shared" si="1001"/>
        <v/>
      </c>
      <c r="AP4757" s="46">
        <f t="shared" si="1002"/>
        <v>0</v>
      </c>
      <c r="AQ4757" s="46" t="str">
        <f t="shared" si="1003"/>
        <v/>
      </c>
      <c r="AR4757" s="46">
        <f t="shared" si="1004"/>
        <v>0</v>
      </c>
      <c r="AS4757" s="48">
        <f t="shared" si="1005"/>
        <v>1</v>
      </c>
      <c r="AT4757" s="46">
        <f t="shared" si="1009"/>
        <v>0</v>
      </c>
      <c r="AU4757" s="46">
        <f t="shared" si="1006"/>
        <v>0</v>
      </c>
      <c r="AV4757" s="46">
        <f t="shared" si="1007"/>
        <v>0</v>
      </c>
      <c r="AW4757" s="46">
        <f t="shared" si="1010"/>
        <v>0</v>
      </c>
      <c r="AX4757" s="47" t="str">
        <f t="shared" si="1008"/>
        <v/>
      </c>
      <c r="AY4757" s="47" t="str">
        <f t="shared" si="1011"/>
        <v/>
      </c>
    </row>
    <row r="4758" spans="35:51" x14ac:dyDescent="0.35">
      <c r="AI4758" s="11"/>
      <c r="AJ4758" s="11"/>
      <c r="AK4758" s="11"/>
      <c r="AL4758" s="63"/>
      <c r="AM4758" s="46" t="str">
        <f t="shared" si="999"/>
        <v/>
      </c>
      <c r="AN4758" s="46" t="str">
        <f t="shared" si="1000"/>
        <v/>
      </c>
      <c r="AO4758" s="46" t="str">
        <f t="shared" si="1001"/>
        <v/>
      </c>
      <c r="AP4758" s="46">
        <f t="shared" si="1002"/>
        <v>0</v>
      </c>
      <c r="AQ4758" s="46" t="str">
        <f t="shared" si="1003"/>
        <v/>
      </c>
      <c r="AR4758" s="46">
        <f t="shared" si="1004"/>
        <v>0</v>
      </c>
      <c r="AS4758" s="48">
        <f t="shared" si="1005"/>
        <v>1</v>
      </c>
      <c r="AT4758" s="46">
        <f t="shared" si="1009"/>
        <v>0</v>
      </c>
      <c r="AU4758" s="46">
        <f t="shared" si="1006"/>
        <v>0</v>
      </c>
      <c r="AV4758" s="46">
        <f t="shared" si="1007"/>
        <v>0</v>
      </c>
      <c r="AW4758" s="46">
        <f t="shared" si="1010"/>
        <v>0</v>
      </c>
      <c r="AX4758" s="47" t="str">
        <f t="shared" si="1008"/>
        <v/>
      </c>
      <c r="AY4758" s="47" t="str">
        <f t="shared" si="1011"/>
        <v/>
      </c>
    </row>
    <row r="4759" spans="35:51" x14ac:dyDescent="0.35">
      <c r="AI4759" s="11"/>
      <c r="AJ4759" s="11"/>
      <c r="AK4759" s="11"/>
      <c r="AL4759" s="63"/>
      <c r="AM4759" s="46" t="str">
        <f t="shared" si="999"/>
        <v/>
      </c>
      <c r="AN4759" s="46" t="str">
        <f t="shared" si="1000"/>
        <v/>
      </c>
      <c r="AO4759" s="46" t="str">
        <f t="shared" si="1001"/>
        <v/>
      </c>
      <c r="AP4759" s="46">
        <f t="shared" si="1002"/>
        <v>0</v>
      </c>
      <c r="AQ4759" s="46" t="str">
        <f t="shared" si="1003"/>
        <v/>
      </c>
      <c r="AR4759" s="46">
        <f t="shared" si="1004"/>
        <v>0</v>
      </c>
      <c r="AS4759" s="48">
        <f t="shared" si="1005"/>
        <v>1</v>
      </c>
      <c r="AT4759" s="46">
        <f t="shared" si="1009"/>
        <v>0</v>
      </c>
      <c r="AU4759" s="46">
        <f t="shared" si="1006"/>
        <v>0</v>
      </c>
      <c r="AV4759" s="46">
        <f t="shared" si="1007"/>
        <v>0</v>
      </c>
      <c r="AW4759" s="46">
        <f t="shared" si="1010"/>
        <v>0</v>
      </c>
      <c r="AX4759" s="47" t="str">
        <f t="shared" si="1008"/>
        <v/>
      </c>
      <c r="AY4759" s="47" t="str">
        <f t="shared" si="1011"/>
        <v/>
      </c>
    </row>
    <row r="4760" spans="35:51" x14ac:dyDescent="0.35">
      <c r="AI4760" s="11"/>
      <c r="AJ4760" s="11"/>
      <c r="AK4760" s="11"/>
      <c r="AL4760" s="63"/>
      <c r="AM4760" s="46" t="str">
        <f t="shared" si="999"/>
        <v/>
      </c>
      <c r="AN4760" s="46" t="str">
        <f t="shared" si="1000"/>
        <v/>
      </c>
      <c r="AO4760" s="46" t="str">
        <f t="shared" si="1001"/>
        <v/>
      </c>
      <c r="AP4760" s="46">
        <f t="shared" si="1002"/>
        <v>0</v>
      </c>
      <c r="AQ4760" s="46" t="str">
        <f t="shared" si="1003"/>
        <v/>
      </c>
      <c r="AR4760" s="46">
        <f t="shared" si="1004"/>
        <v>0</v>
      </c>
      <c r="AS4760" s="48">
        <f t="shared" si="1005"/>
        <v>1</v>
      </c>
      <c r="AT4760" s="46">
        <f t="shared" si="1009"/>
        <v>0</v>
      </c>
      <c r="AU4760" s="46">
        <f t="shared" si="1006"/>
        <v>0</v>
      </c>
      <c r="AV4760" s="46">
        <f t="shared" si="1007"/>
        <v>0</v>
      </c>
      <c r="AW4760" s="46">
        <f t="shared" si="1010"/>
        <v>0</v>
      </c>
      <c r="AX4760" s="47" t="str">
        <f t="shared" si="1008"/>
        <v/>
      </c>
      <c r="AY4760" s="47" t="str">
        <f t="shared" si="1011"/>
        <v/>
      </c>
    </row>
    <row r="4761" spans="35:51" x14ac:dyDescent="0.35">
      <c r="AI4761" s="11"/>
      <c r="AJ4761" s="11"/>
      <c r="AK4761" s="11"/>
      <c r="AL4761" s="63"/>
      <c r="AM4761" s="46" t="str">
        <f t="shared" si="999"/>
        <v/>
      </c>
      <c r="AN4761" s="46" t="str">
        <f t="shared" si="1000"/>
        <v/>
      </c>
      <c r="AO4761" s="46" t="str">
        <f t="shared" si="1001"/>
        <v/>
      </c>
      <c r="AP4761" s="46">
        <f t="shared" si="1002"/>
        <v>0</v>
      </c>
      <c r="AQ4761" s="46" t="str">
        <f t="shared" si="1003"/>
        <v/>
      </c>
      <c r="AR4761" s="46">
        <f t="shared" si="1004"/>
        <v>0</v>
      </c>
      <c r="AS4761" s="48">
        <f t="shared" si="1005"/>
        <v>1</v>
      </c>
      <c r="AT4761" s="46">
        <f t="shared" si="1009"/>
        <v>0</v>
      </c>
      <c r="AU4761" s="46">
        <f t="shared" si="1006"/>
        <v>0</v>
      </c>
      <c r="AV4761" s="46">
        <f t="shared" si="1007"/>
        <v>0</v>
      </c>
      <c r="AW4761" s="46">
        <f t="shared" si="1010"/>
        <v>0</v>
      </c>
      <c r="AX4761" s="47" t="str">
        <f t="shared" si="1008"/>
        <v/>
      </c>
      <c r="AY4761" s="47" t="str">
        <f t="shared" si="1011"/>
        <v/>
      </c>
    </row>
    <row r="4762" spans="35:51" x14ac:dyDescent="0.35">
      <c r="AI4762" s="11"/>
      <c r="AJ4762" s="11"/>
      <c r="AK4762" s="11"/>
      <c r="AL4762" s="63"/>
      <c r="AM4762" s="46" t="str">
        <f t="shared" si="999"/>
        <v/>
      </c>
      <c r="AN4762" s="46" t="str">
        <f t="shared" si="1000"/>
        <v/>
      </c>
      <c r="AO4762" s="46" t="str">
        <f t="shared" si="1001"/>
        <v/>
      </c>
      <c r="AP4762" s="46">
        <f t="shared" si="1002"/>
        <v>0</v>
      </c>
      <c r="AQ4762" s="46" t="str">
        <f t="shared" si="1003"/>
        <v/>
      </c>
      <c r="AR4762" s="46">
        <f t="shared" si="1004"/>
        <v>0</v>
      </c>
      <c r="AS4762" s="48">
        <f t="shared" si="1005"/>
        <v>1</v>
      </c>
      <c r="AT4762" s="46">
        <f t="shared" si="1009"/>
        <v>0</v>
      </c>
      <c r="AU4762" s="46">
        <f t="shared" si="1006"/>
        <v>0</v>
      </c>
      <c r="AV4762" s="46">
        <f t="shared" si="1007"/>
        <v>0</v>
      </c>
      <c r="AW4762" s="46">
        <f t="shared" si="1010"/>
        <v>0</v>
      </c>
      <c r="AX4762" s="47" t="str">
        <f t="shared" si="1008"/>
        <v/>
      </c>
      <c r="AY4762" s="47" t="str">
        <f t="shared" si="1011"/>
        <v/>
      </c>
    </row>
    <row r="4763" spans="35:51" x14ac:dyDescent="0.35">
      <c r="AI4763" s="11"/>
      <c r="AJ4763" s="11"/>
      <c r="AK4763" s="11"/>
      <c r="AL4763" s="63"/>
      <c r="AM4763" s="46" t="str">
        <f t="shared" si="999"/>
        <v/>
      </c>
      <c r="AN4763" s="46" t="str">
        <f t="shared" si="1000"/>
        <v/>
      </c>
      <c r="AO4763" s="46" t="str">
        <f t="shared" si="1001"/>
        <v/>
      </c>
      <c r="AP4763" s="46">
        <f t="shared" si="1002"/>
        <v>0</v>
      </c>
      <c r="AQ4763" s="46" t="str">
        <f t="shared" si="1003"/>
        <v/>
      </c>
      <c r="AR4763" s="46">
        <f t="shared" si="1004"/>
        <v>0</v>
      </c>
      <c r="AS4763" s="48">
        <f t="shared" si="1005"/>
        <v>1</v>
      </c>
      <c r="AT4763" s="46">
        <f t="shared" si="1009"/>
        <v>0</v>
      </c>
      <c r="AU4763" s="46">
        <f t="shared" si="1006"/>
        <v>0</v>
      </c>
      <c r="AV4763" s="46">
        <f t="shared" si="1007"/>
        <v>0</v>
      </c>
      <c r="AW4763" s="46">
        <f t="shared" si="1010"/>
        <v>0</v>
      </c>
      <c r="AX4763" s="47" t="str">
        <f t="shared" si="1008"/>
        <v/>
      </c>
      <c r="AY4763" s="47" t="str">
        <f t="shared" si="1011"/>
        <v/>
      </c>
    </row>
    <row r="4764" spans="35:51" x14ac:dyDescent="0.35">
      <c r="AI4764" s="11"/>
      <c r="AJ4764" s="11"/>
      <c r="AK4764" s="11"/>
      <c r="AL4764" s="63"/>
      <c r="AM4764" s="46" t="str">
        <f t="shared" si="999"/>
        <v/>
      </c>
      <c r="AN4764" s="46" t="str">
        <f t="shared" si="1000"/>
        <v/>
      </c>
      <c r="AO4764" s="46" t="str">
        <f t="shared" si="1001"/>
        <v/>
      </c>
      <c r="AP4764" s="46">
        <f t="shared" si="1002"/>
        <v>0</v>
      </c>
      <c r="AQ4764" s="46" t="str">
        <f t="shared" si="1003"/>
        <v/>
      </c>
      <c r="AR4764" s="46">
        <f t="shared" si="1004"/>
        <v>0</v>
      </c>
      <c r="AS4764" s="48">
        <f t="shared" si="1005"/>
        <v>1</v>
      </c>
      <c r="AT4764" s="46">
        <f t="shared" si="1009"/>
        <v>0</v>
      </c>
      <c r="AU4764" s="46">
        <f t="shared" si="1006"/>
        <v>0</v>
      </c>
      <c r="AV4764" s="46">
        <f t="shared" si="1007"/>
        <v>0</v>
      </c>
      <c r="AW4764" s="46">
        <f t="shared" si="1010"/>
        <v>0</v>
      </c>
      <c r="AX4764" s="47" t="str">
        <f t="shared" si="1008"/>
        <v/>
      </c>
      <c r="AY4764" s="47" t="str">
        <f t="shared" si="1011"/>
        <v/>
      </c>
    </row>
    <row r="4765" spans="35:51" x14ac:dyDescent="0.35">
      <c r="AI4765" s="11"/>
      <c r="AJ4765" s="11"/>
      <c r="AK4765" s="11"/>
      <c r="AL4765" s="63"/>
      <c r="AM4765" s="46" t="str">
        <f t="shared" si="999"/>
        <v/>
      </c>
      <c r="AN4765" s="46" t="str">
        <f t="shared" si="1000"/>
        <v/>
      </c>
      <c r="AO4765" s="46" t="str">
        <f t="shared" si="1001"/>
        <v/>
      </c>
      <c r="AP4765" s="46">
        <f t="shared" si="1002"/>
        <v>0</v>
      </c>
      <c r="AQ4765" s="46" t="str">
        <f t="shared" si="1003"/>
        <v/>
      </c>
      <c r="AR4765" s="46">
        <f t="shared" si="1004"/>
        <v>0</v>
      </c>
      <c r="AS4765" s="48">
        <f t="shared" si="1005"/>
        <v>1</v>
      </c>
      <c r="AT4765" s="46">
        <f t="shared" si="1009"/>
        <v>0</v>
      </c>
      <c r="AU4765" s="46">
        <f t="shared" si="1006"/>
        <v>0</v>
      </c>
      <c r="AV4765" s="46">
        <f t="shared" si="1007"/>
        <v>0</v>
      </c>
      <c r="AW4765" s="46">
        <f t="shared" si="1010"/>
        <v>0</v>
      </c>
      <c r="AX4765" s="47" t="str">
        <f t="shared" si="1008"/>
        <v/>
      </c>
      <c r="AY4765" s="47" t="str">
        <f t="shared" si="1011"/>
        <v/>
      </c>
    </row>
    <row r="4766" spans="35:51" x14ac:dyDescent="0.35">
      <c r="AI4766" s="11"/>
      <c r="AJ4766" s="11"/>
      <c r="AK4766" s="11"/>
      <c r="AL4766" s="63"/>
      <c r="AM4766" s="46" t="str">
        <f t="shared" si="999"/>
        <v/>
      </c>
      <c r="AN4766" s="46" t="str">
        <f t="shared" si="1000"/>
        <v/>
      </c>
      <c r="AO4766" s="46" t="str">
        <f t="shared" si="1001"/>
        <v/>
      </c>
      <c r="AP4766" s="46">
        <f t="shared" si="1002"/>
        <v>0</v>
      </c>
      <c r="AQ4766" s="46" t="str">
        <f t="shared" si="1003"/>
        <v/>
      </c>
      <c r="AR4766" s="46">
        <f t="shared" si="1004"/>
        <v>0</v>
      </c>
      <c r="AS4766" s="48">
        <f t="shared" si="1005"/>
        <v>1</v>
      </c>
      <c r="AT4766" s="46">
        <f t="shared" si="1009"/>
        <v>0</v>
      </c>
      <c r="AU4766" s="46">
        <f t="shared" si="1006"/>
        <v>0</v>
      </c>
      <c r="AV4766" s="46">
        <f t="shared" si="1007"/>
        <v>0</v>
      </c>
      <c r="AW4766" s="46">
        <f t="shared" si="1010"/>
        <v>0</v>
      </c>
      <c r="AX4766" s="47" t="str">
        <f t="shared" si="1008"/>
        <v/>
      </c>
      <c r="AY4766" s="47" t="str">
        <f t="shared" si="1011"/>
        <v/>
      </c>
    </row>
    <row r="4767" spans="35:51" x14ac:dyDescent="0.35">
      <c r="AI4767" s="11"/>
      <c r="AJ4767" s="11"/>
      <c r="AK4767" s="11"/>
      <c r="AL4767" s="63"/>
      <c r="AM4767" s="46" t="str">
        <f t="shared" si="999"/>
        <v/>
      </c>
      <c r="AN4767" s="46" t="str">
        <f t="shared" si="1000"/>
        <v/>
      </c>
      <c r="AO4767" s="46" t="str">
        <f t="shared" si="1001"/>
        <v/>
      </c>
      <c r="AP4767" s="46">
        <f t="shared" si="1002"/>
        <v>0</v>
      </c>
      <c r="AQ4767" s="46" t="str">
        <f t="shared" si="1003"/>
        <v/>
      </c>
      <c r="AR4767" s="46">
        <f t="shared" si="1004"/>
        <v>0</v>
      </c>
      <c r="AS4767" s="48">
        <f t="shared" si="1005"/>
        <v>1</v>
      </c>
      <c r="AT4767" s="46">
        <f t="shared" si="1009"/>
        <v>0</v>
      </c>
      <c r="AU4767" s="46">
        <f t="shared" si="1006"/>
        <v>0</v>
      </c>
      <c r="AV4767" s="46">
        <f t="shared" si="1007"/>
        <v>0</v>
      </c>
      <c r="AW4767" s="46">
        <f t="shared" si="1010"/>
        <v>0</v>
      </c>
      <c r="AX4767" s="47" t="str">
        <f t="shared" si="1008"/>
        <v/>
      </c>
      <c r="AY4767" s="47" t="str">
        <f t="shared" si="1011"/>
        <v/>
      </c>
    </row>
    <row r="4768" spans="35:51" x14ac:dyDescent="0.35">
      <c r="AI4768" s="11"/>
      <c r="AJ4768" s="11"/>
      <c r="AK4768" s="11"/>
      <c r="AL4768" s="63"/>
      <c r="AM4768" s="46" t="str">
        <f t="shared" si="999"/>
        <v/>
      </c>
      <c r="AN4768" s="46" t="str">
        <f t="shared" si="1000"/>
        <v/>
      </c>
      <c r="AO4768" s="46" t="str">
        <f t="shared" si="1001"/>
        <v/>
      </c>
      <c r="AP4768" s="46">
        <f t="shared" si="1002"/>
        <v>0</v>
      </c>
      <c r="AQ4768" s="46" t="str">
        <f t="shared" si="1003"/>
        <v/>
      </c>
      <c r="AR4768" s="46">
        <f t="shared" si="1004"/>
        <v>0</v>
      </c>
      <c r="AS4768" s="48">
        <f t="shared" si="1005"/>
        <v>1</v>
      </c>
      <c r="AT4768" s="46">
        <f t="shared" si="1009"/>
        <v>0</v>
      </c>
      <c r="AU4768" s="46">
        <f t="shared" si="1006"/>
        <v>0</v>
      </c>
      <c r="AV4768" s="46">
        <f t="shared" si="1007"/>
        <v>0</v>
      </c>
      <c r="AW4768" s="46">
        <f t="shared" si="1010"/>
        <v>0</v>
      </c>
      <c r="AX4768" s="47" t="str">
        <f t="shared" si="1008"/>
        <v/>
      </c>
      <c r="AY4768" s="47" t="str">
        <f t="shared" si="1011"/>
        <v/>
      </c>
    </row>
    <row r="4769" spans="35:51" x14ac:dyDescent="0.35">
      <c r="AI4769" s="11"/>
      <c r="AJ4769" s="11"/>
      <c r="AK4769" s="11"/>
      <c r="AL4769" s="63"/>
      <c r="AM4769" s="46" t="str">
        <f t="shared" si="999"/>
        <v/>
      </c>
      <c r="AN4769" s="46" t="str">
        <f t="shared" si="1000"/>
        <v/>
      </c>
      <c r="AO4769" s="46" t="str">
        <f t="shared" si="1001"/>
        <v/>
      </c>
      <c r="AP4769" s="46">
        <f t="shared" si="1002"/>
        <v>0</v>
      </c>
      <c r="AQ4769" s="46" t="str">
        <f t="shared" si="1003"/>
        <v/>
      </c>
      <c r="AR4769" s="46">
        <f t="shared" si="1004"/>
        <v>0</v>
      </c>
      <c r="AS4769" s="48">
        <f t="shared" si="1005"/>
        <v>1</v>
      </c>
      <c r="AT4769" s="46">
        <f t="shared" si="1009"/>
        <v>0</v>
      </c>
      <c r="AU4769" s="46">
        <f t="shared" si="1006"/>
        <v>0</v>
      </c>
      <c r="AV4769" s="46">
        <f t="shared" si="1007"/>
        <v>0</v>
      </c>
      <c r="AW4769" s="46">
        <f t="shared" si="1010"/>
        <v>0</v>
      </c>
      <c r="AX4769" s="47" t="str">
        <f t="shared" si="1008"/>
        <v/>
      </c>
      <c r="AY4769" s="47" t="str">
        <f t="shared" si="1011"/>
        <v/>
      </c>
    </row>
    <row r="4770" spans="35:51" x14ac:dyDescent="0.35">
      <c r="AI4770" s="11"/>
      <c r="AJ4770" s="11"/>
      <c r="AK4770" s="11"/>
      <c r="AL4770" s="63"/>
      <c r="AM4770" s="46" t="str">
        <f t="shared" si="999"/>
        <v/>
      </c>
      <c r="AN4770" s="46" t="str">
        <f t="shared" si="1000"/>
        <v/>
      </c>
      <c r="AO4770" s="46" t="str">
        <f t="shared" si="1001"/>
        <v/>
      </c>
      <c r="AP4770" s="46">
        <f t="shared" si="1002"/>
        <v>0</v>
      </c>
      <c r="AQ4770" s="46" t="str">
        <f t="shared" si="1003"/>
        <v/>
      </c>
      <c r="AR4770" s="46">
        <f t="shared" si="1004"/>
        <v>0</v>
      </c>
      <c r="AS4770" s="48">
        <f t="shared" si="1005"/>
        <v>1</v>
      </c>
      <c r="AT4770" s="46">
        <f t="shared" si="1009"/>
        <v>0</v>
      </c>
      <c r="AU4770" s="46">
        <f t="shared" si="1006"/>
        <v>0</v>
      </c>
      <c r="AV4770" s="46">
        <f t="shared" si="1007"/>
        <v>0</v>
      </c>
      <c r="AW4770" s="46">
        <f t="shared" si="1010"/>
        <v>0</v>
      </c>
      <c r="AX4770" s="47" t="str">
        <f t="shared" si="1008"/>
        <v/>
      </c>
      <c r="AY4770" s="47" t="str">
        <f t="shared" si="1011"/>
        <v/>
      </c>
    </row>
    <row r="4771" spans="35:51" x14ac:dyDescent="0.35">
      <c r="AI4771" s="11"/>
      <c r="AJ4771" s="11"/>
      <c r="AK4771" s="11"/>
      <c r="AL4771" s="63"/>
      <c r="AM4771" s="46" t="str">
        <f t="shared" si="999"/>
        <v/>
      </c>
      <c r="AN4771" s="46" t="str">
        <f t="shared" si="1000"/>
        <v/>
      </c>
      <c r="AO4771" s="46" t="str">
        <f t="shared" si="1001"/>
        <v/>
      </c>
      <c r="AP4771" s="46">
        <f t="shared" si="1002"/>
        <v>0</v>
      </c>
      <c r="AQ4771" s="46" t="str">
        <f t="shared" si="1003"/>
        <v/>
      </c>
      <c r="AR4771" s="46">
        <f t="shared" si="1004"/>
        <v>0</v>
      </c>
      <c r="AS4771" s="48">
        <f t="shared" si="1005"/>
        <v>1</v>
      </c>
      <c r="AT4771" s="46">
        <f t="shared" si="1009"/>
        <v>0</v>
      </c>
      <c r="AU4771" s="46">
        <f t="shared" si="1006"/>
        <v>0</v>
      </c>
      <c r="AV4771" s="46">
        <f t="shared" si="1007"/>
        <v>0</v>
      </c>
      <c r="AW4771" s="46">
        <f t="shared" si="1010"/>
        <v>0</v>
      </c>
      <c r="AX4771" s="47" t="str">
        <f t="shared" si="1008"/>
        <v/>
      </c>
      <c r="AY4771" s="47" t="str">
        <f t="shared" si="1011"/>
        <v/>
      </c>
    </row>
    <row r="4772" spans="35:51" x14ac:dyDescent="0.35">
      <c r="AI4772" s="11"/>
      <c r="AJ4772" s="11"/>
      <c r="AK4772" s="11"/>
      <c r="AL4772" s="63"/>
      <c r="AM4772" s="46" t="str">
        <f t="shared" si="999"/>
        <v/>
      </c>
      <c r="AN4772" s="46" t="str">
        <f t="shared" si="1000"/>
        <v/>
      </c>
      <c r="AO4772" s="46" t="str">
        <f t="shared" si="1001"/>
        <v/>
      </c>
      <c r="AP4772" s="46">
        <f t="shared" si="1002"/>
        <v>0</v>
      </c>
      <c r="AQ4772" s="46" t="str">
        <f t="shared" si="1003"/>
        <v/>
      </c>
      <c r="AR4772" s="46">
        <f t="shared" si="1004"/>
        <v>0</v>
      </c>
      <c r="AS4772" s="48">
        <f t="shared" si="1005"/>
        <v>1</v>
      </c>
      <c r="AT4772" s="46">
        <f t="shared" si="1009"/>
        <v>0</v>
      </c>
      <c r="AU4772" s="46">
        <f t="shared" si="1006"/>
        <v>0</v>
      </c>
      <c r="AV4772" s="46">
        <f t="shared" si="1007"/>
        <v>0</v>
      </c>
      <c r="AW4772" s="46">
        <f t="shared" si="1010"/>
        <v>0</v>
      </c>
      <c r="AX4772" s="47" t="str">
        <f t="shared" si="1008"/>
        <v/>
      </c>
      <c r="AY4772" s="47" t="str">
        <f t="shared" si="1011"/>
        <v/>
      </c>
    </row>
    <row r="4773" spans="35:51" x14ac:dyDescent="0.35">
      <c r="AI4773" s="11"/>
      <c r="AJ4773" s="11"/>
      <c r="AK4773" s="11"/>
      <c r="AL4773" s="63"/>
      <c r="AM4773" s="46" t="str">
        <f t="shared" si="999"/>
        <v/>
      </c>
      <c r="AN4773" s="46" t="str">
        <f t="shared" si="1000"/>
        <v/>
      </c>
      <c r="AO4773" s="46" t="str">
        <f t="shared" si="1001"/>
        <v/>
      </c>
      <c r="AP4773" s="46">
        <f t="shared" si="1002"/>
        <v>0</v>
      </c>
      <c r="AQ4773" s="46" t="str">
        <f t="shared" si="1003"/>
        <v/>
      </c>
      <c r="AR4773" s="46">
        <f t="shared" si="1004"/>
        <v>0</v>
      </c>
      <c r="AS4773" s="48">
        <f t="shared" si="1005"/>
        <v>1</v>
      </c>
      <c r="AT4773" s="46">
        <f t="shared" si="1009"/>
        <v>0</v>
      </c>
      <c r="AU4773" s="46">
        <f t="shared" si="1006"/>
        <v>0</v>
      </c>
      <c r="AV4773" s="46">
        <f t="shared" si="1007"/>
        <v>0</v>
      </c>
      <c r="AW4773" s="46">
        <f t="shared" si="1010"/>
        <v>0</v>
      </c>
      <c r="AX4773" s="47" t="str">
        <f t="shared" si="1008"/>
        <v/>
      </c>
      <c r="AY4773" s="47" t="str">
        <f t="shared" si="1011"/>
        <v/>
      </c>
    </row>
    <row r="4774" spans="35:51" x14ac:dyDescent="0.35">
      <c r="AI4774" s="11"/>
      <c r="AJ4774" s="11"/>
      <c r="AK4774" s="11"/>
      <c r="AL4774" s="63"/>
      <c r="AM4774" s="46" t="str">
        <f t="shared" si="999"/>
        <v/>
      </c>
      <c r="AN4774" s="46" t="str">
        <f t="shared" si="1000"/>
        <v/>
      </c>
      <c r="AO4774" s="46" t="str">
        <f t="shared" si="1001"/>
        <v/>
      </c>
      <c r="AP4774" s="46">
        <f t="shared" si="1002"/>
        <v>0</v>
      </c>
      <c r="AQ4774" s="46" t="str">
        <f t="shared" si="1003"/>
        <v/>
      </c>
      <c r="AR4774" s="46">
        <f t="shared" si="1004"/>
        <v>0</v>
      </c>
      <c r="AS4774" s="48">
        <f t="shared" si="1005"/>
        <v>1</v>
      </c>
      <c r="AT4774" s="46">
        <f t="shared" si="1009"/>
        <v>0</v>
      </c>
      <c r="AU4774" s="46">
        <f t="shared" si="1006"/>
        <v>0</v>
      </c>
      <c r="AV4774" s="46">
        <f t="shared" si="1007"/>
        <v>0</v>
      </c>
      <c r="AW4774" s="46">
        <f t="shared" si="1010"/>
        <v>0</v>
      </c>
      <c r="AX4774" s="47" t="str">
        <f t="shared" si="1008"/>
        <v/>
      </c>
      <c r="AY4774" s="47" t="str">
        <f t="shared" si="1011"/>
        <v/>
      </c>
    </row>
    <row r="4775" spans="35:51" x14ac:dyDescent="0.35">
      <c r="AI4775" s="11"/>
      <c r="AJ4775" s="11"/>
      <c r="AK4775" s="11"/>
      <c r="AL4775" s="63"/>
      <c r="AM4775" s="46" t="str">
        <f t="shared" si="999"/>
        <v/>
      </c>
      <c r="AN4775" s="46" t="str">
        <f t="shared" si="1000"/>
        <v/>
      </c>
      <c r="AO4775" s="46" t="str">
        <f t="shared" si="1001"/>
        <v/>
      </c>
      <c r="AP4775" s="46">
        <f t="shared" si="1002"/>
        <v>0</v>
      </c>
      <c r="AQ4775" s="46" t="str">
        <f t="shared" si="1003"/>
        <v/>
      </c>
      <c r="AR4775" s="46">
        <f t="shared" si="1004"/>
        <v>0</v>
      </c>
      <c r="AS4775" s="48">
        <f t="shared" si="1005"/>
        <v>1</v>
      </c>
      <c r="AT4775" s="46">
        <f t="shared" si="1009"/>
        <v>0</v>
      </c>
      <c r="AU4775" s="46">
        <f t="shared" si="1006"/>
        <v>0</v>
      </c>
      <c r="AV4775" s="46">
        <f t="shared" si="1007"/>
        <v>0</v>
      </c>
      <c r="AW4775" s="46">
        <f t="shared" si="1010"/>
        <v>0</v>
      </c>
      <c r="AX4775" s="47" t="str">
        <f t="shared" si="1008"/>
        <v/>
      </c>
      <c r="AY4775" s="47" t="str">
        <f t="shared" si="1011"/>
        <v/>
      </c>
    </row>
    <row r="4776" spans="35:51" x14ac:dyDescent="0.35">
      <c r="AI4776" s="11"/>
      <c r="AJ4776" s="11"/>
      <c r="AK4776" s="11"/>
      <c r="AL4776" s="63"/>
      <c r="AM4776" s="46" t="str">
        <f t="shared" si="999"/>
        <v/>
      </c>
      <c r="AN4776" s="46" t="str">
        <f t="shared" si="1000"/>
        <v/>
      </c>
      <c r="AO4776" s="46" t="str">
        <f t="shared" si="1001"/>
        <v/>
      </c>
      <c r="AP4776" s="46">
        <f t="shared" si="1002"/>
        <v>0</v>
      </c>
      <c r="AQ4776" s="46" t="str">
        <f t="shared" si="1003"/>
        <v/>
      </c>
      <c r="AR4776" s="46">
        <f t="shared" si="1004"/>
        <v>0</v>
      </c>
      <c r="AS4776" s="48">
        <f t="shared" si="1005"/>
        <v>1</v>
      </c>
      <c r="AT4776" s="46">
        <f t="shared" si="1009"/>
        <v>0</v>
      </c>
      <c r="AU4776" s="46">
        <f t="shared" si="1006"/>
        <v>0</v>
      </c>
      <c r="AV4776" s="46">
        <f t="shared" si="1007"/>
        <v>0</v>
      </c>
      <c r="AW4776" s="46">
        <f t="shared" si="1010"/>
        <v>0</v>
      </c>
      <c r="AX4776" s="47" t="str">
        <f t="shared" si="1008"/>
        <v/>
      </c>
      <c r="AY4776" s="47" t="str">
        <f t="shared" si="1011"/>
        <v/>
      </c>
    </row>
    <row r="4777" spans="35:51" x14ac:dyDescent="0.35">
      <c r="AI4777" s="11"/>
      <c r="AJ4777" s="11"/>
      <c r="AK4777" s="11"/>
      <c r="AL4777" s="63"/>
      <c r="AM4777" s="46" t="str">
        <f t="shared" si="999"/>
        <v/>
      </c>
      <c r="AN4777" s="46" t="str">
        <f t="shared" si="1000"/>
        <v/>
      </c>
      <c r="AO4777" s="46" t="str">
        <f t="shared" si="1001"/>
        <v/>
      </c>
      <c r="AP4777" s="46">
        <f t="shared" si="1002"/>
        <v>0</v>
      </c>
      <c r="AQ4777" s="46" t="str">
        <f t="shared" si="1003"/>
        <v/>
      </c>
      <c r="AR4777" s="46">
        <f t="shared" si="1004"/>
        <v>0</v>
      </c>
      <c r="AS4777" s="48">
        <f t="shared" si="1005"/>
        <v>1</v>
      </c>
      <c r="AT4777" s="46">
        <f t="shared" si="1009"/>
        <v>0</v>
      </c>
      <c r="AU4777" s="46">
        <f t="shared" si="1006"/>
        <v>0</v>
      </c>
      <c r="AV4777" s="46">
        <f t="shared" si="1007"/>
        <v>0</v>
      </c>
      <c r="AW4777" s="46">
        <f t="shared" si="1010"/>
        <v>0</v>
      </c>
      <c r="AX4777" s="47" t="str">
        <f t="shared" si="1008"/>
        <v/>
      </c>
      <c r="AY4777" s="47" t="str">
        <f t="shared" si="1011"/>
        <v/>
      </c>
    </row>
    <row r="4778" spans="35:51" x14ac:dyDescent="0.35">
      <c r="AI4778" s="11"/>
      <c r="AJ4778" s="11"/>
      <c r="AK4778" s="11"/>
      <c r="AL4778" s="63"/>
      <c r="AM4778" s="46" t="str">
        <f t="shared" si="999"/>
        <v/>
      </c>
      <c r="AN4778" s="46" t="str">
        <f t="shared" si="1000"/>
        <v/>
      </c>
      <c r="AO4778" s="46" t="str">
        <f t="shared" si="1001"/>
        <v/>
      </c>
      <c r="AP4778" s="46">
        <f t="shared" si="1002"/>
        <v>0</v>
      </c>
      <c r="AQ4778" s="46" t="str">
        <f t="shared" si="1003"/>
        <v/>
      </c>
      <c r="AR4778" s="46">
        <f t="shared" si="1004"/>
        <v>0</v>
      </c>
      <c r="AS4778" s="48">
        <f t="shared" si="1005"/>
        <v>1</v>
      </c>
      <c r="AT4778" s="46">
        <f t="shared" si="1009"/>
        <v>0</v>
      </c>
      <c r="AU4778" s="46">
        <f t="shared" si="1006"/>
        <v>0</v>
      </c>
      <c r="AV4778" s="46">
        <f t="shared" si="1007"/>
        <v>0</v>
      </c>
      <c r="AW4778" s="46">
        <f t="shared" si="1010"/>
        <v>0</v>
      </c>
      <c r="AX4778" s="47" t="str">
        <f t="shared" si="1008"/>
        <v/>
      </c>
      <c r="AY4778" s="47" t="str">
        <f t="shared" si="1011"/>
        <v/>
      </c>
    </row>
    <row r="4779" spans="35:51" x14ac:dyDescent="0.35">
      <c r="AI4779" s="11"/>
      <c r="AJ4779" s="11"/>
      <c r="AK4779" s="11"/>
      <c r="AL4779" s="63"/>
      <c r="AM4779" s="46" t="str">
        <f t="shared" si="999"/>
        <v/>
      </c>
      <c r="AN4779" s="46" t="str">
        <f t="shared" si="1000"/>
        <v/>
      </c>
      <c r="AO4779" s="46" t="str">
        <f t="shared" si="1001"/>
        <v/>
      </c>
      <c r="AP4779" s="46">
        <f t="shared" si="1002"/>
        <v>0</v>
      </c>
      <c r="AQ4779" s="46" t="str">
        <f t="shared" si="1003"/>
        <v/>
      </c>
      <c r="AR4779" s="46">
        <f t="shared" si="1004"/>
        <v>0</v>
      </c>
      <c r="AS4779" s="48">
        <f t="shared" si="1005"/>
        <v>1</v>
      </c>
      <c r="AT4779" s="46">
        <f t="shared" si="1009"/>
        <v>0</v>
      </c>
      <c r="AU4779" s="46">
        <f t="shared" si="1006"/>
        <v>0</v>
      </c>
      <c r="AV4779" s="46">
        <f t="shared" si="1007"/>
        <v>0</v>
      </c>
      <c r="AW4779" s="46">
        <f t="shared" si="1010"/>
        <v>0</v>
      </c>
      <c r="AX4779" s="47" t="str">
        <f t="shared" si="1008"/>
        <v/>
      </c>
      <c r="AY4779" s="47" t="str">
        <f t="shared" si="1011"/>
        <v/>
      </c>
    </row>
    <row r="4780" spans="35:51" x14ac:dyDescent="0.35">
      <c r="AI4780" s="11"/>
      <c r="AJ4780" s="11"/>
      <c r="AK4780" s="11"/>
      <c r="AL4780" s="63"/>
      <c r="AM4780" s="46" t="str">
        <f t="shared" si="999"/>
        <v/>
      </c>
      <c r="AN4780" s="46" t="str">
        <f t="shared" si="1000"/>
        <v/>
      </c>
      <c r="AO4780" s="46" t="str">
        <f t="shared" si="1001"/>
        <v/>
      </c>
      <c r="AP4780" s="46">
        <f t="shared" si="1002"/>
        <v>0</v>
      </c>
      <c r="AQ4780" s="46" t="str">
        <f t="shared" si="1003"/>
        <v/>
      </c>
      <c r="AR4780" s="46">
        <f t="shared" si="1004"/>
        <v>0</v>
      </c>
      <c r="AS4780" s="48">
        <f t="shared" si="1005"/>
        <v>1</v>
      </c>
      <c r="AT4780" s="46">
        <f t="shared" si="1009"/>
        <v>0</v>
      </c>
      <c r="AU4780" s="46">
        <f t="shared" si="1006"/>
        <v>0</v>
      </c>
      <c r="AV4780" s="46">
        <f t="shared" si="1007"/>
        <v>0</v>
      </c>
      <c r="AW4780" s="46">
        <f t="shared" si="1010"/>
        <v>0</v>
      </c>
      <c r="AX4780" s="47" t="str">
        <f t="shared" si="1008"/>
        <v/>
      </c>
      <c r="AY4780" s="47" t="str">
        <f t="shared" si="1011"/>
        <v/>
      </c>
    </row>
    <row r="4781" spans="35:51" x14ac:dyDescent="0.35">
      <c r="AI4781" s="11"/>
      <c r="AJ4781" s="11"/>
      <c r="AK4781" s="11"/>
      <c r="AL4781" s="63"/>
      <c r="AM4781" s="46" t="str">
        <f t="shared" si="999"/>
        <v/>
      </c>
      <c r="AN4781" s="46" t="str">
        <f t="shared" si="1000"/>
        <v/>
      </c>
      <c r="AO4781" s="46" t="str">
        <f t="shared" si="1001"/>
        <v/>
      </c>
      <c r="AP4781" s="46">
        <f t="shared" si="1002"/>
        <v>0</v>
      </c>
      <c r="AQ4781" s="46" t="str">
        <f t="shared" si="1003"/>
        <v/>
      </c>
      <c r="AR4781" s="46">
        <f t="shared" si="1004"/>
        <v>0</v>
      </c>
      <c r="AS4781" s="48">
        <f t="shared" si="1005"/>
        <v>1</v>
      </c>
      <c r="AT4781" s="46">
        <f t="shared" si="1009"/>
        <v>0</v>
      </c>
      <c r="AU4781" s="46">
        <f t="shared" si="1006"/>
        <v>0</v>
      </c>
      <c r="AV4781" s="46">
        <f t="shared" si="1007"/>
        <v>0</v>
      </c>
      <c r="AW4781" s="46">
        <f t="shared" si="1010"/>
        <v>0</v>
      </c>
      <c r="AX4781" s="47" t="str">
        <f t="shared" si="1008"/>
        <v/>
      </c>
      <c r="AY4781" s="47" t="str">
        <f t="shared" si="1011"/>
        <v/>
      </c>
    </row>
    <row r="4782" spans="35:51" x14ac:dyDescent="0.35">
      <c r="AI4782" s="11"/>
      <c r="AJ4782" s="11"/>
      <c r="AK4782" s="11"/>
      <c r="AL4782" s="63"/>
      <c r="AM4782" s="46" t="str">
        <f t="shared" si="999"/>
        <v/>
      </c>
      <c r="AN4782" s="46" t="str">
        <f t="shared" si="1000"/>
        <v/>
      </c>
      <c r="AO4782" s="46" t="str">
        <f t="shared" si="1001"/>
        <v/>
      </c>
      <c r="AP4782" s="46">
        <f t="shared" si="1002"/>
        <v>0</v>
      </c>
      <c r="AQ4782" s="46" t="str">
        <f t="shared" si="1003"/>
        <v/>
      </c>
      <c r="AR4782" s="46">
        <f t="shared" si="1004"/>
        <v>0</v>
      </c>
      <c r="AS4782" s="48">
        <f t="shared" si="1005"/>
        <v>1</v>
      </c>
      <c r="AT4782" s="46">
        <f t="shared" si="1009"/>
        <v>0</v>
      </c>
      <c r="AU4782" s="46">
        <f t="shared" si="1006"/>
        <v>0</v>
      </c>
      <c r="AV4782" s="46">
        <f t="shared" si="1007"/>
        <v>0</v>
      </c>
      <c r="AW4782" s="46">
        <f t="shared" si="1010"/>
        <v>0</v>
      </c>
      <c r="AX4782" s="47" t="str">
        <f t="shared" si="1008"/>
        <v/>
      </c>
      <c r="AY4782" s="47" t="str">
        <f t="shared" si="1011"/>
        <v/>
      </c>
    </row>
    <row r="4783" spans="35:51" x14ac:dyDescent="0.35">
      <c r="AI4783" s="11"/>
      <c r="AJ4783" s="11"/>
      <c r="AK4783" s="11"/>
      <c r="AL4783" s="63"/>
      <c r="AM4783" s="46" t="str">
        <f t="shared" si="999"/>
        <v/>
      </c>
      <c r="AN4783" s="46" t="str">
        <f t="shared" si="1000"/>
        <v/>
      </c>
      <c r="AO4783" s="46" t="str">
        <f t="shared" si="1001"/>
        <v/>
      </c>
      <c r="AP4783" s="46">
        <f t="shared" si="1002"/>
        <v>0</v>
      </c>
      <c r="AQ4783" s="46" t="str">
        <f t="shared" si="1003"/>
        <v/>
      </c>
      <c r="AR4783" s="46">
        <f t="shared" si="1004"/>
        <v>0</v>
      </c>
      <c r="AS4783" s="48">
        <f t="shared" si="1005"/>
        <v>1</v>
      </c>
      <c r="AT4783" s="46">
        <f t="shared" si="1009"/>
        <v>0</v>
      </c>
      <c r="AU4783" s="46">
        <f t="shared" si="1006"/>
        <v>0</v>
      </c>
      <c r="AV4783" s="46">
        <f t="shared" si="1007"/>
        <v>0</v>
      </c>
      <c r="AW4783" s="46">
        <f t="shared" si="1010"/>
        <v>0</v>
      </c>
      <c r="AX4783" s="47" t="str">
        <f t="shared" si="1008"/>
        <v/>
      </c>
      <c r="AY4783" s="47" t="str">
        <f t="shared" si="1011"/>
        <v/>
      </c>
    </row>
    <row r="4784" spans="35:51" x14ac:dyDescent="0.35">
      <c r="AI4784" s="11"/>
      <c r="AJ4784" s="11"/>
      <c r="AK4784" s="11"/>
      <c r="AL4784" s="63"/>
      <c r="AM4784" s="46" t="str">
        <f t="shared" si="999"/>
        <v/>
      </c>
      <c r="AN4784" s="46" t="str">
        <f t="shared" si="1000"/>
        <v/>
      </c>
      <c r="AO4784" s="46" t="str">
        <f t="shared" si="1001"/>
        <v/>
      </c>
      <c r="AP4784" s="46">
        <f t="shared" si="1002"/>
        <v>0</v>
      </c>
      <c r="AQ4784" s="46" t="str">
        <f t="shared" si="1003"/>
        <v/>
      </c>
      <c r="AR4784" s="46">
        <f t="shared" si="1004"/>
        <v>0</v>
      </c>
      <c r="AS4784" s="48">
        <f t="shared" si="1005"/>
        <v>1</v>
      </c>
      <c r="AT4784" s="46">
        <f t="shared" si="1009"/>
        <v>0</v>
      </c>
      <c r="AU4784" s="46">
        <f t="shared" si="1006"/>
        <v>0</v>
      </c>
      <c r="AV4784" s="46">
        <f t="shared" si="1007"/>
        <v>0</v>
      </c>
      <c r="AW4784" s="46">
        <f t="shared" si="1010"/>
        <v>0</v>
      </c>
      <c r="AX4784" s="47" t="str">
        <f t="shared" si="1008"/>
        <v/>
      </c>
      <c r="AY4784" s="47" t="str">
        <f t="shared" si="1011"/>
        <v/>
      </c>
    </row>
    <row r="4785" spans="35:51" x14ac:dyDescent="0.35">
      <c r="AI4785" s="11"/>
      <c r="AJ4785" s="11"/>
      <c r="AK4785" s="11"/>
      <c r="AL4785" s="63"/>
      <c r="AM4785" s="46" t="str">
        <f t="shared" si="999"/>
        <v/>
      </c>
      <c r="AN4785" s="46" t="str">
        <f t="shared" si="1000"/>
        <v/>
      </c>
      <c r="AO4785" s="46" t="str">
        <f t="shared" si="1001"/>
        <v/>
      </c>
      <c r="AP4785" s="46">
        <f t="shared" si="1002"/>
        <v>0</v>
      </c>
      <c r="AQ4785" s="46" t="str">
        <f t="shared" si="1003"/>
        <v/>
      </c>
      <c r="AR4785" s="46">
        <f t="shared" si="1004"/>
        <v>0</v>
      </c>
      <c r="AS4785" s="48">
        <f t="shared" si="1005"/>
        <v>1</v>
      </c>
      <c r="AT4785" s="46">
        <f t="shared" si="1009"/>
        <v>0</v>
      </c>
      <c r="AU4785" s="46">
        <f t="shared" si="1006"/>
        <v>0</v>
      </c>
      <c r="AV4785" s="46">
        <f t="shared" si="1007"/>
        <v>0</v>
      </c>
      <c r="AW4785" s="46">
        <f t="shared" si="1010"/>
        <v>0</v>
      </c>
      <c r="AX4785" s="47" t="str">
        <f t="shared" si="1008"/>
        <v/>
      </c>
      <c r="AY4785" s="47" t="str">
        <f t="shared" si="1011"/>
        <v/>
      </c>
    </row>
    <row r="4786" spans="35:51" x14ac:dyDescent="0.35">
      <c r="AI4786" s="11"/>
      <c r="AJ4786" s="11"/>
      <c r="AK4786" s="11"/>
      <c r="AL4786" s="63"/>
      <c r="AM4786" s="46" t="str">
        <f t="shared" si="999"/>
        <v/>
      </c>
      <c r="AN4786" s="46" t="str">
        <f t="shared" si="1000"/>
        <v/>
      </c>
      <c r="AO4786" s="46" t="str">
        <f t="shared" si="1001"/>
        <v/>
      </c>
      <c r="AP4786" s="46">
        <f t="shared" si="1002"/>
        <v>0</v>
      </c>
      <c r="AQ4786" s="46" t="str">
        <f t="shared" si="1003"/>
        <v/>
      </c>
      <c r="AR4786" s="46">
        <f t="shared" si="1004"/>
        <v>0</v>
      </c>
      <c r="AS4786" s="48">
        <f t="shared" si="1005"/>
        <v>1</v>
      </c>
      <c r="AT4786" s="46">
        <f t="shared" si="1009"/>
        <v>0</v>
      </c>
      <c r="AU4786" s="46">
        <f t="shared" si="1006"/>
        <v>0</v>
      </c>
      <c r="AV4786" s="46">
        <f t="shared" si="1007"/>
        <v>0</v>
      </c>
      <c r="AW4786" s="46">
        <f t="shared" si="1010"/>
        <v>0</v>
      </c>
      <c r="AX4786" s="47" t="str">
        <f t="shared" si="1008"/>
        <v/>
      </c>
      <c r="AY4786" s="47" t="str">
        <f t="shared" si="1011"/>
        <v/>
      </c>
    </row>
    <row r="4787" spans="35:51" x14ac:dyDescent="0.35">
      <c r="AI4787" s="11"/>
      <c r="AJ4787" s="11"/>
      <c r="AK4787" s="11"/>
      <c r="AL4787" s="63"/>
      <c r="AM4787" s="46" t="str">
        <f t="shared" si="999"/>
        <v/>
      </c>
      <c r="AN4787" s="46" t="str">
        <f t="shared" si="1000"/>
        <v/>
      </c>
      <c r="AO4787" s="46" t="str">
        <f t="shared" si="1001"/>
        <v/>
      </c>
      <c r="AP4787" s="46">
        <f t="shared" si="1002"/>
        <v>0</v>
      </c>
      <c r="AQ4787" s="46" t="str">
        <f t="shared" si="1003"/>
        <v/>
      </c>
      <c r="AR4787" s="46">
        <f t="shared" si="1004"/>
        <v>0</v>
      </c>
      <c r="AS4787" s="48">
        <f t="shared" si="1005"/>
        <v>1</v>
      </c>
      <c r="AT4787" s="46">
        <f t="shared" si="1009"/>
        <v>0</v>
      </c>
      <c r="AU4787" s="46">
        <f t="shared" si="1006"/>
        <v>0</v>
      </c>
      <c r="AV4787" s="46">
        <f t="shared" si="1007"/>
        <v>0</v>
      </c>
      <c r="AW4787" s="46">
        <f t="shared" si="1010"/>
        <v>0</v>
      </c>
      <c r="AX4787" s="47" t="str">
        <f t="shared" si="1008"/>
        <v/>
      </c>
      <c r="AY4787" s="47" t="str">
        <f t="shared" si="1011"/>
        <v/>
      </c>
    </row>
    <row r="4788" spans="35:51" x14ac:dyDescent="0.35">
      <c r="AI4788" s="11"/>
      <c r="AJ4788" s="11"/>
      <c r="AK4788" s="11"/>
      <c r="AL4788" s="63"/>
      <c r="AM4788" s="46" t="str">
        <f t="shared" si="999"/>
        <v/>
      </c>
      <c r="AN4788" s="46" t="str">
        <f t="shared" si="1000"/>
        <v/>
      </c>
      <c r="AO4788" s="46" t="str">
        <f t="shared" si="1001"/>
        <v/>
      </c>
      <c r="AP4788" s="46">
        <f t="shared" si="1002"/>
        <v>0</v>
      </c>
      <c r="AQ4788" s="46" t="str">
        <f t="shared" si="1003"/>
        <v/>
      </c>
      <c r="AR4788" s="46">
        <f t="shared" si="1004"/>
        <v>0</v>
      </c>
      <c r="AS4788" s="48">
        <f t="shared" si="1005"/>
        <v>1</v>
      </c>
      <c r="AT4788" s="46">
        <f t="shared" si="1009"/>
        <v>0</v>
      </c>
      <c r="AU4788" s="46">
        <f t="shared" si="1006"/>
        <v>0</v>
      </c>
      <c r="AV4788" s="46">
        <f t="shared" si="1007"/>
        <v>0</v>
      </c>
      <c r="AW4788" s="46">
        <f t="shared" si="1010"/>
        <v>0</v>
      </c>
      <c r="AX4788" s="47" t="str">
        <f t="shared" si="1008"/>
        <v/>
      </c>
      <c r="AY4788" s="47" t="str">
        <f t="shared" si="1011"/>
        <v/>
      </c>
    </row>
    <row r="4789" spans="35:51" x14ac:dyDescent="0.35">
      <c r="AI4789" s="11"/>
      <c r="AJ4789" s="11"/>
      <c r="AK4789" s="11"/>
      <c r="AL4789" s="63"/>
      <c r="AM4789" s="46" t="str">
        <f t="shared" si="999"/>
        <v/>
      </c>
      <c r="AN4789" s="46" t="str">
        <f t="shared" si="1000"/>
        <v/>
      </c>
      <c r="AO4789" s="46" t="str">
        <f t="shared" si="1001"/>
        <v/>
      </c>
      <c r="AP4789" s="46">
        <f t="shared" si="1002"/>
        <v>0</v>
      </c>
      <c r="AQ4789" s="46" t="str">
        <f t="shared" si="1003"/>
        <v/>
      </c>
      <c r="AR4789" s="46">
        <f t="shared" si="1004"/>
        <v>0</v>
      </c>
      <c r="AS4789" s="48">
        <f t="shared" si="1005"/>
        <v>1</v>
      </c>
      <c r="AT4789" s="46">
        <f t="shared" si="1009"/>
        <v>0</v>
      </c>
      <c r="AU4789" s="46">
        <f t="shared" si="1006"/>
        <v>0</v>
      </c>
      <c r="AV4789" s="46">
        <f t="shared" si="1007"/>
        <v>0</v>
      </c>
      <c r="AW4789" s="46">
        <f t="shared" si="1010"/>
        <v>0</v>
      </c>
      <c r="AX4789" s="47" t="str">
        <f t="shared" si="1008"/>
        <v/>
      </c>
      <c r="AY4789" s="47" t="str">
        <f t="shared" si="1011"/>
        <v/>
      </c>
    </row>
    <row r="4790" spans="35:51" x14ac:dyDescent="0.35">
      <c r="AI4790" s="11"/>
      <c r="AJ4790" s="11"/>
      <c r="AK4790" s="11"/>
      <c r="AL4790" s="63"/>
      <c r="AM4790" s="46" t="str">
        <f t="shared" si="999"/>
        <v/>
      </c>
      <c r="AN4790" s="46" t="str">
        <f t="shared" si="1000"/>
        <v/>
      </c>
      <c r="AO4790" s="46" t="str">
        <f t="shared" si="1001"/>
        <v/>
      </c>
      <c r="AP4790" s="46">
        <f t="shared" si="1002"/>
        <v>0</v>
      </c>
      <c r="AQ4790" s="46" t="str">
        <f t="shared" si="1003"/>
        <v/>
      </c>
      <c r="AR4790" s="46">
        <f t="shared" si="1004"/>
        <v>0</v>
      </c>
      <c r="AS4790" s="48">
        <f t="shared" si="1005"/>
        <v>1</v>
      </c>
      <c r="AT4790" s="46">
        <f t="shared" si="1009"/>
        <v>0</v>
      </c>
      <c r="AU4790" s="46">
        <f t="shared" si="1006"/>
        <v>0</v>
      </c>
      <c r="AV4790" s="46">
        <f t="shared" si="1007"/>
        <v>0</v>
      </c>
      <c r="AW4790" s="46">
        <f t="shared" si="1010"/>
        <v>0</v>
      </c>
      <c r="AX4790" s="47" t="str">
        <f t="shared" si="1008"/>
        <v/>
      </c>
      <c r="AY4790" s="47" t="str">
        <f t="shared" si="1011"/>
        <v/>
      </c>
    </row>
    <row r="4791" spans="35:51" x14ac:dyDescent="0.35">
      <c r="AI4791" s="11"/>
      <c r="AJ4791" s="11"/>
      <c r="AK4791" s="11"/>
      <c r="AL4791" s="63"/>
      <c r="AM4791" s="46" t="str">
        <f t="shared" si="999"/>
        <v/>
      </c>
      <c r="AN4791" s="46" t="str">
        <f t="shared" si="1000"/>
        <v/>
      </c>
      <c r="AO4791" s="46" t="str">
        <f t="shared" si="1001"/>
        <v/>
      </c>
      <c r="AP4791" s="46">
        <f t="shared" si="1002"/>
        <v>0</v>
      </c>
      <c r="AQ4791" s="46" t="str">
        <f t="shared" si="1003"/>
        <v/>
      </c>
      <c r="AR4791" s="46">
        <f t="shared" si="1004"/>
        <v>0</v>
      </c>
      <c r="AS4791" s="48">
        <f t="shared" si="1005"/>
        <v>1</v>
      </c>
      <c r="AT4791" s="46">
        <f t="shared" si="1009"/>
        <v>0</v>
      </c>
      <c r="AU4791" s="46">
        <f t="shared" si="1006"/>
        <v>0</v>
      </c>
      <c r="AV4791" s="46">
        <f t="shared" si="1007"/>
        <v>0</v>
      </c>
      <c r="AW4791" s="46">
        <f t="shared" si="1010"/>
        <v>0</v>
      </c>
      <c r="AX4791" s="47" t="str">
        <f t="shared" si="1008"/>
        <v/>
      </c>
      <c r="AY4791" s="47" t="str">
        <f t="shared" si="1011"/>
        <v/>
      </c>
    </row>
    <row r="4792" spans="35:51" x14ac:dyDescent="0.35">
      <c r="AI4792" s="11"/>
      <c r="AJ4792" s="11"/>
      <c r="AK4792" s="11"/>
      <c r="AL4792" s="63"/>
      <c r="AM4792" s="46" t="str">
        <f t="shared" si="999"/>
        <v/>
      </c>
      <c r="AN4792" s="46" t="str">
        <f t="shared" si="1000"/>
        <v/>
      </c>
      <c r="AO4792" s="46" t="str">
        <f t="shared" si="1001"/>
        <v/>
      </c>
      <c r="AP4792" s="46">
        <f t="shared" si="1002"/>
        <v>0</v>
      </c>
      <c r="AQ4792" s="46" t="str">
        <f t="shared" si="1003"/>
        <v/>
      </c>
      <c r="AR4792" s="46">
        <f t="shared" si="1004"/>
        <v>0</v>
      </c>
      <c r="AS4792" s="48">
        <f t="shared" si="1005"/>
        <v>1</v>
      </c>
      <c r="AT4792" s="46">
        <f t="shared" si="1009"/>
        <v>0</v>
      </c>
      <c r="AU4792" s="46">
        <f t="shared" si="1006"/>
        <v>0</v>
      </c>
      <c r="AV4792" s="46">
        <f t="shared" si="1007"/>
        <v>0</v>
      </c>
      <c r="AW4792" s="46">
        <f t="shared" si="1010"/>
        <v>0</v>
      </c>
      <c r="AX4792" s="47" t="str">
        <f t="shared" si="1008"/>
        <v/>
      </c>
      <c r="AY4792" s="47" t="str">
        <f t="shared" si="1011"/>
        <v/>
      </c>
    </row>
    <row r="4793" spans="35:51" x14ac:dyDescent="0.35">
      <c r="AI4793" s="11"/>
      <c r="AJ4793" s="11"/>
      <c r="AK4793" s="11"/>
      <c r="AL4793" s="63"/>
      <c r="AM4793" s="46" t="str">
        <f t="shared" si="999"/>
        <v/>
      </c>
      <c r="AN4793" s="46" t="str">
        <f t="shared" si="1000"/>
        <v/>
      </c>
      <c r="AO4793" s="46" t="str">
        <f t="shared" si="1001"/>
        <v/>
      </c>
      <c r="AP4793" s="46">
        <f t="shared" si="1002"/>
        <v>0</v>
      </c>
      <c r="AQ4793" s="46" t="str">
        <f t="shared" si="1003"/>
        <v/>
      </c>
      <c r="AR4793" s="46">
        <f t="shared" si="1004"/>
        <v>0</v>
      </c>
      <c r="AS4793" s="48">
        <f t="shared" si="1005"/>
        <v>1</v>
      </c>
      <c r="AT4793" s="46">
        <f t="shared" si="1009"/>
        <v>0</v>
      </c>
      <c r="AU4793" s="46">
        <f t="shared" si="1006"/>
        <v>0</v>
      </c>
      <c r="AV4793" s="46">
        <f t="shared" si="1007"/>
        <v>0</v>
      </c>
      <c r="AW4793" s="46">
        <f t="shared" si="1010"/>
        <v>0</v>
      </c>
      <c r="AX4793" s="47" t="str">
        <f t="shared" si="1008"/>
        <v/>
      </c>
      <c r="AY4793" s="47" t="str">
        <f t="shared" si="1011"/>
        <v/>
      </c>
    </row>
    <row r="4794" spans="35:51" x14ac:dyDescent="0.35">
      <c r="AI4794" s="11"/>
      <c r="AJ4794" s="11"/>
      <c r="AK4794" s="11"/>
      <c r="AL4794" s="63"/>
      <c r="AM4794" s="46" t="str">
        <f t="shared" si="999"/>
        <v/>
      </c>
      <c r="AN4794" s="46" t="str">
        <f t="shared" si="1000"/>
        <v/>
      </c>
      <c r="AO4794" s="46" t="str">
        <f t="shared" si="1001"/>
        <v/>
      </c>
      <c r="AP4794" s="46">
        <f t="shared" si="1002"/>
        <v>0</v>
      </c>
      <c r="AQ4794" s="46" t="str">
        <f t="shared" si="1003"/>
        <v/>
      </c>
      <c r="AR4794" s="46">
        <f t="shared" si="1004"/>
        <v>0</v>
      </c>
      <c r="AS4794" s="48">
        <f t="shared" si="1005"/>
        <v>1</v>
      </c>
      <c r="AT4794" s="46">
        <f t="shared" si="1009"/>
        <v>0</v>
      </c>
      <c r="AU4794" s="46">
        <f t="shared" si="1006"/>
        <v>0</v>
      </c>
      <c r="AV4794" s="46">
        <f t="shared" si="1007"/>
        <v>0</v>
      </c>
      <c r="AW4794" s="46">
        <f t="shared" si="1010"/>
        <v>0</v>
      </c>
      <c r="AX4794" s="47" t="str">
        <f t="shared" si="1008"/>
        <v/>
      </c>
      <c r="AY4794" s="47" t="str">
        <f t="shared" si="1011"/>
        <v/>
      </c>
    </row>
    <row r="4795" spans="35:51" x14ac:dyDescent="0.35">
      <c r="AI4795" s="11"/>
      <c r="AJ4795" s="11"/>
      <c r="AK4795" s="11"/>
      <c r="AL4795" s="63"/>
      <c r="AM4795" s="46" t="str">
        <f t="shared" si="999"/>
        <v/>
      </c>
      <c r="AN4795" s="46" t="str">
        <f t="shared" si="1000"/>
        <v/>
      </c>
      <c r="AO4795" s="46" t="str">
        <f t="shared" si="1001"/>
        <v/>
      </c>
      <c r="AP4795" s="46">
        <f t="shared" si="1002"/>
        <v>0</v>
      </c>
      <c r="AQ4795" s="46" t="str">
        <f t="shared" si="1003"/>
        <v/>
      </c>
      <c r="AR4795" s="46">
        <f t="shared" si="1004"/>
        <v>0</v>
      </c>
      <c r="AS4795" s="48">
        <f t="shared" si="1005"/>
        <v>1</v>
      </c>
      <c r="AT4795" s="46">
        <f t="shared" si="1009"/>
        <v>0</v>
      </c>
      <c r="AU4795" s="46">
        <f t="shared" si="1006"/>
        <v>0</v>
      </c>
      <c r="AV4795" s="46">
        <f t="shared" si="1007"/>
        <v>0</v>
      </c>
      <c r="AW4795" s="46">
        <f t="shared" si="1010"/>
        <v>0</v>
      </c>
      <c r="AX4795" s="47" t="str">
        <f t="shared" si="1008"/>
        <v/>
      </c>
      <c r="AY4795" s="47" t="str">
        <f t="shared" si="1011"/>
        <v/>
      </c>
    </row>
    <row r="4796" spans="35:51" x14ac:dyDescent="0.35">
      <c r="AI4796" s="11"/>
      <c r="AJ4796" s="11"/>
      <c r="AK4796" s="11"/>
      <c r="AL4796" s="63"/>
      <c r="AM4796" s="46" t="str">
        <f t="shared" si="999"/>
        <v/>
      </c>
      <c r="AN4796" s="46" t="str">
        <f t="shared" si="1000"/>
        <v/>
      </c>
      <c r="AO4796" s="46" t="str">
        <f t="shared" si="1001"/>
        <v/>
      </c>
      <c r="AP4796" s="46">
        <f t="shared" si="1002"/>
        <v>0</v>
      </c>
      <c r="AQ4796" s="46" t="str">
        <f t="shared" si="1003"/>
        <v/>
      </c>
      <c r="AR4796" s="46">
        <f t="shared" si="1004"/>
        <v>0</v>
      </c>
      <c r="AS4796" s="48">
        <f t="shared" si="1005"/>
        <v>1</v>
      </c>
      <c r="AT4796" s="46">
        <f t="shared" si="1009"/>
        <v>0</v>
      </c>
      <c r="AU4796" s="46">
        <f t="shared" si="1006"/>
        <v>0</v>
      </c>
      <c r="AV4796" s="46">
        <f t="shared" si="1007"/>
        <v>0</v>
      </c>
      <c r="AW4796" s="46">
        <f t="shared" si="1010"/>
        <v>0</v>
      </c>
      <c r="AX4796" s="47" t="str">
        <f t="shared" si="1008"/>
        <v/>
      </c>
      <c r="AY4796" s="47" t="str">
        <f t="shared" si="1011"/>
        <v/>
      </c>
    </row>
    <row r="4797" spans="35:51" x14ac:dyDescent="0.35">
      <c r="AI4797" s="11"/>
      <c r="AJ4797" s="11"/>
      <c r="AK4797" s="11"/>
      <c r="AL4797" s="63"/>
      <c r="AM4797" s="46" t="str">
        <f t="shared" si="999"/>
        <v/>
      </c>
      <c r="AN4797" s="46" t="str">
        <f t="shared" si="1000"/>
        <v/>
      </c>
      <c r="AO4797" s="46" t="str">
        <f t="shared" si="1001"/>
        <v/>
      </c>
      <c r="AP4797" s="46">
        <f t="shared" si="1002"/>
        <v>0</v>
      </c>
      <c r="AQ4797" s="46" t="str">
        <f t="shared" si="1003"/>
        <v/>
      </c>
      <c r="AR4797" s="46">
        <f t="shared" si="1004"/>
        <v>0</v>
      </c>
      <c r="AS4797" s="48">
        <f t="shared" si="1005"/>
        <v>1</v>
      </c>
      <c r="AT4797" s="46">
        <f t="shared" si="1009"/>
        <v>0</v>
      </c>
      <c r="AU4797" s="46">
        <f t="shared" si="1006"/>
        <v>0</v>
      </c>
      <c r="AV4797" s="46">
        <f t="shared" si="1007"/>
        <v>0</v>
      </c>
      <c r="AW4797" s="46">
        <f t="shared" si="1010"/>
        <v>0</v>
      </c>
      <c r="AX4797" s="47" t="str">
        <f t="shared" si="1008"/>
        <v/>
      </c>
      <c r="AY4797" s="47" t="str">
        <f t="shared" si="1011"/>
        <v/>
      </c>
    </row>
    <row r="4798" spans="35:51" x14ac:dyDescent="0.35">
      <c r="AI4798" s="11"/>
      <c r="AJ4798" s="11"/>
      <c r="AK4798" s="11"/>
      <c r="AL4798" s="63"/>
      <c r="AM4798" s="46" t="str">
        <f t="shared" si="999"/>
        <v/>
      </c>
      <c r="AN4798" s="46" t="str">
        <f t="shared" si="1000"/>
        <v/>
      </c>
      <c r="AO4798" s="46" t="str">
        <f t="shared" si="1001"/>
        <v/>
      </c>
      <c r="AP4798" s="46">
        <f t="shared" si="1002"/>
        <v>0</v>
      </c>
      <c r="AQ4798" s="46" t="str">
        <f t="shared" si="1003"/>
        <v/>
      </c>
      <c r="AR4798" s="46">
        <f t="shared" si="1004"/>
        <v>0</v>
      </c>
      <c r="AS4798" s="48">
        <f t="shared" si="1005"/>
        <v>1</v>
      </c>
      <c r="AT4798" s="46">
        <f t="shared" si="1009"/>
        <v>0</v>
      </c>
      <c r="AU4798" s="46">
        <f t="shared" si="1006"/>
        <v>0</v>
      </c>
      <c r="AV4798" s="46">
        <f t="shared" si="1007"/>
        <v>0</v>
      </c>
      <c r="AW4798" s="46">
        <f t="shared" si="1010"/>
        <v>0</v>
      </c>
      <c r="AX4798" s="47" t="str">
        <f t="shared" si="1008"/>
        <v/>
      </c>
      <c r="AY4798" s="47" t="str">
        <f t="shared" si="1011"/>
        <v/>
      </c>
    </row>
    <row r="4799" spans="35:51" x14ac:dyDescent="0.35">
      <c r="AI4799" s="11"/>
      <c r="AJ4799" s="11"/>
      <c r="AK4799" s="11"/>
      <c r="AL4799" s="63"/>
      <c r="AM4799" s="46" t="str">
        <f t="shared" si="999"/>
        <v/>
      </c>
      <c r="AN4799" s="46" t="str">
        <f t="shared" si="1000"/>
        <v/>
      </c>
      <c r="AO4799" s="46" t="str">
        <f t="shared" si="1001"/>
        <v/>
      </c>
      <c r="AP4799" s="46">
        <f t="shared" si="1002"/>
        <v>0</v>
      </c>
      <c r="AQ4799" s="46" t="str">
        <f t="shared" si="1003"/>
        <v/>
      </c>
      <c r="AR4799" s="46">
        <f t="shared" si="1004"/>
        <v>0</v>
      </c>
      <c r="AS4799" s="48">
        <f t="shared" si="1005"/>
        <v>1</v>
      </c>
      <c r="AT4799" s="46">
        <f t="shared" si="1009"/>
        <v>0</v>
      </c>
      <c r="AU4799" s="46">
        <f t="shared" si="1006"/>
        <v>0</v>
      </c>
      <c r="AV4799" s="46">
        <f t="shared" si="1007"/>
        <v>0</v>
      </c>
      <c r="AW4799" s="46">
        <f t="shared" si="1010"/>
        <v>0</v>
      </c>
      <c r="AX4799" s="47" t="str">
        <f t="shared" si="1008"/>
        <v/>
      </c>
      <c r="AY4799" s="47" t="str">
        <f t="shared" si="1011"/>
        <v/>
      </c>
    </row>
    <row r="4800" spans="35:51" x14ac:dyDescent="0.35">
      <c r="AI4800" s="11"/>
      <c r="AJ4800" s="11"/>
      <c r="AK4800" s="11"/>
      <c r="AL4800" s="63"/>
      <c r="AM4800" s="46" t="str">
        <f t="shared" si="999"/>
        <v/>
      </c>
      <c r="AN4800" s="46" t="str">
        <f t="shared" si="1000"/>
        <v/>
      </c>
      <c r="AO4800" s="46" t="str">
        <f t="shared" si="1001"/>
        <v/>
      </c>
      <c r="AP4800" s="46">
        <f t="shared" si="1002"/>
        <v>0</v>
      </c>
      <c r="AQ4800" s="46" t="str">
        <f t="shared" si="1003"/>
        <v/>
      </c>
      <c r="AR4800" s="46">
        <f t="shared" si="1004"/>
        <v>0</v>
      </c>
      <c r="AS4800" s="48">
        <f t="shared" si="1005"/>
        <v>1</v>
      </c>
      <c r="AT4800" s="46">
        <f t="shared" si="1009"/>
        <v>0</v>
      </c>
      <c r="AU4800" s="46">
        <f t="shared" si="1006"/>
        <v>0</v>
      </c>
      <c r="AV4800" s="46">
        <f t="shared" si="1007"/>
        <v>0</v>
      </c>
      <c r="AW4800" s="46">
        <f t="shared" si="1010"/>
        <v>0</v>
      </c>
      <c r="AX4800" s="47" t="str">
        <f t="shared" si="1008"/>
        <v/>
      </c>
      <c r="AY4800" s="47" t="str">
        <f t="shared" si="1011"/>
        <v/>
      </c>
    </row>
    <row r="4801" spans="35:51" x14ac:dyDescent="0.35">
      <c r="AI4801" s="11"/>
      <c r="AJ4801" s="11"/>
      <c r="AK4801" s="11"/>
      <c r="AL4801" s="63"/>
      <c r="AM4801" s="46" t="str">
        <f t="shared" si="999"/>
        <v/>
      </c>
      <c r="AN4801" s="46" t="str">
        <f t="shared" si="1000"/>
        <v/>
      </c>
      <c r="AO4801" s="46" t="str">
        <f t="shared" si="1001"/>
        <v/>
      </c>
      <c r="AP4801" s="46">
        <f t="shared" si="1002"/>
        <v>0</v>
      </c>
      <c r="AQ4801" s="46" t="str">
        <f t="shared" si="1003"/>
        <v/>
      </c>
      <c r="AR4801" s="46">
        <f t="shared" si="1004"/>
        <v>0</v>
      </c>
      <c r="AS4801" s="48">
        <f t="shared" si="1005"/>
        <v>1</v>
      </c>
      <c r="AT4801" s="46">
        <f t="shared" si="1009"/>
        <v>0</v>
      </c>
      <c r="AU4801" s="46">
        <f t="shared" si="1006"/>
        <v>0</v>
      </c>
      <c r="AV4801" s="46">
        <f t="shared" si="1007"/>
        <v>0</v>
      </c>
      <c r="AW4801" s="46">
        <f t="shared" si="1010"/>
        <v>0</v>
      </c>
      <c r="AX4801" s="47" t="str">
        <f t="shared" si="1008"/>
        <v/>
      </c>
      <c r="AY4801" s="47" t="str">
        <f t="shared" si="1011"/>
        <v/>
      </c>
    </row>
    <row r="4802" spans="35:51" x14ac:dyDescent="0.35">
      <c r="AI4802" s="11"/>
      <c r="AJ4802" s="11"/>
      <c r="AK4802" s="11"/>
      <c r="AL4802" s="63"/>
      <c r="AM4802" s="46" t="str">
        <f t="shared" si="999"/>
        <v/>
      </c>
      <c r="AN4802" s="46" t="str">
        <f t="shared" si="1000"/>
        <v/>
      </c>
      <c r="AO4802" s="46" t="str">
        <f t="shared" si="1001"/>
        <v/>
      </c>
      <c r="AP4802" s="46">
        <f t="shared" si="1002"/>
        <v>0</v>
      </c>
      <c r="AQ4802" s="46" t="str">
        <f t="shared" si="1003"/>
        <v/>
      </c>
      <c r="AR4802" s="46">
        <f t="shared" si="1004"/>
        <v>0</v>
      </c>
      <c r="AS4802" s="48">
        <f t="shared" si="1005"/>
        <v>1</v>
      </c>
      <c r="AT4802" s="46">
        <f t="shared" si="1009"/>
        <v>0</v>
      </c>
      <c r="AU4802" s="46">
        <f t="shared" si="1006"/>
        <v>0</v>
      </c>
      <c r="AV4802" s="46">
        <f t="shared" si="1007"/>
        <v>0</v>
      </c>
      <c r="AW4802" s="46">
        <f t="shared" si="1010"/>
        <v>0</v>
      </c>
      <c r="AX4802" s="47" t="str">
        <f t="shared" si="1008"/>
        <v/>
      </c>
      <c r="AY4802" s="47" t="str">
        <f t="shared" si="1011"/>
        <v/>
      </c>
    </row>
    <row r="4803" spans="35:51" x14ac:dyDescent="0.35">
      <c r="AI4803" s="11"/>
      <c r="AJ4803" s="11"/>
      <c r="AK4803" s="11"/>
      <c r="AL4803" s="63"/>
      <c r="AM4803" s="46" t="str">
        <f t="shared" ref="AM4803:AM4866" si="1012">IFERROR(VLOOKUP($AK4803,pnl_konto_table,2,FALSE),"")</f>
        <v/>
      </c>
      <c r="AN4803" s="46" t="str">
        <f t="shared" ref="AN4803:AN4866" si="1013">IFERROR(VLOOKUP($AK4803,pnl_konto_table,6,FALSE),"")</f>
        <v/>
      </c>
      <c r="AO4803" s="46" t="str">
        <f t="shared" ref="AO4803:AO4866" si="1014">IFERROR(VLOOKUP($AK4803,pnl_konto_table,7,FALSE),"")</f>
        <v/>
      </c>
      <c r="AP4803" s="46">
        <f t="shared" ref="AP4803:AP4866" si="1015">IFERROR(VLOOKUP(AO4803,pnl_kategori_table,2,FALSE),0)</f>
        <v>0</v>
      </c>
      <c r="AQ4803" s="46" t="str">
        <f t="shared" ref="AQ4803:AQ4866" si="1016">IFERROR(MATCH(AN4803,pnl_subkategori,0),"")</f>
        <v/>
      </c>
      <c r="AR4803" s="46">
        <f t="shared" ref="AR4803:AR4866" si="1017">IF(AP4803=$A$3,-$AL4803,$AL4803)</f>
        <v>0</v>
      </c>
      <c r="AS4803" s="48">
        <f t="shared" ref="AS4803:AS4866" si="1018">IFERROR(VLOOKUP($AK4803,lookup_konto_index,2,FALSE),IFERROR(VLOOKUP(AN4803,lookup_subkategori_index,2,FALSE),IFERROR(VLOOKUP(AO4803,lookup_kategori_index,2,FALSE),1)))</f>
        <v>1</v>
      </c>
      <c r="AT4803" s="46">
        <f t="shared" si="1009"/>
        <v>0</v>
      </c>
      <c r="AU4803" s="46">
        <f t="shared" ref="AU4803:AU4866" si="1019">SUMIFS($BC$3:$BC$50,$BA$3:$BA$50,$AI4803,$BB$3:$BB$50,$AJ4803)</f>
        <v>0</v>
      </c>
      <c r="AV4803" s="46">
        <f t="shared" ref="AV4803:AV4866" si="1020">SUMIFS($BD$3:$BD$50,$BA$3:$BA$50,$AI4803,$BB$3:$BB$50,$AJ4803)</f>
        <v>0</v>
      </c>
      <c r="AW4803" s="46">
        <f t="shared" si="1010"/>
        <v>0</v>
      </c>
      <c r="AX4803" s="47" t="str">
        <f t="shared" ref="AX4803:AX4866" si="1021">IFERROR(VLOOKUP($AP4803,table_type_kostnad,2,FALSE)*AR4803,"")</f>
        <v/>
      </c>
      <c r="AY4803" s="47" t="str">
        <f t="shared" si="1011"/>
        <v/>
      </c>
    </row>
    <row r="4804" spans="35:51" x14ac:dyDescent="0.35">
      <c r="AI4804" s="11"/>
      <c r="AJ4804" s="11"/>
      <c r="AK4804" s="11"/>
      <c r="AL4804" s="63"/>
      <c r="AM4804" s="46" t="str">
        <f t="shared" si="1012"/>
        <v/>
      </c>
      <c r="AN4804" s="46" t="str">
        <f t="shared" si="1013"/>
        <v/>
      </c>
      <c r="AO4804" s="46" t="str">
        <f t="shared" si="1014"/>
        <v/>
      </c>
      <c r="AP4804" s="46">
        <f t="shared" si="1015"/>
        <v>0</v>
      </c>
      <c r="AQ4804" s="46" t="str">
        <f t="shared" si="1016"/>
        <v/>
      </c>
      <c r="AR4804" s="46">
        <f t="shared" si="1017"/>
        <v>0</v>
      </c>
      <c r="AS4804" s="48">
        <f t="shared" si="1018"/>
        <v>1</v>
      </c>
      <c r="AT4804" s="46">
        <f t="shared" ref="AT4804:AT4867" si="1022">AS4804*AR4804</f>
        <v>0</v>
      </c>
      <c r="AU4804" s="46">
        <f t="shared" si="1019"/>
        <v>0</v>
      </c>
      <c r="AV4804" s="46">
        <f t="shared" si="1020"/>
        <v>0</v>
      </c>
      <c r="AW4804" s="46">
        <f t="shared" ref="AW4804:AW4867" si="1023">IF(AU4804=0,0,1)</f>
        <v>0</v>
      </c>
      <c r="AX4804" s="47" t="str">
        <f t="shared" si="1021"/>
        <v/>
      </c>
      <c r="AY4804" s="47" t="str">
        <f t="shared" ref="AY4804:AY4867" si="1024">IFERROR(AX4804*AS4804,"")</f>
        <v/>
      </c>
    </row>
    <row r="4805" spans="35:51" x14ac:dyDescent="0.35">
      <c r="AI4805" s="11"/>
      <c r="AJ4805" s="11"/>
      <c r="AK4805" s="11"/>
      <c r="AL4805" s="63"/>
      <c r="AM4805" s="46" t="str">
        <f t="shared" si="1012"/>
        <v/>
      </c>
      <c r="AN4805" s="46" t="str">
        <f t="shared" si="1013"/>
        <v/>
      </c>
      <c r="AO4805" s="46" t="str">
        <f t="shared" si="1014"/>
        <v/>
      </c>
      <c r="AP4805" s="46">
        <f t="shared" si="1015"/>
        <v>0</v>
      </c>
      <c r="AQ4805" s="46" t="str">
        <f t="shared" si="1016"/>
        <v/>
      </c>
      <c r="AR4805" s="46">
        <f t="shared" si="1017"/>
        <v>0</v>
      </c>
      <c r="AS4805" s="48">
        <f t="shared" si="1018"/>
        <v>1</v>
      </c>
      <c r="AT4805" s="46">
        <f t="shared" si="1022"/>
        <v>0</v>
      </c>
      <c r="AU4805" s="46">
        <f t="shared" si="1019"/>
        <v>0</v>
      </c>
      <c r="AV4805" s="46">
        <f t="shared" si="1020"/>
        <v>0</v>
      </c>
      <c r="AW4805" s="46">
        <f t="shared" si="1023"/>
        <v>0</v>
      </c>
      <c r="AX4805" s="47" t="str">
        <f t="shared" si="1021"/>
        <v/>
      </c>
      <c r="AY4805" s="47" t="str">
        <f t="shared" si="1024"/>
        <v/>
      </c>
    </row>
    <row r="4806" spans="35:51" x14ac:dyDescent="0.35">
      <c r="AI4806" s="11"/>
      <c r="AJ4806" s="11"/>
      <c r="AK4806" s="11"/>
      <c r="AL4806" s="63"/>
      <c r="AM4806" s="46" t="str">
        <f t="shared" si="1012"/>
        <v/>
      </c>
      <c r="AN4806" s="46" t="str">
        <f t="shared" si="1013"/>
        <v/>
      </c>
      <c r="AO4806" s="46" t="str">
        <f t="shared" si="1014"/>
        <v/>
      </c>
      <c r="AP4806" s="46">
        <f t="shared" si="1015"/>
        <v>0</v>
      </c>
      <c r="AQ4806" s="46" t="str">
        <f t="shared" si="1016"/>
        <v/>
      </c>
      <c r="AR4806" s="46">
        <f t="shared" si="1017"/>
        <v>0</v>
      </c>
      <c r="AS4806" s="48">
        <f t="shared" si="1018"/>
        <v>1</v>
      </c>
      <c r="AT4806" s="46">
        <f t="shared" si="1022"/>
        <v>0</v>
      </c>
      <c r="AU4806" s="46">
        <f t="shared" si="1019"/>
        <v>0</v>
      </c>
      <c r="AV4806" s="46">
        <f t="shared" si="1020"/>
        <v>0</v>
      </c>
      <c r="AW4806" s="46">
        <f t="shared" si="1023"/>
        <v>0</v>
      </c>
      <c r="AX4806" s="47" t="str">
        <f t="shared" si="1021"/>
        <v/>
      </c>
      <c r="AY4806" s="47" t="str">
        <f t="shared" si="1024"/>
        <v/>
      </c>
    </row>
    <row r="4807" spans="35:51" x14ac:dyDescent="0.35">
      <c r="AI4807" s="11"/>
      <c r="AJ4807" s="11"/>
      <c r="AK4807" s="11"/>
      <c r="AL4807" s="63"/>
      <c r="AM4807" s="46" t="str">
        <f t="shared" si="1012"/>
        <v/>
      </c>
      <c r="AN4807" s="46" t="str">
        <f t="shared" si="1013"/>
        <v/>
      </c>
      <c r="AO4807" s="46" t="str">
        <f t="shared" si="1014"/>
        <v/>
      </c>
      <c r="AP4807" s="46">
        <f t="shared" si="1015"/>
        <v>0</v>
      </c>
      <c r="AQ4807" s="46" t="str">
        <f t="shared" si="1016"/>
        <v/>
      </c>
      <c r="AR4807" s="46">
        <f t="shared" si="1017"/>
        <v>0</v>
      </c>
      <c r="AS4807" s="48">
        <f t="shared" si="1018"/>
        <v>1</v>
      </c>
      <c r="AT4807" s="46">
        <f t="shared" si="1022"/>
        <v>0</v>
      </c>
      <c r="AU4807" s="46">
        <f t="shared" si="1019"/>
        <v>0</v>
      </c>
      <c r="AV4807" s="46">
        <f t="shared" si="1020"/>
        <v>0</v>
      </c>
      <c r="AW4807" s="46">
        <f t="shared" si="1023"/>
        <v>0</v>
      </c>
      <c r="AX4807" s="47" t="str">
        <f t="shared" si="1021"/>
        <v/>
      </c>
      <c r="AY4807" s="47" t="str">
        <f t="shared" si="1024"/>
        <v/>
      </c>
    </row>
    <row r="4808" spans="35:51" x14ac:dyDescent="0.35">
      <c r="AI4808" s="11"/>
      <c r="AJ4808" s="11"/>
      <c r="AK4808" s="11"/>
      <c r="AL4808" s="63"/>
      <c r="AM4808" s="46" t="str">
        <f t="shared" si="1012"/>
        <v/>
      </c>
      <c r="AN4808" s="46" t="str">
        <f t="shared" si="1013"/>
        <v/>
      </c>
      <c r="AO4808" s="46" t="str">
        <f t="shared" si="1014"/>
        <v/>
      </c>
      <c r="AP4808" s="46">
        <f t="shared" si="1015"/>
        <v>0</v>
      </c>
      <c r="AQ4808" s="46" t="str">
        <f t="shared" si="1016"/>
        <v/>
      </c>
      <c r="AR4808" s="46">
        <f t="shared" si="1017"/>
        <v>0</v>
      </c>
      <c r="AS4808" s="48">
        <f t="shared" si="1018"/>
        <v>1</v>
      </c>
      <c r="AT4808" s="46">
        <f t="shared" si="1022"/>
        <v>0</v>
      </c>
      <c r="AU4808" s="46">
        <f t="shared" si="1019"/>
        <v>0</v>
      </c>
      <c r="AV4808" s="46">
        <f t="shared" si="1020"/>
        <v>0</v>
      </c>
      <c r="AW4808" s="46">
        <f t="shared" si="1023"/>
        <v>0</v>
      </c>
      <c r="AX4808" s="47" t="str">
        <f t="shared" si="1021"/>
        <v/>
      </c>
      <c r="AY4808" s="47" t="str">
        <f t="shared" si="1024"/>
        <v/>
      </c>
    </row>
    <row r="4809" spans="35:51" x14ac:dyDescent="0.35">
      <c r="AI4809" s="11"/>
      <c r="AJ4809" s="11"/>
      <c r="AK4809" s="11"/>
      <c r="AL4809" s="63"/>
      <c r="AM4809" s="46" t="str">
        <f t="shared" si="1012"/>
        <v/>
      </c>
      <c r="AN4809" s="46" t="str">
        <f t="shared" si="1013"/>
        <v/>
      </c>
      <c r="AO4809" s="46" t="str">
        <f t="shared" si="1014"/>
        <v/>
      </c>
      <c r="AP4809" s="46">
        <f t="shared" si="1015"/>
        <v>0</v>
      </c>
      <c r="AQ4809" s="46" t="str">
        <f t="shared" si="1016"/>
        <v/>
      </c>
      <c r="AR4809" s="46">
        <f t="shared" si="1017"/>
        <v>0</v>
      </c>
      <c r="AS4809" s="48">
        <f t="shared" si="1018"/>
        <v>1</v>
      </c>
      <c r="AT4809" s="46">
        <f t="shared" si="1022"/>
        <v>0</v>
      </c>
      <c r="AU4809" s="46">
        <f t="shared" si="1019"/>
        <v>0</v>
      </c>
      <c r="AV4809" s="46">
        <f t="shared" si="1020"/>
        <v>0</v>
      </c>
      <c r="AW4809" s="46">
        <f t="shared" si="1023"/>
        <v>0</v>
      </c>
      <c r="AX4809" s="47" t="str">
        <f t="shared" si="1021"/>
        <v/>
      </c>
      <c r="AY4809" s="47" t="str">
        <f t="shared" si="1024"/>
        <v/>
      </c>
    </row>
    <row r="4810" spans="35:51" x14ac:dyDescent="0.35">
      <c r="AI4810" s="11"/>
      <c r="AJ4810" s="11"/>
      <c r="AK4810" s="11"/>
      <c r="AL4810" s="63"/>
      <c r="AM4810" s="46" t="str">
        <f t="shared" si="1012"/>
        <v/>
      </c>
      <c r="AN4810" s="46" t="str">
        <f t="shared" si="1013"/>
        <v/>
      </c>
      <c r="AO4810" s="46" t="str">
        <f t="shared" si="1014"/>
        <v/>
      </c>
      <c r="AP4810" s="46">
        <f t="shared" si="1015"/>
        <v>0</v>
      </c>
      <c r="AQ4810" s="46" t="str">
        <f t="shared" si="1016"/>
        <v/>
      </c>
      <c r="AR4810" s="46">
        <f t="shared" si="1017"/>
        <v>0</v>
      </c>
      <c r="AS4810" s="48">
        <f t="shared" si="1018"/>
        <v>1</v>
      </c>
      <c r="AT4810" s="46">
        <f t="shared" si="1022"/>
        <v>0</v>
      </c>
      <c r="AU4810" s="46">
        <f t="shared" si="1019"/>
        <v>0</v>
      </c>
      <c r="AV4810" s="46">
        <f t="shared" si="1020"/>
        <v>0</v>
      </c>
      <c r="AW4810" s="46">
        <f t="shared" si="1023"/>
        <v>0</v>
      </c>
      <c r="AX4810" s="47" t="str">
        <f t="shared" si="1021"/>
        <v/>
      </c>
      <c r="AY4810" s="47" t="str">
        <f t="shared" si="1024"/>
        <v/>
      </c>
    </row>
    <row r="4811" spans="35:51" x14ac:dyDescent="0.35">
      <c r="AI4811" s="11"/>
      <c r="AJ4811" s="11"/>
      <c r="AK4811" s="11"/>
      <c r="AL4811" s="63"/>
      <c r="AM4811" s="46" t="str">
        <f t="shared" si="1012"/>
        <v/>
      </c>
      <c r="AN4811" s="46" t="str">
        <f t="shared" si="1013"/>
        <v/>
      </c>
      <c r="AO4811" s="46" t="str">
        <f t="shared" si="1014"/>
        <v/>
      </c>
      <c r="AP4811" s="46">
        <f t="shared" si="1015"/>
        <v>0</v>
      </c>
      <c r="AQ4811" s="46" t="str">
        <f t="shared" si="1016"/>
        <v/>
      </c>
      <c r="AR4811" s="46">
        <f t="shared" si="1017"/>
        <v>0</v>
      </c>
      <c r="AS4811" s="48">
        <f t="shared" si="1018"/>
        <v>1</v>
      </c>
      <c r="AT4811" s="46">
        <f t="shared" si="1022"/>
        <v>0</v>
      </c>
      <c r="AU4811" s="46">
        <f t="shared" si="1019"/>
        <v>0</v>
      </c>
      <c r="AV4811" s="46">
        <f t="shared" si="1020"/>
        <v>0</v>
      </c>
      <c r="AW4811" s="46">
        <f t="shared" si="1023"/>
        <v>0</v>
      </c>
      <c r="AX4811" s="47" t="str">
        <f t="shared" si="1021"/>
        <v/>
      </c>
      <c r="AY4811" s="47" t="str">
        <f t="shared" si="1024"/>
        <v/>
      </c>
    </row>
    <row r="4812" spans="35:51" x14ac:dyDescent="0.35">
      <c r="AI4812" s="11"/>
      <c r="AJ4812" s="11"/>
      <c r="AK4812" s="11"/>
      <c r="AL4812" s="63"/>
      <c r="AM4812" s="46" t="str">
        <f t="shared" si="1012"/>
        <v/>
      </c>
      <c r="AN4812" s="46" t="str">
        <f t="shared" si="1013"/>
        <v/>
      </c>
      <c r="AO4812" s="46" t="str">
        <f t="shared" si="1014"/>
        <v/>
      </c>
      <c r="AP4812" s="46">
        <f t="shared" si="1015"/>
        <v>0</v>
      </c>
      <c r="AQ4812" s="46" t="str">
        <f t="shared" si="1016"/>
        <v/>
      </c>
      <c r="AR4812" s="46">
        <f t="shared" si="1017"/>
        <v>0</v>
      </c>
      <c r="AS4812" s="48">
        <f t="shared" si="1018"/>
        <v>1</v>
      </c>
      <c r="AT4812" s="46">
        <f t="shared" si="1022"/>
        <v>0</v>
      </c>
      <c r="AU4812" s="46">
        <f t="shared" si="1019"/>
        <v>0</v>
      </c>
      <c r="AV4812" s="46">
        <f t="shared" si="1020"/>
        <v>0</v>
      </c>
      <c r="AW4812" s="46">
        <f t="shared" si="1023"/>
        <v>0</v>
      </c>
      <c r="AX4812" s="47" t="str">
        <f t="shared" si="1021"/>
        <v/>
      </c>
      <c r="AY4812" s="47" t="str">
        <f t="shared" si="1024"/>
        <v/>
      </c>
    </row>
    <row r="4813" spans="35:51" x14ac:dyDescent="0.35">
      <c r="AI4813" s="11"/>
      <c r="AJ4813" s="11"/>
      <c r="AK4813" s="11"/>
      <c r="AL4813" s="63"/>
      <c r="AM4813" s="46" t="str">
        <f t="shared" si="1012"/>
        <v/>
      </c>
      <c r="AN4813" s="46" t="str">
        <f t="shared" si="1013"/>
        <v/>
      </c>
      <c r="AO4813" s="46" t="str">
        <f t="shared" si="1014"/>
        <v/>
      </c>
      <c r="AP4813" s="46">
        <f t="shared" si="1015"/>
        <v>0</v>
      </c>
      <c r="AQ4813" s="46" t="str">
        <f t="shared" si="1016"/>
        <v/>
      </c>
      <c r="AR4813" s="46">
        <f t="shared" si="1017"/>
        <v>0</v>
      </c>
      <c r="AS4813" s="48">
        <f t="shared" si="1018"/>
        <v>1</v>
      </c>
      <c r="AT4813" s="46">
        <f t="shared" si="1022"/>
        <v>0</v>
      </c>
      <c r="AU4813" s="46">
        <f t="shared" si="1019"/>
        <v>0</v>
      </c>
      <c r="AV4813" s="46">
        <f t="shared" si="1020"/>
        <v>0</v>
      </c>
      <c r="AW4813" s="46">
        <f t="shared" si="1023"/>
        <v>0</v>
      </c>
      <c r="AX4813" s="47" t="str">
        <f t="shared" si="1021"/>
        <v/>
      </c>
      <c r="AY4813" s="47" t="str">
        <f t="shared" si="1024"/>
        <v/>
      </c>
    </row>
    <row r="4814" spans="35:51" x14ac:dyDescent="0.35">
      <c r="AI4814" s="11"/>
      <c r="AJ4814" s="11"/>
      <c r="AK4814" s="11"/>
      <c r="AL4814" s="63"/>
      <c r="AM4814" s="46" t="str">
        <f t="shared" si="1012"/>
        <v/>
      </c>
      <c r="AN4814" s="46" t="str">
        <f t="shared" si="1013"/>
        <v/>
      </c>
      <c r="AO4814" s="46" t="str">
        <f t="shared" si="1014"/>
        <v/>
      </c>
      <c r="AP4814" s="46">
        <f t="shared" si="1015"/>
        <v>0</v>
      </c>
      <c r="AQ4814" s="46" t="str">
        <f t="shared" si="1016"/>
        <v/>
      </c>
      <c r="AR4814" s="46">
        <f t="shared" si="1017"/>
        <v>0</v>
      </c>
      <c r="AS4814" s="48">
        <f t="shared" si="1018"/>
        <v>1</v>
      </c>
      <c r="AT4814" s="46">
        <f t="shared" si="1022"/>
        <v>0</v>
      </c>
      <c r="AU4814" s="46">
        <f t="shared" si="1019"/>
        <v>0</v>
      </c>
      <c r="AV4814" s="46">
        <f t="shared" si="1020"/>
        <v>0</v>
      </c>
      <c r="AW4814" s="46">
        <f t="shared" si="1023"/>
        <v>0</v>
      </c>
      <c r="AX4814" s="47" t="str">
        <f t="shared" si="1021"/>
        <v/>
      </c>
      <c r="AY4814" s="47" t="str">
        <f t="shared" si="1024"/>
        <v/>
      </c>
    </row>
    <row r="4815" spans="35:51" x14ac:dyDescent="0.35">
      <c r="AI4815" s="11"/>
      <c r="AJ4815" s="11"/>
      <c r="AK4815" s="11"/>
      <c r="AL4815" s="63"/>
      <c r="AM4815" s="46" t="str">
        <f t="shared" si="1012"/>
        <v/>
      </c>
      <c r="AN4815" s="46" t="str">
        <f t="shared" si="1013"/>
        <v/>
      </c>
      <c r="AO4815" s="46" t="str">
        <f t="shared" si="1014"/>
        <v/>
      </c>
      <c r="AP4815" s="46">
        <f t="shared" si="1015"/>
        <v>0</v>
      </c>
      <c r="AQ4815" s="46" t="str">
        <f t="shared" si="1016"/>
        <v/>
      </c>
      <c r="AR4815" s="46">
        <f t="shared" si="1017"/>
        <v>0</v>
      </c>
      <c r="AS4815" s="48">
        <f t="shared" si="1018"/>
        <v>1</v>
      </c>
      <c r="AT4815" s="46">
        <f t="shared" si="1022"/>
        <v>0</v>
      </c>
      <c r="AU4815" s="46">
        <f t="shared" si="1019"/>
        <v>0</v>
      </c>
      <c r="AV4815" s="46">
        <f t="shared" si="1020"/>
        <v>0</v>
      </c>
      <c r="AW4815" s="46">
        <f t="shared" si="1023"/>
        <v>0</v>
      </c>
      <c r="AX4815" s="47" t="str">
        <f t="shared" si="1021"/>
        <v/>
      </c>
      <c r="AY4815" s="47" t="str">
        <f t="shared" si="1024"/>
        <v/>
      </c>
    </row>
    <row r="4816" spans="35:51" x14ac:dyDescent="0.35">
      <c r="AI4816" s="11"/>
      <c r="AJ4816" s="11"/>
      <c r="AK4816" s="11"/>
      <c r="AL4816" s="63"/>
      <c r="AM4816" s="46" t="str">
        <f t="shared" si="1012"/>
        <v/>
      </c>
      <c r="AN4816" s="46" t="str">
        <f t="shared" si="1013"/>
        <v/>
      </c>
      <c r="AO4816" s="46" t="str">
        <f t="shared" si="1014"/>
        <v/>
      </c>
      <c r="AP4816" s="46">
        <f t="shared" si="1015"/>
        <v>0</v>
      </c>
      <c r="AQ4816" s="46" t="str">
        <f t="shared" si="1016"/>
        <v/>
      </c>
      <c r="AR4816" s="46">
        <f t="shared" si="1017"/>
        <v>0</v>
      </c>
      <c r="AS4816" s="48">
        <f t="shared" si="1018"/>
        <v>1</v>
      </c>
      <c r="AT4816" s="46">
        <f t="shared" si="1022"/>
        <v>0</v>
      </c>
      <c r="AU4816" s="46">
        <f t="shared" si="1019"/>
        <v>0</v>
      </c>
      <c r="AV4816" s="46">
        <f t="shared" si="1020"/>
        <v>0</v>
      </c>
      <c r="AW4816" s="46">
        <f t="shared" si="1023"/>
        <v>0</v>
      </c>
      <c r="AX4816" s="47" t="str">
        <f t="shared" si="1021"/>
        <v/>
      </c>
      <c r="AY4816" s="47" t="str">
        <f t="shared" si="1024"/>
        <v/>
      </c>
    </row>
    <row r="4817" spans="35:51" x14ac:dyDescent="0.35">
      <c r="AI4817" s="11"/>
      <c r="AJ4817" s="11"/>
      <c r="AK4817" s="11"/>
      <c r="AL4817" s="63"/>
      <c r="AM4817" s="46" t="str">
        <f t="shared" si="1012"/>
        <v/>
      </c>
      <c r="AN4817" s="46" t="str">
        <f t="shared" si="1013"/>
        <v/>
      </c>
      <c r="AO4817" s="46" t="str">
        <f t="shared" si="1014"/>
        <v/>
      </c>
      <c r="AP4817" s="46">
        <f t="shared" si="1015"/>
        <v>0</v>
      </c>
      <c r="AQ4817" s="46" t="str">
        <f t="shared" si="1016"/>
        <v/>
      </c>
      <c r="AR4817" s="46">
        <f t="shared" si="1017"/>
        <v>0</v>
      </c>
      <c r="AS4817" s="48">
        <f t="shared" si="1018"/>
        <v>1</v>
      </c>
      <c r="AT4817" s="46">
        <f t="shared" si="1022"/>
        <v>0</v>
      </c>
      <c r="AU4817" s="46">
        <f t="shared" si="1019"/>
        <v>0</v>
      </c>
      <c r="AV4817" s="46">
        <f t="shared" si="1020"/>
        <v>0</v>
      </c>
      <c r="AW4817" s="46">
        <f t="shared" si="1023"/>
        <v>0</v>
      </c>
      <c r="AX4817" s="47" t="str">
        <f t="shared" si="1021"/>
        <v/>
      </c>
      <c r="AY4817" s="47" t="str">
        <f t="shared" si="1024"/>
        <v/>
      </c>
    </row>
    <row r="4818" spans="35:51" x14ac:dyDescent="0.35">
      <c r="AI4818" s="11"/>
      <c r="AJ4818" s="11"/>
      <c r="AK4818" s="11"/>
      <c r="AL4818" s="63"/>
      <c r="AM4818" s="46" t="str">
        <f t="shared" si="1012"/>
        <v/>
      </c>
      <c r="AN4818" s="46" t="str">
        <f t="shared" si="1013"/>
        <v/>
      </c>
      <c r="AO4818" s="46" t="str">
        <f t="shared" si="1014"/>
        <v/>
      </c>
      <c r="AP4818" s="46">
        <f t="shared" si="1015"/>
        <v>0</v>
      </c>
      <c r="AQ4818" s="46" t="str">
        <f t="shared" si="1016"/>
        <v/>
      </c>
      <c r="AR4818" s="46">
        <f t="shared" si="1017"/>
        <v>0</v>
      </c>
      <c r="AS4818" s="48">
        <f t="shared" si="1018"/>
        <v>1</v>
      </c>
      <c r="AT4818" s="46">
        <f t="shared" si="1022"/>
        <v>0</v>
      </c>
      <c r="AU4818" s="46">
        <f t="shared" si="1019"/>
        <v>0</v>
      </c>
      <c r="AV4818" s="46">
        <f t="shared" si="1020"/>
        <v>0</v>
      </c>
      <c r="AW4818" s="46">
        <f t="shared" si="1023"/>
        <v>0</v>
      </c>
      <c r="AX4818" s="47" t="str">
        <f t="shared" si="1021"/>
        <v/>
      </c>
      <c r="AY4818" s="47" t="str">
        <f t="shared" si="1024"/>
        <v/>
      </c>
    </row>
    <row r="4819" spans="35:51" x14ac:dyDescent="0.35">
      <c r="AI4819" s="11"/>
      <c r="AJ4819" s="11"/>
      <c r="AK4819" s="11"/>
      <c r="AL4819" s="63"/>
      <c r="AM4819" s="46" t="str">
        <f t="shared" si="1012"/>
        <v/>
      </c>
      <c r="AN4819" s="46" t="str">
        <f t="shared" si="1013"/>
        <v/>
      </c>
      <c r="AO4819" s="46" t="str">
        <f t="shared" si="1014"/>
        <v/>
      </c>
      <c r="AP4819" s="46">
        <f t="shared" si="1015"/>
        <v>0</v>
      </c>
      <c r="AQ4819" s="46" t="str">
        <f t="shared" si="1016"/>
        <v/>
      </c>
      <c r="AR4819" s="46">
        <f t="shared" si="1017"/>
        <v>0</v>
      </c>
      <c r="AS4819" s="48">
        <f t="shared" si="1018"/>
        <v>1</v>
      </c>
      <c r="AT4819" s="46">
        <f t="shared" si="1022"/>
        <v>0</v>
      </c>
      <c r="AU4819" s="46">
        <f t="shared" si="1019"/>
        <v>0</v>
      </c>
      <c r="AV4819" s="46">
        <f t="shared" si="1020"/>
        <v>0</v>
      </c>
      <c r="AW4819" s="46">
        <f t="shared" si="1023"/>
        <v>0</v>
      </c>
      <c r="AX4819" s="47" t="str">
        <f t="shared" si="1021"/>
        <v/>
      </c>
      <c r="AY4819" s="47" t="str">
        <f t="shared" si="1024"/>
        <v/>
      </c>
    </row>
    <row r="4820" spans="35:51" x14ac:dyDescent="0.35">
      <c r="AI4820" s="11"/>
      <c r="AJ4820" s="11"/>
      <c r="AK4820" s="11"/>
      <c r="AL4820" s="63"/>
      <c r="AM4820" s="46" t="str">
        <f t="shared" si="1012"/>
        <v/>
      </c>
      <c r="AN4820" s="46" t="str">
        <f t="shared" si="1013"/>
        <v/>
      </c>
      <c r="AO4820" s="46" t="str">
        <f t="shared" si="1014"/>
        <v/>
      </c>
      <c r="AP4820" s="46">
        <f t="shared" si="1015"/>
        <v>0</v>
      </c>
      <c r="AQ4820" s="46" t="str">
        <f t="shared" si="1016"/>
        <v/>
      </c>
      <c r="AR4820" s="46">
        <f t="shared" si="1017"/>
        <v>0</v>
      </c>
      <c r="AS4820" s="48">
        <f t="shared" si="1018"/>
        <v>1</v>
      </c>
      <c r="AT4820" s="46">
        <f t="shared" si="1022"/>
        <v>0</v>
      </c>
      <c r="AU4820" s="46">
        <f t="shared" si="1019"/>
        <v>0</v>
      </c>
      <c r="AV4820" s="46">
        <f t="shared" si="1020"/>
        <v>0</v>
      </c>
      <c r="AW4820" s="46">
        <f t="shared" si="1023"/>
        <v>0</v>
      </c>
      <c r="AX4820" s="47" t="str">
        <f t="shared" si="1021"/>
        <v/>
      </c>
      <c r="AY4820" s="47" t="str">
        <f t="shared" si="1024"/>
        <v/>
      </c>
    </row>
    <row r="4821" spans="35:51" x14ac:dyDescent="0.35">
      <c r="AI4821" s="11"/>
      <c r="AJ4821" s="11"/>
      <c r="AK4821" s="11"/>
      <c r="AL4821" s="63"/>
      <c r="AM4821" s="46" t="str">
        <f t="shared" si="1012"/>
        <v/>
      </c>
      <c r="AN4821" s="46" t="str">
        <f t="shared" si="1013"/>
        <v/>
      </c>
      <c r="AO4821" s="46" t="str">
        <f t="shared" si="1014"/>
        <v/>
      </c>
      <c r="AP4821" s="46">
        <f t="shared" si="1015"/>
        <v>0</v>
      </c>
      <c r="AQ4821" s="46" t="str">
        <f t="shared" si="1016"/>
        <v/>
      </c>
      <c r="AR4821" s="46">
        <f t="shared" si="1017"/>
        <v>0</v>
      </c>
      <c r="AS4821" s="48">
        <f t="shared" si="1018"/>
        <v>1</v>
      </c>
      <c r="AT4821" s="46">
        <f t="shared" si="1022"/>
        <v>0</v>
      </c>
      <c r="AU4821" s="46">
        <f t="shared" si="1019"/>
        <v>0</v>
      </c>
      <c r="AV4821" s="46">
        <f t="shared" si="1020"/>
        <v>0</v>
      </c>
      <c r="AW4821" s="46">
        <f t="shared" si="1023"/>
        <v>0</v>
      </c>
      <c r="AX4821" s="47" t="str">
        <f t="shared" si="1021"/>
        <v/>
      </c>
      <c r="AY4821" s="47" t="str">
        <f t="shared" si="1024"/>
        <v/>
      </c>
    </row>
    <row r="4822" spans="35:51" x14ac:dyDescent="0.35">
      <c r="AI4822" s="11"/>
      <c r="AJ4822" s="11"/>
      <c r="AK4822" s="11"/>
      <c r="AL4822" s="63"/>
      <c r="AM4822" s="46" t="str">
        <f t="shared" si="1012"/>
        <v/>
      </c>
      <c r="AN4822" s="46" t="str">
        <f t="shared" si="1013"/>
        <v/>
      </c>
      <c r="AO4822" s="46" t="str">
        <f t="shared" si="1014"/>
        <v/>
      </c>
      <c r="AP4822" s="46">
        <f t="shared" si="1015"/>
        <v>0</v>
      </c>
      <c r="AQ4822" s="46" t="str">
        <f t="shared" si="1016"/>
        <v/>
      </c>
      <c r="AR4822" s="46">
        <f t="shared" si="1017"/>
        <v>0</v>
      </c>
      <c r="AS4822" s="48">
        <f t="shared" si="1018"/>
        <v>1</v>
      </c>
      <c r="AT4822" s="46">
        <f t="shared" si="1022"/>
        <v>0</v>
      </c>
      <c r="AU4822" s="46">
        <f t="shared" si="1019"/>
        <v>0</v>
      </c>
      <c r="AV4822" s="46">
        <f t="shared" si="1020"/>
        <v>0</v>
      </c>
      <c r="AW4822" s="46">
        <f t="shared" si="1023"/>
        <v>0</v>
      </c>
      <c r="AX4822" s="47" t="str">
        <f t="shared" si="1021"/>
        <v/>
      </c>
      <c r="AY4822" s="47" t="str">
        <f t="shared" si="1024"/>
        <v/>
      </c>
    </row>
    <row r="4823" spans="35:51" x14ac:dyDescent="0.35">
      <c r="AI4823" s="11"/>
      <c r="AJ4823" s="11"/>
      <c r="AK4823" s="11"/>
      <c r="AL4823" s="63"/>
      <c r="AM4823" s="46" t="str">
        <f t="shared" si="1012"/>
        <v/>
      </c>
      <c r="AN4823" s="46" t="str">
        <f t="shared" si="1013"/>
        <v/>
      </c>
      <c r="AO4823" s="46" t="str">
        <f t="shared" si="1014"/>
        <v/>
      </c>
      <c r="AP4823" s="46">
        <f t="shared" si="1015"/>
        <v>0</v>
      </c>
      <c r="AQ4823" s="46" t="str">
        <f t="shared" si="1016"/>
        <v/>
      </c>
      <c r="AR4823" s="46">
        <f t="shared" si="1017"/>
        <v>0</v>
      </c>
      <c r="AS4823" s="48">
        <f t="shared" si="1018"/>
        <v>1</v>
      </c>
      <c r="AT4823" s="46">
        <f t="shared" si="1022"/>
        <v>0</v>
      </c>
      <c r="AU4823" s="46">
        <f t="shared" si="1019"/>
        <v>0</v>
      </c>
      <c r="AV4823" s="46">
        <f t="shared" si="1020"/>
        <v>0</v>
      </c>
      <c r="AW4823" s="46">
        <f t="shared" si="1023"/>
        <v>0</v>
      </c>
      <c r="AX4823" s="47" t="str">
        <f t="shared" si="1021"/>
        <v/>
      </c>
      <c r="AY4823" s="47" t="str">
        <f t="shared" si="1024"/>
        <v/>
      </c>
    </row>
    <row r="4824" spans="35:51" x14ac:dyDescent="0.35">
      <c r="AI4824" s="11"/>
      <c r="AJ4824" s="11"/>
      <c r="AK4824" s="11"/>
      <c r="AL4824" s="63"/>
      <c r="AM4824" s="46" t="str">
        <f t="shared" si="1012"/>
        <v/>
      </c>
      <c r="AN4824" s="46" t="str">
        <f t="shared" si="1013"/>
        <v/>
      </c>
      <c r="AO4824" s="46" t="str">
        <f t="shared" si="1014"/>
        <v/>
      </c>
      <c r="AP4824" s="46">
        <f t="shared" si="1015"/>
        <v>0</v>
      </c>
      <c r="AQ4824" s="46" t="str">
        <f t="shared" si="1016"/>
        <v/>
      </c>
      <c r="AR4824" s="46">
        <f t="shared" si="1017"/>
        <v>0</v>
      </c>
      <c r="AS4824" s="48">
        <f t="shared" si="1018"/>
        <v>1</v>
      </c>
      <c r="AT4824" s="46">
        <f t="shared" si="1022"/>
        <v>0</v>
      </c>
      <c r="AU4824" s="46">
        <f t="shared" si="1019"/>
        <v>0</v>
      </c>
      <c r="AV4824" s="46">
        <f t="shared" si="1020"/>
        <v>0</v>
      </c>
      <c r="AW4824" s="46">
        <f t="shared" si="1023"/>
        <v>0</v>
      </c>
      <c r="AX4824" s="47" t="str">
        <f t="shared" si="1021"/>
        <v/>
      </c>
      <c r="AY4824" s="47" t="str">
        <f t="shared" si="1024"/>
        <v/>
      </c>
    </row>
    <row r="4825" spans="35:51" x14ac:dyDescent="0.35">
      <c r="AI4825" s="11"/>
      <c r="AJ4825" s="11"/>
      <c r="AK4825" s="11"/>
      <c r="AL4825" s="63"/>
      <c r="AM4825" s="46" t="str">
        <f t="shared" si="1012"/>
        <v/>
      </c>
      <c r="AN4825" s="46" t="str">
        <f t="shared" si="1013"/>
        <v/>
      </c>
      <c r="AO4825" s="46" t="str">
        <f t="shared" si="1014"/>
        <v/>
      </c>
      <c r="AP4825" s="46">
        <f t="shared" si="1015"/>
        <v>0</v>
      </c>
      <c r="AQ4825" s="46" t="str">
        <f t="shared" si="1016"/>
        <v/>
      </c>
      <c r="AR4825" s="46">
        <f t="shared" si="1017"/>
        <v>0</v>
      </c>
      <c r="AS4825" s="48">
        <f t="shared" si="1018"/>
        <v>1</v>
      </c>
      <c r="AT4825" s="46">
        <f t="shared" si="1022"/>
        <v>0</v>
      </c>
      <c r="AU4825" s="46">
        <f t="shared" si="1019"/>
        <v>0</v>
      </c>
      <c r="AV4825" s="46">
        <f t="shared" si="1020"/>
        <v>0</v>
      </c>
      <c r="AW4825" s="46">
        <f t="shared" si="1023"/>
        <v>0</v>
      </c>
      <c r="AX4825" s="47" t="str">
        <f t="shared" si="1021"/>
        <v/>
      </c>
      <c r="AY4825" s="47" t="str">
        <f t="shared" si="1024"/>
        <v/>
      </c>
    </row>
    <row r="4826" spans="35:51" x14ac:dyDescent="0.35">
      <c r="AI4826" s="11"/>
      <c r="AJ4826" s="11"/>
      <c r="AK4826" s="11"/>
      <c r="AL4826" s="63"/>
      <c r="AM4826" s="46" t="str">
        <f t="shared" si="1012"/>
        <v/>
      </c>
      <c r="AN4826" s="46" t="str">
        <f t="shared" si="1013"/>
        <v/>
      </c>
      <c r="AO4826" s="46" t="str">
        <f t="shared" si="1014"/>
        <v/>
      </c>
      <c r="AP4826" s="46">
        <f t="shared" si="1015"/>
        <v>0</v>
      </c>
      <c r="AQ4826" s="46" t="str">
        <f t="shared" si="1016"/>
        <v/>
      </c>
      <c r="AR4826" s="46">
        <f t="shared" si="1017"/>
        <v>0</v>
      </c>
      <c r="AS4826" s="48">
        <f t="shared" si="1018"/>
        <v>1</v>
      </c>
      <c r="AT4826" s="46">
        <f t="shared" si="1022"/>
        <v>0</v>
      </c>
      <c r="AU4826" s="46">
        <f t="shared" si="1019"/>
        <v>0</v>
      </c>
      <c r="AV4826" s="46">
        <f t="shared" si="1020"/>
        <v>0</v>
      </c>
      <c r="AW4826" s="46">
        <f t="shared" si="1023"/>
        <v>0</v>
      </c>
      <c r="AX4826" s="47" t="str">
        <f t="shared" si="1021"/>
        <v/>
      </c>
      <c r="AY4826" s="47" t="str">
        <f t="shared" si="1024"/>
        <v/>
      </c>
    </row>
    <row r="4827" spans="35:51" x14ac:dyDescent="0.35">
      <c r="AI4827" s="11"/>
      <c r="AJ4827" s="11"/>
      <c r="AK4827" s="11"/>
      <c r="AL4827" s="63"/>
      <c r="AM4827" s="46" t="str">
        <f t="shared" si="1012"/>
        <v/>
      </c>
      <c r="AN4827" s="46" t="str">
        <f t="shared" si="1013"/>
        <v/>
      </c>
      <c r="AO4827" s="46" t="str">
        <f t="shared" si="1014"/>
        <v/>
      </c>
      <c r="AP4827" s="46">
        <f t="shared" si="1015"/>
        <v>0</v>
      </c>
      <c r="AQ4827" s="46" t="str">
        <f t="shared" si="1016"/>
        <v/>
      </c>
      <c r="AR4827" s="46">
        <f t="shared" si="1017"/>
        <v>0</v>
      </c>
      <c r="AS4827" s="48">
        <f t="shared" si="1018"/>
        <v>1</v>
      </c>
      <c r="AT4827" s="46">
        <f t="shared" si="1022"/>
        <v>0</v>
      </c>
      <c r="AU4827" s="46">
        <f t="shared" si="1019"/>
        <v>0</v>
      </c>
      <c r="AV4827" s="46">
        <f t="shared" si="1020"/>
        <v>0</v>
      </c>
      <c r="AW4827" s="46">
        <f t="shared" si="1023"/>
        <v>0</v>
      </c>
      <c r="AX4827" s="47" t="str">
        <f t="shared" si="1021"/>
        <v/>
      </c>
      <c r="AY4827" s="47" t="str">
        <f t="shared" si="1024"/>
        <v/>
      </c>
    </row>
    <row r="4828" spans="35:51" x14ac:dyDescent="0.35">
      <c r="AI4828" s="11"/>
      <c r="AJ4828" s="11"/>
      <c r="AK4828" s="11"/>
      <c r="AL4828" s="63"/>
      <c r="AM4828" s="46" t="str">
        <f t="shared" si="1012"/>
        <v/>
      </c>
      <c r="AN4828" s="46" t="str">
        <f t="shared" si="1013"/>
        <v/>
      </c>
      <c r="AO4828" s="46" t="str">
        <f t="shared" si="1014"/>
        <v/>
      </c>
      <c r="AP4828" s="46">
        <f t="shared" si="1015"/>
        <v>0</v>
      </c>
      <c r="AQ4828" s="46" t="str">
        <f t="shared" si="1016"/>
        <v/>
      </c>
      <c r="AR4828" s="46">
        <f t="shared" si="1017"/>
        <v>0</v>
      </c>
      <c r="AS4828" s="48">
        <f t="shared" si="1018"/>
        <v>1</v>
      </c>
      <c r="AT4828" s="46">
        <f t="shared" si="1022"/>
        <v>0</v>
      </c>
      <c r="AU4828" s="46">
        <f t="shared" si="1019"/>
        <v>0</v>
      </c>
      <c r="AV4828" s="46">
        <f t="shared" si="1020"/>
        <v>0</v>
      </c>
      <c r="AW4828" s="46">
        <f t="shared" si="1023"/>
        <v>0</v>
      </c>
      <c r="AX4828" s="47" t="str">
        <f t="shared" si="1021"/>
        <v/>
      </c>
      <c r="AY4828" s="47" t="str">
        <f t="shared" si="1024"/>
        <v/>
      </c>
    </row>
    <row r="4829" spans="35:51" x14ac:dyDescent="0.35">
      <c r="AI4829" s="11"/>
      <c r="AJ4829" s="11"/>
      <c r="AK4829" s="11"/>
      <c r="AL4829" s="63"/>
      <c r="AM4829" s="46" t="str">
        <f t="shared" si="1012"/>
        <v/>
      </c>
      <c r="AN4829" s="46" t="str">
        <f t="shared" si="1013"/>
        <v/>
      </c>
      <c r="AO4829" s="46" t="str">
        <f t="shared" si="1014"/>
        <v/>
      </c>
      <c r="AP4829" s="46">
        <f t="shared" si="1015"/>
        <v>0</v>
      </c>
      <c r="AQ4829" s="46" t="str">
        <f t="shared" si="1016"/>
        <v/>
      </c>
      <c r="AR4829" s="46">
        <f t="shared" si="1017"/>
        <v>0</v>
      </c>
      <c r="AS4829" s="48">
        <f t="shared" si="1018"/>
        <v>1</v>
      </c>
      <c r="AT4829" s="46">
        <f t="shared" si="1022"/>
        <v>0</v>
      </c>
      <c r="AU4829" s="46">
        <f t="shared" si="1019"/>
        <v>0</v>
      </c>
      <c r="AV4829" s="46">
        <f t="shared" si="1020"/>
        <v>0</v>
      </c>
      <c r="AW4829" s="46">
        <f t="shared" si="1023"/>
        <v>0</v>
      </c>
      <c r="AX4829" s="47" t="str">
        <f t="shared" si="1021"/>
        <v/>
      </c>
      <c r="AY4829" s="47" t="str">
        <f t="shared" si="1024"/>
        <v/>
      </c>
    </row>
    <row r="4830" spans="35:51" x14ac:dyDescent="0.35">
      <c r="AI4830" s="11"/>
      <c r="AJ4830" s="11"/>
      <c r="AK4830" s="11"/>
      <c r="AL4830" s="63"/>
      <c r="AM4830" s="46" t="str">
        <f t="shared" si="1012"/>
        <v/>
      </c>
      <c r="AN4830" s="46" t="str">
        <f t="shared" si="1013"/>
        <v/>
      </c>
      <c r="AO4830" s="46" t="str">
        <f t="shared" si="1014"/>
        <v/>
      </c>
      <c r="AP4830" s="46">
        <f t="shared" si="1015"/>
        <v>0</v>
      </c>
      <c r="AQ4830" s="46" t="str">
        <f t="shared" si="1016"/>
        <v/>
      </c>
      <c r="AR4830" s="46">
        <f t="shared" si="1017"/>
        <v>0</v>
      </c>
      <c r="AS4830" s="48">
        <f t="shared" si="1018"/>
        <v>1</v>
      </c>
      <c r="AT4830" s="46">
        <f t="shared" si="1022"/>
        <v>0</v>
      </c>
      <c r="AU4830" s="46">
        <f t="shared" si="1019"/>
        <v>0</v>
      </c>
      <c r="AV4830" s="46">
        <f t="shared" si="1020"/>
        <v>0</v>
      </c>
      <c r="AW4830" s="46">
        <f t="shared" si="1023"/>
        <v>0</v>
      </c>
      <c r="AX4830" s="47" t="str">
        <f t="shared" si="1021"/>
        <v/>
      </c>
      <c r="AY4830" s="47" t="str">
        <f t="shared" si="1024"/>
        <v/>
      </c>
    </row>
    <row r="4831" spans="35:51" x14ac:dyDescent="0.35">
      <c r="AI4831" s="11"/>
      <c r="AJ4831" s="11"/>
      <c r="AK4831" s="11"/>
      <c r="AL4831" s="63"/>
      <c r="AM4831" s="46" t="str">
        <f t="shared" si="1012"/>
        <v/>
      </c>
      <c r="AN4831" s="46" t="str">
        <f t="shared" si="1013"/>
        <v/>
      </c>
      <c r="AO4831" s="46" t="str">
        <f t="shared" si="1014"/>
        <v/>
      </c>
      <c r="AP4831" s="46">
        <f t="shared" si="1015"/>
        <v>0</v>
      </c>
      <c r="AQ4831" s="46" t="str">
        <f t="shared" si="1016"/>
        <v/>
      </c>
      <c r="AR4831" s="46">
        <f t="shared" si="1017"/>
        <v>0</v>
      </c>
      <c r="AS4831" s="48">
        <f t="shared" si="1018"/>
        <v>1</v>
      </c>
      <c r="AT4831" s="46">
        <f t="shared" si="1022"/>
        <v>0</v>
      </c>
      <c r="AU4831" s="46">
        <f t="shared" si="1019"/>
        <v>0</v>
      </c>
      <c r="AV4831" s="46">
        <f t="shared" si="1020"/>
        <v>0</v>
      </c>
      <c r="AW4831" s="46">
        <f t="shared" si="1023"/>
        <v>0</v>
      </c>
      <c r="AX4831" s="47" t="str">
        <f t="shared" si="1021"/>
        <v/>
      </c>
      <c r="AY4831" s="47" t="str">
        <f t="shared" si="1024"/>
        <v/>
      </c>
    </row>
    <row r="4832" spans="35:51" x14ac:dyDescent="0.35">
      <c r="AI4832" s="11"/>
      <c r="AJ4832" s="11"/>
      <c r="AK4832" s="11"/>
      <c r="AL4832" s="63"/>
      <c r="AM4832" s="46" t="str">
        <f t="shared" si="1012"/>
        <v/>
      </c>
      <c r="AN4832" s="46" t="str">
        <f t="shared" si="1013"/>
        <v/>
      </c>
      <c r="AO4832" s="46" t="str">
        <f t="shared" si="1014"/>
        <v/>
      </c>
      <c r="AP4832" s="46">
        <f t="shared" si="1015"/>
        <v>0</v>
      </c>
      <c r="AQ4832" s="46" t="str">
        <f t="shared" si="1016"/>
        <v/>
      </c>
      <c r="AR4832" s="46">
        <f t="shared" si="1017"/>
        <v>0</v>
      </c>
      <c r="AS4832" s="48">
        <f t="shared" si="1018"/>
        <v>1</v>
      </c>
      <c r="AT4832" s="46">
        <f t="shared" si="1022"/>
        <v>0</v>
      </c>
      <c r="AU4832" s="46">
        <f t="shared" si="1019"/>
        <v>0</v>
      </c>
      <c r="AV4832" s="46">
        <f t="shared" si="1020"/>
        <v>0</v>
      </c>
      <c r="AW4832" s="46">
        <f t="shared" si="1023"/>
        <v>0</v>
      </c>
      <c r="AX4832" s="47" t="str">
        <f t="shared" si="1021"/>
        <v/>
      </c>
      <c r="AY4832" s="47" t="str">
        <f t="shared" si="1024"/>
        <v/>
      </c>
    </row>
    <row r="4833" spans="35:51" x14ac:dyDescent="0.35">
      <c r="AI4833" s="11"/>
      <c r="AJ4833" s="11"/>
      <c r="AK4833" s="11"/>
      <c r="AL4833" s="63"/>
      <c r="AM4833" s="46" t="str">
        <f t="shared" si="1012"/>
        <v/>
      </c>
      <c r="AN4833" s="46" t="str">
        <f t="shared" si="1013"/>
        <v/>
      </c>
      <c r="AO4833" s="46" t="str">
        <f t="shared" si="1014"/>
        <v/>
      </c>
      <c r="AP4833" s="46">
        <f t="shared" si="1015"/>
        <v>0</v>
      </c>
      <c r="AQ4833" s="46" t="str">
        <f t="shared" si="1016"/>
        <v/>
      </c>
      <c r="AR4833" s="46">
        <f t="shared" si="1017"/>
        <v>0</v>
      </c>
      <c r="AS4833" s="48">
        <f t="shared" si="1018"/>
        <v>1</v>
      </c>
      <c r="AT4833" s="46">
        <f t="shared" si="1022"/>
        <v>0</v>
      </c>
      <c r="AU4833" s="46">
        <f t="shared" si="1019"/>
        <v>0</v>
      </c>
      <c r="AV4833" s="46">
        <f t="shared" si="1020"/>
        <v>0</v>
      </c>
      <c r="AW4833" s="46">
        <f t="shared" si="1023"/>
        <v>0</v>
      </c>
      <c r="AX4833" s="47" t="str">
        <f t="shared" si="1021"/>
        <v/>
      </c>
      <c r="AY4833" s="47" t="str">
        <f t="shared" si="1024"/>
        <v/>
      </c>
    </row>
    <row r="4834" spans="35:51" x14ac:dyDescent="0.35">
      <c r="AI4834" s="11"/>
      <c r="AJ4834" s="11"/>
      <c r="AK4834" s="11"/>
      <c r="AL4834" s="63"/>
      <c r="AM4834" s="46" t="str">
        <f t="shared" si="1012"/>
        <v/>
      </c>
      <c r="AN4834" s="46" t="str">
        <f t="shared" si="1013"/>
        <v/>
      </c>
      <c r="AO4834" s="46" t="str">
        <f t="shared" si="1014"/>
        <v/>
      </c>
      <c r="AP4834" s="46">
        <f t="shared" si="1015"/>
        <v>0</v>
      </c>
      <c r="AQ4834" s="46" t="str">
        <f t="shared" si="1016"/>
        <v/>
      </c>
      <c r="AR4834" s="46">
        <f t="shared" si="1017"/>
        <v>0</v>
      </c>
      <c r="AS4834" s="48">
        <f t="shared" si="1018"/>
        <v>1</v>
      </c>
      <c r="AT4834" s="46">
        <f t="shared" si="1022"/>
        <v>0</v>
      </c>
      <c r="AU4834" s="46">
        <f t="shared" si="1019"/>
        <v>0</v>
      </c>
      <c r="AV4834" s="46">
        <f t="shared" si="1020"/>
        <v>0</v>
      </c>
      <c r="AW4834" s="46">
        <f t="shared" si="1023"/>
        <v>0</v>
      </c>
      <c r="AX4834" s="47" t="str">
        <f t="shared" si="1021"/>
        <v/>
      </c>
      <c r="AY4834" s="47" t="str">
        <f t="shared" si="1024"/>
        <v/>
      </c>
    </row>
    <row r="4835" spans="35:51" x14ac:dyDescent="0.35">
      <c r="AI4835" s="11"/>
      <c r="AJ4835" s="11"/>
      <c r="AK4835" s="11"/>
      <c r="AL4835" s="63"/>
      <c r="AM4835" s="46" t="str">
        <f t="shared" si="1012"/>
        <v/>
      </c>
      <c r="AN4835" s="46" t="str">
        <f t="shared" si="1013"/>
        <v/>
      </c>
      <c r="AO4835" s="46" t="str">
        <f t="shared" si="1014"/>
        <v/>
      </c>
      <c r="AP4835" s="46">
        <f t="shared" si="1015"/>
        <v>0</v>
      </c>
      <c r="AQ4835" s="46" t="str">
        <f t="shared" si="1016"/>
        <v/>
      </c>
      <c r="AR4835" s="46">
        <f t="shared" si="1017"/>
        <v>0</v>
      </c>
      <c r="AS4835" s="48">
        <f t="shared" si="1018"/>
        <v>1</v>
      </c>
      <c r="AT4835" s="46">
        <f t="shared" si="1022"/>
        <v>0</v>
      </c>
      <c r="AU4835" s="46">
        <f t="shared" si="1019"/>
        <v>0</v>
      </c>
      <c r="AV4835" s="46">
        <f t="shared" si="1020"/>
        <v>0</v>
      </c>
      <c r="AW4835" s="46">
        <f t="shared" si="1023"/>
        <v>0</v>
      </c>
      <c r="AX4835" s="47" t="str">
        <f t="shared" si="1021"/>
        <v/>
      </c>
      <c r="AY4835" s="47" t="str">
        <f t="shared" si="1024"/>
        <v/>
      </c>
    </row>
    <row r="4836" spans="35:51" x14ac:dyDescent="0.35">
      <c r="AI4836" s="11"/>
      <c r="AJ4836" s="11"/>
      <c r="AK4836" s="11"/>
      <c r="AL4836" s="63"/>
      <c r="AM4836" s="46" t="str">
        <f t="shared" si="1012"/>
        <v/>
      </c>
      <c r="AN4836" s="46" t="str">
        <f t="shared" si="1013"/>
        <v/>
      </c>
      <c r="AO4836" s="46" t="str">
        <f t="shared" si="1014"/>
        <v/>
      </c>
      <c r="AP4836" s="46">
        <f t="shared" si="1015"/>
        <v>0</v>
      </c>
      <c r="AQ4836" s="46" t="str">
        <f t="shared" si="1016"/>
        <v/>
      </c>
      <c r="AR4836" s="46">
        <f t="shared" si="1017"/>
        <v>0</v>
      </c>
      <c r="AS4836" s="48">
        <f t="shared" si="1018"/>
        <v>1</v>
      </c>
      <c r="AT4836" s="46">
        <f t="shared" si="1022"/>
        <v>0</v>
      </c>
      <c r="AU4836" s="46">
        <f t="shared" si="1019"/>
        <v>0</v>
      </c>
      <c r="AV4836" s="46">
        <f t="shared" si="1020"/>
        <v>0</v>
      </c>
      <c r="AW4836" s="46">
        <f t="shared" si="1023"/>
        <v>0</v>
      </c>
      <c r="AX4836" s="47" t="str">
        <f t="shared" si="1021"/>
        <v/>
      </c>
      <c r="AY4836" s="47" t="str">
        <f t="shared" si="1024"/>
        <v/>
      </c>
    </row>
    <row r="4837" spans="35:51" x14ac:dyDescent="0.35">
      <c r="AI4837" s="11"/>
      <c r="AJ4837" s="11"/>
      <c r="AK4837" s="11"/>
      <c r="AL4837" s="63"/>
      <c r="AM4837" s="46" t="str">
        <f t="shared" si="1012"/>
        <v/>
      </c>
      <c r="AN4837" s="46" t="str">
        <f t="shared" si="1013"/>
        <v/>
      </c>
      <c r="AO4837" s="46" t="str">
        <f t="shared" si="1014"/>
        <v/>
      </c>
      <c r="AP4837" s="46">
        <f t="shared" si="1015"/>
        <v>0</v>
      </c>
      <c r="AQ4837" s="46" t="str">
        <f t="shared" si="1016"/>
        <v/>
      </c>
      <c r="AR4837" s="46">
        <f t="shared" si="1017"/>
        <v>0</v>
      </c>
      <c r="AS4837" s="48">
        <f t="shared" si="1018"/>
        <v>1</v>
      </c>
      <c r="AT4837" s="46">
        <f t="shared" si="1022"/>
        <v>0</v>
      </c>
      <c r="AU4837" s="46">
        <f t="shared" si="1019"/>
        <v>0</v>
      </c>
      <c r="AV4837" s="46">
        <f t="shared" si="1020"/>
        <v>0</v>
      </c>
      <c r="AW4837" s="46">
        <f t="shared" si="1023"/>
        <v>0</v>
      </c>
      <c r="AX4837" s="47" t="str">
        <f t="shared" si="1021"/>
        <v/>
      </c>
      <c r="AY4837" s="47" t="str">
        <f t="shared" si="1024"/>
        <v/>
      </c>
    </row>
    <row r="4838" spans="35:51" x14ac:dyDescent="0.35">
      <c r="AI4838" s="11"/>
      <c r="AJ4838" s="11"/>
      <c r="AK4838" s="11"/>
      <c r="AL4838" s="63"/>
      <c r="AM4838" s="46" t="str">
        <f t="shared" si="1012"/>
        <v/>
      </c>
      <c r="AN4838" s="46" t="str">
        <f t="shared" si="1013"/>
        <v/>
      </c>
      <c r="AO4838" s="46" t="str">
        <f t="shared" si="1014"/>
        <v/>
      </c>
      <c r="AP4838" s="46">
        <f t="shared" si="1015"/>
        <v>0</v>
      </c>
      <c r="AQ4838" s="46" t="str">
        <f t="shared" si="1016"/>
        <v/>
      </c>
      <c r="AR4838" s="46">
        <f t="shared" si="1017"/>
        <v>0</v>
      </c>
      <c r="AS4838" s="48">
        <f t="shared" si="1018"/>
        <v>1</v>
      </c>
      <c r="AT4838" s="46">
        <f t="shared" si="1022"/>
        <v>0</v>
      </c>
      <c r="AU4838" s="46">
        <f t="shared" si="1019"/>
        <v>0</v>
      </c>
      <c r="AV4838" s="46">
        <f t="shared" si="1020"/>
        <v>0</v>
      </c>
      <c r="AW4838" s="46">
        <f t="shared" si="1023"/>
        <v>0</v>
      </c>
      <c r="AX4838" s="47" t="str">
        <f t="shared" si="1021"/>
        <v/>
      </c>
      <c r="AY4838" s="47" t="str">
        <f t="shared" si="1024"/>
        <v/>
      </c>
    </row>
    <row r="4839" spans="35:51" x14ac:dyDescent="0.35">
      <c r="AI4839" s="11"/>
      <c r="AJ4839" s="11"/>
      <c r="AK4839" s="11"/>
      <c r="AL4839" s="63"/>
      <c r="AM4839" s="46" t="str">
        <f t="shared" si="1012"/>
        <v/>
      </c>
      <c r="AN4839" s="46" t="str">
        <f t="shared" si="1013"/>
        <v/>
      </c>
      <c r="AO4839" s="46" t="str">
        <f t="shared" si="1014"/>
        <v/>
      </c>
      <c r="AP4839" s="46">
        <f t="shared" si="1015"/>
        <v>0</v>
      </c>
      <c r="AQ4839" s="46" t="str">
        <f t="shared" si="1016"/>
        <v/>
      </c>
      <c r="AR4839" s="46">
        <f t="shared" si="1017"/>
        <v>0</v>
      </c>
      <c r="AS4839" s="48">
        <f t="shared" si="1018"/>
        <v>1</v>
      </c>
      <c r="AT4839" s="46">
        <f t="shared" si="1022"/>
        <v>0</v>
      </c>
      <c r="AU4839" s="46">
        <f t="shared" si="1019"/>
        <v>0</v>
      </c>
      <c r="AV4839" s="46">
        <f t="shared" si="1020"/>
        <v>0</v>
      </c>
      <c r="AW4839" s="46">
        <f t="shared" si="1023"/>
        <v>0</v>
      </c>
      <c r="AX4839" s="47" t="str">
        <f t="shared" si="1021"/>
        <v/>
      </c>
      <c r="AY4839" s="47" t="str">
        <f t="shared" si="1024"/>
        <v/>
      </c>
    </row>
    <row r="4840" spans="35:51" x14ac:dyDescent="0.35">
      <c r="AI4840" s="11"/>
      <c r="AJ4840" s="11"/>
      <c r="AK4840" s="11"/>
      <c r="AL4840" s="63"/>
      <c r="AM4840" s="46" t="str">
        <f t="shared" si="1012"/>
        <v/>
      </c>
      <c r="AN4840" s="46" t="str">
        <f t="shared" si="1013"/>
        <v/>
      </c>
      <c r="AO4840" s="46" t="str">
        <f t="shared" si="1014"/>
        <v/>
      </c>
      <c r="AP4840" s="46">
        <f t="shared" si="1015"/>
        <v>0</v>
      </c>
      <c r="AQ4840" s="46" t="str">
        <f t="shared" si="1016"/>
        <v/>
      </c>
      <c r="AR4840" s="46">
        <f t="shared" si="1017"/>
        <v>0</v>
      </c>
      <c r="AS4840" s="48">
        <f t="shared" si="1018"/>
        <v>1</v>
      </c>
      <c r="AT4840" s="46">
        <f t="shared" si="1022"/>
        <v>0</v>
      </c>
      <c r="AU4840" s="46">
        <f t="shared" si="1019"/>
        <v>0</v>
      </c>
      <c r="AV4840" s="46">
        <f t="shared" si="1020"/>
        <v>0</v>
      </c>
      <c r="AW4840" s="46">
        <f t="shared" si="1023"/>
        <v>0</v>
      </c>
      <c r="AX4840" s="47" t="str">
        <f t="shared" si="1021"/>
        <v/>
      </c>
      <c r="AY4840" s="47" t="str">
        <f t="shared" si="1024"/>
        <v/>
      </c>
    </row>
    <row r="4841" spans="35:51" x14ac:dyDescent="0.35">
      <c r="AI4841" s="11"/>
      <c r="AJ4841" s="11"/>
      <c r="AK4841" s="11"/>
      <c r="AL4841" s="63"/>
      <c r="AM4841" s="46" t="str">
        <f t="shared" si="1012"/>
        <v/>
      </c>
      <c r="AN4841" s="46" t="str">
        <f t="shared" si="1013"/>
        <v/>
      </c>
      <c r="AO4841" s="46" t="str">
        <f t="shared" si="1014"/>
        <v/>
      </c>
      <c r="AP4841" s="46">
        <f t="shared" si="1015"/>
        <v>0</v>
      </c>
      <c r="AQ4841" s="46" t="str">
        <f t="shared" si="1016"/>
        <v/>
      </c>
      <c r="AR4841" s="46">
        <f t="shared" si="1017"/>
        <v>0</v>
      </c>
      <c r="AS4841" s="48">
        <f t="shared" si="1018"/>
        <v>1</v>
      </c>
      <c r="AT4841" s="46">
        <f t="shared" si="1022"/>
        <v>0</v>
      </c>
      <c r="AU4841" s="46">
        <f t="shared" si="1019"/>
        <v>0</v>
      </c>
      <c r="AV4841" s="46">
        <f t="shared" si="1020"/>
        <v>0</v>
      </c>
      <c r="AW4841" s="46">
        <f t="shared" si="1023"/>
        <v>0</v>
      </c>
      <c r="AX4841" s="47" t="str">
        <f t="shared" si="1021"/>
        <v/>
      </c>
      <c r="AY4841" s="47" t="str">
        <f t="shared" si="1024"/>
        <v/>
      </c>
    </row>
    <row r="4842" spans="35:51" x14ac:dyDescent="0.35">
      <c r="AI4842" s="11"/>
      <c r="AJ4842" s="11"/>
      <c r="AK4842" s="11"/>
      <c r="AL4842" s="63"/>
      <c r="AM4842" s="46" t="str">
        <f t="shared" si="1012"/>
        <v/>
      </c>
      <c r="AN4842" s="46" t="str">
        <f t="shared" si="1013"/>
        <v/>
      </c>
      <c r="AO4842" s="46" t="str">
        <f t="shared" si="1014"/>
        <v/>
      </c>
      <c r="AP4842" s="46">
        <f t="shared" si="1015"/>
        <v>0</v>
      </c>
      <c r="AQ4842" s="46" t="str">
        <f t="shared" si="1016"/>
        <v/>
      </c>
      <c r="AR4842" s="46">
        <f t="shared" si="1017"/>
        <v>0</v>
      </c>
      <c r="AS4842" s="48">
        <f t="shared" si="1018"/>
        <v>1</v>
      </c>
      <c r="AT4842" s="46">
        <f t="shared" si="1022"/>
        <v>0</v>
      </c>
      <c r="AU4842" s="46">
        <f t="shared" si="1019"/>
        <v>0</v>
      </c>
      <c r="AV4842" s="46">
        <f t="shared" si="1020"/>
        <v>0</v>
      </c>
      <c r="AW4842" s="46">
        <f t="shared" si="1023"/>
        <v>0</v>
      </c>
      <c r="AX4842" s="47" t="str">
        <f t="shared" si="1021"/>
        <v/>
      </c>
      <c r="AY4842" s="47" t="str">
        <f t="shared" si="1024"/>
        <v/>
      </c>
    </row>
    <row r="4843" spans="35:51" x14ac:dyDescent="0.35">
      <c r="AI4843" s="11"/>
      <c r="AJ4843" s="11"/>
      <c r="AK4843" s="11"/>
      <c r="AL4843" s="63"/>
      <c r="AM4843" s="46" t="str">
        <f t="shared" si="1012"/>
        <v/>
      </c>
      <c r="AN4843" s="46" t="str">
        <f t="shared" si="1013"/>
        <v/>
      </c>
      <c r="AO4843" s="46" t="str">
        <f t="shared" si="1014"/>
        <v/>
      </c>
      <c r="AP4843" s="46">
        <f t="shared" si="1015"/>
        <v>0</v>
      </c>
      <c r="AQ4843" s="46" t="str">
        <f t="shared" si="1016"/>
        <v/>
      </c>
      <c r="AR4843" s="46">
        <f t="shared" si="1017"/>
        <v>0</v>
      </c>
      <c r="AS4843" s="48">
        <f t="shared" si="1018"/>
        <v>1</v>
      </c>
      <c r="AT4843" s="46">
        <f t="shared" si="1022"/>
        <v>0</v>
      </c>
      <c r="AU4843" s="46">
        <f t="shared" si="1019"/>
        <v>0</v>
      </c>
      <c r="AV4843" s="46">
        <f t="shared" si="1020"/>
        <v>0</v>
      </c>
      <c r="AW4843" s="46">
        <f t="shared" si="1023"/>
        <v>0</v>
      </c>
      <c r="AX4843" s="47" t="str">
        <f t="shared" si="1021"/>
        <v/>
      </c>
      <c r="AY4843" s="47" t="str">
        <f t="shared" si="1024"/>
        <v/>
      </c>
    </row>
    <row r="4844" spans="35:51" x14ac:dyDescent="0.35">
      <c r="AI4844" s="11"/>
      <c r="AJ4844" s="11"/>
      <c r="AK4844" s="11"/>
      <c r="AL4844" s="63"/>
      <c r="AM4844" s="46" t="str">
        <f t="shared" si="1012"/>
        <v/>
      </c>
      <c r="AN4844" s="46" t="str">
        <f t="shared" si="1013"/>
        <v/>
      </c>
      <c r="AO4844" s="46" t="str">
        <f t="shared" si="1014"/>
        <v/>
      </c>
      <c r="AP4844" s="46">
        <f t="shared" si="1015"/>
        <v>0</v>
      </c>
      <c r="AQ4844" s="46" t="str">
        <f t="shared" si="1016"/>
        <v/>
      </c>
      <c r="AR4844" s="46">
        <f t="shared" si="1017"/>
        <v>0</v>
      </c>
      <c r="AS4844" s="48">
        <f t="shared" si="1018"/>
        <v>1</v>
      </c>
      <c r="AT4844" s="46">
        <f t="shared" si="1022"/>
        <v>0</v>
      </c>
      <c r="AU4844" s="46">
        <f t="shared" si="1019"/>
        <v>0</v>
      </c>
      <c r="AV4844" s="46">
        <f t="shared" si="1020"/>
        <v>0</v>
      </c>
      <c r="AW4844" s="46">
        <f t="shared" si="1023"/>
        <v>0</v>
      </c>
      <c r="AX4844" s="47" t="str">
        <f t="shared" si="1021"/>
        <v/>
      </c>
      <c r="AY4844" s="47" t="str">
        <f t="shared" si="1024"/>
        <v/>
      </c>
    </row>
    <row r="4845" spans="35:51" x14ac:dyDescent="0.35">
      <c r="AI4845" s="11"/>
      <c r="AJ4845" s="11"/>
      <c r="AK4845" s="11"/>
      <c r="AL4845" s="63"/>
      <c r="AM4845" s="46" t="str">
        <f t="shared" si="1012"/>
        <v/>
      </c>
      <c r="AN4845" s="46" t="str">
        <f t="shared" si="1013"/>
        <v/>
      </c>
      <c r="AO4845" s="46" t="str">
        <f t="shared" si="1014"/>
        <v/>
      </c>
      <c r="AP4845" s="46">
        <f t="shared" si="1015"/>
        <v>0</v>
      </c>
      <c r="AQ4845" s="46" t="str">
        <f t="shared" si="1016"/>
        <v/>
      </c>
      <c r="AR4845" s="46">
        <f t="shared" si="1017"/>
        <v>0</v>
      </c>
      <c r="AS4845" s="48">
        <f t="shared" si="1018"/>
        <v>1</v>
      </c>
      <c r="AT4845" s="46">
        <f t="shared" si="1022"/>
        <v>0</v>
      </c>
      <c r="AU4845" s="46">
        <f t="shared" si="1019"/>
        <v>0</v>
      </c>
      <c r="AV4845" s="46">
        <f t="shared" si="1020"/>
        <v>0</v>
      </c>
      <c r="AW4845" s="46">
        <f t="shared" si="1023"/>
        <v>0</v>
      </c>
      <c r="AX4845" s="47" t="str">
        <f t="shared" si="1021"/>
        <v/>
      </c>
      <c r="AY4845" s="47" t="str">
        <f t="shared" si="1024"/>
        <v/>
      </c>
    </row>
    <row r="4846" spans="35:51" x14ac:dyDescent="0.35">
      <c r="AI4846" s="11"/>
      <c r="AJ4846" s="11"/>
      <c r="AK4846" s="11"/>
      <c r="AL4846" s="63"/>
      <c r="AM4846" s="46" t="str">
        <f t="shared" si="1012"/>
        <v/>
      </c>
      <c r="AN4846" s="46" t="str">
        <f t="shared" si="1013"/>
        <v/>
      </c>
      <c r="AO4846" s="46" t="str">
        <f t="shared" si="1014"/>
        <v/>
      </c>
      <c r="AP4846" s="46">
        <f t="shared" si="1015"/>
        <v>0</v>
      </c>
      <c r="AQ4846" s="46" t="str">
        <f t="shared" si="1016"/>
        <v/>
      </c>
      <c r="AR4846" s="46">
        <f t="shared" si="1017"/>
        <v>0</v>
      </c>
      <c r="AS4846" s="48">
        <f t="shared" si="1018"/>
        <v>1</v>
      </c>
      <c r="AT4846" s="46">
        <f t="shared" si="1022"/>
        <v>0</v>
      </c>
      <c r="AU4846" s="46">
        <f t="shared" si="1019"/>
        <v>0</v>
      </c>
      <c r="AV4846" s="46">
        <f t="shared" si="1020"/>
        <v>0</v>
      </c>
      <c r="AW4846" s="46">
        <f t="shared" si="1023"/>
        <v>0</v>
      </c>
      <c r="AX4846" s="47" t="str">
        <f t="shared" si="1021"/>
        <v/>
      </c>
      <c r="AY4846" s="47" t="str">
        <f t="shared" si="1024"/>
        <v/>
      </c>
    </row>
    <row r="4847" spans="35:51" x14ac:dyDescent="0.35">
      <c r="AI4847" s="11"/>
      <c r="AJ4847" s="11"/>
      <c r="AK4847" s="11"/>
      <c r="AL4847" s="63"/>
      <c r="AM4847" s="46" t="str">
        <f t="shared" si="1012"/>
        <v/>
      </c>
      <c r="AN4847" s="46" t="str">
        <f t="shared" si="1013"/>
        <v/>
      </c>
      <c r="AO4847" s="46" t="str">
        <f t="shared" si="1014"/>
        <v/>
      </c>
      <c r="AP4847" s="46">
        <f t="shared" si="1015"/>
        <v>0</v>
      </c>
      <c r="AQ4847" s="46" t="str">
        <f t="shared" si="1016"/>
        <v/>
      </c>
      <c r="AR4847" s="46">
        <f t="shared" si="1017"/>
        <v>0</v>
      </c>
      <c r="AS4847" s="48">
        <f t="shared" si="1018"/>
        <v>1</v>
      </c>
      <c r="AT4847" s="46">
        <f t="shared" si="1022"/>
        <v>0</v>
      </c>
      <c r="AU4847" s="46">
        <f t="shared" si="1019"/>
        <v>0</v>
      </c>
      <c r="AV4847" s="46">
        <f t="shared" si="1020"/>
        <v>0</v>
      </c>
      <c r="AW4847" s="46">
        <f t="shared" si="1023"/>
        <v>0</v>
      </c>
      <c r="AX4847" s="47" t="str">
        <f t="shared" si="1021"/>
        <v/>
      </c>
      <c r="AY4847" s="47" t="str">
        <f t="shared" si="1024"/>
        <v/>
      </c>
    </row>
    <row r="4848" spans="35:51" x14ac:dyDescent="0.35">
      <c r="AI4848" s="11"/>
      <c r="AJ4848" s="11"/>
      <c r="AK4848" s="11"/>
      <c r="AL4848" s="63"/>
      <c r="AM4848" s="46" t="str">
        <f t="shared" si="1012"/>
        <v/>
      </c>
      <c r="AN4848" s="46" t="str">
        <f t="shared" si="1013"/>
        <v/>
      </c>
      <c r="AO4848" s="46" t="str">
        <f t="shared" si="1014"/>
        <v/>
      </c>
      <c r="AP4848" s="46">
        <f t="shared" si="1015"/>
        <v>0</v>
      </c>
      <c r="AQ4848" s="46" t="str">
        <f t="shared" si="1016"/>
        <v/>
      </c>
      <c r="AR4848" s="46">
        <f t="shared" si="1017"/>
        <v>0</v>
      </c>
      <c r="AS4848" s="48">
        <f t="shared" si="1018"/>
        <v>1</v>
      </c>
      <c r="AT4848" s="46">
        <f t="shared" si="1022"/>
        <v>0</v>
      </c>
      <c r="AU4848" s="46">
        <f t="shared" si="1019"/>
        <v>0</v>
      </c>
      <c r="AV4848" s="46">
        <f t="shared" si="1020"/>
        <v>0</v>
      </c>
      <c r="AW4848" s="46">
        <f t="shared" si="1023"/>
        <v>0</v>
      </c>
      <c r="AX4848" s="47" t="str">
        <f t="shared" si="1021"/>
        <v/>
      </c>
      <c r="AY4848" s="47" t="str">
        <f t="shared" si="1024"/>
        <v/>
      </c>
    </row>
    <row r="4849" spans="35:51" x14ac:dyDescent="0.35">
      <c r="AI4849" s="11"/>
      <c r="AJ4849" s="11"/>
      <c r="AK4849" s="11"/>
      <c r="AL4849" s="63"/>
      <c r="AM4849" s="46" t="str">
        <f t="shared" si="1012"/>
        <v/>
      </c>
      <c r="AN4849" s="46" t="str">
        <f t="shared" si="1013"/>
        <v/>
      </c>
      <c r="AO4849" s="46" t="str">
        <f t="shared" si="1014"/>
        <v/>
      </c>
      <c r="AP4849" s="46">
        <f t="shared" si="1015"/>
        <v>0</v>
      </c>
      <c r="AQ4849" s="46" t="str">
        <f t="shared" si="1016"/>
        <v/>
      </c>
      <c r="AR4849" s="46">
        <f t="shared" si="1017"/>
        <v>0</v>
      </c>
      <c r="AS4849" s="48">
        <f t="shared" si="1018"/>
        <v>1</v>
      </c>
      <c r="AT4849" s="46">
        <f t="shared" si="1022"/>
        <v>0</v>
      </c>
      <c r="AU4849" s="46">
        <f t="shared" si="1019"/>
        <v>0</v>
      </c>
      <c r="AV4849" s="46">
        <f t="shared" si="1020"/>
        <v>0</v>
      </c>
      <c r="AW4849" s="46">
        <f t="shared" si="1023"/>
        <v>0</v>
      </c>
      <c r="AX4849" s="47" t="str">
        <f t="shared" si="1021"/>
        <v/>
      </c>
      <c r="AY4849" s="47" t="str">
        <f t="shared" si="1024"/>
        <v/>
      </c>
    </row>
    <row r="4850" spans="35:51" x14ac:dyDescent="0.35">
      <c r="AI4850" s="11"/>
      <c r="AJ4850" s="11"/>
      <c r="AK4850" s="11"/>
      <c r="AL4850" s="63"/>
      <c r="AM4850" s="46" t="str">
        <f t="shared" si="1012"/>
        <v/>
      </c>
      <c r="AN4850" s="46" t="str">
        <f t="shared" si="1013"/>
        <v/>
      </c>
      <c r="AO4850" s="46" t="str">
        <f t="shared" si="1014"/>
        <v/>
      </c>
      <c r="AP4850" s="46">
        <f t="shared" si="1015"/>
        <v>0</v>
      </c>
      <c r="AQ4850" s="46" t="str">
        <f t="shared" si="1016"/>
        <v/>
      </c>
      <c r="AR4850" s="46">
        <f t="shared" si="1017"/>
        <v>0</v>
      </c>
      <c r="AS4850" s="48">
        <f t="shared" si="1018"/>
        <v>1</v>
      </c>
      <c r="AT4850" s="46">
        <f t="shared" si="1022"/>
        <v>0</v>
      </c>
      <c r="AU4850" s="46">
        <f t="shared" si="1019"/>
        <v>0</v>
      </c>
      <c r="AV4850" s="46">
        <f t="shared" si="1020"/>
        <v>0</v>
      </c>
      <c r="AW4850" s="46">
        <f t="shared" si="1023"/>
        <v>0</v>
      </c>
      <c r="AX4850" s="47" t="str">
        <f t="shared" si="1021"/>
        <v/>
      </c>
      <c r="AY4850" s="47" t="str">
        <f t="shared" si="1024"/>
        <v/>
      </c>
    </row>
    <row r="4851" spans="35:51" x14ac:dyDescent="0.35">
      <c r="AI4851" s="11"/>
      <c r="AJ4851" s="11"/>
      <c r="AK4851" s="11"/>
      <c r="AL4851" s="63"/>
      <c r="AM4851" s="46" t="str">
        <f t="shared" si="1012"/>
        <v/>
      </c>
      <c r="AN4851" s="46" t="str">
        <f t="shared" si="1013"/>
        <v/>
      </c>
      <c r="AO4851" s="46" t="str">
        <f t="shared" si="1014"/>
        <v/>
      </c>
      <c r="AP4851" s="46">
        <f t="shared" si="1015"/>
        <v>0</v>
      </c>
      <c r="AQ4851" s="46" t="str">
        <f t="shared" si="1016"/>
        <v/>
      </c>
      <c r="AR4851" s="46">
        <f t="shared" si="1017"/>
        <v>0</v>
      </c>
      <c r="AS4851" s="48">
        <f t="shared" si="1018"/>
        <v>1</v>
      </c>
      <c r="AT4851" s="46">
        <f t="shared" si="1022"/>
        <v>0</v>
      </c>
      <c r="AU4851" s="46">
        <f t="shared" si="1019"/>
        <v>0</v>
      </c>
      <c r="AV4851" s="46">
        <f t="shared" si="1020"/>
        <v>0</v>
      </c>
      <c r="AW4851" s="46">
        <f t="shared" si="1023"/>
        <v>0</v>
      </c>
      <c r="AX4851" s="47" t="str">
        <f t="shared" si="1021"/>
        <v/>
      </c>
      <c r="AY4851" s="47" t="str">
        <f t="shared" si="1024"/>
        <v/>
      </c>
    </row>
    <row r="4852" spans="35:51" x14ac:dyDescent="0.35">
      <c r="AI4852" s="11"/>
      <c r="AJ4852" s="11"/>
      <c r="AK4852" s="11"/>
      <c r="AL4852" s="63"/>
      <c r="AM4852" s="46" t="str">
        <f t="shared" si="1012"/>
        <v/>
      </c>
      <c r="AN4852" s="46" t="str">
        <f t="shared" si="1013"/>
        <v/>
      </c>
      <c r="AO4852" s="46" t="str">
        <f t="shared" si="1014"/>
        <v/>
      </c>
      <c r="AP4852" s="46">
        <f t="shared" si="1015"/>
        <v>0</v>
      </c>
      <c r="AQ4852" s="46" t="str">
        <f t="shared" si="1016"/>
        <v/>
      </c>
      <c r="AR4852" s="46">
        <f t="shared" si="1017"/>
        <v>0</v>
      </c>
      <c r="AS4852" s="48">
        <f t="shared" si="1018"/>
        <v>1</v>
      </c>
      <c r="AT4852" s="46">
        <f t="shared" si="1022"/>
        <v>0</v>
      </c>
      <c r="AU4852" s="46">
        <f t="shared" si="1019"/>
        <v>0</v>
      </c>
      <c r="AV4852" s="46">
        <f t="shared" si="1020"/>
        <v>0</v>
      </c>
      <c r="AW4852" s="46">
        <f t="shared" si="1023"/>
        <v>0</v>
      </c>
      <c r="AX4852" s="47" t="str">
        <f t="shared" si="1021"/>
        <v/>
      </c>
      <c r="AY4852" s="47" t="str">
        <f t="shared" si="1024"/>
        <v/>
      </c>
    </row>
    <row r="4853" spans="35:51" x14ac:dyDescent="0.35">
      <c r="AI4853" s="11"/>
      <c r="AJ4853" s="11"/>
      <c r="AK4853" s="11"/>
      <c r="AL4853" s="63"/>
      <c r="AM4853" s="46" t="str">
        <f t="shared" si="1012"/>
        <v/>
      </c>
      <c r="AN4853" s="46" t="str">
        <f t="shared" si="1013"/>
        <v/>
      </c>
      <c r="AO4853" s="46" t="str">
        <f t="shared" si="1014"/>
        <v/>
      </c>
      <c r="AP4853" s="46">
        <f t="shared" si="1015"/>
        <v>0</v>
      </c>
      <c r="AQ4853" s="46" t="str">
        <f t="shared" si="1016"/>
        <v/>
      </c>
      <c r="AR4853" s="46">
        <f t="shared" si="1017"/>
        <v>0</v>
      </c>
      <c r="AS4853" s="48">
        <f t="shared" si="1018"/>
        <v>1</v>
      </c>
      <c r="AT4853" s="46">
        <f t="shared" si="1022"/>
        <v>0</v>
      </c>
      <c r="AU4853" s="46">
        <f t="shared" si="1019"/>
        <v>0</v>
      </c>
      <c r="AV4853" s="46">
        <f t="shared" si="1020"/>
        <v>0</v>
      </c>
      <c r="AW4853" s="46">
        <f t="shared" si="1023"/>
        <v>0</v>
      </c>
      <c r="AX4853" s="47" t="str">
        <f t="shared" si="1021"/>
        <v/>
      </c>
      <c r="AY4853" s="47" t="str">
        <f t="shared" si="1024"/>
        <v/>
      </c>
    </row>
    <row r="4854" spans="35:51" x14ac:dyDescent="0.35">
      <c r="AI4854" s="11"/>
      <c r="AJ4854" s="11"/>
      <c r="AK4854" s="11"/>
      <c r="AL4854" s="63"/>
      <c r="AM4854" s="46" t="str">
        <f t="shared" si="1012"/>
        <v/>
      </c>
      <c r="AN4854" s="46" t="str">
        <f t="shared" si="1013"/>
        <v/>
      </c>
      <c r="AO4854" s="46" t="str">
        <f t="shared" si="1014"/>
        <v/>
      </c>
      <c r="AP4854" s="46">
        <f t="shared" si="1015"/>
        <v>0</v>
      </c>
      <c r="AQ4854" s="46" t="str">
        <f t="shared" si="1016"/>
        <v/>
      </c>
      <c r="AR4854" s="46">
        <f t="shared" si="1017"/>
        <v>0</v>
      </c>
      <c r="AS4854" s="48">
        <f t="shared" si="1018"/>
        <v>1</v>
      </c>
      <c r="AT4854" s="46">
        <f t="shared" si="1022"/>
        <v>0</v>
      </c>
      <c r="AU4854" s="46">
        <f t="shared" si="1019"/>
        <v>0</v>
      </c>
      <c r="AV4854" s="46">
        <f t="shared" si="1020"/>
        <v>0</v>
      </c>
      <c r="AW4854" s="46">
        <f t="shared" si="1023"/>
        <v>0</v>
      </c>
      <c r="AX4854" s="47" t="str">
        <f t="shared" si="1021"/>
        <v/>
      </c>
      <c r="AY4854" s="47" t="str">
        <f t="shared" si="1024"/>
        <v/>
      </c>
    </row>
    <row r="4855" spans="35:51" x14ac:dyDescent="0.35">
      <c r="AI4855" s="11"/>
      <c r="AJ4855" s="11"/>
      <c r="AK4855" s="11"/>
      <c r="AL4855" s="63"/>
      <c r="AM4855" s="46" t="str">
        <f t="shared" si="1012"/>
        <v/>
      </c>
      <c r="AN4855" s="46" t="str">
        <f t="shared" si="1013"/>
        <v/>
      </c>
      <c r="AO4855" s="46" t="str">
        <f t="shared" si="1014"/>
        <v/>
      </c>
      <c r="AP4855" s="46">
        <f t="shared" si="1015"/>
        <v>0</v>
      </c>
      <c r="AQ4855" s="46" t="str">
        <f t="shared" si="1016"/>
        <v/>
      </c>
      <c r="AR4855" s="46">
        <f t="shared" si="1017"/>
        <v>0</v>
      </c>
      <c r="AS4855" s="48">
        <f t="shared" si="1018"/>
        <v>1</v>
      </c>
      <c r="AT4855" s="46">
        <f t="shared" si="1022"/>
        <v>0</v>
      </c>
      <c r="AU4855" s="46">
        <f t="shared" si="1019"/>
        <v>0</v>
      </c>
      <c r="AV4855" s="46">
        <f t="shared" si="1020"/>
        <v>0</v>
      </c>
      <c r="AW4855" s="46">
        <f t="shared" si="1023"/>
        <v>0</v>
      </c>
      <c r="AX4855" s="47" t="str">
        <f t="shared" si="1021"/>
        <v/>
      </c>
      <c r="AY4855" s="47" t="str">
        <f t="shared" si="1024"/>
        <v/>
      </c>
    </row>
    <row r="4856" spans="35:51" x14ac:dyDescent="0.35">
      <c r="AI4856" s="11"/>
      <c r="AJ4856" s="11"/>
      <c r="AK4856" s="11"/>
      <c r="AL4856" s="63"/>
      <c r="AM4856" s="46" t="str">
        <f t="shared" si="1012"/>
        <v/>
      </c>
      <c r="AN4856" s="46" t="str">
        <f t="shared" si="1013"/>
        <v/>
      </c>
      <c r="AO4856" s="46" t="str">
        <f t="shared" si="1014"/>
        <v/>
      </c>
      <c r="AP4856" s="46">
        <f t="shared" si="1015"/>
        <v>0</v>
      </c>
      <c r="AQ4856" s="46" t="str">
        <f t="shared" si="1016"/>
        <v/>
      </c>
      <c r="AR4856" s="46">
        <f t="shared" si="1017"/>
        <v>0</v>
      </c>
      <c r="AS4856" s="48">
        <f t="shared" si="1018"/>
        <v>1</v>
      </c>
      <c r="AT4856" s="46">
        <f t="shared" si="1022"/>
        <v>0</v>
      </c>
      <c r="AU4856" s="46">
        <f t="shared" si="1019"/>
        <v>0</v>
      </c>
      <c r="AV4856" s="46">
        <f t="shared" si="1020"/>
        <v>0</v>
      </c>
      <c r="AW4856" s="46">
        <f t="shared" si="1023"/>
        <v>0</v>
      </c>
      <c r="AX4856" s="47" t="str">
        <f t="shared" si="1021"/>
        <v/>
      </c>
      <c r="AY4856" s="47" t="str">
        <f t="shared" si="1024"/>
        <v/>
      </c>
    </row>
    <row r="4857" spans="35:51" x14ac:dyDescent="0.35">
      <c r="AI4857" s="11"/>
      <c r="AJ4857" s="11"/>
      <c r="AK4857" s="11"/>
      <c r="AL4857" s="63"/>
      <c r="AM4857" s="46" t="str">
        <f t="shared" si="1012"/>
        <v/>
      </c>
      <c r="AN4857" s="46" t="str">
        <f t="shared" si="1013"/>
        <v/>
      </c>
      <c r="AO4857" s="46" t="str">
        <f t="shared" si="1014"/>
        <v/>
      </c>
      <c r="AP4857" s="46">
        <f t="shared" si="1015"/>
        <v>0</v>
      </c>
      <c r="AQ4857" s="46" t="str">
        <f t="shared" si="1016"/>
        <v/>
      </c>
      <c r="AR4857" s="46">
        <f t="shared" si="1017"/>
        <v>0</v>
      </c>
      <c r="AS4857" s="48">
        <f t="shared" si="1018"/>
        <v>1</v>
      </c>
      <c r="AT4857" s="46">
        <f t="shared" si="1022"/>
        <v>0</v>
      </c>
      <c r="AU4857" s="46">
        <f t="shared" si="1019"/>
        <v>0</v>
      </c>
      <c r="AV4857" s="46">
        <f t="shared" si="1020"/>
        <v>0</v>
      </c>
      <c r="AW4857" s="46">
        <f t="shared" si="1023"/>
        <v>0</v>
      </c>
      <c r="AX4857" s="47" t="str">
        <f t="shared" si="1021"/>
        <v/>
      </c>
      <c r="AY4857" s="47" t="str">
        <f t="shared" si="1024"/>
        <v/>
      </c>
    </row>
    <row r="4858" spans="35:51" x14ac:dyDescent="0.35">
      <c r="AI4858" s="11"/>
      <c r="AJ4858" s="11"/>
      <c r="AK4858" s="11"/>
      <c r="AL4858" s="63"/>
      <c r="AM4858" s="46" t="str">
        <f t="shared" si="1012"/>
        <v/>
      </c>
      <c r="AN4858" s="46" t="str">
        <f t="shared" si="1013"/>
        <v/>
      </c>
      <c r="AO4858" s="46" t="str">
        <f t="shared" si="1014"/>
        <v/>
      </c>
      <c r="AP4858" s="46">
        <f t="shared" si="1015"/>
        <v>0</v>
      </c>
      <c r="AQ4858" s="46" t="str">
        <f t="shared" si="1016"/>
        <v/>
      </c>
      <c r="AR4858" s="46">
        <f t="shared" si="1017"/>
        <v>0</v>
      </c>
      <c r="AS4858" s="48">
        <f t="shared" si="1018"/>
        <v>1</v>
      </c>
      <c r="AT4858" s="46">
        <f t="shared" si="1022"/>
        <v>0</v>
      </c>
      <c r="AU4858" s="46">
        <f t="shared" si="1019"/>
        <v>0</v>
      </c>
      <c r="AV4858" s="46">
        <f t="shared" si="1020"/>
        <v>0</v>
      </c>
      <c r="AW4858" s="46">
        <f t="shared" si="1023"/>
        <v>0</v>
      </c>
      <c r="AX4858" s="47" t="str">
        <f t="shared" si="1021"/>
        <v/>
      </c>
      <c r="AY4858" s="47" t="str">
        <f t="shared" si="1024"/>
        <v/>
      </c>
    </row>
    <row r="4859" spans="35:51" x14ac:dyDescent="0.35">
      <c r="AI4859" s="11"/>
      <c r="AJ4859" s="11"/>
      <c r="AK4859" s="11"/>
      <c r="AL4859" s="63"/>
      <c r="AM4859" s="46" t="str">
        <f t="shared" si="1012"/>
        <v/>
      </c>
      <c r="AN4859" s="46" t="str">
        <f t="shared" si="1013"/>
        <v/>
      </c>
      <c r="AO4859" s="46" t="str">
        <f t="shared" si="1014"/>
        <v/>
      </c>
      <c r="AP4859" s="46">
        <f t="shared" si="1015"/>
        <v>0</v>
      </c>
      <c r="AQ4859" s="46" t="str">
        <f t="shared" si="1016"/>
        <v/>
      </c>
      <c r="AR4859" s="46">
        <f t="shared" si="1017"/>
        <v>0</v>
      </c>
      <c r="AS4859" s="48">
        <f t="shared" si="1018"/>
        <v>1</v>
      </c>
      <c r="AT4859" s="46">
        <f t="shared" si="1022"/>
        <v>0</v>
      </c>
      <c r="AU4859" s="46">
        <f t="shared" si="1019"/>
        <v>0</v>
      </c>
      <c r="AV4859" s="46">
        <f t="shared" si="1020"/>
        <v>0</v>
      </c>
      <c r="AW4859" s="46">
        <f t="shared" si="1023"/>
        <v>0</v>
      </c>
      <c r="AX4859" s="47" t="str">
        <f t="shared" si="1021"/>
        <v/>
      </c>
      <c r="AY4859" s="47" t="str">
        <f t="shared" si="1024"/>
        <v/>
      </c>
    </row>
    <row r="4860" spans="35:51" x14ac:dyDescent="0.35">
      <c r="AI4860" s="11"/>
      <c r="AJ4860" s="11"/>
      <c r="AK4860" s="11"/>
      <c r="AL4860" s="63"/>
      <c r="AM4860" s="46" t="str">
        <f t="shared" si="1012"/>
        <v/>
      </c>
      <c r="AN4860" s="46" t="str">
        <f t="shared" si="1013"/>
        <v/>
      </c>
      <c r="AO4860" s="46" t="str">
        <f t="shared" si="1014"/>
        <v/>
      </c>
      <c r="AP4860" s="46">
        <f t="shared" si="1015"/>
        <v>0</v>
      </c>
      <c r="AQ4860" s="46" t="str">
        <f t="shared" si="1016"/>
        <v/>
      </c>
      <c r="AR4860" s="46">
        <f t="shared" si="1017"/>
        <v>0</v>
      </c>
      <c r="AS4860" s="48">
        <f t="shared" si="1018"/>
        <v>1</v>
      </c>
      <c r="AT4860" s="46">
        <f t="shared" si="1022"/>
        <v>0</v>
      </c>
      <c r="AU4860" s="46">
        <f t="shared" si="1019"/>
        <v>0</v>
      </c>
      <c r="AV4860" s="46">
        <f t="shared" si="1020"/>
        <v>0</v>
      </c>
      <c r="AW4860" s="46">
        <f t="shared" si="1023"/>
        <v>0</v>
      </c>
      <c r="AX4860" s="47" t="str">
        <f t="shared" si="1021"/>
        <v/>
      </c>
      <c r="AY4860" s="47" t="str">
        <f t="shared" si="1024"/>
        <v/>
      </c>
    </row>
    <row r="4861" spans="35:51" x14ac:dyDescent="0.35">
      <c r="AI4861" s="11"/>
      <c r="AJ4861" s="11"/>
      <c r="AK4861" s="11"/>
      <c r="AL4861" s="63"/>
      <c r="AM4861" s="46" t="str">
        <f t="shared" si="1012"/>
        <v/>
      </c>
      <c r="AN4861" s="46" t="str">
        <f t="shared" si="1013"/>
        <v/>
      </c>
      <c r="AO4861" s="46" t="str">
        <f t="shared" si="1014"/>
        <v/>
      </c>
      <c r="AP4861" s="46">
        <f t="shared" si="1015"/>
        <v>0</v>
      </c>
      <c r="AQ4861" s="46" t="str">
        <f t="shared" si="1016"/>
        <v/>
      </c>
      <c r="AR4861" s="46">
        <f t="shared" si="1017"/>
        <v>0</v>
      </c>
      <c r="AS4861" s="48">
        <f t="shared" si="1018"/>
        <v>1</v>
      </c>
      <c r="AT4861" s="46">
        <f t="shared" si="1022"/>
        <v>0</v>
      </c>
      <c r="AU4861" s="46">
        <f t="shared" si="1019"/>
        <v>0</v>
      </c>
      <c r="AV4861" s="46">
        <f t="shared" si="1020"/>
        <v>0</v>
      </c>
      <c r="AW4861" s="46">
        <f t="shared" si="1023"/>
        <v>0</v>
      </c>
      <c r="AX4861" s="47" t="str">
        <f t="shared" si="1021"/>
        <v/>
      </c>
      <c r="AY4861" s="47" t="str">
        <f t="shared" si="1024"/>
        <v/>
      </c>
    </row>
    <row r="4862" spans="35:51" x14ac:dyDescent="0.35">
      <c r="AI4862" s="11"/>
      <c r="AJ4862" s="11"/>
      <c r="AK4862" s="11"/>
      <c r="AL4862" s="63"/>
      <c r="AM4862" s="46" t="str">
        <f t="shared" si="1012"/>
        <v/>
      </c>
      <c r="AN4862" s="46" t="str">
        <f t="shared" si="1013"/>
        <v/>
      </c>
      <c r="AO4862" s="46" t="str">
        <f t="shared" si="1014"/>
        <v/>
      </c>
      <c r="AP4862" s="46">
        <f t="shared" si="1015"/>
        <v>0</v>
      </c>
      <c r="AQ4862" s="46" t="str">
        <f t="shared" si="1016"/>
        <v/>
      </c>
      <c r="AR4862" s="46">
        <f t="shared" si="1017"/>
        <v>0</v>
      </c>
      <c r="AS4862" s="48">
        <f t="shared" si="1018"/>
        <v>1</v>
      </c>
      <c r="AT4862" s="46">
        <f t="shared" si="1022"/>
        <v>0</v>
      </c>
      <c r="AU4862" s="46">
        <f t="shared" si="1019"/>
        <v>0</v>
      </c>
      <c r="AV4862" s="46">
        <f t="shared" si="1020"/>
        <v>0</v>
      </c>
      <c r="AW4862" s="46">
        <f t="shared" si="1023"/>
        <v>0</v>
      </c>
      <c r="AX4862" s="47" t="str">
        <f t="shared" si="1021"/>
        <v/>
      </c>
      <c r="AY4862" s="47" t="str">
        <f t="shared" si="1024"/>
        <v/>
      </c>
    </row>
    <row r="4863" spans="35:51" x14ac:dyDescent="0.35">
      <c r="AI4863" s="11"/>
      <c r="AJ4863" s="11"/>
      <c r="AK4863" s="11"/>
      <c r="AL4863" s="63"/>
      <c r="AM4863" s="46" t="str">
        <f t="shared" si="1012"/>
        <v/>
      </c>
      <c r="AN4863" s="46" t="str">
        <f t="shared" si="1013"/>
        <v/>
      </c>
      <c r="AO4863" s="46" t="str">
        <f t="shared" si="1014"/>
        <v/>
      </c>
      <c r="AP4863" s="46">
        <f t="shared" si="1015"/>
        <v>0</v>
      </c>
      <c r="AQ4863" s="46" t="str">
        <f t="shared" si="1016"/>
        <v/>
      </c>
      <c r="AR4863" s="46">
        <f t="shared" si="1017"/>
        <v>0</v>
      </c>
      <c r="AS4863" s="48">
        <f t="shared" si="1018"/>
        <v>1</v>
      </c>
      <c r="AT4863" s="46">
        <f t="shared" si="1022"/>
        <v>0</v>
      </c>
      <c r="AU4863" s="46">
        <f t="shared" si="1019"/>
        <v>0</v>
      </c>
      <c r="AV4863" s="46">
        <f t="shared" si="1020"/>
        <v>0</v>
      </c>
      <c r="AW4863" s="46">
        <f t="shared" si="1023"/>
        <v>0</v>
      </c>
      <c r="AX4863" s="47" t="str">
        <f t="shared" si="1021"/>
        <v/>
      </c>
      <c r="AY4863" s="47" t="str">
        <f t="shared" si="1024"/>
        <v/>
      </c>
    </row>
    <row r="4864" spans="35:51" x14ac:dyDescent="0.35">
      <c r="AI4864" s="11"/>
      <c r="AJ4864" s="11"/>
      <c r="AK4864" s="11"/>
      <c r="AL4864" s="63"/>
      <c r="AM4864" s="46" t="str">
        <f t="shared" si="1012"/>
        <v/>
      </c>
      <c r="AN4864" s="46" t="str">
        <f t="shared" si="1013"/>
        <v/>
      </c>
      <c r="AO4864" s="46" t="str">
        <f t="shared" si="1014"/>
        <v/>
      </c>
      <c r="AP4864" s="46">
        <f t="shared" si="1015"/>
        <v>0</v>
      </c>
      <c r="AQ4864" s="46" t="str">
        <f t="shared" si="1016"/>
        <v/>
      </c>
      <c r="AR4864" s="46">
        <f t="shared" si="1017"/>
        <v>0</v>
      </c>
      <c r="AS4864" s="48">
        <f t="shared" si="1018"/>
        <v>1</v>
      </c>
      <c r="AT4864" s="46">
        <f t="shared" si="1022"/>
        <v>0</v>
      </c>
      <c r="AU4864" s="46">
        <f t="shared" si="1019"/>
        <v>0</v>
      </c>
      <c r="AV4864" s="46">
        <f t="shared" si="1020"/>
        <v>0</v>
      </c>
      <c r="AW4864" s="46">
        <f t="shared" si="1023"/>
        <v>0</v>
      </c>
      <c r="AX4864" s="47" t="str">
        <f t="shared" si="1021"/>
        <v/>
      </c>
      <c r="AY4864" s="47" t="str">
        <f t="shared" si="1024"/>
        <v/>
      </c>
    </row>
    <row r="4865" spans="35:51" x14ac:dyDescent="0.35">
      <c r="AI4865" s="11"/>
      <c r="AJ4865" s="11"/>
      <c r="AK4865" s="11"/>
      <c r="AL4865" s="63"/>
      <c r="AM4865" s="46" t="str">
        <f t="shared" si="1012"/>
        <v/>
      </c>
      <c r="AN4865" s="46" t="str">
        <f t="shared" si="1013"/>
        <v/>
      </c>
      <c r="AO4865" s="46" t="str">
        <f t="shared" si="1014"/>
        <v/>
      </c>
      <c r="AP4865" s="46">
        <f t="shared" si="1015"/>
        <v>0</v>
      </c>
      <c r="AQ4865" s="46" t="str">
        <f t="shared" si="1016"/>
        <v/>
      </c>
      <c r="AR4865" s="46">
        <f t="shared" si="1017"/>
        <v>0</v>
      </c>
      <c r="AS4865" s="48">
        <f t="shared" si="1018"/>
        <v>1</v>
      </c>
      <c r="AT4865" s="46">
        <f t="shared" si="1022"/>
        <v>0</v>
      </c>
      <c r="AU4865" s="46">
        <f t="shared" si="1019"/>
        <v>0</v>
      </c>
      <c r="AV4865" s="46">
        <f t="shared" si="1020"/>
        <v>0</v>
      </c>
      <c r="AW4865" s="46">
        <f t="shared" si="1023"/>
        <v>0</v>
      </c>
      <c r="AX4865" s="47" t="str">
        <f t="shared" si="1021"/>
        <v/>
      </c>
      <c r="AY4865" s="47" t="str">
        <f t="shared" si="1024"/>
        <v/>
      </c>
    </row>
    <row r="4866" spans="35:51" x14ac:dyDescent="0.35">
      <c r="AI4866" s="11"/>
      <c r="AJ4866" s="11"/>
      <c r="AK4866" s="11"/>
      <c r="AL4866" s="63"/>
      <c r="AM4866" s="46" t="str">
        <f t="shared" si="1012"/>
        <v/>
      </c>
      <c r="AN4866" s="46" t="str">
        <f t="shared" si="1013"/>
        <v/>
      </c>
      <c r="AO4866" s="46" t="str">
        <f t="shared" si="1014"/>
        <v/>
      </c>
      <c r="AP4866" s="46">
        <f t="shared" si="1015"/>
        <v>0</v>
      </c>
      <c r="AQ4866" s="46" t="str">
        <f t="shared" si="1016"/>
        <v/>
      </c>
      <c r="AR4866" s="46">
        <f t="shared" si="1017"/>
        <v>0</v>
      </c>
      <c r="AS4866" s="48">
        <f t="shared" si="1018"/>
        <v>1</v>
      </c>
      <c r="AT4866" s="46">
        <f t="shared" si="1022"/>
        <v>0</v>
      </c>
      <c r="AU4866" s="46">
        <f t="shared" si="1019"/>
        <v>0</v>
      </c>
      <c r="AV4866" s="46">
        <f t="shared" si="1020"/>
        <v>0</v>
      </c>
      <c r="AW4866" s="46">
        <f t="shared" si="1023"/>
        <v>0</v>
      </c>
      <c r="AX4866" s="47" t="str">
        <f t="shared" si="1021"/>
        <v/>
      </c>
      <c r="AY4866" s="47" t="str">
        <f t="shared" si="1024"/>
        <v/>
      </c>
    </row>
    <row r="4867" spans="35:51" x14ac:dyDescent="0.35">
      <c r="AI4867" s="11"/>
      <c r="AJ4867" s="11"/>
      <c r="AK4867" s="11"/>
      <c r="AL4867" s="63"/>
      <c r="AM4867" s="46" t="str">
        <f t="shared" ref="AM4867:AM4930" si="1025">IFERROR(VLOOKUP($AK4867,pnl_konto_table,2,FALSE),"")</f>
        <v/>
      </c>
      <c r="AN4867" s="46" t="str">
        <f t="shared" ref="AN4867:AN4930" si="1026">IFERROR(VLOOKUP($AK4867,pnl_konto_table,6,FALSE),"")</f>
        <v/>
      </c>
      <c r="AO4867" s="46" t="str">
        <f t="shared" ref="AO4867:AO4930" si="1027">IFERROR(VLOOKUP($AK4867,pnl_konto_table,7,FALSE),"")</f>
        <v/>
      </c>
      <c r="AP4867" s="46">
        <f t="shared" ref="AP4867:AP4930" si="1028">IFERROR(VLOOKUP(AO4867,pnl_kategori_table,2,FALSE),0)</f>
        <v>0</v>
      </c>
      <c r="AQ4867" s="46" t="str">
        <f t="shared" ref="AQ4867:AQ4930" si="1029">IFERROR(MATCH(AN4867,pnl_subkategori,0),"")</f>
        <v/>
      </c>
      <c r="AR4867" s="46">
        <f t="shared" ref="AR4867:AR4930" si="1030">IF(AP4867=$A$3,-$AL4867,$AL4867)</f>
        <v>0</v>
      </c>
      <c r="AS4867" s="48">
        <f t="shared" ref="AS4867:AS4930" si="1031">IFERROR(VLOOKUP($AK4867,lookup_konto_index,2,FALSE),IFERROR(VLOOKUP(AN4867,lookup_subkategori_index,2,FALSE),IFERROR(VLOOKUP(AO4867,lookup_kategori_index,2,FALSE),1)))</f>
        <v>1</v>
      </c>
      <c r="AT4867" s="46">
        <f t="shared" si="1022"/>
        <v>0</v>
      </c>
      <c r="AU4867" s="46">
        <f t="shared" ref="AU4867:AU4930" si="1032">SUMIFS($BC$3:$BC$50,$BA$3:$BA$50,$AI4867,$BB$3:$BB$50,$AJ4867)</f>
        <v>0</v>
      </c>
      <c r="AV4867" s="46">
        <f t="shared" ref="AV4867:AV4930" si="1033">SUMIFS($BD$3:$BD$50,$BA$3:$BA$50,$AI4867,$BB$3:$BB$50,$AJ4867)</f>
        <v>0</v>
      </c>
      <c r="AW4867" s="46">
        <f t="shared" si="1023"/>
        <v>0</v>
      </c>
      <c r="AX4867" s="47" t="str">
        <f t="shared" ref="AX4867:AX4930" si="1034">IFERROR(VLOOKUP($AP4867,table_type_kostnad,2,FALSE)*AR4867,"")</f>
        <v/>
      </c>
      <c r="AY4867" s="47" t="str">
        <f t="shared" si="1024"/>
        <v/>
      </c>
    </row>
    <row r="4868" spans="35:51" x14ac:dyDescent="0.35">
      <c r="AI4868" s="11"/>
      <c r="AJ4868" s="11"/>
      <c r="AK4868" s="11"/>
      <c r="AL4868" s="63"/>
      <c r="AM4868" s="46" t="str">
        <f t="shared" si="1025"/>
        <v/>
      </c>
      <c r="AN4868" s="46" t="str">
        <f t="shared" si="1026"/>
        <v/>
      </c>
      <c r="AO4868" s="46" t="str">
        <f t="shared" si="1027"/>
        <v/>
      </c>
      <c r="AP4868" s="46">
        <f t="shared" si="1028"/>
        <v>0</v>
      </c>
      <c r="AQ4868" s="46" t="str">
        <f t="shared" si="1029"/>
        <v/>
      </c>
      <c r="AR4868" s="46">
        <f t="shared" si="1030"/>
        <v>0</v>
      </c>
      <c r="AS4868" s="48">
        <f t="shared" si="1031"/>
        <v>1</v>
      </c>
      <c r="AT4868" s="46">
        <f t="shared" ref="AT4868:AT4931" si="1035">AS4868*AR4868</f>
        <v>0</v>
      </c>
      <c r="AU4868" s="46">
        <f t="shared" si="1032"/>
        <v>0</v>
      </c>
      <c r="AV4868" s="46">
        <f t="shared" si="1033"/>
        <v>0</v>
      </c>
      <c r="AW4868" s="46">
        <f t="shared" ref="AW4868:AW4931" si="1036">IF(AU4868=0,0,1)</f>
        <v>0</v>
      </c>
      <c r="AX4868" s="47" t="str">
        <f t="shared" si="1034"/>
        <v/>
      </c>
      <c r="AY4868" s="47" t="str">
        <f t="shared" ref="AY4868:AY4931" si="1037">IFERROR(AX4868*AS4868,"")</f>
        <v/>
      </c>
    </row>
    <row r="4869" spans="35:51" x14ac:dyDescent="0.35">
      <c r="AI4869" s="11"/>
      <c r="AJ4869" s="11"/>
      <c r="AK4869" s="11"/>
      <c r="AL4869" s="63"/>
      <c r="AM4869" s="46" t="str">
        <f t="shared" si="1025"/>
        <v/>
      </c>
      <c r="AN4869" s="46" t="str">
        <f t="shared" si="1026"/>
        <v/>
      </c>
      <c r="AO4869" s="46" t="str">
        <f t="shared" si="1027"/>
        <v/>
      </c>
      <c r="AP4869" s="46">
        <f t="shared" si="1028"/>
        <v>0</v>
      </c>
      <c r="AQ4869" s="46" t="str">
        <f t="shared" si="1029"/>
        <v/>
      </c>
      <c r="AR4869" s="46">
        <f t="shared" si="1030"/>
        <v>0</v>
      </c>
      <c r="AS4869" s="48">
        <f t="shared" si="1031"/>
        <v>1</v>
      </c>
      <c r="AT4869" s="46">
        <f t="shared" si="1035"/>
        <v>0</v>
      </c>
      <c r="AU4869" s="46">
        <f t="shared" si="1032"/>
        <v>0</v>
      </c>
      <c r="AV4869" s="46">
        <f t="shared" si="1033"/>
        <v>0</v>
      </c>
      <c r="AW4869" s="46">
        <f t="shared" si="1036"/>
        <v>0</v>
      </c>
      <c r="AX4869" s="47" t="str">
        <f t="shared" si="1034"/>
        <v/>
      </c>
      <c r="AY4869" s="47" t="str">
        <f t="shared" si="1037"/>
        <v/>
      </c>
    </row>
    <row r="4870" spans="35:51" x14ac:dyDescent="0.35">
      <c r="AI4870" s="11"/>
      <c r="AJ4870" s="11"/>
      <c r="AK4870" s="11"/>
      <c r="AL4870" s="63"/>
      <c r="AM4870" s="46" t="str">
        <f t="shared" si="1025"/>
        <v/>
      </c>
      <c r="AN4870" s="46" t="str">
        <f t="shared" si="1026"/>
        <v/>
      </c>
      <c r="AO4870" s="46" t="str">
        <f t="shared" si="1027"/>
        <v/>
      </c>
      <c r="AP4870" s="46">
        <f t="shared" si="1028"/>
        <v>0</v>
      </c>
      <c r="AQ4870" s="46" t="str">
        <f t="shared" si="1029"/>
        <v/>
      </c>
      <c r="AR4870" s="46">
        <f t="shared" si="1030"/>
        <v>0</v>
      </c>
      <c r="AS4870" s="48">
        <f t="shared" si="1031"/>
        <v>1</v>
      </c>
      <c r="AT4870" s="46">
        <f t="shared" si="1035"/>
        <v>0</v>
      </c>
      <c r="AU4870" s="46">
        <f t="shared" si="1032"/>
        <v>0</v>
      </c>
      <c r="AV4870" s="46">
        <f t="shared" si="1033"/>
        <v>0</v>
      </c>
      <c r="AW4870" s="46">
        <f t="shared" si="1036"/>
        <v>0</v>
      </c>
      <c r="AX4870" s="47" t="str">
        <f t="shared" si="1034"/>
        <v/>
      </c>
      <c r="AY4870" s="47" t="str">
        <f t="shared" si="1037"/>
        <v/>
      </c>
    </row>
    <row r="4871" spans="35:51" x14ac:dyDescent="0.35">
      <c r="AI4871" s="11"/>
      <c r="AJ4871" s="11"/>
      <c r="AK4871" s="11"/>
      <c r="AL4871" s="63"/>
      <c r="AM4871" s="46" t="str">
        <f t="shared" si="1025"/>
        <v/>
      </c>
      <c r="AN4871" s="46" t="str">
        <f t="shared" si="1026"/>
        <v/>
      </c>
      <c r="AO4871" s="46" t="str">
        <f t="shared" si="1027"/>
        <v/>
      </c>
      <c r="AP4871" s="46">
        <f t="shared" si="1028"/>
        <v>0</v>
      </c>
      <c r="AQ4871" s="46" t="str">
        <f t="shared" si="1029"/>
        <v/>
      </c>
      <c r="AR4871" s="46">
        <f t="shared" si="1030"/>
        <v>0</v>
      </c>
      <c r="AS4871" s="48">
        <f t="shared" si="1031"/>
        <v>1</v>
      </c>
      <c r="AT4871" s="46">
        <f t="shared" si="1035"/>
        <v>0</v>
      </c>
      <c r="AU4871" s="46">
        <f t="shared" si="1032"/>
        <v>0</v>
      </c>
      <c r="AV4871" s="46">
        <f t="shared" si="1033"/>
        <v>0</v>
      </c>
      <c r="AW4871" s="46">
        <f t="shared" si="1036"/>
        <v>0</v>
      </c>
      <c r="AX4871" s="47" t="str">
        <f t="shared" si="1034"/>
        <v/>
      </c>
      <c r="AY4871" s="47" t="str">
        <f t="shared" si="1037"/>
        <v/>
      </c>
    </row>
    <row r="4872" spans="35:51" x14ac:dyDescent="0.35">
      <c r="AI4872" s="11"/>
      <c r="AJ4872" s="11"/>
      <c r="AK4872" s="11"/>
      <c r="AL4872" s="63"/>
      <c r="AM4872" s="46" t="str">
        <f t="shared" si="1025"/>
        <v/>
      </c>
      <c r="AN4872" s="46" t="str">
        <f t="shared" si="1026"/>
        <v/>
      </c>
      <c r="AO4872" s="46" t="str">
        <f t="shared" si="1027"/>
        <v/>
      </c>
      <c r="AP4872" s="46">
        <f t="shared" si="1028"/>
        <v>0</v>
      </c>
      <c r="AQ4872" s="46" t="str">
        <f t="shared" si="1029"/>
        <v/>
      </c>
      <c r="AR4872" s="46">
        <f t="shared" si="1030"/>
        <v>0</v>
      </c>
      <c r="AS4872" s="48">
        <f t="shared" si="1031"/>
        <v>1</v>
      </c>
      <c r="AT4872" s="46">
        <f t="shared" si="1035"/>
        <v>0</v>
      </c>
      <c r="AU4872" s="46">
        <f t="shared" si="1032"/>
        <v>0</v>
      </c>
      <c r="AV4872" s="46">
        <f t="shared" si="1033"/>
        <v>0</v>
      </c>
      <c r="AW4872" s="46">
        <f t="shared" si="1036"/>
        <v>0</v>
      </c>
      <c r="AX4872" s="47" t="str">
        <f t="shared" si="1034"/>
        <v/>
      </c>
      <c r="AY4872" s="47" t="str">
        <f t="shared" si="1037"/>
        <v/>
      </c>
    </row>
    <row r="4873" spans="35:51" x14ac:dyDescent="0.35">
      <c r="AI4873" s="11"/>
      <c r="AJ4873" s="11"/>
      <c r="AK4873" s="11"/>
      <c r="AL4873" s="63"/>
      <c r="AM4873" s="46" t="str">
        <f t="shared" si="1025"/>
        <v/>
      </c>
      <c r="AN4873" s="46" t="str">
        <f t="shared" si="1026"/>
        <v/>
      </c>
      <c r="AO4873" s="46" t="str">
        <f t="shared" si="1027"/>
        <v/>
      </c>
      <c r="AP4873" s="46">
        <f t="shared" si="1028"/>
        <v>0</v>
      </c>
      <c r="AQ4873" s="46" t="str">
        <f t="shared" si="1029"/>
        <v/>
      </c>
      <c r="AR4873" s="46">
        <f t="shared" si="1030"/>
        <v>0</v>
      </c>
      <c r="AS4873" s="48">
        <f t="shared" si="1031"/>
        <v>1</v>
      </c>
      <c r="AT4873" s="46">
        <f t="shared" si="1035"/>
        <v>0</v>
      </c>
      <c r="AU4873" s="46">
        <f t="shared" si="1032"/>
        <v>0</v>
      </c>
      <c r="AV4873" s="46">
        <f t="shared" si="1033"/>
        <v>0</v>
      </c>
      <c r="AW4873" s="46">
        <f t="shared" si="1036"/>
        <v>0</v>
      </c>
      <c r="AX4873" s="47" t="str">
        <f t="shared" si="1034"/>
        <v/>
      </c>
      <c r="AY4873" s="47" t="str">
        <f t="shared" si="1037"/>
        <v/>
      </c>
    </row>
    <row r="4874" spans="35:51" x14ac:dyDescent="0.35">
      <c r="AI4874" s="11"/>
      <c r="AJ4874" s="11"/>
      <c r="AK4874" s="11"/>
      <c r="AL4874" s="63"/>
      <c r="AM4874" s="46" t="str">
        <f t="shared" si="1025"/>
        <v/>
      </c>
      <c r="AN4874" s="46" t="str">
        <f t="shared" si="1026"/>
        <v/>
      </c>
      <c r="AO4874" s="46" t="str">
        <f t="shared" si="1027"/>
        <v/>
      </c>
      <c r="AP4874" s="46">
        <f t="shared" si="1028"/>
        <v>0</v>
      </c>
      <c r="AQ4874" s="46" t="str">
        <f t="shared" si="1029"/>
        <v/>
      </c>
      <c r="AR4874" s="46">
        <f t="shared" si="1030"/>
        <v>0</v>
      </c>
      <c r="AS4874" s="48">
        <f t="shared" si="1031"/>
        <v>1</v>
      </c>
      <c r="AT4874" s="46">
        <f t="shared" si="1035"/>
        <v>0</v>
      </c>
      <c r="AU4874" s="46">
        <f t="shared" si="1032"/>
        <v>0</v>
      </c>
      <c r="AV4874" s="46">
        <f t="shared" si="1033"/>
        <v>0</v>
      </c>
      <c r="AW4874" s="46">
        <f t="shared" si="1036"/>
        <v>0</v>
      </c>
      <c r="AX4874" s="47" t="str">
        <f t="shared" si="1034"/>
        <v/>
      </c>
      <c r="AY4874" s="47" t="str">
        <f t="shared" si="1037"/>
        <v/>
      </c>
    </row>
    <row r="4875" spans="35:51" x14ac:dyDescent="0.35">
      <c r="AI4875" s="11"/>
      <c r="AJ4875" s="11"/>
      <c r="AK4875" s="11"/>
      <c r="AL4875" s="63"/>
      <c r="AM4875" s="46" t="str">
        <f t="shared" si="1025"/>
        <v/>
      </c>
      <c r="AN4875" s="46" t="str">
        <f t="shared" si="1026"/>
        <v/>
      </c>
      <c r="AO4875" s="46" t="str">
        <f t="shared" si="1027"/>
        <v/>
      </c>
      <c r="AP4875" s="46">
        <f t="shared" si="1028"/>
        <v>0</v>
      </c>
      <c r="AQ4875" s="46" t="str">
        <f t="shared" si="1029"/>
        <v/>
      </c>
      <c r="AR4875" s="46">
        <f t="shared" si="1030"/>
        <v>0</v>
      </c>
      <c r="AS4875" s="48">
        <f t="shared" si="1031"/>
        <v>1</v>
      </c>
      <c r="AT4875" s="46">
        <f t="shared" si="1035"/>
        <v>0</v>
      </c>
      <c r="AU4875" s="46">
        <f t="shared" si="1032"/>
        <v>0</v>
      </c>
      <c r="AV4875" s="46">
        <f t="shared" si="1033"/>
        <v>0</v>
      </c>
      <c r="AW4875" s="46">
        <f t="shared" si="1036"/>
        <v>0</v>
      </c>
      <c r="AX4875" s="47" t="str">
        <f t="shared" si="1034"/>
        <v/>
      </c>
      <c r="AY4875" s="47" t="str">
        <f t="shared" si="1037"/>
        <v/>
      </c>
    </row>
    <row r="4876" spans="35:51" x14ac:dyDescent="0.35">
      <c r="AI4876" s="11"/>
      <c r="AJ4876" s="11"/>
      <c r="AK4876" s="11"/>
      <c r="AL4876" s="63"/>
      <c r="AM4876" s="46" t="str">
        <f t="shared" si="1025"/>
        <v/>
      </c>
      <c r="AN4876" s="46" t="str">
        <f t="shared" si="1026"/>
        <v/>
      </c>
      <c r="AO4876" s="46" t="str">
        <f t="shared" si="1027"/>
        <v/>
      </c>
      <c r="AP4876" s="46">
        <f t="shared" si="1028"/>
        <v>0</v>
      </c>
      <c r="AQ4876" s="46" t="str">
        <f t="shared" si="1029"/>
        <v/>
      </c>
      <c r="AR4876" s="46">
        <f t="shared" si="1030"/>
        <v>0</v>
      </c>
      <c r="AS4876" s="48">
        <f t="shared" si="1031"/>
        <v>1</v>
      </c>
      <c r="AT4876" s="46">
        <f t="shared" si="1035"/>
        <v>0</v>
      </c>
      <c r="AU4876" s="46">
        <f t="shared" si="1032"/>
        <v>0</v>
      </c>
      <c r="AV4876" s="46">
        <f t="shared" si="1033"/>
        <v>0</v>
      </c>
      <c r="AW4876" s="46">
        <f t="shared" si="1036"/>
        <v>0</v>
      </c>
      <c r="AX4876" s="47" t="str">
        <f t="shared" si="1034"/>
        <v/>
      </c>
      <c r="AY4876" s="47" t="str">
        <f t="shared" si="1037"/>
        <v/>
      </c>
    </row>
    <row r="4877" spans="35:51" x14ac:dyDescent="0.35">
      <c r="AI4877" s="11"/>
      <c r="AJ4877" s="11"/>
      <c r="AK4877" s="11"/>
      <c r="AL4877" s="63"/>
      <c r="AM4877" s="46" t="str">
        <f t="shared" si="1025"/>
        <v/>
      </c>
      <c r="AN4877" s="46" t="str">
        <f t="shared" si="1026"/>
        <v/>
      </c>
      <c r="AO4877" s="46" t="str">
        <f t="shared" si="1027"/>
        <v/>
      </c>
      <c r="AP4877" s="46">
        <f t="shared" si="1028"/>
        <v>0</v>
      </c>
      <c r="AQ4877" s="46" t="str">
        <f t="shared" si="1029"/>
        <v/>
      </c>
      <c r="AR4877" s="46">
        <f t="shared" si="1030"/>
        <v>0</v>
      </c>
      <c r="AS4877" s="48">
        <f t="shared" si="1031"/>
        <v>1</v>
      </c>
      <c r="AT4877" s="46">
        <f t="shared" si="1035"/>
        <v>0</v>
      </c>
      <c r="AU4877" s="46">
        <f t="shared" si="1032"/>
        <v>0</v>
      </c>
      <c r="AV4877" s="46">
        <f t="shared" si="1033"/>
        <v>0</v>
      </c>
      <c r="AW4877" s="46">
        <f t="shared" si="1036"/>
        <v>0</v>
      </c>
      <c r="AX4877" s="47" t="str">
        <f t="shared" si="1034"/>
        <v/>
      </c>
      <c r="AY4877" s="47" t="str">
        <f t="shared" si="1037"/>
        <v/>
      </c>
    </row>
    <row r="4878" spans="35:51" x14ac:dyDescent="0.35">
      <c r="AI4878" s="11"/>
      <c r="AJ4878" s="11"/>
      <c r="AK4878" s="11"/>
      <c r="AL4878" s="63"/>
      <c r="AM4878" s="46" t="str">
        <f t="shared" si="1025"/>
        <v/>
      </c>
      <c r="AN4878" s="46" t="str">
        <f t="shared" si="1026"/>
        <v/>
      </c>
      <c r="AO4878" s="46" t="str">
        <f t="shared" si="1027"/>
        <v/>
      </c>
      <c r="AP4878" s="46">
        <f t="shared" si="1028"/>
        <v>0</v>
      </c>
      <c r="AQ4878" s="46" t="str">
        <f t="shared" si="1029"/>
        <v/>
      </c>
      <c r="AR4878" s="46">
        <f t="shared" si="1030"/>
        <v>0</v>
      </c>
      <c r="AS4878" s="48">
        <f t="shared" si="1031"/>
        <v>1</v>
      </c>
      <c r="AT4878" s="46">
        <f t="shared" si="1035"/>
        <v>0</v>
      </c>
      <c r="AU4878" s="46">
        <f t="shared" si="1032"/>
        <v>0</v>
      </c>
      <c r="AV4878" s="46">
        <f t="shared" si="1033"/>
        <v>0</v>
      </c>
      <c r="AW4878" s="46">
        <f t="shared" si="1036"/>
        <v>0</v>
      </c>
      <c r="AX4878" s="47" t="str">
        <f t="shared" si="1034"/>
        <v/>
      </c>
      <c r="AY4878" s="47" t="str">
        <f t="shared" si="1037"/>
        <v/>
      </c>
    </row>
    <row r="4879" spans="35:51" x14ac:dyDescent="0.35">
      <c r="AI4879" s="11"/>
      <c r="AJ4879" s="11"/>
      <c r="AK4879" s="11"/>
      <c r="AL4879" s="63"/>
      <c r="AM4879" s="46" t="str">
        <f t="shared" si="1025"/>
        <v/>
      </c>
      <c r="AN4879" s="46" t="str">
        <f t="shared" si="1026"/>
        <v/>
      </c>
      <c r="AO4879" s="46" t="str">
        <f t="shared" si="1027"/>
        <v/>
      </c>
      <c r="AP4879" s="46">
        <f t="shared" si="1028"/>
        <v>0</v>
      </c>
      <c r="AQ4879" s="46" t="str">
        <f t="shared" si="1029"/>
        <v/>
      </c>
      <c r="AR4879" s="46">
        <f t="shared" si="1030"/>
        <v>0</v>
      </c>
      <c r="AS4879" s="48">
        <f t="shared" si="1031"/>
        <v>1</v>
      </c>
      <c r="AT4879" s="46">
        <f t="shared" si="1035"/>
        <v>0</v>
      </c>
      <c r="AU4879" s="46">
        <f t="shared" si="1032"/>
        <v>0</v>
      </c>
      <c r="AV4879" s="46">
        <f t="shared" si="1033"/>
        <v>0</v>
      </c>
      <c r="AW4879" s="46">
        <f t="shared" si="1036"/>
        <v>0</v>
      </c>
      <c r="AX4879" s="47" t="str">
        <f t="shared" si="1034"/>
        <v/>
      </c>
      <c r="AY4879" s="47" t="str">
        <f t="shared" si="1037"/>
        <v/>
      </c>
    </row>
    <row r="4880" spans="35:51" x14ac:dyDescent="0.35">
      <c r="AI4880" s="11"/>
      <c r="AJ4880" s="11"/>
      <c r="AK4880" s="11"/>
      <c r="AL4880" s="63"/>
      <c r="AM4880" s="46" t="str">
        <f t="shared" si="1025"/>
        <v/>
      </c>
      <c r="AN4880" s="46" t="str">
        <f t="shared" si="1026"/>
        <v/>
      </c>
      <c r="AO4880" s="46" t="str">
        <f t="shared" si="1027"/>
        <v/>
      </c>
      <c r="AP4880" s="46">
        <f t="shared" si="1028"/>
        <v>0</v>
      </c>
      <c r="AQ4880" s="46" t="str">
        <f t="shared" si="1029"/>
        <v/>
      </c>
      <c r="AR4880" s="46">
        <f t="shared" si="1030"/>
        <v>0</v>
      </c>
      <c r="AS4880" s="48">
        <f t="shared" si="1031"/>
        <v>1</v>
      </c>
      <c r="AT4880" s="46">
        <f t="shared" si="1035"/>
        <v>0</v>
      </c>
      <c r="AU4880" s="46">
        <f t="shared" si="1032"/>
        <v>0</v>
      </c>
      <c r="AV4880" s="46">
        <f t="shared" si="1033"/>
        <v>0</v>
      </c>
      <c r="AW4880" s="46">
        <f t="shared" si="1036"/>
        <v>0</v>
      </c>
      <c r="AX4880" s="47" t="str">
        <f t="shared" si="1034"/>
        <v/>
      </c>
      <c r="AY4880" s="47" t="str">
        <f t="shared" si="1037"/>
        <v/>
      </c>
    </row>
    <row r="4881" spans="35:51" x14ac:dyDescent="0.35">
      <c r="AI4881" s="11"/>
      <c r="AJ4881" s="11"/>
      <c r="AK4881" s="11"/>
      <c r="AL4881" s="63"/>
      <c r="AM4881" s="46" t="str">
        <f t="shared" si="1025"/>
        <v/>
      </c>
      <c r="AN4881" s="46" t="str">
        <f t="shared" si="1026"/>
        <v/>
      </c>
      <c r="AO4881" s="46" t="str">
        <f t="shared" si="1027"/>
        <v/>
      </c>
      <c r="AP4881" s="46">
        <f t="shared" si="1028"/>
        <v>0</v>
      </c>
      <c r="AQ4881" s="46" t="str">
        <f t="shared" si="1029"/>
        <v/>
      </c>
      <c r="AR4881" s="46">
        <f t="shared" si="1030"/>
        <v>0</v>
      </c>
      <c r="AS4881" s="48">
        <f t="shared" si="1031"/>
        <v>1</v>
      </c>
      <c r="AT4881" s="46">
        <f t="shared" si="1035"/>
        <v>0</v>
      </c>
      <c r="AU4881" s="46">
        <f t="shared" si="1032"/>
        <v>0</v>
      </c>
      <c r="AV4881" s="46">
        <f t="shared" si="1033"/>
        <v>0</v>
      </c>
      <c r="AW4881" s="46">
        <f t="shared" si="1036"/>
        <v>0</v>
      </c>
      <c r="AX4881" s="47" t="str">
        <f t="shared" si="1034"/>
        <v/>
      </c>
      <c r="AY4881" s="47" t="str">
        <f t="shared" si="1037"/>
        <v/>
      </c>
    </row>
    <row r="4882" spans="35:51" x14ac:dyDescent="0.35">
      <c r="AI4882" s="11"/>
      <c r="AJ4882" s="11"/>
      <c r="AK4882" s="11"/>
      <c r="AL4882" s="63"/>
      <c r="AM4882" s="46" t="str">
        <f t="shared" si="1025"/>
        <v/>
      </c>
      <c r="AN4882" s="46" t="str">
        <f t="shared" si="1026"/>
        <v/>
      </c>
      <c r="AO4882" s="46" t="str">
        <f t="shared" si="1027"/>
        <v/>
      </c>
      <c r="AP4882" s="46">
        <f t="shared" si="1028"/>
        <v>0</v>
      </c>
      <c r="AQ4882" s="46" t="str">
        <f t="shared" si="1029"/>
        <v/>
      </c>
      <c r="AR4882" s="46">
        <f t="shared" si="1030"/>
        <v>0</v>
      </c>
      <c r="AS4882" s="48">
        <f t="shared" si="1031"/>
        <v>1</v>
      </c>
      <c r="AT4882" s="46">
        <f t="shared" si="1035"/>
        <v>0</v>
      </c>
      <c r="AU4882" s="46">
        <f t="shared" si="1032"/>
        <v>0</v>
      </c>
      <c r="AV4882" s="46">
        <f t="shared" si="1033"/>
        <v>0</v>
      </c>
      <c r="AW4882" s="46">
        <f t="shared" si="1036"/>
        <v>0</v>
      </c>
      <c r="AX4882" s="47" t="str">
        <f t="shared" si="1034"/>
        <v/>
      </c>
      <c r="AY4882" s="47" t="str">
        <f t="shared" si="1037"/>
        <v/>
      </c>
    </row>
    <row r="4883" spans="35:51" x14ac:dyDescent="0.35">
      <c r="AI4883" s="11"/>
      <c r="AJ4883" s="11"/>
      <c r="AK4883" s="11"/>
      <c r="AL4883" s="63"/>
      <c r="AM4883" s="46" t="str">
        <f t="shared" si="1025"/>
        <v/>
      </c>
      <c r="AN4883" s="46" t="str">
        <f t="shared" si="1026"/>
        <v/>
      </c>
      <c r="AO4883" s="46" t="str">
        <f t="shared" si="1027"/>
        <v/>
      </c>
      <c r="AP4883" s="46">
        <f t="shared" si="1028"/>
        <v>0</v>
      </c>
      <c r="AQ4883" s="46" t="str">
        <f t="shared" si="1029"/>
        <v/>
      </c>
      <c r="AR4883" s="46">
        <f t="shared" si="1030"/>
        <v>0</v>
      </c>
      <c r="AS4883" s="48">
        <f t="shared" si="1031"/>
        <v>1</v>
      </c>
      <c r="AT4883" s="46">
        <f t="shared" si="1035"/>
        <v>0</v>
      </c>
      <c r="AU4883" s="46">
        <f t="shared" si="1032"/>
        <v>0</v>
      </c>
      <c r="AV4883" s="46">
        <f t="shared" si="1033"/>
        <v>0</v>
      </c>
      <c r="AW4883" s="46">
        <f t="shared" si="1036"/>
        <v>0</v>
      </c>
      <c r="AX4883" s="47" t="str">
        <f t="shared" si="1034"/>
        <v/>
      </c>
      <c r="AY4883" s="47" t="str">
        <f t="shared" si="1037"/>
        <v/>
      </c>
    </row>
    <row r="4884" spans="35:51" x14ac:dyDescent="0.35">
      <c r="AI4884" s="11"/>
      <c r="AJ4884" s="11"/>
      <c r="AK4884" s="11"/>
      <c r="AL4884" s="63"/>
      <c r="AM4884" s="46" t="str">
        <f t="shared" si="1025"/>
        <v/>
      </c>
      <c r="AN4884" s="46" t="str">
        <f t="shared" si="1026"/>
        <v/>
      </c>
      <c r="AO4884" s="46" t="str">
        <f t="shared" si="1027"/>
        <v/>
      </c>
      <c r="AP4884" s="46">
        <f t="shared" si="1028"/>
        <v>0</v>
      </c>
      <c r="AQ4884" s="46" t="str">
        <f t="shared" si="1029"/>
        <v/>
      </c>
      <c r="AR4884" s="46">
        <f t="shared" si="1030"/>
        <v>0</v>
      </c>
      <c r="AS4884" s="48">
        <f t="shared" si="1031"/>
        <v>1</v>
      </c>
      <c r="AT4884" s="46">
        <f t="shared" si="1035"/>
        <v>0</v>
      </c>
      <c r="AU4884" s="46">
        <f t="shared" si="1032"/>
        <v>0</v>
      </c>
      <c r="AV4884" s="46">
        <f t="shared" si="1033"/>
        <v>0</v>
      </c>
      <c r="AW4884" s="46">
        <f t="shared" si="1036"/>
        <v>0</v>
      </c>
      <c r="AX4884" s="47" t="str">
        <f t="shared" si="1034"/>
        <v/>
      </c>
      <c r="AY4884" s="47" t="str">
        <f t="shared" si="1037"/>
        <v/>
      </c>
    </row>
    <row r="4885" spans="35:51" x14ac:dyDescent="0.35">
      <c r="AI4885" s="11"/>
      <c r="AJ4885" s="11"/>
      <c r="AK4885" s="11"/>
      <c r="AL4885" s="63"/>
      <c r="AM4885" s="46" t="str">
        <f t="shared" si="1025"/>
        <v/>
      </c>
      <c r="AN4885" s="46" t="str">
        <f t="shared" si="1026"/>
        <v/>
      </c>
      <c r="AO4885" s="46" t="str">
        <f t="shared" si="1027"/>
        <v/>
      </c>
      <c r="AP4885" s="46">
        <f t="shared" si="1028"/>
        <v>0</v>
      </c>
      <c r="AQ4885" s="46" t="str">
        <f t="shared" si="1029"/>
        <v/>
      </c>
      <c r="AR4885" s="46">
        <f t="shared" si="1030"/>
        <v>0</v>
      </c>
      <c r="AS4885" s="48">
        <f t="shared" si="1031"/>
        <v>1</v>
      </c>
      <c r="AT4885" s="46">
        <f t="shared" si="1035"/>
        <v>0</v>
      </c>
      <c r="AU4885" s="46">
        <f t="shared" si="1032"/>
        <v>0</v>
      </c>
      <c r="AV4885" s="46">
        <f t="shared" si="1033"/>
        <v>0</v>
      </c>
      <c r="AW4885" s="46">
        <f t="shared" si="1036"/>
        <v>0</v>
      </c>
      <c r="AX4885" s="47" t="str">
        <f t="shared" si="1034"/>
        <v/>
      </c>
      <c r="AY4885" s="47" t="str">
        <f t="shared" si="1037"/>
        <v/>
      </c>
    </row>
    <row r="4886" spans="35:51" x14ac:dyDescent="0.35">
      <c r="AI4886" s="11"/>
      <c r="AJ4886" s="11"/>
      <c r="AK4886" s="11"/>
      <c r="AL4886" s="63"/>
      <c r="AM4886" s="46" t="str">
        <f t="shared" si="1025"/>
        <v/>
      </c>
      <c r="AN4886" s="46" t="str">
        <f t="shared" si="1026"/>
        <v/>
      </c>
      <c r="AO4886" s="46" t="str">
        <f t="shared" si="1027"/>
        <v/>
      </c>
      <c r="AP4886" s="46">
        <f t="shared" si="1028"/>
        <v>0</v>
      </c>
      <c r="AQ4886" s="46" t="str">
        <f t="shared" si="1029"/>
        <v/>
      </c>
      <c r="AR4886" s="46">
        <f t="shared" si="1030"/>
        <v>0</v>
      </c>
      <c r="AS4886" s="48">
        <f t="shared" si="1031"/>
        <v>1</v>
      </c>
      <c r="AT4886" s="46">
        <f t="shared" si="1035"/>
        <v>0</v>
      </c>
      <c r="AU4886" s="46">
        <f t="shared" si="1032"/>
        <v>0</v>
      </c>
      <c r="AV4886" s="46">
        <f t="shared" si="1033"/>
        <v>0</v>
      </c>
      <c r="AW4886" s="46">
        <f t="shared" si="1036"/>
        <v>0</v>
      </c>
      <c r="AX4886" s="47" t="str">
        <f t="shared" si="1034"/>
        <v/>
      </c>
      <c r="AY4886" s="47" t="str">
        <f t="shared" si="1037"/>
        <v/>
      </c>
    </row>
    <row r="4887" spans="35:51" x14ac:dyDescent="0.35">
      <c r="AI4887" s="11"/>
      <c r="AJ4887" s="11"/>
      <c r="AK4887" s="11"/>
      <c r="AL4887" s="63"/>
      <c r="AM4887" s="46" t="str">
        <f t="shared" si="1025"/>
        <v/>
      </c>
      <c r="AN4887" s="46" t="str">
        <f t="shared" si="1026"/>
        <v/>
      </c>
      <c r="AO4887" s="46" t="str">
        <f t="shared" si="1027"/>
        <v/>
      </c>
      <c r="AP4887" s="46">
        <f t="shared" si="1028"/>
        <v>0</v>
      </c>
      <c r="AQ4887" s="46" t="str">
        <f t="shared" si="1029"/>
        <v/>
      </c>
      <c r="AR4887" s="46">
        <f t="shared" si="1030"/>
        <v>0</v>
      </c>
      <c r="AS4887" s="48">
        <f t="shared" si="1031"/>
        <v>1</v>
      </c>
      <c r="AT4887" s="46">
        <f t="shared" si="1035"/>
        <v>0</v>
      </c>
      <c r="AU4887" s="46">
        <f t="shared" si="1032"/>
        <v>0</v>
      </c>
      <c r="AV4887" s="46">
        <f t="shared" si="1033"/>
        <v>0</v>
      </c>
      <c r="AW4887" s="46">
        <f t="shared" si="1036"/>
        <v>0</v>
      </c>
      <c r="AX4887" s="47" t="str">
        <f t="shared" si="1034"/>
        <v/>
      </c>
      <c r="AY4887" s="47" t="str">
        <f t="shared" si="1037"/>
        <v/>
      </c>
    </row>
    <row r="4888" spans="35:51" x14ac:dyDescent="0.35">
      <c r="AI4888" s="11"/>
      <c r="AJ4888" s="11"/>
      <c r="AK4888" s="11"/>
      <c r="AL4888" s="63"/>
      <c r="AM4888" s="46" t="str">
        <f t="shared" si="1025"/>
        <v/>
      </c>
      <c r="AN4888" s="46" t="str">
        <f t="shared" si="1026"/>
        <v/>
      </c>
      <c r="AO4888" s="46" t="str">
        <f t="shared" si="1027"/>
        <v/>
      </c>
      <c r="AP4888" s="46">
        <f t="shared" si="1028"/>
        <v>0</v>
      </c>
      <c r="AQ4888" s="46" t="str">
        <f t="shared" si="1029"/>
        <v/>
      </c>
      <c r="AR4888" s="46">
        <f t="shared" si="1030"/>
        <v>0</v>
      </c>
      <c r="AS4888" s="48">
        <f t="shared" si="1031"/>
        <v>1</v>
      </c>
      <c r="AT4888" s="46">
        <f t="shared" si="1035"/>
        <v>0</v>
      </c>
      <c r="AU4888" s="46">
        <f t="shared" si="1032"/>
        <v>0</v>
      </c>
      <c r="AV4888" s="46">
        <f t="shared" si="1033"/>
        <v>0</v>
      </c>
      <c r="AW4888" s="46">
        <f t="shared" si="1036"/>
        <v>0</v>
      </c>
      <c r="AX4888" s="47" t="str">
        <f t="shared" si="1034"/>
        <v/>
      </c>
      <c r="AY4888" s="47" t="str">
        <f t="shared" si="1037"/>
        <v/>
      </c>
    </row>
    <row r="4889" spans="35:51" x14ac:dyDescent="0.35">
      <c r="AI4889" s="11"/>
      <c r="AJ4889" s="11"/>
      <c r="AK4889" s="11"/>
      <c r="AL4889" s="63"/>
      <c r="AM4889" s="46" t="str">
        <f t="shared" si="1025"/>
        <v/>
      </c>
      <c r="AN4889" s="46" t="str">
        <f t="shared" si="1026"/>
        <v/>
      </c>
      <c r="AO4889" s="46" t="str">
        <f t="shared" si="1027"/>
        <v/>
      </c>
      <c r="AP4889" s="46">
        <f t="shared" si="1028"/>
        <v>0</v>
      </c>
      <c r="AQ4889" s="46" t="str">
        <f t="shared" si="1029"/>
        <v/>
      </c>
      <c r="AR4889" s="46">
        <f t="shared" si="1030"/>
        <v>0</v>
      </c>
      <c r="AS4889" s="48">
        <f t="shared" si="1031"/>
        <v>1</v>
      </c>
      <c r="AT4889" s="46">
        <f t="shared" si="1035"/>
        <v>0</v>
      </c>
      <c r="AU4889" s="46">
        <f t="shared" si="1032"/>
        <v>0</v>
      </c>
      <c r="AV4889" s="46">
        <f t="shared" si="1033"/>
        <v>0</v>
      </c>
      <c r="AW4889" s="46">
        <f t="shared" si="1036"/>
        <v>0</v>
      </c>
      <c r="AX4889" s="47" t="str">
        <f t="shared" si="1034"/>
        <v/>
      </c>
      <c r="AY4889" s="47" t="str">
        <f t="shared" si="1037"/>
        <v/>
      </c>
    </row>
    <row r="4890" spans="35:51" x14ac:dyDescent="0.35">
      <c r="AI4890" s="11"/>
      <c r="AJ4890" s="11"/>
      <c r="AK4890" s="11"/>
      <c r="AL4890" s="63"/>
      <c r="AM4890" s="46" t="str">
        <f t="shared" si="1025"/>
        <v/>
      </c>
      <c r="AN4890" s="46" t="str">
        <f t="shared" si="1026"/>
        <v/>
      </c>
      <c r="AO4890" s="46" t="str">
        <f t="shared" si="1027"/>
        <v/>
      </c>
      <c r="AP4890" s="46">
        <f t="shared" si="1028"/>
        <v>0</v>
      </c>
      <c r="AQ4890" s="46" t="str">
        <f t="shared" si="1029"/>
        <v/>
      </c>
      <c r="AR4890" s="46">
        <f t="shared" si="1030"/>
        <v>0</v>
      </c>
      <c r="AS4890" s="48">
        <f t="shared" si="1031"/>
        <v>1</v>
      </c>
      <c r="AT4890" s="46">
        <f t="shared" si="1035"/>
        <v>0</v>
      </c>
      <c r="AU4890" s="46">
        <f t="shared" si="1032"/>
        <v>0</v>
      </c>
      <c r="AV4890" s="46">
        <f t="shared" si="1033"/>
        <v>0</v>
      </c>
      <c r="AW4890" s="46">
        <f t="shared" si="1036"/>
        <v>0</v>
      </c>
      <c r="AX4890" s="47" t="str">
        <f t="shared" si="1034"/>
        <v/>
      </c>
      <c r="AY4890" s="47" t="str">
        <f t="shared" si="1037"/>
        <v/>
      </c>
    </row>
    <row r="4891" spans="35:51" x14ac:dyDescent="0.35">
      <c r="AI4891" s="11"/>
      <c r="AJ4891" s="11"/>
      <c r="AK4891" s="11"/>
      <c r="AL4891" s="63"/>
      <c r="AM4891" s="46" t="str">
        <f t="shared" si="1025"/>
        <v/>
      </c>
      <c r="AN4891" s="46" t="str">
        <f t="shared" si="1026"/>
        <v/>
      </c>
      <c r="AO4891" s="46" t="str">
        <f t="shared" si="1027"/>
        <v/>
      </c>
      <c r="AP4891" s="46">
        <f t="shared" si="1028"/>
        <v>0</v>
      </c>
      <c r="AQ4891" s="46" t="str">
        <f t="shared" si="1029"/>
        <v/>
      </c>
      <c r="AR4891" s="46">
        <f t="shared" si="1030"/>
        <v>0</v>
      </c>
      <c r="AS4891" s="48">
        <f t="shared" si="1031"/>
        <v>1</v>
      </c>
      <c r="AT4891" s="46">
        <f t="shared" si="1035"/>
        <v>0</v>
      </c>
      <c r="AU4891" s="46">
        <f t="shared" si="1032"/>
        <v>0</v>
      </c>
      <c r="AV4891" s="46">
        <f t="shared" si="1033"/>
        <v>0</v>
      </c>
      <c r="AW4891" s="46">
        <f t="shared" si="1036"/>
        <v>0</v>
      </c>
      <c r="AX4891" s="47" t="str">
        <f t="shared" si="1034"/>
        <v/>
      </c>
      <c r="AY4891" s="47" t="str">
        <f t="shared" si="1037"/>
        <v/>
      </c>
    </row>
    <row r="4892" spans="35:51" x14ac:dyDescent="0.35">
      <c r="AI4892" s="11"/>
      <c r="AJ4892" s="11"/>
      <c r="AK4892" s="11"/>
      <c r="AL4892" s="63"/>
      <c r="AM4892" s="46" t="str">
        <f t="shared" si="1025"/>
        <v/>
      </c>
      <c r="AN4892" s="46" t="str">
        <f t="shared" si="1026"/>
        <v/>
      </c>
      <c r="AO4892" s="46" t="str">
        <f t="shared" si="1027"/>
        <v/>
      </c>
      <c r="AP4892" s="46">
        <f t="shared" si="1028"/>
        <v>0</v>
      </c>
      <c r="AQ4892" s="46" t="str">
        <f t="shared" si="1029"/>
        <v/>
      </c>
      <c r="AR4892" s="46">
        <f t="shared" si="1030"/>
        <v>0</v>
      </c>
      <c r="AS4892" s="48">
        <f t="shared" si="1031"/>
        <v>1</v>
      </c>
      <c r="AT4892" s="46">
        <f t="shared" si="1035"/>
        <v>0</v>
      </c>
      <c r="AU4892" s="46">
        <f t="shared" si="1032"/>
        <v>0</v>
      </c>
      <c r="AV4892" s="46">
        <f t="shared" si="1033"/>
        <v>0</v>
      </c>
      <c r="AW4892" s="46">
        <f t="shared" si="1036"/>
        <v>0</v>
      </c>
      <c r="AX4892" s="47" t="str">
        <f t="shared" si="1034"/>
        <v/>
      </c>
      <c r="AY4892" s="47" t="str">
        <f t="shared" si="1037"/>
        <v/>
      </c>
    </row>
    <row r="4893" spans="35:51" x14ac:dyDescent="0.35">
      <c r="AI4893" s="11"/>
      <c r="AJ4893" s="11"/>
      <c r="AK4893" s="11"/>
      <c r="AL4893" s="63"/>
      <c r="AM4893" s="46" t="str">
        <f t="shared" si="1025"/>
        <v/>
      </c>
      <c r="AN4893" s="46" t="str">
        <f t="shared" si="1026"/>
        <v/>
      </c>
      <c r="AO4893" s="46" t="str">
        <f t="shared" si="1027"/>
        <v/>
      </c>
      <c r="AP4893" s="46">
        <f t="shared" si="1028"/>
        <v>0</v>
      </c>
      <c r="AQ4893" s="46" t="str">
        <f t="shared" si="1029"/>
        <v/>
      </c>
      <c r="AR4893" s="46">
        <f t="shared" si="1030"/>
        <v>0</v>
      </c>
      <c r="AS4893" s="48">
        <f t="shared" si="1031"/>
        <v>1</v>
      </c>
      <c r="AT4893" s="46">
        <f t="shared" si="1035"/>
        <v>0</v>
      </c>
      <c r="AU4893" s="46">
        <f t="shared" si="1032"/>
        <v>0</v>
      </c>
      <c r="AV4893" s="46">
        <f t="shared" si="1033"/>
        <v>0</v>
      </c>
      <c r="AW4893" s="46">
        <f t="shared" si="1036"/>
        <v>0</v>
      </c>
      <c r="AX4893" s="47" t="str">
        <f t="shared" si="1034"/>
        <v/>
      </c>
      <c r="AY4893" s="47" t="str">
        <f t="shared" si="1037"/>
        <v/>
      </c>
    </row>
    <row r="4894" spans="35:51" x14ac:dyDescent="0.35">
      <c r="AI4894" s="11"/>
      <c r="AJ4894" s="11"/>
      <c r="AK4894" s="11"/>
      <c r="AL4894" s="63"/>
      <c r="AM4894" s="46" t="str">
        <f t="shared" si="1025"/>
        <v/>
      </c>
      <c r="AN4894" s="46" t="str">
        <f t="shared" si="1026"/>
        <v/>
      </c>
      <c r="AO4894" s="46" t="str">
        <f t="shared" si="1027"/>
        <v/>
      </c>
      <c r="AP4894" s="46">
        <f t="shared" si="1028"/>
        <v>0</v>
      </c>
      <c r="AQ4894" s="46" t="str">
        <f t="shared" si="1029"/>
        <v/>
      </c>
      <c r="AR4894" s="46">
        <f t="shared" si="1030"/>
        <v>0</v>
      </c>
      <c r="AS4894" s="48">
        <f t="shared" si="1031"/>
        <v>1</v>
      </c>
      <c r="AT4894" s="46">
        <f t="shared" si="1035"/>
        <v>0</v>
      </c>
      <c r="AU4894" s="46">
        <f t="shared" si="1032"/>
        <v>0</v>
      </c>
      <c r="AV4894" s="46">
        <f t="shared" si="1033"/>
        <v>0</v>
      </c>
      <c r="AW4894" s="46">
        <f t="shared" si="1036"/>
        <v>0</v>
      </c>
      <c r="AX4894" s="47" t="str">
        <f t="shared" si="1034"/>
        <v/>
      </c>
      <c r="AY4894" s="47" t="str">
        <f t="shared" si="1037"/>
        <v/>
      </c>
    </row>
    <row r="4895" spans="35:51" x14ac:dyDescent="0.35">
      <c r="AI4895" s="11"/>
      <c r="AJ4895" s="11"/>
      <c r="AK4895" s="11"/>
      <c r="AL4895" s="63"/>
      <c r="AM4895" s="46" t="str">
        <f t="shared" si="1025"/>
        <v/>
      </c>
      <c r="AN4895" s="46" t="str">
        <f t="shared" si="1026"/>
        <v/>
      </c>
      <c r="AO4895" s="46" t="str">
        <f t="shared" si="1027"/>
        <v/>
      </c>
      <c r="AP4895" s="46">
        <f t="shared" si="1028"/>
        <v>0</v>
      </c>
      <c r="AQ4895" s="46" t="str">
        <f t="shared" si="1029"/>
        <v/>
      </c>
      <c r="AR4895" s="46">
        <f t="shared" si="1030"/>
        <v>0</v>
      </c>
      <c r="AS4895" s="48">
        <f t="shared" si="1031"/>
        <v>1</v>
      </c>
      <c r="AT4895" s="46">
        <f t="shared" si="1035"/>
        <v>0</v>
      </c>
      <c r="AU4895" s="46">
        <f t="shared" si="1032"/>
        <v>0</v>
      </c>
      <c r="AV4895" s="46">
        <f t="shared" si="1033"/>
        <v>0</v>
      </c>
      <c r="AW4895" s="46">
        <f t="shared" si="1036"/>
        <v>0</v>
      </c>
      <c r="AX4895" s="47" t="str">
        <f t="shared" si="1034"/>
        <v/>
      </c>
      <c r="AY4895" s="47" t="str">
        <f t="shared" si="1037"/>
        <v/>
      </c>
    </row>
    <row r="4896" spans="35:51" x14ac:dyDescent="0.35">
      <c r="AI4896" s="11"/>
      <c r="AJ4896" s="11"/>
      <c r="AK4896" s="11"/>
      <c r="AL4896" s="63"/>
      <c r="AM4896" s="46" t="str">
        <f t="shared" si="1025"/>
        <v/>
      </c>
      <c r="AN4896" s="46" t="str">
        <f t="shared" si="1026"/>
        <v/>
      </c>
      <c r="AO4896" s="46" t="str">
        <f t="shared" si="1027"/>
        <v/>
      </c>
      <c r="AP4896" s="46">
        <f t="shared" si="1028"/>
        <v>0</v>
      </c>
      <c r="AQ4896" s="46" t="str">
        <f t="shared" si="1029"/>
        <v/>
      </c>
      <c r="AR4896" s="46">
        <f t="shared" si="1030"/>
        <v>0</v>
      </c>
      <c r="AS4896" s="48">
        <f t="shared" si="1031"/>
        <v>1</v>
      </c>
      <c r="AT4896" s="46">
        <f t="shared" si="1035"/>
        <v>0</v>
      </c>
      <c r="AU4896" s="46">
        <f t="shared" si="1032"/>
        <v>0</v>
      </c>
      <c r="AV4896" s="46">
        <f t="shared" si="1033"/>
        <v>0</v>
      </c>
      <c r="AW4896" s="46">
        <f t="shared" si="1036"/>
        <v>0</v>
      </c>
      <c r="AX4896" s="47" t="str">
        <f t="shared" si="1034"/>
        <v/>
      </c>
      <c r="AY4896" s="47" t="str">
        <f t="shared" si="1037"/>
        <v/>
      </c>
    </row>
    <row r="4897" spans="35:51" x14ac:dyDescent="0.35">
      <c r="AI4897" s="11"/>
      <c r="AJ4897" s="11"/>
      <c r="AK4897" s="11"/>
      <c r="AL4897" s="63"/>
      <c r="AM4897" s="46" t="str">
        <f t="shared" si="1025"/>
        <v/>
      </c>
      <c r="AN4897" s="46" t="str">
        <f t="shared" si="1026"/>
        <v/>
      </c>
      <c r="AO4897" s="46" t="str">
        <f t="shared" si="1027"/>
        <v/>
      </c>
      <c r="AP4897" s="46">
        <f t="shared" si="1028"/>
        <v>0</v>
      </c>
      <c r="AQ4897" s="46" t="str">
        <f t="shared" si="1029"/>
        <v/>
      </c>
      <c r="AR4897" s="46">
        <f t="shared" si="1030"/>
        <v>0</v>
      </c>
      <c r="AS4897" s="48">
        <f t="shared" si="1031"/>
        <v>1</v>
      </c>
      <c r="AT4897" s="46">
        <f t="shared" si="1035"/>
        <v>0</v>
      </c>
      <c r="AU4897" s="46">
        <f t="shared" si="1032"/>
        <v>0</v>
      </c>
      <c r="AV4897" s="46">
        <f t="shared" si="1033"/>
        <v>0</v>
      </c>
      <c r="AW4897" s="46">
        <f t="shared" si="1036"/>
        <v>0</v>
      </c>
      <c r="AX4897" s="47" t="str">
        <f t="shared" si="1034"/>
        <v/>
      </c>
      <c r="AY4897" s="47" t="str">
        <f t="shared" si="1037"/>
        <v/>
      </c>
    </row>
    <row r="4898" spans="35:51" x14ac:dyDescent="0.35">
      <c r="AI4898" s="11"/>
      <c r="AJ4898" s="11"/>
      <c r="AK4898" s="11"/>
      <c r="AL4898" s="63"/>
      <c r="AM4898" s="46" t="str">
        <f t="shared" si="1025"/>
        <v/>
      </c>
      <c r="AN4898" s="46" t="str">
        <f t="shared" si="1026"/>
        <v/>
      </c>
      <c r="AO4898" s="46" t="str">
        <f t="shared" si="1027"/>
        <v/>
      </c>
      <c r="AP4898" s="46">
        <f t="shared" si="1028"/>
        <v>0</v>
      </c>
      <c r="AQ4898" s="46" t="str">
        <f t="shared" si="1029"/>
        <v/>
      </c>
      <c r="AR4898" s="46">
        <f t="shared" si="1030"/>
        <v>0</v>
      </c>
      <c r="AS4898" s="48">
        <f t="shared" si="1031"/>
        <v>1</v>
      </c>
      <c r="AT4898" s="46">
        <f t="shared" si="1035"/>
        <v>0</v>
      </c>
      <c r="AU4898" s="46">
        <f t="shared" si="1032"/>
        <v>0</v>
      </c>
      <c r="AV4898" s="46">
        <f t="shared" si="1033"/>
        <v>0</v>
      </c>
      <c r="AW4898" s="46">
        <f t="shared" si="1036"/>
        <v>0</v>
      </c>
      <c r="AX4898" s="47" t="str">
        <f t="shared" si="1034"/>
        <v/>
      </c>
      <c r="AY4898" s="47" t="str">
        <f t="shared" si="1037"/>
        <v/>
      </c>
    </row>
    <row r="4899" spans="35:51" x14ac:dyDescent="0.35">
      <c r="AI4899" s="11"/>
      <c r="AJ4899" s="11"/>
      <c r="AK4899" s="11"/>
      <c r="AL4899" s="63"/>
      <c r="AM4899" s="46" t="str">
        <f t="shared" si="1025"/>
        <v/>
      </c>
      <c r="AN4899" s="46" t="str">
        <f t="shared" si="1026"/>
        <v/>
      </c>
      <c r="AO4899" s="46" t="str">
        <f t="shared" si="1027"/>
        <v/>
      </c>
      <c r="AP4899" s="46">
        <f t="shared" si="1028"/>
        <v>0</v>
      </c>
      <c r="AQ4899" s="46" t="str">
        <f t="shared" si="1029"/>
        <v/>
      </c>
      <c r="AR4899" s="46">
        <f t="shared" si="1030"/>
        <v>0</v>
      </c>
      <c r="AS4899" s="48">
        <f t="shared" si="1031"/>
        <v>1</v>
      </c>
      <c r="AT4899" s="46">
        <f t="shared" si="1035"/>
        <v>0</v>
      </c>
      <c r="AU4899" s="46">
        <f t="shared" si="1032"/>
        <v>0</v>
      </c>
      <c r="AV4899" s="46">
        <f t="shared" si="1033"/>
        <v>0</v>
      </c>
      <c r="AW4899" s="46">
        <f t="shared" si="1036"/>
        <v>0</v>
      </c>
      <c r="AX4899" s="47" t="str">
        <f t="shared" si="1034"/>
        <v/>
      </c>
      <c r="AY4899" s="47" t="str">
        <f t="shared" si="1037"/>
        <v/>
      </c>
    </row>
    <row r="4900" spans="35:51" x14ac:dyDescent="0.35">
      <c r="AI4900" s="11"/>
      <c r="AJ4900" s="11"/>
      <c r="AK4900" s="11"/>
      <c r="AL4900" s="63"/>
      <c r="AM4900" s="46" t="str">
        <f t="shared" si="1025"/>
        <v/>
      </c>
      <c r="AN4900" s="46" t="str">
        <f t="shared" si="1026"/>
        <v/>
      </c>
      <c r="AO4900" s="46" t="str">
        <f t="shared" si="1027"/>
        <v/>
      </c>
      <c r="AP4900" s="46">
        <f t="shared" si="1028"/>
        <v>0</v>
      </c>
      <c r="AQ4900" s="46" t="str">
        <f t="shared" si="1029"/>
        <v/>
      </c>
      <c r="AR4900" s="46">
        <f t="shared" si="1030"/>
        <v>0</v>
      </c>
      <c r="AS4900" s="48">
        <f t="shared" si="1031"/>
        <v>1</v>
      </c>
      <c r="AT4900" s="46">
        <f t="shared" si="1035"/>
        <v>0</v>
      </c>
      <c r="AU4900" s="46">
        <f t="shared" si="1032"/>
        <v>0</v>
      </c>
      <c r="AV4900" s="46">
        <f t="shared" si="1033"/>
        <v>0</v>
      </c>
      <c r="AW4900" s="46">
        <f t="shared" si="1036"/>
        <v>0</v>
      </c>
      <c r="AX4900" s="47" t="str">
        <f t="shared" si="1034"/>
        <v/>
      </c>
      <c r="AY4900" s="47" t="str">
        <f t="shared" si="1037"/>
        <v/>
      </c>
    </row>
    <row r="4901" spans="35:51" x14ac:dyDescent="0.35">
      <c r="AI4901" s="11"/>
      <c r="AJ4901" s="11"/>
      <c r="AK4901" s="11"/>
      <c r="AL4901" s="63"/>
      <c r="AM4901" s="46" t="str">
        <f t="shared" si="1025"/>
        <v/>
      </c>
      <c r="AN4901" s="46" t="str">
        <f t="shared" si="1026"/>
        <v/>
      </c>
      <c r="AO4901" s="46" t="str">
        <f t="shared" si="1027"/>
        <v/>
      </c>
      <c r="AP4901" s="46">
        <f t="shared" si="1028"/>
        <v>0</v>
      </c>
      <c r="AQ4901" s="46" t="str">
        <f t="shared" si="1029"/>
        <v/>
      </c>
      <c r="AR4901" s="46">
        <f t="shared" si="1030"/>
        <v>0</v>
      </c>
      <c r="AS4901" s="48">
        <f t="shared" si="1031"/>
        <v>1</v>
      </c>
      <c r="AT4901" s="46">
        <f t="shared" si="1035"/>
        <v>0</v>
      </c>
      <c r="AU4901" s="46">
        <f t="shared" si="1032"/>
        <v>0</v>
      </c>
      <c r="AV4901" s="46">
        <f t="shared" si="1033"/>
        <v>0</v>
      </c>
      <c r="AW4901" s="46">
        <f t="shared" si="1036"/>
        <v>0</v>
      </c>
      <c r="AX4901" s="47" t="str">
        <f t="shared" si="1034"/>
        <v/>
      </c>
      <c r="AY4901" s="47" t="str">
        <f t="shared" si="1037"/>
        <v/>
      </c>
    </row>
    <row r="4902" spans="35:51" x14ac:dyDescent="0.35">
      <c r="AI4902" s="11"/>
      <c r="AJ4902" s="11"/>
      <c r="AK4902" s="11"/>
      <c r="AL4902" s="63"/>
      <c r="AM4902" s="46" t="str">
        <f t="shared" si="1025"/>
        <v/>
      </c>
      <c r="AN4902" s="46" t="str">
        <f t="shared" si="1026"/>
        <v/>
      </c>
      <c r="AO4902" s="46" t="str">
        <f t="shared" si="1027"/>
        <v/>
      </c>
      <c r="AP4902" s="46">
        <f t="shared" si="1028"/>
        <v>0</v>
      </c>
      <c r="AQ4902" s="46" t="str">
        <f t="shared" si="1029"/>
        <v/>
      </c>
      <c r="AR4902" s="46">
        <f t="shared" si="1030"/>
        <v>0</v>
      </c>
      <c r="AS4902" s="48">
        <f t="shared" si="1031"/>
        <v>1</v>
      </c>
      <c r="AT4902" s="46">
        <f t="shared" si="1035"/>
        <v>0</v>
      </c>
      <c r="AU4902" s="46">
        <f t="shared" si="1032"/>
        <v>0</v>
      </c>
      <c r="AV4902" s="46">
        <f t="shared" si="1033"/>
        <v>0</v>
      </c>
      <c r="AW4902" s="46">
        <f t="shared" si="1036"/>
        <v>0</v>
      </c>
      <c r="AX4902" s="47" t="str">
        <f t="shared" si="1034"/>
        <v/>
      </c>
      <c r="AY4902" s="47" t="str">
        <f t="shared" si="1037"/>
        <v/>
      </c>
    </row>
    <row r="4903" spans="35:51" x14ac:dyDescent="0.35">
      <c r="AI4903" s="11"/>
      <c r="AJ4903" s="11"/>
      <c r="AK4903" s="11"/>
      <c r="AL4903" s="63"/>
      <c r="AM4903" s="46" t="str">
        <f t="shared" si="1025"/>
        <v/>
      </c>
      <c r="AN4903" s="46" t="str">
        <f t="shared" si="1026"/>
        <v/>
      </c>
      <c r="AO4903" s="46" t="str">
        <f t="shared" si="1027"/>
        <v/>
      </c>
      <c r="AP4903" s="46">
        <f t="shared" si="1028"/>
        <v>0</v>
      </c>
      <c r="AQ4903" s="46" t="str">
        <f t="shared" si="1029"/>
        <v/>
      </c>
      <c r="AR4903" s="46">
        <f t="shared" si="1030"/>
        <v>0</v>
      </c>
      <c r="AS4903" s="48">
        <f t="shared" si="1031"/>
        <v>1</v>
      </c>
      <c r="AT4903" s="46">
        <f t="shared" si="1035"/>
        <v>0</v>
      </c>
      <c r="AU4903" s="46">
        <f t="shared" si="1032"/>
        <v>0</v>
      </c>
      <c r="AV4903" s="46">
        <f t="shared" si="1033"/>
        <v>0</v>
      </c>
      <c r="AW4903" s="46">
        <f t="shared" si="1036"/>
        <v>0</v>
      </c>
      <c r="AX4903" s="47" t="str">
        <f t="shared" si="1034"/>
        <v/>
      </c>
      <c r="AY4903" s="47" t="str">
        <f t="shared" si="1037"/>
        <v/>
      </c>
    </row>
    <row r="4904" spans="35:51" x14ac:dyDescent="0.35">
      <c r="AI4904" s="11"/>
      <c r="AJ4904" s="11"/>
      <c r="AK4904" s="11"/>
      <c r="AL4904" s="63"/>
      <c r="AM4904" s="46" t="str">
        <f t="shared" si="1025"/>
        <v/>
      </c>
      <c r="AN4904" s="46" t="str">
        <f t="shared" si="1026"/>
        <v/>
      </c>
      <c r="AO4904" s="46" t="str">
        <f t="shared" si="1027"/>
        <v/>
      </c>
      <c r="AP4904" s="46">
        <f t="shared" si="1028"/>
        <v>0</v>
      </c>
      <c r="AQ4904" s="46" t="str">
        <f t="shared" si="1029"/>
        <v/>
      </c>
      <c r="AR4904" s="46">
        <f t="shared" si="1030"/>
        <v>0</v>
      </c>
      <c r="AS4904" s="48">
        <f t="shared" si="1031"/>
        <v>1</v>
      </c>
      <c r="AT4904" s="46">
        <f t="shared" si="1035"/>
        <v>0</v>
      </c>
      <c r="AU4904" s="46">
        <f t="shared" si="1032"/>
        <v>0</v>
      </c>
      <c r="AV4904" s="46">
        <f t="shared" si="1033"/>
        <v>0</v>
      </c>
      <c r="AW4904" s="46">
        <f t="shared" si="1036"/>
        <v>0</v>
      </c>
      <c r="AX4904" s="47" t="str">
        <f t="shared" si="1034"/>
        <v/>
      </c>
      <c r="AY4904" s="47" t="str">
        <f t="shared" si="1037"/>
        <v/>
      </c>
    </row>
    <row r="4905" spans="35:51" x14ac:dyDescent="0.35">
      <c r="AI4905" s="11"/>
      <c r="AJ4905" s="11"/>
      <c r="AK4905" s="11"/>
      <c r="AL4905" s="63"/>
      <c r="AM4905" s="46" t="str">
        <f t="shared" si="1025"/>
        <v/>
      </c>
      <c r="AN4905" s="46" t="str">
        <f t="shared" si="1026"/>
        <v/>
      </c>
      <c r="AO4905" s="46" t="str">
        <f t="shared" si="1027"/>
        <v/>
      </c>
      <c r="AP4905" s="46">
        <f t="shared" si="1028"/>
        <v>0</v>
      </c>
      <c r="AQ4905" s="46" t="str">
        <f t="shared" si="1029"/>
        <v/>
      </c>
      <c r="AR4905" s="46">
        <f t="shared" si="1030"/>
        <v>0</v>
      </c>
      <c r="AS4905" s="48">
        <f t="shared" si="1031"/>
        <v>1</v>
      </c>
      <c r="AT4905" s="46">
        <f t="shared" si="1035"/>
        <v>0</v>
      </c>
      <c r="AU4905" s="46">
        <f t="shared" si="1032"/>
        <v>0</v>
      </c>
      <c r="AV4905" s="46">
        <f t="shared" si="1033"/>
        <v>0</v>
      </c>
      <c r="AW4905" s="46">
        <f t="shared" si="1036"/>
        <v>0</v>
      </c>
      <c r="AX4905" s="47" t="str">
        <f t="shared" si="1034"/>
        <v/>
      </c>
      <c r="AY4905" s="47" t="str">
        <f t="shared" si="1037"/>
        <v/>
      </c>
    </row>
    <row r="4906" spans="35:51" x14ac:dyDescent="0.35">
      <c r="AI4906" s="11"/>
      <c r="AJ4906" s="11"/>
      <c r="AK4906" s="11"/>
      <c r="AL4906" s="63"/>
      <c r="AM4906" s="46" t="str">
        <f t="shared" si="1025"/>
        <v/>
      </c>
      <c r="AN4906" s="46" t="str">
        <f t="shared" si="1026"/>
        <v/>
      </c>
      <c r="AO4906" s="46" t="str">
        <f t="shared" si="1027"/>
        <v/>
      </c>
      <c r="AP4906" s="46">
        <f t="shared" si="1028"/>
        <v>0</v>
      </c>
      <c r="AQ4906" s="46" t="str">
        <f t="shared" si="1029"/>
        <v/>
      </c>
      <c r="AR4906" s="46">
        <f t="shared" si="1030"/>
        <v>0</v>
      </c>
      <c r="AS4906" s="48">
        <f t="shared" si="1031"/>
        <v>1</v>
      </c>
      <c r="AT4906" s="46">
        <f t="shared" si="1035"/>
        <v>0</v>
      </c>
      <c r="AU4906" s="46">
        <f t="shared" si="1032"/>
        <v>0</v>
      </c>
      <c r="AV4906" s="46">
        <f t="shared" si="1033"/>
        <v>0</v>
      </c>
      <c r="AW4906" s="46">
        <f t="shared" si="1036"/>
        <v>0</v>
      </c>
      <c r="AX4906" s="47" t="str">
        <f t="shared" si="1034"/>
        <v/>
      </c>
      <c r="AY4906" s="47" t="str">
        <f t="shared" si="1037"/>
        <v/>
      </c>
    </row>
    <row r="4907" spans="35:51" x14ac:dyDescent="0.35">
      <c r="AI4907" s="11"/>
      <c r="AJ4907" s="11"/>
      <c r="AK4907" s="11"/>
      <c r="AL4907" s="63"/>
      <c r="AM4907" s="46" t="str">
        <f t="shared" si="1025"/>
        <v/>
      </c>
      <c r="AN4907" s="46" t="str">
        <f t="shared" si="1026"/>
        <v/>
      </c>
      <c r="AO4907" s="46" t="str">
        <f t="shared" si="1027"/>
        <v/>
      </c>
      <c r="AP4907" s="46">
        <f t="shared" si="1028"/>
        <v>0</v>
      </c>
      <c r="AQ4907" s="46" t="str">
        <f t="shared" si="1029"/>
        <v/>
      </c>
      <c r="AR4907" s="46">
        <f t="shared" si="1030"/>
        <v>0</v>
      </c>
      <c r="AS4907" s="48">
        <f t="shared" si="1031"/>
        <v>1</v>
      </c>
      <c r="AT4907" s="46">
        <f t="shared" si="1035"/>
        <v>0</v>
      </c>
      <c r="AU4907" s="46">
        <f t="shared" si="1032"/>
        <v>0</v>
      </c>
      <c r="AV4907" s="46">
        <f t="shared" si="1033"/>
        <v>0</v>
      </c>
      <c r="AW4907" s="46">
        <f t="shared" si="1036"/>
        <v>0</v>
      </c>
      <c r="AX4907" s="47" t="str">
        <f t="shared" si="1034"/>
        <v/>
      </c>
      <c r="AY4907" s="47" t="str">
        <f t="shared" si="1037"/>
        <v/>
      </c>
    </row>
    <row r="4908" spans="35:51" x14ac:dyDescent="0.35">
      <c r="AI4908" s="11"/>
      <c r="AJ4908" s="11"/>
      <c r="AK4908" s="11"/>
      <c r="AL4908" s="63"/>
      <c r="AM4908" s="46" t="str">
        <f t="shared" si="1025"/>
        <v/>
      </c>
      <c r="AN4908" s="46" t="str">
        <f t="shared" si="1026"/>
        <v/>
      </c>
      <c r="AO4908" s="46" t="str">
        <f t="shared" si="1027"/>
        <v/>
      </c>
      <c r="AP4908" s="46">
        <f t="shared" si="1028"/>
        <v>0</v>
      </c>
      <c r="AQ4908" s="46" t="str">
        <f t="shared" si="1029"/>
        <v/>
      </c>
      <c r="AR4908" s="46">
        <f t="shared" si="1030"/>
        <v>0</v>
      </c>
      <c r="AS4908" s="48">
        <f t="shared" si="1031"/>
        <v>1</v>
      </c>
      <c r="AT4908" s="46">
        <f t="shared" si="1035"/>
        <v>0</v>
      </c>
      <c r="AU4908" s="46">
        <f t="shared" si="1032"/>
        <v>0</v>
      </c>
      <c r="AV4908" s="46">
        <f t="shared" si="1033"/>
        <v>0</v>
      </c>
      <c r="AW4908" s="46">
        <f t="shared" si="1036"/>
        <v>0</v>
      </c>
      <c r="AX4908" s="47" t="str">
        <f t="shared" si="1034"/>
        <v/>
      </c>
      <c r="AY4908" s="47" t="str">
        <f t="shared" si="1037"/>
        <v/>
      </c>
    </row>
    <row r="4909" spans="35:51" x14ac:dyDescent="0.35">
      <c r="AI4909" s="11"/>
      <c r="AJ4909" s="11"/>
      <c r="AK4909" s="11"/>
      <c r="AL4909" s="63"/>
      <c r="AM4909" s="46" t="str">
        <f t="shared" si="1025"/>
        <v/>
      </c>
      <c r="AN4909" s="46" t="str">
        <f t="shared" si="1026"/>
        <v/>
      </c>
      <c r="AO4909" s="46" t="str">
        <f t="shared" si="1027"/>
        <v/>
      </c>
      <c r="AP4909" s="46">
        <f t="shared" si="1028"/>
        <v>0</v>
      </c>
      <c r="AQ4909" s="46" t="str">
        <f t="shared" si="1029"/>
        <v/>
      </c>
      <c r="AR4909" s="46">
        <f t="shared" si="1030"/>
        <v>0</v>
      </c>
      <c r="AS4909" s="48">
        <f t="shared" si="1031"/>
        <v>1</v>
      </c>
      <c r="AT4909" s="46">
        <f t="shared" si="1035"/>
        <v>0</v>
      </c>
      <c r="AU4909" s="46">
        <f t="shared" si="1032"/>
        <v>0</v>
      </c>
      <c r="AV4909" s="46">
        <f t="shared" si="1033"/>
        <v>0</v>
      </c>
      <c r="AW4909" s="46">
        <f t="shared" si="1036"/>
        <v>0</v>
      </c>
      <c r="AX4909" s="47" t="str">
        <f t="shared" si="1034"/>
        <v/>
      </c>
      <c r="AY4909" s="47" t="str">
        <f t="shared" si="1037"/>
        <v/>
      </c>
    </row>
    <row r="4910" spans="35:51" x14ac:dyDescent="0.35">
      <c r="AI4910" s="11"/>
      <c r="AJ4910" s="11"/>
      <c r="AK4910" s="11"/>
      <c r="AL4910" s="63"/>
      <c r="AM4910" s="46" t="str">
        <f t="shared" si="1025"/>
        <v/>
      </c>
      <c r="AN4910" s="46" t="str">
        <f t="shared" si="1026"/>
        <v/>
      </c>
      <c r="AO4910" s="46" t="str">
        <f t="shared" si="1027"/>
        <v/>
      </c>
      <c r="AP4910" s="46">
        <f t="shared" si="1028"/>
        <v>0</v>
      </c>
      <c r="AQ4910" s="46" t="str">
        <f t="shared" si="1029"/>
        <v/>
      </c>
      <c r="AR4910" s="46">
        <f t="shared" si="1030"/>
        <v>0</v>
      </c>
      <c r="AS4910" s="48">
        <f t="shared" si="1031"/>
        <v>1</v>
      </c>
      <c r="AT4910" s="46">
        <f t="shared" si="1035"/>
        <v>0</v>
      </c>
      <c r="AU4910" s="46">
        <f t="shared" si="1032"/>
        <v>0</v>
      </c>
      <c r="AV4910" s="46">
        <f t="shared" si="1033"/>
        <v>0</v>
      </c>
      <c r="AW4910" s="46">
        <f t="shared" si="1036"/>
        <v>0</v>
      </c>
      <c r="AX4910" s="47" t="str">
        <f t="shared" si="1034"/>
        <v/>
      </c>
      <c r="AY4910" s="47" t="str">
        <f t="shared" si="1037"/>
        <v/>
      </c>
    </row>
    <row r="4911" spans="35:51" x14ac:dyDescent="0.35">
      <c r="AI4911" s="11"/>
      <c r="AJ4911" s="11"/>
      <c r="AK4911" s="11"/>
      <c r="AL4911" s="63"/>
      <c r="AM4911" s="46" t="str">
        <f t="shared" si="1025"/>
        <v/>
      </c>
      <c r="AN4911" s="46" t="str">
        <f t="shared" si="1026"/>
        <v/>
      </c>
      <c r="AO4911" s="46" t="str">
        <f t="shared" si="1027"/>
        <v/>
      </c>
      <c r="AP4911" s="46">
        <f t="shared" si="1028"/>
        <v>0</v>
      </c>
      <c r="AQ4911" s="46" t="str">
        <f t="shared" si="1029"/>
        <v/>
      </c>
      <c r="AR4911" s="46">
        <f t="shared" si="1030"/>
        <v>0</v>
      </c>
      <c r="AS4911" s="48">
        <f t="shared" si="1031"/>
        <v>1</v>
      </c>
      <c r="AT4911" s="46">
        <f t="shared" si="1035"/>
        <v>0</v>
      </c>
      <c r="AU4911" s="46">
        <f t="shared" si="1032"/>
        <v>0</v>
      </c>
      <c r="AV4911" s="46">
        <f t="shared" si="1033"/>
        <v>0</v>
      </c>
      <c r="AW4911" s="46">
        <f t="shared" si="1036"/>
        <v>0</v>
      </c>
      <c r="AX4911" s="47" t="str">
        <f t="shared" si="1034"/>
        <v/>
      </c>
      <c r="AY4911" s="47" t="str">
        <f t="shared" si="1037"/>
        <v/>
      </c>
    </row>
    <row r="4912" spans="35:51" x14ac:dyDescent="0.35">
      <c r="AI4912" s="11"/>
      <c r="AJ4912" s="11"/>
      <c r="AK4912" s="11"/>
      <c r="AL4912" s="63"/>
      <c r="AM4912" s="46" t="str">
        <f t="shared" si="1025"/>
        <v/>
      </c>
      <c r="AN4912" s="46" t="str">
        <f t="shared" si="1026"/>
        <v/>
      </c>
      <c r="AO4912" s="46" t="str">
        <f t="shared" si="1027"/>
        <v/>
      </c>
      <c r="AP4912" s="46">
        <f t="shared" si="1028"/>
        <v>0</v>
      </c>
      <c r="AQ4912" s="46" t="str">
        <f t="shared" si="1029"/>
        <v/>
      </c>
      <c r="AR4912" s="46">
        <f t="shared" si="1030"/>
        <v>0</v>
      </c>
      <c r="AS4912" s="48">
        <f t="shared" si="1031"/>
        <v>1</v>
      </c>
      <c r="AT4912" s="46">
        <f t="shared" si="1035"/>
        <v>0</v>
      </c>
      <c r="AU4912" s="46">
        <f t="shared" si="1032"/>
        <v>0</v>
      </c>
      <c r="AV4912" s="46">
        <f t="shared" si="1033"/>
        <v>0</v>
      </c>
      <c r="AW4912" s="46">
        <f t="shared" si="1036"/>
        <v>0</v>
      </c>
      <c r="AX4912" s="47" t="str">
        <f t="shared" si="1034"/>
        <v/>
      </c>
      <c r="AY4912" s="47" t="str">
        <f t="shared" si="1037"/>
        <v/>
      </c>
    </row>
    <row r="4913" spans="35:51" x14ac:dyDescent="0.35">
      <c r="AI4913" s="11"/>
      <c r="AJ4913" s="11"/>
      <c r="AK4913" s="11"/>
      <c r="AL4913" s="63"/>
      <c r="AM4913" s="46" t="str">
        <f t="shared" si="1025"/>
        <v/>
      </c>
      <c r="AN4913" s="46" t="str">
        <f t="shared" si="1026"/>
        <v/>
      </c>
      <c r="AO4913" s="46" t="str">
        <f t="shared" si="1027"/>
        <v/>
      </c>
      <c r="AP4913" s="46">
        <f t="shared" si="1028"/>
        <v>0</v>
      </c>
      <c r="AQ4913" s="46" t="str">
        <f t="shared" si="1029"/>
        <v/>
      </c>
      <c r="AR4913" s="46">
        <f t="shared" si="1030"/>
        <v>0</v>
      </c>
      <c r="AS4913" s="48">
        <f t="shared" si="1031"/>
        <v>1</v>
      </c>
      <c r="AT4913" s="46">
        <f t="shared" si="1035"/>
        <v>0</v>
      </c>
      <c r="AU4913" s="46">
        <f t="shared" si="1032"/>
        <v>0</v>
      </c>
      <c r="AV4913" s="46">
        <f t="shared" si="1033"/>
        <v>0</v>
      </c>
      <c r="AW4913" s="46">
        <f t="shared" si="1036"/>
        <v>0</v>
      </c>
      <c r="AX4913" s="47" t="str">
        <f t="shared" si="1034"/>
        <v/>
      </c>
      <c r="AY4913" s="47" t="str">
        <f t="shared" si="1037"/>
        <v/>
      </c>
    </row>
    <row r="4914" spans="35:51" x14ac:dyDescent="0.35">
      <c r="AI4914" s="11"/>
      <c r="AJ4914" s="11"/>
      <c r="AK4914" s="11"/>
      <c r="AL4914" s="63"/>
      <c r="AM4914" s="46" t="str">
        <f t="shared" si="1025"/>
        <v/>
      </c>
      <c r="AN4914" s="46" t="str">
        <f t="shared" si="1026"/>
        <v/>
      </c>
      <c r="AO4914" s="46" t="str">
        <f t="shared" si="1027"/>
        <v/>
      </c>
      <c r="AP4914" s="46">
        <f t="shared" si="1028"/>
        <v>0</v>
      </c>
      <c r="AQ4914" s="46" t="str">
        <f t="shared" si="1029"/>
        <v/>
      </c>
      <c r="AR4914" s="46">
        <f t="shared" si="1030"/>
        <v>0</v>
      </c>
      <c r="AS4914" s="48">
        <f t="shared" si="1031"/>
        <v>1</v>
      </c>
      <c r="AT4914" s="46">
        <f t="shared" si="1035"/>
        <v>0</v>
      </c>
      <c r="AU4914" s="46">
        <f t="shared" si="1032"/>
        <v>0</v>
      </c>
      <c r="AV4914" s="46">
        <f t="shared" si="1033"/>
        <v>0</v>
      </c>
      <c r="AW4914" s="46">
        <f t="shared" si="1036"/>
        <v>0</v>
      </c>
      <c r="AX4914" s="47" t="str">
        <f t="shared" si="1034"/>
        <v/>
      </c>
      <c r="AY4914" s="47" t="str">
        <f t="shared" si="1037"/>
        <v/>
      </c>
    </row>
    <row r="4915" spans="35:51" x14ac:dyDescent="0.35">
      <c r="AI4915" s="11"/>
      <c r="AJ4915" s="11"/>
      <c r="AK4915" s="11"/>
      <c r="AL4915" s="63"/>
      <c r="AM4915" s="46" t="str">
        <f t="shared" si="1025"/>
        <v/>
      </c>
      <c r="AN4915" s="46" t="str">
        <f t="shared" si="1026"/>
        <v/>
      </c>
      <c r="AO4915" s="46" t="str">
        <f t="shared" si="1027"/>
        <v/>
      </c>
      <c r="AP4915" s="46">
        <f t="shared" si="1028"/>
        <v>0</v>
      </c>
      <c r="AQ4915" s="46" t="str">
        <f t="shared" si="1029"/>
        <v/>
      </c>
      <c r="AR4915" s="46">
        <f t="shared" si="1030"/>
        <v>0</v>
      </c>
      <c r="AS4915" s="48">
        <f t="shared" si="1031"/>
        <v>1</v>
      </c>
      <c r="AT4915" s="46">
        <f t="shared" si="1035"/>
        <v>0</v>
      </c>
      <c r="AU4915" s="46">
        <f t="shared" si="1032"/>
        <v>0</v>
      </c>
      <c r="AV4915" s="46">
        <f t="shared" si="1033"/>
        <v>0</v>
      </c>
      <c r="AW4915" s="46">
        <f t="shared" si="1036"/>
        <v>0</v>
      </c>
      <c r="AX4915" s="47" t="str">
        <f t="shared" si="1034"/>
        <v/>
      </c>
      <c r="AY4915" s="47" t="str">
        <f t="shared" si="1037"/>
        <v/>
      </c>
    </row>
    <row r="4916" spans="35:51" x14ac:dyDescent="0.35">
      <c r="AI4916" s="11"/>
      <c r="AJ4916" s="11"/>
      <c r="AK4916" s="11"/>
      <c r="AL4916" s="63"/>
      <c r="AM4916" s="46" t="str">
        <f t="shared" si="1025"/>
        <v/>
      </c>
      <c r="AN4916" s="46" t="str">
        <f t="shared" si="1026"/>
        <v/>
      </c>
      <c r="AO4916" s="46" t="str">
        <f t="shared" si="1027"/>
        <v/>
      </c>
      <c r="AP4916" s="46">
        <f t="shared" si="1028"/>
        <v>0</v>
      </c>
      <c r="AQ4916" s="46" t="str">
        <f t="shared" si="1029"/>
        <v/>
      </c>
      <c r="AR4916" s="46">
        <f t="shared" si="1030"/>
        <v>0</v>
      </c>
      <c r="AS4916" s="48">
        <f t="shared" si="1031"/>
        <v>1</v>
      </c>
      <c r="AT4916" s="46">
        <f t="shared" si="1035"/>
        <v>0</v>
      </c>
      <c r="AU4916" s="46">
        <f t="shared" si="1032"/>
        <v>0</v>
      </c>
      <c r="AV4916" s="46">
        <f t="shared" si="1033"/>
        <v>0</v>
      </c>
      <c r="AW4916" s="46">
        <f t="shared" si="1036"/>
        <v>0</v>
      </c>
      <c r="AX4916" s="47" t="str">
        <f t="shared" si="1034"/>
        <v/>
      </c>
      <c r="AY4916" s="47" t="str">
        <f t="shared" si="1037"/>
        <v/>
      </c>
    </row>
    <row r="4917" spans="35:51" x14ac:dyDescent="0.35">
      <c r="AI4917" s="11"/>
      <c r="AJ4917" s="11"/>
      <c r="AK4917" s="11"/>
      <c r="AL4917" s="63"/>
      <c r="AM4917" s="46" t="str">
        <f t="shared" si="1025"/>
        <v/>
      </c>
      <c r="AN4917" s="46" t="str">
        <f t="shared" si="1026"/>
        <v/>
      </c>
      <c r="AO4917" s="46" t="str">
        <f t="shared" si="1027"/>
        <v/>
      </c>
      <c r="AP4917" s="46">
        <f t="shared" si="1028"/>
        <v>0</v>
      </c>
      <c r="AQ4917" s="46" t="str">
        <f t="shared" si="1029"/>
        <v/>
      </c>
      <c r="AR4917" s="46">
        <f t="shared" si="1030"/>
        <v>0</v>
      </c>
      <c r="AS4917" s="48">
        <f t="shared" si="1031"/>
        <v>1</v>
      </c>
      <c r="AT4917" s="46">
        <f t="shared" si="1035"/>
        <v>0</v>
      </c>
      <c r="AU4917" s="46">
        <f t="shared" si="1032"/>
        <v>0</v>
      </c>
      <c r="AV4917" s="46">
        <f t="shared" si="1033"/>
        <v>0</v>
      </c>
      <c r="AW4917" s="46">
        <f t="shared" si="1036"/>
        <v>0</v>
      </c>
      <c r="AX4917" s="47" t="str">
        <f t="shared" si="1034"/>
        <v/>
      </c>
      <c r="AY4917" s="47" t="str">
        <f t="shared" si="1037"/>
        <v/>
      </c>
    </row>
    <row r="4918" spans="35:51" x14ac:dyDescent="0.35">
      <c r="AI4918" s="11"/>
      <c r="AJ4918" s="11"/>
      <c r="AK4918" s="11"/>
      <c r="AL4918" s="63"/>
      <c r="AM4918" s="46" t="str">
        <f t="shared" si="1025"/>
        <v/>
      </c>
      <c r="AN4918" s="46" t="str">
        <f t="shared" si="1026"/>
        <v/>
      </c>
      <c r="AO4918" s="46" t="str">
        <f t="shared" si="1027"/>
        <v/>
      </c>
      <c r="AP4918" s="46">
        <f t="shared" si="1028"/>
        <v>0</v>
      </c>
      <c r="AQ4918" s="46" t="str">
        <f t="shared" si="1029"/>
        <v/>
      </c>
      <c r="AR4918" s="46">
        <f t="shared" si="1030"/>
        <v>0</v>
      </c>
      <c r="AS4918" s="48">
        <f t="shared" si="1031"/>
        <v>1</v>
      </c>
      <c r="AT4918" s="46">
        <f t="shared" si="1035"/>
        <v>0</v>
      </c>
      <c r="AU4918" s="46">
        <f t="shared" si="1032"/>
        <v>0</v>
      </c>
      <c r="AV4918" s="46">
        <f t="shared" si="1033"/>
        <v>0</v>
      </c>
      <c r="AW4918" s="46">
        <f t="shared" si="1036"/>
        <v>0</v>
      </c>
      <c r="AX4918" s="47" t="str">
        <f t="shared" si="1034"/>
        <v/>
      </c>
      <c r="AY4918" s="47" t="str">
        <f t="shared" si="1037"/>
        <v/>
      </c>
    </row>
    <row r="4919" spans="35:51" x14ac:dyDescent="0.35">
      <c r="AI4919" s="11"/>
      <c r="AJ4919" s="11"/>
      <c r="AK4919" s="11"/>
      <c r="AL4919" s="63"/>
      <c r="AM4919" s="46" t="str">
        <f t="shared" si="1025"/>
        <v/>
      </c>
      <c r="AN4919" s="46" t="str">
        <f t="shared" si="1026"/>
        <v/>
      </c>
      <c r="AO4919" s="46" t="str">
        <f t="shared" si="1027"/>
        <v/>
      </c>
      <c r="AP4919" s="46">
        <f t="shared" si="1028"/>
        <v>0</v>
      </c>
      <c r="AQ4919" s="46" t="str">
        <f t="shared" si="1029"/>
        <v/>
      </c>
      <c r="AR4919" s="46">
        <f t="shared" si="1030"/>
        <v>0</v>
      </c>
      <c r="AS4919" s="48">
        <f t="shared" si="1031"/>
        <v>1</v>
      </c>
      <c r="AT4919" s="46">
        <f t="shared" si="1035"/>
        <v>0</v>
      </c>
      <c r="AU4919" s="46">
        <f t="shared" si="1032"/>
        <v>0</v>
      </c>
      <c r="AV4919" s="46">
        <f t="shared" si="1033"/>
        <v>0</v>
      </c>
      <c r="AW4919" s="46">
        <f t="shared" si="1036"/>
        <v>0</v>
      </c>
      <c r="AX4919" s="47" t="str">
        <f t="shared" si="1034"/>
        <v/>
      </c>
      <c r="AY4919" s="47" t="str">
        <f t="shared" si="1037"/>
        <v/>
      </c>
    </row>
    <row r="4920" spans="35:51" x14ac:dyDescent="0.35">
      <c r="AI4920" s="11"/>
      <c r="AJ4920" s="11"/>
      <c r="AK4920" s="11"/>
      <c r="AL4920" s="63"/>
      <c r="AM4920" s="46" t="str">
        <f t="shared" si="1025"/>
        <v/>
      </c>
      <c r="AN4920" s="46" t="str">
        <f t="shared" si="1026"/>
        <v/>
      </c>
      <c r="AO4920" s="46" t="str">
        <f t="shared" si="1027"/>
        <v/>
      </c>
      <c r="AP4920" s="46">
        <f t="shared" si="1028"/>
        <v>0</v>
      </c>
      <c r="AQ4920" s="46" t="str">
        <f t="shared" si="1029"/>
        <v/>
      </c>
      <c r="AR4920" s="46">
        <f t="shared" si="1030"/>
        <v>0</v>
      </c>
      <c r="AS4920" s="48">
        <f t="shared" si="1031"/>
        <v>1</v>
      </c>
      <c r="AT4920" s="46">
        <f t="shared" si="1035"/>
        <v>0</v>
      </c>
      <c r="AU4920" s="46">
        <f t="shared" si="1032"/>
        <v>0</v>
      </c>
      <c r="AV4920" s="46">
        <f t="shared" si="1033"/>
        <v>0</v>
      </c>
      <c r="AW4920" s="46">
        <f t="shared" si="1036"/>
        <v>0</v>
      </c>
      <c r="AX4920" s="47" t="str">
        <f t="shared" si="1034"/>
        <v/>
      </c>
      <c r="AY4920" s="47" t="str">
        <f t="shared" si="1037"/>
        <v/>
      </c>
    </row>
    <row r="4921" spans="35:51" x14ac:dyDescent="0.35">
      <c r="AI4921" s="11"/>
      <c r="AJ4921" s="11"/>
      <c r="AK4921" s="11"/>
      <c r="AL4921" s="63"/>
      <c r="AM4921" s="46" t="str">
        <f t="shared" si="1025"/>
        <v/>
      </c>
      <c r="AN4921" s="46" t="str">
        <f t="shared" si="1026"/>
        <v/>
      </c>
      <c r="AO4921" s="46" t="str">
        <f t="shared" si="1027"/>
        <v/>
      </c>
      <c r="AP4921" s="46">
        <f t="shared" si="1028"/>
        <v>0</v>
      </c>
      <c r="AQ4921" s="46" t="str">
        <f t="shared" si="1029"/>
        <v/>
      </c>
      <c r="AR4921" s="46">
        <f t="shared" si="1030"/>
        <v>0</v>
      </c>
      <c r="AS4921" s="48">
        <f t="shared" si="1031"/>
        <v>1</v>
      </c>
      <c r="AT4921" s="46">
        <f t="shared" si="1035"/>
        <v>0</v>
      </c>
      <c r="AU4921" s="46">
        <f t="shared" si="1032"/>
        <v>0</v>
      </c>
      <c r="AV4921" s="46">
        <f t="shared" si="1033"/>
        <v>0</v>
      </c>
      <c r="AW4921" s="46">
        <f t="shared" si="1036"/>
        <v>0</v>
      </c>
      <c r="AX4921" s="47" t="str">
        <f t="shared" si="1034"/>
        <v/>
      </c>
      <c r="AY4921" s="47" t="str">
        <f t="shared" si="1037"/>
        <v/>
      </c>
    </row>
    <row r="4922" spans="35:51" x14ac:dyDescent="0.35">
      <c r="AI4922" s="11"/>
      <c r="AJ4922" s="11"/>
      <c r="AK4922" s="11"/>
      <c r="AL4922" s="63"/>
      <c r="AM4922" s="46" t="str">
        <f t="shared" si="1025"/>
        <v/>
      </c>
      <c r="AN4922" s="46" t="str">
        <f t="shared" si="1026"/>
        <v/>
      </c>
      <c r="AO4922" s="46" t="str">
        <f t="shared" si="1027"/>
        <v/>
      </c>
      <c r="AP4922" s="46">
        <f t="shared" si="1028"/>
        <v>0</v>
      </c>
      <c r="AQ4922" s="46" t="str">
        <f t="shared" si="1029"/>
        <v/>
      </c>
      <c r="AR4922" s="46">
        <f t="shared" si="1030"/>
        <v>0</v>
      </c>
      <c r="AS4922" s="48">
        <f t="shared" si="1031"/>
        <v>1</v>
      </c>
      <c r="AT4922" s="46">
        <f t="shared" si="1035"/>
        <v>0</v>
      </c>
      <c r="AU4922" s="46">
        <f t="shared" si="1032"/>
        <v>0</v>
      </c>
      <c r="AV4922" s="46">
        <f t="shared" si="1033"/>
        <v>0</v>
      </c>
      <c r="AW4922" s="46">
        <f t="shared" si="1036"/>
        <v>0</v>
      </c>
      <c r="AX4922" s="47" t="str">
        <f t="shared" si="1034"/>
        <v/>
      </c>
      <c r="AY4922" s="47" t="str">
        <f t="shared" si="1037"/>
        <v/>
      </c>
    </row>
    <row r="4923" spans="35:51" x14ac:dyDescent="0.35">
      <c r="AI4923" s="11"/>
      <c r="AJ4923" s="11"/>
      <c r="AK4923" s="11"/>
      <c r="AL4923" s="63"/>
      <c r="AM4923" s="46" t="str">
        <f t="shared" si="1025"/>
        <v/>
      </c>
      <c r="AN4923" s="46" t="str">
        <f t="shared" si="1026"/>
        <v/>
      </c>
      <c r="AO4923" s="46" t="str">
        <f t="shared" si="1027"/>
        <v/>
      </c>
      <c r="AP4923" s="46">
        <f t="shared" si="1028"/>
        <v>0</v>
      </c>
      <c r="AQ4923" s="46" t="str">
        <f t="shared" si="1029"/>
        <v/>
      </c>
      <c r="AR4923" s="46">
        <f t="shared" si="1030"/>
        <v>0</v>
      </c>
      <c r="AS4923" s="48">
        <f t="shared" si="1031"/>
        <v>1</v>
      </c>
      <c r="AT4923" s="46">
        <f t="shared" si="1035"/>
        <v>0</v>
      </c>
      <c r="AU4923" s="46">
        <f t="shared" si="1032"/>
        <v>0</v>
      </c>
      <c r="AV4923" s="46">
        <f t="shared" si="1033"/>
        <v>0</v>
      </c>
      <c r="AW4923" s="46">
        <f t="shared" si="1036"/>
        <v>0</v>
      </c>
      <c r="AX4923" s="47" t="str">
        <f t="shared" si="1034"/>
        <v/>
      </c>
      <c r="AY4923" s="47" t="str">
        <f t="shared" si="1037"/>
        <v/>
      </c>
    </row>
    <row r="4924" spans="35:51" x14ac:dyDescent="0.35">
      <c r="AI4924" s="11"/>
      <c r="AJ4924" s="11"/>
      <c r="AK4924" s="11"/>
      <c r="AL4924" s="63"/>
      <c r="AM4924" s="46" t="str">
        <f t="shared" si="1025"/>
        <v/>
      </c>
      <c r="AN4924" s="46" t="str">
        <f t="shared" si="1026"/>
        <v/>
      </c>
      <c r="AO4924" s="46" t="str">
        <f t="shared" si="1027"/>
        <v/>
      </c>
      <c r="AP4924" s="46">
        <f t="shared" si="1028"/>
        <v>0</v>
      </c>
      <c r="AQ4924" s="46" t="str">
        <f t="shared" si="1029"/>
        <v/>
      </c>
      <c r="AR4924" s="46">
        <f t="shared" si="1030"/>
        <v>0</v>
      </c>
      <c r="AS4924" s="48">
        <f t="shared" si="1031"/>
        <v>1</v>
      </c>
      <c r="AT4924" s="46">
        <f t="shared" si="1035"/>
        <v>0</v>
      </c>
      <c r="AU4924" s="46">
        <f t="shared" si="1032"/>
        <v>0</v>
      </c>
      <c r="AV4924" s="46">
        <f t="shared" si="1033"/>
        <v>0</v>
      </c>
      <c r="AW4924" s="46">
        <f t="shared" si="1036"/>
        <v>0</v>
      </c>
      <c r="AX4924" s="47" t="str">
        <f t="shared" si="1034"/>
        <v/>
      </c>
      <c r="AY4924" s="47" t="str">
        <f t="shared" si="1037"/>
        <v/>
      </c>
    </row>
    <row r="4925" spans="35:51" x14ac:dyDescent="0.35">
      <c r="AI4925" s="11"/>
      <c r="AJ4925" s="11"/>
      <c r="AK4925" s="11"/>
      <c r="AL4925" s="63"/>
      <c r="AM4925" s="46" t="str">
        <f t="shared" si="1025"/>
        <v/>
      </c>
      <c r="AN4925" s="46" t="str">
        <f t="shared" si="1026"/>
        <v/>
      </c>
      <c r="AO4925" s="46" t="str">
        <f t="shared" si="1027"/>
        <v/>
      </c>
      <c r="AP4925" s="46">
        <f t="shared" si="1028"/>
        <v>0</v>
      </c>
      <c r="AQ4925" s="46" t="str">
        <f t="shared" si="1029"/>
        <v/>
      </c>
      <c r="AR4925" s="46">
        <f t="shared" si="1030"/>
        <v>0</v>
      </c>
      <c r="AS4925" s="48">
        <f t="shared" si="1031"/>
        <v>1</v>
      </c>
      <c r="AT4925" s="46">
        <f t="shared" si="1035"/>
        <v>0</v>
      </c>
      <c r="AU4925" s="46">
        <f t="shared" si="1032"/>
        <v>0</v>
      </c>
      <c r="AV4925" s="46">
        <f t="shared" si="1033"/>
        <v>0</v>
      </c>
      <c r="AW4925" s="46">
        <f t="shared" si="1036"/>
        <v>0</v>
      </c>
      <c r="AX4925" s="47" t="str">
        <f t="shared" si="1034"/>
        <v/>
      </c>
      <c r="AY4925" s="47" t="str">
        <f t="shared" si="1037"/>
        <v/>
      </c>
    </row>
    <row r="4926" spans="35:51" x14ac:dyDescent="0.35">
      <c r="AI4926" s="11"/>
      <c r="AJ4926" s="11"/>
      <c r="AK4926" s="11"/>
      <c r="AL4926" s="63"/>
      <c r="AM4926" s="46" t="str">
        <f t="shared" si="1025"/>
        <v/>
      </c>
      <c r="AN4926" s="46" t="str">
        <f t="shared" si="1026"/>
        <v/>
      </c>
      <c r="AO4926" s="46" t="str">
        <f t="shared" si="1027"/>
        <v/>
      </c>
      <c r="AP4926" s="46">
        <f t="shared" si="1028"/>
        <v>0</v>
      </c>
      <c r="AQ4926" s="46" t="str">
        <f t="shared" si="1029"/>
        <v/>
      </c>
      <c r="AR4926" s="46">
        <f t="shared" si="1030"/>
        <v>0</v>
      </c>
      <c r="AS4926" s="48">
        <f t="shared" si="1031"/>
        <v>1</v>
      </c>
      <c r="AT4926" s="46">
        <f t="shared" si="1035"/>
        <v>0</v>
      </c>
      <c r="AU4926" s="46">
        <f t="shared" si="1032"/>
        <v>0</v>
      </c>
      <c r="AV4926" s="46">
        <f t="shared" si="1033"/>
        <v>0</v>
      </c>
      <c r="AW4926" s="46">
        <f t="shared" si="1036"/>
        <v>0</v>
      </c>
      <c r="AX4926" s="47" t="str">
        <f t="shared" si="1034"/>
        <v/>
      </c>
      <c r="AY4926" s="47" t="str">
        <f t="shared" si="1037"/>
        <v/>
      </c>
    </row>
    <row r="4927" spans="35:51" x14ac:dyDescent="0.35">
      <c r="AI4927" s="11"/>
      <c r="AJ4927" s="11"/>
      <c r="AK4927" s="11"/>
      <c r="AL4927" s="63"/>
      <c r="AM4927" s="46" t="str">
        <f t="shared" si="1025"/>
        <v/>
      </c>
      <c r="AN4927" s="46" t="str">
        <f t="shared" si="1026"/>
        <v/>
      </c>
      <c r="AO4927" s="46" t="str">
        <f t="shared" si="1027"/>
        <v/>
      </c>
      <c r="AP4927" s="46">
        <f t="shared" si="1028"/>
        <v>0</v>
      </c>
      <c r="AQ4927" s="46" t="str">
        <f t="shared" si="1029"/>
        <v/>
      </c>
      <c r="AR4927" s="46">
        <f t="shared" si="1030"/>
        <v>0</v>
      </c>
      <c r="AS4927" s="48">
        <f t="shared" si="1031"/>
        <v>1</v>
      </c>
      <c r="AT4927" s="46">
        <f t="shared" si="1035"/>
        <v>0</v>
      </c>
      <c r="AU4927" s="46">
        <f t="shared" si="1032"/>
        <v>0</v>
      </c>
      <c r="AV4927" s="46">
        <f t="shared" si="1033"/>
        <v>0</v>
      </c>
      <c r="AW4927" s="46">
        <f t="shared" si="1036"/>
        <v>0</v>
      </c>
      <c r="AX4927" s="47" t="str">
        <f t="shared" si="1034"/>
        <v/>
      </c>
      <c r="AY4927" s="47" t="str">
        <f t="shared" si="1037"/>
        <v/>
      </c>
    </row>
    <row r="4928" spans="35:51" x14ac:dyDescent="0.35">
      <c r="AI4928" s="11"/>
      <c r="AJ4928" s="11"/>
      <c r="AK4928" s="11"/>
      <c r="AL4928" s="63"/>
      <c r="AM4928" s="46" t="str">
        <f t="shared" si="1025"/>
        <v/>
      </c>
      <c r="AN4928" s="46" t="str">
        <f t="shared" si="1026"/>
        <v/>
      </c>
      <c r="AO4928" s="46" t="str">
        <f t="shared" si="1027"/>
        <v/>
      </c>
      <c r="AP4928" s="46">
        <f t="shared" si="1028"/>
        <v>0</v>
      </c>
      <c r="AQ4928" s="46" t="str">
        <f t="shared" si="1029"/>
        <v/>
      </c>
      <c r="AR4928" s="46">
        <f t="shared" si="1030"/>
        <v>0</v>
      </c>
      <c r="AS4928" s="48">
        <f t="shared" si="1031"/>
        <v>1</v>
      </c>
      <c r="AT4928" s="46">
        <f t="shared" si="1035"/>
        <v>0</v>
      </c>
      <c r="AU4928" s="46">
        <f t="shared" si="1032"/>
        <v>0</v>
      </c>
      <c r="AV4928" s="46">
        <f t="shared" si="1033"/>
        <v>0</v>
      </c>
      <c r="AW4928" s="46">
        <f t="shared" si="1036"/>
        <v>0</v>
      </c>
      <c r="AX4928" s="47" t="str">
        <f t="shared" si="1034"/>
        <v/>
      </c>
      <c r="AY4928" s="47" t="str">
        <f t="shared" si="1037"/>
        <v/>
      </c>
    </row>
    <row r="4929" spans="35:51" x14ac:dyDescent="0.35">
      <c r="AI4929" s="11"/>
      <c r="AJ4929" s="11"/>
      <c r="AK4929" s="11"/>
      <c r="AL4929" s="63"/>
      <c r="AM4929" s="46" t="str">
        <f t="shared" si="1025"/>
        <v/>
      </c>
      <c r="AN4929" s="46" t="str">
        <f t="shared" si="1026"/>
        <v/>
      </c>
      <c r="AO4929" s="46" t="str">
        <f t="shared" si="1027"/>
        <v/>
      </c>
      <c r="AP4929" s="46">
        <f t="shared" si="1028"/>
        <v>0</v>
      </c>
      <c r="AQ4929" s="46" t="str">
        <f t="shared" si="1029"/>
        <v/>
      </c>
      <c r="AR4929" s="46">
        <f t="shared" si="1030"/>
        <v>0</v>
      </c>
      <c r="AS4929" s="48">
        <f t="shared" si="1031"/>
        <v>1</v>
      </c>
      <c r="AT4929" s="46">
        <f t="shared" si="1035"/>
        <v>0</v>
      </c>
      <c r="AU4929" s="46">
        <f t="shared" si="1032"/>
        <v>0</v>
      </c>
      <c r="AV4929" s="46">
        <f t="shared" si="1033"/>
        <v>0</v>
      </c>
      <c r="AW4929" s="46">
        <f t="shared" si="1036"/>
        <v>0</v>
      </c>
      <c r="AX4929" s="47" t="str">
        <f t="shared" si="1034"/>
        <v/>
      </c>
      <c r="AY4929" s="47" t="str">
        <f t="shared" si="1037"/>
        <v/>
      </c>
    </row>
    <row r="4930" spans="35:51" x14ac:dyDescent="0.35">
      <c r="AI4930" s="11"/>
      <c r="AJ4930" s="11"/>
      <c r="AK4930" s="11"/>
      <c r="AL4930" s="63"/>
      <c r="AM4930" s="46" t="str">
        <f t="shared" si="1025"/>
        <v/>
      </c>
      <c r="AN4930" s="46" t="str">
        <f t="shared" si="1026"/>
        <v/>
      </c>
      <c r="AO4930" s="46" t="str">
        <f t="shared" si="1027"/>
        <v/>
      </c>
      <c r="AP4930" s="46">
        <f t="shared" si="1028"/>
        <v>0</v>
      </c>
      <c r="AQ4930" s="46" t="str">
        <f t="shared" si="1029"/>
        <v/>
      </c>
      <c r="AR4930" s="46">
        <f t="shared" si="1030"/>
        <v>0</v>
      </c>
      <c r="AS4930" s="48">
        <f t="shared" si="1031"/>
        <v>1</v>
      </c>
      <c r="AT4930" s="46">
        <f t="shared" si="1035"/>
        <v>0</v>
      </c>
      <c r="AU4930" s="46">
        <f t="shared" si="1032"/>
        <v>0</v>
      </c>
      <c r="AV4930" s="46">
        <f t="shared" si="1033"/>
        <v>0</v>
      </c>
      <c r="AW4930" s="46">
        <f t="shared" si="1036"/>
        <v>0</v>
      </c>
      <c r="AX4930" s="47" t="str">
        <f t="shared" si="1034"/>
        <v/>
      </c>
      <c r="AY4930" s="47" t="str">
        <f t="shared" si="1037"/>
        <v/>
      </c>
    </row>
    <row r="4931" spans="35:51" x14ac:dyDescent="0.35">
      <c r="AI4931" s="11"/>
      <c r="AJ4931" s="11"/>
      <c r="AK4931" s="11"/>
      <c r="AL4931" s="63"/>
      <c r="AM4931" s="46" t="str">
        <f t="shared" ref="AM4931:AM4994" si="1038">IFERROR(VLOOKUP($AK4931,pnl_konto_table,2,FALSE),"")</f>
        <v/>
      </c>
      <c r="AN4931" s="46" t="str">
        <f t="shared" ref="AN4931:AN4994" si="1039">IFERROR(VLOOKUP($AK4931,pnl_konto_table,6,FALSE),"")</f>
        <v/>
      </c>
      <c r="AO4931" s="46" t="str">
        <f t="shared" ref="AO4931:AO4994" si="1040">IFERROR(VLOOKUP($AK4931,pnl_konto_table,7,FALSE),"")</f>
        <v/>
      </c>
      <c r="AP4931" s="46">
        <f t="shared" ref="AP4931:AP4994" si="1041">IFERROR(VLOOKUP(AO4931,pnl_kategori_table,2,FALSE),0)</f>
        <v>0</v>
      </c>
      <c r="AQ4931" s="46" t="str">
        <f t="shared" ref="AQ4931:AQ4994" si="1042">IFERROR(MATCH(AN4931,pnl_subkategori,0),"")</f>
        <v/>
      </c>
      <c r="AR4931" s="46">
        <f t="shared" ref="AR4931:AR4994" si="1043">IF(AP4931=$A$3,-$AL4931,$AL4931)</f>
        <v>0</v>
      </c>
      <c r="AS4931" s="48">
        <f t="shared" ref="AS4931:AS4994" si="1044">IFERROR(VLOOKUP($AK4931,lookup_konto_index,2,FALSE),IFERROR(VLOOKUP(AN4931,lookup_subkategori_index,2,FALSE),IFERROR(VLOOKUP(AO4931,lookup_kategori_index,2,FALSE),1)))</f>
        <v>1</v>
      </c>
      <c r="AT4931" s="46">
        <f t="shared" si="1035"/>
        <v>0</v>
      </c>
      <c r="AU4931" s="46">
        <f t="shared" ref="AU4931:AU4994" si="1045">SUMIFS($BC$3:$BC$50,$BA$3:$BA$50,$AI4931,$BB$3:$BB$50,$AJ4931)</f>
        <v>0</v>
      </c>
      <c r="AV4931" s="46">
        <f t="shared" ref="AV4931:AV4994" si="1046">SUMIFS($BD$3:$BD$50,$BA$3:$BA$50,$AI4931,$BB$3:$BB$50,$AJ4931)</f>
        <v>0</v>
      </c>
      <c r="AW4931" s="46">
        <f t="shared" si="1036"/>
        <v>0</v>
      </c>
      <c r="AX4931" s="47" t="str">
        <f t="shared" ref="AX4931:AX4994" si="1047">IFERROR(VLOOKUP($AP4931,table_type_kostnad,2,FALSE)*AR4931,"")</f>
        <v/>
      </c>
      <c r="AY4931" s="47" t="str">
        <f t="shared" si="1037"/>
        <v/>
      </c>
    </row>
    <row r="4932" spans="35:51" x14ac:dyDescent="0.35">
      <c r="AI4932" s="11"/>
      <c r="AJ4932" s="11"/>
      <c r="AK4932" s="11"/>
      <c r="AL4932" s="63"/>
      <c r="AM4932" s="46" t="str">
        <f t="shared" si="1038"/>
        <v/>
      </c>
      <c r="AN4932" s="46" t="str">
        <f t="shared" si="1039"/>
        <v/>
      </c>
      <c r="AO4932" s="46" t="str">
        <f t="shared" si="1040"/>
        <v/>
      </c>
      <c r="AP4932" s="46">
        <f t="shared" si="1041"/>
        <v>0</v>
      </c>
      <c r="AQ4932" s="46" t="str">
        <f t="shared" si="1042"/>
        <v/>
      </c>
      <c r="AR4932" s="46">
        <f t="shared" si="1043"/>
        <v>0</v>
      </c>
      <c r="AS4932" s="48">
        <f t="shared" si="1044"/>
        <v>1</v>
      </c>
      <c r="AT4932" s="46">
        <f t="shared" ref="AT4932:AT4995" si="1048">AS4932*AR4932</f>
        <v>0</v>
      </c>
      <c r="AU4932" s="46">
        <f t="shared" si="1045"/>
        <v>0</v>
      </c>
      <c r="AV4932" s="46">
        <f t="shared" si="1046"/>
        <v>0</v>
      </c>
      <c r="AW4932" s="46">
        <f t="shared" ref="AW4932:AW4995" si="1049">IF(AU4932=0,0,1)</f>
        <v>0</v>
      </c>
      <c r="AX4932" s="47" t="str">
        <f t="shared" si="1047"/>
        <v/>
      </c>
      <c r="AY4932" s="47" t="str">
        <f t="shared" ref="AY4932:AY4995" si="1050">IFERROR(AX4932*AS4932,"")</f>
        <v/>
      </c>
    </row>
    <row r="4933" spans="35:51" x14ac:dyDescent="0.35">
      <c r="AI4933" s="11"/>
      <c r="AJ4933" s="11"/>
      <c r="AK4933" s="11"/>
      <c r="AL4933" s="63"/>
      <c r="AM4933" s="46" t="str">
        <f t="shared" si="1038"/>
        <v/>
      </c>
      <c r="AN4933" s="46" t="str">
        <f t="shared" si="1039"/>
        <v/>
      </c>
      <c r="AO4933" s="46" t="str">
        <f t="shared" si="1040"/>
        <v/>
      </c>
      <c r="AP4933" s="46">
        <f t="shared" si="1041"/>
        <v>0</v>
      </c>
      <c r="AQ4933" s="46" t="str">
        <f t="shared" si="1042"/>
        <v/>
      </c>
      <c r="AR4933" s="46">
        <f t="shared" si="1043"/>
        <v>0</v>
      </c>
      <c r="AS4933" s="48">
        <f t="shared" si="1044"/>
        <v>1</v>
      </c>
      <c r="AT4933" s="46">
        <f t="shared" si="1048"/>
        <v>0</v>
      </c>
      <c r="AU4933" s="46">
        <f t="shared" si="1045"/>
        <v>0</v>
      </c>
      <c r="AV4933" s="46">
        <f t="shared" si="1046"/>
        <v>0</v>
      </c>
      <c r="AW4933" s="46">
        <f t="shared" si="1049"/>
        <v>0</v>
      </c>
      <c r="AX4933" s="47" t="str">
        <f t="shared" si="1047"/>
        <v/>
      </c>
      <c r="AY4933" s="47" t="str">
        <f t="shared" si="1050"/>
        <v/>
      </c>
    </row>
    <row r="4934" spans="35:51" x14ac:dyDescent="0.35">
      <c r="AI4934" s="11"/>
      <c r="AJ4934" s="11"/>
      <c r="AK4934" s="11"/>
      <c r="AL4934" s="63"/>
      <c r="AM4934" s="46" t="str">
        <f t="shared" si="1038"/>
        <v/>
      </c>
      <c r="AN4934" s="46" t="str">
        <f t="shared" si="1039"/>
        <v/>
      </c>
      <c r="AO4934" s="46" t="str">
        <f t="shared" si="1040"/>
        <v/>
      </c>
      <c r="AP4934" s="46">
        <f t="shared" si="1041"/>
        <v>0</v>
      </c>
      <c r="AQ4934" s="46" t="str">
        <f t="shared" si="1042"/>
        <v/>
      </c>
      <c r="AR4934" s="46">
        <f t="shared" si="1043"/>
        <v>0</v>
      </c>
      <c r="AS4934" s="48">
        <f t="shared" si="1044"/>
        <v>1</v>
      </c>
      <c r="AT4934" s="46">
        <f t="shared" si="1048"/>
        <v>0</v>
      </c>
      <c r="AU4934" s="46">
        <f t="shared" si="1045"/>
        <v>0</v>
      </c>
      <c r="AV4934" s="46">
        <f t="shared" si="1046"/>
        <v>0</v>
      </c>
      <c r="AW4934" s="46">
        <f t="shared" si="1049"/>
        <v>0</v>
      </c>
      <c r="AX4934" s="47" t="str">
        <f t="shared" si="1047"/>
        <v/>
      </c>
      <c r="AY4934" s="47" t="str">
        <f t="shared" si="1050"/>
        <v/>
      </c>
    </row>
    <row r="4935" spans="35:51" x14ac:dyDescent="0.35">
      <c r="AI4935" s="11"/>
      <c r="AJ4935" s="11"/>
      <c r="AK4935" s="11"/>
      <c r="AL4935" s="63"/>
      <c r="AM4935" s="46" t="str">
        <f t="shared" si="1038"/>
        <v/>
      </c>
      <c r="AN4935" s="46" t="str">
        <f t="shared" si="1039"/>
        <v/>
      </c>
      <c r="AO4935" s="46" t="str">
        <f t="shared" si="1040"/>
        <v/>
      </c>
      <c r="AP4935" s="46">
        <f t="shared" si="1041"/>
        <v>0</v>
      </c>
      <c r="AQ4935" s="46" t="str">
        <f t="shared" si="1042"/>
        <v/>
      </c>
      <c r="AR4935" s="46">
        <f t="shared" si="1043"/>
        <v>0</v>
      </c>
      <c r="AS4935" s="48">
        <f t="shared" si="1044"/>
        <v>1</v>
      </c>
      <c r="AT4935" s="46">
        <f t="shared" si="1048"/>
        <v>0</v>
      </c>
      <c r="AU4935" s="46">
        <f t="shared" si="1045"/>
        <v>0</v>
      </c>
      <c r="AV4935" s="46">
        <f t="shared" si="1046"/>
        <v>0</v>
      </c>
      <c r="AW4935" s="46">
        <f t="shared" si="1049"/>
        <v>0</v>
      </c>
      <c r="AX4935" s="47" t="str">
        <f t="shared" si="1047"/>
        <v/>
      </c>
      <c r="AY4935" s="47" t="str">
        <f t="shared" si="1050"/>
        <v/>
      </c>
    </row>
    <row r="4936" spans="35:51" x14ac:dyDescent="0.35">
      <c r="AI4936" s="11"/>
      <c r="AJ4936" s="11"/>
      <c r="AK4936" s="11"/>
      <c r="AL4936" s="63"/>
      <c r="AM4936" s="46" t="str">
        <f t="shared" si="1038"/>
        <v/>
      </c>
      <c r="AN4936" s="46" t="str">
        <f t="shared" si="1039"/>
        <v/>
      </c>
      <c r="AO4936" s="46" t="str">
        <f t="shared" si="1040"/>
        <v/>
      </c>
      <c r="AP4936" s="46">
        <f t="shared" si="1041"/>
        <v>0</v>
      </c>
      <c r="AQ4936" s="46" t="str">
        <f t="shared" si="1042"/>
        <v/>
      </c>
      <c r="AR4936" s="46">
        <f t="shared" si="1043"/>
        <v>0</v>
      </c>
      <c r="AS4936" s="48">
        <f t="shared" si="1044"/>
        <v>1</v>
      </c>
      <c r="AT4936" s="46">
        <f t="shared" si="1048"/>
        <v>0</v>
      </c>
      <c r="AU4936" s="46">
        <f t="shared" si="1045"/>
        <v>0</v>
      </c>
      <c r="AV4936" s="46">
        <f t="shared" si="1046"/>
        <v>0</v>
      </c>
      <c r="AW4936" s="46">
        <f t="shared" si="1049"/>
        <v>0</v>
      </c>
      <c r="AX4936" s="47" t="str">
        <f t="shared" si="1047"/>
        <v/>
      </c>
      <c r="AY4936" s="47" t="str">
        <f t="shared" si="1050"/>
        <v/>
      </c>
    </row>
    <row r="4937" spans="35:51" x14ac:dyDescent="0.35">
      <c r="AI4937" s="11"/>
      <c r="AJ4937" s="11"/>
      <c r="AK4937" s="11"/>
      <c r="AL4937" s="63"/>
      <c r="AM4937" s="46" t="str">
        <f t="shared" si="1038"/>
        <v/>
      </c>
      <c r="AN4937" s="46" t="str">
        <f t="shared" si="1039"/>
        <v/>
      </c>
      <c r="AO4937" s="46" t="str">
        <f t="shared" si="1040"/>
        <v/>
      </c>
      <c r="AP4937" s="46">
        <f t="shared" si="1041"/>
        <v>0</v>
      </c>
      <c r="AQ4937" s="46" t="str">
        <f t="shared" si="1042"/>
        <v/>
      </c>
      <c r="AR4937" s="46">
        <f t="shared" si="1043"/>
        <v>0</v>
      </c>
      <c r="AS4937" s="48">
        <f t="shared" si="1044"/>
        <v>1</v>
      </c>
      <c r="AT4937" s="46">
        <f t="shared" si="1048"/>
        <v>0</v>
      </c>
      <c r="AU4937" s="46">
        <f t="shared" si="1045"/>
        <v>0</v>
      </c>
      <c r="AV4937" s="46">
        <f t="shared" si="1046"/>
        <v>0</v>
      </c>
      <c r="AW4937" s="46">
        <f t="shared" si="1049"/>
        <v>0</v>
      </c>
      <c r="AX4937" s="47" t="str">
        <f t="shared" si="1047"/>
        <v/>
      </c>
      <c r="AY4937" s="47" t="str">
        <f t="shared" si="1050"/>
        <v/>
      </c>
    </row>
    <row r="4938" spans="35:51" x14ac:dyDescent="0.35">
      <c r="AI4938" s="11"/>
      <c r="AJ4938" s="11"/>
      <c r="AK4938" s="11"/>
      <c r="AL4938" s="63"/>
      <c r="AM4938" s="46" t="str">
        <f t="shared" si="1038"/>
        <v/>
      </c>
      <c r="AN4938" s="46" t="str">
        <f t="shared" si="1039"/>
        <v/>
      </c>
      <c r="AO4938" s="46" t="str">
        <f t="shared" si="1040"/>
        <v/>
      </c>
      <c r="AP4938" s="46">
        <f t="shared" si="1041"/>
        <v>0</v>
      </c>
      <c r="AQ4938" s="46" t="str">
        <f t="shared" si="1042"/>
        <v/>
      </c>
      <c r="AR4938" s="46">
        <f t="shared" si="1043"/>
        <v>0</v>
      </c>
      <c r="AS4938" s="48">
        <f t="shared" si="1044"/>
        <v>1</v>
      </c>
      <c r="AT4938" s="46">
        <f t="shared" si="1048"/>
        <v>0</v>
      </c>
      <c r="AU4938" s="46">
        <f t="shared" si="1045"/>
        <v>0</v>
      </c>
      <c r="AV4938" s="46">
        <f t="shared" si="1046"/>
        <v>0</v>
      </c>
      <c r="AW4938" s="46">
        <f t="shared" si="1049"/>
        <v>0</v>
      </c>
      <c r="AX4938" s="47" t="str">
        <f t="shared" si="1047"/>
        <v/>
      </c>
      <c r="AY4938" s="47" t="str">
        <f t="shared" si="1050"/>
        <v/>
      </c>
    </row>
    <row r="4939" spans="35:51" x14ac:dyDescent="0.35">
      <c r="AI4939" s="11"/>
      <c r="AJ4939" s="11"/>
      <c r="AK4939" s="11"/>
      <c r="AL4939" s="63"/>
      <c r="AM4939" s="46" t="str">
        <f t="shared" si="1038"/>
        <v/>
      </c>
      <c r="AN4939" s="46" t="str">
        <f t="shared" si="1039"/>
        <v/>
      </c>
      <c r="AO4939" s="46" t="str">
        <f t="shared" si="1040"/>
        <v/>
      </c>
      <c r="AP4939" s="46">
        <f t="shared" si="1041"/>
        <v>0</v>
      </c>
      <c r="AQ4939" s="46" t="str">
        <f t="shared" si="1042"/>
        <v/>
      </c>
      <c r="AR4939" s="46">
        <f t="shared" si="1043"/>
        <v>0</v>
      </c>
      <c r="AS4939" s="48">
        <f t="shared" si="1044"/>
        <v>1</v>
      </c>
      <c r="AT4939" s="46">
        <f t="shared" si="1048"/>
        <v>0</v>
      </c>
      <c r="AU4939" s="46">
        <f t="shared" si="1045"/>
        <v>0</v>
      </c>
      <c r="AV4939" s="46">
        <f t="shared" si="1046"/>
        <v>0</v>
      </c>
      <c r="AW4939" s="46">
        <f t="shared" si="1049"/>
        <v>0</v>
      </c>
      <c r="AX4939" s="47" t="str">
        <f t="shared" si="1047"/>
        <v/>
      </c>
      <c r="AY4939" s="47" t="str">
        <f t="shared" si="1050"/>
        <v/>
      </c>
    </row>
    <row r="4940" spans="35:51" x14ac:dyDescent="0.35">
      <c r="AI4940" s="11"/>
      <c r="AJ4940" s="11"/>
      <c r="AK4940" s="11"/>
      <c r="AL4940" s="63"/>
      <c r="AM4940" s="46" t="str">
        <f t="shared" si="1038"/>
        <v/>
      </c>
      <c r="AN4940" s="46" t="str">
        <f t="shared" si="1039"/>
        <v/>
      </c>
      <c r="AO4940" s="46" t="str">
        <f t="shared" si="1040"/>
        <v/>
      </c>
      <c r="AP4940" s="46">
        <f t="shared" si="1041"/>
        <v>0</v>
      </c>
      <c r="AQ4940" s="46" t="str">
        <f t="shared" si="1042"/>
        <v/>
      </c>
      <c r="AR4940" s="46">
        <f t="shared" si="1043"/>
        <v>0</v>
      </c>
      <c r="AS4940" s="48">
        <f t="shared" si="1044"/>
        <v>1</v>
      </c>
      <c r="AT4940" s="46">
        <f t="shared" si="1048"/>
        <v>0</v>
      </c>
      <c r="AU4940" s="46">
        <f t="shared" si="1045"/>
        <v>0</v>
      </c>
      <c r="AV4940" s="46">
        <f t="shared" si="1046"/>
        <v>0</v>
      </c>
      <c r="AW4940" s="46">
        <f t="shared" si="1049"/>
        <v>0</v>
      </c>
      <c r="AX4940" s="47" t="str">
        <f t="shared" si="1047"/>
        <v/>
      </c>
      <c r="AY4940" s="47" t="str">
        <f t="shared" si="1050"/>
        <v/>
      </c>
    </row>
    <row r="4941" spans="35:51" x14ac:dyDescent="0.35">
      <c r="AI4941" s="11"/>
      <c r="AJ4941" s="11"/>
      <c r="AK4941" s="11"/>
      <c r="AL4941" s="63"/>
      <c r="AM4941" s="46" t="str">
        <f t="shared" si="1038"/>
        <v/>
      </c>
      <c r="AN4941" s="46" t="str">
        <f t="shared" si="1039"/>
        <v/>
      </c>
      <c r="AO4941" s="46" t="str">
        <f t="shared" si="1040"/>
        <v/>
      </c>
      <c r="AP4941" s="46">
        <f t="shared" si="1041"/>
        <v>0</v>
      </c>
      <c r="AQ4941" s="46" t="str">
        <f t="shared" si="1042"/>
        <v/>
      </c>
      <c r="AR4941" s="46">
        <f t="shared" si="1043"/>
        <v>0</v>
      </c>
      <c r="AS4941" s="48">
        <f t="shared" si="1044"/>
        <v>1</v>
      </c>
      <c r="AT4941" s="46">
        <f t="shared" si="1048"/>
        <v>0</v>
      </c>
      <c r="AU4941" s="46">
        <f t="shared" si="1045"/>
        <v>0</v>
      </c>
      <c r="AV4941" s="46">
        <f t="shared" si="1046"/>
        <v>0</v>
      </c>
      <c r="AW4941" s="46">
        <f t="shared" si="1049"/>
        <v>0</v>
      </c>
      <c r="AX4941" s="47" t="str">
        <f t="shared" si="1047"/>
        <v/>
      </c>
      <c r="AY4941" s="47" t="str">
        <f t="shared" si="1050"/>
        <v/>
      </c>
    </row>
    <row r="4942" spans="35:51" x14ac:dyDescent="0.35">
      <c r="AI4942" s="11"/>
      <c r="AJ4942" s="11"/>
      <c r="AK4942" s="11"/>
      <c r="AL4942" s="63"/>
      <c r="AM4942" s="46" t="str">
        <f t="shared" si="1038"/>
        <v/>
      </c>
      <c r="AN4942" s="46" t="str">
        <f t="shared" si="1039"/>
        <v/>
      </c>
      <c r="AO4942" s="46" t="str">
        <f t="shared" si="1040"/>
        <v/>
      </c>
      <c r="AP4942" s="46">
        <f t="shared" si="1041"/>
        <v>0</v>
      </c>
      <c r="AQ4942" s="46" t="str">
        <f t="shared" si="1042"/>
        <v/>
      </c>
      <c r="AR4942" s="46">
        <f t="shared" si="1043"/>
        <v>0</v>
      </c>
      <c r="AS4942" s="48">
        <f t="shared" si="1044"/>
        <v>1</v>
      </c>
      <c r="AT4942" s="46">
        <f t="shared" si="1048"/>
        <v>0</v>
      </c>
      <c r="AU4942" s="46">
        <f t="shared" si="1045"/>
        <v>0</v>
      </c>
      <c r="AV4942" s="46">
        <f t="shared" si="1046"/>
        <v>0</v>
      </c>
      <c r="AW4942" s="46">
        <f t="shared" si="1049"/>
        <v>0</v>
      </c>
      <c r="AX4942" s="47" t="str">
        <f t="shared" si="1047"/>
        <v/>
      </c>
      <c r="AY4942" s="47" t="str">
        <f t="shared" si="1050"/>
        <v/>
      </c>
    </row>
    <row r="4943" spans="35:51" x14ac:dyDescent="0.35">
      <c r="AI4943" s="11"/>
      <c r="AJ4943" s="11"/>
      <c r="AK4943" s="11"/>
      <c r="AL4943" s="63"/>
      <c r="AM4943" s="46" t="str">
        <f t="shared" si="1038"/>
        <v/>
      </c>
      <c r="AN4943" s="46" t="str">
        <f t="shared" si="1039"/>
        <v/>
      </c>
      <c r="AO4943" s="46" t="str">
        <f t="shared" si="1040"/>
        <v/>
      </c>
      <c r="AP4943" s="46">
        <f t="shared" si="1041"/>
        <v>0</v>
      </c>
      <c r="AQ4943" s="46" t="str">
        <f t="shared" si="1042"/>
        <v/>
      </c>
      <c r="AR4943" s="46">
        <f t="shared" si="1043"/>
        <v>0</v>
      </c>
      <c r="AS4943" s="48">
        <f t="shared" si="1044"/>
        <v>1</v>
      </c>
      <c r="AT4943" s="46">
        <f t="shared" si="1048"/>
        <v>0</v>
      </c>
      <c r="AU4943" s="46">
        <f t="shared" si="1045"/>
        <v>0</v>
      </c>
      <c r="AV4943" s="46">
        <f t="shared" si="1046"/>
        <v>0</v>
      </c>
      <c r="AW4943" s="46">
        <f t="shared" si="1049"/>
        <v>0</v>
      </c>
      <c r="AX4943" s="47" t="str">
        <f t="shared" si="1047"/>
        <v/>
      </c>
      <c r="AY4943" s="47" t="str">
        <f t="shared" si="1050"/>
        <v/>
      </c>
    </row>
    <row r="4944" spans="35:51" x14ac:dyDescent="0.35">
      <c r="AI4944" s="11"/>
      <c r="AJ4944" s="11"/>
      <c r="AK4944" s="11"/>
      <c r="AL4944" s="63"/>
      <c r="AM4944" s="46" t="str">
        <f t="shared" si="1038"/>
        <v/>
      </c>
      <c r="AN4944" s="46" t="str">
        <f t="shared" si="1039"/>
        <v/>
      </c>
      <c r="AO4944" s="46" t="str">
        <f t="shared" si="1040"/>
        <v/>
      </c>
      <c r="AP4944" s="46">
        <f t="shared" si="1041"/>
        <v>0</v>
      </c>
      <c r="AQ4944" s="46" t="str">
        <f t="shared" si="1042"/>
        <v/>
      </c>
      <c r="AR4944" s="46">
        <f t="shared" si="1043"/>
        <v>0</v>
      </c>
      <c r="AS4944" s="48">
        <f t="shared" si="1044"/>
        <v>1</v>
      </c>
      <c r="AT4944" s="46">
        <f t="shared" si="1048"/>
        <v>0</v>
      </c>
      <c r="AU4944" s="46">
        <f t="shared" si="1045"/>
        <v>0</v>
      </c>
      <c r="AV4944" s="46">
        <f t="shared" si="1046"/>
        <v>0</v>
      </c>
      <c r="AW4944" s="46">
        <f t="shared" si="1049"/>
        <v>0</v>
      </c>
      <c r="AX4944" s="47" t="str">
        <f t="shared" si="1047"/>
        <v/>
      </c>
      <c r="AY4944" s="47" t="str">
        <f t="shared" si="1050"/>
        <v/>
      </c>
    </row>
    <row r="4945" spans="35:51" x14ac:dyDescent="0.35">
      <c r="AI4945" s="11"/>
      <c r="AJ4945" s="11"/>
      <c r="AK4945" s="11"/>
      <c r="AL4945" s="63"/>
      <c r="AM4945" s="46" t="str">
        <f t="shared" si="1038"/>
        <v/>
      </c>
      <c r="AN4945" s="46" t="str">
        <f t="shared" si="1039"/>
        <v/>
      </c>
      <c r="AO4945" s="46" t="str">
        <f t="shared" si="1040"/>
        <v/>
      </c>
      <c r="AP4945" s="46">
        <f t="shared" si="1041"/>
        <v>0</v>
      </c>
      <c r="AQ4945" s="46" t="str">
        <f t="shared" si="1042"/>
        <v/>
      </c>
      <c r="AR4945" s="46">
        <f t="shared" si="1043"/>
        <v>0</v>
      </c>
      <c r="AS4945" s="48">
        <f t="shared" si="1044"/>
        <v>1</v>
      </c>
      <c r="AT4945" s="46">
        <f t="shared" si="1048"/>
        <v>0</v>
      </c>
      <c r="AU4945" s="46">
        <f t="shared" si="1045"/>
        <v>0</v>
      </c>
      <c r="AV4945" s="46">
        <f t="shared" si="1046"/>
        <v>0</v>
      </c>
      <c r="AW4945" s="46">
        <f t="shared" si="1049"/>
        <v>0</v>
      </c>
      <c r="AX4945" s="47" t="str">
        <f t="shared" si="1047"/>
        <v/>
      </c>
      <c r="AY4945" s="47" t="str">
        <f t="shared" si="1050"/>
        <v/>
      </c>
    </row>
    <row r="4946" spans="35:51" x14ac:dyDescent="0.35">
      <c r="AI4946" s="11"/>
      <c r="AJ4946" s="11"/>
      <c r="AK4946" s="11"/>
      <c r="AL4946" s="63"/>
      <c r="AM4946" s="46" t="str">
        <f t="shared" si="1038"/>
        <v/>
      </c>
      <c r="AN4946" s="46" t="str">
        <f t="shared" si="1039"/>
        <v/>
      </c>
      <c r="AO4946" s="46" t="str">
        <f t="shared" si="1040"/>
        <v/>
      </c>
      <c r="AP4946" s="46">
        <f t="shared" si="1041"/>
        <v>0</v>
      </c>
      <c r="AQ4946" s="46" t="str">
        <f t="shared" si="1042"/>
        <v/>
      </c>
      <c r="AR4946" s="46">
        <f t="shared" si="1043"/>
        <v>0</v>
      </c>
      <c r="AS4946" s="48">
        <f t="shared" si="1044"/>
        <v>1</v>
      </c>
      <c r="AT4946" s="46">
        <f t="shared" si="1048"/>
        <v>0</v>
      </c>
      <c r="AU4946" s="46">
        <f t="shared" si="1045"/>
        <v>0</v>
      </c>
      <c r="AV4946" s="46">
        <f t="shared" si="1046"/>
        <v>0</v>
      </c>
      <c r="AW4946" s="46">
        <f t="shared" si="1049"/>
        <v>0</v>
      </c>
      <c r="AX4946" s="47" t="str">
        <f t="shared" si="1047"/>
        <v/>
      </c>
      <c r="AY4946" s="47" t="str">
        <f t="shared" si="1050"/>
        <v/>
      </c>
    </row>
    <row r="4947" spans="35:51" x14ac:dyDescent="0.35">
      <c r="AI4947" s="11"/>
      <c r="AJ4947" s="11"/>
      <c r="AK4947" s="11"/>
      <c r="AL4947" s="63"/>
      <c r="AM4947" s="46" t="str">
        <f t="shared" si="1038"/>
        <v/>
      </c>
      <c r="AN4947" s="46" t="str">
        <f t="shared" si="1039"/>
        <v/>
      </c>
      <c r="AO4947" s="46" t="str">
        <f t="shared" si="1040"/>
        <v/>
      </c>
      <c r="AP4947" s="46">
        <f t="shared" si="1041"/>
        <v>0</v>
      </c>
      <c r="AQ4947" s="46" t="str">
        <f t="shared" si="1042"/>
        <v/>
      </c>
      <c r="AR4947" s="46">
        <f t="shared" si="1043"/>
        <v>0</v>
      </c>
      <c r="AS4947" s="48">
        <f t="shared" si="1044"/>
        <v>1</v>
      </c>
      <c r="AT4947" s="46">
        <f t="shared" si="1048"/>
        <v>0</v>
      </c>
      <c r="AU4947" s="46">
        <f t="shared" si="1045"/>
        <v>0</v>
      </c>
      <c r="AV4947" s="46">
        <f t="shared" si="1046"/>
        <v>0</v>
      </c>
      <c r="AW4947" s="46">
        <f t="shared" si="1049"/>
        <v>0</v>
      </c>
      <c r="AX4947" s="47" t="str">
        <f t="shared" si="1047"/>
        <v/>
      </c>
      <c r="AY4947" s="47" t="str">
        <f t="shared" si="1050"/>
        <v/>
      </c>
    </row>
    <row r="4948" spans="35:51" x14ac:dyDescent="0.35">
      <c r="AI4948" s="11"/>
      <c r="AJ4948" s="11"/>
      <c r="AK4948" s="11"/>
      <c r="AL4948" s="63"/>
      <c r="AM4948" s="46" t="str">
        <f t="shared" si="1038"/>
        <v/>
      </c>
      <c r="AN4948" s="46" t="str">
        <f t="shared" si="1039"/>
        <v/>
      </c>
      <c r="AO4948" s="46" t="str">
        <f t="shared" si="1040"/>
        <v/>
      </c>
      <c r="AP4948" s="46">
        <f t="shared" si="1041"/>
        <v>0</v>
      </c>
      <c r="AQ4948" s="46" t="str">
        <f t="shared" si="1042"/>
        <v/>
      </c>
      <c r="AR4948" s="46">
        <f t="shared" si="1043"/>
        <v>0</v>
      </c>
      <c r="AS4948" s="48">
        <f t="shared" si="1044"/>
        <v>1</v>
      </c>
      <c r="AT4948" s="46">
        <f t="shared" si="1048"/>
        <v>0</v>
      </c>
      <c r="AU4948" s="46">
        <f t="shared" si="1045"/>
        <v>0</v>
      </c>
      <c r="AV4948" s="46">
        <f t="shared" si="1046"/>
        <v>0</v>
      </c>
      <c r="AW4948" s="46">
        <f t="shared" si="1049"/>
        <v>0</v>
      </c>
      <c r="AX4948" s="47" t="str">
        <f t="shared" si="1047"/>
        <v/>
      </c>
      <c r="AY4948" s="47" t="str">
        <f t="shared" si="1050"/>
        <v/>
      </c>
    </row>
    <row r="4949" spans="35:51" x14ac:dyDescent="0.35">
      <c r="AI4949" s="11"/>
      <c r="AJ4949" s="11"/>
      <c r="AK4949" s="11"/>
      <c r="AL4949" s="63"/>
      <c r="AM4949" s="46" t="str">
        <f t="shared" si="1038"/>
        <v/>
      </c>
      <c r="AN4949" s="46" t="str">
        <f t="shared" si="1039"/>
        <v/>
      </c>
      <c r="AO4949" s="46" t="str">
        <f t="shared" si="1040"/>
        <v/>
      </c>
      <c r="AP4949" s="46">
        <f t="shared" si="1041"/>
        <v>0</v>
      </c>
      <c r="AQ4949" s="46" t="str">
        <f t="shared" si="1042"/>
        <v/>
      </c>
      <c r="AR4949" s="46">
        <f t="shared" si="1043"/>
        <v>0</v>
      </c>
      <c r="AS4949" s="48">
        <f t="shared" si="1044"/>
        <v>1</v>
      </c>
      <c r="AT4949" s="46">
        <f t="shared" si="1048"/>
        <v>0</v>
      </c>
      <c r="AU4949" s="46">
        <f t="shared" si="1045"/>
        <v>0</v>
      </c>
      <c r="AV4949" s="46">
        <f t="shared" si="1046"/>
        <v>0</v>
      </c>
      <c r="AW4949" s="46">
        <f t="shared" si="1049"/>
        <v>0</v>
      </c>
      <c r="AX4949" s="47" t="str">
        <f t="shared" si="1047"/>
        <v/>
      </c>
      <c r="AY4949" s="47" t="str">
        <f t="shared" si="1050"/>
        <v/>
      </c>
    </row>
    <row r="4950" spans="35:51" x14ac:dyDescent="0.35">
      <c r="AI4950" s="11"/>
      <c r="AJ4950" s="11"/>
      <c r="AK4950" s="11"/>
      <c r="AL4950" s="63"/>
      <c r="AM4950" s="46" t="str">
        <f t="shared" si="1038"/>
        <v/>
      </c>
      <c r="AN4950" s="46" t="str">
        <f t="shared" si="1039"/>
        <v/>
      </c>
      <c r="AO4950" s="46" t="str">
        <f t="shared" si="1040"/>
        <v/>
      </c>
      <c r="AP4950" s="46">
        <f t="shared" si="1041"/>
        <v>0</v>
      </c>
      <c r="AQ4950" s="46" t="str">
        <f t="shared" si="1042"/>
        <v/>
      </c>
      <c r="AR4950" s="46">
        <f t="shared" si="1043"/>
        <v>0</v>
      </c>
      <c r="AS4950" s="48">
        <f t="shared" si="1044"/>
        <v>1</v>
      </c>
      <c r="AT4950" s="46">
        <f t="shared" si="1048"/>
        <v>0</v>
      </c>
      <c r="AU4950" s="46">
        <f t="shared" si="1045"/>
        <v>0</v>
      </c>
      <c r="AV4950" s="46">
        <f t="shared" si="1046"/>
        <v>0</v>
      </c>
      <c r="AW4950" s="46">
        <f t="shared" si="1049"/>
        <v>0</v>
      </c>
      <c r="AX4950" s="47" t="str">
        <f t="shared" si="1047"/>
        <v/>
      </c>
      <c r="AY4950" s="47" t="str">
        <f t="shared" si="1050"/>
        <v/>
      </c>
    </row>
    <row r="4951" spans="35:51" x14ac:dyDescent="0.35">
      <c r="AI4951" s="11"/>
      <c r="AJ4951" s="11"/>
      <c r="AK4951" s="11"/>
      <c r="AL4951" s="63"/>
      <c r="AM4951" s="46" t="str">
        <f t="shared" si="1038"/>
        <v/>
      </c>
      <c r="AN4951" s="46" t="str">
        <f t="shared" si="1039"/>
        <v/>
      </c>
      <c r="AO4951" s="46" t="str">
        <f t="shared" si="1040"/>
        <v/>
      </c>
      <c r="AP4951" s="46">
        <f t="shared" si="1041"/>
        <v>0</v>
      </c>
      <c r="AQ4951" s="46" t="str">
        <f t="shared" si="1042"/>
        <v/>
      </c>
      <c r="AR4951" s="46">
        <f t="shared" si="1043"/>
        <v>0</v>
      </c>
      <c r="AS4951" s="48">
        <f t="shared" si="1044"/>
        <v>1</v>
      </c>
      <c r="AT4951" s="46">
        <f t="shared" si="1048"/>
        <v>0</v>
      </c>
      <c r="AU4951" s="46">
        <f t="shared" si="1045"/>
        <v>0</v>
      </c>
      <c r="AV4951" s="46">
        <f t="shared" si="1046"/>
        <v>0</v>
      </c>
      <c r="AW4951" s="46">
        <f t="shared" si="1049"/>
        <v>0</v>
      </c>
      <c r="AX4951" s="47" t="str">
        <f t="shared" si="1047"/>
        <v/>
      </c>
      <c r="AY4951" s="47" t="str">
        <f t="shared" si="1050"/>
        <v/>
      </c>
    </row>
    <row r="4952" spans="35:51" x14ac:dyDescent="0.35">
      <c r="AI4952" s="11"/>
      <c r="AJ4952" s="11"/>
      <c r="AK4952" s="11"/>
      <c r="AL4952" s="63"/>
      <c r="AM4952" s="46" t="str">
        <f t="shared" si="1038"/>
        <v/>
      </c>
      <c r="AN4952" s="46" t="str">
        <f t="shared" si="1039"/>
        <v/>
      </c>
      <c r="AO4952" s="46" t="str">
        <f t="shared" si="1040"/>
        <v/>
      </c>
      <c r="AP4952" s="46">
        <f t="shared" si="1041"/>
        <v>0</v>
      </c>
      <c r="AQ4952" s="46" t="str">
        <f t="shared" si="1042"/>
        <v/>
      </c>
      <c r="AR4952" s="46">
        <f t="shared" si="1043"/>
        <v>0</v>
      </c>
      <c r="AS4952" s="48">
        <f t="shared" si="1044"/>
        <v>1</v>
      </c>
      <c r="AT4952" s="46">
        <f t="shared" si="1048"/>
        <v>0</v>
      </c>
      <c r="AU4952" s="46">
        <f t="shared" si="1045"/>
        <v>0</v>
      </c>
      <c r="AV4952" s="46">
        <f t="shared" si="1046"/>
        <v>0</v>
      </c>
      <c r="AW4952" s="46">
        <f t="shared" si="1049"/>
        <v>0</v>
      </c>
      <c r="AX4952" s="47" t="str">
        <f t="shared" si="1047"/>
        <v/>
      </c>
      <c r="AY4952" s="47" t="str">
        <f t="shared" si="1050"/>
        <v/>
      </c>
    </row>
    <row r="4953" spans="35:51" x14ac:dyDescent="0.35">
      <c r="AI4953" s="11"/>
      <c r="AJ4953" s="11"/>
      <c r="AK4953" s="11"/>
      <c r="AL4953" s="63"/>
      <c r="AM4953" s="46" t="str">
        <f t="shared" si="1038"/>
        <v/>
      </c>
      <c r="AN4953" s="46" t="str">
        <f t="shared" si="1039"/>
        <v/>
      </c>
      <c r="AO4953" s="46" t="str">
        <f t="shared" si="1040"/>
        <v/>
      </c>
      <c r="AP4953" s="46">
        <f t="shared" si="1041"/>
        <v>0</v>
      </c>
      <c r="AQ4953" s="46" t="str">
        <f t="shared" si="1042"/>
        <v/>
      </c>
      <c r="AR4953" s="46">
        <f t="shared" si="1043"/>
        <v>0</v>
      </c>
      <c r="AS4953" s="48">
        <f t="shared" si="1044"/>
        <v>1</v>
      </c>
      <c r="AT4953" s="46">
        <f t="shared" si="1048"/>
        <v>0</v>
      </c>
      <c r="AU4953" s="46">
        <f t="shared" si="1045"/>
        <v>0</v>
      </c>
      <c r="AV4953" s="46">
        <f t="shared" si="1046"/>
        <v>0</v>
      </c>
      <c r="AW4953" s="46">
        <f t="shared" si="1049"/>
        <v>0</v>
      </c>
      <c r="AX4953" s="47" t="str">
        <f t="shared" si="1047"/>
        <v/>
      </c>
      <c r="AY4953" s="47" t="str">
        <f t="shared" si="1050"/>
        <v/>
      </c>
    </row>
    <row r="4954" spans="35:51" x14ac:dyDescent="0.35">
      <c r="AI4954" s="11"/>
      <c r="AJ4954" s="11"/>
      <c r="AK4954" s="11"/>
      <c r="AL4954" s="63"/>
      <c r="AM4954" s="46" t="str">
        <f t="shared" si="1038"/>
        <v/>
      </c>
      <c r="AN4954" s="46" t="str">
        <f t="shared" si="1039"/>
        <v/>
      </c>
      <c r="AO4954" s="46" t="str">
        <f t="shared" si="1040"/>
        <v/>
      </c>
      <c r="AP4954" s="46">
        <f t="shared" si="1041"/>
        <v>0</v>
      </c>
      <c r="AQ4954" s="46" t="str">
        <f t="shared" si="1042"/>
        <v/>
      </c>
      <c r="AR4954" s="46">
        <f t="shared" si="1043"/>
        <v>0</v>
      </c>
      <c r="AS4954" s="48">
        <f t="shared" si="1044"/>
        <v>1</v>
      </c>
      <c r="AT4954" s="46">
        <f t="shared" si="1048"/>
        <v>0</v>
      </c>
      <c r="AU4954" s="46">
        <f t="shared" si="1045"/>
        <v>0</v>
      </c>
      <c r="AV4954" s="46">
        <f t="shared" si="1046"/>
        <v>0</v>
      </c>
      <c r="AW4954" s="46">
        <f t="shared" si="1049"/>
        <v>0</v>
      </c>
      <c r="AX4954" s="47" t="str">
        <f t="shared" si="1047"/>
        <v/>
      </c>
      <c r="AY4954" s="47" t="str">
        <f t="shared" si="1050"/>
        <v/>
      </c>
    </row>
    <row r="4955" spans="35:51" x14ac:dyDescent="0.35">
      <c r="AI4955" s="11"/>
      <c r="AJ4955" s="11"/>
      <c r="AK4955" s="11"/>
      <c r="AL4955" s="63"/>
      <c r="AM4955" s="46" t="str">
        <f t="shared" si="1038"/>
        <v/>
      </c>
      <c r="AN4955" s="46" t="str">
        <f t="shared" si="1039"/>
        <v/>
      </c>
      <c r="AO4955" s="46" t="str">
        <f t="shared" si="1040"/>
        <v/>
      </c>
      <c r="AP4955" s="46">
        <f t="shared" si="1041"/>
        <v>0</v>
      </c>
      <c r="AQ4955" s="46" t="str">
        <f t="shared" si="1042"/>
        <v/>
      </c>
      <c r="AR4955" s="46">
        <f t="shared" si="1043"/>
        <v>0</v>
      </c>
      <c r="AS4955" s="48">
        <f t="shared" si="1044"/>
        <v>1</v>
      </c>
      <c r="AT4955" s="46">
        <f t="shared" si="1048"/>
        <v>0</v>
      </c>
      <c r="AU4955" s="46">
        <f t="shared" si="1045"/>
        <v>0</v>
      </c>
      <c r="AV4955" s="46">
        <f t="shared" si="1046"/>
        <v>0</v>
      </c>
      <c r="AW4955" s="46">
        <f t="shared" si="1049"/>
        <v>0</v>
      </c>
      <c r="AX4955" s="47" t="str">
        <f t="shared" si="1047"/>
        <v/>
      </c>
      <c r="AY4955" s="47" t="str">
        <f t="shared" si="1050"/>
        <v/>
      </c>
    </row>
    <row r="4956" spans="35:51" x14ac:dyDescent="0.35">
      <c r="AI4956" s="11"/>
      <c r="AJ4956" s="11"/>
      <c r="AK4956" s="11"/>
      <c r="AL4956" s="63"/>
      <c r="AM4956" s="46" t="str">
        <f t="shared" si="1038"/>
        <v/>
      </c>
      <c r="AN4956" s="46" t="str">
        <f t="shared" si="1039"/>
        <v/>
      </c>
      <c r="AO4956" s="46" t="str">
        <f t="shared" si="1040"/>
        <v/>
      </c>
      <c r="AP4956" s="46">
        <f t="shared" si="1041"/>
        <v>0</v>
      </c>
      <c r="AQ4956" s="46" t="str">
        <f t="shared" si="1042"/>
        <v/>
      </c>
      <c r="AR4956" s="46">
        <f t="shared" si="1043"/>
        <v>0</v>
      </c>
      <c r="AS4956" s="48">
        <f t="shared" si="1044"/>
        <v>1</v>
      </c>
      <c r="AT4956" s="46">
        <f t="shared" si="1048"/>
        <v>0</v>
      </c>
      <c r="AU4956" s="46">
        <f t="shared" si="1045"/>
        <v>0</v>
      </c>
      <c r="AV4956" s="46">
        <f t="shared" si="1046"/>
        <v>0</v>
      </c>
      <c r="AW4956" s="46">
        <f t="shared" si="1049"/>
        <v>0</v>
      </c>
      <c r="AX4956" s="47" t="str">
        <f t="shared" si="1047"/>
        <v/>
      </c>
      <c r="AY4956" s="47" t="str">
        <f t="shared" si="1050"/>
        <v/>
      </c>
    </row>
    <row r="4957" spans="35:51" x14ac:dyDescent="0.35">
      <c r="AI4957" s="11"/>
      <c r="AJ4957" s="11"/>
      <c r="AK4957" s="11"/>
      <c r="AL4957" s="63"/>
      <c r="AM4957" s="46" t="str">
        <f t="shared" si="1038"/>
        <v/>
      </c>
      <c r="AN4957" s="46" t="str">
        <f t="shared" si="1039"/>
        <v/>
      </c>
      <c r="AO4957" s="46" t="str">
        <f t="shared" si="1040"/>
        <v/>
      </c>
      <c r="AP4957" s="46">
        <f t="shared" si="1041"/>
        <v>0</v>
      </c>
      <c r="AQ4957" s="46" t="str">
        <f t="shared" si="1042"/>
        <v/>
      </c>
      <c r="AR4957" s="46">
        <f t="shared" si="1043"/>
        <v>0</v>
      </c>
      <c r="AS4957" s="48">
        <f t="shared" si="1044"/>
        <v>1</v>
      </c>
      <c r="AT4957" s="46">
        <f t="shared" si="1048"/>
        <v>0</v>
      </c>
      <c r="AU4957" s="46">
        <f t="shared" si="1045"/>
        <v>0</v>
      </c>
      <c r="AV4957" s="46">
        <f t="shared" si="1046"/>
        <v>0</v>
      </c>
      <c r="AW4957" s="46">
        <f t="shared" si="1049"/>
        <v>0</v>
      </c>
      <c r="AX4957" s="47" t="str">
        <f t="shared" si="1047"/>
        <v/>
      </c>
      <c r="AY4957" s="47" t="str">
        <f t="shared" si="1050"/>
        <v/>
      </c>
    </row>
    <row r="4958" spans="35:51" x14ac:dyDescent="0.35">
      <c r="AI4958" s="11"/>
      <c r="AJ4958" s="11"/>
      <c r="AK4958" s="11"/>
      <c r="AL4958" s="63"/>
      <c r="AM4958" s="46" t="str">
        <f t="shared" si="1038"/>
        <v/>
      </c>
      <c r="AN4958" s="46" t="str">
        <f t="shared" si="1039"/>
        <v/>
      </c>
      <c r="AO4958" s="46" t="str">
        <f t="shared" si="1040"/>
        <v/>
      </c>
      <c r="AP4958" s="46">
        <f t="shared" si="1041"/>
        <v>0</v>
      </c>
      <c r="AQ4958" s="46" t="str">
        <f t="shared" si="1042"/>
        <v/>
      </c>
      <c r="AR4958" s="46">
        <f t="shared" si="1043"/>
        <v>0</v>
      </c>
      <c r="AS4958" s="48">
        <f t="shared" si="1044"/>
        <v>1</v>
      </c>
      <c r="AT4958" s="46">
        <f t="shared" si="1048"/>
        <v>0</v>
      </c>
      <c r="AU4958" s="46">
        <f t="shared" si="1045"/>
        <v>0</v>
      </c>
      <c r="AV4958" s="46">
        <f t="shared" si="1046"/>
        <v>0</v>
      </c>
      <c r="AW4958" s="46">
        <f t="shared" si="1049"/>
        <v>0</v>
      </c>
      <c r="AX4958" s="47" t="str">
        <f t="shared" si="1047"/>
        <v/>
      </c>
      <c r="AY4958" s="47" t="str">
        <f t="shared" si="1050"/>
        <v/>
      </c>
    </row>
    <row r="4959" spans="35:51" x14ac:dyDescent="0.35">
      <c r="AI4959" s="11"/>
      <c r="AJ4959" s="11"/>
      <c r="AK4959" s="11"/>
      <c r="AL4959" s="63"/>
      <c r="AM4959" s="46" t="str">
        <f t="shared" si="1038"/>
        <v/>
      </c>
      <c r="AN4959" s="46" t="str">
        <f t="shared" si="1039"/>
        <v/>
      </c>
      <c r="AO4959" s="46" t="str">
        <f t="shared" si="1040"/>
        <v/>
      </c>
      <c r="AP4959" s="46">
        <f t="shared" si="1041"/>
        <v>0</v>
      </c>
      <c r="AQ4959" s="46" t="str">
        <f t="shared" si="1042"/>
        <v/>
      </c>
      <c r="AR4959" s="46">
        <f t="shared" si="1043"/>
        <v>0</v>
      </c>
      <c r="AS4959" s="48">
        <f t="shared" si="1044"/>
        <v>1</v>
      </c>
      <c r="AT4959" s="46">
        <f t="shared" si="1048"/>
        <v>0</v>
      </c>
      <c r="AU4959" s="46">
        <f t="shared" si="1045"/>
        <v>0</v>
      </c>
      <c r="AV4959" s="46">
        <f t="shared" si="1046"/>
        <v>0</v>
      </c>
      <c r="AW4959" s="46">
        <f t="shared" si="1049"/>
        <v>0</v>
      </c>
      <c r="AX4959" s="47" t="str">
        <f t="shared" si="1047"/>
        <v/>
      </c>
      <c r="AY4959" s="47" t="str">
        <f t="shared" si="1050"/>
        <v/>
      </c>
    </row>
    <row r="4960" spans="35:51" x14ac:dyDescent="0.35">
      <c r="AI4960" s="11"/>
      <c r="AJ4960" s="11"/>
      <c r="AK4960" s="11"/>
      <c r="AL4960" s="63"/>
      <c r="AM4960" s="46" t="str">
        <f t="shared" si="1038"/>
        <v/>
      </c>
      <c r="AN4960" s="46" t="str">
        <f t="shared" si="1039"/>
        <v/>
      </c>
      <c r="AO4960" s="46" t="str">
        <f t="shared" si="1040"/>
        <v/>
      </c>
      <c r="AP4960" s="46">
        <f t="shared" si="1041"/>
        <v>0</v>
      </c>
      <c r="AQ4960" s="46" t="str">
        <f t="shared" si="1042"/>
        <v/>
      </c>
      <c r="AR4960" s="46">
        <f t="shared" si="1043"/>
        <v>0</v>
      </c>
      <c r="AS4960" s="48">
        <f t="shared" si="1044"/>
        <v>1</v>
      </c>
      <c r="AT4960" s="46">
        <f t="shared" si="1048"/>
        <v>0</v>
      </c>
      <c r="AU4960" s="46">
        <f t="shared" si="1045"/>
        <v>0</v>
      </c>
      <c r="AV4960" s="46">
        <f t="shared" si="1046"/>
        <v>0</v>
      </c>
      <c r="AW4960" s="46">
        <f t="shared" si="1049"/>
        <v>0</v>
      </c>
      <c r="AX4960" s="47" t="str">
        <f t="shared" si="1047"/>
        <v/>
      </c>
      <c r="AY4960" s="47" t="str">
        <f t="shared" si="1050"/>
        <v/>
      </c>
    </row>
    <row r="4961" spans="35:51" x14ac:dyDescent="0.35">
      <c r="AI4961" s="11"/>
      <c r="AJ4961" s="11"/>
      <c r="AK4961" s="11"/>
      <c r="AL4961" s="63"/>
      <c r="AM4961" s="46" t="str">
        <f t="shared" si="1038"/>
        <v/>
      </c>
      <c r="AN4961" s="46" t="str">
        <f t="shared" si="1039"/>
        <v/>
      </c>
      <c r="AO4961" s="46" t="str">
        <f t="shared" si="1040"/>
        <v/>
      </c>
      <c r="AP4961" s="46">
        <f t="shared" si="1041"/>
        <v>0</v>
      </c>
      <c r="AQ4961" s="46" t="str">
        <f t="shared" si="1042"/>
        <v/>
      </c>
      <c r="AR4961" s="46">
        <f t="shared" si="1043"/>
        <v>0</v>
      </c>
      <c r="AS4961" s="48">
        <f t="shared" si="1044"/>
        <v>1</v>
      </c>
      <c r="AT4961" s="46">
        <f t="shared" si="1048"/>
        <v>0</v>
      </c>
      <c r="AU4961" s="46">
        <f t="shared" si="1045"/>
        <v>0</v>
      </c>
      <c r="AV4961" s="46">
        <f t="shared" si="1046"/>
        <v>0</v>
      </c>
      <c r="AW4961" s="46">
        <f t="shared" si="1049"/>
        <v>0</v>
      </c>
      <c r="AX4961" s="47" t="str">
        <f t="shared" si="1047"/>
        <v/>
      </c>
      <c r="AY4961" s="47" t="str">
        <f t="shared" si="1050"/>
        <v/>
      </c>
    </row>
    <row r="4962" spans="35:51" x14ac:dyDescent="0.35">
      <c r="AI4962" s="11"/>
      <c r="AJ4962" s="11"/>
      <c r="AK4962" s="11"/>
      <c r="AL4962" s="63"/>
      <c r="AM4962" s="46" t="str">
        <f t="shared" si="1038"/>
        <v/>
      </c>
      <c r="AN4962" s="46" t="str">
        <f t="shared" si="1039"/>
        <v/>
      </c>
      <c r="AO4962" s="46" t="str">
        <f t="shared" si="1040"/>
        <v/>
      </c>
      <c r="AP4962" s="46">
        <f t="shared" si="1041"/>
        <v>0</v>
      </c>
      <c r="AQ4962" s="46" t="str">
        <f t="shared" si="1042"/>
        <v/>
      </c>
      <c r="AR4962" s="46">
        <f t="shared" si="1043"/>
        <v>0</v>
      </c>
      <c r="AS4962" s="48">
        <f t="shared" si="1044"/>
        <v>1</v>
      </c>
      <c r="AT4962" s="46">
        <f t="shared" si="1048"/>
        <v>0</v>
      </c>
      <c r="AU4962" s="46">
        <f t="shared" si="1045"/>
        <v>0</v>
      </c>
      <c r="AV4962" s="46">
        <f t="shared" si="1046"/>
        <v>0</v>
      </c>
      <c r="AW4962" s="46">
        <f t="shared" si="1049"/>
        <v>0</v>
      </c>
      <c r="AX4962" s="47" t="str">
        <f t="shared" si="1047"/>
        <v/>
      </c>
      <c r="AY4962" s="47" t="str">
        <f t="shared" si="1050"/>
        <v/>
      </c>
    </row>
    <row r="4963" spans="35:51" x14ac:dyDescent="0.35">
      <c r="AI4963" s="11"/>
      <c r="AJ4963" s="11"/>
      <c r="AK4963" s="11"/>
      <c r="AL4963" s="63"/>
      <c r="AM4963" s="46" t="str">
        <f t="shared" si="1038"/>
        <v/>
      </c>
      <c r="AN4963" s="46" t="str">
        <f t="shared" si="1039"/>
        <v/>
      </c>
      <c r="AO4963" s="46" t="str">
        <f t="shared" si="1040"/>
        <v/>
      </c>
      <c r="AP4963" s="46">
        <f t="shared" si="1041"/>
        <v>0</v>
      </c>
      <c r="AQ4963" s="46" t="str">
        <f t="shared" si="1042"/>
        <v/>
      </c>
      <c r="AR4963" s="46">
        <f t="shared" si="1043"/>
        <v>0</v>
      </c>
      <c r="AS4963" s="48">
        <f t="shared" si="1044"/>
        <v>1</v>
      </c>
      <c r="AT4963" s="46">
        <f t="shared" si="1048"/>
        <v>0</v>
      </c>
      <c r="AU4963" s="46">
        <f t="shared" si="1045"/>
        <v>0</v>
      </c>
      <c r="AV4963" s="46">
        <f t="shared" si="1046"/>
        <v>0</v>
      </c>
      <c r="AW4963" s="46">
        <f t="shared" si="1049"/>
        <v>0</v>
      </c>
      <c r="AX4963" s="47" t="str">
        <f t="shared" si="1047"/>
        <v/>
      </c>
      <c r="AY4963" s="47" t="str">
        <f t="shared" si="1050"/>
        <v/>
      </c>
    </row>
    <row r="4964" spans="35:51" x14ac:dyDescent="0.35">
      <c r="AI4964" s="11"/>
      <c r="AJ4964" s="11"/>
      <c r="AK4964" s="11"/>
      <c r="AL4964" s="63"/>
      <c r="AM4964" s="46" t="str">
        <f t="shared" si="1038"/>
        <v/>
      </c>
      <c r="AN4964" s="46" t="str">
        <f t="shared" si="1039"/>
        <v/>
      </c>
      <c r="AO4964" s="46" t="str">
        <f t="shared" si="1040"/>
        <v/>
      </c>
      <c r="AP4964" s="46">
        <f t="shared" si="1041"/>
        <v>0</v>
      </c>
      <c r="AQ4964" s="46" t="str">
        <f t="shared" si="1042"/>
        <v/>
      </c>
      <c r="AR4964" s="46">
        <f t="shared" si="1043"/>
        <v>0</v>
      </c>
      <c r="AS4964" s="48">
        <f t="shared" si="1044"/>
        <v>1</v>
      </c>
      <c r="AT4964" s="46">
        <f t="shared" si="1048"/>
        <v>0</v>
      </c>
      <c r="AU4964" s="46">
        <f t="shared" si="1045"/>
        <v>0</v>
      </c>
      <c r="AV4964" s="46">
        <f t="shared" si="1046"/>
        <v>0</v>
      </c>
      <c r="AW4964" s="46">
        <f t="shared" si="1049"/>
        <v>0</v>
      </c>
      <c r="AX4964" s="47" t="str">
        <f t="shared" si="1047"/>
        <v/>
      </c>
      <c r="AY4964" s="47" t="str">
        <f t="shared" si="1050"/>
        <v/>
      </c>
    </row>
    <row r="4965" spans="35:51" x14ac:dyDescent="0.35">
      <c r="AI4965" s="11"/>
      <c r="AJ4965" s="11"/>
      <c r="AK4965" s="11"/>
      <c r="AL4965" s="63"/>
      <c r="AM4965" s="46" t="str">
        <f t="shared" si="1038"/>
        <v/>
      </c>
      <c r="AN4965" s="46" t="str">
        <f t="shared" si="1039"/>
        <v/>
      </c>
      <c r="AO4965" s="46" t="str">
        <f t="shared" si="1040"/>
        <v/>
      </c>
      <c r="AP4965" s="46">
        <f t="shared" si="1041"/>
        <v>0</v>
      </c>
      <c r="AQ4965" s="46" t="str">
        <f t="shared" si="1042"/>
        <v/>
      </c>
      <c r="AR4965" s="46">
        <f t="shared" si="1043"/>
        <v>0</v>
      </c>
      <c r="AS4965" s="48">
        <f t="shared" si="1044"/>
        <v>1</v>
      </c>
      <c r="AT4965" s="46">
        <f t="shared" si="1048"/>
        <v>0</v>
      </c>
      <c r="AU4965" s="46">
        <f t="shared" si="1045"/>
        <v>0</v>
      </c>
      <c r="AV4965" s="46">
        <f t="shared" si="1046"/>
        <v>0</v>
      </c>
      <c r="AW4965" s="46">
        <f t="shared" si="1049"/>
        <v>0</v>
      </c>
      <c r="AX4965" s="47" t="str">
        <f t="shared" si="1047"/>
        <v/>
      </c>
      <c r="AY4965" s="47" t="str">
        <f t="shared" si="1050"/>
        <v/>
      </c>
    </row>
    <row r="4966" spans="35:51" x14ac:dyDescent="0.35">
      <c r="AI4966" s="11"/>
      <c r="AJ4966" s="11"/>
      <c r="AK4966" s="11"/>
      <c r="AL4966" s="63"/>
      <c r="AM4966" s="46" t="str">
        <f t="shared" si="1038"/>
        <v/>
      </c>
      <c r="AN4966" s="46" t="str">
        <f t="shared" si="1039"/>
        <v/>
      </c>
      <c r="AO4966" s="46" t="str">
        <f t="shared" si="1040"/>
        <v/>
      </c>
      <c r="AP4966" s="46">
        <f t="shared" si="1041"/>
        <v>0</v>
      </c>
      <c r="AQ4966" s="46" t="str">
        <f t="shared" si="1042"/>
        <v/>
      </c>
      <c r="AR4966" s="46">
        <f t="shared" si="1043"/>
        <v>0</v>
      </c>
      <c r="AS4966" s="48">
        <f t="shared" si="1044"/>
        <v>1</v>
      </c>
      <c r="AT4966" s="46">
        <f t="shared" si="1048"/>
        <v>0</v>
      </c>
      <c r="AU4966" s="46">
        <f t="shared" si="1045"/>
        <v>0</v>
      </c>
      <c r="AV4966" s="46">
        <f t="shared" si="1046"/>
        <v>0</v>
      </c>
      <c r="AW4966" s="46">
        <f t="shared" si="1049"/>
        <v>0</v>
      </c>
      <c r="AX4966" s="47" t="str">
        <f t="shared" si="1047"/>
        <v/>
      </c>
      <c r="AY4966" s="47" t="str">
        <f t="shared" si="1050"/>
        <v/>
      </c>
    </row>
    <row r="4967" spans="35:51" x14ac:dyDescent="0.35">
      <c r="AI4967" s="11"/>
      <c r="AJ4967" s="11"/>
      <c r="AK4967" s="11"/>
      <c r="AL4967" s="63"/>
      <c r="AM4967" s="46" t="str">
        <f t="shared" si="1038"/>
        <v/>
      </c>
      <c r="AN4967" s="46" t="str">
        <f t="shared" si="1039"/>
        <v/>
      </c>
      <c r="AO4967" s="46" t="str">
        <f t="shared" si="1040"/>
        <v/>
      </c>
      <c r="AP4967" s="46">
        <f t="shared" si="1041"/>
        <v>0</v>
      </c>
      <c r="AQ4967" s="46" t="str">
        <f t="shared" si="1042"/>
        <v/>
      </c>
      <c r="AR4967" s="46">
        <f t="shared" si="1043"/>
        <v>0</v>
      </c>
      <c r="AS4967" s="48">
        <f t="shared" si="1044"/>
        <v>1</v>
      </c>
      <c r="AT4967" s="46">
        <f t="shared" si="1048"/>
        <v>0</v>
      </c>
      <c r="AU4967" s="46">
        <f t="shared" si="1045"/>
        <v>0</v>
      </c>
      <c r="AV4967" s="46">
        <f t="shared" si="1046"/>
        <v>0</v>
      </c>
      <c r="AW4967" s="46">
        <f t="shared" si="1049"/>
        <v>0</v>
      </c>
      <c r="AX4967" s="47" t="str">
        <f t="shared" si="1047"/>
        <v/>
      </c>
      <c r="AY4967" s="47" t="str">
        <f t="shared" si="1050"/>
        <v/>
      </c>
    </row>
    <row r="4968" spans="35:51" x14ac:dyDescent="0.35">
      <c r="AI4968" s="11"/>
      <c r="AJ4968" s="11"/>
      <c r="AK4968" s="11"/>
      <c r="AL4968" s="63"/>
      <c r="AM4968" s="46" t="str">
        <f t="shared" si="1038"/>
        <v/>
      </c>
      <c r="AN4968" s="46" t="str">
        <f t="shared" si="1039"/>
        <v/>
      </c>
      <c r="AO4968" s="46" t="str">
        <f t="shared" si="1040"/>
        <v/>
      </c>
      <c r="AP4968" s="46">
        <f t="shared" si="1041"/>
        <v>0</v>
      </c>
      <c r="AQ4968" s="46" t="str">
        <f t="shared" si="1042"/>
        <v/>
      </c>
      <c r="AR4968" s="46">
        <f t="shared" si="1043"/>
        <v>0</v>
      </c>
      <c r="AS4968" s="48">
        <f t="shared" si="1044"/>
        <v>1</v>
      </c>
      <c r="AT4968" s="46">
        <f t="shared" si="1048"/>
        <v>0</v>
      </c>
      <c r="AU4968" s="46">
        <f t="shared" si="1045"/>
        <v>0</v>
      </c>
      <c r="AV4968" s="46">
        <f t="shared" si="1046"/>
        <v>0</v>
      </c>
      <c r="AW4968" s="46">
        <f t="shared" si="1049"/>
        <v>0</v>
      </c>
      <c r="AX4968" s="47" t="str">
        <f t="shared" si="1047"/>
        <v/>
      </c>
      <c r="AY4968" s="47" t="str">
        <f t="shared" si="1050"/>
        <v/>
      </c>
    </row>
    <row r="4969" spans="35:51" x14ac:dyDescent="0.35">
      <c r="AI4969" s="11"/>
      <c r="AJ4969" s="11"/>
      <c r="AK4969" s="11"/>
      <c r="AL4969" s="63"/>
      <c r="AM4969" s="46" t="str">
        <f t="shared" si="1038"/>
        <v/>
      </c>
      <c r="AN4969" s="46" t="str">
        <f t="shared" si="1039"/>
        <v/>
      </c>
      <c r="AO4969" s="46" t="str">
        <f t="shared" si="1040"/>
        <v/>
      </c>
      <c r="AP4969" s="46">
        <f t="shared" si="1041"/>
        <v>0</v>
      </c>
      <c r="AQ4969" s="46" t="str">
        <f t="shared" si="1042"/>
        <v/>
      </c>
      <c r="AR4969" s="46">
        <f t="shared" si="1043"/>
        <v>0</v>
      </c>
      <c r="AS4969" s="48">
        <f t="shared" si="1044"/>
        <v>1</v>
      </c>
      <c r="AT4969" s="46">
        <f t="shared" si="1048"/>
        <v>0</v>
      </c>
      <c r="AU4969" s="46">
        <f t="shared" si="1045"/>
        <v>0</v>
      </c>
      <c r="AV4969" s="46">
        <f t="shared" si="1046"/>
        <v>0</v>
      </c>
      <c r="AW4969" s="46">
        <f t="shared" si="1049"/>
        <v>0</v>
      </c>
      <c r="AX4969" s="47" t="str">
        <f t="shared" si="1047"/>
        <v/>
      </c>
      <c r="AY4969" s="47" t="str">
        <f t="shared" si="1050"/>
        <v/>
      </c>
    </row>
    <row r="4970" spans="35:51" x14ac:dyDescent="0.35">
      <c r="AI4970" s="11"/>
      <c r="AJ4970" s="11"/>
      <c r="AK4970" s="11"/>
      <c r="AL4970" s="63"/>
      <c r="AM4970" s="46" t="str">
        <f t="shared" si="1038"/>
        <v/>
      </c>
      <c r="AN4970" s="46" t="str">
        <f t="shared" si="1039"/>
        <v/>
      </c>
      <c r="AO4970" s="46" t="str">
        <f t="shared" si="1040"/>
        <v/>
      </c>
      <c r="AP4970" s="46">
        <f t="shared" si="1041"/>
        <v>0</v>
      </c>
      <c r="AQ4970" s="46" t="str">
        <f t="shared" si="1042"/>
        <v/>
      </c>
      <c r="AR4970" s="46">
        <f t="shared" si="1043"/>
        <v>0</v>
      </c>
      <c r="AS4970" s="48">
        <f t="shared" si="1044"/>
        <v>1</v>
      </c>
      <c r="AT4970" s="46">
        <f t="shared" si="1048"/>
        <v>0</v>
      </c>
      <c r="AU4970" s="46">
        <f t="shared" si="1045"/>
        <v>0</v>
      </c>
      <c r="AV4970" s="46">
        <f t="shared" si="1046"/>
        <v>0</v>
      </c>
      <c r="AW4970" s="46">
        <f t="shared" si="1049"/>
        <v>0</v>
      </c>
      <c r="AX4970" s="47" t="str">
        <f t="shared" si="1047"/>
        <v/>
      </c>
      <c r="AY4970" s="47" t="str">
        <f t="shared" si="1050"/>
        <v/>
      </c>
    </row>
    <row r="4971" spans="35:51" x14ac:dyDescent="0.35">
      <c r="AI4971" s="11"/>
      <c r="AJ4971" s="11"/>
      <c r="AK4971" s="11"/>
      <c r="AL4971" s="63"/>
      <c r="AM4971" s="46" t="str">
        <f t="shared" si="1038"/>
        <v/>
      </c>
      <c r="AN4971" s="46" t="str">
        <f t="shared" si="1039"/>
        <v/>
      </c>
      <c r="AO4971" s="46" t="str">
        <f t="shared" si="1040"/>
        <v/>
      </c>
      <c r="AP4971" s="46">
        <f t="shared" si="1041"/>
        <v>0</v>
      </c>
      <c r="AQ4971" s="46" t="str">
        <f t="shared" si="1042"/>
        <v/>
      </c>
      <c r="AR4971" s="46">
        <f t="shared" si="1043"/>
        <v>0</v>
      </c>
      <c r="AS4971" s="48">
        <f t="shared" si="1044"/>
        <v>1</v>
      </c>
      <c r="AT4971" s="46">
        <f t="shared" si="1048"/>
        <v>0</v>
      </c>
      <c r="AU4971" s="46">
        <f t="shared" si="1045"/>
        <v>0</v>
      </c>
      <c r="AV4971" s="46">
        <f t="shared" si="1046"/>
        <v>0</v>
      </c>
      <c r="AW4971" s="46">
        <f t="shared" si="1049"/>
        <v>0</v>
      </c>
      <c r="AX4971" s="47" t="str">
        <f t="shared" si="1047"/>
        <v/>
      </c>
      <c r="AY4971" s="47" t="str">
        <f t="shared" si="1050"/>
        <v/>
      </c>
    </row>
    <row r="4972" spans="35:51" x14ac:dyDescent="0.35">
      <c r="AI4972" s="11"/>
      <c r="AJ4972" s="11"/>
      <c r="AK4972" s="11"/>
      <c r="AL4972" s="63"/>
      <c r="AM4972" s="46" t="str">
        <f t="shared" si="1038"/>
        <v/>
      </c>
      <c r="AN4972" s="46" t="str">
        <f t="shared" si="1039"/>
        <v/>
      </c>
      <c r="AO4972" s="46" t="str">
        <f t="shared" si="1040"/>
        <v/>
      </c>
      <c r="AP4972" s="46">
        <f t="shared" si="1041"/>
        <v>0</v>
      </c>
      <c r="AQ4972" s="46" t="str">
        <f t="shared" si="1042"/>
        <v/>
      </c>
      <c r="AR4972" s="46">
        <f t="shared" si="1043"/>
        <v>0</v>
      </c>
      <c r="AS4972" s="48">
        <f t="shared" si="1044"/>
        <v>1</v>
      </c>
      <c r="AT4972" s="46">
        <f t="shared" si="1048"/>
        <v>0</v>
      </c>
      <c r="AU4972" s="46">
        <f t="shared" si="1045"/>
        <v>0</v>
      </c>
      <c r="AV4972" s="46">
        <f t="shared" si="1046"/>
        <v>0</v>
      </c>
      <c r="AW4972" s="46">
        <f t="shared" si="1049"/>
        <v>0</v>
      </c>
      <c r="AX4972" s="47" t="str">
        <f t="shared" si="1047"/>
        <v/>
      </c>
      <c r="AY4972" s="47" t="str">
        <f t="shared" si="1050"/>
        <v/>
      </c>
    </row>
    <row r="4973" spans="35:51" x14ac:dyDescent="0.35">
      <c r="AI4973" s="11"/>
      <c r="AJ4973" s="11"/>
      <c r="AK4973" s="11"/>
      <c r="AL4973" s="63"/>
      <c r="AM4973" s="46" t="str">
        <f t="shared" si="1038"/>
        <v/>
      </c>
      <c r="AN4973" s="46" t="str">
        <f t="shared" si="1039"/>
        <v/>
      </c>
      <c r="AO4973" s="46" t="str">
        <f t="shared" si="1040"/>
        <v/>
      </c>
      <c r="AP4973" s="46">
        <f t="shared" si="1041"/>
        <v>0</v>
      </c>
      <c r="AQ4973" s="46" t="str">
        <f t="shared" si="1042"/>
        <v/>
      </c>
      <c r="AR4973" s="46">
        <f t="shared" si="1043"/>
        <v>0</v>
      </c>
      <c r="AS4973" s="48">
        <f t="shared" si="1044"/>
        <v>1</v>
      </c>
      <c r="AT4973" s="46">
        <f t="shared" si="1048"/>
        <v>0</v>
      </c>
      <c r="AU4973" s="46">
        <f t="shared" si="1045"/>
        <v>0</v>
      </c>
      <c r="AV4973" s="46">
        <f t="shared" si="1046"/>
        <v>0</v>
      </c>
      <c r="AW4973" s="46">
        <f t="shared" si="1049"/>
        <v>0</v>
      </c>
      <c r="AX4973" s="47" t="str">
        <f t="shared" si="1047"/>
        <v/>
      </c>
      <c r="AY4973" s="47" t="str">
        <f t="shared" si="1050"/>
        <v/>
      </c>
    </row>
    <row r="4974" spans="35:51" x14ac:dyDescent="0.35">
      <c r="AI4974" s="11"/>
      <c r="AJ4974" s="11"/>
      <c r="AK4974" s="11"/>
      <c r="AL4974" s="63"/>
      <c r="AM4974" s="46" t="str">
        <f t="shared" si="1038"/>
        <v/>
      </c>
      <c r="AN4974" s="46" t="str">
        <f t="shared" si="1039"/>
        <v/>
      </c>
      <c r="AO4974" s="46" t="str">
        <f t="shared" si="1040"/>
        <v/>
      </c>
      <c r="AP4974" s="46">
        <f t="shared" si="1041"/>
        <v>0</v>
      </c>
      <c r="AQ4974" s="46" t="str">
        <f t="shared" si="1042"/>
        <v/>
      </c>
      <c r="AR4974" s="46">
        <f t="shared" si="1043"/>
        <v>0</v>
      </c>
      <c r="AS4974" s="48">
        <f t="shared" si="1044"/>
        <v>1</v>
      </c>
      <c r="AT4974" s="46">
        <f t="shared" si="1048"/>
        <v>0</v>
      </c>
      <c r="AU4974" s="46">
        <f t="shared" si="1045"/>
        <v>0</v>
      </c>
      <c r="AV4974" s="46">
        <f t="shared" si="1046"/>
        <v>0</v>
      </c>
      <c r="AW4974" s="46">
        <f t="shared" si="1049"/>
        <v>0</v>
      </c>
      <c r="AX4974" s="47" t="str">
        <f t="shared" si="1047"/>
        <v/>
      </c>
      <c r="AY4974" s="47" t="str">
        <f t="shared" si="1050"/>
        <v/>
      </c>
    </row>
    <row r="4975" spans="35:51" x14ac:dyDescent="0.35">
      <c r="AI4975" s="11"/>
      <c r="AJ4975" s="11"/>
      <c r="AK4975" s="11"/>
      <c r="AL4975" s="63"/>
      <c r="AM4975" s="46" t="str">
        <f t="shared" si="1038"/>
        <v/>
      </c>
      <c r="AN4975" s="46" t="str">
        <f t="shared" si="1039"/>
        <v/>
      </c>
      <c r="AO4975" s="46" t="str">
        <f t="shared" si="1040"/>
        <v/>
      </c>
      <c r="AP4975" s="46">
        <f t="shared" si="1041"/>
        <v>0</v>
      </c>
      <c r="AQ4975" s="46" t="str">
        <f t="shared" si="1042"/>
        <v/>
      </c>
      <c r="AR4975" s="46">
        <f t="shared" si="1043"/>
        <v>0</v>
      </c>
      <c r="AS4975" s="48">
        <f t="shared" si="1044"/>
        <v>1</v>
      </c>
      <c r="AT4975" s="46">
        <f t="shared" si="1048"/>
        <v>0</v>
      </c>
      <c r="AU4975" s="46">
        <f t="shared" si="1045"/>
        <v>0</v>
      </c>
      <c r="AV4975" s="46">
        <f t="shared" si="1046"/>
        <v>0</v>
      </c>
      <c r="AW4975" s="46">
        <f t="shared" si="1049"/>
        <v>0</v>
      </c>
      <c r="AX4975" s="47" t="str">
        <f t="shared" si="1047"/>
        <v/>
      </c>
      <c r="AY4975" s="47" t="str">
        <f t="shared" si="1050"/>
        <v/>
      </c>
    </row>
    <row r="4976" spans="35:51" x14ac:dyDescent="0.35">
      <c r="AI4976" s="11"/>
      <c r="AJ4976" s="11"/>
      <c r="AK4976" s="11"/>
      <c r="AL4976" s="63"/>
      <c r="AM4976" s="46" t="str">
        <f t="shared" si="1038"/>
        <v/>
      </c>
      <c r="AN4976" s="46" t="str">
        <f t="shared" si="1039"/>
        <v/>
      </c>
      <c r="AO4976" s="46" t="str">
        <f t="shared" si="1040"/>
        <v/>
      </c>
      <c r="AP4976" s="46">
        <f t="shared" si="1041"/>
        <v>0</v>
      </c>
      <c r="AQ4976" s="46" t="str">
        <f t="shared" si="1042"/>
        <v/>
      </c>
      <c r="AR4976" s="46">
        <f t="shared" si="1043"/>
        <v>0</v>
      </c>
      <c r="AS4976" s="48">
        <f t="shared" si="1044"/>
        <v>1</v>
      </c>
      <c r="AT4976" s="46">
        <f t="shared" si="1048"/>
        <v>0</v>
      </c>
      <c r="AU4976" s="46">
        <f t="shared" si="1045"/>
        <v>0</v>
      </c>
      <c r="AV4976" s="46">
        <f t="shared" si="1046"/>
        <v>0</v>
      </c>
      <c r="AW4976" s="46">
        <f t="shared" si="1049"/>
        <v>0</v>
      </c>
      <c r="AX4976" s="47" t="str">
        <f t="shared" si="1047"/>
        <v/>
      </c>
      <c r="AY4976" s="47" t="str">
        <f t="shared" si="1050"/>
        <v/>
      </c>
    </row>
    <row r="4977" spans="35:51" x14ac:dyDescent="0.35">
      <c r="AI4977" s="11"/>
      <c r="AJ4977" s="11"/>
      <c r="AK4977" s="11"/>
      <c r="AL4977" s="63"/>
      <c r="AM4977" s="46" t="str">
        <f t="shared" si="1038"/>
        <v/>
      </c>
      <c r="AN4977" s="46" t="str">
        <f t="shared" si="1039"/>
        <v/>
      </c>
      <c r="AO4977" s="46" t="str">
        <f t="shared" si="1040"/>
        <v/>
      </c>
      <c r="AP4977" s="46">
        <f t="shared" si="1041"/>
        <v>0</v>
      </c>
      <c r="AQ4977" s="46" t="str">
        <f t="shared" si="1042"/>
        <v/>
      </c>
      <c r="AR4977" s="46">
        <f t="shared" si="1043"/>
        <v>0</v>
      </c>
      <c r="AS4977" s="48">
        <f t="shared" si="1044"/>
        <v>1</v>
      </c>
      <c r="AT4977" s="46">
        <f t="shared" si="1048"/>
        <v>0</v>
      </c>
      <c r="AU4977" s="46">
        <f t="shared" si="1045"/>
        <v>0</v>
      </c>
      <c r="AV4977" s="46">
        <f t="shared" si="1046"/>
        <v>0</v>
      </c>
      <c r="AW4977" s="46">
        <f t="shared" si="1049"/>
        <v>0</v>
      </c>
      <c r="AX4977" s="47" t="str">
        <f t="shared" si="1047"/>
        <v/>
      </c>
      <c r="AY4977" s="47" t="str">
        <f t="shared" si="1050"/>
        <v/>
      </c>
    </row>
    <row r="4978" spans="35:51" x14ac:dyDescent="0.35">
      <c r="AI4978" s="11"/>
      <c r="AJ4978" s="11"/>
      <c r="AK4978" s="11"/>
      <c r="AL4978" s="63"/>
      <c r="AM4978" s="46" t="str">
        <f t="shared" si="1038"/>
        <v/>
      </c>
      <c r="AN4978" s="46" t="str">
        <f t="shared" si="1039"/>
        <v/>
      </c>
      <c r="AO4978" s="46" t="str">
        <f t="shared" si="1040"/>
        <v/>
      </c>
      <c r="AP4978" s="46">
        <f t="shared" si="1041"/>
        <v>0</v>
      </c>
      <c r="AQ4978" s="46" t="str">
        <f t="shared" si="1042"/>
        <v/>
      </c>
      <c r="AR4978" s="46">
        <f t="shared" si="1043"/>
        <v>0</v>
      </c>
      <c r="AS4978" s="48">
        <f t="shared" si="1044"/>
        <v>1</v>
      </c>
      <c r="AT4978" s="46">
        <f t="shared" si="1048"/>
        <v>0</v>
      </c>
      <c r="AU4978" s="46">
        <f t="shared" si="1045"/>
        <v>0</v>
      </c>
      <c r="AV4978" s="46">
        <f t="shared" si="1046"/>
        <v>0</v>
      </c>
      <c r="AW4978" s="46">
        <f t="shared" si="1049"/>
        <v>0</v>
      </c>
      <c r="AX4978" s="47" t="str">
        <f t="shared" si="1047"/>
        <v/>
      </c>
      <c r="AY4978" s="47" t="str">
        <f t="shared" si="1050"/>
        <v/>
      </c>
    </row>
    <row r="4979" spans="35:51" x14ac:dyDescent="0.35">
      <c r="AI4979" s="11"/>
      <c r="AJ4979" s="11"/>
      <c r="AK4979" s="11"/>
      <c r="AL4979" s="63"/>
      <c r="AM4979" s="46" t="str">
        <f t="shared" si="1038"/>
        <v/>
      </c>
      <c r="AN4979" s="46" t="str">
        <f t="shared" si="1039"/>
        <v/>
      </c>
      <c r="AO4979" s="46" t="str">
        <f t="shared" si="1040"/>
        <v/>
      </c>
      <c r="AP4979" s="46">
        <f t="shared" si="1041"/>
        <v>0</v>
      </c>
      <c r="AQ4979" s="46" t="str">
        <f t="shared" si="1042"/>
        <v/>
      </c>
      <c r="AR4979" s="46">
        <f t="shared" si="1043"/>
        <v>0</v>
      </c>
      <c r="AS4979" s="48">
        <f t="shared" si="1044"/>
        <v>1</v>
      </c>
      <c r="AT4979" s="46">
        <f t="shared" si="1048"/>
        <v>0</v>
      </c>
      <c r="AU4979" s="46">
        <f t="shared" si="1045"/>
        <v>0</v>
      </c>
      <c r="AV4979" s="46">
        <f t="shared" si="1046"/>
        <v>0</v>
      </c>
      <c r="AW4979" s="46">
        <f t="shared" si="1049"/>
        <v>0</v>
      </c>
      <c r="AX4979" s="47" t="str">
        <f t="shared" si="1047"/>
        <v/>
      </c>
      <c r="AY4979" s="47" t="str">
        <f t="shared" si="1050"/>
        <v/>
      </c>
    </row>
    <row r="4980" spans="35:51" x14ac:dyDescent="0.35">
      <c r="AI4980" s="11"/>
      <c r="AJ4980" s="11"/>
      <c r="AK4980" s="11"/>
      <c r="AL4980" s="63"/>
      <c r="AM4980" s="46" t="str">
        <f t="shared" si="1038"/>
        <v/>
      </c>
      <c r="AN4980" s="46" t="str">
        <f t="shared" si="1039"/>
        <v/>
      </c>
      <c r="AO4980" s="46" t="str">
        <f t="shared" si="1040"/>
        <v/>
      </c>
      <c r="AP4980" s="46">
        <f t="shared" si="1041"/>
        <v>0</v>
      </c>
      <c r="AQ4980" s="46" t="str">
        <f t="shared" si="1042"/>
        <v/>
      </c>
      <c r="AR4980" s="46">
        <f t="shared" si="1043"/>
        <v>0</v>
      </c>
      <c r="AS4980" s="48">
        <f t="shared" si="1044"/>
        <v>1</v>
      </c>
      <c r="AT4980" s="46">
        <f t="shared" si="1048"/>
        <v>0</v>
      </c>
      <c r="AU4980" s="46">
        <f t="shared" si="1045"/>
        <v>0</v>
      </c>
      <c r="AV4980" s="46">
        <f t="shared" si="1046"/>
        <v>0</v>
      </c>
      <c r="AW4980" s="46">
        <f t="shared" si="1049"/>
        <v>0</v>
      </c>
      <c r="AX4980" s="47" t="str">
        <f t="shared" si="1047"/>
        <v/>
      </c>
      <c r="AY4980" s="47" t="str">
        <f t="shared" si="1050"/>
        <v/>
      </c>
    </row>
    <row r="4981" spans="35:51" x14ac:dyDescent="0.35">
      <c r="AI4981" s="11"/>
      <c r="AJ4981" s="11"/>
      <c r="AK4981" s="11"/>
      <c r="AL4981" s="63"/>
      <c r="AM4981" s="46" t="str">
        <f t="shared" si="1038"/>
        <v/>
      </c>
      <c r="AN4981" s="46" t="str">
        <f t="shared" si="1039"/>
        <v/>
      </c>
      <c r="AO4981" s="46" t="str">
        <f t="shared" si="1040"/>
        <v/>
      </c>
      <c r="AP4981" s="46">
        <f t="shared" si="1041"/>
        <v>0</v>
      </c>
      <c r="AQ4981" s="46" t="str">
        <f t="shared" si="1042"/>
        <v/>
      </c>
      <c r="AR4981" s="46">
        <f t="shared" si="1043"/>
        <v>0</v>
      </c>
      <c r="AS4981" s="48">
        <f t="shared" si="1044"/>
        <v>1</v>
      </c>
      <c r="AT4981" s="46">
        <f t="shared" si="1048"/>
        <v>0</v>
      </c>
      <c r="AU4981" s="46">
        <f t="shared" si="1045"/>
        <v>0</v>
      </c>
      <c r="AV4981" s="46">
        <f t="shared" si="1046"/>
        <v>0</v>
      </c>
      <c r="AW4981" s="46">
        <f t="shared" si="1049"/>
        <v>0</v>
      </c>
      <c r="AX4981" s="47" t="str">
        <f t="shared" si="1047"/>
        <v/>
      </c>
      <c r="AY4981" s="47" t="str">
        <f t="shared" si="1050"/>
        <v/>
      </c>
    </row>
    <row r="4982" spans="35:51" x14ac:dyDescent="0.35">
      <c r="AI4982" s="11"/>
      <c r="AJ4982" s="11"/>
      <c r="AK4982" s="11"/>
      <c r="AL4982" s="63"/>
      <c r="AM4982" s="46" t="str">
        <f t="shared" si="1038"/>
        <v/>
      </c>
      <c r="AN4982" s="46" t="str">
        <f t="shared" si="1039"/>
        <v/>
      </c>
      <c r="AO4982" s="46" t="str">
        <f t="shared" si="1040"/>
        <v/>
      </c>
      <c r="AP4982" s="46">
        <f t="shared" si="1041"/>
        <v>0</v>
      </c>
      <c r="AQ4982" s="46" t="str">
        <f t="shared" si="1042"/>
        <v/>
      </c>
      <c r="AR4982" s="46">
        <f t="shared" si="1043"/>
        <v>0</v>
      </c>
      <c r="AS4982" s="48">
        <f t="shared" si="1044"/>
        <v>1</v>
      </c>
      <c r="AT4982" s="46">
        <f t="shared" si="1048"/>
        <v>0</v>
      </c>
      <c r="AU4982" s="46">
        <f t="shared" si="1045"/>
        <v>0</v>
      </c>
      <c r="AV4982" s="46">
        <f t="shared" si="1046"/>
        <v>0</v>
      </c>
      <c r="AW4982" s="46">
        <f t="shared" si="1049"/>
        <v>0</v>
      </c>
      <c r="AX4982" s="47" t="str">
        <f t="shared" si="1047"/>
        <v/>
      </c>
      <c r="AY4982" s="47" t="str">
        <f t="shared" si="1050"/>
        <v/>
      </c>
    </row>
    <row r="4983" spans="35:51" x14ac:dyDescent="0.35">
      <c r="AI4983" s="11"/>
      <c r="AJ4983" s="11"/>
      <c r="AK4983" s="11"/>
      <c r="AL4983" s="63"/>
      <c r="AM4983" s="46" t="str">
        <f t="shared" si="1038"/>
        <v/>
      </c>
      <c r="AN4983" s="46" t="str">
        <f t="shared" si="1039"/>
        <v/>
      </c>
      <c r="AO4983" s="46" t="str">
        <f t="shared" si="1040"/>
        <v/>
      </c>
      <c r="AP4983" s="46">
        <f t="shared" si="1041"/>
        <v>0</v>
      </c>
      <c r="AQ4983" s="46" t="str">
        <f t="shared" si="1042"/>
        <v/>
      </c>
      <c r="AR4983" s="46">
        <f t="shared" si="1043"/>
        <v>0</v>
      </c>
      <c r="AS4983" s="48">
        <f t="shared" si="1044"/>
        <v>1</v>
      </c>
      <c r="AT4983" s="46">
        <f t="shared" si="1048"/>
        <v>0</v>
      </c>
      <c r="AU4983" s="46">
        <f t="shared" si="1045"/>
        <v>0</v>
      </c>
      <c r="AV4983" s="46">
        <f t="shared" si="1046"/>
        <v>0</v>
      </c>
      <c r="AW4983" s="46">
        <f t="shared" si="1049"/>
        <v>0</v>
      </c>
      <c r="AX4983" s="47" t="str">
        <f t="shared" si="1047"/>
        <v/>
      </c>
      <c r="AY4983" s="47" t="str">
        <f t="shared" si="1050"/>
        <v/>
      </c>
    </row>
    <row r="4984" spans="35:51" x14ac:dyDescent="0.35">
      <c r="AI4984" s="11"/>
      <c r="AJ4984" s="11"/>
      <c r="AK4984" s="11"/>
      <c r="AL4984" s="63"/>
      <c r="AM4984" s="46" t="str">
        <f t="shared" si="1038"/>
        <v/>
      </c>
      <c r="AN4984" s="46" t="str">
        <f t="shared" si="1039"/>
        <v/>
      </c>
      <c r="AO4984" s="46" t="str">
        <f t="shared" si="1040"/>
        <v/>
      </c>
      <c r="AP4984" s="46">
        <f t="shared" si="1041"/>
        <v>0</v>
      </c>
      <c r="AQ4984" s="46" t="str">
        <f t="shared" si="1042"/>
        <v/>
      </c>
      <c r="AR4984" s="46">
        <f t="shared" si="1043"/>
        <v>0</v>
      </c>
      <c r="AS4984" s="48">
        <f t="shared" si="1044"/>
        <v>1</v>
      </c>
      <c r="AT4984" s="46">
        <f t="shared" si="1048"/>
        <v>0</v>
      </c>
      <c r="AU4984" s="46">
        <f t="shared" si="1045"/>
        <v>0</v>
      </c>
      <c r="AV4984" s="46">
        <f t="shared" si="1046"/>
        <v>0</v>
      </c>
      <c r="AW4984" s="46">
        <f t="shared" si="1049"/>
        <v>0</v>
      </c>
      <c r="AX4984" s="47" t="str">
        <f t="shared" si="1047"/>
        <v/>
      </c>
      <c r="AY4984" s="47" t="str">
        <f t="shared" si="1050"/>
        <v/>
      </c>
    </row>
    <row r="4985" spans="35:51" x14ac:dyDescent="0.35">
      <c r="AI4985" s="11"/>
      <c r="AJ4985" s="11"/>
      <c r="AK4985" s="11"/>
      <c r="AL4985" s="63"/>
      <c r="AM4985" s="46" t="str">
        <f t="shared" si="1038"/>
        <v/>
      </c>
      <c r="AN4985" s="46" t="str">
        <f t="shared" si="1039"/>
        <v/>
      </c>
      <c r="AO4985" s="46" t="str">
        <f t="shared" si="1040"/>
        <v/>
      </c>
      <c r="AP4985" s="46">
        <f t="shared" si="1041"/>
        <v>0</v>
      </c>
      <c r="AQ4985" s="46" t="str">
        <f t="shared" si="1042"/>
        <v/>
      </c>
      <c r="AR4985" s="46">
        <f t="shared" si="1043"/>
        <v>0</v>
      </c>
      <c r="AS4985" s="48">
        <f t="shared" si="1044"/>
        <v>1</v>
      </c>
      <c r="AT4985" s="46">
        <f t="shared" si="1048"/>
        <v>0</v>
      </c>
      <c r="AU4985" s="46">
        <f t="shared" si="1045"/>
        <v>0</v>
      </c>
      <c r="AV4985" s="46">
        <f t="shared" si="1046"/>
        <v>0</v>
      </c>
      <c r="AW4985" s="46">
        <f t="shared" si="1049"/>
        <v>0</v>
      </c>
      <c r="AX4985" s="47" t="str">
        <f t="shared" si="1047"/>
        <v/>
      </c>
      <c r="AY4985" s="47" t="str">
        <f t="shared" si="1050"/>
        <v/>
      </c>
    </row>
    <row r="4986" spans="35:51" x14ac:dyDescent="0.35">
      <c r="AI4986" s="11"/>
      <c r="AJ4986" s="11"/>
      <c r="AK4986" s="11"/>
      <c r="AL4986" s="63"/>
      <c r="AM4986" s="46" t="str">
        <f t="shared" si="1038"/>
        <v/>
      </c>
      <c r="AN4986" s="46" t="str">
        <f t="shared" si="1039"/>
        <v/>
      </c>
      <c r="AO4986" s="46" t="str">
        <f t="shared" si="1040"/>
        <v/>
      </c>
      <c r="AP4986" s="46">
        <f t="shared" si="1041"/>
        <v>0</v>
      </c>
      <c r="AQ4986" s="46" t="str">
        <f t="shared" si="1042"/>
        <v/>
      </c>
      <c r="AR4986" s="46">
        <f t="shared" si="1043"/>
        <v>0</v>
      </c>
      <c r="AS4986" s="48">
        <f t="shared" si="1044"/>
        <v>1</v>
      </c>
      <c r="AT4986" s="46">
        <f t="shared" si="1048"/>
        <v>0</v>
      </c>
      <c r="AU4986" s="46">
        <f t="shared" si="1045"/>
        <v>0</v>
      </c>
      <c r="AV4986" s="46">
        <f t="shared" si="1046"/>
        <v>0</v>
      </c>
      <c r="AW4986" s="46">
        <f t="shared" si="1049"/>
        <v>0</v>
      </c>
      <c r="AX4986" s="47" t="str">
        <f t="shared" si="1047"/>
        <v/>
      </c>
      <c r="AY4986" s="47" t="str">
        <f t="shared" si="1050"/>
        <v/>
      </c>
    </row>
    <row r="4987" spans="35:51" x14ac:dyDescent="0.35">
      <c r="AI4987" s="11"/>
      <c r="AJ4987" s="11"/>
      <c r="AK4987" s="11"/>
      <c r="AL4987" s="63"/>
      <c r="AM4987" s="46" t="str">
        <f t="shared" si="1038"/>
        <v/>
      </c>
      <c r="AN4987" s="46" t="str">
        <f t="shared" si="1039"/>
        <v/>
      </c>
      <c r="AO4987" s="46" t="str">
        <f t="shared" si="1040"/>
        <v/>
      </c>
      <c r="AP4987" s="46">
        <f t="shared" si="1041"/>
        <v>0</v>
      </c>
      <c r="AQ4987" s="46" t="str">
        <f t="shared" si="1042"/>
        <v/>
      </c>
      <c r="AR4987" s="46">
        <f t="shared" si="1043"/>
        <v>0</v>
      </c>
      <c r="AS4987" s="48">
        <f t="shared" si="1044"/>
        <v>1</v>
      </c>
      <c r="AT4987" s="46">
        <f t="shared" si="1048"/>
        <v>0</v>
      </c>
      <c r="AU4987" s="46">
        <f t="shared" si="1045"/>
        <v>0</v>
      </c>
      <c r="AV4987" s="46">
        <f t="shared" si="1046"/>
        <v>0</v>
      </c>
      <c r="AW4987" s="46">
        <f t="shared" si="1049"/>
        <v>0</v>
      </c>
      <c r="AX4987" s="47" t="str">
        <f t="shared" si="1047"/>
        <v/>
      </c>
      <c r="AY4987" s="47" t="str">
        <f t="shared" si="1050"/>
        <v/>
      </c>
    </row>
    <row r="4988" spans="35:51" x14ac:dyDescent="0.35">
      <c r="AI4988" s="11"/>
      <c r="AJ4988" s="11"/>
      <c r="AK4988" s="11"/>
      <c r="AL4988" s="63"/>
      <c r="AM4988" s="46" t="str">
        <f t="shared" si="1038"/>
        <v/>
      </c>
      <c r="AN4988" s="46" t="str">
        <f t="shared" si="1039"/>
        <v/>
      </c>
      <c r="AO4988" s="46" t="str">
        <f t="shared" si="1040"/>
        <v/>
      </c>
      <c r="AP4988" s="46">
        <f t="shared" si="1041"/>
        <v>0</v>
      </c>
      <c r="AQ4988" s="46" t="str">
        <f t="shared" si="1042"/>
        <v/>
      </c>
      <c r="AR4988" s="46">
        <f t="shared" si="1043"/>
        <v>0</v>
      </c>
      <c r="AS4988" s="48">
        <f t="shared" si="1044"/>
        <v>1</v>
      </c>
      <c r="AT4988" s="46">
        <f t="shared" si="1048"/>
        <v>0</v>
      </c>
      <c r="AU4988" s="46">
        <f t="shared" si="1045"/>
        <v>0</v>
      </c>
      <c r="AV4988" s="46">
        <f t="shared" si="1046"/>
        <v>0</v>
      </c>
      <c r="AW4988" s="46">
        <f t="shared" si="1049"/>
        <v>0</v>
      </c>
      <c r="AX4988" s="47" t="str">
        <f t="shared" si="1047"/>
        <v/>
      </c>
      <c r="AY4988" s="47" t="str">
        <f t="shared" si="1050"/>
        <v/>
      </c>
    </row>
    <row r="4989" spans="35:51" x14ac:dyDescent="0.35">
      <c r="AI4989" s="11"/>
      <c r="AJ4989" s="11"/>
      <c r="AK4989" s="11"/>
      <c r="AL4989" s="63"/>
      <c r="AM4989" s="46" t="str">
        <f t="shared" si="1038"/>
        <v/>
      </c>
      <c r="AN4989" s="46" t="str">
        <f t="shared" si="1039"/>
        <v/>
      </c>
      <c r="AO4989" s="46" t="str">
        <f t="shared" si="1040"/>
        <v/>
      </c>
      <c r="AP4989" s="46">
        <f t="shared" si="1041"/>
        <v>0</v>
      </c>
      <c r="AQ4989" s="46" t="str">
        <f t="shared" si="1042"/>
        <v/>
      </c>
      <c r="AR4989" s="46">
        <f t="shared" si="1043"/>
        <v>0</v>
      </c>
      <c r="AS4989" s="48">
        <f t="shared" si="1044"/>
        <v>1</v>
      </c>
      <c r="AT4989" s="46">
        <f t="shared" si="1048"/>
        <v>0</v>
      </c>
      <c r="AU4989" s="46">
        <f t="shared" si="1045"/>
        <v>0</v>
      </c>
      <c r="AV4989" s="46">
        <f t="shared" si="1046"/>
        <v>0</v>
      </c>
      <c r="AW4989" s="46">
        <f t="shared" si="1049"/>
        <v>0</v>
      </c>
      <c r="AX4989" s="47" t="str">
        <f t="shared" si="1047"/>
        <v/>
      </c>
      <c r="AY4989" s="47" t="str">
        <f t="shared" si="1050"/>
        <v/>
      </c>
    </row>
    <row r="4990" spans="35:51" x14ac:dyDescent="0.35">
      <c r="AI4990" s="11"/>
      <c r="AJ4990" s="11"/>
      <c r="AK4990" s="11"/>
      <c r="AL4990" s="63"/>
      <c r="AM4990" s="46" t="str">
        <f t="shared" si="1038"/>
        <v/>
      </c>
      <c r="AN4990" s="46" t="str">
        <f t="shared" si="1039"/>
        <v/>
      </c>
      <c r="AO4990" s="46" t="str">
        <f t="shared" si="1040"/>
        <v/>
      </c>
      <c r="AP4990" s="46">
        <f t="shared" si="1041"/>
        <v>0</v>
      </c>
      <c r="AQ4990" s="46" t="str">
        <f t="shared" si="1042"/>
        <v/>
      </c>
      <c r="AR4990" s="46">
        <f t="shared" si="1043"/>
        <v>0</v>
      </c>
      <c r="AS4990" s="48">
        <f t="shared" si="1044"/>
        <v>1</v>
      </c>
      <c r="AT4990" s="46">
        <f t="shared" si="1048"/>
        <v>0</v>
      </c>
      <c r="AU4990" s="46">
        <f t="shared" si="1045"/>
        <v>0</v>
      </c>
      <c r="AV4990" s="46">
        <f t="shared" si="1046"/>
        <v>0</v>
      </c>
      <c r="AW4990" s="46">
        <f t="shared" si="1049"/>
        <v>0</v>
      </c>
      <c r="AX4990" s="47" t="str">
        <f t="shared" si="1047"/>
        <v/>
      </c>
      <c r="AY4990" s="47" t="str">
        <f t="shared" si="1050"/>
        <v/>
      </c>
    </row>
    <row r="4991" spans="35:51" x14ac:dyDescent="0.35">
      <c r="AI4991" s="11"/>
      <c r="AJ4991" s="11"/>
      <c r="AK4991" s="11"/>
      <c r="AL4991" s="63"/>
      <c r="AM4991" s="46" t="str">
        <f t="shared" si="1038"/>
        <v/>
      </c>
      <c r="AN4991" s="46" t="str">
        <f t="shared" si="1039"/>
        <v/>
      </c>
      <c r="AO4991" s="46" t="str">
        <f t="shared" si="1040"/>
        <v/>
      </c>
      <c r="AP4991" s="46">
        <f t="shared" si="1041"/>
        <v>0</v>
      </c>
      <c r="AQ4991" s="46" t="str">
        <f t="shared" si="1042"/>
        <v/>
      </c>
      <c r="AR4991" s="46">
        <f t="shared" si="1043"/>
        <v>0</v>
      </c>
      <c r="AS4991" s="48">
        <f t="shared" si="1044"/>
        <v>1</v>
      </c>
      <c r="AT4991" s="46">
        <f t="shared" si="1048"/>
        <v>0</v>
      </c>
      <c r="AU4991" s="46">
        <f t="shared" si="1045"/>
        <v>0</v>
      </c>
      <c r="AV4991" s="46">
        <f t="shared" si="1046"/>
        <v>0</v>
      </c>
      <c r="AW4991" s="46">
        <f t="shared" si="1049"/>
        <v>0</v>
      </c>
      <c r="AX4991" s="47" t="str">
        <f t="shared" si="1047"/>
        <v/>
      </c>
      <c r="AY4991" s="47" t="str">
        <f t="shared" si="1050"/>
        <v/>
      </c>
    </row>
    <row r="4992" spans="35:51" x14ac:dyDescent="0.35">
      <c r="AI4992" s="11"/>
      <c r="AJ4992" s="11"/>
      <c r="AK4992" s="11"/>
      <c r="AL4992" s="63"/>
      <c r="AM4992" s="46" t="str">
        <f t="shared" si="1038"/>
        <v/>
      </c>
      <c r="AN4992" s="46" t="str">
        <f t="shared" si="1039"/>
        <v/>
      </c>
      <c r="AO4992" s="46" t="str">
        <f t="shared" si="1040"/>
        <v/>
      </c>
      <c r="AP4992" s="46">
        <f t="shared" si="1041"/>
        <v>0</v>
      </c>
      <c r="AQ4992" s="46" t="str">
        <f t="shared" si="1042"/>
        <v/>
      </c>
      <c r="AR4992" s="46">
        <f t="shared" si="1043"/>
        <v>0</v>
      </c>
      <c r="AS4992" s="48">
        <f t="shared" si="1044"/>
        <v>1</v>
      </c>
      <c r="AT4992" s="46">
        <f t="shared" si="1048"/>
        <v>0</v>
      </c>
      <c r="AU4992" s="46">
        <f t="shared" si="1045"/>
        <v>0</v>
      </c>
      <c r="AV4992" s="46">
        <f t="shared" si="1046"/>
        <v>0</v>
      </c>
      <c r="AW4992" s="46">
        <f t="shared" si="1049"/>
        <v>0</v>
      </c>
      <c r="AX4992" s="47" t="str">
        <f t="shared" si="1047"/>
        <v/>
      </c>
      <c r="AY4992" s="47" t="str">
        <f t="shared" si="1050"/>
        <v/>
      </c>
    </row>
    <row r="4993" spans="35:51" x14ac:dyDescent="0.35">
      <c r="AI4993" s="11"/>
      <c r="AJ4993" s="11"/>
      <c r="AK4993" s="11"/>
      <c r="AL4993" s="63"/>
      <c r="AM4993" s="46" t="str">
        <f t="shared" si="1038"/>
        <v/>
      </c>
      <c r="AN4993" s="46" t="str">
        <f t="shared" si="1039"/>
        <v/>
      </c>
      <c r="AO4993" s="46" t="str">
        <f t="shared" si="1040"/>
        <v/>
      </c>
      <c r="AP4993" s="46">
        <f t="shared" si="1041"/>
        <v>0</v>
      </c>
      <c r="AQ4993" s="46" t="str">
        <f t="shared" si="1042"/>
        <v/>
      </c>
      <c r="AR4993" s="46">
        <f t="shared" si="1043"/>
        <v>0</v>
      </c>
      <c r="AS4993" s="48">
        <f t="shared" si="1044"/>
        <v>1</v>
      </c>
      <c r="AT4993" s="46">
        <f t="shared" si="1048"/>
        <v>0</v>
      </c>
      <c r="AU4993" s="46">
        <f t="shared" si="1045"/>
        <v>0</v>
      </c>
      <c r="AV4993" s="46">
        <f t="shared" si="1046"/>
        <v>0</v>
      </c>
      <c r="AW4993" s="46">
        <f t="shared" si="1049"/>
        <v>0</v>
      </c>
      <c r="AX4993" s="47" t="str">
        <f t="shared" si="1047"/>
        <v/>
      </c>
      <c r="AY4993" s="47" t="str">
        <f t="shared" si="1050"/>
        <v/>
      </c>
    </row>
    <row r="4994" spans="35:51" x14ac:dyDescent="0.35">
      <c r="AI4994" s="11"/>
      <c r="AJ4994" s="11"/>
      <c r="AK4994" s="11"/>
      <c r="AL4994" s="63"/>
      <c r="AM4994" s="46" t="str">
        <f t="shared" si="1038"/>
        <v/>
      </c>
      <c r="AN4994" s="46" t="str">
        <f t="shared" si="1039"/>
        <v/>
      </c>
      <c r="AO4994" s="46" t="str">
        <f t="shared" si="1040"/>
        <v/>
      </c>
      <c r="AP4994" s="46">
        <f t="shared" si="1041"/>
        <v>0</v>
      </c>
      <c r="AQ4994" s="46" t="str">
        <f t="shared" si="1042"/>
        <v/>
      </c>
      <c r="AR4994" s="46">
        <f t="shared" si="1043"/>
        <v>0</v>
      </c>
      <c r="AS4994" s="48">
        <f t="shared" si="1044"/>
        <v>1</v>
      </c>
      <c r="AT4994" s="46">
        <f t="shared" si="1048"/>
        <v>0</v>
      </c>
      <c r="AU4994" s="46">
        <f t="shared" si="1045"/>
        <v>0</v>
      </c>
      <c r="AV4994" s="46">
        <f t="shared" si="1046"/>
        <v>0</v>
      </c>
      <c r="AW4994" s="46">
        <f t="shared" si="1049"/>
        <v>0</v>
      </c>
      <c r="AX4994" s="47" t="str">
        <f t="shared" si="1047"/>
        <v/>
      </c>
      <c r="AY4994" s="47" t="str">
        <f t="shared" si="1050"/>
        <v/>
      </c>
    </row>
    <row r="4995" spans="35:51" x14ac:dyDescent="0.35">
      <c r="AI4995" s="11"/>
      <c r="AJ4995" s="11"/>
      <c r="AK4995" s="11"/>
      <c r="AL4995" s="63"/>
      <c r="AM4995" s="46" t="str">
        <f t="shared" ref="AM4995:AM5000" si="1051">IFERROR(VLOOKUP($AK4995,pnl_konto_table,2,FALSE),"")</f>
        <v/>
      </c>
      <c r="AN4995" s="46" t="str">
        <f t="shared" ref="AN4995:AN5000" si="1052">IFERROR(VLOOKUP($AK4995,pnl_konto_table,6,FALSE),"")</f>
        <v/>
      </c>
      <c r="AO4995" s="46" t="str">
        <f t="shared" ref="AO4995:AO5000" si="1053">IFERROR(VLOOKUP($AK4995,pnl_konto_table,7,FALSE),"")</f>
        <v/>
      </c>
      <c r="AP4995" s="46">
        <f t="shared" ref="AP4995:AP5000" si="1054">IFERROR(VLOOKUP(AO4995,pnl_kategori_table,2,FALSE),0)</f>
        <v>0</v>
      </c>
      <c r="AQ4995" s="46" t="str">
        <f t="shared" ref="AQ4995:AQ5000" si="1055">IFERROR(MATCH(AN4995,pnl_subkategori,0),"")</f>
        <v/>
      </c>
      <c r="AR4995" s="46">
        <f t="shared" ref="AR4995:AR5000" si="1056">IF(AP4995=$A$3,-$AL4995,$AL4995)</f>
        <v>0</v>
      </c>
      <c r="AS4995" s="48">
        <f t="shared" ref="AS4995:AS5000" si="1057">IFERROR(VLOOKUP($AK4995,lookup_konto_index,2,FALSE),IFERROR(VLOOKUP(AN4995,lookup_subkategori_index,2,FALSE),IFERROR(VLOOKUP(AO4995,lookup_kategori_index,2,FALSE),1)))</f>
        <v>1</v>
      </c>
      <c r="AT4995" s="46">
        <f t="shared" si="1048"/>
        <v>0</v>
      </c>
      <c r="AU4995" s="46">
        <f t="shared" ref="AU4995:AU5000" si="1058">SUMIFS($BC$3:$BC$50,$BA$3:$BA$50,$AI4995,$BB$3:$BB$50,$AJ4995)</f>
        <v>0</v>
      </c>
      <c r="AV4995" s="46">
        <f t="shared" ref="AV4995:AV5000" si="1059">SUMIFS($BD$3:$BD$50,$BA$3:$BA$50,$AI4995,$BB$3:$BB$50,$AJ4995)</f>
        <v>0</v>
      </c>
      <c r="AW4995" s="46">
        <f t="shared" si="1049"/>
        <v>0</v>
      </c>
      <c r="AX4995" s="47" t="str">
        <f t="shared" ref="AX4995:AX5000" si="1060">IFERROR(VLOOKUP($AP4995,table_type_kostnad,2,FALSE)*AR4995,"")</f>
        <v/>
      </c>
      <c r="AY4995" s="47" t="str">
        <f t="shared" si="1050"/>
        <v/>
      </c>
    </row>
    <row r="4996" spans="35:51" x14ac:dyDescent="0.35">
      <c r="AI4996" s="11"/>
      <c r="AJ4996" s="11"/>
      <c r="AK4996" s="11"/>
      <c r="AL4996" s="63"/>
      <c r="AM4996" s="46" t="str">
        <f t="shared" si="1051"/>
        <v/>
      </c>
      <c r="AN4996" s="46" t="str">
        <f t="shared" si="1052"/>
        <v/>
      </c>
      <c r="AO4996" s="46" t="str">
        <f t="shared" si="1053"/>
        <v/>
      </c>
      <c r="AP4996" s="46">
        <f t="shared" si="1054"/>
        <v>0</v>
      </c>
      <c r="AQ4996" s="46" t="str">
        <f t="shared" si="1055"/>
        <v/>
      </c>
      <c r="AR4996" s="46">
        <f t="shared" si="1056"/>
        <v>0</v>
      </c>
      <c r="AS4996" s="48">
        <f t="shared" si="1057"/>
        <v>1</v>
      </c>
      <c r="AT4996" s="46">
        <f t="shared" ref="AT4996:AT5000" si="1061">AS4996*AR4996</f>
        <v>0</v>
      </c>
      <c r="AU4996" s="46">
        <f t="shared" si="1058"/>
        <v>0</v>
      </c>
      <c r="AV4996" s="46">
        <f t="shared" si="1059"/>
        <v>0</v>
      </c>
      <c r="AW4996" s="46">
        <f t="shared" ref="AW4996:AW5000" si="1062">IF(AU4996=0,0,1)</f>
        <v>0</v>
      </c>
      <c r="AX4996" s="47" t="str">
        <f t="shared" si="1060"/>
        <v/>
      </c>
      <c r="AY4996" s="47" t="str">
        <f t="shared" ref="AY4996:AY5000" si="1063">IFERROR(AX4996*AS4996,"")</f>
        <v/>
      </c>
    </row>
    <row r="4997" spans="35:51" x14ac:dyDescent="0.35">
      <c r="AI4997" s="11"/>
      <c r="AJ4997" s="11"/>
      <c r="AK4997" s="11"/>
      <c r="AL4997" s="63"/>
      <c r="AM4997" s="46" t="str">
        <f t="shared" si="1051"/>
        <v/>
      </c>
      <c r="AN4997" s="46" t="str">
        <f t="shared" si="1052"/>
        <v/>
      </c>
      <c r="AO4997" s="46" t="str">
        <f t="shared" si="1053"/>
        <v/>
      </c>
      <c r="AP4997" s="46">
        <f t="shared" si="1054"/>
        <v>0</v>
      </c>
      <c r="AQ4997" s="46" t="str">
        <f t="shared" si="1055"/>
        <v/>
      </c>
      <c r="AR4997" s="46">
        <f t="shared" si="1056"/>
        <v>0</v>
      </c>
      <c r="AS4997" s="48">
        <f t="shared" si="1057"/>
        <v>1</v>
      </c>
      <c r="AT4997" s="46">
        <f t="shared" si="1061"/>
        <v>0</v>
      </c>
      <c r="AU4997" s="46">
        <f t="shared" si="1058"/>
        <v>0</v>
      </c>
      <c r="AV4997" s="46">
        <f t="shared" si="1059"/>
        <v>0</v>
      </c>
      <c r="AW4997" s="46">
        <f t="shared" si="1062"/>
        <v>0</v>
      </c>
      <c r="AX4997" s="47" t="str">
        <f t="shared" si="1060"/>
        <v/>
      </c>
      <c r="AY4997" s="47" t="str">
        <f t="shared" si="1063"/>
        <v/>
      </c>
    </row>
    <row r="4998" spans="35:51" x14ac:dyDescent="0.35">
      <c r="AI4998" s="11"/>
      <c r="AJ4998" s="11"/>
      <c r="AK4998" s="11"/>
      <c r="AL4998" s="63"/>
      <c r="AM4998" s="46" t="str">
        <f t="shared" si="1051"/>
        <v/>
      </c>
      <c r="AN4998" s="46" t="str">
        <f t="shared" si="1052"/>
        <v/>
      </c>
      <c r="AO4998" s="46" t="str">
        <f t="shared" si="1053"/>
        <v/>
      </c>
      <c r="AP4998" s="46">
        <f t="shared" si="1054"/>
        <v>0</v>
      </c>
      <c r="AQ4998" s="46" t="str">
        <f t="shared" si="1055"/>
        <v/>
      </c>
      <c r="AR4998" s="46">
        <f t="shared" si="1056"/>
        <v>0</v>
      </c>
      <c r="AS4998" s="48">
        <f t="shared" si="1057"/>
        <v>1</v>
      </c>
      <c r="AT4998" s="46">
        <f t="shared" si="1061"/>
        <v>0</v>
      </c>
      <c r="AU4998" s="46">
        <f t="shared" si="1058"/>
        <v>0</v>
      </c>
      <c r="AV4998" s="46">
        <f t="shared" si="1059"/>
        <v>0</v>
      </c>
      <c r="AW4998" s="46">
        <f t="shared" si="1062"/>
        <v>0</v>
      </c>
      <c r="AX4998" s="47" t="str">
        <f t="shared" si="1060"/>
        <v/>
      </c>
      <c r="AY4998" s="47" t="str">
        <f t="shared" si="1063"/>
        <v/>
      </c>
    </row>
    <row r="4999" spans="35:51" x14ac:dyDescent="0.35">
      <c r="AI4999" s="11"/>
      <c r="AJ4999" s="11"/>
      <c r="AK4999" s="11"/>
      <c r="AL4999" s="63"/>
      <c r="AM4999" s="46" t="str">
        <f t="shared" si="1051"/>
        <v/>
      </c>
      <c r="AN4999" s="46" t="str">
        <f t="shared" si="1052"/>
        <v/>
      </c>
      <c r="AO4999" s="46" t="str">
        <f t="shared" si="1053"/>
        <v/>
      </c>
      <c r="AP4999" s="46">
        <f t="shared" si="1054"/>
        <v>0</v>
      </c>
      <c r="AQ4999" s="46" t="str">
        <f t="shared" si="1055"/>
        <v/>
      </c>
      <c r="AR4999" s="46">
        <f t="shared" si="1056"/>
        <v>0</v>
      </c>
      <c r="AS4999" s="48">
        <f t="shared" si="1057"/>
        <v>1</v>
      </c>
      <c r="AT4999" s="46">
        <f t="shared" si="1061"/>
        <v>0</v>
      </c>
      <c r="AU4999" s="46">
        <f t="shared" si="1058"/>
        <v>0</v>
      </c>
      <c r="AV4999" s="46">
        <f t="shared" si="1059"/>
        <v>0</v>
      </c>
      <c r="AW4999" s="46">
        <f t="shared" si="1062"/>
        <v>0</v>
      </c>
      <c r="AX4999" s="47" t="str">
        <f t="shared" si="1060"/>
        <v/>
      </c>
      <c r="AY4999" s="47" t="str">
        <f t="shared" si="1063"/>
        <v/>
      </c>
    </row>
    <row r="5000" spans="35:51" x14ac:dyDescent="0.35">
      <c r="AI5000" s="11"/>
      <c r="AJ5000" s="11"/>
      <c r="AK5000" s="11"/>
      <c r="AL5000" s="63"/>
      <c r="AM5000" s="46" t="str">
        <f t="shared" si="1051"/>
        <v/>
      </c>
      <c r="AN5000" s="46" t="str">
        <f t="shared" si="1052"/>
        <v/>
      </c>
      <c r="AO5000" s="46" t="str">
        <f t="shared" si="1053"/>
        <v/>
      </c>
      <c r="AP5000" s="46">
        <f t="shared" si="1054"/>
        <v>0</v>
      </c>
      <c r="AQ5000" s="46" t="str">
        <f t="shared" si="1055"/>
        <v/>
      </c>
      <c r="AR5000" s="46">
        <f t="shared" si="1056"/>
        <v>0</v>
      </c>
      <c r="AS5000" s="48">
        <f t="shared" si="1057"/>
        <v>1</v>
      </c>
      <c r="AT5000" s="46">
        <f t="shared" si="1061"/>
        <v>0</v>
      </c>
      <c r="AU5000" s="46">
        <f t="shared" si="1058"/>
        <v>0</v>
      </c>
      <c r="AV5000" s="46">
        <f t="shared" si="1059"/>
        <v>0</v>
      </c>
      <c r="AW5000" s="46">
        <f t="shared" si="1062"/>
        <v>0</v>
      </c>
      <c r="AX5000" s="47" t="str">
        <f t="shared" si="1060"/>
        <v/>
      </c>
      <c r="AY5000" s="47" t="str">
        <f t="shared" si="1063"/>
        <v/>
      </c>
    </row>
    <row r="5002" spans="35:51" x14ac:dyDescent="0.35">
      <c r="AI5002" s="45" t="s">
        <v>109</v>
      </c>
      <c r="AJ5002" s="45" t="s">
        <v>109</v>
      </c>
      <c r="AK5002" s="45" t="s">
        <v>109</v>
      </c>
      <c r="AL5002" s="45" t="s">
        <v>109</v>
      </c>
      <c r="AM5002" s="45" t="s">
        <v>109</v>
      </c>
      <c r="AN5002" s="45" t="s">
        <v>109</v>
      </c>
      <c r="AO5002" s="45" t="s">
        <v>109</v>
      </c>
      <c r="AP5002" s="45" t="s">
        <v>109</v>
      </c>
      <c r="AQ5002" s="45"/>
      <c r="AR5002" s="45" t="s">
        <v>109</v>
      </c>
      <c r="AS5002" s="45" t="s">
        <v>109</v>
      </c>
      <c r="AT5002" s="45" t="s">
        <v>109</v>
      </c>
      <c r="AU5002" s="45"/>
      <c r="AV5002" s="45"/>
      <c r="AW5002" s="45"/>
      <c r="AX5002" s="45" t="s">
        <v>109</v>
      </c>
      <c r="AY5002" s="45" t="s">
        <v>109</v>
      </c>
    </row>
  </sheetData>
  <mergeCells count="12">
    <mergeCell ref="Z1:AE1"/>
    <mergeCell ref="AM1:AY1"/>
    <mergeCell ref="BA1:BD1"/>
    <mergeCell ref="E1:F1"/>
    <mergeCell ref="N1:P1"/>
    <mergeCell ref="W1:Y1"/>
    <mergeCell ref="AI1:AL1"/>
    <mergeCell ref="K1:L1"/>
    <mergeCell ref="H1:J1"/>
    <mergeCell ref="T1:U1"/>
    <mergeCell ref="Q1:S1"/>
    <mergeCell ref="AF1:AG1"/>
  </mergeCells>
  <conditionalFormatting sqref="Z3:Z300">
    <cfRule type="cellIs" dxfId="131" priority="2" operator="greaterThanOrEqual">
      <formula>1</formula>
    </cfRule>
  </conditionalFormatting>
  <conditionalFormatting sqref="AE3:AE300">
    <cfRule type="expression" dxfId="130" priority="1">
      <formula>Z3&gt;=1</formula>
    </cfRule>
  </conditionalFormatting>
  <dataValidations count="7">
    <dataValidation type="list" allowBlank="1" showInputMessage="1" showErrorMessage="1" sqref="F3:F50" xr:uid="{EF413309-6DFF-46C9-99E4-471AA10C1185}">
      <formula1>dim_type_kostnad</formula1>
    </dataValidation>
    <dataValidation type="list" allowBlank="1" showInputMessage="1" showErrorMessage="1" sqref="P3:P50 I3:I50" xr:uid="{9365641F-5CFF-4D16-B86F-C1889DF758CD}">
      <formula1>pnl_kategori</formula1>
    </dataValidation>
    <dataValidation type="decimal" allowBlank="1" showInputMessage="1" showErrorMessage="1" sqref="H3:H50 Q3:Q50" xr:uid="{ECBA7996-941B-4267-B6A5-326FBE8CA3E1}">
      <formula1>0</formula1>
      <formula2>1</formula2>
    </dataValidation>
    <dataValidation type="list" allowBlank="1" showInputMessage="1" showErrorMessage="1" sqref="R3:R50" xr:uid="{458129CB-7592-4453-9FB8-27BACE678669}">
      <formula1>pnl_subkategori</formula1>
    </dataValidation>
    <dataValidation type="list" allowBlank="1" showInputMessage="1" showErrorMessage="1" sqref="Y3:Y300" xr:uid="{1F07E193-D52F-4DE1-A120-DE890275296D}">
      <formula1>pnl_kategori_dropdown</formula1>
    </dataValidation>
    <dataValidation type="list" allowBlank="1" showInputMessage="1" showErrorMessage="1" sqref="AA3:AA300" xr:uid="{804A2A42-EBCA-4019-821D-68F16C6F398B}">
      <formula1>konto</formula1>
    </dataValidation>
    <dataValidation type="decimal" operator="greaterThanOrEqual" allowBlank="1" showInputMessage="1" showErrorMessage="1" sqref="Z3:Z300" xr:uid="{94398BFE-6370-4B0F-9ADE-AAB7AE50CB13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6AAF-36DF-4263-A3BD-69AB765CAC03}">
  <sheetPr codeName="Sheet5"/>
  <dimension ref="A1:E28"/>
  <sheetViews>
    <sheetView workbookViewId="0">
      <pane ySplit="5" topLeftCell="A6" activePane="bottomLeft" state="frozen"/>
      <selection pane="bottomLeft" activeCell="C23" sqref="C23"/>
    </sheetView>
  </sheetViews>
  <sheetFormatPr baseColWidth="10" defaultColWidth="8.7265625" defaultRowHeight="14.5" x14ac:dyDescent="0.35"/>
  <cols>
    <col min="1" max="1" width="24.54296875" bestFit="1" customWidth="1"/>
    <col min="2" max="2" width="14.1796875" customWidth="1"/>
    <col min="3" max="3" width="13" bestFit="1" customWidth="1"/>
    <col min="4" max="4" width="13.1796875" bestFit="1" customWidth="1"/>
    <col min="5" max="5" width="13" customWidth="1"/>
  </cols>
  <sheetData>
    <row r="1" spans="1:5" x14ac:dyDescent="0.35">
      <c r="A1" s="9" t="s">
        <v>1</v>
      </c>
      <c r="B1" t="s">
        <v>362</v>
      </c>
    </row>
    <row r="2" spans="1:5" x14ac:dyDescent="0.35">
      <c r="A2" s="9" t="s">
        <v>2</v>
      </c>
      <c r="B2" t="s">
        <v>362</v>
      </c>
    </row>
    <row r="3" spans="1:5" x14ac:dyDescent="0.35">
      <c r="A3" s="9" t="s">
        <v>330</v>
      </c>
      <c r="B3" t="s">
        <v>368</v>
      </c>
    </row>
    <row r="5" spans="1:5" x14ac:dyDescent="0.35">
      <c r="A5" s="9" t="s">
        <v>363</v>
      </c>
      <c r="B5" t="s">
        <v>366</v>
      </c>
      <c r="C5" t="s">
        <v>367</v>
      </c>
      <c r="D5" t="s">
        <v>369</v>
      </c>
      <c r="E5" t="s">
        <v>365</v>
      </c>
    </row>
    <row r="6" spans="1:5" x14ac:dyDescent="0.35">
      <c r="A6" s="10" t="s">
        <v>162</v>
      </c>
      <c r="B6" s="4">
        <v>26319189.250000004</v>
      </c>
      <c r="C6" s="4">
        <v>26092123.695285909</v>
      </c>
      <c r="D6" s="4">
        <v>-227065.55471409485</v>
      </c>
      <c r="E6">
        <v>1</v>
      </c>
    </row>
    <row r="7" spans="1:5" x14ac:dyDescent="0.35">
      <c r="A7" s="62" t="s">
        <v>169</v>
      </c>
      <c r="B7" s="4">
        <v>25289516.050000004</v>
      </c>
      <c r="C7" s="4">
        <v>25062450.49528591</v>
      </c>
      <c r="D7" s="4">
        <v>-227065.55471409485</v>
      </c>
      <c r="E7">
        <v>1</v>
      </c>
    </row>
    <row r="8" spans="1:5" x14ac:dyDescent="0.35">
      <c r="A8" s="62" t="s">
        <v>166</v>
      </c>
      <c r="B8" s="4">
        <v>130200.31999999999</v>
      </c>
      <c r="C8" s="4">
        <v>130200.31999999999</v>
      </c>
      <c r="D8" s="4">
        <v>0</v>
      </c>
      <c r="E8">
        <v>3</v>
      </c>
    </row>
    <row r="9" spans="1:5" x14ac:dyDescent="0.35">
      <c r="A9" s="62" t="s">
        <v>163</v>
      </c>
      <c r="B9" s="4">
        <v>899472.88</v>
      </c>
      <c r="C9" s="4">
        <v>899472.88</v>
      </c>
      <c r="D9" s="4">
        <v>0</v>
      </c>
      <c r="E9">
        <v>2</v>
      </c>
    </row>
    <row r="10" spans="1:5" x14ac:dyDescent="0.35">
      <c r="A10" s="10" t="s">
        <v>179</v>
      </c>
      <c r="B10" s="4">
        <v>-3488870.4800000004</v>
      </c>
      <c r="C10" s="4">
        <v>-2528951.6050000004</v>
      </c>
      <c r="D10" s="4">
        <v>959918.875</v>
      </c>
      <c r="E10">
        <v>4</v>
      </c>
    </row>
    <row r="11" spans="1:5" x14ac:dyDescent="0.35">
      <c r="A11" s="62" t="s">
        <v>179</v>
      </c>
      <c r="B11" s="4">
        <v>-3488870.4800000004</v>
      </c>
      <c r="C11" s="4">
        <v>-2528951.6050000004</v>
      </c>
      <c r="D11" s="4">
        <v>959918.875</v>
      </c>
      <c r="E11">
        <v>4</v>
      </c>
    </row>
    <row r="12" spans="1:5" x14ac:dyDescent="0.35">
      <c r="A12" s="10" t="s">
        <v>182</v>
      </c>
      <c r="B12" s="4">
        <v>-1371604.4</v>
      </c>
      <c r="C12" s="4">
        <v>-586436.03788745939</v>
      </c>
      <c r="D12" s="4">
        <v>785168.36211254052</v>
      </c>
      <c r="E12">
        <v>5</v>
      </c>
    </row>
    <row r="13" spans="1:5" x14ac:dyDescent="0.35">
      <c r="A13" s="62" t="s">
        <v>188</v>
      </c>
      <c r="B13" s="4">
        <v>-241636.77</v>
      </c>
      <c r="C13" s="4">
        <v>-241636.77</v>
      </c>
      <c r="D13" s="4">
        <v>0</v>
      </c>
      <c r="E13">
        <v>7</v>
      </c>
    </row>
    <row r="14" spans="1:5" x14ac:dyDescent="0.35">
      <c r="A14" s="66" t="s">
        <v>190</v>
      </c>
      <c r="B14" s="4">
        <v>-219090.2</v>
      </c>
      <c r="C14" s="4">
        <v>-219090.2</v>
      </c>
      <c r="D14" s="4">
        <v>0</v>
      </c>
      <c r="E14">
        <v>7</v>
      </c>
    </row>
    <row r="15" spans="1:5" x14ac:dyDescent="0.35">
      <c r="A15" s="66" t="s">
        <v>191</v>
      </c>
      <c r="B15" s="4">
        <v>-7004.99</v>
      </c>
      <c r="C15" s="4">
        <v>-7004.99</v>
      </c>
      <c r="D15" s="4">
        <v>0</v>
      </c>
      <c r="E15">
        <v>7</v>
      </c>
    </row>
    <row r="16" spans="1:5" x14ac:dyDescent="0.35">
      <c r="A16" s="66" t="s">
        <v>187</v>
      </c>
      <c r="B16" s="4">
        <v>-15541.580000000002</v>
      </c>
      <c r="C16" s="4">
        <v>-15541.580000000002</v>
      </c>
      <c r="D16" s="4">
        <v>0</v>
      </c>
      <c r="E16">
        <v>7</v>
      </c>
    </row>
    <row r="17" spans="1:5" x14ac:dyDescent="0.35">
      <c r="A17" s="62" t="s">
        <v>186</v>
      </c>
      <c r="B17" s="4">
        <v>-65148.13</v>
      </c>
      <c r="C17" s="4">
        <v>-35978.915199999996</v>
      </c>
      <c r="D17" s="4">
        <v>29169.214800000002</v>
      </c>
      <c r="E17">
        <v>6</v>
      </c>
    </row>
    <row r="18" spans="1:5" x14ac:dyDescent="0.35">
      <c r="A18" s="66" t="s">
        <v>185</v>
      </c>
      <c r="B18" s="4">
        <v>-65148.13</v>
      </c>
      <c r="C18" s="4">
        <v>-35978.915199999996</v>
      </c>
      <c r="D18" s="4">
        <v>29169.214800000002</v>
      </c>
      <c r="E18">
        <v>6</v>
      </c>
    </row>
    <row r="19" spans="1:5" x14ac:dyDescent="0.35">
      <c r="A19" s="62" t="s">
        <v>183</v>
      </c>
      <c r="B19" s="4">
        <v>-1064819.5</v>
      </c>
      <c r="C19" s="4">
        <v>-308820.35268745938</v>
      </c>
      <c r="D19" s="4">
        <v>755999.14731254056</v>
      </c>
      <c r="E19">
        <v>5</v>
      </c>
    </row>
    <row r="20" spans="1:5" x14ac:dyDescent="0.35">
      <c r="A20" s="10" t="s">
        <v>193</v>
      </c>
      <c r="B20" s="4">
        <v>-6699409.9200000018</v>
      </c>
      <c r="C20" s="4">
        <v>-6439942.7730503064</v>
      </c>
      <c r="D20" s="4">
        <v>259467.14694969542</v>
      </c>
      <c r="E20">
        <v>8</v>
      </c>
    </row>
    <row r="21" spans="1:5" x14ac:dyDescent="0.35">
      <c r="A21" s="10" t="s">
        <v>219</v>
      </c>
      <c r="B21" s="4">
        <v>-5246281.4599999953</v>
      </c>
      <c r="C21" s="4">
        <v>-4329029.8985633235</v>
      </c>
      <c r="D21" s="4">
        <v>917251.56143667176</v>
      </c>
      <c r="E21">
        <v>11</v>
      </c>
    </row>
    <row r="22" spans="1:5" x14ac:dyDescent="0.35">
      <c r="A22" s="10" t="s">
        <v>293</v>
      </c>
      <c r="B22" s="4">
        <v>-9628.2000000000007</v>
      </c>
      <c r="C22" s="4">
        <v>-9628.2000000000007</v>
      </c>
      <c r="D22" s="4">
        <v>0</v>
      </c>
      <c r="E22">
        <v>22</v>
      </c>
    </row>
    <row r="23" spans="1:5" x14ac:dyDescent="0.35">
      <c r="A23" s="62" t="s">
        <v>294</v>
      </c>
      <c r="B23" s="4">
        <v>1178.52</v>
      </c>
      <c r="C23" s="4">
        <v>1178.52</v>
      </c>
      <c r="D23" s="4">
        <v>0</v>
      </c>
      <c r="E23">
        <v>22</v>
      </c>
    </row>
    <row r="24" spans="1:5" x14ac:dyDescent="0.35">
      <c r="A24" s="62" t="s">
        <v>297</v>
      </c>
      <c r="B24" s="4">
        <v>-10806.720000000001</v>
      </c>
      <c r="C24" s="4">
        <v>-10806.720000000001</v>
      </c>
      <c r="D24" s="4">
        <v>0</v>
      </c>
      <c r="E24">
        <v>23</v>
      </c>
    </row>
    <row r="25" spans="1:5" x14ac:dyDescent="0.35">
      <c r="A25" s="10" t="s">
        <v>280</v>
      </c>
      <c r="B25" s="4">
        <v>-904971.38</v>
      </c>
      <c r="C25" s="4">
        <v>-904971.38</v>
      </c>
      <c r="D25" s="4">
        <v>0</v>
      </c>
      <c r="E25">
        <v>24</v>
      </c>
    </row>
    <row r="26" spans="1:5" x14ac:dyDescent="0.35">
      <c r="A26" s="62" t="s">
        <v>280</v>
      </c>
      <c r="B26" s="4">
        <v>-904971.38</v>
      </c>
      <c r="C26" s="4">
        <v>-904971.38</v>
      </c>
      <c r="D26" s="4">
        <v>0</v>
      </c>
      <c r="E26">
        <v>24</v>
      </c>
    </row>
    <row r="27" spans="1:5" x14ac:dyDescent="0.35">
      <c r="A27" s="10" t="s">
        <v>226</v>
      </c>
      <c r="B27" s="4">
        <v>-4835315.7999999989</v>
      </c>
      <c r="C27" s="4">
        <v>-4835315.7999999989</v>
      </c>
      <c r="D27" s="4">
        <v>0</v>
      </c>
      <c r="E27">
        <v>25</v>
      </c>
    </row>
    <row r="28" spans="1:5" x14ac:dyDescent="0.35">
      <c r="A28" s="10" t="s">
        <v>108</v>
      </c>
      <c r="B28" s="4">
        <v>3763107.6100000069</v>
      </c>
      <c r="C28" s="4">
        <v>6457848.0007848106</v>
      </c>
      <c r="D28" s="4">
        <v>2694740.3907848038</v>
      </c>
      <c r="E28">
        <v>1</v>
      </c>
    </row>
  </sheetData>
  <conditionalFormatting pivot="1" sqref="D6:D28">
    <cfRule type="cellIs" dxfId="134" priority="3" operator="greaterThan">
      <formula>0</formula>
    </cfRule>
  </conditionalFormatting>
  <conditionalFormatting pivot="1" sqref="D6:D28">
    <cfRule type="cellIs" dxfId="133" priority="2" operator="equal">
      <formula>0</formula>
    </cfRule>
  </conditionalFormatting>
  <conditionalFormatting pivot="1" sqref="D6:D28">
    <cfRule type="cellIs" dxfId="132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0856D-C1B8-4CD7-866D-47C644FA3DBD}">
  <sheetPr codeName="Sheet6"/>
  <dimension ref="A1:N45"/>
  <sheetViews>
    <sheetView workbookViewId="0">
      <pane ySplit="2" topLeftCell="A3" activePane="bottomLeft" state="frozen"/>
      <selection pane="bottomLeft" activeCell="H12" sqref="H12"/>
    </sheetView>
  </sheetViews>
  <sheetFormatPr baseColWidth="10" defaultColWidth="8.7265625" defaultRowHeight="14.5" x14ac:dyDescent="0.35"/>
  <cols>
    <col min="1" max="1" width="24.54296875" bestFit="1" customWidth="1"/>
    <col min="2" max="14" width="10.453125" customWidth="1"/>
  </cols>
  <sheetData>
    <row r="1" spans="1:14" x14ac:dyDescent="0.35">
      <c r="A1" s="9" t="s">
        <v>1</v>
      </c>
      <c r="B1" t="s">
        <v>362</v>
      </c>
    </row>
    <row r="2" spans="1:14" x14ac:dyDescent="0.35">
      <c r="A2" s="9" t="s">
        <v>330</v>
      </c>
      <c r="B2" t="s">
        <v>333</v>
      </c>
    </row>
    <row r="4" spans="1:14" x14ac:dyDescent="0.35">
      <c r="B4" s="9" t="s">
        <v>372</v>
      </c>
    </row>
    <row r="5" spans="1:14" x14ac:dyDescent="0.35">
      <c r="A5" s="9" t="s">
        <v>363</v>
      </c>
      <c r="B5">
        <v>1</v>
      </c>
      <c r="C5">
        <v>2</v>
      </c>
      <c r="D5">
        <v>3</v>
      </c>
      <c r="E5">
        <v>4</v>
      </c>
      <c r="F5">
        <v>5</v>
      </c>
      <c r="G5">
        <v>6</v>
      </c>
      <c r="H5">
        <v>7</v>
      </c>
      <c r="I5">
        <v>8</v>
      </c>
      <c r="J5">
        <v>9</v>
      </c>
      <c r="K5">
        <v>10</v>
      </c>
      <c r="L5">
        <v>11</v>
      </c>
      <c r="M5">
        <v>12</v>
      </c>
      <c r="N5" t="s">
        <v>108</v>
      </c>
    </row>
    <row r="6" spans="1:14" x14ac:dyDescent="0.35">
      <c r="A6" s="10" t="s">
        <v>335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x14ac:dyDescent="0.35">
      <c r="A7" s="62" t="s">
        <v>219</v>
      </c>
      <c r="B7" s="4">
        <v>148.17059579022478</v>
      </c>
      <c r="C7" s="4">
        <v>118.47043636363635</v>
      </c>
      <c r="D7" s="4">
        <v>135.65132435096945</v>
      </c>
      <c r="E7" s="4">
        <v>110.16181412894376</v>
      </c>
      <c r="F7" s="4">
        <v>105.49218557853548</v>
      </c>
      <c r="G7" s="4">
        <v>158.04812297734628</v>
      </c>
      <c r="H7" s="4">
        <v>134.93834742057709</v>
      </c>
      <c r="I7" s="4">
        <v>124.59548230395559</v>
      </c>
      <c r="J7" s="4">
        <v>116.06637213254037</v>
      </c>
      <c r="K7" s="4">
        <v>128.57662971839426</v>
      </c>
      <c r="L7" s="4">
        <v>140.80534741352923</v>
      </c>
      <c r="M7" s="4">
        <v>253.13195706440334</v>
      </c>
      <c r="N7" s="4">
        <v>1627.1323439559592</v>
      </c>
    </row>
    <row r="8" spans="1:14" x14ac:dyDescent="0.35">
      <c r="A8" s="66" t="s">
        <v>220</v>
      </c>
      <c r="B8" s="4">
        <v>3.2107028184088477</v>
      </c>
      <c r="C8" s="4">
        <v>0.1251490909090909</v>
      </c>
      <c r="D8" s="4">
        <v>2.9070456786066381</v>
      </c>
      <c r="E8" s="4">
        <v>0.11277434842249658</v>
      </c>
      <c r="F8" s="4">
        <v>-3.6333147009502518E-5</v>
      </c>
      <c r="G8" s="4">
        <v>0.35194444444444445</v>
      </c>
      <c r="H8" s="4">
        <v>0.21649373360536286</v>
      </c>
      <c r="I8" s="4">
        <v>4.4061993985658111E-2</v>
      </c>
      <c r="J8" s="4">
        <v>1.0746134239592184</v>
      </c>
      <c r="K8" s="4">
        <v>0.2579269023367286</v>
      </c>
      <c r="L8" s="4">
        <v>0.63725130088766457</v>
      </c>
      <c r="M8" s="4">
        <v>-7.9880179730404399E-4</v>
      </c>
      <c r="N8" s="4">
        <v>8.5268263937349786</v>
      </c>
    </row>
    <row r="9" spans="1:14" x14ac:dyDescent="0.35">
      <c r="A9" s="66" t="s">
        <v>224</v>
      </c>
      <c r="B9" s="4">
        <v>5.2534748483767384</v>
      </c>
      <c r="C9" s="4">
        <v>5.3099781818181819</v>
      </c>
      <c r="D9" s="4">
        <v>18.095231679263883</v>
      </c>
      <c r="E9" s="4">
        <v>7.2319650205761308</v>
      </c>
      <c r="F9" s="4">
        <v>7.8435858021240907</v>
      </c>
      <c r="G9" s="4">
        <v>11.366817691477888</v>
      </c>
      <c r="H9" s="4">
        <v>4.2712357913144858</v>
      </c>
      <c r="I9" s="4">
        <v>16.694265556326624</v>
      </c>
      <c r="J9" s="4">
        <v>14.933480600396486</v>
      </c>
      <c r="K9" s="4">
        <v>11.265638106650691</v>
      </c>
      <c r="L9" s="4">
        <v>7.9875022956841137</v>
      </c>
      <c r="M9" s="4">
        <v>18.733839241138295</v>
      </c>
      <c r="N9" s="4">
        <v>129.1681569357215</v>
      </c>
    </row>
    <row r="10" spans="1:14" x14ac:dyDescent="0.35">
      <c r="A10" s="66" t="s">
        <v>231</v>
      </c>
      <c r="B10" s="4">
        <v>41.477802354620053</v>
      </c>
      <c r="C10" s="4">
        <v>31.466414545454548</v>
      </c>
      <c r="D10" s="4">
        <v>30.067831087742356</v>
      </c>
      <c r="E10" s="4">
        <v>26.579386145404666</v>
      </c>
      <c r="F10" s="4">
        <v>30.888664058133038</v>
      </c>
      <c r="G10" s="4">
        <v>50.96142125134844</v>
      </c>
      <c r="H10" s="4">
        <v>38.535523171087149</v>
      </c>
      <c r="I10" s="4">
        <v>23.643402729585933</v>
      </c>
      <c r="J10" s="4">
        <v>29.665103370150099</v>
      </c>
      <c r="K10" s="4">
        <v>31.123478130617134</v>
      </c>
      <c r="L10" s="4">
        <v>14.362323232323236</v>
      </c>
      <c r="M10" s="4">
        <v>27.264478282576135</v>
      </c>
      <c r="N10" s="4">
        <v>377.10392494378527</v>
      </c>
    </row>
    <row r="11" spans="1:14" x14ac:dyDescent="0.35">
      <c r="A11" s="66" t="s">
        <v>262</v>
      </c>
      <c r="B11" s="4">
        <v>5.476393150196218</v>
      </c>
      <c r="C11" s="4">
        <v>1.9226690909090909</v>
      </c>
      <c r="D11" s="4">
        <v>5.8870916858363449</v>
      </c>
      <c r="E11" s="4">
        <v>17.558786008230452</v>
      </c>
      <c r="F11" s="4">
        <v>11.241593068753494</v>
      </c>
      <c r="G11" s="4">
        <v>26.59302049622438</v>
      </c>
      <c r="H11" s="4">
        <v>33.058997376858059</v>
      </c>
      <c r="I11" s="4">
        <v>35.994545454545452</v>
      </c>
      <c r="J11" s="4">
        <v>34.437012177853298</v>
      </c>
      <c r="K11" s="4">
        <v>9.2703984421809462</v>
      </c>
      <c r="L11" s="4">
        <v>40.352029384756662</v>
      </c>
      <c r="M11" s="4">
        <v>87.284283574638039</v>
      </c>
      <c r="N11" s="4">
        <v>296.75579437078386</v>
      </c>
    </row>
    <row r="12" spans="1:14" x14ac:dyDescent="0.35">
      <c r="A12" s="66" t="s">
        <v>222</v>
      </c>
      <c r="B12" s="4">
        <v>41.155340706386013</v>
      </c>
      <c r="C12" s="4">
        <v>30.837527272727272</v>
      </c>
      <c r="D12" s="4">
        <v>29.730200460072297</v>
      </c>
      <c r="E12" s="4">
        <v>21.76159122085048</v>
      </c>
      <c r="F12" s="4">
        <v>11.89863331470095</v>
      </c>
      <c r="G12" s="4">
        <v>11.341761057173679</v>
      </c>
      <c r="H12" s="4">
        <v>7.0892655202564852</v>
      </c>
      <c r="I12" s="4">
        <v>1.7760606060606059</v>
      </c>
      <c r="J12" s="4">
        <v>4.3113480600396485</v>
      </c>
      <c r="K12" s="4">
        <v>15.0381426003595</v>
      </c>
      <c r="L12" s="4">
        <v>29.070238751147844</v>
      </c>
      <c r="M12" s="4">
        <v>59.374048926610079</v>
      </c>
      <c r="N12" s="4">
        <v>232.62356827169117</v>
      </c>
    </row>
    <row r="13" spans="1:14" x14ac:dyDescent="0.35">
      <c r="A13" s="66" t="s">
        <v>254</v>
      </c>
      <c r="B13" s="4">
        <v>5.4282982518729934</v>
      </c>
      <c r="C13" s="4">
        <v>24.08825090909091</v>
      </c>
      <c r="D13" s="4">
        <v>12.007226421294774</v>
      </c>
      <c r="E13" s="4">
        <v>10.04520233196159</v>
      </c>
      <c r="F13" s="4">
        <v>12.64946897708217</v>
      </c>
      <c r="G13" s="4">
        <v>11.835504314994607</v>
      </c>
      <c r="H13" s="4">
        <v>21.572276304284465</v>
      </c>
      <c r="I13" s="4">
        <v>25.163312514457555</v>
      </c>
      <c r="J13" s="4">
        <v>19.473106768620788</v>
      </c>
      <c r="K13" s="4">
        <v>24.22360695026962</v>
      </c>
      <c r="L13" s="4">
        <v>20.598129782675233</v>
      </c>
      <c r="M13" s="4">
        <v>34.899066400399398</v>
      </c>
      <c r="N13" s="4">
        <v>218.97935954097858</v>
      </c>
    </row>
    <row r="14" spans="1:14" x14ac:dyDescent="0.35">
      <c r="A14" s="66" t="s">
        <v>259</v>
      </c>
      <c r="B14" s="4">
        <v>0</v>
      </c>
      <c r="C14" s="4">
        <v>0</v>
      </c>
      <c r="D14" s="4">
        <v>0</v>
      </c>
      <c r="E14" s="4">
        <v>1.8085973936899862</v>
      </c>
      <c r="F14" s="4">
        <v>1.4739714924538849</v>
      </c>
      <c r="G14" s="4">
        <v>1.4222923408845738</v>
      </c>
      <c r="H14" s="4">
        <v>1.5494812008160888</v>
      </c>
      <c r="I14" s="4">
        <v>1.229764052741152</v>
      </c>
      <c r="J14" s="4">
        <v>1.5055961483998868</v>
      </c>
      <c r="K14" s="4">
        <v>1.6057519472738166</v>
      </c>
      <c r="L14" s="4">
        <v>1.6406489133761861</v>
      </c>
      <c r="M14" s="4">
        <v>2.6759860209685473</v>
      </c>
      <c r="N14" s="4">
        <v>14.840784678607427</v>
      </c>
    </row>
    <row r="15" spans="1:14" x14ac:dyDescent="0.35">
      <c r="A15" s="66" t="s">
        <v>244</v>
      </c>
      <c r="B15" s="4">
        <v>1.5340706386014984</v>
      </c>
      <c r="C15" s="4">
        <v>0.49586909090909093</v>
      </c>
      <c r="D15" s="4">
        <v>5.924955635885639</v>
      </c>
      <c r="E15" s="4">
        <v>6.1832304526748967</v>
      </c>
      <c r="F15" s="4">
        <v>5.03921185019564</v>
      </c>
      <c r="G15" s="4">
        <v>2.4264967637540455</v>
      </c>
      <c r="H15" s="4">
        <v>10.947732439522005</v>
      </c>
      <c r="I15" s="4">
        <v>6.3992852185981954</v>
      </c>
      <c r="J15" s="4">
        <v>2.7529510053809121</v>
      </c>
      <c r="K15" s="4">
        <v>10.874266027561415</v>
      </c>
      <c r="L15" s="4">
        <v>10.878717477808387</v>
      </c>
      <c r="M15" s="4">
        <v>13.752566150773839</v>
      </c>
      <c r="N15" s="4">
        <v>75.392181127393968</v>
      </c>
    </row>
    <row r="16" spans="1:14" x14ac:dyDescent="0.35">
      <c r="A16" s="66" t="s">
        <v>274</v>
      </c>
      <c r="B16" s="4">
        <v>0</v>
      </c>
      <c r="C16" s="4">
        <v>0</v>
      </c>
      <c r="D16" s="4">
        <v>8.2155767334866903E-2</v>
      </c>
      <c r="E16" s="4">
        <v>2.0882338820301785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0.30853994490358128</v>
      </c>
      <c r="M16" s="4">
        <v>0</v>
      </c>
      <c r="N16" s="4">
        <v>2.2787594014111812</v>
      </c>
    </row>
    <row r="17" spans="1:14" x14ac:dyDescent="0.35">
      <c r="A17" s="66" t="s">
        <v>230</v>
      </c>
      <c r="B17" s="4">
        <v>2.3113628255440601</v>
      </c>
      <c r="C17" s="4">
        <v>2.355909090909091</v>
      </c>
      <c r="D17" s="4">
        <v>2.1290667104830758</v>
      </c>
      <c r="E17" s="4">
        <v>2.6624657064471879</v>
      </c>
      <c r="F17" s="4">
        <v>4.9306456120737838</v>
      </c>
      <c r="G17" s="4">
        <v>2.96371359223301</v>
      </c>
      <c r="H17" s="4">
        <v>2.3025269600699505</v>
      </c>
      <c r="I17" s="4">
        <v>1.4986699051584549</v>
      </c>
      <c r="J17" s="4">
        <v>1.8348201642594166</v>
      </c>
      <c r="K17" s="4">
        <v>1.9576602756141401</v>
      </c>
      <c r="L17" s="4">
        <v>1.9830884603611876</v>
      </c>
      <c r="M17" s="4">
        <v>3.2345232151772341</v>
      </c>
      <c r="N17" s="4">
        <v>29.83048460882376</v>
      </c>
    </row>
    <row r="18" spans="1:14" x14ac:dyDescent="0.35">
      <c r="A18" s="66" t="s">
        <v>229</v>
      </c>
      <c r="B18" s="4">
        <v>42.323150196218343</v>
      </c>
      <c r="C18" s="4">
        <v>21.868669090909091</v>
      </c>
      <c r="D18" s="4">
        <v>28.820519224449555</v>
      </c>
      <c r="E18" s="4">
        <v>14.129581618655694</v>
      </c>
      <c r="F18" s="4">
        <v>19.526447736165455</v>
      </c>
      <c r="G18" s="4">
        <v>38.785151024811221</v>
      </c>
      <c r="H18" s="4">
        <v>15.39481492276304</v>
      </c>
      <c r="I18" s="4">
        <v>12.152114272495952</v>
      </c>
      <c r="J18" s="4">
        <v>6.0783404134805998</v>
      </c>
      <c r="K18" s="4">
        <v>22.959760335530255</v>
      </c>
      <c r="L18" s="4">
        <v>12.986877869605143</v>
      </c>
      <c r="M18" s="4">
        <v>5.9139640539191207</v>
      </c>
      <c r="N18" s="4">
        <v>241.63250368302715</v>
      </c>
    </row>
    <row r="19" spans="1:14" x14ac:dyDescent="0.35">
      <c r="A19" s="62" t="s">
        <v>293</v>
      </c>
      <c r="B19" s="4">
        <v>0.14926150552978951</v>
      </c>
      <c r="C19" s="4">
        <v>0.33073090909090908</v>
      </c>
      <c r="D19" s="4">
        <v>0.34863621426224123</v>
      </c>
      <c r="E19" s="4">
        <v>8.183470507544581E-2</v>
      </c>
      <c r="F19" s="4">
        <v>6.4161542761319176E-2</v>
      </c>
      <c r="G19" s="4">
        <v>0.26309600862998922</v>
      </c>
      <c r="H19" s="4">
        <v>0.2304721655494025</v>
      </c>
      <c r="I19" s="4">
        <v>0.21347906546379827</v>
      </c>
      <c r="J19" s="4">
        <v>1.2445766071934297</v>
      </c>
      <c r="K19" s="4">
        <v>0.30049131216297181</v>
      </c>
      <c r="L19" s="4">
        <v>0.17181205999387816</v>
      </c>
      <c r="M19" s="4">
        <v>-0.93705441837244141</v>
      </c>
      <c r="N19" s="4">
        <v>2.9861828332170273</v>
      </c>
    </row>
    <row r="20" spans="1:14" x14ac:dyDescent="0.35">
      <c r="A20" s="62" t="s">
        <v>226</v>
      </c>
      <c r="B20" s="4">
        <v>152.2528719229397</v>
      </c>
      <c r="C20" s="4">
        <v>149.73265454545455</v>
      </c>
      <c r="D20" s="4">
        <v>135.315412421952</v>
      </c>
      <c r="E20" s="4">
        <v>142.92345679012345</v>
      </c>
      <c r="F20" s="4">
        <v>116.47982112912241</v>
      </c>
      <c r="G20" s="4">
        <v>112.39611650485436</v>
      </c>
      <c r="H20" s="4">
        <v>121.17889828038473</v>
      </c>
      <c r="I20" s="4">
        <v>96.175063613231544</v>
      </c>
      <c r="J20" s="4">
        <v>117.74704049844236</v>
      </c>
      <c r="K20" s="4">
        <v>124.5550629119233</v>
      </c>
      <c r="L20" s="4">
        <v>127.26195286195286</v>
      </c>
      <c r="M20" s="4">
        <v>127.75986020968547</v>
      </c>
      <c r="N20" s="4">
        <v>1499.6714894936804</v>
      </c>
    </row>
    <row r="21" spans="1:14" x14ac:dyDescent="0.35">
      <c r="A21" s="62" t="s">
        <v>280</v>
      </c>
      <c r="B21" s="4">
        <v>15.520870495897253</v>
      </c>
      <c r="C21" s="4">
        <v>18.826501818181818</v>
      </c>
      <c r="D21" s="4">
        <v>18.747946105816627</v>
      </c>
      <c r="E21" s="4">
        <v>21.905006858710564</v>
      </c>
      <c r="F21" s="4">
        <v>24.063722750139743</v>
      </c>
      <c r="G21" s="4">
        <v>34.602615965480041</v>
      </c>
      <c r="H21" s="4">
        <v>22.89128533955115</v>
      </c>
      <c r="I21" s="4">
        <v>27.446217904233173</v>
      </c>
      <c r="J21" s="4">
        <v>28.120928915321439</v>
      </c>
      <c r="K21" s="4">
        <v>22.239364889155183</v>
      </c>
      <c r="L21" s="4">
        <v>20.357208448117539</v>
      </c>
      <c r="M21" s="4">
        <v>18.539690464303543</v>
      </c>
      <c r="N21" s="4">
        <v>280.67655423741957</v>
      </c>
    </row>
    <row r="22" spans="1:14" x14ac:dyDescent="0.35">
      <c r="A22" s="62" t="s">
        <v>193</v>
      </c>
      <c r="B22" s="4">
        <v>193.36152336782015</v>
      </c>
      <c r="C22" s="4">
        <v>188.55427999999998</v>
      </c>
      <c r="D22" s="4">
        <v>193.61868222149201</v>
      </c>
      <c r="E22" s="4">
        <v>226.49567901234565</v>
      </c>
      <c r="F22" s="4">
        <v>190.66574902179988</v>
      </c>
      <c r="G22" s="4">
        <v>151.23330097087381</v>
      </c>
      <c r="H22" s="4">
        <v>168.23823666569513</v>
      </c>
      <c r="I22" s="4">
        <v>126.80298403886189</v>
      </c>
      <c r="J22" s="4">
        <v>155.66720475785894</v>
      </c>
      <c r="K22" s="4">
        <v>162.83003894547636</v>
      </c>
      <c r="L22" s="4">
        <v>161.4799051117233</v>
      </c>
      <c r="M22" s="4">
        <v>199.76935097353964</v>
      </c>
      <c r="N22" s="4">
        <v>2077.8196231681791</v>
      </c>
    </row>
    <row r="23" spans="1:14" x14ac:dyDescent="0.35">
      <c r="A23" s="62" t="s">
        <v>179</v>
      </c>
      <c r="B23" s="4">
        <v>81.605558330360324</v>
      </c>
      <c r="C23" s="4">
        <v>74.206098181818177</v>
      </c>
      <c r="D23" s="4">
        <v>78.949447913243517</v>
      </c>
      <c r="E23" s="4">
        <v>87.081152263374491</v>
      </c>
      <c r="F23" s="4">
        <v>65.564024594745661</v>
      </c>
      <c r="G23" s="4">
        <v>139.43138079827401</v>
      </c>
      <c r="H23" s="4">
        <v>98.993497522588171</v>
      </c>
      <c r="I23" s="4">
        <v>91.424189220448767</v>
      </c>
      <c r="J23" s="4">
        <v>103.39561314075333</v>
      </c>
      <c r="K23" s="4">
        <v>79.657022168963451</v>
      </c>
      <c r="L23" s="4">
        <v>81.31554331190695</v>
      </c>
      <c r="M23" s="4">
        <v>89.253864203694448</v>
      </c>
      <c r="N23" s="4">
        <v>1082.0719485151585</v>
      </c>
    </row>
    <row r="24" spans="1:14" x14ac:dyDescent="0.35">
      <c r="A24" s="62" t="s">
        <v>182</v>
      </c>
      <c r="B24" s="4">
        <v>45.507377809489832</v>
      </c>
      <c r="C24" s="4">
        <v>50.308905454545446</v>
      </c>
      <c r="D24" s="4">
        <v>21.389973710154454</v>
      </c>
      <c r="E24" s="4">
        <v>50.101862139917699</v>
      </c>
      <c r="F24" s="4">
        <v>28.161987143655672</v>
      </c>
      <c r="G24" s="4">
        <v>38.587567421790716</v>
      </c>
      <c r="H24" s="4">
        <v>34.446831827455554</v>
      </c>
      <c r="I24" s="4">
        <v>24.012715706685178</v>
      </c>
      <c r="J24" s="4">
        <v>34.522580005664125</v>
      </c>
      <c r="K24" s="4">
        <v>40.078397243858589</v>
      </c>
      <c r="L24" s="4">
        <v>36.611490664217939</v>
      </c>
      <c r="M24" s="4">
        <v>26.650029955067399</v>
      </c>
      <c r="N24" s="4">
        <v>425.40262076451904</v>
      </c>
    </row>
    <row r="25" spans="1:14" x14ac:dyDescent="0.35">
      <c r="A25" s="10" t="s">
        <v>375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35">
      <c r="A26" s="62" t="s">
        <v>219</v>
      </c>
      <c r="B26" s="4">
        <v>244.49413080591066</v>
      </c>
      <c r="C26" s="4">
        <v>201.00585075304622</v>
      </c>
      <c r="D26" s="4">
        <v>224.42808179704716</v>
      </c>
      <c r="E26" s="4">
        <v>182.1868477767697</v>
      </c>
      <c r="F26" s="4">
        <v>207.75024905743439</v>
      </c>
      <c r="G26" s="4">
        <v>315.27438989946933</v>
      </c>
      <c r="H26" s="4">
        <v>255.35840475137257</v>
      </c>
      <c r="I26" s="4">
        <v>277.11873850754216</v>
      </c>
      <c r="J26" s="4">
        <v>221.93372373735116</v>
      </c>
      <c r="K26" s="4">
        <v>231.83103224760953</v>
      </c>
      <c r="L26" s="4">
        <v>262.48099626258858</v>
      </c>
      <c r="M26" s="4">
        <v>371.40483463355679</v>
      </c>
      <c r="N26" s="4">
        <v>2973.7989603976757</v>
      </c>
    </row>
    <row r="27" spans="1:14" x14ac:dyDescent="0.35">
      <c r="A27" s="66" t="s">
        <v>220</v>
      </c>
      <c r="B27" s="4">
        <v>5.2979337140166001</v>
      </c>
      <c r="C27" s="4">
        <v>0.21233735825821173</v>
      </c>
      <c r="D27" s="4">
        <v>4.8095563273534703</v>
      </c>
      <c r="E27" s="4">
        <v>0.18650748638838474</v>
      </c>
      <c r="F27" s="4">
        <v>-7.1552412141893932E-5</v>
      </c>
      <c r="G27" s="4">
        <v>0.7020587648271791</v>
      </c>
      <c r="H27" s="4">
        <v>0.40969446794709863</v>
      </c>
      <c r="I27" s="4">
        <v>9.8000376607915177E-2</v>
      </c>
      <c r="J27" s="4">
        <v>2.0547980812656976</v>
      </c>
      <c r="K27" s="4">
        <v>0.46505698698212078</v>
      </c>
      <c r="L27" s="4">
        <v>1.1879261647313917</v>
      </c>
      <c r="M27" s="4">
        <v>-1.1720323773944258E-3</v>
      </c>
      <c r="N27" s="4">
        <v>15.583899834190056</v>
      </c>
    </row>
    <row r="28" spans="1:14" x14ac:dyDescent="0.35">
      <c r="A28" s="66" t="s">
        <v>224</v>
      </c>
      <c r="B28" s="4">
        <v>8.6686819332430645</v>
      </c>
      <c r="C28" s="4">
        <v>9.0093082686077466</v>
      </c>
      <c r="D28" s="4">
        <v>29.937622466133558</v>
      </c>
      <c r="E28" s="4">
        <v>11.960305127041737</v>
      </c>
      <c r="F28" s="4">
        <v>15.446707213033548</v>
      </c>
      <c r="G28" s="4">
        <v>22.674527512692105</v>
      </c>
      <c r="H28" s="4">
        <v>8.082920673302322</v>
      </c>
      <c r="I28" s="4">
        <v>37.130510077348674</v>
      </c>
      <c r="J28" s="4">
        <v>28.554721726124402</v>
      </c>
      <c r="K28" s="4">
        <v>20.312591152163353</v>
      </c>
      <c r="L28" s="4">
        <v>14.889829106159597</v>
      </c>
      <c r="M28" s="4">
        <v>27.487001428414466</v>
      </c>
      <c r="N28" s="4">
        <v>236.07184273532536</v>
      </c>
    </row>
    <row r="29" spans="1:14" x14ac:dyDescent="0.35">
      <c r="A29" s="66" t="s">
        <v>231</v>
      </c>
      <c r="B29" s="4">
        <v>68.441914405133318</v>
      </c>
      <c r="C29" s="4">
        <v>53.388285043900709</v>
      </c>
      <c r="D29" s="4">
        <v>49.745667335767607</v>
      </c>
      <c r="E29" s="4">
        <v>43.957287885662424</v>
      </c>
      <c r="F29" s="4">
        <v>60.830360238874988</v>
      </c>
      <c r="G29" s="4">
        <v>101.65784123694813</v>
      </c>
      <c r="H29" s="4">
        <v>72.924931358154353</v>
      </c>
      <c r="I29" s="4">
        <v>52.58641659626705</v>
      </c>
      <c r="J29" s="4">
        <v>56.723465505346496</v>
      </c>
      <c r="K29" s="4">
        <v>56.117414789607309</v>
      </c>
      <c r="L29" s="4">
        <v>26.773393055832937</v>
      </c>
      <c r="M29" s="4">
        <v>40.0034794711204</v>
      </c>
      <c r="N29" s="4">
        <v>689.20715891691816</v>
      </c>
    </row>
    <row r="30" spans="1:14" x14ac:dyDescent="0.35">
      <c r="A30" s="66" t="s">
        <v>262</v>
      </c>
      <c r="B30" s="4">
        <v>9.0365161594160242</v>
      </c>
      <c r="C30" s="4">
        <v>3.2621449552910664</v>
      </c>
      <c r="D30" s="4">
        <v>9.7398879129052371</v>
      </c>
      <c r="E30" s="4">
        <v>29.03891787658802</v>
      </c>
      <c r="F30" s="4">
        <v>22.13854748603352</v>
      </c>
      <c r="G30" s="4">
        <v>53.047756307317542</v>
      </c>
      <c r="H30" s="4">
        <v>62.56111027151173</v>
      </c>
      <c r="I30" s="4">
        <v>80.057180606132945</v>
      </c>
      <c r="J30" s="4">
        <v>65.847964458577067</v>
      </c>
      <c r="K30" s="4">
        <v>16.715059687786962</v>
      </c>
      <c r="L30" s="4">
        <v>75.221865282017646</v>
      </c>
      <c r="M30" s="4">
        <v>128.06682049591618</v>
      </c>
      <c r="N30" s="4">
        <v>542.3603532127371</v>
      </c>
    </row>
    <row r="31" spans="1:14" x14ac:dyDescent="0.35">
      <c r="A31" s="66" t="s">
        <v>222</v>
      </c>
      <c r="B31" s="4">
        <v>67.909825160416787</v>
      </c>
      <c r="C31" s="4">
        <v>52.321267607632443</v>
      </c>
      <c r="D31" s="4">
        <v>49.187074970477639</v>
      </c>
      <c r="E31" s="4">
        <v>35.989564428312157</v>
      </c>
      <c r="F31" s="4">
        <v>23.432484795112419</v>
      </c>
      <c r="G31" s="4">
        <v>22.624544539504086</v>
      </c>
      <c r="H31" s="4">
        <v>13.415782605290358</v>
      </c>
      <c r="I31" s="4">
        <v>3.9502208712813824</v>
      </c>
      <c r="J31" s="4">
        <v>8.2438479958670747</v>
      </c>
      <c r="K31" s="4">
        <v>27.11463296062227</v>
      </c>
      <c r="L31" s="4">
        <v>54.191018801175431</v>
      </c>
      <c r="M31" s="4">
        <v>87.115862725707785</v>
      </c>
      <c r="N31" s="4">
        <v>425.15025164362157</v>
      </c>
    </row>
    <row r="32" spans="1:14" x14ac:dyDescent="0.35">
      <c r="A32" s="66" t="s">
        <v>254</v>
      </c>
      <c r="B32" s="4">
        <v>8.9571554718314008</v>
      </c>
      <c r="C32" s="4">
        <v>40.869937815311665</v>
      </c>
      <c r="D32" s="4">
        <v>19.865333466718567</v>
      </c>
      <c r="E32" s="4">
        <v>16.612868647912887</v>
      </c>
      <c r="F32" s="4">
        <v>24.911137408151475</v>
      </c>
      <c r="G32" s="4">
        <v>23.609463572036866</v>
      </c>
      <c r="H32" s="4">
        <v>40.823547710633115</v>
      </c>
      <c r="I32" s="4">
        <v>55.966920242469641</v>
      </c>
      <c r="J32" s="4">
        <v>37.235066613091718</v>
      </c>
      <c r="K32" s="4">
        <v>43.676551612380486</v>
      </c>
      <c r="L32" s="4">
        <v>38.397814612992491</v>
      </c>
      <c r="M32" s="4">
        <v>51.20523751968647</v>
      </c>
      <c r="N32" s="4">
        <v>400.21366065914555</v>
      </c>
    </row>
    <row r="33" spans="1:14" x14ac:dyDescent="0.35">
      <c r="A33" s="66" t="s">
        <v>259</v>
      </c>
      <c r="B33" s="4">
        <v>0</v>
      </c>
      <c r="C33" s="4">
        <v>0</v>
      </c>
      <c r="D33" s="4">
        <v>0</v>
      </c>
      <c r="E33" s="4">
        <v>2.9910787205081668</v>
      </c>
      <c r="F33" s="4">
        <v>2.9027547678674628</v>
      </c>
      <c r="G33" s="4">
        <v>2.8371887092600567</v>
      </c>
      <c r="H33" s="4">
        <v>2.9322505810701842</v>
      </c>
      <c r="I33" s="4">
        <v>2.7351767227496908</v>
      </c>
      <c r="J33" s="4">
        <v>2.8788920814844738</v>
      </c>
      <c r="K33" s="4">
        <v>2.8952627883109168</v>
      </c>
      <c r="L33" s="4">
        <v>3.0584006162449002</v>
      </c>
      <c r="M33" s="4">
        <v>3.9263084642713251</v>
      </c>
      <c r="N33" s="4">
        <v>27.123491345165601</v>
      </c>
    </row>
    <row r="34" spans="1:14" x14ac:dyDescent="0.35">
      <c r="A34" s="66" t="s">
        <v>244</v>
      </c>
      <c r="B34" s="4">
        <v>2.5313475010301993</v>
      </c>
      <c r="C34" s="4">
        <v>0.84132878665512523</v>
      </c>
      <c r="D34" s="4">
        <v>9.8025318547869702</v>
      </c>
      <c r="E34" s="4">
        <v>10.225896098003629</v>
      </c>
      <c r="F34" s="4">
        <v>9.9239342818614649</v>
      </c>
      <c r="G34" s="4">
        <v>4.8403756550480876</v>
      </c>
      <c r="H34" s="4">
        <v>20.717576173419801</v>
      </c>
      <c r="I34" s="4">
        <v>14.232954633151994</v>
      </c>
      <c r="J34" s="4">
        <v>5.2639938396022163</v>
      </c>
      <c r="K34" s="4">
        <v>19.606924863609358</v>
      </c>
      <c r="L34" s="4">
        <v>20.279461356309376</v>
      </c>
      <c r="M34" s="4">
        <v>20.178288100208768</v>
      </c>
      <c r="N34" s="4">
        <v>137.78915445419082</v>
      </c>
    </row>
    <row r="35" spans="1:14" x14ac:dyDescent="0.35">
      <c r="A35" s="66" t="s">
        <v>274</v>
      </c>
      <c r="B35" s="4">
        <v>0</v>
      </c>
      <c r="C35" s="4">
        <v>0</v>
      </c>
      <c r="D35" s="4">
        <v>0.13592245678209564</v>
      </c>
      <c r="E35" s="4">
        <v>3.4535446914700541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0.5751619069356082</v>
      </c>
      <c r="M35" s="4">
        <v>0</v>
      </c>
      <c r="N35" s="4">
        <v>4.164733350722706</v>
      </c>
    </row>
    <row r="36" spans="1:14" x14ac:dyDescent="0.35">
      <c r="A36" s="66" t="s">
        <v>230</v>
      </c>
      <c r="B36" s="4">
        <v>3.8139459586742803</v>
      </c>
      <c r="C36" s="4">
        <v>3.9972125168973425</v>
      </c>
      <c r="D36" s="4">
        <v>3.5224304675080083</v>
      </c>
      <c r="E36" s="4">
        <v>4.4032157441016331</v>
      </c>
      <c r="F36" s="4">
        <v>9.7101301703497818</v>
      </c>
      <c r="G36" s="4">
        <v>5.9120157647298068</v>
      </c>
      <c r="H36" s="4">
        <v>4.3573203811952776</v>
      </c>
      <c r="I36" s="4">
        <v>3.3332630194693946</v>
      </c>
      <c r="J36" s="4">
        <v>3.5084104375853582</v>
      </c>
      <c r="K36" s="4">
        <v>3.5297736725544215</v>
      </c>
      <c r="L36" s="4">
        <v>3.6967561553165389</v>
      </c>
      <c r="M36" s="4">
        <v>4.7458154781525836</v>
      </c>
      <c r="N36" s="4">
        <v>54.519144953017971</v>
      </c>
    </row>
    <row r="37" spans="1:14" x14ac:dyDescent="0.35">
      <c r="A37" s="66" t="s">
        <v>229</v>
      </c>
      <c r="B37" s="4">
        <v>69.836810502148694</v>
      </c>
      <c r="C37" s="4">
        <v>37.104028400491856</v>
      </c>
      <c r="D37" s="4">
        <v>47.68205453861394</v>
      </c>
      <c r="E37" s="4">
        <v>23.367661070780397</v>
      </c>
      <c r="F37" s="4">
        <v>38.454264248562076</v>
      </c>
      <c r="G37" s="4">
        <v>77.368617837105319</v>
      </c>
      <c r="H37" s="4">
        <v>29.133270528848328</v>
      </c>
      <c r="I37" s="4">
        <v>27.028095362063233</v>
      </c>
      <c r="J37" s="4">
        <v>11.622562998406831</v>
      </c>
      <c r="K37" s="4">
        <v>41.397763733592619</v>
      </c>
      <c r="L37" s="4">
        <v>24.209369204872907</v>
      </c>
      <c r="M37" s="4">
        <v>8.6771929824561411</v>
      </c>
      <c r="N37" s="4">
        <v>441.6152692926392</v>
      </c>
    </row>
    <row r="38" spans="1:14" x14ac:dyDescent="0.35">
      <c r="A38" s="62" t="s">
        <v>293</v>
      </c>
      <c r="B38" s="4">
        <v>0.24629422499558482</v>
      </c>
      <c r="C38" s="4">
        <v>0.5611429297693693</v>
      </c>
      <c r="D38" s="4">
        <v>0.57680053760050121</v>
      </c>
      <c r="E38" s="4">
        <v>0.13533915607985478</v>
      </c>
      <c r="F38" s="4">
        <v>0.12635605581088147</v>
      </c>
      <c r="G38" s="4">
        <v>0.5248239083338847</v>
      </c>
      <c r="H38" s="4">
        <v>0.43614736403178322</v>
      </c>
      <c r="I38" s="4">
        <v>0.47480894351189973</v>
      </c>
      <c r="J38" s="4">
        <v>2.3797893897762092</v>
      </c>
      <c r="K38" s="4">
        <v>0.5418030573110787</v>
      </c>
      <c r="L38" s="4">
        <v>0.32028187498216887</v>
      </c>
      <c r="M38" s="4">
        <v>-1.3748818811119659</v>
      </c>
      <c r="N38" s="4">
        <v>5.4576429741344619</v>
      </c>
    </row>
    <row r="39" spans="1:14" x14ac:dyDescent="0.35">
      <c r="A39" s="62" t="s">
        <v>226</v>
      </c>
      <c r="B39" s="4">
        <v>251.23023488550066</v>
      </c>
      <c r="C39" s="4">
        <v>254.04768089179714</v>
      </c>
      <c r="D39" s="4">
        <v>223.87233292955301</v>
      </c>
      <c r="E39" s="4">
        <v>236.36842105263156</v>
      </c>
      <c r="F39" s="4">
        <v>229.38866719872306</v>
      </c>
      <c r="G39" s="4">
        <v>224.207769068012</v>
      </c>
      <c r="H39" s="4">
        <v>229.31991347101047</v>
      </c>
      <c r="I39" s="4">
        <v>213.90753349598131</v>
      </c>
      <c r="J39" s="4">
        <v>225.14737625322613</v>
      </c>
      <c r="K39" s="4">
        <v>224.57991681521094</v>
      </c>
      <c r="L39" s="4">
        <v>237.23420159196598</v>
      </c>
      <c r="M39" s="4">
        <v>187.45412592022853</v>
      </c>
      <c r="N39" s="4">
        <v>2740.8474381079877</v>
      </c>
    </row>
    <row r="40" spans="1:14" x14ac:dyDescent="0.35">
      <c r="A40" s="62" t="s">
        <v>280</v>
      </c>
      <c r="B40" s="4">
        <v>25.610761170306706</v>
      </c>
      <c r="C40" s="4">
        <v>31.942458648940626</v>
      </c>
      <c r="D40" s="4">
        <v>31.017504637674225</v>
      </c>
      <c r="E40" s="4">
        <v>36.226746823956439</v>
      </c>
      <c r="F40" s="4">
        <v>47.389712964746678</v>
      </c>
      <c r="G40" s="4">
        <v>69.025297054657415</v>
      </c>
      <c r="H40" s="4">
        <v>43.31965092767151</v>
      </c>
      <c r="I40" s="4">
        <v>61.044438705003849</v>
      </c>
      <c r="J40" s="4">
        <v>53.770806776004342</v>
      </c>
      <c r="K40" s="4">
        <v>40.098849457138229</v>
      </c>
      <c r="L40" s="4">
        <v>37.948703318022311</v>
      </c>
      <c r="M40" s="4">
        <v>27.202138959088742</v>
      </c>
      <c r="N40" s="4">
        <v>512.97342118462063</v>
      </c>
    </row>
    <row r="41" spans="1:14" x14ac:dyDescent="0.35">
      <c r="A41" s="62" t="s">
        <v>193</v>
      </c>
      <c r="B41" s="4">
        <v>319.06301877906628</v>
      </c>
      <c r="C41" s="4">
        <v>319.91536984125906</v>
      </c>
      <c r="D41" s="4">
        <v>320.33206943571531</v>
      </c>
      <c r="E41" s="4">
        <v>374.58110254083476</v>
      </c>
      <c r="F41" s="4">
        <v>375.48617112034583</v>
      </c>
      <c r="G41" s="4">
        <v>301.68018321172491</v>
      </c>
      <c r="H41" s="4">
        <v>318.37538071541957</v>
      </c>
      <c r="I41" s="4">
        <v>282.02854811474811</v>
      </c>
      <c r="J41" s="4">
        <v>297.655572246585</v>
      </c>
      <c r="K41" s="4">
        <v>293.59189218387081</v>
      </c>
      <c r="L41" s="4">
        <v>301.02128327294514</v>
      </c>
      <c r="M41" s="4">
        <v>293.10918946635888</v>
      </c>
      <c r="N41" s="4">
        <v>3797.4894041185853</v>
      </c>
    </row>
    <row r="42" spans="1:14" x14ac:dyDescent="0.35">
      <c r="A42" s="62" t="s">
        <v>179</v>
      </c>
      <c r="B42" s="4">
        <v>134.65613704597632</v>
      </c>
      <c r="C42" s="4">
        <v>125.90364612414602</v>
      </c>
      <c r="D42" s="4">
        <v>130.61776756607463</v>
      </c>
      <c r="E42" s="4">
        <v>144.01578947368421</v>
      </c>
      <c r="F42" s="4">
        <v>129.11802295181221</v>
      </c>
      <c r="G42" s="4">
        <v>278.1377132857013</v>
      </c>
      <c r="H42" s="4">
        <v>187.33608415506822</v>
      </c>
      <c r="I42" s="4">
        <v>203.34088778627606</v>
      </c>
      <c r="J42" s="4">
        <v>197.70561464805692</v>
      </c>
      <c r="K42" s="4">
        <v>143.62617620050776</v>
      </c>
      <c r="L42" s="4">
        <v>151.58362386237198</v>
      </c>
      <c r="M42" s="4">
        <v>130.95666410284582</v>
      </c>
      <c r="N42" s="4">
        <v>1977.6291999373827</v>
      </c>
    </row>
    <row r="43" spans="1:14" x14ac:dyDescent="0.35">
      <c r="A43" s="62" t="s">
        <v>182</v>
      </c>
      <c r="B43" s="4">
        <v>75.091057867781231</v>
      </c>
      <c r="C43" s="4">
        <v>85.357871986781959</v>
      </c>
      <c r="D43" s="4">
        <v>35.388602303940011</v>
      </c>
      <c r="E43" s="4">
        <v>82.859023366606166</v>
      </c>
      <c r="F43" s="4">
        <v>55.460599389052476</v>
      </c>
      <c r="G43" s="4">
        <v>76.974478073070557</v>
      </c>
      <c r="H43" s="4">
        <v>65.187459253384105</v>
      </c>
      <c r="I43" s="4">
        <v>53.407823154801306</v>
      </c>
      <c r="J43" s="4">
        <v>66.011581071289726</v>
      </c>
      <c r="K43" s="4">
        <v>72.263647166855719</v>
      </c>
      <c r="L43" s="4">
        <v>68.248974351659015</v>
      </c>
      <c r="M43" s="4">
        <v>39.101937516023881</v>
      </c>
      <c r="N43" s="4">
        <v>777.47939562451086</v>
      </c>
    </row>
    <row r="44" spans="1:14" x14ac:dyDescent="0.35">
      <c r="A44" s="10" t="s">
        <v>374</v>
      </c>
      <c r="B44" s="4">
        <v>636.56805922226192</v>
      </c>
      <c r="C44" s="4">
        <v>600.42960727272725</v>
      </c>
      <c r="D44" s="4">
        <v>584.02142293789007</v>
      </c>
      <c r="E44" s="4">
        <v>638.75080589849119</v>
      </c>
      <c r="F44" s="4">
        <v>530.49165176076031</v>
      </c>
      <c r="G44" s="4">
        <v>634.56220064724926</v>
      </c>
      <c r="H44" s="4">
        <v>580.91756922180127</v>
      </c>
      <c r="I44" s="4">
        <v>490.67013185287999</v>
      </c>
      <c r="J44" s="4">
        <v>556.76431605777395</v>
      </c>
      <c r="K44" s="4">
        <v>558.23700718993393</v>
      </c>
      <c r="L44" s="4">
        <v>568.00325987144174</v>
      </c>
      <c r="M44" s="4">
        <v>714.16769845232159</v>
      </c>
      <c r="N44" s="4">
        <v>6995.7607629681343</v>
      </c>
    </row>
    <row r="45" spans="1:14" x14ac:dyDescent="0.35">
      <c r="A45" s="10" t="s">
        <v>376</v>
      </c>
      <c r="B45" s="4">
        <v>1050.3916347795366</v>
      </c>
      <c r="C45" s="4">
        <v>1018.7340211757398</v>
      </c>
      <c r="D45" s="4">
        <v>966.2331592076024</v>
      </c>
      <c r="E45" s="4">
        <v>1056.3732701905617</v>
      </c>
      <c r="F45" s="4">
        <v>1044.7197787379239</v>
      </c>
      <c r="G45" s="4">
        <v>1265.8246545009672</v>
      </c>
      <c r="H45" s="4">
        <v>1099.3330406379559</v>
      </c>
      <c r="I45" s="4">
        <v>1091.3227787078656</v>
      </c>
      <c r="J45" s="4">
        <v>1064.6044641222902</v>
      </c>
      <c r="K45" s="4">
        <v>1006.5333171285052</v>
      </c>
      <c r="L45" s="4">
        <v>1058.8380645345364</v>
      </c>
      <c r="M45" s="4">
        <v>1047.8540087169927</v>
      </c>
      <c r="N45" s="4">
        <v>12785.675462344909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77BB46E7686EE40928FB12F9E866D26" ma:contentTypeVersion="8" ma:contentTypeDescription="Opprett et nytt dokument." ma:contentTypeScope="" ma:versionID="72052266e5b85ecdcd8f639fe03b05dc">
  <xsd:schema xmlns:xsd="http://www.w3.org/2001/XMLSchema" xmlns:xs="http://www.w3.org/2001/XMLSchema" xmlns:p="http://schemas.microsoft.com/office/2006/metadata/properties" xmlns:ns2="6a0dd616-aeff-4fe6-a180-9ada8c1de571" xmlns:ns3="09451019-42a7-436e-bbba-745d9df3ed7e" targetNamespace="http://schemas.microsoft.com/office/2006/metadata/properties" ma:root="true" ma:fieldsID="ebafd19150fb66fb196913d7840f248b" ns2:_="" ns3:_="">
    <xsd:import namespace="6a0dd616-aeff-4fe6-a180-9ada8c1de571"/>
    <xsd:import namespace="09451019-42a7-436e-bbba-745d9df3ed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dd616-aeff-4fe6-a180-9ada8c1de5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51019-42a7-436e-bbba-745d9df3ed7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A612737-328B-4F2B-BB08-1568BBF4E3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27ABF8-660D-4218-AC85-FD5D36F24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dd616-aeff-4fe6-a180-9ada8c1de571"/>
    <ds:schemaRef ds:uri="09451019-42a7-436e-bbba-745d9df3ed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72872B-5D64-4FF7-A904-EFD93D35A63F}">
  <ds:schemaRefs>
    <ds:schemaRef ds:uri="http://www.w3.org/XML/1998/namespace"/>
    <ds:schemaRef ds:uri="http://purl.org/dc/elements/1.1/"/>
    <ds:schemaRef ds:uri="6a0dd616-aeff-4fe6-a180-9ada8c1de571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09451019-42a7-436e-bbba-745d9df3ed7e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24</vt:i4>
      </vt:variant>
    </vt:vector>
  </HeadingPairs>
  <TitlesOfParts>
    <vt:vector size="30" baseType="lpstr">
      <vt:lpstr>Reservation Input</vt:lpstr>
      <vt:lpstr>Reservation Cost Settings</vt:lpstr>
      <vt:lpstr>Reservation Report</vt:lpstr>
      <vt:lpstr>Konto Inputs</vt:lpstr>
      <vt:lpstr>Konto Rapport</vt:lpstr>
      <vt:lpstr>Finne gode drivere</vt:lpstr>
      <vt:lpstr>booking_fixed_cost</vt:lpstr>
      <vt:lpstr>booking_segments</vt:lpstr>
      <vt:lpstr>channel_code_cost</vt:lpstr>
      <vt:lpstr>channel_code_group</vt:lpstr>
      <vt:lpstr>dim_type_kostnad</vt:lpstr>
      <vt:lpstr>hk_departure_cost</vt:lpstr>
      <vt:lpstr>hk_stay_cost</vt:lpstr>
      <vt:lpstr>konto</vt:lpstr>
      <vt:lpstr>konto_input</vt:lpstr>
      <vt:lpstr>lookup_kategori_index</vt:lpstr>
      <vt:lpstr>lookup_konto_index</vt:lpstr>
      <vt:lpstr>lookup_subkategori_index</vt:lpstr>
      <vt:lpstr>pnl_kategori</vt:lpstr>
      <vt:lpstr>pnl_kategori_dropdown</vt:lpstr>
      <vt:lpstr>pnl_kategori_table</vt:lpstr>
      <vt:lpstr>pnl_konto_table</vt:lpstr>
      <vt:lpstr>pnl_subkategori</vt:lpstr>
      <vt:lpstr>pnl_subkategori_table</vt:lpstr>
      <vt:lpstr>rate_code_cost</vt:lpstr>
      <vt:lpstr>rate_code_group</vt:lpstr>
      <vt:lpstr>rate_mapping</vt:lpstr>
      <vt:lpstr>segment_p_cost</vt:lpstr>
      <vt:lpstr>source_mapping</vt:lpstr>
      <vt:lpstr>table_type_kostnad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Terje Thorstensen</dc:creator>
  <cp:lastModifiedBy>Vibeke Christiansen</cp:lastModifiedBy>
  <dcterms:created xsi:type="dcterms:W3CDTF">2024-03-09T11:04:53Z</dcterms:created>
  <dcterms:modified xsi:type="dcterms:W3CDTF">2024-04-10T12:38:13Z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0x010100177BB46E7686EE40928FB12F9E866D26</vt:lpwstr>
  </property>
</Properties>
</file>